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24226"/>
  <mc:AlternateContent xmlns:mc="http://schemas.openxmlformats.org/markup-compatibility/2006">
    <mc:Choice Requires="x15">
      <x15ac:absPath xmlns:x15ac="http://schemas.microsoft.com/office/spreadsheetml/2010/11/ac" url="C:\Camerin DA course\"/>
    </mc:Choice>
  </mc:AlternateContent>
  <xr:revisionPtr revIDLastSave="0" documentId="13_ncr:1_{BA061302-4E86-4AD9-B909-6E7E33A583E4}" xr6:coauthVersionLast="47" xr6:coauthVersionMax="47" xr10:uidLastSave="{00000000-0000-0000-0000-000000000000}"/>
  <bookViews>
    <workbookView xWindow="-110" yWindow="-110" windowWidth="19420" windowHeight="11020" activeTab="1" xr2:uid="{00000000-000D-0000-FFFF-FFFF00000000}"/>
  </bookViews>
  <sheets>
    <sheet name="Dashboard" sheetId="2" r:id="rId1"/>
    <sheet name="Dataset" sheetId="1" r:id="rId2"/>
    <sheet name="PivotTables" sheetId="3" r:id="rId3"/>
    <sheet name="Toolpak" sheetId="4" r:id="rId4"/>
    <sheet name="Forecasting" sheetId="6" r:id="rId5"/>
    <sheet name="Sheet2" sheetId="5" r:id="rId6"/>
  </sheets>
  <definedNames>
    <definedName name="_xlnm._FilterDatabase" localSheetId="1" hidden="1">Dataset!$C$1:$S$3023</definedName>
    <definedName name="_xlnm._FilterDatabase" localSheetId="5" hidden="1">Sheet2!$A$1:$A$3023</definedName>
    <definedName name="_xlchart.v5.0" hidden="1">PivotTables!$E$165:$E$258</definedName>
    <definedName name="_xlchart.v5.1" hidden="1">PivotTables!$E$225</definedName>
    <definedName name="_xlchart.v5.2" hidden="1">PivotTables!$F$165:$F$258</definedName>
    <definedName name="_xlchart.v5.3" hidden="1">PivotTables!$F$225</definedName>
    <definedName name="_xlchart.v5.4" hidden="1">PivotTables!$E$165:$E$258</definedName>
    <definedName name="_xlchart.v5.5" hidden="1">PivotTables!$E$225</definedName>
    <definedName name="_xlchart.v5.6" hidden="1">PivotTables!$F$165:$F$258</definedName>
    <definedName name="_xlchart.v5.7" hidden="1">PivotTables!$F$225</definedName>
    <definedName name="Slicer_Country_of_Manufacture">#N/A</definedName>
    <definedName name="Slicer_Market_segment">#N/A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5" l="1"/>
  <c r="C4" i="5"/>
  <c r="C5" i="5"/>
  <c r="C6" i="5"/>
  <c r="C7" i="5"/>
  <c r="C8" i="5"/>
  <c r="C9" i="5"/>
  <c r="C10" i="5"/>
  <c r="C11" i="5"/>
  <c r="C12" i="5"/>
  <c r="C2" i="5"/>
  <c r="E13" i="6"/>
  <c r="E14" i="6"/>
  <c r="E15" i="6"/>
  <c r="G15" i="6"/>
  <c r="G14" i="6"/>
  <c r="F15" i="6"/>
  <c r="G13" i="6"/>
  <c r="F14" i="6"/>
  <c r="F13" i="6"/>
  <c r="E227" i="3" l="1"/>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165" i="3"/>
  <c r="E166" i="3"/>
  <c r="E167" i="3"/>
  <c r="E168" i="3"/>
  <c r="E169" i="3"/>
  <c r="E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165" i="3"/>
  <c r="F166" i="3"/>
  <c r="F167" i="3"/>
  <c r="F168" i="3"/>
  <c r="F169" i="3"/>
  <c r="F226"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62" i="3"/>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2" i="1"/>
</calcChain>
</file>

<file path=xl/sharedStrings.xml><?xml version="1.0" encoding="utf-8"?>
<sst xmlns="http://schemas.openxmlformats.org/spreadsheetml/2006/main" count="19329" uniqueCount="407">
  <si>
    <t>Vehicle_ID</t>
  </si>
  <si>
    <t>Manufacturer</t>
  </si>
  <si>
    <t>Model</t>
  </si>
  <si>
    <t>Year</t>
  </si>
  <si>
    <t>Battery_Type</t>
  </si>
  <si>
    <t>Battery_Capacity_kWh</t>
  </si>
  <si>
    <t>Range_km</t>
  </si>
  <si>
    <t>Charging_Type</t>
  </si>
  <si>
    <t>Charge_Time_hr</t>
  </si>
  <si>
    <t>Price_USD</t>
  </si>
  <si>
    <t>Color</t>
  </si>
  <si>
    <t>Country_of_Manufacture</t>
  </si>
  <si>
    <t>Autonomous_Level</t>
  </si>
  <si>
    <t>Safety_Rating</t>
  </si>
  <si>
    <t>Units_Sold_2024</t>
  </si>
  <si>
    <t>Warranty_Years</t>
  </si>
  <si>
    <t>Acura</t>
  </si>
  <si>
    <t>Lamborghini</t>
  </si>
  <si>
    <t>NIO</t>
  </si>
  <si>
    <t>Audi</t>
  </si>
  <si>
    <t>XPeng</t>
  </si>
  <si>
    <t>Jeep</t>
  </si>
  <si>
    <t>Changan</t>
  </si>
  <si>
    <t>Citroen</t>
  </si>
  <si>
    <t>Rimac</t>
  </si>
  <si>
    <t>Volkswagen</t>
  </si>
  <si>
    <t>Jaguar</t>
  </si>
  <si>
    <t>Mini</t>
  </si>
  <si>
    <t>BMW</t>
  </si>
  <si>
    <t>Faraday Future</t>
  </si>
  <si>
    <t>Tesla</t>
  </si>
  <si>
    <t>Maserati</t>
  </si>
  <si>
    <t>Polestar</t>
  </si>
  <si>
    <t>Skoda</t>
  </si>
  <si>
    <t>Geely</t>
  </si>
  <si>
    <t>Chevrolet</t>
  </si>
  <si>
    <t>Lucid Motors</t>
  </si>
  <si>
    <t>Porsche</t>
  </si>
  <si>
    <t>Toyota</t>
  </si>
  <si>
    <t>Li Auto</t>
  </si>
  <si>
    <t>Volvo</t>
  </si>
  <si>
    <t>Seat</t>
  </si>
  <si>
    <t>MG</t>
  </si>
  <si>
    <t>Nissan</t>
  </si>
  <si>
    <t>Ford</t>
  </si>
  <si>
    <t>GMC</t>
  </si>
  <si>
    <t>Cadillac</t>
  </si>
  <si>
    <t>VinFast</t>
  </si>
  <si>
    <t>Great Wall Motors</t>
  </si>
  <si>
    <t>Mazda</t>
  </si>
  <si>
    <t>Honda</t>
  </si>
  <si>
    <t>Kia</t>
  </si>
  <si>
    <t>BYD</t>
  </si>
  <si>
    <t>Rivian</t>
  </si>
  <si>
    <t>Opel</t>
  </si>
  <si>
    <t>Hyundai</t>
  </si>
  <si>
    <t>Lotus</t>
  </si>
  <si>
    <t>Dacia</t>
  </si>
  <si>
    <t>Mercedes-Benz</t>
  </si>
  <si>
    <t>Zeekr</t>
  </si>
  <si>
    <t>Genesis</t>
  </si>
  <si>
    <t>Subaru</t>
  </si>
  <si>
    <t>Canoo</t>
  </si>
  <si>
    <t>Fisker</t>
  </si>
  <si>
    <t>Renault</t>
  </si>
  <si>
    <t>Ferrari</t>
  </si>
  <si>
    <t>Mahindra</t>
  </si>
  <si>
    <t>Peugeot</t>
  </si>
  <si>
    <t>Pininfarina</t>
  </si>
  <si>
    <t>ZDX (with GM Ultium)</t>
  </si>
  <si>
    <t>Revuelto (PHEV)</t>
  </si>
  <si>
    <t>ET7</t>
  </si>
  <si>
    <t>e-tron</t>
  </si>
  <si>
    <t>G9</t>
  </si>
  <si>
    <t>Recon (upcoming)</t>
  </si>
  <si>
    <t>Q05</t>
  </si>
  <si>
    <t>ë-C4</t>
  </si>
  <si>
    <t>Nevera</t>
  </si>
  <si>
    <t>ID.Buzz</t>
  </si>
  <si>
    <t>I-PACE</t>
  </si>
  <si>
    <t>Mini Cooper SE</t>
  </si>
  <si>
    <t>iX3</t>
  </si>
  <si>
    <t>FF 91</t>
  </si>
  <si>
    <t>Model Y</t>
  </si>
  <si>
    <t>Grecale Folgore</t>
  </si>
  <si>
    <t>Polestar 2</t>
  </si>
  <si>
    <t>Elroq (upcoming)</t>
  </si>
  <si>
    <t>Emgrand EV</t>
  </si>
  <si>
    <t>Enyaq</t>
  </si>
  <si>
    <t>Mini Electric</t>
  </si>
  <si>
    <t>Bolt EV</t>
  </si>
  <si>
    <t>Lucid Gravity</t>
  </si>
  <si>
    <t>Geometry C</t>
  </si>
  <si>
    <t>Bolt EUV</t>
  </si>
  <si>
    <t>Cayenne Electric (upcoming)</t>
  </si>
  <si>
    <t>Lanzador (upcoming EV)</t>
  </si>
  <si>
    <t>Lexus RZ</t>
  </si>
  <si>
    <t>MEGA</t>
  </si>
  <si>
    <t>EX30</t>
  </si>
  <si>
    <t>SL03</t>
  </si>
  <si>
    <t>Avenger</t>
  </si>
  <si>
    <t>Lucid Air</t>
  </si>
  <si>
    <t>MG5 EV</t>
  </si>
  <si>
    <t>Ariya</t>
  </si>
  <si>
    <t>Wagoneer S</t>
  </si>
  <si>
    <t>Cybertruck</t>
  </si>
  <si>
    <t>E-Transit</t>
  </si>
  <si>
    <t>Hummer EV Pickup</t>
  </si>
  <si>
    <t>Celestiq</t>
  </si>
  <si>
    <t>Ami</t>
  </si>
  <si>
    <t>L9</t>
  </si>
  <si>
    <t>ID.5</t>
  </si>
  <si>
    <t>VF 7</t>
  </si>
  <si>
    <t>ORA Lightning Cat</t>
  </si>
  <si>
    <t>Mazda EV (upcoming models)</t>
  </si>
  <si>
    <t>F-150 Lightning</t>
  </si>
  <si>
    <t>Honda Prologue</t>
  </si>
  <si>
    <t>Soul EV</t>
  </si>
  <si>
    <t>bZ4X</t>
  </si>
  <si>
    <t>Han EV</t>
  </si>
  <si>
    <t>Hummer EV SUV</t>
  </si>
  <si>
    <t>Polestar 3</t>
  </si>
  <si>
    <t>EDV (Electric Delivery Van)</t>
  </si>
  <si>
    <t>Corsa-e</t>
  </si>
  <si>
    <t>Panamera EV</t>
  </si>
  <si>
    <t>VFe34 (discontinued)</t>
  </si>
  <si>
    <t>e-tron GT</t>
  </si>
  <si>
    <t>R1S</t>
  </si>
  <si>
    <t>Kona Electric</t>
  </si>
  <si>
    <t>Grandland Electric</t>
  </si>
  <si>
    <t>Mustang Mach-E</t>
  </si>
  <si>
    <t>Evija</t>
  </si>
  <si>
    <t>ID.6</t>
  </si>
  <si>
    <t>P5</t>
  </si>
  <si>
    <t>Ioniq 7 (upcoming)</t>
  </si>
  <si>
    <t>Niro EV</t>
  </si>
  <si>
    <t>Jogger Hybrid</t>
  </si>
  <si>
    <t>VF 8</t>
  </si>
  <si>
    <t>EQB</t>
  </si>
  <si>
    <t>Zeekr 001</t>
  </si>
  <si>
    <t>GV80 Electric</t>
  </si>
  <si>
    <t>MG4 Electric</t>
  </si>
  <si>
    <t>Volt (PHEV)</t>
  </si>
  <si>
    <t>Zeekr X</t>
  </si>
  <si>
    <t>Zeekr 009</t>
  </si>
  <si>
    <t>ID.2all</t>
  </si>
  <si>
    <t>Solterra</t>
  </si>
  <si>
    <t>Lucid DreamDrive</t>
  </si>
  <si>
    <t>ë-Spacetourer</t>
  </si>
  <si>
    <t>Pickup</t>
  </si>
  <si>
    <t>Ocean</t>
  </si>
  <si>
    <t>P7</t>
  </si>
  <si>
    <t>MPDV</t>
  </si>
  <si>
    <t>ID.7</t>
  </si>
  <si>
    <t>ORA Good Cat</t>
  </si>
  <si>
    <t>Lexus UX 300e</t>
  </si>
  <si>
    <t>EV6</t>
  </si>
  <si>
    <t>Taycan</t>
  </si>
  <si>
    <t>iX1</t>
  </si>
  <si>
    <t>MG ES5</t>
  </si>
  <si>
    <t>i3</t>
  </si>
  <si>
    <t>Kangoo E-Tech</t>
  </si>
  <si>
    <t>Ferrari EV (2025+)</t>
  </si>
  <si>
    <t>XUV400</t>
  </si>
  <si>
    <t>ET5</t>
  </si>
  <si>
    <t>Scenic E-Tech</t>
  </si>
  <si>
    <t>Model S</t>
  </si>
  <si>
    <t>C40 Recharge</t>
  </si>
  <si>
    <t>e-3008</t>
  </si>
  <si>
    <t>Pear (upcoming)</t>
  </si>
  <si>
    <t>ES8</t>
  </si>
  <si>
    <t>Leaf</t>
  </si>
  <si>
    <t>EQS SUV</t>
  </si>
  <si>
    <t>SF90 Stradale (PHEV)</t>
  </si>
  <si>
    <t>VF 9</t>
  </si>
  <si>
    <t>L7</t>
  </si>
  <si>
    <t>Roma PHEV</t>
  </si>
  <si>
    <t>GV60</t>
  </si>
  <si>
    <t>GranTurismo Folgore</t>
  </si>
  <si>
    <t>EQA</t>
  </si>
  <si>
    <t>Deepal S07</t>
  </si>
  <si>
    <t>XC40 Recharge</t>
  </si>
  <si>
    <t>e:Ny1</t>
  </si>
  <si>
    <t>Lifestyle Vehicle</t>
  </si>
  <si>
    <t>Emeya</t>
  </si>
  <si>
    <t>Macan EV</t>
  </si>
  <si>
    <t>Born Electric (upcoming range)</t>
  </si>
  <si>
    <t>Mini Aceman</t>
  </si>
  <si>
    <t>EQS</t>
  </si>
  <si>
    <t>L8</t>
  </si>
  <si>
    <t>Geometry A</t>
  </si>
  <si>
    <t>Dolphin</t>
  </si>
  <si>
    <t>Enyaq Coupe</t>
  </si>
  <si>
    <t>Zeekr 007</t>
  </si>
  <si>
    <t>Lyriq</t>
  </si>
  <si>
    <t>GV70 Electric</t>
  </si>
  <si>
    <t>5 E-Tech</t>
  </si>
  <si>
    <t>Grand Cherokee 4xe (PHEV)</t>
  </si>
  <si>
    <t>Optiq (upcoming)</t>
  </si>
  <si>
    <t>Model X</t>
  </si>
  <si>
    <t>ES7</t>
  </si>
  <si>
    <t>Tang EV</t>
  </si>
  <si>
    <t>Roadster (upcoming)</t>
  </si>
  <si>
    <t>Bigster EV (upcoming)</t>
  </si>
  <si>
    <t>G80 Electric</t>
  </si>
  <si>
    <t>Eletre</t>
  </si>
  <si>
    <t>Polestar 4</t>
  </si>
  <si>
    <t>ORA Ballet Cat</t>
  </si>
  <si>
    <t>e-208</t>
  </si>
  <si>
    <t>Equinox EV</t>
  </si>
  <si>
    <t>EV9</t>
  </si>
  <si>
    <t>Explorer EV (Europe)</t>
  </si>
  <si>
    <t>Megane E-Tech</t>
  </si>
  <si>
    <t>Mokka-e</t>
  </si>
  <si>
    <t>Battista</t>
  </si>
  <si>
    <t>iX</t>
  </si>
  <si>
    <t>R1T</t>
  </si>
  <si>
    <t>G6</t>
  </si>
  <si>
    <t>Atto 3</t>
  </si>
  <si>
    <t>Seal</t>
  </si>
  <si>
    <t>Seagull</t>
  </si>
  <si>
    <t>A6 e-tron (upcoming)</t>
  </si>
  <si>
    <t>i7</t>
  </si>
  <si>
    <t>ID.3</t>
  </si>
  <si>
    <t>Q8 e-tron</t>
  </si>
  <si>
    <t>Honda e (discontinued)</t>
  </si>
  <si>
    <t>X9</t>
  </si>
  <si>
    <t>Silverado EV</t>
  </si>
  <si>
    <t>MX-30</t>
  </si>
  <si>
    <t>Ioniq 6</t>
  </si>
  <si>
    <t>Wrangler 4xe (PHEV)</t>
  </si>
  <si>
    <t>ET9</t>
  </si>
  <si>
    <t>e-2008</t>
  </si>
  <si>
    <t>i4</t>
  </si>
  <si>
    <t>Q4 e-tron</t>
  </si>
  <si>
    <t>EX90</t>
  </si>
  <si>
    <t>Model 3</t>
  </si>
  <si>
    <t>VF 6</t>
  </si>
  <si>
    <t>EQC</t>
  </si>
  <si>
    <t>EQE SUV</t>
  </si>
  <si>
    <t>EQE</t>
  </si>
  <si>
    <t>Ioniq 5</t>
  </si>
  <si>
    <t>MG ZS EV</t>
  </si>
  <si>
    <t>e-5008</t>
  </si>
  <si>
    <t>ES6</t>
  </si>
  <si>
    <t>Polestar 5 (upcoming)</t>
  </si>
  <si>
    <t>ID.4</t>
  </si>
  <si>
    <t>EL7</t>
  </si>
  <si>
    <t>EC6</t>
  </si>
  <si>
    <t>G-Class Electric (upcoming)</t>
  </si>
  <si>
    <t>Lithium-titanate</t>
  </si>
  <si>
    <t>Calcium-ion</t>
  </si>
  <si>
    <t>Lithium-iron phosphate</t>
  </si>
  <si>
    <t>Nickel-cobalt-aluminum</t>
  </si>
  <si>
    <t>Lead-acid</t>
  </si>
  <si>
    <t>Aluminum-ion</t>
  </si>
  <si>
    <t>Solid-state</t>
  </si>
  <si>
    <t>Flow batteries</t>
  </si>
  <si>
    <t>Lithium-ion</t>
  </si>
  <si>
    <t>Zinc-air</t>
  </si>
  <si>
    <t>Nickel-metal hydride</t>
  </si>
  <si>
    <t>Sodium-ion</t>
  </si>
  <si>
    <t>Nickel-manganese-cobalt</t>
  </si>
  <si>
    <t>Lithium-sulfur</t>
  </si>
  <si>
    <t>Magnesium-ion</t>
  </si>
  <si>
    <t>CHAdeMO</t>
  </si>
  <si>
    <t>Vehicle-to-Home (V2H)</t>
  </si>
  <si>
    <t>Level 2 Charging</t>
  </si>
  <si>
    <t>Ultra-Fast Charging (350 kW+)</t>
  </si>
  <si>
    <t>Plug-in Hydrogen Refueling</t>
  </si>
  <si>
    <t>Mobile Charging</t>
  </si>
  <si>
    <t>Vehicle-to-Load (V2L)</t>
  </si>
  <si>
    <t>CCS</t>
  </si>
  <si>
    <t>Solar Charging</t>
  </si>
  <si>
    <t>Vehicle-to-Grid (V2G)</t>
  </si>
  <si>
    <t>Level 1 Charging</t>
  </si>
  <si>
    <t>NACS</t>
  </si>
  <si>
    <t>Inductive (Wireless) Charging</t>
  </si>
  <si>
    <t>Battery Swapping</t>
  </si>
  <si>
    <t>Overhead Pantograph Charging</t>
  </si>
  <si>
    <t>DC Fast Charging (DCFC)</t>
  </si>
  <si>
    <t>Matte White</t>
  </si>
  <si>
    <t>White</t>
  </si>
  <si>
    <t>Beige</t>
  </si>
  <si>
    <t>Sunset Orange</t>
  </si>
  <si>
    <t>Ice Silver</t>
  </si>
  <si>
    <t>Ruby Red</t>
  </si>
  <si>
    <t>Orange</t>
  </si>
  <si>
    <t>Bronze</t>
  </si>
  <si>
    <t>Metallic Silver</t>
  </si>
  <si>
    <t>Matte Green</t>
  </si>
  <si>
    <t>Stealth Gray</t>
  </si>
  <si>
    <t>Cosmic Purple</t>
  </si>
  <si>
    <t>Tan</t>
  </si>
  <si>
    <t>Rose Gold</t>
  </si>
  <si>
    <t>Burgundy</t>
  </si>
  <si>
    <t>Teal</t>
  </si>
  <si>
    <t>Matte Blue</t>
  </si>
  <si>
    <t>Forest Green</t>
  </si>
  <si>
    <t>Crimson Red</t>
  </si>
  <si>
    <t>Sky Blue</t>
  </si>
  <si>
    <t>Matte Gray</t>
  </si>
  <si>
    <t>Lime Green</t>
  </si>
  <si>
    <t>Magenta</t>
  </si>
  <si>
    <t>Gray</t>
  </si>
  <si>
    <t>Titanium</t>
  </si>
  <si>
    <t>Green</t>
  </si>
  <si>
    <t>Purple</t>
  </si>
  <si>
    <t>Aurora Blue</t>
  </si>
  <si>
    <t>Gun Metal</t>
  </si>
  <si>
    <t>Turquoise</t>
  </si>
  <si>
    <t>Navy Blue</t>
  </si>
  <si>
    <t>Candy Apple Red</t>
  </si>
  <si>
    <t>Yellow</t>
  </si>
  <si>
    <t>Pearl White</t>
  </si>
  <si>
    <t>Copper</t>
  </si>
  <si>
    <t>Gold</t>
  </si>
  <si>
    <t>Brown</t>
  </si>
  <si>
    <t>Electric Blue</t>
  </si>
  <si>
    <t>Silver</t>
  </si>
  <si>
    <t>Matte Black</t>
  </si>
  <si>
    <t>Champagne</t>
  </si>
  <si>
    <t>Sapphire Blue</t>
  </si>
  <si>
    <t>Pink</t>
  </si>
  <si>
    <t>Red</t>
  </si>
  <si>
    <t>Midnight Black</t>
  </si>
  <si>
    <t>Emerald Green</t>
  </si>
  <si>
    <t>Charcoal</t>
  </si>
  <si>
    <t>Graphite Gray</t>
  </si>
  <si>
    <t>Cream</t>
  </si>
  <si>
    <t>Volcanic Yellow</t>
  </si>
  <si>
    <t>Platinum</t>
  </si>
  <si>
    <t>Cobalt Blue</t>
  </si>
  <si>
    <t>Racing Red</t>
  </si>
  <si>
    <t>Blue</t>
  </si>
  <si>
    <t>Black</t>
  </si>
  <si>
    <t>UK</t>
  </si>
  <si>
    <t>Netherlands</t>
  </si>
  <si>
    <t>Argentina</t>
  </si>
  <si>
    <t>United Arab Emirates</t>
  </si>
  <si>
    <t>Australia</t>
  </si>
  <si>
    <t>Sweden</t>
  </si>
  <si>
    <t>Mexico</t>
  </si>
  <si>
    <t>Denmark</t>
  </si>
  <si>
    <t>South Korea</t>
  </si>
  <si>
    <t>Belgium</t>
  </si>
  <si>
    <t>Norway</t>
  </si>
  <si>
    <t>Hungary</t>
  </si>
  <si>
    <t>China</t>
  </si>
  <si>
    <t>France</t>
  </si>
  <si>
    <t>Japan</t>
  </si>
  <si>
    <t>Saudi Arabia</t>
  </si>
  <si>
    <t>India</t>
  </si>
  <si>
    <t>Poland</t>
  </si>
  <si>
    <t>USA</t>
  </si>
  <si>
    <t>Finland</t>
  </si>
  <si>
    <t>South Africa</t>
  </si>
  <si>
    <t>Switzerland</t>
  </si>
  <si>
    <t>Portugal</t>
  </si>
  <si>
    <t>Germany</t>
  </si>
  <si>
    <t>Ireland</t>
  </si>
  <si>
    <t>Canada</t>
  </si>
  <si>
    <t>Italy</t>
  </si>
  <si>
    <t>Austria</t>
  </si>
  <si>
    <t>Spain</t>
  </si>
  <si>
    <t>Thailand</t>
  </si>
  <si>
    <t>Israel</t>
  </si>
  <si>
    <t>Indonesia</t>
  </si>
  <si>
    <t>Singapore</t>
  </si>
  <si>
    <t>Vietnam</t>
  </si>
  <si>
    <t>Brazil</t>
  </si>
  <si>
    <t>Turkey</t>
  </si>
  <si>
    <t>New Zealand</t>
  </si>
  <si>
    <t>Russia</t>
  </si>
  <si>
    <t>Malaysia</t>
  </si>
  <si>
    <t>Czech Republic</t>
  </si>
  <si>
    <t>Unknown</t>
  </si>
  <si>
    <t>Total revenue</t>
  </si>
  <si>
    <t>Efficiency 
(Km per kWh)</t>
  </si>
  <si>
    <t>Price per
km range</t>
  </si>
  <si>
    <t>Market segment</t>
  </si>
  <si>
    <t>Safety_Rating2</t>
  </si>
  <si>
    <t>Sum of Total revenue</t>
  </si>
  <si>
    <t>Sum of Units_Sold_2024</t>
  </si>
  <si>
    <t>Sum of Price_USD</t>
  </si>
  <si>
    <t>Average of Price_USD</t>
  </si>
  <si>
    <t>Row Labels</t>
  </si>
  <si>
    <t>Grand Total</t>
  </si>
  <si>
    <t>Sum of Range_km</t>
  </si>
  <si>
    <t xml:space="preserve">Average of Efficiency </t>
  </si>
  <si>
    <t>Average of Charge_Time_hr</t>
  </si>
  <si>
    <t>Mean</t>
  </si>
  <si>
    <t>Standard Error</t>
  </si>
  <si>
    <t>Median</t>
  </si>
  <si>
    <t>Mode</t>
  </si>
  <si>
    <t>Standard Deviation</t>
  </si>
  <si>
    <t>Sample Variance</t>
  </si>
  <si>
    <t>Kurtosis</t>
  </si>
  <si>
    <t>Skewness</t>
  </si>
  <si>
    <t>Range</t>
  </si>
  <si>
    <t>Minimum</t>
  </si>
  <si>
    <t>Maximum</t>
  </si>
  <si>
    <t>Sum</t>
  </si>
  <si>
    <t>Count</t>
  </si>
  <si>
    <t>Forecast(Units_Sold_2024)</t>
  </si>
  <si>
    <t>Lower Confidence Bound(Units_Sold_2024)</t>
  </si>
  <si>
    <t>Upper Confidence Bound(Units_Sold_2024)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</si>
</sst>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quot;$&quot;#,##0.00"/>
    <numFmt numFmtId="165" formatCode="&quot;$&quot;#,##0.00,,,&quot;B&quot;"/>
    <numFmt numFmtId="166" formatCode="&quot;$&quot;#,##0.0,,,,&quot;B&quot;"/>
    <numFmt numFmtId="167" formatCode="&quot;$&quot;#,##0.0,,,&quot;B&quot;"/>
    <numFmt numFmtId="168" formatCode="#,##0.00,,&quot;M&quot;"/>
    <numFmt numFmtId="169" formatCode="&quot;$&quot;#,##0"/>
    <numFmt numFmtId="170" formatCode="&quot;$&quot;#,##0,&quot;M&quot;"/>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color theme="0"/>
      <name val="Calibri"/>
      <family val="2"/>
      <scheme val="minor"/>
    </font>
    <font>
      <i/>
      <sz val="11"/>
      <color theme="1"/>
      <name val="Calibri"/>
      <family val="2"/>
      <scheme val="minor"/>
    </font>
  </fonts>
  <fills count="4">
    <fill>
      <patternFill patternType="none"/>
    </fill>
    <fill>
      <patternFill patternType="gray125"/>
    </fill>
    <fill>
      <patternFill patternType="solid">
        <fgColor rgb="FF1B1B1F"/>
        <bgColor indexed="64"/>
      </patternFill>
    </fill>
    <fill>
      <patternFill patternType="solid">
        <fgColor theme="1"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24">
    <xf numFmtId="0" fontId="0" fillId="0" borderId="0" xfId="0"/>
    <xf numFmtId="0" fontId="0" fillId="0" borderId="0" xfId="0" applyAlignment="1">
      <alignment horizontal="right"/>
    </xf>
    <xf numFmtId="0" fontId="3" fillId="0" borderId="0" xfId="0" applyFont="1" applyAlignment="1">
      <alignment horizontal="right"/>
    </xf>
    <xf numFmtId="2" fontId="0" fillId="0" borderId="0" xfId="0" applyNumberFormat="1"/>
    <xf numFmtId="164" fontId="0" fillId="0" borderId="0" xfId="0" applyNumberFormat="1"/>
    <xf numFmtId="164" fontId="0" fillId="0" borderId="0" xfId="2" applyNumberFormat="1" applyFont="1"/>
    <xf numFmtId="0" fontId="0" fillId="2" borderId="0" xfId="0" applyFill="1"/>
    <xf numFmtId="165" fontId="0" fillId="0" borderId="0" xfId="1" applyNumberFormat="1" applyFont="1"/>
    <xf numFmtId="166" fontId="0" fillId="0" borderId="0" xfId="0" applyNumberFormat="1"/>
    <xf numFmtId="0" fontId="0" fillId="0" borderId="0" xfId="0" pivotButton="1"/>
    <xf numFmtId="167" fontId="0" fillId="0" borderId="0" xfId="0" applyNumberFormat="1"/>
    <xf numFmtId="168" fontId="0" fillId="0" borderId="0" xfId="0" applyNumberFormat="1"/>
    <xf numFmtId="169" fontId="0" fillId="0" borderId="0" xfId="0" applyNumberFormat="1"/>
    <xf numFmtId="0" fontId="0" fillId="0" borderId="0" xfId="0" applyAlignment="1">
      <alignment horizontal="left"/>
    </xf>
    <xf numFmtId="170" fontId="0" fillId="0" borderId="0" xfId="0" applyNumberFormat="1"/>
    <xf numFmtId="4" fontId="0" fillId="0" borderId="0" xfId="0" applyNumberFormat="1"/>
    <xf numFmtId="0" fontId="1" fillId="3" borderId="1" xfId="0" applyFont="1" applyFill="1" applyBorder="1" applyAlignment="1">
      <alignment horizontal="center" vertical="top"/>
    </xf>
    <xf numFmtId="0" fontId="1" fillId="3" borderId="1" xfId="0" applyFont="1" applyFill="1" applyBorder="1" applyAlignment="1">
      <alignment horizontal="right" vertical="top"/>
    </xf>
    <xf numFmtId="0" fontId="1" fillId="3" borderId="1" xfId="0" applyFont="1" applyFill="1" applyBorder="1" applyAlignment="1">
      <alignment horizontal="center" vertical="top" wrapText="1"/>
    </xf>
    <xf numFmtId="0" fontId="0" fillId="3" borderId="1" xfId="0" applyFill="1" applyBorder="1" applyAlignment="1">
      <alignment wrapText="1"/>
    </xf>
    <xf numFmtId="0" fontId="4" fillId="3" borderId="1" xfId="0" applyFont="1" applyFill="1" applyBorder="1" applyAlignment="1">
      <alignment horizontal="center" vertical="top"/>
    </xf>
    <xf numFmtId="0" fontId="0" fillId="0" borderId="2" xfId="0" applyBorder="1"/>
    <xf numFmtId="0" fontId="5" fillId="0" borderId="3" xfId="0" applyFont="1" applyBorder="1" applyAlignment="1">
      <alignment horizontal="center"/>
    </xf>
    <xf numFmtId="0" fontId="0" fillId="3" borderId="1" xfId="0" applyFill="1" applyBorder="1" applyAlignment="1">
      <alignment vertical="top"/>
    </xf>
  </cellXfs>
  <cellStyles count="3">
    <cellStyle name="Comma" xfId="1" builtinId="3"/>
    <cellStyle name="Currency" xfId="2" builtinId="4"/>
    <cellStyle name="Normal" xfId="0" builtinId="0"/>
  </cellStyles>
  <dxfs count="26">
    <dxf>
      <numFmt numFmtId="168" formatCode="#,##0.00,,&quot;M&quot;"/>
    </dxf>
    <dxf>
      <numFmt numFmtId="168" formatCode="#,##0.00,,&quot;M&quot;"/>
    </dxf>
    <dxf>
      <numFmt numFmtId="168" formatCode="#,##0.00,,&quot;M&quot;"/>
    </dxf>
    <dxf>
      <numFmt numFmtId="166" formatCode="&quot;$&quot;#,##0.0,,,,&quot;B&quot;"/>
    </dxf>
    <dxf>
      <numFmt numFmtId="168" formatCode="#,##0.00,,&quot;M&quot;"/>
    </dxf>
    <dxf>
      <numFmt numFmtId="4" formatCode="#,##0.00"/>
    </dxf>
    <dxf>
      <numFmt numFmtId="169" formatCode="&quot;$&quot;#,##0"/>
    </dxf>
    <dxf>
      <numFmt numFmtId="167" formatCode="&quot;$&quot;#,##0.0,,,&quot;B&quot;"/>
    </dxf>
    <dxf>
      <numFmt numFmtId="168" formatCode="#,##0.00,,&quot;M&quot;"/>
    </dxf>
    <dxf>
      <numFmt numFmtId="170" formatCode="&quot;$&quot;#,##0,&quot;M&quot;"/>
    </dxf>
    <dxf>
      <numFmt numFmtId="4" formatCode="#,##0.00"/>
    </dxf>
    <dxf>
      <numFmt numFmtId="4" formatCode="#,##0.00"/>
    </dxf>
    <dxf>
      <numFmt numFmtId="168" formatCode="#,##0.00,,&quot;M&quot;"/>
    </dxf>
    <dxf>
      <numFmt numFmtId="170" formatCode="&quot;$&quot;#,##0,&quot;M&quot;"/>
    </dxf>
    <dxf>
      <numFmt numFmtId="0" formatCode="General"/>
      <alignment horizontal="right" vertical="bottom" textRotation="0" wrapText="0" indent="0" justifyLastLine="0" shrinkToFit="0" readingOrder="0"/>
    </dxf>
    <dxf>
      <numFmt numFmtId="164" formatCode="&quot;$&quot;#,##0.00"/>
    </dxf>
    <dxf>
      <numFmt numFmtId="2" formatCode="0.00"/>
    </dxf>
    <dxf>
      <font>
        <b val="0"/>
        <i val="0"/>
        <strike val="0"/>
        <condense val="0"/>
        <extend val="0"/>
        <outline val="0"/>
        <shadow val="0"/>
        <u val="none"/>
        <vertAlign val="baseline"/>
        <sz val="11"/>
        <color theme="1"/>
        <name val="Calibri"/>
        <family val="2"/>
        <scheme val="minor"/>
      </font>
      <numFmt numFmtId="165" formatCode="&quot;$&quot;#,##0.00,,,&quot;B&quot;"/>
    </dxf>
    <dxf>
      <alignment horizontal="right"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quot;$&quot;#,##0.00"/>
    </dxf>
    <dxf>
      <border>
        <bottom style="thin">
          <color indexed="64"/>
        </bottom>
      </border>
    </dxf>
    <dxf>
      <fill>
        <patternFill patternType="solid">
          <fgColor indexed="64"/>
          <bgColor theme="1" tint="0.14999847407452621"/>
        </patternFill>
      </fill>
      <border diagonalUp="0" diagonalDown="0" outline="0">
        <left style="thin">
          <color indexed="64"/>
        </left>
        <right style="thin">
          <color indexed="64"/>
        </right>
        <top/>
        <bottom/>
      </border>
    </dxf>
    <dxf>
      <font>
        <color theme="0"/>
      </font>
    </dxf>
    <dxf>
      <font>
        <color theme="0"/>
      </font>
      <fill>
        <patternFill patternType="solid">
          <bgColor rgb="FF28282C"/>
        </patternFill>
      </fill>
    </dxf>
  </dxfs>
  <tableStyles count="1" defaultTableStyle="TableStyleMedium9" defaultPivotStyle="PivotStyleLight16">
    <tableStyle name="Slicer Style 1" pivot="0" table="0" count="5" xr9:uid="{B25A01B3-8F46-4431-8753-E35F3FA038FA}">
      <tableStyleElement type="wholeTable" dxfId="25"/>
      <tableStyleElement type="headerRow" dxfId="24"/>
    </tableStyle>
  </tableStyles>
  <colors>
    <mruColors>
      <color rgb="FF00AEEF"/>
      <color rgb="FF505050"/>
      <color rgb="FFAAAAAA"/>
      <color rgb="FF333333"/>
      <color rgb="FF28282C"/>
      <color rgb="FF3175FD"/>
      <color rgb="FF72A1FE"/>
      <color rgb="FF1F1F1F"/>
      <color rgb="FF27282B"/>
      <color rgb="FF000000"/>
    </mruColors>
  </colors>
  <extLst>
    <ext xmlns:x14="http://schemas.microsoft.com/office/spreadsheetml/2009/9/main" uri="{46F421CA-312F-682f-3DD2-61675219B42D}">
      <x14:dxfs count="3">
        <dxf>
          <fill>
            <patternFill>
              <bgColor rgb="FF505050"/>
            </patternFill>
          </fill>
        </dxf>
        <dxf>
          <font>
            <b/>
            <i val="0"/>
            <sz val="10"/>
            <color theme="0"/>
            <name val="Calibri"/>
            <family val="2"/>
            <scheme val="minor"/>
          </font>
          <fill>
            <gradientFill>
              <stop position="0">
                <color rgb="FF00AEEF"/>
              </stop>
              <stop position="1">
                <color theme="3" tint="0.59999389629810485"/>
              </stop>
            </gradientFill>
          </fill>
          <border>
            <left style="thin">
              <color auto="1"/>
            </left>
            <right style="thin">
              <color auto="1"/>
            </right>
            <top style="thin">
              <color auto="1"/>
            </top>
            <bottom style="thin">
              <color auto="1"/>
            </bottom>
          </border>
        </dxf>
        <dxf>
          <font>
            <color rgb="FFAAAAAA"/>
          </font>
          <fill>
            <patternFill>
              <bgColor rgb="FF333333"/>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[electric_vehicles_dataset.xlsx]PivotTables!Revenue by manufacture</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cap="rnd">
            <a:no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3175FD"/>
              </a:gs>
              <a:gs pos="100000">
                <a:srgbClr val="72A1FE"/>
              </a:gs>
            </a:gsLst>
            <a:path path="circle">
              <a:fillToRect l="100000" t="100000"/>
            </a:path>
            <a:tileRect r="-100000" b="-100000"/>
          </a:gradFill>
          <a:ln cap="rnd">
            <a:noFill/>
            <a:prstDash val="solid"/>
          </a:ln>
          <a:effectLst/>
        </c:spPr>
      </c:pivotFmt>
      <c:pivotFmt>
        <c:idx val="4"/>
        <c:spPr>
          <a:gradFill>
            <a:gsLst>
              <a:gs pos="0">
                <a:schemeClr val="accent6">
                  <a:lumMod val="75000"/>
                </a:schemeClr>
              </a:gs>
              <a:gs pos="100000">
                <a:schemeClr val="accent6">
                  <a:lumMod val="60000"/>
                  <a:lumOff val="40000"/>
                </a:schemeClr>
              </a:gs>
            </a:gsLst>
            <a:path path="circle">
              <a:fillToRect l="100000" t="100000"/>
            </a:path>
          </a:gradFill>
          <a:ln cap="rnd">
            <a:noFill/>
            <a:prstDash val="solid"/>
          </a:ln>
          <a:effectLst/>
        </c:spPr>
      </c:pivotFmt>
      <c:pivotFmt>
        <c:idx val="5"/>
        <c:spPr>
          <a:gradFill>
            <a:gsLst>
              <a:gs pos="0">
                <a:schemeClr val="accent4">
                  <a:lumMod val="60000"/>
                  <a:lumOff val="40000"/>
                </a:schemeClr>
              </a:gs>
              <a:gs pos="100000">
                <a:schemeClr val="accent4">
                  <a:lumMod val="75000"/>
                </a:schemeClr>
              </a:gs>
            </a:gsLst>
            <a:path path="circle">
              <a:fillToRect l="100000" t="100000"/>
            </a:path>
          </a:gradFill>
          <a:ln cap="rnd">
            <a:noFill/>
            <a:prstDash val="solid"/>
          </a:ln>
          <a:effectLst/>
        </c:spPr>
      </c:pivotFmt>
      <c:pivotFmt>
        <c:idx val="6"/>
        <c:spPr>
          <a:gradFill>
            <a:gsLst>
              <a:gs pos="0">
                <a:srgbClr val="0070C0"/>
              </a:gs>
              <a:gs pos="100000">
                <a:srgbClr val="00B0F0"/>
              </a:gs>
            </a:gsLst>
            <a:path path="circle">
              <a:fillToRect l="100000" t="100000"/>
            </a:path>
          </a:gradFill>
          <a:ln cap="rnd">
            <a:noFill/>
            <a:prstDash val="solid"/>
          </a:ln>
          <a:effectLst/>
        </c:spPr>
      </c:pivotFmt>
      <c:pivotFmt>
        <c:idx val="7"/>
        <c:spPr>
          <a:gradFill>
            <a:gsLst>
              <a:gs pos="0">
                <a:schemeClr val="accent6">
                  <a:lumMod val="75000"/>
                </a:schemeClr>
              </a:gs>
              <a:gs pos="100000">
                <a:schemeClr val="accent6">
                  <a:lumMod val="60000"/>
                  <a:lumOff val="40000"/>
                </a:schemeClr>
              </a:gs>
            </a:gsLst>
            <a:path path="circle">
              <a:fillToRect l="100000" t="100000"/>
            </a:path>
          </a:gradFill>
          <a:ln cap="rnd">
            <a:noFill/>
            <a:prstDash val="solid"/>
          </a:ln>
          <a:effectLst/>
        </c:spPr>
      </c:pivotFmt>
    </c:pivotFmts>
    <c:plotArea>
      <c:layout/>
      <c:barChart>
        <c:barDir val="bar"/>
        <c:grouping val="clustered"/>
        <c:varyColors val="1"/>
        <c:ser>
          <c:idx val="0"/>
          <c:order val="0"/>
          <c:tx>
            <c:strRef>
              <c:f>PivotTables!$D$60</c:f>
              <c:strCache>
                <c:ptCount val="1"/>
                <c:pt idx="0">
                  <c:v>Total</c:v>
                </c:pt>
              </c:strCache>
            </c:strRef>
          </c:tx>
          <c:spPr>
            <a:ln cap="rnd">
              <a:noFill/>
              <a:prstDash val="solid"/>
            </a:ln>
          </c:spPr>
          <c:invertIfNegative val="0"/>
          <c:dPt>
            <c:idx val="0"/>
            <c:invertIfNegative val="0"/>
            <c:bubble3D val="0"/>
            <c:spPr>
              <a:gradFill>
                <a:gsLst>
                  <a:gs pos="0">
                    <a:schemeClr val="accent6">
                      <a:lumMod val="75000"/>
                    </a:schemeClr>
                  </a:gs>
                  <a:gs pos="100000">
                    <a:schemeClr val="accent6">
                      <a:lumMod val="60000"/>
                      <a:lumOff val="40000"/>
                    </a:schemeClr>
                  </a:gs>
                </a:gsLst>
                <a:path path="circle">
                  <a:fillToRect l="100000" t="100000"/>
                </a:path>
              </a:gradFill>
              <a:ln cap="rnd">
                <a:noFill/>
                <a:prstDash val="solid"/>
              </a:ln>
              <a:effectLst/>
            </c:spPr>
            <c:extLst>
              <c:ext xmlns:c16="http://schemas.microsoft.com/office/drawing/2014/chart" uri="{C3380CC4-5D6E-409C-BE32-E72D297353CC}">
                <c16:uniqueId val="{00000006-CAB9-46CF-BFBD-FCED60B4A1B9}"/>
              </c:ext>
            </c:extLst>
          </c:dPt>
          <c:dPt>
            <c:idx val="1"/>
            <c:invertIfNegative val="0"/>
            <c:bubble3D val="0"/>
            <c:spPr>
              <a:gradFill>
                <a:gsLst>
                  <a:gs pos="0">
                    <a:srgbClr val="0070C0"/>
                  </a:gs>
                  <a:gs pos="100000">
                    <a:srgbClr val="00B0F0"/>
                  </a:gs>
                </a:gsLst>
                <a:path path="circle">
                  <a:fillToRect l="100000" t="100000"/>
                </a:path>
              </a:gradFill>
              <a:ln cap="rnd">
                <a:noFill/>
                <a:prstDash val="solid"/>
              </a:ln>
              <a:effectLst/>
            </c:spPr>
            <c:extLst>
              <c:ext xmlns:c16="http://schemas.microsoft.com/office/drawing/2014/chart" uri="{C3380CC4-5D6E-409C-BE32-E72D297353CC}">
                <c16:uniqueId val="{00000005-CAB9-46CF-BFBD-FCED60B4A1B9}"/>
              </c:ext>
            </c:extLst>
          </c:dPt>
          <c:dPt>
            <c:idx val="2"/>
            <c:invertIfNegative val="0"/>
            <c:bubble3D val="0"/>
            <c:spPr>
              <a:gradFill>
                <a:gsLst>
                  <a:gs pos="0">
                    <a:schemeClr val="accent4">
                      <a:lumMod val="60000"/>
                      <a:lumOff val="40000"/>
                    </a:schemeClr>
                  </a:gs>
                  <a:gs pos="100000">
                    <a:schemeClr val="accent4">
                      <a:lumMod val="75000"/>
                    </a:schemeClr>
                  </a:gs>
                </a:gsLst>
                <a:path path="circle">
                  <a:fillToRect l="100000" t="100000"/>
                </a:path>
              </a:gradFill>
              <a:ln cap="rnd">
                <a:noFill/>
                <a:prstDash val="solid"/>
              </a:ln>
              <a:effectLst/>
            </c:spPr>
            <c:extLst>
              <c:ext xmlns:c16="http://schemas.microsoft.com/office/drawing/2014/chart" uri="{C3380CC4-5D6E-409C-BE32-E72D297353CC}">
                <c16:uniqueId val="{00000004-CAB9-46CF-BFBD-FCED60B4A1B9}"/>
              </c:ext>
            </c:extLst>
          </c:dPt>
          <c:dPt>
            <c:idx val="3"/>
            <c:invertIfNegative val="0"/>
            <c:bubble3D val="0"/>
            <c:spPr>
              <a:gradFill>
                <a:gsLst>
                  <a:gs pos="0">
                    <a:schemeClr val="accent6">
                      <a:lumMod val="75000"/>
                    </a:schemeClr>
                  </a:gs>
                  <a:gs pos="100000">
                    <a:schemeClr val="accent6">
                      <a:lumMod val="60000"/>
                      <a:lumOff val="40000"/>
                    </a:schemeClr>
                  </a:gs>
                </a:gsLst>
                <a:path path="circle">
                  <a:fillToRect l="100000" t="100000"/>
                </a:path>
              </a:gradFill>
              <a:ln cap="rnd">
                <a:noFill/>
                <a:prstDash val="solid"/>
              </a:ln>
              <a:effectLst/>
            </c:spPr>
            <c:extLst>
              <c:ext xmlns:c16="http://schemas.microsoft.com/office/drawing/2014/chart" uri="{C3380CC4-5D6E-409C-BE32-E72D297353CC}">
                <c16:uniqueId val="{00000003-CAB9-46CF-BFBD-FCED60B4A1B9}"/>
              </c:ext>
            </c:extLst>
          </c:dPt>
          <c:dPt>
            <c:idx val="4"/>
            <c:invertIfNegative val="0"/>
            <c:bubble3D val="0"/>
            <c:spPr>
              <a:gradFill flip="none" rotWithShape="1">
                <a:gsLst>
                  <a:gs pos="0">
                    <a:srgbClr val="3175FD"/>
                  </a:gs>
                  <a:gs pos="100000">
                    <a:srgbClr val="72A1FE"/>
                  </a:gs>
                </a:gsLst>
                <a:path path="circle">
                  <a:fillToRect l="100000" t="100000"/>
                </a:path>
                <a:tileRect r="-100000" b="-100000"/>
              </a:gradFill>
              <a:ln cap="rnd">
                <a:noFill/>
                <a:prstDash val="solid"/>
              </a:ln>
              <a:effectLst/>
            </c:spPr>
            <c:extLst>
              <c:ext xmlns:c16="http://schemas.microsoft.com/office/drawing/2014/chart" uri="{C3380CC4-5D6E-409C-BE32-E72D297353CC}">
                <c16:uniqueId val="{00000002-CAB9-46CF-BFBD-FCED60B4A1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PivotTables!$C$61:$C$66</c:f>
              <c:strCache>
                <c:ptCount val="5"/>
                <c:pt idx="0">
                  <c:v>Nissan</c:v>
                </c:pt>
                <c:pt idx="1">
                  <c:v>Volvo</c:v>
                </c:pt>
                <c:pt idx="2">
                  <c:v>Great Wall Motors</c:v>
                </c:pt>
                <c:pt idx="3">
                  <c:v>VinFast</c:v>
                </c:pt>
                <c:pt idx="4">
                  <c:v>Ferrari</c:v>
                </c:pt>
              </c:strCache>
            </c:strRef>
          </c:cat>
          <c:val>
            <c:numRef>
              <c:f>PivotTables!$D$61:$D$66</c:f>
              <c:numCache>
                <c:formatCode>"$"#,##0.0,,,"B"</c:formatCode>
                <c:ptCount val="5"/>
                <c:pt idx="0">
                  <c:v>66941994193.790009</c:v>
                </c:pt>
                <c:pt idx="1">
                  <c:v>67412648157.150009</c:v>
                </c:pt>
                <c:pt idx="2">
                  <c:v>70160684847.169998</c:v>
                </c:pt>
                <c:pt idx="3">
                  <c:v>71103165939.210007</c:v>
                </c:pt>
                <c:pt idx="4">
                  <c:v>78556920345.119995</c:v>
                </c:pt>
              </c:numCache>
            </c:numRef>
          </c:val>
          <c:extLst>
            <c:ext xmlns:c16="http://schemas.microsoft.com/office/drawing/2014/chart" uri="{C3380CC4-5D6E-409C-BE32-E72D297353CC}">
              <c16:uniqueId val="{00000000-9780-4B9C-95E5-6F110CC82AD1}"/>
            </c:ext>
          </c:extLst>
        </c:ser>
        <c:dLbls>
          <c:dLblPos val="outEnd"/>
          <c:showLegendKey val="0"/>
          <c:showVal val="1"/>
          <c:showCatName val="0"/>
          <c:showSerName val="0"/>
          <c:showPercent val="0"/>
          <c:showBubbleSize val="0"/>
        </c:dLbls>
        <c:gapWidth val="138"/>
        <c:axId val="288507472"/>
        <c:axId val="288504592"/>
      </c:barChart>
      <c:catAx>
        <c:axId val="288507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88504592"/>
        <c:crosses val="autoZero"/>
        <c:auto val="1"/>
        <c:lblAlgn val="ctr"/>
        <c:lblOffset val="100"/>
        <c:noMultiLvlLbl val="0"/>
      </c:catAx>
      <c:valAx>
        <c:axId val="288504592"/>
        <c:scaling>
          <c:orientation val="minMax"/>
        </c:scaling>
        <c:delete val="0"/>
        <c:axPos val="b"/>
        <c:numFmt formatCode="&quot;$&quot;#,##0.0,,,&quot;B&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88507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[electric_vehicles_dataset.xlsx]PivotTables!Sales trend</c:name>
    <c:fmtId val="1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round/>
          </a:ln>
          <a:effectLst/>
        </c:spPr>
        <c:marker>
          <c:symbol val="circle"/>
          <c:size val="5"/>
          <c:spPr>
            <a:solidFill>
              <a:schemeClr val="accent6">
                <a:lumMod val="75000"/>
              </a:schemeClr>
            </a:solidFill>
            <a:ln w="19050">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PivotTables!$D$172</c:f>
              <c:strCache>
                <c:ptCount val="1"/>
                <c:pt idx="0">
                  <c:v>Total</c:v>
                </c:pt>
              </c:strCache>
            </c:strRef>
          </c:tx>
          <c:spPr>
            <a:ln w="2857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round/>
            </a:ln>
            <a:effectLst/>
          </c:spPr>
          <c:marker>
            <c:symbol val="circle"/>
            <c:size val="5"/>
            <c:spPr>
              <a:solidFill>
                <a:schemeClr val="accent6">
                  <a:lumMod val="75000"/>
                </a:schemeClr>
              </a:solidFill>
              <a:ln w="19050">
                <a:solidFill>
                  <a:schemeClr val="bg1"/>
                </a:solidFill>
              </a:ln>
              <a:effectLst/>
            </c:spPr>
          </c:marker>
          <c:cat>
            <c:strRef>
              <c:f>PivotTables!$C$173:$C$184</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PivotTables!$D$173:$D$184</c:f>
              <c:numCache>
                <c:formatCode>#,##0.00,,"M"</c:formatCode>
                <c:ptCount val="11"/>
                <c:pt idx="0">
                  <c:v>2664792</c:v>
                </c:pt>
                <c:pt idx="1">
                  <c:v>2686497</c:v>
                </c:pt>
                <c:pt idx="2">
                  <c:v>2551835</c:v>
                </c:pt>
                <c:pt idx="3">
                  <c:v>2739394</c:v>
                </c:pt>
                <c:pt idx="4">
                  <c:v>2713510</c:v>
                </c:pt>
                <c:pt idx="5">
                  <c:v>3177723</c:v>
                </c:pt>
                <c:pt idx="6">
                  <c:v>2928152</c:v>
                </c:pt>
                <c:pt idx="7">
                  <c:v>3083481</c:v>
                </c:pt>
                <c:pt idx="8">
                  <c:v>2663699</c:v>
                </c:pt>
                <c:pt idx="9">
                  <c:v>2675736</c:v>
                </c:pt>
                <c:pt idx="10">
                  <c:v>2953397</c:v>
                </c:pt>
              </c:numCache>
            </c:numRef>
          </c:val>
          <c:smooth val="0"/>
          <c:extLst>
            <c:ext xmlns:c16="http://schemas.microsoft.com/office/drawing/2014/chart" uri="{C3380CC4-5D6E-409C-BE32-E72D297353CC}">
              <c16:uniqueId val="{00000000-46CE-4FE3-8092-4EF74211BC35}"/>
            </c:ext>
          </c:extLst>
        </c:ser>
        <c:dLbls>
          <c:showLegendKey val="0"/>
          <c:showVal val="0"/>
          <c:showCatName val="0"/>
          <c:showSerName val="0"/>
          <c:showPercent val="0"/>
          <c:showBubbleSize val="0"/>
        </c:dLbls>
        <c:marker val="1"/>
        <c:smooth val="0"/>
        <c:axId val="277831216"/>
        <c:axId val="2121840736"/>
      </c:lineChart>
      <c:catAx>
        <c:axId val="27783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121840736"/>
        <c:crosses val="autoZero"/>
        <c:auto val="1"/>
        <c:lblAlgn val="ctr"/>
        <c:lblOffset val="100"/>
        <c:noMultiLvlLbl val="0"/>
      </c:catAx>
      <c:valAx>
        <c:axId val="2121840736"/>
        <c:scaling>
          <c:orientation val="minMax"/>
        </c:scaling>
        <c:delete val="0"/>
        <c:axPos val="l"/>
        <c:majorGridlines>
          <c:spPr>
            <a:ln w="9525" cap="flat" cmpd="sng" algn="ctr">
              <a:solidFill>
                <a:schemeClr val="bg1">
                  <a:alpha val="21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77831216"/>
        <c:crosses val="autoZero"/>
        <c:crossBetween val="between"/>
      </c:valAx>
      <c:spPr>
        <a:noFill/>
        <a:ln>
          <a:noFill/>
        </a:ln>
        <a:effectLst>
          <a:softEdge rad="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gradFill>
                <a:gsLst>
                  <a:gs pos="0">
                    <a:schemeClr val="accent6">
                      <a:lumMod val="86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gradFill>
              <a:ln w="3175">
                <a:solidFill>
                  <a:schemeClr val="bg1"/>
                </a:solidFill>
              </a:ln>
              <a:effectLst/>
            </c:spPr>
          </c:marker>
          <c:xVal>
            <c:numRef>
              <c:f>PivotTables!$O$62:$O$242</c:f>
              <c:numCache>
                <c:formatCode>#,##0.00,,"M"</c:formatCode>
                <c:ptCount val="181"/>
                <c:pt idx="0">
                  <c:v>1077494.8900000001</c:v>
                </c:pt>
                <c:pt idx="1">
                  <c:v>1343369.7499999998</c:v>
                </c:pt>
                <c:pt idx="2">
                  <c:v>2351741.8199999998</c:v>
                </c:pt>
                <c:pt idx="3">
                  <c:v>3305676.33</c:v>
                </c:pt>
                <c:pt idx="4">
                  <c:v>850765.82</c:v>
                </c:pt>
                <c:pt idx="5">
                  <c:v>3960599.2499999991</c:v>
                </c:pt>
                <c:pt idx="6">
                  <c:v>3883676.1500000004</c:v>
                </c:pt>
                <c:pt idx="7">
                  <c:v>2928429.08</c:v>
                </c:pt>
                <c:pt idx="8">
                  <c:v>872023.28999999992</c:v>
                </c:pt>
                <c:pt idx="9">
                  <c:v>701417.84999999986</c:v>
                </c:pt>
                <c:pt idx="10">
                  <c:v>1707175.8099999998</c:v>
                </c:pt>
                <c:pt idx="11">
                  <c:v>2002694.47</c:v>
                </c:pt>
                <c:pt idx="12">
                  <c:v>1762121.9999999998</c:v>
                </c:pt>
                <c:pt idx="13">
                  <c:v>1523878.93</c:v>
                </c:pt>
                <c:pt idx="14">
                  <c:v>1913877.3699999999</c:v>
                </c:pt>
                <c:pt idx="15">
                  <c:v>2006122.0700000003</c:v>
                </c:pt>
                <c:pt idx="16">
                  <c:v>1283154.52</c:v>
                </c:pt>
                <c:pt idx="17">
                  <c:v>1426332.7300000002</c:v>
                </c:pt>
                <c:pt idx="18">
                  <c:v>1166550.3400000001</c:v>
                </c:pt>
                <c:pt idx="19">
                  <c:v>1308090.42</c:v>
                </c:pt>
                <c:pt idx="20">
                  <c:v>1102220.83</c:v>
                </c:pt>
                <c:pt idx="21">
                  <c:v>1510343.5</c:v>
                </c:pt>
                <c:pt idx="22">
                  <c:v>1149587.8900000001</c:v>
                </c:pt>
                <c:pt idx="23">
                  <c:v>1126055.94</c:v>
                </c:pt>
                <c:pt idx="24">
                  <c:v>1573391.06</c:v>
                </c:pt>
                <c:pt idx="25">
                  <c:v>257652.71000000002</c:v>
                </c:pt>
                <c:pt idx="26">
                  <c:v>1653491.2900000003</c:v>
                </c:pt>
                <c:pt idx="27">
                  <c:v>250370.38</c:v>
                </c:pt>
                <c:pt idx="28">
                  <c:v>1157725.3500000001</c:v>
                </c:pt>
                <c:pt idx="29">
                  <c:v>2404766.5299999998</c:v>
                </c:pt>
                <c:pt idx="30">
                  <c:v>1483110.1400000001</c:v>
                </c:pt>
                <c:pt idx="31">
                  <c:v>1475283.8499999999</c:v>
                </c:pt>
                <c:pt idx="32">
                  <c:v>1799732.4000000001</c:v>
                </c:pt>
                <c:pt idx="33">
                  <c:v>1516442.2</c:v>
                </c:pt>
                <c:pt idx="34">
                  <c:v>445370.7300000001</c:v>
                </c:pt>
                <c:pt idx="35">
                  <c:v>598668.18000000005</c:v>
                </c:pt>
                <c:pt idx="36">
                  <c:v>597781.29</c:v>
                </c:pt>
                <c:pt idx="37">
                  <c:v>664290.92999999993</c:v>
                </c:pt>
                <c:pt idx="38">
                  <c:v>548668.1</c:v>
                </c:pt>
                <c:pt idx="39">
                  <c:v>392830.30000000005</c:v>
                </c:pt>
                <c:pt idx="40">
                  <c:v>524064.39000000007</c:v>
                </c:pt>
                <c:pt idx="41">
                  <c:v>911514.21</c:v>
                </c:pt>
                <c:pt idx="42">
                  <c:v>598469.25</c:v>
                </c:pt>
                <c:pt idx="43">
                  <c:v>879064.01</c:v>
                </c:pt>
                <c:pt idx="44">
                  <c:v>852330.07</c:v>
                </c:pt>
                <c:pt idx="45">
                  <c:v>1571349.33</c:v>
                </c:pt>
                <c:pt idx="46">
                  <c:v>769939.3899999999</c:v>
                </c:pt>
                <c:pt idx="47">
                  <c:v>603959.32999999996</c:v>
                </c:pt>
                <c:pt idx="48">
                  <c:v>1102441.19</c:v>
                </c:pt>
                <c:pt idx="49">
                  <c:v>1484963.99</c:v>
                </c:pt>
                <c:pt idx="50">
                  <c:v>839616.29</c:v>
                </c:pt>
                <c:pt idx="51">
                  <c:v>1973765.2999999998</c:v>
                </c:pt>
                <c:pt idx="52">
                  <c:v>1257111.1800000002</c:v>
                </c:pt>
                <c:pt idx="53">
                  <c:v>1564043.09</c:v>
                </c:pt>
                <c:pt idx="54">
                  <c:v>2064690.1900000002</c:v>
                </c:pt>
                <c:pt idx="55">
                  <c:v>1376686.01</c:v>
                </c:pt>
                <c:pt idx="56">
                  <c:v>1131859.81</c:v>
                </c:pt>
                <c:pt idx="57">
                  <c:v>1267909.8400000001</c:v>
                </c:pt>
                <c:pt idx="58">
                  <c:v>1333601.2900000003</c:v>
                </c:pt>
                <c:pt idx="59">
                  <c:v>2142988.34</c:v>
                </c:pt>
                <c:pt idx="60">
                  <c:v>5371164.7100000009</c:v>
                </c:pt>
                <c:pt idx="61">
                  <c:v>1036281.2800000001</c:v>
                </c:pt>
                <c:pt idx="62">
                  <c:v>1650024.3199999996</c:v>
                </c:pt>
                <c:pt idx="63">
                  <c:v>1821684.85</c:v>
                </c:pt>
                <c:pt idx="64">
                  <c:v>291664.21000000002</c:v>
                </c:pt>
                <c:pt idx="65">
                  <c:v>1446048.15</c:v>
                </c:pt>
                <c:pt idx="66">
                  <c:v>2133314.91</c:v>
                </c:pt>
                <c:pt idx="67">
                  <c:v>1788884.4</c:v>
                </c:pt>
                <c:pt idx="68">
                  <c:v>1811183.4100000001</c:v>
                </c:pt>
                <c:pt idx="69">
                  <c:v>2512915.9700000002</c:v>
                </c:pt>
                <c:pt idx="70">
                  <c:v>2604150.5500000007</c:v>
                </c:pt>
                <c:pt idx="71">
                  <c:v>1126732.45</c:v>
                </c:pt>
                <c:pt idx="72">
                  <c:v>1995834.9</c:v>
                </c:pt>
                <c:pt idx="73">
                  <c:v>1250094.3</c:v>
                </c:pt>
                <c:pt idx="74">
                  <c:v>1178426.22</c:v>
                </c:pt>
                <c:pt idx="75">
                  <c:v>1878587.5299999998</c:v>
                </c:pt>
                <c:pt idx="76">
                  <c:v>1275208.28</c:v>
                </c:pt>
                <c:pt idx="77">
                  <c:v>2513917.5000000005</c:v>
                </c:pt>
                <c:pt idx="78">
                  <c:v>2101485.69</c:v>
                </c:pt>
                <c:pt idx="79">
                  <c:v>810814.05999999994</c:v>
                </c:pt>
                <c:pt idx="80">
                  <c:v>654263.24</c:v>
                </c:pt>
                <c:pt idx="81">
                  <c:v>343935.25</c:v>
                </c:pt>
                <c:pt idx="82">
                  <c:v>1203025.6199999999</c:v>
                </c:pt>
                <c:pt idx="83">
                  <c:v>407188.73</c:v>
                </c:pt>
                <c:pt idx="84">
                  <c:v>690488.05999999994</c:v>
                </c:pt>
                <c:pt idx="85">
                  <c:v>838088.59000000008</c:v>
                </c:pt>
                <c:pt idx="86">
                  <c:v>470293.39999999997</c:v>
                </c:pt>
                <c:pt idx="87">
                  <c:v>1028787.7400000001</c:v>
                </c:pt>
                <c:pt idx="88">
                  <c:v>822795.10000000009</c:v>
                </c:pt>
                <c:pt idx="89">
                  <c:v>669342.88</c:v>
                </c:pt>
                <c:pt idx="90">
                  <c:v>1438780.73</c:v>
                </c:pt>
                <c:pt idx="91">
                  <c:v>1061309.6599999999</c:v>
                </c:pt>
                <c:pt idx="92">
                  <c:v>5097288.3599999994</c:v>
                </c:pt>
                <c:pt idx="93">
                  <c:v>503091.75000000006</c:v>
                </c:pt>
                <c:pt idx="94">
                  <c:v>820358.99</c:v>
                </c:pt>
                <c:pt idx="95">
                  <c:v>658841.66</c:v>
                </c:pt>
                <c:pt idx="96">
                  <c:v>2417709.4200000004</c:v>
                </c:pt>
                <c:pt idx="97">
                  <c:v>1664684.01</c:v>
                </c:pt>
                <c:pt idx="98">
                  <c:v>893920.15999999992</c:v>
                </c:pt>
                <c:pt idx="99">
                  <c:v>1004860.22</c:v>
                </c:pt>
                <c:pt idx="100">
                  <c:v>874358.59999999986</c:v>
                </c:pt>
                <c:pt idx="101">
                  <c:v>770263.28999999992</c:v>
                </c:pt>
                <c:pt idx="102">
                  <c:v>3566625.73</c:v>
                </c:pt>
                <c:pt idx="103">
                  <c:v>3036989.7199999997</c:v>
                </c:pt>
                <c:pt idx="104">
                  <c:v>1730281.2999999998</c:v>
                </c:pt>
                <c:pt idx="105">
                  <c:v>1758709.0300000003</c:v>
                </c:pt>
                <c:pt idx="106">
                  <c:v>1575406.6399999997</c:v>
                </c:pt>
                <c:pt idx="107">
                  <c:v>1571448.16</c:v>
                </c:pt>
                <c:pt idx="108">
                  <c:v>1790035.0699999996</c:v>
                </c:pt>
                <c:pt idx="109">
                  <c:v>1138790.5699999998</c:v>
                </c:pt>
                <c:pt idx="110">
                  <c:v>2350652.5199999991</c:v>
                </c:pt>
                <c:pt idx="111">
                  <c:v>1614215.2099999997</c:v>
                </c:pt>
                <c:pt idx="112">
                  <c:v>2019195.76</c:v>
                </c:pt>
                <c:pt idx="113">
                  <c:v>1426308.9400000002</c:v>
                </c:pt>
                <c:pt idx="114">
                  <c:v>1305061.22</c:v>
                </c:pt>
                <c:pt idx="115">
                  <c:v>1265863.6100000001</c:v>
                </c:pt>
                <c:pt idx="116">
                  <c:v>1310551.0899999999</c:v>
                </c:pt>
                <c:pt idx="117">
                  <c:v>1147348.3700000001</c:v>
                </c:pt>
                <c:pt idx="118">
                  <c:v>838715.79000000015</c:v>
                </c:pt>
                <c:pt idx="119">
                  <c:v>2281028.62</c:v>
                </c:pt>
                <c:pt idx="120">
                  <c:v>2713070.7099999995</c:v>
                </c:pt>
                <c:pt idx="121">
                  <c:v>1595903.48</c:v>
                </c:pt>
                <c:pt idx="122">
                  <c:v>440036.34</c:v>
                </c:pt>
                <c:pt idx="123">
                  <c:v>1404199.7799999998</c:v>
                </c:pt>
                <c:pt idx="124">
                  <c:v>1407238.16</c:v>
                </c:pt>
                <c:pt idx="125">
                  <c:v>1529394.1199999999</c:v>
                </c:pt>
                <c:pt idx="126">
                  <c:v>1159970.8</c:v>
                </c:pt>
                <c:pt idx="127">
                  <c:v>2440623.23</c:v>
                </c:pt>
                <c:pt idx="128">
                  <c:v>974026.93</c:v>
                </c:pt>
                <c:pt idx="129">
                  <c:v>2606934.4400000004</c:v>
                </c:pt>
                <c:pt idx="130">
                  <c:v>6100283.4400000013</c:v>
                </c:pt>
                <c:pt idx="131">
                  <c:v>1404652.8699999999</c:v>
                </c:pt>
                <c:pt idx="132">
                  <c:v>1905684.6800000002</c:v>
                </c:pt>
                <c:pt idx="133">
                  <c:v>1510113.4199999997</c:v>
                </c:pt>
                <c:pt idx="134">
                  <c:v>2726923.9199999995</c:v>
                </c:pt>
                <c:pt idx="135">
                  <c:v>1859471.2</c:v>
                </c:pt>
                <c:pt idx="136">
                  <c:v>2011783.0499999998</c:v>
                </c:pt>
                <c:pt idx="137">
                  <c:v>1099275.0899999999</c:v>
                </c:pt>
                <c:pt idx="138">
                  <c:v>863309.14</c:v>
                </c:pt>
                <c:pt idx="139">
                  <c:v>992496.75999999989</c:v>
                </c:pt>
                <c:pt idx="140">
                  <c:v>2176697.06</c:v>
                </c:pt>
                <c:pt idx="141">
                  <c:v>2215670.8400000003</c:v>
                </c:pt>
                <c:pt idx="142">
                  <c:v>1199735.6299999999</c:v>
                </c:pt>
                <c:pt idx="143">
                  <c:v>1393984.31</c:v>
                </c:pt>
                <c:pt idx="144">
                  <c:v>714809.05</c:v>
                </c:pt>
                <c:pt idx="145">
                  <c:v>1243789.3699999999</c:v>
                </c:pt>
                <c:pt idx="146">
                  <c:v>1424977.5999999999</c:v>
                </c:pt>
                <c:pt idx="147">
                  <c:v>1062149.26</c:v>
                </c:pt>
                <c:pt idx="148">
                  <c:v>542896.79</c:v>
                </c:pt>
                <c:pt idx="149">
                  <c:v>2450270.9500000007</c:v>
                </c:pt>
                <c:pt idx="150">
                  <c:v>1247127.33</c:v>
                </c:pt>
                <c:pt idx="151">
                  <c:v>1046645.4799999999</c:v>
                </c:pt>
                <c:pt idx="152">
                  <c:v>1886268.9800000002</c:v>
                </c:pt>
                <c:pt idx="153">
                  <c:v>825184.14</c:v>
                </c:pt>
                <c:pt idx="154">
                  <c:v>1887968.45</c:v>
                </c:pt>
                <c:pt idx="155">
                  <c:v>824360.07</c:v>
                </c:pt>
                <c:pt idx="156">
                  <c:v>539795.21</c:v>
                </c:pt>
                <c:pt idx="157">
                  <c:v>723819.84</c:v>
                </c:pt>
                <c:pt idx="158">
                  <c:v>3309457.9000000004</c:v>
                </c:pt>
                <c:pt idx="159">
                  <c:v>956525.99</c:v>
                </c:pt>
                <c:pt idx="160">
                  <c:v>1367967.78</c:v>
                </c:pt>
                <c:pt idx="161">
                  <c:v>4490397.5000000009</c:v>
                </c:pt>
                <c:pt idx="162">
                  <c:v>1163746.01</c:v>
                </c:pt>
                <c:pt idx="163">
                  <c:v>781484.58</c:v>
                </c:pt>
                <c:pt idx="164">
                  <c:v>1049892.3600000001</c:v>
                </c:pt>
                <c:pt idx="165">
                  <c:v>536256.72</c:v>
                </c:pt>
                <c:pt idx="166">
                  <c:v>993287.68999999983</c:v>
                </c:pt>
                <c:pt idx="167">
                  <c:v>1629507.0699999998</c:v>
                </c:pt>
                <c:pt idx="168">
                  <c:v>1328965.92</c:v>
                </c:pt>
                <c:pt idx="169">
                  <c:v>1595396.39</c:v>
                </c:pt>
                <c:pt idx="170">
                  <c:v>1232831.49</c:v>
                </c:pt>
                <c:pt idx="171">
                  <c:v>1049701.57</c:v>
                </c:pt>
                <c:pt idx="172">
                  <c:v>1182858.2</c:v>
                </c:pt>
                <c:pt idx="173">
                  <c:v>981880.74000000022</c:v>
                </c:pt>
                <c:pt idx="174">
                  <c:v>1246392.6999999997</c:v>
                </c:pt>
                <c:pt idx="175">
                  <c:v>2662765.4499999997</c:v>
                </c:pt>
                <c:pt idx="176">
                  <c:v>5138107.8899999997</c:v>
                </c:pt>
                <c:pt idx="177">
                  <c:v>1474249.5200000003</c:v>
                </c:pt>
                <c:pt idx="178">
                  <c:v>1520768.4299999995</c:v>
                </c:pt>
                <c:pt idx="179">
                  <c:v>1170802.98</c:v>
                </c:pt>
                <c:pt idx="180">
                  <c:v>821731.93999999983</c:v>
                </c:pt>
              </c:numCache>
            </c:numRef>
          </c:xVal>
          <c:yVal>
            <c:numRef>
              <c:f>PivotTables!$P$62:$P$242</c:f>
              <c:numCache>
                <c:formatCode>General</c:formatCode>
                <c:ptCount val="181"/>
                <c:pt idx="0">
                  <c:v>5076</c:v>
                </c:pt>
                <c:pt idx="1">
                  <c:v>4198</c:v>
                </c:pt>
                <c:pt idx="2">
                  <c:v>8682</c:v>
                </c:pt>
                <c:pt idx="3">
                  <c:v>12079</c:v>
                </c:pt>
                <c:pt idx="4">
                  <c:v>2942</c:v>
                </c:pt>
                <c:pt idx="5">
                  <c:v>17204</c:v>
                </c:pt>
                <c:pt idx="6">
                  <c:v>17121</c:v>
                </c:pt>
                <c:pt idx="7">
                  <c:v>10655</c:v>
                </c:pt>
                <c:pt idx="8">
                  <c:v>2902</c:v>
                </c:pt>
                <c:pt idx="9">
                  <c:v>2821</c:v>
                </c:pt>
                <c:pt idx="10">
                  <c:v>6898</c:v>
                </c:pt>
                <c:pt idx="11">
                  <c:v>8715</c:v>
                </c:pt>
                <c:pt idx="12">
                  <c:v>5689</c:v>
                </c:pt>
                <c:pt idx="13">
                  <c:v>5774</c:v>
                </c:pt>
                <c:pt idx="14">
                  <c:v>8497</c:v>
                </c:pt>
                <c:pt idx="15">
                  <c:v>6958</c:v>
                </c:pt>
                <c:pt idx="16">
                  <c:v>4696</c:v>
                </c:pt>
                <c:pt idx="17">
                  <c:v>4821</c:v>
                </c:pt>
                <c:pt idx="18">
                  <c:v>4721</c:v>
                </c:pt>
                <c:pt idx="19">
                  <c:v>4742</c:v>
                </c:pt>
                <c:pt idx="20">
                  <c:v>3736</c:v>
                </c:pt>
                <c:pt idx="21">
                  <c:v>5328</c:v>
                </c:pt>
                <c:pt idx="22">
                  <c:v>4438</c:v>
                </c:pt>
                <c:pt idx="23">
                  <c:v>3845</c:v>
                </c:pt>
                <c:pt idx="24">
                  <c:v>6568</c:v>
                </c:pt>
                <c:pt idx="25">
                  <c:v>515</c:v>
                </c:pt>
                <c:pt idx="26">
                  <c:v>7231</c:v>
                </c:pt>
                <c:pt idx="27">
                  <c:v>1089</c:v>
                </c:pt>
                <c:pt idx="28">
                  <c:v>5102</c:v>
                </c:pt>
                <c:pt idx="29">
                  <c:v>7422</c:v>
                </c:pt>
                <c:pt idx="30">
                  <c:v>4807</c:v>
                </c:pt>
                <c:pt idx="31">
                  <c:v>5016</c:v>
                </c:pt>
                <c:pt idx="32">
                  <c:v>8099</c:v>
                </c:pt>
                <c:pt idx="33">
                  <c:v>5481</c:v>
                </c:pt>
                <c:pt idx="34">
                  <c:v>2187</c:v>
                </c:pt>
                <c:pt idx="35">
                  <c:v>1653</c:v>
                </c:pt>
                <c:pt idx="36">
                  <c:v>1971</c:v>
                </c:pt>
                <c:pt idx="37">
                  <c:v>2427</c:v>
                </c:pt>
                <c:pt idx="38">
                  <c:v>2143</c:v>
                </c:pt>
                <c:pt idx="39">
                  <c:v>2045</c:v>
                </c:pt>
                <c:pt idx="40">
                  <c:v>2356</c:v>
                </c:pt>
                <c:pt idx="41">
                  <c:v>4082</c:v>
                </c:pt>
                <c:pt idx="42">
                  <c:v>2411</c:v>
                </c:pt>
                <c:pt idx="43">
                  <c:v>3119</c:v>
                </c:pt>
                <c:pt idx="44">
                  <c:v>3986</c:v>
                </c:pt>
                <c:pt idx="45">
                  <c:v>6924</c:v>
                </c:pt>
                <c:pt idx="46">
                  <c:v>3132</c:v>
                </c:pt>
                <c:pt idx="47">
                  <c:v>2954</c:v>
                </c:pt>
                <c:pt idx="48">
                  <c:v>4449</c:v>
                </c:pt>
                <c:pt idx="49">
                  <c:v>5836</c:v>
                </c:pt>
                <c:pt idx="50">
                  <c:v>3800</c:v>
                </c:pt>
                <c:pt idx="51">
                  <c:v>6604</c:v>
                </c:pt>
                <c:pt idx="52">
                  <c:v>5727</c:v>
                </c:pt>
                <c:pt idx="53">
                  <c:v>4459</c:v>
                </c:pt>
                <c:pt idx="54">
                  <c:v>7574</c:v>
                </c:pt>
                <c:pt idx="55">
                  <c:v>5650</c:v>
                </c:pt>
                <c:pt idx="56">
                  <c:v>3512</c:v>
                </c:pt>
                <c:pt idx="57">
                  <c:v>4890</c:v>
                </c:pt>
                <c:pt idx="58">
                  <c:v>4286</c:v>
                </c:pt>
                <c:pt idx="59">
                  <c:v>8867</c:v>
                </c:pt>
                <c:pt idx="60">
                  <c:v>20587</c:v>
                </c:pt>
                <c:pt idx="61">
                  <c:v>4831</c:v>
                </c:pt>
                <c:pt idx="62">
                  <c:v>5743</c:v>
                </c:pt>
                <c:pt idx="63">
                  <c:v>7313</c:v>
                </c:pt>
                <c:pt idx="64">
                  <c:v>757</c:v>
                </c:pt>
                <c:pt idx="65">
                  <c:v>5181</c:v>
                </c:pt>
                <c:pt idx="66">
                  <c:v>6872</c:v>
                </c:pt>
                <c:pt idx="67">
                  <c:v>6429</c:v>
                </c:pt>
                <c:pt idx="68">
                  <c:v>6708</c:v>
                </c:pt>
                <c:pt idx="69">
                  <c:v>10566</c:v>
                </c:pt>
                <c:pt idx="70">
                  <c:v>10728</c:v>
                </c:pt>
                <c:pt idx="71">
                  <c:v>3368</c:v>
                </c:pt>
                <c:pt idx="72">
                  <c:v>7114</c:v>
                </c:pt>
                <c:pt idx="73">
                  <c:v>6963</c:v>
                </c:pt>
                <c:pt idx="74">
                  <c:v>4252</c:v>
                </c:pt>
                <c:pt idx="75">
                  <c:v>6272</c:v>
                </c:pt>
                <c:pt idx="76">
                  <c:v>5416</c:v>
                </c:pt>
                <c:pt idx="77">
                  <c:v>9139</c:v>
                </c:pt>
                <c:pt idx="78">
                  <c:v>9344</c:v>
                </c:pt>
                <c:pt idx="79">
                  <c:v>2485</c:v>
                </c:pt>
                <c:pt idx="80">
                  <c:v>2928</c:v>
                </c:pt>
                <c:pt idx="81">
                  <c:v>1608</c:v>
                </c:pt>
                <c:pt idx="82">
                  <c:v>3435</c:v>
                </c:pt>
                <c:pt idx="83">
                  <c:v>2456</c:v>
                </c:pt>
                <c:pt idx="84">
                  <c:v>2477</c:v>
                </c:pt>
                <c:pt idx="85">
                  <c:v>3473</c:v>
                </c:pt>
                <c:pt idx="86">
                  <c:v>2289</c:v>
                </c:pt>
                <c:pt idx="87">
                  <c:v>4175</c:v>
                </c:pt>
                <c:pt idx="88">
                  <c:v>3572</c:v>
                </c:pt>
                <c:pt idx="89">
                  <c:v>3248</c:v>
                </c:pt>
                <c:pt idx="90">
                  <c:v>7358</c:v>
                </c:pt>
                <c:pt idx="91">
                  <c:v>3223</c:v>
                </c:pt>
                <c:pt idx="92">
                  <c:v>20042</c:v>
                </c:pt>
                <c:pt idx="93">
                  <c:v>2593</c:v>
                </c:pt>
                <c:pt idx="94">
                  <c:v>4134</c:v>
                </c:pt>
                <c:pt idx="95">
                  <c:v>4144</c:v>
                </c:pt>
                <c:pt idx="96">
                  <c:v>11502</c:v>
                </c:pt>
                <c:pt idx="97">
                  <c:v>7922</c:v>
                </c:pt>
                <c:pt idx="98">
                  <c:v>3598</c:v>
                </c:pt>
                <c:pt idx="99">
                  <c:v>3603</c:v>
                </c:pt>
                <c:pt idx="100">
                  <c:v>4638</c:v>
                </c:pt>
                <c:pt idx="101">
                  <c:v>3307</c:v>
                </c:pt>
                <c:pt idx="102">
                  <c:v>12787</c:v>
                </c:pt>
                <c:pt idx="103">
                  <c:v>11843</c:v>
                </c:pt>
                <c:pt idx="104">
                  <c:v>6422</c:v>
                </c:pt>
                <c:pt idx="105">
                  <c:v>8057</c:v>
                </c:pt>
                <c:pt idx="106">
                  <c:v>5389</c:v>
                </c:pt>
                <c:pt idx="107">
                  <c:v>6045</c:v>
                </c:pt>
                <c:pt idx="108">
                  <c:v>6872</c:v>
                </c:pt>
                <c:pt idx="109">
                  <c:v>4939</c:v>
                </c:pt>
                <c:pt idx="110">
                  <c:v>9722</c:v>
                </c:pt>
                <c:pt idx="111">
                  <c:v>6060</c:v>
                </c:pt>
                <c:pt idx="112">
                  <c:v>9306</c:v>
                </c:pt>
                <c:pt idx="113">
                  <c:v>5861</c:v>
                </c:pt>
                <c:pt idx="114">
                  <c:v>5049</c:v>
                </c:pt>
                <c:pt idx="115">
                  <c:v>4614</c:v>
                </c:pt>
                <c:pt idx="116">
                  <c:v>5656</c:v>
                </c:pt>
                <c:pt idx="117">
                  <c:v>3977</c:v>
                </c:pt>
                <c:pt idx="118">
                  <c:v>3955</c:v>
                </c:pt>
                <c:pt idx="119">
                  <c:v>7038</c:v>
                </c:pt>
                <c:pt idx="120">
                  <c:v>10027</c:v>
                </c:pt>
                <c:pt idx="121">
                  <c:v>6506</c:v>
                </c:pt>
                <c:pt idx="122">
                  <c:v>1660</c:v>
                </c:pt>
                <c:pt idx="123">
                  <c:v>4995</c:v>
                </c:pt>
                <c:pt idx="124">
                  <c:v>5849</c:v>
                </c:pt>
                <c:pt idx="125">
                  <c:v>5248</c:v>
                </c:pt>
                <c:pt idx="126">
                  <c:v>4852</c:v>
                </c:pt>
                <c:pt idx="127">
                  <c:v>9351</c:v>
                </c:pt>
                <c:pt idx="128">
                  <c:v>3550</c:v>
                </c:pt>
                <c:pt idx="129">
                  <c:v>9601</c:v>
                </c:pt>
                <c:pt idx="130">
                  <c:v>23609</c:v>
                </c:pt>
                <c:pt idx="131">
                  <c:v>4857</c:v>
                </c:pt>
                <c:pt idx="132">
                  <c:v>7785</c:v>
                </c:pt>
                <c:pt idx="133">
                  <c:v>4224</c:v>
                </c:pt>
                <c:pt idx="134">
                  <c:v>10969</c:v>
                </c:pt>
                <c:pt idx="135">
                  <c:v>5493</c:v>
                </c:pt>
                <c:pt idx="136">
                  <c:v>7571</c:v>
                </c:pt>
                <c:pt idx="137">
                  <c:v>4857</c:v>
                </c:pt>
                <c:pt idx="138">
                  <c:v>3633</c:v>
                </c:pt>
                <c:pt idx="139">
                  <c:v>2562</c:v>
                </c:pt>
                <c:pt idx="140">
                  <c:v>9568</c:v>
                </c:pt>
                <c:pt idx="141">
                  <c:v>8672</c:v>
                </c:pt>
                <c:pt idx="142">
                  <c:v>4722</c:v>
                </c:pt>
                <c:pt idx="143">
                  <c:v>5324</c:v>
                </c:pt>
                <c:pt idx="144">
                  <c:v>2659</c:v>
                </c:pt>
                <c:pt idx="145">
                  <c:v>4597</c:v>
                </c:pt>
                <c:pt idx="146">
                  <c:v>5968</c:v>
                </c:pt>
                <c:pt idx="147">
                  <c:v>3768</c:v>
                </c:pt>
                <c:pt idx="148">
                  <c:v>1867</c:v>
                </c:pt>
                <c:pt idx="149">
                  <c:v>8297</c:v>
                </c:pt>
                <c:pt idx="150">
                  <c:v>5205</c:v>
                </c:pt>
                <c:pt idx="151">
                  <c:v>3924</c:v>
                </c:pt>
                <c:pt idx="152">
                  <c:v>6386</c:v>
                </c:pt>
                <c:pt idx="153">
                  <c:v>2670</c:v>
                </c:pt>
                <c:pt idx="154">
                  <c:v>6325</c:v>
                </c:pt>
                <c:pt idx="155">
                  <c:v>3740</c:v>
                </c:pt>
                <c:pt idx="156">
                  <c:v>2267</c:v>
                </c:pt>
                <c:pt idx="157">
                  <c:v>2103</c:v>
                </c:pt>
                <c:pt idx="158">
                  <c:v>11101</c:v>
                </c:pt>
                <c:pt idx="159">
                  <c:v>3372</c:v>
                </c:pt>
                <c:pt idx="160">
                  <c:v>5480</c:v>
                </c:pt>
                <c:pt idx="161">
                  <c:v>17716</c:v>
                </c:pt>
                <c:pt idx="162">
                  <c:v>3738</c:v>
                </c:pt>
                <c:pt idx="163">
                  <c:v>2252</c:v>
                </c:pt>
                <c:pt idx="164">
                  <c:v>4814</c:v>
                </c:pt>
                <c:pt idx="165">
                  <c:v>2269</c:v>
                </c:pt>
                <c:pt idx="166">
                  <c:v>4583</c:v>
                </c:pt>
                <c:pt idx="167">
                  <c:v>6389</c:v>
                </c:pt>
                <c:pt idx="168">
                  <c:v>5031</c:v>
                </c:pt>
                <c:pt idx="169">
                  <c:v>5055</c:v>
                </c:pt>
                <c:pt idx="170">
                  <c:v>3279</c:v>
                </c:pt>
                <c:pt idx="171">
                  <c:v>3804</c:v>
                </c:pt>
                <c:pt idx="172">
                  <c:v>5585</c:v>
                </c:pt>
                <c:pt idx="173">
                  <c:v>3914</c:v>
                </c:pt>
                <c:pt idx="174">
                  <c:v>5509</c:v>
                </c:pt>
                <c:pt idx="175">
                  <c:v>10184</c:v>
                </c:pt>
                <c:pt idx="176">
                  <c:v>18627</c:v>
                </c:pt>
                <c:pt idx="177">
                  <c:v>6493</c:v>
                </c:pt>
                <c:pt idx="178">
                  <c:v>5687</c:v>
                </c:pt>
                <c:pt idx="179">
                  <c:v>3687</c:v>
                </c:pt>
                <c:pt idx="180">
                  <c:v>3274</c:v>
                </c:pt>
              </c:numCache>
            </c:numRef>
          </c:yVal>
          <c:smooth val="0"/>
          <c:extLst>
            <c:ext xmlns:c16="http://schemas.microsoft.com/office/drawing/2014/chart" uri="{C3380CC4-5D6E-409C-BE32-E72D297353CC}">
              <c16:uniqueId val="{00000000-6AF3-436E-9713-82C69DBB7010}"/>
            </c:ext>
          </c:extLst>
        </c:ser>
        <c:dLbls>
          <c:showLegendKey val="0"/>
          <c:showVal val="0"/>
          <c:showCatName val="0"/>
          <c:showSerName val="0"/>
          <c:showPercent val="0"/>
          <c:showBubbleSize val="0"/>
        </c:dLbls>
        <c:axId val="282365312"/>
        <c:axId val="282365792"/>
      </c:scatterChart>
      <c:valAx>
        <c:axId val="282365312"/>
        <c:scaling>
          <c:orientation val="minMax"/>
        </c:scaling>
        <c:delete val="0"/>
        <c:axPos val="b"/>
        <c:majorGridlines>
          <c:spPr>
            <a:ln w="9525" cap="flat" cmpd="sng" algn="ctr">
              <a:solidFill>
                <a:schemeClr val="bg1">
                  <a:alpha val="27000"/>
                </a:schemeClr>
              </a:solidFill>
              <a:round/>
            </a:ln>
            <a:effectLst/>
          </c:spPr>
        </c:majorGridlines>
        <c:numFmt formatCode="#,##0.00,,&quot;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82365792"/>
        <c:crosses val="autoZero"/>
        <c:crossBetween val="midCat"/>
      </c:valAx>
      <c:valAx>
        <c:axId val="282365792"/>
        <c:scaling>
          <c:orientation val="minMax"/>
        </c:scaling>
        <c:delete val="0"/>
        <c:axPos val="l"/>
        <c:majorGridlines>
          <c:spPr>
            <a:ln w="9525" cap="flat" cmpd="sng" algn="ctr">
              <a:solidFill>
                <a:schemeClr val="bg1">
                  <a:alpha val="27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8236531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[electric_vehicles_dataset.xlsx]PivotTables!Charging speed</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3">
                  <a:lumMod val="75000"/>
                </a:schemeClr>
              </a:gs>
              <a:gs pos="97000">
                <a:schemeClr val="accent3">
                  <a:lumMod val="60000"/>
                  <a:lumOff val="40000"/>
                </a:schemeClr>
              </a:gs>
            </a:gsLst>
            <a:lin ang="2700000" scaled="1"/>
          </a:gradFill>
          <a:ln>
            <a:noFill/>
          </a:ln>
          <a:effectLst/>
        </c:spPr>
      </c:pivotFmt>
      <c:pivotFmt>
        <c:idx val="4"/>
        <c:spPr>
          <a:gradFill>
            <a:gsLst>
              <a:gs pos="0">
                <a:schemeClr val="tx2">
                  <a:lumMod val="60000"/>
                  <a:lumOff val="40000"/>
                </a:schemeClr>
              </a:gs>
              <a:gs pos="97000">
                <a:schemeClr val="tx2">
                  <a:lumMod val="40000"/>
                  <a:lumOff val="60000"/>
                </a:schemeClr>
              </a:gs>
            </a:gsLst>
            <a:lin ang="2700000" scaled="1"/>
          </a:gradFill>
          <a:ln>
            <a:noFill/>
          </a:ln>
          <a:effectLst/>
        </c:spPr>
      </c:pivotFmt>
      <c:pivotFmt>
        <c:idx val="5"/>
        <c:spPr>
          <a:gradFill>
            <a:gsLst>
              <a:gs pos="0">
                <a:schemeClr val="accent6">
                  <a:lumMod val="75000"/>
                </a:schemeClr>
              </a:gs>
              <a:gs pos="97000">
                <a:schemeClr val="accent6">
                  <a:lumMod val="60000"/>
                  <a:lumOff val="40000"/>
                </a:schemeClr>
              </a:gs>
            </a:gsLst>
            <a:lin ang="2700000" scaled="1"/>
          </a:gradFill>
          <a:ln>
            <a:noFill/>
          </a:ln>
          <a:effectLst/>
        </c:spPr>
      </c:pivotFmt>
      <c:pivotFmt>
        <c:idx val="6"/>
        <c:spPr>
          <a:gradFill>
            <a:gsLst>
              <a:gs pos="0">
                <a:schemeClr val="accent4">
                  <a:lumMod val="75000"/>
                </a:schemeClr>
              </a:gs>
              <a:gs pos="97000">
                <a:schemeClr val="accent4">
                  <a:lumMod val="60000"/>
                  <a:lumOff val="40000"/>
                </a:schemeClr>
              </a:gs>
            </a:gsLst>
            <a:lin ang="2700000" scaled="1"/>
          </a:gradFill>
          <a:ln>
            <a:noFill/>
          </a:ln>
          <a:effectLst/>
        </c:spPr>
      </c:pivotFmt>
      <c:pivotFmt>
        <c:idx val="7"/>
        <c:spPr>
          <a:gradFill>
            <a:gsLst>
              <a:gs pos="0">
                <a:schemeClr val="accent6">
                  <a:lumMod val="75000"/>
                </a:schemeClr>
              </a:gs>
              <a:gs pos="97000">
                <a:schemeClr val="accent6">
                  <a:lumMod val="60000"/>
                  <a:lumOff val="40000"/>
                </a:schemeClr>
              </a:gs>
            </a:gsLst>
            <a:lin ang="2700000" scaled="1"/>
          </a:gradFill>
          <a:ln>
            <a:noFill/>
          </a:ln>
          <a:effectLst/>
        </c:spPr>
      </c:pivotFmt>
    </c:pivotFmts>
    <c:plotArea>
      <c:layout/>
      <c:barChart>
        <c:barDir val="col"/>
        <c:grouping val="clustered"/>
        <c:varyColors val="1"/>
        <c:ser>
          <c:idx val="0"/>
          <c:order val="0"/>
          <c:tx>
            <c:strRef>
              <c:f>PivotTables!$D$216</c:f>
              <c:strCache>
                <c:ptCount val="1"/>
                <c:pt idx="0">
                  <c:v>Total</c:v>
                </c:pt>
              </c:strCache>
            </c:strRef>
          </c:tx>
          <c:invertIfNegative val="0"/>
          <c:dPt>
            <c:idx val="0"/>
            <c:invertIfNegative val="0"/>
            <c:bubble3D val="0"/>
            <c:spPr>
              <a:gradFill>
                <a:gsLst>
                  <a:gs pos="0">
                    <a:schemeClr val="accent3">
                      <a:lumMod val="75000"/>
                    </a:schemeClr>
                  </a:gs>
                  <a:gs pos="97000">
                    <a:schemeClr val="accent3">
                      <a:lumMod val="60000"/>
                      <a:lumOff val="40000"/>
                    </a:schemeClr>
                  </a:gs>
                </a:gsLst>
                <a:lin ang="2700000" scaled="1"/>
              </a:gradFill>
              <a:ln>
                <a:noFill/>
              </a:ln>
              <a:effectLst/>
            </c:spPr>
            <c:extLst>
              <c:ext xmlns:c16="http://schemas.microsoft.com/office/drawing/2014/chart" uri="{C3380CC4-5D6E-409C-BE32-E72D297353CC}">
                <c16:uniqueId val="{00000000-F8AD-4350-B1ED-FEBC93AA4D5A}"/>
              </c:ext>
            </c:extLst>
          </c:dPt>
          <c:dPt>
            <c:idx val="1"/>
            <c:invertIfNegative val="0"/>
            <c:bubble3D val="0"/>
            <c:spPr>
              <a:gradFill>
                <a:gsLst>
                  <a:gs pos="0">
                    <a:schemeClr val="tx2">
                      <a:lumMod val="60000"/>
                      <a:lumOff val="40000"/>
                    </a:schemeClr>
                  </a:gs>
                  <a:gs pos="97000">
                    <a:schemeClr val="tx2">
                      <a:lumMod val="40000"/>
                      <a:lumOff val="60000"/>
                    </a:schemeClr>
                  </a:gs>
                </a:gsLst>
                <a:lin ang="2700000" scaled="1"/>
              </a:gradFill>
              <a:ln>
                <a:noFill/>
              </a:ln>
              <a:effectLst/>
            </c:spPr>
            <c:extLst>
              <c:ext xmlns:c16="http://schemas.microsoft.com/office/drawing/2014/chart" uri="{C3380CC4-5D6E-409C-BE32-E72D297353CC}">
                <c16:uniqueId val="{00000001-F8AD-4350-B1ED-FEBC93AA4D5A}"/>
              </c:ext>
            </c:extLst>
          </c:dPt>
          <c:dPt>
            <c:idx val="2"/>
            <c:invertIfNegative val="0"/>
            <c:bubble3D val="0"/>
            <c:spPr>
              <a:gradFill>
                <a:gsLst>
                  <a:gs pos="0">
                    <a:schemeClr val="accent6">
                      <a:lumMod val="75000"/>
                    </a:schemeClr>
                  </a:gs>
                  <a:gs pos="97000">
                    <a:schemeClr val="accent6">
                      <a:lumMod val="60000"/>
                      <a:lumOff val="40000"/>
                    </a:schemeClr>
                  </a:gs>
                </a:gsLst>
                <a:lin ang="2700000" scaled="1"/>
              </a:gradFill>
              <a:ln>
                <a:noFill/>
              </a:ln>
              <a:effectLst/>
            </c:spPr>
            <c:extLst>
              <c:ext xmlns:c16="http://schemas.microsoft.com/office/drawing/2014/chart" uri="{C3380CC4-5D6E-409C-BE32-E72D297353CC}">
                <c16:uniqueId val="{00000002-F8AD-4350-B1ED-FEBC93AA4D5A}"/>
              </c:ext>
            </c:extLst>
          </c:dPt>
          <c:dPt>
            <c:idx val="3"/>
            <c:invertIfNegative val="0"/>
            <c:bubble3D val="0"/>
            <c:spPr>
              <a:gradFill>
                <a:gsLst>
                  <a:gs pos="0">
                    <a:schemeClr val="accent4">
                      <a:lumMod val="75000"/>
                    </a:schemeClr>
                  </a:gs>
                  <a:gs pos="97000">
                    <a:schemeClr val="accent4">
                      <a:lumMod val="60000"/>
                      <a:lumOff val="40000"/>
                    </a:schemeClr>
                  </a:gs>
                </a:gsLst>
                <a:lin ang="2700000" scaled="1"/>
              </a:gradFill>
              <a:ln>
                <a:noFill/>
              </a:ln>
              <a:effectLst/>
            </c:spPr>
            <c:extLst>
              <c:ext xmlns:c16="http://schemas.microsoft.com/office/drawing/2014/chart" uri="{C3380CC4-5D6E-409C-BE32-E72D297353CC}">
                <c16:uniqueId val="{00000003-F8AD-4350-B1ED-FEBC93AA4D5A}"/>
              </c:ext>
            </c:extLst>
          </c:dPt>
          <c:dPt>
            <c:idx val="4"/>
            <c:invertIfNegative val="0"/>
            <c:bubble3D val="0"/>
            <c:spPr>
              <a:gradFill>
                <a:gsLst>
                  <a:gs pos="0">
                    <a:schemeClr val="accent6">
                      <a:lumMod val="75000"/>
                    </a:schemeClr>
                  </a:gs>
                  <a:gs pos="97000">
                    <a:schemeClr val="accent6">
                      <a:lumMod val="60000"/>
                      <a:lumOff val="40000"/>
                    </a:schemeClr>
                  </a:gs>
                </a:gsLst>
                <a:lin ang="2700000" scaled="1"/>
              </a:gradFill>
              <a:ln>
                <a:noFill/>
              </a:ln>
              <a:effectLst/>
            </c:spPr>
            <c:extLst>
              <c:ext xmlns:c16="http://schemas.microsoft.com/office/drawing/2014/chart" uri="{C3380CC4-5D6E-409C-BE32-E72D297353CC}">
                <c16:uniqueId val="{00000004-F8AD-4350-B1ED-FEBC93AA4D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PivotTables!$C$217:$C$222</c:f>
              <c:strCache>
                <c:ptCount val="5"/>
                <c:pt idx="0">
                  <c:v>Mobile Charging</c:v>
                </c:pt>
                <c:pt idx="1">
                  <c:v>NACS</c:v>
                </c:pt>
                <c:pt idx="2">
                  <c:v>Solar Charging</c:v>
                </c:pt>
                <c:pt idx="3">
                  <c:v>Level 1 Charging</c:v>
                </c:pt>
                <c:pt idx="4">
                  <c:v>Level 2 Charging</c:v>
                </c:pt>
              </c:strCache>
            </c:strRef>
          </c:cat>
          <c:val>
            <c:numRef>
              <c:f>PivotTables!$D$217:$D$222</c:f>
              <c:numCache>
                <c:formatCode>#,##0.00</c:formatCode>
                <c:ptCount val="5"/>
                <c:pt idx="0">
                  <c:v>6.6048543689320365</c:v>
                </c:pt>
                <c:pt idx="1">
                  <c:v>6.4248756218905463</c:v>
                </c:pt>
                <c:pt idx="2">
                  <c:v>6.4077777777777811</c:v>
                </c:pt>
                <c:pt idx="3">
                  <c:v>6.2920398009950258</c:v>
                </c:pt>
                <c:pt idx="4">
                  <c:v>6.2678160919540238</c:v>
                </c:pt>
              </c:numCache>
            </c:numRef>
          </c:val>
          <c:extLst>
            <c:ext xmlns:c16="http://schemas.microsoft.com/office/drawing/2014/chart" uri="{C3380CC4-5D6E-409C-BE32-E72D297353CC}">
              <c16:uniqueId val="{00000000-2CA1-4190-8BFB-8ED884A5A394}"/>
            </c:ext>
          </c:extLst>
        </c:ser>
        <c:dLbls>
          <c:showLegendKey val="0"/>
          <c:showVal val="0"/>
          <c:showCatName val="0"/>
          <c:showSerName val="0"/>
          <c:showPercent val="0"/>
          <c:showBubbleSize val="0"/>
        </c:dLbls>
        <c:gapWidth val="71"/>
        <c:overlap val="-27"/>
        <c:axId val="667601152"/>
        <c:axId val="667598752"/>
      </c:barChart>
      <c:catAx>
        <c:axId val="667601152"/>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5400000" spcFirstLastPara="1" vertOverflow="ellipsis" wrap="square" anchor="ctr" anchorCtr="1"/>
          <a:lstStyle/>
          <a:p>
            <a:pPr>
              <a:defRPr sz="900" b="0" i="0" u="none" strike="noStrike" kern="1200" baseline="0">
                <a:solidFill>
                  <a:schemeClr val="bg2"/>
                </a:solidFill>
                <a:latin typeface="+mn-lt"/>
                <a:ea typeface="+mn-ea"/>
                <a:cs typeface="+mn-cs"/>
              </a:defRPr>
            </a:pPr>
            <a:endParaRPr lang="en-US"/>
          </a:p>
        </c:txPr>
        <c:crossAx val="667598752"/>
        <c:crosses val="autoZero"/>
        <c:auto val="1"/>
        <c:lblAlgn val="ctr"/>
        <c:lblOffset val="100"/>
        <c:noMultiLvlLbl val="0"/>
      </c:catAx>
      <c:valAx>
        <c:axId val="667598752"/>
        <c:scaling>
          <c:orientation val="minMax"/>
        </c:scaling>
        <c:delete val="0"/>
        <c:axPos val="l"/>
        <c:majorGridlines>
          <c:spPr>
            <a:ln w="9525" cap="flat" cmpd="sng" algn="ctr">
              <a:solidFill>
                <a:schemeClr val="bg1">
                  <a:alpha val="1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67601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[electric_vehicles_dataset.xlsx]PivotTables!Battery efficiency</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50800" dist="50800" dir="5400000" sx="1000" sy="1000" algn="ctr" rotWithShape="0">
              <a:srgbClr val="000000"/>
            </a:outerShdw>
          </a:effectLst>
        </c:spPr>
        <c:marker>
          <c:symbol val="none"/>
        </c:marker>
        <c:dLbl>
          <c:idx val="0"/>
          <c:spPr>
            <a:noFill/>
            <a:ln>
              <a:noFill/>
            </a:ln>
            <a:effectLst/>
          </c:spPr>
          <c:txPr>
            <a:bodyPr rot="0" spcFirstLastPara="1" vertOverflow="overflow" horzOverflow="overflow" vert="horz" wrap="square"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7"/>
        <c:spPr>
          <a:gradFill>
            <a:gsLst>
              <a:gs pos="0">
                <a:schemeClr val="tx2">
                  <a:lumMod val="60000"/>
                  <a:lumOff val="40000"/>
                </a:schemeClr>
              </a:gs>
              <a:gs pos="97000">
                <a:schemeClr val="tx2">
                  <a:lumMod val="40000"/>
                  <a:lumOff val="60000"/>
                </a:schemeClr>
              </a:gs>
            </a:gsLst>
            <a:path path="circle">
              <a:fillToRect l="50000" t="50000" r="50000" b="50000"/>
            </a:path>
          </a:gradFill>
          <a:ln w="19050">
            <a:solidFill>
              <a:schemeClr val="lt1"/>
            </a:solidFill>
          </a:ln>
          <a:effectLst>
            <a:outerShdw blurRad="50800" dist="50800" dir="5400000" sx="1000" sy="1000" algn="ctr" rotWithShape="0">
              <a:srgbClr val="000000"/>
            </a:outerShdw>
          </a:effectLst>
        </c:spPr>
      </c:pivotFmt>
      <c:pivotFmt>
        <c:idx val="8"/>
        <c:spPr>
          <a:gradFill flip="none" rotWithShape="1">
            <a:gsLst>
              <a:gs pos="0">
                <a:schemeClr val="accent4">
                  <a:lumMod val="75000"/>
                </a:schemeClr>
              </a:gs>
              <a:gs pos="97000">
                <a:schemeClr val="accent4">
                  <a:lumMod val="60000"/>
                  <a:lumOff val="40000"/>
                </a:schemeClr>
              </a:gs>
            </a:gsLst>
            <a:lin ang="2700000" scaled="1"/>
            <a:tileRect/>
          </a:gradFill>
          <a:ln w="19050">
            <a:solidFill>
              <a:schemeClr val="lt1"/>
            </a:solidFill>
          </a:ln>
          <a:effectLst>
            <a:outerShdw blurRad="50800" dist="50800" dir="5400000" sx="1000" sy="1000" algn="ctr" rotWithShape="0">
              <a:srgbClr val="000000"/>
            </a:outerShdw>
          </a:effectLst>
        </c:spPr>
      </c:pivotFmt>
      <c:pivotFmt>
        <c:idx val="9"/>
        <c:spPr>
          <a:gradFill>
            <a:gsLst>
              <a:gs pos="0">
                <a:schemeClr val="accent3">
                  <a:lumMod val="75000"/>
                </a:schemeClr>
              </a:gs>
              <a:gs pos="97000">
                <a:schemeClr val="accent3">
                  <a:lumMod val="60000"/>
                  <a:lumOff val="40000"/>
                </a:schemeClr>
              </a:gs>
            </a:gsLst>
            <a:lin ang="2700000" scaled="1"/>
          </a:gradFill>
          <a:ln w="19050">
            <a:solidFill>
              <a:schemeClr val="lt1"/>
            </a:solidFill>
          </a:ln>
          <a:effectLst>
            <a:outerShdw blurRad="50800" dist="50800" dir="5400000" sx="1000" sy="1000" algn="ctr" rotWithShape="0">
              <a:srgbClr val="000000"/>
            </a:outerShdw>
          </a:effectLst>
        </c:spPr>
      </c:pivotFmt>
      <c:pivotFmt>
        <c:idx val="10"/>
        <c:spPr>
          <a:gradFill>
            <a:gsLst>
              <a:gs pos="0">
                <a:schemeClr val="accent6">
                  <a:lumMod val="86000"/>
                </a:schemeClr>
              </a:gs>
              <a:gs pos="97000">
                <a:schemeClr val="accent6">
                  <a:lumMod val="70000"/>
                </a:schemeClr>
              </a:gs>
            </a:gsLst>
            <a:path path="circle">
              <a:fillToRect l="50000" t="50000" r="50000" b="50000"/>
            </a:path>
          </a:gradFill>
          <a:ln w="19050">
            <a:solidFill>
              <a:schemeClr val="lt1"/>
            </a:solidFill>
          </a:ln>
          <a:effectLst>
            <a:outerShdw blurRad="50800" dist="50800" dir="5400000" sx="1000" sy="1000" algn="ctr" rotWithShape="0">
              <a:srgbClr val="000000"/>
            </a:outerShdw>
          </a:effectLst>
        </c:spPr>
      </c:pivotFmt>
      <c:pivotFmt>
        <c:idx val="11"/>
        <c:dLbl>
          <c:idx val="0"/>
          <c:layout>
            <c:manualLayout>
              <c:x val="-0.1894486300723201"/>
              <c:y val="-8.14476075105996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manualLayout>
                  <c:w val="0.25657093223059341"/>
                  <c:h val="0.3253849716749207"/>
                </c:manualLayout>
              </c15:layout>
            </c:ext>
          </c:extLst>
        </c:dLbl>
      </c:pivotFmt>
      <c:pivotFmt>
        <c:idx val="12"/>
        <c:dLbl>
          <c:idx val="0"/>
          <c:layout>
            <c:manualLayout>
              <c:x val="2.3981004173039479E-2"/>
              <c:y val="9.05013004596144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manualLayout>
                  <c:w val="0.30376517683491"/>
                  <c:h val="0.3253849716749207"/>
                </c:manualLayout>
              </c15:layout>
            </c:ext>
          </c:extLst>
        </c:dLbl>
      </c:pivotFmt>
      <c:pivotFmt>
        <c:idx val="13"/>
        <c:dLbl>
          <c:idx val="0"/>
          <c:layout>
            <c:manualLayout>
              <c:x val="-0.1678657074340528"/>
              <c:y val="-0.1628959276018099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manualLayout>
                  <c:w val="0.2205513699276799"/>
                  <c:h val="0.42479638009049775"/>
                </c:manualLayout>
              </c15:layout>
            </c:ext>
          </c:extLst>
        </c:dLbl>
      </c:pivotFmt>
      <c:pivotFmt>
        <c:idx val="14"/>
        <c:dLbl>
          <c:idx val="0"/>
          <c:layout>
            <c:manualLayout>
              <c:x val="-2.3980815347721821E-3"/>
              <c:y val="-9.0494174653507672E-3"/>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manualLayout>
                  <c:w val="0.24621122000037765"/>
                  <c:h val="0.3253849716749207"/>
                </c:manualLayout>
              </c15:layout>
            </c:ext>
          </c:extLst>
        </c:dLbl>
      </c:pivotFmt>
      <c:pivotFmt>
        <c:idx val="15"/>
        <c:spPr>
          <a:solidFill>
            <a:schemeClr val="accent1"/>
          </a:solidFill>
          <a:ln w="19050">
            <a:solidFill>
              <a:schemeClr val="lt1"/>
            </a:solidFill>
          </a:ln>
          <a:effectLst>
            <a:outerShdw blurRad="50800" dist="50800" dir="5400000" sx="1000" sy="1000" algn="ctr" rotWithShape="0">
              <a:srgbClr val="000000"/>
            </a:outerShdw>
          </a:effectLst>
        </c:spPr>
      </c:pivotFmt>
    </c:pivotFmts>
    <c:plotArea>
      <c:layout>
        <c:manualLayout>
          <c:layoutTarget val="inner"/>
          <c:xMode val="edge"/>
          <c:yMode val="edge"/>
          <c:x val="0.13384278404048416"/>
          <c:y val="4.4400185270958778E-2"/>
          <c:w val="0.43015615853773675"/>
          <c:h val="0.81165211814586524"/>
        </c:manualLayout>
      </c:layout>
      <c:doughnutChart>
        <c:varyColors val="1"/>
        <c:ser>
          <c:idx val="0"/>
          <c:order val="0"/>
          <c:tx>
            <c:strRef>
              <c:f>PivotTables!$D$189</c:f>
              <c:strCache>
                <c:ptCount val="1"/>
                <c:pt idx="0">
                  <c:v>Total</c:v>
                </c:pt>
              </c:strCache>
            </c:strRef>
          </c:tx>
          <c:spPr>
            <a:effectLst>
              <a:outerShdw blurRad="50800" dist="50800" dir="5400000" sx="1000" sy="1000" algn="ctr" rotWithShape="0">
                <a:srgbClr val="000000"/>
              </a:outerShdw>
            </a:effectLst>
          </c:spPr>
          <c:explosion val="9"/>
          <c:dPt>
            <c:idx val="0"/>
            <c:bubble3D val="0"/>
            <c:spPr>
              <a:solidFill>
                <a:schemeClr val="accent1"/>
              </a:solidFill>
              <a:ln w="19050">
                <a:solidFill>
                  <a:schemeClr val="lt1"/>
                </a:solidFill>
              </a:ln>
              <a:effectLst>
                <a:outerShdw blurRad="50800" dist="50800" dir="5400000" sx="1000" sy="1000" algn="ctr" rotWithShape="0">
                  <a:srgbClr val="000000"/>
                </a:outerShdw>
              </a:effectLst>
            </c:spPr>
            <c:extLst>
              <c:ext xmlns:c16="http://schemas.microsoft.com/office/drawing/2014/chart" uri="{C3380CC4-5D6E-409C-BE32-E72D297353CC}">
                <c16:uniqueId val="{00000001-C837-47B2-AEF7-B5A315E46EA0}"/>
              </c:ext>
            </c:extLst>
          </c:dPt>
          <c:dPt>
            <c:idx val="1"/>
            <c:bubble3D val="0"/>
            <c:spPr>
              <a:gradFill>
                <a:gsLst>
                  <a:gs pos="0">
                    <a:schemeClr val="tx2">
                      <a:lumMod val="60000"/>
                      <a:lumOff val="40000"/>
                    </a:schemeClr>
                  </a:gs>
                  <a:gs pos="97000">
                    <a:schemeClr val="tx2">
                      <a:lumMod val="40000"/>
                      <a:lumOff val="60000"/>
                    </a:schemeClr>
                  </a:gs>
                </a:gsLst>
                <a:path path="circle">
                  <a:fillToRect l="50000" t="50000" r="50000" b="50000"/>
                </a:path>
              </a:gradFill>
              <a:ln w="19050">
                <a:solidFill>
                  <a:schemeClr val="lt1"/>
                </a:solidFill>
              </a:ln>
              <a:effectLst>
                <a:outerShdw blurRad="50800" dist="50800" dir="5400000" sx="1000" sy="1000" algn="ctr" rotWithShape="0">
                  <a:srgbClr val="000000"/>
                </a:outerShdw>
              </a:effectLst>
            </c:spPr>
            <c:extLst>
              <c:ext xmlns:c16="http://schemas.microsoft.com/office/drawing/2014/chart" uri="{C3380CC4-5D6E-409C-BE32-E72D297353CC}">
                <c16:uniqueId val="{00000003-C837-47B2-AEF7-B5A315E46EA0}"/>
              </c:ext>
            </c:extLst>
          </c:dPt>
          <c:dPt>
            <c:idx val="2"/>
            <c:bubble3D val="0"/>
            <c:spPr>
              <a:gradFill flip="none" rotWithShape="1">
                <a:gsLst>
                  <a:gs pos="0">
                    <a:schemeClr val="accent4">
                      <a:lumMod val="75000"/>
                    </a:schemeClr>
                  </a:gs>
                  <a:gs pos="97000">
                    <a:schemeClr val="accent4">
                      <a:lumMod val="60000"/>
                      <a:lumOff val="40000"/>
                    </a:schemeClr>
                  </a:gs>
                </a:gsLst>
                <a:lin ang="2700000" scaled="1"/>
                <a:tileRect/>
              </a:gradFill>
              <a:ln w="19050">
                <a:solidFill>
                  <a:schemeClr val="lt1"/>
                </a:solidFill>
              </a:ln>
              <a:effectLst>
                <a:outerShdw blurRad="50800" dist="50800" dir="5400000" sx="1000" sy="1000" algn="ctr" rotWithShape="0">
                  <a:srgbClr val="000000"/>
                </a:outerShdw>
              </a:effectLst>
            </c:spPr>
            <c:extLst>
              <c:ext xmlns:c16="http://schemas.microsoft.com/office/drawing/2014/chart" uri="{C3380CC4-5D6E-409C-BE32-E72D297353CC}">
                <c16:uniqueId val="{00000005-C837-47B2-AEF7-B5A315E46EA0}"/>
              </c:ext>
            </c:extLst>
          </c:dPt>
          <c:dPt>
            <c:idx val="3"/>
            <c:bubble3D val="0"/>
            <c:spPr>
              <a:gradFill>
                <a:gsLst>
                  <a:gs pos="0">
                    <a:schemeClr val="accent3">
                      <a:lumMod val="75000"/>
                    </a:schemeClr>
                  </a:gs>
                  <a:gs pos="97000">
                    <a:schemeClr val="accent3">
                      <a:lumMod val="60000"/>
                      <a:lumOff val="40000"/>
                    </a:schemeClr>
                  </a:gs>
                </a:gsLst>
                <a:lin ang="2700000" scaled="1"/>
              </a:gradFill>
              <a:ln w="19050">
                <a:solidFill>
                  <a:schemeClr val="lt1"/>
                </a:solidFill>
              </a:ln>
              <a:effectLst>
                <a:outerShdw blurRad="50800" dist="50800" dir="5400000" sx="1000" sy="1000" algn="ctr" rotWithShape="0">
                  <a:srgbClr val="000000"/>
                </a:outerShdw>
              </a:effectLst>
            </c:spPr>
            <c:extLst>
              <c:ext xmlns:c16="http://schemas.microsoft.com/office/drawing/2014/chart" uri="{C3380CC4-5D6E-409C-BE32-E72D297353CC}">
                <c16:uniqueId val="{00000007-C837-47B2-AEF7-B5A315E46EA0}"/>
              </c:ext>
            </c:extLst>
          </c:dPt>
          <c:dPt>
            <c:idx val="4"/>
            <c:bubble3D val="0"/>
            <c:spPr>
              <a:gradFill>
                <a:gsLst>
                  <a:gs pos="0">
                    <a:schemeClr val="accent6">
                      <a:lumMod val="86000"/>
                    </a:schemeClr>
                  </a:gs>
                  <a:gs pos="97000">
                    <a:schemeClr val="accent6">
                      <a:lumMod val="70000"/>
                    </a:schemeClr>
                  </a:gs>
                </a:gsLst>
                <a:path path="circle">
                  <a:fillToRect l="50000" t="50000" r="50000" b="50000"/>
                </a:path>
              </a:gradFill>
              <a:ln w="19050">
                <a:solidFill>
                  <a:schemeClr val="lt1"/>
                </a:solidFill>
              </a:ln>
              <a:effectLst>
                <a:outerShdw blurRad="50800" dist="50800" dir="5400000" sx="1000" sy="1000" algn="ctr" rotWithShape="0">
                  <a:srgbClr val="000000"/>
                </a:outerShdw>
              </a:effectLst>
            </c:spPr>
            <c:extLst>
              <c:ext xmlns:c16="http://schemas.microsoft.com/office/drawing/2014/chart" uri="{C3380CC4-5D6E-409C-BE32-E72D297353CC}">
                <c16:uniqueId val="{00000008-624F-4480-B345-873FF494BA87}"/>
              </c:ext>
            </c:extLst>
          </c:dPt>
          <c:dLbls>
            <c:spPr>
              <a:noFill/>
              <a:ln>
                <a:noFill/>
              </a:ln>
              <a:effectLst/>
            </c:spPr>
            <c:txPr>
              <a:bodyPr rot="0" spcFirstLastPara="1" vertOverflow="overflow" horzOverflow="overflow" vert="horz" wrap="square"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PivotTables!$C$190:$C$195</c:f>
              <c:strCache>
                <c:ptCount val="5"/>
                <c:pt idx="0">
                  <c:v>Lead-acid</c:v>
                </c:pt>
                <c:pt idx="1">
                  <c:v>Lithium-ion</c:v>
                </c:pt>
                <c:pt idx="2">
                  <c:v>Lithium-iron phosphate</c:v>
                </c:pt>
                <c:pt idx="3">
                  <c:v>Magnesium-ion</c:v>
                </c:pt>
                <c:pt idx="4">
                  <c:v>Zinc-air</c:v>
                </c:pt>
              </c:strCache>
            </c:strRef>
          </c:cat>
          <c:val>
            <c:numRef>
              <c:f>PivotTables!$D$190:$D$195</c:f>
              <c:numCache>
                <c:formatCode>#,##0.00</c:formatCode>
                <c:ptCount val="5"/>
                <c:pt idx="0">
                  <c:v>5.5432479033160176</c:v>
                </c:pt>
                <c:pt idx="1">
                  <c:v>5.8836202045507191</c:v>
                </c:pt>
                <c:pt idx="2">
                  <c:v>5.7247257380026975</c:v>
                </c:pt>
                <c:pt idx="3">
                  <c:v>5.7491594645809121</c:v>
                </c:pt>
                <c:pt idx="4">
                  <c:v>6.077653957527648</c:v>
                </c:pt>
              </c:numCache>
            </c:numRef>
          </c:val>
          <c:extLst>
            <c:ext xmlns:c16="http://schemas.microsoft.com/office/drawing/2014/chart" uri="{C3380CC4-5D6E-409C-BE32-E72D297353CC}">
              <c16:uniqueId val="{00000008-C837-47B2-AEF7-B5A315E46EA0}"/>
            </c:ext>
          </c:extLst>
        </c:ser>
        <c:dLbls>
          <c:showLegendKey val="0"/>
          <c:showVal val="1"/>
          <c:showCatName val="0"/>
          <c:showSerName val="0"/>
          <c:showPercent val="0"/>
          <c:showBubbleSize val="0"/>
          <c:showLeaderLines val="1"/>
        </c:dLbls>
        <c:firstSliceAng val="34"/>
        <c:holeSize val="45"/>
      </c:doughnutChart>
      <c:spPr>
        <a:noFill/>
        <a:ln>
          <a:noFill/>
        </a:ln>
        <a:effectLst/>
      </c:spPr>
    </c:plotArea>
    <c:legend>
      <c:legendPos val="r"/>
      <c:layout>
        <c:manualLayout>
          <c:xMode val="edge"/>
          <c:yMode val="edge"/>
          <c:x val="0.62829736211031173"/>
          <c:y val="3.7892186553603879E-2"/>
          <c:w val="0.33333333333333331"/>
          <c:h val="0.906116079381479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[electric_vehicles_dataset.xlsx]PivotTables!Revenue by manufacture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PivotTables!$D$60</c:f>
              <c:strCache>
                <c:ptCount val="1"/>
                <c:pt idx="0">
                  <c:v>Total</c:v>
                </c:pt>
              </c:strCache>
            </c:strRef>
          </c:tx>
          <c:spPr>
            <a:solidFill>
              <a:schemeClr val="accent1"/>
            </a:solidFill>
            <a:ln>
              <a:noFill/>
            </a:ln>
            <a:effectLst/>
          </c:spPr>
          <c:invertIfNegative val="0"/>
          <c:cat>
            <c:strRef>
              <c:f>PivotTables!$C$61:$C$66</c:f>
              <c:strCache>
                <c:ptCount val="5"/>
                <c:pt idx="0">
                  <c:v>Nissan</c:v>
                </c:pt>
                <c:pt idx="1">
                  <c:v>Volvo</c:v>
                </c:pt>
                <c:pt idx="2">
                  <c:v>Great Wall Motors</c:v>
                </c:pt>
                <c:pt idx="3">
                  <c:v>VinFast</c:v>
                </c:pt>
                <c:pt idx="4">
                  <c:v>Ferrari</c:v>
                </c:pt>
              </c:strCache>
            </c:strRef>
          </c:cat>
          <c:val>
            <c:numRef>
              <c:f>PivotTables!$D$61:$D$66</c:f>
              <c:numCache>
                <c:formatCode>"$"#,##0.0,,,"B"</c:formatCode>
                <c:ptCount val="5"/>
                <c:pt idx="0">
                  <c:v>66941994193.790009</c:v>
                </c:pt>
                <c:pt idx="1">
                  <c:v>67412648157.150009</c:v>
                </c:pt>
                <c:pt idx="2">
                  <c:v>70160684847.169998</c:v>
                </c:pt>
                <c:pt idx="3">
                  <c:v>71103165939.210007</c:v>
                </c:pt>
                <c:pt idx="4">
                  <c:v>78556920345.119995</c:v>
                </c:pt>
              </c:numCache>
            </c:numRef>
          </c:val>
          <c:extLst>
            <c:ext xmlns:c16="http://schemas.microsoft.com/office/drawing/2014/chart" uri="{C3380CC4-5D6E-409C-BE32-E72D297353CC}">
              <c16:uniqueId val="{00000000-AC54-4331-BAC1-271FF708DE5D}"/>
            </c:ext>
          </c:extLst>
        </c:ser>
        <c:dLbls>
          <c:showLegendKey val="0"/>
          <c:showVal val="0"/>
          <c:showCatName val="0"/>
          <c:showSerName val="0"/>
          <c:showPercent val="0"/>
          <c:showBubbleSize val="0"/>
        </c:dLbls>
        <c:gapWidth val="182"/>
        <c:axId val="288507472"/>
        <c:axId val="288504592"/>
      </c:barChart>
      <c:catAx>
        <c:axId val="28850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04592"/>
        <c:crosses val="autoZero"/>
        <c:auto val="1"/>
        <c:lblAlgn val="ctr"/>
        <c:lblOffset val="100"/>
        <c:noMultiLvlLbl val="0"/>
      </c:catAx>
      <c:valAx>
        <c:axId val="2885045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0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[electric_vehicles_dataset.xlsx]PivotTables!Sales trend</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PivotTables!$D$172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PivotTables!$C$173:$C$184</c:f>
              <c:strCache>
                <c:ptCount val="11"/>
                <c:pt idx="0">
                  <c:v>2015</c:v>
                </c:pt>
                <c:pt idx="1">
                  <c:v>2016</c:v>
                </c:pt>
                <c:pt idx="2">
                  <c:v>2017</c:v>
                </c:pt>
                <c:pt idx="3">
                  <c:v>2018</c:v>
                </c:pt>
                <c:pt idx="4">
                  <c:v>2019</c:v>
                </c:pt>
                <c:pt idx="5">
                  <c:v>2020</c:v>
                </c:pt>
                <c:pt idx="6">
                  <c:v>2021</c:v>
                </c:pt>
                <c:pt idx="7">
                  <c:v>2022</c:v>
                </c:pt>
                <c:pt idx="8">
                  <c:v>2023</c:v>
                </c:pt>
                <c:pt idx="9">
                  <c:v>2024</c:v>
                </c:pt>
                <c:pt idx="10">
                  <c:v>2025</c:v>
                </c:pt>
              </c:strCache>
            </c:strRef>
          </c:cat>
          <c:val>
            <c:numRef>
              <c:f>PivotTables!$D$173:$D$184</c:f>
              <c:numCache>
                <c:formatCode>#,##0.00,,"M"</c:formatCode>
                <c:ptCount val="11"/>
                <c:pt idx="0">
                  <c:v>2664792</c:v>
                </c:pt>
                <c:pt idx="1">
                  <c:v>2686497</c:v>
                </c:pt>
                <c:pt idx="2">
                  <c:v>2551835</c:v>
                </c:pt>
                <c:pt idx="3">
                  <c:v>2739394</c:v>
                </c:pt>
                <c:pt idx="4">
                  <c:v>2713510</c:v>
                </c:pt>
                <c:pt idx="5">
                  <c:v>3177723</c:v>
                </c:pt>
                <c:pt idx="6">
                  <c:v>2928152</c:v>
                </c:pt>
                <c:pt idx="7">
                  <c:v>3083481</c:v>
                </c:pt>
                <c:pt idx="8">
                  <c:v>2663699</c:v>
                </c:pt>
                <c:pt idx="9">
                  <c:v>2675736</c:v>
                </c:pt>
                <c:pt idx="10">
                  <c:v>2953397</c:v>
                </c:pt>
              </c:numCache>
            </c:numRef>
          </c:val>
          <c:smooth val="0"/>
          <c:extLst>
            <c:ext xmlns:c16="http://schemas.microsoft.com/office/drawing/2014/chart" uri="{C3380CC4-5D6E-409C-BE32-E72D297353CC}">
              <c16:uniqueId val="{00000000-3C91-46D1-B3D9-63DCB565465E}"/>
            </c:ext>
          </c:extLst>
        </c:ser>
        <c:dLbls>
          <c:showLegendKey val="0"/>
          <c:showVal val="0"/>
          <c:showCatName val="0"/>
          <c:showSerName val="0"/>
          <c:showPercent val="0"/>
          <c:showBubbleSize val="0"/>
        </c:dLbls>
        <c:marker val="1"/>
        <c:smooth val="0"/>
        <c:axId val="277831216"/>
        <c:axId val="2121840736"/>
      </c:lineChart>
      <c:catAx>
        <c:axId val="27783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840736"/>
        <c:crosses val="autoZero"/>
        <c:auto val="1"/>
        <c:lblAlgn val="ctr"/>
        <c:lblOffset val="100"/>
        <c:noMultiLvlLbl val="0"/>
      </c:catAx>
      <c:valAx>
        <c:axId val="2121840736"/>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3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PivotTables!$O$62:$O$242</c:f>
              <c:numCache>
                <c:formatCode>#,##0.00,,"M"</c:formatCode>
                <c:ptCount val="181"/>
                <c:pt idx="0">
                  <c:v>1077494.8900000001</c:v>
                </c:pt>
                <c:pt idx="1">
                  <c:v>1343369.7499999998</c:v>
                </c:pt>
                <c:pt idx="2">
                  <c:v>2351741.8199999998</c:v>
                </c:pt>
                <c:pt idx="3">
                  <c:v>3305676.33</c:v>
                </c:pt>
                <c:pt idx="4">
                  <c:v>850765.82</c:v>
                </c:pt>
                <c:pt idx="5">
                  <c:v>3960599.2499999991</c:v>
                </c:pt>
                <c:pt idx="6">
                  <c:v>3883676.1500000004</c:v>
                </c:pt>
                <c:pt idx="7">
                  <c:v>2928429.08</c:v>
                </c:pt>
                <c:pt idx="8">
                  <c:v>872023.28999999992</c:v>
                </c:pt>
                <c:pt idx="9">
                  <c:v>701417.84999999986</c:v>
                </c:pt>
                <c:pt idx="10">
                  <c:v>1707175.8099999998</c:v>
                </c:pt>
                <c:pt idx="11">
                  <c:v>2002694.47</c:v>
                </c:pt>
                <c:pt idx="12">
                  <c:v>1762121.9999999998</c:v>
                </c:pt>
                <c:pt idx="13">
                  <c:v>1523878.93</c:v>
                </c:pt>
                <c:pt idx="14">
                  <c:v>1913877.3699999999</c:v>
                </c:pt>
                <c:pt idx="15">
                  <c:v>2006122.0700000003</c:v>
                </c:pt>
                <c:pt idx="16">
                  <c:v>1283154.52</c:v>
                </c:pt>
                <c:pt idx="17">
                  <c:v>1426332.7300000002</c:v>
                </c:pt>
                <c:pt idx="18">
                  <c:v>1166550.3400000001</c:v>
                </c:pt>
                <c:pt idx="19">
                  <c:v>1308090.42</c:v>
                </c:pt>
                <c:pt idx="20">
                  <c:v>1102220.83</c:v>
                </c:pt>
                <c:pt idx="21">
                  <c:v>1510343.5</c:v>
                </c:pt>
                <c:pt idx="22">
                  <c:v>1149587.8900000001</c:v>
                </c:pt>
                <c:pt idx="23">
                  <c:v>1126055.94</c:v>
                </c:pt>
                <c:pt idx="24">
                  <c:v>1573391.06</c:v>
                </c:pt>
                <c:pt idx="25">
                  <c:v>257652.71000000002</c:v>
                </c:pt>
                <c:pt idx="26">
                  <c:v>1653491.2900000003</c:v>
                </c:pt>
                <c:pt idx="27">
                  <c:v>250370.38</c:v>
                </c:pt>
                <c:pt idx="28">
                  <c:v>1157725.3500000001</c:v>
                </c:pt>
                <c:pt idx="29">
                  <c:v>2404766.5299999998</c:v>
                </c:pt>
                <c:pt idx="30">
                  <c:v>1483110.1400000001</c:v>
                </c:pt>
                <c:pt idx="31">
                  <c:v>1475283.8499999999</c:v>
                </c:pt>
                <c:pt idx="32">
                  <c:v>1799732.4000000001</c:v>
                </c:pt>
                <c:pt idx="33">
                  <c:v>1516442.2</c:v>
                </c:pt>
                <c:pt idx="34">
                  <c:v>445370.7300000001</c:v>
                </c:pt>
                <c:pt idx="35">
                  <c:v>598668.18000000005</c:v>
                </c:pt>
                <c:pt idx="36">
                  <c:v>597781.29</c:v>
                </c:pt>
                <c:pt idx="37">
                  <c:v>664290.92999999993</c:v>
                </c:pt>
                <c:pt idx="38">
                  <c:v>548668.1</c:v>
                </c:pt>
                <c:pt idx="39">
                  <c:v>392830.30000000005</c:v>
                </c:pt>
                <c:pt idx="40">
                  <c:v>524064.39000000007</c:v>
                </c:pt>
                <c:pt idx="41">
                  <c:v>911514.21</c:v>
                </c:pt>
                <c:pt idx="42">
                  <c:v>598469.25</c:v>
                </c:pt>
                <c:pt idx="43">
                  <c:v>879064.01</c:v>
                </c:pt>
                <c:pt idx="44">
                  <c:v>852330.07</c:v>
                </c:pt>
                <c:pt idx="45">
                  <c:v>1571349.33</c:v>
                </c:pt>
                <c:pt idx="46">
                  <c:v>769939.3899999999</c:v>
                </c:pt>
                <c:pt idx="47">
                  <c:v>603959.32999999996</c:v>
                </c:pt>
                <c:pt idx="48">
                  <c:v>1102441.19</c:v>
                </c:pt>
                <c:pt idx="49">
                  <c:v>1484963.99</c:v>
                </c:pt>
                <c:pt idx="50">
                  <c:v>839616.29</c:v>
                </c:pt>
                <c:pt idx="51">
                  <c:v>1973765.2999999998</c:v>
                </c:pt>
                <c:pt idx="52">
                  <c:v>1257111.1800000002</c:v>
                </c:pt>
                <c:pt idx="53">
                  <c:v>1564043.09</c:v>
                </c:pt>
                <c:pt idx="54">
                  <c:v>2064690.1900000002</c:v>
                </c:pt>
                <c:pt idx="55">
                  <c:v>1376686.01</c:v>
                </c:pt>
                <c:pt idx="56">
                  <c:v>1131859.81</c:v>
                </c:pt>
                <c:pt idx="57">
                  <c:v>1267909.8400000001</c:v>
                </c:pt>
                <c:pt idx="58">
                  <c:v>1333601.2900000003</c:v>
                </c:pt>
                <c:pt idx="59">
                  <c:v>2142988.34</c:v>
                </c:pt>
                <c:pt idx="60">
                  <c:v>5371164.7100000009</c:v>
                </c:pt>
                <c:pt idx="61">
                  <c:v>1036281.2800000001</c:v>
                </c:pt>
                <c:pt idx="62">
                  <c:v>1650024.3199999996</c:v>
                </c:pt>
                <c:pt idx="63">
                  <c:v>1821684.85</c:v>
                </c:pt>
                <c:pt idx="64">
                  <c:v>291664.21000000002</c:v>
                </c:pt>
                <c:pt idx="65">
                  <c:v>1446048.15</c:v>
                </c:pt>
                <c:pt idx="66">
                  <c:v>2133314.91</c:v>
                </c:pt>
                <c:pt idx="67">
                  <c:v>1788884.4</c:v>
                </c:pt>
                <c:pt idx="68">
                  <c:v>1811183.4100000001</c:v>
                </c:pt>
                <c:pt idx="69">
                  <c:v>2512915.9700000002</c:v>
                </c:pt>
                <c:pt idx="70">
                  <c:v>2604150.5500000007</c:v>
                </c:pt>
                <c:pt idx="71">
                  <c:v>1126732.45</c:v>
                </c:pt>
                <c:pt idx="72">
                  <c:v>1995834.9</c:v>
                </c:pt>
                <c:pt idx="73">
                  <c:v>1250094.3</c:v>
                </c:pt>
                <c:pt idx="74">
                  <c:v>1178426.22</c:v>
                </c:pt>
                <c:pt idx="75">
                  <c:v>1878587.5299999998</c:v>
                </c:pt>
                <c:pt idx="76">
                  <c:v>1275208.28</c:v>
                </c:pt>
                <c:pt idx="77">
                  <c:v>2513917.5000000005</c:v>
                </c:pt>
                <c:pt idx="78">
                  <c:v>2101485.69</c:v>
                </c:pt>
                <c:pt idx="79">
                  <c:v>810814.05999999994</c:v>
                </c:pt>
                <c:pt idx="80">
                  <c:v>654263.24</c:v>
                </c:pt>
                <c:pt idx="81">
                  <c:v>343935.25</c:v>
                </c:pt>
                <c:pt idx="82">
                  <c:v>1203025.6199999999</c:v>
                </c:pt>
                <c:pt idx="83">
                  <c:v>407188.73</c:v>
                </c:pt>
                <c:pt idx="84">
                  <c:v>690488.05999999994</c:v>
                </c:pt>
                <c:pt idx="85">
                  <c:v>838088.59000000008</c:v>
                </c:pt>
                <c:pt idx="86">
                  <c:v>470293.39999999997</c:v>
                </c:pt>
                <c:pt idx="87">
                  <c:v>1028787.7400000001</c:v>
                </c:pt>
                <c:pt idx="88">
                  <c:v>822795.10000000009</c:v>
                </c:pt>
                <c:pt idx="89">
                  <c:v>669342.88</c:v>
                </c:pt>
                <c:pt idx="90">
                  <c:v>1438780.73</c:v>
                </c:pt>
                <c:pt idx="91">
                  <c:v>1061309.6599999999</c:v>
                </c:pt>
                <c:pt idx="92">
                  <c:v>5097288.3599999994</c:v>
                </c:pt>
                <c:pt idx="93">
                  <c:v>503091.75000000006</c:v>
                </c:pt>
                <c:pt idx="94">
                  <c:v>820358.99</c:v>
                </c:pt>
                <c:pt idx="95">
                  <c:v>658841.66</c:v>
                </c:pt>
                <c:pt idx="96">
                  <c:v>2417709.4200000004</c:v>
                </c:pt>
                <c:pt idx="97">
                  <c:v>1664684.01</c:v>
                </c:pt>
                <c:pt idx="98">
                  <c:v>893920.15999999992</c:v>
                </c:pt>
                <c:pt idx="99">
                  <c:v>1004860.22</c:v>
                </c:pt>
                <c:pt idx="100">
                  <c:v>874358.59999999986</c:v>
                </c:pt>
                <c:pt idx="101">
                  <c:v>770263.28999999992</c:v>
                </c:pt>
                <c:pt idx="102">
                  <c:v>3566625.73</c:v>
                </c:pt>
                <c:pt idx="103">
                  <c:v>3036989.7199999997</c:v>
                </c:pt>
                <c:pt idx="104">
                  <c:v>1730281.2999999998</c:v>
                </c:pt>
                <c:pt idx="105">
                  <c:v>1758709.0300000003</c:v>
                </c:pt>
                <c:pt idx="106">
                  <c:v>1575406.6399999997</c:v>
                </c:pt>
                <c:pt idx="107">
                  <c:v>1571448.16</c:v>
                </c:pt>
                <c:pt idx="108">
                  <c:v>1790035.0699999996</c:v>
                </c:pt>
                <c:pt idx="109">
                  <c:v>1138790.5699999998</c:v>
                </c:pt>
                <c:pt idx="110">
                  <c:v>2350652.5199999991</c:v>
                </c:pt>
                <c:pt idx="111">
                  <c:v>1614215.2099999997</c:v>
                </c:pt>
                <c:pt idx="112">
                  <c:v>2019195.76</c:v>
                </c:pt>
                <c:pt idx="113">
                  <c:v>1426308.9400000002</c:v>
                </c:pt>
                <c:pt idx="114">
                  <c:v>1305061.22</c:v>
                </c:pt>
                <c:pt idx="115">
                  <c:v>1265863.6100000001</c:v>
                </c:pt>
                <c:pt idx="116">
                  <c:v>1310551.0899999999</c:v>
                </c:pt>
                <c:pt idx="117">
                  <c:v>1147348.3700000001</c:v>
                </c:pt>
                <c:pt idx="118">
                  <c:v>838715.79000000015</c:v>
                </c:pt>
                <c:pt idx="119">
                  <c:v>2281028.62</c:v>
                </c:pt>
                <c:pt idx="120">
                  <c:v>2713070.7099999995</c:v>
                </c:pt>
                <c:pt idx="121">
                  <c:v>1595903.48</c:v>
                </c:pt>
                <c:pt idx="122">
                  <c:v>440036.34</c:v>
                </c:pt>
                <c:pt idx="123">
                  <c:v>1404199.7799999998</c:v>
                </c:pt>
                <c:pt idx="124">
                  <c:v>1407238.16</c:v>
                </c:pt>
                <c:pt idx="125">
                  <c:v>1529394.1199999999</c:v>
                </c:pt>
                <c:pt idx="126">
                  <c:v>1159970.8</c:v>
                </c:pt>
                <c:pt idx="127">
                  <c:v>2440623.23</c:v>
                </c:pt>
                <c:pt idx="128">
                  <c:v>974026.93</c:v>
                </c:pt>
                <c:pt idx="129">
                  <c:v>2606934.4400000004</c:v>
                </c:pt>
                <c:pt idx="130">
                  <c:v>6100283.4400000013</c:v>
                </c:pt>
                <c:pt idx="131">
                  <c:v>1404652.8699999999</c:v>
                </c:pt>
                <c:pt idx="132">
                  <c:v>1905684.6800000002</c:v>
                </c:pt>
                <c:pt idx="133">
                  <c:v>1510113.4199999997</c:v>
                </c:pt>
                <c:pt idx="134">
                  <c:v>2726923.9199999995</c:v>
                </c:pt>
                <c:pt idx="135">
                  <c:v>1859471.2</c:v>
                </c:pt>
                <c:pt idx="136">
                  <c:v>2011783.0499999998</c:v>
                </c:pt>
                <c:pt idx="137">
                  <c:v>1099275.0899999999</c:v>
                </c:pt>
                <c:pt idx="138">
                  <c:v>863309.14</c:v>
                </c:pt>
                <c:pt idx="139">
                  <c:v>992496.75999999989</c:v>
                </c:pt>
                <c:pt idx="140">
                  <c:v>2176697.06</c:v>
                </c:pt>
                <c:pt idx="141">
                  <c:v>2215670.8400000003</c:v>
                </c:pt>
                <c:pt idx="142">
                  <c:v>1199735.6299999999</c:v>
                </c:pt>
                <c:pt idx="143">
                  <c:v>1393984.31</c:v>
                </c:pt>
                <c:pt idx="144">
                  <c:v>714809.05</c:v>
                </c:pt>
                <c:pt idx="145">
                  <c:v>1243789.3699999999</c:v>
                </c:pt>
                <c:pt idx="146">
                  <c:v>1424977.5999999999</c:v>
                </c:pt>
                <c:pt idx="147">
                  <c:v>1062149.26</c:v>
                </c:pt>
                <c:pt idx="148">
                  <c:v>542896.79</c:v>
                </c:pt>
                <c:pt idx="149">
                  <c:v>2450270.9500000007</c:v>
                </c:pt>
                <c:pt idx="150">
                  <c:v>1247127.33</c:v>
                </c:pt>
                <c:pt idx="151">
                  <c:v>1046645.4799999999</c:v>
                </c:pt>
                <c:pt idx="152">
                  <c:v>1886268.9800000002</c:v>
                </c:pt>
                <c:pt idx="153">
                  <c:v>825184.14</c:v>
                </c:pt>
                <c:pt idx="154">
                  <c:v>1887968.45</c:v>
                </c:pt>
                <c:pt idx="155">
                  <c:v>824360.07</c:v>
                </c:pt>
                <c:pt idx="156">
                  <c:v>539795.21</c:v>
                </c:pt>
                <c:pt idx="157">
                  <c:v>723819.84</c:v>
                </c:pt>
                <c:pt idx="158">
                  <c:v>3309457.9000000004</c:v>
                </c:pt>
                <c:pt idx="159">
                  <c:v>956525.99</c:v>
                </c:pt>
                <c:pt idx="160">
                  <c:v>1367967.78</c:v>
                </c:pt>
                <c:pt idx="161">
                  <c:v>4490397.5000000009</c:v>
                </c:pt>
                <c:pt idx="162">
                  <c:v>1163746.01</c:v>
                </c:pt>
                <c:pt idx="163">
                  <c:v>781484.58</c:v>
                </c:pt>
                <c:pt idx="164">
                  <c:v>1049892.3600000001</c:v>
                </c:pt>
                <c:pt idx="165">
                  <c:v>536256.72</c:v>
                </c:pt>
                <c:pt idx="166">
                  <c:v>993287.68999999983</c:v>
                </c:pt>
                <c:pt idx="167">
                  <c:v>1629507.0699999998</c:v>
                </c:pt>
                <c:pt idx="168">
                  <c:v>1328965.92</c:v>
                </c:pt>
                <c:pt idx="169">
                  <c:v>1595396.39</c:v>
                </c:pt>
                <c:pt idx="170">
                  <c:v>1232831.49</c:v>
                </c:pt>
                <c:pt idx="171">
                  <c:v>1049701.57</c:v>
                </c:pt>
                <c:pt idx="172">
                  <c:v>1182858.2</c:v>
                </c:pt>
                <c:pt idx="173">
                  <c:v>981880.74000000022</c:v>
                </c:pt>
                <c:pt idx="174">
                  <c:v>1246392.6999999997</c:v>
                </c:pt>
                <c:pt idx="175">
                  <c:v>2662765.4499999997</c:v>
                </c:pt>
                <c:pt idx="176">
                  <c:v>5138107.8899999997</c:v>
                </c:pt>
                <c:pt idx="177">
                  <c:v>1474249.5200000003</c:v>
                </c:pt>
                <c:pt idx="178">
                  <c:v>1520768.4299999995</c:v>
                </c:pt>
                <c:pt idx="179">
                  <c:v>1170802.98</c:v>
                </c:pt>
                <c:pt idx="180">
                  <c:v>821731.93999999983</c:v>
                </c:pt>
              </c:numCache>
            </c:numRef>
          </c:xVal>
          <c:yVal>
            <c:numRef>
              <c:f>PivotTables!$P$62:$P$242</c:f>
              <c:numCache>
                <c:formatCode>General</c:formatCode>
                <c:ptCount val="181"/>
                <c:pt idx="0">
                  <c:v>5076</c:v>
                </c:pt>
                <c:pt idx="1">
                  <c:v>4198</c:v>
                </c:pt>
                <c:pt idx="2">
                  <c:v>8682</c:v>
                </c:pt>
                <c:pt idx="3">
                  <c:v>12079</c:v>
                </c:pt>
                <c:pt idx="4">
                  <c:v>2942</c:v>
                </c:pt>
                <c:pt idx="5">
                  <c:v>17204</c:v>
                </c:pt>
                <c:pt idx="6">
                  <c:v>17121</c:v>
                </c:pt>
                <c:pt idx="7">
                  <c:v>10655</c:v>
                </c:pt>
                <c:pt idx="8">
                  <c:v>2902</c:v>
                </c:pt>
                <c:pt idx="9">
                  <c:v>2821</c:v>
                </c:pt>
                <c:pt idx="10">
                  <c:v>6898</c:v>
                </c:pt>
                <c:pt idx="11">
                  <c:v>8715</c:v>
                </c:pt>
                <c:pt idx="12">
                  <c:v>5689</c:v>
                </c:pt>
                <c:pt idx="13">
                  <c:v>5774</c:v>
                </c:pt>
                <c:pt idx="14">
                  <c:v>8497</c:v>
                </c:pt>
                <c:pt idx="15">
                  <c:v>6958</c:v>
                </c:pt>
                <c:pt idx="16">
                  <c:v>4696</c:v>
                </c:pt>
                <c:pt idx="17">
                  <c:v>4821</c:v>
                </c:pt>
                <c:pt idx="18">
                  <c:v>4721</c:v>
                </c:pt>
                <c:pt idx="19">
                  <c:v>4742</c:v>
                </c:pt>
                <c:pt idx="20">
                  <c:v>3736</c:v>
                </c:pt>
                <c:pt idx="21">
                  <c:v>5328</c:v>
                </c:pt>
                <c:pt idx="22">
                  <c:v>4438</c:v>
                </c:pt>
                <c:pt idx="23">
                  <c:v>3845</c:v>
                </c:pt>
                <c:pt idx="24">
                  <c:v>6568</c:v>
                </c:pt>
                <c:pt idx="25">
                  <c:v>515</c:v>
                </c:pt>
                <c:pt idx="26">
                  <c:v>7231</c:v>
                </c:pt>
                <c:pt idx="27">
                  <c:v>1089</c:v>
                </c:pt>
                <c:pt idx="28">
                  <c:v>5102</c:v>
                </c:pt>
                <c:pt idx="29">
                  <c:v>7422</c:v>
                </c:pt>
                <c:pt idx="30">
                  <c:v>4807</c:v>
                </c:pt>
                <c:pt idx="31">
                  <c:v>5016</c:v>
                </c:pt>
                <c:pt idx="32">
                  <c:v>8099</c:v>
                </c:pt>
                <c:pt idx="33">
                  <c:v>5481</c:v>
                </c:pt>
                <c:pt idx="34">
                  <c:v>2187</c:v>
                </c:pt>
                <c:pt idx="35">
                  <c:v>1653</c:v>
                </c:pt>
                <c:pt idx="36">
                  <c:v>1971</c:v>
                </c:pt>
                <c:pt idx="37">
                  <c:v>2427</c:v>
                </c:pt>
                <c:pt idx="38">
                  <c:v>2143</c:v>
                </c:pt>
                <c:pt idx="39">
                  <c:v>2045</c:v>
                </c:pt>
                <c:pt idx="40">
                  <c:v>2356</c:v>
                </c:pt>
                <c:pt idx="41">
                  <c:v>4082</c:v>
                </c:pt>
                <c:pt idx="42">
                  <c:v>2411</c:v>
                </c:pt>
                <c:pt idx="43">
                  <c:v>3119</c:v>
                </c:pt>
                <c:pt idx="44">
                  <c:v>3986</c:v>
                </c:pt>
                <c:pt idx="45">
                  <c:v>6924</c:v>
                </c:pt>
                <c:pt idx="46">
                  <c:v>3132</c:v>
                </c:pt>
                <c:pt idx="47">
                  <c:v>2954</c:v>
                </c:pt>
                <c:pt idx="48">
                  <c:v>4449</c:v>
                </c:pt>
                <c:pt idx="49">
                  <c:v>5836</c:v>
                </c:pt>
                <c:pt idx="50">
                  <c:v>3800</c:v>
                </c:pt>
                <c:pt idx="51">
                  <c:v>6604</c:v>
                </c:pt>
                <c:pt idx="52">
                  <c:v>5727</c:v>
                </c:pt>
                <c:pt idx="53">
                  <c:v>4459</c:v>
                </c:pt>
                <c:pt idx="54">
                  <c:v>7574</c:v>
                </c:pt>
                <c:pt idx="55">
                  <c:v>5650</c:v>
                </c:pt>
                <c:pt idx="56">
                  <c:v>3512</c:v>
                </c:pt>
                <c:pt idx="57">
                  <c:v>4890</c:v>
                </c:pt>
                <c:pt idx="58">
                  <c:v>4286</c:v>
                </c:pt>
                <c:pt idx="59">
                  <c:v>8867</c:v>
                </c:pt>
                <c:pt idx="60">
                  <c:v>20587</c:v>
                </c:pt>
                <c:pt idx="61">
                  <c:v>4831</c:v>
                </c:pt>
                <c:pt idx="62">
                  <c:v>5743</c:v>
                </c:pt>
                <c:pt idx="63">
                  <c:v>7313</c:v>
                </c:pt>
                <c:pt idx="64">
                  <c:v>757</c:v>
                </c:pt>
                <c:pt idx="65">
                  <c:v>5181</c:v>
                </c:pt>
                <c:pt idx="66">
                  <c:v>6872</c:v>
                </c:pt>
                <c:pt idx="67">
                  <c:v>6429</c:v>
                </c:pt>
                <c:pt idx="68">
                  <c:v>6708</c:v>
                </c:pt>
                <c:pt idx="69">
                  <c:v>10566</c:v>
                </c:pt>
                <c:pt idx="70">
                  <c:v>10728</c:v>
                </c:pt>
                <c:pt idx="71">
                  <c:v>3368</c:v>
                </c:pt>
                <c:pt idx="72">
                  <c:v>7114</c:v>
                </c:pt>
                <c:pt idx="73">
                  <c:v>6963</c:v>
                </c:pt>
                <c:pt idx="74">
                  <c:v>4252</c:v>
                </c:pt>
                <c:pt idx="75">
                  <c:v>6272</c:v>
                </c:pt>
                <c:pt idx="76">
                  <c:v>5416</c:v>
                </c:pt>
                <c:pt idx="77">
                  <c:v>9139</c:v>
                </c:pt>
                <c:pt idx="78">
                  <c:v>9344</c:v>
                </c:pt>
                <c:pt idx="79">
                  <c:v>2485</c:v>
                </c:pt>
                <c:pt idx="80">
                  <c:v>2928</c:v>
                </c:pt>
                <c:pt idx="81">
                  <c:v>1608</c:v>
                </c:pt>
                <c:pt idx="82">
                  <c:v>3435</c:v>
                </c:pt>
                <c:pt idx="83">
                  <c:v>2456</c:v>
                </c:pt>
                <c:pt idx="84">
                  <c:v>2477</c:v>
                </c:pt>
                <c:pt idx="85">
                  <c:v>3473</c:v>
                </c:pt>
                <c:pt idx="86">
                  <c:v>2289</c:v>
                </c:pt>
                <c:pt idx="87">
                  <c:v>4175</c:v>
                </c:pt>
                <c:pt idx="88">
                  <c:v>3572</c:v>
                </c:pt>
                <c:pt idx="89">
                  <c:v>3248</c:v>
                </c:pt>
                <c:pt idx="90">
                  <c:v>7358</c:v>
                </c:pt>
                <c:pt idx="91">
                  <c:v>3223</c:v>
                </c:pt>
                <c:pt idx="92">
                  <c:v>20042</c:v>
                </c:pt>
                <c:pt idx="93">
                  <c:v>2593</c:v>
                </c:pt>
                <c:pt idx="94">
                  <c:v>4134</c:v>
                </c:pt>
                <c:pt idx="95">
                  <c:v>4144</c:v>
                </c:pt>
                <c:pt idx="96">
                  <c:v>11502</c:v>
                </c:pt>
                <c:pt idx="97">
                  <c:v>7922</c:v>
                </c:pt>
                <c:pt idx="98">
                  <c:v>3598</c:v>
                </c:pt>
                <c:pt idx="99">
                  <c:v>3603</c:v>
                </c:pt>
                <c:pt idx="100">
                  <c:v>4638</c:v>
                </c:pt>
                <c:pt idx="101">
                  <c:v>3307</c:v>
                </c:pt>
                <c:pt idx="102">
                  <c:v>12787</c:v>
                </c:pt>
                <c:pt idx="103">
                  <c:v>11843</c:v>
                </c:pt>
                <c:pt idx="104">
                  <c:v>6422</c:v>
                </c:pt>
                <c:pt idx="105">
                  <c:v>8057</c:v>
                </c:pt>
                <c:pt idx="106">
                  <c:v>5389</c:v>
                </c:pt>
                <c:pt idx="107">
                  <c:v>6045</c:v>
                </c:pt>
                <c:pt idx="108">
                  <c:v>6872</c:v>
                </c:pt>
                <c:pt idx="109">
                  <c:v>4939</c:v>
                </c:pt>
                <c:pt idx="110">
                  <c:v>9722</c:v>
                </c:pt>
                <c:pt idx="111">
                  <c:v>6060</c:v>
                </c:pt>
                <c:pt idx="112">
                  <c:v>9306</c:v>
                </c:pt>
                <c:pt idx="113">
                  <c:v>5861</c:v>
                </c:pt>
                <c:pt idx="114">
                  <c:v>5049</c:v>
                </c:pt>
                <c:pt idx="115">
                  <c:v>4614</c:v>
                </c:pt>
                <c:pt idx="116">
                  <c:v>5656</c:v>
                </c:pt>
                <c:pt idx="117">
                  <c:v>3977</c:v>
                </c:pt>
                <c:pt idx="118">
                  <c:v>3955</c:v>
                </c:pt>
                <c:pt idx="119">
                  <c:v>7038</c:v>
                </c:pt>
                <c:pt idx="120">
                  <c:v>10027</c:v>
                </c:pt>
                <c:pt idx="121">
                  <c:v>6506</c:v>
                </c:pt>
                <c:pt idx="122">
                  <c:v>1660</c:v>
                </c:pt>
                <c:pt idx="123">
                  <c:v>4995</c:v>
                </c:pt>
                <c:pt idx="124">
                  <c:v>5849</c:v>
                </c:pt>
                <c:pt idx="125">
                  <c:v>5248</c:v>
                </c:pt>
                <c:pt idx="126">
                  <c:v>4852</c:v>
                </c:pt>
                <c:pt idx="127">
                  <c:v>9351</c:v>
                </c:pt>
                <c:pt idx="128">
                  <c:v>3550</c:v>
                </c:pt>
                <c:pt idx="129">
                  <c:v>9601</c:v>
                </c:pt>
                <c:pt idx="130">
                  <c:v>23609</c:v>
                </c:pt>
                <c:pt idx="131">
                  <c:v>4857</c:v>
                </c:pt>
                <c:pt idx="132">
                  <c:v>7785</c:v>
                </c:pt>
                <c:pt idx="133">
                  <c:v>4224</c:v>
                </c:pt>
                <c:pt idx="134">
                  <c:v>10969</c:v>
                </c:pt>
                <c:pt idx="135">
                  <c:v>5493</c:v>
                </c:pt>
                <c:pt idx="136">
                  <c:v>7571</c:v>
                </c:pt>
                <c:pt idx="137">
                  <c:v>4857</c:v>
                </c:pt>
                <c:pt idx="138">
                  <c:v>3633</c:v>
                </c:pt>
                <c:pt idx="139">
                  <c:v>2562</c:v>
                </c:pt>
                <c:pt idx="140">
                  <c:v>9568</c:v>
                </c:pt>
                <c:pt idx="141">
                  <c:v>8672</c:v>
                </c:pt>
                <c:pt idx="142">
                  <c:v>4722</c:v>
                </c:pt>
                <c:pt idx="143">
                  <c:v>5324</c:v>
                </c:pt>
                <c:pt idx="144">
                  <c:v>2659</c:v>
                </c:pt>
                <c:pt idx="145">
                  <c:v>4597</c:v>
                </c:pt>
                <c:pt idx="146">
                  <c:v>5968</c:v>
                </c:pt>
                <c:pt idx="147">
                  <c:v>3768</c:v>
                </c:pt>
                <c:pt idx="148">
                  <c:v>1867</c:v>
                </c:pt>
                <c:pt idx="149">
                  <c:v>8297</c:v>
                </c:pt>
                <c:pt idx="150">
                  <c:v>5205</c:v>
                </c:pt>
                <c:pt idx="151">
                  <c:v>3924</c:v>
                </c:pt>
                <c:pt idx="152">
                  <c:v>6386</c:v>
                </c:pt>
                <c:pt idx="153">
                  <c:v>2670</c:v>
                </c:pt>
                <c:pt idx="154">
                  <c:v>6325</c:v>
                </c:pt>
                <c:pt idx="155">
                  <c:v>3740</c:v>
                </c:pt>
                <c:pt idx="156">
                  <c:v>2267</c:v>
                </c:pt>
                <c:pt idx="157">
                  <c:v>2103</c:v>
                </c:pt>
                <c:pt idx="158">
                  <c:v>11101</c:v>
                </c:pt>
                <c:pt idx="159">
                  <c:v>3372</c:v>
                </c:pt>
                <c:pt idx="160">
                  <c:v>5480</c:v>
                </c:pt>
                <c:pt idx="161">
                  <c:v>17716</c:v>
                </c:pt>
                <c:pt idx="162">
                  <c:v>3738</c:v>
                </c:pt>
                <c:pt idx="163">
                  <c:v>2252</c:v>
                </c:pt>
                <c:pt idx="164">
                  <c:v>4814</c:v>
                </c:pt>
                <c:pt idx="165">
                  <c:v>2269</c:v>
                </c:pt>
                <c:pt idx="166">
                  <c:v>4583</c:v>
                </c:pt>
                <c:pt idx="167">
                  <c:v>6389</c:v>
                </c:pt>
                <c:pt idx="168">
                  <c:v>5031</c:v>
                </c:pt>
                <c:pt idx="169">
                  <c:v>5055</c:v>
                </c:pt>
                <c:pt idx="170">
                  <c:v>3279</c:v>
                </c:pt>
                <c:pt idx="171">
                  <c:v>3804</c:v>
                </c:pt>
                <c:pt idx="172">
                  <c:v>5585</c:v>
                </c:pt>
                <c:pt idx="173">
                  <c:v>3914</c:v>
                </c:pt>
                <c:pt idx="174">
                  <c:v>5509</c:v>
                </c:pt>
                <c:pt idx="175">
                  <c:v>10184</c:v>
                </c:pt>
                <c:pt idx="176">
                  <c:v>18627</c:v>
                </c:pt>
                <c:pt idx="177">
                  <c:v>6493</c:v>
                </c:pt>
                <c:pt idx="178">
                  <c:v>5687</c:v>
                </c:pt>
                <c:pt idx="179">
                  <c:v>3687</c:v>
                </c:pt>
                <c:pt idx="180">
                  <c:v>3274</c:v>
                </c:pt>
              </c:numCache>
            </c:numRef>
          </c:yVal>
          <c:smooth val="0"/>
          <c:extLst>
            <c:ext xmlns:c16="http://schemas.microsoft.com/office/drawing/2014/chart" uri="{C3380CC4-5D6E-409C-BE32-E72D297353CC}">
              <c16:uniqueId val="{00000000-ECB9-43BC-BCED-7604DE7C1D9B}"/>
            </c:ext>
          </c:extLst>
        </c:ser>
        <c:dLbls>
          <c:showLegendKey val="0"/>
          <c:showVal val="0"/>
          <c:showCatName val="0"/>
          <c:showSerName val="0"/>
          <c:showPercent val="0"/>
          <c:showBubbleSize val="0"/>
        </c:dLbls>
        <c:axId val="282365312"/>
        <c:axId val="282365792"/>
      </c:scatterChart>
      <c:valAx>
        <c:axId val="282365312"/>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365792"/>
        <c:crosses val="autoZero"/>
        <c:crossBetween val="midCat"/>
      </c:valAx>
      <c:valAx>
        <c:axId val="28236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36531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[electric_vehicles_dataset.xlsx]PivotTables!Battery efficiency</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PivotTables!$D$189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AF-4195-BA76-28C827DA63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AF-4195-BA76-28C827DA63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AF-4195-BA76-28C827DA63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AF-4195-BA76-28C827DA63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64-457F-9568-4A374D100718}"/>
              </c:ext>
            </c:extLst>
          </c:dPt>
          <c:cat>
            <c:strRef>
              <c:f>PivotTables!$C$190:$C$195</c:f>
              <c:strCache>
                <c:ptCount val="5"/>
                <c:pt idx="0">
                  <c:v>Lead-acid</c:v>
                </c:pt>
                <c:pt idx="1">
                  <c:v>Lithium-ion</c:v>
                </c:pt>
                <c:pt idx="2">
                  <c:v>Lithium-iron phosphate</c:v>
                </c:pt>
                <c:pt idx="3">
                  <c:v>Magnesium-ion</c:v>
                </c:pt>
                <c:pt idx="4">
                  <c:v>Zinc-air</c:v>
                </c:pt>
              </c:strCache>
            </c:strRef>
          </c:cat>
          <c:val>
            <c:numRef>
              <c:f>PivotTables!$D$190:$D$195</c:f>
              <c:numCache>
                <c:formatCode>#,##0.00</c:formatCode>
                <c:ptCount val="5"/>
                <c:pt idx="0">
                  <c:v>5.5432479033160176</c:v>
                </c:pt>
                <c:pt idx="1">
                  <c:v>5.8836202045507191</c:v>
                </c:pt>
                <c:pt idx="2">
                  <c:v>5.7247257380026975</c:v>
                </c:pt>
                <c:pt idx="3">
                  <c:v>5.7491594645809121</c:v>
                </c:pt>
                <c:pt idx="4">
                  <c:v>6.077653957527648</c:v>
                </c:pt>
              </c:numCache>
            </c:numRef>
          </c:val>
          <c:extLst>
            <c:ext xmlns:c16="http://schemas.microsoft.com/office/drawing/2014/chart" uri="{C3380CC4-5D6E-409C-BE32-E72D297353CC}">
              <c16:uniqueId val="{00000000-C41F-4F63-9DBE-AAF1D83589C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[electric_vehicles_dataset.xlsx]PivotTables!Charging speed</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PivotTables!$D$216</c:f>
              <c:strCache>
                <c:ptCount val="1"/>
                <c:pt idx="0">
                  <c:v>Total</c:v>
                </c:pt>
              </c:strCache>
            </c:strRef>
          </c:tx>
          <c:spPr>
            <a:solidFill>
              <a:schemeClr val="accent1"/>
            </a:solidFill>
            <a:ln>
              <a:noFill/>
            </a:ln>
            <a:effectLst/>
          </c:spPr>
          <c:invertIfNegative val="0"/>
          <c:cat>
            <c:strRef>
              <c:f>PivotTables!$C$217:$C$222</c:f>
              <c:strCache>
                <c:ptCount val="5"/>
                <c:pt idx="0">
                  <c:v>Mobile Charging</c:v>
                </c:pt>
                <c:pt idx="1">
                  <c:v>NACS</c:v>
                </c:pt>
                <c:pt idx="2">
                  <c:v>Solar Charging</c:v>
                </c:pt>
                <c:pt idx="3">
                  <c:v>Level 1 Charging</c:v>
                </c:pt>
                <c:pt idx="4">
                  <c:v>Level 2 Charging</c:v>
                </c:pt>
              </c:strCache>
            </c:strRef>
          </c:cat>
          <c:val>
            <c:numRef>
              <c:f>PivotTables!$D$217:$D$222</c:f>
              <c:numCache>
                <c:formatCode>#,##0.00</c:formatCode>
                <c:ptCount val="5"/>
                <c:pt idx="0">
                  <c:v>6.6048543689320365</c:v>
                </c:pt>
                <c:pt idx="1">
                  <c:v>6.4248756218905463</c:v>
                </c:pt>
                <c:pt idx="2">
                  <c:v>6.4077777777777811</c:v>
                </c:pt>
                <c:pt idx="3">
                  <c:v>6.2920398009950258</c:v>
                </c:pt>
                <c:pt idx="4">
                  <c:v>6.2678160919540238</c:v>
                </c:pt>
              </c:numCache>
            </c:numRef>
          </c:val>
          <c:extLst>
            <c:ext xmlns:c16="http://schemas.microsoft.com/office/drawing/2014/chart" uri="{C3380CC4-5D6E-409C-BE32-E72D297353CC}">
              <c16:uniqueId val="{00000000-2C0F-4DED-8122-92775126AF94}"/>
            </c:ext>
          </c:extLst>
        </c:ser>
        <c:dLbls>
          <c:showLegendKey val="0"/>
          <c:showVal val="0"/>
          <c:showCatName val="0"/>
          <c:showSerName val="0"/>
          <c:showPercent val="0"/>
          <c:showBubbleSize val="0"/>
        </c:dLbls>
        <c:gapWidth val="219"/>
        <c:overlap val="-27"/>
        <c:axId val="667601152"/>
        <c:axId val="667598752"/>
      </c:barChart>
      <c:catAx>
        <c:axId val="66760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598752"/>
        <c:crosses val="autoZero"/>
        <c:auto val="1"/>
        <c:lblAlgn val="ctr"/>
        <c:lblOffset val="100"/>
        <c:noMultiLvlLbl val="0"/>
      </c:catAx>
      <c:valAx>
        <c:axId val="667598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60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Forecasting!$D$1</c:f>
              <c:strCache>
                <c:ptCount val="1"/>
                <c:pt idx="0">
                  <c:v>Units_Sold_2024</c:v>
                </c:pt>
              </c:strCache>
            </c:strRef>
          </c:tx>
          <c:spPr>
            <a:ln w="28575" cap="rnd">
              <a:solidFill>
                <a:schemeClr val="accent1"/>
              </a:solidFill>
              <a:round/>
            </a:ln>
            <a:effectLst/>
          </c:spPr>
          <c:marker>
            <c:symbol val="none"/>
          </c:marker>
          <c:val>
            <c:numRef>
              <c:f>Forecasting!$D$2:$D$15</c:f>
              <c:numCache>
                <c:formatCode>#,##0.00,,"M"</c:formatCode>
                <c:ptCount val="14"/>
                <c:pt idx="0">
                  <c:v>2664792</c:v>
                </c:pt>
                <c:pt idx="1">
                  <c:v>2792397</c:v>
                </c:pt>
                <c:pt idx="2">
                  <c:v>2785020</c:v>
                </c:pt>
                <c:pt idx="3">
                  <c:v>2819000</c:v>
                </c:pt>
                <c:pt idx="4">
                  <c:v>2799408</c:v>
                </c:pt>
                <c:pt idx="5">
                  <c:v>3074665</c:v>
                </c:pt>
                <c:pt idx="6">
                  <c:v>3103741</c:v>
                </c:pt>
                <c:pt idx="7">
                  <c:v>2949938</c:v>
                </c:pt>
                <c:pt idx="8">
                  <c:v>2619635</c:v>
                </c:pt>
                <c:pt idx="9">
                  <c:v>2748211</c:v>
                </c:pt>
                <c:pt idx="10">
                  <c:v>2800993</c:v>
                </c:pt>
              </c:numCache>
            </c:numRef>
          </c:val>
          <c:smooth val="0"/>
          <c:extLst>
            <c:ext xmlns:c16="http://schemas.microsoft.com/office/drawing/2014/chart" uri="{C3380CC4-5D6E-409C-BE32-E72D297353CC}">
              <c16:uniqueId val="{00000000-7132-4EFE-8A17-4B6658B622CA}"/>
            </c:ext>
          </c:extLst>
        </c:ser>
        <c:ser>
          <c:idx val="1"/>
          <c:order val="1"/>
          <c:tx>
            <c:strRef>
              <c:f>Forecasting!$E$1</c:f>
              <c:strCache>
                <c:ptCount val="1"/>
                <c:pt idx="0">
                  <c:v>Forecast(Units_Sold_2024)</c:v>
                </c:pt>
              </c:strCache>
            </c:strRef>
          </c:tx>
          <c:spPr>
            <a:ln w="25400" cap="rnd">
              <a:solidFill>
                <a:schemeClr val="accent2"/>
              </a:solidFill>
              <a:round/>
            </a:ln>
            <a:effectLst/>
          </c:spPr>
          <c:marker>
            <c:symbol val="none"/>
          </c:marker>
          <c:cat>
            <c:numRef>
              <c:f>Forecasting!$C$2:$C$15</c:f>
              <c:numCache>
                <c:formatCode>General</c:formatCode>
                <c:ptCount val="14"/>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numCache>
            </c:numRef>
          </c:cat>
          <c:val>
            <c:numRef>
              <c:f>Forecasting!$E$2:$E$15</c:f>
              <c:numCache>
                <c:formatCode>General</c:formatCode>
                <c:ptCount val="14"/>
                <c:pt idx="10" formatCode="#,##0.00,,&quot;M&quot;">
                  <c:v>2800993</c:v>
                </c:pt>
                <c:pt idx="11" formatCode="#,##0.00,,&quot;M&quot;">
                  <c:v>2830899.8913297076</c:v>
                </c:pt>
                <c:pt idx="12" formatCode="#,##0.00,,&quot;M&quot;">
                  <c:v>2836931.283313035</c:v>
                </c:pt>
                <c:pt idx="13" formatCode="#,##0.00,,&quot;M&quot;">
                  <c:v>2842962.675296362</c:v>
                </c:pt>
              </c:numCache>
            </c:numRef>
          </c:val>
          <c:smooth val="0"/>
          <c:extLst>
            <c:ext xmlns:c16="http://schemas.microsoft.com/office/drawing/2014/chart" uri="{C3380CC4-5D6E-409C-BE32-E72D297353CC}">
              <c16:uniqueId val="{00000001-7132-4EFE-8A17-4B6658B622CA}"/>
            </c:ext>
          </c:extLst>
        </c:ser>
        <c:ser>
          <c:idx val="2"/>
          <c:order val="2"/>
          <c:tx>
            <c:strRef>
              <c:f>Forecasting!$F$1</c:f>
              <c:strCache>
                <c:ptCount val="1"/>
                <c:pt idx="0">
                  <c:v>Lower Confidence Bound(Units_Sold_2024)</c:v>
                </c:pt>
              </c:strCache>
            </c:strRef>
          </c:tx>
          <c:spPr>
            <a:ln w="12700" cap="rnd">
              <a:solidFill>
                <a:srgbClr val="C0504D"/>
              </a:solidFill>
              <a:prstDash val="solid"/>
              <a:round/>
            </a:ln>
            <a:effectLst/>
          </c:spPr>
          <c:marker>
            <c:symbol val="none"/>
          </c:marker>
          <c:cat>
            <c:numRef>
              <c:f>Forecasting!$C$2:$C$15</c:f>
              <c:numCache>
                <c:formatCode>General</c:formatCode>
                <c:ptCount val="14"/>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numCache>
            </c:numRef>
          </c:cat>
          <c:val>
            <c:numRef>
              <c:f>Forecasting!$F$2:$F$15</c:f>
              <c:numCache>
                <c:formatCode>General</c:formatCode>
                <c:ptCount val="14"/>
                <c:pt idx="10" formatCode="#,##0.00,,&quot;M&quot;">
                  <c:v>2800993</c:v>
                </c:pt>
                <c:pt idx="11" formatCode="#,##0.00,,&quot;M&quot;">
                  <c:v>2492835.8546989295</c:v>
                </c:pt>
                <c:pt idx="12" formatCode="#,##0.00,,&quot;M&quot;">
                  <c:v>2496151.8346813945</c:v>
                </c:pt>
                <c:pt idx="13" formatCode="#,##0.00,,&quot;M&quot;">
                  <c:v>2499446.8596255928</c:v>
                </c:pt>
              </c:numCache>
            </c:numRef>
          </c:val>
          <c:smooth val="0"/>
          <c:extLst>
            <c:ext xmlns:c16="http://schemas.microsoft.com/office/drawing/2014/chart" uri="{C3380CC4-5D6E-409C-BE32-E72D297353CC}">
              <c16:uniqueId val="{00000002-7132-4EFE-8A17-4B6658B622CA}"/>
            </c:ext>
          </c:extLst>
        </c:ser>
        <c:ser>
          <c:idx val="3"/>
          <c:order val="3"/>
          <c:tx>
            <c:strRef>
              <c:f>Forecasting!$G$1</c:f>
              <c:strCache>
                <c:ptCount val="1"/>
                <c:pt idx="0">
                  <c:v>Upper Confidence Bound(Units_Sold_2024)</c:v>
                </c:pt>
              </c:strCache>
            </c:strRef>
          </c:tx>
          <c:spPr>
            <a:ln w="12700" cap="rnd">
              <a:solidFill>
                <a:srgbClr val="C0504D"/>
              </a:solidFill>
              <a:prstDash val="solid"/>
              <a:round/>
            </a:ln>
            <a:effectLst/>
          </c:spPr>
          <c:marker>
            <c:symbol val="none"/>
          </c:marker>
          <c:cat>
            <c:numRef>
              <c:f>Forecasting!$C$2:$C$15</c:f>
              <c:numCache>
                <c:formatCode>General</c:formatCode>
                <c:ptCount val="14"/>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numCache>
            </c:numRef>
          </c:cat>
          <c:val>
            <c:numRef>
              <c:f>Forecasting!$G$2:$G$15</c:f>
              <c:numCache>
                <c:formatCode>General</c:formatCode>
                <c:ptCount val="14"/>
                <c:pt idx="10" formatCode="#,##0.00,,&quot;M&quot;">
                  <c:v>2800993</c:v>
                </c:pt>
                <c:pt idx="11" formatCode="#,##0.00,,&quot;M&quot;">
                  <c:v>3168963.9279604857</c:v>
                </c:pt>
                <c:pt idx="12" formatCode="#,##0.00,,&quot;M&quot;">
                  <c:v>3177710.7319446756</c:v>
                </c:pt>
                <c:pt idx="13" formatCode="#,##0.00,,&quot;M&quot;">
                  <c:v>3186478.4909671312</c:v>
                </c:pt>
              </c:numCache>
            </c:numRef>
          </c:val>
          <c:smooth val="0"/>
          <c:extLst>
            <c:ext xmlns:c16="http://schemas.microsoft.com/office/drawing/2014/chart" uri="{C3380CC4-5D6E-409C-BE32-E72D297353CC}">
              <c16:uniqueId val="{00000003-7132-4EFE-8A17-4B6658B622CA}"/>
            </c:ext>
          </c:extLst>
        </c:ser>
        <c:dLbls>
          <c:showLegendKey val="0"/>
          <c:showVal val="0"/>
          <c:showCatName val="0"/>
          <c:showSerName val="0"/>
          <c:showPercent val="0"/>
          <c:showBubbleSize val="0"/>
        </c:dLbls>
        <c:smooth val="0"/>
        <c:axId val="1264716031"/>
        <c:axId val="1264714591"/>
      </c:lineChart>
      <c:catAx>
        <c:axId val="126471603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14591"/>
        <c:crosses val="autoZero"/>
        <c:auto val="1"/>
        <c:lblAlgn val="ctr"/>
        <c:lblOffset val="100"/>
        <c:noMultiLvlLbl val="0"/>
      </c:catAx>
      <c:valAx>
        <c:axId val="126471459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16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series layoutId="regionMap" uniqueId="{87F8D77F-4892-43CF-A0A5-5D2DE1267C34}">
          <cx:spPr>
            <a:gradFill>
              <a:gsLst>
                <a:gs pos="0">
                  <a:schemeClr val="accent6">
                    <a:lumMod val="75000"/>
                  </a:schemeClr>
                </a:gs>
                <a:gs pos="97000">
                  <a:schemeClr val="accent6">
                    <a:lumMod val="60000"/>
                    <a:lumOff val="40000"/>
                  </a:schemeClr>
                </a:gs>
              </a:gsLst>
              <a:lin ang="2700000" scaled="1"/>
            </a:gradFill>
          </cx:spPr>
          <cx:dataLabels>
            <cx:visibility seriesName="0" categoryName="0" value="0"/>
            <cx:separator>, </cx:separator>
            <cx:dataLabel idx="26">
              <cx:visibility seriesName="0" categoryName="0" value="0"/>
              <cx:separator>, </cx:separator>
            </cx:dataLabel>
          </cx:dataLabels>
          <cx:dataId val="0"/>
          <cx:layoutPr>
            <cx:regionLabelLayout val="showAll"/>
            <cx:geography projectionType="miller" viewedRegionType="world" cultureLanguage="en-US" cultureRegion="IN" attribution="Powered by Bing">
              <cx:geoCache provider="{E9337A44-BEBE-4D9F-B70C-5C5E7DAFC167}">
                <cx:binary>7H1Xc9w41vZfcfn6owaBAMGt3a0asKNCU8nxhtWWZWYwx1//nlZyi26KXo+q7ItPczElUmgAzzl4
TkT73zftv26i223+po0jVfzrpv3PW68s03/99Vdx493G2+Io9m/ypEi+lUc3SfxX8u2bf3P719d8
2/jK/YsgrP91423z8rZ9+99/w6e5t8lpcrMt/URdVLd5d3lbVFFZvPDu4Ks3N0mlyt1wFz7pP2+t
rdp+3b59c6tKv+yuu/T2P2+f/cnbN38NP+iHSd9EsK6y+gpjOTliBjUFRwzd/ZC3b6JEuQ+vNZMf
cSQwEow8vb+fe7ONYfz0eu5Ws/36Nb8tijcP//8+7tnavz/2i8S637iV7JZp/X23r7+eA/vffw8e
wE4HT/awH8Iy9WoI/VVSld6bkyS/fUX8KT/SqSBEcHyPL32GPybGkaBEGEgXj0K/B/4nV3MY/WeD
b55r2LN3QzmcXP5+OfyduzsNVK8oBY3qR6bJdRM03bz7MZ6JQePwnhtEMMyfxLR/DH5qTYdlsTd0
IIm9N0M5/P0nyKEqynwb+a8pB8KOAGVQdorv5WA+kwMGOekmwgal+p0c8PND8ffPLGlEDN+HDsXw
/c0PYnj3+4+D5b3qUQBCYsykBjb1gxJA9MhgAL8JRLV/AiaXcRj2h2EDyB+eDuG2Nr8f7suqKF5T
5YFZuOAUmeIg85jGkaEzigzzsP2dXs5h3B/HDYB/fDxE/vIPUHSZb3s/etS6f+76aBgd0bsfNHB6
GD26R9t4YHt4v6/r0ys5DPrjuAHoj4+HoMs/heRfU99144iBOwMOzXMTi/UjrMMpEPTBET1E7S8v
5DDodzZhN3CA+tPzIex/X/9+lpG3ketX8aPa/XNlZ+iIA7yMC+OQgwMkxDG4N0LcuzdowO4/sZ7D
6D8NHKD/9HyIvpz/fvSt/vbGe3N5m1ZfIv/m9YSgm0Dm1EQ6PuzsM+Aj8ED5o5M5OAJ3y/qVI/A0
cCCEp+dDIViff78QZrcq3ubh66HP2JFJOBd4L5TdC3UFRABYcHPo2PzEOg6r/tPAAepPz4eoz05+
P+oLX0Vb9fX1UOdgS3VuGJw9UMtzWwsOP3g2JmYPlhYNdP4n1nMY/aeBA/Sfng/RX6z/APTzrbq5
fT3wdcjeEB08S/Lc2JIjnQlqPBkDE8KsfQdnMbmOEdAfxg0xf3j8A+R/gINzBem7bQpJnUcE/rmt
xUeUGXjn4jwPXiF0EruwiuN7F2eg6j+1ksO47w0dQL/3Zoj+1fL3K/zmtvRu8x3jFK+HPyNAOYzr
hk7ufR1Ine0RPYMzwUEMhnnY1/nJNR2WxLPBA1k8ezeUxub090tjeZvHW9W9oiTwEXC7KSCOOuR1
7gIwgQQyHt3OwYn4ifUclsLTwIEEnp4P0Z/9AV7nqgImyl8RfQi1sMAGOPUHfX5sHjEEgqFwEu5/
HgV/n2H+ifUcRv9p4AD9p+dD9Ffvfr/ur9XXl13r/62uQggYAcIQEd/zNnscZJhHlFNuoMdoF+zz
vgGeXM1h5B+GDXB/eDpEff0HZNNgaYm6fdWEmoaOIJcGNS38GMsO7fAu1YAxRYzQQ3r/U2saxf9x
Oz/K4PHND3KY/QHan9++rtsPNlhwhk1O6L2Vfe72a8YRsI7OzMcM29DvX08vaEQEjwOHAnh8/gP8
fwD1r4t8e/uKqU2KwNMkOoGo6l7Dn3tAUEURzNSNpwMyyPZML2cE+4dtDKF/ePwD8n+Ay7Mut9Fr
mlx6BKzPGBL39amdWu/RPiZH97mdR+QHDs/kakZwv9/EEPb7pz+g/gekN4+36VY9Wrx/HnBBzYoz
HTNmPDj8EM7uo053bMMZJ+xxznsPZ3IZh+F+GDaA++HpEO7j89/P7mfbaNu9qpHVjxiHIiFjD4nM
oYlFEIIB4NBWcrBO+zMLOoz995ED+L+/GErg7NMfIIHb1r9JHrXvn2s8oUcmpbs6Laj0nqpDTQsa
epDJd/89Tnev7GeTSxhB/GHcEO+Hxz+g/fH3o321rb76b/7Ot19e1aUHt5FwAhHV87yODodBh8TO
LuNz9zMg9Z9dzWH4n48eCOH5y6Eorv7+/aLY3DZvPt8C/7xmTlnTMSg5QoLuVcX3TgE2wPukOpRZ
OLid+3HVTy7nsCieDR5I4tm7oSA2f0A5ZZPkzfYVPR1mHpkYqucghSet3xcBOjKoABYatK1NL2ME
+4flD2F/ePwD4vbvV/3z5HW1fpfWxED5unGwVRPSOdAepZPHgGsYUU0v5zDyj+MGyD8+HiJ//gc4
9edJXlbu9jUDKhO6dAg2Dfa8kLKLY+EFJNgeUgnmIJHzM0sZw/1xEz8g//jiB+z/ANf+6q5L9u9v
uX+zfeTef+7vaGRXnuWUION5IgHqh0gYGDL9YJT3mf5n13EY/OejBwJ4/nIohM9/gNW9Srf+K8ZX
OuTpoesSGhMeEsXP0wkaBL1Mp9BB8hgNDD2gqeWMCOF+2BD9+6dD2OdXv5/xn/op7hXxn6v9/28Y
ub82cacfwxsVw4auq+b26+0raj14ONyAMiFhB8uIkEWGRhJomTLYw6kYENDkcka0/mHcUO0fHg/1
/upV0pfjtyaeLo/MtuV2fnfrZO/ixMtvH8U2GPrA0wePx/3JWX/9z1uG7g70/Y2P3Sc8o3criRO4
jvMI+eOA221R/uftLiKjBjTNQhWAMANSoW/fNLd3b6AbBaRJDMQJ9BpCMPf2jQJvwfvPWw1D3R44
DDqAiMkQ9GlBaF3srNnuHXRMQJuKAEkjQvVd2P24OXCEOjdRT0g8/P5GVfF54quygPUAX6b3f7Zb
qMC72g9DDCJJAuvjJmw1vdleQisC/DX+f3lWEOSHnMrUrXIukca6VYlFf1n1PrqkpcsWTlMxPNdx
Vt8ghULphGl8RVTBynmQo36dKPUpilQbS93NXU+aeuXNaqS8xPJ67gWyqePk3Cny2LNM5hlnCjtO
YvWCl61khVtdN4w57yPc+J6saRl9TnMVnyYqT6qZ0jWpVXHez1xDb89Mppv9LEid9CwKUf+x8wz9
qopC3ZBukcz82HuXuSj5oDU0yS0UpaySKMN8iZygda2kEfNQNM4HnyXqpjVzrll7sj8AKNkB9hxQ
RgkVIL/dDQ66a3fZB9QzY9xFccekzyJ83SdVfgwxexRYWdiIi6Qr8NcybKI57/W+sJqyaZGVOUV2
aeI4/NCFZvOtz6J+1TtlimXsxFxJvfevchK3zSxRen0ceBGjq7Dp3YnFQ15muPZdtwJnxMDQHrJL
Uu6vPdJ6N8o6xSRVbTpvTOYsFenaOdd8Mc8CH81eBgvvwBiA9WzC3YL2tI86yPOMJmIy5kJqAbLj
2JG4SCSt9ItODxe5wVKpt+IYVXSheeo06qNNFJHj3Ok+EKeeFyK32rBZvbww8Nh+WBfcQxMCzp5h
Ckqfr4vkRduAwjMZtI4jeydOjrWwdc5+YRa4V8U4BRSYMVCVVCuywjBSUBWNlad5jvN5Rqt6Qqj0
AMgc6rvQ7AlGBEEH//PNUBr2vh6YXBqB0GLpJ7pWyxQ77gmJGue9V3mYSJ9k3QfEc/Q+Z1xTsuIo
2Oa0z755iDlzH2agFnUT05VB2XszM47DW0yigoJ2OnjeVy335pWnZTOke0m9QmY0bxx6VpludY5p
GwfzIHLTqzoq1Mcs9fhxx+K8sJgTzV2fJLnMVNUUsieFKiyFo3WLahJJHLT9mirKPXmH/oP9ON/n
wpsk7XLf9R4uPT79+t+zx5uUd5f1vj/fXZv8/pud3qqrMr+9Lc+26fAvd/M9/en3W387M/F0BXBg
dZ57Ev/Ly5+zVzqc26erlz/aq/1bOjsjsPvze2u1u9QENoDDJUBEDDAuYC3urZUBjjWCJAvDuo4g
xOFQ13iwVnBFAa7p6OBwm4xgXehwmB6MFWZHOvTcCCivIqiDQxnwf7FVz/VYg882oFD4AysZsOqo
1crMdnCwTEL3GIEZXGhdJeus5kszjCdo6TkNfp9oxwp7bFTVHfJ7w8vsinTbqGoXfkgWusuQ5L0T
LfZAf9C+fcuLwb7vccz3WQbcAldsyyxJRWqnBj/HpdJtSF8xS0sUsdKsc6UZG1bW1r2FDcPqDdNm
UfTt5cnHdgjeyP4OXYOEnKWmbqcONmWp+WdtG0aWR4pVhe7P170XdGCDoBEH97fb9x6KfU6bkAVU
tzWErgPsrTvhbVCdXmW6+4miRvppNw/0idme+zHf0RyQmwhy7mc6gdmqzkJtKFF9EbSL2GlOAmDW
tJvg7JFd4d3zvV15cVWkBmqZHfpsi/RiJXx/DpeVpWl+LKP8ipfZO2FMbGpnb7+bx6dN4d1m9ybL
Q5eD8TF0G4Ud2OKulk7AVn1Nbl5WA7zTtUMTDCxPk3AzMGpNt7s0CT9opEyOC7Ne5ahUn03UGosE
LsfMG9ICsQv3W6wKsopK7XObesoyEh5MoIqfe03fd7pT1L2dxo6ZFk4L4vNBBQutmbU3BTB/SM77
vPmcBdmMsmqeIOOB/Ue1c0Rf8MDFMTTSiRZHxGYdv/FwtIgLbU0rdWwE0axszXVaNsuXUR6T4oBO
kqp3O9/xiJ1oJZGG4+lWgjW0IiLwJmz82G4GXIJ4Fbl6GRDbbMgqaT8lXr/mdFGrcKarTe98/bWd
DGijxLlhGI4itmKe1YWuO+tZc5Y2hEyQIh0hpjuy3NMDFGpayllDbd6yeeUyGbWLsLrtolYa7mWQ
JQuEo5mWrr3kjJF5EhyjQhK+dvNYFuwja9zdb6q8SDNuxcFxJHxpRN+o385EfgwsAG/zoFnt/qg/
TiLQseC2NAKrSINFMUV9YxIfkFFYszZ2aizsMPakX6vKMqqglZWjp6uXJbHTnQMHFw1oqOzrWHBh
uudINc2CqtBYJU3ZTfDOiBTQgHeggdPJ21Jzzx2zS6xIVXRm5AhbZqfqeZne15b+1yOIBuTjErdP
gjIVtg+iMMM8kF3TLqOsWte8WzSoWBfp/GW4RlgbDeiF0ayujTr3zmOvMyVPHRlE6IPH+lPRQPAI
AQd3ItCgKQW4i5QOyWdAL1rlKGbkkXuuhHbh4OJchL0uVamreVUzVFrC46qSIRGfPTPzrTZ16Zz1
OFsRpZ3kbupKldVzkjifuFk1UtNcV3LU3QoROjNM/Fnv0XWcMiILL9XWpQjqGdNSwiZUYBCaPTHy
rp1in5EZjTgqqRadQ8BzkqW5xFoSWZpnGCsq1Luo7GMpvmWOmoXpwumxc9oHH4MahYtafNTC3iop
KU7TJvQnVjRyqHb3AfcXBLYJk4Y6zoYg/WvViWXrtUomGcsnJhg7U+T5BKZItChicWgrYnZSc8pr
FBQT53XsRA2cIRFWbUtjFtm1G7RnPcm0eQ1fsnHRI34d94k3Mc2Ii4yGxKNn3O05jmy9dI9xi2es
vmj4By90FwUO7+tko+f2ME5QZXqOk1dXYdg3TmhrTlQsY1IvkIvR+uWTOvbhA+rxeq3VcVwEtsDc
kUy5ymrIxGfvPuPHQwkR/fOF+32vWpQEgY2aojtOk7Sf95rQZRjUC2yA78b8xi471kxY5cNCp7v2
l32NzR2HhI6OAzuIrKhupajCVd/rx4F//DJYYxMMWMbsMieF+mtgl5Xmz1I9W6iw+Zg3QChaef3y
HCNxCt1VtfZ3kfZRmLlC920clPo6gP6HaxZlyRcj1N254XVWlzYbx+PLwtQXvdPa2NcmPKcxgQ2O
vHBJAQE998E9DSQimmzCQLZknfJMVr0xw8XE0R+baHD0wyxDGWrL0HZFNEuN6MzT4nmmFqB6RrlI
c/KLR2dAAxoWYaPTKrQ7N80kKwG9umTt6mVRje1icPoR65uKOl1ok6ohmxQKaCcVweUsgaTwTEtE
uwyU58qcxs7Efu7c5QNHSgy4AEwXT6vWSWylgvO8J0sfrxp1jB3zWoFnPXdydqxX5kxzy2iecTYL
tNM0OUtwe6z3Rjlx0A6bBip2gOx7jUbt5pnmKLskfWfFISlnkMxLT7k5wRwjrCQGzKE4fBlGj4LE
JkHGkdRY1X3InTSb0POx9Q+IArmdacZJFNsZ48sKkS8t8762Gp69rBdjqx/QhMZTZjilHtkQq57C
mYHbgL9GQGLADaHIA5R3JLJbXVHpN6iH1B+ad7SZNZn49vLyd7p0SMcGLICzcHeHkUc2NCGYlhcZ
x55SvmxFNzOLaFnhYI4yByoXJp0AbOQgiQEd4AAX3IVsk+0XxSZEdhVGkjYZJDfDHf1M0s6YYAZ0
4JiOp2nCgHk0g58JkcvE1YuJmFrffcoh3AZ0kNFGN1kcp3aJFrrKZ1FazNKkCGRhVOsm7a28Oqv1
7rOKP5nVcUfUKukN2ba3muNarenJLFbScdZZeYbiapOoRYdPePAOG2usH9O0ky2/bnAuKzOUek1n
QJixegeEKQLnBP6Xx7dt5l1qKof8+TU3Ln/VkhsD2oGaFGZa3Ka28jk4mF7SK5lH+ae6CamMBcuU
JF6dyhC6OCZMxEiKghoDkvGVMOveUwL8z/jUiMgFw2IDdayLwC9PA0hH1kZKZUTMU8DhZc0f4YVh
YQC+GCB1s66AKTO2YG4O+Udfar47oeYj6mcMaIcnOm7cTBebPqgqq4Dgq9cb9at4DVgngDJX4MaA
EXg/Ffno9+tWlFbYXiO8TPCVEdIFayd0fVQ4uy3uWYC4LopKKwxzo2fdOwccX82RXYZXQaUvGWsv
oOa4LBBfdAyO8K8JZ0BL3MnzkASmuWnrjsiy0pnMu7ayKr3uJ+Q/uq0BERVhTn1NR86Glws/vUIC
HFXnHH5x4XjWwZmP9aWqJozcTuwH+MIYsBGr4OvoDIBxg1MC2dkkWyrdM6VIP6T0w8uYjU0xoCRm
Zl1cq1LbaF70NfLAX2zac1UUlo6MiV2MnJldgWJfE1DAay/xkLbxNEYtKCtqMvTzFBJJE6dmbIIB
D2iCGE2V99omLvw54v4CJbUr67iav4zR2OcPfA1dORFLKQWMIMmWADaeW0invXz50/GICPju+d5J
UdRstQZ86Y1bxTLTrkgEiTJjgczLtln03jUrF0G8ZjGWIS12Otapr4St83ZCPiO2le+2vTd/RKjP
85Bpm8Lvz0iQQESEZoGfWHrjfsKuWhXhxctbHdvpgBP8ynHbBAGQPG5lgncb6qTTnGI+4f2OSWrA
AGFMs6zyG23TJu2KM22W8a3WTax+hJx3beP7ODVhA40YTq1tuiBhcqcHuiBT3LXTpQNHnQ+Oukto
2SUmnMMKUhJhnVu129shKyO5w4oVeMI/HBP24LxHbadFTQFnBfLGl33VH0eOWGfKPS+LZpky7MvK
+PSytHfn+8CW2ODcc0bdkKMW9CozpNdflWyplJU3RPalL+M+k5OiGaNlNqAA0mukYCYIHkyb1kAq
XH2NYRI/sAjbgG0LTbKEM/PyxkbUeNfuu68IxA2cuoO8yCYTyRzpbL1zAjAlizhTE/HTiDqwASfU
uDJZLTptQztltaqaxYYjwYFLqnVaTFVcxhIJbHDyMarCqi5gltbNznYGLC/PYAagmMD1pc7fcxpL
6O63Ji3aqKAGFFDXpu8mna5twAX2HLoojEbClBryrax5nwYJxOALTUxtcYQQ2IAQeFVgrgRMV3Sx
Bf1MuHxfoGhCSGMfPiCEWrC86x2gM1LqF3XOZyVpbxxzwqrd1RQPnZ8BJeRtQqBbyShsjxpfaVhv
HN/pJTRJfYq8RWiqL7XCpXTM2I5qfWaaXSGRHq7dzDtxoO7ZsnjheuAIgfcz65upOgfZQXdoWQMG
IbrCNUrr0oaa9SfXTN4FSbhCDV5Ds8kpVlolaaFbQbUr/PjOOtUhzmnyVWO4qTTDaqWl3jzRQiIp
9i1oN5tREULiHxTO41o486viQ+p493c3RjOju/6IQ6vVByRkRrwSupGVdl+mcyOtF66bl5KBcxMz
dcU8f13TBhoJs1VrGrLHdEYTf6Wj4KMyIMFPLztI4dVfBfTYiHzrGfl1VlZzkfsrEoXztlEnyo+t
FIczEmrrjrZnmVCnJqpnfUXec6iXeJwuK5F5UkH0J5u+TaXQi/MmdaaK0nSEae9aCfcsOG985pR5
kts47TYeZrX023BOQqFkGSEbaViaTmG5LLBj0/lSRPgiqNRKKPMmUVw2SbPpcAHRQHuiaLts8a4c
19hVnQbg6/AAEpmRbJNsFZhY5i3aVJ1Zy7LkV9AHpC+cTtisMAOp+8Y8SNDaD1loRV0INWIceBBC
82LmanEkNexNNVGRMckOWNhz60IzUFbYAXK/OCmuZObneJY5/SYvI7vLtcgK9Bxq5WAFlNLftZn7
tU213oq90pPITQuZu/qybYLjqstXISuuDWiOXJadCV1VdKmy7iQMgsvYU7X0NHTRZfoiz3TplPz+
W9pG1XNMcAOapwHnvYfazG5ifQZfE/8trJ3jhHnnIaxkJlQ6LyN+XbcfXzZcY5AN+D5z9cZM4iCz
Qz0FSiDLRNUfcUXfVQg50ov6uekl81+ba0D0LMXg4Ok8tT3T/YINSHRi6Wjq1C3KVaozqL8m716e
acQc6wOOhxIB7mvfSO0w1M9dFV2YsdgoN49kFzUTghqxx9Au9czkF3lZmGkb57Zn8BOTRLei9y/i
tliK0r9smnICtLGtDCjfLF1IB+M+t8M+ee8HLFp0Rn9pOEYn3dhVE7H52GYGDO6Lrja0XIN4pqw2
Xd2dBUUAWW9x0jP2UWn5zctyISPafUdXe7RkBEyjfe9oG9/80KoLMySrrmrnRtvOYv6l4h8yfAWZ
mTK8gPi5r+sZj7PPZZzMSOzPK/2KhQ4Yry1VjSwx9NrqqxBK3kVrfuKdJ43U+VyCVQ/xjlunQu7d
UThg3e7syN6a0zSEjufSdW3TVec8TSgoq4Muexz0v4b+XVPo3gyaZ+asKUFFExUsjTI+2e22qPBp
iL1mBm0VL6M/0klE7xo69uYp/b7yqzQ2N04dbcpAmwmWLjWKF1pYzrRQnWtOP6tY7kEUZr4znfw6
0IyrOp9Kz42QDd0hvDd/m1UGVFY1c5MR6B3I28ugiZdZEFqYFBddCE09nXc9sdexuYZkk2Uex7Xv
2ZFjm2Zk5aRY+Phz8ckjlh+vTVCXnqzB5exDbGk+l6320S+p5ahmRlS4TKfUZxT1ARn5RpA1wsmU
nfruGXTvZ8sg0K8z4tqQGVq4YW012SIrg8/QPWV58XXuOl87T1T338M0alDGkgl0QFRpYrRQgMxS
m6P0nKDwui7ray020bHZusHM94rjNvVlWEFmtOmQzHi6jLAHeeJIubPUoyAg5HuJLKq2s14Wzwir
0QGrhYK1tKN9Ck4CxC7Yw56FK5bOC1dt4Yspp5pER7Ef8Broed+hugOTo/IvSnl8DdXJTvqFb85E
i+ZF2nxJqfGxjmMJCelyYWRw3HIntFxSTpzu3fWRQwRyR4Z7ah/B1ZCmj6FVFUDdJKSCBm7qOx+Y
GRGog5XGrIvoVUWba8Wb8zrtrqNUhLcsj7MJc4h3Sn+Awu4cpr0VxGmoQcsBS21H1wvZEcrFLDO0
c40H+JQqI5VuEkC7TXrm0Ppd7DcnGGd8jrrAmWUmE4tWIQhoX5b9iK0ZXrowKo477Pu9zT0oTie1
9rGDRjsGrRbSbEk3hxroZIPM2MYH3lTcx3FRGl1vm/Syb4WVeqENPSNhVVhFKKSrgksv21ANZC4y
iUUwr3D6voomWGhEzYd3NJKOkoziltiZQc6ge+lUZfln16ysaKqldsQ4kQHNNYlfpxnpie1XwU3d
NKd+3W7abPGyqMZi87uIb09xetx4XYNqbJfgEECzs+fMvAzaqzWoL2WiLiRt/ZO40aEjTERSFa5/
8fLMI44CGZCWHqYh9UuEbSfsr6usXLkljS0ndi871zjWO/OaJmUICfA8mL8845isBpREa5xqxPGh
PbP1Zp4gbOdoX/oBTqDdG/W/qPwDQkJMD5oogJbWNm1PEp/Nu7S9LgQkkSNI7E0KbmQzww7o1mjr
FMq9rU3b9jhz0DfRuBsHe9+a1uyWLwM2xirDzufU03rf0dzWhltU10lXf0RG+t43vJUgN5pXnvXO
Ranh4y6orTS9dKJt5rZbiIHdX8PyrituTzlxHoSe26PWBg/tfcmj0ArDeJGZ5hxqMpeTsfQIX93Z
1b1pYs3L3AYXve0byQWpy/PKJ5YZ9h9KPVxl1cRmxiQ28I1MuMunZwXqbYTyRenSQGICUVmpjotw
whCNuER3ctzbCIM0e+ymiNkkpNdA7fO0PoEv4ZaR1r6H1oZ5kF2+rBljexl4PLSBCxHCLAw7D/LG
6j1HyKZS7FjQsLASJ5mAbEww5Lk7SRvPydNM57ZIwaZ2hZlJMKf+DJqePhW1Zy4ZXGB4eUdjedFh
z7Oi8G8POUbB7bjxLV0Zn6FFyPLLXqZZ30pVt76kNZWkVt8K0UNehUyEmXeMd8B231HzntTqGm5R
Jm7Gbc3TAxkyuOKXw2n+Uok6XTp1c1zlkPPjjp5Dhi0wqKyThJ4Q0/msRw7UvAKtmrV5Ey6hceCm
TyJ0mfHoU6LRSsZxDKQOF9qkWdXmnGRhN9XsPiKbYe+z0ddR1MUutO7Xmm360bIvTfjSafRe78DV
btWU/RsTzLAN2kuhFbCH7+20eRy+11hUQLrJ9Jdei4NFa4S5JGEfzRXVdimr5CLLiTaPU2cqPB9r
rho2SNPSrGI3TA2baBSSbB47aQSSKNbXjpYuAhp9pbgW69i/1QKiZFaCr8P1IJZRHMJvbK630e2E
ko44A8MOakf3VQb3rQy7r6E3ueRwgVDQRWa45UlgRCvHN7cRyaWeC4ubHuTkurPQyGZV1nwxoGl3
HtR1MlFUGvO80YDPRBNFWZ5hw2ZhMMvVIu/Wolw0JZZBsYSSDGTg5yKOZpwkFrwW6uPLIIxhMHCI
YuLAFQsK3CPC7DgjyWcsxKqfchLIzhs4cBqHDc5OBZfD4Z61YWe+/qV0LhCEl1okzoKkPzVU+VHA
lWniNZnM8+zEcReZ9tFkvnQR7mVblzcGlAtl2STZVngps6DQLlae2awNNdWcO0K+u3+kaD/Ipk5W
e07XCps3bM6izkqL+NKL3Wsoq7wM8V3keAiEgavENZE6NC+ETUQLaSg/hYJUWbdW5pZXPPV6memG
lfNIv8p9MyilD19ofAV+43ENV1T7wKXLrGX9u44WBPqS4N/KLCowEG04K93U1GRQK35suphCEj1C
0vPa8MItii/wb1HC5ao0uawSfy381rT8rkuhQlUGsyDgDjtmWffl5T2OoTjw00K4Q5szGgCKZrgy
g3wbpOIEroZvkeFPxMAj1Rz4foGBpLo81iM3FnC50LFj14DEm3acKujtUp4nGdVy6ed2YeIl7vJZ
UySfzaZfQfcWbdfQP45nTrFrsE8+YVxPNTaMFA7g2w6eLyr00kqongq7DiPjU9gxLLsyXbAOyCSF
qxAzF1riF6ViyYVPWSazJrlsy76UgQdMr/rya1yEVooIZK85b07bJo6smKZcJjT97OG0X6KugyJs
VKx9qm3dyrACUR5DJx98b4GjXSKv+aZjKLTgTO/nqPlcM/7RgwvQ/8fZlfVGyivRX4QEmM2vQC/p
dEgmk2SSeUGzstsY22y//p4e6UoZvtBI8zTKRIqxXS6Xq8455SLpZ4qhC3sPwKHRDb4y1ziObcl+
/Mue20voeZlpp+rc1Lsnaf/oNYhT1Wwd80KjjrWBRvgTgP/36ICb+/fysny0/d7CGC5qXmmWnQrD
ikzrNehvRe4eulzG6UibSJrRUPT7gB54K489qi+ZGwlJbkXRh8QHFMxm9bC7PvGPfSZkLP7+qMCx
eleYJb3nnWjwCBHI91S3fl//U+D5R3PpvUtqJmCUypHT+97sjpSXx7q0H42XvkLVbdpZW8y3j9+M
9qUjz/thasYaNs0YBuhcwGY885CqtxR4MlUdpc7Pzth/avXGnFaexjZd+Nl+IHWeGQKLBivvAg+R
IDvhigua+y4gh2pQSGnVZ4idbrjdlUSeTRdu14KKR5XXHb0faFEdhMPn2PcLIINQLG8+l+SbO3xV
Hs/D1E/5vhV1HQ5B83u4VO5l4YaB+9hPWbrxOStXob1UIzFzz7TxtAyQVDJ/dVywnS+tm9Q8F4Cs
itEJB/LDUhJYfd7e4Irv86cheCVT8YOkg3PUvnzI5OeZOI8TK2LXrCFO4m1mLi7b8MFBW4LedWa6
PpO4Bgenfx2stI91D5SZqe0dNqlxNOIgJIW0L5LBBzY2mKBkkA14oFw/UyuBob3Euw+t1Tuj78O7
S+NYB6w8Wozezq3/VNk3pMpAebQiXXZ7x3g2WyMefLJrR76TSpRHKl326/qHLMRO/k8Sg+jc38fC
zB1ZEm7490QUekcb7yfr+yRvBQ/n2UKmm1U/624+ZUOdhk0u1SktaRn343TKLcLC0qrmO+lkv7rA
fyYeLyOlgjHOZ033fjZ3Wwfq4ysXrY3//k5ZB1WNRmdI1xv6QRJ5boLggaFk2+T959YnL9lwO/70
iyka089D67wq0QE3Wpy4OSHMzxBEXF+xlTcF+tv9/SWzHCyvbHV6L5uxfvAGjySWCQheMdX6ztUD
sncsYMGjQ2Qak7YIDlBpaN9QlJs/Xf+EtbVYRLEZOH0NsUsJuQH7SFvxIsrsYcj1wdPi+/UhVrxl
sPCWWgO2jFq9vJ8D+6GZyW5idr9L5RBp5l9AAhB3sYMHATGP4/URV66ZJWJfdfbgiLKR92amf6Qm
aONm+Zxv8azW3ONFo+m9+x+YKk0GlZL7cc4+G10Wmc0cZvmXFhBNh+2r5q1Dft1UXTSUd5QXIfXq
OPWHAzX8nUK0eX2WH2dZIM7x92fYXpYaKZ37e5VBJodNn2jW7J1+eAv4fPR8K3K78vn6UGt30BJi
z2UPbLsR9PdmU37PCpqfZ4uzuPCyw+AaD7IBGq0wexVOHElbV8jh4frIHz/v7SXOnlneAGmMtLz3
WK+OZlrfigu0mvafFSprRzRk3TqLKydhCa/nqFlWVonqGckAueDkoZEj+CXNMUdypx7snW7T+7Yd
wlyze5M5t3w2gbwuHmZAe+KptA/KN75cn/WKAS+x+MRxgSvwZnxLKh4KwP27wUwAntw49GtXxkWk
+70Fu3R0vXQyMA9/vFduVoYkLu3jhRxS3mX1dN8N6a6rJmQy5lvlpo8aUQhy4CUgmtXWE3fl5W5f
ZKvffwXLentEvoTfj5rddG0bAUp5qLOdM4G2UchdG9QongAuo70XNti/mTXd9oBxX1/jtQjZX/gl
0aeGJwTt7vlY3nRIFtoVPVK1xyi2i3zBnAL92NznZhamtnHTVv0T06yPU9c7GZRFqSA7p3vIc+9I
fL7f+KrL6f0gnLjIib5fFI6X6NRdEuqQLwvN3PzmwdRkrUDi7U5U9Hc9qc6V/20T67d2whbezLIg
9GFPYsLRFrusrkLe12dfDId8rl43U8Jrp2vhrFRj074f0uG+dPSDglrbXPaPELT7mpnZv3n9JdYf
dd4SDeEZ4HZecDaD6ey2/VHOzoa9rMzAW7xXHadoKmvifuJBgazo8jugfuPaTpPZf7m+92sjLOKn
VkukLmw8z6tm4GGdTUY4tvoIZiHYKxvpshXPsgT8N5wHOeOqAEmYPgmwboB9uQug13d9CmuphiWg
35dFZZCCg6Rb/ZapdRr8JGfgSKbdA3sdxa625U1gv0FhLQsdOztMk/vmz7vWEk9dbTw5TfdjNjcy
2iuW7S38i/YUOkxSkd13TvdIx3I3ZMUxaNWTUdNDRVD5uD7plYvYWzgSSVoQioiZ389Un73G+x24
zoudOc9DUB2RNI82d28llFrSAEDbtEvmYkZDk+4cQ7kQQjPfSj8FbMm9U6n5KtPhVI5etWH0a+ay
cA6mtBy/l3N2L3LzjGPLwmCEmKPH6YbNr+3Rwi/4jcGR8JE0yfl4qAAMtQN9qqvhzsumSHYblrCi
X2Ev+QD1rHLZBz0Oay3jAvwZQ/C40/2NalXEJIkN8UmwXyS0bun4i+bznTkOkB/KvoMLLsICaMjr
trIW8i/ZAj3UTPpWFkFSTdOTHuj9pPOTMPOwNrO7nNohK4FBVzKuO/O7kdr9vxnpkjhgZHKuOSoW
SV4ckHvauXw+kKo8502zo72JMxJvzPByvD64wZb8AZRqqcNHI03G0S6ihiU6CEI3hz4Wktafeo1k
SYVq0RgZ81Of9Qc2zidjqreugRWLWhIL0lyWxqBGkoBz+FwUBjj7RgQ+w1HM002eblw2a8GLu3Au
NohKJR5sdlKOLMok+aHKOaypfapVHrsytiCJmGcQibPGO6BDUAjxyK7j6h+3c+FzWodB4EFWXqJt
F5guj7y0ji4O4IsVt2g9gaQDoDc0bka727LctX39T2RiWu2Ql06iBN2XmXhrzPyuC57VHETu96q5
caZqR3xxYiAnRM1oHK26udEV/X3dsNY2duGLtDRLnIdqSAZJf3izGTKa/+56K5SNeioEsTcmuuLz
Ljq/7yOwea5SkwfZkDhDcGs4xqPtjidufbs+izUHsGQFCFpCrTWzhsSdTHoRNoEYbV6CMO1OuY5V
26C8quo6C922tr8IWpBb0L+QspaVPFz/hj94zw+O6BK0X9a9hMpAW977swIS0D0oftfI7FKvBE7+
JaUXQU9G8b471gTgF+8I9TzPpeFkvfrTd7f3dx07pON86Ng5Beea9Z8ryKYNzo+5K0JPU7Bf70Bw
oPjdRC+FmTzELy//uOrBx//ip2rcX5/PH0TXR/O5mMy70nUjSV4OfV7eu6n9qTfzCMWNo/aafek/
MiiDCdHEebX3cyPmvRVTZkWQEmO2A4VTBaFdFUEfbVTfZquIkRsKfRBqRjdR0LUT/UvpM5T6IR22
VddatYFLBPjue1vXDSw05izuW5dFavyF5QPXwy+7HT4LuLUbFLVv+8K82Ywt1147F3nP90OC+Y/U
Wx8g8JuQyKWQl/WOUzNEYPf3/Ri7eRnP7Rh7AI0WKnKrn2q6gWxsXNfNrhE3o/WKrXb4Vtn+T1Lw
oy1b+s/KQs3c7xEoShbW4gYGRtIHPPMuP4gBGIGfpHiAXQb8S69F6CkZui5ko3UelXkHmO2X3phD
ltJobn6onoe8/NL4EzSmgSquf6NCyFS+t8H/I8WvuurDodsVgh9U+cb8WNpfqA3NguatYJ8DHxVB
foeBYd9zcwnYEOHHFursuTXvRuVFAycRDZAIqCOrcQ5gRkcpojxSCSje9EdmxpMPiooblbW4oKsU
RCehwHLy1QNmdjkCgX1Kjd9jjxxCsRM2xLCd4Zzm3Q2OgZ5uqjw9qOEtq/y7IGsO3R47YakIKfVo
Br2vGPcWYKQb52XlkbmkLdCmaAx0Rivunbw7aGglg7aoOA1rMsUO8EYmQSLnm5HbkGrYw1DmWoUE
FVDb+uGkD/jgmvzkKdhW2dZ9tpZUW7Ic2ol3NWuD5gHSNEC1GL9RA/zuSfqk0/EVYII6bBz7ADjv
Q1ro+wLkXasxjmSy963SYTbwXU39jXBxJaD/o6Hx7niKKlVIEdsqMbi98yAc2FfzY8brezdvIqsa
oq5zNwLstaEWl80kgoBDFkolbk5+pYpDylDf5jX9NHbd6yzdx02k3sq1tmREADxi1rMgGKkOjrou
7giZf9HJ/LfbeUleELjBepNYKhkadSwH44tF/JeJlDGdglud6sfrpruyXksGg2uIrB3ZqJI2IHiH
SGBp3QZjuPsysPe17TwALfh0fayLN/7ARS1ZDDkJnLGjtUoyxvZeQ1/rUR7HbASuud2qRVyCl4/G
WLjlQvZqTH0qE0vVJwa/Jpw6oW0RcWHf2h6USD3vE0T6w4nN9+Di/tvMFs4XjbP0XGW+TBRxnjXv
bswad6Zon4XaSgSsTWwRoJaF9iCvFsikMZr9TOpvNs3irvJP2i6PonWiIujmUA6QaQos6N4Dg3B9
bmvJzSUNoRq6rm14Cq0eVLT3upjrsHNHAAhK++uUAxFQ5yAG2kXwpDxhxMXgfEM0nd7aNm4OCN6K
mGbe90m57sZbYc1mF4HrDEzn0BeuTDp/jGeriwNRiwj1+Ds6QWe513InDHfDt69EyWThUKDG7YDi
MbKkYwKKO05Bfw6uyM9NNdhgVJbNfAyk426Jba3MbUk5sIK+Khu/4gmtx5Nk9MLZrn52BYTZQfyw
oC4/h9zgG4HryuSW9AJNda772WaJ7U2piF1oT0KnT7tnM+Pg2Bo1/Fs4tdY8b7jnFae5pBDMgTQn
IghLlMxvsVFJNfAjiMNbtrpySuxFIOi4coZjLnkiJqDmpnAQR4O90uJ4CZxHcSTWXUD4JZi+fjhW
EkhLnoCGQL+rQPZMqFV/a6V7HOBqXIR6lq1uU6PiUZONLbpqkP31Add2bOFpyiBXHZQdeIK6ARCg
l3dEq7/RWcfDluzYWjS95A6ATygB3XFZwvLAgaYm98JAARsZ+IzFE3jQ+1kW4ujUpvvFFrp8rIX1
06+CZmMX186A/XdoTRohaW5lTSIY2RnTvAfM7Mgh+UAMM/T9+aZUG5TylRvpD0LiXWBijxmpDVc0
Sd+CpRl1UFbNQ60owDTMRaoztAfL/Hp95y479MHN9KfK/24sa9YpauQDR7zQ8xejTb2wN5ottPHK
mi15A0EGbKNtYs/cTsQOsF/E7J9t9InQlnGXj87R2ZKeWjnCS/KAp4KsCFIIX0tgBENjkH3YyHo8
SohLbF12K1a+JAgYQzl1eM+1CV5MwanWyoAILlhubEjHyJ0CEvVQNw5VI6CqFQB89aW+1Gxz+dDP
1cHO36zOCl1M2YJ/3rDKtW9auJbJNNRQ21abQHblRjvkW9t4UVtp+ONmjjff3mvDLAKYlsxBVThD
l2hZ6K9kqF/UKOpfJM+rea/tZjgWXLrT63WjXDkAS2YBAuLUqKtSg3l01EpCJHnGbn42t+RV1oxl
EbWAfaadbih0AgCZCJljRsoGdhSymde/f83sF65iFrXfQr5Uw99/HVzrpaQPuEDDdP4U5EHESnvj
3lpbp0XIUXp+NtgsVUmqXfYDucIITWD6R+LZMZKzT9cns3KZLAkDaQMmnezmLqFU2JEgJechpEi+
tTjYO9qm3UEO6d4KJAhOpD5cH3Rlh5Z4f1FnPTXNWSVsrk/uDDHyzBtEJIv67foAK0u3xPlPBLIn
Qza0yexl92YfIBHnyjcITnthSjb8+IpvXWL5Z53NuUEykVSCjJ+C1J6jqWyzf1yixcnPS9ULZhci
mTrz3GnxUM7kZpSCbHiWtRVaHHlt+xxkMrtNcr896CI7QR/sqIR6opsJsrUhLgv37vLx3VkB/m60
CWCHLUcbsuKthvpM1PVGfjvzDIVdmtYJL/IRgabyNcAuGsqCZo4EELjYrQuyjGtZLrTSGjuybQbe
7XX7WDnCS2D+LEeRFqIRiTFaDq7guowDo/+Nta5feifXv7KSogY3mLm1MeKKi10C7bnOpwBxtEwM
aOcyozi6zIzs0bivuvy06ZrWRlm4DLfmM0BalUwYuPgR8uxPFZg+dmcCHD70sWk+X1+/ta1dPFCC
xm10OTcy8Yl1LvAmoX136EpxqvQW8XflCYiuoH+bT5AGPcmNViRM6Nk7jZSbwZvdZA0NLd7fOlP5
4HnMB+jFm+SzM/W1vTf8ACCPAfoArttWyE8z8CS7VEJvf+CS7K7P/k9k/9+wCn2Q/v60ruwD00Hb
u6StfO0j4yxMFOBVyl7twQn0c+OJPsDwZeazA5qFgG4bZp3ZvgxoPdudHJ+DnlpYhmxPyJ+WIPqQ
Tk+hanGNkMEikNqnJZTYg6o3nlJRZXWiO/NplB3IH0M6+c1tYSiiDz3LL5SKbLQh/AcAy4axriTy
0JL47wmWAYKeLphFkiqTe3FrNEPiZRLA17oEkLEIvrWpbg9mDoEfFowDJOlHae6pmICsMaKKMXtH
Rj9BfPYzE531Tzk9a4mHF4bd6KCy4XJ14cZWrsuochBBIFHwbFVMJrjL/EOuM7mx0x/bubXEupuc
W62siEiC2Yld38XrmI2AvQZh5YlNoa6PbxIoH/+92rZnMbesFKjlaXUOqgT1op+KMLqjBoCHfT7q
Y+kUYEBl36XxJTfxOTz/LF0pDvbcbyHGV6C/1hIRj4Ad4h1pY9x1A4pJHdCAKbU1Wi2yczB7v4zO
98KOVYh+gfWKeZ7LCC21qsjoKd+nhUIu2cp4H1rAc0eoXjZxYad3ulNBJPCAC/1Afr9+ANe2xf57
wTyonlQm8aukJ8UnIBlvSsMaQw940dDzi/j6ICuMZWuJoE+hkE+rEeInPvoSR+UZZR2bFnmYC6Aa
OI1qvz4INzhCD/Hez62zzwWPLN7YaHW59fRem+nC0Wq8DjOjKnLAzqcv0i0PNZOfx7a/ASD2+jRX
jG8JfS98Bbi79DNk2mx+Y5u8Pls93ZLh//hCAnvu751K2yFjbVHUidBOXHFyQHuDOjQrQCMG8N4G
Z+OhewlbPvDIS9h6B0IYdDMynhTQGAghKMYio+lu8q7ZCMbXrGEJOCd5w1pq5jwZZw0kMJKeu553
fmS1B4Tlby3PM9AT3V0Q6D4stXrkMvjlcPXos+lt9Fp1uL5fKwIh1hJvnkKOnZcVsjEQjLiRuAvC
VtF9Ve2Vf5Ci+4xHSB0WoAPVA7CgHjo6Vd7x+thrq7xwVDKrRgKuNE+qtNt3rPxO7fRp2AL4rNj6
EmM+oY0qKbMBqided9dZeTJWxrnm1uPYelvyNpdz85GdLDyHBCaWNsREB628+9lW1W3X0ni4XCGz
/auHskKtkPUcOnrazKJ//MKylkjzwhg8qkbkOx1tQBy1fqymqHRfOKRjChPRE6g/3GIbN+TaGi78
hePCLVc1jMPM5RB6mX/kRVpEQ+PH/pZOzooVLHHkWWm1rVsh7YMY5LufZ7d5Gew2SW8rM1iCxWez
qdEsFMloko64AMtjCzurKiNmkHr8JzNeosSRf3aKHJ1fE3Q/++lkQxnO3Jhj1zM3zsnFu31gZUvo
t8ODQAYezsnQoDnHIE6qSg+d4gcGGSvN5sPmI2vFuJYg8DnnbgmiKU8adEJ2HGKFoOdBrLF+9ZiM
O4B7BtncDVsrt+LOl2jvrE3HAfqnHMEgOkpnXVwRjd5H3X42f/Vjt3VKL6fxo/VbZHCgwW4Iu9I8
kXVxNLX7WF7m9TT+HAL1EzIeTw2pcdWCTV367p3suq2609r8Fu4hL/rZM1xYhpb+i8mbg4SyV2Nq
CXFD4zbINwxwLb72F+80MSiR6qrliS2LOBVm4oInkFF3Nwp+Gr3sq1E7sVGKLoTAOvL7VpzR4CCa
hoRoNSR6pD/HLTTxSgDgL1yGQGtzvxvbNnEs44Sk6qHr5i0C64q7XcK5swwcWe52bULTikYu5RHR
4mUy+KVlSfVdFfSIwoUHFJL3Sux6Ax+9dlcvYd4EXSWNARLxCVfuq5huXDsPxy7mzW0J5iCStAjn
tA0+mv040abdeWVwGC7qFlu5jxUH4F3s613qg44+CIWdXyNQh4ZqUOrvRlDep0z+ooIkWTrvHPL9
ujNb8ZdLMDhyt3SgFAVnhgej4aQ3ANecjZLsNiezNsLlHng3mSltmY2WMGXimB0JZcYvYFtUtmwT
Lf3Cf5vFIrKYZ4DwTTvH28fMjZBBaW5uzde6su8308IrrnKJ8Oa8R8ufYsRC0fm+nNEoPkp99wDz
jww3eEDt6VUXG7nBlXKWtQR5T44taKoxWJCVCAdnVC4mBjSb/IKWsvHllClhn1rVnJrc+mzxLZmA
tb1aOJZAdE0VBCbeLGX2I3DmIwf3xhP6aA/B7vpWrTkvb+Ew0M64yvsB3dpplla/82akB5MU8y5r
gKKte2NnyfJ7SVOoloxURqkiwUUb9t4rv/aBDYzk6NuhmWb2OefTVmi6lpNZosMDZVd2xjyEWSnd
OVyXe/R5BrCrg1StrQDiagE2HbwbJQ92mz6nXJ8K3oLAris/RsMcx2BPrp+7oXZGMxz88Venfga2
AXfRFBEpCd4uxREll4o+NGBzXF/MFaNcIsm7fGYTVBYRKXjdjWMgs48HNNrRRL6h3ghtTw2khqet
V9KKdSzx453KoBALlFbSNim7QetKEfk0de54UJwdf/5yfU4r8eESOw4BZyz8kPIEPng+l2g3f0MG
m58cVuuf14dYoahYS4A4R6a2Qcodhc1BA71NoTCfhaZPY40CfMdu26687SsGyKN3hEzBZ2Iaxybd
Z8FTo/qoKveBc6uC7m3jcy6ByQcByxJI3pupa00Qk03S6Vk11lkTfte36KqsvlUyPwSB/amYxx1H
4qhr51fl92dI4V0ffOWuWUrU+6U1aJ65qFwjwEQbiAvG99g46S1F4E+5egaYYwN5sLrsi/jI840e
Uj0cY3FDQls3I9GsS7QpzU/gVscpd45IZBWhkhCTR6Ppt5nP9y06r0eOW5FIKnWANu55MrPPs6u/
IsTbytasRG7uwvGhJOoBHKOapKMkHK3+baLzAx3xmEPrz/vNBPsKidZaAsvrkmV26lcsmSZrZ7Li
zXXFjjcs1r55Tj0VmY6OLDXE2bwRLK7MbIk117nftGbLWEJM+0B8U4Wt658mofcZJBX/9ZZfwsmh
Z8imxrebhE50n1MauwiK0IMdHYnmjWfRivtxFlFR4Vd6gnBLk3gAbdsl+ZKlKra6LgvnLSUH+2KJ
H5xE5zL2u2BFoiph23nGkgEN6+YmYnVKHrLK0b9Iz8VuTJ29KXURgV8iIkd2aTRZ6I2E7qr7zro0
9RQ7EwDVsAjIwySQXBm82jg3wsywq4c+NWM+bJHq19ZjEVgBN65lMPZFIqz2aYTONdIrp4pX//w8
dBZhFUE34RK1BeNO+RXaEF60m9EjyDJS8NnFlIWVPUMUAZEw2Xi6rTijJSi5qpjNPGc07moAgSO7
CR56u51D5IZ3fQk9XcZPWvcbJ2PlolnCjWuGNioO96qkUUEQdwimQHN2oZN2c92zrkU6/8EQW/NY
5EVRJWbZ7n1aQywly/ZZDdK888kc7o32O29ehq48S6yotiXSR9MtCERflKV+EJV9uv4haxNdRFwB
VIm7pgvKRObW18FAy3QPNH1StFvvtJX76z+4YnRZqHiWVVBaDw4ZBFQ1KWSIHNmBdFWk+iDuJ+ht
O1/78bMndsz291ar9tdn90d+9oMzu4Qd15TnQtQEDww0i4D6XsxoUkB4WRdfWWbhX3CDytTcswZN
eEARmkS+d9WM9of6GcwsDQBjSJQyb0BavbSXz+mlowkJEazN+inlwfP1D13Zhv/glvNcoM4Fc6Bm
4IQe4691S290urHLa3fLEqtsz2BOSItVSa2geYhOZ30d+YH/1bNI+TLxXJ0Hr39Cb3UzbP1JxaMm
9e761FZc0VJsHVJ+Q1uLqUrKfH4oytqPcXO/pKnnRuiFVxyuj7JylZGFO2pHa5oaZ8AoRCK5J7I0
4jSob+wJ+MgGZJ52CzC2NtIig0R8aM30voZraNM7C6A64dfoZlnfumP96Pblt+sTWgnflzDlwcKT
tYFMfSJNsTP85xndHSZHxxnUGNBU+7k0Lp3QNtIal1X66JgsQpy6bAYbimZVIkc/3/WS66gpIbVw
fSor9FprCTruxkCq3u7KZGxGzwQGcgy8KB/sR9sbfbQY9qwj2C5BNJeTGVWDATnyurgVyof0WWAX
3kPgEemihRCaWE2zQr91txGHUet0I/pcsdElTNkUSlWNp8oEJIgpIgYedMrov0FBZQIulG34wpUb
bAlPZs1U0yCdsQyO96NppwEZj0Ouqp3TgBfUtuGQGZsYh8vWfbClS2hyhS4jjQkx4sSpDy36qYAb
/hMk6rMg4lYR8z794rMHU/Jzk28pdqxFSEu4ct+jQOAyUSeGEDYFel+dPcuIDMML9tyYztzVB+nR
WCLLyN3gF1HPFy1OebL4AIaz7x0Mn9zQJrXDzkdTlrzICKCIYOJPVdfdUeY+XrfIlTO8xDkXBUmp
z8smGYL+t9eZ6q4eiodx8OISve4uRIstXvXKyfpzMb0LGqe2o66ZYhuqLH2lGT1T4Eai67NYuTSW
wOYGNfQBComXv93/csz8mHfmZ0DrN1zqmrkuXmSGWZrl4OHPd5JFPPCTjCLD6SkrdvzyRnEjbLZy
dH8++SNrXTgghm5JvjnSS+LHRWdjcPEPftPvc6+G/rRf6xD9GWnkm/K7ms3hhk1iDI1qgir7dEgZ
IFZZj5zQVHuxgfZPXpoDqA5Bx2FwoIHba/cTSHoeYnFrZLjg2L9JO1hLEDSdbMH5jAzp2KLFHtih
FlrImiCrQxqRh5M2dnNfPVzf7RVLWkKi0WmvmEiFsRy/gYgUUAmsczYumzVE1BIFjRaF6I089k3S
KuAxp6H/irQ64OJFgxYszT0Txh4tK9GqrQ+NVh64WTRxnzlgdksHXEr/q8mzrQTnyjtriZZmaa4n
zzebBJxL5n+rSrRo7NCTB3JLcrjF838vILMEOuBhrLKzSdpP1xd4xd7/hOrvjuow59PI2IAMBEyo
doy7bG5uGNeXxxyLfJFGlf90fag/cdcH9v5nH96NxQq3IGp2miSwZ0UAReQQeWA3PvfLl8EroIyn
rR2vHYw55dWNNU9l2AzyuXM1KNJzhajDGtpIdWgg5megE+T1mfAOjZn94FOJSzzMrEA5oWP0Z2m5
dSRyI9/BfAjUtjURDzPNjBdelSqWiMkhXj/+HHNVnytSQggzH3+QSUB3AQ3GYrNGZ5rr817L8vwp
q7ybtzJnaE47yCjlZfez9IPfnRk8cJk9Vb2DFnxVhMeOslvIoU2hM5y6E3Hr24x0z4z6n4Z6fOhT
9s2X9UaCa62c80e+4d331I3t+6yD3TeeGUryhO6Et9St4tL/xkmw8xgAJZ8uIkHoghKmFfDebX0z
bObyV4pYf4AY74andlY0vTBgcun4VvY40hZ9GnANQcwbih91GFyyzh6YyJugnNWjvnC1EB73iEY4
nNSiOAikNrXe2yzYU3A/lSluZ+ocSW22EdhNaP7kHJRkh7ofYqjl7VguNkxh5Qr+81J5N3Xmubyf
VIGpa/O1F9Urcy3AI+Yisgw0esoc/Xzd5lZuySUi3KA2qKYlEouT7IzPWe4UcS7dDkWa9vv1EVai
xyUkHIBM27AUjKhU9r5XxnevlGhYao4/oMt1fYg1aM4SEu66IA7RTFWJUeIgKPKDBd2561NUcMuk
z7Kj2dGQ+ekrJI6TsROf/zV7txRz7x1u2zLAy6rWedx25gnonJ3hcqig5f8WGC812gFsY95UYgjX
pqfW79h9mgonadGRDfKPd4FbN7fKmzaeI2vbdblg31nelDs1GLpOlczkB+VQRyfZG/RoXjZXbC25
s8SAC6sSvvDd/3H2HUuS6ly3T0QEXtIUSG/KdJmunhDVToAwwgue/i76TurjT5KIMzx9IkoJSFvb
LCOuthlvwsqFyv1waUTvmTBlHttfJke2Wx3MR5JEG9lb77XdbnOXfDPgUmmQledcmhTOgeEo6xOa
QK8EWGL5re3qkwKDVZXjhzTRe6XGxVRqq2vli83EuunG0nmbxZcwq0lkdqbAwKLN/BEAgy5LPuqU
rORBC9e0PutYGbiZVd0SPBXPvIb+amLjDDCgV0cD3nX8Y5URv/D+9DlMHPhrsyklAxZURw7AyUG6
5h5iOleawk6kptaF03RnmORoaL/XL4XpRf3f3AAid/+7P7kJ4BP6yAJar92HZA65oEDJA4guV5ss
7upnp0aKzGLomVMMSI1WvNg2W7sRpzbGrdWneP3ldHQ9r+K4qsVVuNSryfvU4SA9C2z2Dv+2XVYA
04QIfSIRkgzLBsFQZc62XhN6uH0t6HMcdt+N0owzdCL0yNlwsz4ldbbRTP6YaW5A8tf74fR2c0Wf
g68JYkBcxmiHjbzbVrI4NzikVGrPDkx7bFPDtd+4J9spVwLc4laaxZwkpW3ZTg2WTCm/h7D9zsp+
R9X40YkoB+KbPVO32FehrLClc4gsaiiz7j/r7fOiz7HXFXRCIdKCDm9VksCto4tD2iCuILhnPKDp
G6yGvaWXOqsXLWC7tRQ4y6sQw2tZq8eC+7mCDDijCR4rN47CNHar52RpuVmcATNSi2AtkVxNowFi
LCywRso2JRTcKglXMNFAH7Hv1UYrw5Vts9BG1edS41nJUvheq+kuZAEvzWCMS/AliuOEUxRm4VHB
d7QPD93aCPZ2NNXnGGpq10pviw7t8yqdTLTJbiTGDxdUgfu7Y+EtzlHULtiYvd3qQMdkudjWEiKf
RfLHHSAtY8I1JNULr0lAjkHLZqWtsHQW5oDqclKrbpklkKaIh9ER9aanSaA543kaK8uSFfhuObwm
2k9iNWdBVyXKbqfb+hxoTdoO0HCOlSvC93Hc5h8Y4g/od+pNQKFD7XHLTT1oblSeWdWVR9horrzn
20kH5nz/G1b7PC40t0MW2kj2B73QTWyzI2Xd71UQ0kL3DXOC/13C5ZXjOG4EgE7bCz+WfXxoyc6B
pW2hQxqkbcvOz4yC7ExFHqKeeByCJZs+HzawEHgidlP4peicc6M6H1NTksO1eIuSt9IgjUS5+3R/
xy1+/+nm+XLDFPYQV3aCLqGRFqlnKFStuYYWaJSWUPwQQORuE+cQcZtvJWozLzEJRFXuL75wvcyl
v63GdJIBDneYi8Z7ytwPKrSHOHcfrVH9XJUcWDq0s9DkDD0csCzQOxjXyUPYufSxbtN0W0XmWn93
6UFmWRADDbkEUBMcR3F0rUr3hhgISJgedOAR+TDV+n7/hS3cHnNEdgXMqp3DKhDgh3BTEgnVq+rc
NewnHIgOLjKS1Z7Iwgn5P+jsvHdqUaLtUjhoCIeVz6H25IrhcfWCWnqW6V1+2Xi0aplrcle7xGb3
DbbJCiQR7ayyXQzF3rD+Bn2plT2+tNL0jF9XqvtSI2moXdraaQ9VBmGyiFt6oPeO8xzDKBOjG8BY
uORrsNCF/TBHa5MRet1yGPnVae1tm9k/K4P87iqj2JbJACnNle2w9JFmMSbjFjSuOh5fU3tTF8Oz
rIfBI5jkemxtzr+0xCw8UKOS2AYihiAD8Yy2ehrc9i8HLBAuqWszvKU1ZqmKVGnWpDF4IGB7jQGw
QwR6Q9ofRir4UKc92d8/PAtxYI7FBo6H9ibRk2sKAK3RqHanRtcJBj1akzZcykjmEGtedYm0JHoA
IbTZCIBSaZZfDEc8oIEShH35EQlroxvqunqKFh5qDrzOSrBnS7NG3pVGOyLTztMN18uKbM2de6F8
1ucY62iQwDYXKICSoj+MWenCfmqCLTrHcNQDAjw7qfCgdPABCNvhJeMnjObnRGjzqqLaOlwDImWt
x7+wV+aA60iq1uHwt7nSKPTGuIM2JedwIymcTbtW9SytMf37l3jhGrA7tsGmgRqWxnPfpIMJBTOA
M4KymeYhZqnV5L9dgXMJbmplvYtaMpmeBxO56FGrs7M00x2U9aCUthIBl55oFihypJQ6btrkmvMa
cbZhz6UqvlvCOEGq8P7pWgh5c9R1Dua/akzz/weKodJOhms/ZgmEGJnrrybgC9xVfY637jAb11jk
xNfRLq92bHg5HKg7TIhjWu64cchy67dykn04QN1RdMVhbJtiH9lut4mqE6QiXe3HwAEEj0qQ9Tr3
ISqktVLbLZ3FWaJBJPhsQx7hW7rwI0uBtYClOEMV0u7uv+OlBWZpxtANkax14KDg+gbIsjoZAnUd
gMP3//yCTLI+h1aTSh8rqqPFApuz+GgAkcMMCNzW1cbkYktJ6YmkDLegDgcSdRXswSE+Wpwqpa+0
oZeCzRwmrRE7IU0ixZWYRMDII9sOCT3l6Hs7br2Bo917IyXzIfMdeZ1RvFdF6MkY6lE1ik7yS+sw
N6Aoze6/kKUkfo6j7ugIWYsB6JKxKrYuWOh8IMcwejJTKE2WG0c9O2emGU9K9Z6i8Vaa2dYssr0m
ulNtm8fMyjx9oF6XPyUo+Xs0+IUm15pD07660Rya46/NKiZOUuHXUQfOYjaMB2L3AH8pn2TX2rTQ
54ShtA7J9ByTdGtt1YWW1ByR3fYFgN5Wkl5N4NIkTA+qUx2JJ3sogMhLI9heAKENeavGi1BbHoRh
4biROvtJwAvf54XhrsBElkqXORgbfp6VEsAwXdMC/vBMPlISST+L3aAxyL6F8a6D+kukOrj2Gvx/
aHi4vy8WzuEciW2YadGVWYFWJMafVtKd28L8TGBfev/PL8zBdGeWEOmd6IXjCHEdOGJVrRV/TRtK
tbAbH9Iu3/AwRbHKdtA9/T629h+Z/oGZbQMrRhO8/M3Kj1jaXbNoxizY6ExmPlfuFNLr1IZk4V9Y
1B6LEN/WHbO92dhnpQG2B2vjNjPWTt3CTAz+nf97/8ZR3zcpQcah7LeuuQzlHrgUqDCm0IE0fDOu
n0b4GE947FZL33WlBUozf8Ft9y0z09f7j7/QiZmDsbkyIJjtsORaQhnM6e2tljqBOXlJl/TJGPM9
WiXX1Yxj4fKcY7J7O6N8bNEV7GCyUkeFCWCZvo8TBeuVqKgxFoBezv0H+weavRE15uBsvckcC0Qv
5HMuWF0J16PNMDRbgKnh7iai6Dy4VRNkcRgoWypvHEL9rWjReSogLm6L9ppSeUZ75tCafy0HotNF
6EJFWcDPluAuOiEovXJgYL5FGjgZk9OGsp2HjBibFoLOHBJXh94R+iFNo2xD2SQHBcjexN3Ant+q
ElN2lhRiD5Pz1OPJeGlye990kFi0HXW2q7VDvPgiZmkescaRpVWJzj7Lt/XYtY+5DbFdAd2ZYox+
VynwFGWR+gyT2d4aq4A7zAlKgKPeh849WvzNGOtDpNNnUMlf2qbJNgNsvi5cY8VGuv3ecUjjAVl5
baf7gLLRQ6K+cUX7raD9d2YN+9hyH9yxF3sqrDMgBycdNeheoMluhwb8AXQ/cq0nXG6nqG3dbWQ3
P2Daba2EsaVyZS4zjvleNSYqja9N0j3majtdY5htbllj+ElHfgB7O3iRUAfII97ffQuJ6BynbrZd
nLUyRiLqIGJyAbhQ9ACaa7B6lJZWmK6tL8l729vAchdI3ockO2iDuyVADMLhYu+QNZ+VpdM6C88o
D1RLHQ31gS2P6CLBJm4M9Bwq4JTDlEt/uv+uFqbM+hyV7qRagnIsi69tAVktyOntYgXg7EghXzAw
RDz77DrnIYPtK4OpZpENQBGj+L+//ELXxJ5FYQsbd4xg84fBbI8EfvAZt99iYj3YMnuGuv4q3HUB
kKrPQekEYtSKtyy+SjbusgEYMp16xC38/sliyXfMnk1IWXIgcgTuWE6jT6RjF1bZtQdI1BZD6XeI
L6/Ex4WPO8eo647RE+gWosCM2y3t+TXu9JPWWsfaqnxrTVpwAXoDDZv/3aZOG3c5a8G1hQe3P7iT
ZHuSvPIOltd5ckQI2U6nf9DtyJvcZJXYK7WJnO9a/Nfoj/3YHWzH9U3y6/7HXkr955D03BooMHkY
F+XRsxnG5zG3wKvj27xO9gPAZjZ1LlMRYBTmSx7qB9ugV02uuXwukDr1OSw96rthCDU0Thqmrhrp
IHOfl6H7LSwy9l4WWeXxrlLnoh0+5JhZlx5O079SIurQD2GvRAMS908xkgbpi1Fv9jCURsnQhNob
70SGjkUK16XQMo90KH8aofFcQn3LA/m/+VPoxTchMrUS4Zb2z6zU7k1pVlo7JFe3a1+cIf6eJB3U
ijr6onLjeZ1DsJCeWbM4l5ZlItISGyhxSmB6gcceNxHLH8wxemMpAJk6Q26KacE09TtIS72v7JQp
yt3IH+ZQeDIwu0+yCZ3NnwYp3wfTeSA4J63Gr0WWvCR6/VSp+K0a2z9wdn/ILZCr7q/9L/LdWnuW
kyaj2wM6qgGGX30aFER/t4WfMsTIILx+lXFDgIuEfKaL0pgjYchCm3rgIKK5El3szNyY9KdRh3CJ
zzYqbQ0QS6BgpbUyqEl4NDsNlQpcT3ZYo7v2WuuBBZY1QKuGyARemRKY2ADsVxvFNXT1n7bZISVs
DwLEFk+6pNoX0kk94Olh2Rt1fhc+33/uhXpjjtjvKRSqmtYoryXMID0rpEeDic/VHuK0NW+81Tne
3iXgeFsMYoLWALFsHaJqeMXFSjxd+uPT9fLlPtah+B2VuSqvbuLU8ON1DkQrVvbiQpI+R9WPHWBY
ZjNAT82oP6Ewe4ogalZG484NbdOrE/3FxnRdAGq2sgGXFpyljBmBTk1PIOAGmCBaTGxjwHoz0oOI
DwctpQGkbLarfN+FSDKHxbdhk3VhF5ZXUvSuD5ch6eN8BTFxIbE2bVMrU+FK6+pf2Li1B2Zhy0xT
WzdHKM5pGcs+IbH3t8mGzWD21RYiiMi9hRRHx8YJ0RUg8/A4/1Xm8bBtYivxSwCrlNIHzAuzdt8x
Bo+PcgRPJvwzCHjdwgs09Kmjk7OAB60i+A8LCpm5EtbeGdznXK+AXomL17zPmc/SNqw9AG3dbahq
I4jb4tv9c/RPevvWU86CJprWYejURXmthLNDjQLaeLUnuXsdM7YnlWg9jcAZHq2dqHa3TIeHLCYS
rRN5hfupG9+k3uBpx/gtrUxfUFttwlz8Ev8xO/7XhvpyVuqosg3okUrQpgZU3D+E8zbJAqwyjBdS
un+v5cvfF7GTdEbeyavpWBAPspujm/WAt4hqL+DBZJToma6RmJZ6Z3M0PqZsXarUIGGFKw6kHINQ
FO8gb2Pslm3MqtvrIKNEfRyACxekCm1FoH4snNewGXeSRVClNvwQuoRcJVBy+UkpLKFQYoqX+5th
qdc4h/D3BQ8HXUDXl6voh4L9et58ZJAZEj1Q2THdGBrflZCFsOAQX/FHSY/tr2KIQSugwv+vFdEc
6+/Cmhn+F1DgrOP4QrU325B71BLvqwXRQhiZA/g5tAi62sXlwdSj6M9RbaM7N+k46r61qtu+1Iv7
95K/bK2cScRgCcVOPeVnqLE+AM7wllTJHwX5X8doXmjWbAoJAm3Rf4KQvPINzdtX178W0pdl00rE
CjxZPFwytSLjHxTK95As+zN1YglTv0FCBAO63FFk1hKdQuDY/uPSs4gplFtAW4SVVxiGwOLzzSz0
baSDPkBL0m44DhP8wXJkC7UdNFa8LTFA1UDTub/8tMqNSDaHyltWl4EhkVZX22Gb1hWntMh/3//T
5tLfnl72l5caOaqpNM6rK8DoxgF2DOl+CDmI68+oyezSCv12/EGHI2uHzrOrdJ+U/QmN8jdweXWv
gBzLplRZDUp+4fqQ40n8qqTPpWifmB7wLr3kVuRu6/4/9ur+7ckvv9cYNAN7nANpzUQQxu/CDcK2
fk2zQnnSGDamkJ+rONR/9e+tNz+ri51uhN01oQUQ+83wfQCtTnhRFiablpH4NGkXh02kfNoZlSe1
BoY2hZlfrMy+dE3de1LaHfiv+reMkInQUga9xfKTBgCUl1RUPbt50/oyJhDWNQrDF0aY7USaDC9N
NTy0kj10NMSdEJNnK6lSvxBy9GvGxBlzc4AXhWyDqpZ0F0MaZVf1Pd1m1Px0gEzf24K/6oOCR/b9
nbLQa5mD+WsBvoYzpBIQ3PatHehz5sCJ2tU2q4YF/3LQG297jua3JFrhmcywRFb4RQsppwRDv7AS
jzaDUQ6l1zqE5rWWbgBCfnDD57zvnt3aJpsGr287oPjxKtPc5an9nBfyiFBgNs2ZppD7ET16lzn3
UsEuuXyqcuLXUfa7zdxPXDNrXvULyfucKxA3XWIbFS71IQ2/hxq/hLrxK2rWJJyXvsEsJW1B3eha
t4XyWoXeoh19R/h5sFodfoD/raKd8wGsjlpNURXQ2DffEjf9ndftbmirn2Xq+Ku31NIFos/CKaSF
oSfEhYTiIN+bFoFCQffMKuvVRPoXMQtIy+HJafdaqQcMOv/3d/DSqGVODqBOy21Nz5Fy1doDhfaK
5UKKbyP5r+K552Kjwzt+sNWpjAV6bgoWezLy4iZZmaYtZGRzUgC8wwDwdvFuu3Dca7y7yuFQJmwX
DuK5tspfSVXtVp50it63TtKsdh4G4jZhBjVPu9deu9EI4cnHtmScmktQz6EZTBchfpJYkBIFvatB
h38wjMf7qy8UTnOaQB2PmqUiyPYOYP948JF+xEgeSfWZZ7gmQ7j71Cx/r9aaMLc724TNyQKubVVN
mkG/kuh/Hct6sFLrmFv8aDdovtfi5CbpWyVTb1Ur9V9V9n9eL1ac1bl21xutDhuPqxbXdK/p1Lw6
YZp5bRT9THkoz3EOjJuPVoFf2Vn9zHLN3MmU0NGLALbbwrUwQhMhS3d9iFMlzORY8ea7VhiOZxPN
/J4PsXUkpRj2qLLKwMQKfkGIG8A0Z40GdjOY4CGmHPLLTWpbOOpOAj3TmumPEU8fXA68Tw3M2rqw
0s0tjzVmAUvvZKW5RY4WCk8iQFtZAtvpt2Q8VPX4sx2tb1FjSlSZI9wIS/0jZrjjmu6B99bZKvUn
2aaHljmwFoVLHHQKhrVIsPTsU/z+8uyyQ2OpKeriGunkt9Kab1G9Qd6yg27bdhDj4OumF0bnkv+R
sL8TsXusjG1TXUYlPTsTK/rWS79iFgYNlkC4LYNyW1RYT8IpNnFuJ14Jatl/E97FB5gVwUNus3SA
scPVtItTX5oPiYregb5VXpuvjC6WvvEUg768Sx1C46bsQRo2rbz1KuPMAADTKvWjrrKPQii/JVVw
P7LcnhbjcWZxTecDhvEK5N2MplBPdS559KgrvombNCi09CQkPZd9+oM48sOR5BWT64trRehd4gAB
27a9/ztuZ834HbO8kDl5HmEDZdecsiODeqY3hhbbIknk2KzgwhMuhkCF5Z6r6sAxKvQi2T4qDD2B
ro72TYOGI5I9DZCamOwa+LlqY1h6oHDByzVP4heYYMRnyrVANOg8juPr/V9+s0AkbE5qyGvHruwK
3E8cqQ+YTftGXgboqV9Hh9veKqJ4YU/MuQ2OOxg1BmYZvBuA2LJfJfy0mvyqxz3GvFDU6x32fv+B
bucSeKJZGOsK2BhUcQsUDHKtQFD2rDjz2h6+5/rfIgmPNGz3GSyJtDrfjG7+8/66S084i2zU0hQG
vAqGb7DU7gb3Pe+GKxel8LTOfIY8EfxgVqWTb6aVeMZZuIr0MC078KCvmcN3oyyClhssYJoFQQg7
fqAjnG/b3IDtb6ed0VTaK9qYXqRnwnP7dNuo4cPR4CJ8/9H/NU1uXH9zukOSVoRUDoRwJx1S1P2b
sRgC3OeyOcI7IoCA1kSodrJxG8e/lNXv8zreNtG7xKQ/U72flM0OndPVVtftxA7vZxblehhDuZpR
pdc+pNIzTPkBuRqQGVS0Lcr4jwu5dM9MjXLT4ID6vIebg3SKd4iECkDI1sjIiz9jFgmj0S2GTIDi
ANF+x/qphccWo0vkr8MQ++bIdxNTGKG9M7z+PKl5rOZA/zBztz7JLDDGoxp1zVUpCg9UO27MQxxm
ne67umkPTtUwr+HqjyVZnfl2qtkQECG11yZRvc/KNj5XxHS3CryqXVgl1IdEYvRoubB3GFodpTxM
NuGDFRp7iRxhWzR6sg2BgzIhQlHlTWAOYw+kUmhteybTTc4gqefFZWPvQYhBy74poCRrj8NrpOXZ
tkpUYcM0u5DKtxhD2GtVDz9nnkrzRcTQl/MVAE5dgEpbu5jhCJWENAOWWq8lRNrgZ7zDSErCaCIa
CfVo5KQHmFEZOd5z6Ybf7dbIvtnAgsIRPI7MN2rWwyO6+eaBUAuse53IR5WwfEXBaeEWp7O7gEPM
q4EOR3gRXD5qeXvSnHhju5NYFFLs+0duIdrMuSAR0YUC3FS7wPTYOFOYXG0Vxaic6Pa2NovBK0XZ
+jRh7tpNO/36GxtqzglJqtLQMcyE5p/uxp6DT9Wp9Bd+wyMbtVNh21tR6x+ZbT+vjqYWXiSZRXJ7
rLABUjwkRG4YGjlugyQFDQABgn9ATTdc+WALd+BcyD8aUZywKAJFxBDviqOx0EtM8/KN3dDn9Tn3
0jebBW10lbteRAO76KOzrURycR33UBF67BwVe66JdAHCsvf3x9Krm2WSZmvgdKYmu0Tu4OVmXwYD
J9AcBmApoAZb2YVLL24WZl3TNCk1NHrRHOjxSuzuvIzhpWp7URg9Ivqsjd6WFpoFUgvcE6MlHb3Y
XOdwqnK4Og/cTf/KLjRgxF3IbRWma+CXhdt1zhVpci3SMjdhl7SyegTFSEL+A4Jope1Ju4aC/P1v
tLQfZnFCjJYryqiCA0pTnnLWHGNz9GicvNpJ90xH4FvSdO30Ti/qxumdM0WKrBwz3cBaVA3bkfJt
mPLYs4T2i6b0wdVdz2TGgdMGMVY/AVu7W9fLmK6cW2tPz/+lHlDtCG25roggIoHmHcugByW8BBas
ymBot0BSPM8UVH5c4UcaMufVbu3CIZjTRdycp5Bxs2F6BE3PonuWEO2F3MLq37/Z1yBsLso/uLmh
htrlV2m82a0ZQPZAeNxVLxMXRk/Dx9bqIUa9ChtaCMFzuggvWAbP+VS7KACqadHJIEfvxCyQUsdy
h0iySfB/4IkesXPc0XKlBbhUZLmzYNL2biRgeMevVjt8J/AAsayLPeZoGzX9TuGpUdFRX1hdA9t4
SiCroX65mgmNC77JwvoypmtOudOKt7bSLOAI4abcbHN+zZJa96JEc9GEhO3D/QN5G3OHDzoLM0Wn
IlPqVLs47YCyUW5d6MeTehtqB6fFMinKtWzsH0qqXRNg7FfngEs7aZatkSa2S1ANcNPFh9BRPszm
f1l2+GK1T+2kNbldlU5eiG1zWX90xVgvDBNawVUFYDdAXlCKP6lIvd1/h7en7ITNaSQUwjhwJmCw
ho5aTHYPBvDhfak/cq2/di44xHrzI3SDAS5ug3GGs7Sf9tASV2B6FD1AxikDQxOi78fJK/iYCQNN
EPfx/o9b6gzOGSbC4jIpkBhf0I74DrF/iKtC6CkTx6SMVZDpkOTX3FQG0I3+cMzU2d5fd+H6mjNJ
YHhqhQ421zViXVBnHh12ktCJrdK9jGW/ub/KUrkxp4TYWWnxzuyxDGJOR+WryYstb4CrJkenzYAq
MGXhN20LXY3mEdTzAQhwoDUGDYKpw+fKr5jO4o0zOqeINBaHo/TAI5ASZeIlQ+SzIT/BQvCnEZfb
hmePHRk/3VgzPdFXfiOMYwPRgdVm7MK1OieGMCujjt3L+MrLn43ze4h/Rvm276KgtQ9xvr//lLcB
Dtjms0hEJU/yIsYqlvXHzms4hAuM376Nlb6Hef02r4CVqa0tFFMD9dut2YNRNFcACk46N/MAhjkP
TW+YHmvrvQYfdeh6dcZ5hB7C/d+3EFDmJBLNaOOoMkAOtrjadwUUj4TvRB9MfymdzBt7aAmKlc39
TzP11gefBS/ZEdhSGRo+eNPnXgwimTeIT8oF+khpAwZl+mnkLzbkXD1oPL1K0XB/0g2vR5T+dY3y
Hz4zoh8eNAGwh1smL43MAr1jxr50IBkMaQZ5Qnch6KvRs4C+9wpDByaUY7pnkn6N+Lm0b2bpmGZg
05Q2hQnjWKDA1T4sbTzmDv/bSKjAlIbarYb7pZM6J5joJbADmjD4RBXe1yEK0QSO76g4ZAtx64T0
b8xyfO2Cj5SJAo4m0e9GAzdgja+5cI/OKSeshfNJb2B9ICZwRvPxw4pWBXYW0pQ5xyTpM03BkJhf
uWv8FX0Oc59NhNNe9nmg4iH3czBdswi6kWsTn4VLbW4HYGimrDKFBGWssrfQbl77kDd+DQrj/dO0
kEjOqRLUyKs+0zsOUyEGChKfsB1b0mpHINBXDuxtHDxhc3KEw/PS5bDNuKKBeek6cJuNIdr2VD7Z
pnwokbpaoQXTHfK3rtVLGQN80aW/pmszq+FIDMc5YQXtmgrswmGYK/xTNAddgA6R8jkqSHT7EI4A
Mo9W/I2U+T6rgGxp1cqjL73dedaVl/BBBjHgEkpyNpJ6a/bhThXG83o/cGlLzkIUY30CqobBLkUe
dJq88CH5zNo6iMFoEoBY2Mw59anxzUl+3t8xC/F3zp8wQE+Iih61PihLFdSXxSbLmq2TsNavxvK1
GCmmy5D03NBwFZO0cPHOmRTjCKccSxYoW43kuS2SbxC3eM27ft8MBtvWFSRdXM0+dckfqPPugKy4
WC2EVvjr/Ude2DJz7gRYCWJIRsnQoGsDs/pFI35OAUqJtHZHeAVQZ7s2tFhaasqzvlSUwCdnISgB
+JyEB1W+Y59xCTFhZ3jmmtz1nbvWCVjKZufMiIRJjCtDxS64hC4Sc8BC/VRm5Q8/UpF7qoH3TlQE
GGEC0Qrpvu9ZQg7Qgn6q+fCnSN0LjcSvEjBWmEbwLJ60xP5bz2rOmTAjZcZV46LBA9qRVuZBWkKS
A/y5x+mAxrX1dP+rLoTWuZg/wcdM7UhjF96q50rTv/N0nHr19//60oecZVFKS6XFW4qWmK2dGKAl
LhUnidimZcbjGJLHVYjJwo03Jy5QzmimSTRlwyHTNw2kyWCrrln+/edYCGHWLL70agBpJxrDS4TK
SsTxtzCO4MACOyx4Hq5cQktfYpafjEmax6odwgtpy+3knUcVGb0cm33lIZaqozkVYIh7ABJgG3OB
2jhm7A2Dx/Jb7xgnGvZPJa2eQBfNfH2AM3ZfrCnV3yYfwZxv2htfDnNmCth8yR7Y/azahU0ofaXK
IEYfLCN1v1FR9KcmuobsMLN9baiqk21Xfxthpl5S/8dO5pxMMDjxOHSAnl86NDCYlxiGvJYjKmP4
u2buZkyFfGdQdshXkuZ/7I0bSfNcnx/86lx0SQLCaAdrLTTzryyG43RtjrUv8/YRndpT69p/0lH4
XKOfZhGJAB2tZpNoocfc8chHual5tTXcz9SloR8JyGNDlhzFNNjv4KQYBtv0RGob6NAeGpNvhAy9
jDSQVE4RIZmjfai6kSvb8zZYD99x2rdfvmPoGqR1pQWNWF3rd5z03yUV+ZH1aD56uZYfQM2yN5jT
Q6ugQaCC9VR3Nsp4D/vseOe6uuOTsDyoySo50iPzHUm+BckxrscyKCmVJ3C94oADb7rv2rQ7lgBQ
+fABTILWSIZjxkcYGIC9E3t6FIudISCPef94L4Spf1P/L4+G2AFtCoL7JhVbt6fvRih3RoxCBEDZ
baWcgAzuSjK00Cr4p8r/Zakow1OPaY3EIXUgozPVzp6mH5mZ7y0jWTnpS4uY//upOtcyK7x1dlEZ
3U/hVhXxXmoqiMf8pWPmSuNw6bXNoqKbmLVVG1imNocj4fbG0twdPj9gnOCGp86mTow1Vc+ltWbR
kVax0UZA7FzqBFafDtDgp7F6bHqyBUY53wF/rPsQM65F0BfDZ0/AAum57Y+5cl86W7m+I59UZoOc
MFDfztdsNBd+1pxmoJrIMfTeohfLyYVfOnTPSnZ1c8iI10a7jSN9ctVc+axL0Ic5nSBMslFPq4xC
TTh+KK1s0zUSALtsR2JTYoKRXSadijjtoO2ebFfv1oVkd04yqNUIsYRa0AsvTJjhTGB8cMlhhxp0
fehbikOmnVxWi9eldzpdwl+PSFzWRZdSejEs7QwN3MoL2/bQduXHdBxj1j6t9pKWnmwW02wrzFSB
ge4Fzgs+tPy/Y2j/bTqdmTY8WVq4Z6wD72ntBl5abtZoz2yYurvTbom5/avVh23cGnsj7Le4noTn
FMmUSO9Wv9u/ltiNS2jOI2hHwuO0RcrC0Zn1rf/H2ZksSaojUfSLMEOAkNhCzBHkUDlV1kb2amIW
o5i+vm/UqkqdBGa5auv3ukMJSC6X6/q5V7OFvmjRVD7CFsyENxhvOtN3ISQAZ6fauG78NaPtFTaC
qg5UmwIdHTT52jG0ADDyINpqM5v9HFAD8DbmNPe5NMXmWo2c6Rm44gTtzD20MKV5GITHA8GTnw3N
t1OMdTvLyofUYJuU85PlyNKPBNiZ8FN/9yjBkXuq4gD4atgBVe02T5KLpC50L3O3d+O599FlgX2l
lYe25Y+dgojAAhEG/xgutJklL4QUaWAy/np7S1gIobpdAGwfFFRSqRsyG7d0BgGDp2qfIbA59GgH
bPviy+1xlia7FkMz1dazo1w0JkGfGbY5N4L86qmSktjZxDF0ZB6KE0eA+qK1UHrdBT6aFVooTdsO
2gk+W6GaZrmPorl5kyP67yPPTrazI5qNFSFGUuWPLgdx59mBvZfPK7Xyaq/r+IPx9cYCZmVJZwnL
Cqeu+jXgEAA4wsWws+fVY8fSjZbeWBDNFBknKBSh1Tc7NkViP1CYKkgfPiepuS/UtHEbJNYSQL/N
ZMO4Bv0NZi/unZzvwFFf0y8uzCK9PaCbRSyrOLHCvCICrB/rLhfN17R973Hx4UtP2tvb02gpy9at
A6xRApmTCBK2VdDbQdRmfi8qGEJVybMQEugV9DQKdzf3JQAnbDeNOfoD8zXK41LFU+8jqBT4Lr0T
W6FJ1XaS4isO1LA1FWj1tILUc9C7HQFokST+1HinuS2+uS7K9p0TmMBo3X4JSxNLC6+5AGk3dSor
lGiCwV78gBe+K9D8jJuoYe0ScWkQ+9/dqUlK7iE1JCG1YPPiJIX1VKZDuu0Uo2cwZvqVRHHhQKs3
DzQWd5sowwtNTBMHA/ih5HG8lkksnDVNLerAcrYkDpr6IFVxHkjTnZ3MfeNAQn/uQ2gRRtZe4k1O
Q8Ishx1O1z1HU/Ibt2RnOqyURz5+APCw/v0KJbQnmU1qjODQX7gQ/+LU8WaVi/rxsuW63N/qh1RE
gEigjug8eJUXBY56nO3KCnJ0GPtz5FZr6/bjz8x1Ub7iZjvCWYyGdYSVi3w6cIpk3yBnZxnfOfF0
MBoz8wfPfp3NKzUoDyqAC6BQ3+b58TOfC2Lwf18m1Gxk6ueOhr1sTsVIAzerQFTr7xD7b4+w9EKv
n/GvlC7L5g6U0AmUkax6cZF9N/18HAzcETi8eKTesPIkCzf83NNCQAnfIBx+CxoOPW9y1MucbpcC
6BZwt/6O86p64sa15yDrZj9V7EelymzniGLyfCLRo/G5x9ViRI5KNB3NHB8VtFtwI0MT52OkKip0
Fby2nXilvPZxlzPj3nWL/+u9TrJvSpJJDGSbQdLUv5uOXgyGMyVP2yd7zn82qfdoRDkaBqegAWbK
b+sUzq9lSFh/7pv4CzHcw+2nXlqTWlCBCo1V0DtZodtD/koS4xeZ3T1gQrd//uPkmesS/LIbElNE
0g6bWR6lCzl9MZ6H6ktc/3AZ+Rn3U7iqTFxYlbpq3m5mXphD7YQ2qhU+vOdOrpwfbj/HwlrQpfJ9
b80oB5UO6oj5Y9N125GOr6ZTbQVVP1aJrUsrQZfJU95VMInonXBiIPxJsFqv7WGugBSasHHDBygu
zWza0qHZcJs8gPBYweGZvt5+yoWvpfP/XQ8SYmB1WejVbDeWV1s0sFtiFJdrqLN9Ubkw8uveZ8Dp
V+bHx5k01zXz3oAmIhN9H2FWu18al75bwvsPl3hfgN7vfEe4p+ul2u2nW5jquiCew8jMio2GhTIt
Kp+66t4xm9cU/Ijbv79QquW6wH00PFQnAT0MW+ZtGsj+heFsGYKHsOZNk2IZE1xwzTuXkP3tIT/O
a7iO63c9DnggJ3DAoeOTZM02R2AgpvfgFe3nNm2uBQj4xXvzmGEIPol+A3e0t2u5AvccauWzLD2D
lnfMKQQwQmAA93qeFnFxlrYKoDOm8HleGWOhsotq8b8xd7CR5capi28fQ3FCXHdruVvVjo92zoqg
Jz8LIGRreFKW+UCebUTEYHDqUFHvwiu4+7RXG+4Wl0sE6Fj70kCSsHU7572oiX/VEW06t/lvGmtz
S0nfoN1ieG7yZjO0to8f8yGauv3BF6pJXFd8Oz08qUCZx4JpaxK4UnZ+UcWA9rnw364QDWyWnWWL
S+oBReu8Ie7eTMma+9Gfiuf/HwO5rv4uKhNmZ45CVSke2v1A2lcJHAoHbpiOys9i7MYTqZoT7KxM
f4Cv7QEgjQB7+85lrrmfR/WNd+MuHRyfmsWmLONTj/cUWSmctrxegnZSvszGJ3VPXFeRuyzuoPG3
eDirgZwNdMFkM659I7UHpv8yZCp/SxB0UfyU5yrbDzjbcTgcT45c2TiWgoJuPJDD1h33Q4qFdsTd
g5JfSWe+GuiLAMBzOwtCgrgeGz/m2YMUFVmZ8IvzRMup7Gsbdez2qPABCa8atBOzsdkiQUZQpRf0
sR4aySHVsR5ogvZfFLVvT9CFgM60LCot46ZxWYUSDMn2GXJFUskzeOpfynr8RdG+/UlpEGfWv0ua
JjHYqKzAdW5qPrFO9n7Go+8TpG0Ds/cSImB/NdleeiotCKq+tKJpBokG2CT72JrQ0GYUoDOK/TFk
dWS/kNka/WnIos3t97iQzOi+BbmZRDWBG0totpPaUti0H1sQI1Z+faHywHXpOXrVZotyk4bNSEA7
rF1/9hqAxfv7Drrg3GvvjQi+N8SFzWX2ZKvZAVxOTn4SybWs//ruPggluotB1Miq6Qn+BLhjBKi0
mL6lnNPM3R8VKlnYFXiQp+I7V8W5gWivl+XKyAsbjq5A7w3brXFtiZPTABSNmUOpHUXdPTUQsuyC
zZ8c5jr8X2k+jBBglJai+zUzjGdRWjiXWvskdk7gRt+eI4tfUTuhUVgGADA+osEWVYBi8A5CxDve
RtCnWc8j2vsDMrjvWWLu1LB3ASvlJ4Paa5FtYVHoCvSm7uKqL2caJkadBqp39yITO5lne1hrdKUM
HN5+MY380rv1vkOUJ1R9IwSeCi92kmyT0foJZOK2LbyVWX3dzD+aUVrsUd6co/iCsixsuU9eYj9W
s9oZ1wirnOcmLr45bPq6Wq9ckFhyXZhOTWVZXVaycIzyJxJZ3hYAw8E3LFmHgwPicM5AISxofy5l
ErD+G3Wi19GBKn9kMNRKDAmrDOmmZ29s30swE7eFZJtqst6ox9tA9NUPMju/sxj+7r1dfzWwzZ66
oUNXuBtVW2oba7vF0ovTwlsSEbNIU8cNBZxL4CJog1c/gjlc3M9Vta0zc8KVbgc+NFvZJZYG1HK+
3IITuyOYG9aJsjAb0PAHSdaJdQTXw1OVNMe4mP9TBazNZogW19LAjxmvjOs6+OzKAeJDjU9WU3+6
c9k9/yU9jpuLcmOb9XNpfXOR/rmh3Qng6ouvbLTDuR8feZ7OfpfMF6ddBZ1cp+UH01XXveN2ABJ8
z3PCODNfEIFOkSRbaJXQ9WPs7dnYp9I9wZY6rKdxO7PkqVbTHc4Yn/sGuv7dgQEJoYWB4zKhtQ+k
/E4lFtZt/Gsqk7eyVL0P015/NVothAtdCG9YuEGHyQcN295sN+jEB1zDYPUWB3UzMABccrL6PKFZ
53ZwXBpOi40ijuDEBbhYaCGtRFbcBtf+kY4WT/OY7u1qvthk7WS5MJ11dTtU3YIA0kFDox4PbL5G
2+tlax19yQ0LG+jwW0n57fZzLSWUush9rq+6PW8AvKrwXibyjlfYDvyU42ZXoHzvWGhPsZOX1SPH
wnapq9YVpbh6cksKSpLxq0nT9zwDIbCcd58t3FAt/ChH1DwB0OMcm3YEhVYL4HwCAsLz7Te2cO7X
zQsqW+ZNKr3xzDvJ7mHlbkB1kFqoK3h0cj5FqWZcV4+7BGiehjnWObPLUJTZ1hiGQ0y7Fzd21pPe
hWfRNeK4qcjdSVbj2RzQvI/1m1E/s83qd3OlC9x+X0szTNeKG65IiO3kNjxsL0oOYW97e0vGB2jd
NrGq91Vn4wXGd9T78skRtVzJzGXkJoLj5RFQdCuwZdzm3Nf9c6KMQx0xNKT0KBGZ9wSQ9dtjfuxb
hA+mBYh6Bv/Cm3oLfvYd8HnHqacBrm78UVb7uvlSWFGzMSyyzYDF850qHKZXOX6jbvWzMn+OExDP
qEWjlaaq9jkwI/6A9PxzZR1ddl6OGYd3jXDPjVR3cYykIlfRRrQUwfLx9uMvhCxdS55Wlm3LcrTO
TL7P19Iike8OXMRwkxw0SXWG+PuhmVZ8YRZCyB+/h79S4dQTBJfiGUPTff/MCufdTKMQrpUXFJfW
pG5LJ94/hOq/BjGLDnK0gtJzAzGRT6LsLqbFYyv7DaXT0XSS1ySb7myPdEFiz5uxnla+1uLIWjbD
cB9XxTRyz+2JNlAVDVMIEG+Itu5t6yA17JzvHgLCMExnlEVWRl2IBLqwvKFGmreM2GdwNd4jmeyU
jW3cWDtbLP38dVv96212RWI2taumM7qta2xo5dXP0IVC5HNeSWA6sH9HIDPqIbhVgo2A18CEaRx2
aRyf4YV8H7cp/FlxoLeH6GRVdAO92iEH8vv21F84WuvycXcQBvdEN52ZwvwXDnrHcd+tVip0C3Nd
14Cb5eiIaSrmcz9bRzIBRTXmQ75nWSL9oRbqePshFtIbXQLe221OZqROZ0Shcy3dlykxEarkpVUw
hyH1W7HmSXL9Hh+kqTrWPjVVFUua2Wdv3okYhmMgnI7mfckGZNFrbZJL000r5iDTFdIuXeucVGLa
CHd4daEhQxOaWrl1WxpAyzFGtGCOBe65zpGMdtl45YDkp5zTlR1s6atrIYCjSbacRAfI/TAGYuI/
qKI/Mqs7CqNdvV+wP/4SuhTc6yfHdrltnStmHfKyPKH+73PgMpuUoJAz74bcOdlw0OOROkVxs5MG
uV6itithfGEm6KJwb6oZxz2Ne4a79/PQiZ2J7+94aYRGYQZp+krmvvCpdNl3oWxGZ/RrnKPROZg9
MngXmDL18/bCWfp1LdXoi4plkRzYmcT2A8zfnwbarffwLcwDXW8tk9mdVcSsc4t6h13z13YgAWTZ
L326UuRYiF667DlmJfwUyhkrxa0anwwlWLe587lNRRc6R7k9c6NV1lmN/Zl0w0EBFDQbKzFr6dXr
ixzOOfk4leOZWm6yA/a6PRtxJTbJOKrD576utswLWA3VALYjtgOZ5EFHH9X3ImvWCghLL19b5h6S
7B669hlw4P5n0Xogpa8mMAurS1clC6uIpgFJ5KVs660snWMm5CuA99BnRmUZMMXGlQW2MEl1RbIJ
+ywYH2Mkz2abjrfY3yv3Z81itDPau099CF1+PCdujv69CUSY1HsaJ2Mf4yptNUQsPcH1n/+dnbBp
hldAi19XBSpunXfPygHCpewIW4PbD7B0F/9HpvjXGHOusma2MYYtLRHkxXMLu0snliDkw1gNnsju
IcmTb2X+zgvPt9Cf7Mr6ZWXwhe39j2Lvr8FFnEEKZ7bDJUJBZhORsHaufvTbin+nyNnNcz2FYpx8
B5c3FYVRgIK5iTN8JTN8H3h3sHg/7twa6Nzbf9DS5LxuSX/9PQbKuFY1mcMF7kPQnxniyEhVXHCR
2j66IiXQLTrVytRZyqf/fJG/B7OF8riMR/x8ty0S77HC9RXkXfjQd51Q4NSI6XtiVLtkNs/wo3u9
/YwL4enPn/PXsE7Tljn8fvHBDYgd0PkblBP5Dv+DlRRk6ZtqwaOvbU9UheovpnJDMzt6jroTY+P6
XhY9KzmGsf32qSfRxbqF6RFeZby/uFxumqS5l7N3AYDmc5NBF+omNu9tkRnTuYexKpzC+L5Fm93W
zclL2c0vmZHGK59kaSroWlxoUbwyrlvrXIAx21sBQfsXEupd4Y5BZSY75vLfVmsd0jIP02gV6nPd
Lj7IeXVhbjQ0ZTqjdncGWAoLTESA8DFf2OJc2gXw0wYKsg5/ZA1sXKf+1Br5Soq1cCzXFblckngm
vRjBbovzr8wF9Jd3vEQDB7yiYW0EGy6f9bHxpYO744Myu5l/8qNet7y/Zn9K4wz60lFekpT+x1PI
VDzX649dm9K9Mzp3pCtXSg8L60AHfNtoEyAwKpUXgVuO1mqZD5652CCrUdvOkzlYHeNP2azedV7X
10cf0/r3yZjwPDlPSXnxJhCnAIGS9dYpwuZqipB/7crvYhwORbly/luIIrpKN58cXAqjhfZimmWI
I791tOcq3VcRuBq3V/dSfU5HdzsmWq3zMqouqUxeUtkdiWm+xI29gUgfbEf70ejbcIjYg5tOK1Xn
68b6/+8QLN1/32E1zJlyqqG6IFtIgpZbG68ADKNAD+PneBHgg/47hAUSaWq7LL+w5upkxArfRYWo
aldbaT9O3piu2nUjc64T4IChtVT2QbV0k4vZW9m0Pt4ggan69693S3iwlirFj6viV515b/PcNL49
JldK5m/QDJu1r//xBAPl5t+RZO9YqUtjeTFrWSqf2ln+H1R0/+WjOf/sRLR1pi7dmk7unqMW4Hpm
wO468kwJL6z0sVRu4FgTA8B4qNT29oz8eEWDk/HvnwRPPc8SXVdcIBlH99W8J0azqUW7gTXXt8kV
79zMPidTZzorW0wzCh+GV1xq0uyiNvpq0fpI5jJIPPL19uMsTXYtYMQWSycCVfKlrYVfVjDahan3
xizMt9Uo8acc9NGC0g4qLPOgTSIdwi1Kzjnos1TspjwOYGDSezbMvU5EXKqEous2hLOpj5HRthiQ
GBK1ZH/9FyZcFOP2dRjeAKTJ29zHSmzi4UrUtdEc46oowP/SoNSPRnr9P4E5e07K/8b8tV4rVP9J
5z96DC2nMRXuveoEk3FGhy94aE6+T9HgBcIyOtc4mjt3MMrzLTvd9w7ZJ2jxSKfUbyRE+SjSNs3F
WaPQLURF6Kr/nYQ9bCAKl6ECZox3Jm6/WIVa/vDnJRT01fGwZVv0i+sOKyv+D0fgg2fXNcGwWede
OmbYx7pOHaKK0zuHFMMF5jENhFXOHSNxsmENINBWlaNJWuDUS2syPzQDU2GXtrjxh6HMMRfZL9Pg
E5BgrDt2TZIXmzYT4uTZEKyB1OjtBycXbRBDSXEWqerJljYtyBWpBQ1gYSu8Tge40tgppk06SmcL
yea0EnA+TknAyf33vbpStZ1Tmc0l74zNMOBiJI98J8/OE/MCZP1HVZnB6sJYGk2Lo3PtyGnE1ctF
AC3sjdVBUWdj1u3eVkjMzTzE2g+EudJWtxBLdfnxmJWNctFAcakyGk6GvYnk/Dh56dOnAomuOJZ1
2mRDVzSX1DAgI7jLp/bII3ow4++3B1h6W/a/30bVCidhjgHMJr0Ig26TxgdTfE6AUjbqLUiY96tf
ZqFbjOli4752utGaDDxNVu5SAgfa/o1xvkl7sU+sQ5RGm6i1w9bu0fhJTBCKDADr2RiwpF9JrhYO
5UxXI4P4kNV5nLaXIQ2t5n66ekq92PUhZVXoqCKos/mY8OJcudMvsla3WhxVi3JxgdI0pVGLPQcN
t7J9B/gMSCv7REf2rTKKS+rku9qzQxf+CiQ6UE5XJujCVqTrlg2vNx1IM9qLF+U+sPoo7cb3cc13
Ea2Ot+fQUuDUJcU1g9d9amKMPmY7RuUF+zkOPi0OctPRg5RKutdeqtaHGfDtIReWna4itmCU3Ofz
2F4cj2RYc+WWu6UB+8Y1bc1CNqbLfqdRFlHTY5qQGJ3Pg3h35avbzXfR1JJjE6Euf/tBFnpW4a2l
LUAq4sqDGP5yBb+C3nasDXo0mwo3PyhVWPco4tyBK4V9MTvbYyn8hqZ71MVQX8hc5kOk8rk+Ssa0
HGyeqxpe3LS6GOim4FlytqR3mR3zHgfolYPbQgKta3vHFFkuBczpAtulZ0uSMK6y59svcmmeaymX
GNDuFY1WfRmqzk9siTvbC8M0XEWsLs0ILd8q0b9lK09MYZXWYx20jYKrAJGEe4GT8rzfODYF3I+W
a99jaUAtZgx9UVptno3haLdq69XtTmLGo38eTWXKKLartp4Lybcu5TWNphDmmI9hjQYxdjUpmWUJ
HVeYNI9Ow411dPNSpNAlu8ANuFenaTyTjGLfHdPXwWJQ7cCaWJD6PLdDWOfp6PMMiV4yZu+3J8dC
FYjpit3cAsipnfkQdia/gLlzcstxM5gok+cDcjwe5h4YSAlnD23VwGcuruRK8rM4tJaP4JLdKSWp
+xBGsN89wPSHyjtwQ22c1tw1bfxNpdDOFxKIFlGeKthL3X7mhZ1dx0rDf9QC62HMQ8OBMxbs9SaQ
jaMJLFNxbooaIo2upG9wUX8tp/T+9piL31eLId6oAAS13Dxkjou60xhIu97A0CpIYSCB6qug/tzg
6GhC19paK6MuLBRXy2Gs1IqTmNt5GHnAXka8D5Iu/iobSnxXiKeMJA+3H29h19H1uqXoHDs2rq8U
PFgTNo8Ni3Bisvef+3ktwhRW3cY8oUXoecZubOfN3HcvxdivbDULEVJnRINoUeK+X1QhUK27zGEn
qOdhpMiLH+Mn2UBMl8eag0pJm3cVyLevJZsVkFAJqgb5JWP1nmIarl7gLGwluvaVldSqPemUYc3M
TUO6B1HEb5/6Drqu1cphyS3YLMPU5d9Ab4GbZN6eslVh6cLK1HWsMcdFv7Q8GVaiO/R289A45neA
Ep4nkJTTHkYIJTnxtl0JBAvLQyc3TyMuz6CKq0Jz4E9G02wTB56myXQxh+R3sla1XNhEdAUrbM3E
n1AXOmPeQS37WkGI2dC+8+fe2va4VT0IM95+7gtpKz5Lx1zlBinDPocI2GurLSlNdJHVcmWApXem
ZRMNON5Tmg94Z6WDulD0BWq62i8EO4B/hIP35vZzLM0EbcVXdmt41B2rEGn6hjvS2/RZFw4wU4cp
JxAAYtgM+XvSmmplN1p6Li2nAJikk00KfenUN5MfMXIwjKb0vZid3LrpL1a5BvNcGElXs2ZuIXrS
TmXocOuZopR4nXXKmrpgMJJ15e9CUNPlrOBAJDUU9SoEUUcdrTSGEKzN1WXgvbPhlK2soaVhrk/5
193G5JYRAEZFE2ZxD3iNGeaR7ZfSPIz07fZUWNhbdNhxDqnBOHd2E3Zx5/h5DyhpgwqGD1OcNejQ
0kNch/7rIYx+BpLX6lpgOc8R0HCyT6MATXA/VvkcS+dcXXdqOwMwRnCECq9FSUgd0L2SI8MR8S+q
bAkzGbYbHJXgn4rHGTdwgFucbB6vJAJLD6iFhaEiEx4HaiUam4cif4VK6wTGxd0qWmshyOky1NbG
65tLpw1RXPtpJr95O2NnU6fJii/pTL/QNfHD0pNogcEpRtYL2J2FTQQgaLllg/deO8auG8zft+fb
UjFGZxnnPUmiOMZsiPriBE/r+2ngj6AkTfUu9xQIOoV7pDX/3VnK57AzCCauvvcOOuvw31YSqoVu
YKZrUCcEI2op0oZe1TS7tDrOrD4Yqt8pa/gSNfNpKmy+qzLc60XpNofbpBD11kgA3jVGeZhtGI1W
3ZW8dyDGxTHjHqbSXbnLyLSL0novE/d15X0tfHsdhCy4PVS9k6gQFUtYBsstDGdaIDei8T9p72oj
CngM5sYQMBbW6bd83M2lei3NV4qKdt0cVyfh0iLTda+2zEhbMjSXz+hMk94BH83bNXN3pMb4bbbg
kC7i+cvUNb4053Uc+8Jmpate0SyG+rOV1GGPy2sQTbYGywMwcr9V6O5SJHk0yvS/wbFWtqqlmwFd
Bzt5s4PSpFeF+M/SzyIW7xKT3Tn1sasj3yB016FujksLD75ovfst6fvZrytP+JhACDxuj8sQV1gb
S/0cM4+v7NlLZxxdOKuEXWa8uubRNttz0p6aKn0ukrvG2FIAW6VR7pP+bTT40+2Zt9BnwHT97FhF
TlKndR3aVusexMgO9dDvCczT8ac84EVsG4+915O9i8q4Ok72NFwyQn9YwJI7wA04TSiG+yTbpcXV
IKLaTmMhDp/847RMiaEO4ra4VYAe5TTYYfrd5v81LVqpbSt0bLR1jjXAu05NfCg+foO7vQGTZueJ
+WJlQQ9v9/zoqh08BUPLXLvfXgwrWvic4pFRPox1yAkAg35cWAfPNJ6zsnyTptzbY7Nra2798FgJ
uqCYXzublwF6lMKM9g9xi8IwLYar1+F0V5hUbAn2KrNv3cDI+ANB61+HsltSx+nj7de4FFy0vKyk
hi0Mo29CD9CimctdmsZHmxRbp+ZfUmXW/uoevbCMdQ2w3WbGGHUDUplhuAyDdXZdmGeZ3cHg6LWX
2c9ETU9Dt1KoXRrt+sB/5RzouvF6IrFjMtLhvocisxn3UV7jcGuqvaLilFputbnG1pXUfangoqt/
ZRqrZqwwZGVV21g48OxyXwakuwOb3lB2yuFVXgUqzk2fzWiIz43K29/+jAvbto5/Fl5np0Wfomzq
wWbTFffFkN6VRJ5Wg//S+9RyOGL00ktYYlxoxOBeZ7jGsW6jaOPw6tusGA4rmfJFabQ44dkradXS
mFpRB0JMyEL6BpbLAs7PWeMrxF86PPHR3o9GC2Xh8Jau910u7W+6hlj0lucAIMAvMYm3eUyAGQWM
v+zP8EG7j0A08Gz13wS9YinfY9vejop/v/39lp5UC2Y0LlAYm0foTG217VssCEXzezBHTqPwGj+X
9uuUWS9VuWYvvJD1/zEo+Gt52F4FJe2AOvuUTu8w23ksbAhxvLUtdKFI8mdH+evnhxmLLwND5TKZ
xr6AK1M7bgFXr6qv1QhPrsx5Bk7P579yeHrDKhYpSwZHEiedk5Vz08Lz6ZJkXrLSJIbyLiIr+a6z
p2hftApZSzurlTW3lCfoYuTEhoSV0CkPGzv6YXTxboxtGU4enFU426ROGlx9ufus2XqVOsHKYgPd
lpPEezPJAJuHeTaa4kSODkFarrz467Hwg4t9XbtsMBs4GnfOsf/AX6Up6EFOpQXHzgZX8IkTpLMj
V9KRhU/8hxH31yduACzsp0rmYZ6be9b1T/DOfLm9GpYyHV3A3FnMboFmyMNuqg1+ciwap0HVS3ZQ
kzWAx57XexIXyWMts3lnuCbf5bxfORssxFJdwByX5ozTDuxMqi79Enmwio1icYQxvIAfor2mZF9o
6Ee7278bFE9syJuMsggjE/qHYnD3ibS2Hu8EJApk17Ei9zk98HaPfN8drQvvC3AMMsDvc1TsJ2+b
GG2/qapRbJqiWaveL5A52J/g+Nd3LQf0uFclitpD3KkXiHHhOYnOw02Xlk8OGmaMxOiPINYNfpIz
zG8m2XRMnOFxjKvnga3dgy4kJn822b/+jELlGQhDKOi7EQQxc7bn3DirbGrRWdWeoA5zgAWatisT
bilcaGkQVjF4LpOFAvvowmZzgotzZm5s1/k9VKwLCo++unV5MtEb45esAMECH+i/UoRw27aqlXx7
4Y/Qtc+dN0yJUbR52LvRr9ioXmzW7CprRQe5lJ7o2ucel15wnKnykBj1g2UAuK3a6Wcy070peDDM
+baACzdK69vGEheP9ivC4IX1pAuhzcJVJCKRDO3xiiGb+YEV9cnCu12lDy5sn7rouYr6eeBdKsNi
7p8SA80G4KuDLwY0F9Dn6G/ONvmaAmBpgehC5y4x+9ob7CKMczwKlEV2F5hKbjIzPtiK7plEDuRY
36tqOsiyPYzEPKh8tVl4YWGYWlI0lF6EzjJRhIOSP1J0hG1LqxZbR9EmMIYhBxJokAz6zSLwsuaI
ZZP7SQq9clLXdxQtdUFJz5NnBwMg41Em0008r50mlj61FtOg9yA5OCVFOBqZn/Tdm2sTw4+M/Lc3
r5Wul8bQUiU4x062APMd2Z/x3CDflKgCAHQS2J6xotVZesXaKS7l6RyBJV+G1gwPlLkFZ1HxeFcw
2m1IIkcYcHmQfkMWdTv8LOzauip6gCgZ6IUBucPUfYlAo5vj5DWns+eLLL7veLKSsSxwfwDF/HfP
cRKDegWg9rCfquszfFXQ/aPgF5OUntzgOeun64ssWbuldbE1uvp7MrfRIaKGcY6NAdHBgAElXF7J
Ns1V6dvzsCnNcT+ZcCtGbZ8MJ68haO2ZNhD5vYn6KiVpfDfrtixe6+pdUK6gU/Tfp6BtaQ5z3csQ
m6Xngx25tyU9Esuf8sA1XBTJ4DnAv5rFdAAIOIg6eVSqQR3RdnYkT37d/mgLccDVRdllK1qlBCY7
HUuQb4z+kPR/NH8T6Ejp2H1l3Rt2byw5H87R2FnQ8jqIhq305Hy8Dlxdtk26yIVlZVWELCLPuF7Z
e0b5qATfmfR4+wk/npauLtcuPGYXQ0uKMLcGtNdZe/SHf29HbwPvubD6H2fXtWMpzm6fCMmATbiF
HWqnil2h68bqMG1MMAaTn/6s3dKRuvmLQuqb0cxcFBtjf/7CCuPb509Z6Ad7cwh2W1lmAn8Q9nGq
JffSTuAb4xbVbeCOdjx2ZYjkSKpN2PRxYnN5krUUEeyBgBGu1K2sUDMwu9x9/muW3nkWwbpAYTow
NfllSM1/6PbeYD+/B2kV+wACr3bZF5I/by6kPKgcImsZHpP7TrBpC0Sv3I7dTH3Dffw45N2Od9nW
p03sE/lUUliX6uzk1MNtVmTuFhFp5zgKwvf2oUzHf8rovXAW9loZVjladzk2dHqL3ANeEHXz7fN1
XUjpwf75+9CaVMMxENauFw4ECkhysYDsp4Fy6nfHag+UBbFuvfesKVay+KUHzkHVqjfh0BCtLhl3
oAfo75PSuS97sbemh6DCfc0w7UYEa7woc5x8ZQ0XTuUcWd0VHa8B+lGYpVb7rEbDmk/w0szLZB9y
msSfr+bCLp0Dm6WaiF9ynV2qvthiMBQnKVSPSX+EWfHpH/NRb66p3I5tGvjETi+qSqBIWaG/n6YO
5Ef+7azNIcwWui1t5gMOW17TtW4qb2nmxmy0noVtDmpND2ShTvfmWGaAf6Q2fi8vaUZOYR+2by1F
mmRgL3njiOHkdwDUcQ/mpJm84UL+6Elp34fTBO/AxJ6iPphyDHe7wyh0cz+a9ObfvuIs1qAHODTt
ZMsLNA8joTYYeB1rn8VtBsE2b03B5uNkxptjnxlPRyHhLIl74pl4fnq1+Du1Wu4T7k6RhdNYp6RY
yTCWNuYshIRgFyk+tvIiQASYOIp2ajko1fl7X9sHQBv4Sn9nQYreC2bxJDEi91g2yQussTFz0VCM
nGpZ7JWxYma+AY/pkVRu+FAdOlPgZIwcQrK6OzYUlJSqOZLR+1bDA2nlB31cvHlzuHPD8wCmvkJe
wH9J7erYlUOCSZ1nVlZ2oXzz5ljnNqEgWEKP5eLxJznKXd31MDzrf2VTtxcylVGYtlcN6EM7BLdJ
t9KCXcpy/OuX/qMOJ4AcQ7QtKNH7FN+LYYrDiX3VP5sarcoBJqT1UTrZljb2ufPzPGKZs8lwfX1+
Qj6u66Cz/PfDrTzMR6fAw7sB2FOE1YPyYWRsfwmdxyK0NlU7XCyuVxDrS5nIHBLNmsQbMEXTF7iA
HzzLHU4dBp2TVu9lwKN8ao+yce+m+ghyMiQAYWiCPDPfG9lfWQNPn7/z4orPCrw0awbNB6MveZDd
scTZGj1t+wHbN+/NBQSJt4zS2GvpNq3KbZixk+eE96uDk4UjPIdKI+JDUIuF5YXZv8YgGSLXq2WU
m+EAubBqTTp9KYmfayBndaeN00t9sZWzR5o88YhXxRvz+3vC09PQ1jcqVzSuHOunoFaCcG2dQ1se
S2szoTfz+WIvndpZvMr8zlMdDJsu11shS4pdNdLbbA2atpTmzaWQMbxrONToxIXlxQ28tx7SMNs0
8OE2Ft/6UL4dx+mOqT7uMnj6BtnOJDwmGPk59XgWQfiVu0EaoW29OsZZyE/mkOvR9IM2hYdfxLs7
zVrIetfPdlfGGIf+05LOkdZ+m7e+A/swmFuyZ27qW5kNT6vW7Au7c46nFsqIEmh762zBxC3WgQl3
1WRh0opxzFiMZida/vD5iyyFA28efayuLSUUTc+qx/iQ7D2k5LZzj39L3RHzRAxireexesJANwK/
xaZdLNhK02zh1p6DqLU7VBrTNOvs52bjQYe/tL9ep18u0zHV+bH8+flLLu2HWbDhFClNIHN8rT64
qUd68N3umHg4DGuH4PqX/nck4c1B0tAp4p0RlbjI1pCI0qmIrmORz3/+wsjOmyOjK7Q0Oy+V4tJW
TrYp+mKfDLeTbOutgQp3UqRVNIruNsxkVEnz3GE0G3FVrdTgS0WGN4sfjtWToQvwmbjtPHs5OLcW
eQzDrTcK4DHeqta+TIV4tMRKyrgUNudY6syMXWC3vXVOXXf8pkVqPUr8hCiBGVuEhvlLKbzmlx6L
p0pmxaau/0uE/x+Dzl/k89zflvXwa6IsWclKFuLnHHZtD50tBtNagH3obyYR9yKn29UTuLA551Br
p+1F0egEH7d0u7u2guFjawUYo6vQQZhU3nZlFy3s0TnwOpE4BIWLB1XO0XW1/lH0LtpItEk2oPMP
BwgtP/ZsQmsLjskmAibmVdkGarmkyDeuGv0odIvd5z9m6bfMoo4HBRnVNAZRZ7DhmJmaIcr0tPn8
jy+t6PU7/pHNJTTspJVU1tke9BZ20fd5Vu9BWIAz3kovc+lEzvHYo+X3Nsx9xGUoAzSk/TsHreDw
CaYrYza8aG3fDBJtVLu6IVNxWm1WLQTMubZwwktWaI3HyiaPxNR+yRgataGVv9WJ3ujeKSP/mrX9
2zo6f69jS6EtyUTPz1lWHDLh7VkCDTu3vBnWmJtLX2oeWZzBSMR9CzJKfAP5300+8iKiVXNqArVy
wy2d3lkNRZtG8gEoo7OcqHWa3O6bLZPmplFJsNKoWHiLORjbKzrTFlXCz1Nb4iiJZ4+OyGudFz4M
KzF44SXmQGxNE2NXrsvP+aAOVm8dptRcgiH7twg3VxTOi8CbJMeYD8DDs+TsWTXknPXTygL9BiR8
cD3O4dfaV0nWXn8++B6vtUPaVxX4EXFseOL0kODn1yufRQZwEPgzAkrU33tGbQoGvVSS2/B/KE0k
oW2ydQHogHurU29QPhQr2dxCvjWXGk66HmL/oRKXsYZ4VZ9DWR2iErofX7nT71cHeAundw7fJv04
gMyOpJGS8ej63q8uSE6V30dBa94H8t/YrOyWpQt0rh5sEt9tOgGn50ml970nMfQsDxQ+hFqgi/CU
ZIAqsnZ6mfS+S9XOGcJ4nKzvteC7xDIrF85CjJ/DuUdmPFh6hfwMYfe47NEJbR2c7s9j0+/q+KMt
NQsdecUoJIuvQb7M0YjMq+am9NubrgnaW1M3fRB3GgWubnL2JtEc2lfwbouUKrtIZ/B4yKFkY4i+
65j27uwmQ9Vd18+qgoF0MYQ2rE7hJEBr5xsvvS8a05W0g2ph3ULDLWzEvWOjHR/BAobGQgZtFAoO
XykNgsnPkkl310tubfzSzX6o1MgMftC6emhTBeiAKrxGQPHFbX9JkB3eDMqjpCv9TdHlAO8TXru7
XASAzASk/ZYEetqhPwDzv74o7qA2bbVRndlNgEmQV2NKd5WfLjJUkiJ9mYZAbZOGFJfSoxOEsBwn
LsagPI018AQsJzCHTK4YvR4jmt6o9yQXGOBIe4JUXytjWHR2GysJioNEY/RoaIqOU4Mj6Yx5fTep
sXgTfbgG6FuKarPQbCDRwSrq8bNdkT0P8qeB4fJabe3+1tz8YI/M8e/UNV6DXoe4lOkr2lbOpu6N
ABmU3GZtCzUOg+tA9VGnANOSMn2tMpQ7os3HiPv5FMPLC1+rlt8KA88dN2wjV4OnBOkQe9Na4YMg
fA+tn6Mqc6iZlGvWQkund46FpzlyF4fXyAjTYGc4HOGN2fMWBjyYRNoBnHf1FIXde+C2x5BCeBzp
R/AQeEnsuN9XjtfH9cwcBJ+AHKEdlRNoy09wTOieSdrsrcF9ScbsxQIs5vPHLNycc9A75IHAkrA1
AaQBneHcOVM0fBJT74twrZZYiEJznHtfO1U1MD5ddJmcB9FmZQTiDwwiu/JJM/qzCzmS2zqI7Kzb
AOgQeV37VIUJkD+F29wClPVvXoreHNnOOaFEoNd2aarmUHFAUwLm7lF8R10odq6pLBhINiul9VKD
bQ5rT7QsYNfSwFKZkKNts0Mh+hsv6+9zVKmJGW9YYj+EA/8pTL2lUMP9raO0ZiW8cKO6s9Sxa8LC
m1KHwPhQ+FHj97ENKBHQG25EaE32brBqpbbgHQiwxd9patFQHtCekAsM1HKf62PvJF+Z4BCJRPf2
TimKwx3Gtc1cEKaL/LVz9226b3AXkcp/SmH7BMExGHz7YZTo0bsrdQfHOZ7vne5lKl6s1kNIBHqN
g/o06bjqjuCEYECEVHhNv3MBU+/9frk/apa8DLtcTYJcyi4AxdqxKx1Ry73JTBNuLTe9IMH8aef5
fzkpVJRNJbw/Q/0YXhMW0//nwzmp9zv0F90GhDP/vzxRJIxCO8+igNNmM1gNgVKwGH8wnfwbURQN
2L9XXg8uBJ1IOF3UqIa9m6g0Cr2+vikEXavlltAcc1Fr1YXh6A/2dDGt10d1n+2JA6FJo9rYh+oQ
O2TNeUqaMbbp6EU+KdubrK/TGEIfOzJNDgStVIANcJBQ73JgcYiAGgEuO+zb1sH0t6+RCxG3a07G
zYN74j8oNKMGaLI17ePnUe43Nv6De2iOmUf3ppJBKicQaoNDgWI3nqxOxiHzv3e6qC7+wPxd2fKD
F9b5+5BBoyTQG0Wy2PP7BF/Yf9Bk2DiJfbQ8CM3UAVTDUvtrSckNmwI7ZrX/xYI/cpSlVMZdF5T7
IgfRsYNk3+7zl1i4q+fg+3CcmkSGJd6Bju9FV5/kQH+ZgK1Mspf+/PX//7H/FfWCXsAt+lKS7BvK
6NZNvlWD/28J/u8E4Y+/npMJ3ptOMl2ky8PjyBoWBb3WMURuOJx5+EurwhVY1VJrYI6vV6Cda2Nw
4Qx1slXNW48UUUKlVCbyNu/HPS9CmJ6FItLKnAUrolWfnsVHz6IuwbkT0vGnS1IhX5yAc9ja1pfA
yJOa2tu+qX5ZuA53CL6R6pPItd1HUrnl2hTtmrZ9tM1ngbgpw74OJjNdUvTbo4yf4Lw6brRw20eX
70KS7cQQIgEmuXVhQbAGMv6dzn303Fka2Vu2r30kKhfYO+Yb2cIBOe/ryCHEhtqeepKAE0YA7mLo
XKttkSUR5LunSBKIvnm0fZZjuOP2uE/HgOzKtNmQejx2xD9PJP3C6WQjSEBLwALo/EFI68k1/Skc
VYF0X/ebsfVeQP0F1iMw5CGoLfTox9y3I3BlJ9Ca1CFzjNqmmrjFJrFVBJ0I/MNMa8u+kOHMWQDC
HpoSowgCi3C68SWOPYU2naT+VuZdTBD2EkLRZCu8Gz0Er8U0nEWqY1Ceroy1z6PDwn0/ZwkIp05M
lyORm+hPGJPAVbl6zTBQyDz9MHbD9vOnLASJ/wH+J1aI3jCOlmVn54anN03QVRE3zspbLB2gOdwf
2vdBHQa5c5F+GRxRAXWRnEBn8NpvU0J3tLA1airWng2ab7uBmY0/PIKR9Pr5+y1l/r///x9xilHd
eSwYnUs15FUctikEd8vNFfyHyzyQW6D9DAyLEezlGLky/Z5abNM19btMqgzTE2vlxlqaw8/pAdqt
PatregeoOL0fe3LLRv8ibbqB6cypJNbRKgW+LiVYIGy0AFO+z5fgmjp8cJZ/p7N/rMBU5f6Ylq1z
IaM4Dmkg0JwQe+YXT03xq88wJxTfQnAJVlrFi198FjKpO4JFWVUORGdkHlXciQjIPBnsnGT1Pcm/
QM70cLUKD9tO7ybdbbJkTe9moR30e+3/eNWR1NDUIni0D/wm422MVsztMMFOJxi2pK9/Wmtl1tKQ
7/dk549HiYkXaaPhcdqxaeNCdZ5KccjUyZ5uycBArA3vBcQ+TalvAre5oRxibwKQMWlW1nkhRs1R
/1YRgi+eCfeSKPXsYloUdWnzj6dmjvlveac0GMPTJZAt8LGljrPUexyRIXIV7AIhfvqY+8En/VfO
iz2cjmxAjsMtIe0xbeml0muDq4Uv+r8kgEyHFS0mUMfrbepymJP1d0OLTePLg64cd6NKwPE+PylL
W3fOB8gaCIpVFV4bAl83SQhh94FBnxY2RvTEyv6RhfZxGs2TE5KvV87t6vB7qbackwMsRfiYwOju
QuviDtrC+m5y5euEptJupOZdygQ+65V58ItyN9n5ofIeNCdxkJmVKPGbwfdBmJjzA0oW0ALsjvGC
i/kiAnGUBdkq2kVTA+Cjy+764ijNliTlfSjE69D5cHgx36xcbOsKUrxYJejwWuBtkx+m+8/p1wq5
hfg1F08XWVpTWGkPFxDno4JWBoCP8qQBYt51lthP0nqxmfPosv75823we8rw0VLMIhhKLRfmf81w
AYAppmwUm1Coh7TPfqQqmTaQmPteO+LG19X3Xg/00EzOXet3cS0CP5a5gY53xZ4m6mFc5bxmQu8F
o1uH5nCtGOG3ThyITImhMJHv8i9laX3XAfgC0BIWY9zrEpSQPcdYunLMwc0PhboJi7bY1+G0gQ5/
+FVSAzA95K1xsZWQKkpjcz0RIfTDCFhHgRdsWONuSm/a+Pwl99cYbgspyVzonZuqI1bIQSkb/NsR
kBTo8EZgYN50Uh+dNfj40pGf5Z7E8yRoMa5zTm1oJw+QCN470BNkgbvv0xCAx5XT/nGnjM1JDY1m
2jB4D58BMtj2ZgQjwYtK8OtXZ4sLyQc8jHEl/3FJGCoxkw0T9+yVGo6syRaAJeDEYB7B7lM/2E1m
fKi94fHKDbbhFBv5YOtbTfpWqgIENmulEvz4BLE546BypELpajlnzFOhOLIlaRcDk35FoujhACHF
OBv+qaZlc3ZBmfYAhTbUOTdFcko88hA6U0T7NdzAxzuQzakF9lh44dCN9tmM40vGkpOidAtyyUnj
21k5XRtGf5wWszm3wARpAs9X4f3/HgSlfAP/GUiKwxowGe5gUexBQ6W4y6xn4Hq4rtZdg5ee7f69
aYZEetDeTbwzvAChiGL3+7pKf0KzYvt5eFsAn7A5iQCDK078VHpQcK3jhHVAkCW3RqVxOtyhB8fN
HmTOh1qslO9L32xWw2o7sYdpSr2zZV5xlieTnbMWZB+aHKegXjnMiy81ixoDtzGEgOfmmTXhOzZ8
u71ub+aMZ4jAXwhxoLLi9juWdIehBixwZS2vL/G/VwWyur8/VhFOjh2MGh+r2Q8YwGKHEOsFSwhX
TKt7r9xu04ClMWZvKw+83kEfPXAWUjCWSsYax+DsV4B0gegaIGjYcZEMMZXv0h+enCo/D3WfA9R7
QP+VBf+GyGL/wx4YYQ1lNcI/D1LtVep2cRokax9wIRrPSQNZkpbGFoKdq44+5YF6IgYAtlBuO6Da
P1+7jzNmNucNhKHwCnRu2Fl23n9dgH4Rdev95397obxDsvT3RlBlWHm2E7IzJr+YCMth04l7CBPs
cxbutI+sRWSYgLuwLPAgnAYTi2BlNL20cvN4EdrQh/UcvFYRxk5vzoFjQXTffVrV2124P+ZUAKud
IIRiUXYeSLKZaozIyuRqenFKKkri3E6/2QRM4HKlslkIGHPF816rEJOU0Tvbuv8xQGgH6iivKh9A
FSw2I1+5qRZAtpCl/vuLTXlmV2PXsXPRyF3uIEFLzClMNl27m/K3ggCl8FD31SPsGHsgKCU/avNa
J91+qhiUyX3iblBXr7zzQtCf0wBcuMV6fZhjiQHNqKE5GwXlv237OQHAE20JIVP8aWRWcGjnJYnU
Kql5YWvMYf7Q4ajLvMO2h10uBeDMNZGB5gsAJzDzcJuginRblxsmQaFMjD44nq8fHcs/Ee7oOuZN
CJA4dMvTTaOGZttX5RjrMHViYfsFJnk5XVmFBTYP+416+CMXczquIYA9BQDh+FueF3sN+SbRf4ds
9RYScnIEvYOQiNEsrriADDewkn3z1ffDbUfbXyQcLqZ2Hz8PFwtbfM4YgJhhYyVQ9oBau0I7d7zN
bH8nHPc9b7J7d83UayHgzQXSIQDnVB4K6HOnArrJ5JDfko6ylTxioUnM5oj/FtaW2hUsOBN0hAte
oNujPLlHl4DE2QRxioz2e+UUO1RA0wYuwWiwOf0hMwZsRL3NXQicWLBOQcfAOfbE/qqgUMza6tEt
B3U7+gBaVAzYTVFjQE97KBhaujsjjPZbz23YMYOK+X0l+uqQTuSnrpv7onGKB4ta/QsHNGrTooZ7
DHnOY0/5j+CKphuP2O7ajroGig+u4jkVgTvgB9WO65/TJssiwzm0Sdm2oexLlUwHI6wUIi7pY178
WJ29L33RWS4VAELiKR24ZzTBWWQpiCM0qbcSgxYukjnrQEqnbOqxpWcG47XcVM+FLs/ZaB+yNQr2
QrSYswgIkxpATnuEf0wIPZImeaEMHp/lNGw8lEYZF79a1L6Vhd7s5wdtoaXD5rSCuq6VFEE1nbti
FM9p5x+K2uMHmU7/5X2FqfYgxdVyF9Y88D/atdSrNi2x4PwAD4PPf8PCus65Bw5Urka/nYAHkpTv
BYQ6dOHle7uB1E4X0tVcdGE/znkHLB+mpNXOdIaTxSlI/IMeWghYk/FbRdQXtHX2HuUA1Ha3q3rA
C3FsTjewXO1ArT0h55GXD0pn59YTTxyd9KYcD/DqWgk1S/vmehz+iN1VXqZDIfLhXGPKMjnx8DBl
1e1oW/eNmWBhAN3uVabLUiUxJx6kTlvVFajV0BbmZ547xwFNJ4wI0G1qnlIYk0ItqYz6AhNPUkBx
+fNN8nvC/0E0mTMSWDF4gJdAyqtBJWamx6FTWwcOr2QvKBqQfrYNk4vtPgXq3nW/WxjPW0MS1VBF
L+4oiB71FMZXwodTkSPwlQUKYtT4qXsjimoDheaodoMNBMiMvaaVtQATYXMWg2/VqqU9fnIovjP1
DL/EyC6tG21/hZjoiCYDrKKgs/AIVIHNd3K46/uD5Y6PirwM4atfA9vg3ynxJREZmuMUJlm7UMNU
S792RRsPYbLFi4zBEKcVWWtzXrPij5Z5lvW1yVBnI+CIZ1iHxFjcIr0NUCslwWNQ3ZT9K365n9hR
M8HepuURwZgZ/tCRXWcxDbwd1CpkNdxKBSdA6KvjP8PR2ublsPL7FuYKbM6MuJom2tZkQ9Etf6p9
FXNWRWDdxlnJ9+jSXLVZs51S9p5fq1n0IOomGsOHlU24UM7OmRNBZk+wcIJ1alk1keegD27HdvYN
9ey13VEXN3X7E8mSoGM8sscGNhRJttEjYHUqxrfCx40Z/HmbATP6tQi+ED7nJAs2NaWdkYafA0He
KsS4w9Blceqz/bVrit7CL+SaMq6EobtM1htP9EdKyP0IFT6I11B1ySmAuo0I12BnS6XDXBDfaL9N
eigenafyC5ajK2+vZ7Tz8u2Va9XrbIsypWfQa0ysiHTll4mTHTh9SJDFbYqdjrWyw5Vccqn0nOvl
i9SW48it8GwVw0n6etPxhxxIc0pfIby7c72LLaYNK/zIx07+fKf8xhN+cI7mdA3LroTLFYVQXvfe
TmJjK6hlB3KjYFpsklff6dDheU1ZGl9BRJn3o2zHTYGxHA5Yzd6uxCrs5RGCUd07TpGdvV3PPBYF
HShQofEKqMCw1acu2F9h89dzqabIHQeAdO/WX2ThapnzP3JwGgdfE37unO4ZLD3IRPY4bkSqe8vY
W8gER6vyhr+RPR8tmvP3PdYxagLFDD8PsAgsqsd6fOMdyOY4ylZngW1ixddAP3X5dgDXrcj9GIuE
Y18AslSPF5K842t2YjqlDjx4g0vbJpvGu8rFoGmdFj9WPu5CkGSzNBMoQ1onAPaccbek3RAJestS
ElX1zyucVxsd2f5t2vd3FTwGxxRA0/KC35C6GrOgenuF+iPGX48FBDHxta/EPcQQ4fsHDyMOfOJx
fCQIqTlkHLEBKLRYYOx2xrH4/A0W8mQ2i/IqhV1kyw3SoCHqJyV/1jknK6uzUKrPuSl+EibYqmF9
KqzytXDkQ80pHNnXJssLP33OS3EhalM4mOucWglkghHsUGXOWl974cPOWSlJc23QV6w8CW43cWbV
kZNBxxjCQ5SgF+vKu8Tzt3Q4JGVyAJfN3zLrB8vX2Nsfj3ZAJ/h7/4uxTQDIqGFWl/XPE6Ay1G2h
L2kdLMeztzIY/auX5+dbYCkszikouRgosQqbHJFre5xsbVGd/OK2hOSBx3fMdm9UksI5St2ssoyX
csc5HyUPRTYK0pYnF9r3SGdgyNfRqto6A/gv3bEyzfem6sNtm0IE4fP3XEjB/4eYkhkvhaiTfQy1
vbFodU5Le6+y8lQqFduAuH/+mKVCas49UePUgVHhdKcsl/6eln6s7eJmQE5UTem+LT2gP9OvSfqe
uU0GPxVpnarMH9Y0FhYyEzoLSV7tetBN6OwjhJKjyUuioWB72bdRFXSRmzfn6to6hiepta4As7Rd
Z1FklNIT8IWqTixjWdznCTmZXqanygD4riHCeT/QFhzaflrzo1rIdeb0Cj/Li7bHQp8wWB37b6kw
N2nevHi8+vb5Z1x4pTkRolAJh4923Z1CuEFUuj5RH37NvrzDOPrkVS3EZFZizdKTrvv1j5ptEn7q
2qWEaWr+QqtNgcbW5NDXgPWXYGxfYB20cgAWXGnZnPIgS69XqrHIMQyCRys8hbI5ZCmUTsC58fsM
jSa6hfTfxQ847NO+6yLdj4nZ9aa570v9y/SJEzORw+CsIfUm5A8S6bye/Hik0LYUj23vIHnLY0uW
CSKWZwFrPGSRnzs7tzH3pUqeP/84CzfLnFjBbXfI1Xg9yoWfQ3Smjxtfv65m0gs3y5wt4aKtobkf
kmPSjk8htZ79Nlv52Ev79nrf/PGx3YaocvI5OSJviDrSHIEDuYrmpOGaLd0C4pvN+Q8Z7PASyrE4
U8FjeBBFPYpy+ihT9+x+b2CfIjYuM9uJ7KkDT523FOyhRruwEAXvxFYbDxNADwhTh/1Q284HwOLZ
FzSGVC4vig1by8YXwvGcOmG1unbySWQny/e+p6zec7v84sLmJ2ZwrN30ZK39uHS+ZsEpz3vVNgHw
68l4S32YPkNFoGuQq/EBnrjOzeq2Wfi2c0qCgsufQfSvTh18D0wV3pjhgYzZqQ3W/PCWnnB9xT92
T4oLJABpvjsFvb31SHjs0B2sgOOm1b/hXNmcL9AztAFVWHUnxizYHfvfIFUDsMfKiHvp3p9D+TNn
GBo1mu5UmHqTZDyWzhNIEnmspvpNT3SLG/o+wdtBP+vzWLGwz5xrDPlzzaxhZF4fkCNhgG9M0HJG
dKuMuYER+O1Yg5Hx+XOWGhJzoL/sHbSaa0qODbtxJFwKr6aXIIvsOvkaQDoKmpqRY7CWN6X96iFm
Tf9GZWdz2D8a92ERZAwJXCN2PCm+0My+EMe8ZWtGwEuLOKvHypp2SCfwbgQsKgsmx2X65kjr1c/D
wyqeaSGqzyXzB5GZkBkkZGmq32tX/whk8iN3+MreW4gDc8l8cJecLrddckTFxfiuTeAb0Z4d90ed
y123pp67tMPnkPga0rlpxfExwEi4y5QFhQkRt95Wmd0Ipe9+11evNirBz3fdAhqRzdHviGytUg62
N+gxvr3JYALvjpukOkAZqI+4K2CdfD9C4dZARXnQ5S3m+VGYvWj2tR78mIrvLiNbPuQx7N0hq7yS
ayx0C+Zw+VQ6HrdEYR9r8ej7d03X7ombb9qyv2XZ8A62GFxi0mzl7C1szzl2XjYdWH8CKCe3UIfa
vxYUXv+m1HAXDI+fL/Tid53Fkcy3nJwHTnLK7SQ2GWhtVbnhRt0NxIcNvRscstH9VYWApbv18PD5
UxcC/hwLr8raznp4JR3tvn7RE3s19gQRHgJo55rP/dIjZhlJkOR1PbncO1p+SXc+fFDRFYeZTz8Z
GUM4ck1qbuk5sxDSiB5yJJDSPRbqpW/qQ1hksSvGVxyKf1urWeHDQXVPK4NN4BU/wzGJeFfsmkJs
V13ul3bZLJHwMYZulTblyUEkfBC8+MpLQGsBbr9Xo37v13CdC+nnHLAOx2YwRSdfnoqw+c6t+nmy
6QoEZiHEzuHquoOckyWlPGE33/sWQWNe8dfKWymalv78deX+uGuLVJYU6AF5gl5iGaXTeNDXChQq
SisxfGlprpvrjweIprBGMTXW0R3lqyPKE83bm8+3z8L1QGbnG86tRZuo3jrqMYBMrmvQdzQ/2hxS
YIksIjXAGBjN+88ftrCV5hhy8EFhPlumzhF1xkGkPkQlRzAmgxugRMI7p2lWnrNw6OaQcGNBpyEJ
uuTUW+ZWkB5j/eoBsOG71Oi1DvfSN5kdbCh0M+pTLU7KgbJ0qxVgM2Jaa2csfZbZqQ7Cpi2dRg6n
RrJ9Y/r8lUEmvcnqOxF8H/uDLeohLiAkkXRoJNXV0fWY3hh3LO/BDnBjLSxUhzyPqKJDpJtVB55r
fPygRT3XlAd014HbAzoQ8PV96qvxK/XhSC27Hf0/zs5sOVJc3cJPRASSkAS3QM6eXeUq143CXQNI
IAFi5unP8j43++RptyP6bnfFdpUzk5T+Ya1vvdOeluhxLm2HuPNyN9L52YbzodSISP1s2/P3X7Xo
WpTdVJysigfVpVv8s47ju40jKwoRKv/mAY2uBdkYtmMLSnx9UQH/EY3Nehhgks2WOrhr43IXqu//
/O989DKuToywj+OmgefqbPUMa2gzkCnn3kh4oczE/tW3ILrWWteBsrVd3HYGuUUg3GZEbpDrU6yn
M/uZYuOjF/L+5/91MsXQmkQxkB6XbV5/1Mbe6nU4heVf//w2/X05FV3LrKuAwoRt2XQpliKf6u5C
y3YfyS57p9qMSuwSeB8+n87+/fEUJe/P/H+9mNJ6JLsBznApqf81mhpIOI8vYb7O0UvShi9rYIK3
EkClHVJD2+MA+l0GAveczqux2VC0du/kcNPKJczCQKA/XRHcnv7ze/HRL3d13jBlgq4UNDwjmyNt
6xH5hGiszJLCc/zQzfMnd9nfH53RNaydrtjZeY2Wp7RuN7xnd706EA00qz+5cD6Yu0fXxPYtkmIe
K1wCFS2+1KV8tuDhpetKEBhtGRwd615R95Oa9bdUCQIe4k+ahg9e2rUWO8HCaluD2VzA5M77je04
R8Cpg9g7/Eym+ffHdnSNaV+ZXnk0oxiLR/C9zS2K8hUccuzGvPtr/oyv9h8mzP8/hKNrpbUcuFmW
uXaXWo82F5OtMyQIfWNNhJTYGvEGkVq7NCz0X0XXhEAMR1hxAI10LChijJlpbjx193po6zwC2w5m
a0Cr52CGdV6ubyNoHFnARLenMw1VbiakQDEd+6yaSvG2+AEbEuJLh82jGzKPPVSbtnHxdQ6lg4qe
tl/7cO5zGnKMSxt6YSvgYVvPP+v+Pjh0rrXgrByDIcGxc8YKD46n9+9DID1SMZ/++av2n+Xu372/
V6ca0szWAbLp5qKDKuwzyuvb4h1TbfqfQdGMCE0noPVkQyBjngH0i7WU716mJKA7rrcqLUp5a5cV
khzbye9eYfdAymJPiLsPY/7iK1dliSm6W4/cqdBW9VPr+FMQ422qp+IrH0yQ0zomJgVmgn+Zy+AW
OQ7hBTpum1dkui+LKcwrw8ShIJD6J7p5jhNIVYpSPITBO9DSg63jmV9z2OzxIZGp9jvHIvLCihE+
IlDnYH7g/tbTxOysBoZZ1phBlOV0Bgzj5ydv5N8WC9G16J3FIU9UmeiLMPJOhGEmBvnr01HqB7dD
fHVcW7pI19ZtfXm3Yu+Ijo9UBNi6rgfUZSKLLAQWVRwARIBAmk/OkA/WXMh6/793hJ9YICEaCc9V
mTXjTVm9WfZtco/AoqjyZovDdDUyj6Lb+rOcgY9e5lUpOMbdvLAJAxws0bGfnIbnYAiyUn3DMKHU
P6NKHv750/pgqBJdK95R5YSeFNJdNGA77yS31n9BsO1BImUq6eQbsmfPZj5XagJcjaZagOTRsq/A
qWZrB454s+q3AipfEFUvXCV7Bm1S5T+DTnzwrb+WwDuzKB1PgUEfmhL1nfTp0r9+8srfe9m/+cJf
a+DnPuyrDnDyi1H+i4ILJAOkTRyHqv8e1v0B6I7zttAxHVAiQN8ATWEzQJGgYsR30j8G11YTBffG
4CJDRFUeArOWqiLIzSo+0//9fb8RXSvpgaMXhSuwQvHJWXS/VtXvAnEP+QceiwbEp3H+0ribKYYq
Hp7I4oIVVtqScwXrmeWQzyv85/JCe8D4lvXckfoF1tQzHcvTP7+HH/1+Vz1qWdKZhV7TczKqVzMl
r3G1fPvnv/qDb8C1Gh4AlVCRZXToOQwKzLBGTmC8G6p6PlCCtQ2wCd+MbJ6a5DMsxUcv5v3P/6sS
DMKAukAJfo5m9b0LmmcElH8yi/igCrlWxa+F7IkUa3yeFblny/RgIvkj6SufdhX5V+u26Fp5vg1t
vC0YeZxbZ1toFV2V88a/rlyRo/XU/LsGQ16dTI6BMBngsbxAzF+nAfj6aUNVnFbj9jAtnzxXH71f
V+MnW65RZ+DLOPtoQUKu4SgRtbg3m9wyX/87cmZ0rTxfG4g8x5LE52FDDr3F7uwY2uQz5sUHZeG1
yLz3a0kBtI7PYQ28INn8vQrYD5CjpqzWbl/Oa5iSMnz4V1+Xaz25i5NFShD4zhWbji1yDfAUQKJj
O8BxOAV3z6ygF4ruSPTkPplQfQAoiK7F5cwBhISigryraZJ2giAZ7J+567MoPIWD7FPfImAVnr1K
JSDkmOz9f3/qDvzoDb4q2OKB1F0crvJMI38aSXxQDZt3YE8seQNqTLdvPmt4PziLxNXJ0LUkqJYy
FGcD5WEa2XXLSUfXL7IzfxCmhlbe8AxEIKAGK/3jnz/Q/yz4/+Z6upacs23rGMJp5bnhvOAvG7jr
+4hI+TzXSZhii3HvAuBF6qGxWSmLE0jLJwBMh3TqVPUQOQ8vZk/W57ieoztbkKM3nhzNAtCi8UBE
tLTqH0Vn5jzcfJSCsqPWNOJAsqi6ZnsO3t2TpCqEkDyWe7gUwq/EJtUBuKUkG4NGn5IyBN9h0dML
T1j+zy/7gwv/WvFOAkzl30vI80icP+EZ3m1xh2wY8alo4KN/4eoAGyjXi15GfibITNrHPZaUiJ0N
drIu+08meR/9E1fHF/zEyG/oKn7mzLZ3ID6y26p9h1OBffv4z+/TBzyK6FoTHpKtGszsxHkrmo3s
WbdSkjdRbHzWeoe+uvY2a+BFSFfGm+cChXGUDwsHQb0mzbhltPdepJZKGKDQlyAmhEcngfPpm+ZL
8aWqoCBvAtcDv4tsRDAOm6c5HJ/DxombeivhiIPLL5WajXuPNIYc+QX0QRtpMuHL8WgGcDhM3c9f
akCNTkCVoTYJCycucrFfNxMha7RsqoOditUjnZhN5ADa13roWOC+1qwJQH/iwVGXhUAiRhcdYTbD
XVPr/ltBDfnkOvtgwnItbu8rUDIamDfPMyK081GX7DiBrpYtysLkMbQ/HHqLTzqjD9APsDH93wpj
HFdS6JFEZ7VNF6+NfZHhsABsO4k7sDOLlOr1kTDxFKGy2fXAce/nNl7PfclkGlH1tMpOpZ0LP7uj
Ptj0Rdei9SaEht7BsH7WzCZP7WJeunLuMmDDLyCsLEXm22aCK2mBqC6Em65ORUTbT977D9+PqxOc
+cnrXlTiLKiOMzpOZe6DCQ8VrX/QDV4rHHp6xzecsGWTZNxRdayT3h8hCE3weCcYx9/2ev0sRO2j
Ru9awC6QLTJvlSRnVXe7UOtcR7XZNYCh5V2jt0zPPXbHMFeQGeHVTRLsGua7N6U/+VZ/IGiK/jOc
+K8atEQgXOeSFhvKAJi3U9FVT0sDTWzpkykbNhEhFEQ9Oxt+030hbu2k51y56cGH9DaiLnwu0Pr2
ejuBjiJ+4rH5Voz4oYqWv6PVcsA2p9sOUcMYp4tMzf7sx+gyhwYdRvlZRvNHwz5+1S47UL5r3ant
LODRRpYpGkk7PvZzg311+6JeQgaCaWvdeHgH4nL+7/I2o2uFOim7tdwGiwanfSm6xWVzFYPOB2NM
ahM67mZkx+z/+fhl/5sQ+zf387WcfIPivdZUQ40QihKisRI7QO2zJmRBRNOkhDPlaZsn0f/SaDLB
IjSbWRD+R80chIj7iSlHnC1IObFBjAzYhUY8FAlu7TrzPcF3AWByJPBB2Irnj1QZRvh19AIP3Woj
mGkgKf5TjF1SLKiwMHm8M6LixU+4aitMOpdi6kDbbjcL2BnVc73za0IPxRrxYNeHTXiHLmTUR0TF
y3hXsoR8H1TnD5gDQ6ywQg5duBVNFkZUIYYqJc9nLusz9AD49ieDnc2xC2J+Uxs2PhIdKsgCNo2p
+IiU4b1OyB8QHLdfCjluaT0OJu3CZPim5KLuGoTtvdpkGe87wHP3pRRIu3gnp/1Z+9U3ab0g++be
Iy70u41jUOLKhtdwd4y91yTtca/as4y0CdKKke4+0ZXPexua1G5BkhVrNcW5H7ndyYF1NxopFL90
A8xvJernttqimwSvAZUafMBZ3ROVi6AyQJmN9lFCJgKznO/kvsXH+RDqUCDvp1ZLA8+V4/c1eMf3
gZL6WI8WadSjJhRCq1r1x61aQFQPmgAA/tIm3wPjsRKThaA5s/QriKHhTxXRP2JFGlJrtEfRFCNt
ECdMqLNgwwQhWWqe2xY1so+GcQ8qX1/tYh0ofZSygdlj6tuXtq8RRkTrctEXX+KxPs7lRsP7BPJT
dUDGQjcfjVcL+9o1bSd3QePw8+PKlyWDsRRDyEkKe+y0ICd8AA1+S2dgXjy1cxHD4joTGQypBtvB
vKginulF9hU0BjsCwpYZssABxHFDYvwo5sPNhKTEAkm7tgixFxGO7lXRvHPnxjkagxxbzAalKeTh
5b1bRr/XeN5v6tXP+5G1PQgBYIrmrteYTPZUutzV1rePsorrcM/7ToZ75PMwsTd8SbzKW7uhyU0x
K23ae1RtY3zLO9WVL67rRHjfxOQ9g1Xh7gozV7oKuMZp7OrggGEk3eBHc3MVnUXkxnpPEWDm9zSA
aeltGia9PQQA2emDFjZov9NprWZywxrY0wGjx+R5glNrmtwNpWHNbpa1bfVPvRVE3xCNeIAbi/eE
P8KWCqfwig+D70vNnQByHLDL4+yUjzMg3aBiStuwbng29WsS3yonk+JVRgXze7Vx5u7jBj+Qb7YJ
wLXCenVQj2oSku0hnRfzvuzaSP+usNaDD7GMpqm4bxkexEM8TpM4N01rAJZqrcaWuC0gwL8dgNqZ
Hqp4LHbGB2pGDVEgPzftk3kW32qGmKLXbuVV+4htDNc7Hcb4ekYjadlxc5Fc/hhaBtMjXPa6u8Fy
OShOzPZ4ZElpTHkaRNkOv1niDbuNQ4QOvlY+WbDhZxypZoWN2mEGilUu8W5pDYPAVs6tesFPufGh
7TgSaMEQD2IkMMuwHw9mWMW4i2wPi3Ito2WE3AvP9UWONpC7joq1/SYwHOJoRuoSz/Fow+TQVmPS
3W6sGAAiMcZ238MtpvZ2jdq+INnku3As0k4MTJykGQb3yyszU5c1ZKYHQ2reHOsFjvBLC+EyOYoy
QYkNL8FSb6clsRNGnhVuK50P4RK9n64jqBbfEPLcDPt27Fp2Q3EarXzX6EaZM3yHtfo2oW2uvlrh
EkGRizEjJS2FGLhTdzXOCnta8JrMo4cLp9mpRPWwbDnF61dEn/byXIJFste+xMivnvH/z922NQqR
YC7uHhVt+hDdHKkoehgyIfc6524K62OYGL24/ZbEvbtZa3wwd4GI9DAAODNaccBFBBcGSTRU8XMz
zu63BC1GHGnT0jDVk62KtPfCA1ffVzX5tfkpGA8WkRyLSb2X05qKkgd5AeNwYLHNaLrxraHYgT4g
aLF6B5RHsNgHaDXCrjj3RGDe1deJCbd0Iw0uqIRbrf4qhJ6DJ9kRMp5dJ8rlEMHfFt8Q7Dvin6ah
hHwdKhq4vQHdQX1nxAOWaiWii1Aj4yH9M6G+kKcSW+guxEaIkuivKKSDPzLEEMGa4abFpRyr2u63
nKYJWik2gU8CL6Luyb7RkNffVgNiEm/mDvkEyMWcirh6G4dRJXcxqfvyFX4OMkHkL+defY1XJI7s
jZqp2FO5LsWNZo0Nsg4B47zMLY3YpR4QHYTA5rHjlxkjZv0G3RnFboDMEzF9rhAEODsg5TDZ/Ql7
Psp5/EO2gmsWX45+zRRqm3VOKfJ3QrmDDYpXN5rChgvadFGI6dcGvU71Zhw3w9sA2KFMOXiu69e4
gQjjC2umufo91hrKEEiAAzHyvdAME4vdMLQEtJMSp+wjNUHYl0cATsp4zqA8GbrjWHYLK45tAr/+
bws5Oa4HzVmkduvWJFancS1avqRis5qLXJY65KhGaBtMNzR+z41ziKaWuG2V6jEPF37wHC6uZAXL
IS+Z402EGIBpGF97Hc4LP8xbp/WUrhHmyD/MyDuY2MU4dePOrohyGNN4dcUkINMnAVw9A9HLAfm4
TV/B7SxEQXKNmi1wZ2h/RvZIJytmJMwviejeDGrMtk1ZRUpkfZYDA0gm0qS2yBmJYao882WCaiuP
p8HJMkugeYO/1AVVW6WBZYaftjhYq6MMHJn+8LAV8jBDC9weSjT1ACpuwkP2LK1BwbRoEPz0njRS
FXW6WqSB7oSZtvVQi7mir4EqXb9bxjj6gzmmI7+lnVgFVjSp8AZGNKsH+EtpsGCDJSpiogP4PEV8
SQoaLsc+4PGCNImNsHPclg5ys3m21V6hYQq/OlYV204kgeLmUFCg7W/WPpjIz9jS8BhFJDKHmOP+
3hVO93zKkmlDQBIAooTeNsu69HWmtp5irdzN6qGwhYufiZ2m7q1f2HoK3onexTyKrG7Hdy2+LoYD
gKTW/4BMENJXvGTWxydfJXOHeAcHAPkuRt5oMqRYjyXuNKOyxKmBbGGE+CxwC8ScJIjlRlU1R+6w
VgOlT2QTSxHsmQy75WxFo81jQHpOLhGnFOUavrqIg8skc0n5VxGwzh9jLc8kjppTSRHHgxM2aV7n
NglGGLK2SudGrjQ+cdJjBOqS3sHsHGC8pP+qVgVTxDaVQXlGZS3Y98Hj5ro3TWXpEzC3YXVCyhEe
QLFU7wNuzPgGewAnrsNvElfRhhQkVi3V4yZ4f456q38tTuMyNGo7Fg2f/0jZl2OfzpOb2gcmlBtv
ZFuu5p5BVMLv12XxyfPK1nY9tuNiNVwydcnZRdZsXfcgj/TN74SAAYmcoiGMX6NRjvMzH6GAf1ZI
S1Y/DX5X1DuVlFv5Qw0yEGG22K0U95tNTNNgXFIPIV4ZAg7TEiD2i2Z9BLu08P20vEsGQnA5mhBe
kVMMbezeLE2HxBQ1wZNAq0n2OCuWytwrMRYBKkpwDTsRtJlOLBQBO4RoUP+FQ2k3EdijrQ+ex6bT
7bwjCQqg9ljXBqNhGeOqHqSKkzLziQsYirONy1/KzTHrMjG1QF+Laeb6REFmblI6T8ths5F5lsbC
vodX6LYF0Pgm0jHoJchKvI1i79oSUQyx7e6oqmogf0cBFg7uZ/D3e3xwQWG2W9uTcmwy065rij8P
ILWqeYl+FBcEjj8sWhXWlUWvXc5WUMV+cbUGj2KL1N7bUPYXhzJ92HCiUb9hpBYFxRc8tQQhmKYV
8wnu7cbD0G/X8I4MXcxdqhKeFDcCyc4RSoapiccd/uL6CHJwvHwpZZvMy22XkLaD2UytMq+hvQwf
UShopIes1QpvQwBYh3waE1Qre+fFGD/6pC3nQz9KdRPFQw/JLC8OKLmKChkmYZUABqtRltxvKAPt
rqV4rpqdD3nVI7acN7ztUFG/j9lKMgVIUDXdBJ+bGeRfMzH0ZRY0/o3mFIfZPlktMlcmqpYxbyHy
+7UKzB80xv37oQ/pqjI4S4A3yHD4sGndmRmmvu4QjVi8dqcCjKBuh3Y8qeI8Gpmdv5RI3pyHvEPW
T1fAkbrFTO+j0dPxgSc9BocAxgSvuptjhWEvOoM4Y6vTVfyCzjgeLiMgCa7JIMpaIbwwAbjpWG5g
BhrxvIzc4NJlSIbbcmHhWw8VS9lmiwkMVTmdWgQXpNbAr/K9I+BA5QjjdmOFdJdZYRqyzAZYqkGh
kh0R0xnWCMleCtX+iHUbz7sK3wj+FONFAHGHFDlevyvFh9x07Tqm8O5jCGoDMW1ZC3YRoWh323p6
axgn5LDGVEHgKpfABy84ZK3w6F2Dat1tJTFIpEg8XSKewnRZjAdRlby8XRfP2HEek3gEkNAViOoa
CouJfL9hOcmfe24qf2NdBLLgiaK+f+1VyFLpK2SuDZgRYBtTVxk6oJbs4nnkuWMFQyhXFS6vUB4G
B0C0ons3rkGQBwv+G1NA9ruzSFreD6Yzt3hWxCWKq4TkZFiDbJhadrJsnb4gmqF5HiVsDchsw0wj
d7SKhpRg27Ai3YXIJvkiomg5dyBS/WamZ3OOGPkKlADgDZciEY/xhBYLJQk4lQRt4UHjpFWAQAB+
0M/VQ888TvhFbeysG+sv+Hb1JAMMCrSvLtlOVRxaKEq2AdX3PB15OKBAWTy4V2tsM/gw/MG0E9AT
fOuPPePqIAuFCAaNAyp+z6ZubcNvCcHAhpStQcEGFVQcKX8B5iTcyR67/q42VRZTNsMB2jeHaYra
137qcWg1Nc2NkjCkKRy7gXUyZfH8zQ9JhbYsQuE0oOXe6j7clQZnxoiUkKwagNiLmyjBJB4DD7C5
Xlg5DXjk4PfGQaF22KJGFO9BoPZDFXp0TM1wAtX55wBNC6rGAg2blfh9dFMtoJv0Cu9/QUmfWeDJ
L6BWIn+HAEjXdYJ8bWscH5EOpte6gSuri7x4EL41Xw0zCvlUXp1N3DmcJwBQsqATmQVVebdqtqEQ
FbARQHaBsqlMuuA462HM186gpBPCDT/G1cRpqxID5xKRXxC6hx2CYMU+VhSx5C2KwNTYBSJJHlh1
QVeN2g5mkkM3DeJCZdK0KcfRcCgw9AYLhbGh3C0qiu3FjXz5K+o8CmA0t9FDVzUa7b9c2t8V78Jj
HwXrUwSv8gHSB9BehNvwphWa5wVYQHD0du1PN83xZRSify6WluLJpwgFRP3F0xIPw77jxXJBe4xl
ginsbksYHnQPPWmt/Yocv2SY9zboEF0SQtvyu6itvjcJK743cyVSOgXW7lhJmpfaKUgWK4jDxFmH
TbXXdhBjTqLaPfOiaB/bqOZvirT6z1QswYOfBQozeJG/bgjiZrdMxOX95J06IUUrCdIFDIa8jkrU
AGs1NgeNPc3bgHOwO4oNY64cZlF1MFwt83tkd4i4QK3Wo0pIUe4QFAHShAwrQ/K2aeCRjPtp9Rgd
ISEmr3B97RA6upLX3i64l1Ndr+GFRHIbXigfZnlJ+BRoAIssQinRrQPa2G9Jecc2WdwyIqr30ams
MUSy688wXO2rWDrAjgOk9+GzQ4uItnLCPAH3ZLAbZOyfQT9vWOpH1td/lDZVmwG2G98Vhi4iL7Aq
fcdab/1DQVBiDpsZkQJC63eycdwVd1hYtdXdhvK32FVDVNxHNHFJvhWAcOG3R32Rxbjq34RAdBG8
UM0eIjD/R8GqvWHmOYPKGbNSpoAOJjzD04H1Vo3IKpNRqqN7BgP4koHxGLa5JLx2ae2DmSMCg0NR
6GWSxNnYy9bmHTOsO9USt9/OWtaBXk0Bowpiyx9L2vUCeRZD/CuU2pWZqDwKWgIq2WvYRhJPMczl
4Y4iFOn91Y5o8Ot4HX6gxuu/qS1Rv5vOM56SOChoJuYIpXE5uomexwVdZrZOyTTiy9KH33Uzj3c4
FMibx37mt8d27GGOxzVBjAZCRnfBvA2385yI81wW5U9RD/wvlGzymwstKF+4RKbgss5l86dUqN9S
2karyQvUSXfT1pfAAi0suZCipzjMh54+VQOqNyQIvRelIM8UF4oKpMw642i/V0u/uT3QSlNzEqSx
EBa9j0Ak/jEsH+jgBtSdFkONuivrjNG6kd90XER1XvAROlIK5+N/hAKAwQw8rAqbgrZTbQ/9InGy
xRHOv4dtG1XwfUFVd+YeFNBqLHuRb+GCiSucEgiWwLZ/eKatQRxDGC0xhwNQFcnjhqXoERMP9GY4
FEOFwVBcNzfdEIZdJt0aHKXqcF6UTSfot7Jok/uNLs2Xhmh04JsclM8iWWL2MXSq3wCTqJe+e64R
9PlzGMx4XMK4j3bBat0TA0H9R9BYeWh8POjL2DGUfwjbrPrjOmv9grxf0J5D9LOP4MUWv81W1dUx
MmQbM79gtLcXFn7WdKW1fa0ha71P+sndtRKyt53iTel3mFmIKXPoQYpzgan8eMRPJGcKjYw7IGRD
mDwSHhSCLdQdbAtx6Nsdwu1rRNaHskTPARHBkA8+Yo/JvOIDxd9ddsBQue0+tBC1AlAdTGq/sAVX
VhM1sbvMhZnfNO97KJTWGvsM0UXxIYw8xG5oTlCER/0MYemkQU7FcLYo85KuwbbTbCmas95qfFMr
LMHpCe9bIXYcTMqTBsT1PLuBhCeKt+4tGBE1k9UoTG4TBqraXoVtv55kVTXRySURZLRjM1UPUmjq
0rHaHL4QuNlEd8LwoKx2XmJAdgR5YYL0c7TxRZULZDW0k7iGnJgmco/aax3QJUxDmcXTEmq0cGbC
1qxj7/cvVU2SHAtkr36LdFi2j8lAyuBRroQi667tmuUQ9G0x7KtVkodxcuatGjY00lyvGGc6lEnY
rZCI/ISqHRUIi3lfwNnddi4LvWcjUogjPqCnnRAtpzst71sTTH/5YdTsyKsG2WEkwGAlnKe2TvGB
1W98MiyX22gAO41XLEWdQGXg0Zg1+zgBN99Dry8RGwMOzwYh8i0mErE4IGJnPWEHYs1P1vrwafKF
RS/klb1pQyRnP8iShSeMIB/Kemb3pAi3M0HbjZSstcGSzlMlMWx0tmQH1y8wzDk9Fq9tUq8mBSJ1
OiFR10QZ1YgK2uhcomXeLN+FXe9R4DfzTRuZCF36vDgwWxdehIdAkvZb1/Y0yVH1+gZy5GZsD2As
V7iSRzRmiAmm8a7BoBJBHg0x8mmKyvYWBHUzpD0qy3cgkB2eSgdGCU6XGVpHUm+/SjYmIICVCdQt
LZ38sEsSmNLPvMPRjylvjOqCa4d0YTIHKNaQrxHJLh1AHS7zRWzNhPCNJDHHSoSxyDAdZYDSRqWd
kQgoEGQ5FyHPRT8L7DxWsTap0JjYANnzzk1kkUvueBwsWRDF+ufCqmpCj6HDaW8QOAREkl9Q8yBd
aS+oS0waJIxh0ty2RQileGOH0+batUNSzVrGaV1PwFjbDpqmXY3p0wlJmeIec2uem5oVd8iWxHNC
tXwRA8W8CrAUkYLWouxLEQw9IqKWpEapZxLis6WJDLR/WDe+vxQEk6VzMhZdOhPw6JlzW5hahDDu
Fs5h6wQPF5L/EU1/2VvsWabEP4HOvP7g4ch5Li0WCNnsUXLvRq1xEtAY2OyHsljEl3rbKuCoVFs9
BdW0RnddXC8rmvW5QNIIVhPrjqtgwXTUctdCo4opboYvnnRp3yodpFilrU9N0a1jjpk+7gE6Yv6X
Dm3YwlFU1PKtSMrK/dlYC4Qc2ktMC8K2wZsEzURxQYQzqNBIHnVTalQZbA+dKFR18E2AwLKoGIC/
Q4P7oMZClTvh4B3LNXRNMDTLpIKUUHXF0wLl/4Rcbqm+YLPmf7dErvEOtZQ5cmDMD7jncTMVnT1b
zMWWPUPX+L5ZmMp7PeOZSn2x1v/D0XktR4pDYfiJqCIJwW3T0e52HqcbypEsMkg8/X7eu6manVq7
G6Rz/iius27JhiuTy4DWvwKc4TilUa13VWGqD3oCk13aJPnr4gfzm1c75tuw2FwBwPPUEWD3pCvH
9RhVQ2QPZdL5txOrzYlXC4bfeH5HbESP74rtppLeVZV51vDkNP4YHIK6qVqE6FFuYsiB5Ub5RVBf
Q2Cp6N3olcaUuWf65sDo6x/03earXzM33S/27DwVKexYmnck+nKXXE/kJn6z8IjhoNckZ0KHjPkZ
g56nIA210+xqEsAghgP6feqkMWcRAPzNWJKfQsLf3ET4FMr7JbFLg48x1jUZM0U3fkeNHuZLmsAR
7lRAXF3pB+4p7Lz+PC7kNmV2SOsrsFxGa6SRLEQdUr5TwxcNQNo4rKBy4IJjmssxrGqf7qcFuBQ1
JV7Ag6y1+52RCmttZgtyZsyL+ZeecIcovY7s8SbNk2dTdZqe3HaQzTa1+pmDZ+nGi7B0/lv7EUMw
kXZSbCAzYVlkmi8XOsk7YizGsHzUVgbJifftn+Zq4zIeiKgTSvsQwV2orqicdB6M5TXfKrPs3dy6
DbF3cGUFZwwHncdk6JHBu/NcO71a20nRbcv/3rHHbD/kDZhfVHLJ1JA8RKSG2R5YmCr5Rc45AcQg
aw9lGbGJpWsO9d7byaXNG0beudTjx1yU3TbpheBWsSoS+UJ33Sc5eXdwVmkSN3NEAIxU87PU00Tt
ec8ZgrFSXpZatkfPkNwIt4PMlg0MvhvSLFaV6AEBktR7Gyr8nnjM03uUA+F2pDJ1q1uxvEwWNTku
lPNDJ63qthZlHgNzNsdMJrRedB6KQjvEKQsa5hympLcp1gFA4C5MD5U3lbxBecJaEqaSFvUamU1P
TzUjnME/EizZh+N06hr8m4In4OObvg7hIRLm3tiB2jq6AxiA3af5ZfKUuwES/YuDHGkR1r3fE5hI
jR02Q5L5a4L7bSO2roc7RmgpjnWT6KPvQMYqZcyZZcOgo6+su1lY+bEIKnGqqibcj1a9HtDiV2eK
7qMdeahfCktSzD/FZ9P2Sb6ZmpKKeNPklAZFOrorC2E/L3njbiEm7VtA3eqGtmjni4fd265+1sSe
NyfJVjc2LEdKQFHjZSg71ZrsknIuPrwUzNCr7fQ45E62lek6cIpb1gcaoQRAM/+gEKE+BEsS7udQ
06m+5v63RDc/ZbvVAx7cFoGs7jOZj3sQaWjRROut18vpIEcjLfoL5s9ptoBmimk9dY3/zcD9Q3x6
8IB91GwJFrdvdAFntYDTP9mpLQ/Qvu42p3LqFEa9dTMs3UfQNu2u7DLYlRQLiD9A7bGCUOvIfe4/
gSyQA1n2Jbk0SbZH+9dxkZvix/XH5ggOGdxX/fg0yCp/ruzAr+KJGeDQZUOyWZOyxA89hg8OEXMU
TYBH7K0gqjclmiiXiBlTb8wobWRQzpdElcPnOYvtij4M/UpmiC4kb6fsY5Qs5EouYl7iDPVExmWP
jn3blX2+7TRRPNrK39wCs8dHtihPl1eOtFXg71LZWPGUrVlN2dQ4cRGWgQUfc9eZwk7P9TS4nrU3
AV1goFLjmK6CF6AW88u8RlodGduMfgRKLRrIKtP70b9smP0vUZomu7UzLbtdQ2FM/5sbbyUnTy8l
vu5syCgtXKM1HD/CvLObKz7uovoSLkoCaO6+zW7drgy889rX5dZP59p9MZ6zdldu6dTQjd64ZN1D
hHO659qbHW5Ju+qc5V809Vn3E1pL0JmNanOnfwsn/oJpg9jHZTOizsniycetdvCNE71PY8UM7csw
vYH+LJ1dP6vkf4NZsXPlOD5ly0RwwDLQy7pL5q4wMaCuZLT0x3Fhk1QjpueNoBsx+zBd6cN5JYSE
Vzd5mnTPLJT0O2wqjpuarrTVPNsaW9J9lIdLticAzbHjqOraC6CKi5yhTMr2d7aSUT21hTDqwcET
28dRzsWvt71cSJHOeVmLczO0HTpBhzBR9k5oLJ9my0ipWzWOePZ0uoLWbkoDYB1Xi9NDNZDS2Kir
KPJ8c0b0mqSvo9WY8JZpy86fzUI3+Wad/HZ5zlXHw+Rir2Rs88zivkG8hs5dCciS/mbhqH4niQB/
5zVIgPPtLOyQbbYBYTg1/eR4MUjTat0x+ozpbggz6ylaeEow8vllRrw1K6ksk03aCUxVqTVhGwjH
MQc3HsWs/ToOs3DSj2MGObPNB1RP1kY26G2dnWhGwhD3gZ3Y06+ztHSI7uDzmr/ClipLp80QYLgl
CtkZaVxIHGt6LYWllp8ISCmk3tHqda+Yx0g21XHHtQ6mzPWUQ/4Nuk1fvMKCEccA7YXWqW6zIay3
BTF66qpykRz92TOjMSEJW9TOEb1Pb05Dbw11s5VDHVY3g+51dJBZEbbdaZFOyliUhsH67s9TncZk
otUNIrQJpmlb15Fc/mVAW969nmzTdls9yClINuMsesbfwFnFjZUz50Jauyg0bJ9PaN7gfemXdmNZ
qT4Pjie9+pqdlG13o1xC9b6FEUKQhjwH+Yr8J2uALAgVkmnT79G1g4FNdhpUlw4+rPqCwFLry8CB
JX4LZ7QhJoO8WnLSMkJL+DWzgkQrB7dV8ruTmljnobNbnUApdqdstEZUo6tjgTYcar7MtDpxnrDA
HZVq3PXVTmeCmr1hDPPyAbLALM1NaLuytrfhmnfrZ+Ckgf6oCJomT0aboPrUIAITRSWel2b7Nsx1
18aDK9bukq4Q2DiQA0yjGnigPqzpHHkP7eoxmqJ3Gmm+HRTianvlV9iMYYHwfrMgKfsF7y/ljrev
CudtOJqemkVgsosjWM2aPXepxCafTIL9xHicE3zSddV+8jIX/sUe3ZyotsVb6HfBHcfbX3ZeFs/O
EGLfG6PfNLPzj5n5R4/wXJnAeld6yAvSQ+una/WQBAPX9WrX/R2HSVCcILdq8VhSPJrcLnY1jxer
tWdzRXrWuHeIf6IDSCG8KXjcmE3mLvzOoqLEBeoVHa9oyljByNiN1nPNmU0/4jhX0y6vlVNtkSV5
Oyew6e5OfACdD5GuQfuO4sv97jy9Uvc4QaACay8hPRiQ1OwcUBveIQl6BFdOE1UPYZtHVr3RAYU6
pBbYbn8BaqxeM0Q20y217uCBEKOyu2RNHuZ74/H+7toIEnjjTXpt6TXJXCmel2ZcvF3k2HpANqvX
W9M0y9psZvw9a1wU4K93FqoXsYdiJni58IwwDCS6u+7cbtJxQrdJdiR5EaONnRmrJFCfqBe/cfVD
R0KI/2Ivga0/bBXiGDATCzng6GyetevMPcMxsXhvsxM1h5GecXKLAnmKyLTcgwiuZeyWlRg3oWvz
KgFkkGvV5hIEO3IDEUfcY7S60FAOs79mcjwqHgD3KSkFKFFbWRU9OkV1N/hhF9wOTLsMLdk4adjC
or4qy1yupwDb8mlo1uBLRJRL7RBs2K90BM2PKd/sECNQN2dQ7gA1qLT7hx6NgPwOwOY/k4S35UjD
wKK2rvBBBqXNKHiSsO/+FaKE+d7PfWKY6lqFyWYS9nyzlFZRXhdl1jBtePX04beRpynsjdp3uDz9
XSeS/KaoTTLU15Pvw+ql5ZZlQNnxEiVzGGNRzHDL+0IegRn548QkDNXEl0VH1GpR7lGFxKKl9Xyg
Qk0X2y5fgCHsvxe5cSPYENP279kyrnh2oNO5K+YWf2fou+WffbP5qSAKv5sFr8fj6ovu3Vhoxe+L
quyS674vrf7aNtZMwToMeb9DOLm220gNNYPJ4mWKYmlC+2KVA6Ls8Q8V1kOAvoN8+rXsP6Hk/nTG
f3A9BlvdTCD6FLlD2dF33icwMWnhxUv+Z/oVxouaTeiEXsmFKuzkFgAXOxCmoq4cfp0xS51dhpSF
YcuOJgpBlTC1c7Da3nJf7SZpumfeKrlsnNoAcC2dXVa3ETB2v+GLq+XPELXlZ+40ncMztE7ZXq5L
G1yjIeOqzgccNUFUdjJeLcc9IlAqhs2UASyMQ9Pez4HbAW72SBXyu9Rt/PQBoCp4AIItUwoT2Sns
qZgp0xytezyTqMSdgPMBp9w0cPZbU2U9pJxd936iUxlLOYtwF+isRHYqO8vPrxf8z9VL6beK4zLN
LHFcWMDkkVDR1N5LmsXtPQqvfNqm9oJEpTYhzhqRdmh8ZFXY5rHjb3VPgkjjcy5JX4Vm2OVzT3SC
l6ad+0SOgK/0oXLr1duWOMHu0rGxo52PKonnigpgPF8mMsCzixshXNmIuZHNbWbKLHmv6OoRZwCh
OQnjoE1CfwOItHY7rwukuIQpo/FtXS79qW5yz4eE7jvOpamIhqsxNMsTZmdKQyzhDhke8BrWoYHi
PNRmSk+y5qQ/zmYalg2waZBDcHAOXbdmWN3rP/99+dhwKyFqV1gOEJK3AJWvYp0af7dErc+PMS9z
T+hazm8R5HV0CqZEPUZ6kU92FEQvbseTHI/OYlu/RrdE7Y9CJT/u6PXvoT3LZq9hsMhYTlqd7qoV
6Dim76UNvlzOPqI9poi0iIdwCcS6m+ts6J59csWsfUV0RfKtGDPky9qKmT5Lt7q2GHUeBnoj0KCU
Pd9XlQgDxzBNcmNbfjEAHEsz8NRPleqyO79TlX07O+hQz1UyWgTio2jh5lTmprUYq1BnF2V5040Z
nArKT3xPdVZVOyEtIvtlNa40C9lO6j0pdHOnxhmD9E7VfRYvbAmblmUaL6UIomOv0HfOyupePSzp
0aYiy+O2dfDs3wlORYr3irF5YzNJEQB0PlNXA4ijLmVd9dVONYuhhLkoiyy2Q19ziCk3SjZoHl3O
qDBb3wLjNDGyZbp0kcu7d9Uw2Ol9PRc94RKyyYpTn1XUfsDyt3qzGg94ycyeeNDBmKO9dhH4HTKm
f3yHMjEr2hewykc2kqjZdb073+BKEZe0TbpTxLyA0ILADO8BRYv2tyxbw/C8Vi7ySrkEdfWUU2Ct
dnmqUeygntXFS6AyM6LdameRn5HrFUDBczcmv5AHxfjG2hO4FI0Dtfp7pv3Vijln6ldL1SGdy1Ez
zguxnWHBjVRxL3M4u14UIHuEy2oPM9qnuQFnrhsIR2viqW3LdBzbeMotZznSvud+KFVE/AS5i9iw
D1v0RHG+UqG6MxxvFUWAevRuFzKkbLJfljm403VQVseup3DsVVMZuzxDUo0d2CefYF1uMiGjNd3Y
wLiQuriAxoOZlZMcm2hdocPDcsxfuEEI68wXFKwH9YeDkD5RpCHwako84zV7AFXONUpg56tbkAoe
pV+o3wWtNTeJox19clSWgSwIhEPnbOoC79oLloF5OCnZOr94+X2zy6jmC3fEtrPD+lXtzvs6KVTw
7EeqJz6AQWAJYhXgi+NtWkCMiqStD14YsOlFC2jUTYSQNOKzd/OVlzrtvU/sBGAEoTvOJWHwWUSK
+JBmYCxOafs70fra/YcZdXT8w4IlxX3t+yJfcPojtb1OOreun1arQCNFMk2wXEOwoR8vbdGX39U4
hXhQB67cV3doAfnJJev8l6BCjwBE6vnzzpQVY8AG4StTaj5Kse5BypPxqitH8z3kNTFHG84A3m+J
uhiBQJGk2QlRSmU9we4jhjQAbcu9DFurOfqlKLy9m0p+QsdfgLjQoi1FbBBtnfjAhuUTtxPvmAJ8
hYpuudr/NWUm/ZincvBuiS0z/AIuGpR2itMqKD+ckN8pTpvJ1s8s6MtuGJW9pHAYcrW2/pK3nd5m
U8/YbE1J+q8mnge7vdNLL92CY0d57FVNK1HJk0gxPgLiTDUYZ9NWuG9SYW5Lp69fjOVUDzZ6gRPZ
cOLgLU193c+YGDYNQTLXqrfdfZ6vURATMzE/8JTpi5K2dZeAw86npEgKGoALsk82KosimnUQhu4K
hEiM841M9ZY/VzemmNuXAcMabovSURKdhU0UYlIG5sjpM6+HCNHMv7yjWLPMO++LJc7L71deZpIp
qtnY47af2GQunAt4RJjNzpqY8PyXhdIvuAG7jHjCrrQQ3fljJH7q2g+6f9I1s3uusmqF5u+Iz/3B
lwqyPAu1foNLaO/YB2HErzAItpmtHzTNF2eAbd8m0GToDJUrUbpE/oT5UgTeUn2psZH+H1Th9cEO
mi00AeXpAOeuvWCtZ3KtnZRQVMqzTwUfXfc86Dkq0REqRyF0Apso3Z3vWnixvKpGGujaYSLWTW9H
if3mefBQKZPOFIbgVpx29JmnFbKXmNw2W8VDaifAv3yp6Odi4yFvPEdT1wtki8CHVEv7tOGetM94
xKcYnuu+aZKL03tVsluUTp+9SWUfGHIAGP1MLHLb90YAmEW+H07P8F++uu4iK/tOyyz4t7LU8WA5
qSi4H22kwWoFZ6MzbthU67xKxMhhdAyXXPyUiJPZ1Yfhn4tnot3XgyQ1BrPo/JNmbbTPgnVojyaP
fBRSKisvUzdNN10zTjWdPSbsH9Q6lRZqgzzNok2StX22myNVflmwp8ONytJw2Pl+ZA6BtBZCi5uK
sqTiT97NoFKne5PkOap921JxoIPwG4GP/9AlbX7OGgn1FGYuKwU/LCz/uo5m308uWg/sCXb7BGHG
uGel0gb+JCK52KTV7CXHqWnr5MazVvvPZjcqDyWv3VjWxSfgTr01y5DfKqWk2UwmEE+CSh6P5cgO
izMpUTq4LAOo8E9aSgw2qyLdrP/Tz8CMQN5d+UCJ9d4txAoPYOn1YqFhYIShwOg4DCK5q1Y0bY81
m9Kd788L5C2Gpm0iBr2e3SIv5T6EX3zn7hud2FU6M/kGgen6Yo8i+utn6ZG8hsabwVin/M/suQqe
n6Z7G6JO8WIl/U+Q2oSDRRFwuTUv2Uu2DOoJsgTGSCTucYJe++pysT5qLYKzq4b10+RFtSfisjhL
WwYfAV2ef7Avyq68L74IlmhVXLnCXM2p0GcLRdQQTz3HFqRa/1qjJGcnaCd5U2PJOydNIDcOtzKW
sBJsUrpj+xblgQWPUa3PqMf07Qrtc6osiWmrTmh5JhVOXFu6yW+camYlWROLA53QBZ+ekdWVSHvT
ad85Lg7lzBrfEfRYt0uWQ20igbvG0ddFO5xE6htNih1jVQAmHRbrKcyW/qExrf4gWw8fDC6BOy01
IUfInkdPd4/23MGr2LKfDqh+06tw7vtTY7nIWq2S6YDMV3vniPmLhRAbxJAVZ+Q42G9c7ZxTuorf
UGy2pG7oiMVE16ghkmRsTmsq7KO7KHORkyg+xFw3L02KmtHiG/nK5rz5VVWAi0CP1pNGrvEQZcly
Lmc9nXzY97PnFRQuGc86gbIw2Sy8ZpuSzP9LGJTROZ3/pFRD4lRIuBz8dZQjMve0/VaKgWa0yFEp
LIRtdpBVXOYoYTk5c43YISoghTA/CwjqKWgfSELRM9qb0CJMiFDJe9dFWSYWiwrCMV9e67kG6wJV
yKKtmfvsOGR6ZB8hPz3uC6bt2fPzbStrt4wnG7XfRruDzewDtMglGMFLj20/Ib6SXXoZLHpGgj5p
qtgunY+hlNaJtpDkKgm1fNOWT2lDHYoL4PP4aQprgi23i+fFkcDd0+KeQbYpEpzX6RoHgtomEWlB
KTlnV+1k5VurSPUzfJQ6F6GtNyMD1Z/tyzl4bA1kWeo9zpQPibDxOK7RfGSL8D7Crh2vh1U096A1
wF7egMySwOLYaiVtXMls+8fRy60DosQSTbgd7TXut78qofVrdbD4FLhwX4JR9Z/p7Dr3cJI4TRcY
otaq5gNdUWMQdzxGyD77actw6g6xUXJ95vlFLdA14b8EYqHcurOd/hoi1ncgsCwLkIU3Du8crNmU
2OOmiGx1GUwpnFh4voMNXHQaTtSurwz6cDaYQrsXxhH7qoVp4s7RFmQb59GWSHVitQA4xXNmegqg
uinNNwrYCY/yAtDhrgS4uBPqC9ZZ8zhaUxtSx2aqlzDwgb/APnaRHBApSeayO8Q4rNNsaNbJtFF9
bDzIl5CalE9uJJj/Og3KLWan6SugGfgVYfwA2kwssAj98tKmJPpFgwma+5rEg22WtfXroBYspZEh
yWKTjX54YyoMqViZKqQc7ljetKWHdgZFz6ESRXE11QmDU0KvOuQLwVd565OjNy/9wQL0rnc1rNKT
nj0yLg32IlTwVgW1s4TE47XeC7vAuyIrB8PnOHE5TgH+eFc4CkYo8NzYWVC1HgvTo47MJhfqD7vs
duHy3AYsc+g2pvrgF0Z8uKihbgZE/Fs3VPDafK0Bt8jSV9sMUDjGLEyORjvqZxt1D1FjVJhOuIb8
8SRsjYq3G1iNMkvl+wUaGkMxQK+8wojm3TdL0N+n62qOnVMT/OeRuoGcpHN+y2Kt8fNHNkLq2kLw
FfkM/6hhuuinA9JKN+bPcxU7Xj5eu/5UXtJajPIaVo0cm2oAuD6iDTbIShB1FBuMbSrZLMzZR2+e
wkuX9ckOFA4ev2/JlaW86xNDEQweEpxxZw/d+C/B/Oa84CGP7rVjYMjTLp+qYsOMhfkKF8C0l/Xo
nOoejQReu2lv5hSzTdbVyRTPpAdddVVKyHITNUpfOZjCDfOSowhG1k4PtNKudyJw2QtIHpq3MqjW
F8bSJK4z4g0PZait97QJhh+GCnE0gd/sV1HZO3wLzZO7hs7T6s3OT9tgGxBTmHAvrXAti1el71k/
uxm6Ctc/syqMO8cr0HeySAtKrLBMgXwsRCtGrIhXUN0LANBovY8RLiiQPVn+65baP1Ehb32UFNSo
o8F6eo2rp7mGts5Pi931F5FaCnVd1HTn0pp5Nij5uckMv1sk9HDmjQILIAEywzwyLNEG2EH/+kE+
7NhCBD+TTUgkhWY5Vl8BIYJs8pF8noQ2DN+9wUOhDuw4LUaQzuxHN6Jh0krnNtsRetU8zk2XLJui
mnijCq+5MblqPlVuqTsrCqyjkN361CG7wXgHCrDGYzS1BSaDAogoCKK9O5XV/bou3t5ZVnEnkNH9
BBhDcI6v9p8KtiyPIykuuwnA/47otvxcJmZ5/tMi3LBLNf+k9OfXKmP6wMiyfvfOgEp3nJsJfe2q
qiuwCxN7RMtcWQiv7//cXfgNLB6K+K954KKHGhfD6K5fme15DxKN6ynxwvqucNfp0+u9xUM1H5QN
pz0YLxJL4C1vUSXoK9XOw0Z6DgehL6dk7+tkvkFCRUoakUd07fpDAYoIKx0gSUnD5l84Y1bccdOY
23Sk2XQ3tMp5DGyuiRJj4aeefDQdOoIBvLExwRQfeeIA8DsGeW7UNdYvlZ/1zu+nav3JrcrZD6M/
hbfh7CDoGK1qOvcpgvcrCpns52FI1nGXCbtDezW2sjhlKeR+AxqXjiVVDAXih7zIKk40lHL1o1Yq
cnaDyZoLEk3rn9uC/u0jRQnwnj3NmuiKNaSR4uIQ322WBM3BdFgUNlnI/b2hG6i2n0snCJxDP9dA
WKbiSyDJYJ5X9qBKKeywerKSq8HMmkWw5RooMOQIJzExqdZLd0beZBT4To+PZUMu3CwwW2Q0fGLP
kAa3j+UVK3fjn5OrH0dxsqTp3PcaJjQeq8SZH7gE5fi0LCHb+Nq4i39PpNmqN2Vn8eYqO/Supflf
10tW1S2am7A614lVkQ3FIF0MN2LoCj3SauyseyIS0OLqPvfDrdV2s9XsPUGRN+pftwAhlnbb8p+m
jZnsrcmkvbyhiv7jafK0sFjm2yYkT4J0jjO957P3rADyoydIsbLhZKxK89JmQF/5pQ0GDzJZdXT5
2DVRYeYwrIadGT6sFBdiKtwl7telQ5QWoYaeHzTl8BYuB1QHdWL7LW3Gwh/6C/xFGCLzr0WfIuCR
yJ42IlX9et1Okace1h7J060d2KhuY3xea3/nhQRVIi8VInqylU3zr579SZ87qzUfgnTEv3zxppz2
TQbBFG36BB0RA7UUwQwQhGsAt/jYb2Gxm/sE5QN+jdbW74EOEcb/IQJeDHGRP1DW1r9C0HRXfIXD
YyRKov8sy0clL4X/2UE0vqe4Ba6mzkce7Sx45xtQOC5uqIpPXhcQyZ6IkLLP+tvMGancEEi7RNjD
/S9jgIwdLOBNeaNiT4yqi8na8IlbIToAanEx5SV3r0un6IpgkB0B8HHL4uy/BZXtgdgtxEuB66xO
XPQTcgQgrzquQhatbS4tuqrKhrKUCg3xMBSV2BRk5ftbpB/uXVml4nrs5+YKSVHzgIb502mjHL9U
MbwxNhb7wQ2KnUl5NSK/dh7tsB3vorKsnvREL+2AY1vEyDftS9BLjM/2MMxk5NteRACuNafztlst
bhoIo2bvTAan+dql5asfJd3yvCS5bA9Rkdk6Vjan/U44fcq15zv+jDzOx3YfLghLt9waNMTrRqvs
kAlOYibyvG/3QaG5WOcEoRjWcbAFywE/pz/FXRzavuvwnu+jIE1Nh05E32XokYgwoqfellWYNd8Z
KQvUcROZEdwg1qhNTFx3X1+k0nmxd7O16w4CxpCTQUvrUmEbQBSDZ/A9oMX+UhOP9DG46I9o7HS8
OzvpNPNl0PA9gap50Rv5NtCBLsqGdt+BfnjXOiIe5RQk+FBOgQg72vd6NXwsKJzzE56WysJZpBtS
fjEyRuSMFIjEJFqm6koF7fLRLXKG54aj9kEiiALceL2N3Qh8ti+Pc604FuC2B/duJZ50ugvCtBgP
vXCNfJLIjM7uaNp8ZwwJDMduwON/bIapHGM0BWO9S0XqrrvKuHn94IIqsHSD7qJch01vXsuaQoRz
p/D4buesmJijReMQNIT6iiWHWaA9G4z43VHasBG7EhQh1kut5ztlS37KsmgttW2TZhX7Voq5Rb9Q
DusG547LclNMwS/wEVcKV4x8ntx2OI46L99D1DwCsZOeObWD6GRzt4hkg+AymHD+lSK5yBlN+1tn
R9gmENIM08MgbLc49zSqgZdOmDNiWOh5uDMZ1Gpe587j4OMc2mIfNYcR70qPMlCF7cZNEBNs7BLD
z67RVi1jV6fKRbsJ4rEHpLFC2gsk2vo5teHgkO3o4hb5f/seDK1D2VTrT4xCZLzpzYKzHsoi7Tlp
hpnIYYaBeX1Sa5G+F+WwcDxK5ecp0ouA+BEnb7H8YqnQ56yo5KtZMl/EZSvt/DRRgLMrXK2ss9+W
5XAY/6IfDkjbiC0m5C7VB0f3rvVjdd5cxEOe9n/CCHLuvipetmXYBDPgYWwcIhY/LBG1iAbJQVHl
g4mSmldpGkt83lPiZ/73nBdd/TvWEmo1DUizORkc44woiSaVJOurbN5Gbq9QPYVhj5R+zao8/Uvj
TZt3LKOStHIllWgfImVnfhb7rE/zVeUvizxgoZwGnCPNAECbL7I/4vNWDyShRA9968xP49Jqd9fz
pdRb7mNdX6yxnpZrMJPiXlG99bLOgali0O4lp9m7XpJ9BS9wbFq/vc5ViR6etT8Fxifz4krz3MVZ
2YXP+dgj9fcZWL9yNzHJldcwXbwVJLEESNJdQahBasyHQX/XxaJfhg9UtmRXzRMj5jW8QiIPds4j
t+vQCF7S0sk/NC6QR88y/svI7AMzic6AQ0lkuX814WY3m76dyHsh06oPHys7XbrHImnoHf6Dm2ru
0TaMrv/j7Lx25NaybPsrhXpnXXrT6KqH8EFGeq8XIqVM0XvPr7+DutXdOuxkxIWAAxykpAwGzV7c
e+05x3QxdW/NsMFWZKKH77fArZBRs69f32e9KO3kehSvB9zgV1WdaWzBC16d7ytQMgCnaLU8sXMc
ogyMPHc3qVkQ3oRoJlifacE6abTmGLqS1qy6TkbfIcbpNy9ml3k1tmb33qha+OA3ffzZ91HFFj0P
CC1DJkEbClhyoHXj7kjmjFKMrW7+3MCB2reGrzuJi3NftWTh2vJ47TQ51iVw7V2HplEQs13CJ19b
tWnI+3isq+sKIBDeuMo1Tr2OXCG05Crc+i6zy3UkRtGj1QjSa2olCgROuZGOrGRDFute2G87xcvE
jeeOWr7W0FLzimDXBLkEDba96iraxjIlNjLzwSB620L9vxrzRMKFktSCuyI8IKCNR/bzKqpwhZfA
lk6aOg5HDccX2xWFOu5dlh4rmKDte2HkJK7nUW11x8YaCB5j+rnTyjC9QYgCAQV9AflBYZ+eijLu
ruMkmmYKrn+dZqGLkqFWnoxEkCI7pCu+b5tcFK7NurD2SmgJm1Kz7gZRlWwV+MmVC8LUslkL5x/1
EMQHI+wr/TYtXKu6glP25LF82YaGnG2KoQfqQzebyqSxp0bbcbzjW2hXg8yCICenYJcmXQ2jiR1j
GBiJjWFQZX6aaseKhV59E0P3wC0EedTDE24iwHQDP/kUSqNysr6IbJw+JBjqLraqqPJ+oNmrX80g
LRFc4Y7Gx13BctDBAo4aJLSV1NKU3npjiZlQUfzoxPNe72MwCts4birWCxj1ppVBrW7Vrinx2enI
SzeuqhDLwF0H+TL4L+ABtLWu5B+JnEvXdQrRjAqDw9Nvk31qjdpjE4jVj6Q3y9sO9/uxDCLlgS3f
DFoqi0qPoSAhbjAN9s9NKd8rAk0xGjMoy4D/F0w1sJnpK+zkg6NUfcecg5nbijEmqbQLVbVGycYm
IE3BhOZSnkU0X/XRv0LEZ9pJW/T8DJtuXGOiS5/7Qsq3LuCMk5+r5jtp3tV34qTE06BPMBB9QH6C
kfiAj0pCaZPB3ah0mAyGrHrXbKvp97xZ200i0VmFQaA9sEoRTnpMcGEh+XG9Ubn7qY3ySrJ1FTQ+
gx+WQ4YvEE9a1ljPKcJmad3zTg5Oahzn70UJ8Tb3TS6rFjby1lPr8JD4rudEbkO00hjU3aH1gvTo
Fnmzcb1a/s70YHgUXdnnaSH2rqRV5RVwxy1913UDRrgwtA5yiORAzN2YKZcfZm+VViCWZu8H2RMS
zj1dU4ajKxr5wB6S2HoHM4uKR7OUuucEzd4K/5AAeizXtlov82Cyt8wNRKOQr9qqZfpT4dIcmQre
g6jTTqZUAKbzOrlgziVQVImElvNVUovpNVO5GsGPRiPAHZHwxn5ZHIa4Sq8033K3terWTh8CWENW
6dpqIYhP5J6yLzWIAprxbIJwrapC/MgLlnddjAhf0iX/npd6dKPrfrHxZD1/FqMmPpgyllelK8l3
lHtqQE6fdx8WtbWhlxbZFDa2a3Q/SN8UNA7ttk5GHVwgsw4XWRMT8mmsKlH7JkqD9tJVjbATejW8
YtWES1Vq4q2hoHvzMrOFkgWe5iPCa/t9nOrtYMjRDWs1adiYQdJfSU2GCa4Z63CLQ1/CdJCxTgNh
BCyxG9ZJ0KP5OsYy7J9hZ8EoD3G3B3CLv4dhJuenkJeajw2k04rqWu/QNscraE3MmFelYGjutegz
aaN7XltGc4+6LVBDJsV5Qt8zBEEC/k7xLTNBZAemCdEJUozkVmedzk4aCRg1hTXR87G6pu3N+oKl
S51EN7yHsZWuMj1G3HY1svANhd0I28H7HBIygnfmiMzoXkDbk32eh1UugO1/IYR/g4oOma7gelAU
m5U3sqwyA+Dsdab8dP7jfyU0fkHCVCdA92+fXyIe1NuoUG2/pyAHsn60qmsl7VZW886YqTc8bT6r
LelOCMWfktU4GnF2seJ/ME++EJWwdI4ztG5QqZIRx6lkW10I3RBb666K60sRYdKELv3qFGdBB4rg
RZhBcK+GqfWU+eIV8i8m6YONn/reLUYn0ZsfdZbexUO/AfqertnuHS9wchdo+OoMkxtFiR5AX5Rt
QYiUteDXtoQ8nPJ0z3/n7+H0UV+d34xwDgghMbohl20e8rdcr+91sd2yF786//FLZ6D89QnxCqWO
EiMabArZzYgrAjW76ljtVXApkniB46zOmLMNbDKMfN5gW0R3CAM7oKo00eAN9zWV5JdoEL6fP5Wl
A83w4X6FTq0ym87Wu9apJG/fqNE1vT9/VYbaLvSCw/njLD3QM4a4kUPOkyuht7PEVG7Yxi6O4Cma
zflPXyDaK9Of/zZkUaLgdURIYNOhCG9U9a4ejZMSktibAIvoh8/SE+INebvd/vwBFx4wZVYjTAWa
VS1Vre0SurJFw6BtO2P8JqJ9uoDkXXjGfuVm/XZKmIqkyAt8yUY6/FGhlKEHM4CDaKP3i5EDCzdF
mY792zGE4hd9t5RttdG/BXq1z7L4z5jxv2IAfvvowWWCgtZRhq2G8iIM8GZwa1bZpVjrpRswG+F6
JyahLOM/yRL3e+O6D/BXDwavswtDfGFcKLMhLkhJnUW0JuwpdEat2HSL1A9aK89jIL7C2msvHGfp
FswGuie4tJbLSLa9qrmhm/TCyuLCkJuexS+KoDIb2iUzT59mRm6ng2g2m6xvZAIdZOMpbYx2pyum
rK50a/xZ9Wl782fDYjbKVTC7mpqVua1L0c9W81G3i9pelIMLr46FuyLPxnlfNCX7nAHZP8BV3BZJ
JoIQKA9M17YAorfnz2IpCESeje5JzcS0PM1tMuocM6k3elitpQApRDuuzDrEQBTucxeFSkrvJo52
uD3wgFfS+/kvsPBwy9Pp/zZ4FAVTtMzWp43qBg61hHa0NTYCWoQLxWWhXsqzgY9/xQw1cWKRiNEN
QORjkHtXQHu2XZbZlegTq0KigqpdSHNZeBLl6Tx/O5+kyKGlBFrOR7N0l+64lHTZvWOXVoeokR6K
RL1QdpYSAORZXUABoJaWYjR2Hba3ZviAKGytZNJR6a5yS9gLyg5VAe35Pxu+8qxMMBEYC6ZGrZ3K
9ZYQ3bfKqC8EIC09BLPKIHf43kJZLJ2EXUlBre1eM2/ZuX37s2dsVh3whVu4mL3GSbzMuOnwkMWV
kd6hnTj/+QvvL3lWCqzIiuieBoTsKr2d5/4RzQOtIguV7aW8nulKfFHgpFk1wI+R0CAeGkfHDrh2
MynaBixDthZbZC7dTi0xd7rJrmtlumvSsrv72BJedD+/VCcWzlGa1QlEB4GosbR2IKnqJ3yL9JZY
QkvusTdrd9f1jbHDT55tBtB9KxSxSAxC3N5R3Z2wStx5OvQl3HV3mANfzl/2pQEgzWoHJq1cJoWj
dWrMxdte6X7Qv+GJ1/vrMbyTJHzfRJusAinHJG+Ef3opZhUlC5H6YZMh5jb7EUK9eSyKvmFiZBzQ
7+z7giZEd+wL+RlyebxBN8J8ID5mUe2BonejqT/8UbH+31y4DNMA/OrZmJWcHtRuK1hS4yB9lHZR
qnl3RONskyiv1m5a4A6n/3vsxhZDShu8Nt5DXh3zSn+EGyhcGAILI/jXAvO3sgdduuoFKQPRNtAL
RT5c2YgwpJ1p4Fk8f55Lh5jVHwIzcr3pXaTcoGvsuKz8TaVgajVUdlX+7BCzOmSVYgZUUOgcrRUt
3khDe5C1NHSkyr001118aGfFKCGYAIEOEu7cyL7h+Um3ljkAtFNEesFm8B1xEIKSrTmSTVjszp/X
0uCdFSil0Ng+Ubl0eKmyTWWUbDUGTekQboFMR6zbP5uziLMqZTAuEOFoHU8B3KUYNdRzFCSfhgDu
TwReu1OGprzwOCy818VZQZIsNSdDm+tIglnSlmsdYJthMl8R72GpIuzcEzVz/vItTZLEWaGpOiNQ
sa8Njm8cG6nCNzU+iFV0XXbiR5FqoGzlcis0slMXxouvVIcgZtJWBt6F0fVr0vfFEBdnJQcKnNgX
NLidNik/Rj3EAniC77HPw8bBxHGoQXlqxaFyhU+3/DmRMcQCPryHcjhK6sc47t/ERLoXa+GINPfK
K8ONmAHXSgYLcs2IfQmVnsCAaths6bEi9df0ni5EKC498uKsQFkWM2OAg50zyrhUEXWngu54oois
1ELOZLyKeXYTygGihEb9vHDPFt6Y4mx2FAutUBVwS5xQ8H8yu/DJ/h5vCNnYDSNNzGOrYO7qFSig
yoSZVzfwuS+liEkLA06c1apWVv1SCTg4aj+x/5GS36Oo90S5AYjPdkhqSJrOxAGNCige8dkYtF2V
XTWRe3cx6n0py0ecFbMQvBb7QErrsAtxMkET1I+BpbyQeHHwxAoYqrtxTfk9bPAZC5V66WYvjctZ
fQOVm9cmGiYH+0bhWEkEp8tF9KZ78C8D+O04pt8CWr3ryNAJax6i217C5hiyzTuariPq5VYawcu7
RurZQlx9g3CZXPl+dWGGvnRvZsWwGsQuSjHXQziFP1ADRSF2KTtaHgb+8sLicCpC/3u8KtasEKaS
F+oAPmgzZWBA84SAefpNVqc8y153L3eB7db63R896Yo1q4S0buEeQCF2Mk9RN52V3AxA1EdBcJQe
tbWYS9JL4ZfDrYl32zbgr5rof2oiZi7Vx2lMfXW6s/rItAMuVscAz7oYkQTicjS3z2qCtzuWsfC0
74ZQvguDsvJ9Gm1sCGFHzjO6oRSl81fh68cOHyBf7bcJCAJk+vyi3Dnw7Tc4QJ6zMdtmhngoXPJ6
RMnhCtiaq/08f7ivHyKAPH89HIYBNc7EsXYy7Dso0uLDkJj3wMlhRb+dP8TX8x3FmhUw37UsJBla
5UCm/FS6yDZ870kq5AtznV+z5K9u2qxGWQV4U4Q4kiOn14kUHVgPr0sdO6fUbpBPrr1E3kLZidxu
X7IhMrjfK1NBCUI0xACJsn5pLq0sl850VqlIDwE0kwa9A1R+3WTV90EUP2r/wnhf2AEgEOuv90qh
k6ygQe0cy4/p+e7GzHD4H2C8lZCOttzvBv5E866a7IjB//zdWxoSsypTJyBUatQMjqAO2bWcp+0h
qqEMnP/0aWB9ce/MWX3JydUygKa0TkA4WmqG96h9jm1THHJdvzb9C+ewMKbMWWFpkL+DzaYvNI7E
V+tjeYVAEWVGUgi2B2z0UKgINRAWputRMC+c2sJ7SzFnxUSKQGQUFrfLhPo0jvFIGyP7bBP1ShXG
e7NIdjlwzhWiHZ01jvtQBtqFOrbwHJqzGjJMKSNRqTL919p7IRTeh0QhHC1enb9pi2c2KxpiXWKR
ymDPRI2CxV6Krj0zKDd+N22+5YYDifFJrM2bnnwZfFRtaI8ya9kLR5/G9VfPzPSk/lYhy77rwaNn
jQPfSbpxZRVE+BQBE9XRT5F8ho0sGbd63QXrAJAE+jHezg3a47tBDsNraDyX8nF/9Qy++iazymOw
FQxJqOsc0rqGh1zCC7YKC1iaebkGzUzp9l5jsoM2MmRpNj0VBHyqy/5z1X3mZFcjyVN+ok9FfY1/
6GnAPmqPoncpJ3upYJizesQDlVtl3fWOYJbJyetFfKahiP/Ie5K13D+0igXGEEA2pK/a2ETKjVHv
2mK4tGe58HIxZwVLUrGhuI1JXwNpPbJY/zvySiIiqrs/3FMglvevDwPTcbHvh6J1+k6/9UsV4Qry
1K2el8X6/PM2FYkvbrIxK1Fdo8AnbqOOKfBOE1BZEgRw9CNBWsUWzXgMtVLeHM8fa2HgGrNCheDF
57WPJSbkTHchQPet3wuvQYwO7vwRFkqhMStKGYOxriE+OYkYX4d18M2NAiT5wXMtKNc9xNiVYrjO
n84fjVkl4tXR4HZgQtWB21yBsH8iWuwWkNpHX6ubVo0O+CDrC2V+6Xk35nUJE2sdG3nv9IDmaCFX
4q2kGTcVinsIs0byNhBiuC50bUAM6aOwl4NSXXuyeaHuLrzNjFllQmVjMtJygnXL9AXlPqCf6wRp
KfMq61WwPs7fwqXya8zKDv0vCrAh9g7oEzwuKIjx6cFLI7xxNb1rBgKTe1OzdhHmjaPe42I5app5
4RldOslZUYnwlHqBifipVcNd2Zc3ngsd0g/2cHWuzLa4MNtZelBntSPJfDDknSzaMtXJFzdNFT6x
+2w3sfUuitJDXGmH1jX+9NGZ1ZEY9nUXiVXMQgdxu5oqj4U/2pX7UvsYRgQfUEF3wtq+G0TjtcuK
j05KL600F8qkPl2C315otYrlNYB44aiiRGKDescNvjUalNNJzi7PcA8KBeY4xgKEBaWCuX6VlOBU
MUZsK4EVEM/CKkcceqFGLFQhfVaFTEhvRFCNkUMULC8z+EwoNTESdf2FR2jphGdFiH2yBAyoEDpd
jh9qZEjGxh56zhrv8/kxsvD06LO6g7OUtbpkhU5L9iSpnc/ostb0KkrJRb4WPFfpZOH4s2Gvz8rO
WGStHBrJaCdKzioVBaReHkBJP1j+gxDf/9kZzWoL3kyxpKWbOuB7V0NQ3SZJbaOiZbgP9ZXrx1e4
tp/Rr58/3MIo12c1piMIRJe1VrLbul+5RvRtdE+dVh9o5dZVceEuLfQjFX1WSzRTT1yzaEZ7VBMg
FuGxT2qLIEMFe3ZxIIB3BeNsqxG7RCI6ciOCPlMtus8H8eH8aS69MvRZmdFkN++FQqLBEdYbH9P4
OgvjA9tqa3my2YbJa4umXhRbnIpjdhT64ZlIlUtT2enmfTG30GdVB9F3pxsKAv4qi680DTp05p70
OnYsBW4cWEzSU/ByG+WT11UHmTsv59aJQKIAGN+Fwbgw2rVZ9RFqYXA1FPvOSKRCA8cJI8cUv4aD
+vw1XniU5vn2LRNASF9F4xgqqtvErY68+8HJiPjsdaCQWE4ujJGlI01//lshTSZbiUjsr4O/BYgQ
TI1VlU9TmkqKj1JGcERsWRcG/dJlm1UYHEd+18LfdiBxXMMA+ZlHw4F40pfzF23pJa/NikqiNZHQ
pZNQsSmKdU3gp2Zl69pg91GMRyLHhGFt6PpbLvyAb4X0PdQv3K+FCe88gX5qYJAtFbaOlmQ2bL6E
boq0B8l00F3po1Gttz9tLmizKkNAKzHeolI7QdCDJRLLdF2kF27QQrde0WbFpTc8sWb/Dqm28uon
6k9LGeFyEsOC2tfUG95sxEEJvnQQ+ksrroXXjjarJrqeCDj8xtLRddyCadqEW0HTriNkuy7lw46x
IO58JYnXMonk0frCs7L0LM7KiJAJaTOaHpgqczw0ALFQOMOLJO9ugwVBuOrkJsT+ouDbNvJnsnHD
tZ70kHXTH0bixfs8L+Q3l4f5whO0MA7nal8VzkeXJGLltBPQQCz0FxDAm8bvSIKqAmLxLszalo4z
m6iAkZIx5/KSko1rTQFwIX0jdw8NOq7bGgjP+cu7dJTpz3+rKpGOoi8HYOrU5FCvWqtSV0mLDR/d
1DsO8uEA+PDCVHBh6KmzoqIMVptJcC+cypDLmzrP+y2xidedy1xwhN2mxkAW0BeeP7Gl1+9c1eum
Ojwa1a8cUzqKSbrL2ZsDtHLt8RIwIm1X0t32qmQfVwEGbU918tY316YkX/gCC8+tOpvTGE2W5roq
QYAI60NJuktRZjeD4d+dP7/pqn3xdlVn1aVAUlwR49Y7bkAauaKFAiRh09ySTpQR+E6U7/njLD0g
s0IjgXOD3lcMDuipBzJXgCseiJ7uVlVS/GiCx/NHWbpYs9pSh2koY2bp0Xl3ocPsjIBpumBACDr1
QiFZumCzOoLrso5J6FIc8pivm661cf1tMre4si7dkoVLNRf95iHFD0TcYEelQC6tF+feJsNh/62J
mJQPQb8pQv/p/AVbOJu53tcHpKmkqdnbwETYLoYxvym6oD6JGeE45vbPDjIrDuJguDkG8N4O9do8
BGlr3qhYLjdxPaQPlRbXf3icWWWoiPgQIUR29mBp9W3ch+KDl7FmJXYnJBtGxyFy4WleumzT8/db
uTO7Kleayu9sMHDsQvUaDh0BjTZuFXK2tKDVugtHWqh2ymz4y7JS0h7nnLJq1xOftm28EDEtrk+n
wMJ8X8hC8B0e04W3xdKJzcoB0M8a3PNAco3JTgOyWrKGRplgAmJdZaI0h667MK9fOrFZQQgtaFtd
SaC8jGB3JQ4d9F5xB1RaWNW6uQfMeIT5df4BnC7WF0VurhiuM9Agmhqpdp2pRbQO5UKDEFZBI/jD
J29WFCJCsApNqRqscuTtiCgehlynhWeurT9se84lwnEWWU0JT9dOg7ZuHMKqoFcSOReRtuLJz+cv
1MLcbC4QFrzKjFqvLOzEcvyu+0jNhOUUBPsVvquXniRXkNkSbL4f5483jZcvbsxcEGxJkaqEiI9t
rwHOd1QE0D7shcoKazg4nBce6qWzmtWFwFVGWYua3HYlSV8R4tQV5DDk4l3djM+wnWAqG28pRMgL
Y3ZhEM1lwYZUMop0EeSe34UnppNND4EDlYQqGy1cPoGO3fnr90t1+tUFnJWHlHDHEHVXbhNpvcqG
d186Ke2b4GWnMQbC6e68/DvhCVdUj2wYcX2BY67uI8iZOP1wtz1VXn4oes/R85fzX2nh7TVXDjfM
g5KmRSpfu+ZWw80pKM2udaV7yeh/0CA5f5SlSzyrHsSctUmYa7hIFHkcbtMIRAYMERU8rQvPnQA5
t0+sw58dbDarCH2g6GTRKHbPU5kCzKXP0FQCsMy6l+qtYrKZfv5I8vT9v7qfs0JSCknuJvJY22iJ
vOq+THfTPUTrHSuEp98iJgJhS46mjAsW4pinrMcE1HAEmwK4dg0ACn44V7lgG82vEeJBhjv/1RZq
6FyUbFqVH7lQC+zRNACYe6dSzd7Pf/TCzZzLjdVJxwx1Z7RjEWIWUGnoJX7SPMl61B8Hf+wuzHUX
qs1cQmzE4A8becqjsEKQFV7NqIemfRgjTbz/s1OZlRrP4B5ATBARu4RVCqwx6qfwz+GT9bNwLYTV
pbnO0rlMf/7bDCQi9kYBEqXYXYMXdy2GaB5gRRnyzSjI2CvOn85Sh2Uu9VW9XnNb4Fx27FVrSM3s
F3seqWMq+ERy1U6GJ9u1MtD60Oo7oxR3I7Fi54+9MEH4tSD77QxJJOs8tcNphbXaWDcykYqrMmVR
onh3nhiap5HkNvr9KTm254+4dE1nRQUfuKK0Orax0QSDkicAbjZuZiTf/Dgq2935gyw97LNiAtiv
yTTNU+wyssIX2Lrepuks5VABItgARrukSls6zqySmBKE0NHA9pIp6i2Uw5uoh53WEIUXCsmlfV9N
mT7ui4I1VwGbsigqQ6hltkeC06MshPtMbZ5BrYHrzkWR9HghOzWeahxzY7T7rFwPVTqeNNNKxh1p
h94zcTvRMdTCcm24lYUhvMzWkxscll31ofVs28C5baJ1a5RoBqU7twQJQIIgyE0a+3I5eBu9gcis
DbJmsy+/ybv2h9FrNwPZOrQ1e/OWHmF0E4sxQWva2F+TFRDYBlHHKNSEY9yoD0Fp3aD0v2M999IP
fr/txwiSCF74MeWwuZEK3SNPWrSrddHbwh5l47C0JvRcfhcRfrCNvUa6GgW/PUpQlGFU8/wEg9PT
YUODpDXVE5j8gxKXXbYCGS98dHJggFfQWjCRCuBalZA0qVP2OSDCEzlJ2dSuvAlZzd5YheveeEm+
Fb2qfQsHmfydWt+wrFK2WlU7klm+jjDtjmoT3whpC6HJL4RHo8z6995St5kuOkka7QsgJsZBEoLG
I/GHyDwz0Ig7RwNG7GDfAqsWqn4lKSmUTpKkUuIjaOP47inwGuDWmSPl8bERpZQFvOvuNaGSdrpW
tNcEaxO8MsBBbsmrV+XbVlNuW1PrdjjlEyKNjJ6sEeLK1qkr8MIMu2ath1b8EiK13gS1sJfgaN5G
xC+TEH4N0SvdJFn4NMaJucZ7lw67MRcOvIIfc5YgsCMI+MF4tWGGHQ2b0RRuVTIi1gC0ieIt++FA
qp28NyPfPKk8L6AYh5NAEhDJLBpwdNddm9z9QlA0Y4N0s9+79AEPuiLtDbgUOzFGmAKKBWZjC3ZP
HlOQLkaiWzrqalDPWMig2BO7yYKlE2TI42NgdCvaDY6pVEZP1qpa2GQNJataqbRjXgz1ybXq64yH
Ue5HbWtaqBj2JrrhgZTXTlsn7XBoav3UeelTVw97KcLVu81aojdQvsf3FTjD06CJV6HngqHXNSyI
Bsh0QUIN3o6q65C9Ua/rQnySwGbuxBBkpBCHVoLRIEFPOEKsMzQP/BA5VKq3L7SR3b1qgt+ZXNC8
+WlF5rBJDNLCDAgdxwaXwqZQie/x9F/LgFEX1434OarjXV2bcXlreUZFz70qSb6V+hO57MPeos+e
BOjSZFCj0Kn6qyEFGjFxrUfSe9h0IMymbhXb62PtVW0aMnpKk4X6WOknrcuamPiKKHnpyCLlIqjd
Om4ka3ggWvVKYxEiP7lZ82ao2TFSdPEURLn3WhWVuGtk67YQwvwwMucmcHpDyO5Rp/uztvp2V01A
PnqQ0rbQyhVe8JBbMAx7M/BIbyVNjzQ/num1SDyFoHv9XURO7S5Bu1tHikPK9nfDa81rpOVkC9cl
I3sY8/F1nLT/myAItH2IVXuddYBl2sK3E1EBDJZUA5I5TyXHjrR60os1Ixh3RRsoJ002Qg/NE2ve
NvavtMCSzU3bKNB7yYregp50hU06MLEfwm++b6QbMjjjtRbq2afkpuxog3J4DgK4gFKVllufNKJT
O7KJG+hTegnz4xsVPsZOZoMCUCFjwwIa30ygj0wFrSxIRLgXxNQErnqISuOd+B7p2RJwM1oAkPEz
RlAYBTAwbK7BGOfnVrzRiGHc9t0grMQsnwiwRikIW1PICUuM82xrVrzFTN6WfAWv5F74RL8MgZie
qiG+gT7qXplGdyNQwvMUTIqiCCSnABo9ELVEADblQBor+U3S80MalQceMOHGK8Jy5xr+I1Gl+drs
gdlmZQJCUSvIeCaGhuEM3OEjT9HbR5USPUC5xRNMDtKrJFjdQyiq+muZNsKVmNHvXHdNbVnfIAg2
PwS1MstVrqTFo1s2n9B9BYfeJ0DpgVsJBryxPYHA9IE7uilqY7yPcFnt6sTPxw2cdJpLoMR+tGoZ
7dRWlzamkDgxGputO6jxN+hBwzaTW2bwYi5vrRE3jm+V6SHvy9u6IyYmqhMdv0DNdF4s6fCs1Ey3
1mZkfYO74h3Eughe4CbWmd0KajusazDFp7BrLWOtWPVbWQHLViJ1tNukgzkcVUSPFMhd39lKSNep
VY+wK1Xt0SI2flXWxOO4WpFsCN9MVsSHe9cJ8d68pvETVnleHqw2N/djlHkn6FLHFsChTUqVT/JX
od7CoUw2Cky2o2CJcJnkfKtoVWOsh8S7Bc6CW3hUm64jaFbx4c71P2Hc6YgdxTgovhlsOqyjvvT2
Wm6si8QqH1s/ll5Ebimiv+QnLp9knam5lj+RLDw2G5Nmt7IxQ9l4jVsLHFkhiuZ1kYyHXJCGg6oB
SO31oNsX4UgEk6BG71NaQsI+SkU3O1Z++jKZpFmJ36COgw8F1oAEeljKXpshFenVW95rO2EEC9Kn
NjEFWToQ92mEK+Y08doPmprdtoBUxjCW2huhIe2rcROyk43aVI59JD+yzSEdPZDKhCAZ/pNR5MON
ECbqfmJBgU1Xe2lryRq3K6lBcRFFf0Oexnirilhx2MO2KWiT7iuWTHWXV7ER2mkB+XJtALsr1mjQ
Sl5ZmYJL25LY7U/ytHJALhOmPMIfvOuI5HnMwrY6mUabPhFZ02xrTfGeYXfnTBCavKt3yJ6GA4jE
PrMjKYtW5MQT9OITuLEOGz+lBoVxtupyQBbCqBJ2ofrCBrr/NnALAVjdoGy6TL3qvEBbEehFVevi
J7Vyux3Rm3cFoHuJuNYy3su8SZnXkaSqNBwh0nyae0Hx5DIRWwPcTW8HL+TOJYZwYT9ooeEw94YB
OyzFqmLDByQv7XKlN4s9aPSPpDDA6UsVNiTCZC9Z+haWwXN3WKvpda5WSme7bCY+hK3SDNsoirTk
wjJ7aUd27v6KC0UtoZ33NlD2K6LAS7rXTKEKgNsbWSAbgH3nZFW0bkNoa5Q+RK7++Wtl8n9+9P/h
fWa3/2/WXv3rP/n5R5YPONP8evbjvx6zhP/+c/qd//43f/2Nf+0/s+v35LOa/6O//A6f++/jbt7r
97/8sE0RaQ53zWc53H9WTVz/+ny+4fQv/3//8m+fvz7lccg///n3H1mT1tOneUGW/v3ff3X8+Off
Sbn7bXE2ff6//3I6gX/+/fqz+9u3z/f4Pf34X7/1+V7V//y7ADH+HySs6IapqKqBu4RlVvc5/ZWk
a/8wDdWE0GapmiJN3b6UnDWf35Ktf5BSJRqmhpxaNrXJMlZlza+/0+R/sHOIGx2nimmYFjf6vy7A
X27R/9yyv6VNcpsFaV1x1L82jGDuS6oik+jJZ2mmIs/1ceRjZGRThfVbTE7mTvO8gSmUxCqE7DL4
9bX8qpNdJG30OG7hFwfGvSaq/ntXY0MFhhY1b79dwX9/wd+/0F/X0NP30ZmzmyqQY92QxXlPJxh9
VyKQRX0jvtB0uiAo7FGp4zUV85KB969tXQ4lM00XVVPWRIvLKM5W1IEFByQx+vBb7u7N5DgmJjJq
wumbgl7vFgwsSOL4QlPCmD70f9a7iK5oFQPEMwwmsiK3ftYriGVFd8swlL83ZShW6xDm7tELS3BT
xCXI+t5gEuFtDDbBt2ihhBxFbZZ5GzDiorWWvSlLVe8FD1QjTLxkVcpp7q5bbfLkpEZOeIUFjUxB
d9sl8s6turhYhwR1smQVouhGMQiXXo1dZn43SauF0ZGTCLOiEZOkmzHwyAIpc01/c5NWP4yGSJJU
TVAmfjyS+/YVuQjKuuHWs4B15WiExFTRqY17Q/qRk6tFIoZS1R9VFuhIf0nuK7e9GdIfTzs3fMyx
nk8KQRhaJHuq5iMRt1JOXEI6qId0DCJUI7Ke5CulY1q7n9rv/5ez81qOG9nW9AsNYpDIhLstlKEV
KYoixbpBFGXgvcfTzwf2RBxVkcEKndgd+6bVygKQuXKZ31DWl36ZLEYzGaJmyA27KzqKTbIWLUqB
1xJRwnYFryy+aVC5RmBeQ3V9jVNMNXpzHpQmGm0R9qpzMxm3Q+zyyNEYZ8X1jAp6g9azwqsh6Nrs
AQsBcQ6qchzs3z72craV4UoOs34q+uPiqRWZWT2/hmJGmljQwOi7Sdv925GxBNq3wnF0i5WUeTqK
n6TdJiVG0K+lXWZej/nuCs1X6peaMu3zpU76ecsTsRan03EdHsw8nTFnGDpDMUjFqz5welmMeeaq
x3tcX1FMYYLYWlX2LRrD6JGxqf87LePawLDRSfad7Qu1+fz3nEYLfo4FidvhACNorp/i65q6JtN2
Jh4dp+OtKbQB3da2vKgnmkafL3UcLTiohCOE9GzMrWyxdKeOG6chdMgAUE/2QrBPt0m06GPHTuJN
UxR4yqe7blujomAtABH6evb98+WPn3RZfllYx8qc68QQp+inecIpQYhMvgQxeIvBpfig9dJtTDKl
7edLHe/at6Usia2AlLZtutZyB/7dInaGyQljYagXLD3k/ZDMagv0vDsTCY/7i/+tsmxZAq9jucap
qmATSIS629J6KTAq8CLbwlEZMhweihTJbqm0M3Ml540T9j+hlxX5blK4tsHdqSMAvnzhvxrDbemk
WY/H+AG95+Q1EyRiO83E/QITwbrPb1RPvMe33gK+BrwsSDazE+cG/OuodFf5HMpqlzGnjWi42Vm9
7Qe7eKWK1OSqRwQp3MDaCpPLDu3idjvGfv462kwq10MZ4zWDmqD8ZabgjFetk+MtozAhuhwaxbUT
CCLmjgwg/jUHFeVxrPBTucxtTda7EBOGaTP1bbv3o1iiNYrtebkRttKw7JTD+IRQaVztIjdcekm1
5n+prcJPEO4ME2c7Kxtbg6y31a1RpapYmUmAouqcg3TBBlhqQ4mGaSd+xXLGMdPJMru/zGVftKup
GNu7oYjLxGvqwSx3AzqT+taFl+2SISv5NKrSYZoc8IfRN8MTOclwOUegtkwvenfWYMalUoz4jQQR
joqO76rbwm/GBfEUWOIiLAx7vsWeZY4vZE5+ck95HCQXqch0a+tHZn/HVuxTz7dEigmfqsOrMYtI
zfGZicNd1MgMjdUEPjnQKdTOPVnqtb+GjTWYuzJofBdLBuwNVoWBeuQ9noMdwq8xfN+d3QC69zTJ
KM6bA5UEXsZ3oZOFbHewCekZ/WnsIgGt5ercuujPYQkT6oG7QEMF16qe4T2edY6OmDL4B3QwzQSW
SDAQARJfBU+zFTgPyDvSsQ5zg8YhSstovgWc9cfZDNCKhd6fenSKza954NbZJsYlPYXKg+0ck0hb
PaPDX5hr2bgxmjlzjRppij/92h5x9IOAize8rPo6/SrKYMLIAbX95jLFG71fz3aKRKcj3azbxVYW
PnWVWz3X84zC8eQyR6jwTr8eRpX4myRtCmcDuFf71SOJjew1hhf5Ro8K9/tcG+GfMYvDeMNohbfk
jo1kO2tlyLVKuf5UtqHCxwKhZgw3sQO7R2q57Wj5oePdZTi3bbqosnaBbOYnS7VtsRItdlOeEuOc
eyVqaNsOny3fm5QNFg5wgtVskx7fxUtcONyvg98YV6OjGz0N9QLqIXLdBnLv0yDuSywxZnoJJEGN
VVsK5bG5ih/T0HLFnlTKiX4lZD7OlxZjmbugy7XvJrpk3Fn6lEA6MaAt3uhuMwKTNYeB1hayK/Ss
Jle/DrQ6z1b2aIzJNgOj2G/mliGxl9MUfAwwpYg3SNqo2wyrwO8uMwjwwjHpiyGs5EdRoxi/SmQ1
wZLE2e6hip2C5KXV07toEqLx0Bt3vsZiMH8LZbl/ZNyK5wYk8LgysQcxLmtt5j8wx9KKL5BzxQsr
0dz4YcagHb6jrdRXwV9J3yPIsVjKC0SsJf1nki3IStWGRmGAoQyGsXdmUDe3CmH/hBdYdWSHKSQx
O4sGcxM7Zvqo6Uh+M/LorQ3RrP+KLY//Ujk+fgCZXxtfTWeKoD9k3eM0y2JcoVXWP2iNQ4exHego
tygRY3SNldC3no8VrqLUQanG0X1rbdLmmHElsPtbR0OmF0TDoEXYuia8qi7HeG8V9Kr52UNwxcTS
6XULQwLTfgXznZeroppwBe2bOU1hlzfNHxsBGRpqGJiuMxxbbitLa79Fqkd2v0yn4d4XuWoQ6U7n
kS5Cnt+HHdYn+DHYfIk8Fc1XCLxh6NkyicYV77JCExsHj18TttpwuyQtVy/Ex6fy8L/WUWQmhN1X
JnFtPVia/iPQk0Wyyh3VTssSq6M00VXqpeGYTV/soBLdhYht0Pgic2m0Z35gXJgDed+Nm40NKaoh
YsC6iY3wFyHLkOscQ91640hOvedXcVlu+nSkDZ+PhfWMbHyLXFXga3cVSUC0yWTWlZ6WpHO5GqI8
fcGQVH03bTOcvUarUd+rUvGG2cjdl9aP0mbDDF6NXhO7/bRqBxwTVypAeAOjTo25XhFkxV01h7gI
NTT2Bi+I/UxfRXgRpeiJ57gf9FrcInyLGRBRLmvokdlzaQtPYSoe0poLdVp3WOJdxXIq882Ax/X3
Kebv3eTS1n6l8AM4oNqAKa7VZbhTz8EAuAUDvBmdB6MV2KOGFqKYfWF1TChmNytw1UYSxcP3opOb
CJPbG1m21QueEDNGoOaUXQ74rEwrX9a1scVgtHQuZZH1BE0wTi26LfT/VznFa7tSpR2a29GwrRIA
hEPndOwWW5pYs1y4XggcPygtCX5m+G7gcV2GC2y2jB7yZIwemfKHpRdEfn1DOY5q+9Thm7kaZohi
25jUiN5rjYWQhzttg661Fvtfu95s7mSSoqgCQcL+Q5k9656mfHtvJCigbfq2ng+Y37Qzmqx0vWIz
6L87Y19qGBvXU7cujSq4Q1LI+pWTRtCfCoR01jXSx1+TsLF+Iik9/8lkMG0dzScGplZVlWvVOnQx
jaClkgswf3pkvB8I+loVRZfZuOhuNwgBo05koOJ/GVTadDEbvbOfiphaTOE89EjLNdI3PIWpe0QR
qtQaJfR7NZTqZ4Anjb+q/Jxab0qH5jXupuauzQsLICMWxtiPFb3/OlbjxCszx0r3lJ33uBBOVetF
jHx+aXba/moz/uyKYjn5QwY7XQdprDZt8TVXjFthXPpOvm0oQZ7x7qu5X2c7NnetYY94WPaYRK5i
DEdvzSwKoTDhJ1XBIJIMjB2nbPAX6wKNGEE3bCUT03ot8mIS2B129kXSWKi4Fy4Splh+j8E+gSjx
fQiHDNdCbOAfAGCpCqcdvWjX3JjhvsU05yWuGosdmVjZgWQJf9TesAlcRYcNTo5h2L05BVW5qWzd
SbYFsvoGr793n0Wst/cyG8dww60IAyoa5XiJZ/1wMxsR3tBVcVfkwUKacxC4GQpU6rZ2UdvMwHyp
9hUekL1XBYUbbtHL6x6wbWFGNZJ1QvcZYbHw5xwiAT7pHT4gYhxxqazqtvUkxs63RrdYA2dKDLSq
x6QCc94SpiIRYQ3gCJl+sRYJpCvVVMaEcSI89pU2Yty8YdeO7UWo6Ri4TXHnsRP929nCUGXF0Wi/
GVVOGmmiwaNlEbiwwA9p4gsz3vdF33FJiwwL+DLrR3/Vptb4rDiniSeNqvA5m0RgI54wPE1d/Vsy
t8JZBxbDNq9kQNuugJZN+trCvKm6iusg3eJUgfFT1aaZf2cUSXYodcbTiGT30ChD5rm0i2efVxAO
eBO9pkmOOdcKtfexyBEqj/Juh6NH1uPxZseSjEHD8B6vKPc5xHkR1Ru3vcXfJGg95fRNunIx7TP2
0DacdRE1lnWTqxw0SarjuOaPxjA8JvVcGp5WFMzUmKQzQVfkFwzIVHyxxJWUlBhM9spsiyHf+XGa
PMZ9tXRUkrYudp1RET70YUZBAU0Dc/D8EHmcrc7o7DWfpvS+7WREiOJqv9TwQiCS6EL/as2o6F3p
dY93qG+2weVUZU257mamDdfGIP1s2gRlXPox5qxd1eCslyegwUulgq2mMVbZJVlBnBJD6f+Mkk6L
PApzeZfNCnMko+5i2HCt3dylyPC2l8ogbK4CJLBzLNDK3PWEmnBOwuY1DNfhbI2AKdqpuac11evA
zvTkumZa8iODiPpTLwkHyxhCx95CioQZqk4OAvOBeYM3pJkUW1th0Iu8UtLfBqHJteA3ETr2hjVH
d5WLt47mz/mwHfMqJlNnJDOtLYdyeAWHSrtrWx3DucoVls5N4vS/UO8PcbzuKcDoGOFjd4GxLrhF
N7UobEr0qbFXZuKxKieV70XdhQc/0Ev8SdvYYshaxQ9O0CHokcwR4bKlfrmv8MlzVlE/SXwIcEf5
jXCLwjsgz+NnKj//jjQGV7zJYBCm4lwxoK0xZEyJWMThQOqvbhFMsMnr5KHiqG3MUZDnOJTGD2wK
59VK7Js5Ctd6/oBTV6pjim0536liMUn0h7ofrrmMu4ORGwy6Tczb75wa5yckEkLsb9MyLZ4MQpp/
i+d4EkWe6rVM4cA9BAyL9TZ4ChoR1Tc94JJgI/vlwbDcbBg4d51x5/ihXVyD9+wjaMIxQFDabRh4
UyHrvAYzZJaJ3xOowK741dUZwb/EULYi5A9RAdghj/G4GAPXX9Wh2T+H9DFe0YRBB8amhkWsvevM
qygKp2c2AtYZicTve9cbRf6YC7pHsNDjbGSuJHmrQdIgcYap4qNVVqW/Vo5rXzdukAYICtXZVxSn
029UpdleVwOzPd9KtedcX2bbbZDUTxTn4ZNWlPnerFT3OkAEfer9VjKupTq+KdOkLECZdD2OEKal
MVnthdHdSWHNj6rvs9eJgzOsSArMl36CK77YPVg1nx+HrpXvuEHzGoxN/nPybRdXJcPw9WtdM+Tg
tZYCeVAA3/vBj6ifoaxZ3+KxHB/MYCIQ2RZe2YnUmKThN+62qzK0aDfb/lR8zRrcZFdjFjq49dUi
si5DOwp3UDo0apsWWQWnGOTIwHOefhZ99KoHHP+1n8r4uqPXTG6QO3gSxUSTFaZMFDOI1UComvA4
/o4rE93UqAjcbSvA3awYCISu5+sGEIEyzEr2aTHpM+P6IaDGh9D2A4ws7i/xEDDBg6gFUbFNjLC9
UU6A8WiCFXLgDaM7Pse27DClbByMZCbeXrpGmr3JrkOcRaxNxQ+FFNLV/YM91iVZPyyb5rLPZG88
B3Mo4pVk2GStbGdArkeAyf0D2UOqbawXWOOGmh1ZIDubOfZKR1lYCfvKp+dGcxVVfr34rhxmGPcB
L+0CO8WyvnSX4+VNWE29DnPdMUiOhk5swrrOr8yi7MSFniOYseLm7ZNtWFl4pMzF6JdkSg4zZopm
Lj9pxIO5LYzYxLF7VmML+ETOiEJDosarNB/1/CqolAuBW8ur2mN4O5lrYCB1dBk56L1eBhncpWsX
Gb3kGw2IXD1FYC9xGcMzDHv42bSHbaotXxxD0OV+Q4LwvgUEh5mcWzEbxY6rfywNIX9QH434yZpz
+hRKA1tGjjW5vl9S4uDt7TheD1NKrBOl1G2K3ivKfXNTZTs7HFOxdgNgbRi648ZOxlAU37A1jZ8Z
uCa4nlh2jGMa9rcchTIqkKZU2Fh7C2IOr9eqU9WOu3H6npuCBvxIW+ZrzMgrh7FQVs8iVR2qtSmb
4hq4ylJfyiQzr43UL+WqQWv2h6PqfPAG+HaPGVwEc0M/X4u9/0PPHbGcrJMvnQVABQDXlK4iPZIM
3P7vydjr76nSu5amLSw4PJalGJnxtpYZ8F+tPz9LiriaLedlMcO7wT9KPEvSoX9tnC6rWNKkN6ov
zeKl5fnXKvM8gteaJ/clSi28KabA2TCdP/Mo7/qmb4vQDXakI4ijJ93ZJEViK6Nv+zJ2izchzgsX
hQnsFOEHsuIO47DPX90xjPata0o7i88AkMgweIHHDzViyNg6Q+S/zC72hQVVACVkpN/SaM23fm88
hQ4GPNo4x2dmDe8f1DAZkjEr4xaU1imBsh5aFWHGl+9d1Dd20eTX1xqZjFdj772GltGeQXe/2yPc
qIbUlW0xnLNZ+PhBzUpgUETHd49B5bwbE8fGqr6pzrzOd338o1WkfgKvRdlrmAIp6ZxgD39tFNyq
VtjWHriJ8gyw4f0DQfrXXZIeUBlsl5NNrwGX0xp8k/dt0bukwml1N5l59/j5/nj/QLaydZ2xhMkq
wln+/V+bni4TlIkZgz1dIyCElKIUoeFrR7P3zMTgo+f5e6WT4zWOlWu6ep7vNSeA80NrcC3d8s/n
j/Nu1y0zed1aBna6wQTk5PtUg+4g0j7k+3TArKkunBxLJ6N6mapGfhlw4Lv8fL0TVyXOl2MzDxYm
30kwhjZPvlKT1OgozlWzn4ZCewm0MkcTINHMb1kdIQxugUxEGufRT9vxXm+CcavVEq4YUALr62y1
GLzBgfgxqvYcN+iDD2vrwuXHOSYXytso8K8PK6YAq0sO3N4kNu8awXCra0ztci67n5+/gw8+rI3m
Fm4Y3Mr8c7KFakYjXMpjtW8HBBHswkjWjA78M/Hko+exLRDozNGAOpxKZaatKMtBZe0+Tl2DFlP2
a041nFKZP59Z6QRU8fZNmewslw1m7BYH8PhMIF5r2EPQNHsEhv0N0hnGBR38/I6SBkUEnNkvKvSU
b1GV7Z9STOzWVjuUtzOYo98muhdn4sCJIPTbz6F5sMAOGIER2YyTn1MCiXPyadgDEY/BH9s9pZEb
xhbk8xlxP4Miy9j4RmVf4BvoNGuraUp3G3PO7oe+UD+ADlWAVJUfuysQhAjZuzQWfCYj7nSZG7Gq
PbjgC0cuBXpYVhIPU4R5f6Uy0+6AcwN5nGWeftdkXjj47NKQ9SY5I8ZE+L+DvCfOeWm9u7W45wX3
IwAPwTl+40n9tXlLrJRcf7AZmZUwAix6k15H5rhtSQPWoWOGP7j/2wODsnn7+Wb+YJs5NrNvhSU0
E443xt1fK9tF5ZhWKLq9pLGwJ7utbntLZFtVmc36n5dyl0Etw2jgQuKU2mlLkTnJ7Lf71MzkCnMJ
y8vs/DnGBebMQy1B6Gh0Crpg2TwCGSFWPMXKlZoZmMLM5/1Q25tZs5wNee+4ScTw24ojxJu7cxp6
716jC/bJNSWJDgAoEoDjPRt1g5oLR7b7oKVoNFPxjaxaX+HF23z7x7fIShwOZ3k4UBRviJ2/Pljv
GFqeVkG/dzoaSn6UDNtuUsJzDNs/88HeBwbWWhJEmwSRyOoskfCvteyJXqFfOt1e+eF8p7WFfy8a
c/RSuHteMffhBpfGpdZoX0bK2h8arJ8LLQrNtY5wzNPnD34iTUFc4NdgHK8kpS2K0KdyyFOaYdIa
lf0+prBEfMO2Lsbe7bdMTBkTj8J58OPJX7mith7svtQx6+jNpxr1Efot7i7G+PDl85/00VdfcDLS
spe871SPXbObgSmB7PddByxdZYm+CTuzuqKhfW6DnVAl357eNAw+vSGB0Rmnir+LxzgaeN2412xr
wlm2Wpzj6W/BQJobe7pzXYeCy+mM8clxO3oFMsUmuAbeG9HYyYYvml2PGHobE4MEu09BYKFYmv9R
mEPTwKSHcEUvj+K25kW9WjRJnsSA5nSKDfzj569t2TZHx9M12Ve2IJ2UgClOt7ABpndOIznuhznP
d1Pcp3Aj/LMaeh98nQXzowNnosx+FwVSJrN4PufTPhchVgaVbX2BzIDfuyyzB3DQjldlrb0Ks0p8
seOovp8RNNrVEz7lU+MEWxtf62tAbuqCmm+8+PwdvEvceAfSXuoEgzEO7nbHR0sYddJGczztR4Hv
M7lLtgmr4KXyOWNhP5xj2n70ypUtDYc34bB9TtI2l1HGAiOY9swrmHf6Y7wpg7E8E3c/eCjgMTS4
uMuAcZ/G3Vq2vh4Z5bzXLH1puUbNrpjwekVVXLs1GvG/eCryFuScFIGX+2P5PX/FJ6PTAJi4xbQf
LF270oyCWb1jJJvPP9UH784VZHxcyziCS3mSj2RlEGVaUE/7apr5OGmvvWZFYZwpF96YxcenwjIN
WAISPAZrnSpTj6YxOJUbi70f2/VVh4Xuo2MlSAS3ijFSRtdu19ZddikqC9RBo/x9Qdd0ZTUyvYnM
vKLbRcaAJmV0K50IZ04nIg13xXWXMO7Mhzg/s4XfvxfSU9sF9aor/neqUGtlCJz7mhD7EqfDLbxI
Y5V3KjyTDr4/xaxCvFMKkoAtzZMKp9Yc2WHcLfZ4nfq7uIeZMdV+tXbbQZ55oPfbF9AcoUkt1wxH
cvkpf22nGPqJGxuluXdMOvxQM4yF+GPduqoar5jHy/XnG+tdmsKeZSnd4sAQCk5Zx5MIO+BMurvn
uaHkJWYPITG2LERi50rQlI+mXUlX6sfny35wkdocGJ7SWC4TeYqKNMyUVnbdanvgWAZmAlMLGbGy
Rv+6YHd/QbcsuEU1vOy+OsBkUWs2Q/OHb+DOju+45u4bfMJHT/gu/dfPf9r7LbX8sqWFYlLHgSk/
/gLhYGHfY5j+Hoep9BtHO/ye2dE5wYoP3rviEqXBZgqa8W9pz1/f2UfeAH5mrO2TAc8xPTWqtRWI
iqEgZtVfIiuKdnLIgzMH/INV2Vp8Sa5vYIqnuFdRST/IK8Y31BbaZSCE+p0ksfESp224E11ubhI3
Tc4w2t9vaUCRlgWAkJSbpz15oQ10RDd15+xQk/xeogcAljmt6dA3RbiL9al7+ucP6Oq6C/Jzganz
IY8/IDI9eh9XY35gj5Eicq/dRkD6zsSE99vE5YJZuhC2aXO1n2TbjBsro26t8mCZ8y83Vs1ab7Jz
l9lp4KHytig/OZy0Ll399HsxtTJKcFTmofTtWwKTdW2HM24fZmHu/u2lSQHXgvqBpJ4k2z0VP8ol
Dd6SPPWQtU51bYLp9XBl98/4trxJkvx9wSzLsPso9Ahz9A5PwpstNEBpHXthhoMIInNwjeGyNPo4
uqlszbyZrCC+ZTbh9qshlSUDWQfozNo1e7NeaUwAQOK3xnbOhdRWlDi5BG4TurvRFXG5yyO9aVfR
AHR+rRWi/+rOjvtU65og0czq1KCQ1vPyzKE63d9vz8S+5rQIId4DvJFY7KiteXWD2GhDWsBgHKqr
dlZ3YBPOeVWd7ruT1dTJ7gaS6fo5JuuHrhXpWratiWKZf0678d3GW77Tcg2RcyhCxcnuJtdAsFDZ
2aGKE81LIcR6vlvV23Tof3++8d6vROa54MMXdg4d85PMJoR5Oc9TFR6ClG83aBYFXUlZPkM2OHPX
fbCU0imQhSA5NPhcx4EhyysQsekYHXD9Mq7TYmCCVbXmFdH9nFjpu7KVRBAOA8wVbnJC32l4GGKq
7j6HJJm3WgFDROGeA6YfcHFb6mtTRdB6bafUV2rK/d+9zEdckuRwE05h0WN2jBT95+/5/b45/kEn
D4/elJU0tp4cQPYwDhSZdhFg8PDv25N57RKraAcLk2v0+B3XwsE0rpTJIaoDfY2gmn7vyKF4/fxh
lsHCcRixLFMtF/SSPFD7nqyyULfyoS0Oeq9j0pnq3Q1dkfEaSLz73GaSGlO64WaeynnT+WF8Zu7x
/sSTHtMEIFDqjgNd4nh5W4HRBRhYHJi92TeFUdiXcWaZXgeZGxBESPb0+fN+8PGOFjwZtPhGWAH7
c4pDm3TZDssveJdO35/ZIu+SMjYt3U6ocjwT8exUpty0RlD1flEewqQMfxQaVmYGjHDQE6LblCkw
rFAoBvrs0W4XWJrlxZYJzRkoyezNxHw6aqa7+fzZP3jZNoQg2/iP13eqmxs3gL06w68PCtD3DU4v
5pMDHBDgYipuuxaViX9eD/dMmpH6kpkK9yT0JWlnRzFl4wEU5Hw3whC4ryqEJgK8bm9hzZ9TbDaO
+W3ctVy6YI8pVpGA1ym+jneTLKvClsBQD75dCxObjcw0VlHTAodqeyf8qSWD8+TOuvYLj78eQMJc
XYQN7OWVNvjZl3pkp64r7sxLk/TYWkXW4C5yEqrWV10BX5a/LLW3dZkjiIKuof0HTa9IP/PaPtii
jGVoCHL64QeeNvDVaGqpaJvm4KIiAQLGafDw8v3t5x/n/SrUpoDsDDIVhrnm8i7/Spu7aGD4EM7t
wcyacRNokX5RVFX+z8/CKi6HwNAlDaJTG6gIGfRWgeU7WHOTesJJkjUYZ/mvhxpuqwFn02EGp2BE
nHz3hnAfRTKZDxml3laPZh8KOJoPn7+xd6FScpK57wiYS5W3sGn/fmMLk6PWQ7c7vDk3bsJQwWGR
aSw2ftDWt7Ec9UsgekO6gSegwzJ00zOZ8rsDzC8AAQo7asmP2ODHvyCbJ+ocqfeHNtTU9dQPE/Dn
HpBVNgLoWJDtnz/xcZHDncvkBiFLy6A4Zkue7kSRdx06u9XMeLB8BuRZlCurm8dVnJrywjRBo4TR
VJwjZ52wyP9blphBGxZG4ftuGlCYtkMmb963kyweMrtoJcSWHlRuYkES9GbbRgrJDjTwvTLs9Us0
GxwyuDjHiuvzN3Cc6Lz9FNMmnCzzQSXct4jz1ykxkC8PckUPrJ0dVG36fMZ6nkZYObrdGY7fB0vx
rJTxsFl1BhonB7IFqJvmtQVzBAbNDt9bGKLoGF0ALz1XmJ8EyrfHojpgN1NNutg9nKQw0teytB5T
fe+WUWB7Juo190Xsg6QlLe+jzWAE9WMfg3Nbk+u5KJ63PbJ9U5JWN7qcfbUuQLddgB6EryKDUpfX
WptXd7np+hoSO0lwBW5Je1yEfuAGs7seHVU13z//OMcH8r+nIK7AH5d0DdGROD4OU2TVI2MTtqcl
Ghv6RivulGgQv0Ds5WEeB/0Gzkz1msm8v51iOz9Tg33wxRbQxtIfJfowbzteP5oaLbXkPO97YTXr
RgPeFpEswfyoi3/fh5xD5kM0Lvlsp7l9P+Ztq6GTtMd5CLyto82Xrp+CNWtghnz+VpeU638ywv/e
6tt5B3GzkMlO3qpMjUmieCT2GbDSdQTK6nfjJ4bX6E6drxKaGm2luVehHsb/1N74/yvDI3ZpPxJg
jZMAW5Sx3RcQSvZjWtU/0V1WG/60Wrqg4eWcNvG5WflHH5CuhlzKChrc70YXRR6aKcoge1RNJGrB
iXPVDKGzDhcBmc/f6nHoXp5toe1yqTuIDDD2Od0rvVAcrEruVUZI9RIVxVvpVtUPSOfQpqIwD58/
X/GELv3fkmg+0Fghw7fRATvennBMW7+PZn3vxHVvb3tHldUGrlX4MOBTt8/HElR1lETJ117J8oaY
m98gtoVBNX/jmZvk/aYyuK5QwmRQQgl3ekOD5ezJ95a+L+CKiF5ETGI2T5ArDSeJIGHG6WNUI0mX
5KXx8/MXcZzpvL2HpV3G3bnoO7yDIs0abn1WK+U+cIL+Kp39dK274JE/X+X9XgJDw0CPRiTHVH/T
GvzrpkA2Yg6hNrp7vCEdTx9dA9eZ/hBMbXJmK71fCUgMe5boTTrPFPH4uxpjM7TEuvjAlFesRayQ
7kN0HRGnqD1Xx7x/d6S8urAh1FpqYdUerxUyla/QbkoOZeDmL8nISA2oprEJULn06j4obgWctw0U
XvWkDZYi7Le652c5oFJoLd7iBLCKtOpcJvTBO1BgpdQCl6K7ctr9mrWqdLTOTg+DE8drt4k6r5ia
YGdETEU//7AfvQImCJLzCxKReHP8CgA2jyHal9kB4alsp885rr2hEpefr/I+1TKBYrmuck3qGMBI
x6u0foO4Qd6Uh35M5U1Nj4e5rj7AxzEjiAej/QLM4Zyf3gePZlOgUaRJU6FJspzav/Zs2RrpCOun
JG/uDa9VKr+c8vjfcyianPoiYcD55/9PHs0OdQ0nx7iiBkh9LworAAWaZmwRr47PJMhvg9bjy8uk
2taBzukkycS+4yeygFh19dzRsdbtAJKV21o/nQCXN+kn4x07vWLYbpnoTsfCREAhBYkTrZzJti1v
cEILOcPASiB6pBqCIEOPInFazvBNyX5h5+R2KlaDnJtHYwwRT9NjS1yZkS7xXdGGqIRcbDdy1Y02
u5JGsP4nh2DhrEZ0A7+PtBzKVUXsgSW21EOr1pZQOAAe/yj8rHvJSpPfCByi82phu4+AX/tfXZfQ
q5VJnJdr12DscAlsU3udsZBD57Is1VbX+6DyaCf0cJSdqvxZFzqPGYEBylZgzId5FdatgfUIfHWm
Bn78y+4rA0JOLsf7YcjpnRU+uptrpxFQMtt8mvPVGNemdt3CStK9rEh01JxLPfDXMVxm/BWT1vgZ
0Jt7QANu/INQfYuTCWqhILTttDqYs4N4Qd3qzmuOBCA8c+SPbi1MG8Qqa5OMnriN8cUaCS8Yr/ks
ER2b0Ji08M/pAzh3oELaDQaqKHxA+HOe+rHOznUxP0iD2fQ2gY1BLT290wQuHY2ebZHXB8w+i3BV
grS4TuT0O8qC8r50F1JzpI0XkejAYhiNxk9R5WOtzG6LBka4rkSbbKfORMSU+H85N6GzaXJ6DhgU
jVcUgJAzy9S4RHlBnbkEPji6tJN1rBRMGk1khscbPYR1OBrRVB/yoS4pyGrg2BZKkZ9HpQ/CLE0V
gNCIMwFuOFWt6LHftqaxSQ9VB811cgd3Pc09zIBgMv8XS3GDShs1Dlr/p4aigZID/HRJRHdn+yKz
Amst0ta9RIFoOtOU+CDWIjrl0JRnAL3Ev+N350vogr2ZZgctNOC2Mtrg9gjq/LrXZlyG6tZ3H9py
nB7+/WW+VVvgZOiInEZbdDKQI7L9/NCZtbGWUhbMOHzE0CMnPJOMvM82aeiSbrI9mESD4jh+QtRw
saqw3PxQSGRx7RlqVRiGOKirTlvJoY7PlCcflOyWjjCM7gDeALKrTuKuVnbpoNKUNjITvk1V0Q1P
4iFaN0ZP00y3/WctTcJNTVJwRdc72iim0Gcu6nflIO0CQwF9VA49GmaWxw+NqN3o08fis8awllom
WrfSbP0vmSaiO/3/UXdeu3Fja7d9lf0CbDCHy0OyqpQt2XK8IWTJZlzMi+np/1Hu/ntLtOWCCRzg
HKBvutFiqhW/NeeYjh3tBY/oY/PId8D/pvD3P+9PrYptO1+A7RkNmMPoY196NpmaoFHhhwiNSrrW
faIRfyMmudrj48nOa+RcZ97YVSd+559fmbkOlhfHjayvqea9vGe5kKjBPKg/gDWvLhqMxY1fqwKq
VFl1t3kx4qTvpLh2mrbbuUv3Z6YTlta8M2sHPjx3P6qzXt5/tIsEob+hPwAs7sPZMqerbCFM8vdf
9ocG+/mszhoXmSCHWjRmlP7rnkNykUQYJqwHKrEdaN8yZXbGHutdVnVcyCM3QylCE4ncJzCHnBJx
6gZGRWV7XgVJlfc3ieLan3tPAV5QiRankjDmSsdNNFiD346j+hbqiHspK0NeD2UU7XoMIF2gF9hP
K05Lj06i6LtDzvtjVC5Ur+1OZCFUamEEXTNnSQioRzvDkl3bPmI+jCqxMSyfFR1cKt7yCN/3RPDs
owGvBrlsoS9AEYGBvXejFvtCpHvFGeQq91ybh049aPYAyqZkQoat23nz4KtRpVm+hf2pQS+E63zX
m4l1ZaQxWUGoJOs3VSV0E9p8qd4o0uLpp2wCWWyZ4nHKUziYGQ03EGWCy3WpRAOK1tWHLx3+s4Pn
mIDoiJ9Q5lNDw3Gsefnj4eBhmNVRnDLVOqtuOcXYi5tpMh+WNopmgEbgofO8Mm0WYpp9zkoE8aI2
Vult1OXecI5tFJtpo7DIC/o2EWk4x3p6ZyiK86HWqcH64+SYb+cxHW40vom8KAtPOdGxUBivH9vE
WULhzzLZy3HWsppgQQZoY15jezXwVGP3lThTW+i+HgFqbhZmJeURHLBHtIFuNF4bSJKN7pMlqx7M
bCpcnwO1KgptJ47MQ9HX3VUfd/3XIsmUd55UrPZiKnUYEZohW8tPvXa67JWJMIyyUlPnMMgBiEkR
udkjbnB78WWDUcMvj67CoR/1r3aBndZvgW1E/hI5U7SfijFHADMO+L4h2oBjq/QSm5YHiMjaL8uS
pYFWdPUjVB+lDfNKEff2OEzzAQm0qe1GL7KJnlRqi2BrNcq9d1C6SoI6CpJcMYj3xTvYYpMVpPDg
37Dliq8zRODS17pq+Uzu73ypu6mIgqTu4muZ95BKvFnBuqG2+XLnpARfhnEOE12OdkUAXi6y61iV
UwRdmChYGAmARUItl94nu5Lau7TvinwHj9P9WsTVci0wJOp7cFlK5w/U2B/K1lTfgCiZP1OfBC8w
qBYjXj4Pzjczl1jSGICjuzIX7oD2izCiy76o4i9VB6jJz/QFAhAIDtbYeTICODHazLfNvn1rVaL2
ArVrK/R6hbQe83FpIj5+ZdU7zKUg/Js0ze6boqnUa9HDT4DcrU/ZAf6pt4RjU1ZaWERiVD7MCrLi
MFG1uAmzpp/m66JZ8LovKDEephrW6Y1n5Up2hzk5yr7YdWQpqMca8hUCSAlK99ZQI6D3AbNalZ3J
ZZiGhAAJ8o2ux0RFFYEyU7HPHI6JFRDTcfU+w47X+XWu5GaYxYRfc2pOVcKvRCEPHNjD2mA/AIsV
l3H9zbH7/qM7LPyJZiXziFxE7+5JTen2dp23xn6Jou5KKEqi4s/NSK+YOES9YDOnER8dywjM4Tyw
whCN7mU3czSZpJXXnTYeqj5vIFbJTJ6NRlf3wZi39bCLFDcRgSqVOb8Urlp8o8xgX80meQp4uHQL
wM2o2ddU0dpH0+jMJuBAwL4Er5bh/5uiIx29hjcCFAjEFuqU9BhVpIo4kLN0p8NR9cl/QdCR7AzK
x8s5p3aleiFJlFB2lGn0K6ebEnjISgN31JToP8+hIjVv42lQyvOyF3V+NdiJl75pR8NB/U9B41yT
HSDihDp3GmTKUjwmSeTcuJFr87GNUakxphhx62u1cK55T2PZK3PJeEUYSXMDMVP5LvsaTfacKgak
pklEcBeKLLoeTTAk5ExocXyGjNg70xLWSAGNvugCtTcqPcyNUer7aZzS8sas7SINOi3qBCTjASoC
p5BQBrLKFc55kyTSOEOWBoosUmOMtwvheDMK/w7kQsWD+xXs6kcHggPaRJ2Tv73OD/3Jw1LcB25c
DGDf9DR+O6i9aPyGAulnjpUja6cpUw45OImi8x64iOODlCkeB61Bnq8nyaKGYm4ZtsZcL3cEukgj
rL04vbRSng/amUYAS+I0yaPRpZZxOO4fGxTbtX1H4kIzXkDHrC45TIAb0Lo5PiEAHeMxEUCZgX6a
i3McKPXivROx5/Y7UFX3C9Ps90bmgNXhCsaIr2HiePDL5vRL1LkQznAQezVe92Uiu0Bq8cdpaZEV
6IPb2YxPvaYHRlSw/y+L3ryWKvRKv22X1AwbShX1EQwGE7qltEtwgpw5A+uBoKY+tCt2DwQkAIsX
rr7cI/DxUKFHTf9hNqv6u9uVxhfGcphVlRGbH/Nsbr7WTc/yzFbSjC9rOEl1mNvaeeDHPaak987E
pFcl+b1CqqEIWV+QKyTcdHgyi9zRwoSXZBXfa9rOSI/J2WaawCG3ktRJfAoFxeAztWhpWA4jJVYN
zEKwQMlWdz0Ov9l3pFfARRWcMIfL6BqHKmZPFjStGr3XK5v0n4b49ve4v633s903FTWKLtV3Pcii
z1TdYjfUJ3JJxokQZhC8jXbVGkp/BblNf5eVpf3gRCl/BWBEXrl22ceBVhH2x8ABJb3zYA34hkEF
4QBX3bxRxAgBISLovPBZSVJc6d0apCEaZ48KBlQhChuk2ZzZM8cSoRmpGXOeoSYKNC27d/1RpuY+
L2p26WXFIOvPtVA/m2nhfeBIWCS4rxppsQDLnLMeejizQ63p32GI20XQqnn6WKVTL+AMZMWl2ReL
hJNUqZBPpmokryotJmj1RKKxjq6abF+Vcw5nM4c/BeBCwvYq89S4Y2kHUKz27PjToqSFvMg5DYc8
UTWx7s+tR6xZvShDvWOkmQmCGWM6FpEyEMlUI5FfmlIRj02qLPEZaDD1kM0pSEfM6vOFMZBMAesO
oI+vi6L/YJlx/6WGXnLrjfDtz6QpTTJiEPjcm6Vbv0UaVd+WIkFoS/NlRViw7d6XkV6pPrb+/I3t
Ko92Y/QlpxDkkbGcUmSG9Ccd+LWzydV2k+YpELcqzZvOqUQvIB2A7V6yMlEpn6VD+gSuT0Dgomwa
HyKpl6QuZrVpvGf0NjPoXYsOiYJjBDafvVHeOtSsDWAD82IeujnnwGMs5MhwYafGtzLvC/1NERvR
ddqrIwcD5gQkr8NS9p5RnVlm6si5CZc+197OrvBS9IuZ9Z7Kh+pcpq5LSowGt6TwOWeM3HclQ+0Y
gCYZ588j637pG9PsyIPsYAXtKeZ2kvMWzgQP02Iy5Y8zlI0RdGV/YMFBb6ogmswXXrao0ReTCtRy
nhMUXH0tVRsCn7o0i9xLN7YfWlfJZt+eluStYTY69KKxs4ozyQ7wIyevAIcnFO7KhQ1m9ENSeA7V
Ns/xfDWZBzs03an64qUa0b8DuLJxB+BCx0FTufxFwkYo4LwoE3eTNifjTRG1tfWd30+qn8n5aFwQ
m6mqXjQMM4T7eK1eXCUMGkCbe914K5p2FGeKlYn2wigm+PZjnff2hxpu6xXYbfs+1Uxp7Dn8174D
hJjb0BZxn4c9TbELxYi/aN9JQ+bhVJBuwCGSbBYcaoa8RKTk6busZ6kxMCp/AcRSy1ClIpWGOPj6
CrF7ZVJU85Tm86At+oTaUR2ma10rFud2NgcCxqpFb6eQQCOiiF06sBpyWkWAdDnoswyMPh+/yWx2
lADtWPVFaJFSn8+CkIugtZFu+pz1GFgUTCEejd6emSvmhkg5cy7y+AoiR3qdlVQzQy1iJ4dvHxrT
3hmoqwaRrPANUcxUbxHqjqzUXaf7MPTJ2JyzjQHlwxuLp7pWnZt6HhRlr2Can/2u7YmZGUot1QOL
gejWssBQHsDYkX1C1A3xSXPedt/YKav3kHv6B4ZopdpXKoYKzxxFjLbI1s9zTTHnYCgG46MSKUvH
J2czsW9TqV5lbFYZMWZi60J3aJ3O54rd3aRmDXsO0Sj1AdBNe2O3jTrtJ40dW2gIfe78KcrV6LLO
tfpKoM+AHzDGRY/zftH1nZYV4roQKPCPod361ylpmL0HB0BREA2NtouJLDlnZwpWwYwX1fR7OaTl
Z1ZgZM5MXUX8aAd0uLYwcEBLAvoVeHHDnKbPM3Nu1i5x0A0o9/xEz7swbgShWVrqGU0wQFVjW2Hn
ce4ns1hS0IxgGw4Y3Mb2oHa6enAKWD9XdcWgQ3iApl7li6bfCk82VkBGUiZ8eTzhZLdDSmlYdDL7
Mlnq9EnV5ryE6Tqh363azmvDqlOIbbJcxYoCa3BUB6bUIq+kzb/4VcqJEp3KHB/zTic33l28t7M1
atl5odjA8ZQky9jNieiT2sjljcgUM/XHXrUeBqCUJqxXxa32DLcTgsxMaP1N3UZWe6PX0/JoRU3V
XrTzCOs7Go6EZoC57MeZcL6PRmsPu2H2ajXoxZHop7uz+a4op8zgrZBw78ZunkGdW/Ni+zosYO/K
hbC1hINsiCYZx1HcFBJ3LO70kYlPQ340BWmZVemZ7ZTJJ4UF+1cnihfylFSyXIIEsBW93lA4JMx0
kXyDjiuM+37i+ACfUTdeo5qdh7PI41TjQCl0+t7AemNhWk7WV2hoXh1WYKetsLZjDwz6kbGV+QVS
13uCXZlbq5rDKUYt6Px8W3acvGzaPlRZ7iZsV/S05Pghn548COTwuzJvLndSkeYbNozOzAaZ2gTz
junc40138TLoegxiiOpoH3DwCP6nwmcBMleJshuIoA65Zz2gSz8CTqldtJogRq0wBgruhpLI9+l4
ZDaatnCwIUe52BsZZ87HMxlOWfD/4buKrbQNLBNgzpmiDaWx00eOanEuC6CNEPXS265uj9+gtbQP
05RydsKEKB+mZJxvOD8e36SZmKNzE2JAw4KrVm5gkcRzYBrV8BnnD/lRyTRV12o+k0KLsKZBmDIZ
xuOQpF104S0LysvZ6eyzRjjNtyWCrbrTsW0qvlzMRITeKKp70IvtZWJQmCLuFEqYXzRF+w5gr8QR
2/czpUyybLqzwso66w0YDoI0CVwW7MXRE5wN+sTCl9Nc8xLjGRzUyAC1H4h2huJoSjW7nhfNfJha
xxl8PdeYOgFTJWagJ+wifXLoutGX9tB/XpYKQkDlOKTHZEnqXk7gPKJL3TCpe0hWVKo/JXZ3fww5
eL9AaL/yjHpMdl1FrEBoZY7zJkpM+yZL6+VJdEpvBlyr+U44of00NiybfY/v9QWUISluburoD9hI
c8LJIQdlflQVxifKePG7fID7xO481Qd/YOHfgZ7z6tsGsixurkphcKlRpDsMPSC9d71qTuq9oDuZ
cI0hUFLQIALHlzUTMuuBrryykTSDMSQSoDsYdtt/aqcs/f77yuVPRSRkFzqlSaT/yFp+gh+ITPSp
Zgzlk3AzPu6XJXozu985taN6eSpRYn1Wg1jnxb1W59SRNnQWJebyaZrfLd7Hug5AJfz+ddbl5vUt
ViXuueoyQR2qfLI5mfMV7U7hWFDpb/N2+Gyy0yjlg5ecUG+s9P+QBVbvdTzreFZXr8nDS8uYmzKo
+zL+LoS7B5u7uPclEbZeyZRWnlfZ1zx9q4H7+5M35nTwx/kaRh5qgeiJzVXxsrcYsyaXmI7O7/zq
kAYgyXZxqJwqkh7PR/5bJP35PqtCPkjAYZQxqWnA28NyH1/Eu+b8gQVleMpjox2/1+9utWonDeKV
ggS/7AuqZ17KDlgR+WqYBo9NeDb6hm/vTjXNlRz+n9/weBZ1xJIcRZ0vf0OHLMhGkKEJH/EM/qtV
+fZD9zl+792xlTxPqhv49afEXT9MKP990Z8bzuqboiYDeSAkne8hvUkv8jv33L7lBN5hbXRFfAnh
sMU3cUKBcPKuq7qxVtae6jjclcLFNXu9+rF6Z173n+w7liS1FqTyUDthf/iTdvrzu64O/ErDrWNT
4a6FgbNtsR7hz14oSutPLURra2fPZiC74YRo5afS/qprHseLZ10zt6HTRf3Iu0JRdBw65AeQUgX9
tIfDHJknDvhettz1S1KVf3m7akGDmUe8pD3pYVGIYFa/K04O8DQ5MdD9/sWQhby806jIMdIHxu1J
Gd5wbMedjMB2BwoJcOz6ve7d//73O3a619sqM8bLG9YlYQsdWUdPdY7uhK9Zpre/v8Pvp4efFHhW
WccKiOHyiVq2f/SMKo/jdOIev5zuUMAhT0cshiL35VsggLE4WNfKp/K8O5ihc1DO/yzV5p828OwW
qw81LZ3Vu5NePuHd2LXiKdFOjhvHceGn3+LZLVbjBrZdDaoYb0GtiZVtqTNKFh+asN0tF95dfLsE
yZbe++yOqyHZwqHekatRPiWuPJjpoZHU+Q9mVR6K+KxUPuKUPNGVftnent1xNZPr7UzmZc4dbax7
UbuPu1Mii1921md3WA35nNewBue04ElV1L2pmOc25PUoIuvx1Ih77Pa/+71WI26E0z51SEZ8wsF0
jgo7mJ2WXUQRyvYaSH6gat0+K7+12kl82i+HCVSRcJ6Oqn1r1d45HFtqJr3yyXmHeOpCfEgvKpJU
/PxgvqMImofZNYET7+ar2T+1YvjlUuzZrVf9gIPQ2U51t3wavAc5vafmEo9t6BpPanyjFMnBNL5s
GD+e3XDVKzATlMbcOsym9Div/wBII1BB+v/+Lj8JSX6s9p7dZtUVFgQUjgDmxxCi7d/e3oK6DwF8
nbjNL5v/s7usmj++qMSQlKefhENqC7vINN3//kVONY1V89dnU8G2wueq4VT3O4qx2pEJE0wsJE95
Gn857D57m1UHIECUKDONe1UET++tL84XMOXixCfTfrqLayM3RleD8JgoOnv1yzRLFZv6MmlPuj2N
twgtgUMPdgxEIlvCOTnq2Zs+vkYAYBBtVhYBe+H8a0YaRygnE59I1onJF55thm2lDIGGJhU1du2e
eFD9p/HbA71mmUcVEJIU0AUvZyFDl/WRnRl9RaWN0ohyzpQHDoFyScARUpqGfWOwCTuW6fxaZmBm
8P2QTTQYnXOnTZ4BONpayktvjpavOW4ctEyjMfY+652+vkBZ5RCJ5HocVUkliQkbR/ZDHvDi4rc3
IHFHOtbSH83pj+Itr1OUm131vV+HV77Iu3xTfyvf9e23b/31Q73+P/8fjLnUn/Wrn0Iu/w9BmbF8
+M9D+fQf/6H9Kp8enodd8rf/RF3a2l9H1o5BGDWcWExj/Oh/R11S3voLgdSRNoMOjmLxUcD9T9al
5vwFO4EDEXQpJi3boBd3f0ddavZfMLYQreA7R/zBJf8k6fIHeO+/c5SFgAI3J24avHvA19y19Vbq
NUczGQFPxSAcIupkd4GsYa4ATi7qV6MGaehbQx7tR1WT1yVms2NYysw+Nx8S55wzt+bOmtrofAbA
8dF1jc4L5n7qEdeDoP+a61FxiBY2ABRvSvfm2Te//fsxnwOMf5jAXzw9Hn/Vc2G5ArhC9bWa5xTC
DdS5ssYQHtr8ME6G/i63rZnaj0e8IUGDcM8HMnOrAoKdPws9tFOJbWeEtg411Txvp79PbVygUSOL
RzbySm68jxNtR2iXc+No7nxLOWn8ZKBosThzNpTbYSJ33KmiZUfoHTWwTCjlpyUOS/VNjFPuuO93
5zs7y5KrSC/zc29uORYfxdFXDVq6OXSpOugnRpfj4LH+FAgqqUrwPZAarsZ1TZqDQFU2hTBp2c/1
CdHKk6oEVHbt4Pef/eWAS5vhq/8oP+CHsllfrL56WpGc0Yt8QkM0t7sCmfZFx4FBQEi96ztd5ByI
fLj7vzbODN9atPTf/sMw0/1nz67roSfB9v+DEefYfP/ld/885LTxN0ad8uH5QHP8k39GGsv4i15M
b0B7/b9jxj8jjWP8xa9mAsGj3nccMhif/k3V1f6CFGTiIVExt0HN/O9Qo1jWX7BCjyReJlh86wxe
K7z430nHv07Vfbm2UZiqjkxkClYvpz2zkRW4uaTYoYj8uHjz1+jPcED/Xnkd01tYyNlNyZWBHgDU
QD3Ynpq0X3lo+7iMelZBwALWg+My8t3M4ahKpy80cDTPfr9fDF+vXXu1LKqlo5dRHh0lccZyXVk6
AVdzYYfbrr4aCCKIRl2RuvlOG/ZqZRHR1O62XXm1fqkyNZtmF5bVMpXDxVKqMjxG0b3bdvXj13r2
xcE/LGPpVMWuHluHYB0Wb7Ziftx28dUmwZlhPJj2lO8k4WRncdk/jASWbfwu9K7nTw4HITXJOCp2
BipnDrquOKs42/bcdPfnl7bKacJ80Be7wjt43UORfth23VWf5Gera0J6c46HO/2mA4D+yJkUoJVN
l7dW9bfIHRw3S2Wxk7Nx3rczaWHOxkuvOqbTjA3q7rIgo09Ol1UmtevIVU4sLF7pmWvsuNU7pmxn
PkuiPzbsI+34lBfgtSuveyUBYXivdH5IzMI2oau+idV924CyVvinQ5d3ZuUgSa2bN9QHY1Cik7rf
9luu+iW+ggrNZF3sWuKXHolZiM+7TPdOVGxf+y6rjmkWZs7JXVfsrE8c3aM+3PbQqy4ZsdBFqcRl
x45QulaDKWgup0xIrz3zqlNS07Ybp6SVxAhr2xhhEHleW5981TMHanx1k7bFbnBiynsTCaCjK5tt
n3vtm0rKIiJkkMnB9QoGFNS7tmO22z762g2xEOkK330pduTaipDDFqxzTt9vfPTVrGnrUoql4uo1
sebyvqr/yLj27yJivXDGuYOzVJmLHSe41wLZK06F+gSQ4ZWWskZ9wmAg9GkxkaqYxjnSBPGQELV8
ogD22sWP//3ZhNnYcPOm0ch2sDzzL62tol7zupOU89cuv+qZi1BJPDRtAm67dL+MlXk2I7M9bOqf
6+NLZGwIXlU+jI43K4ysMj/Dx7pxjlibvjLNVPsyE1HYYkFUMYTrw9O25171TtvRG9QGfbbrJHmq
ljSfjGjY1n3WvNSyXzIKpG66gxkXiqn+QgbUuPHaq1lTiyyHrWuT7ZBhmH7admcoS+pw00dZR6r0
yLXmtuXBCcm6EAZi+SLL77ZdezVvAscqhW7x4EcNvmqU7zshbrdderWcLacjIIr4vF3r9M45NVHy
Aydn26y5hm3mxZxgCePiIqHUYIWtufGpV91y6syuFcxnO4JGg0Rn8CanStvYTPSXQ0qXVe2s2shU
tEYxgy5RAZ148/tt33s1bRYIJUvYdtnOzgqTqhBBtNZnoquretvqbW36cxyIAZiBgD+hNXOVjwke
kU2Pvs6UQO2JGQii1g6p+kUf13jFu+V+27VXXZOTyUwOzpLsMjF+VRR5FVl1s22xvOaxV6ojCVk1
kt1gTGQqqtN704r1E5a0VyaINRUnwm4CVYjs5VhLrkulZ9+jjt22WXldK/f0XlFNdPLsBr+18bn7
Z1Txf2d7/fgyzybNzkiKZoi5bjSqgeop4STzbc3vR/n/2aXLvmBLqWEmHtEYcKyAE39bt/wJrBKb
GhYN9Hhq6gIRLcvPbGiTjRdfdcuoznnsoyMpJVZsB3cR55Joty2A1rkvpUJtO8W9tavTz15Sw6ZT
ty0H1zQoRa2zLDbMhNY3ufjINI9ygXbKx/xK29ZWnVLNVKseXa4exfUVHegO8fipiu1r114tZPt2
jBWp0Cmn+IFJOfcjbH7bfswfGqtnbRA7njZKcWwphV7tSAT70MWee7ZppNJWE+Y4pAIhLBd3egvV
7UEHY7vtyqteKS2dvcNMMxmzPqAwfxR5EsG47eKrGVOjMNknA99buA3uSkGmQuwp48Z2qL8cULIM
W9Ks4KWGJCV8tO3EceLe3rZOXh9wWAN228nl6pWK0wLrAaa3Uwis19rhai2bRS1BhQlDIeEHJgGq
5i7Hibfto6vey89ixu44NAmkZ7vRs5BMqj4g9PMUTuKVR19jJPQ2lrGKjpnhqg6W+tY+FV7w2oVX
fbMV7tLHsYM9MyU4Nxu94W4YXffTppaorhazyqjXWZ5UjCoo6pMiwhO4bZmsrrpmTJj2mDdc+WjH
mNuzYvkz2tS/E+Y6fKidI29s8GfsSGYkR9z4OsmTuLvXvvaqZ0LAmwsQXAkbB8TcCTmMgZzE9baP
veqYdeMaRVV1dB3pTf6wYGbi5GzbgLXW4SVdYYtEabh4f0V8hhi2LXvWSkL80bIfFnkkM8xkMhfX
y7Db8jnIhnjZIdXWXSbX63liYsBjv9s0wXNk/fKyJRkdXdK1rB7c6dzWenhWSbjtiVd90UPP7SYJ
6V/GYl+I8dqY0xMKrV+3u58ivorZUMcJ0MsORX5GRlP3vpTlqUyM1y6+6oqTaOPcmfgJq8J817rX
dRNtGj44tHv5rScO8vsWsOzOnO9juSuTTY0OytvL65JUrLRtRzck/eBx1ghgWIxtS1cioV5eu8d5
2veCZjfVkTxE+dwExtFCu62JrNauIi7yTp2OjbpSUEHqcC1cqWyawuDAv3x0QzigWJqSi5Oe/YAn
SbtKrAXEw6ZnXxOoC89uhwyXwA77ousPyXToY8XY9uzrlKc6BnDWVKxfrbxtPi5RJe294Uhr2taD
1pSvGL0z2IeatUOR3eUa5GV33rTKRALz8rNXg0M6UEf/EUI7SwoMlKnIt1XXoV2tLt7YRC2Nx85J
BLg5v5mnetN0QwDayyvPmWGlmDYYrUr3LC+X5qAa0ymc1StjirvqobnI8YUbjLJzr9fz3okXjJVO
JhHtbWuMq27aqmJml8YNWsVcLgHkP2WNbr7ddvFVL5Wk4Rn6qDJuafcWzlFt2nbWTRzny48uo0If
oXax+E68IDGiDmyKULd9E2c1YzpNBWNv4uLFWJ0l6TUG+k2reoJjXj524eoA5UqGrdztbgtX0fZ2
Mjvhpq+9judwcNDpUSmd3eD1w5VU1fKq4Sxp2zLCWfVOW60hYvSLvU+zFhjGcCRzjs0p5t4r7dxZ
dc+81DKmot7ex0MtDh4R0OdRH88bP/uqizpO3U9anzISRuMQGLgjd4l9Mhr+tWdf91HFXebRa+19
7nXyrI0XbT+xzd82oK9hVWqEr7ItG3vvyloA5omXsJizfuOvuuqhpRWRJB/F9j7JB9W3jO7ou9VO
Nfdj2/ivRO1/txDEP79s7iUTXWkpmb0XgNsfnWVabrOOABdiHbK9RhLQtiF4LQey82Qiecex9k7U
apfM3sfgWsigm/rVWhFUzRiRx7niLTy7vGvMxjjPC+zH266+WuyqrBkbErLtfS8neWfB/zkrEueU
D+aVtrlOfUl/kH3N0t6PiMuDbOjdT8KUcuN3X/XaVizJlMvC3peznp0peWLcDk3fb9raooh92Xoc
Ibxe72k9VX6kmqi5uB51CLDbvvuq1yr4myAO8GVEJt3KrwmVuFZ7S9n48Kt5Ve0iU5kVLo+ksto3
igvgz423idRImFh9Gm1m+ZTSaMYmuWuUSVzVgztu29nZq15bGFQOs5hfNU9FemF01nQWqRClNn33
tUIIFrvwypjxDDRjc29VJeybKnU2Xn01waZDnDZTzIeZeimATTkVaDd5KjP0ld60VgnhbzdQ/zJa
CnfGFjtWACDsxd42S60tqfAfQRiMkbWPpUwO5IeYu8FV803lSlCzL5uMiV4PAzwzbJ/l+r4bjH7X
mWJjg1zHd6QjBXmZKDy71UwhzBxxCeFim2jNtVZ91c6bpsscQZuBCn7GcswNFn3+M3Tov7PUWgk/
LY3duVKlM0EmfZNYsL4WQ6u2zbBrR5YA+4vQabT37Vi+bRQcJrI07W1bpnV4rcyP4QTjYO/VvnrK
u9o7N/qs2nbxtWQoFoAg1MW19rKw7DA2cnlIFGWbFvYn0rshm3TJ7cnez6WafGnMwjhkTp1uOpJD
+/yytedm1hqFMOy91rvKQUSmc6HMhtx22gJF9OXly0TxamJBmZoaienIhcVTOJPY1lXX4qHI7mcM
txAy9UyAOgesGLhLFm0bZtbpAUNU15mh01XNXCjvAJdMoQbD85Q765Uxcp3P4DoS7LtBk2w52r7M
ynQKVEG02abZYy0f0guvF1NOb2pSHRu5yNM96EbzRIs/joW/WK+u5UNEgGBxINdrL8lgg/HVdJe5
NQ3nedW44bYXWE2uk5OIBRCqvTc1ff5Ua2p7B6BzPpWT9cobrKVEqUnopyd5g9aryps2Kko44iWN
v3Hqadsce7QoPT9JT2rbpdHY1h6Ei33uJUr8iWl8fNz0gdaaohLIk8Y/1t52ZXpWa5Bnu17bWFpe
h0sKJ0t1ZTCP8Fk3O0wtSSXeAId727Ov5lg95sGZ9qy9G6cOm0AMMegCik2yCyDaL797YYGhBZ3N
Xs1U7J3Z6ekOMfepnPhX+q2xmmMtMjGa3lys/Wwn464sZ6IGjqzUbV9mtRwG0w6TZ2EHrnSxOKvS
FkSwVS/bFtvrXKHk6GNxUnIQZ4uxErWie+a4JzPKXvsyqy6L9X5M44xVH/DR+mmqO/tyjMv5ftOX
WSuMeiuPBg3E7r4nWGenK6N31vbpnyVa/7u2WeflDWrDwKew2s76YS5CJXPab3Vc6dsUgGTFvWyT
E6GsozVzfVhhgB3dxXEO0WAqG8eatdRoUuq8LEnD2yPHgAmsdunVUlSnwlGPT/mL8X6tNUJFO6T2
sVV2Rj7EYDTIFPdIiH8jjNQIo7wDcs1R5amk9lca0lqCNHBCkelO7uwNjoPDzmzrmwrU2+22hrTq
wGzaSDiJKNDFBSAwPTOTgJhkc9sydq1EwmBtTyqOwv2MIOE9s3rro9ww32179tV+1qLBzObEeqoD
Fn7JqWK/X9p+mzyQ2LOXjdSFRZ9PsWUDyxWFFpR4mpuAMciItp2jrSVJMCSXImbo2TdCXz5INzK/
t+QrbPth15KkvDTGYSCraQ8ZfXpH8DSZgl1cnFjzvNIof5jsnwmHhF7puQOTdN/pWn87KLMWOKI4
lRb42tVXC2VXtZREKTtn70H7jc4j7Lbvehqqsq1ZrpVJCu6umhwGb2+10vMjDHBHwrWz8Xc9vtWz
b5M1piSirvL2XZcZN6IQ6pXX5c6nTY3+B6Lq2dUhbLtlkrj/Q92ZLGeOI1v6iVBGcOaW5D9qnqXY
0CIUESAJTiBmPn0f5b3WXaGuqrQrs170Nk3B/AlicLgfP1+xzyUa6sAOK57Yutiv5eb+MjH7p6fL
AC2RVEfFPosFcB++hb0UrFa/OCc/LdipmTedk7TYNxuH+CmJxveWRfOvr43MpwXr0XNQGB1i3FPi
nyEIU2PZQ7x5/6XHf5YopVnLiy7zxZ7wUKg62QYAtoqm8F9LoH0WKSUBuGxtPjd7+GfSK/inwl83
WKOvTfm/MBH/9GGTSFsVTlOzHxLqDiKwTT0n/f8MxPa/A4bPSqW5A/M7Rt/wPuIKBpBjQI6LGoov
jnzy54LqZNQN6FaGqYDOhwur2ugMcYr62nL9rFgaB7SsMb42+3ZBbAxscXStJnijfu3eE3w6YLu2
Kca8Nc0eiIVgRyLSfx+nUf342qQM/xyaNZKewbaa7DsLOWFq+nCfGNQfv/b0T+s1c8XcIGFB9m0x
0qcUfPUappjy59ee/mm9bguHNZoayb4ZvdvpnDYHqwj90mfNPguYxomsvSyGBpZQwLaRFWRgWJJH
71/57Wj8+HPcvZu5+yiy7QdwZq9aSsQjruhD9bWnf4qPt6AdFSz6yd4I415Dx/i5yYLtS4kiMOP+
/O3wWF1CEPya/bRtIey0++uuGecv5Ymy4tNaBSqECjnbZp8lAElQoKxK2Ir/na/dvw4Mss+SJvj0
TAvhhuxjA4IJNP/9wYbg13xt2D8t1bCJNEu2hOzVNLDtJIZFPERNunxtDwYV/M+BZ6NCpZRFZE8z
HkHwYS18FEPdBV9aUNlno40+A9NLxPj9Y6Bgyx7lzUsUd90XF9Sn5coTPTnZYqvRfhUXrff9CQbS
f3ep+jdf9rO8Ced0mPk8wS7s9XAK0S/3zFMLo6X//Gk/5vb/fWfDNf7PoV8W3NT8bMk+h/ULg3W6
A5uqAf+QixYwj3ROs+1ri/ez1gkStnyAdwvZe5nB9phFIRqMZvnFp39avN2cBkPHNmzJEaBYQczg
zI07+pfCPwDw/hwmwDeAoBoZO0ib2PgcREn6NCMxsu7/82f4d1/547//UxTSFjPMfvJAHJSmzR5m
R/bYL/KLu8Nn2ZMiYTyP2SwPM2dwzfOGTwCEddvvr/34T8s31qCTUDS3H8DDXGsF/kI9trz/UoAG
57Y/h6ZvPYER3kgOsUZ02c6DPYg++VpnV/ZZ+dS0BRx3oqQ5JH4CdinsSforNiv7Ulk8+6x9AhMh
byVX7MhDEkz1MqEsnvLVfXHWf1ZAGSnmuclhk5EtcQCLMrAf1MLZ12blZwnUFhXwKQ/C9Si1iuFU
PLAFZiLtOH3x+emfn5brKRq5zsXR8mQF2hZfdYJfydcmzmcRlIBnFyBnLDkuPVw/oB9Y7nik7JfS
x1n2acXOXFvMS0eOnVhevE2mX0Nm5duXVlT26cBdc9PbsRuXk4ni4VtC++Xnoqa/E2/CBA0D/C92
/c8qKCBG4F8IG71T61XELmCi7hp6AMklSqZLH7aaFGjwkX1wseRzFl9xC87KASAh3/yy8EP/KNBN
/drBokvOsNgrW7IRdUXibDJTRbiPsn2WgrbwQ0zWw24vDJwHFdGPaXgG7JGDXRdtTRHs+85E/Adx
0YK+sC1OLX3LPv4JiCIRKDP3qYPp13lqig6Qyzbrp3PCYIX8pictdFcus3TrQyCEHpaKe0Ade+CH
kob9IKGlrAFoKJz7n8QSZbfKFdqxpwa0FWGAjiMtJt3s1+ZmpkD6XY7KbekK7pbJVU3jkTf3gHzl
6dWMuu1GAFlYfH+fAUZFDaA6LIAbvV98sj4P6wpLTvQcTMupyHWelEyZ0cy1CWBjjPdv9SZO2xoX
aBoISCtew2WIpuscBB7Axuwap+pyLkwoxspal+c/x3ih4hpgKhG8jmowYVAbCrwNK2dY2WRrNYUt
Y3hZlXOvTwbPFKKWIo/pj20IklaUNhdw5a8AQm1giQ/Ncph9OCEiVASxLGsAK2KNbebr3k8quVtZ
IvGEPAG5OykH2MQlfscgHkhuegm603URbmY4FribLHihJp79XkmKe+eW591w17txAVAJB/y8HdrE
J/IKdBlgDUCHh84AjvVJqIZKwYoPZv2J29hyBM8pIW9jpGBbXHZQFYJxZdwI+ANyIC4BHAG0KCt1
DT0jWAkVWvJ8FF34fgCiGJ6tXgFY46Ys6YGEA0RAVgLsvgTFkClvUsAQoyIGcD2S1j5pmKm2T6JJ
hFnhDAC/mw4kidDBLIFELGpPqZ6T9Fsnw6H/rYKMbP0eQvINODyTEvyzKm1N7469w1vRgx8bCaRD
D3cEGpQUGEaS7KYCMjmsCTvr/HcgWRsBlQSXXPQmilxP5JVsSid9tbZbtL1TeKuQn3GQDWONLgol
qrYHXnAXLcBpThcAUX0ssEyoVuzQTz4Xrm4n0BncRdzNEV33ALSl8OEmRauioEp01DZw6Qah0f4K
kW/Q9/nIfAf8zKyatOKavaVunbNdL1UuwGwMMM1XkXXqnUqM0U/Ry3BhGLyR+vMUTGN2iSZ2Gd7n
AvVOWuLeONyNadqdLeXBLXAIQ/xztmbmgIrhhcJNAooe+wy2P5RtjzGnlv1kaRrFB5YVbbaBmQoy
TXMF/o7il1ZxH1tdubgpOHvVLSYVv4q3tgg7wPJgDziANFes7YvE7hDPu7V3WdfWYZPa+Tz0zBsg
F4Ew6UUdDz61LykJ5PbLkdUsT6ksQJEqVYskclDqKFbbXUsbHMf1gJOBTtVgM95vAOZA8iXKOUCZ
cdkb1PHX8JgFBg5XB7Q6phIQCbgOid9oDluAT2RwZFHARCoYs+Slij0gq+Cu9b146yYF9cLeIZgb
igoOQhzILTkBO16UG4lFgGEHMCR4TbCVFvdrONn0LfJEgSJWmHGN8dussfHvQa3RfNe1Mhevbh5n
Opaxixd9DUBa6L5bZvoBVm0+WLrD0CRmhQOVWOAUVQYaRFW6tyzNIBPgfo14eMkNBbIKoLAJuBWg
95oIOoIhJJK+Om19sMtgMRv/1uAgkeEkZ1bMwx720Svf0yCU67UwvQbAk3fObPsEhZDsoYUzQ/AD
nxVW6mXu8qQbgdYB1+1WTyrMoLaaoUnBv8kmZ3/0EciVmM29C+haEja5UB+4WBQRcBQCgOYmbSMi
6lAlW3AKuljhvMhSQEFKImzz0/PBtHc8G6y+mRuRhAeMDYvfhzweQVzs8yRnTzjodc/LIecjM2Ur
x8mechFvwkHPnluwzVAfQg28UrGZADDL9KDZU1zQWR2DNZT2VYJyPZFKJF3L7Q4wGqFstVgXmDst
sM9cyb4dPox5go5WFOEkr9mwFflYynmmd1kbKw1yne9gjLnE1g0gQOl0m+8Q2/eDr9ekSPvlwmfL
lu0slYu7QKWPAFsHMpjUB8i1aQz+DXJjIMyOwezHH8ng4i4pp6K1SE62Yo2XvtQtHIE43BlYe9Nn
H4TZoQGY8zvMx4ZprDfTKwrWw5it4BVPIZ7xIvOskDcj5z18x9ugb3l+mKhZ82BHGUjHF+E8BdLf
2NwA71gV0odsu4oAUXVhKagaVggIlA+aoJ5DAvRJPaX4uCAKLh+X61LB03O5W1QusezQmelDsdss
knxTqdaETfkNaPPsrSFzgpDAgVDqflG8OyAtoHL1ICACngZRmpN0suVA3KSOAL7ZqGIkaKwo4SVo
8/tAU0hXWSE7APMSIPRU+rtrNuPFfkHlqHjCDhiEXWniriD7IEy1Tg9ruhjel9PUhv6HF9uyXjQh
98G5F9lmH6dhk+YqhgeqAr9JcMArEVvAUdiAOoP1uLVPzkpMkCqUKqNrBV9imGVW3oWje8au3pNv
OvNZyECdHT+MO/sian/1BWxMH9dcRzOD23vUAs8shlQUl0kgwJertJ65kRWgbqA8AUTSBUVdGCAm
DPjI2J3uLckMtuQ4FvF0G6U21aemcCq92wIOvBI8S7pkA3lGKTbJasWY5MC2sAgqD4SkoORx4KjR
VgQz/2h4KAANn3g5A82uvhFnDfu19E0sF8iBR6t9aVCN798KvsApBqy7oY9eqCn6qC0FLJ2DqWxy
vQG/7Vp4SNGd3KaFY70BngBPV6DifH+RpGZN71GcjYqHbksEEGUGfEKBJGwqugnpL7g6t2W6gbF4
zgEd7Z8BZUym9yzsltCX8RQ5ChhosdL0vUsYjoEy7MBDfWGeNYAXsZwg9indAh7XaZRt33RlHEFV
/iwHAPN42RngIzGAwN5iaoETmrFD0iGODSvw9PIe+6BJCEVfBzxgwA5UK67FZTcOS3MCWlViBLl3
9BIxR5w/RwP2xv2y0Q8bsWmDRdyrnyOA6JwI7crLWI5R8zZuxSzv8FMSbHKNHkZ5YYNZhrfpGOek
LKDMo2U2TnquSMEVHaoe3nvN/dzEDuBZB+jWfovxfRBwm7l4UqAjrWh5lMy/NVu2cl36lkSjAhcs
mOMrgCRJcBf4HuKzchHFBqZpx1IwHrHFDqrA6/uZ9SBUOjONE0KSuIv5Lioky35JDnc00CwBxcbf
jz0KrMdkxCn1svkmy86uz+fklYE9F79vMwbsDvTVxNy08xiZawdhS3uGFCpDux2uzzY/qwnovN90
2SazC+BcmoA8rGk7HxsT9foVgLTeP0QQJbb3xpJIz+WMRmX/zDvJxRH12NbSMg/SbH5eA9RMf24j
3OhBQF2NS20ZokhoH3khQgT0htklARuqt112HFk/oPG0awlwL7RZdPKLat4nOF85G58tNhGMDzJy
XYIxcKTBV8B6FuLCbeOwfQ8g3rvzuGoll5kmK9qblQ5u3azRdAK2X1c8dcBAg2eOG9KaXBFecP4W
wl2qv+FIQoT7tcc6/M6kwJqseAION7qyaBGhh5LGv0wzk+LOwyHA4fJkSZAcpwBGPScUoXP1OA+h
an/4Ys3x+tjqub/J7DQAKyYGr6YrRnyvy5C1dnqNHMLIclnSLDj1C1vE5Rq0LgJGvOP88QNUOPLS
cB+Ox2EBlhS7gIyeNdRYy41ujOEH2SsCRrSBqTJ5bBeAS3/xQVkAo9dQuHKCgI6WOBYzzEoKGmAd
KNMHl2usm+J5WiYgTt2aJ0tNO50vT26KkY/EKG9YBHLLFJoKdIqQ7A48bIXUswbft9+ZBETL2uRG
ZfeESReeV8Pi7NhvdhjQiuCK4ToaNg7M9bhh93l0hQeBfJ5WPeO0YY0s4T8v9UUQ2Da9h4/faHjV
gGin2C6nuY7vkYZLAIBwhmMntDGc3PYfJOHgsMgxz3bBIg2TYP32sd3BqKGdLhF8Zuac5Yymu1Fq
xvZ9hBV6HrcpbXZJvPW47GYdFZeN4cGHGameO37RjbEFzxhfkqtT4JUGKxf33eHaQHwlT7rdUGNN
W7AlWanxC8HsnliXXjs4QUeXI6hMQ52kpF/wY9H+lZURy7fgollTPr8zILfkq86ooDd0QBSNCxxa
lNIbtki+7lapVnOZ2jBdTjEIxNjzKQjyJ3DkqLtEBykcKMq0V3Hxjc/d4vZ5t5npkWMVw9ah36g4
rBEuNTepkUCelvAVzVqQ1sKwADiST+F2bVIMNGz9NXFB2J8Sz2ICPGHadFNXNcRnBVw3wxT03q8l
OT4l9pJRUDL3MTs5nIhwbxlnARUM6sbfvvb8T3l5ETZYV2ZtT4MLxAXK68E1n+avNQDA2xmplX/K
2Iaj0hnipO2UzK0sraTi0edLc/el3/65SQp4glUAc2tPIu3oOWyH/uUjYv6bQtdfiqx/kf9JP9XR
mKUr877jp2Ee2qXfxYC99yWN4T+fQIuE1jWYObJapSHBtAfTM9kDHd796gqOu1Y/s+S6w0RSSJgi
9NpcFS/FCgZKDAAhDqIc7Yd1rMccfyCXmDWHUMxgdPd8CTMAJqFxvSJFNskzMx1tMa0lamLB5sEp
/M/j95FB/Fcv+CmzCLG0V6x39lRkuD7szVood5QNtb/nQFFec5io/F0t+N/k7tNPtQEneESM9PJk
4HtHzkM3FySpo44Gc13MG9IwZQIWdlIjm0ByXbVxgfwZJHIUHC0QkwNf4sSwckcTRda9Gxq5Hosx
CpPL1DSEV8uEjjm9ixUnhUZCYB0med2FQ4qATKlF5wpuyRJcyxsIBq2+hkVAi8uDbHNx/tCXzaTO
Go5b9a7riebJbnDAZdfh2nqLHRP7TnjgKQvdwbCV2scRkApKyiE1Y+vKZmhgyIXbLO7v/iCihCIR
IzYm2ypovAAL2MJ1aDcy4qQ5x7krzPWYpwx+YNxKO3X1X5/0/wUp4/9fB/sPEc2/t7A/6ol9X/0f
BvYf/+K/HOzD8B85FLpBnhdhHoKWgcn/Xwb2YF5QGuG/pwVCbmQuse7/278+zv8BClX44W6PP0iz
D9Hdf5My4uQfIG+A9hXiXh8mHxWY/4F7PS3+6rz6P4syAy0zSCh2zL/AHCg5ftp95hnn+VQUopI5
+da4AxXDQ9ts6ijnITlGIVT2HhBdCLlcHYTNtYGa+piNG3aerI1AjKBJhZ08r3s+AkgOoWBmt3in
M3CEibXoVp1mJGEQYuzgjhpdoWteHZck/R7lXX+boS/mnG5LU6p5znGDTN+Qvv9pssOom+8r8n+7
ecn1BQOY4jbMI3HOTRMBMzy1F2FHCCzYJO1wDXHFOUTz861js6sihZQEukpOanHYFWlym5DiG1Kr
LYI2OPpZd0mo4yWBId+hTbHdNZpCx0BIdOVwpu6gF19F2U4bbFxBwt0PQzPili75vUuRaa500eeP
rJ3FLlCS78QY5M/O5M0RPqExrSNc/Wy5Arf+F5sjeFxICFqsmsnjkkfdWDkcKFUcMvPCJUyWhw5c
v7IrkuiYa7j9szxjQ+mEhppiyQryqPEXH8O5KLtzSRvtNNo5g93ktmYqEQg1Fx1am2uRNhTK2EDh
4sFSVuNUsWPNJNoRS4J05WvRmgPs6Mmunf3ybYNydE+ox12q62N4gMBHgj/EzMRNSSCCk5C7jOHZ
Bz0rdgQv2pdb05FLwFdl2ZhhBGh667pdo/Dp4i7lQZmtrEHQQjfcZZacAhqos/DFeKdPqB2OJ8GF
P7pleI989GsetivVbekOyHP/exgQr3NcHqBfRfruym7bBV3uKDv2AHPUjiNXO4vBVC0HiKXRGqQg
pPL9q6etvHBAYX4nOrigyVhui1NABMjosIHpgobG+MGzGZg8k7wLsRzQ6fXmsu2E8PoHrps3fN0O
kwuOIx3v1yLDCwwKX5V5ECxBaPklW/jLrvMG4DQSazBQb+PaqQAI3YHWIe7OMAQzF2GfDweNFtAP
XFOdCwa+9LrzzRGCPI2oMBrRMYGs2pSsP6I0O25TFHx3BajXVd+itR7lgKLb48I8ndBAU1ynyPW4
Ehhq/+xDjcdF8CfZF+E0XA7IHe8CLu4k5B9Vbpf80QsJeL3XaTWZBMRq3O2OKubmulgz5CuTMNoh
1G+rCa4MF3xCwOvYocjW8IReT7ZDe1AAG/fBPa0CdN8+Ud2lXoZsB/R5c0qhCDmBepO/GjJHV8gy
k7bs9WKqQC1P/bS+ZbpQSANIIKpUj5uhNmkGdkyK9B1XVR/3rwtQy2W0CnpADiNHbSLrqjEB1B7R
1XUwMXbSYSNqPrChmlUImCbMRy4zYd79oJ0qPSyIyqYH5FP7AFuFDExezTFS/BTrWnUr7N4GUKe6
GdjucJjTqwiuZ/cb0nqXiSTBcUBi4xInb/oG1swDENxZBXDyQ9dOZ7KATsVoXlRRMeXYP0x7b4ck
qDO6TKckSW/mqTjMLd6aK2QEeQgYzdUWtV0doU/gItdWXI0OiYviYV7HYtfHKTJADXJCMf+NpFBY
hsRONUfpaI/k6HzTCFBRA5segjB2pwi9BfddRHHxBj/pvGDvxxyMGZxuxuxKKInCTYp9lpHKT3wH
SQ763fNjOodXBRwNRA52Idq7SpIauIpGV43CepP2PUR0U8XotkNsIUBfZltTbY2pJ6Cjk+WuJbH+
cNfebbqA8Xs3ZpXLeXrZrAiZPP0lcktKvM7Z+HUE/Ney2rTD8rSiyRnFxvR+XMburpgQkQ7oBTov
Tb7tHRR4PxMHfvSwcHubjF1/DMy0PCbBuusmV3cc1SDY2FbIEzz7eAIgE+lwniTnyQy7baJvngbY
KvLsQg1w7A0gZy/DWBYnl6C8A7VHBxkbIjNkEAN1Esl4dkhrJlOffwDGlyrgUwOmeR77OjQZLscT
Hp93ZBcDQlcj5eqqGQZfGP/pCmnEruJ8aI5xsqWg0/2UMKg+BLjtHbDo3LGLthcYFoY4HRJWAxKl
X5JirA0I5MiyIabCJC7Mbb+O3xMY+KGHAOUImBEA1b4l1WqsO6MSJEoUlkoQ6UdkZsNr7+kRtV5y
S730t43oEFfS6Wbc8oe8aS84nfHDkM7OZHdLmuXNRq7bAX/kd2koulck4oBa6Ea8JHYfaNpBuM9w
zw01Jk8klblJiVRl61GK2eYdx2Bfp2EaHfwHm6XoqXs2TKjjMGyn3Pb8ALveAdMDUu02XPQZoPEd
HYKS60ufy7TsYSi9li3Mog6NL8KyhXiuXHAEMzTkthmI8P24vCLsDkuilodRrvl58qgwocQzHtjq
mpNdOyhe9NhgD19tDWDE3SSnXYEw+8yi6YAwdzgi4xmA1LXFj4pem7C3td5MWifDpnZt3AcwjMzj
S9m/oRuE1Eh+Zyi7zOo+UiQ5NkjZ1quCQ7LkbY1JSI+ZCFAA4ehAVJ1aTjgj4uOALQR9g0gOBNPS
tRVeIT2kSOYLyC+DtUwI6/GvTYnQDKn7RF8FYDDe6DV7AkzkEKVqJ2KkJWFXPZZze1Ow8ecaZrX4
EHCiavY+YCxKXAPeINDA3+LeUwU4aPZoxmleBTH2nuU4+Bq4sVYpHIoOG5jslypYVBmYVHxr59Wg
yLWtzS5DINbtemw39ZZ3x3FjUdXaxZaoCCFpz/Qe2/qLFWrvFaqgHbnYwBFw/JWNODD710IN10hD
3ggvdygFH5IeFba1je5TFNxk9OJm/zD1yR3jP4oxLqNi2LOi+DaupKb8qmi6OoMfyKxfQ43D1cja
qPkm1tFRjKZeeG4xE1y+Q+YT+2Kk7m3jgrOY0FBN0UPTZesp7dlLHBBTd0F6L0yrjq0t5jJfo9vZ
MRxV846YKNgpYyRAHwfYqO3ndDjH3asX6M4OivVgx+k7d8NNIMEhXsIHUtjXJWjPSayvpYpv1lnc
KkyYzXaoUaM5tIYPi9zJDIygxs4WRf7kRBC2VhP1Xd2YBqUKStn10LLjtqBfTBJ8o9ws1TBO33Ie
87Lt8m+E23CH7ghf5SjplmbO81JgrTnoGLJxj5MMFEMum10TAYXaizSEdGY68Cl428SCmk1Ct6px
za3ISHeM04nWmjRbKVz8oKGwrHjg9S6DsuJ+WfGsFHCW946s3+APCIZAOODEXnlykWiUiAqtgCGb
PArfEIF3a3s1evKrLbKrNYGONSVTHYn1p2+LK5R6ysK1NXwR91whBBNRDOvPVVbRx8/ClfUVARue
EVRIXdZdjoiJuNa/DhQpAo4MK7hvwDIOZHmBO+s13FXeJx08jLjGXJNg+IXobDnPSRKCHxfdQcaJ
XzWEpYV7c0oeUAK8ywE/2bPQNDdU2nvR0nvdTIcVm4Gc/ccgRntIIKaDx//oGARs/u4N6x+KgblT
1//Sc1yFAM83H4nXbUDUsw6oz8TSfwvidrz6qInBHXlBM9uAkse4jeIea+o2H4efKCru5hg35pmM
wcl47nZpkpEB2bUILMw8Si9hqQUv3jhOdiJgF7OUfEM1NntQaLdGtoV7/5R3S/ajCIO8amfLLxsA
EmrGcMALn3F8KRTrW+TyEdILXVMw+koQEeGOna3AtfKuq+Y0vQlQdttB9IQQg7Ung87Ey3nm4TVu
ShpemPxNN819CrOTt2ZtLzOc9Goxxa5dEIUjcykuRtQk9ziR1yrm+I0URatqtjr+Hs1LeBxtSqD9
CMlpzgm2XhpRbIfM4D/2VlzADvgRWkOc+ynkMxfQB5iLboYSkGbziBtUos+zXdYH127yxjQdWs7j
bHxEkxQHA0+gugFH8aCcMlaccFqKi2At2L7LMlpST4pdNLBO7wpefMuXjkGeEc6VxJ5+2Gw8V2bs
ZYV90pTMznPNi1mfl6EbShGH3+lii58e68OUnPX30yCCD4/XvnKZCkqYqr21OY/2JGX0hFrydB4/
igAlQ2n1tK6MPjmabrWOUQQf4CD1HjZG7Ln0F8Bur0M5cVo8rRrnsClIWoGbkZ2jLWzrGaDHHZpn
fZmNxlcav+qZxEkCTKJIshvXYksKLc2OPJPxUUPZiyIcbcgxDymINcq/WNSiagZ934BRHfRNXyz+
yLh7a1HCmGpR5L0qJ+HFFVrmmpuV8xBugpk/eOyUO7WQ7YprWdR0W8TByy36Vtg53OtU2TPqMuBC
o4Qel4MIg6pYWYfq1wzQR2prhXoOuIBSnGVRkHOBot5FKLenDOqPF2tCWiVS2+cN4faz84xWdtNr
id19PNB8Go8Zm3Q1t91wH7jEbKVnAtluoWVNp8nt1qyRV4NveA0rXHojCshhMI/W3zBTsRVSwuHV
GqlDR6d7V7wMcIkISzU+A08wf6ft2Oxg9URwkjfhESUZKFon8V5MMj5Yz5BsbHxjy4W1yyELXHTZ
e+AcU0nj265L3gRSdE+zQSXXbdNQKqyzFx8uuNhA1HHZsNEdmnZZS5aS5Iq34rFfE1OuNk5OgImO
mK3jmxoxv1DagU9wL8/pAPFFKBHKewhrLsKPFel48YxKG7/TUeD2geC0XuLuNmLy9+QUQrtoRDEi
S9wVbufuVhha7JSeXk0im4OJWQsfIq5qSBU2bEfMXgBx6y572/RmN6La1JWAcD+hcrRdw8QswDmL
WB+pVHvACQIZjatyE8bXyPY2r7mexdEkKt11Bu3RaEviqApm2THDxbDKspaWNi3KNEH/EKF4F/QU
qLOJo+SEIkh6F7HCH0VmxsPsEe3WULImr6Eo/N1HtegegVryI8pXde0C3WkEgZG9EdjTsRO18U8y
rVUajebEokXsRNOMEBK9t+IIyc2tUPSd2aIexSkU9+0M6ER6jNT0w+NMR1FGt1UxL+OxyKTYF5mA
7Wloe3JZCPhLwZ8dajvOzTNqJl1NBJveMSM/+mZWchxzwy6J7uqY9Nt9P0bsFQPfX4BZwn/FKL5W
nqzJIefF8DgkHhtrjzqWCLbHUE24LgyNe25HWrxOFsKOwobif7F3Zs2RG8mW/itt/Q4ZAogIAGbT
YzaJXLknl6qSXmAsqYR93/Hr5wPJ6RZZdquu3u7D6KVMZDITCUR4uB8/5/iviJzx6gvs5DdaYy6p
VCAIO0MzNb7h5OVx7sU2LZ2QFmid/VF6CQuhU9JsCUtiSf2mn3v0TlHJEHPIQksEAS7RG4nB6yUK
rtDaadcwxaFrWpn6sH6M+4mklroOWvIXKUMQ4Vxl/a/hVNPZjcypvC90Ud6lfMdDVpI2+iqc06vZ
lqOzUwUNpYrU7xTbOWy82a1pMGLaK66tqbI/6zjJb6bMmsgehIT3mWUSXmQxBuNDPxXjAqMrNDD6
rPUNpJfsk1EJecqFsdznbUtlKpysOjVMN/O2E9yux2i0SV3GunTu5JKqb0EfTduMlJhDzC3Bm9sU
96tBJc6lI1V8KK1+rvy6jtwthagF3cWx6NUGBhKEkBK6tqodTUR7i6OuQ7FQUjIlXrMZGVNyYTIE
MmZKrVGnlzoF6fYp4b2viLfv8qC2nsqU2iIvcB6xmgDIhtIKw/Dac7YBWJj2I1c327hmuvUW2XF7
oGf0rKLyNPRe6Zt9aRLti9yXAAEXUW/idpiV1XVYJdNJ9QOdcgqmxLgsIvuxaYQvaxgMbVjvO8qR
PmyDM6YV1ZFOaejXkC/8vm2o3JeJS26a7ewuh0ZeV7mZ+nHGCRlYZ77FyVLdF8kozniWu6R3o22v
65PbFD6dF5bBlxrbxcQRh9wb/R5qnxvDQxtvQlLX+9l12q2CjqOSxdvEKvVTjvWythNfoRY89mNc
WFuTcUA7fHN9c/qUZvpczcvWysd9PLuP0sx3cR0M/jgdx+xb2nKgDXLc6Fjfq6UtH6kMh4M5QXF0
7GIjmWbpD67qJCQ7CItiqJdLHWl94fWp9uMk2btm+PsYRt9sMc9XMk6P0EPxwxAaBg12/5tYZp9A
L+DaACxuYKREDP2YD2qKi4NyvcvCZM5fHqlL11a/u+2a0w3wAAvpemTwpp+tpafkTDinMCv9pDC/
QWI2mb0c5/ecwDunmidfJACBzgi9Q1XgHVCEoGtZe5Ko23wNeIppS37gJfPWLYSErkKeZyr32a7S
bYx+EHRvl8NGxJYhpRVOr6q0mPdeBdse0e4cqntVDFsamrt8jPwgbv+wJud2ccU1NpPbvvKe8BNI
fAMrgfuGEnDPAn0uMaLerOuxFKLl4+abEjvNbuW9QUdiVRSJH9vf2v5sWPNejpCB0tAk63WnXWaX
O0+bD1IxooLxSFarLicv/M1xj3Xc+wsk58zxHhdjxcbcSwFPDzObbZqTyToVvN0h2arIfQoqhZUW
ZuZNAxe5M25tyz705fRsRul1mPCNoWpRCuCSMk+/aXh+5A30qRwO9/wmCa6aiD5RGwcXY9bck6ne
pBKQuMwYelYE7q91zGTpZV5jeng/QNzeuLEHmSGwTvOMGX7pBtt4VJ1vSdw4a+NQJHa7SRvhQZwB
SCmbWp449T8lQeUHII/bYWqvErO6nxbod9ZJUPdTI25LU+FsCH/Gj+lwrCRjIG5psxrzXTg4F0A1
ciMbh/DTlHelwbS0LuwuNOY+AIeBIlsqfYSoxOvBn93yODrFlTbz42zfgTyS9o/THqrWVgZjtJnH
othAdQTo5qSkh+63GipV1zoaamkxHZu52syVCYI1OcoH/Lsb3WyPHIS9xhzPboCmAwaxASg7QYqA
6TjeL7Z50LWxDfXzOLoUek3AYe79wUDXg52k3SZLv1VNAGAvl+7aLCzz3LTzsHVo45JSwo2AvRN+
8nJLbktpwdgLmBnO3PIKhuL8nFmQqWXE6i6Na50T8LIp2bgDpNBwFyxAbH1xAZV8O3vy14ap327o
D553a3qWX8eo32tZ+UOf7pds20DTsuVDEF95sbsthybejDLY6urCG8V2rD9X4htzVJ5JzscN/fFm
Z7TuHdSX4BRioF1mNRu+7pfLaZA0KM27vKuvEwXkSpD/WpjTLRXIKR/Hz3D8r8z5s2e190XtcVYu
sJjHlpQAp5HPSZwcGC3j64qHUkWtnwXNRdx3HLiT8WRY17FR0dOY/MaERpKrjZsv2yXJfMtErZ5f
zWlxwgPvWDRLeNnwurE/2WLyU86QcN6Xw8ForiQ4FUmQvHC94hBkT+AOmzR4qkdoE0QUZ3kQVg/S
3+1j7zCAi1adQwqKoyEgy2Q6fpC717RUNlF/mdSfCUUbco4NGMQmiBqaGPcxGekkx+2sZ99a7Dut
nty+9YX1q5q/pu0T7RaKPcpBzoOWuFsu02XT+YVT7Vv3S8uI8g7VpADvMNdkoStuOgPMrU83aUFM
o578PEH49d0Syr7ZO5sq9qbHVs72tg/LFOvnooQT7D4OkSf3sA3updPP13XbUIdYQekv3Tc5ORd5
Wu7QjtxmlHh7L27SC1nRayB/2RoQHC/LYHysqvamToxTU8frqi54ZCilKRq71o+ccrmSQbNdoN1v
k95BBkAZasH0MWf3nCxS7/ApGCu+A/XdrMNLqC6/FcqOQ/Cy3rmGBvcIoS08Mm5pvgLOktnZzrpv
HEGgHw6ZDO6JV5rQCONgjeTd7N4GSTcdxtZjzglcOXSNezoaX4IwHCqq+fY8mk+OUdykAj7jaLOX
I1vfxounT9XcAOH2DzIFHdaUNXXN0TEtYrsE4RckJ/OVM6o9uTX9uuFLVc0beqLOHkbwlWXdMel1
19Bgj9P52I4T/hS2GHdich6jhaPGsy+ZknRbVZ/GZgDhzh9Tw9m0QwcVGgpwYYqLMZH7MafDViwv
oKk1hxfxGI5HlbmrWFklx9yrKiDApYLEiotY2lXXsakAc6ttZEb3FUAuMAukaK/wzuixGc45qom/
JRUzQNxNuzo6QQ6m5I0hZi6x2pgpfY62JdPC6jK7DoPLxFL9MRvmkDokqI9eXzZn4TlfkjiMTy1D
+rYCytxt4QTBReykfsRd8JVTOddenZ/yuLyNon1t53RLhfu15M82ysrMgzGkgT87yp423GNxLMBW
D8Ib9cYovOZY6pgEiEXoxOVmCeduY2vjV2aWH1PPiI4kD93OcDByp3+QofEZpn3tkhyN3c4ksXD7
7iYkaX6cdeFwVEMQp3q7nxLvOR/lQVjD1ajd+LDI4jNjVG6AEp5SlR4NjFpx8jsvSSix4OxBrLwB
dF9dLJF7tknr+pZebdbbm6iz411ed095nd+Vlusgbuok4G/c+Xlaj9ei7Sx4ZeOws4bpz4gUegPH
rDkuZfo1mgMyRMV5NaTkVb0ZPyfus7PUZ0fFKZAD28mcr+NQPrlUigbw+yG2yZpCKcWeWh49dq1O
+WR5flJhU9RU9UMwGmVMP2LJLtouxQK8jaDK08qLwAoEJ2FoPixudCoW2vDw1bRvzqw2mOFQ+Vnd
QbnFSvnKwPyZEDPSQ8gN5mTgo3ABxIbhRDnMh6EO9NbL2swPpX0ol8WPdMNr5tLXuh9PcVkb/pIt
5lMIn3OD59HNYJpkN7ry/LVCGaJAII9A7jPQa/VjiCxIqM+ctPFmNZ3wvb7WByRk36oeiKLXSekH
qS32S8t4qCYV9S5EfnWTZvZtnIzdiUuLNk3n5gzLrvKLsLaJN9XUb4O+gemL3+xRi+63IFqqPYCF
tR0bxqwYbb6fDPHA5rtrmFi/AcfCrd62xK5e8EpZoCduAjOdvuiM9LEZ55FKDa33mJnJH7qRJSqD
qLlYypDEfuglCN5s7WMRG1uVmmoXL328bzCCO9WTak+GdhM2Yp76Zdqs6R2UZCtJet9YvG5rT6hD
ixK2gxkDvvZxUe+a0PwjneLPRk5O1yTInQY4B5Y9Zr5ujHiLTOpLSMvozqLc2LqAUffuJIsdsBFE
wToztsw+NuDyS/oV5cBYVMZtbVoveZj75nF2gl+z3sQ8oFm8K1LDagOdgQtrlh4ZQEFxYiKCowCO
3aa5NEIDyrKtk6dyGVxmCFfq1PTg2UI7IMyzeWetveSlym5LbRWH2MNNtXNkf5ysxryy6tD7OsP4
+lymxfQlNovlIMt+BvcMQf/z+jeB0TOlznJT6egWYve9MVgrKMsFuOVSPky1PQJ+0rFAVbIpprrZ
esL7I63sbeQNxc6xmtoHhib5iVMPigIpQ04ujlN6IrOTzFxYA9ao70MmTWxzB62QRz6TWC7sAhkM
u3ZyF4bbe/NjNyF6QE7SPiGWuc6FGf9GE6U5TiEiOtFM17nmHpZ2chjiuDo5caD8pEmu+wImS+DE
w8au8j0g1I4+nL3LuyI/Rd0sto09xqcySvZlAHEX1Ou6DLLmdhz750AxbxvqAxGtXazWHyPShr5q
261XNReeeTWH5nMHehAx8MBoo21nFys2xe6J5IJWo+9te0ML9qE1kZSUTAY+WlVsv0qa/xYP67b6
Vjx0zbdv3fVz9b/WP/295DiMw6h7oQj95/+u49/xASv/7D6+6t0ftf/75dfht3L73D2/+58d/MJu
Pvffmvmecid7/YC3V/53f/mPby/v8jhX3/71z9/LvujWdwvjsnjHpfoR9+r/NP3X5w+vfuVd4c/0
i6sV4K1G3iQZjvxv4pXhmL+Y2jZdR2rbxu9n/dUb80pYv2gLTSr2B6ZwXuhV/495xa+kgPfuuQgV
HQ5A7+8wr14GZ/6Hd8VlaeEK7WJ8iBIYWO8DUdEAKGYCawpJYhT5WZljqolt4XFUtoqAdMb8pMc4
f8SKKrwQtJ2Xg8qdwgdCTh/jthouTFQS27Ax6Udm5BDxtGJLcVKBm+F4ctGUQXwDwdm5t0a3eBjc
1i33lsad8v9TAD8uQrWaqf7XFEBmS//j8XmMs78uxZe/eV2MtvzFxH1Hm9p1LAW1Dz7fKwnQtn8R
mv8cz3Yt25Kr9+DbUoQ5aPKf8ABuICbYq79li2o5+tc/LfEL78MvsUqR2nMs5+8sxZd5i/9Zio5l
K1r0JDUeThm840dnAemq1KIpYqPzGVrxNeA1I0x/xJ5/BpVNs3+TRLCIQkAb1DIVgKacQqSpAzPa
Pb8lY4SznzdK3f/9lfXDoPY/MFytrsT/9ULxn4vnP94FrPX1bxFLEXts2zVdQfx5e+Cvq8RgRtm/
14XLkpHwSaXteS9xjSXzti6k+EU7vIdJdCHgwTD/G9zQl0EL/1kWGKFJAdNUaEmo0wLV33tSfc7R
UoHqhZ+FDovRQ4LXDtrcQWZwiUNpUYdhsTEQnNZYBqhlkn4cQRed9mlV9fEn7EdpbW1G1F5YhXS5
CJBC9pSWRbkL62lMZoTyXUhJ09iLIqN0u971Gj9FEBtaR52nbRsfUIXXTrapsny0K58pliW0uyzs
6xrOWjRmXFdoYmtt7kImUUbegWTU1kjr6xzF70U+MQoYQA7PA+dsjznMSpIiMTh/oDMT5ZMUwXp1
hYHuONzppjT56CkKhxxwXlPzUTOpPOyso9GmgfNg2LQG261TB50pLhGOM5PokKKixMbVhX1bIYYs
qqT6ozFt0Y/7pRtLjAkSdDuO49cBHRDrSMlqDMOVO4EnzpSHHZKgK4l2mk+rIfvztesKClS2aWrI
AsYBoQ3EQV/35nr9cd/HfO2ICrD++pfVePf6cP9R9NQ9iJ/bf/2TxfcXhv76yB2hIYW5nJiKyXsf
HnmTIqPOkrH5tNgNDK6TrWSwjBdmMg5aodopNfOdEKKm83gq+3KplgejS8cuOYo8UDr9CYt/9Tt6
twIJTAIitE3I1GDLHy4nVlFnedMUPLUmLGrag4kZQmwQepyNfFfpab1VwxjlVQQim1V6uJpi6Nrx
T2yMxHtrDu6LYlvSJtdkDNydj1bDizvGsB1b58kp01LlN0PTFkNyaJo01vLs8UACvQl71mO2bKx0
qUtk1XQQWVqA+HKc8ZKkdpz3wzh7Y7TNSdM7ceskw2wbt3DZBkpwu+vD9HoqcSi4dvNU6J/IVziy
3t9NbXrCMdnOJkHiO3cdJTxZd6qanyYLOoOid7HY3EbZj6U3A9q1yNEvPBxNS2rAH68r8WIg+O5R
OoLESVssLWGZnHQfgkkjJJIsO3zSOZ5xwWOPot+hNdPqmmfIGPr1w0nR1z0goVAmlm8a7eDV10Aq
bWHfVNYysSOiOFx36jCICDyZol+s64KeWIN9QiScxLuFZWZZ6qD7Yg0n6BlL3lM3MDdgYdK2QvBa
Dsvg/Uqyj/brvio8gK8DjTbE2qBFvSGxiIQBzCZrkeTqej/T11w3bttmXOY8Ib9qfM+ueuLOPDSQ
c5GuueuuNOJ4jUmBgY6q2zIoXPLKhooasC123Ih+IDDrurdtrMT4nfv6LkOt17c2uyTme02yXQPL
hJCQH7pFEa5fbyrW75zAE6+/Tvj88uGSToWMfg/iDOeAyxZ3EaC6Uhdm/ZUgWnCHC3TBXN5itlD7
QEgsLbaMpzKjudg0HkVbuumEy3SK00xLVDvnhDqNR1JUTjgE5wpfIG08ozdeb3vmhDUPb6q7bKp+
HZCh80N7Lrjfn9eB64m4yujZpukxCbB6gQS2GOwGAuwydLx0rLL1qlEaV3wvJvEM8IWGbo1q+et1
1kY8Gg9F1bJW8f50woiaebaaXOznbDRbsYl7nSkPLC7oW3NXtaNdf0VrZ/CY3t4qXIsXfateIyot
5nK6z3OzHaF0p+gPD/Teps56pAm/PtxYaZFkn7thdF3wWQcGUXCRRsX6hWk0exqihTm3xJgisEJu
6Y/3xpr8vd+XjpbsPY4gjlo2x4etEekAn4zF7T6VvWRuiI+Gy0Me8BbzUCJM3DKNoJJFMxaJ4J+y
qEeu7u0ldhy3dAnsJO+MMzKU9bC2SwsB+qEbmQz5MDSBmbfbPkO67By8CKY6y7DRQlNTJAhmN1Nq
N0o+JGJS4Icb02urUj10JTYxC4SRpA3vxylRk75Coj+bYgEsrGqnv7RfD1CLUUop1jxOyAe8/o+w
zXV9Q5BaV7sYZtGIm8RN1pitJMJiYAP0o6yDZlZ1a9xVoszM1SChHcou+vx22onJmvl7gzZv7/m1
wRx1mJrVXPA8OB4Tvmvj4PQC4V8mjPDcF0nUW85VCOWg/d1UxsjGFZ2yOGNtsfSVsTWyrm71hUoR
w3nrRE6I9odciYKZKqnAIsLcKcosXCN+/KTFKnL8SxBci0cOVZP4Z8PjMD+OJ6GhyhxNT6UPjl5k
ae7zAH5a7FsFi9PyE2BHblEgZZ7AUkCMi+4f9V4k1CVyiZGovJQ1bhx/83RzTRJJEk7PM1dZ0XeJ
3hJXlornuHlSHUCMuVsGZvqgBmjroPVWTpqq7gm+bkm87sx2Gn/3Mo8u7mHCECIyfsf1wUxymOi4
8eiDBRxZu34RZAOnS45xRDLhWIBFq3NN1avlqYFz2/5s7PGHI9oVltKUShTn6K20+XEXYVBk9JVV
Ww8C1BKefDzgahQnNHa0YCJfESSK4XaWMXZjdWhmaPfW448f74dshStgHwutWNjmupnX3/9FhLo0
jVDjUo8PSE1SR30ezWlS897wRM6ST/F1HeYNoGzHsxauXJ+uAxMSV9m/ex0eReZabEol5Xd3ImXG
aa6RuTy8xkZLtWtAZudz7O+7AOV9vhszy1s3BLuedARbnjXv/fFlfEg3qGJM6lZLaoRsSlofF3uS
9l0TabvlgbRGmTcbjmrsBjYI+gvL/VN3eJqllwldLCf8iTHkd0+CDybTcST2Butd+JA3LnPZpGW6
VA+REeuquCNYOBwnEH+xS9i+BR+76PFxOtnRMMyfgkAokLkf3wFS5w8bXigI7OwqB5CVTPbjPRgz
t2xT2kEPZdRP7G37dYNFkCK0e8y6jnAO36ls2G5vSUyez8U4XEV4GiOeSwu1IKEXabSG7NQwyQ3j
PubIi/DmIS7KirGKfKfXN7ZJJKP2NELka0OwSgRI2ELUldFNj6jlyj657YIcHdrOdFLtWSeX9nOq
L61iWBONMZC6/qoMd00cGmdm/vQ2s2QYN/chtjqs4sps+mS+oELKBhReRgDosU8ibOpRqLyWY53X
5GsiBKeeH76F/2Rg9X1tm2VNclpvxN3qalCTHQeHVJjroQEFJLQ1VBNTK29vDe1SPqFvazhjRLFI
zvjXE7A0m7lzqo2C6MjvUiwauFhZKkqty2VZy8S9CWczEJ+xOsvSG/zcOzFdB6uLWrOKk/iOmHp2
1DRX9CUWOuUdc0LNeI/ULxg8+uZphZeVZBJQggwg6zVtlyVBJvjEfWG+53aJ14e9p55MuYRFqYhL
KF9zlrHJLQg/8YJryOwT8GN+t1gdEe+A9/t6XlXDAjmIOm6RXFjmog+aT9ptIt5MTRjieVDqXkpV
g93FK9/+QLCtWSgFZy7FJDnbeoMDG/1efHCgEZMj5pEgpRo6yYiwrZkMcsqPHPRrBliMpAvkotXk
8Y/1uqLaQq+JVjfpjPM0qzjhkX6ogBC6IyFYz2oxGQYfJ6cID+P9ss5UjfZwJeHYpJsil3hBfZkc
K6UTiYNO3PU+pm1OUO/iviQfMTtPLem+HYpu/LMO6NeSvYtu5h4ZCerTceMmaWDiK1QMHcUUblSs
cW3Hidv6zuvWWDocaqxjt6R2BUE4iPLBNa6QQzSIDjdhO9cmCgMjcaM/oQc21rCxPG177Zlu5EKX
vPG8NW9LCqwoQmiIRVbCUfKGmNgBAdhchvrCYPTv6kZTmEhVN5iC2ma/D9o8hD9Vhmlc3eTBjB/G
AztmWRtCDF4LvOhgZjpe01dL1guMx4BSNj+J1/1kYgvF/czDKleQkdAM8T1J02xLb+fYTvkgJ2zW
QuGtunl73kJHa3pUvKZTIHfru7ydykZP53O48pzZ4Ja8ptA/DlvfRU+miFgmdnwmqYryPpZqNDAF
vlsljeqX3BrEgNSOrkY+ndU4DZxeOEOulYhkKip1ZOkM7O0fX8N3h4cLJKmUR2aCQBoR9PuztI6d
MhkaYzibVp9NZ2x2dHo9FxQTn4zCptbZ48AF9/8nEVt+zNCQ+Gnpgqx6Lhg5qOj7z3WrxTRKZwwf
GDW2LPPXFocSxJ4D5f7aUXZVr1Gdgl6lSPLLHnXgXRJGHk8QBzzu134wFea1cLSGBAI8yoR2lDhQ
G6FjHljFdvJMYbnGgiUeITjdegN0RuuIj6PwCNxNrMik7DBI3YLBeOgWrLO2EP88mLNYd6pKsU5d
GG2HGmIfNL21JtUjpTd6zNf8MRwYXIuk9PWysELwOPZlItaIkBnQ5ZsHdzYsC3JS3deY5YsCb9F5
0xRYMAmUtWT0Cb6EuGxC1zDiwmyCn5zPL7fxr4mw4JkKy1GkwzQD9cepNYnOR0UnssEtKPDc8IBo
NvbQvIRWNRm7UU7491+LOmo90xciqp1yR8hLZ3XppUG3LE9MZmt6miXVwqai2585brUX4Uh9cGwt
ZXOnoiUR3AcOjwCDFkNk9XC/Nqh5gHViRoj8rErStqYh6OCa6ltU1CI7xJwQ9C4zO0AF95NS72W6
4V+/t8XC0sAwDHUHgZEf8wGh6xEvwKy/RzOpRfOcTLIhnUab07OtkKzxoRvhjj0LpIhneOu0XuUi
oMUS1lw6oKHkZ4BlKyAgEKQvnypKW15QVtPoJFtzxo+GHrHTr9hO8vrGmKsmSXPR9WLCdsczGhbb
Brk2YewSg3adx7uoC0kTTxrHF5ZLjpcxN7srjPXQx84zjeU3ZEx6UpdiwbzzMayQ1jfbNgbJGi+m
asQTENl82ki0xyOHfeBjgyMmyAp1YHp9fIbfDD56BEjxsMbHV3YQONm1Xg+tbaM41nuMsKcZ4yV1
WXXMXlm/e4dxx54QmeviJ8XYx3qBOluTnZIomi4Ev4/odtJOsRfMvQeNLB6G6gvASTqdFzjfhLQ1
NeSQjJJBcTcmJLpczd+LcADOJkuAkn+tVr7L0mFww55Jc/fMZsuWT+o1pM44nLEE8JiBdrFqEwm9
f/tzbWUJD1MKTyqogu8jnKpGHeOhJ8+mNPhcWbUrXD7C5GbPtJNNWHGYvsLPfvy5YrVJfrf2126C
t35jel2gqR9Cehah/W0Q9Z8HwdLnO3Y1o8j8t6qAcwCi4QXO6I5j7GZAj0rd1RmlcQzHAuuAFiRB
MuKNPj2NznljtaSbX0ByXNr0P6mgxBrm312rhZMmj4WSjh4bp+H7m+RNZt7DVY3OEx57FONuivcv
UbTRrQujF1Wjt7Vwm22ekgFpOU7Z4Twlv1Nm95QUbxVfgMppqfwo7lC7bm27wvxm21TOeqN/fG8/
IEirrwhZsYkDOI1CC8D8/eW2tZm4U5FjczHPE4FEx9G6iiZpz/xf9XI+x2PtwTC2eiufcRnDnX/c
pJYNd/YnF/Px6F5NTjAtoRhf/3M+9hDWbKzD43Y4F7qP2UtmL9cc1latw2e17kIe0RZjvHz68U14
mUT2/qFJR1J00ptna32HrnjIhqjBJZEGKVJ3KmDUr1sZSkqQYsqoVpR2KcseV0ZS/KhMz2+pbdja
64HReW1A1jW681q/KAHfEPjqFfjMq1rPMF5WPzmSZ2h3fXwjwmiBPsxwXOYdAMVinB7/+eMv9TJc
+t2XsqEIOOuzFWta9nG7enKOFjUkw/kN+PYY2aVve1HPbrSLnUVX1XEAM14gTae6TsMjioK2q3wm
MKxpSdiONd+ma3BBMWC4ujiisY5BBe+XSjqB4QN+a9vwMTIBIYBDPHlWuq+ZiIejsgPPP+1PTid1
ah9kZ1BjPA22ME0sRF5yMmukr0wtI6O1QdOAnb38A+bQoomDoQEE7LRJOO0c/HEZhKyNWCosFAqN
KcAuSyPL9S76euiMh6XsMtl9fXscyzyswN+CQocH17bYyFAlSlGGfLkwE1mzH17hf4DMnNX8Btln
U8QRuO3pxWFLUhkVZ8oV7Pz1+uArq3k8UE5DO+42SJgxmD2FuVmVeFhD6kpc3xlEDAn4x8/xu9OG
dqxNU02T1lrfr02tonCRTtqdBxw12ZNLCcD9NWPs0pq4VfF6Dx2RBd2pjVP10+D7/cevmwIqgVoR
CSCR9wGCXAuzqXaozm+IsbQKk/MFu//V/hM9BR0FqVKbq8jChIf+k68PIeFDQFVEfY3Qlg6jJ77b
mxFW8IlAA3GHLc1avCbZSh4+eHbYQ7VDwbxMHrReMt7+sgbZ4QFacEDZVoaHeAk32deaGSP5FZ7t
Ccj8MKiMtVtSvLZe3qomvLlZS0GrGtPZdEU44IiPdcP6qW8rK5fZ2kpqwr7L1XF2EPLCxTW7PtHb
TsDKQa/oBkSNGGeeIsqNn0TI78I15CLPtsGl1ja9+Jh6TIxks1p65HdvIYqqT/LI3xJ3eIGi/pri
MNqdtC5sVgtja4vpPGKF/bM6a2UZ/TW8IFxaWUh05hzLhX3y4VAOMDtFnpZNjzk831DBpM75jDHt
M0K157Ief7wPvoPA4TrxbRwl12akB1L6fiWOhtJ4OfXhYySD2LZ9YdIEtVEUAxKSMpZwBp9HdMgY
QrVdgBVmRqzL4P8z829l2VX0xX62Ob+r+mjwcgvWfJAWzPdHVjtl3VyWefQY4ubAgpoZwcVxn9Kq
JP19TdBGenHTuTJ67kk+mWuCtLycMxxrMr1W2LetJy9QELdRLwoQo42N9em9Bsoc+eXyycHVPakO
i8OzuMdKmy6/32b52tV+TUBrcmd2YasRrp/f2ocxflJclc5zlkQmPDIP/LRh9m68XNMP3VRQwJ2r
2is6VEqh4VRq20JPYmtjKN9TXhZ9jNX0EbPVFzip8dZ8FsmA4PLgoq41/fSKkf74cX/MBdj09O7h
PQgyAo9JyO+fdt8JTJRpxzy8FfB543TDvoxNJs2BAMxJslEV2/tnCdEaz/6zrNXaTZN07TCpdQm2
3+UgVjXH2HaV091smN4EbxJLvjr7RA8qT6Hn/JvAc/f6pn+lTABrv/8w1oxlObBp2UeWWGH3919S
Tovllhypd1EJxbbGyUZiabGJVFWhVVCRHKbymFvdCgumymT9hCEmvMpnstP6T5UFJS8MaB/zxOzV
t/DhFdcZhD2vr3vpk6oAzozyFSMrWCAhQUP/pq3e5mcJUYZqD9R3rR97fEcxkZEko4l90eEdY1rb
fvDWt+JoZHTYxqULYTyIlv5XA6ur74dPo4iTZdoNCRYiEOVxj7QDXIxfLtSI+vWLOZO1/nEQMiXh
JkI/A4Ccjw0A+LZaFlpt2Hct2LNvpsluPT7ztb+KHxUiKaaY4i2SPRWvN2KkKprmz/kEEIPZg8Dq
F9q44w7xfIF1AJT1fedNStaXemrpDZ9DUGW+QCHrupUwdTC1KbZxiwtGvos8CqZiI+phiacjfmXr
QYZaOkIggoM5PHwaeviphr4kdcnina2mgauOMJzq06uQZioPbFkxVPMUkQYswV0mMfuEETzILFj8
jrQV5DrKRrDXM/4Rtv4NO6z1UmK7ULTJUtAojqS3Z5AuKQAiRmSyLoL7t33smakGey5wYoSDXNv2
Yts3vQlffPLRiOGifrJTsUDGMJpwvb4FMBS6k/CyMQ9IaLv1kTNOeK3s3Xa1dMIEazFhWrepwZMn
1K+JRKmYIfa2hAwyJR6MVQivN3Bqm+Wcb0t6kE20q0pZcxOlqFpWKDRfOzeOaTCH/PCtT4T9qDAR
kEBFdKYjfAkaZ9uwN5w2vDYhghfoFIMQaP2Ay87QOzeVWU//l7PzWo4bWdb1EyEC3ty2I5tOogw1
SzcIcUYL3gMF8/TnK1Rpx4iKkM7eNzMhx0YDharM/N2SfkpjGxegF9vH1slA3LSN3I02mLx5vQLW
sjKvWdvJ9U5mgPwzQQSDexzJHbEedJECsYKS6XEZ8867NfJoSc4JNlB+9i4nDo1rnDJP+nb94X3e
j6B/bR405mxZvNWOa3FWgYL8/D7z6bCBCMV4L6gEXKRREJTw2e0rL+nqA8rhhdLRGX1AjKMiY2jW
Rqj4WWs6YULHSLixJa/E9tukC14M2Clh8hdKbtlvw9jHxuakB9OQQ4DiO1Qf+CP1EQM5FB+OadR4
aLlYNkzXpR1QiT0JcD8JIw2EOcAEUYBLZKYMRxcv5hhCyinJc5ti7Hn8CP5eKoYQAzsrzjBzx0ip
NwwkcQDiyU0yG9JUDCAnovWhb3CAIsJ4LflnlSHk1LwcBwkfaAC/y0kdjEdkoMz1GKlndRsHZ0Dq
uR3vSwwvq+jHP1xt5KPhMR5ZsRWachHgRxWOG27KJ48EEHIaNguP7S+6jMONQFT4nThehc08Zt07
kUaVeKldyIZVIUGaeGNjlc5qx5037t/JnE4PDmFctBBU6jzqUq7SUShHM6S4o933cidOqaZWWTzq
GnLYkthAGmTgjsZMjb2zasi/8MeqZ3W2kRjBaHT9qEkhuTcQY/E+dzfP6m6RBkiQyu5WCcTR5Dh9
fPIEE63shhEBtgmPmtsSq+K1qxeHh6gBPM0wslvKJc59E4ikPRIeAznvMJodCQCDxUSyPiMoJh7+
WmM+RCmrcYOIJQdxt90MeAt/ilB05cn105vApIYN0QkAMJlcvi3W3HT0qb3G5F2dNKCIZ06msG4u
nErcAQyWsC+FSzXlctPZSjCkJ/02R03aVuEBg5MI00c77DBvPLTmNE0PY+wZ9SX2PRlkwJ1bmDQ7
Iq0PTkoSz8sAG4PSi4Esky9sLyXvcF57+QkSPVyeAxcCEHyYqJK/F+H/J9dFjLMVBiPMCysXRjJV
5HoWExNHCFZTL3+IP7U0qYdiSC16HXukGKtIleJHEV0lQfA6DGRnltP3MtWHVCjZezCjHEqlbs7l
8MKYTQZBdNE7+YxGi2vMTd72d7wp4OyHmj55fbCx7GRQGhpGz15einKnuC2Js07HIVnibDoUKJPK
9DLZUl51NL2BBsycSXHZnh3A2OJjO0OOvaoycKkKCd3jvSK3DqRKTr9dpj6pmuqs8YNihGKWHdcJ
v3fOXx5De6/q1tY15df30FTxM8IKV9LmTmBy4zanXhDv9NwYRZjOy8HcmGdgtbpVsrgd8kjWij5R
NAU6xnbl9/zSpIwAsN6nYXpW2aNzprYcrDLxg2vud7KYHRfb5JQKlq5Osah2y+i2xpsjWu9y3K55
VPqCg84iGEs6NEga7gBXks80zWKQN84e4gD7zrosyQCqkXHF7tFLiwnrmSZ3kmR6Rxw1XN0b0mRy
MhvsLnUZHs+FK2ffWUAibXG7qpuHx63g5Eb4iW3aMYCDmBkXOytXOWlvAqTv13Hiz+zbPJnmKHnG
wRUzoauNN0B6TWEmc8a32zTxASzKhVtqGm7Ov2bz7ygNVqyGulfRAtKaDRotdFn9S++3cgKnD7TQ
ETXWGCi8ai7MathfbfRM+82EmOJuZGEBKW3jhbc75F3vN0Ro643+57aJYQUWmvwhlqEVgCs2kkEP
tB+VtoQ6nMBvua4lrCReOC5yxnxcRj9oP6xZtfj+STUxQR1LDgj7JUtM/wIv1oF/S7srn/roLtkC
3W2n8GggpcDaH5mnhVRgXA7TarVtehG45JkfW4ZpeNSlnt1LbAqdGdh6YzS4pt97CfacI9aVO0qm
X0bEdIFA9NwlltGe8LCR70uiHtjiu3KRqU40QhedF7c92UDMLQ+DWmuT2NzrvOZECtxjU+CTmnrC
x3U/mPRhUopZIgjWCHv0IkqTDQnnCzsjOoyUEif+CIBhzbjVMWFe/bPRQldoTvobe3Pf1ijFpwX2
41PT1HJLohksRhtjr2mqX8t9G8GBRo4YOQbaBcegDBdPrCvYrrc4vC9bDrDlJkgT4LZDZpLCedfa
5E61pxKauYieRvoR1uQojYAwwAr9Dgx+VgMiY+0kfSryWIu05SGQI1Simcf0Yo6bVfhI7BVWI4Qp
h84a/bO31WNjZZQox8wWGwowUx11cqdewZV4xpqDXPST3HswmJJbGyer5Bbou7eNBgriC/Zw5nQl
CSJ8DxODRFox1/JyrNyVk915LzmqmNkocxrMzgk5SoO6szFqtEo4nvBzCR0hTMLoM6JuBgKE8vZj
gFsC/6AgBWetz8U04et192NyzXSQ644xNOM7FXFPot+9Bie6OJUbk1OX1nrJKn+JvrlFb7M72UXk
+ofRXztE1fkwBNxVa0kFCtmjfs1mY5bRoods7jfGTYeFwESrfN/y12hJD5Z6l0WY+eCv2KTJFeww
7feCa7aQO2YSo9aakF57myre/EG9DIglAkrFriTt+V3s2zK59HOTk+iCAWGAwOFAJZBO186bYOWG
JHLzghVrV7EVoHmUZ4Pq7PtMRC3OOZRkXf0+jja5YXUWdkHV40LvxJ/pykyDNoZvFsShNDhlluHL
GgTheE0p5XhC+nqI3JBnmr0Dhbj4EDbxQT+vqYRjAxFtyl1aJDpCQ27YKYiklE3k0NVHdO7Ei46P
miyGZSE5NlfdGYg2lQt0rnsqng9NRG6bd8GpZtu+J7PJECnOJHiVkii5PC/76AqTY8kXmNUUYoAb
zZpme95vMls/vwpzMobmh6qatj6/bRdaHvMsAp9h0BElZj7PN/iHyJeuFZnNakgkLP5a0hp2r2u0
4V4CV3R/TfQXHEPwJlaNWe1Uy7KW28IA7aF71VsMA2xeACfK5QBMH5dxOctPhjLkcvf1jl1NOO5V
Z0VJKNTQtmsxI4TCmRkmly98CKb1e0FgA4cgzhPytUOHL0+8snTk57RLLfu3SR2QPRmC8oDYGlm/
aOQ662OJRyQbjuPQ4BWHvCta2ePjaiNBigT5AL9qfAoHXvO8kqf/FA7yGNBQYqF2wG2fHfb7PGlV
6ObmTvuqC4IVhnZHVOEWXmwjHNkcvGmW/EQNgObk3bA+i8Vl9mUr8ke1LPJT8m6Uryj5EcTgXAMf
KwLvvnI9+a990P3tJVviIfauWKzY5nJnw/KBt6K/t15E+mboN9tzG4l4DwoiC5egZmXpr6834Sjg
NXTwV+IlzE/JzByfMsaCtBzg6QKR7GqLkvt3mVXxV0+YJGGJ6TEza+4XDPiC8sHrq2LGQMzr4vk7
01g2yxOBbSM1rT10gf/V5TepZdU4pcNw3hnOBeKYOMBixpODjsTFhNo+eRweDCVCRmBy053KkH8W
T/LR2AlD16+DhHcIS0Mdx/9ESCqte2ZV9/StbhPXY/Q4Z5jrMsqoHYef2Hul/F/kZpDYmIG68fLN
EZBYv0pqKV/MCRf5ovYkd5VPIFVc7uhM9Fon6DL4c5E7Yxft53LK5MjG6UM5shm2Ra5cNUGggBj4
hZ4ZJGoi1PatPPinLJNjqtGN5fTw9531224CSBUUgHkzmQM2i/bNnCwll7Wux8Z5mjOOGawby2DJ
kdgX3JpXVChy5Qy46+GVsOUid/J7te5+fxU/IxEg35Cv7ZDuCS52wBEjR5b/Yun2ct5dYEn2lJSY
cRa3Ch018URbgOI5maiwFfofpOafYf+fZ/98vA3VgCY8sGA72L9MJoUwSJAkl+PJrl2Jz02dG3Cn
NQTAkIq6CyNuk8uIal/V+8G+N/x/QKZSXfpTg8eYAc4yjGXXYZEjif75ZkAwCSjMvJxmlAVN9tBI
6z3jCcuMAw+bqRqcnJymtmmYAETzyINKs1b25cA3knqke3D4g3GQvwd1pvzFVacaqGyjmAyo9Zrv
pNUk2OmgGOAa2bepCZNKfCiwH2LNad5oxljRxxqKcdT6J9jhl7sOzSOSwDTzL15F/w3+hVOj4RNw
YD+GTsUeofdLvOAlqq9WAJFVsuys1S5dKWQc8pd8K36/An8eirMEAOnBGkwfhTkl51vMJYeP2g1e
LB5TDxcOiL+C0ppjZW8CMTHe9996liKc33/wLy+gZ6I6xwUWvANTF+vNYMseQyRqkTs9eqrKCnrG
acW9hnAnt4PPoAtAkU1R6n5PVLP2+8t4+/0lt4IjPUBOx3T+F7bCNFtiSKq5fER9pKaWqc9jYISd
URLxgiAqOJF3K1f97z/5jdIZ6FUSOqD2A8WCCgRvBxqdyBI4vbHxkFaDnBuU2OwQOxbmXduPh5FU
t+4VrqeERYi6lgOGKezkIcxLK49yNw6S+JPVkjT8JxDq7RJFeMG98HilIwvQ5C1twsddAgg3Nh/0
WMVT5MpximjS1BKda5xmnzUaRPSvrBywtf7zJrWvhH8PfmygYsgqZMwA1sLVe7tJ+lKR6do9WbUF
5qFHfU+gXArzw5qMnTudJmsMzG9l4ctyxnL62vrW4VRdJMeoQwjDGDoJyFe99USZOvYfGDpvl7Jv
IVgPbbwdWEruLwQdjhkBYV+6Xy9KFKcWamtQOkkPu5w+Kcw8mgNEqlCarK3yuMzfLyfvZ0oT8K3t
cKPCgFcZRtQvlCZKASGnuetj3jclZ7PAFz/sHyMRlfFLsiyGj1ufsSLje95UFafFzZkPd7w84EYU
u09j4K1tcdNundn8t43HpPiGmQhqJufgD5aAahFOlOhooVe8WOitkhCO92zZCfswo02QHBfKFndc
V+9dxR6OLs8MJNFUT0uxwxEjvPmaGW/3Cg8CgtgPvobe0ztESfzIaUapOR+MUHgzobZhg4b51IWd
nZJgaiLI3lgPYUgVqjcLv2Tu9DFB2YSfPsK+oBdnZszOQCoDkIGUZgocR5mFm6Iz2oRvkE5TdVM4
hHxTwoeDXMklaYDkDgQetWx7Mj1yDMa7vkthq52ZgqTmy++fnvXLGkIqxDsHIZdJlkXv+fPhhzFI
6s4ghY96Styqr0/pR0N8x2FkxiE60LmMQPF6QCEEa4qKrQ+uTklSi3ySx5i5FZK5v7mjpA4qDZz+
2hWwVPPZXDB6mk9dF/rxn0DItxgksn/oHeweKJAgCb0lrDlIzhkAm/0DzWBLfiva/NSpLwiB6I60
BlOr5bbakCIEpJy0o2rLS0UgGUx/uL9vKy0/crgS5MY+bENu9ZtNhGhixkesqYe5wnM7/eJ4/dgW
V3gVrvExpM6m0AwgRld/YQ+6sGAXkUc0n/g/z0b0tAQudoPnmkohmA764ueykQ0PdN8w/EoP7QzX
jQ2VVYSyMjbGy++/w8/0COozmCo+si5MicjI8t/ydcUKfykAansINmPsIQZgd+pgrbcw90rJh/o/
VAeBCRnVc0CTAynXtt7cNTCTjp4cJ0QNKOoKvlP1OT4CGc1Chysl4Ovvv+zb58U25vHIQsuDceb8
Up8XopPEjbl9yNI8YLOsaL79rz8+vwwgir4ntFoib7GF5dWf5FK/fD6UcDxj93LUxcr6zTcnqBsz
ptBK77U0YmZTkz31T6qtyvIgPlw7G2Xwn1hKv1wAjxnCE8oQlFwmR8zPG4LP+Jgosm24g0m374Du
3mTrwy8xRjlZY/1VHQpW8kyCL79/APIL/vvUDS1KM8lc4GCJfj3UimV2kaIm6z3Owun2KQyJP76k
gx8z5OGie2O4+DZi4T+8qDZeIm8+l9If9xcIupKd9bb0KDxHOFvV9Pcoi9JuegrctllxLe3z7arB
dCz1G+fLaPUS1ea9ke0ufHnZumSxncv5d5dPNK5DAFEP40cmC+RL93Ylp10aracTkKcU2GTFGkKI
ZVJwC4fjsT/krhR8gapKRsTvb+vbygp6LAsbkincO6r/t01O7MXt0thWfk8Ss7OfunZWBAdsAfqi
O091gf31D+2XtwKTvE6I6IQpe2wIjX94yG+3FGx+qPtdzLNttuxfWpG5HKPEGcnmDnY6D06CgFqq
slNjwN9/+V8/jp0L9A4hJKRYSrqf1zRZyx4Y5ubdYUsSMCjLbTntdUtBATu63Z9rR++NWQb3mEEj
zBve5NAzEdS8+chhiBdc4cfuThOA812vuCRVu71MJKHz+VJHL8r7dB1R0h372h/c9smeRmzqLoik
Y7O/d1t4EuJBTyu1oAqfSZedCYYUA1USoJgyaWYRRqcRcrsGZdd7b5tG0qF8fqo8GFZ4GSjj4lVC
WC1edyxaKhW5dku/kuBYGoPdIMJSeqedj09M7X6qTELCWUFWSSB9TJOevx4qxlRTz7JDyGEMMprF
MY4ZWabq0LroGrBMUUkZVyVsqtHAymRpyoKSb0Tai2zDKzvugPjIhQesvmYKeBO1IQV6W1DLC0XZ
IseSPdo4PkQ3BU1Se4wlRTvJryRdIn5IpIbclwN6PUmLvU2+cA2xXBRYPeGhXI7qKErZAr6uSeUP
F7z53WQ8zL3Rr/7NUKHIiciz2RCcq+GMac4z3zsHI9mci5cgsX+vbpZuVvR2nCuNsR6cabCgWZx6
e9HTFuaasruz95mPmg0zXJNz4p2DatYeYUKETHnEkBwVZU53gqEdyZsZdEJKlTUW2riz9PjI9iHz
v3l2ui1wa5LWn8uQlYTGgQmnS2XGGLP9LxUyvo/9hgPIt9Gdc3RlXlJmhJ5wuxEWVSnfktloti/X
2rK5gcZkS0Ek/IC+vrS8VpF/V9ntHN1nUzBMn3I8IpACgi94W3RSpRVyoJpCzIyroQIPxR6A4J+8
d10GhR1K/28QnzLspwFc/O4szFZOyMlhAJ6e1jEFsQb1MBLI9BAzxcG3PAab54ZMHNip/BYTzLHI
Te+mT2o5Za4ZKWBlDJ9k8f7aFKpR+sbovEsKH13wSQ/h9ajLVsC5HkPHE7TE16p0hSzNGEG4T73Z
zUV67Lap2D7PPenDLw725PP3ChYndhlpvqXey8LP2V7A1qfpb4YZlvsCKC6md9jjVK19MYzWWF8C
d1uM8R3qvYZ939vItEGWjmR+gM5IKPZQngaFA2uEAHcByb9EUrSjTWEmO82AeTWLlV7ZtygL27wB
zQnAHbeLJgOwG7IX3GxV5PfiOQiL0ZCh6PuEnZ1Xzlp6tQvoAi5afTf7UoWulT+rZT35C68saX38
V5jM2JPTJkJ7aM5iNOUyVGSF2ADvuG0NGwu0o1DMHtWqE3EnF6bidOa2nXsmXEx8LbZT28UeGAGq
OolfaEWXnxdzQqRjV3kTI1ySqVKEon0snoLCSWaIXprPWS8ph63+pmqJhauPDMwswbKRZi7OhveL
mqaqV70gU9D4IrxeOOdIbV0a+3M8r5bb387kH3ceq7nrLfVt0p4BfV5KmUjBUcVnK9SEUS9zCT24
x8OTnVhTV13Yw0zxsbNJzJdlpLoAO9OuB0nSjR/byg6IsHA8MoJ+gBwKocJHXw59pnkreYBMa+Qd
2hZ0FrATuDNRclIo2maTs+Ldu0o0VXWT5CtFABj8fUkT7F610c84g+x6+KnPOzlnX6YBo3bYFqkl
QZbOSr300csaf8NvRm2UGT75bKLV0ni8jEWTmkV+rCMD640DcZ2wVMg1kS8bTtwse/ym+fa9s67h
ZzzCeLoHMuZiklCQTFsmq0BxmNSj+bG2911v4C6wyQdw47llaqdEqMHlWWEv6UgcsvIUyMdUYl4K
vtekAkWRcetenlPJIpFhMRFey+GmRkcaa3f2HlBvD2rISMKPfAVdrCJ4rr6ihvTMflmXxHPEJQkZ
bZvxraLOCMhZhcXRI+yuDTxpIYxC+ODbq00cLbRLlY7TgWwhU9XL/9Be7uj7/yy2XQA0r9vAey/q
Qv59Rw0usI2TN4B0I3kqJ6XJ2tIPyDQXOfSwtzLdsg/5QNZcDTllP+bcYKSmmcNNnmt69lM04z4u
V3P1dXPk0iC+BwDo0aHMAKwqlEXRqPaV1iph8l0miUAbZziJntnAchgl1kmdDqD3F7b9clZf2jDY
KBPUryw1wMedVn66qt3gE8nGQQ/wC0ol1lHBhsqXw/qfxYImVRKKAqXOoeOsrMfcCFfzofN3qK0d
2/Brj7oq/ZIALteHiTGJ8b3McbZXSuuyFPJU16BkC2bBgahH2hixU05KOwfoGzmhJ/ij2YIVq+VX
xPx5BjIwhHgM6uIkqvecLTiADT7tO4V9cLEAY9jUznKJMzPGoveIFCdO6hOpZELGApsmZjznURHX
1bKNlA+BrgT0cY9hEjvANevsCSYgPnFbjdl016AuBzKtHGO7lH0jny9PiAvXG7IuHPVCZxggZ/bF
KklQGp+tew7uZ90hll61SuxYMWkiA1MD5FgEtbMf6hp3UkWV5ngh0ZF0I9zV5ZaJ5lCuGBAz3juv
tj0KLTz85D7r5OPEgoEaky4fSWHNx+aUKdFOryzpYpturjnkFsAn9hhOUqUnzT2BBCarSlf/ROpD
fiInupyNVuko6X6aG9Z2gq4jVCwek6OAqxrAqHkX1HlEMjBELQNOMACM2p1U8dSr8hB2iNwtNPKb
KJwd6ya4Lwr51ctzy3aOYzdLiwVVkKpB1aAqW3jHPu55IrUqG1YdjCTuJJs8c69rXvG9IF4YoXQF
Uqt5SqCFwj1R71wuCc7dAWjDgdvZD3DHgms41l1DrLEZ++5rpR42JvK8CmOOKwJOBikcw2fHNyXg
7ogkGcSnOBE1qWzLLvjHhFHSwWgBJOFAMXqMfB/SewqSZkJTlRAJuac2JiMu1fRRY/Dr4JUC7lyM
/ovk4MGViI8Wu+SKNGdRXvD8CfD0uua9OZPDC+ssA0qA8VbAqAXZ3Xdr/Y5Bm9/66RSG2Vb6Vz2s
MJJ5LKxjgjFF6h+6XOyTLE5JkkhGwWY0H1cTIBeUXpEandJjvcrPwQjiEKxJWY7sUztxQFevxUI4
TnFPloU8d/VN1hJETmj0sKTGVizNp0FRiBCk1mN4pglZmvbkZmUy5P/5fT/5dkaB+SH2niApWCLi
Z/N20Lh5/tJkSV3eVSUxhY8QsVU9v0m8eFVIlpaZ/K8+GKUQLTzjGcb+HuDV21FcSb5oh+F4epeX
aRe+rnQKAST/FgcWnCg6Y6nqc81RwTb/+w9+C4Yw4qehDV1wM1AP9xcWrGGEmGFWdXpbz2sbulcG
q6Of3EV4zEDhhuIwBSSP2W5vwaMhH20oybzIVgc3G58ztbcfin1rGU2cR4p3MAKnuX3/+4t8i+QC
34YhQ2wngLlCCO5bCfAK2yUIWuHcaLKgoiMu2i4Ol3pGvmZI8rpxwXamTYP8EC9hEH5cRtG2Lcbk
mLxlB7vqGeX3TWY0CcHLhIEE5Mu7toNPpPLp69KqJG2JxWWQ1Td5fUkaEZmkwknPFXYuzHHV2+Lt
qMDvv6a1jz//NSMDO7d8lPOWiT8pcsa3SK4JtYe1KezL6KWbQQ5SntQks8VRZHXY2I1YGnQ4TWXU
/sdtjpaYDO0oTJt3tvKR8x0qbvrHoLeMV2tiU8GYagdUtC2e5mMz34SCe6gCeODpycQHxBiPabo1
/WMPlr2axyogS4/MrtGUuo96LqcATxDcbujsZmycsSikc1nZCLvdpQ76lATOXdEKBIYRCgabw12e
Ea/aF6gp25qQBjh2myVuWix1BoKy88FrHxvKQJIjGPoO9jcMRuEunFevcoKXYos9RLaBa0xDcY7F
BiP4vrNjyEM324THwRNsrLWigYGp0xKO6RVZQzTdGtXxIwF7cpzOUWPM/QmCThutT2s/hE6LHDqT
UwPPCLcEGq3A8HS9ksqwmMvJmePMKM661vKGIVyML+uKfRAZoE6PMyvRyGVjfHJn0/SwLWyifi0v
Bf43dnBD4mzJXj+viAEQWm/jWiYEIQ4DsMDOMagUohKjdAr+xm4nzW8SWpCOoV1RI8479d04s+w2
ZcSp0bQZjjOhYbax8g6fxDIEHWH0zkonf2RnhPV5rbAtmvpP8IY2pFFmF2Fm8UxnmGcEPORNYA7Y
/U5t8Y2YvNl8pfq1w+vU9qQFH4uFeBHwLSgPIGfavVM1TVmYTjyQvognGaQRttI+SWkVtKWprgUM
HillgurbxNZIgfNYtLKaFgiBpoEqdvZIN7Gp8MQ/6kVK8hq8Lw38GZmBv+J61p9m4sexsctDI3/5
wyuGDcTP82BmwAyB2dqxoXahDLwFxpDs1fAICJIQ5IWShA2TNWnyTxa0Snwx2QnjWxztQaMYoDV1
GfUtvh2EXdySODZ1p8VaMuZhI+rGU4s90sM8jy2zuclKPpXlhC1O5FbJ/GgHZBYe08X170zuwcTL
zHlJth9kV+Z4xbGMxsE8TT1/lt5UdmE07/ICW507o8X16mZCFpGd0iYT32ICGvKL42UzKjjbIngP
vLQ5d+1olsd+C70VbYBvz1cfDmd5aZw4ak9dnATjMRsXCKknaywW6z6K6vaJ+JqA8B/UPsFhqtL5
NNMNboea/PMT05kmuks8FDV46tTBA6YBdXSeYROHfNki+FjWk/U49a6YUaY49lfLj7K7cvEG/8CU
KH/qq2gipjyzXpaKPOFi7L/5adq9GJZdPJWusZBGM5JVMxxAC+NKYPeVYkz6wLgKLPy0eO6WRcfc
6avBfECDY/wTicS5wd+wOq2IIc7wmpNj4A3hLd/VOptGyh7UMP/45GOqchgggGDUFW0P4xYTcxaR
TvvZLN3tAqovg3utkjjgrGvfx07bPybobi7FOnofxtBwbuLIbM5N3konQ4YH94B59Q2ZzKtMtC2l
tUzwiPNQcttiaPrJbD3vP6sdpp/jYeyfSfeMHxLsx67l0I/FARYiuWhZY1EvzdvZX3IX1tNGnKPp
jNM9mUTLu8YerPM29/m5yF2YrIUgdA9i1/pPG87Fx25y5/cVCb93mJSlT3NgEuBh9Hl3Lqt+u0dR
FX3Edau8s5LYex/CjnYPOW6u5PaV4b0J+fVz6U395whbuxsYN8aROUl86/VTy2nC0O3IuMhwGZoS
He8Kv/7YjjPRXJKDfyH3x/iW2FnzQCIqEw+axo8wswmyaXvnhkhM+9F2EuJeNrF9L/q4eU38DG+e
NTZIaCt6hlKx9WrhoHYbNGtx62Te+m6zjfHRT4b2xkqFuKYzgcJOvK3wybNQxsA07nucikkcxOe4
5lOs+GzQu963rbse8jDsg0tYFvF/YRq/RH4zvVocbzfwFKNDgdEDIi+P/TArzE8uG/DZWIrwnZeQ
PetsWYM92cAXYCzsfQop5pHOz+hsT03Y1N+mKveyA8ro5oGlSZsQtTPviV0j7sKUjPqisB4SDGa+
LZlrQK3vUX/R7lw9tpPnpsmQkOKn9YLHDOkvm8i/pXWRlQSa1bDnvblmUkIGUVRhBQdLWDjoUOey
fmVDrZyDzf/yAwdPwWwJSd5htY3ur9UIpouHZvVaTO3EnpFuxTMWhePzzGEDGk8g9YTN1SFkDP2R
RA0YknHVWEVxNDKR0iEzP1/EpUyq4T9WQFBbSrF2NmZQZ6LiAzMjz3ZOzug/X+YcP8Blar6kmz1e
cbT/WwzOi8/cH+/vYrkYEzlbW2STRe0HrXG1xq6IHpjVVbd8sdI5Uh61T1QUaXQB2owFXACbIzk1
mO8gXWvZXms4sAfAKvMbDArS7yKPiAC3Nf5jJKNNO9hnbn3gqsp//K32bvPUcO+bbe2+Ilsz7gpa
Gl4ud3kkBGq+m7Ihh/HhexWZmWH3n5mz495aPf8zNnXdM6Gspnuq02K8+Ovsv9jWUPWnODb6u2D0
CFaeKIi/G2mVrnAi2xF/DxsjsXPqDdljtzgTpjYxoWZt4QXEngeojsO/AO3Doz30JMzW3OG7SVQk
nDbkQaXkm31oMHE7T3aeZhemGOaHBCRAHOqwivlC5NybkHk/IMc3ni084L43zsr2E2XOA1qUPDtw
4827GT+0c+hM1SfkmUzZli38FjtN8pkwTsIqGklROXAX2o9WlHuXfCFNFpiyL2+SJsy+uv403AbG
mr66A/wBNx4DHFFICZ38zS4PS1zHvJpIbi8Y/HV3mZ3VJ0y2mIK5RXzKszb7J2zT7kjhGz73TNKw
hyP/rgy3hYZ+GBHW2Ml9tYn2vsvWJy7873zwq7+7zaoBP3EJbAqHvbtzxjP03Ix/BUZ3V7hj9IRo
yT2vmddfnG5OqoM3Z+0p9wzvwW0X/xC05le8ddz7pVjQAJYkcs+RJSnvvLunrG/LvzbXTvH+9poB
7s0Y3bakIX/y8SDCSa0osicCo+wjhzA5xf0ibv3I2K4mu9nNvK7xrctn56dAkHOchkJg7sfcs7wQ
rUv6a5EQbPpdseuZEkpG8ZaFOEUUmyU9Q7Kt20dhu2SsJVCEbjfDYZwq0o6SDL2WbheVs4Saemjb
Ec1qG2bJT/qgmewFGwr9nBp7hmORMjhEl4dB6nnE/a+MjkuZzFv2EiCcpY7NyYDgr3jK04riSjal
wY7nbfjFkL1pkl1WEJM8MrZ8WbIx6b7EXlQt4seghZT10KHsR5V2jWqvdv/Ws1egC6xAj0OFq+1p
nYTYHmHXJP1tHwNv4E6VtCSM8tb59VNeTaOYSC7zxvw8YeaXkrbZO/3JIOUUpCmu1/C7ieVqfIdl
vVUhYioo8QzyDeZLB/xeP7tzF+d/jV7SjC32JUOTfcDMM7YsBrNFaZv3gL6L599gf5CQgDhhKYvZ
8YyB/kpgbWyEWN50ZCti/JCg04rnnIPrgPmGlEMNC4ibRjjziDB3yHxUOic1MYp2J7Ru29o1gvGS
VeN3DIeLCYIkggTvnx8mdHYbFo8z+HJyt5o+r1gYNO1NXMSA7Mzdis3/RkEWZOcpnyfjBl5LUb/X
rvzVBjTe8DgSsEGFkkQQ4EJ6kJTbGKTCGv5LzyppNuY6y3Zh8So5ikF3gfb4SZXGmWnIMZqGF2D1
Iwc9oFLrhmdtIacVXVHslr5/jolSq/snaimm5bMWMyngxJnsrcqPW2gMa3KDw1fLZypg0diwELyq
+aAEQfCv2rESzRWGhiT5q6xzSRGDOy6lpQqSSNXvaThGC6+a2Zae5Kk5S0BYMc9VH6HlEEroKpQQ
rMtqOWKjC5Kja3NGrYJVkNLAaAxJXU3hhDzbWhGX9fRQIzvCksgZgtG4LuXmEy7WNQ2EJ4wrWJ9D
MFoUcGuaG7rvtbffxaLpSQ+L/KDP7+mLkaIdBAiw2d5tCREcAkURhz8qFnzoeclVZkWNVfsAwzBV
eqmwARZH5mi6ErqIAxgoDK1jy8AOvLcFjAwczwnHW2+0aqTpQqnG7NKZca+GQNW8zidyennWEsLR
rlIg+cSmOxjPIZmn1ncM3JMGyDIOay9g9fhyvLgzZyUTIQ2vNOtYjR4aEkOwJdjmDeOVG6vppxWj
fTVp7Vx7WSB9BIawscXbp8dCKX2FbW+woY2mYHx7qB1qIvR6SgCjh8iOwmHqppUY1A8Or3pMP8ay
gNUMUKu42YCkCHaVDzSmYCm9h7xwW+Z/euoY7Cx1LaWls5BjQ5/c+SW/qWb01tQ+cdGvVIPYQnIp
ro3eC1leDRQIzj0YAGBoS+Vy7CT74XVVDobTBmBClDo6pKSShjOd+xkrQOkbOcKfMVMCwukcUJt5
Szhh3LgL7jQOrUV/ficEPcriRqnZHkp81ZaXBV+w4VXLOJsoQzGsmRUDU6mMq5iHbh0wPNn5CFG2
RusJ50cCrHO2BfOTiYNvy+4cpXl1QVoqxFe6tuxbLV2GZ/DyyCo+mGk5YTm8OD1z+qHvcvcl3ZK8
fMh8zN0vPf2Y/6z2ktEH2QdQ2+fqY1KhOTA8RKPpAfz2fybp6qXTMKMWYggli6tEJu+oXY5sFFro
rCXLBG3y+SQ0sSTrdpJ4PTYOaNogS1Q+pjyKd9zz1npf52Cxor+blFL6tfBG2ej3irqmX9pdHKGm
QENsSlYHknsJBI0tIvUP1Uok4bfWxqJsOjBQW1bzsLoYKmdHtR9pKyLFscHCWF4OAnax3axVCCMm
Dmq3pR/cfZ3aaIb0oW5RXxRtJYf14RqzFmgfl78UMmoNTcKdcpU3/LbbRCr8QJ3YBUQrNq56ceVp
T8CqPOcdBir85hybOzC6M9XVHq2P+TUAsGmjYiU/3YO3USHzJhngWWuXUQZJnouCgew1kIECJc6s
9kLEXVN6n9RWhjGxVNZpNFzhzoMaoJjYI0IvmBVvvxoH+RenHeqICe2B1aXE9sy95CVayyrf1Fbg
Lje90+Y7fYVgpmEyuvM7GfxIzaBaJozN5PHTdK388sqKmMQDefxozUZT20sDGCLsaiHxRG3EPnQB
3nYkwpL2A99eKmMygRVHeopgNfO41HoZFeyWZ7MkLziEb20vvljxsr8u/4+y81qOHLu27a/c6Hfo
wpsbR3pAOjLJpGe5FwRdwXu/v/6OnUDrVFUrqs+JUChUIpkGZmPtteYcc2bcBQ00pQGcU8+XaWI7
u3XqVRMxznRmsDO5EtAalDXPMkGdK0/6iArEAGXtaxlJwnQ0F9/AwmH8k7M6B3KuO+Ci5UE2LkKL
5bytJqj1ZC/GvhLYPa9bN6FcbuwxkI/neHFUOKVzHgicJ5DQE3pWvALInwKOHkOrR/F7Rjs0Z5iD
KdKhby6CuGiNfgc0hnzMI+1Pt24OWkvaFfNoz54miJV2zsV/gN6VqrhWHbo5wzHNI+k6HECLIrHv
USSAE/JTI8PFe7HOxMQiDzbMRs5z0EXLqxWLvhFVm6zIqu6tzbSy1x+NxszNeGupw+yMe02bJQJM
BQ3JkVlm6OXgSS/Inxo6Cng5Pc8oH+/t8yNHyVr5oF2oDSEbUGmJPOusV08jJbF8VWiE8gACR5AV
QHWehgXIEDlW6kLLXB5eTMls7NOG9NMySFygfUMpCgfHGOCOkthjpCd6eywh+/LRxFkSZ3aqkF7n
nMFzth0UtpRbZAc5ZROZGGxNt6ERTU66XXMRVi+X58Kt0J8TWEeZh+z2fCevl/EiUCyioTOCUxgr
k0ATRPpDWX9rNbRUu5IwmGHeMj43+RZrpWMs5z/OFcfoXkk8OV9eZ7laGJYll3bqITXKd7bTxhwr
1Wzkqrt6mFcQwOKJixcFBHgUKchaDyCBvVIqZ42ZFAiVfSPv0CSI5GAtnhz5mK2aMwW0ZXrCIWyU
BFQOJMo2QR8IA4nLJTpDdnvTG7FbrzKJdQ69yoQYfMqB++rYW+kPK/BNaeGOYldaWKerLqfCOcBp
NkyVrct9moKsMm5Kij7C8YoEZwSmYB7B/F1Y5gLcVppkPS36iUwCWRqQGc/Ar0MwySEqbIBMBJh0
VEfQ2iasxgQ5p4i66DijSsyJmTqX0au0EJMnaUKXg2LETrv9k2hHGBbnRVvipWqKFj7YYpNZnoiD
h/HKulKwXfAJVtO01eZyWD2TBcQcMpnNVG9e0tQ68waW0pYmTMMJXBSZZTO3XGTrNdNUuhzEI+aR
uJsuaKDnH1wvYMZwiLFnnc3hBeUYVZm8bRYRmZup8iZbjyvob3mnIC6Qt+EUdPLuVUeWE8v3WjAe
6nZqqjHPN8uzjVa61FrMNCPHnWOooiiRLRoJXNT1mll3HsD+zxuQFgrk5brsxwsOc5XPkCshjbbr
NmkG49tq2wJzMfOPZUcalq3Up3VJ1HHMlof8ek+TB7d8d/bEyb5egHuz5hA/wzMugPqyX6gA64Kt
LH5zvrzkB6zpYfkiQljVOs4ib3BnQ66664zVnIn1abDNnjkyCzoSj6185KxLNkokubb3Kgw3JJyL
KTxLwJpY24UriaDBrA6IroxRu6zO1feqDlQqg+SkqyjWWPl2PcQyvsxyoJdLzkOhyDFa/i99kQUt
zBd98dv/eTYX5WTYtPLkq+ZEv8lHAE4JJVrIEdjve2lEBULPo3qmi9crtj8LD+Wmr8JxKyo/ZLJF
G5+Wkwp0bJHRLufB6Fx50hdtU+OG0sO7qKvDpeReH+QeeyfeylsQDOu/aB/IU7RqtBDPyge01lqR
S+SCa4YWaIvlpqhbnFPJ/k9E+KLgAOQjL9diMcVHi/y3gaZOBYVuU+H9/lTRLR+5qyZaAKvgcpER
ErwuT+Kq9VokPKQcyEt9eQ7YS0ODHuU500sIKVhqjVoee3WeJC5CHkwpWFnc4egI5VLrYXPgeId6
KXdia4jdoDmyjwLvS7I1RANUAbwq7Q0QwkM/yZMxs0TzYiUdbF5lhZGvLIl10yss1BJ8iIW13y9u
+56gEV5TbtfkZznXMGu1OHgjYr2thPoijOuCMWyR3Cwia/Zf6FoIlJGLf3eu2JamTWi4dDA3Ft1B
h9gFHjecGzajkj+w4g1yhcsWqsKZyzlOulTyLMXu+ugmm5Mq01z8W3VEfhRl2CIsRUtOdV/T1eCC
sc+tkUWHuEJUliqqPauD86XSD81KSiGTZaVIk36o6I1S3gTKUVtivADfsf9ZlTHrc4FR27lbtlzr
67FTImOSa9u53bLecUutOSEJ4XusuIZVDYLiQ0pXl/IpwFtdvyIzZ8vvsJDJ07u0u9S4OrfJFg7I
mgOgVulQUOClrSJagKNRn96AqlHFuKnVydOoeuR2pkwaKVhbSm1mClJ2szrfDOFWs8RyqSCIkP7K
pymWblnGaqhk5ZNp6c9ZRiJr4jTQuMwXjSIP8llynUMymT6tnI0V64AuVK7vy1bAXVb59VDjo5CP
84guFmfdsc9ifmcKIn06ubQTbXNjLwmWmk4tb21XSM6qiFwlousCRNSBrEuW/teyAVImhAMnMm40
ix5xb4yluz5E8laXTuQ/qRQ/hi0gWjvfdIsoEZ2RPEStkWLALJjvIVstdmDEpYX7T5/uIiRiLyZr
/XWDL13R/MqfOp9Fj8htyi5xuRzWFiZxjjMYKWIC8LDmZ83b2nKpwqRzdKIJJnUf2Yp8Hq76veVC
XmDSBLl1HDwATPKcLG5A6kQLybyhtO0KWWpwXLennOW7vMcQkc+3WQ3Z3fUXxapoGimeXe0+69Nx
yYNZAxJWaFtcs03RdugYRTMctSqnVtnjdmsGEnGUUMo+13XPGUupMVxJVfWCKFvlftW5RgvxW3KX
r/2Ukk2dLCubQd6q61bJsEdZNpRLEMy6WK04q9XrUCyVW2m5kggWIW6hoNLVTvIvyOUy3JYHKf6y
6oBkQX4iQGvSXqBZbtRNkFSClB7T+mlbL8aLfbvKZZksyy8U2vOkNgfY/q42b+nRSa52hpSI+3JR
9dpy88/hWwBbxG5x1dEb41QbUPv4VtzEMnNjEdcvbYFVrbncRE5C659NaW3KMqNRbQn4wWMvX9XJ
C8Y721XmXNcsZTyo27PJZvWt0S8VfF1LNPJSWAsT0uDlIiqWSgoRrhQRSzyIfE3V7fmDdilrVvuF
QnKow0SsS2AWbxZbSCAgb+kXo9U5lI7rXnLVlC/1gXbe4vc9csJwF9Wa2aWPLHeyMIe5LA+4q5ry
lGozgxGaoYSIugEqDweX7LqORxnmHH6xw7pHV2JBF6zebtOURXSVkkJX+sjd5OK+ytDXm8IJ4fi9
evR0uftWwXOwgDXaxf7UFNHscGemRku/fG1ALBStVV/uTW3Y73K3w/PH3Olciq4t51V1L825nMJo
qfrchVwzLs3DYhFdrgSBEfeCqW7KsWjn4ZMS0eRlR+kWmjYdhUasC2ETdp714lQh+5+sG+xioOdk
r1QEVRZ9TI1KDbV30kJPHroUdY19iHR7sFwsTlrYEzPkgFT2LbrIfb9J7G6uP0K9Kodpi4NRpDds
tbVsa1dEDPefW3AlprvVMbyAk7WEMJxdFdAcOojBqeyt7EZppzYB63U11IiiooOXsRO/m6OhNy6L
uSizTwWX0XdLYaz7KbN7b9jD2hXMNZN8tmnHI506lmPdf1GruilvcMUF+SEY+HyoqAwU3SX3HcQv
awcEwTzQ84v6u6nh2trnejCrh6pUR3GlQ4XZpmWio6gvdYe6IGT5RW5ieuXsd7i8+606Tui/jDYa
j4012CWdGvZ32nUhimLE4FUl9h64jQf9RxdjeeXGmVCbvdl6XcewxCX/LN6b2aiQxRSXSn9SSAXI
5g3aXBT9fswIcFJ8qwjG1CDnTC0Mh2mtAiNw04tmnJE6uUk7EEqGsMycNmVM0k/ix+RKod+OWB/s
rcptYGCoN1XrOkBmrJe+EqWD4x0hRcWd7RuDpk5iOzCzGm+z0s6bl9IqULV4Q2SNV7hI+3IPyFcv
SKLL1IsYHAVkZ9wutxVRutVlTcfTPHlZWypXVgkH881lUa7eKtW2E3qgCh71b7lA75Tuon4azMFv
kZlXdIahHbza2cjMCQD5Z2wojK98a0VundXNXCJSUm/x4I46eo22iP2xd4zymyUor6TFbaLbtobm
LI1DRwtD5RpljG7fIZLhyPiN6c2lQT5FyiwK1D9DqHjOLfMilLTT2c9xk0JvWJZlBRELy9Uq/l4L
5aXEX1wIMdaN4bNLp53NwVIilaG0BB4W/Iy+RCstXPZFTT3hXk9Pi5x4eZFkmV+y+g08nJdX0TTh
8J3IVGKqs84yktwYXe4w7oNg3i4i5fWBs7Q8lxFpAPnpvDbD1+JidVDSq5u+pJWN/h/0CUExuhDW
czDUjereTqYoFHeXdhrDizh25BZJaCj9PlpSokpkxOdC9N97NlkcTVrN6tbivSifusoNite4S+3g
fSQhHoOkOqj5fZd1JlyJVuYkL992XvtO5/9rUdfH8xjTYbYytdMZBrXZJ4cn2bwr6S72LphHJZyM
LVha2Z9IF0ZOfK5KQr6kjoYDDEdcXFt9UrmHeeqQZgaqTuLeba31YYbPl2k0aTi9xXaiJZ5YG1tK
Cty3t7ZRBOJLT+FBJpmNkHLY4AyjX7AzuhRnyIue6YmmHMo2i6HDPTgtL+/UF0h9NG+4ipqe5U/B
SzlHpQcMO45DQis3dTVAp55y1ap2fVM3tY9oSlewshFHelNNXo34aR7DhBLActM94Ktmb3VjlB28
bkaeBA/A8RCuR/pjqiq1etPisNoOVj0xMsqyrynm1U/Au9OLUnf7Nx4+XbV1hDrvAs8K8O7MEW+a
OVF3RRMR4n0zVOPHENODu2BfVz5EdDFv8mQwjm4yDLt+9LgRO/rL5ntFenGxbQmmbA7RkE1vjYmk
zHeFPsabse2r1zqs4LPMaIC2uLqdxwaz8hUcVPMaiIdR+GJMonmvW3l9Y1tT8opcvL5ldcs4y4kZ
AVDMjeeoapQLJ2CdxzE6Dxd6po14sdlkq9+QRbOqZVXZfaaWD48tJz9r/KDsDWcbovW81Ol+v+O8
mI7AWCNUH42HX4URBAcvrVr9lRFEap10tnkF8O8x0TYRA+3ab5qYDrlmD/YhdKj0/Jixln1pWSJO
Mbm4YYIYTG9fRZGjQAp124CWxvwOHUUGhGTWMWLpiVqfiE5gWlw4mZ5uEzZIzO3q8tLJY2ObaMZ4
nQSh9sVVS+cb1KH4LY7S/ojy0bgdJ42rzLODvVfpKvqlzDzqY5u6m46+/eTratAcQW2UX3m28WQY
MC19VTSz2Ech9x1bvece5f2XgP0QadRjcleoXr7v9M47WJY67Q2o+9/0XI8+BbFlbywvjfejIoKH
KEG744x6xiS216cNSJf6pjANltRYiYYtCru8Phi5E79PpaI9tm4bTbt0UJs3tK+Ts0XZSAPQjJSh
8qs0ZGUJoFhu6gYfJNlLsLMyJa1u3G5q2p3a63m+HbzCQGiqxsMBm/j4knjsxbZF2Kob3QwGhCGT
eZUAZj5ZPOOvRNijG4xm61Er6mzfJwHB8ZD6L8HdhWgiu3EMLtFu9uGOdal8dPs5vAb22rq7igru
fgzj8V2vupDd2+AykTeSqm22fBHj0ZCpp3fqRCwRk+jEVTcVROQTb4tpNQzEvh66/C1TQEw/Je5A
4jd/sXflfOB7zDPzpVDUIrhQlcHun70ZMZN1csfJwVHI9lt49pPlcoamdCN/JQ4PANQR9CJYZ4CK
yUnpI72nX1MGmrETM61gfJZdPt3ih0q7kz5iIblEnlNpl/TRUu11nskhSDauN7rWpxCfRdL7jsbd
xtqi0zLuthPx2fmtquo5tCQUoyD78206K7YnDCyAROgltzGBACiJOnY01INH4D8837NmHrd5EfTO
aVITlUl0qarq9TiHjHaLAR/rQZ9jcVeCHnF8NbXauzjx8LgTY6BHXoNAEUman6gM2C9m7HQlWRLM
irZknXQYZvqwVi+5DDLjLukzS/xtnOHPOmGIKlA6DNoLDiIV1fk1LBMIyaxZKLkujLNlcd0gdjzh
1pia//s2/b/wo7xbBP7tv/6Lf7+VFX2hMOp++ee/nsqc//yX/Jt//87Pf/GvU/zWlC3KhN/+1uGj
vHnJP9pff+mnV+bd10+3felefvrHrujibr7vP5r54YNUhO78Kfge8jf/pz/8Px/nV3maq49//vFG
5HUnXy2My+KP9UeX7//8Q0qz/x1GIl9+/Zn8/P/84/DR5C/F/OsffLy03T//0Kx/qGTNA94xyDe0
XcnwQirIT6x/ELuFcxFEA7GD5FPzJkXZdBE/4o8gxC2oCA1zKiyNtsSs8M8/TOcfEkDGNNeivuLv
rT/+/N4/nb//Pp8/pqb8jFqR/g3ddjXTxM3hSEPPL0A+AXetMjqBK3JGhR36Lc/9kI19oCbb2Jys
5kSczPSmsSm//OEQrZ/kx3f+mfp0fmeOii6xT8hODfMXOgUAzhTQawRmtM1JGWK+qb7WNmjPHfkD
c7+lT+l1lz3drI827/O/jUH8mdQk3590X6BIVJcOLs5zmswP/MnObNmF2Em5wXVUkhCSZKbBlq8t
qW8m75kmX/Zh6nOhbwm71ZCnV1p5QAdvHn5/HH42cp0/h22qJqAZ2zIN+2wo+uFzVGPFPFahu5oS
ZDw8QRZ2t1YaJMqpM3SOw1Ba09+YlH5mkZzf0tE1EgpVCYXiuvyZRTKoJXCjWSE1IxEM+8BufTGR
Rh0xWyix//uv99cLDMQndgFPJ/vGsJxfLrB2Gqeux0q56UQ2klQuJW+XWTd4ud8xvjzQD1bR4opW
ff39G/+nL2nasB0xJ3mAPuXPfziueE+dWa805MXISO0bRO1BcjQmhdJJtsD+91+T+5j7B8MGb2f9
ckirvjPcOTVy3Ck2g/BkSnchu8ctKW7vzHs9vM4c6t9/Q3no/tuCdT6NaHl1zTYRFsArklf4D98Q
MmiPub9m5KZa6qsFYDv2E9aLv3mbv96opqqCoiIsl/vE/MvVArIe/nqTbdIss67IAHpPzL7r92Ii
K2LQ0r0yC2rVbCyKv1ki/noKkRGwdoKQ4GPzdPv5C8rINVevJjY1FsuDj5u+Ja+wF++CMLi/4z7+
Yi+Uh5MTx9tYcAxtDSLmz+/mMM0Ama7jvEjM5JMzICrd5JraHzQtxms9VTQMt10WRalPl1qZ/bHr
Ohf7t3Srl9gg/TwqIET8/iT/9RhIcDl4Uo0Fi1yrX+6f1FVRngZzuemj2pivcKLMG2jF6XiK48j7
m7XoP72ZARCXhQFyo/nrm4kZB8mEZXyDoYDU4ZrkFIsijnwQc6y+/v6L/fXqlRwkDX0WKwP1C0+4
H69em9Uu4UIqNyOI0wN4W67evKoIlfz9+/z18nWoeiTNU+Osqudgzx/uko5ovTImN2XTjMVwSmYl
O4hxtLaZgJLp25YXvqmYVp/yQIFS//v3/uvaTkXGWwL2YKE1rV/WIBqrYTdVfEf0Uzzd+liQlyuo
hje2Dh361Fc6j57fv+d/OK5UgKYO09Ohz/LrTUOOR2gXAYaZSBfTnSKy7BMrr7v9/bv8ZVm3VRMZ
isSjYSzhf/589jBQCTQxJrGujabcuWYSnAJ2Bcc07oPNZLpI/rl5b3//ptrPnE9uURYgPMC2IW9U
3lUe7x/OZQlZWzGGqacN6EXeVWCE7gWuj0qmyQj3gikikuEhddEcFGXPBTVndvgeF3lxIQO6gCkh
WzIuUib54m9O9fne+Gk15kTbbMUNl0btX+sZo0zpVgzKDHaoKg+uribDIWFkxSYVxwwUHwfw2VRE
d0EeepsZAsNlmwwht7FIP8gdrYeNRb+upLHd/x1w+Pz4+eXDuS4BQrDOOHRwFH8+cANDHDch93BD
U8v93HRD/o2ZPsRde84wXiZs5k4YibkwqRMpAzXRTPpuFjqgdQrEzxbxUBd67+DF8cJBPzpOABLS
bHon3LZZM80Ez1UsyZhI7GnXMI6t/R6RI7GCHKyJQXaRvpcNF9NmwDom9vPkduN+LMA2EXplUgCa
+LFbH1Gzehrtyf0Ycq2YLnA3JAR/l3U27iud+bOvz9A8doQ/ZMdw9vp4H8p7q1ETGkhVNPEhvL57
mBotvlONoNjrWKwYaIxT9sYsbka0wqYP+Q5gqQ1oV14xVobpjpGo0iOZNkgyCQmL87EHU311gtbJ
18ROpptYNaZu9/sr+tfFiVWdOh4Wu6tC+OW/fz4vU5ZOUT7QU1RusgEcwsbIdljx7P5vFgX5tOCl
frgEADny+jq4dddjG/gX334y9U0Hrs31dTO2oxdYSWxcEV+WLSLyeIDv07S0pAst3gkVk8I26Yw7
IJch/cNgaLGrNca1jSL5xi5oDG9DOA53ogUckkbXDE8U39RtO/XHMTHBqujBg6BVW28NbryIkZ/o
NrSRsgMTDh2BeCCa/djF34Q+KIqfM1PZtGNs78pqzHbxVKkvYztflFOdfFGbNGxkotj4GJuyl0ip
5fqAR3EJRxWupXbWRMKEpL6XS2K8r8vAvAgCp7qriYQcruMYblDllnZzSDqVrlInfcJ4xQLjyHrg
bKMCXQLSeKcQmyxOR/JXaCzfYx+0yBMEkZIqqr3vIwXHr6RgVgc6O4x7onnag+pkEq/1mvhshPFl
RbSHeOGkaxsTBZe+raMpaw8KnE8Tn+E4Nnsly4cn2ISeH4geFUCVyl7OnNxrQ0VPq+NTzDutthX7
AgWmclSZEOA9ytr7QJ2rBxgW6aOuR/mH2fYgu+B2tA6qUqsFe1El04FU19veq2rjgD0RT7Datt73
ptIa2hKKYn0JhmKayXsXtE5iA/9SZ9DV8Rtn6u/UOKjvQYZlIHfM+LpA5ncEWra3G8/dN8ZkXHHw
1ZtiBuBWmUqCh7xvjY0CdqXZhQWj0QuIAR9RMH9T6HuylaSb+qXhinqIgGgwEuhrWovxSOzAqBlf
SVbTLrCXYOsF1WzR5LtrVI1psNDfye8pdknsuiP9Via0Gzqj895rMk8l98HRT3NuJ1d5blkPhLbR
LxV9aCPrSuB48GbNd1zpaAlK5tj6YXB7DV9vUL3hSniMk9bFIaKP9MOnnPaQKTIGZa6hfarGtAgP
Qajre2C+6r2eYM4F7MbULiTxIozFWzMO1GNWEm5a6IE0/4z+wUHBSoq2V2PNzUW6ZS9VHsySHGuI
/NxNrFqtRdAzRxDhob1rFYZxmud2pEFg1QmwEDTOkxYmT5EOevrIpiW7TBs0V3Sm4hZHSGUlO4FF
/zNtd8GRTC0YjUUY8hhRzAwHVtnf5UJRDxmWeYxEpjiFvT3hRUTCJZr4K2SIgsCu5jEgodvvMuwA
vbGPVFRQifUpYZeKoVdH+6UUl/MUTLuR57hPI07zQU5XW5Qz6T6rIcrtxOBZ73riiZp0xY4pZmsU
021VtkPgiyic/Sk1EErDlNvF2UTuRjo1Ei1k3uNZUG71JqKDQDg6/EkDp2/0XFiWdul44WNVd/V9
P9fxO7FB+SVTzeuka5+82Aq3dq5zmVov1SReGF5lid8CDf1GtfOOk52ILWV4baba/JLMwuF6Ns1L
MmEhwg35w+SFt8pcFlcqaq3PSSBuLSRWxGHFXzXx3hTxM7DF92ikgyvcGSNVeGKRQuzUDzunaw+Y
BuutZ9fFbmrNr2HoDbgF9VtNAQ3RWdU+KcSz4aBVyNXpKrSnUxEGGU/T8jlUNOMA/PI7kWXbytW/
elYF9Sx+xlJKQrFd2pu8r12ZSPcCPpSU7LSa36jvHkDIPblqqu6Vlv4H403yjaqq2JS044lXCq/h
qR7ILveHRnvARe9uIh681yUm3UarOpy6k71pyiTcRrZ2m5kzZ0gMEyiL8JryM/ODrKTNU0mndDkr
NzmTLfqmI9FZJAryDqp1nOxI3QIAxIuXlyaoZQY3oVHekGOaAIEMIFMZlcNeyLjAU6dgyknAOtgH
Sh1BgWDVu4n7pGc8Cr4gfNQN7iGyC29TGr5eh/vA1uMPF4LHJdUbs/Om1s1WYpzeUwqPyk9yZXrv
Mqv7YnVacQy4zxisMMAyi3SvVTEffVK8C5wWt2mrYRtX9OnRVJpuo+XFszoPV8Jpml3jyU1GGPcb
QBs4jcUl1cRJyAmxV9OuExppYMx9oBbkV3jevhRpcGybLDjEU1H4itnviE7HskNGI2gKZnAoBEhu
Rb9xkznZs0NHMacdrHJicucJ056yLdoeEbe2B2h5n1F/oZ41yNG2xnv67W8IVrBvmXF4rdRWt6uU
6K3Vw3g76KyIReHMvoNRDNRba20ZkIanpKre9Kg5Su/m0esMdOtZ8d2lke7z3vF3tofRhpBcdefO
ZfTeBaK4ajAn7GHpZI8EAmXPgowZTEogUYZKETu1Qs7Z9ZpECqZ7kaok8PWHatSRd9r6h557gquO
nX/fQmcHvepekgP2EGnmhTYOj3lRXXd99VC0U/Jlmur7OIytjRI58wZL4psmaSLQR4xLAXuH5tLM
NCkOUuKBm12QkXgUdfGNYHV+aOrhQbUQCXjjdLABsZrldDJQ0XC9m89lyuYCpZnv1uFdkkbHGhuu
mIZ7PapZ6PrhBtvmTepUTwFedh9WjXuRjsP3UjAwost9HYWSUFkU14PeA+8LoxL5ivrdbj1Eg56h
G1dkBwOo1certIQPUeY6TtlsvHbb8FDnJUMzfcAi1oLHIoLVIMUgYKAoT3jefXXCod1iFz4oLDi1
r+DjvlHDMfcN1fbhhRXPHpMUdjaIZpp2JJxZLyFP0IXjWhQm9lRnvqnb+dg1ntgZvfeVBZw06lh8
C4Y4bn0t5CFu2Al1ihJea7GunghGqjBFWZvSFT2B9FyUtC5yf04zgBBAtnziqQawqp0CmGMONmAp
9mSi7Wo1PUQuTEsTgxSd8QfYeDzJrVHdNFX+whDa2aSieFdjpfPpBnh7F7+paxYR+CHw0O1g3BbU
0RtGT0+oTK/tLKEpIy0duVe9hKN2NYTedJsGaX9hhabGOLCtt8oM+BJ/xYk5obPpq4AwvzzYaTQY
sjy9VLMnhKUXiOy281DtzFq7Ytx7cqJkp8JfPARF0W/IjYPdCdCXTGRjR8TSO9yAN9uJL0N5bCNb
PFlqU6BWNp3L0WpSPMINf5HTq2oYqG7TqHL9WtiHKooPypgle6vR7wCd+5b6WFtmsJ/q9gCa4VPA
rm1M+g2Dlzsqjb1KBhyiJdIQGAnr2XAEanJFMM+hUWEBKH3q+a2l7MMUaZzj3tFVflYx0jN1Z5Bt
7egc7cw+3pWl8zgyohKw0IiiSr86jdjWxviMG56lmydsW2rwnUyTAWaT7g03u6N/iu27H8qdjtqB
KVxm0wOLAypOTgeB79uySNobuFIU7DbJpxHruxGMFyCX0MkUxiGykGuHY/OI+2EHzID8RfppPjY8
Ch6lJMbQxdA+qdeZoj7Ag74xMbthc1SuNHByu0xNu6ON9Y5LCi11mYVXiokJvbQEB6hTitxnwvYt
ptuzC9K5kY8CVGUeyiTg2sItrlN7Gm6GonxzwAlvGD8n16VLRU41/dnN6zuMSsVtTz7ahaWDtVBd
Ht25wJ+nMNGC0fEcsyt5Cl3v1e4r2kWYrNT6wbWVJytQNl1LgxBl6/fYcQe2oYzcB8f5pnpJ48eI
q/yRbFO/N8QpdiFkAAKJKbGHr/S6X/oO+UjQONXOLtwnmygPP9L0PSwdcZjElBzd3HjCbf8YRYpD
W6O+Z35zz6S8vCFjC8NZKb6Zo3JsukrH/NxLQ4zzMGUDdUMbBDss33fwgbMNKO6M3qxzSZF2IKms
3XsTxAQnsjLQos5tDOGCqSNBzoxb7ss6eQXWifBeiW7LKqPe6qZs8t22/m5q2X3eaiz+9JF81a4+
tQw8N/VcvZfGeK9VnnlZ4U14VrQOfNHYWQgywnnTa+1E3Ky47Ryr2yp6OMCPToC01HPu+G5UvyR5
f61n1SnmAXashRJsDXY9W55XsYoaXE1PXHfiaoqHr12R2Rsi11jnKEeIVNGvHQ/pzzbX7OIiiMo3
BYzPseu8Dot0fFt3wS0iw+M49L1f5YmHkqzjqTM7yk6BU7vR8I74mhuh9oE04Ks6Eaz4QqA84Cr2
vST/hFrkwnEnljNWFl+tnd2cK8V1ZiUCYwIR7X3xXObKh7Bq904N2+ikuvWMdL5GvBZzmqdSU3aZ
PYYnY6j3ahqAdNEPDIaUrwPCcVgmyoEsY+4gdwyIn1LuErfYu+3MsLn7hJm23TAQvnSc5sBqtlXB
cvntZFyXXXuPgCDz9aq+NkSw86wZI9FcQP+uKHLwxj30nvOE+p3UXNHc1ar1ZS68W683Lvpc1S4b
l8OkuO60zfpxl4QtXmDlWYtr9QrS3j3Uo4daKx9yonL9VMRfCW85GAX3nbDM6yErUbe1OjI77yjE
tHPriil2w7aEHQyP6j0CWtaoErZG3xzGadrRx7jMRKfxYGmLG9eSDnDbLchLRqq3qwfvMs6DezQW
5Iw6coCPygCT+d7Ix095lrtboux3k8amFmQNO2XtO14Kee9WGpJ1x945mVMRbKIxWCOVXlfZs5ag
KNmj6ikJNsk42kSoNk2/gTrtPbNh7B49NYgyRPBKmhPrge/BVxL0DplvaKq4weQwpw82kRuljw4g
ay+sdIhOdauk9zjO6+9tObD4KU1LyYhSwbjR4ZnSzYrRKB+DiZ7PJiwt/Z1OjvVJgcp6oajReNMZ
dtgdtMmZPhHvWd2C9lGDjarFsDZiCNB32FECHtbaENiXpZFlu44sI5eUwtCFVNaO/a7qtacSgI12
3aO/fbKrLrqDGhZu+1BChIInz53vCdxQX6dpMpEbvrDeVZtkfjUacTs6jYGaUU+Odjijx9KiJMn2
qA+6rxMHiCusNXwPaCY73mi4t/S8R3LK+WzZLCTRKVDCp8kEVVXwuacpewjYPGeiv9ND755GcLGZ
m7Hf5J51O0UZrY+5TE76pKTBJiQV8tWKkvQ2SipYUjBzklLdBCJxt3NtvtaN6+zQfY6XGUNi1vZy
NPkjYaHo4NrdwGcaL5oxPAojCXcFPMrbsmiuhn74nMYt3vta7Z8aR/9auNUn3OcSsQCxKYJ5+JpM
FjgmtB8+AzJxFaPY8hMn+hylIL59rVGHi5y1BHiM9Smb3ewxr8Ives4Ny7WBbyXlO5kKskUn64AL
DUDyEURhzaNxoLHxDOvI2EZDg6wjLC6cdrhUjPoh7o1bgCOwyrC4XTFef0X5Uh7CeJ4e8TrmMhWz
L17Yl4WvddG4d1mV1vsJtMoDIi86uyBi4rlTLGYJ4wMNyu0cusdotMXdNLRoWjDiHsreZj1LiODt
kyi5VovQeuQGf2mb6S6mmr8tvCbBnO6V6S4pJuWZjTAd14DBzuPcNeKSx2LjNzxYnyri+64zIZI7
x+nnoyO8z0ItlKOrOXfh/2fvzHYkR7Jr+0Us0DjbK+mkT+Exzy9ERGQmR+M8f72WV0tXUl8IDb2r
ATXQKlRVZDjdeGyfvdc28zeLz+FcW1Udpq4EZ+IoHgSGtj4EBKi/lDU3+pEQZjing3qRGwKCkync
REnCH8GhPJ1wuXdchhb3LpbN+2aT6Y/nuc6PDZTiFa+KCUnRem2F7pE+U+UdZBfmcHxsl9KDUsj5
2PR+lut+3i4LNj7j7HXTGCyNTZ56xveUCpb4/fKTu/2Fj4UN2tx9sWamJtNuHua2nr+aFPWJb0yE
talFa7PSM+uRKuzaRh2nahiPXl2qa1i7OdSNPb2YyxrnQSedd0MMRki1EU3i3SYiSyrKOl1jDAup
ihC+XpghDYElXY2DWTnwk0moTMHIjl1ftydnoiirNszitOn9FPEFLPzMhqDl2gwynde/z+v8J6c3
YPXMOCyZFYn7G0aYpaZJe/Ta5/uVup76Kel0pe2U4XSXAeQaYHpz0l8sGySQYTQZqTmZfyCS4JKD
WbEEmAHE2cgWfQ/oFf1Mo5I+Hcb79RqGLG2nPE5FXO0GW6dEoAUQFFFJ0B9w+2E8U7PoON5L7UjA
8Eqyc5oT/SXaDOxxraOarHKweknyhK/YvoCfvtGUoXaOaZcf5ZClH1Wf24sv+hl7b0N5nAEEM5II
x7892mlYEpiAeMYk676kzFPrJu9jK2SPXpLq7Xrx01yVZu5LbQ6qfWRQ4buTWMFipDkP5Aro8wrG
WBkXl7VxzKjZxgkByXOHq7tssTT3gdRlVdFxZvFAHsjWoFRoqNZ8v+EuBsmQy69Np/eJy8mWSiZu
L2nik0jhrh2neEgrVGq03ZMYRGb9HoYZgjFb6Y44sdqq7jPnnzm/k0PgXSCKwUy+pVFly42+DU52
nNXYJ6HOWuEVkNDfWwmH027s+XrBpfMaPeAlwS6SqC1Cihh1ATcnNu0j7wqn5goEnvlJV5bznajE
uW+58CcH9+91QtcWfX5kPF0tBoqqP1As0XgPxOri6WTJyTWjeOiL+VAPanirnZKHiqIj/h/LtOCB
89cFfwFCiKvlJ0JWK1yddQTqQLp0sZYT+ZRS3RI6XO4BUeQQqkbdPKTT5Migs9OY+xW6I3p2p1b9
W7UKc7/Svfr3YGi9dbdOjqVCiq0sm1WZrYPyB8q/RN1Sj+0BWV5NwZKCSwhZXioJV0LXUHogkhYn
M4vBGueoqiS4jR3X7b3YtIfVWlBkvfZbue7eNOY92anHZS7mdwiFPu1aP9qcIxT2d13REB7qHXTh
huMGg9oBjIf9ADnduPoSxZlP+yNlqiXV8NsjPx8W7rx94DjeUeXTgEHyaoYgtDtuXOgN4Tpz8xmW
2dmtOYLL9RKfRlbduFw1P7t07sDnOhpro6QXEbf4WPmULBVB0v3KpHeYtPlTJINzWzuT7hdyiZIp
ae/4W6wnJPPi2ZSj/arTNHkY7eWb4hJe3enmHlqm7ZArVAoOBNb6qeZn9fPC9fiIkSlDMFNAs/1i
krKEljDUzsNcQtDe5RK/aLJ0Dnk1a/LgdzTrwlfEoUTtZgQ0/01YNmmJomeTdWr7WZloDdd1ayRm
I58P4IG50IPr6jyYcQP3gto1uZ5wbxxH1J1S7uvaW62brM3XK3vTsyU9N01WhebcOu65yrS+9KFk
VCrigfH6yJymBZKVAlhzF4+T6xwMyMNuaGlYDOJqIxkgpkR3znOjm/WRjzfbDmKCxrOLl4Gf23Wh
pF3Jc2xhcXMkc1S3g4EDdU2W5Hko19K8Ie3LUYBDnP+mb4hNFOAEiT27ATDBABPfdJaMh2ipZJ9G
qW014A4pgPD8uitq80YJSGZPhTl38EEHSsgP0Pe2+eApu2ha/x/HxOTlo/qcHJJK9xaluepStKx1
yKOMZE58s0lAHkpH6dpFOo2RHfgnxwgYXVqexeARezW79i6xwMn5hlusJ7tWvBKtor/jGd6GqIOG
qIUmRoX5dZQgR81uaTLqKNL+oDSugZBVm/i+0JvugI+MLvFtfm2JrOPDb0jJdDPby4S583ZLquzI
Lu6PdLc3XqlcshjAzy0FFncc3sM5s5wzFLTyAKfQ2WNXuDo/ZrQc0x7AsNZbmG4pnF+tswLRSmaj
ypqPaa8R/bgu39eFvRbZudH8NXq5FrEzj99jeEriKqul76qn8TfqZ5w73PI7et6RoJktp25Yb6qu
wcnrEH842CScz6VrIgSlpSNv1bIuByPzei5dcP24hlRxGNeQX3c8y0zuqq/65+taJRolL+mlK+SV
1uRRhwh4Nxw7+wYWW/G9JGJ9ABxmPEx9Nmf72StAamlbctx0/YmoOp4fW88i7BkOQk7pwsUu+zhY
W9lHWjIap4wjoj0tXMj2wNl/lwmdCoWM2yejM7jVIMhZ/ElWPN1L3X1KPrSnlPXJJxS9eUf1Q78b
KqsKStcuha/XGr/TNaMYs1qRt7ZOtw5bb2anSsTLvctN9d7luQukYb5Z1WYANnJG47tERWBx5g7G
jg3H+lKwaH1NaYt4KIT7btKAvpuF8kLodvFDHI8NNnJvvVddrHMy4CJ2jaq5eF1HD2g9eHeFHLGQ
r8jZINfKgu1kX0zHTg7l3nMK+T1jhd0301zfCNJrt+TwcUKjUHL7tumsSa+nXZu+Cj02z24zfneE
N0JshUc3i5ebdWmdHW+M4VYOrnnCXtSwYeqaLzcrsngnWmOlY726aqS5OdUR20QzJGMeg2RxTet7
1NJkDDRZtSLsC8UTVszO+tW6RQ5KINYMrv15di9Z3L2n1jq8zyXYU2HqDxr/pIspNuduNNkMMWBU
24kyTk3uQLUVtzOjSNRr1fSLcoD+odrS/h4kyikXLrqRALt8QFBAtbI7E6GIgjorDYp6Mz/SdvN8
Ogvb0IRreQsFUj90Lj4A38PpuAUUORZ7letl6GDUSTh4tvSToJYXaWmtU+/OXpsVbNNwrnojRq5m
QSdOjQHPmXHeAGbuIfwayCTUMQRzY+uo+3Mi+Kp4ZPbAqzyZesV1APfmnoWkZKkHRGefklbLfFeD
+ZjM1RZtFlmJRJu6b3fNzdu8mH6PeiVpFWq3I3ca+FB1PGQ7U2n6sVL1cmwdBlG7kPZZ0EXFwpiG
KaudM6rhoQY/LLTIfTR9Y0gYqe16MUC1P1bJzOQBgzLctsq7RcCBxVPHh8neDtzfsqjXx8Jv9OUR
T4j2vDrV8NCxFWN8zciz0SuOy16HllFm5lsvqGjz9dg2j4nNkwjls3Yf4wwHgFfn5VF2E2zLfIwP
Y+6i0GVyR5igPvGVPRZkkT5w06FqJ2iPeu50D5oV97uUsZ8bbZ8XT+S9xfsMqPMWsNPEu9lI0XEc
A068fC2cq74qlMr3oy0y8KV4C7DjpYFkwOdu1xuHItvAIRMoud+asWTMKGOe/1T+ho3e/1JFRWVL
NQddO45fU264t21ttfC9Rxyobj/y72Gnx7J7AbOPK8ibDWrxcAOfVpdGtlJMEH7siGKDA0DSCYRu
sqGW2ifDmNvAdLMmIPX40Rt5HmIkeVGq+LEHbCa1pkjTNhYhRf2mtmVrMS7gF4wNjZmodYocY5Aa
Ik1d5xtNK3dkOJsAXWW5IVyJELUt6SNSeHVe9PJxYnKePJU5hLW4Tmgj60gT2+2phgOP1LRyZSZt
uKZniGxZJKcpOePzGPggOBPlLHkBKzSsctqeNuj9u4JDNJx4iINy7rFS6TJMRusZ4BfFY7MX2Z5I
oNHNIbOXeBlEcUBqz09Krp9NL8jf8ruBxMf7KDPnDAaAub7AJpiF32QzlkHVb/Cus8VLTxoVYG+x
ihWCpbtm/B3w7nfWRCBj5wEB2I1w4Mn22ZV2LjWu1fU0a89L3wwnA27VOeH17HewEg4SNQ0Rfunv
+tZDUHJLYAqOSs9e4VZBilHz1isbNHRk59Xy9D2aIpcQrl1B5Zk4/+SkB3mrmmeIldiVOFTDqlR2
VPMWjKzNyEOi7C60om68JMJBC9YVkiAlJ4HoXXkeyGZD3E7sRz1215ttHdsXO+YSq1Aq3zVHO66r
dqrXkQrOKa/rG1TsQB+6z2y01f042vJMM0Z2olxKHNpO619izxLnrtW9mzpp21+Ix/o509qEeCn0
5ZjUDX7lXL8jDa7FIecZWwfWZCx9wOmTglGHZsVESFcgM2NNBnRZzCJcy0pGhqHZA3sLe7iHCKLd
ehlri4SL/3OjNd49AXJOdoEWZiTbstEtVNaPutF8eWZf3fTUBtQR4ej64MJsDzOLMMywrMO3hGvq
l5iqfS53HM/KODsLV68LrbzLI0x/NsObSloRUCwmT9qE1HgdGdkA1VMYgx/dxbq77NFMxMmdS81P
Y/4EVYcBKycyV0VF2fcncGOy8TvavE41Eb/rkrv+XDlplgPfavnU1QX1WDl0g13q9j3J41GrD+si
OAOycghX7GoH5a5wgKuFbxsw3+4t7hgx0T4ohdtNOhwOH+VOPy+dZp1AkuVGYI6t+0JNlf4n9VZ5
GDpmsmlNLf2lsZ3+YbYs7aXKRuPSVW532obtLW89dSHf6D2Yud2dVOzUj5paFUSxRJlHx23HDhnd
2FQwsxzbgWzgZq8v6wVpvwxtLoa6PyHj18cSwI7ySfML9Oukmyyi4glNrc6gjwHwp+pnNat0DAlN
xy8pYdg/ZhFLdioa7wKKcOC9wlXEESWnnEc+q3XpN3WWPxswZiwfVxzo+qxugTY5oj8PfV/sr4F/
heaw4QHj3jhj+XVF1A+bi56wYeR0UJiLdazvtZTbwrOaOf2cFWdcEGumd9f+XWJibaITrxaeCoan
nFoWr6rigBu5Yx4MClt8vVG0Oi5pzcrDWia7JpPWiDUQ1pj8Bk8wsRclS95ATTkZZiW+TaJpp0Fu
nA+2CZs5NrebhvI3oHpTdalnLX4jtvudLpXHRp7dN7msczxn2U1RuMstub8icqlxAITqXG/JVv3L
8ubjoDex38r8UrvjR8ZDjpq4ZGBC6nTCmGR7YbvAzN3FTQPNCtdVdUeRUpWEmNA49Zi2D4K+QR8c
NcrSaOZtkBhxvRcJdcS+s6qaP5OjUZGheZY/Oe4PMl4WdW217217Judd9Zcyn4B4l4XO+oqIApZs
x9fpF0JesWWUrp06GlwaAnPxfuguw+SAmXKvWjG85VTSH2UdJ/2uHNrugBzV8gXCCMFlV/PXdknu
+X3jI8KPdy6WfLk2SNZTtBHEiYp0RTze+JC0lJTsxhZDO0t9U88TKXSKxdTsCf5iRRRcbPeebExU
+TXRthPnKjtal+0xExSiF/tRi2WQr3j4vBCGc37sk4oZnb+mhz2HNAtk1VKuOmJR4UKSHCbHBL5s
6/MUJhhLIuQ/jTa72XqcWTNG5AzYD7kWJqzF/pwgWGi8/K9Pn2G7B25Yw/tWZfNBmE3J4OBV1Gz2
WvNujjYL1aa23PfO1vAKurB/L0Ns5wRxF34Ohr6YnRf3ZbgM006b+ofURNIkSIwGOlKUfMwQYP+l
6fL/s1zi0nF0ovqmx93X+yf7d02gC+h3/e92+s3rVkDycB9zH2EeUw8EG58z63rrHNz4uM7e8MWy
3mURPPQdARnJLfgwx/TF+u1SYXDlNFzuJRtJprF8qQp/G8zR2IGsTbXfaiDnC+WqVvM/cgH/F/v7
F7E/YeFr/59zf6wDfqtvcIbJf43+/f03/SP75/xlG57FE8DzyUPARuE/s3/clRjP+I9BwsXR+Sv/
kf3T/xJYcsi0EygyJG7m/8z+yb8slGH3+jSRqMLQ+7/J/sG2+u8PqE7wz75GwEzgsLon9H+yH6Mm
k6IeE0Lc/UC7BTiRcGCs8GVddj9t08B1h+l3SHMlHlaAgYHdamZIzlXtUgGkeyo2+DRxR3C884y9
g5/xVRrlt91vw34T84y4k7C/SoavTDlfjRu/YgL/2BbSCa1JP4ad/SGl96xDkufiCrpJpFffWgcC
Y6huhpSdprsmj67m/bIsJiG6BFo8fa2L1Tt1d/SUOoGBEH6uJPekNo2/WzSXj0F0awAaM3ta5mwl
2ZyPPsBs9zKI2MRyt1acBDpK4FWpu8aL+XP2iIsVdmYvIbaV1sq602NdHmJnXm5kN/dBkjKu9kO1
d5l0vSr+TNQ0nApUrhRDJZdKfspA2ixnc5aVp5G2RL9AP8HdJz6JUmBXwpw7VS0O1KXEwYV/UdFk
u4j47KXYoYBNelFVq29o7eY+o9EmqLqkjXJDxv7cO1ukb1Rx8OG0fttMPfYDbuK1InnkON7XPHBD
neYM5/bfc/+iknM/eEzraKCL2xnftZ6TiMbvYB8sCsbOlP2yLNRrA3uI+1LpJQUQDC6Xkh1XQByf
gKCJfVJoLKTWcjsqT7uZM3TUsu3aWyyDAkAl7r5sJT+NvP6YWlxF+g1ZpaGyxTcy44ItGZg7pHgf
vxyFfEvPS7XpXs2VDULcYuSO22H0M9m+mDnYFitZuTyhuTpj/axPsRcgjW27Mp1em2YYokKsF3vG
6jw3y3hrxHSZIFd5Ab9pKNjpKrDzr9CVEtppSFrg55jeBpBiO8ton3rRIqz002UgwYYCyuZM77iV
ZFekWkWj9vUnyL3yi5oQ2HjihlIuemqEyiATpLdwc3G6xsa3viZOOLY4n8AyRI2lfzDmbAww1/dV
qriYmecSyLSfJOvgV1J8UzOe+JSr3mlJxTXJoYKL1iYWsQM69htDfRwNsbNEq42IMUwGPQbNcu35
qIxQmVRlobwegLpga42tX8lsl7hA5zent6zr1lZD9mP/Vnp5H8pu/OjM5JkwRPxka+10yJLcDIlx
7YHuoZNbxsmglUjwAvU1mBNHmLEG6yCYaFFWD4DTSgunV7P0R0QNCRe5++jd0gKp4wkfAlh8yCEN
BMRITjqkwgMw2qNO4w0sQ3Pf2FW+n3i+3rj2fA/QS3YCW+Guvn4ISWrOkaO11FdO3qc+Jj/e1L5M
JpGAhQX4Dkoc6Xt+Jtxkm9yLEXNs6vJzUtB528glDTYIDX7du+diJFU5Gc12s6RJc+orxGgYxcgP
di19c7lOcyL75ExIAyZ5KEiLocO6KN46r2O7bxVi5/bzk2nnH1lGkcXWbDvPoLlPM7tyF6dN4U94
GI+cjcbe6muXAdzbAqla6BCOQDzytOHW7pAMibiRb8VO71WNebAzUiltUyqcfVTfoGpaj4gJ9rNb
Vbyfk7ncjdtVWNg4/XdCrGdlDri44SkJzclCihXxXRZ9FY5T9qBjT2SA5lTRMhFUX9a8LY9tUh5j
E7VZK10iCWpDfN90bLgGsl6yfrOaL/aQJNl42nH8K00ykyOD/8vcF1Z6LNjamccviQcfDsTLWLnf
U6xuyqngK1onWCDzljVV3L5hii3QuihdLGQSMs59bwmfcuk6LfzCPI5oXt6V3cAWQhvXc+5q9m6e
J8nXh59H0FEBVdqldQlZTS+LFo/9dFmM5ReG48WHweGbc18fcWW5IaEi7x8z2P9NLv9icnGZJ/7n
wSXYfv+k2dd/nVquf8O/Awu8v9gIGSABAHZJHi8Shv8AFgjjL8BTjsVMy3QCb4J83n8MLeIvnfuD
57ooqLblMJn8P2CB9xfmfU93LZ0JhInD/N8MLYYL4OC/JZn4iRxJsyb/IP49JJ//eWpJCk9zHFld
O7i8J+yPd/2yyYMjzReCbP2xXVFUV6YUXjkxuc/R/TIVekemdGjtmsx3nfetW8VD1mbcQ8hsN1Z/
gzhh+tpgXTYYX7eMbuzD8oo893wd110wnakOzK2mhJj1/YTPKOmXc9n1hyYVLEEkO9W8ZHSil7K+
aBU8kLS+SFt9sm36QSc7WEP3p9fkxe2R3Rv3MTWmaLTCtHxFrayX8yRfh00/2PEpmU9Vnt0Iesxb
87bP6UlriXjo4LgQmCUNDa1p/8jmm58uIEOoO0Xlx2ILVabuwaTsQHaFHjVNWfvKZfkIQiz0xsiM
mQjsnrXIGuTIgOXFyDp/KDDx29pPXugvm7MdZ7ndcu/zl1YdNPkMkM4nnX2Xdx8UXQE20f1mJdGh
JghDJ6yQl9VCUMkg2nxbIGvH10RRY8q5hzFdZpcFL9ZwanWyh/j+edv9hsb7zKrWwJWU+6V1v2I1
JEfx3CVfHiKFwJpUPsU0U4ObOoiWl6IwAHvH96iEoZ2yKO70S2o1h01ndFXSsi/uxnFndz/xAh/J
nNhhLVCVl/nG1ec7rtP4ENIDZmpsldFSfIHhNf1CV8FKgyrtWDvD2GdJ87BW4iBBWJnanTUgoODi
Ho6GpecPCf9aZuWgME/mdN8Zrzn2v9Fmtpzvy+GUs+emFjlC9+Ndlcr0SMDsZiqEERQQ9+24e0xK
aGPiPq5s3DqYR7ruPnGmp87Dzgh4co85xPabnP+lrepjqRPYyc76kNTeGStJ6buZhzWRGZCuzmDR
raiZ9cfe5pe8FcU7lpgBOznl4Zv4I/TflhjcnVFPlzV/1Xu1TyZMqK4KuumtMR1xHBrcXnZB2SZg
Z9wxL0h3PiY3H3JVgEcbF/URnc+3h4o9ZMuo39d3znoxnfFPjrrSS/Tqzt55Q03eLGNF8aEaJLWR
Il5PnQnM+1Z1XtOnrp13rTHsRvuLbtyXLpGA5ZAPR4UOMN3Ti0aUybvpabUnfRU6xGmq9Fcqtgin
69tgjE+UEhzxXOPswpe28n5bnylao/jWfqDlJhBNSXmOdpjN+YIQ+iNL+4Mx8Cfv3uV2QB6AlcnK
V3VHq351O/eE+Oap6q6zXTQEXtILy0ml8xg608Er2NBN6k+a2Hwqw5oF1iwET/m42wz7dtym4cs1
uh/Z1af07w9jiKpUx2mMeLaQY+UW0568Nf9gC/cmPb4kmm3+6aX+Wxj65GeQlJBcOSbijO1tfja0
kn1oQmOWupfkJPXFe1hGrY0UXXrQ5fWKrf/yRLsusSFUKRxULjkm00DE8Y5pbW0BlCJs84DhIhx+
d4sr652YupeV71G3cDboLMqJ21XVx9aEmW2/Yyw6tDFb79Z8yoYfEa+bP6ht51QbyZj0W3jtbUr+
xJhxcqUjknJR0lYD7YojKLa2uxIrxCPn6LwTaOCCMZqYiPNr1r0QpxbrEeNslG77VKfaTUb4/8iB
bu3blTmDXj7LmO7bxH2PBSmmqbaeCpdA6JZloTX0oNVKYG163D+taUlJxmpgd64QGQFhooFiM/RO
5LvHyEma7cBdBvAsUxM0cL6atFzkIUVIn1QxnGtPhmMd33kTjURacePV1vpsK/2tK9d76kuZVexb
UdGGY51HLdl2zZT9Rkd53ObY4kLi/Ma7mgdIx96uX/OU6dawQraZ+YmGimWn4LJMo619mIOcSj54
rwhWGw2vX7lcTF2OmZtVq7vybbK0+Caet+42a9vFxyzFAsoqb1w7xnIzIPxwplbD7dBa15xNbOBE
GalUMlEFTW06GoAFEVDNFxdF+ZjHunP0aIV60jpQm26Hv9cmwA3CJ34fkBcjx1myV0zpc4Qu2jzw
gORhPyTZDUQ20mmWtOE9WvXBgUzJYqShpTNB0lQcsLt2dWLeihBbWrFd3E5G7dbx4WnejqjRPjG1
gGPtBxFvZAXbrTSb6cVT4sVt2I2dFyZpUx+vJaS+Uf+CPfYkNO1gtuwSVuOR3AQNgtaQ7IyuGcOO
E+u+c7Or5C3pa+vgZUVmOkzfqSYHfyOyJo6ri97IPGJz3hrVrTt727XJs73rzW0MV+dZs5fmuOQu
5yOlwsGSoCnw+kuMT6uigDj1DPZfpjrh5Fr2pbfjl9yQZrleBZeiOJK3tUJn3NA01uIDs7Qe2TMq
hCvTtzIp/VU3KUttxqO1uk8Zxu6L5ebFDzq75iMv5ycQ4HhUlO0Fbb40u1UoTqcWDxypN7FH43Qi
fu+MBY7xrXLorhabpWhzQLppdX9vW9oU2sRfA6vRhtBuWAqq9vpPw9jlg2dVd1VlfJmiXPY2DUR+
n6YH1XrPs2nc2bo3ByatOjcjXMTcfUWRlPvriB50OTsdrV6/jbwZOSWW7OxRdhnovbceFHPXvuej
DrT2si57zEsU3fxJhkzsKI9FtHW6N1itvyYnecCUq4eppzgNjPIi1vzFzHrE3vWSIgxtmhuZZnUY
7PHZ6NROECJs4+2HYpNPYHScGxQk82vPsnJvm97eodEqW6LYulkWZyfYa8raPmW9vZfYP1LIg5hn
d8SDgrlPT+TvMwxA476MCe+s7aW2i5Nc1F0iRzaXd21vk5bTbuuGyjvTCalhyfyYwa23RKgRr/ct
0dzyu2eCeNIs9lFNWbkfddyTDJy2JAlkyvOf6hMJSQ01ulf4fCgeJFxeKECKAY7a+AibwqN30cAn
VwHwHdJaM/1htqosHNpNV7ttlkT3tx4nktlP9iHBdRRoGbsXjNJCnrh9uWeGZOe7wLsdpHpcn6cO
q3CaDPq+xr304AiXN2NK907UT7hJoRTqbGfogDEUoNZpIkoEEkcEbFZ5S8p2O0/UPjwKFm7X2gj7
gNlX3KA455/g6trHGkZbmOKnIXmebfFTi0UaZyoqse/puWkFVbtMdzY+pyNtSvohJ6r71lkLtuDZ
JMqvT9kUrFpVHRq9WZ/zbRWXDrrvqbcG+48SmI/qYR4epK592bTxMs21+QDx0CVimYDE8bkvarQw
pkU0elX2rI+zfjT5o/sTQQFiEwwpMDDsI1mB5oD7l/4a3BHBFmO9IPps7lDf7GAWszp1mcHbwyXl
GHF+mOaBJOlhge9xItf2bvTYSqlV0e03UgYAtWE+73rCtPfUFhXcjtU14u6kLg5W+KwvzjTKo6VV
Gx/qFQXAhZmTD5+AwAR3rgoWVlsuzTccZPE7bOTyZJr0FOKk3BgVm9X92iYGY63FS83h1I/72VXj
Zam0/L2TJaZqYeMpAXYgmTDLZvq1lY2Fw1OzSEgOnzYbPQ5EU9u52mhdjNp7zKS9p7d9QDTKdmwo
o7YzMOrQ35tMbHqzRe35TWq+mWgkcepbr1teoSDvsCjfGktt8ShNy3JmfO937QTJANYNy40i/jSt
OSoFFiqzqG4yXdzIlDcgtvqjjsjmzeoFknCUD3AsLcLaVv3Me/VkgpFklwhXsVvYUib5B6YD4Tua
wBJPZKqF5R/OeX+P8yoJ2rGi7JpaYsl56RPduJRGfWlEepT9F89gHZTF3ITSSV7rYiEEFLPC1wwG
QL0/1nWannKPGF1hTOw9NERFlVhv26wbiCAGv3yXKgPD+5aLgzMZIwqbtiw7UYXTPLMA0yFZbNbz
VhLwhYkjfcqwmIXza5grF92uybsXEv7y8Qq09atkgy9aOidyk7sxcxOUjrK+a6HSE+bnwfeSIkbP
jRuoT9opca3IaOTjKj7ZDwZmMwT21O1jpCreKCG2ScLIFb+ZHA+fNBp2Oiy31yKYC357ZE4ju0ag
aXs+2krbW7j6b6WYfo29nbOaGqpdiv0uKjMedYG1CNDBQNLFd/gDcweYi7OOf3q3THWyg18zEnnd
eGMQWDhXkAI8YdwmWj+eKn28b0iw+xmov30pTcSdPt03Giu33op3PbowMQniumE5KcVFpXPho+SN
e6HzivmK+DHilWm+6R1HQp86DknwonciS+n2LZx4J1R92d6lNFWGQuDJVeRgzlzl+BKI2FCRkZCq
pObbOrByw/iRldXLomkSQ4ZI70sDf86Qmu6bWY7r3sFzuB/iBjMTYTv51tIYc+9MzvSSO2v55JK/
Oej2NES4ugF2wvyx3wxizJd0askfVJp8IqZF/1VdWobfg7PhOjO3R1Kl6m2GbvmclJX6WsiIfE/M
F6dhG6FpOKnoo5FV6gte7PFuLKr8pKVe+ekkIMbZaUzTnu4KQpP4uOQtHMLhndRP/ETLVfIoxowX
0dTHzLmoz+p5hEP/CQopLXYeNKbKX4yW6JwkEoXrLGY9UbnPNrH2yKuK5bawG/1MRoUrmMuD6bhK
PMVGSxF51mmXCvn7qDq3vY2LzDaICTQc9Tn9wjoomta54dDfzptlcWvz7K56A4cd89CgmU96Zz1B
pkvfF+l2HYzotX8bpT0Y+FoW4xUBYTnStmSFnipqunTyI+ng7Lhg8x98OXTGI2gGiukrhtqdUa0F
v5qJF7PXy8DwsvTfiDuz3ciVbMl+EQuch9eIIGOeJKWkzBdCUkoknaOTdE5f3ysOTgN9u9EN3KcG
CgVUnapMDUHndttmy14LYduhhP5yC8wh/VH2wAK8S+w8J3uzKD5aXhpvCeCRa49NI1qUx83Q05r5
iHbIOyEguN5hgsSMWYWV7FgljdUJxnyTBRPOerG2cOda8D82OY0bK3oWXkqtvfGe7VYjRe0UV8Yr
oWyc9ylXGFqgCxb+O2PSyjUjJoDbajH+BuUAu72NN/IBoRgmUX7PKusvQyFY85YD3rwgDTGUrRL6
eYmK5O91bEKm8dhIgwAQFme2l2d3cprBKvVxRDT576pmt6HN5ntblpfGgRCkND158alKo3sduC7F
Loq5AYNgUy3DsUBgLdOfBa0ERMxqUPobe/B9oAq4GuTRzW4goG0uBxJnMVw56zBVoFGyEScUBqxT
bRbRAOUCYZdQbFNuuI0+7o93n+oK/suRzuhYYZ0c7u7ySzgLKxrUBvQk3MogjdMXna621WLV9YYJ
da979Q4HDJaF0cDC1hvN2WzIBFyXmknLmWgBEuUF1cMDQ+w663QioE5tEgW1slm5/iYIjpmMLFMW
PENYOXBtfwujioiLfjdTVvyqSu0M77ENPdkxVgF42xlmx5Rtcp/KSddxk9rzo/yLa8Rk2xhrYdKx
0YF74Zrw6BeGd9jkBOebv/NQgSd4j7VlXrvIJSIeRmDB3AR6wnLrSQwshorc2boLwbfRoFLa1bTX
PiH7VErupEFzVBQbHPXcNSLJ7gOSVBBSSjVt4BLRX1AiEj7iOXqbRLZ/soooEeK3BJSR5M0Xxvdx
k9EUtUqwLK8LLabWoartLW8df9UWVQ5ymSxemiKiEL61wrIuJV2HICiwZnf3ZCHHKjufo6VcNUb3
ktfTKaZPG6Z6/cpabxM0/gcYvoFNZ5VtDfK1AwY3hSrRo4zTR3YmB7dKMaGkIjgnsW6tVdnnOylk
sm7ijpYGq0FuCebPuNBPKojdC2f2CIanO9rZsJCjq4OwCkychnYAriQ96ehAoZvY4iNZBB9CV9Zv
Sz39GGPvRMvj4qm3hQgT37zkvX2g8mKDmPFRZJl+shP3pLDnIpwZxlVVbnCeRouof9d62xEXsZnO
x7qJQ4U7ireS86Njc1gVXnB2+RysYKNjSq1frXEhWVCg345az96QhrjVNJDW1h/5fPIMzklDcXqG
3Dr8s6fAI9Nf2nzZAs67lxUjvUUz8Mxdm+hXcLHMhJ9XVS46kkxH6h84OB06fFoooiezuQ0q5ZIo
Y/PbV+m+W+oI0yFIkHS6GXj/Xkrkxcy3yO+XywJBI/UIUEgvMutZbAVQ8xVzvH+nG+KLlMPNXOwD
X8kr78Sz1iU88v4H3d3oWrPJUUhsI4wBQTl4IsE5UsrcVHroaPVNxgHyovMAWeTZ1oxpMcd6K0OM
iseAiUeCZfrDy4otD6SGASnopHLoBOAaxWbU5/Y2ZEZzZTQ4G313dB/PxTDa1sYfxT0PNO/Qxcm3
MaR5OLjLl+tkuMEN0utTsfDYUyrEZotDsp1UlBCPvbs5ebyUSDppEGPwoy5fzEPjNM5pLsDl1Br5
iM4IsogSAzQZKkbWEkguL65b4eIGyBr3lb647Tj7/cb0mubGi2dbSdbmwKWca/+wDlecwZ4jroZb
PvuO5Lyy/g7N8s9bid9IPEvWdmyZC0abTSWwU5I53iWPAvG5jyDYrkrMor2Sr5b7J7NRokHEWdeU
auq43nhkB9KC+MIH3A392a8dcuSuLw9GC5SUm5f9PJtzvvX7ZXipYmKpiz+pq6A7OjTqfN/iqD47
qZrDTPi/lQ+Hh9nrVSKJIbNz8Cr6SlhRsd8vAlB1ck75TqfmJPQp3wQx/1CRnjumTbyp9OtgOtOB
RgmW0kC9fG8IzQGreCtDynXsME95IKhBZDumsVk0dERZJSnfjPe6oZ3htWOApgvXn9Zm9ouh11yD
TtnhExWhAyRGLFyIkV3fdN/tzmmXUqVTes66A8oEA3HYshze5cJoVrHtE6Xktm+Vu7ZHFGGlmnTv
ueyrFZBB51jVndrEmbJ3FQ3SKAaMXTV+wDOvS6Kbw8x7UDQ/qSY3U53LkGA0DrtmEZFrqo6bHoSt
A2wiNhLOw7YP4gR2xJEKvBObXGufq/y9nROdPLDbHvJ83Jfk6XZChzagCI7lmOzZshrLsiKaY3z7
OqGG0VSn4vFj10qeEsAhB7ro+tCY53AwLX6W7WdgxKRntXgiB+OMJzpyzVUWewfWNG1EEcawsVoz
OZRG96UKr3sRsfudVnR5JvZBoSCPEIyiQaW8kZJgXCsBdBsQim5sprzsPqXvfJAmCugkGKyXxh9f
+BjcqBjINo2VfDP9mJgQ+4M1gvklxHxMBjpf9AQJmA6LLKwwvDByxCG7TrbNAmKS0sZ90ligJxYu
kMCZzrmYbqZnXN0keWNpiuRgl1uHCu2tFOahTLJq1UpmgaJMTyS+DnbpjmsNlAzXdrQylE61moTF
UeWEeOMPeTey8RbnlFKFcuflL1VOCrW9ck1lo+1F8fxI8bRuEXmy51yEKuRhUKQDyNyU3H7RDCO/
ac+2nl4H27grDT0zbfOQOLLGcBNcLc+daLKYpigovjV/5ZR88Gs87ut6KnPadbqdpfe3qRfPDg6i
vaPGq9HKQ4tJZA1F+6Jy1kZS/xvTsYtanjlbmfW4d/kfXD2VjKvc7UvQmbDWCmveFAA8Wv2HUXuH
q6bazJoCM+w/U+50qubs2sfqb2VnFoQeO3jgj5rQhDZ2nbXk2M7c4BoyVT2dkSu/qXlxX0qtuGND
WiEVrrMFU7I17yqIThvMKlt3Cg5jQDiLH3+2JlRDHmO+D75OjY97GvVf8uFqrNK1wFlX5h2AbtBG
Zds982vFV8AiifRFs+ri4DaT+1k1AScz8XV6IvMrtKqjmk0qwtITCehqXS28Nbw4/Wumydlgr74y
dRMBuKiJWARvuMWqVc8O0mv1jZ/c3Ic+b2hvygGPqM/iOtSs3PGCIIiKerlmBo/UaEHfoODS2aOp
vAeyvtcD3wsW6n2lWEbBMVrIHQA92RJP+W3xRyo+0yOoPK1XfwfIyh4wpdaJCvcS0KCRYM8MPPMs
Y7l2ZRoV3BppEYTq8LswgaSV7ueY4oHi3eY2Y7hUIYGrl7k9YzQHT6QO7IPXREd3xAmvWRYfifJJ
XsVCMAJmUNJ0I2zR2p5d8u+A8jBnplIiv7lclSlEfA5Y7L5IcOHPDWGZtWYlxotVU6bCCjGBbYRg
VR+5LB/syoeLFsQQHhT3u9l2sJ3xKRbcP1Co7W6DlRZjzqLtk1pLdhByv4OKo9FgebvCNlKQ5H5A
nQeKfoTEbZ2XBmSuGUgW+D4Ic86hUVWxlyVBikFd86xlotLngDkQZENca/dctQetSO6tIMvr29dU
K/JDm5ZwInUc+EF/hPGcHgIy2tHkJ295k17nNt+Ddipwb05eiHzn4RfpaArrKN55UOTo+PB+CeAW
uo6kOnvcO4mBpgzlwbPHCYiRG4hKVxWkpi27OWpmvxMUTdfD8gTBauVzUyFZZ4t72qcs0AKN76nJ
GKbMQDs1KU2GeX9dJNCbWTDjLNt+/upj0q9kiMgL0QS0dsqCe1zLRrioI7PDCDNXTz48KrMPuM/9
7fo0Yqzf9X7OycLRtc/gtVZq2OoAIzPkNomDTdluFAiLKaMl7qpvRuck6H3xavIUzSa1X1zylWTC
TkkqL5mpbaaeG5g1No/fmv07sKqObHaOyUbl5qvWQ+YG3MFdBgoVeedF8d3RNRBl7gvwwXXevtrF
HMVOfkntJEpauuA3xXSCIr61ky96Zy+w+NaSaUCbYU22JoVLPyZ2moHYNNGikCzSu9tPkdV/pXak
W817IdqPeNZu+vjwFoB/G/AipShAeRm2/anIzbWefVQwTBqum6QyOGoj4XZhL3jVIcoU7m96wDku
BvgTIlgzAx6IHW4aTy820sniFypzFFt8lLvcNry1qwp9v+BISkmOuvqTKLzkuU06eatKBMFmkcO+
a7Vgi5UDXJnVZp96EFPbhrmIVQ3n0BrcmBGyqa/B/CAtsH/McD3nfmw/vAQPXkNKCKFR3SG2qnHb
D1Q01UT6XqvM5PI2dRz1wkRPDFo7D6e0udqiMn47Hk8wcJse4bZIfjrbS/Z6zhEtbL1+U0ZPAfmo
05bTCp8geBG7FKKLa5EQgs2zB3RI2P58mDxR8sd3t5xx4GViqF8nFTwko2OR57zLIN55Zf0sWu2X
14NiREr9Hc9NSAsdW6+CQ7Q21Z1GBgrd2lcW5lQ3zDYFjWMVr0quCQSd165P2BxtOj4AuJebPC6+
TOHeWNa9moO9N9P0Z3RoJ+gayKug7gC8c1d3n3rfPwQxum4zOdfAQ8slTnnVM56WLsAJ1bD5auJ3
TvmMLjyFJmxtMJmsBoc1IEamaSV1nhaMUw1bDNusx5Vm9fd5nGjiq8tbO/Y7wEmXpKCZy/H+aKbz
ZIGSoj3ptBSAah2ApmY35vwqF22X5OJGA53HXJg8U1JzwDL2bvN2xY+3PJo4aZ5pCg2slDuuAjt9
lpN1K/V0Ax/wPNWWtYYjdvIUaxojP8ePvE3mqU8n/2kNRUKJ4X7NLRUnCRKvleOZ5yb606foWfHI
qy0hBuDBSIQRUaznieG0GCio1dKLbam735PPiZd4a035HxUQtoHj/q3i9NPSa8ZrNzu0k1lBLdJ2
lGb2ZCunXaUZW8uWkbckh8Bl7RM7NRvthAKk4JXB8GIZj4qKNrtNpFiwdl5gycOVcCZqqsqTsHid
1pbP04e/1fUeZ7IB5CImvjfOlAF3KCS15BuFRffeLN7WT8FF2NNjoRivmirY6LC18CtyZYn7P3NT
XkXc8e7302c9deFcUn3pDvET7LC1Xph/Knve27269pWIErQKLII/pq3pUWIGLxmInrGTEY1oYavj
NLSV3PqEznbeXM1RX07UHAmTJD5NDquxsC8TkyLZ+RsxuL0rSuqruuTDSFnO6K72x1Az6ZHO+BHG
HKwr8c/WGxHZV7d0Mq5xMF1MPSGUHkON69/NB1hmgC3szU9e8BmoCOLmhXVhs/b6PHRcK+MCE8C4
dMD9amFOXLAQ2TegCdhSKzJZK6EPydocGDWMc8GC2u6QWEpzLxDXJqN4mtWz7+3nzNz5VXmfymeo
yJu+dx9WACdhTea0ay6pXNviHCTfdJSzR63hCFF2Iji0ElV2pOejCKURXwUFPA/K57JaFgISNTdb
FGWGWx2eW9RIb0ualA7RnJt7AIFZFwV2nNL9S5bwhPXj2YGnpy1GCVF4sOhkyu59BzxZE3OE0ZPn
kHfaGrLDe9HMh8LDM9uCsQuMJ1ZrG0/4ZzSOA9fVmX0Ye03ulyv40PU6GUoYFnLeeFW9xSC/VQGo
4EW0kAx7ZW4rw3xYjIeGjxwbSMYw+Cw17BFf/2sLBSrR+iWb8jP2yuMckO+FU6hp8VZXMQBbbARr
U7Vf2KbvmmOjRan2ySe8Aux2n8FAc83kFAjChjDKJwV0Iv3RtX4Ibe+bUrRf7URtqAH+gUC5eWkL
eer7/pqOC4yPFvodtSr4wzlH1VIf6xQJsp6wuDSieGfI3euy/SCN8z52scUewjtOo/EKwOaHPg0g
vwh4yN8atmt6bRGgtsv8vTidIj3MKZmY/lr57gfyscSNBBE1S+WNd/HB9OebD1SSAWP7cGV4hRGx
1B83dpnSxaswQvv8Rp3ZPImqvCLZeWuwRP9UboOmwbmU5lSCpcb8gxuVR55JtR99tSl0NrNF12yg
Dp3arvE2FYoZWaJ+ZrWRlWtPoeDhJN37csAFj0OGj/IEDKekxoO01xZvigFbI7gaTqCf4jxN1/yM
yl+di4Ha1D6XvscQlb4ozdsa2cCfOIg0tHI/PWaPqFTdsBVLTKvm82hAY8AJ1UrKJPq2Qe/mWeX1
oG3xynP3dgebdG/244jgebYV4rQw0e3KLcj8P72rNj4wgoYVDPEuDVEv23hD+6dqp5PNPSHFRz4/
MPhYMlznNSAGzpLUQeXohnAeHmUGFdj2VvxyJghJ1YR3mGC/82k9UKYV3MXU+BhH7lll0/w2M3EC
a1WwjUgeC6nPvjN/17pcO2xOBVBAmI0GbiLJCfe+BNgkoJMMK8ssT/EkMTJke9s3b/y6juQYAEl6
zo2GpE1DaqIh1L4GaEsGlMxEelXdOUgvU/+aecLe9K67F2ZzSJZ2J+G6+kXR7PWGR8sx4hendzFH
KEwwVMYRwxsPrjW9O0K6F0gA3oYN7vPSwKsMyqMBNrLPgOma/AgtM/JSCmJRxFZkqLRtT2JaS6zf
cX1vNbxuTbBEGiwENpHss4DukZyOkOSo4w7uBr7GPpneErf4I5fU2vajeAYe9zVgOIy9b8KBK7ok
D6Njsf8g3N0DCN02+X52GtwKbF3z4vx4LEQd4c5eJ+KXYq8XqKcMPWAMc3sDb2iV6Sw5wIwsKCLW
jNVwRjPqy8w8VI7SD/6Yn1IPS5ivh7/SYG1cyX4y61dIzneZuulLhl39qdX5RrGk6gcTTso3DcPL
rqRx5jv3ijwkCVE9L9gff6zU5w1j9pEB2fSnHLP0AkwJhqrpGDar1rl/yzFpXXDRltvK12ccBUoc
Z6339/OCv9snz3+aGYFOIFTSz7iCKJpq3FutR7jXYJ0ZlbHe7jSo+mBz8/h9dJOPOMDL4ogPT7JL
opOREtG2Z9GjeWaIHbA5DenSknAEg+tZpb43uuG1q/gxAhHQ6tDSqlevyR2W46ayDkbhg8pT+d+W
nCtnbpgmWrQY9mZSLuQL41p36dvsD5jY3Ncuw2FqZBVQNi7GXgU0SCO+vbJYrr9I4Wp3FSB8Wh81
gwUEXW+VKx1wcn6TufPg/e80BIgdOpK2ZaNchtJeLMBi/Q1j/FOb+tnT6DabpkYD78xqOpDGNDfw
+9OVVygYQcY7xcDH2vwSSl9nAzcQNjM92+aefTyMiXymjZAdVaxn775+ptKcRM7JcJPIY+eSuLea
TDJL8ZVksPPIz4/sFlONPIW2mS35xxKfSxCgIb/y3K7RgwPMQssfLQN8r0iq2klHWpr0Bi+aefmw
vPgIvQpJzyUoQUFCw7ToHXIvCVFKLolo9o7JEndOMAya2dsj/Py4vUhOlWSzEBaxJ8YmUWHH0m61
z42Bg8+EtWTu67K8Sc8eIj9ToVXo8XuOvzGyagZrDbPjWKSbaanf0mo7NNmxzuY7BFH+gYAGM2p+
t5+7gBvuBJu3HZ4LFZziwQ9WSR9Ql+xn054e6SRMxIgfO83RpPDN3mJd819RBtPIWgLmftLA62DU
o4EIwrrHt5Y3OVZQm9IGWjVCI3/MLG3mrqXPq7WYXG9VFNAenPSc5EsEbf5t6VtyUHhzK2ebzWDK
WhH8DUyOSOQV7bdnTMZ6JtJ/Fi7sQV9bjlANtgNVuTmdytyLcx/C3UTmozMJnC4ThLmATIXJBrDH
56oFw1mq9OT131mnY8yxGZFsZ17Waio+eOXy6Iy43+rpvVrqsAaEuvZ5pbMqpy0jqBsCswxmpfHl
ia+2gfeI1HcePeZ/xX9wsIyuHIbsogFq3ugE3eOiEBwkox9mVpNecNJRv8V7EfwWyqiqwyRIXuY+
oUvGt7zvsgXWoaO3bRKjObD+P7eZ/sqGm65sKrZxXDslzJeiK/kqWNP+kyz4byUwrs139dy339/9
+aP53+se/0uP5P+1OfLx933VLO3/raT89+9/dDH+/yqFNA3z/xWyeC7q4bv6rymLf/4v/8YsCIcS
laC9959Ihf0oFPo3ZmH9x/Ic2ycZys3dtgxim//GLGz3P9AXaTGx+bcAJB3ZiP/ZC+n8xzYNx9E9
/mWZtmn+d2IWhh78nzELAHoUgVmgbWgDcx///H8pW5qQodwJ0ZECDS2HBenFX0qHk4EI9dh+F5ad
jWweHPZDhkjlE2+thVX5ZEjsBLy7yd5pIwKQrfArpvhcDNa9aXttU6/sN8Tg3c8uqRjING/RLhyK
w7zTAatiemo6aRJWM8uOMSHjekd0gnYwi8BBxx2NlQvjaxMgRwFbz34lfm/UYWMjh0VjCaZvxXvV
f/LcTjybjcDfPbRWQa281Ok4LilfJl/Gleq8VMAyNpnruWIdw4VhqV1gHAAIUNKKnVsxHghOXJiF
jtUZu9R97HvyIDOwG2qeuzHZbaxjX+/Lg8kJchxtr2Ki8nzzw2BDzRhTiQIbYBXU+l6yDKzWcfJg
FQ3JpLXABdPgZFOwfbJ4RQNIM8x5lfNdzmvMbhTdxCZ2fMwxXd09GOAPvyeI/Z51dEHWNIa5BC6t
rfp3kSSGBvsOcsROBo03bOQipndWlfIJ+gW4N6l0naFrzof3WFkQADsQGO9l4ticgInzCtR6/AMT
Rl55Q2JbMhASSGq2VqpFDf6sai0ncbGIBGcDhx7RglWMvx4X86pvAt4cfU32N8F2nYJZ06xyRZNQ
9MA1yEa7epjopltrF8cYlS2eaaQI7B1fRSU5uu2M9FubhQFTVIaKV0wfjCZ3jGo1PVKDv7zh7n4w
6Zb+sjA2B4lcmSCherP0Qt0qPxfN/OWDQECuVMgY8urMDyS2OhuQ0txyucIVeNHj4MB081p034LU
hkxeCzf7ttmIiER/z1R1KoeM892/qv7xI54wY8R7Y9D0NUtWEEPdu8yZkStxkeO8bW2KcrjbuqPP
BBRUW0kzn2HW4QgMcOKKlKiJUCP06RaGEe3L2z5vTotftluAowy6gQxROrjyJr35EnBDf3aLpf56
+OEeNZXgU6cH2aSAvlhbxks8eEQuMLUOo+49507WDNjPeOYYJx3YQsasvbs2iwpbqh8zR4j3xc2B
mXisHhHcYezGl46gLNauSMXqkCZDe/HwoNgJwvMg930ArCbbdGP7ZJs6r5Zls9jBW2B86POFHTUr
sQ1z5XrU31xDD4kNvBXYTcqWXyQGFzO+zVCwF/JB0BDofTH7ZxdrnKaoKNLB++rIVMsf1x7u8dI/
W94YUf1ANpvcNtqZhqN+FJfCdSIfCqzuJdcugBbv2BsbKmPeyyjzXYLSejSNfcJF/0ibB9hALZLC
YQ+ENt8xAejVzrHyfziI3KVaIJv1s9J+pch+Kj5aEEaS+d10sfgGBLGZGfTsmMVYbeCwBdMuM5Kv
FJmtSdIQdAxuh6yDFf8IdiQxLPPnMTBeYDHU29QOPnG2ffBROw44vs0HP8ThrkJf7B0bkSKeJl88
iZivjxOqYWmtPb+5lxMLOZc+BemOHFQVOnN/GmxMhzMAT3gdUQlNft8zh2Li3NpaP22mLA5F51xV
pm3dePx21PzgsynTvGct6w7TmuW6TvJbBokjHguCnOl5of5siwbOQoDVZmRkTn6cCjU9TfzRoxx+
e1ptrHzxyAi5F5iYb6brbOvBAqZratsuV3tn8Z9LHDhDN0ZkVdFqUECzQ4BbtC7Y/QFvRaMqLnqR
fQYAHTtjge+Oc43FuSzYdXOmkx/w3EOO1zlaKPfVu3drMP5IqENeVYrnR7LVngOkAuveeNlVL08O
ZhMyfttmKF6AjV28qsUFACwe0aWRLWGY4cnURi6orIZBxM3dss4SJvfhBHv1UPUfA9TgVdCp9rnw
aEHi0NeS5HW22idzPARUcA2t94sI1AZ40AoDHZeoLbxSSNzNSD5iOXl4mVuN+Lghsusi5GkR9CM4
886m0q4eu2iW97Qh8+pqJ6dcSExfCnNXWu1pTH0aNOhjWXcQ2u0h8VCbsNWI3gshrOCvm8cgQF5l
6xAJ4JwgEmYOlaKkH01ATDTjH5Zee9ywu2xkvoeS236UjktWa2Ab2sirN7DgXLDqrbEq/rKxGK9S
6VsPEGOSh3VO92M3bifRbpeehhbWQ04mEDGgvVyz3jl18VeLYcgY2zWJvIgywDBn/nYEgr0q11lq
bpdcfcrMOemzezNqhGiLPNY4Rc4j1uF8LuY+WKqrN12JHa2W7qaXIGr0o+0PK9fqNkZDWgYHf44p
y04/LCgl7BlHNADFoiePp5UC3EXn+/iRNd3J9uz3pWsp4VLvhNDZluJws+xlM7s2JhDC1D1ENWNq
yVHsJbRKer5eRrsw33y8bGvTO3ELXGd5cy3V47CtrfKXap3f/sJmR7pf0tM2Qu8/l1ZFY6fVn609
Yw5/HfSRgYVeNnpXWd76ftjNdmThfQEIWr+nGvzwLtNvM+6IzbzcAmNfKuQnXfCQ1RuNiGKvwwRi
6U63Iqdg9pG57Qd2N37h3XXxzbPZTzvJYW4Y9YI0wq3US05JoEGHH3EMeTqBBQqFuC4iYvD7yk/J
KI27VvDHz69g4DsNdkPgXJb24ZCSILy1PnJadOTARkP3UZ86h6T6Uuxm6x0DkH9sl2nvjs4Z5sOP
w2stN+gjm1hc9LiRnBnw8ONdmt/qwmdJ/2aXZOCUeuU+dUhqWgXAXt37+OYn3hsxoL0MAmQAlCTw
t0aGLkxUVeoNcVcwkEm6Bbd/EFw4hEL5MCf0DEwiysaxy+DHsqwa2QPpb3Q0f7W4xDLR7Nq2uyio
YJnGk1T3e7zofKItJ4K2+zcBZrHGSX7mlnsYubu7VupKljk9VnfjxXElzyYS/97q7RpoMDBRK96T
rkgQBF1UJ8at9CL43lxMs3mwVcag35B/oVmg5bAQE3/rmAILw3RpMXzYxEvO3OkDMg+cAb7B+bkQ
SYRkgP7Mldznb6l+Nwl0jWCmdwTs3/zHYuORLdPKXYZ71olQ2CSp8t8O8K1pMVdiyi7Sr9ZDeiqI
NmZutdb9nesYf5Wb7Fg17vPBOLF3PnRlws9E8KZz1j4Sq9fBociqyClRxHHtCA3ij3LCXsPMA52V
thbey/Wr+xDQMzJ9b6noMJm2WXnNNJinqbkaXRvpi0VoDky8YMW5aPUF5rUHAN2GZiAt9+CnCbN5
2SW7zJQodjrOLL7R+UhZxnsrnefR1OM3zGDIRALfTrdrHYOJFF6gq5FdnMOEC4HdzdgrhqhJ/g6m
vYGHx2W/B61KypiX60Rag2UMLJaamjuWtK7LxxMs56wvvwzDCxcrsSO/hY1stfdMzO4GRYySngbB
qUEj6qV1btj5DvJbs5PtXF/B45VU7WG92gRs30dhR0Xz6dNr4XIHHz6mOpwDf4M/ko+XsS1d8G/f
sTPs8/LKku/g9PWx04vkHUPHtiPLU8wS/Q7T7UwXKFjrsLft5+KRb+2TPSCmrUHc8Nt2fM4dkFkS
Q1LtsMyelgJNqU6AW3LDyLnPIB0iOXXFuyURhrTqloFEpVMaZXSUck9WC3QsagdfAit33d5UAC5W
Xm89VyUVffyNudyNXr8uJ/RhyddXC+fD67aOhslFPPQgxBDvb+e2OGL0F4ecYbA0XDlk2vMWZ0Vi
erTqqYqL0+J1n5kRAGW3/vZqGO8Ve1cLV9Ec29GcxAdWCmxh/8j2AIsF8QjheDgKPz3PhrPLZuXc
K5p2ddoZNPMbX/Oqq1nMt48IAaNQBeMUZB0POU8QbZ47kyiqh14vWyKYzDsmfJMHs0alJpwv8ZKR
z6GNbJ9On2MxsXyyziJttzSFbLsCFHn7nehVSPyAFd5XnI7XHlRIQuUR0sZaqIL+juqYeEVEFSXR
enKxw1PnURPxxNfKfpBdYZk6ry4vHe6qdxM+qKkMRP7qDKFwpXxvZz9azoYfK+NSYc4vcMjPUK1P
PoclpUeKdBp3z7G9GRS9iZKgnm/Rf5SC+u8MKOe0prIrZa87WhuchTke5iEDJmgBRSEzt1pi7dla
CHF7zglC6J9pHkrCzt5ukk28z90E1vWisUxWjD76yjPEe+E9QceFbqNjunbIApHC1J2i/bBoZpNU
SVUJXpn8QNDyFgPUACHqWTTpAWk6VEWLPag6W00L9x92rOHO3MTbnyUxHhlyXtpkVHF2pLl+iRl/
qm6DQy2zqA7rCFAkC0H3CQ1U2t2WVQOERExp2OvHPyltay9m1e4WRsWSa3Gif+REZncCITBsTfpp
NcX4Y1UvAJnXJfePuTWCzWiwoU2z4VDAOgIGHFApwzPYZ9kuc1SH+ZWAb+tQ5zEL8qKuxgPsc0ld
25OxWUqwLMbjvaEH818vp4sBN3F7MMYF+4xH40iBf+dbC/w2zAwNyp/8kh07ZyiX/PqnLSHPNHR9
Vk4SfKawcJ0Da/TJ6OccNL6cThpwHQ/z9nZQkeGOJImo43QWfW9jpMfXdVZ2+1bNxCPhKcx+na0W
SU0wwII19Z0fZTJsPYk9ZTYkXvKFTTjpPkpPwj4RaMyWoPANvTgbMTvvCjz7VetuZ//UxzadEi7l
g8yphFIfu757021V2rjhQBwuqPfurH4Wusz43alo8YGo4pLIGGDMljpLYMnuBCcCSwIWBb/7TZB4
GIG3xP1PbNr/g7nz6o0b69L1XxnMPT+Q3IwXc4CjiiqVcrJ8Q8i2xJwzf/156K/7uIrmVKE9N4MO
6IZgLe6891pvcNRtj/FuANRILpy1regW0IpwqK2l6mQyBg2Qyrl9oX8KkgjYAPdppddu0YrjLRWp
CP0vw4TyeQwc2L6Ra6yC2SyU7rpWrdq/jLmzfnGwUne3rt6NtERy4Rhf5nl2i5lOBn0FRZu9k+Sc
PhWr1cc3VMkkxK16887G3xXCQ+bSoWoe218AOw3Wpqh0qUHy2qogdWiDgQdaJlN4ELjCq6vSUNNg
kcPevUvIoPE5khnKNDOsf/zzDOV/m3c8TDv+n5N5zP+VGcpTCcoL9ND9Oj5UgVGVv1VgjH8h12IZ
qFqj9Yy+x9/JSfVfXIjxYUcYBs9qXRGo0/3SgNFlzVCAsFvCguxEevTv5CTCdbYYNWNkVUUQz9b+
SXKSEJRcejb4yx//9Z+mjAsqNmiw1FWLtAhu98eZSVkLuiiPDeYwssdcxZNlnNavdaRdwZau1gCW
Ngf9wj13/NX/kdTxXeonVflf/zl2w+8RDQUdJzKiYM4nEX3ARW2AJg0pRPVZU8J3isPczIKn0qkf
VRsETFYDum7FK1e17zIPzcDPvvUxQtOFJNZFjSWyru/DKgFMWX5JRR+tSqjVK0AWN6e/leGZfKyi
2hqyg+SNUeKRhT5230HiFmkux4BTpF4UbjsAAMchojRysHC+TYGPMU3W0NUCMHskngB2DfehH24K
D+nXYBieMcnlHuxSUW6EgwBGA0pSdLYENkHF7FR4b1xPyecIB+SyyMVXq7bvC2gIwgCJJDjvd+TQ
XKT5VxCw1mXbaUi0mWLV1G7zDJye09OMe7wdqMTJdjDSJfpvHcpVXQM0RhrFrEwJbpxQMJtl9wO4
LnUPCAZoi7oQOSLO4M8LtXP3bYYppjwmYQsz/RoPQAZ4CKGsVXp4EicGSF1PD5T7vGqke0peoBDV
hKzkqNIFGBw4zQBKNarllY2Ulzlqejk/5b2SoBcfTiiFH2Wq8ZqBYbKsVK77ei2tZEvKF5bpP5aj
kJgXJ69epdmXKEB+GbTsUeclm7pKtcCYMNyFmg+JpMZ204S6t5ct274MWueFrZTrcGeDE8MWDPSi
WyypuEubuvCzNc405cptpJ3d5M9uH8sPQ0OZOR6gRSlSI12HbaR+I8kUbBzUuBg/G0eStL515Zwk
WJPoyEhol7EX/EArPr6L0BvZI0ReK5AthLfxfUD0FMnDTZD5G4CvZCQrjOkuwdHCt5fAEV6hmWZe
4LABlmxUoYMxDx4HR84qkJDHUJFVqxqQ4Nxjn/0QbnIf2mQF1HfyFYgAjFrquNzhpgysZKVE4k4f
/IIb9ID2YglTzveK9EaXMrRkwxTedwagAj8aKgMYaCBBiE9xYjmfcFbdH26nv5d9BTmziZCdHHXN
t5kRp/eDAyY3dsEjg2fAucdS8JczC7FwFbDdVLhcdMzN7wnyIu+qJb202NHeitIP9wMs0I2aSeLK
U9x3c0ijL7lRyo84WI7sfBNAlKsjVQ/qX7suaiBTKCuQvdEDDyKamSW7wslucK3LvuadY24xKQBw
aLnxsowhz0o+NTepV0I8kCmTFJmBy5oinsAzBHQO9+AY/WjSWWlw4zhVhuS1rX8z/SFaoY6HxVpN
tkPrsMnWeW+YOspPQWzbW/Y+95kyxkMqDwEL1I3WRdVvI+C6mHkg9myQsyigByHziAGA63o8tmPU
n/LWeYAmG97oNaAmNdHSG0m2hzdkGNu3evQSiHqlWLWAlkGaNBA5VT9DId++x8yjvipGHwJuk+21
ZoNtuXA8TPBU09lUNXpdnM31N4hbt4ZSgCOMipWMQgKPxf6aHNaz1osfmii1vZ205qZMrRqArYz2
pBpU1X0TO2IhsCUVhaVtZPLpwHpNkCkC1tiKkj8Ay7rLfzSdZGPboxlvaNe8gBryt72X+EsXiy8K
NBlFYBfW94uW1O+DGmfYPlna1iyM10CowXPuGuU9IgBYz5aKe80WRGWrKRV0nXnZlQpm3kllUwFP
e/XOGjrrK8oH+NszV+8ztFD3GOhEdyqeDeCWvXzhGHq/Uv0Qe3E/AS/uZO9BG5c82VKuZB4vQL8n
iT3a2KBVZOJfC1biC2LZX/u4oy/r6qHqsZXySl27ivUGWowk31Zu+ySp2munyy96CO8E29vMvQ6j
3NuGGjfvhRo0gNiE3O10gPiXOpKPy4gN8kPpEvMKmJMDwMCpuYJmSmECt47hjTSBS+4Kkx4EoGpg
eJXngHDD2nkrzIx1XcaNhp1lLrYyHmXQUCSFzNnIQQZdxR0vy3XK+IKHzDLNs/rNrAqqO5FTawCu
PJT5MRiu5KeUIjc9WySfWlbH26GCtCMrjhnsTZdngOkg9+9HP9QKOoSPt+WVlrUpug9aSI3AdMxv
uuKmayHhQ4JvElfJLlL8VYwnz87lxQVEwKiWTurq17zMsnsHBe1bjQTH1sVTDEyDQHrArdXviAnl
3Uq3aucJDQhl4ddeg6tAn7U3Tt55EMHL5B5RWPSm+uJSsWzUbsIyA0eoF/1aQthgWXudCgkCB5RV
rJv6Ej1KaVV5un2XFg4kgTKOdjUKSEmGMA0PT66tdmqtG08NrsPMdj4pJyIUhnysvVYSUuesmrVc
S0PDrG/bC1XrkaVIQ54AF1AQ7D1o2c9WKm0Uckt7BQRAe68aEPJqrYGDz4HuXIHUCbObrDayTQtZ
d2mmwAR5NzXxbRY42jcy4QjGwK/cdlrzqOaJs/N6s75ydaGtMj8YVpldf3ixG92UXZyuDLNF6D1q
d4VZYkYowuquBEy+LvX4tUBen/IVFXlOg9Tb9n6CiQlYrmXSWbDvZYzD+qQx2CZ6CDN6ZMv3EAar
VdhJgKVDC0qgyMbnAP//pqe8MnQ04GrUTFDQvPXKwb8J27Yafe720M3aa24G4IY7qEVk4Tgk6yAI
kUmLWgggcbaWKh/MjNUM5Y1jhw8VkigLFoSzl6pRp4N7B5D4BLF2K9e2ZC+2cEALKDtV23skz2Rv
m7amtc8joVyCr3c+axPOM4qm6ZVEWXpLaYtqkRp8+iXq2j6ImqtciewXv2SSsmVjTAfZou7Jl8hB
1nQPPlRZUnauXO0sgeV4X3U8wh0AoYsoKbX1MHjQi0qju8Y8hIKl8alGhYZFajrY64hyaK+XpG4i
pTRxA3CvC0/JUL/CyqU0kJKT4gCkXEjCIch0jSPJ0G/aAgJlVCN5jhWls82Bzm5LrXWukHot9i5U
91cXHse6zGD/hRx/V0XTVYD/7bpbW2RmdhhOZt+0CD5OGxrlh9SNsudYSYz20mkLA7E3NkL3KAEa
7X3V4mhMHfqxLZXkslGRGho0UO3wMZpFOqrr6q0uL0UI8cRi+yEvX+WUO9LgCk0ucWu1lgHURWh7
IGjlDo1mVKF18853yEtFHUkWzQo/dJSY1jpEGbTlk21oCX8Nj8enLBoBfC6wMIuVPl1iFNPjn5An
2yagAK900WvY6P7e05wHOJHmUxsjbcj2kuy0Rv2RoDc76tRcGHosXjLEc+7dZthGHmFTuQBuVvFm
BcAFsRybNjnk+u4F96bUaCtKq/V9bY3oGzFYFgCbKHhpag7PUrgpu2OeX1UmCQ65dfeJHRgfjigz
uO+F+uL7rv3Ki9bhpgBwe3Bbq0N+JIFygIrrXSt69Iko/3vLAYQHtYq2pvpDUvxKB/eLAUHwxUTu
Aq8/ZGKFhaWAKqLiRulhtrtSFLB3pzh3xE9aKZUQjEkkdRRAN2jg71Sp9x/DzLjOI1yqdJW8BN5D
eyH6LwHM8IsKKPVloNTNOi3I2tkyHtCZ+chOR5LJ9KG9mJxkjRd8ZkU9LHnl/Qhr4z12qqc+ze4H
3mLXUWh9z0DY9S1wxRRHMVyE1evQip8yLtm72Pe+RFpXkV1P5CUOCZSt4GgCDY64TWKQ9q0tS3cd
kry4DHy4ZbqSZXim6TWazXDQ476Pl2kAH9jMu+x2iIfHIk2stetVcM9K5L5lMiSJr90xkkBRIJyh
SJk9ZKrqLXpsk261GkVBLXV+IKXrX2RIg8LqqcnmwPMPe7xRsTwkr8ABdhFUfbSkeACkLimzJ0ML
PczKHWlDtW3tgoPUXTg2clnGyFhHMSxOwI5DDfhFQNnkMkpuAg86FKI1WEJthcaiOlRbV6G2DcTA
WkdurD+0XfYDATwV6c6q5NlkUjQKqBLodrVoDbFrokq+UWwoXnDYxcp0za9mJpXbrvC7Ww2vmKCN
KsQJrOEqyTSq6YlUeDC0dWR5ga2KstAXYSQt3d5U7qOUPTI1tKWpSdo+K0R85/kgJJUK4TCshSsE
OMwa36swSl8pLsmYhAwgTzrrh12hBRAl3+R8gECX88C5ECb1UeoAzTfAdNx9TRE9qtUomBRZKhO1
04ttkhVWfYk9iIYitVov+wj6D6Umai2J7tbbOrdRNZC2fTIKrJpynaCSEbQZU48n5kD+yg1lfaXY
KtsxLAq0myqdM7GR+mVRym95CfS86y6bGMch6Gvd2ygvjJuxan+XwoGqWpGimMMNiYov4ANFcTs0
PtN44+vaQxkb1ULLxH0R2t+SQn7EKcHdaSmrwR94RlajppsXVFtVF8qXDsO7DaINN7hXPVegWi5a
3f8aR3l/I487nWmjF+oFDrlGsrhwbzUrXoCdovzPVT/dYz97afX4ZwUqnoM2AnglunKP6IaFF2Wi
Y/fmhrcRi2/JyYKMdaGHl5RlKDv4fFle4+BdBm9Gj+ex268TJb3lsa4+FJjltAbq4WCX+gc9NeO1
FZjlWwrMgz3CNTY1yPaNXPUKpm3jU7NDWaiyFfeiGHgv8X3NGg1IusliwWZZESxVv4pZeDRghSjM
LouBCDCBKKIAY7U7rsByt28R7FmXvMNhND3YfRheQ63iyEJimmyA8ZyaEUn1ikF3jGHvD7xcBxnh
Pot9cWiw0BRIQL5w5673jTD6yziJne9mx3vdsKJ6J2R9OWRh+VqEMJdDuHcZBrYLFCwFAiaQtSW9
zXZYdoMZ0kQmP5d+g8pbJEvXA/mNy6pByccs8IOOeMt+DKLPvg+iCNZoL/Z/AGN8SmP+/jP84lEe
cfOR3rzHH+X0V/0vTCGexjj+37qsoIwcgxzHP/IXxlG3/wWyUDFIE5Kx48H2dxpRQUsaAwtuk4CB
DM3SyKj9lUaU+DMjktEeU4mmTrKPBNZfeURJE/9C8JklpVvoUysYV/yTRKJ9lCnD80I2iW0JWeOC
JoBIHGfKBtfRQlNv1H2IsL0vr1x/B1p6WKTKTZFfSeT7Tufmjv02/h1P1wSZgtHWA8bJcbwM9IjO
817Z48yxDKKvavy9UIKNx8Z4OtAxdvOvQDhH6wBMFfKA44ccpABjk7Ojb1x1n5TWZe5ni5GeE2bL
fxzFFCh6I/rNX6Y8STTiVCb0NE415DGb9qnqkQSJ8MFcAiUW29OhxgTrr5TvzwYRyrQVYegyYz8J
ZXZFkKBZou3zdqyRm9GwhAXjXJ+OMjM+pgZoz1KEQibbmKR5m1TNFIXH0h5UEi6Mjf4ETMNbDZmV
XfdNqZ0ZpTGL/lurdGGbiio0VdPUSasaC9VVav7a3tDkGjH/2IyfubeiHNT56HLRm4IzD+MygIlW
28joaLjFe01CJ1yWqY0EkNvqDsxSbYC62piZ+c6bNHPX4B4ReuEBEjylXQU8SsjBp5cXrb/0E7V5
Q21fre94ddlb2BGhzquNH55pnnKcNf/3oBkUCagHmAp68pNZWJetDHuh1vbCl3mDKfmNFvpAPzHG
2sqDuegc6TbW6q8ZCs07chgoEheW2J8eU+U4Hf7zK0BKswEhKWCgNDRZ5Ebm5AaZSm2vCklZqmj0
wce/DizktJD15bWfo6U3unTIl6Apgz/oBNtSWCIqXrcq/zpeihqgL6eiLLzHSTxdCDfr7xMSOEU5
oHdcRXsfzpRsyehBGcFlKBXiVueE3J3phN+HwsKHCqUgEOU2k23yFRXXtbjya32vKmH+xagTZyub
1lvTBMDMVLXFMBABqrof6o2UVxnoTl/ZksCWLk9/yG/rmENgrATJgklvmrp63BuZsEvRWql0ZYS8
NHuI1Y8DorRnNqbfx5wwwODZmgx8jUj7HIdB/qFEKbWWrpDWNp0Bqnn2ww6RwxSGDPOOnEurWOhz
Ff61+/jPW6hT5+Y0sTi/xKSnu1QJ24La+pWl7AqUvlvj6+kA46ZwtBViIyUE1AFKPIbClnjctjQy
FTipqLFVjVAWwDofNalYUykOlshuIp1kRd7qdMjf9sVJyMmoUeco4jLE/tK8jfI3BbB1+FyK59NB
ftsMJ0EmY9aGIJKb1LCvXPlrm7zrymUb3Z8OMdMO7iGqKssw4DhOJuevLIwylDTf20sSNFN3hOPU
6EXfN6JZn440M8+PIk0GqS3RSVAHmHW14qzxjdnUfvd6OsTMPBgvVQYnsGWhEDPZXXOrUbs4D7x9
m6HL3Qz5pRWSJEhcXP+crL8uPV8+s5nNtYpj2DLY0DiwzEmr4ETVVQ7ofN+6oyR4+1YY5t3pVp0L
MZlqTeH2eZoTohip5JD0XJRezt3DxjU4WUKmyeezO9gkb61JEGVw6iJz4Gyp6r3jNjtLAqUBkYFp
kNhXVv5YWeLMljQ39UzMSixNVkyVwvrxqq3lPlcjkpR7siWyq46zTmpBDrp/MkS/4kynuJLZgdno
rbc3wgL5CWqhHvWGM0Ewc/m9/7jx2QrXd4vM43FjYOkUvt4QBA2rZJVqF3Uf3TZBvwF1IuXnrkmz
o3UQbTLRY+w8Bz/tYam68Uat4x26iD9gll+kyCw5Ac5iJc50rXlm0/t5Jv42Sw7iTm5nSm80UugQ
t/Ae5LzalHYNY3oHytVT1S8NGgGhC1EeTRu/rkFpXXnRB/W2GId6X/raFtex/71tNJznqmsXsFGb
rgISS7Edbkqhb7q0WlIwRG9h6xb9H+x045387xEaR/DgAVDJZm7FkexBTvaoP6CkMvjLDs1yPX4/
vWDntqHDSJOJ3cLoxgeFueDV94Wc3UCvRmvh1QVGDpKpXJyOBottZuqZlgxmCPNv/IaOG9aQSmrN
Ae0Pcr9Albdl+mmXX5WBVFJfv4nGekI+e9flX3C9RsjOie4D7HK8ArzBYC7rZBeglxr0C6iz6POt
XbQXTn/hzDFmmgcfOOl5J8AnqLBsdv6UWofM1e+mhgOLMQt1iNOh5vZKS+YiADkPOaXpCeDLnaFk
tQLEGL/GZa1rxkWtafHl6ShzO9dhlEmP943hkZntWAb+e1kX1630teq1Xaye80udbY6qMpl0lav6
9KYcRADZebaSg5WfMJFYNurwB2Nj/f8IPP+PJ48vB0NLRcTbIx5wEQJxA3n8J/cYCH6GKsPepBoi
JttVnVb9gJeCt3cUnDfEdlRdkER25kE8N80sfbxE81zlPjhpSgq+QGSVwxbM1Jeal2z4Sq7s9MjP
xkCNkmwFEDBwXcfdpRopQr8AMFDtuHYGzI9KZInyMwfj769EXZjWQZRJfwkx0MLc8/coBIFBrjSV
ApjrXQ6Oi18NEhqGyL4Ah1yUrv6mIzS5ckXRnfmKuV3s8CMmk7zTKQNoQJb3A6JXFzlsauyjMM1D
QwM1TMldwXw9lz6ZjWnKvI3JKdjyz4452KMdv5fzkLLv/pL8LE443YU1QmHV2/7h9DjOruCDQOOe
ehBI74y6aCg27esG4K5418nYcEgNuHb+zwJNrvDB+GppOsvbp/Zj1WAhZiHHL3ZWlp3Z+WZnpqkJ
cDi8Inm0HbeIs80WLSmOfSI9g7BeFf2zhIHgH7TGgoVgw6kWtjKZE7WaCxy18WEL1M9RviEMbmwL
8/LKO3OojVTv3+5TFpxu3qy8z3+SxA8HqKsTySxKnMvJkmNyUmFQtcmpiH8LPRITybZD/wiHuSVu
UCW+Y9KZYZvpTYt8l66YglsxWYrj3gRLFvhmNzbUfq7Es8f769xWMvciP4oxmRpqIVcJVQmfVJe0
4RZs7jBwWGVrSnDbPi83UvRDstQzIzjTr+hMsxcrJD/IB0y2ltpUWy6q+B4h+Hwf5PpSkWElnJ4l
s53HNZgwOM2RZDruPMesKwmqn4+4t77maSwJpMEpbJ6OMtuSgyiTl1dtSEHViYRyN0ysGpEGm/zZ
Pw9BfghWlME/nF3HDUnzBiVTu/LhKF/XSbF2G+NMhJl9iIcqeW+DDC5p/8kcsFFqdivkL/aF/II1
cNulD556LeToTMpvbkjYGlRBhVpRWMHHLfGFU3oRkop7KvNa/CC1zxV1u9O9NfMooW7wK8ZkzaSo
cSkwU/y95g31zg1FvqAEmiFrm+3izHwN7DK8l638vg2wOzkd+1z7Jv2ISWQu1QC29qV1Zzcvgf5W
2Z+nQyjj75g8fo7aN5kNCLQoXVca/l66KhVjo2/RbQK75GBCLz5i+GamstFAmfH0MuNznTs3UQ47
d+yAgwML2BjIk1b4+xBp8j5Z5for5p0oc34/3crZOFRHgLFz+P9U0ziMYySK5InB5Bjp7Xall/6D
USDBUBahWMBXshZ/Es7mxOfEUpVRvOMwnBlqUpxjsrI3PSQl3GxpVLsoT5Y+vPnTkWauFmS8bTFC
5MdUzWRT6jREAAqT3bZAa4h7KJCzheHXS+0n8vDqdLC54+so2mS9oUfn5KC12DmKpfmKYwfCuPfK
gFv7hVde1XDlsu65RRTdNlcuqLcex9DTnzC7GqkKyYJrt4p9xHHPJl0WOorJztIhtbNSKQYs6tFV
r5AbbQkzCcPJHD2Dog/bTepk5cPp8LML8iD8uJgO5qudq0qFeReLxR798DA2l57PJi/HYulvS1KT
sdYdl4am6pNBHWLPkmTg4Wxr1YUk3eaNzyyF3fYFAYMLu3g1n5X0krvEkvrQmafATMbH0hRZKDZ1
MdXWJ1O3BpaLsUDt7196MDCeDwIE+aA0vDI7sQZD+s9fN0fhxoV70KFpgB9mVBBO7iJgJ/dR8TEE
L/980A6bNLneuZrUmWpHjKzZpem7X9/3+plem731aIpJr0FvRstn0g4YU42weuZl6SFtDR4pdR9c
BJCDWvoB8nMvJwNUyuayCsMzNJD50HjTMlrjmT4NncGoxVuPQyLOXHFpDMC67bZGNFrJrA2aw9j3
gmPdkK1S9gKh4I2BQP+59o8Tf3qKcEun4mRRfDJHV+jDcQykyM9l/Jj2pXqfGn26Dut8OeAAEfvF
taDvhTRcjkkw0B1YM29AhYEzPVPVnVudhx8xyVDJVVG4vtb5+1y5tlHpk8v7s0WZ2fWhaUj7jNpM
yjTtaullCI4r5ToAMRQwtG1c6oYLIjIa9Mswq6HA9P2VrGfa99OzeG6n13DPUjTy2Nw/J+e00Wpx
2kQErsDB7ZRG2wQK1AsrMZql6SLvChK6P5MRmr0c8FwYxabYbaF0HQ9rjWJFENU5260uXdf5c9hs
QXqnFVKE0tImu1ZbLw7aML4SIeojr5q3042euw1DwiIFiBi+AkXtOH5bWU5tNOOdG585sxqJ1OqZ
E2V20hyEmEwazLMNqBRcuOX0Zchy5G3xPv5LGw2sj/uR3v17IRzyymZnza8g0yRO4XkyplMEkeLs
C3etIHwEnXcRl/5943+PojNzZe66w+S0dMvAaBPD4eNuAzOlFShS0qZ4NyCRHEU7cqdefOY0nJ2S
aJMJmeI/LL3Jptfg/ZI7BlOyswAC2h7SBl8jPUG48fy6m22SqVLYp45DFmwyExVk2XuQxHRdZy18
FKCq9BN90pXentvKZieEyQNPZcDY0icLzW4jpGBLtvIU0nKH/l+/RgHU0q8GnFsvbSuDEn/lY6+i
ocTIzcdAFaHtf5ye+Oc+Yvz5wbmYVCaHicLCC4J3r4CA6+8G/9vpGLOTkpzH+KQFGaVMYsRW5slA
Bfw9ZOML3dp2gYIYwZ3rrc1s7Qxnos236Fe0yWRxsSbT84JXJwrRObZ1calcZN796SbN7hcHTZoe
9YkWhX7E2FUqbha4VmR/tJIPIkx2JBM6SpiWdFpSLyrjwY2dlecN6wgWm/1SDO6Z3ennIPx2sB7E
m2xPNdr5Rec0ZIwCLAYx4UJwLChvUx8hFIcr6C7DtedClx8CHWsZUS+90ViUGRmeg5ac6dvppoK9
Whv4MS33MHcMzHsHAYbTozc7RaDeAucAyEOW5XjSD4NkI4PWs0v69WdZm8PlYOhfkk6kZ+5Ms5vJ
QaDJzM/bXMdQlk7twncFWxtoHBf4r0ERKM806VykyaxXnEIDi0WkBNfeXE13FCIo2i+T9P10382O
zkGTJjPfSpI6E1XLhgET4cI3PjAvOTf3z43PZO73Wtxi0EyMwXyOPbFKym8KrhinG3IuyGTCA940
hSczzSwGJXQ+qZ+fvcTNj4pukwvlXmFZk/GX8YqBVcREi5Vo0wK3luLPHhh05Z+ZaPON+RVoMvwC
2Utbc+kxMzeuYvFh9dZKKqwzk2z2HMaQQQOiqenqz1vcwWGRVa0Jl5HLd+fq5pXKqxgrOcT+kd1f
FRE6W5arBGc2pvmW/Yo5WatplANTRM6KUsO7rOCqZnxkWC6dnguzJxRoOqC0BleM6YaQydjEqMrA
qyL9DCNxYTRbzf9o5AUac10iX56ONtckPLB/YpINw57OigQ5i8DubDLXXiJv8lRCBd0JWgTy0uhM
qJ8lhem2TjlM00EmkyqdYrvKOixquGk+AJthW9rI83FohWgFeHibZBu7Wo+PyDYsVyEeK+Zwr5v1
Y1Vru1KuFqEko6JV9ZvT7Z9bFWg+CGBTKpBlfbK8VSh3dhryTb7fLbnKKclngp9SV69Ox5nbqnSw
xDro6BE3N1kUbdDjpmyhbBy5D737SUnn9O+fmzWHv3+yFQZQXlsLVt0+TcCpwNeE4h26rxn2DwUH
ZBIuT8ebfYGDIQYGqCgyee9JQC+E2TZUY4PsNl8jTQgnMDQwx0bUcOtmIycEJsUiN3AAy9wu/tLb
YEFPf8Tc5B3RWgCdSAca1nTbRCE21Q0arbgvqouSabaTjJfTMeYGzrBQMh4h/mwz488P9hnk6WH1
I9ayR8TwueS1j1UkljGng8xtZmzJhkBn0pTBsB4Hyf2879M+CfZ5maADIXvIaoJtWTZZ9r3MsPuM
bKP7g32GAqNhcfWApjAtH5GvLXoZE9B9L1+75XOjRyg7vik4jcXxdW+nZ5o4jsV08ZsjQljlNaPJ
U3aAH9lk3L062EPueYGMrNZvgbrtki1czzslu+P9eWZ2zEY0kIrWBIBInmrHnZoK2GtSZAT7plxx
50mthHcLdhyp5pLKRBY2777kurU+PZTK7ysRWRIQ9iDbqcxRojkOC1c/zrzOBbvw3VxjWJbj9RAt
6m/OBxka1Njtbp/3gNcWIN6bcDcYJWqHBQqW59LkMylVvgSahGHxMSOg9vhLek/O0ZcBlYd0fn6B
5cawlQrnzujzS1l/brsPWGuLtkDxT3Ju+to4M+KzHUEdTIHdJrCwmPR/nplG7w2lt+csuHBDlOKp
/zZKsagQoXujinUm3u+LCO4M5zz7q0IaV580N0K2okAGx9vnZomO89cy6xAG/h4ZqJgEm9OjPBdL
h3pijrVX6DyTZEOEPT1mToAORIM5Y/w4PKHzDfD2Itb+cX5Po8gHDhEQFHCbKeDGrj3TC1MOaEn7
DAMuOdFOCf0ze8HvS0UD7AgIRsWpb9xLj2dKrOCVPsSkaqrR/zl+Rg17Yb/3Br6zH+qr3Z55sc7M
DMLppLY4dccq5nG4IlY7vUQMfz8KrjuStBTOq+as1fDSSm0uPD9OD9bcQjiKpx7Hk8A/+EnJM1zB
JTRzYAFnmLt5mGYpzYsApep2n0P1VbqMcP4+l3GYySeOnfurtZPOxXija62etIaEF4Zpoas7OGvH
zHYl7NfQuUZUaVVm1tZpUXeSU3yO9AV39DOrY+bA5jPGwgqcFRn9/XFKHxxkEDXwDx4zHwZ29GoF
6VD+2gcvfeQjUVguhHjra+RqxLmz7fdDmkVp22CDyWdy75vEdWJZce008vY2wr6W3VxQ+qCqem4K
zyQNAG0DrRvh7+T/pnOYdKqvQ88F5NT/kDeevMxgWyJ9iScZEobxxbN+aWyGBme2i7Q8UySc2Q7Y
ZkmOmyCGmdDjhD/o23GDyHvXJ6tkfsdYELP5p6L4sIO7IPh+Zi6PO8vxOcoYHoSa3Hkss9YsqSVU
3r4H/UeqY4uTot/9YCKnbewca52mr2dijuvjRMxpFkQbTNTusEnfp2F5Ud7gxuenGNltum9V8eBh
MsTfOHRQcDkTeK6xlHjIipCU5BE86VfXKejujqXjRXut+ZDzdzSrsIp3Q8zJqifNctexdO4x/vuT
ACwcnEmGEqYcl/XjwXTw8az7jvdrV6zGxKtj2XAmh4WanNkGZ0rLx5Emd0srLAcVt1ee5APOqMGT
VL4mhYpZyUrYcCfxpkCEUcZ+27tTsYny7Aen7/4xnIRvGFEx8B5Ypz+3jYOp25UO6t9jaxsJfd1C
Qo4FdzfsxgQ6oWeGc24r4M0gg9VlO4TccdyzvVMOWLH1PpRKhIlFtY2yWzemBLrNNTTiNetFQYIf
L46liXvCWMVTI0ylkHZBCuX59MfMHHm0+9e3TPreUBsEk1PqZgkpPfwSMXx4D83iAmsSVBDQl/Tg
6p87C851wPjzg862IQGNz232YCV8tpFHbxNzbbUff9A0mxKzJgBt8ao4jlJmBhL6kc1yHZRtYaGe
YS+xMlxaWvERWOgrCyRn5e3poGN/TfcIU6b8As+Iq+a0IpsmTW3InkJuJAKU32SatIjRrTlzis2t
zcMok8NExeIYsS+SI6oUbSpPRYDhXiBxcrZ+PhtIYeOGoUp1Wx5/fjBScac3EPslpgeJrhXgsWyT
6uanxgJcK6VrnbnlzfYeWQHUI2GckI85DlcNutWiqQRnBzXUcrjv03p5enxmGzRS67ge6/ALJlMv
rEtwexJ7eIz/u9CvFTldSe7ubPZv7p6hjtWqvwNNeq5GWGzoxkCKh1Jw7K2QSVrgMHVJFn+plM2o
TdGtkUb8Tlrg7X/WyMn06ITuFtV4DhvDNhjWeXSX4XWgIOhwOs7scPGuImVEnVabilBaGcw0R4en
wX1qATUEgfzV6QgzV2S4AvDexscT0jOTYx5VnDaCmADOXk2WFDHxvbgwlC8RfgEZ5WA0M07HG4f/
t+VrmArjxr+AyR5PwF4STQCjz9/31UOAbnjp4oWAvPLpKLOT8CDKZHwEIo2qlAIKbz9TlJtM8x5k
/5C9n44y/pZTbZncGjJuotDCaUunFlgbotrdXeGK3QXY5wRnxulciybjhPwc1VQQxvs6K6+toN+l
3keXv6pB8XC6UbOBUIcgRQngRv75xjnYkOpQarCPZGrnWB1q+YvSi+tSXnYYC54ONDsTDgJNTg+w
SYXujm/BUsm4OCvj88zWv6J+rJ85MmbHCaoiGCJ7JA2Oq+ygSUWcKXYSMk6Qtxe92IWU2J6qgJoU
Ejafp1s1u54OYo2tPoilgIbshgBQhamVwy1CL/Im7q3bCpvCojT9TRL33wx5SM8sq9lRQ8sDKV9u
k78tK6VUY82rqeCbcpWifgRtIE2cx0RDwga50e7M+prdl2xyBaYBQVubAtnKQe61XCdcZJKo1FN8
VxvYXGfm/NwMIe07KiQjesJ/HPflgDaomWXRv/FrrOFK3J/fYs8FmSwsfAnjxhohKqGyq3REZ+1r
A5vx07Nirr9GDD2OdORXuLUct8TJcmDaNomI0hT5o9Kgy6lLQXrmdThT+ECy+P+Rdqa9cRtN1/5F
BLgvX4ezSTOyLNuSHX8hbMfhvu/89e9F3XiSGaoxhPUGCRDAgGu6u7pYXXXqnAszC+eLfARDxoy0
T3Gc/JhFJbJsSvI9qdDmSBInAiqrjFu/mtrd4LTmzlNjedt5Evx0pgmH+gSDZJ+Y2lGB5ZjMFE1x
+D1WpxjmJGMZNy9/5uzMF3dk8FXzfwiaSnVzE4b2utkNCOz2mnG09ftZYcqJXZ5izWoBShQKqHKZ
lqZbcD4vyTQ0AzKQcKJCQ7JwAj6H8Lme7WCvQYehCB71KVy5mMI0Zc7tbIWYOldJrxfbj7Sj/JFM
0igKZ1dAIL9Ne1S8pKyPd7FawSvY+hksvTyICoRf/6rgwn9HqJ2ZFMiWoN7m0l7/hiTqzTZAVJk5
+u9MuTkRCrXxz9suLgp8VKIZpAPYipTtwsUzP1Z7Fa7TM9Q1snpfImAk8WrOvtON9+uV1u9r5e6N
C11YW+yq4uSmnGmEhlCV95bnyuNIljk+0eDYdRABS9X3VBtJaNqdrdZ3t5cqvM0GfBhUMplCX6a4
XjfiWhIhY/DgaFbzzRSuJX5z1HmzvgsTixOThkkarZ4Aq5f9PlbDvaqc6rFFQeZLrr0Yw2Y1MRPe
jAuL859fXMrG6CNJm1hUpP9KBsneOAHKXjEUOWPwO1L2t7dQGHUvrC1CeypLqt1PeEsEcHYqq8c5
5rZ+9Y6iA59EHRluKg64/vWiPMXuZDjeOKn4Rxn9jKL79SkBoS+SnoMSnmuPfBCvjbT01pEeobqS
RO2pyWfVky+TCYqzgQHeQhdLmyXqAt7FYXsYU3gc/3wvqR7R0tP4UuryYi8VE+nHvOcJaaj/ICaO
oM99i+nbRgTXm7+dPeRrTDNnGcY0LQ3lLMdI1dHH0epN0R5Qn9nyUt7msFT32colE9wADCLKBUSB
0Ln8+IMlGC1PoVUJLsqNvOhRl/lSIKnoj84Lwlb3rXzfWGu9vPleLe4d8EcGj0FZq/BkLaJYJZlV
2aKNda4cCkamKX2B5vyhkUpvm8lW8ucnRxQB5wxKEJoBY/Eaz/V4gOYzfm3WJ/TFCuWht59uH5zg
Xl/ZUK+904gykOFeFJ0bumKj7qFrPW6C4aFvX6rQ3t42JvSSuTgOVRMV+GVrzOtJgTS/i8769Nrc
RdW7NPRgr3pyss8RqpNKP+dRaf6+bVcQTuju8I5lcoWzW74q0V8JZSfpo7PT2w++h9JN9tQNK+BV
QdgnDYUNCcw2xSd54Ru12bUIDGDEUsFV/M6ttQlWkfMBB2fgzpkRv8toNSi1wYAWPN/QgdiMiId7
E8xc5n26vVkij7g0s/i21Frm8VqgXx0m0Gcke9W+U48hcgN69O22JZE7XFpafFMoxJRaNc7E5fCB
dxWU1LL8bTAQCO+gn7V3ifbnw2E6nFX/beH8iy6+YplOXVmG3v+soSlqPZjhrivRjV3jh1lb2By8
Lsw4iJrW5EDRGUJ4vYe5RcrPc4UhfolRKkdjfCUYCv37v2Uti+dRpxnwvmv490TfzkK+qJ7Z39r0
n9sHJvqWsX+0lhg1oUCzhE5NseHEmeSBZcjA1FjpX6qm3sl99QE+/l9lt+/k39VvI6BINKGd8I5v
zNzrBjUIHRNt6OtdrdCd8WpNAltkA8uq0X4wlYwx4AjGWkvdlRMcMr9uL1h4kBcmtWuTEP14U59i
EqGlxwSi7iGDti2CSaCu7/Sk2AV+/o6AfLnKRRiByS8rOjWOIUmO3CIw/X2VajkU1mhPV0FyTPsu
XjEpdB9yoPl1CJfGstNUTFBJVjPsU012LY3XiJpYba6UloVGLBoBjLMwLbnkZhqkumC0gMK83v4A
ZRe0z6uNLOFp8ZiaJ1YgbDEXtzspggi6TN4xYa+68cg4kPzTK3hLAURTj6q38nkW34YLe4trHqNN
mqE8yHBbGD35Zb+Zint7ekC0oUNUQ0YcKNXu4uQv1F9uu6VwL/8zvByEcqRSZpBco0qq3GU6U2Wm
vaMd/PE9VgCDzZ9M7ttiO+0m9eoQHfdzQxHWyu+rpIL6ZmUpoq8mVHFoUsKnNXN3Xd8w6MMsSJIx
EhnKOa6SU6d7P/58HTMEigoftAuQ0V6bMFU0W3jqU8IB1TxmP3TnGVawd9iAwAUUOL/4TfsyMxDH
MhD8OUfNvcRsVjpWm4iS720rogwAhOi/VpTrldh+B1eG6RPnq6dMm3YDunJKem9IxsoH5XW4a5no
XlpaxFpzSDw/zRs+lIFf3UloSiIxYU3HBsmOHeJJFZTujfUkSzC6lXpqfozU5Knu+7+sHokeyZ+G
Q674UMPrCLsGI2KQ8tROmyGQIVyt7K+26TOwnDOjXKPseVdGyIynYRIcrKFpzw1ga6gDeaV0fr3G
8iC6PNATGTOwmQ7wEkXgFeh41xQ9kZuGtRvhH9Lq0Fr7WL3iSd7sIFOZTN0wlAoa7PqsNG/iseQD
TDWSPQDVe0cbXRsBbpD75m5Uo2cVmndY7QdUO/zqKTCjFyUq3c78qGU/2wjpgj6/q3vUj+5S+wkY
9F5Wn31JdY1s1yQfJHiWNjj1/raHiWqE2pzEQl9K85Sc4vpnpxGz+nJQkGQWJ6R2nkL49uMpvzPQ
2ZDH6TxGwUOTgupFhdDZdAEEq3l7KGtUFaxwq1ra/RiqO68c5ZVoKzy2ix+2uMWxBkM5min8sHZw
h6jYhChPeMfbyxdGIwY9Ab/OXCbL+bOyHEsOsyJxGz5FTuTK8kosEt7gCwPzKi8yw6Au61EKMYDw
BLyInL2qQl3/cnsZog8hKnr/LmORWFeI7XAC3F7V+IAs9wDIFBa/SnKo8P7Nsd22JqphAqtk/nkW
79Po918vChJ5CL5Ljob8QVMnFwkYZuZTcCOf6nobVcqJZ2uHiPltu/MNenPDLswu9jL3JPS+e0oA
VbCz4Z7TyQI3xTS4SoBAsOa45qBsWqVcgxDPu3fL7nzGF2cY9qGdxPOzXPMeZQAkLExh7sdArZQ0
9PYahbYYJJ1nFWbOtkXEH2sA9aPBSXbWfdLEHoqiDB8n3bH2QmqLa5ydwkt2YW4R9iPLCDu9or7h
+D/oADBP/ZynK59KYdoE3hs+MiByUKcvIiPKdbqRD0CwVQ+pEWTskTJ0lemHx2Ap6tDQ1xyKVHqB
6TKrouf37Oe/tpfBP5vKtBt6bPfJR2+sj41euwAqNoX92wnfU7+5WOir4OWFowSdhBa7BbRd4ulA
Lp/khxb04VMWT+k74I1Q3sOyMg920BNbxG1dCXIkOiitnAqjdNUCmlB5WCmrC53xwsbink8tlGBp
r0TnWm43TWOjBfPDROaih+WZxsztkxK64oWx+c8vNo/rMOaw30bn1Cq+KlK48wzrb9kxt7fNiIMX
Q55QRzBMLduL22y2pd8EFZM3hVZtRiN5LDzjVKT3XZ7fIX3yARHCwnHTnytm54v7JojYM0vTzPtH
4/l6eUMrZ1Y6YbZE/zCPLDctnvXyS9N9GYoEzWs0Z+gGHaZyDbok/MTZ5PN8BKAXeL2dF/sq8dVH
gJT0R1VSy7VCVF96T14Tc12zsliepzDOWaFPfVYhmXQlqxi3Xkz4ur2Lwq8pPfuZ25AG1rLPrJcA
uNOBrFuLAnWuBBvulCCAhhqZOzAW8S5zEODQraOWaC4+qwgkGoE28p2TodXX/jEgGGq+RFl6uL0q
0d7NNVnwPPQFLXsZ803dCvueIJw0E93YuzHQd7ctiO7WpYXF6ag+MnSqWpObWr/ymqau91iWq2mB
eB3QkFF5RXtpmQFL4SAlUs93sqrvmVQc/K2N2JyjhFud3H90h+RBSY+SXO0z/1Oafci8auXARAGL
ERj6BJDuQaQx/8ILXx/jqUNtgAPT4Q6GrxneoFbftSaqTqG5nYz4+R37emFvEbP0xGmcJsWelNp3
zLa6GiqrUj6uZKkiKD+jPZrOFCOcJLQ/rtdV+glyUwPDYG1XbCvrwenHTVHeU8JxFauDNiywNymv
BQ151AEy3i/tGtO20IMufsHCR8NILrps5BfY2UtbGfspdVw7WmOgFHoQgsDQ2MGTAG/e9To79KmM
uOExYnvaz8A3bcTLlWn7nkP7z8ji0CImnjNvHnrj6R6W6r1t/Gq8bOXIxPv1n5HFVyZGhRDJyDmx
Couj59vbYlCOq2hRoZVXEAmUZMwaz++CC3+3uzLKbZmEIzdLJupbaKPqDmXqSZLS/e1dE14tBlZn
inegp/bCBQsF0Uo/wlSgmDvrmzQiZJkfjR617XftHXgM3G3WJFqSPyZBblCAmOZWH0pq/vcZMopa
3O31iD4lM+jj/4wsHFrTG4PAT7rhqKG5UaYexaB+tPaanmbw7mhrgD3h/hmzNhMP7Rnde31UoWVX
SLrIuLYpIZKXNJEL+j3YSwpyY5mjU9wO+3TlDS0aCtSYQvzX6iL11oO0mJqKRsFUV/dqPbmmIh9G
BdqYPNtNCIJaY7dVf+idsx9C52+Q3R8swz+b0ccpju416WlGS8xsDbc3X+i3zK9RGQaepiwrjXRU
S3VybHI96iSxdah037VX+SDWrCwWbyR1PRqlw9dA5oFBT8t5Nse1eqbQj2jXvgpyMcK2MNL7mZyS
XsXnXLW3MJ55MrRGzuhO3YrDilfzf4YQnrl2IC9nqmCUpOi1qhl3+r1sNRuEot4THf9dD939azO8
XOSo7lhP4Qxb1XeOCDhuk1Uyytndl+nw3OX+37YxKHptRq8jacYPMHnsqXtaZx8ZSXWi0G2bh3nY
B7z2yltGtH1QtjFLzSQwY2iLT0vR90E5Ie99DvrPwfR77B7acK0GKLRBt5aqM0B32mbXi1LzIrYh
LSXNyqJjkOtHJhgjI1g5IdHWgdxiso+UdB5rvrYiSVbtt3EUn8N63MAnuovppFIVVqTMlcoJQcqV
rROFLmPWCZun3CxDn5d98ZXRmKPTkJSMQda34SZrR+9vfwot1y472y0cKKJVT3lPvAS8QuF2BrrD
OXtt1BsSx+76ND7r+rci2/OpO0gvRuCGVXG4HYyE+3lhaeEZRp9VQ+ZX8RnR2v083RV4+8ruGNwm
Ijll7yPfvRYAxTZ5WDDjwejrkv6hK3s116Y+PrclgEcaXPmhaLTkbnJitEXiQd7xntuFcWSuIKCE
z18IG/61vIhXY+4NRQax3nmsUEKe1SzLdnxoWwXxJhcITLBRUeSoop/AMle+RqLrQeowl7WgRGGc
8PpIs4ShMzU3Ytiq469DNo53yHV/C0fTXwmVwkUy0eJAMYBKoqkvF1kGdp6E5JFaX+xyz9iHgdvF
+d74WWvmqSte0h5BaPvv244kuicXVpfD2ero2V2qk1jmykPQoCsrgUP8PPj3CC6ubKXoq3NpahGl
016FBi4ivUxpvdfgdsrqoQ59mivPt9f0ioBdBupLS4tALbEmOZ5RLlWOQnCyK0OAGkP6GxRP7FG0
sLp9LCcbfaSf4/Xf2vQQDfd5/2PKuw/92lWdr+KbHwMegYFimBxoH197UGv5qRXkVPPMqtiiUzIg
YX57vSIfhTH+XwuLjUWX3INGAQuw7W3b2Nqxsatpu9g/mbCh3UIm+GYCQfYsMr5wIMMNjEPCrGcu
MwlARuh5237qNrk2qJumbU9SsjYMKXTSC9OLS2hXSph7E3l8lewV4rc/bJy0gs541k1eJaWYD+Tt
gf230MW3yrZSg0SbrDdwngHpuaYf7ps6RoNKlQ+1fugHqNwc+bGJpJUUU+gqjDHRgdJkkKWLb7Hi
RZbqGzNExv9he//4/srFEN7Ai79/EWKKEHWBuAJZhI5BUVWPVnYwgnwHL+rKQsSGZkmyWVGVBOba
56MxdoZkpAirq/luSCaEh5TDlO0l0MC3fV/oGuRHcKXMPEnLvrmhR+R9M4qpSWW3TsJZ33QX1vau
1IxttQYQF960C2sLRwy0OqZnxQZKzoNn00GH3dn8fntFwr0jdaHrgP7DG5nISXWyuoPV76xHnxt5
q2nfI7gPVjxhPuk3Pv6vEUrK1wdko5AQFBKPGTxNgoAXDlDVZIL7N02io6ShsD6sFf9FE9ywdNGa
xCeY2lwOAkZeFlS9Bi6rHb70xkdJq7YzCS8o1r2G2iZsDAPyTFaxM3Kk0YPGTbNyV8Dyhib1nyt6
4JZQLIB5hsdaWcIUPSlS4qbmt4SwITdT+JC/RjKos+z31LIvTS3CSTH2bdzGvOgiOTjUcrWpFWUl
GxReAt6ksCHxMH0DOoPJNejNgfePVj+ogb2FwHlTmpObhNFmleRJaAwcFjhqRjHIia5dx7HbTmoK
jFV18II+aaNXe8lHLRRGkgIdgNu3QXjjXgkx8EnG4Befco1vdRMD46da+eRZsVtl9wkCRLeNCOMu
slnAfQGXgVy9XlLVF3VsWGHMcJ303Yis8aPMMO7jbSOiew3kC3Q78xZQNC/8gHnR0oi1Ij7LU7aJ
0geKSA3QEXDnWbtiSnRE0FUBI0aOmfrX4jvSG2khRX0Zny1lK0/aIUuCrZ2M9wVFKSRe9rcXJjoi
i5oIrCEAi3hvXe+eUyadkbXEkkE2N2mOtGrkuF229vwQJiCXdhaukMmjL9FZpuWQnKFY3QQw3Vn1
1xIED0xce8WuNkPxu47XApfw4HiByyBx6F3Ki69mlyQpSpfEiqy7r3sYqMqvQfp3MkXbd+wj46Hw
bzH2C2bgeh/R7AQUG/JGhvuqiKsdMxCBs6bwI3SNCyPzn1+8i7sgj0O1xNXjjGYXOIvksxKbNejf
+75Z41t/fR0tPzMQ+P27pIUjemnW9+04x4pxn0mo7xlQdvqu8ldRH8xcPY+T/ZjIn81kcv3+KWhA
WtXlHTNmU6BuQ/97Wj2l7R1IDUfh4/6JkbN2riANpfHp9t6LvodA/dEX0yDbQJfjelvCTPHMWmfv
s8R1pO+qKe2M5m8EBpFXuOOB4r8HznppcLEzdl/rodmCoJUrb9s4xXbGs2bjSn9aeNoXy1q4Li0W
awhlrDTt7wwSeik+ys4XI9omxZrilyiG0gnnXaAxg0+x+XoHNfBz0jAS3jrL++XEx64eft0+I2Gc
ubCw+PBE3qA0dkkVoC/yXVGlEVRYhRs1Rri7bUh44ZmBMiHdosayHIYK0toOa5XakRN996jvxf19
70E6s/biF57OhZ3FhZfzsPcNiSIOFeWh65F/OA3hCXKLQ1F16HC7XvIzUJ/bNnPH4eT0xYMV+U9w
jx+zcaCTUa9s8NrvWVyCqoQ6tkEY+Qy7ZxAde8P6nM9S7GV78JtwDRklPE4SI8pl9JBJC68dJgYo
b0pdzpVzwMaX91U3bfq1Od35Gr0JQCBdqcpRVuEbdW0EZUSnn4YpponcfysD/UkL6z0dQTPfUsXa
R+B6V3IJEYGaZsMbTF2dxcEpc21yimd9N8aQz76tub107NJ7DxFSi+ZueTLzfKvrEDIxE9O6pvXX
n3suaYxNC4oX+pu3Q947YyolGbalj9LU3Tk5U8lJ62ZyuzKnLboj/1l684BAu62WKpnTU6byPsik
PbzVvWN8JPPf/P+sCfT99X5SMmos08SSkzQMVY+PYK8epLR15TBe4/kU+eTlqhY+6cRxGgYSPErh
hF679L2yPw7Zj3es57WAyqwXaJ6lDYVqUIqI+rnpD7oenPz6Ic5LN5nqlXxCiO61LywtQrJRSZIv
qx33ebRdSjcO8Ned420l5qSU2vzb78eHZKgOTpp+HCPVTa3syUryjzOJlDLJx/pH3SbPcdTtfV+h
bG8d4v6voJ+Oo1w7G6b+7gKpmTbgLXlCyWtpl/giwbJlWChWoj6wCI995iewyfPzs356jgwNMvtD
Nf5S7MC1DbeW4hNCtx+M1D4FfrNh5HMlPgtd3KITCSZ/Lv8uwmGbt0UPFz2XKfXigxLZ5l2Xp9qL
Ninlh0p6h5Qlmfos5M6rSmZkdHbOi9QMZYshQnIC56MJuNXl1tw3GdOHEJKqx9s+KMylmZBilB8G
KoQzF07YmSPdYglbufexk4rDZNm5myfFZwrh97I9Ptt+tTO9bq+l9cfbtkWJwqXphVc2QTMUY6nE
54QJeBRBOnBKnbpWdRXeZNui2DW/UdnX681UAY+R61G3N6Bz5SbTo1vviIg8hBc3KBeqrw4fmGsj
k4esX517pLdZczdZ2V0QV8e4besNcKOVQpdo24AwwI6CNCVllEX2k8daXVqZxENYjT9blF/VvI5W
Qq1o0y5tLDxQbaTMDPp5PT6ssMNDM2Xb1ZxUuGlzamVDnMOc6MKIXaIXbSQOUakZ9on/vaDlEITt
PoKw9c89zbmwtDie0eEoDM/GkvYP+gcbufvntgHhfl0YWDhZUepeHCBccg7lA+WsTQz2YzWFWduv
RT4Bp23kManM90J60BKKLNXD2EF+mu3fsRjADSDkGZAHZXLtzEaPapNcsBjmdnJ658CqV5sIQie+
sLFIx8AUxWMS4MSo9XY1qjWo2t5ehXC3UEHn3AH68/a8XkVXN0zupHFyLuN8V9XNodGeyrjZ+YzR
3rYkIlHlrQNb8+vg2RseFqZ2/DJzWkJMHfYbNSChk6S43ypGB19/q/rxqfM9GRKYStrqXvNNG72H
Fp2ik9HF4TaXYeO0jH5T2ZL554559dMWjmlJwxChD8TrsqvcfrhvEnOzOpUv3oAZnTtXzaCVX4Qk
ye/SdmjBQ8Bau/WBDkT+c49mtuZvcu+FVq053EtWt9H9wg1N6gsM68ib4B1i7nygKZUbZBoA8fRF
hhhaSidbOVUGq5L2jbRzYtXV8ufbxy2461dGFl/MMfPt117DeZY9DDUELex401hr1JAC/2WiidFl
pin4LOuLk0uCISRHAEIgRdYWBUdoDrYSrgxr3p/fFAg/qHfM4EzeYYvT81KjrkwJS/yOXQl/UtAW
e8U6GZD43N66+TcvHmG6wzwt2HWIZuA1vr6TaI5ojdTwnqaizPhVo99bGdjxSar/onKUu11Y+CuX
U3RalyYXYcApzLQxFKoRwD83hTd+SvRo60fK9vbKRKc1j2tC7DUTwSzTqLhS/GxSRk6rV/tNhy7m
seyOQftoGMmasqkgdjLsRX44Ez/xjJp/y2V6mHVJazDlek4CM9tkhmq4g1OtPV8FG3dlZeF/clIg
00jPnJRmP7TDJp5lrIY1li+hFTaNaRAo4ZFyul4LOl8l2oRRckaRNmimTzSs7aZcSTRnt1q4nYG4
7r9GFktRkyBMbdRDz2Vu9TuAK58hATC2QdTYm1DPk10jtfY2mqKVB554cZSKZ5ZgFIQWCW4UtC0o
RYrUsjKEW7ms0UPs+63V/vn7hPX9Z2dxgRPJ8UMT+cVzVkRHJ3sJrH7j5INrdcfbXi64vxgCvTfP
WgLeWlymvirhFKuq5Ix+wdGDp2Sr6h/URD12kgLrYRzc3bYn3EBGC14lSyEKX9jTnLYKrCqDOy1V
97xbtxJqX4m14h6iKVI4UHTC6QxK43+unZBJ/ElNapbVg/qns+BvEAffWbH8EDA6Orbeh97+2UfW
N7/x3Ga6D0xgI/A4xF9guYUp4NnO1lYuiCdXP2mxcsMJDI/yRjLTaXe8WGIkP/jMdNAe3N5i4ZH+
t/Yl7EfJO3scuzo5d97z4OlHpUYW2srdbNinbb7iP6KXPEwwqCUytDuny4vrHqh1w9YWyTkfpeal
TZPoruwV4E0ArlwpTbMnu7DbTxm0O7spiqMtkpU/4CSJnsouc77dXrrQu0yIYmfGZ9o6i2tjIheQ
RxPeBQvcF0ku+T5YMqI//sq3QYRC4q0GMRKveZRV1MVh2pPaTI7EHntT0m+oVbUEHiOrNnrxBEf3
HszqwdPbQwfHtCcf9PiflB5n/DlOnoZgxdlFi774LUsQkjZ1cTKoOFZU8+ii6x4M+W51alLkVZdW
FonYjPdHmYdzluOvUr7R9Q0qtJrx11pTWHRNLu0sIqyu1Wmt2dxcudB2KfXyNKrdMn2mVbeSughd
l8Y6teM5AkK/eh0kmsh0fElm47ryyaq3dP+IDZNxr0R3ar0NpM+StYsVN+o+3/ZSUYWG1Po/w4t8
s9B6Pm1hT6tz8CAeuu/b3aRt8mFvNq+tM/BDm65MVpxW6CcXVhc7W7RV4gd2y02NzI0ElnQWcVx9
OQitQOVoUdMCT68tNtWv07HuppJUBiogv4anr19nuxA6Iy1bgB4y0LslKzSjfVJlxlw/CCMDrTrE
vAlq2E8QLEvWgFuicWE+jXBqzWgnhf7XtZuA3k6lTs/Ss623u0ZV7sBjHP1p35if4Ubw+m7nlzuj
/B417zgwoI68ehhqB14z78JFVhiS6fpWWKdnr/jQ+zSp0LpP1oyItnK2ME+6ztCFhRGjUlKztpz0
XFnm320vf0Fnaz+k6pcCpNCAvsVt358/vFeJGzETnBBMP3RuYKdYfC7GgZqsFPnDCbI6mnuSrOwD
UtFaOfmafvDrYWUPRfZYGvF+FmeDAvF6D+0UabahH/qT2jr5r8wKK5fA7m9RE4r2XWb8oNFjH/OI
UZTbC33rNqwUTmGeDoyHwo++WKlcmt5QyX1/alrGV1IjiD8Nsfk11CfnmMXxo6yVf7eNrJ61LOrO
AUoRd46WqStB7s3x8iuIbcymztflDVqvz2DlbKRgOKWtRuXye5YZm8QpD05xkmmJ317zm9jNSxOI
jcGjE3ZCJOmvN7vqjLjwY4vDHT7Ao76LdeMBaMcxzMwVNxJYonZPlZG6AFXNN988aRrSCg2h0wjG
a+xz17HjnSrFmzRYQ1WITHF88NvTLmYjF+c4TrXdQuA3ngag8E55j7TOTISYxS+3N2/enMXNYIIC
dPis2zVDva43z0pzUxmjdjyp0Ve//AaF+u2/X+SQcJcBuZspK+Q3ccyhHZRqsT2e8ircS9ZLpGQu
mCU3yrOzncCun5H6FpY7qd9A3h5uWxetDiDnnJVRleCle706TW4n9Oud4cQLGJoFPwUCmJRrvN+C
s4L3kKIVBTrGD5f5XzMoYRU3NNRr2diZjfxUhfJDXlfRpqLccntFgsgCfwS1HFxDQbJi4ReqOkHm
UPtsp1l026ZDt68rembncjX9GVqhfIbXgUZbWv8x7zgMdBRyybaBZIFlnn/ZxXchmKxwHFNjOBUo
wwRKM7tj+cd0abMR5r+JH5QkmEy8NiJrUq4kajCeZKbm69JwMaKqK89p4XnBn8oTlM8C/LTXRkaY
/LW4DcdTm/yO42ajkLE7vWvvbh+VIAjOWiKarb92zpfllVz19apFL+CUmL8saW/QyUmSe90BUdyt
QR9mR15cY67W/PbQLTgBlp0+Q5MaL2zC6UQx/JAW/pduSu9H7Z9IVl1VdZXquTWHp9vre5NzcVaa
AfSQdhg4jiUX7dBnUslPGU6NGW08/Smzky0FhBWHF+0i4ZaB23mY7A2BngNOJshDazwVgDpiaVfU
2u9kLD60hXXqk2zlzAQBY26FwYL0Sqe3pJjLZb2q4mqaTlnYVr/tNGm7DVgy+9PtrRN5IMQ28E0R
3Tm1RbpaD4mZR7oxnsKgRvLXdIgZmqE9djHRPlcadQUBLooaM3Uv/1HVpqx97fFao/eOZ2nTScnS
o1yctED61VWbyor3dTntYVhdyUME/shXeS5VwS3CKhdhqo5aB4nTQD5NRrMLlGmXMc5Yai9mfUjV
3aBv6aismBTsKSYhoYMk1iRELUw2bVRL8Hgh2FUG+8ZJd9IAW9dvrVzZS4FDQs+nMCIMURYftfla
XMTBcbKo7JitfPJqBbWuMdK/57De7gszsA9SoieP8uSVh9sOIzjAuXQPFHZWi6W2vjBqGmGdWep0
Cocnu273XnKKFWPjeAYPuGDDsPZte6JFXtpTF/bGxK68XJ9OnXFnJU990+8c9WAmD0WTrCxNEEbo
qs/9AhC/FrWca1OZYVhZPqbjCVzOQapBqabdruq9lfFNgXvw0CBSzTAqrC2uQDOUTTbqxXgaByXa
hF71xHhh1HanpljrlYlMvQobwL1hk5YuPCSN4yrM0ozvS+HGTfws6Si6GbW6tRkqv31Oos27NLVw
+twaVa1VMJUYn5RY2RD1vWklWAl8AfwXbR2DU5pJKa4PyOCRIzfRMJ7MNt8o+qP+q+3or8MetVbg
EkRfwi4V7pmUlU/Zwuvg10O1KiYswla4kUAsqtPv2/v1tgjCw4rEidlnPigznu56MRKqZcqgKyzG
L57y8KPnHxl2LeS7qv8fK3Jo3cfyl9tWRafEkApxaVZfkpdpKD4J8XegEu4Nadwg9nrUtDjc+H77
559kxj2pq3NekPUs71KkRZrfW6wOd/C9EhI63rvO2lCyeBMNTMxPPOwsrqxt9tVoSpwT+l7bUfon
9n70+/Axc9u7TvowrqEuBMGPHsHM/0mJbiaivz6zxqdsZUnJdKJjvvVlwI/pRoIvIVLvq3G8DzRp
d/u8BBd4Ho+fRXaYgQFXcm3Qk/MpSOpiOuko5aLomT+HAQ14j2nMfTGpv25be8trwxwyiCkbtTFy
Amxem3NUP7DaoZ5OZan395qFot5Am8u14r4/FoywwFAflZsQLdtTHA7aEW3t7NG0ErPahKPTnOJ0
WhNHEVxFWrkkKMBoIQxYTsmoClIbatOQCLWBTP4IK2RXFmtTfYI0gcnvmZULvSRy8Tn0XHxLG9n2
dTnvyUs86C88Bj0+2cmvxIoh50pkgP1NfKcN+cp1FAQ0FIFnfiQKUAz4LV6FUstdN62RtZnDxquz
bTdCxESsrqdtO/1cOV3hGum/8y/3kuBzvUZvKDn2mjVWVnMqVPnIENSx9MwvY/srSR4N75nBjweE
YaxpWxanUt6pzBmXKTmM76bGp1QO5GOoxZvbv0vk49TELOBshFoCxvXPCiZzYiiwnU6a9klXH6I+
2ujTh+jPGd8Q6YaqiTkyhpVhdFzEdN+Gd0U1uLxm/6w7ny36smXykFf/GErzEoW6azuPnnkveX/+
JMLwq5IsTM5Uoxa+5aPqOvNzconrnyXCxz7Zmt25pvG7+h4YmwACsNs7+vagGZejKcWHBaqZNyD/
UYY+GKL76WTI2QfCCk22lhMszq0K4r2/iwql3ybGuJL3vv24zGahcsa5TOazFl+03oEM1GqIHmby
VdIOjfN5Clci1NsAjAmAjw68F3P5e7GVVZsw4hNgArqccQy3Y69BmvDioJYpd/ne+2OoJT4zt9OY
/6Jmoy9ztdZKasnQuaByoqrHXKe7R0IefFeKcKXj/bZl+2oK/gmqlEjhvHk1jJM+EH2nU/ErK7ND
KrXbVq/PVTNsmjLYwjq/r/2MGZfgNNQf+qZ8SieYGxI3b/2Olm7v6omycqIiR8Jhbe4LOCj+ub6a
MbURZaYsOinpX8D+N+O+pe+lHmv/3FA3W0kh30Z6nmlcUYDAM7RhGZ8oulderCvsQP+1m35qf57f
MyzB1AKNJyah3rBzwXJuZgh2yicQunsYXbgXQfsiWeFKpfFtVMcOCwCqR9WBzOR61yYb1RytDOWT
GqibSGn3jhNumZg4jX6w9ZyVMxLdOgAxDCfy5FTpk1xbq0YjNRp73rUs2npJsS3okQzjKtn+HB6v
CzusCmoUnrTggfhSXtsZCqPiC8nDT8L9zXDTay0SdGMGp3i57YO/M6f6rAzFYx/7B02CBGOVz3De
t1u/YOGN+GHm8bEkrDXRXgrq8xwBHN+5H+M9SWwiNy+QjOxDbwsPcty4g7yGYBPuNVrg7DNQEWX5
APHaWu+7hj2Qiw82DdncOEvNyoCr0AbUk3wSKZDQK7reZ0PqkqLpePCa/Y9s+sQIxWptU3StSclZ
xzzSBmrt2oQ8Kzc1hccHyVQfpGB6TLz4N+OpL5p69LzuC/RlFoIDK+UK0cJ4ueGqXI65PH1tNZKS
Lu7lWD4Vce1G1YOkPiK/uXIbhEu7MLJIJqC2oIFuRPJp6JyXwm93+dDtma51C1t17ViFItrap3l8
uP3FFX2XSE3pk+rgvljd9dpCVASDvC8p+VRfTOujCWuspj+ysxFC22P19bY10U4y2UA1l04C/ab/
R9p3LccNK9t+EasYQJB4JSdzlG1L9gvLQQYzGMHw9WdBt+ocDYd3WN77XZomUqPRvXqt2UEws3JE
KQXWWDu8NRoPtKE5QyXl+B+YUeEwyhYAUs4Lv2NFKHiR4MdsE4mdiEN45ZXBwdy2ch3+qbZ0yACg
QofSyLwAy7qiaoC11QM3PoyA/UvrwUEaXKYraZelSQN/AFgR8F5k6Lu5XKI6tHhSNxLeP6l9EoGi
i0eekfz699F8tjJbmrqw8qqLej3on7rm3VDEjHtzDQi+dMHAASOdifYM1A7UUD89VjSsSzmOlo4m
ofsCv066xh+4z+S4XU/oL9zKSjQS0iA4uchrzt6ExWDi7TloMphA1xa04F33EjB0vdyet+t2aqQy
IaMNpja4JZSUZgcX367XyRjKoMqDynnri10oQNl0ds3vmvGtrjZhchrfySN4IfMiiNHVnY1n9yXW
TtEBGnck9UKf/LK6TZPtbn/awqv48tNmN2ySsiJ0I3xai2bR6a7niWeJjcO2hXWMQEn2vU+fiHWI
vmJD3Tb94exnV97FrMw8dYolsXoJ07U4xvrRCvd2gWyNZxonuznkySsB4+ybBr79MdyFuR9/Edpj
uUM3f61lHnueKBIU/JweJrI12Xtr7mt6rqc7jn8WnrmLvibPJfeKtjo02qlw0T83eWGxcsQ/uopv
DWO2h1ynl7UlmQwatB7GJ7DKu6Hhmf3X1qBeiuSk43gJ3ptdtJt6P4J4212Tix3XnuNknwIlmIij
O7zZZXQkgc3fjOqxKDY2Kby2JGhK2GRT6tsdNMu+JtrfpudejMbeZOVu+Uio3xrG7Gqm0eCwauB9
QIpH5LoHcF5BtI/yg+r/nzzpi6/R79yrj064meBhusJLH2zhU6xCFWQo+UaH2LnX/JS/ju4GdJ+t
jDZp8k3ofkWD9iF+Go78ZG4JSGpYt8WkeViW+mTkL2InHrXBN8cH8uSypzz5mmr3A4g0vf5l+FYZ
Xpw+yHuaesL0BnRemGc9fGD5BoQDLFqZiIVSOk4ECvWgP4ZOB3rtLh1QObpaM+DJEYD0A1iSMW+2
tK6mY14JEIcOhRkkIss9btGHbMz7L3nTgUxrGNd6/T467y9XxDQQTBuIY1A+Bfn+5YcYmaw62cd9
MGG7ANzjG7b8IpEiqjvTn+o2cN8rSHzWqAuKythmjG4t/cjGHxBS85Le2g62N+KN1Xoa+JUySP6C
JuWg0i9ZBOVfHWR8mt/uO1ofXJUMQ6uSmwdtQw/6GjfS6lhmk2p2wqxKFgEwo53An+682QcNx0I8
WAFPIcDsAty1HYYD6ABjCGrlEbgfkc0Xx9R4SB4sxyPaId7Gci9SPzQ3UvwRu+iEBINjPYnOgxv3
1mSKFlwj5h9oCsQHSFDieXA5/7EVIVbO8j4I0SxbgUk8N/etC8yi8FWOTjPumZy27Zh/76xzU/K7
iUZr6ZWP9sCrTQCQM0jGEdMiBLv8CDepEz3vkh41zPFB07VHsJpAry16FKl9KsAqWpo1gGvwNAJZ
ttHc6JUfhtlemOy5c6eXSI6/8cS+i2oXEoiyuZNVeEAu8hkSTJh3PzasDUeHh7ZjII0upn7bWjvL
DZzuuS8AhXOoz7WVI3YdFWFigT1Ac4nJUAae3Tmlbsk8c4s+gDY4UDfJRuQSGcJtiETh7TvmIza9
mr5PpmZnqKwNUtW87nHt0ueaF2htQpVU0Cf0Tn+17HiTFRowf5CNtsY72WdvMi03xXMbvWdN66En
/yBd3eusn319snLim/awN/PDyldehyGYEFU3Q3yAdP9cvzrk0hVNNPUBuNed3ajJXVEYzSbnlG4K
DQItQgvvgReEW05BMa9Bn7MlMtlozci8KisMf2o0grPRdbsKJcwdQbPuOeIFWnSHotjGlevBkeV4
Pk4Ur4aW7hqTtM+3h3FNAI1+GtByQXZCeVB01l7uVYBe0bfMmj4QoJZyTFBLdWAj04R9JJPcN/bR
dffD+JNoPovuwJW8c5lXGOBBNcZjiWCjT3+a1RoD+/WjCdzuaPNBqxta0YFwuPwoE4AsNbV90Lvh
c8H2rXgyONl1TX4AEKqSQTS1K0HVwnLCJNpxKPh5FQf3pcmhQlcWS3WYTGt/Sk4gqVoJOhYHBQVw
RV0Pqcy5IEvZOr3WZkA+Frijo2jfmveOmfmN3GeopHQnMa5g8hZuRUwjEj6qxxT57Dkor2ba0GcD
xmQ4h0QkB0Qnd/Y91++b3/U3mYU7viaIodzr7OiCukkRBAJKhSrJbBY7TlJQ1Rp94Jahl48/WKjt
4vzZiuSxy3/ItQTaglO6MDdztKNJxiodMUAJ9TQB/WX+x9HO4ORY2RzXTzUlffe/w5pDAYtqYII4
Y49Ez0F2980Ag2tVh0Ub6DZDRgtIJbRuXG5AbYgLCKliewAud8oabAyIVRVrmPPlPaFQsLrqEEEz
4qWZFp2VKXoHMRSE4dKcDt0bs8XWKQI3haK6DvRm+R18CX5PwpUD8IHdme8O1bwKzLZC6c2Do2xq
m7INbdyLVfREsn1DX51M7klxnvQHG5qmHf9VE48k6IQ3oZoJXRAedM2+r7+M6uPYd53tODn8O0EU
BMrRAIWMEnCYKETNnGAYCwl6qAwAvvi57P9q04+x/3bb0S4tL1A/aF0EbvVa1lLXCoeXBkyMw8/G
vB/EnjhPt00sOZjPJmZLa6PtGhdPOgC89+Kw1KOJtp8y1CPovtaPTXv493Z5NW/I86r6B4i45/DO
xsp7J2lzgEjzHr0S1YMx/Io0eY9er/3tsS1OHzLk4NoBkwtAnpfb1kxC0popLNkgMrvPNNszymIl
8FDzM9+eQGWhrgLROuyE2S5IiymLKSuGoAenXr9Fwc7Pqy9p93h7KCtmPiAEn5IluT4UnaAwI92D
Vr/I6WEi9+Pq2/D2YD56bT5ZGblAc3NXYTD0TR/2UWR4aT2ASGblUCsXez1pikQFkBHUpWZXde6A
nybE4ysYWILK4b1Bq5VlUb9wbQG/DdEeYLzmWhA51yip7XIIXIAa6Lecv1SPoG/xVrNYi/4JXUfo
wQaOHVwts7GAOd6sJFKYqIviJc34Wbc2VnNMHgZL912I3brjU8GOPHuN6C8WRR5Ld2F/jNvfKS9e
efE1GeR9O1qHcQ3nsXi0P33Z7FlToaFPkLLDnqlfial5VradHM/8XcRPXMlxjitzft2KpU72/xmc
33hGSKAJBr2YIKmO2WM9coCOXmm94/JLbfypsh/SkKClf2pXU0yLG+qT5VkI0ULnPg57fQi4K4xN
pQ1AU4WatRIbLR7CT1YsbLpPxyM2jQySq/2ApotDbXqGVIt5Imtef/G6/TyParSf7NijSFPeYUsh
/JdHU37P9YfOgMpr6FklVbkRoT1YkA+/7WOW3CUAmGAIRDxLUXa/NJuHdZRALGwIxAhO7WEvoVjX
j8//gREU84EGQmMZLF0aGaC2WSSNhSvNPLHS8Kv2yYQs8H9nZHYmI4HeCTs0hyCzvvHO9XR6bIuV
gSxtOfvTQGanKykJVIVN2HDDlzD5pYHJ9/YgrumYcZwUPgAYJmQE8KC6nKredd2+dQwQC8Zf0VaC
hHV4ap3K73J74zZo/Wne0cdWjC9lVSN1rqODve68kX9f+Y4FX4pKs/oKxDoM8MTL76hDTtrEIViy
LIbYn7St8qfrxtEpMccMSk2ZTUcv7nUkdY1Mz1/CqCQAQyeGMRzT2mEHCWhdttFIpafot8vdk20X
wxlSSR1HmrZcqz0ufS+eESokxm6+wiC4iZtpbY+VIQ2QbUWXa79FVWV76M6MfhHaUeBMlra/PUuL
RtV+BrEmQAbzZ9NgDnoM0pshqORXs//JmmNVEtxtf0ryctvSwjFV0EcE/eiFQ05lFtVI0NNlfQZL
6WCRDakiekjMGgqybcdWoo6FQYFmCMQxIBUALHa+8twqtY7oqAOB/k6vUuCppjN4SUPtbqT5l9vD
WngFogiETBE0aoH6mYM6R1aTEDoJKKxK/RVBL1Kd7F5BYixxryfTBrjsldB3wZ0DRQFWZAWUhm6n
ebmvJV5vQGQaelDUjO/yKWUbF/y+xw69fQ0o3lZ2yKI5NZGI5QFbmwdXUeEWoi901DvRC23h/am1
ZJ/q7jt36jUHuLBwSp8L9XcLqMurzvbYzUEr22dGQEQIgobaj4bJh3zcjpLpS92uPRCX1g6NOWCQ
wZaEb5059aqMHNqiBIvWnGkXj4e2qdkmTrSty51T4xRvFTXeb2+XpdlU/QKYSVRC0fk9WzyH63qY
u3qQ/rVy62/eVmDc+g0t47//gR0sGTJKBuCb85p4G9cOSPE7IyjSrwVJ/SnoW8Nr/l1PHok01ZmI
/YFWCFQjLsdjmJVdpK1EB62I3hxW7vrJ3qCvfWUTLmCNFXoP8DbAjC1ErLOlEk3aUGQbjcDUyunJ
tvN2kyMq3RmDMWxdJp3tOLTNu8sSDVQEkh+l7a618y7sTqUyoHqrbNWhMLs6OzMdeKyZRuCiPNSm
cpe55c7l/K5l5jZK/9xewaVw6sLc7B41CESzwOBlBE6iQz/Z3pdOtSHDL7hQlqV7iguIQipuKOgu
Alf6yjWufn32EoF1UB2hwoAC9JyfYBiNsCrQaB8IQ3hOiCtvCvc9c1GuvCvLfaaTP5lWroDQFg4k
7mu0ZyhcBTgJZwV8FwQMDWbfCPIi+gJS/uK1kNZR078IO9tZtFwBxSwtqI2iBTDXMGjPz79rFFHI
JApm6BPaFAmKu2F5jqt0lzccnO92uIJNWxoeYi+g7BTPoj6nJzDTydQFzc2AR/6kIyGEXD+v7iQH
O0d9TpDUu72FFscHJjnEYyC7uXrkt+PYUdFKMxBT5ylGC3a2s/iQoyqam2u9XgueDRiS/zU2f+rT
qR/cymnMoJNAq0ijCpIC75k8jqPHVq5RSi+EsegpB0wLoEKKzvrZJRjRzEwdSCADpYDuNUTNKFiD
8GlzewKXrQAcjl2JS37udfS0CTsI25hB07eoq8T0Ly3iNcXja7o7VYwAj42yAD6JD7rdT+8mgDqm
riUdlglKa6VXt8n0WOj1+IinebPFqwAv79ze8hJCBGUIgl9NgPclGcCmGw24lCNeWadSn6iHq2WN
ufiabebj68BGqHga0O4+83puPEx1ZfZmEEUTWgVNEBKyfUrZsYdyZp4FoZ3/7OIuaOon3d0XlePx
6Vud70Hei4a4FaDu0o5Gxy40EBFKghhw5hM1TU9yzYaDQKm7a36yHM3VYh9CZYamK6aW1h6VbWii
gr/ABJvC5c0W8cluhKkZAUDI3SHFXvOzFBDL2ztsqX5KkefDAf14L827xLKiLnPZcWyxHMRXYjLJ
oQ8jebAHTG/sFvrzhGfMRrj8VYRYZxv4pj3gn0dQhH6hhHbHzu2HXT06xtZoq2o3mBP3615aPsEv
e0kdAiVTgCnSbTNzN/ah2DShkW1dF8gdaBnSg7RL2yuKyti0PWQFrTQ/RtIIMa36W9MNZJd2ebS9
Pe4lV+iC1uuDqhrap7PzWzkilf1EzKAKk+jQuXoYkLJMf5Oo+d7nyBZSo3Y3Q1ZbK4HRomGkPRX+
ErWp+es0SpklWs7MYNLorga5SREVu7KBZhW4Iiw+nkRmrLx8lnYS6myAvyF0QW5vFiNp6CEeIpJZ
QYSI1+PxaWgAMbg9n0uvbhCzK3VIxCbAb8+MNAUZBsCvsY+g9g2gVAIi0H5r669usoUKticYXiTf
El3zsuQvIDEr5pe8P4ODBLsK0okofFyelkGEuN360Aw0zZ0AQSD1a5hVzuQTMOUdc1H2O6nTaTu5
BgpyXKt2FXfESXDibmxWvRQaaNKo0abbPi7qc7OKcVt4foIBG/gEYHtBOTN3YzHTdGpqiRUYpTs9
C4BitqbV2nth9Wv5+6Ut9n+mrlox0nEsmJVxK5isLYXYIiVHZobAzIkj7q2zuaZSu5TA/DQ2RMGX
k9+nI63NFGPrSHkaK3k35vqu16p7vCt2Cd7YpRkYVrbT6OhHfQWto5+3l39xxB+gZsWuBzHCyw8A
OEVC3S+2kLpwBTommrdS1zemM/0oKZgVkonvi3itiLh0M6knN4SiUSUBKH6WUaB6OGg8wVsqtk7p
4O5Dm/tkNO/Z9Kd95U9Vi4z2cMedMoA802bCh1ROvx/BulCvERkt3eGQ1sE9gWsSXWXzdHrIGVTI
JrxcHYVisL+EjRZUMfXjbSbvx073zFI/6eUDp4c6f6ZF+MjdH3rIV7zbwv2I6xodbVgDNPo7symJ
HN5kFumNIBT3WOlHGYXbcQoBQ3xP0Qdxe9UXF0CRbKLvSF3Ic0R+MfRVX4bqQYRw2TZA8VeMe7dM
X3tqA2AIxGS5idtsm5kdounAcfimyPnTUDePcdFutdVU8NKbyQGRAgUdBRpEgQa/3IhypFEuNLxa
ar36NplfIxJ6YZa/MJlv7RHc04PLPcaHY2u9msUaImBp9kGFobJcKBFhJ1xa71JKO4ZUcSA1bZeP
J6NJtwU0SVFgNdjzyuQv3CrI/iAgg8y2qhbNbtAEy+FmZWoGxJLI6Y8+Gki96M9TUgOGmns9hGRp
O/pjG/looa7CpxHtSre/YekTFJ8PcuIoiYIJ6XK8jHZJSjqGTc/ddgOO99BnTsZ3t6189CbMnqKA
HiFYQOEVyI55jhLYuRgdojFifRnuDf7LcOwvFlLHtEYt34pOYqgDGW6g53bUq8ILkczspl1Zln+j
0dgzeIWsj/2Y/xGF9IcpPxpltJeVfkz4WoXw2hEicaVoe/FqBknJ/NWckRJMxSkeQW3d9QjWtxX/
GrfbxjrqIXSnnPfbU7NgDiEM2oLQbgh18nlXpYWqt1EPiM1LLlXRg1VebR9qvO9iCSmLVtWyaL+m
arcAPISHQx0cOSxkspD9uVx3g0UF3I9hBhkHDpv+yiGXlLMNsxNoJ58o2J2m31n1h6BpIYdadNqu
ZWL+P19g40WC7ivUsGc3HgDhTOvRmgxdoz7xm0mgrTI8d3r4d3R/5cbfSEteeA/SCq15D2MTd2/h
y0Hub0//dY5EzQP6LYEUZKCKmZ33IcoKjmS+GdCvue1sI8DvxnzXQfGkY/ahSp/GtbB5wcFdmpw5
+KIWPIeusglISwcoampVO2earGezTfqtOzr5hiSk+NOQLt/VmZX5bR67ntaV/96NdfkhKiD89GgV
UC2J4WjNgGmJthuyqHoc2ZTtSC31p9vTvOAAYAtVJfQm4PhjxS9tUQ0ZPUEx6Doiu4QQgJ9I/C1h
m0LavtY8xOwJpJUC6u9lCMC3AGbCm7611KfhQz7s3OG3gwITyDSBxFUgbdC13f7ChZvw8gtns8F5
lLZ1ayKzI8I/BOBg3u4sBq0tYF7D4VRmL6ZBdrH+GrrHHHSHwufGfcwmrzPWPmVxUwK1ikQ6ggB9
jh6Jyoy1kJE3A91qeq/vH6CpPvXnunS9xDaOpvunSsqDIfaDDYXIdlcbX8a42reRg8BtNwKElPou
XylBf2CRL324hTgNmSgouCkJqdkSVmZZCa3EG6jpZPbFHONmW3A5bPRxukN3kPYw2QkEUwHcfE5k
w+BOCn3LW+MJlACZB0aS707X9hsWUtevRJRtYuaCEJ01P/FHAcgqdShEmW9G66QoNmbFk0jN/L5r
s24zoGjskykfj7Jr1hRSl2YbSHxbBVuqfWb27lEXMJVS+3jH9tJDkmd8EgarfZcIzRcufbQYdwpP
6AbzHCSlN7d33tINgJ4qlY5WyaM5UxoBx6RpTbBPJdlUKJgAb+mWsYcGCG2kXs3yNcT3AooWbGnI
+QM4hEsf6zk7jY7mhFVUWEFOO3R9SL1+GYAP3nRxFv22C2c8W0SOINdpwDJtCz31y8k689SoD2YW
j5u65uxnX7aGz+Mqe2cC7HhFVkVnrQqtldOgzt1s2+EixtMb9CSqgWp2TyBhnyWVIa1A59O+IiYo
66rO3HRD2vkmoBf/nDMCPQ52NwSj0RyGOPRyaopBGkmH/lHUyN5MEqMW+O83DqqxqO4BsgUenjkC
Sca8JjzrSRAWDboTqk3lup5Fn2gc+jzrDlnqNa+3d9h1UAtCDkgDKbEsgIXnWE2RC+mUbUICCEjb
h9zSk7usQ2+MFbmGr3dJsi07uqY8v1DvASbJBfeU6n1HhDGbSQon1pIstoN6Em+Uk2NlRV/CmB2m
rnsAKJrzYd9M8QnyJyuuauFE4SWHAiteUUgJzBMpAytYZUuXBKw20SNEpmibCHvYMjnQXZxqwHxJ
LX6vC16vLK7ygbPNqi45CMGiKImgbhbRhw7t3BBvuiCTDO0SOfbqt3pcuUyvY3aoSeDNoDC+OBdz
GKNbGkjVIBkdpLWWbPkYOx7TKmslH7Q0iahzIG8OlD2qgzN3P+SaSJLRtgO9lUEPHnIn+jmEx4hH
2xLNcmUzvfzzLkVogDoH4JLgw5xT7cJBN10pcqpAJ0W+09N9DEj/yHO/SIeVnO3CiUAFErh85MRt
tIiowX8Kfcyh4h2S8hQ9KOY+hqKrURnggNX2FrSJWfR2e2RLR+Ej8KFEcW4AGnhprjOaCiV3CKhA
p4lMJzDpFfFeCCvyzPRJdu6ZkQ2aqv3bZq9XEDw1mFFg6dEgDNqWS6t1BaSMPYZOkIf9lheGBIAG
gTSjtacP/YZa0DVn9bAmfnS9PWHWhqwaIhg0uc0JhxoWTQIPOTcw63TclQYQa2nCj7fHtpCtubQy
u8JGDZgRQQo36KrozeIgXjfiZ5yHTeiKndWEgOJVj/2rxdG0FgXAfIKs4o9M4m05rJz5672EL4F7
RfoExHdI4F5Os6NViaZ33A1KdGDm8R3ys+WIfjG0DUZ8ZUmvL8NLWyqW+bRvQ9ZUksJtB0WUPE7u
gPcpOvKyhxLC5yvnf2HTKlvIBSI2QfPynBsMrR+ksuvaBaUTplST8c84bQZfT8t00/EapV1Rmyee
0wGkHI5zR6u0f729yktbyUJEhFQM8NoA6FwOd0gFOpr7xgVnhgSWrm17wBAJWVnAxZGCKRQ9+tiu
YHqd7SX0uxIIr3duwJOXoSy9KAfJtfWQVwWwbfk+CStv4pCDWWPjWVpNZENA2IKHuA2Qx+XwTAe0
TSXHDIsqr46ovg5PNtfvnGjQ7yza6ytnZskcseFfP9j1r9RSU61hhUwn9+Ny0rSHvv4RR3hHGGvZ
haVl+2xodguywRJjVY1uIPPSx1sycddA1ksWsFaqCQKMN6gFXc5c7NZ9PmbUDfI0bH1AjWq/NEAy
fHv7Xd/mwGChqofWepR9rrg6ZUu7oa4bJ4AknRh0f4QQZrbGq71mZHY3lCkDQVrcOkEClohG6oqN
+b82Ml8RqyvcsOwwkoz7ZnkPdMwmXqvsLowESVO8KhSRjgndy8tFYQaeg+YIfqAx5oc+C9E3k/oV
qTe3V2XhWkNkjjODFN1HV9ClmdrsezvWcj2g6LhhXDyUaNAnmzojr6p9hDbDCqRl4dygQxr4ekBh
cXbmqpRjMeUTXA/wgc6e2l8cX1i1x5KVoHVp9tCdAm4lhD/XPESFzoduzCc9QDwmD26cbVI04eyi
4d/B1tD/gxv4fwhERJKX8+dAs0RvTcxfYosfNa38ImKPsu5XvOrSeFCnU3yA8CBXmTXAkqgpQpix
UuFFzl2UvHT213/fCqpRUOVIsBeIchOfrsOoTPWSsEYP8qr1xhq8DXIry3dZvLqtt1YTVN74MrYH
jbmCGloqcYr4+tJYgUAb6BhsA37fhndtJTYVpWCFO63pZy84N1CmK/pUuB280dV+/DSqxOSTnjit
Hmj0Fwn/9uKfn7gYyKffn107jWGC0LnH70/jvSt+/me/j4ABZVoVf35ct5++3wItb0YrMMV0kMCF
00TvYcrqw+2lX9peCkemqNXwlp6HBpWdR3WZAEKbivfMqvwBNXOj+H3byOKSfzIy880htEZQ5zcx
EhlDHVs+YB9zO/pp6T8ESDJuG1tyM59HNPPRZsN5KlugdAG12lvmz2LovJSmG3sNML7kQOGibVzR
Hwyzs/1ljRRqlVi6AKQvAk3x34bpmcAk3eVr7+HFrawwrGDlw5GZk3GFYHxlVsPgqxvUfCaP/gfs
lx8MXNhnqNuiC3+2RMTujYl22MxFnv80W/Ksj9UJ0jMZX+uqXVofJGxUvkypYMxL9JFmT06E0lZA
rV1OPLvCu8oT0EG6vQ2WVkd5ZxRBQR+G0sPl6XcBqolyRD6B3TGvu28hqoG8owEpbF2PvJ6sBIVL
5wj1TgVEx9sFaZNLc2WcRsLCWzhwQu0hQS0Sf7MV6ffbg1rAN3wg/XDb4GmPqu7MU+cJwBu2E6u6
anVXQL8nBjs0+krcXWufKOu8NuaeUXfPreDnQc82oJC9/QlL8wqefqZEJVHvnPNXhejBiGvwUgcj
2EpI9024j0poWh9B6bMR2dN/Z222LSdaUugl54Ce5ZFXk3LbcL33kKlx+Q6EvFsgG8RKtLrkrJBb
gISySjEAQHS5knqRZrXR2ghTwj1BT5Dbyz04ixRztATm+N/HB6JjvAyxH4DcmAXgkMZLJZrnwdNV
YhkHFnRIJrh83IDeGOAsz47X0MyLw1PUDyhVI7M3t0gTbhmDwEY1gRg0cygfFpVn5QdkMhFkrtXF
F6p0uOuBekErjxL9mKPv8ykWzE5RmBgQlgMCg7NB/Nb90hvGZiSmRyC/2Gxl/LvtVjbq0kDhMvEu
hFgQhjt79OK668ymrw2VLJrADSn4755q/jDuEQvubi/j0ulXHLcOWDNUs+rsKjAiaXUjhy1ahdsw
tb8VVem3Tb6yNZfNQAQNBRyQ3MwjGqUHMqYGWhmYeLI6r8Hq9Vm5YmTJP2OhFPs2fCee8Zf7H9mu
SkOUaAQ9r/w+3XMwtNfu4zSsQMAX7jSQJQEJqEg8rzngC1qCCEUF6iAJnrwB9ZmDKRpze3tlFkaj
zrBKSSAvgYaFy9FMxBgHUQyg9evyYcst0mytyfAkH0CFWmor7mphgfDwQAoLQNYPAPilNdEL24p6
BDokeUmcu6l5Lqf97QEtmwBTBHY2iAXm12eI10wXdrg+MyBsPJ3TuwJKf35UNSvrs2ZodoEObpOW
FQYb0PJvFwdl9DTaKxH0ogmk3lVqCnoK81R1iyKnGauxjFOBLusTLhevWJuwxX2GfhnQByBJfdWW
lmuxFkd9ZASWEbZ3+cjIEWWy19ursrjNVEMMseAGdH02WT1Q6XZqlEaQkb7dlKGd+hqxw0M7oYEw
ZkAb3ra35FdVKAiKF7QbXaOGp4b1tugKI9Cnqjv2mjZtiF0lPvIwOhI5WrR14tzeG2mFjS4TgKEN
s9xIrV8DoCyNXGU1QZkMBlfkFy+3fMtiBCRagngAMuDcvGtY+E0WG6p1z7eHrE7q7N0Iai2FsUFh
ETX9WegzIGcsnb4yAmBhPLs8hCMuZCh8OGW5I+TrbWMLUY6q6gLPZSnF+7l4b8n7cdAbTK/I0YET
aC6Ag/TH1JUb1/rWuStuY2kO4c3hnYDYU2ip2Ry2CbxkjqFJw9OcX2X+o7chFlz8B8ftk5l56Jb1
DB19Pa7+xn2VtPb16GfOVoaytEoIZ0A8pChBwcZ2OZSJuZUEvxluQquEvkszFVsCtccjwp/OLyDE
9TBBcWR7e7XU/FxsDSCsEMkAeYfaP4oms63RxImOzjCXBeY0eWbIjz2Xb223Gxg7SlJ68fSnT6Nv
t41eOS+kMJRXwRUJwA1gt5cj1euYyFqaWqDl4kGrjiB/e2Z2s0IXe51UV2aApFOVbvWYmYejWZlr
jIRakOXVxmBf6B9SeRXA+ej34Lsuro5DsZKoWxgZPBmqXZBBBFB+/hYs0gkwZaJH5xSQCSgot3KC
HNzKRlkzMhsX+J1NKwejLyQ3G48iPYNNX65cYUuThwouUNFoj0IGZa44J+OM6YWDkfTFPfKtnv3K
nO/ZsOPDqRV/eT5Cee7ft4XKqQIGB90+dLaqcX/K2lSUlKLNp+is5DBjVntoy/IHuXKUrzwG3n6o
doD4UiUfcIVeWul5hDR9S6MzQixf01OvhJyYAYU7+ff2Lr86z5eG5lG0XrhUa0wrOsskxMPkNY/P
IYiFAHPU1xAd1zsCr3R0hSgYIcZ05eBB9yFobefnGNuumvZtBv7Uf/aB+OHPRmbLIxuCx+sEI1oU
nnQGC1qzgyj47VlbHAqaNlVUA8mGORwyHO1EyoTk58n9SYbGL7JTEa2szHXpVg3lk5HZUMDZmiKV
Y+VnhwMgkfdbmTubukzfRlfesSQ3vD6sPbMj22gE6siqO7AnVWfgkvyhLgHPX3taLo2aqufPh8gd
ciuXm5JMUOWJjCg+D+xHrTNfna8K7bL/PrefrRgzK2nEICUax+eafrWb0suNl85c0+FZG8osqlF6
vWWsjDD+HOulb4ztxo75in/6oF+4vLiQPEStFEV+bHzkVC7H0phxLOpcz8+NhJajGx1GqL6kxEPF
1O3SO70rtwIaY2i1PBviNabvVlbvZJPvDGDJ0uwdC3vQG3I049Kb6n5ze6avnQyeTijX4QuRd0Sb
7uXXMT3qSwA5xLkkDWB8kPnbdQYFu3MLot3R6uL9bXtXkTpqhJ/tzVbWgWqxkTqROFfAH5Cp2YTd
f2lhtqxp1oFCsk/FeUi5T+l7vBY3Xkcil0OY3WpSD8fItjEE1IFkpzhUYEd7N+hTLegG6aQtHVbi
4rVZmwc/aYpov8zE2RI2OKjvpKOvzNrCYbhYl5mjYb2oRRdCZ6Uz9sPEIGF5stN4BUq0aATUuRSK
OkgLzNsgRzuOeDaU4jwiF+2j4PUmS/iQsKjf/32XqbsZryccOFQjL3d1GkM9xJkqcc6jSbGYxzG5
R9/EGhpi4fA4uJotSMgg9wAGj0szTQvm7BixwBkSrXmpP1VC/0uaI5Cda+X1hQ2AOUOrB7g3kZWd
N1wVPRraJC3EmU2FCEIamTsWN99uz9rC8qgCDjgnkBNVnImXw9GBoy5JTsQ50XlzHIya/wLNaOK1
yHmsOd+lqftsazZ1PfQxkE+DrXj6qlf10ba/D7jJCMhzbw9qIT5UlSIkH+DjUACd0+O0cgRnpqQ4
O9AjznCP+lPa7cu69i0r20g990XFH7KIgkfx8bbtBU9xYXo2oXiJQwDRZNjvSn4Tu9LcZAjgIrFt
sz8sqT0I/J2hybyWv19cSEgvouERIRZyzpcLGVomOpoltr/eu5uw/B/Szmw3bmTZ2k9EgPNwS9Yk
ibJkueVBN0TbLXOeZz79/9E/DlzF4inCPvuisQEDisrMYGYMK9Z6baMAJguj2yqjr3klGS1lSqa/
qFcu1ge6CkWidsRhmkC9V/J82I3bSuPX4SkHCIPMjHNE03zp+7JZabHq+QUhB00IIX0YjPYDZYQf
IVNStqXKG+nY6u6BZsZVIOWAp+By95S8VTPF4NTMEOmveJzyvZBU5iEX0Vi67SBrG4g45lxU1mdS
5GVsELeaXilx4Vqld6zlmikqT2tpyN82s7YiMAx81wC3APkuMgmqySm/IC/c2nweEU8PCO1rBGdv
W1lZDNnkjDMBlEE2Np/jWVbUhIk5KWVTuKp4lCURC38RrJApE0fBs8Zg+fL9CBqEfYKqK904LJ7N
PHnIg+ldlYN3LVP++D1keBoUOKEupEK0ii4X0yZpnElWmLpR9K+Qf0HCWTU+3t6v61O5NLE4/CZt
+7bLo9SleTF0oQ1KWMpeb9u4voGwAUqYKhccx1ecL1MQeh2KBKmLesGdpz+UwWvZP5r+C4pnItpI
4h97GtBOvlOYmKgMsXeX2ybH/I9KYeoWNWTivv6QhI8qc7G3V3W9c7ztGoO4DIH8MnRpxYxyXxey
IXWHQd0P40unZrvNwsL11mEEAWA0bKks8PBeGilLLrVSJ4vsy8nJBzQPUGWYup9hMDhM8eTHOt9i
6Lp+FC9NLu7TZpQbo+1IKSNNcKT+swFUh4Pqt2qRq/tnoYIEJTWYwOX7ALog1AdRxk6v7lOg9xYD
pZtAupXV0H6ki0ywR79EW/j3WPA4xLqRunKROMiAkWKkZKfip82jur55uD3PLC3ut3FKxaLRsGS1
X8Lh0eq3CB+uDQDLULhwGDpC1XNZLZNNQaJyMXooBp0QdT+M4RZG53qzZnD9jACjsgoCbPHoxFmg
SEWdWw8Ite5j4TNKnszwZfeZXGx8otfTezMgAwQDY/PA68llLh17nKSiUpTSo137X9bsLPEz9eLD
ZHi2jE7zJJ864Z4pOsEcvxekxUXj+tWd0oR7xBb+9Dv+pXVJdRU6GDgSF4suIqudlG6CDGU0e7cw
Orhve+q5lSVuiTpcoypIA3BEJomowOuooV+uOqgiAHBx41G0bo6F+d4E0V5p8tMgyPdDmjzrCJyU
Y213yfewmF5zOfrj5GeGjczFZHQ3me9cvCg9RCw1iYHwUCjdTlbc0H/NkFe6vaPzH7ksNrBMJg8J
W3iLaW1crnLILUXpG0p5peodLKiUuR390TqMwRuqGbdtXd8iwKPnivXcp4QMa3FBmlpVKkXnhy6M
Tt8T4y2TPsaZ9vm2kZUvjwuEJ4y3ixmhJQUSem1NXGqx74ZD2e6mzpAZbVe3+uEr22YRWQK4Aa/E
2O1iKXLSltNIFRTIzSPD9x+U+kOkfpTS7l4dv99e0HzrXZ4QiSKdNCT1oNalXXl5QnIawFHgCVSd
zG6XBjCQTkdPqQ+o3jhJ8XNTgPH6lLDHtOZ8SnxhS2KnNiCUnQIrdFVvPKnB5GqF8GAxL317Wcsd
nMug5NqMA85ij/zfy2WF6jAZYdxSsQtThNVqodwpZpodxFwgpoVVzInYjT/8pBgkoYoAzBh8Af/9
JXN0FnGmkZ+oJG6RW2f3gvQ6txean7fXtfQ/TMy6BjM/H+2uqw5Q7YVGJsdh7AZG60Nv6n/ytXRr
/u9689BWmyklcHR0OJf9hLA3Iysem9j1gMqY9HA9Q96PXf8jDz2ko7a8fekS85qYdYK5BVCGwbIW
Z9UpmahBoeMaNfXGyKYSFxrfbu/bMnr6ZQPtnFlYCFdfNi+M1gyjyhpiN0NjfITQH/SsPjwzJGsP
7T9pZXfV259bZE6Nt4Swk6RqUZab4PhLCzNO3KKSflRtOD1Hudo/mVzsu7KuorvA08fjUPb1MS7r
LTKU5Wc9r5dXBeIOMn5G0Rf+D/O/WFVilLiqxWB01JinotW+Nma/a/vhqEz3m0HP2g6DRYKvkq8b
pq3FgzZUjRrKsLy45iTXO+bXFMfrm4MqloadCHHkaImS79NKRK6FIfON7/0qimDB5McAFLnGKH8t
IXRCK7TmoCUIfLQmwWpYVkcNjTTkLilRGnVfHMWmKPexXLQnqbCiwfaHyLrLhqFV7EzPxj202t1L
3njJQ5hW+UuSiuHzbZdY+XgZ/DRmyOYv7Mniru18zYtSRUrcITHifSKo1VuiCdVGveCKnuPXVsy6
LkzGg9laTu/CFpOZUmkmrveaFz+jJ3BV+VH/Bw4s7zGWnWJwindFON1e28qdMWNrAVcRzvCJLT5i
S/FMeZI4/kL6WXXvwQdZuE8/Ra+3ray49YWVRYSmtkae0rxI3Dh78AmO4sKWjH+gPSm1xBa32Bz0
xdv4/zfy95oWn7CmNCipREriNqk2OL1c+ZAiaOLeSxSoQ+vG391e3cpFSFOfuXI+XdgElsFF58cx
IBQ5ccccoize+/tU3Wjirh0Ty4LQYx7I569d3rVaErc1X1Di5m0ROGgGW48kRcF9JiXGcy4nKMZV
W5Hm2qGBJuAyJKymYLywSWUnbOIUf2y953Fv2ZMtTT+C8mf0fnv7Vm4g2M2px5CxqNSVFnZGMyhF
oyINrzuByTLfV1/QLagfCy8r92MvaHdUKIMPYy58B5231edZtT6T8M05M6PrC2cRYmYt4VtI3XKI
D5Ctj3ZRfjNKcKDVvkN9ZaqDtyze8Jg1DyW4pi5oUcIioL88zl7tS/ByOpUHD4l6GnnwnXvVJ3N/
e2fXHJMXGo1ignkYzuZ/PwtsslBDUqzCTNLc17AcKP5jsdVb/oUjP49E568NCWmwNHO+AHry0kjY
+WpvpUXmjsVzGKLw6IsOxJlR/VERbTGD7ig/pC1N5bfKQ7SyeMotSOWtfaX7dh8hCeMpgCwbw8mG
8Knuv0rByeuC+2LayljXduP8h87f2NlutAU/v4vqzFXgFaQrak/KYYrTjT2/PlqSDIg+jHlsAX77
hTeLbTn2YwzQRu5e4xeFXHiSkhOEolvPxfVyZmJ5XgVI05ipX36eTdkC0irEzB3QxZUg6RCk72Ub
2eKUO/PkudYDKGmCVyn+ZIoC+XcMFA7J11Y7BMJ/tx1t5RmfuaCRmMdriZuWSVzWM6kx6h6AjOrQ
ZnvvQ4Im3/RfmN7zcB+Cpj+lkxwz4vtgDv8VWvixVCpn1H/24eH2L7m+tPghhL5s/xzKLwUTyqGK
SqjPMreM4+oQKxMuZxqVIyVtexS1SNnXge7ts6zZCodXDh7Lc7o8i0LDdXDpXsqURLocRZkbTwIi
v8eydarErpu72wtcMwNDBDjOeQ6A2telmVTghRCHMnNFLUkIgqEXVvPHKgmccCszX9tLnUBUA54H
8lqar86zD8YaaQVYBR/MUEEIpAHwajtX8R5gawFnUH7TtgTPV0IgYPg8pDM7HvDYJbpxMpMRaEiQ
uUl5p4nlQejfDRYWvSEVoaC/nBwTeOF8V5NO/cYw6BVMlnv43PYyeWc4xmtAsmWITf+wgmMtUcv0
vyVls/NCu8w/tsOPvDv4W2Jfm3YXF4Y3FVEc5di1TP1g9NYurZ/z4E66t/CjXHGmFo6p8S2HRPq2
J61dIChn0jWamy1UDC+PN5LzKevGik9FqCIniLOINiblA6nOt9oga55EBw18IFTdbPPCkwJ17Bmg
QcYv1CD2Q4JAOLaM/0OR30+H3GqifaQbLZRHWbnxuVxJds3HemZ6qVPVp+WUgD3NXF/XHCVWXy39
rekPEkKlndrcSY1uA3ua4PL6ZI07Uo1+uA/lL0OVPHp6dRybZ2q2J/lZL0k4bh/AVTFx+dsWR2+o
oWIwh87RW/eysaulkx+AjJ5JSg7++GyhneyglDlYzm3D83ZfPtnsCQk7JcwZ8qgt7pCmanRLiHuu
quzYhrmTj09TesiT7BjYZWTZ1VRvWLz2tVmFgqMAh0adZdk6hF57kFsIYNwomZB3rvwHzxKRDAvK
0+2lXV+P54aoky6culJqWY0bgEGd+eDFxhcfRpBKNZ1K3N+2dJ0VzpZmECLKPHNr4tISrPE9qStd
a6sNvpPSt06XpMFGoLjiIpdWFi5St3obNHoHBMWweOEbqATerbJ0CKOdMZ/sQKv2UguZr7CHRri2
C03dKIisHh2lxpk3Fdj+r1949gpoaj8Jw7yjhvVKdaySHkX59fZWXmc3LBI6zrmfoJG3zVt9ZmKM
FbWMWhETjYbzfZGiT1bdOmF1b8ICd9vWqoOc2ZqXe2Yr8JrSLHxsNdAYKPtRChy/3P9Fwna5pEWw
afpmlaajlLt6+NMMIuoZLwllA0HfHJK//pgvLS2u8bGN06xIZFAabX5sjewxMobKRqzMlkH8ddnB
G6WnUfE3kN9bZ7a40useEv5EZ4HVpD4mnnoyom6n9SdSG+TbN9CP62vk2jBQpwJEPx/q2aHV0uCD
IdQwNvz0wv80lB3RkcM/pDR0jOdB6je8ZH11vw0uji+baEuPJZsqad9R4qvN0qnvPPVJf7ntjevf
N3Rf/7OyxenpHc9wAHuLG4Vu+1kTzH/GZt9Hb2PVHaf+ZBHjWXF7RxrRIbGyYXz1CjszvjhD+OIS
iRShcIFvZnZY1LEtaDEFwAqAk+3r41dDGqlxgnYy9lFsweiklOEXT9ejnZ5G2b3ZCPBcCTBLbvyy
+fK8fKFw6nnMaybmp7e4uBE0Ja2tcOTSCcxjqH5F+VfxBkf/VPdOI36TUb03i+Nf2USZGkpgdR5J
uXQyK0HytdYGbobDKGp7z/ralZ9k86grL0L/6k/vQ7lx763tP6wtSP5SBWDkYHG5F5JUe13KXTQV
2XNgWY+NNO5vr2rty6GUTZt2Lh9djZv2YjK0fWbiX8ap4dPs04eg7Z1efE69xA6at1Ld6KasuvS5
ycW3o0xQRkapxz62X8VmcKTKI9KTIJS3oJ1ORTgk651qwaMavpj1SzB6f8pXA0UFsjC/F734qCy/
DJtQFUChqgejuY9jLYDXobZjI32gXLGbtvgd5kdj6a4yCE4SfjiztGV4o4qUF3WPJavJqe08J0hP
1FU3Yqi1l4vhV/jBAFhTCVxEbcOUZebQga0dtP/Q1PRQc0G9xte2voPZ65aL+bUQ0mjGYJcZptj5
wUQbicDGT3am/NVyEil3JASVYUs/yt+7/FMDWe9tP12pIJCFkLryNNN3YZDp8usTR7WohEnNXf+z
INzTi0vt6B8Rgows2ynHURrs8j8vPJTlsRydQd3V7cZtODvFctnqXMJlmH8usy7eGKUdlB65xcJN
iL+b5ClsVRtRXScNj7LyWPhbCrpr9qAGJYmnVsGxLo4z7WutE3ylcM2hec2rVzUPH7Pka1YE4Dmt
01A3H29v8ZqTEvUTaf0q9C+xIVKhFbmVB6Uro5j0oZfH9i7pjfukGqXTbUtXYNn5A0S3ZU4xaJkw
UHV5mFI1xZkJiSxA82+5EDme+TXyHiPPQNFdOBSldh9lDS/axn266kTndhfPRq2a0zxQU4LoGg5q
uutS0xEsyO1f2VUJiuYS9R7/q58cpBfI//X8qfIbp91ypfmGW7gS3V7o7Zgmt2bmosvld3qE0mnP
z4itfsdwd4SutgS3jDJrbeQbsdHafQsbE+IVoD9/DclfWovHLh3rAWsqxSDiZir14bdJo0tqTHdi
BDfi9CiYTP7G437UklNTGhs/YWW9Mz8qUCBeaxq1i283VpMsNfu0dtv+ZXZftELGu0B6iqD2vO1Z
Kx8NTSq+GeBNMyuUfLnWUA3ECaWj2u3ND40w7JTksRYbJ5vuq+HUBHe3rV378cyjBfIfjBs9UupS
l+bQsgriOi0CN/Hf5KTbxSfTdCzosRPZsEMEm4vigydtePHVkz0blWRiEIAWpMuL3QyFOLO0pg9c
MRbj/dTJmSuMgL2Nroofs1TOHabsYqdV6qc6nsKNOtjVWVJ5mwsm0K/NHIlLYEmQePqUD/NQYpJG
bs9UoROrqbe3SqO693tft+OxTTfivatAiBgIgT9GIAj4gFYtPphoKFQzycAb5bLolJ70bai7rVGB
lYUBwp4R/MC/6TXP/36WQyixaU5mwRwk5/cpVEpbH5/pHAul+ixt6UWvOQ7QKTjfJAIvkpbFBdi1
4mhqmcQuRl+qVif9+2CUx+TBj3fJQ9pMp6F43/DV+U9eXDrzHp6ZXNx9vtwJTMnOe1gML0zr0nhp
nHDQdvrYMI5JOh02h9YbPooD+haGM6nvaRwfb/+K+aCufgQP+Tw1gKjVcpqxq6OpGGU2uQ5GO0kn
JzQ+TnB23LZyfeXNaz0zs/CXMW6yjMI1Z1kf5byCtji3LWSepfBjuHuU2l2Wv1STDRHQbcNXIdjC
7uI+yOW0F2DTZxJZfg9MhLkG1elDO622+LT/lxUyxA0UCg5xbbFCaxL9JpuYKoxNFEHCAl50YqDQ
sab8kxRJoQOw/JtUjD/yJkwdJbeAxwTZP/BK6c9/vmaKMwbEtFBMXo32xVUwZGPJmsFg3Gvh3jS7
vdVPtrBhZ+0OgKAQZizFmB/Pxd62FspPdW4GrhYX9bHN5S9Gr5YbF83V+8EBnhtZXAJRmkuRMmos
porf9d7JfxTo/PoSbBhhsdOLNnL+YvcoEZLjzUyGyuLBautYCQeZVVniczx+s4zCMXSnkT/dNnPd
RWBhv5h4GOriJV4Ch0zN10F/9aGbd7vAOFLWdqLovhOR8Pg0lfYoO8KzzHTAbbNr20kCO2MemXJg
QPXyTvXVMMs0+KzdWDwFw4FSsvG98hwxt/v8Twlo6XXSV/1ta+EffRt4cZhiS8oLp4fmdhMKteaB
5xYWzuF7gzwOIxYsxqwE5qqSdgPGsXY9zr3hmWMSrMFy8iRB4cEc51NiVs0Z9DdNK5ys/tOC7a+N
+m1k8RCIcqUJosAyAv9VbcmXxNJmHmZ/++jXN+u3lcXRJ56VZKM6hu4Ua3bYftysoG4ZWJy3p+o5
ExoTJAKyD2HqxxqZ+P/bEhbnrVRNwxpYQmvwhVhMKIYbTfr5Ny6fQ5lgjsuT15DA6vL7ECQpiGWT
oyglwynlcZ9F5t6q38pi4zRWP8Q5c0Z1F7jHcs6o02ArKNN59ttU7xCF+WwpT7Xywq1OdiM9dvF4
ur13q558ZnCxsl4cjUgnZXUl49UHRFFWj72+NRh4xVswf/PEhCIaJGBMoeq93D84/NNBrvXQTcZD
/3H6ke708sHy7qfio5ao7qh8pr8ePwk//KCg6ry7vcb5/Jend2594eJ1kMDtQ4fOFet/lc5kmF2E
yuLR7N/T8W9uN4ouBN7AgeCnWdiygjzQMk+dvV237Dzu0x3zcfrGita+KZ7wma9FxxP0RYlTA2oj
aYUSukhBnSwruh8RAb69aWsuz4gLE4LA1OZi1eWRZU3daghLhG4oiraKwPRXffwMzfptKys5EnAT
BdCiCsUTiPtLK72phHLje1hBozKziVEOiEE7tI/QebGnsXOUYJOgcN6dpT+cG10sDdkwrVB1jKbj
G+XL3hNt0KpfdOld98cDjbo7b4siZjWRmCsIOggfqO+WEK5YQwkgr4PINYaBMPeIJJsxhrC6BjRP
P9I5sCNoPPutCsaVXtH85THiycw7VQyy0cXdmNd1iQo6vq9wL4YqnYE2lR0D9StqGKX/YfwiSE+l
V97Ls0aiI39P77ryUL1H+j90Szd8au20Z1YeSMOYCLwCosh1XYdiycbL/Ws5S4coJm1Cp4IGELpu
AKVQz26YXLtQ5+FTvhXwj1donsKP4hA0T+Qi83Cvo01ntI9wlZWBdfCf0++3vXk1emN0aZ5JnZe5
vL5DqW2FvE0it1Mg8kx1R9Obn77X2aOKSHlcPs/PuWLFj773Lay3pn1Wkw3qntJcRQKDuUSXBnUR
C4NfR27VDCex/8ho548QPY0cEbz+takcbfe6Rbm9usHsKxQwFF1pulx+wUxkZkUX9ZGraZ+tyTsh
XJ1Zrqr+K9x11aYe+9pzNSO44VkgSqVKdWkNNnkLOsQucvM0cYbgUELw5JTBKTT3+l33eVCOwCPz
z7XxKFMRhUHg9gGvOvCZ+XkzzmoPsWF5k4boois/qiNyMIxKZo+G8Q+hQKFrdrnlT2s31flyF69z
NJi9FNMrcLNaeY8i45gV6V1jPnu57njanTd88BVbTraikI1dNuXLZcpdV0xdzTL9OLRF4a3rnqpy
I7pd9RteF8pUM6nVUsRSVPNZ1nSM3Dg/purHCRynVb8o/aM2PgGE3kjf1h7Medr9f6wtDm7qSz1L
TFbkqWm7jzWj4h5st6qaa1Zm7PPMPjb75+K46iKg9YD6posYnDNP1f8xYdZ8ndPVgI4A1eeZ5vby
ZDRETlQ1tLjO1Pc2eVaKn+lWtLT6ZJzbWD4ZSgUZbO1x+iYiRG3hoEl+yL3k2PjjqfCme6GtT2Hf
fERH7sm0gg9dj6hVMuyEaTwqUrn3JfN1ap+ErTh/zS0Z3lAoLkDQeMWAVse1OAqpHzPvX+0q6Zga
uRNtDaFeiTX+2uLfVn695GffuNp5tQa9TuxK1V0Y/ZSG4GSYJ4vvfRi75wHapUC3HLkrnCgDK6T0
p0ByUm9EbLSwkyn9pxcMO2ubo+Llh6loyNvUU1wKez+q9o2hPFli9eiVyScr9uyuLve3r6iVuI3Z
E6b7iAtJIpb8JoXU0xpKG2jiigmwMBwqSuDIDJdusfmthTRMDtPj4z2nVboMddNmUIcB8iZXbMpT
biZPdYVE3N6C7iF+bZVd3SGYkhi72+tbcQL8n0l8Zo2YWLv6xsakkvW0Dl2finbVBQdFB9GRTxtV
rA0zywh79NW4btOGjKW5D7poN+OLGsjV/3wx9CXI8yC/QShnvlDOfI2DbKUImLNb4z/7VnzfzL5X
3IG2x28L8zrPLJSClTdqTW6cTNkDXMX3qTkcqmr8PLXi4fZiVm50RAvhZKWmS6i7ZMT2qompWZlE
X072cRfuzFFS9skw7dpoP+h1cuxQ37ptciWzwySp5TxTSLi1yIPCHsY9yWL/+mGfgZSq4n4ftWCz
rOxE8WfjEdmytngW6Z6gsyfIodsY03D0fMPaCakFQj8d3lsNCVnUebdS55WIY55DBq9HADuTGV+e
X12oheznZM5lJb9kfXCQfM8RGuE0TNK+LIRwLg8KwxZxx6rbMBHKSzPP9C25nxI5rTyt1qgKRf2P
QZuOlhzs+jjJnZhe/u1DXPvUmBBmahznobqyyAFFKo+qGZNpapF4jPL7Zor3abnR2lyLjRno+G1l
8an1ZQdUdmIjA7U9Mil5yP8NuqNuupLylqTHzEA1SA9svx6d+k+1PHhSIFmYGVfQReVpWbgpoiGC
rpW04ZTpffI//jn+aPH3FzG4oXh10/X8fT/8qYlvm5fIvDeLhJmvGkAnMHNe3yWVT2fWhjWipe3W
RflvGjC+OsjWFqH+msudG1mEaI2WJrlWAJ8LpTtKqnGg8j09m+3P29629hHTDYXJB4I7xuAXZka0
MrOkZS1D5OrVeBR9wZYBVDHtJ0RbEcsvfNvVzp1ZW0SEQWy0nhlTXouCHr4Yycub3Rj4EjOMDTKn
rdztUzFu/skZs5qMqpuRDf2Hts20XS+l9a7P+lczRln89iasHujvn7WEyJlTlRtABan6hb7g9AxD
HuJKrDasrN1dIGPgaObmYrMXbtm12dA0bcmJFuqnPIkPwuDZodzbegtHs2oXsnrfbDFKrpwvwg9M
LxEnQo23nGaXmkCaSxDcXCg/NF38UNfFc9syDtHMkIbAP93eypXb68Le4lEwzHQoyxJ7nLId0O02
/Mex/Iv7+MLK4o4MGGjMAwkrhfWoDmgQ/4RJqdU3crLVtXBFgWaad27JP6bC8hqLJcVLJO9OiRbd
ybZobjjF9WyQBLk1YkAwW4vwxFmLDWthEddjlYu4jtrokPnhXS0E/nPd5PsxCiU7jLP8kBv5z7iL
YzfSSyrFiv9lrJTprh7aLYzhL7zA4hPl98ANCZUYQwDLAobua6GaJjw/vpU8ZHp5L/r/FrH3JQzj
gxXotl4ox1jJ7pi5Y7zHJimyzeSAwvrRiOOZ/P+bGOnfbzvVqhNTw0VTXZtnMRfXBrKZRSOOFo9V
kd93iXwSp84uA+1Ogsq9ivLjbXP69f3OqzRzZwFTmXsPl0GGFGmNhxoHkRsy9MzN9LtE+ap0G7Xe
lUsHK8RpoMpAFSzlu8taVaN2ogSKbHeL8o1mOAxYbtUYV6LQCyuL+x1gipmpMoQqlXVvmL2j1srR
m55rMbI1eDibcCOwWD+q36taHJVi1BExdkiJRmseIr14jZO3InkWdSigg2ojAr25OEZ1F4FEKlUq
iTnVzEiRmbyP7RBcufi1zZ9iOXA2U7xfrAFX3wbgF55+pKeoRF06RqeaQ16V2LMaP9xHqVEioRLk
zljGgj12WfRPC3cImlBxsi8jgO2+WX4dlLpHVjtUYfeqPTh32Xq1KX+OAxVPP4CYYgq71MHpLGca
+n+1pEbESso+B8EY74w08h4oF5l2HSgQIsWjR6VtCsfPVlt4Tif5wdPU+9IOEejYKcoEKsuyY3jG
GnJHHfTBlQIwryok8HvJ7wU7UysdrKmibFxkqx8NqA6KnsBk4A243Bs+JrOlTBAxwPlR8l1lPCVi
h3rT33ybZ2YW/qx3TaXnI2b8yNtXymvVG44vPw/R59t3wOrd/9vOUnRA9pVR8WTsGOiIDCGaz485
NbnbRlY/FmoSGhcbAMPlXavWfdsw0EsZrnqxEhGBjZZJBdM23vUtOOWqKYOZ+Tmvhu1ocTwJMEAh
RB7FhXNFAWmQ1YadGsjAFfel/jc3G6kSeSgz46DSLl1BnrrUU3vK/m1L1FrHqoHMs/d6e+9WD+jM
yMIRkKlPK0MkyM+GD432ruX3RRhs3C+rm4Y+0yxxaTJQutg0n0ybwIDImAG1YKrsKZFsRpLtXHT7
LZ23tfoRolPAihFBISDQFq+OX8AZM3G7MGEfqfAbTR+MvhSPPhosO39sQ4dG+KNqjupubIfCHkyp
+Aufn2uJwHooplJPujw33QyKLK7ol5R+s8ti3Tay76WycW5rzW9mndhNJKlo/C2b30oJqjaAMM8t
+odEZOaPbNdtmuehTexULmHiZfYpVx2FDY/Tj1FrHnqtsQft2UCL7s+diAuX3jPA1PnbuFxxm0e6
NwT8FgkqyB1hcenkSfLU1VvMGGveyhA9eCKLuXPSxktDUBd6MlPgodtN8vvkZdZeCYV2F/Jd7G8v
aSXL4HGaCSEs+NquYbZ5MwSFAdWYl8evXdG6xfiUiXfBJDt1/TUPnoVpS5Rt7RlmB3+JGs+EoItd
1IY2Hqp6ILGJ/UN6qqzMZjRw9GXHG33b2wIRrr005+YWbhqkTS5XkkSKERp3kpX+g0AM1WmptCsx
vPuL3fy9tKUAQCfn4Oo6lmbmnwG92UEP+4SFWBsUGB+VYNqJWw3EtaYp4FpiDApAAJWXPpk1ZRhN
oUjWMRw0KUbSndbdiykNe9NK7STaBehVP5Xh1mzgWjzK4DQ0gjQUZqzdpYtmkqx3qJIQZJeh/5OC
QePMUkl/ccecW1kkwTD8TH3Xszo4S06FsiuC6DA1W5Rxay5ybmWRVKUJJA8tYuiuIY9vcm0r8nTP
iIYTqlv9kbUPm84/Iwo8qmRNi7euxjkCVSTe9YiJT3Wafge0JDrQ4P5FkYJJBOIrAC681ksSiaE0
086bIx99Mpt9OsXBLqnLreH9VS/4bWVZQpZH3xAUlaxEUN4hK3MMTdi4c1czTFoWwH9plJhXDOJN
5sWS0lDZ0sq9ZR795pC/isKH0ocW4sFq3tvhbvwPZJw2fo38zEkmJ83v5Pr59pe99rZDzM4lSbMB
b59d6KwToExC2xhlAQoqvgt7/xDkd2X4odPHgxJs4ZPW3BGEBzcko0NAgBc3lmBUVVNUtAI6Lz12
tfMtTXwn7PSNnV1dEgzTTJwzYSotOZ+qstETlKYB8lDrn0TX0L7GFRUY7VvlnW7v3prbIycJ8wXM
j3P0erl7KYpfQTwjrrKhetFL7SXIm5MmvP+FFeoQQDiARTG8dmllDPirDahwN23gjyCx6j8Z45aK
/WoFhulGuk6/yIutxfPV9rFYDwl9jKHal5Q0FKhUNeufWDedNLPsZDxZ6VEPjkBf7Uy5F0TjcHuZ
a+4BCwoMpEBzTIiHL5cZi1UkdyObaVRRC+jLOiA3M+4YgK9sX/CDjRH3a3MzqxWhyIzJoy+/2NWp
Fby0sIicm6F0uoYZrrJHgvZR1IqN13PVEvcwjQYTySlj9qKzb2xqLcMvK/AaXU8lJWnBHothtR8A
wnh/qjZCdUhE0oRRGFBljAMur3xTKLJaI1aPe3rSkaREpyxPIeXTQ8s2jdg8/umhXdpbRHTTzOld
dy1NDAEQmfVTyX7i/5tQ2+sPbTYDkRvzA+QGS0q1pir9vFPBhbC+f+mwP2d18kHwky3I+0pDCLI6
qsS8Y1wh6nKOyMvM1Mx81iMlmS37gWOkoq0TCJd+RMwINZIVnZIaEEf9b1vcNYWxv72hK4EPv2Bm
ZYL9WVeu2HTErFYRWsNbknDfVAVyqIRb0c4vUz7JwPbUwOmQq1HLvbbZvF/bZmQZyPTmTb4SadYM
VlsMDZWkVthr1cn8VgCOo6oDfHUXjD+GcVdqncOQtcJOtDFzFd59lMpfNvZgDrIuK0xUgUk0wUXO
c4dLPVjRSvPeyzgFP2uAxKlODUn1EO/nJqDu3bcdStWtG0wbie7q6VPphLABIl9QmYtMF/F20JIC
X48qaLZY/YD8ZR8Ew1G2hkMb5I9Rkz0n4UGWOownb1o2bqlwXD9erJwUacYK0r9eIkKrovPKKBBJ
Psf+A2yxB9mqv/OifYEt+bHu1G8bOz3fclc7TXmCHihErYq8uHTbCQYlC51HtxLzHfiK+1DofXss
zBft1YycWvxSDXca44F2LH6/bXt1qXMHFMQe3/VyLNDgSvc8Q+JTC3YmCtYwjiAMbgth65RbbcTr
eG5uK/y2NV/RZ1dwqk+KPxoqg+et+aOxVDuUhJfby5l36monQTrONIls5rK0NGZVRxrLyU08kEoj
7M3hmHdMT0jvofBoCq2d538cfrAqtg+pLOZOcNjLVSn6NIrBpPOwaHwf+hvwdUlud7fXtXpMZ0bm
fz/buqjKi0ktDELh1Mr3kaX7+84S7amOI7swmsCuyk1ipLUXk564+AuyKoMAv7RZRYjeCakWuYP8
ORMD24w/G8NbTv/zz9fGIC51HgXWPSLGSzsh4yGFXOH9AyvZ0SDu3NHTOjTnutCR+/g/oKXShs2V
ChflLWrDzFfML81VOOAF3ZhaoA57pFa+DOOzHoBRCX1HySxnSO7N8mNqbIwmrW2oSoMTvSLcBO+8
XCjsb12nmHLkQu0gCI4XUVwSntV8S0hrzVnO7SycZYp16J4hSnS7ofou5p/qODhaXxjuOoyCZ20E
+rMXLL84hlBpJc+Fnv9H2nntyI0E2/aLCNCbV5ZrUy11y470QmhGEr33/PqzsnHvTBWVKB7pDOZN
QEclMzIyMmLH3ra72j10hfWpGPP0XC9fxzCAJHfyK+V9rzzoXbSbpx+3nUV2OV6aW33DijuRxngB
BHC0/HJ8cRkT2ZxSk0WRSyOrD9h66MlkjWhxDh5g/OdgzPba9GJNe889pOh7qpsYGNlle2lyddgK
pZumpsBkWJ6K5i4JPzEV6g+Ud5Tmc9eeNOuvZDFfbn9MqUNe7N3q3qmYMJvyLkt5pDF0oL1zuOE1
7e3SbzUXfmWNEJLJHl1cwYRIpr8q6PStngbdUqaMrJwam+GKLvPD0at9Lve3sxKfYss+TGj0Nuk9
so1HLV8O5XuLeYhFLR/VoN9IMmRuxGQWeu0CFPeL1sKkZZ2lWE16ntUnx/xIwryJ/JF93NfXPFVs
ZNfWSzbRiY6nzErPvJ98bfgpRrXD1vZ1bevrytyVKjY1bAf1UuZ1ruMKpOaeUi92ei4z34zuw0F7
7IoQierMb4oHY0k/bFL4iz+5PvVikFj8J6QdVi+OwTFmtTXM9NwYk5+QoW82OCX4HDG/Ke5yHobE
y1VgaRovGOOaerwbvrXROU2UJ4HsHfeIRyyPWtXtVIOq4Ecgj4d2PPb2RvdYukQu9leaBgHUvP6q
daRMVR5yQ6S9WxyjSvlYeMEW+F3mh7wv/jWyOoFmFM8hQ0Dk+kFxNJrUb5xptz2GuWHm9Ta8SB/C
tvY61yCVz1r9PpxeqKPcbfuh1ApNfDFRDxhtnXxVlTe6Wm6wmAUQV6G5EAoV2jfF67eGPWSXDg9r
AM5M+Qr85fXeVF5Pz8ElNamUbDdChBx5tKFMK+JJ5mmnvg1VP6yiDdot6YmGKoARQtwRosZrq2Fs
UR1Wxf3d3M+Kg3bKy9KzXfUfLU+waDAKpzIYsaofGGxXU4jlAfm5SwznjokaK+FpEBvHvJyhutjK
h6Rbd2FxdZ5VoM6oQZDE1ul8b9SnfobXxtrIf6S75vACYEBAUHevLgGhQhR0A/6R2n+Bq2uPVnCv
jZ/qisuneb59tUlPryjqGlTTXMLi9V51UdbkVFxpyTpj9xzmuvK2zOv+cNuK1CNAfyEkgiv+wt8/
WPCt1pFL+UqvdxT2dwDvoZZ6LrckzA1ZjGdEF5E7SD/EEMv1elQcftFJyM9uO7pfOiW19nMAay0d
2eghECjjZAl5r4bLOakTfccwSuSbZm8/VoNyoMRm79UsN+/qSfsYKZrDdJSeHVH7yO612WA0IKiW
Pdor6Mx0k3VknkT13ZhSS7lk74a8GX0n7aO9GenV2yHhd4RTr8HvUsV3UzbGu9IGmKCW9nygp5ye
hjKPHkP+sm8ktNw9hmU3bnBx2NY3kGB/4vHFrBkpxfUHYTC6dktrETqj6fu5M9/zhrZfshSl2LoK
oy+R0mxJ+8pNCkEB3g1ANFf+G+daqhoJSjnVvvTah8n5EjY/FCO8H62Pt/1K5r3wBXggeqm4Mchx
vbjUAsrelizOrN2YVmL6oQnqjQ8ofQLRdXgdQWAgZV3Oo8rRaL0yI/zj6ndT9zn1mmeV7rY3nWrv
Li9GX81qv48/3F6bpMZNbL6wu7rzYv6qMnjkDlGpVP6oph8XRGneVhYM5PkUFi9hESawKI7zfnQt
5T7Qtb+KUDP205xX93Scfp9yhh8E8woAd6ptcAtef22lbbUO9S18OgGG2txnOWjw/NCz+ttLl4UL
0m0kqFVEqHkyXRuKI3NOvdZJz3ADqZQRta7znW/Rj9tWpJmTQIkw+SN0xNbUcJnlpMkwDul5cP5p
DhRCMrP/ohTdHboPsPhQ3pndJ2uA8BOmBCfzh2KLPUgW6XmoU88nxoK2Wh3OwRiYe9EDohWKnAnD
Vw28KFX9aUbEsrVJFsuNLyu7v7iVeVgzGE8ivAr3lBZiU8sRddJiuDI8Nf4OevVNnm49rSV2NG5k
1Bdoa6E5u7LTmoNT2N6QnfPqJzAfJgaqceOWlDgJLSZQ8BgA77vmhgzjNHUVW8gFZc5xHp4E0LVV
f2yDfMSVsYqgogGIBhxCZrRxV95IdWQwopaOVpJ8dMYHY5x3C119DyZYNdoX9j6Ld015GDMkaP/5
g8T3yrj40BcZKbwgS1Jx7s/ZGJwa6zCq+sldjrdPgiRgXxlZ7dbUQ69pVxixqg+E7Vx5p06fIfX2
Nt7RsnYBzUf8nMeGhTLh6lNGgdo7mcL0fAVA2fBheg9S8K3dpzY7hLVfZb5j529zZwMULnOVS7Or
pEC3lTazYhrkTuIcuwk0WDrpZ83uv9lDtEUgJznTrBEyTfGGF0Pe1ztms2GhYbHGVLfvk/ZErq0V
4TG786xj65x+f+e4Z0ntOdSwA6z6gmYcBFYlEJwt6u8JEje8cA9t+RKrEyPJGydOurILY6vdyzPo
AIIB3IQRzW8sp30K+y+2M+zjpkY5Kz2O5hazj3TjoK0Eti/6C+uimRuS+VcFqMSkpRk5V3V36m0A
fUVjan4COOvu9ueU2+NZhiouOPI1CtJLlMz0BvB8oXb/9T5JCJHTljiL7F6nykO3U5RTyYlXp02N
p1BvnZJHmfZJrSq0HxBZiN/r9V+ReT/296Ee+VkWkEj+qM27vPl8e42y0HxpfpUzzUU8L1lQwXaA
qIQPag/pi+U9Pd93t+1IMnGWKfRveHySuK4OXYUEeQgWAGyk8cVUrUcj6e6aHBbrb7X2nCX5Yeh+
W9pBg6TywuTq6IXgG+jTAIYEsNTuGfP7YXb0PXO73libLGBeGlpF5dDIlUXL2cI5aU4oWOwrxNY6
Fz00w659BV6D299S/PD1FXRpb+UyS6wEoDKFXzLrFJvvevf7bQNyp/hvs1ZOoY69pwXCQPXB6qNd
Vb43rY0gvOUPIrpc3GR1AkZqqPG7oocgKYtfzL7dq+ozw59GmkEh89OItip+0mXxCOHFaUM6YK0c
IqjVNFg0UTZqnb/nYEh3gRY8TdPWELR0fwyyEDEdKcDh12uz6sxyi060YqePdn+nWO//YHsYX0Dz
Eb4k2Emv/34c9SXJPu26kTG03KLxQ6NdHcrjbTOy8jOQwf/srDL8QJ1TxR6pPCgapoJjnjIeDFb/
Jw+M0+jodJ1qc5c17hdgh51ftM9WCj5En865GN0E1n37B8niMUVnUTYQk6frrqsCmaRiLfyexPvY
Vn93pHjm+GymG3mJ1E0uzKyOVx7aY8dgFQWX4gAmdodm2i7LtrrlW1ZWZ8yZzLmIShZjQL63jxX7
pY+Lwd8cD5UeNEj98BXeNBSfr50FDw2WhbMEwUzgPSaz5+6MHPLVOkWhouzH5tR4rXtf6vVe0Zqt
VcqSBO42qprAHqFiXiUJSUQHw8jpUmbZfGic7j62ut3YDse8+qC3p/L3B/5Ehew/e6trxpuY13EU
7DnwFZlKuispk9nV59uOKL7ZOgBfWlkFkrJqtQIKPS4ze+Ibek9L6721u+5h8Kq7JP39ohydeWYY
oK0V4N5VOAG7580J/58bc1F3ZR5OO2PSlv3tNckKG9SFmIeA5dhDeGplpipLmloqUaW2SlR275Ry
3+i7xh1Pi13s5yzbM1e/ZzhsI8zITvWl3dVxq+CYUYADgIrN33jDqcvbo8eAK4W12wuUHbhLO6uo
qXhj0Q1ifXqb+YnyTQ3Vg5tq/h9YgVBV8NlDlL1+04wVJO+TpdBF9qrTCHDZzs3tVqvUAS+srN3c
g5xBXSCOsbRPNrQ8HRKGY6YeyvlHa3y8vSKpLXhUIVxj8AiA9HUAUYBWmjPFtDNtQQumeEhejDRW
96jXJifSHotMPG1Pt43KNospURG0uIG0NZQ9LAINR0CWXDN/UGXaZQOzcH8S6E1Se8EHCDn/GqoV
sFwUtemKT6b2ZrDUN2FnvZlmbyM9lK4FSJygN6J6tX6VhaMx9VVX0etXc4GsgaESrv+NvpvUCNzz
DB5BB8+SrnfJGEw6lurIWqhd1W+SvEDrI97d3pVXrp114IMPncsX6gQIcla+oM6t2TpGnJ3VBsnz
bFjGXbNoX7S5VFt/CeyABCGnlGy30WEKencHQrvalSYIIrULHujCVDvDmYtTYo4KEEHb80MeQPvB
WGAdmQampmZj+XD7V8vuIOaAwYmpXIPA064/TTckSTg0pH2h/dj3HxkHf6u3g+8NgtXox2g0h9v2
ZFvBkDNTlIKunkh6ba9Ww7LsNVqgOfqB+wEFlkcDkILvNcmWJIrcFOPBYpxVBTZ7bWrJxl4Dmc71
imZdmzu7CI4kbwtbKYvQ8MX/a0VEiItcvTHoj2QmVlq92LspZNtztvP6b4vdv/+DT8dO2Xw8DK7B
U62uwRwu2PC6+JsFQXv4slnAky6GkQFqd7CY0Cu/Xoyd9fWcddymVvJxhpLTgaXT9l42MxFZ3gWH
4L92VgfS9NpU0Reutbw3DlYV70yl3tUKZCyTu4tmdedBwDRFGx9QeoszxwKEgskMoaF5vbw5Dq12
HrnlZhico+ztCK1YWO2mYbyzixgOt3/00NlB+7NFryr+8C+hgRQP+CnpOdpY14arUk/QqSFiZ0mC
UsJPBF3+4GoVCjH/34I4DBduCOrZbKKWTHYKPjLTH6C8M/afbjug7LID4UK7GmAnEIPVKlrq/3Os
gBhMK/e4lKM/mW+D8OSYoFlRhL9tTPrJwNFQ+2AGAxDr9YIimyHwcOb+cUMVReq8eC7LbGNU4JVZ
Yb0v/GlSOlqtRKWVEWeym7FrEto01ouHDiMUkm38cJzcb4p+6MpP5vvE3KnZ56A5JLNvtfQecZdp
X8HukurF8faSZd+XIU0cFDp4VDVWp69XumWeMnBvg1ocivxFH8r97KW+m7+Mm2qisugIn5sBOhDB
CzqC19+3DCBVgZ4Vl7xHR92vvSfGajb2UHbMxWETUkmwt62T81nzqmBinP3cd4hDJQDd8+xQNaqf
DlrDsrK9kdMOtpRpw7DMeYAvCX02viNV3+vFdXbaaTWN1bM6Fu8L9myc0vs/2KwLE6sQlvawuSkB
D2HV3UFI+16znhKjORYISE+Osfu/GVudvNxlyEuxQG8Y2TEdq3MT+kYTH0NzOsPasGFMlhJcfrxV
KFH6SWuTQEBFmK21smVvQ+6QjfnBCd60WXHIdP1we3mvjvDLOaQoTy35daZ+lYXkpdeAAmjpp7Q8
4/xizst+1yo5+ZEa6crnwi6axM9cZMV8tdcA+SVa2+3LudT/NvMOIvgYGsSKgY6o/4fB+fY5n9M4
YZJijo/VwoxdGTTjj9Br8th32kD9EE1OHIhRh+C5zzQ34HAPTfykpNm08UKVHjS03kE9g+a212kI
kKU07VGLPocIyvOkCru7UdsqJUiNmJB10dwHXb1m1g7CJVTnmdChBKmvLwDUa181v93eJumpAtws
qnfk0q9N4os7JleywrZSAKX6GMSPsbPMh3Kyfp8gDnico2LGZRgUYaHrs5u4Xhqj3MnzzfuYJm+c
qPG7aOMmk67kwsYq+KmoDJpFzKujHXOIdctC8evYbfe3v5csnguWO0REAAL8wq8wzXM02xkgyizO
ZwTQ+3aXOcVyrwxL+aiM6lm3mJS/bVPmCJc2xb9f7JHWq0XSdiAh6mI8Lmr1lFNbapvpj5bGCDfT
/jQS1k1rLW7bZhyBHUSmsQ/cZF8n5l5Xi2evVxHW2SB+lC2KygvS8qBRYRNZLcqZijDMOl5WdfkM
Cp0ChXVQkvJw+9PJtgumGdrwIKK4gFdWqtgorHxQ+HQW04kMyyBmWHiPg5qfq3JL0Fi6JBBrtM4E
ePmX63eJeS8sAEQCBHg1dMxHx+/tP1nRhZHVNajYdsCTVOf+LaddMiCNEh8Xg+nEwN0b/cvtzydf
Ee0rMIZi5kK8LS48r5yZRagjXGJQGwGjn+LGH6Y/eMkzxfavEbGHF0aS0ktHuH4gBYZOI1mCUzxY
e0uNN9x7ay2r+2jIl7kNG4DWo5XsKoZ93Lw9xVvDG7IodLGYX1lnLQSSaxbjWu1u6FvY8TcaSdJ1
CI4aDo+qc1SvP5c1BlYZOMKlE+hOvL+TJIX5ZCvNk1qxmY1iwFggZlZveq2oO2S8WIel/iyap5BB
L/L1jZRuy8hqS6o4g1sxc4H7C+y79STEPDanNISPrvMQcMZM6oFx0n/VoUfKw21zQEZ59NnofxbG
CUG/ekubfcvK6vbRZjeOojEinGlPxb5JNDKb52HYOI9yKwxbAcOhArKeg24GHhNoIWTn1iru9Ogh
7byjkZ288tvtcy8+/K/f7D87Kx8L3RiisCrNzkLNTfd2aoWywwhtnoMEhfF3Bl3E5v0tG+gUrAZc
PJq4W9VVktDlkKwijJqdi+V5EVhDGNKU9j7rdq8DrKrfmj+q5UMNyU5tmIfbK5bWEXhoA2cCoAto
U/jqRRSyU1VrvYSqb2UG0G2r2cmM5zfO0B5ykE3z294KfaAY5JTFRmCSbCotU5SJuKKAzawr6Euk
RfM01dk5Ga073vlmXx+z9K5ITreXKLfj0giG+gO+6tUK60WpklprsrNrKh8ns/02jM59MYcPJXnu
xsmW3Lus6T9bq5iu16k1lw62hpo4mMfd4OtG8txk6Us6gQWqtwh9JHEXhICYBxdVZxpi19uXG0bd
libbp0afF6f33eR4++tJjsSVgdWKMjdrjanjcl8gh+8PSEidwvzefQZ1cbSb9mRuqaDLV0SRh/Ej
Kndryt6q6Swt08V9Fdo/FN16ZgDzw+01SU0wPw2QEPEe+pXXH21q1aBWVI55MeV3g2sdo2kDM7Vl
Qfz7xalCO9ELaigOzy69awqcXVBteJrkDiEU/reGlVdHsW3kIHqys62/1LQLs+Y7FfsNI7LNp3YK
sI0qqoDXXy9DbdTBpJQPnlMdxAAJet+zdyekZ4UEkDm+aLP63tKju9v7Izuxl2ZXPjfNXTYWAMDO
UfCktj8Uk3oOlG7hVilTFvxIW/9b3+q2nyj3JLbO+hJBoxoUOsS7HdOMgxU/Z9bbbNbezrH3tRhN
m4ZHkG+8BSTViSvzqzwg1Ibe1CvMN8HbJfswjKO/+P1cIZKMxG6wYU3+VSmQ8X4TVDArr4+HNsoq
A2sm5FhL6+vmXskeCmsLxi3zTAI60k2AjXlQrVaVRU7rhCKuM19BQEqdzw7FF7fYChRSO2KqT8zW
sp61c1Y0saEsyc6d+9EN3X3v3Y/V1hiA7CALCXrEl5kqYTT5+gRos9IESsdiDEUp9nlNtUpJrC3Z
Gtm1Aa8s+SbyJRTzV4d57gq91GAEPbeavQ/Gl0B9rrWHJh/2+ha2UrYgAgdFNkdFjGVN0JsrY+Hk
nZadvaps9uDb4Zcu03mj7ibbGwAaaA8DK+KErXxNWXRriANQ2kmcTb4RfFn0eJ95jMnfjhSyDweS
33it5KBxuMqdZiOzo05nNbn2UDXJHYBwOzxpqrPz0q03tezLMWwJ+IF9Ik9b+7URp/ViDfm5rcMj
7V1Rjbi9GqkF3ut8M11nLmC1mkxXyEAjYrogqlGq2S+2useyGIAw8r8WVul6Xg2TZaQ5fd32W5vm
D0X/U80+hk62EcFl+39pZ7X/SW94YyNuJ7ES0cNp4AvYeBDK1gKCFJQYmto42upruWk/9ymT0mc9
ME5Kgyx4Gx2X7mtQbg0cSi1B9AmAnZqn+Sq8c3Gb13nZOL1GpDHUT2X97JGXx0bse7mz4c6yzwZI
Hoj8K5f5uqMceV2AhueUnZ3uoY2Ne/Ym3YybMi+7NLLy47Lp0irpOJuhbZHaP7TdFruZdBkG/Gn8
h3j0mj0iMftg6AcsjLA6dcx/ttaPzXHJLSOr8G+EmmLrOd/KjFGq7H+K8+KN4/72kdyyskpFRnMI
05ZB9XNVhOU+G1xnN7l1CztF4m3ETFksY/rJErqHggdG/JQLL8vUwFOKJcnPXrPYaEo24/c2rFw/
ilTlZS6Kb4Pd6xsOJ/Vs8Aswtgmq03WdEJppRt+yNCdOI5rMtG6TQsFYDHt7/HH7Q8osQXan4xWo
O/2ixBErkVKXBbNjmoUYRwGb5AuELtA3bEwhC+9dPeHBPooBRBC5Qs9n9RWHeSoqK8/Fg2gaH9Nv
5fgIKmTXG0IzdbdZZpGdJrDu9P8hpoMQaRVRYWKYC8Otc9xw9hfb9PutVrUsS6TzSNyhqcRdt4pz
egtha9iworQO/D6tD4X9V/wF2iUXFbHtGS5pUkzPTHSvIMnkEF9/wXwhJ6jyEntB+9zm0UtJSSdU
4YhPbMWfsr/D4ucYHzW46X/fRS4Nrz5lMzDKmLcYbqPmhCSbP8fDMchfsi2ci+xQQ88gkMVQJ/BN
VytUq2VqgUECXWYl8W7uH4bw5+3FyG2Ing8lDgM71zYMK4lcYLY5cxDhchQygrvGcH5asxYebluS
ebzgzMFDKKTAI3JtCeLNSisGLLlTN4IJ0wYyRwvch9dMKhQ6YffUB3Z9t9Sd9nUZ9K3KvHSlgtEA
lyGhXPtLFyqZS0WVbXOrnQtHSbnszC0AlCx8MMb8r5GVbyjuSMxEsuQch+MpDKf9OLzErv68OV8o
i8I2qlWMrsDvra1hQ1kK4V5tBcy4RojrNk+tC42wqviHjYtFZoeYIcqZUOnZa/yO1dlt4Q4mcUoP
91HxMah/mtlw7Fo4goaNbExC5K3r8G+JVoYDQGINgBzyeIjRyhCDu/3ZGWyYJ5py5xZohHTRYQZD
BIRhOo3ej7RNj9GoP3S99ZenT7s63SIOkS4cdgqXS4dBZ2t1MNRgGHs9iYpzrz6MkXHsUVpwisfO
eh+M5v3toyGxRRpCXRWWZPpS6y5vbE2zW6vw1yqVZ7+tZxXWszDP0ZQF1ei0eQmLVpltnEdNahUM
jgieDKdbqzejlTtdbIRNfAbhtgs+ldYxt/3J82v9LbNsB8+In7XkKVMGJsi/TiNPfu2zVvaHjlmY
YktHWXJwDCqDKAfB9sA43erg2KOn9NYAea7udcfiaLWRbyunuN4aMZbbEcVcIhCxdXVrFJYVqYUO
mfkUJPUR6F3ro/c5HcBNjndgReuN8yO5d+GuYMYHVmJemOtbUVHacfH40Oe5B/m/pEGx7ydL37Ai
iW1XVlZfj+nE2GGCDenj+f2ImGgUHws72/BSqREYqUX/DFDvuso2Vk4bmc2IOl9TnBz9Oa+Y6t9i
DZXuz4UR4bQX2WWVF+T57kCVC1By8iEwfiCOYPz+k4yaj+B3BeYGq/HK8+HDWyrNYSWDbjyk6uHH
Mu/cJt0oZL3mVKsc78rMKoTEs4VaYwDVe5hGu1R7SO23samcKmvejZ35Hk4caFFftOLjrN57DNR7
7bQP6nZv6m9g5/SbgzcxE/wN5Xn0URvjjrN8VtL2vhwTwDhvrXvADoe+Ug5B++RuyXvIdhsqOCFL
A7wafonrjchLPRw6EwphpT9xqe/SlJyxM3//MWGI2WCIG0DF/VIYmXKN+rawUhi7IHvwFti1noPu
s+l8+P0QSyAHB0pVhYaJ8LsLv9ImB3bunuqpZS0gGtzwe9PF+n4JcuVkQZOyd4WUzm2b0k94YXPl
y0ukjFnbsziC+c7Ov03aQ/wH3DUMsEL5KVjHLVB/1+uyumnU9YypZ8qMfpc/MUlYOqfweHslsigG
cpHQzEuZUobI/S++3jBDOxg7jKjHReBn7d+RcbptQNZdNC4trLJDZRraTA/E9LadnqimHu2p8wf1
Q6bXhyk3aBg9NNaLOewdp/SL4ff7IFh3X8cIAIytKyeh2QxqkjEx69QhcwRZUe0jCF02/EEi/Cz+
OG8+oifQNG8Vpu2gqLkjGgYGlaOVfIUZ7cBc313V+6lvtjGCU45PTbWY99AAvDPHO8q4djocQRYj
67SfN+tfshTg8getvMfLp6ANQ5D0DjwADcioSdtNurMzkYRapo37Q758MduCD8Hsaq/OoBVFuRr1
BXuMBmgVpPuFWfI0+CtyEWp8Mp6KvycdOpPhCGXzcXrS3qnzMdQEDVOGnNVth5Ou/OK3rM5mncwK
qq/suG3vneWfUWGAv7wrbb9Kt7pTMiYXkL3wuFA0h3JkPTyUGZS4rZEBjEB9KRIXbF3np9qTUj8E
s3MMwhhFk73jfajiw1TdzWLgfhw26g2yWHT5G1Y7HdGVMnPBHTeH+V7w21r2blOGVRzS9YXH6w5k
N/VnD0jHdZjw4maup4VxCdh3yHZ0/aEtHsb8b9U4D8M3O9hqEoi/94s9cmZirHjUrQlqrKUqvMLi
w1KHrGPKxBlylyhMMNlw21tkxQao8BAOEPUNckHjemVhUgUKLV/Gw9MB2bl3tebsRC03iKudN4Ds
IljxMni3YVYEhF8WCDkBb39eBeSR12ZzI00cpI0Eqa53rJdsh1Bp0HwfG187p4n35C0ftWJ5SDby
IxkJBBxlkD/YIgWg6nZtV1OjyshGOPI8/Z8E2efYKA+WhXRh+VhE4b6JTDqss9+FsBIti2/H7R2J
9cZzULq7Fz9i5U1TUMRJazE6ojqfaSPvRgZUABbfJ1s88bLbjYoYEDdBjQL35mq1kw1hglAuDmLr
R1k14y5SEmfDhSTlMaonVJo1XlqCA+7aiJOUbuKGCUHAUe9nU5S0/eklnDQmfgY/aDc+nuy8Q/Dv
CGAgDrRO3xw3TkT7jKM4GvGuqIMnL8t+Bk2wFdRlgRRmecgvqQlz6ld32myHoZeqzC91RnNnacM+
zx8XiFDqnRY9ZvM5rAs/tt/o3if4SprxmKn2XTsgfvYh1LbaebKNRH+FqjS/iEi7ctupHNUG0huG
XY0qvXedLjnEYatt5PWyKIebIN8Gsz1YqJVfFuVizNVkwk4+BKcoUw5FDCIoavfopPtd8dDWw0vi
VH8QwEHHIaXGGChZ2Mp/GK0DkkW57hwN7o5JFadKYfo73Q44sg94aUT8+0Wep2mlqY0ggc5L81It
n8xoi1LslaNmHdEuLay2KFh4+1klHy/y3pZ2vw8YMrDy8kFlIKZwFj8PxTsgh3g6yt8m6ZNCJgIX
GNKXpyrvRvCaps+zBD6r+MEqnTfJeAiz5WgapxbiHa256/SjE29h/WVOfvmrV1uezo0CeF1sOVzD
5SGcXD/IvsbZrkv/oLfG8wTKJJglQP2sYQkMuFhp6RF6mWLYi9xAoTqRacc/2GhwRdQquVuAZV1v
9MLsx5AGrySoLpiceKekG1VyWQCCU/NfC6uNVlptmaaOT1ZqoCtGe+dG5xL5mdvrkFuBWpino0jg
V+voQzPL+5ZT4UzOfmDqXDyHp3njWMhiN7TX/1pZrSWPgzryLI5FvjzpgbX3xh+UpwdEFnR9X6jh
7/OKILQH9p7mOvR7zsrbynGezNxjziku3lAayKf0qYcAgWZ8+Cefj1YtlTDYMOkxXLtB3ARp0QYw
wwgOgpk7zxs/bjMKi9/7y5m/sLJaD0tdSkeQbkR9dcj6+cUdRL3/YWm3YNGy0CyqFZSOBe2uKc7x
Rfxy7LTpnICNymAnL+g71dbOyv4C1VaZ6UEbDhRbbjugNDJcWBSuc2ExLpxQiWIOUlsO+0DXj7OH
7Jg7hHdlF31ugq2qrdQVEYdDeFVoe/6yY2Wa16ngnEmLxvOnqLHuJru9L4q08ussjPcj/nTKpmQr
BZaetAvDq02MoECY4oJ73hbTDP2Tbv4ALvon/ggpM3yJQq5njbWNacQHSwCRSeAZJ0AfKa/j1n75
gy1jEpmmCdHvF2WaMIhaEK/EDHobfm8k99Nnb1i4VcqTl25R1Mt6GvAkU/mF39YUYP1rBzGLYGg7
hTjoVsjXa8sdnAse+ftAeyjz0cOLntSH3IenNDs59sHZIgOTHD7QJ6CbWCnvslcKhQsHjUJD0awM
dYBEyXhch9VfdVRDoYXKcRCWG0mK1BiQLcCqVNkQ/7lerNM3U5YqjKuN6lzspyYbdmWXG3uXQWzU
rVEGu72VUnswNoKtFfu5Tvji1LVGa+yYtpkMYOeD9pDP7U5dioMeR//ctiU5AICpkNx7FXJ3X9sp
Fx8yr129Ujl8dMIA1oXZRLmASY+9WQXJxlthy9QqqLRzmUQKY39nLeBdGfe+NiV+o6WH2ysSrreK
y4imiGyD6XLBCXm9W0o2D3nvAMpuxmGm2OYe62j8ctuGJCIT+RmIMj2eI+gAXNuIxrBwKguYtFkj
zcJc1qMapoelPBitdijj/AvToZ3y87ZR2fejYwmJPcTyzJSsztyMUjTi5S7pGlDVtPmaUUtUlPvb
RiSRWEjPiHc5JT1gV9cry+3GSTreGecubHeppx/V8J31EMEJrHxctgqUkmsGXIU4Uwxowo67+oz5
3NuKumCsLD7lUHXGX40k8Mck3wE8uL0u6ccDRwpYTTCU/DLIXVWNysAX60pKww8DRT3R1c93VTPP
+9umpKu6MLV60yhLxlOgws9j2nBq93Uc383u26Z3/Lraur9kzg4EUwiSQadALft6u/qh6rN8ZFle
+G6wQaRALXl7NbIiERFekGy4qHgzA39tIknHyBkNQi0jA37o1aSGMx3seZdmih+3yynOv1vU/jx1
C2Uvi4OITUMhgmv8qoNELytCTYqx13bOPmT9hD5W+RAn3iH+g7YQXdr/LIlfchEFB6Qu+sRm2DXs
mmqnxTbKiMGk71wrUze8Q+aIl6ZW4clY3GQqS2bc6uhnlf9E/cQ1H25vmfy7cTtzsKhbrskoGjv3
stJhNaqZ7ErIBJ3yoSjDY9xvBAuZ9zFcLaiQYIpFzOD6szVG2idpAXvxACsWfBdKkp9uL+UVF7+O
5pD78Gr0KPmQPl2b8KpRgatbDKRkfmu0B/1QljswLuGds7wf459LcZ/QT0GSZ0SApfrcwTOz7Ors
KwpafvKQhPcQ4kfAxjd+mGwbIc8BxQ1YkC71ahvnWema1uV3OS4MHsqP6X/Bti37vNRlKQUzO0Xg
WnnlWBuTMzgegaSYqeBrAHu2SqKycH9pYrWMINTRbEMm89zlyV2oP83JuLORkiryt0ESPgRGoPoa
mI2p/tA1rl+/T8u9NTunUkv3RvTOih+baqv5J/1NhBt2nY4SCd71ls9GNaQo5QGRdcon3X4fzd+1
pH7UC+NNY5j38PdtgbjEKn9xMpqAItcSmNnVh87URR8Y4mecp3zWtPpYOd97UQXLH+38422HlrVN
TAEVw5kpRnONX69uUnLNDlPGTwMdfzWTO9KFHZIDd7HqntK53XcVhZ/+aZrNnRvHL0U7Pbud+xlM
0PH2T5GFCZYLoprpCmhVVqfXDNJKnxTCa2+8WNHo69PnoYLz591tMzICcpP6HtUfnq6EPnGULoKr
1pjoqjgUovvafO9ZzXcv7B7NDDWHJf7gmvs0PRShHweNs9ca++62ddk5JbslyRDj68SQa+Ntr+R6
DUXHOTVOweLs6i46TmW+cUnKHOiVMZu80+KVrl9bCY3ZsCDbBXqRDr6d1ArYhgKMOpC5ajD/iVpl
o1orXRaMEPDusH8E+WuDmj6GUKCYNOGpJIqJ79r7qrsbDnLbiLVuD3lKGhB5rJhu4qOaP4z2neZu
1NNkIQ6k8P9bB5/ueh2KvfRjJsAEyvCA+IS/LS8l3ZoLCyvvW6IgopyB99mISRhMfEOD9D3tH+Dd
3XCCrbWsYmmiBqjL0Jc4L+5TCYX5HG1Ea9mr4+JjvaINLg6SOUSgPQOWsvQ+tdoyPraWP+yL+afh
vo/6DWsbu78upk6RYk6xLrZG2ddRdUS95lDbGxAFaSEB/KyAK1FI+IW+oomKyA4TzqeqUH2edN9b
dJR8ndPgUSJvZkid/kIAMMryl7h3aGpnJ3QeT66dD36XbjXzpVt48WtW59id9KibXTzeiQek4Sfn
nVkZW53zLSMrjyzHVPMm9X9IO7PeuJElC/8iAtyXV7I2rZZsy23rhXB74b7v/PXzpQb3dhXFKaI9
6LcW4KhMRkZGRpw4hyUXubKfqpcpk/bXg96WhcV91ulGW2UOFpz8NRvuCnmrIrke0882auHrwIpC
Y+iwIGlf4k7f+/HNFHdwV++ptUbDrRL2uyKLPRve8etr+z885q03Jxqby1NQR8iiO0KAe1CTVvby
zjBVL+qSLvLKMcuVnS0Xk0EUTqbBhfF5eI4VG47iarZm6J0KrTx1qpJHRz+HpH7vtBGFaCfXtqbj
1q5XYAMUoHm+MPKzuOhNZVZNTWB/6sT3AOK4/nTwh2rXS782dkR45TJ9Obe0uMjlPtLsYApoKTep
F5uga5yHWPo8fmzB2L3ojquYHBZ45zTl03XTq2uE8BpBY5CgFEMuw7fROKmUa4KGXM3cKNYUt7cd
BLi1W7Y/2KgfreWF5pkx8fez8Kehttl3I+CWMJpfpyHQbqx8FM/QUPaqHhaPCaq/gz3VW7n+atyF
dxeOXMo9urEwjNpCbYQZXefW/9sh8Y2GD5N6HwyHOvgQU5ymxnl9W1dXemZw8eRODUVCAxiDUzMc
oQCg/P04Mt0SKrznDGMXzhsvxtVYb4MFoXYMHGv5HecKziIqxZyp37GW305K88VUgA1dX9ZqKQGC
Y7GTgLPh2b78ggN9ockqMJMDgkeIJlR/FNFxklJXqZ9ATLpFRct0q/e45qSMQvPdAGRS2VocRL9W
/SxxcFKmMur2uSxvlSJwu+HLxurEu2R5DM/tLN4t8Ywsex1jZ8q/1FSHH3SvDN0ohQLKix7znWz9
DTe8yb123fDq+gDxiMeLwbNisavOHMmxNbOrTv0MBsoZX2GntrqNm1oc5XerAyOtww0KyG2JSpqA
IAR+1tISMlDO7DwTIkZnNwdIXG6U6lYjPHASAIWAQFnTIqoUTKjlmUb/TvtkwUFgHwZ60nb0ZVSU
Q2+rHq8nt6MranU6wwSenzwY2fcMmPH1fV19qllMy1EvBJug2CLungWcWM7MMfZZsgKbfvkzMA9V
ue87L/8aya818xLmPLoOqiqZcT9rt1ul2DX0KPR4dFeg5kZq5N3bJYtS2xhF36jUvS75oU+jqzNG
lw+n4XcWHwYIDocbZbwdnZ8bS1/92ozhCEgP5e3luLVsh4gAhfR3VLt3ceax+BYhCgdKQNJPRScf
2uwIcEbAKTnoXqs/y23lzlPpCvaVLcqmtQAMRk2wfzI8DVz38kPkjpYaZSpQIkluu2mNhHfhfIpa
SNWcJBn2cYo43kBfhjma5NvGVojb853jnxlf3K5JW9a1VNILhe9qF9bKZ1371gf3dJ9v5lh/bLrK
DbNgX/wOt7gcVg82EwlIkgInZ/7wctnkV0HRdnTMoZZp7YfIRh/kw7g1K7e2uaK1jCQf5V2ek5dW
8iKqTeR0CI91fxdE+a1adqys+lyFKhdP+32ula+Slv24vq9rHnZudhEt/Wam8z9jVj22tAyDMttL
fu76VvXQTt3GUV6732in4cmwdwv0xuUaJ1OTynZmJ5PyN4xyBdyWVrQR/9cubYYbmEIVZ1ZdZgmN
noahRKqNZwReoX3jqtGLfJfE+wmK9qTY0kBYE45hKB7MMTBcMcm2CJOyWhX/2zQvjcqLmu9BBWNF
1SDU9eyculQ6lCFP3moPrbnbTNGpUnletfPeLu3vZShvvORXt5geN3B3qDooK11ucSfJqS6FfE9N
r11JeUk0sHLWFjJm9eHBYACaP6D/iI6L1GiY4lJFg5AzEdHlvunaxJUTC8RSv+vjPTB3vfSiHO3t
jUt2dXkg3MWgMa2xJX8L6i5GFraQr2a9LUhCjNHcDf6Gm66uDoQxCs7Mr2FlsTpVadVUKzsaYlFU
3Nk5KuKJBsu/48vxTTur7YGXl3Y3lfyvwv6mDRVk+7yJP10/m2tDdNQoaR+IAjetORGZzm6+tu5j
R+JNdd9PT0Gyq6MBPb0KWYqTZe2LeW9I2gNEVNXc7II8/KbqJ19/kKDzLQRDbhucrv+etc0//zkL
T4dx16hphUODZcWnDpj9PL7k0pZvrQVCRkIBlwIRBs26CPRzK+XDUHHLZI21t5zXaazvCgvYnsmk
ZhM8WmrlVsUfDJiLQdT/Wl2E3zQ10ymBHfK+tH5nau/ZoAvmL9aouVk2e0RI7/perl0qYJMouUEF
wLWyuEunZrTbQIV73UlemM4+IAVmV6HX2RtZ3Oo3g6kFzOobhG3xzYKo8QN7Ih5I+u9QgiAIFr9W
3ap0rFqhrAxwFQo20t9LRw0ouLV9S/+zaNIHo/tFKekQzL+ub9naVYXY6X+NiB9xdhqmKquqTrSp
davxpuq3DD+U/jRnu3yoNyLAqg+emVrsWt4kUSfHBSq8g/aXwhB0Znb7sdZvrBShAVm/sf1xH8Wb
cXXVK87sLi5IyNURdQJudR80/s+WQqwRjT9nU7qbZeL49e1cvbj+V+/RgnEJAMDlftYMZFmBUITp
270ePsujJ5tPeXaw+w958N2GPd6eHywrRA34IZC/BpT6CvL8Md162K96D89CcJZvP2Rx4o3SUQdd
dM/LKPYU9UU1E7ecj9eXK1xwmT9yBBhk401j8Ly+XK2TgEoKerxHCYIdcw/UMs0Nr1n9emcmFl9v
mvvJlHq8JmjCx9o0dlbdHEJL/ykEja+vZnXLzkwtbii/KvShF6uJmt9yCQIx/FVuTS6s22DUHx4z
JhuX08VGCVxbFvinWs49W/pV24XLnf4nC/nHyOLbp06blR3n7d6enwXXudw/9NPWeMRq5DD/MbII
7kM2TXqERsk9bVZE0o6l9Fmhfz2js1QE3/5kQfBj8WijwrIE8KtyP4FewAlqBdBY/VJaulsnG562
+mlsuFAEHQoINeHsZ6Gwj7KhD0WCAvf94DKl1J/ssfAPCC85/09T4qecmRqKVFH8gr3z8y95l+2G
6nkCM39908TvfXc46a6DoTEBci1HgqY6yjtfG4CY1NbLMNu/pM152dVyhiM6vW98qwxyXC4ks0JT
zxrEKzIrYCYy7B8VPbvLEa0I2u4QZe1TyzFlOvBBKilT93sTfXDgFOEu0YL7wfQ3Kjmr3/Ds9yy+
IUjo3g9NUBuNaK8Mz/BDlcmX6/u6EpHop2u819FPo9i3CHp13rPODj/Ju+40ynZ8hOmx2IWpNbmD
vEXluDbZdWFuEQBL1Sn6YOQzZuVwyGvCxfC3Mssvtjz8JQQfwvQmsW6kBtmVLNvDbrmLlI14Ikws
PImJA0ZYGEsyQcQsvrI0+rqZTwjbFzHqnDC+G1Ln1fK8R5zxKR6fw/Hf3ysXBhefMTFDeYKsCkQb
fN0ANKxpr/u5vWFlJYJdWFmcwgahFT3XWdZU/IadvzwoiJLSYii3YJtr1a4LS8Klzs47eUYXtzTH
4JT4GJrPZTTsOu1hPiXGE5x5O71AVOehBX/b9RtB4P8wDX5JvFwhYl58O0i4bDlpoNmNzE8Jt3NQ
Mm3Du/KYKNHehtgA8vMHe/o4mupjVm3BfVfOIws3mTUDAum8G2rLxxhYcQK5/txnu6S9TUC6SenH
6wdyJbGkgQ8wHIgvxFLa4t62yxQwtU3XLPoNH0r97Ot3qYHm9Xyvku1l5q/r5t5wou+Owz/29EWO
By9yUMs9Q7Nhdhjym/A+OYXPXbrrhg9ynbjIwVvUqdXPEwODCrNH4O6bn4rxwU+93NgFg1uOe+WD
dFS25txWIj4wAw6qaMmJQsKlm43AW9Gkm3hv6b+plhf2xspXDwxzGnQaVHRU3snnxh3fOhRloFG5
C4cvESTU4S4wfgNV3sClr42esxZSV+A7jFU5C78t1YCCQcTbUVHAoP01ZDtF/6K2szvVEMlln+Fu
2aW6dW8Xgdebh3z8EBqHqu52Etm2ab5uKdSs/yCDOWnB30THZfGDIn5oODr8IOiFUBk1y13yyOjp
IVBfu/xjmt5VlkOLcAetYqS/qLuye531UwjDuZP9ge4XvQN0OPgSDpOc4kOdxRNLDpN5ipjPGcHF
GsY3Z6vgt3qkzgwsLp251pTcGfEkv/nS2dNxqMYbzb41qh+1bn8btS8pExHXj9VqqDgzuTjFSowf
lD0m8/RFj26DuKe/pO2uG1lr03E0ELuyaDvQ5Be/4mznCFGFEmcAzfMSbZSUwuk+cRzroMpI6MhO
2x7ABc1uII/0QnXJP/ZK1G/cO6ubCy8iVFX0+OGzufwNmTlUA/VU4lX5XfsLL9rzTMxlEELa7NnW
8/Ulr17enCNaLSjKvuMd62XNDzLUZ+4ZYf6QGN0OyR23GU5Gn98mT6PcdhsfcjUKnRlcHBRfLsJa
G6mO9O1DILQFlC33X91AUdBnSoYK3rJQmkSlYiQ2SoGCBDZOv2edpzRe/reZ7P289BAB21jSukED
FDqlJTCUi4gflzHvEjHKaxkoyZb6fTzOez1O90EmebGx0+V9qG9hAtYqpijNq9RkGflkEmhxyqs2
Drs4CNEPEtThVaZEnjWW5q5TU/+YdRB/tbM2w7VtHWvDiU+qNdUfJyeINvx19dAAUoc/Fqwu98si
fbHktKELxX5zq5pHpZD3iva7N4ZDVj/X3avi34fpRpK95kRw9IuXGKUFKL8vz8jgO60+QiB6D823
G1a/VfPb9WOx1gGFouE/FmB3ubTQTnJX2w2jDGXvxnr+XR32453c9d/yor8Z2w8qjZvxS5C/BIw6
zDIgcHPjZK7mZoyMUhUHAU71ZPET9KohFgldX7MtfyV9XrrWpBwYhfGkdvyQWinCmzsjZNY3ODWB
eqvm6mljF0SsWeYyYFeZTkd1jXr4wsemOB3LoKFkKinhlxz1QcAte3+WvMxUT2otezJkEkYOzSkM
OCMkCNftrx2sc/OLz4zuCRtgEyvgYoHDpmT8s3LVnwp0FfQH5HqnWfHGFbB2z5ybFD/p7AZQ4tio
xlJE3+57Hlk70TALNgGTqwvj5ILhQrkKkO6llShvC3lSfNBDc+q2MnOs4b4evmrBq1zcZ0Z1oJW0
8fZdPaYaA6ZiXgEW/iWqMUmcxAgbmWNqNdwlX9vRoUX3Ncp8SH9njyeGP8zPWT941z/i2lkV41QC
Cc1s2tKuFfZqNVmMfQSJKdgeI33rGbH25IYLTHBZkX3Jy6pZPygTYrhEg9J50KTYzaIv3Vi5m/1i
4e3L03BuZ3kzh2obSgFF01wfd2nrR56WamRYajfvJ0IxiWey1X1bu5/PbaqXntLOTG/ZJbWtOTnY
1Zfxp128dmijD27aN3/wpbhHUE9g3onn/CLgQParyUNMs6krfkt+5ZpbQxdrh4sEmf9Q9WBMcbEY
ZxxryZopb86f4uZBQpg7apuNmLGmIQ4oDwQHyAUF5aZF0IhllO6clEdlG7XqKfLtaTdFRbvLnV5C
EFNTTiDoIBXII8fT+rTbWUMLSa5RGa5q1+Vr2iOa49i7IvB9jwEwca1O9X4satvzEdT0nDTYEidd
2xguT5IHfjWd+sXGJJ0WxpGMyBgjtR6MgLbtmv0WCG3tIHKbcECYM2esbeG+UecDcgqj9D6lTKr0
v/Nia9x7zVl5i3HMmdnBfxbXxdg0pR7K6EnwwPYkMsisCbzGfCCWCtTSJmnu6rad2Vt8aj3nFWLz
jgaE+Vxn+qEvBm+zoLe2KPI36CWpykMRszgVodEbuWo1aEqopjslnHeFNrA87h25PnRFfNKb4vTv
Q+a5ycWXMnqpKdAahP09+E5xbydDb3zdwmpycW5i4XGOzBRK7Q8poym9dTTrASSxHA53TlUFx5z8
HD7ldj6WMhN0UlTyhNZwlyxMlWek6uStCek13zz/OYtXQTqnUmcZrDgkZxcot+EPurKiBQUJgcPk
5DuyOkhI/TTrkaEx+jtVfVY6WNmkl+u7unYRQUQAco6mKSokYpVnyUMSGnXtK2JTC8fr88GNwWko
DlrXG5f5Wv4A1ga2Uwa9eVosvl5Xa+XU5zp6GkiOzON81OXX2HgNc+PWD4tdPVn7MNl6V636DIGV
eXhuWvhMFssDIixJ8KyifAG7iDwYz0U+eFGqo2j2eejnvTb9lVmJZyFRUITDznfAzV3f4LUb2AHM
6lAzhG5xyUdA4O59ZfbFuqEyEoVvZh7z2GtH+3ay8r20qRa3cvpNeNqEWpONNLC9CDGzPhSFOqIK
XEtiuPLOKne9/mGaE8+EMGjrglxZH2wZDAAC2YWsbTnB7+cdE/sp3zVU79Xkr3z8UX8vi8d5q0mx
ZscSyAuFYpUJVGHhqHli0dAyUcrI73T/PjGND1PTvBgd3G+q8v36R1t7qXIVgx0SWn/vabwSJ7Kt
XlhrrEx1514pd2WD3FRSxw6NOudz6mT97ZBarVeAwkWvWh+OCWDH4/UfsnI84VkBxguESiQGi1VX
pVLLSoeigVRXXl/+mLudTf7Wbc3ErZxO0PoUWQXnE6X1xRuiRdgoH8cyu6916kdD6zb2TXWjOZ4y
Q079K0/+IAEGIopIKQFO9GAW4aCMo2yMhPhEbJKEyp+kMtopjph82OL7WjsONoV6ocxmEeIWW4j6
yWDlvZHeF/5ekuNDEqu5a5jhYSgcJBSrjCqZuuU/Ivgv8u43XiuKCyBRAGFfequaS2Fg+ygNWMoQ
PyKj903xGd70HT903CEtoP8vk+zggxl+7IK5PKr2mL+MSR5COT3M+1JTeMVd96WV1IOZCMH/An5U
aE1d/iZ9QLXN9lEwyYM+O8xZ2nlRyDm1enWrX792WEmo3mICvdoljKJOUJiCDgB1nvmXWU+3PQT2
O14Fx17a6jyvAVQIrUJxyAAY4uiLZZWKFil9lCOXUtfDYx9a/t4HIA72Jwz2hqpEpyIv7H1Ey8+b
lIGmLsFzPw6CCGqom70yIOISpvJwN875eJCbTcL31d0AJcjkpyMISMTfz+7YVsszZNrrjPZKURyT
otSORh46h6Qw0/1s6NGT7vv5zfWvvRY5AFoJwAzgxHdv5wZi/bkFDQUMr3sMLO1pmr7Wply4sr9F
aL+SCZlccbDmAUgW9BOX61PSCKmJHGcv61vDfE6LrSO8shak60BavslQkkNcGsi1wG7ngE9cGh/7
6KME7YiieJV+ur5lK9/Jonpl6lAc0nVbQp3aiInNRJn4TiHXjP2Y2rNrjJI7qe1NNf64bmxl02DY
I9mh7QQjgbxwWyXPnMAMFU5j/iFuH7J8S2B1zQByBrzQuP+ItItNG5s8SZWY1TRFae8TTZHctmmt
4/VlrAQVS4Mk8E1yB6r5hW9PfPkJPrXsvmsSVxtnTxlfKB5thK7VtdAOpUcE+QztwEsHYF6Msbac
AW1Hp/1U0y7cUxpWN6ysuRkK5tSaaEExBri4BJts7Ap6UAWjef53x3/yQ+swJPYpSP9AkJHWLpUf
EjQoWZdTQPCURlo1I2kilZV1V+tN41qhnp0iPdD21z/QyqJoq2FCADsppi2eKVVtj2EuOWjeSOmO
AVZoTDRI76AyuW5nLdWmgwESl6qrICpe+JuR5aUFSUF2L2okHyX9S2f+Xc/3uSG7g3RnezP0ue2T
1O427IrH7OKqZfZICJ0LfD3Jy6VvhKMvLjANeZiiPU1hstf7j04+3A0Ks5Vj8FAYNQ/6O8uUNiyv
7awQ0KJPj6APxByXhoPO8Sm345TibdHqEBUV30YIptSX6ytcOWJkfrDoAgBGoHwZloIG3F3ZRfl9
qv6uhgdGxpTw348UYoKOmgOXrPFOVbObyVVkK8vvR+k1t15Dmv6bk2IrZxhIvqCQhiX2fc8lzEY7
jM3ibRkGvYhmi61j9XucGViEoqKUxxo6h/y+dh6A783oV1T1w2ZJdc0MDx6UYVExMwElXH52CJX6
2lTi/F7p70obbd/k7z74GhVfr3/1VTMUiiixUZcCM3BpRppUua66LkeLWztm+yZgNWrrOVtzS2vj
A0wT/dfQWxH+LDuZrCSppaLn23eOq9ntHoOoi0fPXOVNfyey0Wio3NT4HKe76DAH5r3dOLczhGb9
L9n5/K+XTVv3LWmhn831eLlsY1bKqQ0pjOf5q95/882PkvkUbWlkrRypCyuLN0FQdkOh5PSpUme4
dfZGgtZAuUUetda+YCgPQCmXiVASXYRe8PZqZOkUp+kyFpPlDkf2spJlQS9sGMc5Ml1Vy++vb+Dq
0qjJGlRL6Y4vp1LirFSqGGbd+0g+hmXlxtKT0m7E+hXfhBoTUnZuclgWl7xzdGMsK+8ASer6tOuH
wJuK4pCAc/eTcCPICjdfRPcLU4vT5tSgAisbU5P8YMb9XZS23P83PNA9Kf8VNvkp2KL0Fy52zaRY
/dmB8LVcbsYWyKU9vkCgVtxZluk2xrxTmJi8/rG2Vrfw9rCeZVWyMFUae//LVBVPsXmXd6+1+VQl
33yn3NjNtboG5HPAW0l0HQfUyOXaOBR+PSngEOfmOZZVt5aYE0Vpa9a13RSGri4I9j3VCmhJVfYG
qfCaa54bX5wHXg6ZopZ8SxUxQVVxFe3Z7H5e31F95eOd21j4Cy+IYBpybCh9sYNwbxeY1cYy1k1w
G5Nba4DzFglHDNtzOei85gWr2GMT+M3eVyTr5vpC1lxDYGkQhIFUjPn7yy9FsU3L686AS00IkjiD
F4Q2lEtUSdSvTXuTdB/zaesht2VT/P3M8yV5quumwmZBmwCifJr5bh0fmqk7Mb3byb+crbHptbMG
3JpXIzxbPLwWB0CNyCgl3QEwoH5Tige0C06weJF7pPHTH+znmaXF2sg8elzCx/Oj0RuG0huNu7m5
C5IXNVdAq4pGyb9/tvDAo19ukPiQpC2nTHM1iGzJoH3V0LE4KMrwPNRy9O/PtLDCgxVSD9EoW/ij
OaXVqKUoSNfViBiGdIh7r9KMo9orbhP8mDqw/2N013/xjZvre/r+HsAytYW3FybF5kWfyWzKiJuG
BoWuPgxpKtKtRnthuvC6mRVQ/qWdxQrTMZLTWaVpllbyqQi+xhDV6DCRJeAp6vYvtXpRSMGRKps+
Q2rY5xZtDAUZG6ncYPJ6f/T5ITwPKa2jl8O0/eUBsaVaM+uMBZvZo9aGnjG/XF/qhoElElfLnBpx
+4J2jFW5fv4abwHRV5ISliCGCQW2QVS3L5eQ2FqX1RZ7qYb6KWmMQ9k85fJDnz/FU4cA0206whw6
bZEQiXB1ealiViCfaOMSz5bhbDJQl+sV1KHVdE9yUv9UpacsyvatbO82m/aru4hujOj8iJOx8Jcx
VtDIGYWx0HIt6Yk0c+Pifn+VsRxRLALKS7K1nDCOfUMN5xALSYhQJmCbDmB2UWwl51tmxELPAjKP
PvANwkxG+1JMcDX5w2R0f7QYAdkQlLu8Zy+txLWiGp0//68IOTMm4Luhxr/u2CtTH5Ar4XKGeCrT
wVlc/nFKmVaXoW3MHvXMnTiuDQnVY9wddfXVaDQv8FsvnBIGJgMwWhvnajWEnJtf7GQC4ibyMw6W
PXlkr4+Z+UlFz9iWH6RUcbN+J5XMb3avdmzsW7U6WfCQZhKM9ubmjOH7O0/QTFH+4W0HTeqSv8du
CtvPdE6gfqzqH0FUM9/yK2bUZXvT39dGLk0tkogxSA0prlh1jF6mXx3C4HGKkgPyDl4W7Qo7c5XB
y39c/9Rrp+98fYsIU/pm209TlopigqW/FP3WtSr+gWUsoY8DvI+Uget1saqqlgtZnum8yzJf0NpX
0ccgeAn0k3kcXyRp43SsRS6m+4n3aBkxGLpYTjrLZa5PWIuCPjwoJeOA/iSh1mk1yY3ZWdA2dEwM
WVa6u76PG4aXYEqr1nLDDjCcieLZKRh2qfJjNI5G8ikEYXHd2NpVfrbKJc4pTgFRNBk4mL6wXUN/
CYzAnfIcJoHDdUPrgUClHy4eqbAJLlI+i3FXSx779H7i/Tu0v7OgfSzDh+ZHId2q2g9JQ+vT38uo
mvUwk23hVNYiKl0KXq6UX2HJXsQBtbLiUivBO4zZKxMlUfOQh7+vr3DVBKVWLh4aCfjpZTiVZxhu
tElN7zXjJm4f5eEgV5+um1h1DXoGYlKCgvgysTRjOVCDSuP6gfEgfNCG3zVTZflJq37StvauG1td
z5mxxQGYx9qefYHcMMbAbX3UAEJv2NLDXTfCBAGsJAY68ItN033I6ewOI1b4IkhJTOlLU/dbviee
t+8iB7S2/7Gy8D3IkZUoVoGDWCjJRd2u80+afj8Y33rrVbN2VWt7TNAn6UehdXl9F8UC3plGdhKi
JRAMjElceoVWoCUn+XyySOnGYzBrujvZtbJTshoKpsrWtjrsK3hwgj8FXfLUt5O2cHWYl9shym2y
Zn3eQXyk9C70Zt3O0B4G9D65FzzkgxzjOQkoOCQUy7ekdVfd9OwXiI9+lr4ozFMHUscvkL3B+KtO
AjfOj+ktNXor3grT6/v7z2oXDuSY4cAd7/MKmpmvCn+NySfJZ34p/nL9O65dPgwpwYEKwJxcZnka
LIMuYRtn98bXsLoprF1j/ZVH05MRfFDbdq9W0uG6wbdG3dJzoADhYwKCFAO6l7s4qgYjlWlIn8Gp
9dtm0DK31YSuXN8PTB4nGaOk5nwg+Y5uuqkI9+BJpZPTNt2HISk1Tyn68nZofelz4fjfcyvrKPFS
TDAqhEpyoM5uzlDKXghxHM28s2+TsIbhWh+dB1uJnDsa4sHN9TWtfSwonkXxxOJNvmxppEEhNTSj
03vJbg6WBs6yjbxWTva1/e+nsODVh/XxDURH/ilCwpkP9kY0JCa8LfdGM7pqDetQ5UryxjdafVUx
QCh40GGjoStwaUXWEZULBJxlDlTfm4cp2JV2/03P58hziuF7nHTpQalTT9cziB76aX99Q9d/AI1+
xpQAEaMvcfkDIt0sm2qQcP96x1zxfNdmh1R/CLVn+68kd/tv1+2t5bACV/Afc4tAGo9pBOiA00bN
8medvig+YkJquTezeNe2G6OTYvPeHQAYORRgijIUfwtjYwurm2MBXNEkb84P0o+0GR9j+8aw4w9T
5v81Flts66vLA3dMlY1WD3f55W5OEJv1Tdhn90nW7oLqTqgEOuCU8p0UJn9wvUJUJcgamQqS314u
Zw5ad4k6KQlAjaKqD5VU7uXCuS3KretgfUn/mFk4iDXzFMniTpgB3VWEx55RJxotO9Wfb6PZ3tIr
XCk1020W+AYaipYo7l3uoRz6ME5YQMrU4svYnmJoFOq8PukBoArZq/PiSJkvrL62zZYKytq1c255
ce2oaUjh1Cyy+z7YNUa6k7OdEYzHtpFucTsE5p6vH4a13IXRXpVCLXetutRVVVIpVisdfI/SPOcm
UqfRQ1RsEfGsfb9zI4vtNEfqUpaPm6TWKYSfLo6L3dB5TnLssn8PT+DTEZl1cJbAYZaQKsWsC70L
DTADZqZ7vTLl3ixBwgDZ49ayVvfOhObvjYzh3VS0NTeK1fUDbqn15l2szNOukO0bNTe2kr+1Owes
jUCPkv5B03npj4UG4/BU+uAE7NKVunHXhV9kJnOTciMWr7kfTs9a8AWi1sL94kTuGewH2RMZB2lO
dkP/Udbd6sX2873d9Z+vO9/qss6sLc51CBMWpHJAScjOx/0caYBDO8sbSys86BY57nVzK4tj/xSq
zACaERlamDPjwchjnVjcoKU1zegM/A1Fgdre5tVjlmwcrJW1USGhDUwLkHf+cmbSKbqiHDpxkKvT
1NyDgQ9N6LntjQ+24oOUvbg1adO+neJLz0gAHgU5zal7GQS4YXtVd2ts6nevnF8QqERDUhBWtFRD
1iZjnpwE96P6GQb6XhpfTbiUO/MVLMHGR1rBRIr6COBTJKAwuKyQdFLFcFCd5PeZSjFX+2zbxSHr
dAK/Vdw7jX6vNb8lML0yNexAt38nsn4Mjz6ljFC50/Jp6/esvLsYnqIFwjSdUDxcJGFtPrW5DtCS
OtQ+HEPXtmmsSvWD4HYOgyc99TRn1/VfAwdS0VT5dd1n3+anFgkE5ulU044HTm3olx9Yl9ppDBog
DnkSHUv/dhhuKumuDiVKff0zgecQNBOvv8arx072jPxlkCtozB5Gk5mIO0P65VuHLjkO3WNOl3tQ
bnvtV86TSVLvIvWYtTf21mDbykwY0xiiyQCCExLUpQ5lnclSF85Nfl9ZuzSiJmMGp9TRPVBioWf9
zAy3DKa9pMzomPYuv6qXEZl4TIYHodTXzNaRZPjD0Gzl02Kv3u0lAhBA/nXE2ZZwank0ezJqYAuS
WgT7kTzpWOpVu1UuXokz1GdEvk6QobcljtNZVtQpfqMbNUMMzqdwuO3DH1b+DW1lt9BiD5mvepjv
xib44HyP619t9iuM+k+dWruEV9QET33tb2RpK6FI1IuANNNnA7O3+D0Dn8gC9CAIuxKvTbvf3awe
59j6OJRbV+KaKfgewdNSIhOsnpdL7/1o9itBdpZFyc4Ob1Qjdosx9px8q4vxJge3+JjM/5N0gvoi
Uixbh5Q7pXzoEJSMVHuX+o4npX9Ldu4ZgfFojT+bY2zwZJn6g621n0K/2YX+qdX6Q0CFhq2moSmh
0fd0/biurf8NsUp1ToCfFlsdS7ZZlzMEP3P9VfEPCFSY5bdxCze4EvQ5WOCiyUzBrS7rMRNDclSR
mfGlEGjPpUvX0PU/Xl/Jqg0CMDS0ms2Yg3b5Jc0atAVUjdR81M/GfJ8FGdTJG7F1bbcEKPY/Nhax
bZLTzK9qbFCscHXStTg54MVuNG0h7VdOvg0Akauf3iEdvMV34Qj0pRnSq4+KRz2C0Rcm6Ov7tXbo
zy2Iv58det8BvJFlWJjmkzzSunMOzPJpsgs4BSWFPzBG844qBJUVGFQujVk5SaLViUboq0Sf3DWR
aDbkz7L1sdkK5isPWEI5RJmiLUK3fPGNCjUP7DkHV5GnzQdLbz45gfyYmhTh7Nj8rCBvCRQc5E02
/r6+xhXnuDAsHPRsQ5HbLdOo5CipwbhrdJUiT4PAiOHqcr0RINfWSLYBATHauwJLemkq0GdkqHt4
F2au9lm5cYaf5QdIyJQXTW681FQP15e2Ql/EKMU/BpcJFa+eLklbbgi/qJQnw2qDA3IYyWMwtpD8
1118qFO1dbtEkbwJaRdPo+ngOSNimBHjlu7QR/1h8pvwczakkQmy0siLg8rw+gEO2XEDObD2HL74
uYvnhwYpBMIvEEPYmXYfOi9hFT3FvrPX/LsIym8KeHEW7Lpxcm3j36fRkAiTdoFXxaeXqIUESGWi
huyUkeT7VkGDTPnblqmxm9JGwFNFRFtcKIJtkhvShiUCQPGlF/h5Xlmlyt0FEfZhrPZ23LqjYe8g
cThpzZ2W3QVQC1MY9ho7PyIEoFiHvPqRR6fWd3ZyeXRMrxgp9MCyM7Vu7JRftW4L5rQCVcd1/vsr
37EGtFMTpH4B4WGT7fvmG29bd5o+9Fp3kCDvAELzVzjMX/P6pukftS7ZuN9WohxoIAR4QNvBQbPs
66lzKVVhAiw0FfOZz6YPAzo6pugfB762A3Xw/7S38Ly0HBJpHvgmbXTvp6qrIYYRODdlm7k9FWDp
j8zRLIXihyLC29vkLOZEUoiug8XmQp3gSvaLpDWuCSJHgiROUj93QbMRyN8EnN853dscjYDicxle
Ol1JMMuNCTJCY6D03ydgKWOEzrX2tpbMXclQs5afpvyljutTOsiHyLe8/yHtvJbkNpK2fUWIgDen
QJuZZg/JoVuRJwhKIuG9x9X/T/GLFaeL+BshbqxidcBdZlehTFbma9xm/Vgs4WOovSvWK75hiLWk
b/rqVHmnyHA/3T+sts5hYSvF7SkEgOR+nWs3kdMmJufwONKkU3DH1Z3+VOvL0V6NZQeguHUUM/Vi
+snu6BDezkdcO4Neofd1zarqaOYG0q9s9uJbYURvGxxhuk7/tpb2w/0xbiQ74puDHxEKMXyH26h9
X0LuA8ABD++D4pS4jTw46x/3Y2zOI3hjAYoEuiS/ayu1AeLfkLQ56de+twXgTKg0JHsSY1txyD0h
3opmISKht2MJi6j9P3ELPb3UeACpRoR32cmO9l7qW2fBy0DSeanonVFGNtlbF2PI1kQfZvcZCb7R
7M9zGx6NLjrfn0GRpMl7BU4qZmzUBcBHSWuDDmc19j/AGeHHOTKfSvNJHYPadS4FrmC/EQsBCih1
wutIltGp1GmMeg20nJuYaE9Nw7FCqaH2XvdZ8oDS656OyuYdS2//n4DSEmzDPl8KG7gLLtercspj
86Om/onk2KEaAkx/sYA5hGxzVFLuj3QL1ICpGj1//LIoVskPKdRbrC41AWq1jhc9jIoAFHXNigXi
YFKjdZVzaYf5qzJrole23czH1B2fYy3CGKfRrScNvsXOqbi1HfFGMAXbBnkcueTSOWPsNfkEyqgD
neZ9d/GbivaSvs0Zp+YtygH8CyTv7UZpesceB0Ojw2tOrye0pavZOVhjcdEim3/3Zz3xDp1iXqzh
OevX0+9Mu2gzgFzjoDOlJ0m5GqUzTw45fJQj4hvq46FZkvyoYpnim1MzBpxKfWBmZXhIh9kFLTqX
QW/zEBuHWrkKL+GdpbA578DCqQbYaG/LryS1mKs8sUSff8j9LHXwWfqSDXvCOFvbmC+L2TqrHd1m
6UXhemU3VJNQXeiaw0q/8aimteeHyZCem6F43RU7OeRWQMoRrCOhY8Ele/uhPRsJlXEEZNyl9lMx
fdbUC/Uxc20vdpI93v+s4sfLZ9TLWNKiWj07nFcBUe1iofGvh8oxWkxn577aXLuOSgcaaRWEhGXC
YmW6+RR57NnUa+oT9LT0GMdueIL9iyj/Ms0PljosR2PWyqOdr57ml2XYXhe3sM/3B7x1CwgwKZJj
lKD5nreTa1TtYo85SC9zrREiEZ5cEXI9pzHK5iA34h7VM+/DlPTjziGxdc+RocFDBXrv8EC4DVxG
DbZhITM9Gt9bSp6e+dQN6cH99w7I3DWIywiBcU04PN/GwQWom82QAY79Sv7hmtkDldbm0C/R3lt7
c0jwT7FZQheVR9VtqGVEJbWruXQsI/Gttn/KMAuNs++8zHdOn62dTukMGpSQPuXUv41k1mY4dQPr
p2jfQQXxExRk9WL5jfMEUVAD6RNWBlXB2yiwMbqyGWm4VCTQT2TyH3sjdh5WLwp3ruutmSN9o+qo
/4BMSFtcr2Ivsly6Lak4zhvfqV7P+V9WvPMS3py2F2Gk3b2s5YhVHmR+2jl68j2aLN/bQxtvDkXU
aymfCxcx6dPMlZH1P/AluCzGYX0w3UcHzeK4+Hp/426O5Wcc+SlHu6Ns3ZLrL+la4UkSoxdYZzun
w9ZxyGua5pHQgbJksjgHU51xkXAcagb0y+IQstjuj2N7vn6GEH/+4s02LUqp9CUgmTo8l6F7MPW3
QLDV3wD5kbP/DCOtZZfUrNVbRpKHj6X2cfAe2/Db/ZHsTZZ0lM5tO1QRWNyrFru+0jRBpDo7h+b2
R/85CmlxhXk8KGYjtIE0pwqSNj64wHQRzvqdA8YjueHKxTGJxtntVwEd6EVOSKDBzE6G/tXI6kfN
/X5/wrY+PV1PqPsIK1CREBP64tNXdlxG2QSugO3oOV86S/HjuT7Mab+zjMW0yLe6YDLzLvVAssnH
ZWLXS7h68PRtMsP8ORm/ah49tiKIlf+0c3TU5n+dsoDTA1YA+oR/SF1uR9ZktHydic2Zzfajs7xd
3c5XMZ1r9Oxxaj//22mEU4Os2Q/lCOo60rfK5gauXknHtSsRUf++VNd6+hLBv70f5tdJRLyHTBsE
KYqUvxiCqZVTeF5LC3kyT4mtYp9dnNqx5u5ZAieyAw53vCyWh/tRN1IloRmE1gFCH7jmyqRiy5iW
qYgpYKMfkiZny/huTGHqA94IFDiQmZn5c1IF2bpc1T2fvV+3G7Ep17Hh0M+BinL7GZNcpXaS0xTg
3nusDbR6phk8/N7y/HUf3IaRjkCzSnrTreEHImLspwWeqZSttHe2e7o/l+KMu90Gt3GkM9C2Gq1c
YZZc3ak4Zg3wsulpMvpgXj5M6p46/Pbc0dcD9oJ5l+xmozVrmipTTDJUvsnzN1rXQ+3614RzMSCc
toFZimegdBwuarvWrhZxd6TqO6PxfLdvnvRpr8q3PZR/wthSdtKMSlioKmFs3lV591Rrz7bz9/1v
s7UGOG4RNDXBnZA93i61wXbUKUYY66qmD+rX7os3RBD3v/1vQaT56rvJHHODIIUx+vb0TisQ5jOz
YLdft3VW2HD0qfjTkkG6+XY0DcOpR8ElnMRSzh5nQATjt0mzLo4C7a/Qg7wodu7GrRkE78eDXAfq
8YvokNbazrwKyUonVX1u+dqNTsmYHlBUvT+LW8vhZSBpGxn2pE960VFb6vIg4zGa/E1TYmc0m0Fo
DzvI5JMVy57SnrVClhNB9BiV/OJbr593U9WNGDguUUBx+W8Bu7v9Sp2Bz4vaqSjFmSmtkAsgIb/g
kXR/uja+i0ZPXagIqlzBsg5miyk3FExQYuWkPNtzdXA7Fzjf511+qUgXpOONQMK6BnwInG5p0YWj
O5SKA5aqH2YxHNpBO3nExgEqYE2QWHlPImIg7R+Uatp0qoHXgbbM4HGTewV58tR40anbE7fc+jj/
xBJTd/tx5sXOxlTl45S5d5zSY2+a+8qo20GECY1oEKIqcxskymNtDGsSo852+iuitflJaUeVwt0Y
7Vw+m6E4qQGrUMIBFn8bKi1hBuhjXgpxkL4vDmTgSbv3mNgKAmQaTr9oAsHAvQ2SQFcy+hKBnCh5
7ht0m/veRwrtX7+L6acgOyaEePCvkQvZvZOaSybUftBUMWnW5Rd3+H5/02wOhGoFYlbYuPACvx1I
liqqWhuESOo1ULAzKYTSp7Vzkm1tTUuUoLieAVXKPY201Iowp+TDcwKX4sQAVPaMA46TJjsztrVx
0OYCUMT+EZJVt8Nxxq4x80wvr170DoZfh0SAkKBRYS8jknu8P3dboxJDIuPnA3nygZM7vF6c1kNV
KCkfUzMNWGoaDtvxuofr3RiWLtgx1FsZFijo22HB9UYivIb5sOa4AA+PWvmwqslDkVuIAOzULjZG
dRNLWhHqYrtKrBBruphLcujVoEOafO9DbUXhgKPKyoGNnKI0olbvlAopcvCofRn5jRIlft/8tZKX
Hxy1CHe+1AbSEO2yF+GkQa1LGmeOgMurX7oYn4XuXVe0J5P6Ut+ezeaDNf9N/9BY/CI9uRGsZZTU
uunq0RNjhxzU5UHZm4GNnXfzk6RErIiqtEg9ZiAeXyGBtU5v4r125cZFRQgEYenwcZnInYs1bw1v
dQU9YSn8LHqntR/v74DtMfwMIN2EVY6fTCwCOJhXoKpdtm8n7/S/xRCDfPF4b+AIL50C82Bw34/R
x8kN/a7YOZ82eIRiffwciBjoiyDaYI4pfEVmyrKHAEHV/j0CYEK2YY6CGTrJG6OO0H+ycQRZ86xC
pFzVTonZZ4/97OV+GutWMGAy+e7+4Pe+oLRNoiJynUxMsOu+L5e/lfHP/+3vl/ZFovaLGeIwcaX4
f/Ss7tWAc9FvhKBaQLpEkqnK9fcRoESkZEJLjn6VHl/mbm8nbU7SiwjSJI1GUjrhgnhgNbRw/lWc
Ic73x7C5zknDAEuK/FVOX4w1GiJbWdGyTL8m80UtvyDKdT+E+JFSUolj0s8Q0iAWY8atsyXEUKNL
VQeDflLfL5Rz7ofZmitqOPA6KXR4v6i7mGo3ps0giBvDV7X/0u1Screm6kUAWd1lCYdJUxOycM+s
z8o0PBW2+pRG2ff749gLIz8p7CxKJ2xsr+bo+L3zpMVKsFcE3ZkrU789FJbJNJR51RkKNrma+0F3
/74/iK1vjoKdYCDpwoRH2n3lOFjqKOaqnPQHhMy+2crr2oE81q97ENrNsdA/BvgIwfAXuwytNJ04
VhlLV3+a8TCprD3pbXFfyQtYsHf/G0H6IkptebMQeL2Ga/O9RHHRh4JQNd0Hx/xjzp5WJ96LuDcm
6fu0xbgOji7GlGOXnX/Mh71rQfzmX8dkCDkfk6q+J23KoUi1xpgcwbLLx0Orxd88vT2smfDttQNc
hZBjOaSr9Qe+UY9q+Bt1NFgIgKrBJGMnJ4NLyqVelxlKI2lfPflhHF+a0bw45ad1Ms+tSpv//nrc
ntCf8aRbEI12UnebW3C0Pqb1t3F8vv/3b25aofHPoxl3PBnKYA0oyFIMQD5XOVnIii7qq3zX7UZs
ml++mXj4of8kDHWkVWFEJPyVE8ELWtI/m3z1VzhjdveQ6+Zhr5i2AdA10ewGdwpfjNKgXDTWsiGa
+oTH5pSPkIvMJQJvGK0Pq7uMgWYpYaBCvXrv9vAbYqNKT2nXPNdp+nl0lT6AAgD1MIoibAFS7yED
2wMzq0azxxvmvTfE5uTzInbFL+aikfLNOa9Mpy1K7uEoxPJA9OAtf96TDrgXBcSBTOlBcNpUopgo
zfDnUn8c29dD+xuXMRxfBJgpvgG/lQ4as6yq1I3b8hq64Ws4ZwnyV2qM1sMecG3zePbInEHPwomR
H5MgVZtVKcnNJ7M9aXPil7EGoDg8gt69vzE2ypi6eAcJYjvPY/kiUNMeRkLPMnJ6gLLRyZ0Obvi3
svw1uekDHd3F2es4bG31lxGl1ZC7y7TWHWrIrqr4mfcp3HUE2BuTXMMa66ktFCIooEza8W2D+FRv
XxpX97v2avbHLP18fxa3xiR6N1CqaKbwH+m+Lgp0K1ezvNbONyOFLZYe7wfYWtw8wNFC41C2PblZ
2Q2anTo1Rwty48VnJ2/awHaK+JqOOLTcD7UhdgDED7gd9kv/p/J2OxjH6MNeWdlI1gorv3ruSvUU
pclR1a+1qj2vQiPW+la4e8n01hgZHP1Yak7IHoo/f/ESatLKqbsYGqPTLMc6jQMv+ZauO9S3jSDQ
UOGKoDlFMiKbdzlxOs16DHrXsXL7fVtH88mYjflS92O4d4dv5CVc4OB/REkIU0fpjVon7TBFQl23
SsJTEydvjBjUkd4f1uY8O5ewmjmo1Qm9kY86XEjHG5/B+/nlk4sOdZ9pha97CT2ScNiRfNg4Xm5+
mFjOL2bankbUQDz6nJrmfY7xhUlopdpJ+pA6O8fLBnQTmMaLOZA+ar+UTmwN4NWzYTnhwtDEyCF8
HFzEsI03mvEQ1ld7zg92cpyz9LKue0DN7aGCIkLjmw0k62FV1qjmIS/Ba1Z2/hJ91zOInNajnv9x
f9dsritq/P+NI51qFLIXNBjp4RbTEr7pp6J4tJLlA7TYPemHzUiIWcASFwZpMpzNtVbFmmpEhg3w
0hYeXzhRV7N9uj+eDZIzH+5FGOlIGxsQtbWOa6K9BhD8EhxeVX8tw9OqjX9mo8kZ0BzBAT2Nkfla
raaT4/VnU59rv1DXoxsNgTrtqfZuJFgg3QC/C6oNUD5pQ+EJVy30R9hQqps8oHdxyK35o902z4U6
fJrdeU9kfDMgSH8ue1Ghlv3b5nBqYluB4RVBWqmsg7r61echmw7ZHpds86x4EUnaJ5hFU71uiLQs
H3Ttg5JmvoZzqe1SCVxOyvRh5/Nu3FgAilGwApRCaUEeWZp5adykNMqnVF0DtSnSo1VP8SE31Cjo
5zz05ybrD1oczj7qOuNjOUbNg1mj5rvG2Z9h3c+HuK3dnctnc3FD1RL0FgjQsoCcO+nzaAnfy668
gM31m7X19eH9/cFvnAnAttk6OBohjyTrIyHaNdapBs8hXVrvYC7Pg3hlR/VzTLX+eD/Wxjz/MGSg
EioMdmTAchkSfq45F6zS+NK2/UM8dDuUoA2PAZ4c9EohFFPHIcztcZ5W46g6JeCKfm0e8XHxw5F0
30YDNAtKnQZu86nKPq1F5YOr+qxPaRDN88GheDhpVVAulJz7vd+08SFvfpP0FgJ2T5HddWGYZ8Yf
a7I+5HTCzCJBO9mf5veFbvmlNh7G/nXbdqw19WuqV19MzpnMTHYu4o1dfPNbpGOjD1N9USPADVGc
m49ggR1fzZb64gx16OerUpzmYp123gqbHx4DNoHZ4PBwpY9SJnE99RMfpbHSLqjjjmRXU9fH+8tr
K1nDUOlnGGlsU9J5uVsztmL6iFGUr5NUqO13N/oeqm7QwkCLHeNBaXY5Gdvjc8F/kkypMHxvF11d
xc26msjaKoml01Wb+2OeJyCP617DyWLUVkxhvPY/KQbCj/UwK695j2ZHRWmiQFPCNHDTbvCrNAx3
Uo7Nlaf//GHSjNhDt4Tsb2AmaomxQHNY5m+/QWFiy70IImbnRQY1mZnRtS7TPkTRMYocf1i+dzFY
Wzf+9yfiTSRxmL2I1HfZBMUGlfN5uDTw2+3w0c33VLI2dwgpNx6FQJl44t4GyYaG6ouA//RpGFjD
iU2adn96+aWsvt5fsJvL5mckWX5BL/qV78IBrznTZR3epYm9syXEb5WqMBRg/hmL3HqKijFN+5Sx
aGCfM+1SYDpaOG9T9YO4TIS2AtTX+4Panj74QHCzwX/IhR+7wrk9XkCyrDDAz2sXRs9dEZ4jL/SL
YUpIi4b04/2Qm6vc4llBzczjFpO2X6W3Jd+L9KwxP2eoCNopyMQ9rMEG4Zhl/iKKdIqvtrvMxWzz
WpriqzkHVXqYytyfTRXiyAwL0ex8Ze3eDyQNk9vG/pR1Pl6XCD7M9cUruiNiUf5kRYHZzgeDDnVv
Hcoh5PE6vHe0co97vJFF8XtFvwdMP2xsaVbGeRTtXX5vUse+jerMFP9lGJdc/aN/sp29t8XmN7BJ
IDCDEdgf6RBI+pShDCKHctsntRymcz/oGOdN3k5jfC+Q+PMXZ8DozGpfVFym9JoCy3l2erLDaNlZ
xVs4VBMMKtcVpgoaA7sNg1eu66UtYZryojVloJWPWTkECMCwecrEPkT98b1T7iXZm0cCj/4f9F1w
R2J3vRhdlRd1R7YAfVd/Np3oyRm9nSthc1m8iCA9znIHGpsJL+I6eJU/G46vJ+qXJHqFP1zuu/F1
NvfSH7HQfjmEXkSUDtSlDJN6EbDNPFYe0PWAETce0cMgH4v8LvYe7Okx1dTDGuf/6Zrww/3D4f6M
Iv52O6Opqedq5jDe1i4f9b54qJqdMspmCv3P+LBDvo0Au5SUQGivNJPhD2v0FhLqm960fTPdgwlu
L0vwgahZU6f8xYFjTJRqWjNiVc0QtOl4Hiv7EC/rI0IYOIMZU0D5+n3rDe/jNr7Gwx5MbXM20WOj
FoOcjSNrb7iT4iiaQHp2S975OvjLd2XTzn/e/2ZbQBHqXnSNEGQSCnDS7vPQkDDyFLYYFZNgpUcx
F9phtciYIz2o6le0/nuMI8yLOX1I+vWYjSoOt/FDnxk+je7TojWPbaqhC5Fcp9j+ev/nbU3Cy18n
pSF1XxZpMvPrVLxAos6FiPPpfoSte1vDpEDA0F3SDekYMAaUausGcGuRP0Y4x6ZJcxon2OEPXIK8
ZcaH0kwP92NuXdwvY0oHQ2a7ZQWbnjmPvqajGUTZEBT1h5DpzLrv92NtrmN4cID3aCHAEZcS09HM
29TBSuXqGJ8KgA9F4z1W0fw5Gy2EV+0nczxqLaJfsfUlyaq9HGVDjQqo2Ivw4gu/OGbdKo0LN1oQ
Th99hHuyM00Z8NfNeWzUp75/FynxYbYBHLWvGirL5RSPfsvDCSXHQzy0J8AnJ48UYw3XwCyVnSN6
8yGDXgf8cmHdALDx9udlmW20lcd7omryIA/jYOzeaVYVFJH6rnO1oA3DIzpwIXJsO99FzLt8Vr+M
LJ1lWt7BbNZVaGbT6ifwuePpddl/m+tvzfzNMFZfLemLN68UchstNI/d3tb//4wdMDl6rsjSyWI7
qh6hGwAN4zqodeA0z5VbCphPMC5rsOog4bziEvWv2mR8uD/2zfXP21QoMdCdlwtqfWFN4xhNwr1b
vxZWeTaxChmq1nfc7txALr8fbiuPEU/h/4aTlmCuwVBLhOFKHr2DFXVW4mfvd4CYtJd+BpHO0TVp
bQ2BVR6mBjI3jffUal+14lJ40LtQ874/os0JBPL7Q/ABMIW0p91qagBls3b01guS6dhaaZCqX2pK
DGuyc0PsxZJmD+KyW7bixZ2Ux7TjUdH9uSj+QApum82ed97WBY+v8T8Dk2axzmZOfBEsLsaT4lxc
TT8BUgpy9sL9Kdw+F1+Ekq4WIxnVSFV0Hp+onbbVq0x/FVqQ0tMqWJw/Sc/GFARec63rcSeL2VyP
0KZ59ApbVlludVXQkPNKjkTNjYMem4ekCaZ6J8jmvcYTAVAw+QNdiNuDzc29SusHZhLO5NmNLl1a
HLKRozY89eOHQW/9XlOD+3O6+fVexBRL6cVZ79g1lgMTMb32sdC/YC/hQ4o5w0F79xuBmDo6hQ63
y4+T7UUgUOIuEhANF2g+L+dqGUeSlHpFkSry/H6odvLqzQ+Gly4+t6KpJEv+xX3UNv3EFZqjMQEj
eEyQ3tmTp/mRaf1yIQC5IeM0yThl7TpbTceqFy4mk5cfercbHkOHJotVa0ExuKiJ5Ygd4fW+/pV2
OYorsT9qJxTAHlakUBZ3rya++TE9rka84EgbfpR/X8xx26v5MHis0nZ43XTF6rvV4JvmejRSruj7
33NrgpHYpqgg9Crpxd4unMhCuCvUhVGI/t0k1Dh+HHd3vDio5Pl9GURanUhu9F0yW5DN4vqAJ1oB
uOH+MLaOypcRpLxOm9JJ72O4vVOVB/rwtzae7djwexpEOoD8+8G2vg8CcMLvhoYF8KLbOVs8XpMR
yRUt5SpoSjSN5uWxi9E2YzfcD7X5eWDdGwhegsvS9dtQNY1hkgAX0q2dBq1+KDv3gADX/xZEutMK
BwWj2GbyLO9jOXZ+khxz6P3/WxDpMjNDbXISw4HXOF5cRQvs8klp93aO+My/LDTwc8JHjsRKViZe
hzS1vBVCwWg3HyjCBe2afRwG8zLr6rmr6r+i2NsZ1+bKA2D2QzMHIxNpMYz6qGQGT7lrkjRXy6aj
bTwmNU0H4FmUwu5P4uZGgg2N5BQ9M857aTkYZth0PeoVmtpzWarOdHZTo965TDYXHQq2QnMHGLW8
6MbCKGNlLqALZF4ZCDH+wLQHjQtzKs/3B7S5leDSCuEdwT+SyiazknpWq8JM8GBg1+anNo5O85D5
Troj4rY9pn8CyS3AHmyVE1ag22tsudtxPnrTx2xXR2hnODL7EMlrHjUr7H/LCdEfdf9s3bdx3hwL
Ozren7itlYCYMcgWymgocsivp6XKOxPhpWvUrwAdbHPI/qpsZW/Bba1uk7v3h6INiFspTD4a5jDY
XA/TMr5aFO7AOqq/xYP2zsQiC/bM+/vD2ppAjlQkDSBvgYeTFjgk7ihqVMgzTdsGpfstxdk+UrpT
OT3fD7RFw2BQPyNJ51HhgJ2c1A55FrdyA31BMNbxOuu5M130y1U3C+ql7R/NKBsBj3rfBjuMgsFQ
lQCVo2uqNHbQoQD4G/vh5a+SThMlSROcNtkPtfHJcf/W1K/0ZOJi+I0djluckKmGuohz+u05ok9l
gb9TzzmCXYPdX8RxP/XRzmm1dRpDWRRmvTbWL3IibOcuNlw6PAO9QhDYxTx6qL44fXPpdOWYDhRG
kz2z8a31w54ADopUGKtIetq3VtSX7gJOuxpWw4/Ht7rhBtqQq/487B2Te7H020kEKtK7lkCh06j/
o0yOQ54eIl7sYbge7i/WrV1IlQwyHr1+HcWn20ikNpWqLBiIGPp8TS3tGqbKEfWBc57bpzrPdtrn
Ww8YUCKIxYM9NHU5HTa11qyLHuzhUniFbw/2625GN9Z7FVvCzeDM/+vizfbOCb0hIwtWW9gaANpG
lFJ+Wptxbs9KDHvHiin7xP1zmHRvSl7xhWucDYuC51oGRZU+qc30yl5DP5m63zh+PHwpcZ+BwocE
4e1E60uaLLoDvcdbmsvUOP8pUiOos/HBafZaFJurh8IvWEE+LWiR21CsyazSLHC4JSofsze9doD9
jIv15O4mxxuhhH+PiWYkOgzYf9yGKpEi8jzcJ69u+clt16DFraUpHZq+H++v081APNVAWiL5APT+
NpCu1RaCxXzBRnvCh+FtWXwvl4tiO//+VYiuBFhFquZosspoaatzM+pW4H1NRX2MACwVanf+HSbW
TRRp1zXmHHfuWIHxpa6UOs8JHp5ptafquXFI3kSRThFj7eM6FuDbcVTejKCtbOW9rvSiS1X2ySF0
+p2zf2ufEREeEP4d4g6QvlK9TJOV1AJr7tiDj5cbiprPtvVpQexGrY9VW/lVNPqN+p9oinyg5I/3
V8lGKmaxOKiIQzBmv0srv/JKZZwqlX1uzn5dfOclYFY7NZi9GNJ7sLNpLOgDMQoTGXrn2XBN3/r3
cmVCO4h2As907hwZBZDkOQ2xGgZ4qn93SmoF7XOKaN392draUzqK+hzIWE8C27/dU8PaqGNT5dV1
TczqPCx27YeF8a1WmzcoLLQ7N81mNOzYIU/SgCOcFA3RVQt9VSDZ0frYovceNc37wYgPZTnsDGzr
E+lcL1Q5KL14MjC7UfW6tkOlvNpNdSzD/kJd9SkbjXf350+sZulJCKPpZxhpf+luN5eWkVbXaczx
7Pw+NHsiUtsDQQFC6AryahJz+qJcM3QxOlJDVjGQTwSwvY/q+P3+IDZuZEHL+ieEtAicuXfXBFrN
VYNphBfF2Ppev9JXPmbJ/MqZzYPS1K+Uwv50P+5WlkwhEzg7tg7gvmScUF2SUPWOBd+1ao2zV+ON
VifG4CdhX3LquhxXJCfnedatT5PhwDWqnSArUwOpesd8pNsmjNYXhH/u/7CtdQrnCl1YfpQg/9zO
ed1O8eRRirzqzXJGpJ8Efj0txlO17hV7tsCW6FGiIyJSIa418flffN5ZGzuSaNapllqPi9uc1uzR
aNyjM3mB2wcq3bsp8R4gxQfRW6+3TqEzHZYqeTu5c6C3721zD4aytaThCGL1yfApD0oXU7tA5IyS
qrqWjdX4bmtGQWyG/155l7fliyjSxmmnSa9GgzU3z13LmdNagY5die+GS326/zU3ryTuJPguBg7u
VDdu59ioKj3R1rKigPLdabRgAsBTJ6LzNqmQ/V/V2sOsv1pKcJWe84jg886xt7WFeaeg3QpNmRRJ
mtFlKpuiHxpmtFMOSX5e2/AQzztp9V4QaUKtuYBh6bTVtQLUQz7hLo2PWPX9qdwMwuMZ/yFkiage
386kp4adkTszQeJn3rhB0z6V4793N+e6E3wErm9hGi8llN5UrBVXeH2to67ynfypHtNvugWxJf+d
6w/YCfKzPBaRhxUHwYvd16XRYPd9U2N1hn1Sqfy56H9pRfKKjXV/4sQSk+4JTm8T1iDnCQqHxm2g
JVUTpct6/NxMTLm9WjkpfXRxHVLldDpYxX/uh9v4TjfhxB5/MS6nDwvqOl11dYfFD6uvWkZjY9fl
cisK5niis+GSqMigwXAuGoxDVdY1SMiy787RQ2JlO+SiLcoPpum8Yfg+JoQY8StejCVUY1b0XNfX
TnHPk2e+jaOP9ZA82bCg1q4+VNVXAIRBmbZ+FxZnsAR4gvc7C3/jUGSUP1zU4JyCKLj9EaCWyzwZ
uvrqVvVj1baXck8Fd2OFQEVRhU08FViaX7cRKJMP+ZDm9bXF9KEJX8fmOUL/0ihiP8Rn5v762BgO
xVeufBozBrbA0nAcvBFcJ19qnvqasR5Y/c0XK455gtyPszUo2rgYakFVAIMkHUqTOYTruuicF16f
Y5mgl4/2VKanEYNBP6xhpLhrvGdkvjE4cktaGowOYUBX2tQFjaZpRGvkauX1MROa/l2q/waDkqnD
6dsURB647befq9dcS/Fmrwax7bnnvlaySxJ7ysWs5m5nB2xMovhKaECRMzuWrANWtupAkZL6f8L/
4DRbo3ExmyHx7dU2TmWJIZFT9cbOI3hrEglIVQgpT/S5pUmce29QirBsUP9tvyqxAOZ64fn+6tg4
P4Aaw5uk8gRHR4ZWJ6GltnNsNujiP7mQnluvhjP8G4IR8FxRlMUiRPdwA5S+1LjonTslLddJ+uCu
7bci/R0SHdIGMBdcvpRo/t/GMHrNagejbq/JaJ8jRzloTXQchvDh/oSJSb+9RRgEmt80hMiXEVK7
DVNWbYcob8RrzY6urfnFxmOxLXp/TPYEl/YiyZOW1jnXYlyB1H7vpJ+LECqI/SZTPt8f0K+rjAGx
gfg0vEDYr7cDqpENiAbu+quS4UThHMrMPtyP8OsaI4dFTJK7nRMPxbHbCLRnl762idCGZwfD0r7/
5MY7G3QzBoUvYSLMx5HRq2pTUmWLHC739tlNPiGehh73/WFsTRSA0X9CSAvM0tsuamabL+8ufjkK
L+T7AX794CgqsNvF0uK0lpeWWarxkptadc06nKBiWx0wz6xpcdZ1GszKtO7UifbiSV8+KktzVunF
XO0qNALXbMLHuVA+lyqoOKMt2p2Kza9PXDE8iKUQELCQ0MX8vkgiilCJy8FYWQaKMR1KjEV8kztB
m9qjPv7dGP1h1irFD5dpZ8v+eniLwEKkn6sWjwOxdl4EHsM1cYyQjBnMQIFxRRlhEPuEkV2QZM/3
P+HWGEVtVCggQiGQtQkhT6RDqXPZek57LZAjwY4xRKfULU46+s+V6/j23gX/67oUYufCKYIEGjSz
NK9VVhlceGp3NYxvvfnU7fkPbEzfzd8vTV+ppw7+tfz905zwQHwd+mn0pkr8zN2ZvI31yNnNtHEb
AVSRCaxC1cgzVr0jwft7yl+zFnB0Qdt1L/PaHJAIg14gd56s81sUneWsc9hdY9t6qB2o1h8GpQrW
Zrzk1k7PQ0zO7XXBx6FyiLYnvim/YGArZMBXXU16rovEr2DKmzGZ5c4RvhkEzV1RnxL0cSmVbCtl
jVyTIBHzVaWfxuGUd5/+9crGieBnDCk3VjRkKjAw7eGoq4Gbp5cGZB3OkYclUY9x/c2YkDTv9WQn
e91c3DgjIr/5I0+RFl87mqG9LEUPZ/pdWT5P015tb3PR8bIx+OuphchOc7lbwVapuv6qNm/zOeS9
Ph84kWZdP96fwI2R0PtyaDmJig7Cb7enUFs2qoFHznBNYLYeDbyWHrs+8XbO9I2nGq0egbenqwe6
Q75EeqWPQ28wh+tSrkHu5Z+q2H0aNe00ZT2edtO7ZSjemWt5sZKznV0095M9frk/0l8PQSAlQBeE
gBdvAPmg57qia2MbI4zvsDzGdE1PqaJTvdOn0G/1LD/GEW1HZHwfrXkpHu9H//WDEh0EDaaBGnUF
eXf3NZlO37jjFUZLMHqrn6tnblu/tnfS8w2MN8097hMaHKiukQ7eftEuCVu3s8fp2k9pkyFHmDcX
1SjdY4kEWJCsvXfyvCIMQKS2fj1H2klRu+p8f7giyO0Bw48AYc+bhLyXVsXtj0i0wk57Fta1WMPD
HMHbTef/x9l57UaOLFv0iwjQm1eyjAwltdR2+oVoS+89v/6u1AXOqFiFIjQHc+ZhGuioTEZGRkbs
vcOVGn3jHF7YVUpnNJPwX/oU6/rdFATFbIxoFdnjPvnQhoIi5EdVsWHm3HXE8wpdKfRpSbMN8TPe
XNUtpefMShvZV4xavq+0fnmIJNgJ2pD96Cz0Bc1Zbm/0bP4IOFXbyBMuzMW08Rz6qKLkrFnrRVbL
sNhTaSm+gQrCrKPHvnyqsofs95js0ntneZnVxGX6X9AfjPSue+EvOs7Bp+FvoX9Mg1vZjL0ttZXz
fbcFfc/hw3ItcrBPNyRXCwMmXaT68dRW+7mRG+vZKZKh9ozIKKHSVBTENyLVBcdGRgfZAQGi5lOv
O1JDr2ZDly0oaluDq0EWyZ0eQpLtIsfl6rWzKzNrPy/JvjHfHyWBQaJODFmIWgW8mtP1hkqSlW2m
KL6WS0xGSE3Db+Ou/nT90FzYVfAHgEdIssWoxdXJrbNmABMbsqtFrNzKg9lIbgmBxu01nnQjHNmN
WHF+SrlaXjMBGn2sUKQkb/y6TpbJtqpZ9eFDqYjzmAhz/Mwao8kfkqmM7Q1Pfq1UnUYFmgfOq/gI
TcWz7knZUHpOylbxZXOX155uMVDArbQdQqDMGHAec6D507sD76nNVYYgJ4HRjHapvLK0q/FDvyuN
2kNN8fq3uxAikFDDK4H/wG631dOtTGtyfYoxim/l+tB4i9EpuZeVTcFzIkvr0gMiiEKxXXXLLowW
aCm5hEjT9R9xnkKSEiuvZVfIybRST38E2vm2NEkDP0JS1CPVDHs3IaByUJLGujWW+DD2erxxLC/Z
FKkxCi+81KFwn9pE8nOZNJoC/jTb/mxGDzMNFLfUnAZRYdlnVPbGIi/tNA1ih0QCxM7Z6NOMQcR6
h2qRXxTjryiCwISulJqD6kJg6qZIUk8qW7dOmw3vvXBYuAU4/tyudN7XEEGlidQmnoh5AJOkvT2N
3Y9SzR2vS9ph3siXLkQCmOVi8J0ikN5rFUknz8n/0GX1dTl86QaIp2m9703kJUgZrvvMeQLIraaD
WaaGLq7Slc+ko1Q1A/I1aJrq0Y/abIaDKjXyxuZdtkItDxwZ534NBQqNuFwUIpAPlDN287nqb9Jq
3AKnXvpEPKr5i3ALejdiW9/Es3HsyjGzEs23M6ZBy1r/V4/CzqsBb21ElcuWBH0QtB/V69WuVZy0
NEkzjUncxs9pND7ORvcoDVtj0C6a4dYn+SBzRuHldEF0DOlwZUyabxcVZYkpdI6iiHFT1fKyUaoS
V9gqNrMWMRWU7JiLfVUOWyLZkNrQVH1jyO7AYnha/bVuZC8fPmiSdOSf6353YWk0TYgaCkwGhiKu
llZblhr1sJT9fvqnWDLXgfCibukZnLsdjUI8DtAXFT7LXhmRdWa4op5pIpfI7DWnmv9JzCndCEgX
jYAmoRYuJF/t1Q1Txg3+PIUY0dte3tV1SWdmtCs7/i+GUM7kkBsU/NcofKdPq7IwalModdWeWuTk
PeFSdL/f+2X4/LS0EG0mrMMFOnU6eWn0hDkzJjN52lzet4411DfDTArk9kWtJC/vN4ffybRLqMHz
3j0113dB05ZRZPmZ1fTuYA0f9ci+Md9Prge28P/Jh2CQaSszS1+PyE3Glh9JtS+soKvz7qqKA7yM
ghe642IU38rbnEwMrZZCi/Go8WceLQGNGOt3ndlb7Jzz60EYQlrytXZI0D7dMp0pknNgpxZ9n+9t
Kn0qEWvPmSSnbL3bLxkyaDlyMzA3zl4P6WnGXg6qCLFGs3S8cESLL4TqKqPhuPV5rls6mzYzggqT
e5nPg57LXu2+a3a1G3u0u+ytu/U8YSFR+d+azmZ8R13t8CDFkhY8KGXziAZJJbWPSljzSN3QU7m8
KoICQz0Q5ly/xceaY7zU7J+axJFXhGp0aKr4Q5mXxX1htxsH90IgApsj5gEB3KOkvDq4PRKtfS6P
ZA0RzVNXUsIvFuDKX9fP60UroidDnkkGtmZixqlqBIVaqyhyJFXtFpraHBWSvz/XzYjDcnofMdb+
FSnK9pFbrny8rpQurHKkYDsry3aJA1Mgk2TNq01l2l83dXFFoM4RSwB6Drz39DiVsaoUY9uR2enx
4CE4OKAJYNkbjYbLVsT8McIDAVz8+ZvkBJHAxbajAfp7kjsvyI8kB7OI7N31tZx5NzqDBG2UnBkz
y/9XRVdpRCEqRKbE7/PQbQL9paVx1mpc55b+USvbja07c3DM8WBFxBdMNFmK+IpvFmWUSzfNQdf7
KRrLGfHHKRwvZ+rM1qk92z0wu0JJ0QEO98pLPDUUTIDhEkXtGUg2fEHrNqeIJW0No3qNZydOJ6yI
HBV1CJLitdP16lyVYd8ufiNUBT1Tm7MQJvqg/8wQKe12RiIV2uMk2UN2nyRJ/+Joke0c08HMrIcy
KHUDWJxmLy75TtTvWn0yf2tdZVT7wLDi7zbim5/KQFYY0T0JIOXU9vqjNo5pv6slpX7JmyJFkbcq
nS/lFGl/y7msfxmdujxliZ1+KlK1ec66WdpnYZAnPKC16uOAkiV1L+aNlbtq6ceXhFrq05gnSwd6
3JH6/UBZ95dalOnPfA7iT0kQZYVrFFX5HKSLnnnVYpgPGsjeaA/CM+KMIZ7wLUpVAn0wjDK9iGic
D+rSDs4RHF1mHPKhTONPellEpatlzvzQ6I2kH6JYleA8GtpPM0jkzo2AH8gPSh1nz0OO1PNjEUu8
ixd5RuEpqgMaA1k+Sp9COU6/LdZQfh+t1rpN5Hr+hpenmSvTuSo9jfnMP4okg9LW5uWg7KSgzGCL
Dn3/MaR0IR8mW0uUXW4odeJ1XcEjI4u6NnfrXjU/t4s29fu2SMrA5fg7P6KY4RA3/TQnDmWzRXoe
5KTO3T6uu3LntJGCdHedoKq2MP3nn7gIy+W2Z+9MRi+OWnc7T2GubLz5Xh91K+ejEU2B0eRdK+gF
py4eq0nUquM0+swyK1BsngfesXppjtFBXpwx2wWJJb/0Dfoqbp458ceu7KyYDdEK3R36kk+h1M7Q
etqs5D+CKpvAf6SJClY1YdMNpWgSdoXy2k5lCsKwz2TbgG5mxrnlKqnVPZBSyDkwXzgQXqCR9nko
BsoPlCfzPUL+9S9AO029c5Sl+yMhEp7uisFGC9IeAcLslVSN7sfKCT5acZ5LN1BN8v5gtUMzHTun
6eedBnK9cMGzWC9TO8ryDnJRmO2HaZnL0DVapjO4fa1ZsVc01Io20rMLsYqnFCUKgSoWuebp/ibz
UEWFSU16NCs4pUdTiw5D/UfKtkT1z7sdAEphOkASoXdDM2/1OrSlYphQqqMsnYTKC+oPk+sg2nyY
k0reFzkaGnE/dYlbFzaTfCQiRR9Y0qG0QGby5Az3o14nW7o8FyKoLfoPXA48hsALnC4f7fHU7PR8
8nk8zFwHEuo3pvn3vdcPpD62l5kUNOXOKuVT37dlH+uLz5P2AIkFUdDurm/NXAxgdRDbeb856og8
GqgMC1X80zUtizno5RLKfglQ8KkXPW2rwnlzsMpkWYvlafEkv/vO4wqCqQW1kO6Ktb4kMru1xnaS
FrT/EmeP5nh+0zZlf2e0eklx0djSGBB36GlcEPb4ZGThvFzWCNGhnUo+aiT7URJbXhjq1YMzSMPO
mAdpI0c5KwLAWKDNwUwLSjXc6OscZdSo26mJ7MtGMN8aZvFD7ezxOMUOlw2AvcfCVDovU6T6cP1D
XjgyAgFL8ZQbHpDvmlolS0Uclqq2gPquPadW97I93Iy989wLdRb0uNTp09ClTIy+jct2cmMxMqAK
kufrv+P14602G+ARiQwChbAC1x4FDqZ1hq5QfJ00yxtKCueuNZqDm0xFvY/ooe77qjE9QuXkzUtc
eU4ytIc87hk5zSQ1Nx+HP3Vs6V6vdMV93svSgywvy2fURMYDfP1mR8c3Y4zc5NwUdVR9LOa6c+di
Dg4on9WPdlh2H68v6vzkazB4SG4hplLpM8VXf5OkyVWsVi2sJF+b5sdKrb92lbbVibvgpPB5AePK
fDtgH6uTWM3MICCjmfwF4saDqk7BDn+Of1pq72zUEs9Nibk3Bq9SRnrSXFwFMuYtx2WkVapfprXu
OkY33yBWknv61E0b50H8VafewHq4jAGwcOeheX26c5StItbsaH4jx/W92rXzXh4M86XItfae69oU
LNXOMyYz9JxlHrY0ec8JCtwihC5GMfMPCPHVTdI4dGO0QNN8ZaK5h0hd4KCMmv6UmGDrzPvWro76
0rqVPB6GUEhs3153ncs/wKGqxfFkuWuSkQ0H1smpFQEqZM7sFO7TfvIyuUY0ffmiyJ9rxAALS4OY
bj/JYwvgcOuJceFzi042zks/WUwiOv0GdY/9eVCISWU+fG4UOHvUP2zdi4IAlOP19V744OLq5qUu
fJk+zqkxqERI+uqd7OcyKnHkzwsqOIOuH6y0Hb+MUhzsW3VID4WV5J62OOX+uv3zHIXCkZi/xwxh
nG5NTrOjSQrwJtkfWsW5N+Z42Jtl0pJwmtn3opDKjdBwHvCxZwixH4aH8OZc5USBIslLTW+AlmNi
3iCUW9yFgZ0xIFQdPmRpkD9Kwag/2SVicddXet7OVdlf9pmOJ/yms1RBzQJ7tAeWmqmRF5TO85zM
X0p0/5J+9IzEeY7K6FObIFmob6FrLqwa00Jp2ha3zfqai0M9mmyJVddyIW5sLxj+KRNfN1O3siov
bo//aa3/GhQ+/iYCa3FAeajHoFOPrlT/k9rpASLxk11JCJm2AMTju6KuC3e0lA3bF44PmAHwA6yT
e309rWqhScFkCco1Zm7nOzUNFS/NBzqRg5FumDpXFoV6DSiKwpDowuBRp8uE3GtOPJlVfyrREK3c
AilxG8HJJch+y3H7yJCWnZTWt1Udv4xLtFd/juPwNXHaPbps+4CJKRGDL5bkL+y6fThuQWMuHC4Q
KZRGQFKIEcOrSGJTC6sS0GC+oaH6aJZeXH9PCpprzVYY2bIk/vzN96bHZcq1QSUuRYBNHh46szsE
Bi3urfmNFw3RgCI+Ct2A9V0I3dhpp6BRIZA5j2PzPekqJmsZrvHukcl8Wq4ftHIgZDI7aRUYjWSa
BD5C9bMk2xXmj7IybzRt3APP3sjpz7MVLNEZIuiLrrK2CklOYFmDoYeabyRdcRNa+Wdu4S09ygv3
Gs1q1mOxbyxn3XVQUslENTkF0YGIOpLi/XgLwIO5lIBHmBYQG8veNKf2pgEgcUu7st/PZFgPo+10
n+nXDhuF4vNFQ3cVcVDMIxEaj6cO00WSPkRNKvttqyKG1i7tUa2HdHc9Dp3HAobZADER5BfKkOvb
LQUso2l8SB/p+tvFDFBj7W9DcyNpOo+u5GYEGg3uCw/uNQoBUS8plaNF8VO13SMnfqgrQwCz7md5
+hHU6rO2Nbv2/BTQtKRRJbhEZJVrIliuO6MzQJzydfD2z0rVDru0CMw72wQOJo3m9G4X5YFA4iOw
bWJ65SotlKhl2OXSkBR1anEflWaL8FeEmun1z3XuFDACAdBR76Efe/YWAbRR6rE86X6Z68au09P2
OJbh+88b3X2SXEOcOQe/OHW9TGrSIWqxgqSMwbwhihVln9sbW3buelhxsCHA9uSyq+LWYuVFMHWa
7ttTUCM/Kyk/OfvOc9222v76tomc+DRpx42xRvUK3ZozYkebK0ucZInhS1WXHI0q5y6RC5lR8qp2
nJNh/hJJ/dbdd2l9Gg9YwiQFZHQjT3dxCqwgL8rO8ONGH3J0jJMEGBzFU93V2zLc0sc6dw3wb4Dh
iPkESZ4Gp+bKYu6rZawNf8lrw7OZEnvo2046XN/JS4uicif0sHgKA0Y+teKgQLPUiHKiylC45fLk
pOGNkqgbUenS9+JhCkqcowTra9W2QimjM9CON/3YjsHGDnp2a2baeGMHZXTjdNS5wc2+GyrCqWXf
yHxpBkLBXi2t1M1pAJBsIHBYDTs7iqZ73leVOytOt+GPFzJdYQugA6sTjLbVx9JmI230wDH8Gmrl
scxn6T6Dz3QDSav3e6sJb4ss6m9mydQ8fVST+3yalS3Ziws3Hs1BtCMVWtSwE9cItXgaQnkICtAD
ckFOPd11erjXi3/QXzSRf0E71g1NivIQSz9amyn3BVei8EAplAqsQEqIP3+TEVWNI4fBIhto+1kx
M1+iaadHc+SSuVYb+33RFC9VWlNg4cjwT02FEzL6fW+DXzAjW743NNj8H5I5zlTXkYZJ2xAUPz+K
Nqkk6CmG2CFOuwbO5FkW1agCmb5UBsGnJrPaP9UUyBu59fmihBWyA6ExJkgip4tqF1Miusom+s92
80MdHO2QaXRy3Dht+40DeXFF5HlwXRC/pWB5aqu0JCPLpMzynS4aG5eS2FgexhJC/salcNEQTWQh
wsgbxVodQqW2jaId+FJc1sWXLLDyG1mSqw2G9jmAWmAxRMlbkMU5gqv1tAm9jBJSuG+ETvkNMREg
vEkrPTVjM9z1oyHfh9Oi3BWTNO8TyNGHNJHzY5vn/UutZLd6kmTMOA6yvZXUwdGWBv273KXd16Sa
qycrGs3d0HTpb4uu2UYGcOGroxCEXiCfQhDAReh8c2qsseHhHLcBqFImGpchlUIzNz4a2bzxyS/E
KA4n3iUI+wav8lXW3VsTzUVDDfyO60txFTmKvpnc1dmeqkP8qy6FsGnU18NOM4eoONjpWH4ZUkPZ
WvK5KLJqk6CSDuMRdHvXfYoyQz1QTiKb2cdJsqsSefrUSJHT7ewwPYClCG4Gxnrt0py0rhmlZt/N
wWOcO80T2izpQ5baX/QG7Y6MwP/hvfch42qowlF3FArJa1VoWekHp+tDG/EEc/5khnTcyjysnhdK
FRtH4/xS5DUHCAusihjksOYNd72oERVV+jA6uWfmvzRUEhsESsvKgR7/7uACypQXO6qr5O38+9TN
Zi1se6O08ofSfhSsEGVB7Pr7e/dOVNOprVEgJk6tS6kshcZRqqYPS0HTMZ+U37oyLJ4Zbg6TOnsN
oD9F6w2FEM7NubS0hnisFoVl9hBwmT5laSwKl5HFrAcjuePobE0dP6sZ8kqlGSSe30Ied810jGQr
L3saxw9FLusfZwogu0Hv0eWPxj9L0BneqAP6ViLNeVEZaL+Ro4kYeZLtYp3EnTIx8YHC++pi6Oug
05puKB+GNNQfkmJZ9kzMmo5t1P1JJWYBl5HceAjoKB+vf9AzDxWGhUA62QR3xbotpfWokC65Uz5M
teAzaVpYIQcVBKHiziqtkEO+dM2fpJrezVrAMAGKOi1vPaHYeuqtsQTgulCi6qFfUAyHEifvcafY
tbOx2zgY52FR2AJJBd6SCAx59tRWYhQowWp59WDUY7ArmsqBoUCappSK8gHMbPTXHhL9LuimJHOt
MFY/KM5U3Fzf6dd3+fobc7lTEEGZA27B6nyOdhjRpa+qh0VpzI/Q2BDMMybRmLc0NgA6UjLOxUGW
y/5jbvQI4sRZOj/PZZe5i5Oad51kWIcucH6q4EUPizMfJsglXpB21Y/rv/XsxhIbJhh+tC0otq2j
dxUPhsM86uohDRJ9n6n2Y0GWfawKW/t53dJZ8oAlQWjmYtTEQLxVsZGmSaogPFw+LI4S72qmbaKX
O+Ubcfg8mIjTJXjvtqGKDtepA8R2G9SxWWs094Iu3dVDoVI7bcz8uWvlZEROvDO2KCvnewj0VgPh
SQIryhqrtzJv8TnjVJuM3FvC5WNRp1PkIuch1U/VVCZbxKpzc5C4QHCRuuq27awpoEavjQsSM7bP
AEgwRBYNSftBdgAhu7Eche27gQgCWcWJ4m9wuMXWta5Kb9pamm3LD9VUi13GhybDAanQKNzIzC8t
jLaV4OxR7z0DfOAyS5MWse1PoNc8hHvRWgYFlX4cg4hxV+91R/Cdb4wJd32TqlHBiwxGF9t+D3TF
5UVVuuaU2O+O9jzdwKdREgJYggrbqRUbpPSSDxLI33pQj9rSIBKNF8Hd0qPEHUeLZMHo9NJtNDPd
wM+cB3zSUCpetDEESGANb24DphiPRuSgNDHtqiG4j6eYxnf7aRmUYy19evd+MujQBC8J9BgdkNXb
IOzmckzIEP2+zmbLnQ05k7zONlPnvTk203R44yA1Dr5QlIxOt1S3a4U3SFVCSktvYov7Wu0Vae+o
W12nM3dcGVrd1GZta0FhIJ+XmcNOLf6W47NVxRt3xVlUxAgvRNjcQjIQNzldTRDMbRQLVYnS7CA4
l+WnQu7zjQrvRSOvSCIK5wwEWPl6E0mZFNjImvRDDEbPCPv4UUa4o3jvmRKLQeiNbyN0es4ik5NR
MnJspADDOLgdc4Y205VtN6ys/ZpbHZ8mjQGvJNO0WoXbqMvtpudpdG/OXqWkXt8nbgCL1JqPU3h7
3avXPoAtEGhwUV5n70ElO/08ozlbRmUExn0mf7C7yat3Vtftrts4SxdejcD9pl9PAQSExKmRGe4G
lQrHvJcTUwKeGSVfFt0qvgw8ie7q2Qm/dbxV7xbgZ8dQW2LPhlL3Ve7N8NmcmuzYS4wFQ92xvSuq
DBpfrv8qS0dD7T/Rw615f69h421yw6+l/kzGgMgZO7N+nVfaMjd2ntn3QMpyL9CL8lZBL8ujHdMc
EZqadsXc1Ptuqu1dYsfpo9m201HqzCKkWtcHd6Vq1/vAKqNHq22DB0uKy0+NXHYvWS5IBPMoHZcl
CpIdSjnyrusgakLY7o12r1ugit1IAUe6EVTWaQOLgucq2KAgDSlprs46kN58mRbTvocUzpvtqKjt
rdR/Tyk9XP/YW4ZWqWElzwAWAKvfD8s9PXtPGzU3j5/S4ct/sMMNJ3D/4tJeOe6iFl0XM1Hv3jJm
JvGae6eIv1d6vZ8W63Dd1IXzyMvtX1OrgDybfSnnkW3fozT2IUBb1qoP3fzQGbKrquNGKLu0fw7X
CLRO8muKO6dnRc36WIPb5NxnAyrvI+Lety085Rt77h91a1Y2tlFs08rZYbCLAXzsIjnJypw8aFGg
lJgbG2dyU7Pod40ab+kVvHIJTsxQsRdIYgVONz64xsykVIoSx6ojf1TjqvZQEA+q/RB1w9c2HCxm
q1ij+qOF80AEmrNo8qZ27ntPntRu9tLS6T/1tlxEuwYl7tClGq0hrTCXqa65WjgvPwczz57NQla0
fZHqKmOWjVBTfslVowHZnvtmtHe0SngExmpYb/WSztSBudeQyudxLwZSC+mr04+mzH0cWMoU+k4C
ZGKwn0FD3+iNETFBUWLK2fehZkCWxgzTNv+68J8SnFbvh/0sbeHezpz19KdYq1dITj1AKeMx9Dvp
LpcTcof6mKlHa7RdtHuP7zwZr8YQ7DEA2DpncFforbMRdXPox9nXWJP2w/x3iD4xMfZ+mL5dN3V2
UQlTojMCNxMV4nV/XGLYK1DeJUR9uN6pwd0ERnzekkc7O3wIovCsJkjywBI5y+l3dIxyUNGwjv0m
tx/64EugpMeREcZ6v5G6niFT8BgsCZ4plQrw9eKXvMnOB8cJgiifwPgo0r1hleNeI5Htaq38ONba
fEynctpnCsMezFBJP0yR3R7mCOmFMbKHI1wG9VkegfyWCrlbzdX4ISBvfOoL7aUcHOsFcCea9dc/
wVnHhh8tOIsi+xUaYWsuzxwDiq21JPHr5HcU1ox3mnfqoh8hTB0spGrq+R41y13xlcOYWctGsfOi
eXpyYItpwtCgW7l2DaGgmWUjQfybQa413CFGHtx1xuBCfoAFOBFXjA+G8U/YfO1bfRclwIqub8GF
0wUN9d+fsHKQUklTIzVMxjLOP8IENlvnBtJu6GRP2wK4iPfEKmSSyQq0J+0V8bo69ZBosnTUvVlt
MN+M9d8pWNxw+J4zplQNPxuM672+snPXh7zJzorCK1fPmuE/FhqaxWof+Urs0wHxGjveFY6xN/Kf
1w2dH2QqCLRwqUvSEKeWfLou6P2yXepaxOteFcBqN5c+5+0GfOXSakS8EM9S6hWy+I5vjleSFdCy
sjD26/KPJHnhc+Hcd82P968EtKAN4oLLjdGBp0bSejbUpG9jDmHrZdUuY1SiMm9VQy5cLoBMSUk5
c/DhoVCdmpGsULMC04hBS3+1tPyDHJbH0ope7CY9VAvDV1EDb/RvTlhNrt01T8ss/RWUWKnfeMpd
2lQ+m82TgeYiP+r0hyzTXDkCyIBg1V2lvs4obereHact7ZJLLoJ3EBpJSshVxdF48/WyuI4gKY+J
b0qJV4yx2xuTGyYbAgOXlgMeCP4jmE9olusDppdStOh64ody70pES8hqLs+QQd8I9mc5Fh1mwE2g
92llUQJdBQ1ZGdQoDMBztkn3oVTy0RURdnfdGS+t5q0R9XTPAMEr5jI1iS+kkc2qe6q00k2d57Cx
/8tyxJhyh5xHqJ6fWlL1enKctE/8xMoTt5GSJ1kat2pyZ4VuKBcwPoA1KYgrUXRZWZnqsmqaDB+Y
1WE6NpEy7idnMXYNcC6KSfavWdJkKtxGtu+KydkHo5O8O9hz2QHIELrJQi5wdd+QRk4oFsqJb8VG
tJMc+76BD7ePZO3v3FbGbtK5qK9/xUuezzRN6vt0UIiNqyOG5EkzBanwycQ58khYbsgkUy9hGtrG
4i74C/GXphToC0hh66aFWcl9PRZhioTY35L9I0BqaeMJRs+7l3RiaPUhw6jvKz2REt9Qsz2Iwrtg
NHyYufvrZtZNL/xFJG4gfVFbEVyMU68MoQsOeZymzDJ36n0VFOHozovz00zy1qN0HLmJHSguU9HG
ELrhuNmwvvDpTn7A6tMtUszMxrpM/VaRvzHD/NjLxlM2SzeBbI7uZOuPial9rcP6Zu6ZAkdBGrRL
wsj3PEE6bMpy2UVNR9td35ZLv4q3HWGHpgQkotWvKkqQE9BMUz9qDNeakn22vFiV8d5HK5tPcZQe
AWUG1VgDiupEi3oQB2Lt7UNd/4i0J0WNbxxePe9fzuv4F4j4vLXWdIS4as1YdjKWozV7RYenZP1s
63cX4MRyeNXgTq9W1gG716wxaPPU7/cmHauo+Ky0f0rIXp+vr0b45GmKx/QpwhsgKKC2cA5OfXbU
BicZG4ZVSyrzRZuhKslkx/11I5c8gJFnpChCNPls0n0eNlrbGhXhuv2mZl8S9aZJ/l43cSmWCP0r
WFbgJKjzna5DqfMA5mmNifAxD16m9LYPduaWYuWl3QJSxGVAiwaW/+qr1D3CaZNBxNLKpfoDSL/1
mHVglhuB8Yz5JyLJWzurm7RpqxLVgij1q29ZWrgSUw2UAt554MpoNzW1fAzy7C6rapeBdZkVPRaK
vnGezp8Z/ARyEyGERW9lnQC1cRm3xpikfin5c5w/TVnnme3NmEZoyG5Bzy84CO93sn8hvEcdeJVt
9Q1DdKxESf18WtzO/Bu2hZtZxoYbXvARIMqgg+hpiMfjykcGqY7GoJnZVfunnHWuFB6gkLOtW3id
i8uhFgH6nY68uVb2SkK7r9tJ5WLrG1ctQ29Z7ubivVBonIQwx7nVcUc2b7WcsS7iNrEsApFt4h+h
J7fNf9gxPj01eXqTTKlb+WE2MvOFObopI2B/xcvzMMRcaLWbNh/ffXoF8QBSFa5GqrMqXplJoIN7
clgKmaM2RlD8Q0/LjqhsbBytS5+GoyuwKVRmGXxxGicoyTUTcCXma+dIN+lfHUj21nslbsSXEd1V
/i04ymsMXzrUQ5APLUaQkg7tvRM+KdFDnW11zy4kHKDHRadaNAlAEK0WA2p2anPstCkTOON03zTx
bWrWuw7wfRneRb19B9DzeP1jnVcFXpE9pMZ8KE7S6rCmxiLn+TBn/qJ8SCeXeV8Vjf/Db736et3Q
pfNKPOfxDN7vXF2wkKta4hXPNg4heK+fTD9wB7n1Np/ql5xCKFcD2xaw/3VnYpCbqHfmLPfbLvld
AulsFzCyZvv+zIH7/F8zqwMrtfIUzRKzvKvWuCmK6HbJ5u+WnmxdH5eWw1X4CoEiG1q7Hw3UQCsW
JpOPcGvcHtDmIR1DUUcx+o0ix4ULEQU+qvYgTvD19VASGh601RQxM1xLTE8JoH+Y1lbF64IfAOQi
cwSdwAN2HbensHGcccHh2jb2IsNypVb1qIfSad2IDpcKHfBLBGQZtRsxbeP0RFl2bWe9PWV+0t8x
TNBFwVDNvtYMe6zoTPySh7s5/pmHP6g314rhzd1WUL+4VkGs5tEpuM2rDCMJmlKbRi3zS/nGIrms
ECgNYi/8D1cU4n/QdRzyJYpT4sO+qW8oSmk4A1qAiDXmxxJtAUpgUrRRLhUOvUouoZPqQohCLGVN
lO7NCqBdF2R+qiF/uhyXTPEa7bkLvkhbY38uBCXuWUiMjGamTrUGYnQ1rR0jxRELuLrukIcJ8iJJ
fsxnfbqtelLOHND7Qwzk/f2nWoBfUWmgskK2vgqHvLdUNed/vqUzN/ZP7yfD+xsq4HsBCCHyJOSr
1uUObQjKKgqjyO+7nxW4J9kAe97f5XAFnE35qgvRg6IKjRS6mgLPuzoC6CG0prTMsb9ElVcwIDxE
4m5+fndo57p6VdYEXUC2e+p+CAblamroMRL7z/nS72Tjr8m8mf/QTRHA2n/tiMW+cfPYiuZl1Clc
WsaLGVi7XvqRlC+gaDYCxwVPJ/xRIRVRAx9cJTAIU04NElgxir/J3iaD2cWGQlFeSd05T78vQ/Xe
6erkGG8sAtI4XZneKloF9ipGxjPzdF4IavLC5ETXlLONtV10iP+t7UxCL8qqpFCKgOJvG9BaHGUW
aP6YemvjLtmyo56uyOkZ2cPOxn6ONPSsJQz6I6/dYmJeuLG443nB6fC3eGOvPA/AcJAadkH7pDGm
o6OkN4PGFInr7n3ZCE1t0JE0tNcfJx1bQ0YJMBH18sUM/1rp/Pu6hQvxjmX8a2F1TwxhmPaZgoVU
bveZ/gM1MK+RrRtJeYAotiPX9K4bvLQkUnP6DK9vjjUjrXcSOBcmBqnKPxVQ0eS5+XLdxLkDaMwc
UoBoCRwAm3fqAJCsg0nJieFSZXtllLpd93PaKm+eb5wwgpIFjzPc6SzXay2G3FHq8ssqOGSO8Zho
n2NTv4+m6SnKO/ix1s31ZZ1f6WCpuCBotXJkiamny2oCSXdA5uQ+rBh34CKaPoT2p2Frxt6WmVXc
jqugi5qi4gY091lmxG7cUh7I68xtnD/XV3Qe7ViRqNpSGrcgWq5OqupImZ3IY06X7imIqy8dNN9q
ah+XCmBEtDWU7NIXg3VFdYrsT1DKTvcvkHuJKhzpX5TQiol5R0vTl1pHw7rp/gL93H6/nTmiOFfU
o0nBBF57rSWLXG03yUvV+3qWNLsWMMEO0YLyRuunLdr0BVPc6pDYaDSJEbGrN4FFv7OcI2Xw0zjQ
H/Lp/zi7suZIeWz5i4gQiPUVqM122e2lbbdfiG67W4AEEgKE4NffpO/DtMsOV8w8zBaO+U4JSUdn
yZMpnm3NvO0SBePu6037cIHRyUAfa512XFGdp0UJXYSe03XGXKFfkTuRyktx+NrCh3T0vYW//ZR/
HtumEGGvFdaCe+Sk40jGDSzq7dLyYY+Gep05RHtbP+iT3HLrfv/a/IdTuZqH/iIwE2g0oeD8/pyY
rigBEvcM6LK2DGLMkffAck2voZz+taEPN201BN44JN4o84NL+70hqWoQ/8RYZx9eCjDiFNAgrSMw
X71+befTs/GPnZMFLUPH3dLFggbyyOnRZ4+CnpkDPGfi5G7JoiJzVfvYMvrN2F9TfJT05etVfHbu
wFiBgYGVoBlH8P3XAkFbTcEsY65IZVMCaURL1ZkNOWdi9SD/HDzwNLZ9SWFiqF+84aY2d18v4bOv
9M8STonYxMDmvorYdCXaLpdul0k0hNvwTFPzg5/DscI4K9wO8A8R5v3erwLjepPoBz5dtW/oO2R1
8NA3O2M2utr553A0n6wIE4OITYCggfM89eDxGE3Ar2FFSt+29YOAREX98PVH+2Q570ycvEdSKhVx
sIJcee4PKd6wL5286QGU/+bKM/vzyYV8Z2o9H//svzcqwHNB83nViB4B6k8a/7BgkXTPxQ6f20HV
EDW9vzyH7+1gqKKeDK3w1WiWTHHWxkjAwA7qJ0v+9cf7xJdhRf+xdHKi11ERd45wFgZZZxycrRBq
3nCaOQWElc58vU9uD6iJoEoImtpV8tF7vypGZm+OlZiuKoAPWn9JJ2QtXy/n0w8H/ta/4Q8G/088
WQDZ5AFE/aAZJRdNx7bgFkj9cO/bZv+1oc++GwoNGJBYx5PwGLxfS9zZYPLFaIGOH9PKHoR6itsf
a17kjmdeu88+WwL00F8OQZRBT0x5tWQT8Xt7Bbo7DFLSusxG3f7XwQ+mzdeBV/wLpUNQurxf0BQ3
kXQsFlRSfhm+OR7Lq/nJYxvX3QEG8V9OB6GW987ayZ2dkXUllhuLimudNxKSjsWtOTdK/0mYACOI
rFB9xxk/BRNpF+XcftD2au4uIcwGgVaw5XY/NFgWijfwrPnjuWLXJ1uFsglKGhjlBRHXacUaRATG
cSprryZ6lGjD63NSw58s6Z2B9e//OCAqY0H8ccJZ4HYz8TpDubAALyA4foQXpXWqzgo1f+LB/zV5
GmzZqVv46MCk28EZBccSsTHy5a+v00cIzEqgAAVAlN9R2/ggQVCDjyZWiHqveH0wM0sXGiLs7jdm
DFNe5wS3LILmGwkfzxj+fMv+Y/jk3AMqVWOQFrcr7q9En4P6w5uqNQp/6cZnWskNsUEqk18+D9LZ
xGnspRM/x5rxcQ7jZPknd7yQrfbiELePeT7wWfHR514OPacBP6fGOAam2pYoL5o70IRT+4A50l6l
6MqKJCMi78ad6bbSFAefK/QAd/GyHZLr3rX/0zZhOgBVY2AgQIr5/vzFLht9AHLtVYU2sRUq1ShM
CxQjmyCLbGqK63rYjtA+/3qXPnHrQNT/x+zJsUdlYw6acoa3JfcJk6l4Yn6BtuoZp/6B/gBu6R87
GOV6v7wSLBZE+7BDk5+x2IlvjtnN36F9vG5C+cOwlz5XhqbL4OE/q2w6s85Pr/dK4YqKG/BKp/Gf
pwJWixCfN65AGFs5m0n9gVTVdnH6zKvM1rHfneLw9bf9iAFYF/2P0ZOygRgnMI0IGMV07W0M1dsA
Mwm1vMA0QRBcMpPF3qMfiQPBkSsh3rnIM/W4jwDx9RfggoN/OFrrWCen313ibvIWF5c/aNodHR5G
yjdD0b+43dYnZjNG86GbupTRvOQD+MnVJSbqTelAe1geOLvUy0uUHEdRXDTsnINYl/+ut3Dy405C
iknXUJaj+HEsDLZB0eRD8q0Yd9TmhT6CtKi8c+eDKs5h1tab9MEsWDhWRAS+zulsQ9vIplim1Swo
8ha2G2gmGnbUTvJzscEmjp0zWcHf/Ogriye7AC0FDlFsWFRtcFiWcc+6jAZeGlyF9a4sj73v4k+P
lIDqFoEbc1LND2Yhu17/10iu9ZujCYfVr10//+RIQrnHkYp5+CnjzjPHwHtQ9MxyP141gOfQoAev
N/4L6PLeX/Vl7mk1K3de6bUeHJ31yOWbBaO8G2hIITr94Snz9vVN++jFYGkF4IIWDSRCpzQvSdH1
bSjC+QoEbwWiHUzOuXXen4UUfzw67+2cbCTHSPmi/WC+qh9ImLZ65wBF+qTJ7Qgg89dL+hgcvDe1
LvmfeKTjieRuE89/w2CI+hZhD33z/8kIULhwUshW6akRawRlE4yE/hbEpt284KOdHdxcffv7478u
5T9W1oj/n6Uki+xU6MCKXz+1GCrZtZBSgd8V9AVaeQnGI6kNzqzsYxaB4Q7Qw6KTg64ziMLf24RU
0Gw8CKpcRXxbJ69TvYuGawUhl4aeeVk+2SiMJmN2HLjNlRny5GUb3HhOeM+XK3D6YDHjDcg0lqrb
fH0cPoiMQpIP3UOw4+HiroiNk4d6VMNgp6VeriJ5I+/0lSp42ijUM8FmcGPjdICwi8D/+trsxwMP
q1AgRvMXpVTQnL3/jGEjl0kFWFzvY4BcXrYYPrNZQB8YCrlDtf/a2icP5ntzJ4vEyBbKTwPMLXxb
lEdfi3TSD2a6KO44BngjZ+PTjePP+7m0SDp+fW3+45l5Z/10ZHfo0C6VoNq8asF/75PnLnyan9Fj
zabpz/9iCU0SH1A25Lgn9w6CegKexJmBLruvne+keCn1H1r8Rrr2taHPvyhAMYAIBNjB015ZnJgR
81XlAjRElHd1BQGYKoVvdpB19GaLNp0qQOwDgKDr3KoXA9jR17/g42uAj7ryBwEViILuqYvxGjKQ
hGFLZ7DKh+no7dxl6/toDImsiy68u6/NfZLuvLd34my8ZhwaHeOezOToLPf9T8jsPFOSh1WM0YyD
xTDx1xbXvXrv3WAQyTB41VdNlNOx9GgGDpETnJphwUgqGAb7RadosJVnSes/epr3lrz3l9FLwsEN
JCz5ZOejihA2Sx4sW04epHhuiwdVBhttdh5hmVLuAQX2bO4Pw3jmmqyP3FcLpu9/hu4h8WYTuVwl
xY8q+cXtmS389Br+80FPHtl4ofVQlt0C3HSj7uICJfMbr8u5X+6+3rmPo4DwqeiCgWxhZdxBCvJ+
JapvxSz6BZqqTBwh/N1kA+3jvUOIANvU4hybaexTCjK/TIZqIyLZHRo91shcGd1+/WM++6pAwq0D
NgDrws+//y0DMe7cVR7kV7rXqLxpz3V2PnpyzA1Bbw58ID5SgvDkXsSlWxTKC4sr1vA8dvDWfwuc
bzWHRFI6/bfC4qh14aojhAUfBErTpyF2Ui48kpwVV2Xbpf4Akan/+oysrGsAJIFeAcTnpwyC8aQw
9hrDbVkPc13ddbOh/NYHy8U5qqzTw7jSUq7VzhBUhUDPnnZ+3SY0tlPUuXJQJ2HVW6tMKiAFDzh8
JrszB/IzY0A+IRJDbw/tqZOgpUAZN5RLzY5Df2i/4QTuG1B3x+hYlMsZbPjpcVjX9a+pE18yzFp7
SnB2pEVxqGyM2bXO2XY9gjHGmrQGXTfB7MvXZ/yDc/5/q2gEA6KJUvvpIQyhC1ePo+MAa2jTkT2E
y26a9uxYHaz6wxYXWLm3r02ePj9/LYLVcOVUw4EJTq74LL0i6h18UnfYeUHeWZKSZ9R906i4mw9R
dSbh/stM/69z/GsPBx5FBpx/3Lj311hiHFUsHN91qcS9sHKl1krdniFmOtDvZXPvVd9ZgUGeS7RS
6nXAWWW92Zm2TMs5Neq3t5xDRJ4+UPhJ6POjmE5RGYaXW5+Vf8Jv6eMAj5PPjqzdNeNNX97a4ht6
E2c299SB/TUD2OVaTMe8wakOGVq6VQsng8Mbmx9FpQ8M2kFfb+bfVvrJ10UsD3AWMhZM14cnp1a0
cTeG7oiMWT+a+AXpIEi982F+1T/i7vvc50EJ8syNo9/6Kw6kcZdWzffgLOvvJ5fn3c84eQHjpAIb
i2fKoyiKNMFIdUJvfSfn4wXlu/oc3v1D6I8vC2YSgDV8eCLqn9auJsjiQuxiqo6JvfegHUuvJ6az
CL3Ycs9vENYcg3MURR/IdlabaMEAY4+BOOCQT5boWgyw22Sujk1/FW07K9Noq6OLGnK8t2ACpMnW
7/KweBDVG9s2KXhNSZHL+MyZ+hC+nv6Mk1jAEQ1gz+FSHSn7OWE+GlIc6NXfNCBQeZ7s5agePJWr
dhP6Y+YET18ft098B6YA1o4DgCvrHM37i2MxiccVhlqOPHyKyygtAqgNFil/kVGdVm6xacFc8LXJ
0xAPbz8ooZBJYrgd/F2nAyGLwkjsiJr50aiHCjrYSqNmuP/axoeLutpYKdbRuVlpg0+WJcrSYI7Y
2OMYqXTCmA6vz6WNH74cTICNYuUIWnU1TodBYk08M81sPs67pX8InJy82rZPe+hiRoekPZcbnzF3
SmBryrCqkwnmBn0AXxxkQOc/42/nNRw3sknbMvMOy6a/9G9EdeuolOTt89l2/Eff9H7Np33LPo4r
F43R+SjVN4IK9zZKPZ5C7zApwcv0UL45xaUEpqt3LhlqR0gvMRY2qjPv+seLixk5oAJWoXOELB8U
CQpjkhl0leLYeKiuHPr+ey/bvHup2icXcoU9moLkioGVYT5OBeaN0OLo06FP0aFJQPb59VH75Ndg
ego0ZIhowbyNAfn3VwgxRdu7bQnUditR4JYdO+J487xQoBJPvGLYeAHrdu5sh82gl+HVb73k0Cay
uearQLKY23Lbxl6FyeK52U29hO5cFLLNUhFy5l58vHv4rT6mAtcQGWoOJ77Gev4SSa/uj0r+GGmf
m+a+tueGQsGLv7rOd4/YGt6DegYkCMjIsV3vv4mVnuyoduwDjaLSTwUKiks6FpV364/M/cl8U78u
pRUkw5yDORaOM/ye5zgUu6HxQY0+zU17pSdM/+eVbtwXDfX663l2qj9S8DBI0aRPLhYKbditULYC
1bIsbpZpiB51OwHex6eAe6nRBsJMRjuG7Slymt2ExrTduWCffShHCoGqOiwtTbtCoAoTED7u5gVb
nIKFz3EPIjAYqjBT3OYC81iYi5784a0DNeSjll1JD6p16Ji5g6kgchiJ5ZF0fd/zLOoaOaurQPW2
Y2lbuaT+U4KagqGDHBdJZFJb99OyhegwKNMqyKTN24rH0A9IMQNe/5pHB0TLnIIdOK8Ds6B3WM0O
BhvZAMa1dAb3pkYcxf0+dcMSg1Sir+rg2pexbA590qKf66pK8bSg4zjlYSCWArivGrVibnpKICsM
x5bRjsfNzlvCsdrjp6Ag5EDB8G1giN1RoPelyIKid9EZIagoYqigDVJTh8OTjAtb5zwYqvDSB7cO
6JN7tzyU0L696wTXkOOVgboqRTiYHJjy/tY2hD0tdTP8AibNI0Am6eDo1TwZUOJa4ntIVSTdrgYN
LrSoZ3+YcmjoBnkgueEZU33d76yKOcvqcdK/rYuZ1xxcQFrkcUw6uEM61/V2rigHvTjGyQ9qaLzf
XZAUzq4FKOUiqFuHbyoZ2wUKcOt2WzpG0HwWzVBm/egMbAfmpuahiAi6oB54t7wUYAnt5EMV9RAX
onzysyFpSbNZG2JH0ScxQ+mOqxsMSYn7YAAAM2V+RUGtqQFzxdCr0LfArrn15VL6GmtS5bCrJlW4
mXSIN++jLhkuJ0tmN7Pojv7moaycA5VFg4RFD16/hUo3TsUsSfBWS6jKpMMkRbLxHCpoqi2ht5pO
RZ2VBqjk/ajHCMwcXU9caDjy8lU28fiaUDOBSMvph27lB0EHVLbxgOEW19SpDRfsF2PDSDIWerpC
3L6YZiNUOS556JsESaDP9XfOARtOO0x6zrnT9BXNdRIyk04GGQY4mN05m2dTQbl65VYO0OXHqKee
QSBcQ3szo04kYZKgNBdX2I0t6D0k6L0rkPemdHHH+WKCEKVzjIC8iI+9E0C4yW0rqbdDsPggwIlC
89OCfO0BEg3h7YTPeDuSIdmJVsN2Wxv7ZoCAq1OvQvaZuZDuRAgDGWtQKFb19waM2t9ZEJZF6lmo
sKajYVi/LHDE0siO4RNppgg76kbdbzqX7ZTWmi4XrK5w9QdUOXlKB7SZ0bgaepEthZRDirwjAX00
wLdo89qJP7ojx/i7nZn+ZVtrD67TzJiubILyso3KlXAhNizJgC4P91Ymtk/xFeWEXzBzHBDSeOkY
q+jZ6YCVh2TLKAzyuLpY8qVoyg3p9PrEycABFA4ypSnnTfddqaAZAXP2BL4Wrxy4tMRr3sQwdRVI
MUf80GoJRZwNQeNWmQNZUZb5kiQzaupx8QBSj46kfoG+GQCxAYKyCIpCb4Eupj5vpzLBokMQx6UY
THa/RwA2zDlC9vCXjiBFki695EtWQgn8oa0a+1NNHQfMSNWR2jfluqng5iDXUF5UPVRWoVO+HjI4
hMQb9IVTaCC6eBvCYQ2eCNrNEi2E7mui+a/RqgSTdKwgwYa6HXiK0KboLwifi2JfIvCb0olQ7ma+
P2MjzJRMIUBH9RzkqPhPIL70l0FlpGjoc+gO0sdk1yhNmoAfC1QelnkaI6l9DLHaFhFNzdl4aEPQ
bpZNFzm7aGybJ5DSO/oQJ73cLcSOatcEnXRT7InDt0I2SXwsS/D93ALzy7zc6ZtVh2ypp0s7MtDc
zTO676kWoTj2C+QYdot1hntI9DjXKCdzcT95Tl9fOWSULmrXPt2h2c2AjIDXf8bcIrRDKXS7f/Vj
BIUbFGqrnxY9i/sZ8pI09Uwc3I5jNHRZ3Eb6YRkEr1OqLMQRE+VTtJyjhphdjKhp2YhkXOi2YnZs
Dr6/QoJtzFS7cypQ26Y1xsQewDxCyd4NRyfc9cFc3FgXL00WAlrupo7fRL9sD2LrmyXozJCB/pPS
exJoVDt8WnTqaHsVHxVmMNA37MDtmUPf3uMQauuGMfemgM2XzjCVZV4S14RpP9O23bRsSFzw/OPX
Zy7Op8pCFEjxGaHgUXwbIdL0gEhjclMBh7FcNmU3w5724xnQpYGpzPWQ/mcl1f0PtKuiOzD7lT/q
ZppqPNAuyKqDpLL6qp+KbtzzxrG3HG2DettVBFVzESQyTCFm7mwIGQfQRa3Gcl3GgGVbHgcHjw1q
yigUlpPHBdSrTroKbbI8aPVo0tgZlhcGpm6bFvjQIHl3Jky7GOVQwC8jeiyNarxt2Za+hyF4UthD
0OnEZKi8VRVC1HFm90qxhOcNBjqnzJQgKYFTkKG4YDNn0a2pEpwi1ZBoyIwipk/Z2kPL4c+DYh2q
KVsALHC4syLp1WPMQqKAyYTa9dYVDHJa/qD8dkOYZn9swK3aNHUQ3YBXaE2RwOPBczE54Bvow6nD
Ba1QjM4L9AR17kzSGwUENh0yZIzCym5kHRjdPAchjdW6HC6wF+TGCeu5uOzdsSn3wYi/7myRmHBn
XDk8RBXmmTJTqJ5su7Dh3SWrKufSKZh6a+tA3M2BmW0+lAIV25CpscJE+jDFyMKl3x8SMFBhHAb0
48DesTZKcCItSgWSesbdMuuaW+EPht1LyjsNfc6+ZA/BMHjfm0HGSQqJere/DAdvNnjNZ7ChARjR
keqxxRSFTCe/QJkKkQfcDQhr5yn3IexXY3Z2GYaUDGp8kpNL/ixGqDab0aef9ugHVSxFPJ2422Lo
BGI9xKAopEPoGLTvUJcz25G7FZj3SJtsoMQaK/DqDFOwZ57XsbulTbwyjxU4EvKWj664LywoEnIy
F/X3gYDsMGekEP5VZKKlzpd+VGy3lFoGB7CCtckBeQZSLhdgyPanw5KI3Re4Q03qOAD15dMYTwQR
Fkf8hGghjqb5XnIwN163+FUyN5GlTwNOx4tXhK7aFgv+bSoH1tzKCjkWUMMDeaauY8uMov1/1zts
eQ0GEpcbt4ib2waVxwtpYqQQphL8nkGnozvosSF3ANOjvro+uggrISbwhvS1fBlLPs93TcFjBs1s
1iF8wIBbuSVlu6isHN2yygIlWQ2uNtOVqUTEcEwYsa++MHGcTpgWSnI+VEW/cUKNPdR4xGgKMRkf
f/VY8waWVsDZoOuh/zRCFt+7yLj9poNrFJCUD+IhpTGgKigTalZtiiaiZWrAzH7lza1ptnBkmN2v
6ohd15XXI3AhnfcNb0goUh7P7Q85I8xJITWOpGKuJtwjy5dlThuGr5zGU1UmyD+EmX+7Q1TfurxY
gHMZmleIK6hi0/UGjrGquxIYcNR0n7w2CBF1OCCURd+Zzsek6kvkLoQuzcar8RqooYSYuo2aR2Xd
YsdbTxwTaErt+ELiJ+ZghN44rbklmhRFJvzC9TfUaPclKQnqBJD+qbEdQ+znpA58vo9pGWFD5RiW
u4iRboB02GjbC28kymyqYCpIisEi4FtRQodade8PerrGJ0L8XcUaZSiRaEdcJJ1yLliAfHUTWN49
Ft6IolEZI8xPMUOdBGCEsZNN+8GLLVigeRJtuJYAVU9dYzwEI4Vf5QE4g2WOZGZpEbovqGeiAAXM
CfhiVJk5dZR0v+cpwjenPSiyMl1XTb0zYLUZ4Lbw/ByRfkm903XQHAKmK77HjIXv5R7Rqr+N+m5p
cDHxZgkMKDhADAOiZ7Z9JKjIwLBe30jjo5ZA2BppeFQgRiMWBP5ZpFEwg7pabKsUb2f4PLZt8ESH
GgmH8iewzDtx3fG0Hcx07YwavJ5TCNpL1MzQ6UIH2lidzZLFIpVMLZsAntrNPI2CfRpCcoBkfOpA
cAUmovGSBQDJNUGDVSX+JK+8EZMWiKzc+KKrRltlSdgLnS6xo5aUk8SiBl1Fz8yrwF7XQ1TQYrZt
btws8NvkxlLpq1R0LITM2BjwcOXT5TyLReUBmu+P82vBIkFSECuJOi+H0Eig9lR7C5EF541g8gIV
ncQ0M6aDtWizMYzbBIdStDJLqqq8t4H2b3votsQbv9dRn3YOsxA6aiC1Cs0niDTMPgqLKXB2qCd2
Q4VIdOrZ9Eej1An0qW/8yw5/WzJiAnEDiA7S9oby5rfxJn7t8pK1m1hpXMk6bOMqE4iaWCYqTqOc
eVGArn7d4jcFvpm/EVLWeks8OBp4lC56wMkr7w0oYGWKvzEndxMhS5TNPH1jrWQa9F5lZ3MLDlik
/r6cvjUMDHYb1vEKKZSJ6wu6eBzyYaGC0HA4je31GKKKyNwaKi0I3BaGNNaaIC2hFQkOBnTlnwYq
6jtIpoUo/4Dp5IFITuQOU1ihl5aKdHPq4TZAOcMHB3LaeIr/rhvtEkybMbjB0sSQhk/CpXwF9dly
N1STP+e0QIkD/5e6vsSX1aCecUN5DZYMZ8BXj5z72cNorSupJBui6xCoMJfTMPfAq8BS1zDIvRex
bXLOaoy4FZg2D/MYmd2PWBQ+2Ux12Nw01WJBDe6I8seMbDVOwzEYgrQD+92QilLEYMvsW4BIIekA
YlXtVMndBAESufMrXooc4AwM0k1jUG1AB+iafYOCPxr3Wgo3BTUo++H6vmkvkExIFyHhiMJdFTtI
V1vo5nrIw0QnN6DtZu6GUeg5qKmeo800ifK1E6b5JlH9LPdex2m375q+U/cqYQKP9Uh6mU2mRRNK
dE3DHqTb6grDG8vg57GEZPZhcBv9bLmM8TL2QfLImkYt2fqERqm/EIU0mCikLAyKlu5+EbbjO1kE
A926JeLduLKugIabGSGWhLJ2kPWO696ErIbnti3pb7TnSgTX3PFw7xu8sWkhHa+8ktrV42WgRySM
ELJAcdgvgwSxvu+zfTFDaxfobHdcPaUHTJ8q/RZB7NBQlYY4gijs2rrA5/J8SF1CedGPM10hD8hR
HH3EP87uADtBxalkwfi0xFLabOi0RDLmoLR/0zgEgroGSr54y225qAsauJD+8LtBxzm4Z4G6rnAS
vMyFaICb9hywhzSK6h78akifO3ioHjq5Ye0VJJdkEtc0aRKVIjmCt1tI61MwrzO/zmjEvDnlPZPR
ppALtD6Gpu0AiSzm0YXrq+hmcmsOTZxJIpZsR4rUd6aF00EuIETF2mcz+ksx0pPfZJHOj6ULBncb
Iroe8Giu/OUFzjrAleE4JDcgmkgKlJZ5dKNAdZ6gTGjdFtElVNIREpYAkUvNvHgvaNC8JG63PHqO
NwNQYhz7xwPFP3IZOro8930bZ3ExF3dJ5+DETx7H+xdRhmd8ROPryaljg/wCtB1BmqBk1eEmt/NW
xXDRSN7H1estQMNtkU+rKguF34fHEeMjxW6cRSRSx6vgY0eOHd0I8DuipzVHY59NtSVxVheAbGel
DYcftG+t3JQ10z7k5AHFSMtpXH7G00jf2pmGKN+0gXdvurmf0rJHbJRFrY/LDJJbCZb3UHK8oQlt
Xg0HTwXIiBDhozioGzjwnq2a31qObQYhhfZyEomAH5sqJE8FKJoc5F1mFTn1uLwppjleNjGxiuWi
bihYCi1EgDMOd/BbKJ6Q1PhEHqVuKUqDleyfPDcQdNeSZTjGcSerfJao06RV2ZP2mHAelvswMr27
9eaJetvaMWj8lLxpccnAyGO26CxMgI8HdACU29OE5Y5xab038O3fkqAWTu5VIQpMKCVFVdYtgaxu
gtmpq8uJ1pCU6F0XoHc9SeWlfI4rP5u7cXil5eCqPEBpBRRXnhymTLlNFW9M53u/wAcZYW8W3pms
QrTjbRZI6unMaG96ik1krptZGrwCnpIj+KQ7/eKMToLoFbp7Y25aESAAKGuB181V4fMUrCVIC5DB
QSaOnA5KkrLLFHj45cZpx2CfoJoz5w1QOW7ago57H41IQDZJIppq185NE6frRCR8KXPi625woHnR
lYiqZGosXEMeAfAD8OCMB9uZUZ8ZmRZ3XcMFSsaTDKNdPYAhHYOZI3qVZo4tuJY56Hq2JZBVEkVN
Py4yt2EExeXGyGmbdBqV4Q55WZkLBjVG3gUOz4GTaFDT06V/2ftdpPcMMrCgLucWVwxDzHGRLyho
lqgMN3rI3M5GXT62nn2pccpkZoTgCHoV6LFdlZTQ8zBefeGMYeMAKO1QFGHwEflFz/ECIszy1aU0
HKUci2LptU/8SWcJsra9hpRMn3NpCYhKeSOvhnIk+AnBiM4hANqYqFhk9RqXMXwgm8kjijp8zl05
UwRMLWCICGU6CaodAACHzIM6ZYdK0RD/caskxJy+ND3ZeQpyvmk9l8TkwK+Tdo9ApJEZ+A1xn7Bd
iApmv4x2EcbPyueR6uInIrK5zMraVqC+V53y+r2Enl2Fwi5pnIvabbtpuxj8R4oGD5pQMR07jM3j
mUjWEYUYZaF5nKOcIlXTW0iqhve8c/nFxAQ0MgOodAQiG4HafGTGcnXrCMNckk4LqTwooSYgVLMc
2KDO2nlGJ2ksLusFVZUM9RUapERIs+SaF1blEUrEz3NlESFJWU93LGyK56BcgteuqJf2GXJbo/3W
4wkJHjw82vNhKTDY/Q2/0pb5QvoAT1uRKO+SBIVXvExSL9iwtlNXrpoak7WJYDLD/TIYe6JRx3Nm
KfuhiRvjMPht/NBNMZBYBTENghNii/Z+VnyCW2uaHjVWr59ZPGVikA3fqbhfGUUhMebLm8m3vTww
b5AuSEYhaNregy/WxV4oE0Iypa5rJ4eqXIid1rK6E0JWPuI8tzBvIHUdYhTI0SxAmo9+LuSqNW0h
cFGUoIjbQl3ASTK8exOQ+6OBItLFUDuRB4fdlk7uIFqdLsywuN9RHR+OXYQEbscRRZQbpk0dHEHd
o38xEesZaOHWH66pIACZ03JuUMFGtojUO5FxlPX4JzWHhhvT7YfQWpGPfWTNhUG3Cm7acUWFyM0d
j02vZ/XYz6GoUHmQYZmvFXj//yg6r+VYcS0MPxFV5HALdHLO3vYN5R2GKAEiSPD08/XlOTNV0+4G
aa0/5tE0+OfOLLY4UxtZWVYaxGYuTgiDWucwNkXsYPKNRHUztDs/17Ja9hezbtgQ6dvSJenHIoAP
wud6/Uw+P5cebOwLotd8vEWE0S2A3TQdmEwDurXlgiLfdxRqCItOVjdr5zUcXhQ7UneoY87R3Cvb
YjwGjVMWJ6R33rsfMaXwtcW1ldcz0XEVtlFmyGUoivWwo7mYT45eu+YyJ5Mvb41DJSsNBBGVsWE7
i/pT7xyJl6ZgvCnA+DbSBVKuiTn455Fiud3auxNe5tKfQ3KlriZqAKBfwpqG7W89l1HxB6TORM9c
rx5LyCavAholGJIqZ7zZ/b6P4K7qjilWgtQw2lfWefL9HqBLVT21GQXQFqwAmprNAI4pjNNnTipl
Z3si++0/tfa7uLWCSuhjNUTycaqdERmJtXtMaWral7uhUm6X1eMg95eWOeTDahjwsi0MuzfkGFA5
WWv1m3WT1Mkafw6du5+6cWeW2PEydRcCmYEzh9gWQ15ONG2cQqH74DHRTo2Vb2in307t0RFFSVLX
poPj2+E5Xrr5MSINM0y3aXYOlD7t9wUlNS4xz4x8B68X+63pbRWmZZGg4vGlav66VWtH92s/LjZY
FEAYQ2powowDZ6puPG9V6iXoXQPP0Qu7OtZNy7BbtsIHkjaxAOGc44pVxB0YC6TYL+4YN28VvBmC
UitEpUTFwPwykiHysjJd1xc4feAFyd0YpsPQsxFVhe1+8GXGT2wY5r6ddfi9JvxYae9X6ymq94Je
llBMX3uQzDQlBYTfH6sx9Eqegmh00QPXMwCpVuGzA44pwAvCaEuLcYxNCgiw9amjQ+utBXK30rI3
hDw0suAu0KD+Jk2GLRKA0rWv+DQUWGQRdzRv0ehuh4jT+k1vg/xRwHdPzTozh5ET0mf+vgeXugN7
Ogwbm17mtDOfqfY7NebCX+3/pHC8OfWH0fnVVVb/Q3mitaTDasSLz4Dl5wtLtzlMrlLPGvNGkeIE
3j+Xjla2eYhlcNirbTRZfx0w4S/C9qMKd5ZyEVZQPaFbFR9tNwUIEK5A/czifTBoEWpm2bHReWXW
Wudr24UJ74OvXhM4aDCqud7CbAJIkdlUDcmvrUKJdOkY/h92NLyvZb3C4RXOSM9vodftsbMUELSz
VetPWUSM+1XdSZM6IGc3k2za8Kgd2VyKSW9QanBCGBiAMvkdWeR5RkkYOkMBBQw0jQifNjCADy4H
7w+qEpghKsV7ODai3d+shtudjWkZPjy+SJqJBHd6ailhbUDutfsTLlP8MHXjAIPhjGObWfG8coh5
rvqYE7t4dnwcAfG8J29bXLQ21M66WalTK4D+bulA7EztqGcUwwFZaC33NRBeGXwurq7q0xiZ6lTR
O1enCh7qzmiiKlOr3eobzyQz7EzvN6vKQibAi0l8Ylp32Jm/ZQQHkgJ+infqaCRAGKDhC+YEqQ+Y
XqaEjqbNxonoVJOXBR1DNDvEWvBLV5t3E+HSa9LR1OufypazT5DQAlDrBHrUZ2bI1Qekh8rOEOML
SLPBN81xmAr7aSxGumW1AefK4t7w+y6+TauuGnogirlGbmu0Sw3BtnbmvV2L5j89JKPMSjlHsEjN
HL5JS/be3SS8/gO2f5dpotmBMzl1cX/ir3Yfysqv93TSdXJqPCYGOIhiPk6irl/UuNOUNrYzD5Vf
b6zAYqy760u+9edhbDqoja1oX6tx2gWdypTtHoIFS1tme1v8Z288tNSLKPQLAoH2SfAxH5cy0DwR
05XVYCmef/XW3N8BDJR/t7WaWB2Z2n7oAtrvResC4cRbeCOcq/Z1nZPg1auqwE4t2YX/SbO7yWFt
llC+Gg+qjWdwGy7LzGOlbN/9ZLe4QuZrhKJpLWV/Oy4VOR177E7MQ7Z7qbqtiA6TF2zonsK2+kk6
Mz+3A7hCOrMtb0fwSVNk5GKaH8unU/FIndbwC5UEU09cBnWYM1ZaAfKAZbrR7oYLmu6hdQSGrMfx
0opND8eGkfc1qrx9/KoqlCDosIOeiBXPQiyXicgajxZZo+PtMiUwzaG3XZ+yZlz3c6jdyj/DV7gV
dDnxt5dlWGkXNqHxvFM1W7t7brpEfDa8aj5IrQq832Cxs/PeRdpTX8yWJeoKjdcK/turjq7V9E7G
we18AcDL8DSbqbYPXU+hVcraENJkRVoTmgoRoa5aFgdjCJLBOXiy0QUwDtbFMN4EO5Ns7sIIf4US
ajwvOKPsg+xaH8kE9D7SS7aP+sxeVugsNrpIjvs+Y2zzW+CpU9I43Yh0exsBKSLd/4sTCCiQt2b+
iFjKYp72kC9yRSbXZrwQ858ujoVATLkjh04WbTn0J1a2OnpiAQRPRTPKd1lC0vyJ+cfR7VDbVp2p
wUu4OFEQLNARpfDyXdWDRaA01EeUK+K2sFJshZ/cDsXUvHcL+DnnSRE9BVvo/7eMm10c5tgZnLTc
6ug7ls4EFmEvNmwwTPwxDBpLn5sK+TC6RxZSxEw2uQXb5K8tlOncAxnEVWtNh0AbDlljAU8eKWYI
pwOPHagAXLU/p2iBJFGRq8WLKgnsffL6tq4fp6AHGw1BT1BC+Khrbphb/QXitCeVZa19FEQFV67I
OpItZeYpd2NyHePg1XaSfYU03lglg2ls4e1FNGqWvaQCSvPstjsig+n8dPORHMF6RhKqbomd99Z1
rjxHh+vrYjZdRGkfr6HDuZ0Ec9ZVCcvPwkQfp1YERKoTON4MOD7+zXtsEI0MywwjaeaJzgmcF9u7
2ypu/Fjo2TognRqaG1XbDQ/mXkGLrcgowsMasrVmHKjRcoTu27ycVI6aL2hrRJ+3wvXMY6knB4ZX
wc/tB8udmv2wDGSSPhlVhuVxnmCgngIPPV7FebpGy5MGTdM5fa97ddMPq2gfVWhX9mn1O1dfEqWB
68XU2NYTkipTneuwSyLWTSPvafktZ4ZwK1mbdwC8lrpYe1D9i6c2MqxgfPyhfnOKoE0ucR9Buiyd
FQR8w8DMn3SFO+NJOgKMPtlt/eaxnl1bLtV2zUuopi43W6K3U1L0EfhdY3X89dZg/qIVAw6zvSZa
j0k11tYJtNLrj227U4dWbJCtvb/p36tnLcvRsQrZ57KPN5NZuyqqTPs9Ar2NzwXBwnb3JKp1Kcmc
tBPuJ6kLc4vwbhYZGj3woorgFYB1ICiQS6Flki20RJA01PpETnXCrclkmXcQ2XhWw/BSigqknotW
7wenDdAZj3VyFRbZOqTBbYznL7ac8jky5bXwI6pJTp7QMYwgH3gzD3Mr13sFz78fhTWWJR4mBotf
zRrNOvXrIS6O/MgI4WQH+5sKJM1zPuihT1BVuHsC9CGLkc7Bqm5Tn+DT5lBTxx3zIT2DqEyNvfnV
IVUkjk250/qx81f2z1OBMu+wBMKrXtYF9vxXGVutjwitINojcPqOmZuQxvVRoRC+Hy1Rz5+OS4xq
3iPL421buXwzasjx+5fORPrAUI41X0WxDU39KgQMDb2plu6AgSF3AbWqvbjfZO9DFxGaX6XwGKG8
oJU0/o2cAms/AFjX5jgsCV6SdUiMc2RCjcMDII5c04qfvLhsdakeLUis/kzJtN28Lglg1ocdD5V7
I7l6qr+LjOL51tlwBBELZwfmvOk2vHP6aK5O1MWJPZPV5mDQDxGi3Bemw36EqhL35LLvoHOVFe/s
25AK9Tu99t505yJQSx7mxIqXL3/wGp4uv9Tuzc6cE+awfYr0T/5Yke+zbqAjEYwsOCQ7h1urLaL4
jtauKDktBn7x3HVz0oKVhkxz2Tzx/pxggqclJZTXd45khtGnPpLGmfCUzRGCjGDyqxtqa3gqNSIr
cxp7O5T/nNGmKXcvPIRu85AkAk5s6o31HvutCA7NYhXNCZWGaXMrWJ3hkVO5exqEwzXYO9Ggnzr+
vOQslemKD7lYZn2xSX7ho3NdFfetLhhvjVjLP46F5enumvQGRA9Gbd3CHpKy04H36px4ZKf5q03o
Eik09RSzlKb3YU/B4YsLzUXcYO20GxgpDm7THXajO+doczbPbxaUznylbeD7mDdjNImA1EV1WUq3
/AMSoWnLRHTjbblUW0GGJxxed1lgAmCTE0GkoSUTSx8DOyD4ZXObuLwJrX52T8Hu7G8R2bn72doa
tyLODf47nZRf/GlD2qEPC4auDpaEa7tPwWIAdpG8sGywH9M+CjA/LDnMONpva51Dro+EyxpxmnKv
UpIpms9Wv1jqltccIUO8C7/9LTv2MUrQiSg/6GR1w9xfaXN+Gx13CDHyGtnchn203lKYwgq4zRau
z9nficpeTeMAXgvfqo/W1iIY8YLe9zN3ClD8cktyrdrDxlqgCmbpkVrV+NSjPTapYOhRqb3Gs5UL
KckpWQpax6D8rQgaA4GWn3IDIYFs5Bg2X20/29/SH9cRzEGhw0N3kahU6Sj6giH2o1MQ984r+1HA
cD02PkdfM431A6SJ0CcjoXoujfSu7/JsG979RpgQ2io0XNPKD8dsbJUKbq3dtmcWNxxkN1ZpuTwE
ewC47QZts6c0Q7FfqcX1NnQr0okvEgX8drb2voGSFSUDmeUH3nWCmNhFrwkZSS4LZBOsgV08XNxl
JyObYqDpP9G7+39l2DThQcCtPO99CFqTLNIeD4wy+wcnR/joj+yhz14CGXoai8m8a6vCO5f0cnoB
0B8ek3isKZBdp+21xpmpT/Uo1X7sWO531ISj90/yNAUpMA+TTe14mw9lSrcyLml6Y/Iiief/Amva
/HMZLg5/fBAVLegQYY+sU4H1A4ky16juhvBl2mDaMgJ+FVXTckZRpkp7vTdctdvFZ0Jxzs6WJPTO
zNtG+YeZq0+7TtwvtrPhYSX2U6WLTuw2W1EbO2cF7UZQmd8MCMdDoTJ7C9oyh3elLmeImvG+d7bS
ZDHRkNRVQxy8RwgB+3O0oRH6rYC7F6SBFGzk6MdFfQNM4Y/kE4jVThfTx6jKSp75A5oxSt/YIHjg
WkpxQBem0PyL1m4fMb9Mg3WcyxVVhakmZ6cee7fvVt6eNqdVUjPCXrNf0yTwGF7VVLsnYhoSpAEy
Fu5BemBr+YJkl3vG97aaEq2esM/ab2d5kn09VzmvK5a4iFZ5IJ24si+7F1vcm5HXrTghqU+37Wsd
rxrKruAu4NJCYWAqGlWXhojH1WXo4AWb5HCYbRc5ogkhcFmxrvrB0CWnONM9uiVYBe1sxG1RB0df
zcbCw2xkm/MkmvWhQikugeKYIFK3azCZKqBlfWA0bs4WmbrDPRR68pbA/3eHyF8sdPKTCINssbrd
uzTIUc0NzAFvg7Ujqz4I2ntL+MdRomNtgIWysC5HwRAfmfc4ZD/KQDmd8qTDDg6/nRJVH1QofCez
99WG5RPL+KIam0EjiEjg02EwIKnd1iI8u0vMZ1bkBXtzG/8L+sZ6RZITPa2FQmswkJ3t3fBhwL9M
43ZdNoR6RW0+xlipWQO2PzNZ//KXUYM9pJHc3Cltw6YMniArvKrPa2GRLp8TXO+4lw6OjscOctlB
hY/W+KDsKdjfqxj4NgWBqununj2vylp/WLrjFO7Bg8Ovk2R9oOrx7qql+QESF9Sk7WM9ZZ7sy5ei
UUz0gifrBqKEZ98L2CmPVPJMrxUZc34abJCJp3kuLdDOyS5+cd7v8ZERdC9yUQxAc2riDc8i8nHt
exl529nbpxKt7TZLRu16Bl7mL2+tX1G0KzbPtsbLsmrPL75nmKDzNfcrQKjBI7ydAltMaPxVa14t
y6ezeo2BPL7l7Cn2lWHE30/aiOUQmMRJDJTRbs+i2CQar1ARGRYN+EqOlLEocyM44t7gYeI/KkDd
eOniafke0VBU+Rj4vF0u+mJ9rlUksBRG07Y+96TsmTu32qbqM/J1pY98t0RRMwhaH+s0RuGhKTmH
s7GbA3Oj+7JQEdoO37vTuDlWxFjKw99V0/OcgiLs6zFqiyQ8rnXbX2GZNvmOBif+LRfXDKiApfdm
CTX98kfLxqMEMdUcZFgsW7bUe/w8DW3DfctJo45d2DgWPstyqJiSPbIuYY1ar3hAkFlP+bzGK7kI
zRKMr7ApYZdHPYNoFumQNCV7GEC0qXy0vxd/rZ6aqfKo+vU2oMauY117cJN9UPlQ1gY1jLZGlSdy
jt386vQYQTCM+nC1dMcMfUjxpnUBa6qqui65EjjIDmzG4lZEc8yl5peg0MxVGDCAk7tPSnDmv8zP
rbnvWwVmE+l1iQ+WcvvqUvMr/JuDoW2/fRs7CJgUJ0++Lhq0wlOKKzQZrN3kU1BW8yGsprL94Qek
JLZmQ11yg2WUaBRuY5GHnt/+DFyPj7a2zTca3DbI4j1AvzQ6azBl+2SHP4vxxuA4c3LWLIbhaL07
7dUmBvXMLS37Itl+e3gYHtsBrdlvpRpjXSZU0XaOXq8eb5uVY+Z1L6EyszpsQBVgecGDD5hoRHcB
TS6mv4xBvn2c49C4N60xcni0HKU418yuvZTAfviRQCnPQengFK13O2/BVOQIBLF4UpG2+i/BYHzr
0jQcAuede4G8tFLXaPEGd61Oap90e6z8aezOwVSK6GblirYuYMQQoE4/wsPTQDs7ObdjZR9LN4Af
L1nGwDzicn6pp4Rt3Q788UNXQ7ilQxjD+Dpopl7DZK4pf2D8Jj7ExQaKtKKCDp1FPHK47+HwMGwW
WvIQ7mk9IsF2+NTFhiye4DSDwG73ODQgw1d5GpXV+3c8jlF5MDN7fFY6AOEpcbeWf+Ic3JdMOCUl
j4ntoOKbUYXx9bbDkpXUc3/jNR5fOzWr5TmZOs8/9NoufocTipO6C7oi17Ko/pbGL7y0nL26vjfR
ZgHIYMmq7lzycn6DbCS/1z5iBW6NHcQvHds+NRMSRVt7aqHLkBjDFC6vBf4npBiVmBg/g8DwLu5R
YR+net6qiw6Q/3JO2ZXObeWN25GCsbi4s+3C5ebSsTs8kWhX1fmiaFSERAijKf72LXYFHtJu+9Q0
IDonx1EI3uNiSJy7Ndxhf4zcN+++8BHAHJ3I3Rk0HIKzo+EgMVmMCwqfDoEbKJg0Q3UK6i0YEDT0
zgAeQBjzkjEJbvyXLETGUiS+de84wLIlb68T0MIDET28CShHeRQAAns2ToXL2ZCI9m/N84aeEu40
Yv1x5oUuHdla3HPX6MfGbrT3E7UeIb5l4mncawHYSg5aW+3gz8xiWq/q9wAP9i/ZfBm2XOJI1Cyz
SWp/BivugDGGTb21DWk4DOGWa/W3s922HFFdOXwqTG+QR6vdf+2DWd+UvS3eS2JKAij7YZG/XCUW
P1vFrO00kNIJf5GDNqAcrVHzpm5lBA/grkegxIZhys20Cbb46MUYx/HqRHt/NNtkbl2fFPkUmdpe
PWqQKoeVuQahWcjj6f/4ww5wPMf9TNEZ7g1PHCYd7x9blcRPArOSYl52m+jeBq4UN4VfzOUdvcRN
fEDFVbf3vq1k+WzorvIU41NSC5QMjFcbAsrexM8bEuf1HWLc+ZpsGKIDnnerO1QzWheO6SriogVf
0Gkplx183AmqN5JG2vW8OqisoXmMEY9e4V79NnjuNAsgOXSHorO4NYquav5ArNvAe4gGluQpVPZA
DkNMXkvGk8j9grw6/pqnRry1ERwPThohgGXZX53j1CYhT1NRzZRTYUm9g/ple516Xzygf74aeQ3d
vbSubsGXiuxdPMF/Mj0ZIofKPHIm8Q1u5XGLwUWi/VmCHueEA/C+hg3NwsFeh3gm5FXgbNeOju/Q
I0C1dUtEL1bIEtZlZVu3CffyAPdfBPzT/4B/y/ISgiL1xzpEqsTUgdCeU2x2xhzjpyPuC6ernEPN
xIsIJu5WRJGd7Qn9WDIx1hcdNftysm2pvhvYaycPd29b2fsdCriiphr/mcCE35U9DhwT0mmyZo3b
p77Q8S8HK8h3ZDUKIWLpYC50ongKcrn02EOV07ffSi+Wc0tdDj4JpOz1enDLZLq0eg7itEArF9x5
s66XX40KliLlFY6cFPlmofKIJtY+X3wL9e+QeOSmNbLz4MJHE38yVlNLEWJKqFKsEPjSUPyjh0yK
zfALRUthrp4NOpT46pm31nYOxgz/82wzpAdqy4dJOPprmTzgwU70pjzH/uDjGU2uzjvIJAb6zIJC
qvA/bvjLXETcz4FavXvQinkBY+3mP9LEEX6bACQUuAkbzf6Pecl8GMi25VgOA+PosYzQz0riljud
u2HVEaDCfsfy7bdmyeK6IL1vGnvp5kWlsFlIvxKvfRJWA9IREapsXpvRPvTOavXoNQr5jG+Thy1x
V/uGQb2Ic5v6y1dy6HzrdneFo/LGLMX2MIWVYPZVQ+LnCSB/yQgWclbxUiDuUMqZP0k/ncJsiWD8
CqIdVhi62HwW9VLpz93sgNHKDesFadf1MdVl6/8DruF3aPBfFmd7WUZmb15rfiWze24GeRjwS/or
GYg+yqw8Gn0rTo2+AhzFfh2VxtLDqTslsJoI6mv7dquTQqSuqP03CozHAjuQixAnLMsJPK20rCXf
9mV5g/iVaHI6PAjg/3VR5JGr9O2MBBlYlG/yke28fQznAksRSFQvsqBf9HKI98Ze02W6uqQDy4bS
rbF70n3Vh+4t2MjyvbbOqlOzNtu9YOmjAqAtCnOS61WyCQttPxubL+VhnWEsLtBq60D+ziT/IJ4f
WNOpin3gC2wMKB3aVmiQ2lNHJ2l7eIbVdzAYIWvEI9Hv6mmylqHLy65n47cSPsQh8FX843kLdgOg
UFTowncXRvGS7CeCp3c837wOYkSdcJV2aos2kcyOpY19F5FgBqyZfIbUV/+WdtPzv0G1P+fOtuma
Y2TOelinj7JgZM58vfdYB5aifZ4wsTlpjGoRlBdwLkVODr7CpYTmdwBm/sPpS6Q7Snosg/wkxjua
ujBOGnjdxvteJiSNMS0t0X292/NTWVvbU+U60s6hqMV4CkVi/qPzyZrSJpjhDwlCX97hMYZ3LEhc
U7HXtcHZmVDh3yqYyz+iLXAt7K23BocqrNoXEqtWVv7RWx6CAZr+KgfgGjbTKF59ozr3QLwNysly
N81NQbQujjxpt5cuHIKI5d/xCik5gushuecMthB/FYEboyVwrHr49tEjEXWBy2dqfmoUkQgWeSLE
jeNbo85VECQYR0oSAJ9tmz38yR9lrG44u9b/CAMgpp1Fa6lOowjkJ/0uVoC+q+mnt2bwe+tYyy5+
qMEnuVtrmx+WPwRR3WoDjaR77yFFGBofQo81dfZvHTyRI3anzvj6ICRI5scugvJJG4g9KuhG+6W1
407dNglFbofZG7z6QUdToG4L6V2F2UviVIfOML1jRGr3P9iI4Y/YcxhsWAMhniGKy694Ynbi3yiC
/7wIXJdft+qj1OE/A7U7Izo8q13HSSY7t3gkE6ZeDqtJpmdtGce7BLDFzq9CFd6bPzfTz+47ekSn
tAyE/3cDKyuChWSOEFCIlgKzpU2Ijo6iItwuyu7s/RY3TB8/46/eXj3ZIogwzYjt/jqYzTfTEJHj
yIGPzQ+3B2ya6ZrYyptBjQgoa+0VB9cWXBYIqYozVMH6PrvS+wR6aZoUJRSJ/SiK45h2xVJ971Qh
I/Je7c1OMX3UP2pP5q+ESY4X0PjYUQzi078uExI04gSOkyGPNuunttoFKm/hVDzC/Hg+FeSGvRhP
0UxjiN1hkUtKjiOW+DZPtt74lMIKJNMrQETPnbBDES7UeeKakEMVHn2bOf850TpJniJcQ6j8Il2+
WKCG66MJdUI4g8dqI0HdLQS3GDqLOTOWRFQjMKnOmT32yjv7XoUSrWWniPINYi/JRr+c3mQbrPjn
FmxCML9RcVh9z/Yv49QPUDZVpL4GZU3TaRUdXtZqWbrcUXUYcnoXckSdTwQ045b9NRAzDB8thx7A
tfHE2QHvvdrYlDiATAQT74/ZRbY2Lnvc4rvVWVOhUt7ghy/Qt9etpX8x7QgPIEDL+qFFQDP/Y42T
yZ52hSClCIy0i7jXq+1hwEXwod0Z8aycmSVSz3X1+LqRfoSeb0dTyseNg+6DmXSpL+PQrn/bCoNS
imBp5HwYIu8rkNb20NobD2Ff90N7XMdleDeNEa9R3e1AEnrcvhcu678rMpXwapRanmRVW0NOncrm
ou63UfVGsQleg2JDQxio2PvsquF6FGxRITJMd7Lj92DUQweItjKtx5ncltlHFpYnfM4o3TiLPgKy
JlBcqbr8mIuqrV899Fzw/5yr3evomuq9FbHZ0CrOyxPosBp4FHfMNEtpx+sZQgggPihnERxtB7tu
OgBA/os25sx88vbmYd4KHLo4ziYUL1jj3joymwo0ui6JKqTDb5hsqMT8nvchxnCpLeSqXI0/Nq+3
yhGRyu8I/J3oHbyIa46ZgxwDqe0og6LWnyQqbT5exKZ5FLJIyJ2Obcs+zYyY92gjqk/USCjqg2Fv
iGcjuuMTi9eqjqTvleOpQPVUIhSf2vFn5x5nBrNb75U9M64y4Um0/XY9qWe0J6a+QbdU8n+H2shL
SOZLf7d3YjmPu1I8JVBKNc+uHyKEhhj43Cb0Q1k0zetDu/f+t3IRnaYRhQXk0ykN1G0lGHoQFIWo
poCGpzefJf0PTg8xn0ShnP/I7aAX1ZDQS2QsHD1B52t5/TUWt0ZhT37RvsDw2XuAWWQYIHjHwe29
LGqHrTqy/0jrIVJ7/wFABvVTFlp+cujKB8NMYGfgtDHT0lQvKo38qv7DCbA4KaYwk9xtpFZAGLtN
cgNe7AVnpLCiffFJBVj5M3vQQLXMMWNi0ur7yEedxZE3aKaMkZEqrduOA2ftgil8Xx3Xr36wrZTV
SYZrc4d8ykvAF4n24aFFmzEAWJoz4Mo4nqdqIVYhaBBRZqHbFFAvvh252T5EGm9AIJO/V4XV/QqL
YJ/2KdYBA/u4qdsrlvxTE1jRIlGIvPc2cBOwc6Or+LF39DS+wFbhMRPxNdrAqltHPXSenNvDEsng
19yUW5NidG4eC5gnZnmET78GZ8PUsrpyhzS36k1SrLCxIidru8IA9GUnQY6u2g1QeB4EXgXKXjp7
Vcz70bg5D3Lay0cb683d4oT4sFMOONW+Cmx7yUMYaekwpc0Nzu/M9m3LsR8IYWGNOPbNGBQx0t4l
mH7vgvRwlYPeIpdNRexH2hyJ6F+t5Rk5vjM6T/G24K86OZVbCzw9+AFF+ZJsJCyMt7GHMphNkX3L
Kw8hjvogwqCCO7y+kD0eW7RFBE5nMaeqavwJh3C32QBRPeVtvQ4Y02UYFce6IElW5r1y3b5Gesz0
3Wbjasv/hqkcUWbCWmt9b/X06b2iUd/jg9trzeRl18QoeP0cFeniOds/j+yW/mYvGDigGPxBvum6
EMNNxUkY5EsXy++ETCX7aYLPv7q1OeTjv9YqdPnkRlsCcxO7bUKim6m75dJaItpP1ELOkhjrcAV4
0SU9yfsWKnHZBl155xnMs7xPtGuHN11ScWa6016JXNtNZF5n3mm6I2QUhngzSET4GBe32W+nuA2K
exxG+K1cFlRcXHCiiCEc3v7ZTRHkYctKJW9XwNyKheQA8qGs/0k7rx23tWBNPxEB5nCrLHWLUke7
fUPsdmDOmU8/Hz3AOS1KI2LvubENGFBx5bWq/vBM8gTqThdSwD0ISNJhPoYGDKtnQKMAHaMIcI5b
WT0/Sym9WfDybsdEX47WfBsnQOKwqjzXvRmCrK87aYBKbFEmAHcRvGlNof8jQ6LhvMha61nKhgQP
CpmUZ0+BEbJQFAfcbDh3Eh7ilqMtQsPpz6qjqc2JAhVnGCtSfSsVE3l7lzVuN0LTIHjAcFsHQSus
n52Xu58hHTCsPYDhIokGMjvrutDLn7HXcn1sVZ9EqIFzGIpELb/pO0MLc06Vh49scAVnJ4eZUOwo
4nXvTWK0m0TX5XJblU7X2ElXIL1igip4aSwSfYAnYALvOieDdYr6T8tcMULUAhtmoD2knLAPngEA
CPAkuwOCQYGzptxd7IZ4qPJ1WuXpc9//Pe8UqXvLFUpxq0L2qGVCoEn0pUdcY+m1ltSRKddCuCZ5
rXY7Jw29b4iO+Lwa6th6hM6K4glOTinephKO3+AtwKr6GmD0BQncOt2xvWfsWWqD+s/geU8ku6Ri
wbOddF0p8gIbE1eSsi5hYr5QyKdAreSRcOo9j8Rt4cZQ153Gqv+0rV7xPGUBZesAVAVPdfLFKUlC
eGm2C0XUQfghxT+qI4fyYA4V0OkOZxjMCdDwkR9qJTMBW7slCAqRAm3Ogoq7YO0pWUnTXKcaHmWD
ZCjk9MJplm1Jbhp1EWngQVKqsnSOCqXzt2ZpeiNNK8/FR7mBXUABQSBvlxVd063EmBfXkvevCIKi
D0BkGWkJocRtEFqgLhcs3FJW0pUcuu1vAPS8/Rxgp9ZC8oxa3aal4UIk4bzepmgIDmvUwbRnL0cz
YYVyR/MktiaF7tpxeDiB0mOeRaDe3ionVykZW2W5MlQyzgDoxOIJARiffBbEheLRQGjsvU/bzrFT
HB2+mRjDrkJZrpuPXqHwTTa9twLuvVTtWd9Ua6HLov0HyrForAXFHTFZogiIwIsUkIpcgzwB6aog
MQDsgqeZBGOz0L5l47Nn5WhG7vLFehbvLXVw3grRgPVM+VZ7MTKxX0Etb055U0SbAbirC5per35B
4gfBAz+ELDxCdTw2BpK/4ppXvHhCbsYa+cpUSxdkIEMY61C4pbUAywnpDtDIIAlBTkAuzQbK7XJc
RN/CuI2cBzOKhA6kdySu4kBHLsCSTP5tZRoqZ63WDsecR/vPFLIBVHWhDZ69odBkqHSQYxbgkGuF
aiUI402Air7CPLPKh1SUHDkjy1Qkz5nqkkdJxKT8k0hN9pmSGuYLisTkkU7GoP9stLgw1qaVd6eY
1Fa78BNHsX7rokAhSaFCv3Wl0IqXII6qF0Qk9AzmuBnzKqqyBLtoPVcOnVpQSSkTzXP3qV6aw8qi
EJWtzVpG1toEe/8gjUJD6z71mhMbaxOuKTeBRZPYDoStEqeGYmdx3bcP8AGgTbQokEj73IchZvGo
Bg0oluWnbhgWtl+JaOln8teWCjsWYofRWQhKNQKmtSFcQ08IdnpcQwXzVcP7B95AAC64tNrq5Lmd
Xh6VuhvRaY3kH1U4FN4prONYPYqN01E2gdDihxvQDCYTtw0hBkpwgH/65ID/wdwsO4MeAvPNhaIx
kAmyYDzybzk9GhAchD2vlkaGHVyl0TqnFpWiCAGRhqSED1Jt4XCXEpYWEubhpoh4OLGyfGqDS79Q
BLyhIsd0Duxy6EZqijBCiRDXQ42mGdr6DCwffVsmfmYiaeIO4P6qpeartXJyS2oG3gI+sd9yqHkw
NIqlxGYdP5MDGmBoomyubdoKn6WdpYXQEym51cpmQAlSfehbSm9jJlhm8nL8rniaDt7Sj6TqV1vn
yjlW0YGNllZNlufYI7mPFFWii9ivIRtU5Q9AbWL1u4SgBKVgTRDaJ1JUXvEOZtKDUG2AJVBXAaAX
MDEyRUJyg+iqJO++0eg/IzYaMCAKNQpjaFSqPq2OJiPANiNatQVgdDDhlF83cRZWzj5q9cbYotVT
lFur5cLCgQiSA8+soAgzEM+6haRkVwT1IU1iOMleUyjHrnNF1yJL7UnK55CoxaOckN3/bgDrks4V
AERxWQx9ZT4HWZU7jxZUSbIXmSAg5zsQZptDuxW+S2rZpNih8GsvkUG+f2flBSV9ODAyIDxI4qEa
r2THzZ8qoUrkfU1uwUSCSZZfAtl3rdUgylyu87AF3yOMhMiEYoR44M7rBvvOZcXuPEbluSokXplW
USE1EBum94MHZlduUbOsz41s5OXab/W6AaxcCe4eZrErLrMm7eF0QUWQhAeT5D2iXY7lOU9OmMk/
g0xw831m5hhk64rFKwSCr/6DLaVCX6iiZIeak2s2IckGQzEpoZUAY/Lv6cABmMGii73w4HmBWP0w
Re7b5Abgwa9Tv88VW0OdztulAXgEhNFQj1poJPLwV4kCN/yGUEvrjkhdTXxO8zJLT1ioIFFdKGpZ
nksrB/Q2MGTiHraQy51dFjQlf1XrTKdQXZckPZoWxbdVXHpqfCZt3nUHRQf8IzSKDh/AUFMHMlvd
qNwUsXE8oi47/FLNRvMB51bB54y66LWSrYyEIVgSTcQKXJMneulhE0sm+KfqCHq49l/kKF7HIPEI
CMRJXAyC++oO0aZOpb25q5ZLRmpOenYUMJ2KeZqKjNI9gt/wByeioQIxmshw62Mb5f26KZAzL0BF
UaJtsx1PclKB3OSVbdjl9UbQjY8EFtlebDz55MIacGYEV6+0viUZi14IbVSxRxHTUWH+i9a3ViNt
46VpfaQWsW76XRD/ttzvaGbN9PyVUv3fOPjdAK9CiMec9Dz2WbUMXag+mk9d9Zou+25vHDVhXS0N
6dVPjsVKcbcx2gjLFOeGUzwns34zPnm90Uxc5gum8Q3fkFOxqo9wp5dDbQ8ISXD/d8UtpHyLs0PL
gNr/4SVGJnadjVjcat8rf+RW2GRpODMLrpVjyUmJ4tjpeORcWYAUFczHBjGvIwWPk5tvqCodg/z5
fp/fDCKh/80sM3RpOrSULZUuAtl/lNT4CZDbg1I/B+rLfwjC643MOJcVWZ1o04aJq1S66jRH9F3f
LV36DZ37yfSUGZXiaVuYnJzK8OQMi1SbNtVK1gWrFE0tQ17I/1ZIz7LxZuYzIaYrgRCSCOoCgV2N
a5Q0mSFc9rTK5P5wCrKnKnwOnT+y9VnUp3/XX9Mo4/bwZb35yGgPUSEFp7L4lP1fpnUa5pwabvTV
RUMmO0wmdI7X+UpwMvw3R7Md9Zeazigfz/XV+AlfWoGWV6daDa1onbPm2vSVGDz35b+cW9O+Gr/i
SxSvUeDqiERBim4ZSagtmN9V/en/b0AmG6AP3FwFRxicFBgMofAbFTr4ezOjPj13/m9LuJkoo5Ok
KE1aQoE5EzJRD06jmNWCystBrOBz3m/JzUExqeZqbOQ6YKnL7uIlACwWBfqTl51MJEkDNCsl/1fR
zlmvS9PNdGyOrLEcFYOXuKJMJrHRJJLo9WF08qtHnsd++WjW6AEDQxuyj14j7UOhBJnFzSCfHON7
iEK0gtFeR2rfA8JnoSZ1v+mjAv3XQ3X6Qcpl07tqUHvB4YO8QV5HqGj5mkyt0F0VQgYzq12E3+4H
vNXXX3tgssaEJnX0kqzCqbG28j8JAoWxSWFstqenTnjThk0W2mDkZN1yNzqFyGDGQF8hbAEvQTXM
2qLKZsHgC7uNAYT+fvv+zshpj5qKwRmhSKCFpzO2NkNJhF4QnaxEOMG/A5h1RqMNQDn6b8JL+Gx8
8tRoHuOD/hij+kMedU6l/1Yfm6pJUWe8oKj6pI8DxdPqHgjYKVt59doTtAVUPES+55o6buxXTdUk
XQaormFGMunjXjIdsGtVdMqrZ3KGC0S3Im750oezMJ7UDbpMIMKi5UwHTy0IDBmrDA5/XeQ6osv6
ZEsIwQgVZCj6s4wehMhDqERcQF1lQfOst69S+kBmKeDFXxtbU/7s8ug8jgUIih6VqWzHs3mjNfHM
V10t7MlHTTbDyvf7DuWw/lzD3+u7Vx8+vYVCVc3zV0o397vgalMcg3EfVNBnsWTcBy4XbYaIpBY7
9IDhPpM6WBTF738fQOf3Ry8OdHzUyYlOzguMipb155YykKKg9Cx83I9w5U80juLXEJM2CE2nmbzt
+nNGWks3Hz31F2221XDdov5MXXWPkkSTWzPj9P+Iy+vBMDSuK9ZkbZA0REIvafpzmNhN9oGq3koY
2V/WSTBR0/nsalQL85mVcrUgaSzdaOANhFUEF77LASthROQUhYezgCZxFYOwZ00CfTiqc+bttyJh
bSbxQlJJn4mT/dzMHado3Vw8qy4K3igTOcEe+WmQNsf7AzgXaNqPVtKFqhuJ5xqSuo1crEC+CwFW
Fm60r3rLXP2HeIZMgvfv1d+cnNE9r1NecZ14lstwEVUvFvcnRNbzeH8/ztWBKOOnq+mqLJNfM2R5
MlSaC7gF4IQIj9o4VVq4rfJXNy9Q5lHJ78vnJhVf7keUr/cOQhrcbVBe4Io+3dBiKNKl2vbi2UiR
54xU4bN0dPMtHqgVxMhGPWiqkh5K6j4HtRykX6SL8p1KGm2F5GhpxwE1kUGCZrpw3CB+6CrA0oiA
aQcEKRZ1lf2oIE7A8NWqXYO+waIid74UWsGOTS3YIw3pfcBU9mZW2q2OVEbjY8lkxsvaZCaCxkjh
McjiWWpfko8gZB9cDs2qKuxsZireWNO8BJEaJDfAdihNncDI5wtpmVksL8Snw0zaZLq+9oeDYnbL
DJGWDqpHOyAPNPTr+2N3PXTjNmIhcM0maXCxu1zYaRnK+D50w9nQhQ0kekQkhE0THzwAUKXy436w
vw+pi/NWJpqqmHj+afwhj2vyy7U+RF8GkKUxnN0SFRxIKg+eru3UIP4uxZTPEMxFZKv6RM5/C/lm
VSnD9//yBRa5KkZWVnhUXn5BJ2sAihFwOJelwPQq3kl97Z1u1QbaHsbvD/imwJl1M1zU3OzuB7/V
15z5GANqWElyubqMXfvuEJQUTs9KUr6ah9JYWknyEg9/zGz7/xVp6gLmUbiEAaD/HdV0oUI+pqR5
iIdoL7RQRczk/X686710TDNwKyY9pXFATMY1UUCOWKErnmnhodadDWq6kOuzZ7OZiXRzqeik8Zi1
OBbx2rnsRPJ23qCKMavylOsp2PmfQfmKkVMAa0hw8KWOxHWeGnMr9GYLv4SdzBtE2pQ4LAgrGOWm
aLZ+VcAByI5R4Lw6jgwsd+255dHNCsR2V8gl1UJ78K1wnZHgLObMEcd76XQdsd+S0TI0VK70yUzq
5LRJEboUz0kb+Vur6f7g2NLuuhCm9f2RvTVneQNooiXhBaNNZ1IsJxqAQNqtUsIIB5Rud2DPsvZN
gwZ6P9Rf99tpq77GmlzahqLLcjUKxXOr1RBnMOdYUsHbqULyRl3abmVFWAZq9zjkxRN1gYd4UF/i
CLtiZIGWSPUG6zIGT6qhU74wLGSPEkmBFSOeXPR2vaF6cn0JITihGFYpGSdEAshtO9Ivz9S2Mgix
ZS47a71pwbXK5dzWd33lpdqFfIBpiTLZMmvSOAM/ZRB8BceyrCENq1R2HdbfRG0IlnGUZEsgaJ9o
yu7TXP1BeeXom94hKlIZKqayA9o6zJxuN79H0TSd5Jpm8VWX64jLFxlTpxbPFafpotXkYAk8UZ2J
cr1sTE5IDf8Q7I7JwU4eWAX0ZEFRXPlsFoDCM/kxNuwB3yjgqOLu/vS5GUrDtlYWuWJZ4iQUuMvB
r8nyMXt4tSDd5iHTSD0TxP/9QNeLjzZx0WG3s8jlT+8FKJhEg94TaKhLxCHkfNhWmOhs3VRxZ+5y
N0PpIvU5C3UGXR6vKF/OS0Hq46zmmnwuKLP9gZniL12/TX7qvv7zfqOu1zmNGi+NIIpk7HIn+5uC
+q1muURKqPtSGV5GzYGqbYxgTxrNpFul8eZ0udAJhuuviY0ylvHT10QYqWGJO4JMbTZDeRRwj/GG
h81ONV4r40dMrdL33yFboeu4C6GTKd6MOej15Kc6p3NXZUszKX5M5kriQVTKW/wIzB7ELNeAmKJe
rP+HicJd31A57iUgYpMoKClJVMBa+czVT6QArwJbkpOl/Hx/6G5N/K9hxv//MknUAt4vVpDyOY3Y
KA6C/4R4JJCT+1Fu3N3os/GYp0XM+2n1KiuHTHBQvjoHyu8eCJYQvlboNibxLox+g4tYqPG3KgFK
+nQ/8K018DXupBf7jCytYvTy2aU0pcbqg9HupKza3I8iyTfm5Ncwk15U9Exph1iSz0kKgdp0lFWK
5dG6LMgRj+AzjAOqZs9dubDRDPYP6NzFx9AI/cceJvTM14zBJgvEZPtVVfZn9s6p97FaJbCLW9c4
9wAEeJHyPkLMY+EWhrJG6bRe32/8eF2YhLMMXnAWezQjOw3nkGzXQxWtsSb4oSBeTEZl6XZPcsaM
rSAQuPWDl5cza/A6qCXC69VUUycJxFX8ctqC2G9gy4TG2c+lnZAshpdIObe99BgGz6Z+sPSZeDdG
GGK8anFdwt/YxLTxMqDiBB3QrdY6y1K9zhEaKP2nPNyjF43yVbHIG6rb9ZuqSEsDaiGbx0wv/70r
XXYzWEgT5te483F3G6fgl4VqgdQ3A7X3nuL6H806wYxbqMFWAnkTdssaFEGH2Btdjpi6ED8Bkxr6
owE5A92ZHI2iWo/xv/tlaflMZuJWzxgmN3dLwa9w9GO+/LAUgiaIAck5hyD7QWyIJXesA/jXBvyt
h4Ej6QM4jd/1jT/rQTr2+qRTGI2x6KZxmzeNyRHXDEoFwM91n9pafs+KfYYve70hDYXY9tGou7WF
DmQhoHVjDds0Pmr+WRJ2rl/OLLkbhxKlaS66PGCwVOGhetkJgPzhYkih+wQ1a6Vo7+LA27t4SX/K
VKWP4ATF1F0i6bFqsw/DnTl+x1ZOe+Fr8EkvZIkGid2HDhsm5ibvUVOG222pP9CWXmaAiyQnnRn0
W/1OyVNROJ9EhI0nq8HHMwHWiuI+oRQDv8kHPINqnbVDm2Eum39jpY+XC5YdACbVmGbzsQkaeqM3
3Cf9iIad6u+TzjZaaxHp4TrNPwRzbqFdXWYU6usAG8gx8EwUpykwUDyyjgJC8DT0truL1H3vHtXg
T0OfhsFrrVIeRRE72/S6a0ctub+l1P0MVqiyCEtZ2FrCQ4kcqoOCYp4Jy7zdwhHy0DKOAn/mfnx1
Ebn80r9Poi9bQouFIx5ibfBUth8Kfrf17/s7+9VBMvn9yZaDxJNR6g6/rzZQ/818CV0v9/9p6o9/
H8eUdVJlOseHMr3RmU1RJf3QB09V+00tStvMWLGx3j/5bivM9Nmt0TVVphP3Ko4tcfJySXKtrYTQ
oU1GnGzFLo0QAsx5Rg1Zuiv7utnDvpq5hEjXA0WFiJuqRanI0lRt0pFVyXFflaF0jGOwox5Pbf1J
C1bu96F90txDGT/J5M2UV5w/MHcUFoagzzT7xhfIkjh+hG5wT59u0qUfVrLV5TL0j9qO8+INo4Lt
vx1Ffhdram4BFitHHD/hy2ysMW6oa6mQj4GO4SOyI+KHEf/Rjbm6262myCLbPjuCAhhqsvcosKsF
COwyQstgzsNNqc1M+7+/cLGfAs/7GmFyokFEdg01JIIAxG+E2Y9a3w+iA+M3XSeNXTbbIvusE2Gf
ad/MfIVJpDFz37jZSPb0EclriMoUtyKrguHHviYfNXRtBxFX4WB1f7iuc2FjK8kp4BUr6hIIlcvx
UiLwhakWKMc4cDaN98iJbTUJ9nMp3O5flm+beFMoWTxzVF7t52NYTkjKTzLe89MSTYk9mjkoMaSg
eBn4CQju33B+K3Ofe49C8JCn3+638+pw5KkGkEkn1SWyxWiTBe+1Q4ivpGkd8V5bBiHstChbyxkO
7aim5Ahy5DMNvL4LKLplqqpKfVahpvH3LfRlIYR5kJkShf6jBpVfKDDOcdCJk9CF7utVglGGkRxg
miwEBPOkggqSgLSC6i/ut3tcBpeT+PIrJnsOW2jtIpDvHA35d4+RUnLKjZkVPxdCuZxBgmzAq+oj
5whbcxNEe6s9tCio/Yd2jLJYjB95k2l5iNt/T8qmcY6lW6K0ea7yx9qaQfldz0lDGheDNj4pJIA2
lw1R8a+RomHwbDM8aN+lU6asxeBXaZ2iBGvU4l+v7ctok7dLj2XHmC71bBd7o2UdQ5kXShDc9/tN
up7449WYG7mi6DRpmqPzWi8OMsOH1zkk+zh98XGAd5a4Y/d5D/H5PcZoBT78GvZsMexbBUclIxvJ
gCf4betAb9ZOb8581PWN4vKbJk3P5UyowtYN7EC1DviHKK21d6OnBg3zmdaPc+9y+puQKmm3anBM
cHe8HNIIeWlTbcPANv1qlRvfMizzvIVzcr2V9cSFzEZSrfttaef7cZUbLZQM8N2gM3hm8BS4jDtY
QYVTVRPZEXqfHipzC+w3FjpCGEn90EifUpgsk1+Ktg3wIkGkDkHNhRDtECGSBUTKF+EPWFpm/SAI
6xY9vOBbRJHHg+0CZ+eEl0GQn+DhRj+UgorT0hS/Weh/3G/D9dkDdmbMgSoorpNhm6yGgAyFnBd6
ZOdR+ssEvqFCubsf4nrnuAwxmQeY8FlqhSuX7QKSSZt9p6/6YiZROBdjnCFftmGl8bVe7omhofgo
PpT+WpZn4HnXaS1OZrDzBiwoXCjV6cYhonyoOSVWDUKRb0rjLBUvKg8iyOrQN1eRtodasmjLcOvN
4UGv77GXkSc96LRdrQxphQOh+fJDSSkcRTi87koIIfeH6sY94TLSZEaXFGKTzK1TG/67Ia1cE4+b
hU9J2dxWR8S0vZnz82bLeFaaJtfUcR1djlumxHFgwZuzY/VDqIpFg6iwnH3k0NN8dGzvt+7GclW5
H/xPsMk2IXZqPNpe0Di4FbCJlfofI90Crp+7bY29NNmPCAR1QJXIXF3BtlAyHYqwZry8FsMEaa97
BxjdRgUoLjiiwtbpZzwQKOCnjX2/ibcHkNwIeClulBAZLjsUC4laSoU8tdGGLzz0dt+wHC1SiJ1v
hngunMcumNkFb509JEKARFPP5TZkjWP8Ze2JpW+CqTAyu6//UX/HWBt6DhZ85boUHod0p7dr56eM
GbZ5bE99aCHSvuy6D6NZ67q7vt/8G8cgH6FTr5c52w1x0voAFxzRSJLMTjPYA1qzDHt3CfYxkHey
my1cpZ+ZUjcD6qoB8IP7iqFNArZ95XokLDO71L6D4F+K7TFw3FWg22XagsWcCXdjBgPd5a7JoxZc
xJSakhuDgF6MnGGR5wGoxkSelBdCRUE9Bx67cS5ozF4dkbuxHjdN9CLiTZk8j3MbUjP6aMGyLWeu
B7cicP8in8RkJds6/v+XaSNnNYRyJcnt0o+lhw4a1BpBjbkN5nYU0pVs2dwp1cmaHx0BswQ1JDsz
ywJRnEw6Qzuew8bcjAJcY5wCpDSUSVvAaMZRGfY5khIoeMYPo4r6/Zl9a2GT9iTtamljhU+crDIf
zffSs/zcxrJnoQCrOyHRKFZba5u4R4mT1cQ79H7Mq0MVzS/KsRqJOBY376rLEcIVvM7KhDkAUyZd
FoiV7XSsWNaFajSr+6Hk8YC+2DInsSYLCQtx9JDdMLfj7jUOfv3GxKxZViuheuhxBTXVUwnBP3ty
khVW11p1Cn7wd/+JJG3z5u5LFCNdeab516mByTeNL4kvM7RFUkrKTb5JV753LgJ1e096EbwPLANI
di8QNQm3cPldJEP67dBCUtrc75XrK8fFF/AouvwCxVI6gJZ8QdX+cXaO82dUuMlPg4KKy7DRjPd0
eJdya2YXvTqUx9usxmzj/i6zs03GXcnECh+qurbNNl5n+lMjHWQjWUbd6Lrz634Tr+YYhRaDfQYk
EDUXEiCXLfQNpc5zXS/sPI6+Z6G7STKMKOr6/X6Yq41zrOdYf0FHsDXJDFyGSaANatTiCxvDw3Wq
vPhatm3TY4ul5/1At9rzNdBkvwlLujauCQRO4hV7b0jS1nFQ05luu9EejYwDjw6Ycrz9JzdCdF0y
6N0+7UEyFiNH03szsk2KCOi/bg4TgZ2Tw4tn+fRAzRDYNnHGKGyDIlMZnP31wCv5fozrWa4x2+Ck
WGMGnieIfDk4VYDmlyYB75R0oT+mTa5Q45MKiCI9th4BUkth6eAx1ITIMCIpM4Ic4Zmj7rm5/yU3
Jj5IcKpb1K/5YwqWEmOYlhnkVFs0mgVePVvR/xmqydIx/JVqzT1br/c82g0DRx35fSSPpqd5kASj
TYBLmTj7GNyfaQ5Xw1spMqmx5fCotOlOyM54qL912cb60VbuFi9ahGs8cafJzZLsi27UCyDkUXOy
sIKdGZfrKuTf7+NxOKJ1qbhNJllYhGgfUwqw68LaVVjj6T89zBsU5Yd0QDMxfM2MBfItgniIQty/
lX3WHUsPKgLiH+qxsBZe9H5/gMZz9OKUGL8I8QhJBVJDCWEyU2pcgytUMznN+/wbrJcllOyZ9NCN
BQz0GuKlroIQ4rC9nIwwXbwuafPKzqQB9+NDhzxXqM8s3xsTbSQFgKRVdLLbV4d5XRr5EJaVnYYH
afiTW9YqCKyl7I0OI3Mgmht7xUWwydEaIbanJ3pR2ciRLeUa5tfPJvvt6zO4taursKYwJhwYCnQv
i7PjsuPIKXVILqS1rVefApZAJnwjCWQ+eW1ZfNNIPt2fC/I42JPJYEJi4zmnkINhQlwGVFo3U1S9
rW3P3CpVsOa5iuZN+b1C/Eex7HKfIAxjrPuf6av4EO7TV6t5s8IDM9XWH0p1d/9zrufNWJnmhgmZ
FgiPNk7dL5eFKMYeN1J9Ci7JudJ/m/FjgPbUv4/Bm1JiyiDLe1Va8tQ0ElAPq+0CLyjfPSVptKya
mTzH9RpTweeyAsgLgfH62+1fGuIprZqR2KrtWkEbtJK6k4ypxUxL/uK3LwdPlXmlmuz2yIlSRbrs
Lt+w0qJW8KiI1PjYvuotN7gKp6986flvsfc01Nl3sUMhqnQOuIj1DnZIKh4MKvDHtfvqZesW/bro
mGKnlr8g2PeIP+cG6yzBeb7f6Tf6gy+llgf/ip1nOq8R75K4nOaN7ZilsK+iBqeFsv99P8jfmtx1
f/xvlMlemxUFrhVIWdnxcKwR5FFxcOMUUP/xzmqMLzWmalhaW+m5E5P37I/ubXBVc+VoZhbfaCws
BmbXmEiGDj75jCbVHexPy94OZKx+GySPZhp6Y5ngdsRVQhmPem2aMhU8xDGEUu7tEvt4HYFhSGxR
Wa3ud+f1lodPqM6dD+FFtte/J++XOawjMp4OHSLGUtLtEKBcaLgtJ8k3OZsJ9PeMvhw3jm7EAsgB
wMZgelzO48EcDBzHU9nGgi9cJoa/cIRvAR6m6m9NXMcYNQH/Npx2ET2n8ntRblDo24RJe/IdoMc8
ExF02zVIFvZreQ6Rfb0jU5ka9QPIGXBJnNamCi/2dcA6qj2gwLdMB0ldDWhI42ed4ZigxjrSESJo
lQBxuvv9fzsy56jBtZtjYfKCMMyUN3JJ5ILMe0t2HOechYga4j4tv/s49t4Pdz1rSfsroAqogHA/
sCabiWmIgTAEgWr7BcARIdtUgj+zK944bQA8AfmBa8reyFl3OdASTsXkuCzVrrx1dg6gfVb7AbfE
bfw7suPHzEb1P5QX7SMIUUXdVIjDSWdp46+kJQrj99t7Y7e4/JjJrAscK0Hq2FTt/klEElt/kNQl
tXdAv363L/F/2cT56/AOc6avdvLGqvczH3B9gRnhX8DTgBzzKpgmPFIzb3vAUaqNPjdl3KUiPfkP
jpG8ZYG80OtD5B3l+hCaB01C3dZEFXoTaJ9B/dx+3v8SZbxWTBYgX8LGKeNdB/1q3HC+LHVBy41c
RwveNn6aESXshVph/30Slv5Z80+YzdXCNs6P+YN88A6qHTzpp+IQPQ+/4WHIC/mbZOwoSFlQXZYZ
a2Rmfxhn3vTreNuQHbXYUqntX35dWJRymgV8XV/9rBHXr6ynWPnzR21WBRrLafZtpjfkW/FG0gsa
JsBCtcn+7cKhk3Hf0Gzl1I5ixIvq3A0b99lfh9oGjbNoi2JR2z1Ti8Syyn3I3y1pIx+bjwE516Ow
GdS1XG0G40nTdwkKZpk7rHG/3frqHIfj+iAYObH/+6VjS76MWxUWmEfrsUZNo1noiDQjcaGpc7np
sb1X/U9OTtUp2FC/maQXZE/qXKNsEbhA0qhAc0zlRvPsy1hY4zoBJVVVqwXOaht9fX8krpGSI+eX
e4MJakUlGz2JbGEy0MdCo9l+/lN7EJxVIq1QgmwwSe93lX/q0ZitxefBn2nyzX79EnfcK7/0q9Y7
Uq2VlcZ+9F74rwkjnv2nsTNBANE8Eup/1+SXGEXVosOaDpqNFZU9GOGuMastAu8zT7FbmwxJ7v8J
M5nMJFFxouw6zdYibau1kb40+uxnQaIjGs0CkRfNZg6SG+fWeHyQh2LsZHCul50nobgXUdLR7Cj7
CIsHH6PtUMOuzEHi0wd1K8zMklst1GFrkAHgJQNi6zJeqodYpri6ZqNdDHj6mya328B5GU3ZO5SI
70/JW6fkCA7g8cyV6Jp76xedL8Ipsk2ySvi5WcY6TWAx3o9yI6tBAZ50ATlq9j1u+Zdt8mph9BiX
VVtHezsx26UWPsfRu4pkiqiudSYKSF1x0a1b9AsNLHA/w2STW/tqtLPYWMoHWm+LStQWdbw2i5kp
dfMY/wuUp9hoKVc9ruFnUMuhrtpJEB2wYF44wPSQ9W/xYfB0eYF0/FJzhKXjIK4+/BOBp6/LbSwt
FeXVtXZgwCx14bxgZ9HUj3jTzEyI65wz2wbsJ4PMnsHJOuWbFP1QKSjnq7YE0FxTsNdctEW5c1ZI
DP7jrIBx1Nqzf24Fc9WLb+i43R+9mxPyS/jJhOxUntpMd66MXYxDmde3az/Icyzz/HhBb+a8rHtl
ptG3JiYoGQMMrsUePQV2I7VmtEbPoeXIiMtT/ApWGEtFm3/fNJCKHMY8DUYE0OW8BM/fVCWG4UBk
kMQP3oz+oTXyTSOdJD+Y6cZrECjD+DXYZPd3YncozV5VbZT511lxoNYrG29qspE+cZNX1XX8phzM
xyB7cJCQvN/QcZOannlfY09OAPKbSon7KbGjDxXp1rZY1f/lXoMmGaNGvQv1sPEbvpwAIcqUeG+w
Ubr9j7TbNeNBgyfWcPLLB1HbFAiI3m/UrTlCOg4wIdvXiNW+DJhXZo4oPHXV3MGqKjy43kz66vrJ
SL6X2jFJOe6tJCYuA2DMjTZyMwbQHnob0WRu0z8oSc1sj7cGxwKaCJMSiO4V/3nIPTPxUce3G2zV
6v7QKLsUN6v7nXWzLV+CTLZgQasKy5NL3e6YdyZVYslEyXBhpP/cj3NzUL7EmdxuS4PMCAYEuo3L
b4IITQnwKQ/7mXPrdpcZI7gLA26etJcjIxYmpg9Np9uKhkmT+ogAoaTMPalunfwwbUTL4uzSwXNe
BsEionExZ9DtHgHT9B1oT/ZmdBi58ZRLP+93283h+RJrsjnI0KTVAgME27Uehp8idAJYM1I5d5m5
9faAo/k3iT9yCidrVGpqdGu9XLezDNlQZV+WIhTXfNV1TxxyGH4vLOv5fstuHB+ME88O9ldYm9Nq
u5klgYsppm5bmJw+mJKXYyUnbYdMP5a8qeFR+zMRb0xBaMOYLuE1wAKeAjDwxTNiV2DZKoX0TQp4
Dzfl6/1G3RiuixD/h7Pz2o0bC9b1ExFgDrdkR4VuSZYtyzeEI3POfPr90WfvOd0U0cTMxcwAY8DV
XLFW1R9m1QUjyORUbGL9JEWqjWKegPqmOu6S5F8TbVDOAbZDcoaQoQwq7noNxiOGgZFEoKL4Ra/N
L6DU9it41IXNdBVjtijGWjQ8oyRGHX3jWxrjIPUrCgiL40XpR4W7xqTOoSOWPrQxrqicPrGe4mo5
vOo6Ty9VqGI7Ag11e3aWlhzgRUAKmm6IpHTXgyZ7aZJVY6efBIxPt+0k7S+NiHK4lS/utSTw98hU
rWzgxZiAAKG2ArelnXwdM8EhJAVRz0RZ9Wsd9KYTmQ1Ws1QYVWuwWw065O2vXJo2PvGfiPJ1RDSr
dQkgpX4ywdGWLyH2xcEKdGwxBDsXtgxLkOG8DtGlfYKCpqSf1PHceZ9GgH+dubKVlnYrfet/YkxL
5yJtsLyqFIJa5Ugau5+9VP9EzGZ7e6SW5gbTwulRhbsWMLzrEG2FxeKQGYyU5qk72Yv1vZdkX3OM
1+RGTs46ELnN7ZBLC55KBkptNONhk81CkiZFUmfExkkzPg/xkawvC0NHzqJ/fxFCbYA1hSAOqIx5
mTMZkFEvpcDgugUnJaaI+sctHZEOr5WV9bY4iv+EooR+PYpxqpWFpgkshqr8FKrtF7WX34xAqvHV
GzQM6vp2d3sQl5YfVy+EV2o1H6F7KfYGfayWxskS7gT9WRR/W9yMt2MsfhWNrYlgyD0/l9URjEgb
Wi8zToWPmAb15Kcqa3hQaVSClKcx3N8Ot/hJ5tTiUhARok5yPYi0WUY5cGuU3hJMOgdslMzv9fj5
dpCFThr4PKqf6AQpwBb02WFkDL6K/U1jnEp3sP3uHuf7llN9+NPXT3jxtubOMkGgik8F7jg1zsCN
g0FBOlZ2egiEl76N7KLDTxQthcHtHj2cI914UzVP4hoI5yOGjQsOsAqpj0yD/QORu+vrsirrwTi5
fgJoStn59T0aKtiQ4v2AVadeDeBlZes/zIPBJKioZiEsMq+ylJ1iwgtSjJPUTb6kRv0sCGmydykR
rHQJlmYcqiz8C/ByMrqF1zNOQSnVYtg/p2DUX7l8XvXSKHA6ksWVlfw3k5o98v5KtqF/Bw7ig/id
VOAHl3uWcYqxmFabjfV1yH4J3V6r9256ryen0McfU+ela4ES/CFIgKoyu6yOQ7ZVO9lpx34XVKYt
FUB6hHtLOYJ52eT6/VAdlPDeDHk4wK/Gz0+BJOPfJVi/NtG5anaVgKgPeT5iA7Z4CnRqqEm16XTX
RtREywcHR+3bS3zp1pjk6f7vW6c/v7g1hLCv+7E3WOGtZIcBLLK1BtLSCU4LgT7GlL1SIriOUEVR
znr1zJPRP9VYwcbBq6mkTtasHHILrwy0fSQOOErDuqLPHkxtIdeGgq/xSfG+i8P3yYEOL6Qi/Q5V
f6uayfb2wH0kqLDhLuPNUtew6AulzolnmD9E79GF0hsf9Ko7GT4o7bywxcJJcMyIN9Z9EHbYV+zc
9OhjQQIht5Yx3Sh7RJW3yoBrY35Pfu+4EAOST1WxiaX3AZk713MS7FiKl7j9YrafIheXnOgQIdNw
+1sWD49p3CbQG124uSxS33SZV2iJeYqPZv+O/J/tU0g8qoc2uh/VU79SR18q4RiX8WYpl29EuuUX
xGvr2hmz5E2z3sTGd/QzCrOe9ZybhZ3BUxiDrR49Y0bjamvknL8X0nyXX/6G+Q3iwxmYMGIQz8+i
j2/PJ0PGLQhfOAnJ1T2YPFl95p5zFGSUsXLp+q0hfheD8qX0D7nv2tIqbHvhVUlPA5QeTRVQ/8a0
lS42Y42oURlELKmO+T8pBa/I7GeeOzreXd4BcvXKtE9b78MQEI5uI1kBFZPreBhK4Efm5eYp0YA9
b7UnbTzB1e/fcRRPKhupwypbeVJ8JHWybSaO+v/GnL8pBh0L9srLzJPW7+pKv2/RyNGT1gF2q1d7
f6icukIKHDj5PfrKVbYGvF7KUy7jz5Ze03thrXXEL6z8ThG+YgBkiEcRX2LNX9OoWpxP8hMcD6i9
Uvm6Ht9Q9XF0d0u21SDZsAgdq9rE5A2hcS/oT7JSONFa8XB5K1/EnB3osZIrpQLQ5KQoW3XfGYlj
MLgU2ekqYanwln+W3D+319HSzUxfg9QZlhtosdlnov5ZKILZYaeriZs6/SrS6cyi19tBFueNegua
bWjH0EC6Hks48ZKalaZxCsPECeSD28UbXFRrtXIEb4Xxtjhv5LE8dQj3IUP3Beza0o7jSfNTjAlZ
F0N0HzUbMrBdNPTfohJbyvTr7Q9cur8obMu0/CYAjzYNwMXmF6WsoYJPULNSMLlObLS9940FsTXD
+1D6fDva4pxdRJvdlkVdRmGhsUx0Nnou/1DlXwOZ6u0gi/kztyQgZzxOWB2zlTFYSZTKgs+BJnxJ
GvyF9B9tdWy6V8/7GtcH7HMaAAJiwBn7GKanRDr0+M4lIuoAxo/QehwmykczwkbIt6WSv9VevS+D
fW7u8+5w+7cubpypsQ9RU+KFO1eu86SxRmekNU+St/W1bZbtkxeEjzXeFz5oI+mlWjt/l2b8MuLs
uDcS1QtDRNBOQUDK7o3Cu5eixYIhT2D8LKPua8edc/sr10LOFlnjZk0YD4QcomiLZj9yWq99fM6A
7Xtxt1UFbWUrrQWc/vxiVeOYaI5V208B79y7pAoeIvdX4b0Ygb5Jg/Zw+/OWNi5lWTJN+iaTdsB1
NK2RlQp1LoAPOm+g8l4yD51g60AQMltCl3tNBGWaodkFavI6tAgFlBse1HU8yWsHS5YoiLB4tob3
Q86rQ22YePpWK1tp4fi7ijQbx1jI8YIriBS732qxtKcEE4e0TRzxMBVWhnHxswD+WKCNOdH/pm8X
k+a1mLWFrW/g1EpDyA93qoyplY5Gn7hWDFkC+ZnT2cCLdZINsKaD6iJWhJ21VxQUXuh2BeERPNto
HPXs57hphfeo30Z+vok+N4Jd/0CVLKjwD5Udub5rjkr/Ouh7OVorFS+dBPwkesU8NsmF//7ki59U
RJgACgkamQnWvur4uZReVBPP+2+5kByN7Enxsi+K8nZ76S5O8EXQWV4SUUzT+5SgeOziN/2bVv+m
zn43wB0pLK+spmkffFi3nMdUwrlwKNpcD7qIqXkaNAQTg0R24piWuxAXa8SzxWV0EWW2O5oxwBJ4
zHmxS3dIaCJ8HpgthI8usgN8YG+P32IwPmYyKKKVNTczGKUijNOwosYVvps1R5n6o6reZGGt/7c0
dDpXND3GCYj/IQ9BtEppE+osvfkajCez/nX7O5bWwQQSIdVB+1Wd0zBKo3VrYHfGCekTWyveezW2
rfQLHvLIw36/HWs6NObLAADnNFxgPD/wMQqlC8NQlCl0qNtRLu1M/hSPgt0+V9Ry4pWr52/f+ka0
uRwCxcFYBgJkYA5tHpXsUcwkRw3fS+Eopd99ZRe5Tqlx1vjxfRj7m7yUtrE43vVxuUUPCjeZt77q
HLE6mv4Xo09s1zq73bOfbVvXwQch6PHgDe6j4k4SjxOqfqzuID0dkcYx0YvPXkDcQxqzUwFIYvqA
Zkwz2ELyYmArKA+b2yO7cBGB9PhnZOeFQ5RW3ADmlXHChPylq/emLjiguoDo3oMl7Y61tFZ/XVqX
JgT8ibhGF2peVe4s/GwjCvenxAidMBUfTSE/3v6opS3GkgSJPflQIHx9fWqgU9wMEOONU5SpGAvG
suXgvijbYsLDOfc8Y+Ua+sh+p6QIB4XSK+U+qq+zY8pHekXpZJcib79VGhtx+kS/j/yD3hzF8dj2
kdOd6go1mzuRZvyIHhjwCPqIg12vEbaWtuWkvA2+ayLAz72dIlUZ/W4gO/eqwdb7d9V9gcSGo/VT
iR317XFegiDTg4C5MaEc4QbP70TLGDLmk3cjdUOKMcXB9/ejcRj4OHzXgcJzJ0SbqMFd1+5H/ieq
pOGr1r2u/JAp0HzLXv6Q2QRYJsbpklmYJ6E46HVwEIqtzocPLxnKFdaeB2wa/nEVpyS1/w1nblhr
yyyVC66GYnaHFFLfx1icmic//pYZu6pqji2G1YK2MzS77Z4noOT4O8f9NsmO/VrfbukBM2HtgPhT
j2Hpz2bCbOJWyNraROUG4lMp75pk/KTSDK3jT6Fylt1HGbfj8Ged/NEUrMGPw88ReSWNIn/4LgaD
0+e2pFR2KWt0Aipbkn/V78mn3lg5XJeWDIVx8DvUckXgUbO92ai4WnpFZZ5c6ytPKC9xNy1oeRMN
c23ATliN8GC+x/nWf1Ks1MndwzBuAJtupLUxWziIEFcn6eVfwEv12Zuv9aQkyDuJNx8ejih0xWtC
ZAuc1r/y7ZNv0XRH/p20i/zM95Qs1yvNPNXmvjE21kGonyXtcaJNFs+5rtpFdR+soRsXtsKkGf9P
0NlC7JqgKtxUNU9W+qpZP6aafK3sVvbbNDaz/TYp4/JCAa0H72Ua24svY5W0uZkJnDJiWGz0BEkp
tJaLnV5mn9PaNZzW78NdD9aKVksfHtBdKB/FsDGfdaQObSm3/kO5jBMYTBUTitfcXPu8kos0kWpm
sxYepWLvPgnafUxNNHm5/ekLqQiFHXAmSFvTIJ+zNqu6CNUiYngj6hEiOb8c3aM7Tg3YGz1abysn
29JsXoabfs7FQA+YeLtVqVBsCR5r+XseoGgbrRzja58025KWEOXNOPBJYUM5NbPNfIfzti0XW+Mh
/A+5NhwppglfI16+c9FIEy/iqFEz65TAiImkV6XR7Vz42shrC2IJfH8VaXYkqrC4syhNIYHK+VsM
YHaI7bRU95W7MzqM1C3bKL5XDc+4Tb2GJFs85pAoRjwa2w1aSrNmkpQpldUEhXWS9+q4j6Kn2HhJ
8d1S5HMkWbRKjlrzUlt3ufIqIBUTflbgCjUreclCHvT3VU8hEnVLEO3Xi0cdVCWotMo6tdDSahiF
I554Zuk5lblSPVnIOujMgcCZqPM6uO/rSGkmB3U4Chbo3XSjeQ9D0th1eJSCZ7P7cnsDLu2I/x/q
gxxGitxab7Wee0pErNTh2MF6ood5O8hCRse5JpPRQG6A3jRHkGRuEA5CyOIJ4k+FtkljR2u+ShVP
j+DR644xTdPg2CXfDIFOeYHq9MFt9oA9auGwpgz6cRYpb0iklvyHi2Re5IhBldStzo6Jc/E9k4qv
QqggM2l0u1ip1h7cCzUFSEqQZSguoqEEIPt6JsVCApvTScykpDmQqPNySug0HgNmkDtDvBNtNd/e
Hu2PU0pMYL28VTH+lXX5OmYXUWbu69A91aTDXr1rZN/pVrryyx92EWR23Ve1PIi4pLinKv4Thi/W
Lk1tFFv0Yzn+FBRxk45rL/CP5yo6cchVQn6kXo5g/vVnwQUbRJfq/clXAGu571mgn0pP3bf+rzh9
oIX+70dxmjV428jT4Yd3Ha5Vcx/eYmidREgNw3hXTPYDK9SJxVG8DDI7VCsFIl+p+NZJ1ZqtpDxg
IlEZli3X8j4Nn3vrTXd/DUK+sucXMimGkvsCdDbecbwdr78t5T6uopE90KWnTA7vXKvYoPdnl8dm
QjQYu85HotcLEK1euYAXyBjXoWfDaiVZbZlCaZ1K+lJ99Pm5x77p0OM0arvhPt2Yvyz0Hs12Z2Rb
QVuL/rHzOUWHt0anle+en0OGiq5a7E/jLaWNnXa/Q8AXj4p8SEdus5FCp6N43udq1YpnafFSVaU0
PQlYf9DkCYtEab2Uu0P/rHXqlstD1rctdUZJfl91iV5g5OBQiXYW+n80lEkrr+cXff4m082atWui
FBfw/gi0fSF+7VxrV5a+Y5Y7V+VskEyndHlaDnavPBr9yGtKq5wh2IjNL7HcGTFFIURUqr2xRqmb
pvk6451+IRJYUNHQtxOnU/oiETMlJfJ0f7ROqa4/+YLv2WXpreSWH29RYiCxj7wDLOYPAs2ZFNcV
lhbWyUKvr4IbGvYvVdbaBU/JVWGrxQmmSDC1IODwGrMMBTJaZiJmybquFCeSjjzAPGBjppnZlZza
IVwjRTiL0T7ArEWQe8fU9/g1AhuPtpWJzYf56g1rUnoLdx3Ie8WCSA/PA7DW9SircemrRuBy+yg7
Xbt3qZhJ8jGo6pWzci3O7Ghu5LIaC5F8RWjUxypID1Al7lReSuEKoHZx2Vx80CwxCqQsya2KW0dv
o++mH6FBiwrj7YN/adkg2DDhkLE//kBqitVenUAx7snQfDslL4DmoaRvYiXbfruC6166qi9jzQ5i
yFOS0CYpV3W3N9RvRfJcaCshlhbmJA9hkAtQx5qXJIPKjV2r5nP8HqTLxgrxMunvXeUoKXe6sbs9
dtP4z7c1qF0iAVTH22w2P3qRAqkeK/eEvegDF5cDhHcj+MJvnXJsacoPcvez7Fay5ZWgczWROqiD
XMep6NQMKeA76oTWfSnyKkC6qx7jxB4My/Flfy0hWZw81K5RYkdrDdH+693VqGmehCIf66V/8ujV
VH8Vwn9JECZF7f+LMdvBiVt5ghqW7knDFCC5k4/lVsWRdPgWRo+olWSetpaqT9nhhym8iDjby4pS
oyMjE1F3+3NbY91h2KKJKVj/6GUvOTVAlH906aHvkl0p+4fbC2ih8McrAYE8GXmyqR0/W0FZoufj
kBDepEdhS/p2SH7k0nesUqz8k5QcrFqxRcWOo7toUDbpf7gyLqL/zdcurqVxnLrkee0CXJDsAjyC
1hsHo9skj7xrVg7NxWUL0wvwvqUjsjHDgw/sHq3R2PsB97Vj1NWmDzTDyVp337bb/ms9ma5L+5Xx
XTqqtemvBlDLb55fCVVXWGaeSExvUDtZsqdsFgmHftzEyLuqxdfa3OHFGHjfAnDpuzBziuKtkVbF
1ZcO8sufMVtlopiBBez4GVGjoLaKvdKnMd9622Gn7fsN6hcunXvkPwpGRViZ5KUTESs1oK9gHqe7
+nrfVmbg9VnAiTiEhzp6R4UWFJydY6lZSU6mrdEsF5f0X6VUY8p2KKJcx8OMHFU6kYmmD+70evK5
VY84k6uu7mTpQ10H2P6Se4vYlVLcFtVjuua2vfjFULlkyBvIT83FBdJ8CEVh5ISEcuFI4c7K98CS
3WIjyw/mmqnU0rE48cb+L9gsEzIxlOo0aQo2fp6Q6OUjgr7/5ZS6DDKdYhcb1YzHwUsEzl7uaLcs
N5H8LVYQ8ZLeAjdxpM47JHB77KYbd1i0p328to+mSZsfkywexlM0SBXmN53bKFXsJ4Z7CikGxaoD
mmEDShcICBWM5L5ud038w8wf08A6yMHOEL7c3shLp8dF/Pmlh74QjI9Yd1FO38YVz4k+fimcQdzl
WvtJ5DUVrKKFl/YsnWm2DsAXUI2ziR3EMBRa2WLfdPo+iU6a/HMs30r3Xszivat2HF3GJoodqf5R
eOEWuZ5H3VotBS494SgCcN9CwKQ0PbsR5Vqsc1TMBI5NsMrDJ785mgWSB0ieeDVyM31rG7DiCiU8
ZZn06faoLz3YTS5jSnJQpnlazMbAb7qqjGRVmNadHkcbP9gl6ku7jc5WZOP4IK9BpqdbYLbOCIji
E+QHXOvmL9beNZI4imXhVBmiUxfCFnhAM2D+UmGTuDfyP6LVOcrq8l4Y5auw04lysb+kRFJzhk84
ZfGnHn1nfIIiA9t39AdjNK56h2yr2pT+mojd8gADw6HbinfPh/Kc5Ae+MuaNi/8DzqSBDZQ+Gbe1
CRTTru8bFSmkNRGPhSsRVd7JEh15PjRDZ2dJwFrvzZKQg4AcnOKEPoKcnnYPyfF4e/ksnMMmWQ1E
QPT5dJip16NaZ02nhwK3XpuZR5OHoBncJ4l5MPXAkZQ3AyGh2wEX0O5ojMLAhgKLkCJ2T9cR87Cv
ikGVOScFCruUylGfAMPe68fATGAaPGMN46CyuJUyZDAMdNVA6ag8ksk7N6H8NfU+yd5nZe0KXugm
8LuwDUCpmMH4wA7xPS2QlTQUTm2M+LOw1VL+eQgVTg5eKlJqYyW296q9nHQYiv/7rv519Nk8aJLn
NVXjCyfDHRO7qoBmaCcd+/JWQ9thDVi2OOswNKl3gO9B8vB6DoK4lFF8zYmGar4fsqyT5jAoOPE1
wH3jHKlhabWyuHBYw3JA05Va6VSTmD1O0roRGuZToIM9AHSRcU46W/Uuc88pPu1gjlGyojThI6CU
3cvFOU3us37ljlr8cH3SxsEfi6r/bJgxRY8bIUiFU6/vzaLeGUWwMWiCsZtL5Rf61yurfSHzQB4H
6XuUeFDXVWdvh0pHlK/HKBenDV3cWDkl6UCQ0k1rZGvk4cVzSmJw8XhhH1NkuZ7UuhddL/IqYvHC
dljLB8EX+2PrR3Tf4+zRsyD/RXGm3XWZPzi+pK/dhIujS/WWtwO9U0r+179AGPx4aHxROLmsXCvm
retThL9vYEuH9bsfv60cJUs3EdFwqEOUH9T/7CgZrW7o3YTZrJJ7N4w21R9Vd7RaOyOiaWiRzQNV
XOufTKn4/Pa7jDmb0QiVgkaRiJmUtj7mdr5tQL7EP1zn9sctjSXGHpOqHC0wdf5tXdm2taBZwqnU
3fe0yHZ5jGIODPv4G/BvtfZWJAOW4tHeo+nN44/Lbvb2yyJJbpKIuWsMJ6yDvXCu9lIjO2Lx2ieH
29+2dBJcxpqtkygIRDeb1knXj3bQgB9eO06XLtDLCLN9XmBTnNb5IJy++LW81bH2FbaTOdvt71jI
eM3JHHbSAyb5msva66VeS4lF6qUX+mNvHrz+1XSPeYEopFRwgWz959sBFz8LXA2UJYrHlHWvN5iG
Z2A1tWFP6YiWtGBhzou2riLuxTVHjaWDixYhQHK0DxSky68jFY2Uy2lCkpdrXzr9ITW++mtkncUb
9zLGbCsVMauxpNx4cpGvc7fVl9E8GDhgucfUNjaB8tv6bZq72yO48l3GbJn3Zh27Y0tMS/4TN39M
65y377dDLB7EF981PwZ1RaCSobO8Fc4gMb6X0D9TTqJ7oMpZ/vbexnJNDGppQ8HqAnQJQgba06x+
YBVdHTSm6J2NuBM3o6IN9pima759S6uPqh8y/jzY5Q8M66Jyc1dSaJlj3IRY2ra1frSlhNSitbLM
l1pyJjRuwJZUbsEczL7HzP3aNAOd3pTVbCJYE8H4vbiD0p92wIFzvBYffWs3cuQPElVc90EP35Px
ZWUel476y18x2wNa5luj4BtAPJLfDbzau/praX3mMQB6t7fRJhSR1sX99dQHjis/8EuE5mGM1hB1
S8M+Kd8gpKzLAKBm2yQWEfnr5N49IQ5g5xEws/CxGC27jeqV82ypLkSZ5J9Q80tA90Yzic2RFjoG
GqZqY4ts3qV6eIChde6slurMS5Qi62dKj5r6Uq5ZoC2tYzRUJwr/JEw9f1pWYV5pacprpBIfB8GH
+7uyNxemlG0yoVgmDAvX3fWx1upGZphj6p0rC+2OwGN7cgNF3/yCB1a1lpJNM3OVK+ClMUnCTnb2
KFHMK8feEIdK0Ro+zqS0MzdTu1PF4x1rm+AhN3ZFt3KHr8T7ezBdPJGLYUy7OiOeFKQ4M3zzZRy6
hrNVfUHQf1Omd+WaLdiH8eQLDWpOfJ+FE7E62yKNVHtZ56reua3ibZGqh7Lbx9FzYamfXWFzez9+
2AdTLPABk1PRX+jz9dwlRf6/sUBb0BLfF6h61IawX21WrwWaPVTMPmm8MDK9c+M+FZ2CyBCWOIls
F2tM0sVAPEJk1sYk5joPRN2mJI/2zn2rbEJYB6b6FI7WMZN/3B66jxt7GjuLCeLYFkGPTxvvYmXE
oYjuWef7ZzQjyg4XhXDY8PTfqEl21yvBfRyDYcHeEnIAa0TMvq1+69LavPwFs2+diKZZ00f+mcZv
70ZHob2r9OBoqskmqiKnjZON5P2+/dlL44tohiHx8KKoPu9nGEpexYqV+GeRJxd0YBWjPt09rvbE
luMYSE4CzGEvTH9+MbptBZlR63P/rMYH0fs9MdZhHfv/WneNSeTR+k+Y2eEVFtDh9JowrTds8wDZ
/kizu6hyqkJcpzl/TGOmcBOskLYzFdY5vygvMB/ibUK4enAkzrD3MOhsF5Nbs91qnwfhaxRKK3t8
Oi/mJ6Y52apDdUZiyZit0yKv296XOh/5NQDiDx6L89ENPgvy3l9bHNNf9SHUNF3wxSc03LRgLyYt
UsZAabPeP3teyE2nNzrXurd2BXy015lGEQw10DcSd9Lp6zDo3OhlhJLTWdJCW8++t9hC+xHgkuEn
ljqjGjhy0u+x56UmUnSHeiwdxJccMXot9ZcU7eNOyKAXKBsgDfvb22NxBJBI4jGBtzXwzuufpgt9
HITS6J8jtGSiGCbnSga1FABClCqitoI2+rzi03SR2naZxWzGGlu8YMn6A463tz9jaYhBak/1WSSJ
SRrmz0k3oBxRm/55IhyNfoIYprQ16jP1Tts4/M6NV1Pa6MEXIYkRxLN7dZMPdpQfRemPH8cc7/8B
TEQX9fInzYa2rRutMAe+vG0T9WzmmnRU3O7b7Q9f2qGUUCmk8n0QNq1ZFL9N24AaPWdq5IPmRnT8
gJ1IqDxjzBPZpKlr1MaPLJTpuy4iTjN+sWmgUNeRr7j+WYkeRLMnhYIlSwFkqlMXsQ5K7lEdwk2M
Y5XRmPeS4u/7GvDRvWD+qrEX1IYfufzue69dD2Vl34abRkOFwg8cVji75+n2CC0cJ1c/d3bphEnX
tZ4usDIKZG3ETQhwpoGzbMVvWVzA28u2twMu5ENXAWc3QZR4lZiojA+tgSffcjeVeG+5/kbIVuZ+
4TolEAZEVKrhB88FU5SukgO/iVCYF9+LtrbVdKNIA2t5kygoqGvv2vj19qd9lMqZ5p6FNqkBTyDw
2dNZ1cs0LLM4OCvlV8nkVJJqDHZ9eS8LmSO41hHlja0l9Ec9+KwKgtPUT6NMR79bE0hYOFYAvOMG
gXD2hN6eLcIqKMUq8/j23pB8FIoG1IiS/F/z3KfPvYgyWzt1Kg5pjSL2uQ2/qftQ2zf+lzrdopR3
e1yXZhL6LtFA9ELen6XQQUPWVmOte65H8O6nzLtz2xRNpvZHmvi2BfPGITO8HXNpX1zGnN19ru4G
QiIQ0zp0z9B/turWax4zX3PQDP33ocCTQcPCRwBS2Cxp0YshIIfOwrNUO+1k/7St6WqoT279KKw+
YP9yq2eXOpAyKKFwFenmzC/1tm0lyKE10RJxK+D80IZTT6F7FfK960mPQYuRCrY4+rPg74pob5Zg
xK3gtQ8Z8q47Fe3vTlB+Jj/UB/zby/47dj1F8NbQoOi5uMPq6OsHA/Z/fQzlb6G6JkKwdH5gkMl4
kQORXM3Oj0Afm1EIi/AcjPWeAjoIFD15SCRkkNY6f0u7CGEBzOmQU4UBMZsYtw6iWLDi8CwHvyhM
hWvlvaV1rdPqAVPz90E/+/urIhg0K2IqLJIqoR2P4fhYxA9IY9uAibq6A1P+ry0r2EU8uKEd0tci
E5hdiKFRoSuCvvc51QFPK60dhneUcFZ2z+LIXUSZpXQq+Sm15I6R00PLTmrzFxW+NY+AxeG7CDI7
5Bi0VJesJjyL2Z8+edSsjZR+Ec2Dr2O6l72Hazy0hTcMylvi3zbwZG06+yipUwbyKIZO8jZ+9BCL
WJmr6D+ka3JnS0v8MtDsw+peq/CnIJBsfBK1aisZ3P/nwKh2qbq5ffYshqJ8TcIyFXvmICP4Un0g
jBW7qS43cvtiNTSIBMcqv4TCylPzI4GBmgQFeQZuMgijUHedGYmRZWD0QZ4ve9pTMqQHsxTtSara
jYZt5I4bRUMzzzGFz0GwhpBcmDtiT+KJ5AST+tV1bDVWu1iQid0qL3l+SFE65Uhfs/taGM2rKLOz
Sfd6waLm6J8bU8rsHMiYHj4ouE/1o/4Sqcfbc/exBjzRdvmcSSwW3oA1CzfIgYrZoh+cm1AW790o
LjZibAwOTt/N1hPjeKt13bjvpSK3y9xw740qCB993XB3oN5T2iNZ9mXoeDXVRhOsrKyF3YmGN2VK
zujp4TE7aCrdk1xSYdIvy9tXUH7R6fhVq4ndJ5DiFHcjVfU3vNG+3x6UaSJn15v8Vx6Dy5u+zBwq
qQuYk6k9l2nX569RlHxKkcVRlLUsdulhofBumxDatJKVeSFRkyuvDo0oPmO/N+yHxCrsZgyxKvFO
uNaqcu2R8GU2otwNmWe+Zpiz8JmYTbCH/p+8yfwWbHGST4qkjc8lAqVR7+jvIz5Xt4dyYTUTA+4N
pBREFObv8lBMA9cFi30uSzPaMnXiY2VKFsCX1P9qSFXx5KnJmp7CPCjlFDBEk6YiLWSuqtkh4eui
mwTQcc+d3AKH2xveSQNKUujGPlTWgNrTiX25WKZgwLRRq4bkNwHErk8FRfD1sVYI5onvedPvREmw
5RyzOFj35tkyNq303pSbLhFt15CcSF8h5M1ncYqvIQSMxe5k5jt3Ret11+rT0o3PihvbVN96mr2R
9l+CTKxwphHV0HkLNqFYa0UAL8+lVtm69taXtS2sOr0sfspFlNmd5Y0JN3UUJOeBenPH+GUTpxiF
yNtr8sMTaxoy/gHBOT0FmL7rKevVrgq7WorPUSTtKhNnCh+zvehVdQ/SnSHtRS09Som5U4Xa9q0K
zR/8pP7lxph+wyReS9o2kVLnPSAaI15ixkxbVvsvqN5QvGKluDsp3mbiWgf9Q2H6b7Tp4gQdSp9v
3twyItkXlZL5S0Zkh/NNS9pBmWhqc8U81quoPwZWbxfk6iOqtrn/J0GE7/awL+1KylTTXlFQVJm/
pdFydosSseqzyNnqmB3XjUfasB0M6FJuXrl2nPXB4XbQDwRyvhzPTh5EFB8hQ83Lq3BFR7cziarB
1xbcb9l4kPvsPZYdq4P9i9Bqt0HvS7F+iFqyweIxhLrCYa+tVBI+fP3UCANMMDl5mLw9pj+/KOmI
TebGPtivZ1MRxK3oio6O0YszDqNH4UZDJitLqv3tj5/2y9XRREz8jalkg26k3ThLNgXNF/pIsYLn
rB78TeXLEjhVedzejvJxcU1h0AHiHsHl+0NbXC0nyQ4s3Z+hdtfd7zovHGWQdmkd7PTc2nTdW1Hf
+0GLUhcGfqc6rldOpw+lSTRzrn7B7MDvQYhoXW0Gz3oMlz3eCMN9Gz1oav5OHb1pJZvGRNwnyKH/
7LcC7/30rsmRQ9HtWn4U3AN4cWXtN324F/4+x7nzyFtwbp3jxPNRaI2kYcK7RMqOQRZ2+yiWpDvF
hbhWeKVij2ElARLDByDqNP0xyrN6U1eBvBMxtHlSfXNibNV1dzfWEm6LkRs7Qo6Xicg1usmT+ouv
qT+EBrM13NvDre9TJLo9tfOMd6Kw8/vpTHBoINk3W7R4+BTxoMf1I7bNzTZVRR3PRbPfh33obRKs
f9ay0cWAACywIQdbz7q53iXa6PuCUBf1o++d1DR5MesXucAEpHxpy9422m9lJx2FtNu7b9Wx8+8b
7QfH1+gbK1fE33rJ5daZvhymsEXHlt4FZ8f1D/GsFre9rKofUTY+etJd3b2hYY75V+E7nhds1QLR
H/feag27EJC0bp88f+s+xc0PT2t3ufeYqvohK98h0/j8Dw9gelud/4ez89qRG9fW8BMJUA63qtjd
LrXb7TD2jeCxZ6ic89OfT32AjS6VUIJnsDGYDQNmkVokF9f6w/jVlJRTvyU+9raRb34tli38GDJ4
1Aauf+0QUstqkqG5UOp4HHLXaXWEFS13TPABbD6LuMUS6R8TEDdl00ctmw51Y+yRW07Nh754TKtZ
9tQLamOXoXBnOK/GOMz6ahuN87eX4PJ3gv19g1iQ8C5lx+WqalCfS9pLYqXF5Fa9UbxkyuylpE5B
CwpCyKG+TyozcdxWWMGTOiah75YDvm5ySI/MhqSFsJGOFfLnsgCW6Jqtbj9GpT9khzatFC+KW0hL
pR9l4BokO/01RQI4aCHa6FdZGr1ARbMqLgOJ9o8grmSKmmoVDXs9a+zpmGmxRm9xSrfkWuYT6Gbm
1IG47cG4Qwq6/kK6HiJMYVCNq1FSK/xwb3T/ZsoPTAHhP3+w/xR5zF3DXQ9UAH1b3hdLdRhTGdCQ
DHLpIkL/kiY+gVE9Wsb0FEsXPW5I933l2x+eFQxJd0ghRbM0REQXl00wCa2igSZdzOiR1tpD31wG
XjWh/uVPx6HMAEUBlw7OJB6G1yvZDg6qqCMpvTRhwWtX56p8RMn+0BXjRu6wTEfnO+X9SIuGV1r0
WVUnpvAwJt+p0iS7Ut/8lhp7o30yn6JXsbEYZ7F7k7rsBA0IxtHbD+Rp+yITT4ZIoYZFv5LqT6vS
TGvOwWY1HZIjJC6uF7DTcq0NWhYwSPzH/pNWHvz2Eqc/yFq4ETei4ibuF4MtXkeSkls6LSrmloWP
NurOqL+6RWrAfAMZUU8u0l3342NlNd9Pb1mNMkU7IUHCiHr6GsZUw21/P0EihSEViH/vj3VzXV3P
bkmM6sxW0uPCEZ5MAznsd3r3ISN7Hs2NOshKJF7NaREhQ1hbnZ4wzpR/pwWLsqR6VIrj/cncAEUX
gbHcweSHg57FjNJL30LT/tb56dfMV5/Uz8lLqe8lEX5SM3gSxtRiUbLB5V7mqsvBF2+/KS8crVJ8
otL64vT/jOkf5t9vf/8MR4N8Qjb2JlT0Lv82c9/v00kSXuLArx0UI3xtTbXfCaUqjl1Z5F7ZDlsV
w7XvBvOT1jHgI9S6FmdVl0rT2IdN4PWJ3LsReMvH1Bozrhl5a6hlqWyeH4/zOWHhfU5n43pX4woX
kujWgdfoZSQdIBCToeV1CgqOB8LHpE5FhapSmQ+ncirbgy+Lbks5Z2U7zC8APLogR+jwI69/Q5pw
tIgxjD3R9+FfWuiAIm39/qAMjbQbi6reaHrdFNCYNF5QWIDiLgFTbtmZz63EmQanib2hw71D9VE8
ooyFzYqo+kM8xfg/+7vWDD0V7ZON3TJ/u8WpjbIVekTUEjB5W4oAlPWoG5OhxB6qfsnXyMnl06iV
mFg4WrwbkkKB0KtIh9KR/mqUvt+XZS42LqiVw5XUlFoXFVK0u5d9mMYqIlUatNjLna5Mj8M0Ga91
VwG2sJ0gL4+BqcvJTsvKLNz7YRxsobzXxufuQjWbnwH7ZvG9G8vPJDObIk8eNawnojI5GW3dfZFV
Uexi3pxPciA1J5zp1S0o9kqogZCmfzdnkToBcB1q5SSPSty2KXKwinjOEVI5OU2FMXxuH7uq1E/3
v/bacLzk2FwQUJHdXOyuMWrV2qrKzBNThvIIT7Q8bXcY6e7AoG8ZKN3UpwhreDZYGvF9ZsrNvO7v
zqqsk+2qD6bcUxt7b4nW7RPzwQ/Dc6xeMEPeIc6AZ7XbKuYuVaRnnb5inWpPLWbu96e98oGRpjb4
hx4Bef9ileM6aALdLAuvpGpSWBBPg/zkxPZjUQ3tLoraT6oUHu6PedPiYfZvVGMo+rOw6bIyFs2v
3VptS6/K7XMnfkrlS5l+s/xnB98tusNG1JzD8VWoW9qzK6c16FCLaqrKl75JjOwxh5qoZKWn6Nm/
jSUOkdHDPoq2zLPXxqFrPtfD0bsAXHH9efvYjzvfdgovjjkh9SQ1XfOrnxjmxteb/57FCcULeiZu
s0U06FvX40Q0F7GsyktvrMNDWsE2pNZk9OFRTz5rxsf7n23l/rZ5tcOHw/SL5vC8g97FrAhbX4Jz
R3kHh8gXRcqyk0CIaiMRWpsSJS1MceeuBen/9Sg5mE/fcsLKK7Qdp/PZHpVTGYlLV3/p5S0Y1so+
JAJn5zmu0/kaX4xGoEpOjz2ph+kfZiYS1MnHseXx1Dwbp/RgFj/86UOGg1Rq/YicrXC8nSvPKIiy
NDDmrbAEE8tyn4+mFhVe0sGzEz9kTVBXe+Ay2Duh5v7p57sebI7Zd5+vjXNpjIu48LIGZfUKwOuW
OsS8WNfRqKFIRrFbh2DBu3RxhMa22aOnbMeeIieHAcGNGE5AVPsfUqvYILbcbrDroRZP0RY7n1lk
O/YKVJlDXHw+xckWhGRrjEW+KlWRVCGxlcCVySBAdkWYICmb2nszb5qv9z/OSiRcLd3i49An6NNC
dmIvFaU75Q9lQiTYT7KW7yZ7QzVqa6xFzFPLNbLQ4jPJL7l5NIavzd+Yd+2SdItvs/LcuP5K8y95
F3IG/ewiShkJ4ks+7QbI905C8WrUgtcgqPaF9JpGH/oEA11wQb2ylb2szpTrDVwfCDdNW3xBp/Hb
gLoyAdlnu0xU36K6P8pj4CbCxz7gy/1veJufU5DhWiHueHzDIbqebWONkznIceIlJc5Hl7Y46fG+
Mc5SfPHrF13+fX+4lVv0ajx9cXWrU504VQzhoBEHOX9KAyxMcZcadwgfigpNurpxHQqCxbDlMLm2
rtSeQAjNqwoT4nqmcTXa2qQBAq4GaR+6QvdsmypX9iveYk/egBdg/Mxlrv8NtQjWIC4tvcoZapi+
YUI7Kb6rqt3RzzFgPOfxeNKsvZh6ZPdwGcdZLvSPZj24NZZs95d79eu++yGLr4vaeinw8ko8Xfyl
POnTX+jDoJXRfk5/ydnGS3lrrPnP3+0bPyFt6O0i8SxxyjCYpYSoS8eydNPfyLoZ3RYV+6aF9rbK
M66eBjd0gaX0ycwL9xWrTbxJOk7HGtcN6e8UwFI6nZXpk9T+1h676RKaOH6l+6k6jO3R3CparTz1
2KFsH4T52UUE1vWsK0mKU6tJUtR7K01xeRUOws0iVHZ3IuqUuSJhlQ0tgjb/N6Xki0GBLAPtKzGN
/Q/HMThw8ov57XXDQ6mjYWjkMk88Q6+PcnpWCe8xeUrz5yEZNgJr7Zp5P9bikCzlyBQW96xHpVzU
XxLpo+RsVOVvk3xWFgV5WrLcirwjr1c21syibWtOJifu93jt8U7dBza6K8i8DN/taKtSsTYe0mes
H6rliFItEgGzkfUp68rE86eLmB2J/jHNB9E9jeaP3jnf35erlwxqyBZSmBp41eULJgxCOx9licHq
r2PkprjsoYUSdQPKjoorS24mzJ1UGgd1+jVu1bTWZopkkkbDA4Nx6qfXK5trVRYGXZx6En6jaRpc
JHFMLXx92ngn2Qc87u7Pdm28+VVBv5drzViWIyuhaeGgDHDPQvnRkJ6UStr5/ieh760MEnuLBMD9
AdeOIqQM5n3A0iLPfD1BPenksk311Ivdwozcxn/5Zwz476+i/iy0LQDB2vTsWbeY2OGhsWQtDVY7
Qb52Us4h3xWw/00BSznbGSFP4uw1D/yNN81NX5lvR6EMV0gUp+AWLWnsViIUpaqlzJsmestUstpc
88byi9Y+NdrnzulfEtu/wF0sDO0AkH2nfhB0AgE5FVMHX8zYT+EvKXxsv91f9xt1n7cfRkmYHQSl
Cubd9cI7osAr2E9yz86ih7Aznqqm/Ftzit8GiEgUqnoCzoACqNfyqZTUXcWLJXBFQHqFq+bRr8yd
XE0fpehEMXTjt63c/zrGwkiT8Otmg/jr36aZVa+Zg5R7lvnP4I/Pkxq5NnrC+bQX0qcMNnn1Yk7x
vu0Cd/DPut3uJMqUUvcw+YM7USi9/4Pm8RYPD6isFFR4Qs24k8XvidJK96VepJ5v+ztDh+ulW9kl
7CN1X4jX+2Otzv3dWIvjuuoy2fQnfb6b91J7oo21K1n4Otmn1paM5Na8FpsvFWFiU/fiatCCgwaz
TX2V5OaY9RuvqbWrl/CHBWOTbHEBLxKOiOKCnTscY1WPOnmsF3SRc+yAkAWI5V0by/sg0Y4T/Bsr
3eLurtx/jI0rFDgt6srLkjKk0zFKuzD1BNaceWg9xGP1xdmUGLnBsMwbajYtpVCPYDLny3XQKnEn
WbVfp54GurWqh4Mc9h9a8dpafyfC2TemO5n6vvfDs6j7n7r+Jdl0Xpn37DJOkaGRZ0AoLL6lCVTZ
Vto0+RnHm6knO9XOMYRxzH/uB+jahUgaNUs0Amww6cVfTxSUQBwYFRMNs3/tRDykQXowBvP3mA2P
BpA7K7R2hsg+GL1xseV93Q77+79gLWy5ELkUwULpN7p2atEZepmUKRQcRmsAKqA/LyAS1GLcOL/X
goeYRch/pu7Rk7ieq5ppfKy+mZENsuLarSOhmOioB8XHbP3+rFaHerslMPKjvLHoFddA1k2YYvNQ
2WEQGhlhXX8IedT+p4HmL4i3G5J1iznxqCub0Or5fpqO7uGXsAciGW80VtZmA5IftBp8VXS1Fo9H
DUpPmjskEhICZofOUn/3VS67ZmNuQVfWgn7uXFEPBYoJiPb6E/lpXsiFTwZRST3FjJc8HDYWbCVH
MeZdDW1VxipCXwS80XW2M5R55lVTl+NIOzQU7H2q/KdCGhv/IZA0no2SPzrRXqLVdOKiktPDH4cH
JUvq2hgBzN2ixY9Ak3KsgqbLgKdgLeocAXQ72NfdH2StXomqFP1NnN1tNtfiszmFnepRWuZeXFd7
hGZRxB6Qlh/z+lBFD42zGzpUTQ6+fi7ir1X4KCFEeP8nrKRohorYuK4Cc1Tl5Ty7PIFpoMWZB7LG
PFph4B8qoPSIOcKUsLXiWJmYTExasVUsXTvAkYeCZDUD9oF7LvZFGg65GvAvj0uk+FnKTY+p7KDv
EBzuH8LGnj+uEp2KMcT4PS3NXe/Q/Q2VKH2BASTtEi2rj3++GPTGcJ3AoxFAzCLxGPCXSQo0tb1S
iu2nKneUQ02K8qgWpfwoSkccqr4Y94YeyJ/uj7yyfwHZzj7FFOL5HvOfvysRyMHYoS6ZFZ5kTEe/
6M5ZtBtL+XR/lJVkh0r/DF5hwXnILcJNdoJpaKY891r/UJY/1e78rTf+3aycrQ0DYhkzC8486g+L
L0unbahzuWIZi5ivmERkcYP80E/ac95Nxp56wBYpdeXMoO5PwjG/NNi1i4xnSoMhzeK8QJ1fe1Qy
aI5IkyTWJdeUvZGcu5OMwvz9xVzbvO/HXCLEskJrkGWg19b0r7a4hPKPzv7UJvJDmg1E57OO3V2t
fpwAyKXZ50rkp2KrJLtyGM/tjplJgC4qp/F12DiKL1Xw+gqeONNOGn7U+VYqOZ9zixwH9W0IvzQV
ufqXx70MDCLOyp6GYnxWooMMOrjg/Xbouq998lUZW1ckn5P4sOVatJJ0AGHlWqaAxDG8ZDl1ozn4
vsZDrk3U+pDqzU8N/fFdbIWymxZ2sb//MdfiBz2GmYRC/ZME5HohZSnO23Qcc3KcdipdM5QLV6DF
96J0tAo656HEufWh6qIS6zZJ3kh7Vg5h8kdSLPC4KIAuGSk55VYrCiUaRw4g1TrY4RgQJ8dKO/dS
Nh/FG1DnlbCBaUhKArIdZ6RlL17zx7jTioreUftNaRs32vJ5WJkQhUdlZtECMge8c72cUQKAoAMh
5EWaXp3FiHBqbgzjx1pLYs/JVZAukipQGhXWRjdk5SCdi0Z4yNg0rW7wyL029LVdTYWH2A+lI6f5
0LXjOZr+Q/uNs2bWHSMTgtq4eDeC6m2Vfoxp1U7DLhCmK7TD/ZBcS/xpbYP7o/swdxQXtxFk9zRX
HdrqIpMeMcx+7aZmV1p7269c0eWfAqtGzgL/2b60Xb9Jjk26Zam5FigqDy08C2FvQle+/o6jqQvM
/Giw+3FIx+Vz3f5zf5JbAyyWsavtCS5IUnp19jTI34bc3zilV+4i3IvIjAHFU/5d0nezoEyjcBSl
l86KkIF8sZBE1Q+5hj7d8c/nApdiZm7w1cjGrxcrnQrZLvK69HILY+y8nuSdSMKNXsLafEgUFKSH
dJ69yy9iyrGa14VeenpR7dpJ3cuoQZt15CKj8sJLcSMXXzmGedoCqtXx4uJYXGQMSGIN9tjlFd5x
2GyI4dFq9ZPGcekGGxNb27isHQ+KufzKlbNYvTSQyfbjyosjuzzoTvncx21+zsKNiFtbwNlTY4Y9
zHyB+cJ7l2lNKPEOdatXZFrJsZcCTylOEJpozxafNtVCV8IbbX9SeyAqs/XnIrzNogriyExqHFry
r5MzYMZcbjQD1oYg5QHzgAAJNeRF5hOn/djTywJ8U3dw+y0/OnRtstUCWIkDmxyDWVBwIQ1YHASO
z2GUKCBT1Mp+6qzIlSb0TMx034Wn+7toZSQyR0x64OC8NQGuv49k5kmiQazx0A/Y6+HvJv8qo0O1
qU12u26AeWa5bbA2lG+WWBtVSotM70CRmpNsPw+G3f/AnTnZ35/NbV7BKLThwFFQrOJcuJ6NHKpR
rwjyiizoPuh9lkG395W9JhrnwY+gCw+DXeB2VksHuxmdw/3Rb9eSlIYEEYQnBwao1uvR4XwWOddX
7tV9gU57Ehkvum8lez8fqB0NVrAx25Ue9ox/o+xIh55K3zJrG1Q0TwO9KDytF+ApJ6lRPtRyZLuJ
IlkfhjqLnqeae9muUnCeZu2bf5ldgU9CBrHkeH/ytxudj8uJzy8ikPgM15MPzbQPTJ8nVaiMX5Hh
+qDJ3zFEaOtyZ1lbx/LKa5bRkPVAr3AWtny7zN8dK00dBz3i8TNETM3TfV0X5XdOGKN39S5RX4Y8
p+YrZSV6FZkU6n+hCaOrH3pIlTh+xhVSZlonlXhiTFbxx1cgKeUs/4VE7VwwXSxEVAkj6lKflKiu
zfMocv9k+KFySOLI2Et++IqwirqRhq1F3lzBY3OBKraXb6NulLNIj0iPmio4ypKUzm49j1YZFbvS
rH/e/9K32eZcLqTHTJpCPrukfilpY+SZymB1PrpzBd9B4Gsad6OPs3DsHKjRblyLa9uarBYRAB4o
HImLazEny+R25jis41dV/lEoh8B61ITbPNb678jcOn1v70Ym+G64xRfs29qREXApvT5qPuIUcB7M
70BCthw91nYM2imz8p8NIHxZfdUjUZRWxrOAPz71iTjWw3gZOtJoNQExHP2HuDS5iXmFcALflJ7a
QQrbYpQLz46VUxgAk52c9p9Js/+Wx18BhPz7UbK2iPQF50o9fUHAnNfnQRy3Ut3VegGcDWJiDRIX
irgzbgkbrkU+wj5ItXDgs5aL/CIQfulY7UjKjNVQVsvFfjTE92HSXyXd/Hp/SitAD8h5ED6BUwPh
h0ZwPSeltvxAilUGo36IS8M56PPjoO5gPoUaptc8TYqjOn61nFc51rHOIM/pn2XrMob/4bRlm0Np
nB2HbuqlWTPkWlLapVeOB9X06vCprj5b4mzIGwOtNLeYM6VSimXQ1hASvp5z2ExxwZVXehMeXQpV
QyS7HpKqf5B9w00chb7W8CUqki9TsfWsXYEvUQrGFoSX0AwwXVZDqhTxoSSaSq8Dt0RCDEy/Ki9N
9T21dDePLonyyVB/yjAlG/8pzlHxS6WPWD/8ca7MjpkB3rOW09zovl4CtJqnJPCl0mtVy2vk0A3V
JyyuPt+Prnkhr0s/16MsNsyYl5MaQkLxoiR5NM0dWm0ur+pDk2180pWd+fbA5Kqmb8jteT2dXuSh
YYRl5dlde5DtBKq3+tBow+/781kdxjKR6pvpymBar4eRWlEO/sR8EklzIM6pIFrLpDkFlMY3zpqV
+2FOKv831CLvl2SsvRDiq7yg6107vhiR2AWR9Bo2yAOWTuTGJVoZ/lbnZPWLAbmico1IGr3f6xka
fk6GVQbz2yZyQSMfchIdPXIOcb4RgWsj0crCg4PHGpt+Xut36U5b1vU4RlXlCZrLYWLutfgRwuCx
bP65/9HWtjvG6KSSgMhBBSw7W06Nt+Ag+spTcqV9ifOxOirFOP2dGWpzqoo8cgtFf+pCazpOsvrY
hPmW9u7KtTjTVjBdmP3MyTSu5xqhPVfBB6o8hH/2Zopx3PBZSMdQ0o9le7w/3bV1pQ2A0wgjQZVZ
3B5SjmCTH0+Vl8VfRIKE9w/QY77y5f4oKwkTNCwwHyqMfQQrF/mE6dSS2cTcUWjhpM8Bv+N7KuWP
csT/K+3QPiQNPsyYOf05LZLOClVdOpRQNmA6XC+l6GppMHs4B0l7KJzvRvBi1xu11LWt936IRWRW
XdJmgSGXXpxQrM2QBpFpImXjJ91pDrL8MZEPanm6v55rETIXLcitLWqPy2d+W1Mo5M9KjwDsjG7f
4Q/suFPX7vRKbLBlVzcE8p7kMKSfNJQX4Sh3IlQ626y8qlB/SqGsHDvLFrtKN8o9mH3liGH37Bcq
sn0tgMy0Se9sJNxr88WCjRYwTz36ZYuf4KSdQE+CGkpTPxah84GE8lWE4UkRynNjbhQ45g+2vIYg
+VAZQqCd0FlsiYgab9WFYYPXWHLgKEUMJPGVjQN7bd+9H2Rxcoo6A3qnBo3XYMbYR6fJ+Sj1bjH9
h2MTI0o6NhTF6XEvhpEgEQV+W5CvOYN8UZV0l47WYx05+j7ItWh/PyzXJuWAvTNncXSML+fP+O6Q
9psMCDWuch5hUEJNRw63Uap+nxjl2TebZmO4lQ9Fs2ZuJ7x1zJf1TzmyaMElfu1VTUPsmXa5o4Id
g8EJtiwP1p7b9BYd6HYEBUaAy8RX82MnqNrGs4KiAEr9b4ZtqhsKXduPA171Ddj9oz1J+jlpZe1Y
q2n23OPuegzSwAZJV3QbX3Zl8pRkETgAMcBSL6UGy9Aea2uIai4JgCvCdrWu3ZvaxkGztvkpZUM0
nF+65L+Lh6ejDmUbVEHrmSenfPTtQ1g+NVZNP+Ahz/OjaoXs/If7YbQyNcojMk8MLGfIvBe7PfPT
gTOg7t6Smdb4VCiaG7Xy7v4oK8F6NcoiWOtElFo1VZ3XT24xfm2bfa587Om+3R9mbTLkRjNyjBcT
S3i9J9Qh8pMmC3vPzH/3wWOg7LTm1/0hVmZC9YtuwxwK5OiLAwtOfC5TIu29dLpE4ZcC1KQfqwcH
ecb7A71F+eJopKpHR58K4/wUWCTO9SgPSK7WvddGoGvHoPhQld+o76EdpfUp5Bww9VTbNOecp8qn
yoLq/L0Tu1ZFQP/v3vwxmc95FrklH7TSeUN+TLJns/tihuYu7EGeNPHZjMqX+796bXlA9VANxxoF
wezFjw5TmNGTr/SeFUb7zNmjB+/WxpfQDDfOo/WBCFrUGuey1yLLGcekSEyr7b26SE+oInSl9kmE
+cdR4AZ7f05z1Nx8CB5iSGpR7kKd8zqqhkkehjjWem88ieihN40TJafI7N1qk/d3m7vhVMI+NGCp
05dZ5hphlwyDHMFFNTt67xzmzVO0D4NfpfJvIf17f1r6zbQgEiO4PH8qGmhL3quGG+NECZsXoDG4
AwfssEVCvd2OmGaB2bCpA1FzWgZDNZWmqNO5dIf15p4Ch9vrmCsp+p9aABFrEGIwW0Clipbt8i6M
6skkM4voAyZm48oBnrytfZJDNJ9i3FUT2eufuzjZSNZWFpBCAf7HoHA5b5ZlUH+wknoaeZApenlB
JemH4mQbh8BKzZ0W8WzepM2reMPpH+TaNuOQfLBFTmCfTArG9Fb6bDZBsndK1PFw1sB1u6LgrgY2
Ju1TuvOhTm9sgbWpvuHl4H9zPzmLbd0WSWHnMo94HBMPsZQddP/v+9E4/w3Xm4z2E5QXKobEPsii
601GldnvgtoqvaIo3DTUsKKPu3SnVv6l0JVmL2z9X18FJyaXG3fT7fYmz6a+P08MUMFSWF/qDIPS
j1VhZJ2cDZ70ZnARMyAmFh80/fX+NG+PLfA8cPfRU6NrA7/nepqqDuARZlqHd/ekPRQa6s+qHUT7
oGnGB0vL5Y0PtzI5lhPYFLgp8gpjkUohj5wraZczXt6cwaF8K3zEHyTcBFx97B71WD/en+DtCcYE
3w24iJQqHlNRqGXnZY51VqFkBOXeArExEaGxr54gi5zuj7hYUi57cDW8NnntYqJz84RQdKH1Aya6
lzJS0Fgzh+zB6BN7pyvR9JQ0xlbfbXGqvY1HcRD4u8L1D2z7+hNi1GMbvpwXFwsCj04PKKT4Wlo/
7s9qCRB5GwZlMqhZCPZSaZ6n/S6/t/TaTuiyMEwE9BxLH+MR1T80ZaOi2E1Wr/1qxiT+1PWIeynj
aD35ij7s1azvH8fQTzfeaYs4mn8NmAeQWhgMkPUsi5JOQXMnVNX6IuljfVSm8EtmRZ9NAxK+I1L9
QfKReLm/AivrzHVLc5P2Aeu8LCdkaS0wK9Lqi0YEwy2UAmT/gp40Zwo2QmhJ4HmbHjcg9UlkirlH
Fout56mGAqWKO0OgxNYRDX8fPF8LP82JQ4kMPDTjEvBWVX0L8rizD5KCILeba5L45WNI9Vdbd9JL
3I6V7abtVCGEh+GehqprkleHCg2YwUX3Tg5cCITFRlFk2Sh4+/X4ZWizRxb37U1O2nNvWKVdXyol
KXo3FlF5FtaU7vPcwvqn7nqJkrXIjnVr5qdYGuSfwKga1Q3aUjpKZYQEkiy1j1GIaZ7uI8XZFX61
8TmXr5u3XzmX1md1HMopy+8Zx1MwBplVXyxo5fCuo+qllgQYlyGZdsJOyqNUt8nOMAOHyj82zQJH
o40P/bZr3l0z/Ij5BUux4Y0kB/37elflo19YgkrVZfJj/JFS1TfEXh2mmf/nWwPilXlYf2V/++0x
AMDUHivwZo2bjYP4u+98DZxM35RkZkpXPtvpaOwqw4ge0QTIBJV6eyx4IA5IHNpBYGZ/h+PQNbsM
sV3eCZ3QPhsINUmurPnTdEiG1q/RjRnkz3+6dWabebSYNAzgZsjj9SyrcBrNuB+bS64q+SGragXW
IU+HznA2S7hzor1cUe4V8mNOYOruixVtS8uKaDcyFgqre18kqrZr6gj3H8e397nw/S+Dlft7XQrG
c6W1bAR1+o5DXbQRYPNAyx/CaYF+wCyOihzJ9aRFXoWFZBBfuTU4yOSHn30zic+Yp1KHifA6i+o/
u1zfgolqLlS22TAOt7jrEa1aN6pYn5qLORWofFqkXc2ko1jcmuJAnPUnED3Nw/1vu0iU/n9Q4Fo8
DsxZYHyRKIWdwGIrUpoLNljVC7CQEFWNLN9bZTseyAbrU6sE+ikYx2DnT2b2X4Yn3WYfz/SzZRtZ
RsEjbVs+t1mY1U430v47QtIKwtz67zit0wdTl+pd3FXqjsLpVmt+2aObZ0+rgFyNG3FGuC6efYZM
K9L2pe5iynX4mpg1Ngi6jG6hjbd9iLLWQRvC8TC0ebsTZO/HuimlHWnOJw2UxK4p1XKfZ734ZnXN
Vl9okfq8/TZe6oDpQB6pN8bYcjtA91D64iIElQe7ARne6fiK15PillTVXuzO8j8WiaNtZLC3NyV3
JNVaWHPQWm4UjOiTFB1NqerSYegzuJWo4XI5ktnKJ1xKdWsjBG4TLjgGCIxRpaLizKe4DvvJaoM+
Apt+yWlOvyQ6PBLdrMedbRQgxuPCCL/dD/n5L1zsbKDbnIxv0uEIy10PGIooiKbQqS6SGk1HaQ48
CtNbnaDVac3FI2otFFWX3EY6Kn3tdKK+tINvphg8d1oV7yhbFdLH0E8mMj3J1/pp4xW5MizNXqRo
Z90TxBsWq2mGE1CmeXLq+EMxwOyAYU2lDn3HZuOJtRKfpFHGHJ2gpqhnXi+jVShOxWuyvpQYwzSJ
sbPM5mBiXNcCbims/FRnW2TflSyWpIQKAx0SiC8UT67HLPoqi7u27S6cTM43YSTfBjPJD0WSGvvA
wCTGGbRk15G2ujHeJTvqYTT9Qt3AeqrztyS4VgIJrXc4iDylOa+XjKwhygu/Ro70AltP/xQMYjom
Xb1VKl85oSkNotGGPSFAryWns6D6X4ah2l1iPX1uHf8YW/J+lBADmR7yCkUbS/vc68FGhr4SR1SN
ICICVGO1lwfzoOB9bvVVd6lE27lB3uNUl/6Q6+Bc6uf7+3ElXQa2Psvm4D7BXbvUwkpzXuG1b3QX
WWnCV82XWvOcSlHn7KLGj57NqM0+xb5dOG6gcU7v5aIG/tZUZfpbE3p87OXccmOusWdRhMNHOn7f
y7hWzuS49UMVS8rHTsOW7f6vXlsgfLkoqWI8MKOsr0NRgN1ph0L0lwakfW84HXiH7qc2lMWuqJLT
/cFW9hqVzln7m5x8LuddD1aYvZZW2XxPDVW3G6vJcpMk+d0I9UfQNfu6AMGmN1t539qos/UvRF6+
Ci/+61Gj1myttgj7S2Uar3X6YSp/dckp9slDmsNsant/kiuBzpk1l9zeWETLR6HdR4U0NHl/qTvz
PAgLibmvGfp8RXxwtOyU/fb7caPCv+wNzZcsjYq3+44OKWW/6ynaIyyCWE76izXZSFuko/3QJSaS
7ogmnhpd7k6IEuZnEY7xPjXsv8gzm4NCrdNNneBkjPYWzXMlrOZLkGNu/t8NCFgRli+itO4v2FpE
T+jkNaeRyvRJ5WB4kJJpi4iwNh7CfgAW2H/ciXMMvKsLTO2gSC3X/EXRp30O2Ndl5/0UWv4XuWjz
53sG5BnZDCU5qhDyIqDSxmlMLJCGC97g30tKOM70b2GMX4RZbmBK33RmFpc8tTfIYDShePEv9b8i
LqFIdsL2Mprq+Bk5ty9tHX2Xy67Yy9E0PQk1cfZBpVmfgdvnu6Svq2cMS+KDJYchlpGhEaXuWGT/
4Gk8lkCvneK1ZmJHnwquG0S+6kZ5PJwQR1CPPVWHjR2/7NcQmdxx4DpmgDSvkGX+UOeSZVd13F8i
3YogFEtt8sDTwX4VQjvGXRedRdpUL0loi3NgIdSpqEB0ezPjpRum1rEItAG1NVPbN3RNTlUZOcfW
MZpz3mUj3jBKgwOO6btyYn8K0kjaB07LOweB5V3KKbSPi+Qx7DqQgV2zRXNf+Tr4jtJrscm+AEMs
8ZUDtBSnSpv+Usb41QCaCV+jrhafQ3puh77vqtQNau0LdMVx10xaf8yscTioYxXtu7afDu3ot+5Q
d80jUqr+o80BtatocJ0cQ5inbDR8N5NDzHY0XL2jNtc3Avn25uf3zwKuM4eeM2tOod/tmkpW49Y3
jP7iT4UPJU4qEGHBRuz+gXi7Nxnl/zg7sx23kaxbPxEBksHxlqSGHKRM22mX7RvCLrs4zzOf/nz0
f3FSlCDC3WhUJdBAb0VwR8Qe1l6LAJJHn2sRNuRLKxZzqnKScxdordR6eaLMz4FaDPvUlHvPHDt1
Y1XX9z3leNAnS42QcGY95qAYjWjmORxPRtarbmKZwzP8NLOjhaLfmUkRem1rFdBd61usZ7csQyZD
FQXSVLBTq7gu6eHK9EtuoWYs/UOkBp/jGcbAoddhApXV6bltxaFsxq169vWTQ8NFLEOH1G4Qrlh9
RyPrDAR36/nUtwciMA8CkPGDbjSPinSYSrfZIjlaigaXt9JiD/qBP4VI3Vr+93d+Y9JUmvI4mk9D
ORzUKHKEghxR8KFSNHfOjQ3/ubk6OiAKc1Is7qqp2S0brnfziYnxzqvtCpCFLQlOum47ymSeJcCB
3lQtVSfDmDe86Yb3UkgnAWKyE2qXNTytLUVa5BPccbXSfm+UzIvS74PxO0RU5f4xubGpGLIh/4HD
GMjB6g1nNMZUBrmZT4wthPWLHJ/17rOcTC7cPPct3cg/Fnghi2FjFtCmevn9wtGXDDm1p1NQk1YI
QKi7KPTixG2oD2hu+0/bpk6tHnpD9zZML0dg5TqLCucyiESCx7DEpWnfL/pWDeb5RBO0d6mgtYPL
82Dt+ZD6kz2GlSPpEXUzPcy8yYSaJKz6aCMruLXVzFqBsGQLiHpXcWjQdKFVafyILpo9LXVmaiDK
o56GLjfyxmbfuBNIKimqUAkkn13znc3KqI5jocknqhTPlMutgShI598CBqz2q1rWG/Hndd2DKgQ3
wQLFJQRd44SoVI9FUk0IHOvpg0SM/YY0Y+SUubSFO7zeRixBzI9cG+AGtvPyWxplWDbN4CunBp5F
9YNV/eqNR0gtHKZPN3bx1qK42qiwEQPR+FjFd2otatNOI/WE4lH7lNdWiGSAJPZd2Urf7rvo9aMI
R///PRwU5a+0EttKqc1An8Qp7vNyR2+kc8fZ2lrQ9bUCZIpKNOHRcg7XsPrRzPNMHmT11PXaJxXG
crm2nQhV2Drd4oVfPsPlkcMUp1xwr6ikwav3lzjcMKbIVE9QCr0K2VPkZ6jp98EkHxh1PtTUOBhx
3SjgXH+wBX1HIkQJDoCotcorYV4ZErvtBXzDPvx+lP4lSL17SOE2PONG7oOlhRqSu5nAcQ1Eyes5
SOOM5ZVGq5z0vv3et8wJdblR7rMieFU09N0qCfqU3kRvIlGq2aGKGzrzXL1UUfuXbEFEvJT8AavQ
ESQOoG52eSoojPWD8GVxKpPcqbPfwv9y30FvlHv/NBWWiJMtviKft/SgtuZGEeg0yXHsKJ1o4BXw
YZPVJu4vuVHrL1EVDblHVE4WIPQ6BRQL3qx1m0jqxt3QtaPkhqpehG4qhzCv2F2bbRykG70teB6J
/he1D4Y31oh5uxrDMh4NcTLLRnPSJDUPXVL3T0VgV94EpN/VZ7xeCB/pr8r62UndtOGGN44ZND+4
IM2YpQGyuqIGPTG7oe60U2z9EN1CaHPM7Wyf+erGrXvjkMFIgroZh5qJ4XXxZ/IRFYm7RoM0eQII
0qOllpqSgRxxWhx0uYx3ZTWmeyltw0M/ik3q2etbi9iaIiZMEEi4MwB76XWBVMa10o/aicGSJ61A
n16OX6e2OY5y9BQkTC2LBy36ESkRVXfoaHUFdb7XHpWc+85549wD0iJSIsIw2Y11aOjrY0eerp24
rpkVUDIHKvwnpkff7tu59WEX9ZYl1NZBN65CGFtO2jpWS/1kwwZrN/NhgrF96AMk2DYs3VzRO0ur
61ONaqsIrEI/JXUN9OyfKIseG/nH/eVcP6VkX0wE0a+gY0Gwefn56rKk5Yoe+knXqAzqwzi4CJN9
huqCQeKOSaRJQZ/3vs1bC4O3AQQv2sfXuFAt9xveEUs/jQPF0GEyAUpYqbYv22pLTeLG16JTQV+O
NJAptnWDKg2F0fAP7RSU5athgz4L5We9/lVBNHt/UdfhFmrRzMkBEaEPRxJ2uZFTGYV2gYbeCamK
R8l8LEXkhTIUy8pPUf/O1f19czdKANijRAMhGl1FTF/aA6DWl1076adMn2XUcYkcVFxemQ5KN4+1
O1ah/RTATPnVynJYfVtaeAdTypkKnrSqaI6DMunnSrEj2emNPpndVBeLDAZjW/Dg6G34S1OzEEi5
mQ6FIwWz/DyZZmk4Ijajn/dXcyMxYDVExSyJuJhS7Wo1vmKgBqrqJ3Qq1CpyTH9yUik5lIxzWrIb
KzDeyy8deO9pGB1WvvH11si+5fHkrqa6hnX+WJfWNEH0tZRBTmaAuHjhfxxSpp2af0QYn9t/TPkx
6wanbfdpqG4h3m49V9QP+Y7EzNzg61b5WCXA0+BmOanjj2jWXVB235PmFZZKGmvMz4rYNdSxZJD2
cH/bb7wdJDqUS4FnE0+vsVNZssDo9co4+T3AFH8M+l2YtdIx723Yy1W52Fm1pSSOVI6QCdMb2t23
f+MiQJsbmBgEaczLr8tAFZSexFc9sSj0nl4wFqmnA7d1q0hsyVr/WcsqGOVtgJCN6XXmotbACD+c
dTGFRGvxHO/gcPRi+1sV+S8JAEdfuFPYMLmHmFDQ7436LdAWzt3jlB9L/VwGv9PpYIeRo8DB21By
SEOGDpS92TL+Lh7ub8otdyBvo2+9gI6haVm9ZL5JrUUYqThpyje/iryqsX/Rt/Ms9XkpA3Rlv69H
cWySLUq+G8ilpR/3ZzAUfmy26vIU+nMhWTGBExFtcFRFcPBR/9X0r1Y5uuinG9azjP61lugHU7Se
3x3DqD36+biv9fCYhsbH+ztx/Tbxc/ByigU0ba6rhGYy6yFUiSfkHwsXzeDoMYlrbUdaSRYBepWy
gfXXj+5C7AmYcJHQ4XZdpQ+TiK3S9yPY7JoZId3GL71YVTMn66f4eH9516dvoZEhipZhMSK5XL3v
tVwaRt1qaBvXtlum4kMdNe6QFed5FHsr6MjIDN799vW+2esnEbMCYPsSl3L2lkP5roZWhnoIIssw
TlL+NtWv4fhvGlA33HoPb67unZnVja5KeTrJgWWcRFzsqVf/VsBdiLx7iQfGH4gRIfLyBmljNOiG
y7A4CJGJ9IDSrwssfdjVlWlARljVS7kjNIKncCyrhzTNM8+SynZnlXC+3d/R62ts2dH/b3S1o204
G2aYQK/WM47m0Yqg5NsXX4PKb3f3Ld24GzDFeADZJsWsq5Jk3vqTPiT4TG7/iGCvN+0j59lVU/mY
q09J/diHx7Dc+pY3F0iECDMamP4rqhmj1ACU9Khwk1M4KZLJyhfD36Ko2DKyuvbUtG5yqVscZlS8
2jQcP9afS+2vY082ELgULTTUf6116SiwYwPaI5s7xQ6CXUO5yu2y/Bflpn4jQlsuy8sHB0s8b0Q0
fDFypMtzFvTlWKlSaJ5iHdybocSVW9JL/x+swOC1NIPIdmFkubRiVXKdLCQcpyFHSN0aFPpzFgHD
fb+7Dm5hL6SfSqi5oMzEysMTYwYH6rfWKZcz6HKzSnZTO7XQOrGbR1gqZmcoqp9paG5pKNwyDKKP
JhccitSsllvm3WUFL/w0SfJonfxhRsnFyIw9I18Zun/RvBtjMz0qrdoc9CQvNo7aH+GW1fdj+Ada
HZ5E3uI134cQAwBhabBOevk2y18Q+9tn0XCcM5i/ou8jgMlEOWq6tOv1x34pJNC/YlTYibXJsZvi
yPzHowW5SyRHj2azYM4224DLY7T+ibjYEiNQzIN/6XJ3giyNSzOSjJPRpvFvuB3Kt06SfSIFv3rR
JK1wrUokHnm7diiNmeobNO1QvoUuxFiSZ4Wi21fKoL/QppLdOtasz7E9GED1jMrrFOnnmM3Jx0iW
hg2vvfE4ANmHpY1om7h7rc1ZdqVmpRPXmDkrbjzpnpx7Rf9PKD/Mxb9t9aro3+478I3DyEPLyw5S
Eez8GqY5RZNdTn4OGYsudTslNb/7LZin+0Zu9JxJ/jjqiyQk52TNImlWfQEnoW+c0qk6FfYuM5+o
HLewyDvJ7AR2uJ+nn4b/O49DJwtfAuZA/PYpMM6C1ouSD/vIGp4a4u/aSYZdbb111rFSn4uG2b1d
EtLv6o16Ixz4I0OyciI2hSY/yDCGtta8tpJGLd3nVjzJs1Lg22hqf1KM2n6LWqPN3DER8kHtzD5D
/kbjgGtqaAdAN/Ppv06LGIyr6PXMe5h+IrrOYVV882s7ChxT9WXYXc00B4Q6QOASmonaemoGl0qo
Z+2/46zPSMwMSSQ8JZm1f2P666GniiiX3SZMkdjpI79nnqpou3Qn6fDveWUYdxkwwHgRVsgn+7te
Nabl6FJWnRbZyAS8pc8Etprq8B60pTqn9Oum5pFQyP+IMJTyVQsTn5y3UUmYCz1ROu4yXzKdLlWS
2IV8zz6k1qD9E8yiHhx71OvPbZjJsVP3Tf5PCit/6wRNERAl63YH3VpQJh7QOvrtvioFrmRHPI5N
NjWdNw1wOz0avUlCU9dUBXd6VxjRAaoXo3xo2qb7LveSou4kyDS0g6FP1feC4us3I+izHNFa3Q9c
s8vn4YjQnCmcdFb1cgdrX/5J7uhNbOTB6/gJoDqc9ox780QuM1GrqA0pbbudG4nSTCSXh0KBOk8p
x9izi95/iga13fmhvIWVu20UICDpv67o5ioQlmslkos+Mk5Tcuy+WIXmzcVOafZt9LcJ57I8mCh5
LYl/mXtYLa+WQyaIREnsawvHD40vdtU9kNlvRKHL/837I0WLkbuG+JpZwWV+dPUoZ1GplXImk9BL
nADdU30YfYaDEFuQ96uyxWKJM8v9TM7C5KN6+QKkeenPfd/qpyn+NTbNi4irw9A/R3nmtL3+Mlri
IOcf2sT+kQxbFGbrSxzbQGwA1S2+wkpXtvXKnqXZJ5Typ4XYJ97TK3PyXH8049pRGGlT0IftNiKR
dZS4GMUzWTKkb/yx8pXUNpoEYJJx6qrYCdvYq8G3B5Dob1zl66cVO2jcAm2DDIc8cN2p7rrQV9Ra
sU5KkVuHtLEYWgXJ6jIio+zVrlW9IDUCF46A5iEOrflrYzTl3urtr4mpdk9TNiinyScsSGvYFie9
FSfJQAVKapP4QethD/b13Nj7SrhFDLnWZWIiDEIb+m3QMTLzjV9c+kQ0o8OkNbF/itLAEQmazKGU
fe4DeS/7z751qLQnuzZdeaEy8KXnYap3eTkB+OncMvN06ZM5BLs6UJyaJnhsbf2+q1ofxTWKMNCG
8dPAT1wJY9dJIFOt9E+K8jvkI8bVXmk+JDutCrxcnuH9p9QguMiV5rmot77sOhJYrAM8QuhgSb71
NRxYbRE0EE3qnzLGb5wikmQn9I2NcOPmGiFnozK7nA/a1JffQFJCs4QLkkd1qP4TJu3cWD36vyXf
FdIp8ps3PRj2eqDsYYtEom8LeXp9SgT06gIVFKoL8Luu4vWwUCmtE7edLC13Ajnbywy1NuDn75+S
LTOr61QYfhhY/SSd1GhyWv0glb8UFHLuG7nKeflif3DUEEuTuhFhXe5lk8KMnfi2dKqt5KAOvQNL
ojHQ3NW/1T1cq2nju1bZuumUbsA1rpDVi+lFKYKsB4gy85+XprO4lQDDx8HZV+C/Mj1JM49Y141X
X2nhvKydWeg/U9F/krr2FbG3fweIKVuNeGR8VHOD8uBrlLrW9PH+nlxFmn9+GDgWyqNsDh24yx8W
UoBMjCoLzn2zgwoBdnJXGNG5Kvap/mAyd8vIQpB/zJD2hHq5hQVNLT4uIgkIvnhKdlRACHbx57jY
2fbHrt6rcb4rx2Mc91T5ajcqH61G29DNuX4viI3JqHix2MsrNgXwN7Hw1ZLfLO0nsKVYorHQRVCn
xaZryWxdaTHUwdDm/d26fo4Xwwt1B08+zcH1ZoWxpjNNGpztSD0P5uBMDLaj/7RLsvDhb0396aLB
1oQYOvfbcvu8y1dTxQyUFFXDc+Vbltea8b7RlHkX5N8Bne/v2/pDP3EZZizGgG0RBIB1WAO+gdgI
SSIJREs2nlvHSII6dfyGwR9XVWNldJKONquAB290JIk4RAvt9NWU0Jl2wtmenooK6gx5ttS96EGP
O0qvDL/sOg2+ZFnRbBym668AKQSaTEQL0EtRTVhtDVUFJdPmFKUSetQ0e45B7j/S+FnG1jbOx7Wr
XdpaVXFNNS0r5kEQZZ3SZfjXH7ximjybKe59HlpfY0mb96GcRA+BHDfH+9/l5kJt4j6gmNTq1zF0
5eP9VBXSsxQ/y8HeKJ7TOvLsbqulcSP4Awy5FLIU8O7LyNLljlJArTM7i7MzeZPbBbBi1p9L7T+K
AruZtl/aO0N4qHLJ0wtzI8K9fkV1WMP/TBos+e5aykhYY+rbiNmf+WXtp7TSlKdMT8SH+zu5rv5A
7mITPfOOwpsHtfHq4FawFFjmiLae3vvR40i7xgX+WIIuGdWIxcnic0aND83duvY3Ttct2wv7KNcF
cgy0py43N4VYKB8lpOB8SNAG1Fi0KnFDCYoP2H4SVXwoRfn175cL2JOSE76z6HlcmqyUTpXsTiDn
h+5kNOOz4mDGX9nnfdK0THF+uW/vOu8CwED7jdkHrivInC/tWepU5GLUs3PeMzNMSWIIA8kri3HI
X+uxiNWDnVhzfQR6kli/7tu+5UALUxAie3gv1b1L2+1UpFXTzOj5ZYxgzVNLK01ouff3VhZEItMZ
XAigzS+tqEjNAFCRkWBt84yrWFZe7FKZdvet3Ij2ADKAsmTMC/5znrZLM0E2yFnS+tmZZpZj6qHb
Dkyd9EcZ+HUYjntJD3aIJIaZ9Unyu1NqbQViN2J+xiZAehJTL3Ska2+VzSDjKE0I34Fwd2QjbveV
mZ1lM/uh6p2/h68mdJLC5DoaW9/NtfmHWbXHuJanvQ9V+SFv0zd4lTI3Ia9zFsCaG7RqtzNFpu0j
5X95KIFKUB4n5weNux7/qmbUfxPYSc6tLe3h1HkZCUia+rX2t3TQb13HADKWcUfoMmg0X34cRkPU
Tpb77Kx2fvIFnUPfQ4htfB1SW8MbdHXDG26dKpJhzhVMKCrKqpf2zE7YuZHh2XL627YTB3BGRjww
PObBlq7iH5G0VQRg2+AryfhIh6/Gvw1Y9oATS3x2FI0+JD18HGqgyEcdIeDnkPFjr2+ZzpEzqd7Z
mcTNCWOnByAoPsRGXeyFyOxnkoXYBREqXHOIei8NaulDFgTMDiuNdZzs1vSaJtSfAr1KDnTxXoKq
lHZanJeHIRbBoywGw1Hbqv+tWcitS22RukiSVVA6ivphUhty5cK09lTBfCbBknbjvb11UxMGMazL
GScaXn3gPgVwSAkO+Spp/k3+8BbKvqMoyR6/drUmcCcZ0OX9I3/TqegyLmMBsAOu68mZZPlqPdb5
mcHnp1qZkF941sL8ZLbf7hu69iZuFe5I0lVm7fDfS29K2jaSEGxAEJRABgHbTEm9lgOdzOZL1s9v
961dx008tNBKMvJARQcSk0tr/kxaahtlfhbGv715XAYestqph/+0IH0CTPwRbdf7Fv+AgC9dGJPQ
IdEDB8SIhMGlyWBso0FWIMLXQzRpwJRObeEkUmT/auF2mZ2CaUFyPWHXhUvZApD3gD7Oi0Ct+R85
KfTPKlwrk2P25dw5ZmGIzinlRDzMba5+Kzq//GSHevUjAEzQe3KWBUx16aX+vUH0bK+BsNtY0K0P
BnYbWMQf2ML6yemDvAK4NORnqWUkpZQd6scAiaa3xBpcvYu3SBZvfTISQXpjbCH/WV03Yxg0Cdlb
QU/deJgYNT0F+bRPkeALffloi4SptS05vusTx6UJcA9mKYuxkfVoytQbKJ9OQX42YEAq7X1ufK+s
4pEOeBOGO5t8/L6T3Ih0MbgM0TJcsKDrluP4Lq2yMjUygdAiICtLLbV7xp2/ZiCoH4Oh9D8zkGD1
biYS61MIHNggbkqpdo59AdtVqI+AUu//npvrh5uAA8K4DPjvy58zz6lNrlXlPClJ4moxXbUw75G5
6pOclptdfAg0yIpQDLQ3LC932fq0UHIlg0Boa4lNLy13dBVkOeGAWqPm9YbkJslBhPJfZ+psM8E3
jRu2jnfl0oqvjOg2+VN+HpQjw+FOGn/saY0Mxeya8gBwP9lRGdlATF9HhItRiABgbwERs65ZqXbS
p/I0c/cM0C5oLyTYG9Hgrc2DeW0Z52JQl/Lo5bKqPLD9wF7Ebpl5L4jHklO62Sq/df7FAqelIU9f
dp3mhqavCOKo/BwgE5kAgq+kj6P/yQeCGcwbae71K7QMfEPBsqDcSatXcWcbjJWYRsGWiXQ39xpB
Z+eKfN6pfbNFgLZ887XnAQuCVIiUbjmHq82LproNq0U+Vyqe/OCTXH6WNUcLEEQgtPkxWd8be4uk
6pZLAFLCCZnmhQF/ZZMpyga4GhqqdP78fWPqsxfDdbC/f5pvFBiZYYfbjSPFFDdx9OXSpn5sGPFo
irMSlsgU0GV9DfPK9ae3/IherldaupNsRRC3nJFZOI4w0wE8t6srrRdtYs7omJ8186nM3lL9sZa3
KgS37qn3NlZvA7WVvA97NHabeIKH82Eume2Fvxg2LMHE2YY33vL899aWX/Pukob1szZFHSBpo6e7
LlHd3CwdUX6Jm/aoiy1VhFu+ARwFcA3kv7wNq8MsD10cSz05l64Drohb4jyooLcabDdOGANMcKHa
BCkgt1ZrSkelauc8Kc+Bkee7ZjZFBTa5Uw/TmEXHHLadjU28sSzWRMbKBBjDBeuZqdmO0zJPO8SJ
izLcB/SJHchL/lJRkxYRLS3wnUveYNH1Xx2s0bKieLL6+qyNqv/SdzDPWKVkehsH64ZHLKPBzCRD
9IGllRkJ1HECK/qisEBhd3grx/A5kd+0eiDpLF9TGsutmB6Wf0MptBOQNYQoTcB27xRZv6cb4Pmh
tlG6+gO8urjJqPxRYaEGx49isnf1TSuYNvWGNZ97sxu/pVMSxW4ZMx3qDZNWHNtKRLLb0VmIPREl
ktfHunHQBDNOntJlle6glmv+SMAS/GgnHxWCoGpVBy+sG3eKJ+0D7Eg1IPLaDnc+yiDmTmvDYXSr
ugEZOOlVC4IdDtRfUqdqwV5iANdwmbsffsedNY771PCH7mORG+1wrMs6EU4FHUvjmIOtRrvA7Jdq
Yu4n/BlMBviDEg7RjS+3XHlXe0TZi4o5Tn+leqMmdjnYZWgQxVbiwcjKB1/OKJw3g/yQgwJ0zbk1
JycKw0Z1mhpKhd6WF1GpIXq2iirdoKO4DgB5tZdxESAqANEoZVzeLQitkIuCUjnzmVqnSMVDkbWe
sA9KKmDjDB7h4t3PTOMESfxhHvyNgOjqsv5jngIU6SXgyzVva5SnitWZqXEemmCfV4ZCnhK5oV9E
G5Hu1Y29GKJqsGi50bxbz2JXVdzF/Vwa58LKAY9AoZHWZBCZU7cMKrfPg79xRjcMrlmo7MoWwKIK
4wwU3+mgJ7ShOG1KT9E1x0x+S/aXDc9aYpKVZ/Ggg20Hecxju+5cRZYZtoPM6QMf3O+4qYonEWn/
zR3A+yxM0QmLill7ayog5X0uin05DMZBWlRG7v+SW98UgDAflbsQOyuXyrJQ65G4AXxVK15nHzRl
RwFt43veNgKyhY9KULsOLQjQMgOOPOPcAgRsaJLSVufe3ziuW1ZWWUFmU7IJ/BwrzWNLodHMD5q+
EQBeOwquT3GaXiP1Dv68PIHwVTIPX2gCeeLMY1hLVY5+8gBVkyvQJo+sDb/80yW59BNOGvh/OhvL
aVgXPkIZdZBaj7UzIVTmgpudIdqddHmXRR/U5HXSvsnqF5mysazlbkvdqu6nPfqip0BjviPdejFv
Lf/dz1mnRK0RjCJo+DlCPGs+rIXGc2t/adX9GD8N+Ubf4zoiBYVE0AESYWHvZ7cvNxvfT2JTl0yE
WWXjeUxy0wlK4IM+0dwedGZ9VrOAt4An5UOvl5NboUW7v38+riIRfgN6L/BC0JmDn2tVmFFFmICk
NM1zyvtI98lLsq9/b4GqPG8wUDMYjZY9fxcwWgszjz031rmUJc1NOOyenJZbYhc3vhwlCuCY1GOg
nFlfqU3RdAVCh1yp3bCXxG8As89SdNIe1Cj1SNP/+lqhIkJXA+wHSDaxpijpIzQCeylh2yz5UVcp
a+dIA2qFsSV+eH3o6byRuPBPkKZgTi93DxHOUlHhaEctsn/KmzaixR99UHx74yRehcBg5d/bWR98
taF5IGMnGWbHgqoiib4A3t2Vw98/8oslUCs0BPjrT5vlnT9EuLjVL7wqOZfC3uoa4chBkDod2F3P
T33poW9n/wjHKkRN/ijtuy7XuX5ya3ffMa8G3UmnNSS7yC90sQThq8BVhjdPMgMfbcVJcgYknrLs
S6ju8kx785kHrA7m7FXl+BLr+adyHN/o2S0A0TSpNn7JVXVvGRDisVxCDy7B9RCBEVQgSBvVPpOj
0ONV8uahSs3hOIk82RF490wH+sq+agPzwZ9U5eH+Rtwyz6QuRKZ8EUGZ4dLHQqMqYzvHvDTYMEQG
jVeahIF5bKLwaz/McCcbOeqM+sayrxIHUhP6y7QlUbmk2LC6/2JeGvD+enfWphc/+qpTZYvm31b+
4Osb2cD1CjUKTpBpAAeDkmUNRvMnKYHhpx7Psw3dpdShczC6kv8PNcNq0CjmSS7cthvv9fWRwuiC
ZkIsCkXb9VTDNIhw0AN1PCv6RzBUPKewcL/mxrQRfdzYRpK7xRZjdAtz++XnazoZ2ZrQHM8VU2Xw
izidlTMYDDZb+aRE1UaEsFw4ly+2xkAZc4sLIBSvWR6Ud8e3DOSu8Yd4OjML8jzQoC8lJFryLdLh
W4ui7MXoBEK916nAaMW1RFdrOjcNk6nDaxgCk86dFhbavx8LXlLF98ZWl19ngXVHwmA6m3OII7hy
UXu2HJxEmv2Xaz/q5rmXyueiPEbSxre7tZu8V8t8/AI+Ww8iypKs9X7STufQeIhM6SFPHANAyf3z
fXMv3xlZnbM5L5hClKvpTOHvYGqRkw7TU/cchLtZ2vpuN5wewQL+SykF9pA1O9rICJltJvV8FjGQ
y+ibaFRXln+aYuO9uhE8MRPPAwL7PuAbuv6XflibeHhudPNZqkE3mQfrq9wyOuQVhIcQ7e7ydOPJ
v+7/Qy373uLqmkwGNWH+H4tmN+8trfjYvc4QLbmUMlDIHItnhOeP+eio/f9kmXYANXPyGE7f5Vrj
pB4NIxjms/7i59muLg8Z+fmegqWR/Kg/gP9p5o/Z31bql/4WA2FAjJmRvXqUYAYepkpBxieOKfRF
0i4pk7+/lhnVoeTLeDgx5rrho0xxEplKIdNEFztdKgnekFmN6rbhco52zRSdRcN4uiZvnIgbXsoA
BE8dwRv47zUuQaF3p0yils9m3732xTHPHhrrZ6J13+6fvOt354+yFBNQi6dCTnz54QA01VMdB8oZ
KsKmfbbL3slKNEK9Se3dXBE7s/l13+KNc8EEnxDw1OOuzECss8RZS1slMZQzJDjanDlxo7hq/N+Q
QpWSPxndY9IPD3Bfvm7YXZZy+S4sk4OA9aklLUxkKx8VemcR/erKOX+WrOOsKZTV4ISf/oXyl7mv
Nv9UGflOMf86hljM8hQB+6DEvi6wx2nHseks5Rw3TPgnT4n0vUWVMXqJpI085jrDuLS0emb7Um2V
eDT5lm3sdD/k4E2Vv+RV4oWPPgRoG9u5XF/X20mDGQYmskN5lTXJvdlCrsq6mmk3v9hc2ozm+zr6
Z7EC2ZoP48ivgBvvvtlba2S/aDPRANIIji/9NbKhuNG1XD1bJpNM9j5sX030/Hy3i35I8saG3nJV
XJQO2kJTDhXB8ji+CyVqOUrm2CrUcwaWdRi8qHHQPoaqaZdVTlSdpD5xUrQ97q/x+uwvU64LOQTl
DcFtemm1bENjmuNUPVfyCQRXlzS7fHoLumHjab+xl9hZlreg84mWLu1UfiqiyqjV81g2rlX8CBFK
iqMSDA3qcrb+CBf8/YVd6ayQx1xYXH29NB/7WTcbvl6ROEkKH3nh5P1X2uOScKuxOvSSpzU2omWm
Q77uSKENaNwr+LMd/2306sm3D23mDBViErhZE5mHPDAOqWq6ugDtvgXauukBYLW4Lhb+Lrzuco+K
OFM7o6vUcyntYz9x1Lj28j1QT6WCQK5yfJPh1i3KxBtlZmgDiBrIdLgqAThcWg0npaQ33eN3of4L
8RR3tKOdLLySxED+RcQOsXHtdCa8uZl9vP+Rlv/v1bnmScDbKXIDHV4PjSl6Pcxd3anER5YOH0RT
7Gc/Tfb3rdx4d9ChIVaAagaCBHv17gx1NVtZ6OMJcf7JH+dzNQu3iDpPMnIGgmU+p6Cm1Wxcxrd2
duHeJLEGyMTnXH1PI6yHWqLedS76f2GAG7AwSajjOmL0JstBCVj8biTVu7/am2YX8pA/x4y+/yrA
DftKLZtaoooI2h0580aavNHIHGt8MJSvZVJ+NqS9Gj3D6vXXQRKcke8sr17bAnByYiaBfi7Gqmbq
dSByaZFGub/AW5+TZ4D5eKRnEOxbbatII5HHfqifY58+WsK4avvfVD1IMDYHfb8bPlSxebhv8tbR
pGm9kDSBPWSuYhVfy7NOr4cjew4aR9610ycVer8qPgzFZzk198OcOMpGDHF9NojjCeaWotpC67fa
zInZXwmC+fmcqrHYdV1kPDSSWT/cX9ktK3SUCY0WTq2rEziF2iyKsJzP6kxAO0Xo1UCX+7eqF8Qj
PKNkr5QIQU6vI7/ah5M6qar5bEhztrcimFesUUQbt8n1W3ZpZeX4RWYbtKxJDHpETJ9NRFt26NC1
0KVa0oPta8PG3t2wx7tJ9k+vl6GpNexttGc19ZNEOfuxML4Xuj3tld4iPND9sHbABmwJbl/nx8Sx
fwjk/i+iXV1kiy5ZTR5C0EWzG/iy34ZMXkGXJRVV228cs+UYXd7NcBUjAg0eSuWYrYu6YT6C90JQ
61xnsmNOgROOE0/SRz34PVtPIt44YtebeWludarHShoyG4QnQKXY1dPJ5cC56PbWf19xvTS0XC/v
4iyV+rHWBrIJCKX4Fwnf5zCKZ6dTHdUMHcl8kiR9YejsXjT/24AyzP3ztkQdV7u6VDWZNyfVWtNX
mFZp2Alx7jljkPbXFDwY38r0dwI313071+ca/P8yVrHQBcONulpl2kRhJSEwd57r4GcG8pyHzs82
Xrhrf8QIM190NMlXKbtdbqWCzNloFZl1ttMscoHnsSY6RoDu2+F/Wc87U6tozshyyyihX6EJZOWO
qZX5Lhqh/Pwfdu2dlZUTDsEc98XEgiw/27ftjBbfFq/QLQd4v2erDwObcpP3AR8mM73/R9p57ciN
BVv2iwjQm1cyXVlmqVRyL4Sklui959fPYg0wt5JMJKG5QgMNSEAGj4sTJ2LH3plQZE5KPa81Ppt6
AhtJ9HZ7QNdO1Qdry6T+TIKR6x7TJmlJfbBar935U/M6Wv5jXI3Txn54/7nl7iaFwaMJ1rk5gX65
IdSprsJOKc3nccx2MmRXXlM/1Za0FyNzN3X3VtMeEWa7U+XWEe/jMbHDVjpKefvDirxvxae4M/5Y
sWcr01GRePyQ8A9iyU0V3R69nQHRD7vgOAKpz1W7iztC0k+3J2y9PPM+lknAEFhwIy7ukKkKofUF
EwMh2TCBgONul3fNsFO9u0w1t3zslSyaia4wx5QMMsn/Zd+6OiQFytWxQvD9NbJOtKKmOZohgh1U
cBCG7eh4Q/NXEc5BKtttKvxzZzj9ejMHI0ENoQYYx8sFq4UZOCoUynMHqd+OSpdiq5G4hfC4Ej6B
mzaxRewwkxQvYhm/FAS6X0L9uVQKO6tRYtzz5jO+II5Xfe7dLKg23Ox635P8h0PJhM4A1tr3JpIP
Tt7K6dvwvQqgQwcDt2CWX4uUpJMYfxdKq9sIe9dNqYBreVrQfk79jFlcuA21jaGRCXWQQ7G8L7OJ
+pycHYFv8L615F9AoCJ0WE3aVbvkLvU4F00TH7Xiz+CFd4pcKDAmJNW9KnXj/Vhpv25v6SuwArC/
yAAQeYGBI568XGSzlWiN8QLj2Telh17QH6vGe6WV2s6tLzLPIIRid3rdnrw6OUAHmaqPmnJfS+Ze
6lx5CwP6Hrde+oj5a+YWPHCsc63/8mt6Yegtz6NYLH8ZCCxMeqK/W3DUOjRxae2v8LfUO9bZaE+3
Z2F1sCEMA1zBfHO7whWx8LutHss1DDrW89Rl+zH4ht6uI+RnY/oMy+htU/NyX4xwNkW6GA54KrpU
Uy9HCDhZTbOoscBN6Ps6f4X+2xbQZk3gQ8q/qZ9uW1tt9YW1xSWsSJ1f4E+t50z/24y1TecU3b/f
Z7HA24ZWtz2G0EGjfW3uUWUnXQ5LqvRRSKzAe0700S65GOXgh9VusfFcs0I+iiI/KEUKoYt1EqMW
xWkh8giqK1gidlL2S0k3TsQqOCIBNaOQ4YgjNOLtczkSGQyyLha+8Kzpab3rtVywlV5O727P19rr
yfTwktmQ3pFtNIBfmgEoXwmZIgrPYvUYUbIbNc2u4x8oO3ZNZqveTi4AY0gby7Te6LxETI47zzRA
tUsqVSRbhFArFN+lC9Hupv+spra79pchfUPqY8PWeqeTxSdzyCYHVsuaXY6wjLooFrIpcPvszxBK
n832SYzbHcgMqLDUXb8l+7digOaqIq1HMQ3ACdja5X3ZVkFdTShsuCpnKq1/tk4sumiWAMin8X16
bLTfPYRebfsJ5Dx6ayCJheYB6ppjOBcbvqGRYBQwm1qJ41fk4rf4Hq5MPhAY0gTznc6raXEYp3HS
PSvsQ9f0HuPCJ82ioSn9p/C+ocW1ERKv2PqYDPKE7Cu6PNnGy1YIEL1978G57Wbda5R99/q3aXwc
tc729HrfS8dJ+68U7JAolubE7HdWuTJUZurXrlBgLplEW4Exvpmxtv4WOm99wogp2PczjSFeTl1s
DBH55XFMlciVQqBzdUb+NRk8a+OWXxEcMwNscQ4z+XLghsuM6TR6pAtpUnc12bfpp94lYnw3v0UK
eJh84dzk5V1biDvjqzfkNu9xOaCkDOYq9SkAJV/pjXMEotSx2I/RoXkH9g3Qc2i7NNw6l7PjurwV
wJbNhNvv4vXyElcCgsczglGM3TZw6uxVzatDOZMv679auT95KdoMGw7oymYEi8VzhvIFVb0lzjXI
ZCmZDDN2K+s+qD5L7Tn075v6EYDmhh9Yx7FUD+Y/dACiz8bld+kIAj8tIcj0MjfIuwMQOjuMR7ti
pL2s2YVfuTxF2YbeLh6/SF72VA7dPw+WuaURlkIGCD4QxZdf0IaxUfReqT0LguWE47iH+CUhayHJ
ydHcKEGvJxbKw7lqAqZ+ji4XAZWvj3ElmyH3R6Y1hzAVAnscNPnRyyVQ/Wqtumq7yeZ93SgEa1CX
U4BeqS4mwZSGZiw8h4UEd7ca9KaTWb60nxJQoOJY104DtP3L7Uts7eFBtZCxoyTNcV6dMCnXO6mQ
B4E8gllNTlaEmo5qL4Q5ePi89ux69CxqcKFYi3sAHOmWwNyVrfXO20ydf6axg/3/cmHJcqSq1E98
gecHuT0kdOgDAgseMxLMTpdxULskzXYCVIh2lsbwuOjVifBLPmoN5Dq352Mdnphgl5A6QFqBYtYy
1EcnGY1bU0zcQBykfSbIg4NNCstFu1XBumKK1ButUu8ivuYS/5/15EmrwIrdelCUXTzDsoaKtody
GLf4ptZcCowJ1hFAd3Ad41TnzffhvZQL4LPCNkrdArGnhv4Cs6whC6yc7kEnVsFvyMMb5/gRJ9KN
u6wyTk2SHov6YGi5XVXDYUzLXzUdZPLGWVu/F2YCe2ILSJRABq1mXFK6JAiaNHVFz0LnkateOnZj
uvMKMNE/pKp1DO2gIDPUHBvjIUmFf15xSJTMuTUJuQb8y+Kw413VRs6N1PXEezVTOXPJLt0qMKwO
N2BjuPfgMzBnAc/3UPLD/PtqC30QShXENep9oMpOW79YUBS0mksd83B7D68D04W1xZA0VWhbf/Rz
dzK7O7PsbdG7K4bdWwR9HmQG2rOsbEWK70QuF9ffbBPCDp5D87ExFjYJx+rOGqrcrWEusAOpy/eR
nL3Qc/SzUsf6wGUVPkRdCDtvm447Zayje5qBId8UrXxXeJHwM8iErerntXknFwtLCvxEQHwW95bf
KWMzdmPuUn9hF4UGDYNNZ4B/jX4EfVLuJ3WbYU3mMC2ngqoBnHykXQjSF0YrM9LrvtZzN+tRU9Bq
Vb7zVfoGyz71SYjU/sn0fW4vQRB2epx6Dwi0fs8lo7zry8b8u7EZ5olffQ1fgZYx8nJAVi6PfiHC
dmuUau4OU34qJd32X6qx2NVdjTp1aMf6fWshAbJD5uW25atzPz9UaOIX0alYOHYrHOk2n/zCFdvm
rW7HaO+VtCbL2qQeo0w0ILybsl+3ba586gzqx3PPtzfJoaX71gQgUMI05W5Iog9kfIQwV9EKTgUs
f3/b1CoEnk1RLwRVRRDGa+ByXvVprAl6pMI1vB+K/KZbb7d/f94li3Wjj2CGSvMGo6QxD/WDy+gl
BCgSSylczXIN8y7vdk3sDPWn8VXQdij13rZ2ZbEurOmX1kJ50vskMQpXTV41hIO1l+Cnn35GueW2
nVW8wUNyfjHAVv9//39pp0SpJNbMsYCeezdCO9j/LbnlRf8VejMnHsrdbXNXFunC3GLzm5YwErhg
bkKyLPrcbhVxry0SeCUABLRdEjgsEp+WYJpZSNLTTeTKFurP+ngfe3+98k4qHR0Bwo5e8n8fEaoF
sGnR/gHX1cKiTJKGxgUWysweAsHfq6iW/O8szHP6YePVgQjxjIkFOhOEfRr7cJeMpBFvW5k31HJ7
UyHTIXTlQiTHcGlFj5LRisO8dH39EEBJm7zIaWYPxgb28doG+GhmMV0dlDZ5Xc9mkDFssvtAPt0e
xzUDwNDB/kKQgIrgvOE/zNbQ6GNBBFu6plk7UvqUbQdvV+6TmVYegUueBYAQFmczQepKI/FQuUZ7
Dy94q9r6Xb+LidkU4yCGZ0k+oYk97IeTVb+FgbpHhzy2e6dqd5p0INuabvXSXlm8iy9aHqssKtN6
MCp3EJqTGIvzBrGz4G8nbiUlr/glwrI5eKJxdG7auJzeKG0bWBwNWKD70RG7v7r5EBI+SJEPy/rL
7aWcf2uxJekL4RVEXQFaoqU6wiDqSVmkReO28Es6pHaQsK2j5JREFD7/3RRbBslI+vypYSwuj17v
SOUHdeNOveSoqIlGvPPG420jV1aJLtA58KFUxxFbbE3sjuZkNI2bwhUZpzSix/FPIx/vy77YuOvX
r7g5QWXNjPskB0hbLcK/qK/xSnBIu2hKPEj1cTTYmuqrYrwase6kanSIYcX0BPVUC/oxSLaoDddj
pbWPZChNFCCxoJe63CcqTI3QdJe1y4cAovuTyJ89YTcg5nl7Ttd7hGcKcLp3NjQ25GI/wqEdRqjh
1a4kQCSd5fBTykch30q4rK9J4DQMiGTLrEK55L5r4FmWs25q3EyN7F76nEd3iHGPCuzOY+aU6t3t
UV0xR8IBpRVAsPxZFk+GRlGaPlYawib9i9AeQNZ0tSO2nytnKsWt+smV9wmcOP9jbplfkWBKhIt7
bFw9+z1GHdLUD1X5XUJsyNuFoXkXeardRP/dHuOVlUN5653ChkQDjRSXO8SLkyqt0EBzQ4S31O5h
fsx6xcb2WLurmYCCo0ZGheToMv6UkrQoxtxr3KSgF5PO5Z4MipcBMn3xjGLDX13Z8zPpN4I/lEJ5
Py7Od9ORKDLDvnXHKPtvonk/AptRTRKSl1ux/JXJA0E2g7uoYzO2+VM+3HJSL0ZFo4it26hvll/+
mqz4x+D/e+2QNxo1eTJRPCPJiCzMtJqOPnxUtm4fPXmRqyn+a6XtBeFer/7qPc3SPol9SzpFEzql
Sv4p80+3N8m6S3L+AnrLoAKjWRPegsuBTqIH62Cbt65lJlCv2b2o2IH/IOcHTztP025KMgeFijGA
dvDc8NItrMctDNGV03jxDfMm+zDZspx74zR0LYefhEjz2CrJo4n6bA3/IEJc3ydxixT82vJSk+PJ
SgWV87/w3nkr1z3IutaVx1Mw/smKwC7yw8bUzi748nplaj8YWUR8XQaLqBkPrZv0D50BGkZyBo32
W/GTMhwT/67Sv4avt23Oq7UyCUCKPUXxfhU55TJy3SnMX2zb0FHQD0J+JPvqaVtJzKt2oHODuYc3
P7CsyxWbdCtIE11p3TCyfvaIvJiB8CuNvo7qVs/+lYuWWdTRIIfqhj26TFdNXSRNYoEpK8ofw/ip
abN9SWcnictdnxj7fqL40/a21HnQTAxvYlZvqDOvI97LL1iso1APlR4is+QmXXWO5OZNC7bm8+p+
/DDIxXy2kWn1GUVvF+bXfS0FttU9qvr/chzzR3w4ZooXhLnfqrhPOdt10t7ot4axTrvO3gReHtD3
YI3ou7w00fahiKCXNXsT9XNSPoU+7apOGDhFc0/K5k5L9PssdFTgzUCen2NTe/R139aG+k4sKKyo
na0Ko60hsmL2Gy+j9dP18tsWt0dSch/2JsMv94gU85x40V+k+I02CHvQz2Mlb8QYV3cuoB2eSIh7
QXw276sP8x3UcVsrgt+5bfNJHKlMWuGTF84lcvlpGj5lJGymqXhKxfpYaeIJvfOtNsprx5SrBXQK
8Ezus0WQqEPEMOry1LtCX9lIgdZybyvVb3WLuvja9p256+FPBjeMWPPlSLOa9uXYknouMJ5FxV3x
aypH+7Zru3ZJIM5CLy1d3jOpxqUNBaLhSjaiwS2nch+Jj4a8H5rzMHi7YthvqYBd2yt099A9QtRG
TnNx5FOrFTxZTwdXiDunD6KjRpsNTqZssocuMuwSykZx3N0e4bVY6qPRhROoBOogSRoPRIl/gvhg
GBS1v+n5HQHjbUPrMvM7igcW/xnOAWppsV59B71lrmPJyH1nVizNzOrUis1nuuB2XvxLzb5njV2G
tRvSwYKk3FGXvhfhz1zofuiheZxgVNCrbD9IiVMo3qFEcaB9bUqYp8X0ePtj12gvPhZIOhnOmUUG
aP/lwktaEEB6zVqk4qnNd/o3JF/8YW+NiZMmv5p9+jukle0PBBKD9zso7W7jqTf//uJOvbC/cJsQ
0g01VX/2QiTflYbwag75VhQ2b96VDRplRVwUOdBlxsOoQinRynJwpyHYoTj0w1Seda15SnM3mEy7
Bradt39Bve2NSdua4HkzL43D0DhXDMB48T6/nOCk1VpV8frRTVqrd2RzPIkoItEQpnifhbD7JSrQ
AfiNcAxLudwHImJurRHthknqN+bhyhnXaJNnwcmSUVOZ/dkHj9kJBMRNGvElqvi9zP+IVntGBczp
BQDsP0RrC+d4xW8BN6FMQoKRh+Dy9QIbmab2TTe6slE4kj+c1GLfGb0zBIk9BbAU+fdgK8biZ6p+
rUrLrX62vnefRFusC1f3OL2KcI2S+Gboi3vTzGoz8etpdJvMjeCxaANbVh6M7mga+7E5dIZ1LOjq
hw7wbm7NEcODCFGU9CfT/I3dfu3WogeEwh21E6jdxYXr69DR9FtxHN06f2gLJ/pT7KzOnkC+PMvd
3niazG+Gv9EpftUo/Uhk+0CYgepcnDFPmEYYWtLJLZBZGlACC1qIq6Fdn0jtgW4xSTnIduxPdoGS
oWdYm0/09VUJjpKaPPgbeGMIoS+3nh7mQ2VoyuSW0VdIhh7rn0zRQxlZpVP2JTzMhSOIDhJboF4r
4eS3tS35/3VZ9l8Q/7rt8dYOB8YUMkpQELEOdL5cfoqpjEi+yOLktgN4Jr2c7mgQ/mf6EoqEwPjo
zKSZm+t0cdkEXa8pVVOJrhb5Tm7INh3kf5Pu878PhV4iZhT4FDfpfOA/HGgzQqlHE0rRRQL2oZeN
0FZScyMrcCW7Ql8Z72feIwCjreWOFSrQJTQdiG7Q3nsDKr33ofDURM+JV9sTMZWC1GWgbvXdXFul
d11z3AfltyXJp1xE8Fl7WEXBZbRhuon3aFlvARmubUu4lOgmBY49s8BcTmAQG1qCzxDdnN+vYu8I
suEV6byfRRDu/32tPppa7IjJyhKxSTTRldRp341PsH46/zsLizNmojSmlKWKBXEEdVHmtqUkG1H3
2qXz8H3HEJJlZs8tQt4gCmWj0lJxrlLG6FCIiLhK0z8PhIe9yoMUFgaKostSqBHUnYQV2fXhE22q
Y4Ig1+2pWg+Dn+ZKJi9ElQ3IzOW6W7Ug1FGdKK6IjGaUVPseTHtKCfu2mfX2IujgbTLXcnD2y/fa
UJHoyptJdUdEV2PxrplCe9Luw3irDHrFEIcTjPLcMUkEv7jgDCGVuz6WVDdrykOkh+fCM/8qNbjX
Jv16e0zrgwm7ISVXIG0zqHZZauCpk6XQ/Roul4odiD8KPNttC+uO5Bm3BX6L3DuFE0gwL1enGVUt
m5rcdA3FGdLHphxfak/CjfaWXUdtBmBV+KmFfQ1I9MmC93rjA9azSTUUlwA0dz6xy/R1CPB/mNTQ
coP6qW1FWGmf9AqNh3ADq7RhZ9ltNYydXwddYLlCEDleGNkduCTZuuuSX7dndB34zQNCR4bZpBa1
DMSGUZSrsYstt7CeRvmeN7XtwavVZj8lX7qjBevTbXvrDpd5e8xvVQCl4NmNxQrmupbFtJQLrhY0
KlJQp1q6F/P+XJkibUmdQ+s3DBl0ST1Z08uUBHYt/Ff0Cnc+/dLAfcKNCOjKBFBVn+UeaYil2L24
KBV46uZKT3A2cmE3CT/jVjlVQrkPPQh6e6AQmzCw1dpiiK6EWXaOOgg1l8s9bGo9Gst+OZPGvloj
RLyCXzW7zhD+9oj43Z7u67ZmH0NUzwLLl7aaqq3SwOz159bUxvuwrt/MGtWJqqyMQ6QpyeG2udmZ
XDxo5qZi2JzA2RHSEchemqsK9I6aSoNVsdsVLdSU+rGruldV977oXbxlbZUrmHtjZjwpVQkQOOLC
tflFoTY1fdLPrfFNN752pf+AWkiDynaGhi6exFHbrQldjxCbKkT+vFlQBl22gyHvnZNJoOmy6iZI
scrmTPB1rDqvtNNk1BzNAqB+e1LXR2YeJ6dmBqeTMV/61T7OpKKNG/O5rOCDw+YpN/T6mPuidKJQ
+aC0XvQYxEJzjPPse85r2YEIBe3KYNJfc6tEXqQ+U/j2XE9H0LvsNgkqVpfmLKPI3TKvO8w6y/qv
0aPaTf+3+RwJqHunkGL4bUqjXPq6MRVzKHS5wTAE+R+hH+6DhsbLDZYKUoeYjg+j4xPj/TI1R8jr
OpSZmjfgtHb4qvwd70iHqeip3ja9utwY4sz8wduMbh96Ai8t15WlBl1bQOYYJf1Bqmh6oGPA3Aii
1uBGzPAKJH4isGY6F+GHZvmFVyWq9WyIlf5j9Ft8vxSo1jdDnupfZZPiNMfet75N9EiWduuFsW8L
+JriMIw9vbFtGBjJKZjy7phWZr/FB3ttGiBiRqoNzllKOPO/f3xX+LWYtjNFeDX50yMc6rkdyGO/
MdnXpgFZ7BnTCHiLfPZiGvScTsha9rxnUAXFw0R0bNlSFVMkRpPI1ic9P8bGaO7VuNeeJQXIWqYX
vtP0absXzMjYF62cINoVb7EPrXwOGKKZFW9OTM2MIQsPV5dDEYtRnLqpLCcvahhIR99LmhfPl2on
COmTAFUMi5RZjmC66c28vQtXB+3dPKo5s14JMLDl9AdtKLZFAITZSK1d1onhPp68kHxc+c/IGx1v
YxLJaZS0ZCiGL1d6LMMEMgozOEMy3P+XpATcXShVp7FORKC3Qfvz9tDWr0kMzpM7Ix3nd93iJo71
TGuT0A/Pev1bHT73aHVB8XQI3woZ4v+gPHiCI6hbTBirGxLpLFwWmwwAKR52sdP8AEGAMjbDc6ao
iDWWsn+opkbdx3pd2OGYbanOreKNhb3FjdyjTFDwrmWUxkPZf0LfJga3qpFedFLI+W/P6eyULtwl
1/4caBDX0UqDit/lGgoS6iEtXU3nVCORk6GvFHV0yKraL2i0fsXoT28EAFdmk1gKxsGZc3PeNpcG
5VZVhbJNkrMSPkoTmmvT+W2st3rNr22VCzOLUyiVtQpVdJpAX+ofgXIbmf8g+eExj/e57zkJRbxW
MU+FZG68P1fHnwn9OL55/B/cH9TuyWDEQnwWUQfUhococcsBEpUzdQsbakwd9dh/X8KPFhf3Ti/E
jcqpSM7V+CxY1Q41GP9JKA4VYoG3LV1ZO7KgSAGSBjZ4xS0m1RCQ8ZBDOT2rCCFPXXhMwy9K2j9P
8pYuzJX1w7vDKjX3kBPcLDtLzSqymkmO8/OYG9BWaA7zGA4OHO1RGkFR7WR5Y2sRSPbbQ1ynO4ED
zwJ97127BCyL9eurPJR7Y6Jbu25+lIMzTnZNqtc6yMG+Se+kpLQr8SiFyUnfJFJZz++l7cVKWkkD
EYQoYXt4DWCISbJT2qKv+HVjjCv0w/sYkQAjHUOVaUlxmEV5Y0ZxmZ8F6VyjoZrX/nHwHiPrAf0L
snW0N5414fdtq2u3Ng/u/xl9X/EPByOdX6xNW+dnqRF2QmxxOFQnre4kEXLhqXIQZfl+2+L6KF5a
XDjuKhgiX5wYZle/+GKyk6anrD6U4S7sn5FzALx6vG1wdfcSjFBZZ8vOiVs6ZS/PfpMWWcfFnJ8r
UXc6Sdj5pnxKsw0e6HWKY455WDsUL8hxgA66NOP5Q8abMSjPgocqE6nibtejDmMrSq3sm5K/q4dY
3OUDOjKJMqRfwTenTu0bxd3t8V7Zr1SE6MKkWek9sr/8kGz0Qq5OrTiHas+jYZZuuQc7C1PmVsfl
lZnliUr9Df5A6oxLzFdeUOgiV1Oc83a0M3E4o81uR0Bxbw9onrnL25BbiYw7OTeCYwpulwOy1DTW
pi4tz2aWdIcyEOHra6ctQbQr+5JGDYpa0HeQKFpaqYOpjKtwLM+U/Q6a19/Ta/kSPQjh+F0SzJ9j
Mh1Lf+MsXPNrF0bnj/pw/ILeH9vcrMvzKOR3cfSlrEiVVPep0NlZNdiG1gJEvBsKJxOEN78Kz7dn
9toC0pwyi7RQvkIs4tJ8JxtDkHZSefYaDbXkxum6dt8I+e7/w8z80CdfSmlh6b29icSKVajlORAo
iJVqiVyueRgL/b/bdq44M0CB/2Nn4anNINR66sXlWTPu5LKim+uzlMFc+ZgnLo1lG/CY+deW29Kc
+T3mThXw/Yu189s2jQOtqs5DnTUvah7pX9o8thxqOxCk53Kxj6To30VBCdGoenPa6IxY8x8YCfm3
Uk2rsxYFJ6RxM6p+mvSbhFusfIJegiC/nbKjkGxR+FyZXGgPKX4B8KA+tay4SpR4zYK2/vOk5YhC
mJ871E93Qxa/aHS3hI1pOJZAver2kq7P/pwxljFK0zMP+UVwE1PETROhrs+jUVFxlpLgS63r0ctt
K1cCm1nzheBG44lMPnFxR2RlKgphqjK4dIxPdTDq91pphTsFEXN6ycX6U172w5dIaM1dqbfCIeYR
dtr4iPnmu9xQfARJCkQLoEKlXHJ5GvXYbOJEsuqzUpWyjZAbiZ/K+inBqnY3jSDDjG5ugPW01MmT
Nt+jWW2REoz+uWFlzmOQIuNJR8IeyMvld+Q1jJ283Otzy3N4T/G9OU1RWm5cy9dW9qOVRRzQmRWV
jJAMF0xc/Z74HdaQsW72tyd1fUjnsXDxziz8NDgurHi0dtVhypxKbfmgNF4EF4H+O5KDo+/7mhPo
7QZEYu1SMcgRxSQgTM7L5eTJZZgqgoVBTRwRaguk37LkIUbuV1tCg+t7nsehToVobqada8aXlkiz
GTSFVM25rv7rhi9K+7NM3ypvw6demcALK4unaEb6cVDKvDmTP4KoGe5qO0B3Cboc+MgyNQZxnRlb
HdfLvUE4QqVwLrgjrgG7wmJoY0UPhdVq1RncQe8URVmRpQ3UjUfhKmRbmlmMTW6KbBpKE4yqidCg
TDc/Il/9H6+jB7V+MYI/41jfASLP/3GPLO0urt2pL4aEfGV1tvQvfXRsxrch+nJ738++4qMveTcx
zyGRKPnupUPzVcqFSe3XZyP+Idco6QHHQ1huD1IcSkOA66pmI0K14a2Xm0UG34zfoG5J5mJO7l9u
yREBCs/zSK6Hia39zvrgLjL1XYmipa5aG7HLCjq7NLZwl0USyEHqS83ZSshoHMRMFUu7zkbxvuog
/UecPh7vhwH3cFKzwdD3gpzVgdO0FWxPmqF54RF94m5ulyvk5OSVtWE6SRzSHqGHyH/tiq4Wp5Os
J8AhlEKvE6ecuunv7YVanmJGAYJtViggiwXudZ7SDxEgzy5fb5KpOytjFx0FigDHeAweANhHJ2+s
sq1L5soSzSeLu47MEnXlxZ4Pi7xX0iTpz7SGyE9h2ghv9Zgad3rYI9wpdDXnu5hisDt15yhxIeyK
QoG9TI86h7KY7OSTfIqKQnI0QZDvIowR+6T11ncuX8PMy0zpgyTsjEnAl17Oiy+M6oC4SH+OWs+y
dTl/0Kyq/o7iZfWIfrViD+Ss9qWeh3cA4aX7CqLkDWTX+gzNIJm56AlKhmtu4YWyPlOKPJf7c9ir
/T05iGeB3s1valU0+1AYcrcNvTfDV56lotvihXwvSF0e4LmQgOslp8qzconeTeQxSZA/Gc6RL5du
lXjDQZOVkSJCMDkECeIhVmh3aSWhe7QmlI70tEM7srSKfeoX/c8oibLnuFFkJ+oFCJ4Sred9j/KE
gu6zHffopqBtiKMrKuMesY7yISq6+BkCnd5pLNWzeZFAU5Z7mqOL4yc9nKxDJ3b+Sej01yovO6cZ
xb1AgGb3aQMbfpblG+++K/6ZmhxEbBDWzUH2EqeU+XGVBGI4nAPrV5vLO39Enyf4Ap3/yYzl8+AB
WpEPRGKvfOHtY3nlmFyYXrhoSoXwYo8ILWWy9qzF3mulS98GK36uu/tY6KMNx7kKQOftTgF2buWj
LgpH5uV2rwvYUwYxGc5SFKGOoO4iaOGA+DmJrNi50DhKk98JBWACXz3cHuqqaLO0vdjnata1RmVk
w7kzRlQOSjoLJnnXJcdW+Jl6hiNb3m7MaBhW6/jYhwdDNB0wn0qyhRC7Nunvzwv4zIDGL2MnKxKn
DuFk1jtqbTqsRC7iDumBsf5L3X3j9l/HGDAp4XFpLeeQQyl3OePGaNVK3U0csEigAuVp0kmrrOrf
9xFEQXOSROEBA9j/0oqpBKllRuZw1lPtpQsQY1JpuvlPteg1f9tYxyvTRylGBfuGv8J3zv/+4SrJ
Db+B7FAfz2FTnsJAsyvzSzneqXQWjL1gS9Z0r9WWm6FlElB9ZKyjFdi5caqN3xnI1axKjrc/aRkM
47t5KfLqB5NJZmw5x+NQeVpRhtPZ91Seh+1Qw7uWNPfhyEV829R6OTGFkXnwXN7L56mFrJCSTel0
jmdVmJDoe+/lSra7beVK0MFVhDui2R6kL6/wxRx3Wib4YSWdY79r9kkSNneFqOZ2Yar9sR8F+WWk
fAutoO8f/FIxdnqvGjv42cyd1k0dys2e8RhbeXbwg7R8avJEOhpibzhB1aJiE0it8mJBBbcRcb7r
ll5eJ2QqcC0amVBg4st24a5IUD43I+U8+umOlIG6D5D//au2tl4cNMOuRiey0TqhszfcQdGTfZvm
c1fZxVY278qemHuIKTYhBgNN/fzvH3bp1Oair0uZcm4IRbPiCxJIlbUF91hHVe90wzMkkIUCTHFp
BDqqLqijVDlX8RsULYdorPdJjwRMsBWnzAd4ObF0RfP+mvElIKMuLYUKZNeNnivn5LsunIx9eRyj
Y1YdSP8I91Pu9CdNstMtYr8ru52UHXSCQB1BGywJhKI+ZDnDSTtXmn4/lqPqaFps7W9v9isrhcea
9XpmVAO6vJdDU+Q+VIe4Ms+N1FU7I24Se6yqx6kJtxT5rlrCWVBXgu+AmO/Skip3iTz4snmONCHc
aUbY7NRWTXdWTk/77UFdmTmay0QQwFCj0DmycPuiUjdpEBnmWShVNKPJPqGvM2xpGVwd0Oz1YBkC
cbS0Ygi10hSDYJ7TWqnuOuK1EH/bRl8bSIhfbo9oZYsIcWZTpkzMi59M/OXkGYJfJEWYWOdaFvOX
2PNz5SDI5sChpg9nS9Bw1f88bzoQ/6Ao5i4Q0AyX5kI6XczCMASi4sS2ILi2vB+G0iPGdezb1Fbi
6TyWB7XtaHgqbb/yjvzVvhOQu/E30JarteRTZgnTdzoJUJCLtZSQZw3rLvFfxpzm56mu/saTv0Xo
+v7SuDjhFB5EjgFdX0C5IPi+HLDRtHlKM1DwMoZfOZN3muoK39BLzWqIU5LpoKh3Wvy5CJ4zf3Tk
6smXxYdBdyrT2gjUVk6NDwF0zMQTDYN7XCy0KKV1HeHWXho1OgVhAr69agr6yYzMjkNl46BcsUby
hf94fFCPXPY7CJ4kJHTYRi9lN9lsceBM3U5EIzPZ396/Vw1B9EzkhysGHXM5v3ivIm4rL3oxTeFh
mvqTlU6/IjN2DH+r3XYFyWPzghGfwTgKRCC8ri5taWmimnSmRS9hFJyH4ns6HcXutU2O3fBLIzgR
dTuSoDwH1D2RKAGnRl7YrlBEjP7oQnK+PfIVs+H750AUTBKPTCvBy+XnZGkrjbXYxS8jAccxrKNM
sS2rL+yiD+4tRIg/DQMKe7JFqjKSchr2tDi46zutf2AqA8fX6s3uwdWFhgOWQErOPT0zUdrsbj7c
z3QKIQg2qPGL1yefkbRxY7Pdj2Jny5/zSvk/nJ3XjtxIsG2/iAC9eSXLtpPYRu6F0MjQe8+vP4u6
95zpYhFFaIABRoAARWUyMzLMjr0dJT9m9BKJWDpTDGCInOxkKzS/zoZmMhqKIiKNBvp9S9VUqFST
oIER3831e9Kmpyh2y/gYqOfcONcyx1Cg0S/GG0nYtSOlPjxXRRjqA6z4p1n3buXQf/gmmXzsErPZ
4cxvWvxugy1gyIrTmkU2qa0Dm+J5WESQXeCLlQZIyw0lc3DKTCTV6Uxht3G0Zmew8FqIY+MZaSjM
guwLZ1FEhuppZp+4npyicHeoNGq2QXPOtKMiZJA3jE7SMWaeD7bUhLvKvO+Sn+C8dhWIGFV4TL14
455fNTs57dS3eOWhJuBP6mLleqAVmtcAv0uC5MXyzHOXVz+0/qBl1o+y6JzR82xhROX7F2I1TTwe
bm/J2sYTEM6sf3MfcjmDIgh9pnd5kLrZAAJRGsbxoPmwsN22suLNGOqe8TEoelC4WlzpKFKzXkqb
1E27xFHK8DxOr1MavQjpf1oPgAMmP4HeUS26vKgdDasuUHW2M8uReDs3/rBxiNYuBHUvZtTpoLCW
RVgWSlOvyGGYuhWYZafu9R/e0ELSKGRb0ztrNx70GdMubB4vwTICjBMQIW1ZZO54FGE/6PVDPJ4G
3fXC51b+KIyvpfj3tx0OHpALLA+AyJImz1DMKU0B5rpxJ2sIrXSCbQnKWZTfbh+Iqyoitxy5OJ5s
yJMleXkgCiv3x1yNMldVXpszpNAiRSzrrWkfouq5ksuNZa3c+wtzi/DMqyJjSsYsc0UtZyR+VLpd
WzS/wnFAPLSzqjvF9LdUu1fOPDZJvKn7owO1VO3Wu1rypAmbkfRrapODphaONrnhX4Mw8SAwe6vc
K4IFiO+XTs3zUkFN6sz1Q6eJrIOEou4bgycZmatIOnn7y/3hqF/4UMzxH3zbNLzNRYfBy8wIku00
d6Nk8h+UUA33XhN3H+U6G3biZNbH3heHXePTOqoKWT2UlSw7hqDDj+zHw0GlYOrkGiIPlaDUBwj3
FaZTVcsZokI/l8Mgzty2wU7udc2Ogii/F9NaOlleD4WQj0pBpjftocJfHUJrGPdFMcbnKiqih7oM
NbsDt/yWSJPheGwKALgeJ+4H2XOMTvWxStHY61o6TELZ7HxBDu4opxZ3MiXVD/VUQSNttO3x9pbN
Lny5Ywqd1lmmnsR7KSVaybw2/GXujmqaHhVPyg4Cei+OZlDWHNJEOnSVUb1ZSbt17q+LxZwN5J2J
xOmcz47k0h0Gk6XUqUoG1DLrrEpOJ8lHczr3oTtox7iKdqU4P3fFoUvb8+1Vr51/higIk7FLt3lh
uhDMySybKHd702Rw41MXFq4x++SNt2XNlby3s3hAZa2Vc5QFc9crD0r8ln0QVcE2vC/mzIvZ/dNs
UWPOv3v5Nd/bW5z/htFTH8RF7lbhN7N77qEqte7ihGoXp+f2Fq48NRRRQNDNZLb8aX6838VeOaKh
QEiszC3lUD13Zki130RFrE+aX7ctrW4i9G5Ua+CLvNLM8Lo0T7KURandQz5ojkl3VI8CaJJ+UFr9
DFSo3qq+/WHiXW4kJWBmL4j54AJdfDjB6gg8OwEHGeykArnxwDar76H62sutrSXR3k9PphYfzNzJ
vWDXE3BHtnYiK7Vj4c5vHaJsOdw11sMoJnd6h0KFBqbAfP37raFeQfTPp5ibT5cfwWgnM/S0OHez
xnSKST/URbybKPoLZn8ovHIvlsEnpmA2jvXaMWMiBdI4AieqdYtjZpapFChRkbsm4Oy6S50g+x1a
P/TkNbKeb69wzT+9M7WMAdsiz6pKxqNrlVLhn2FWkpL+0dSB2CmTXO2ZHkekLkn/lqV0frneG148
ywPNhkyocxzjkL1MemuP0kNRFrsh/JLEP28vcu2EMwVtztwkEvPDi/2Mlayd9K7K3cAL7aL8kDOQ
GX8QzWgvW+FTnzyK1V+Xl1keqri0smdoKbI3lyeHdEcu9DYu3Ekyakh/ylOmpaktKaXqJMiG3lud
huJrPAnHYJiGUxME+aG0MngAlAnKNT38OfVWu6tLtTmZUpecMq/oTjLvrCcF6e72Bq35a8hDqN/T
neaxWkbOluhRH+Op8AarYwYnTc9mwlignwu+PQTVFrR0LfPh2s9VflhBKaosLtaUJGjdemnhKmZ9
kPqXOP2aaGfPg0viAw3/Nv/emf6uMIG0bxQH/0xuLF0PWhWIVQBLRm5tkY+0RWaNnPPCbaZi78X3
5PcvjWI5amjuS7l9aeOfMD7ow91QPZdJa1sfp+R+1BKHlJKouL8PxKMQo/XQ33VJAh/mnR/ZqbBF
27C+RXO5lTo6xfTlPG+gDrVliQO/s/O7Y1ANpKoJEwVIBExOVMnJXYC3tgd5KE+Npo1PcjSmx1Bp
rR2NE3ljung1mjC4PYw6zNXVJfxAbUupjYWicNXC35fSqUZ83T9nxl0mONOzYoyojTzFP26fy+vu
EtcITRFRplfDQP7SAVPXGZvJzApXDKUDGOCcIWv/ZxIUtulrv6piSJ1yML/F2SHO0Pw1/ce+752+
mHizhC8+DDxq6Z8K4XetxLa5SX6w5lgY3qQ7TY4mAS+/vOUF5Pm6OLSF2xf9N+IryxFqxq1VM23O
csEovxKbAGk6Qd0LbV4fbu/On1dyeZT5EtTu4XiZGUAvzTdmmwlmVhaQ0E2ww5VDSqUsMv32q0WU
/tCXujcD7yeUYDjdp64r4cWxOqU+N1EkF/Zo+MW9qNb+5yJraYhyoLqHQVaLfu6ewCKaKvHXjd88
+/Wr3zzjZfE2IMuXc8d6JPploYqcI3m8yzUE2EvPjjKCtd7fpy+Kfh94zlSpDnwoG8/q6hnmSUWQ
HbZj/PPiHWjiITYiSy5cPf1teI+BOdMrPyfF16kyHTqwe0u3JbN+srbixutgjtM7E5TOlAuz5uTl
hyqTusyMlGMcAqiCy8EIfqabQOgtI4sX1RwSi2ooPlV2/Sm3u9fae/R70+6qYhdFpzR5U74a2kNM
mRAozC4vyIE2nr35Vbv8uOQaABXo8AOhx7sv1qmVntqMfeEOanJQ0u61E7fYWVYKI+QVUPdSUUKZ
gkt3aQNGUbEbqrR0pTFwYqDzCcK3oNHPYfoQ+HAsGaNTip9yb2Nta9tL6WdGp4G/ZHj70m6aKyaK
lVnp1ppFgBy0niNoSsnUl7+Jw5zPw3IfNd4ovAd5PVoWl7aqQWghD6xKN0NfKGzUxwLFQoORXMHH
u5fFqYiEe9mD2M/KPm5c0Pmtv7KNo+d5JvGgFHRpu/SmsRwY+3AtcHgMrvJKGmKgA2qKbItZqKEc
812tQ2EY1XWyz4awcsyxr895XcHbiL6cffsXXYeofPA5mqIGTrt+mcd6OAdt7MXSVTL5Bdjds95l
7L/xI9dGFIizkzFsOYr5Wy73YC7bYBSGQ8705R5ocscodJ+XbldHeyOAOVkvzmPvUiuVyxF5TN+m
2u7EcB1mIyo13rSx5rXDxnDIXIubp1HUxQ9QWpDgtBg4bHpLWJTodpDoPLTof2yt9Tr2Y0r5nan5
p7xLNKMmzadYgm27y6dvwxDxsv72++S3X0h3k1E5ldI/hLrliOpoD3F6X3eq4wcGz714HLXTUGxB
StbWTjcAEU3CdfGKFquNS6uMjaR0mcy3xUREsRNmhGxjh9eWDVveXKID9kTMe7nsWE3gVSahd3Wv
O9aFbNei9atQixMzufvbB3jNZVGIARszf1BVXZLtqKWohENrVa7pCftSLByxM92kqewhpQQzdcJr
ngtQaJbxox4cbhtfccmAWmdtWiBQxG6Lp4fScm5AzFUBonnN9R+jsfGgr+wjiTwjGigJMyq2dBeF
LGaDOLWVy+SiINMAnx7l5NHfwnesHAqQOuB0/hREaFpefq6qHpV2aqfKTcC/i8l+hFUVtYLbe7Vq
hFCKmip9PqAXl0Zq0QiTArydO6mVUwaww9MI7bemSVZ37F8ry/q3GHaNrrbsWJR2ByMRHFH5Xcrf
zeC/fJl3dpbxgC+GZdJjZ2rOpge5hl/ZVnQs4i1ntdK1xS/THpVhbsZhLoucQtZGfZTLnO+EPjEE
B0pHpTVFaBbYg21BBAk5YHYksgreus483v5q6/v5r/XF0UjCLO5LxIRcGOAdRalsEH/E+oy1wnN5
29QcIC7ehZlln5FvZghmuMflAckGNfTyOqk5ILp4UEohOQpyB+knjfmklwr4s2Rx1iVMH3VANPvb
1teOpwJfBr163iQ0Ey6tgzHJpRzIvjtWzyDhD0kX2dOYb1hZSTznKSRgJH8I/UHGX5oRpKxuZb2o
3TKUmA4qu0OuyAdkFe41uT1YvvBQpCdoLM6W3u6iSTlomnC6vdIViMn8G+hK/qGHp9Nw+RtkA8oR
yaxqF3rSr4X5qIG6RUpzP1qJjZ5NS8pdZAKqDbItG3Vml1L5IEzKKaj8Q6e9SsFWOj4bvPryBO/E
fZC5XPFP+TnSvXD21K4gTMcRoXhzfFKq76b/LIlM2298g9Uv/c7aHKO9e5PNIJKFBAiPKzQFg0Vt
bI+6m8r51nleuzpzSvK/q1qGGYkoRMSatdt4tpq9WuZkN/KXbNNDXBc0+Zw0MalnK5DeLePZTizU
oGVo0CU4h2pf3vvBGeIOu5bU/ahtbN76ov41tjg7YZprqeZjDPV3y/rqm2+03hSKb7fP6JovmDtu
TJYDnUPd+vIbDWXOoziMjVsS/4vZj0770oF36oejGL/K/n2cf7lt8PpiznCrOW+2yPeRIlo85aHS
TbLmCzlRaemEfbartdIuQSyDTLXEU/wQteVRi0NbAy7wt2N8ECHOXfV5TAYIjLwcrjNH3w/jnFJH
Yr0RsERVY9ed/Ld7CsQdylrmUwiX4AlbfDq/GTVx0nXy5PZ5OPvnVj8Y3lES7pWkQ0V4Ay13dcsW
1uYv/O6WJbHQxqOoFYCNXMlrnV4N7VLewlde4wNnM0TYM9iYr2ctDoqRWV7kWWbhokI/zwnopZMY
5d3gi4JNjqF+7JUI9DGJ1Ck1s/woC7KwN5NWOVRjc89DVtpUFvpdMLcMbx+pq3s5/zQgMXNWC6ho
WRgfkwhhjgjZ2Dokmymyg4I3SzS7r8VHxd8wdl1+ubS2DHzaUvOrtsZaUjBZBVeoGjUOuhVOnJuP
Yt7ZFaWgJgps7m5pSKfba70KhBfWF59BaPopaSajcDXBg+tLnzwnNIqtjuR8Qi/eCayADqGyjWPQ
4BG5PFMm0YHZeazRTI9TcYq0UycwEHROaWwYG7dl1RaFtJkQUYJaZ/FKiFOk50EkUM4yRgTESmfw
Hs3uoRbFU5lHryB+t5Km1U/IfD9SEDoRAjWty+UpxRi11hCXrsZAOCOUP43qpeylfRGjpLSrDGlf
j30z9zD2jGG7t7/gdR41by6CA7wiEAnSW760no0wt6QVnzBQYTfPfwOJ3uVq8xpouTtEwmNnoBTc
+8/6tMWWdvWm/LE8DwwwfEd9axF6TXmeSlrsl25TiscGehbhe1VbR2iGzrfXuOaTQApIaG0ggAKD
3uUSo6CCV6Mi8RcTtAj90lScwKzo/dKd2biP1xeC2wxWHv6imbZ8Wbzu2rFTzVwq3WRKJmcwSp0o
o9nSSVs5MpTL/hA/kVfR9FncCCFJdN4jo3SD17qN7Hww7T45wjw7Boqje4ehPJjpUyJ8ur2Rf1jW
Lm8idjkooPV5U5gKuNzJoUG/VqpD0oJKpkEfEEFqAwFOKBbCEVoBme6bHjHfGve7nkF5hsrQLbBM
pqrFLnkDLQgRll8Vz4oaDPsqE18n2DhPI1JXTi/26SEVykPpiUQxqvicq37wGI+GAp1H0sNJoHaH
sDIlWzCEauPDXUUeUGww2jM37IjTrxr201R2ppIEpPRKtY+qYA82/ZDDvPqRelSLKp0tt93+9nau
HRZag5YOsxwdqWVAroF5js20IP+eLJCuIgOxzSSWG12mP5Tny48GnSzQfTrfBP8L/yJkVQ65RV65
snbvB8nnYawdwJkzZy5lhmNTRDtdsKDU6XcimnS+Pz0FE3M6yDuY4Q9FT/mKTJfkTkFdME4+FD3D
sPTrivLL7f24dggKSFwmrKCiJqpdvmWxkhZ0MNPKTeOXabj33zwGXqSNec/r5xkjvO3UudHUuOKd
oG86TJZJ7Ub2PpbN9BCFndMG6h21yZ0VbAz3XnsejDEwASCV6XgYvS/vS+ZZzP7HFYUcQ3TkuDyJ
kUeQskU8vWqG/gsTgHP1fllGDxqujlyLldtAdbGbcjOkYq+IJ8Z7tzgmV7ePZG2WKIDef5nIVgpk
IYMqVW4t34WWCDXLCQFzO/E/+83G5q1dSXoDDK4zP0nJfuHkwrAs/QhGFrcNhZ/pTPAc2AEi8hUd
bImaqlh8FsstbNmqUdoEzCQApGQS4/KL5VPug3im8GG0R8+Dw68LbQh+ckch3kiNY9z+vH3o1zaU
J+n/GwTCeWnQ6/WmSCeBDRU84UWzyu+B1OyKqkxtI+0z5qwVc6MdsWoSTmvKEbgDQqtLk5VR+lk0
FwLK+KzuExxcIwGTPvrp5hzP/E8tfQ9MbNBMwoAwH5hLU5ChSzR5SPHH4VtIcOpE6kGO9Z2knQNT
O5Tis1VtkdqvuVWwRaRVxIxwly+WZwZyo0h5Wbt0d2nqNzvpb9nl6JwznzkP9s4lTfqul6tCvzPP
VGmoiZmeo+zbUJ8SkMNWsGficB/4maMGW9WL67gUk1Cx/Bkn5gmev+m7vMoU4kgdK6V2Q1+7M75E
eXuUnhMoH6EG+EQusvEcbpmb//6dudpPWsPz1NoV69H2YFjvSsgv4ux7pTxK8n1Bgnz7GqwapCdF
3wQI8xUyI/FzQ2gLqaacr00H34xNwgszPiKnm56sfmj2eUNDwUNsZsPNrDlPQpm5AkBTiqztcqlm
pUSQPensbN3OkVNQH3wjSne53yS724tcO5nzSMI8CE4PbJlcdEE5jJUXNm4y5uW+6eXMNnyc6G0r
a8/oeyvzr3j37RRpkmLRihpXTzw7jLS9Gjz7/psKv81/MMSbM2NIYOZbtin0ptOsxmsbtxJLRxaC
ndK9hdLnxtoytLJvqKJZ8zgFSFHAK5crCgurihsj6NBmj6a9GLfZk+H58d82oxnVmodyNLSnZpjg
wld1idcHfgddMy73DUyDOwUIOmnB8faurZw3qj3ziAiUCMxtLjLMNMmsSimMxu3CzKYfabNrirRF
7bHi4wHnMYeGWAmHYTlg1YmqN1ph2rqBjiym0GaRU/T17w5Q1SFlROeh6PV6w2msroyKDMEMdQ8Y
tS4/UxylslQKATbDf5rgg5I+CeFGBrJytkmwaIrBtMV8ubkwAZtfPZgAa9xapPmR9Jq8EwpQYy2K
PLsa6MvGEV85eQrdcfJGumSw/i3OBHAIa5QDrXWz2ioPY6NP8FbATHf7SKx9LO4QjJDwKNHwWxwJ
zZsMT4/7lgIHtCte9ZBPmqM8S2VxMJPs+baxteSREQpc2h8UGLMUl5+pLjox8EOtdy00aZ+CJtV2
llDJLrNK2kkg8XKC0oIsrRTkQyKG8l0n692hiuFGuf1L1pYNkJ35P+KQmY3j8oeUakT/0Yh6V2r0
7KgKAFYradjpTfYq6/GHkeO9cUJXyr1AhigjMQjJxAU8g5cmrbqoa0sVOlefQt5OkHC7SgrDg1XE
Df2tIn9qm0zcEVsIT7w3xX3qW+TWIpBq0RC2BDpXgs2LX7N4egSqEkPX6507NGKxUxDs3ne6JTjQ
eWS7IVbCu7ZQmHJp6/ZO6vwtSMbKmwscg2AClOXMgbYwb5VNmKdp2rsZD61Rmd+M+rFJdWdqfk/l
dAo8cUv5dHXB7ywuHDljSha6jVhMAiQquq/lW+xVp3nOAKol42EMPt8+YSvugoohs4mUl+juLR/c
HChw5un54E4wHGZubw22N1Kk2NIIXfF8KsUehv4Yab2eSFGMTtOgrR7cCMbYtoRyIp7uMunL7dWs
WKF9h4o00FWKTMs0zwSwVCVyP7qIqDwgYTvsfDXZC029xcmw4vV4bdGFAxPGuNyyMif2jT/B1zO5
UacLd9Bw17uykMuNwOvaytzcRgUXD6Dw/8VdLPV+LOHf61whzAGcVba6hcO53jAs0CQjlwMzTmp/
edvLwBd83+O41WO5t0rw0IYROQjfbbmVOUm7THNmQ8RAtJKJ7ZbKrTFhaScNTe+K46OgBA9lDlXW
FD3PHSTZLqavWfDL638gxLzxPq2tcEbg65Q32UttcaEUvwsk5sEGtxpL9Bgbpu9ypzF/3z54K18K
LC6ld6gBYJtcqj3UnYD6JEKYruh/KIrIbqd/bhu49kR8JaDj/OuQy5MBXH4oqeuiSs980a2MvN8X
kaiS7evDRxBLuyyd9YLQztgPvZZuPIZrhk3qbyRWIIl4Ey4NG7UmJfEUiqB9TehpDvqAfojgDKIT
dvSjky2m0JXvRc+PL8UgFzW5ZXMoNL24V7tgcsuhtcX+pMedPYzH27s5X5zFaWQAgOoWd3iez1hc
rJhiCtc1ndx8PKX1P4GiIgD8YS4La/mGqWsHy2Q8iT3VNDTPrtjrxiIbesWqJsDa5mFIuuep13c9
+jqGMJ1vr2rlEKpoR1EoZQNh7lxEC1QuKzMUO9Ht0sRyjFYMdlVVFhtXeeUD0YNhvg9qA/LtJR2N
ZySQvFuD6Ppp72SJO/mlY2wRt8zHefGBANtCj8iZh4dmqYYYh5XQeIIiumW6HyfUrBFj9xPUMI+K
AuVd6u1l8fvt3Vv5UGC9YNuFlwaijSXNIPhWL441QXTbQUNIoU4hX4z6yY718tzElrjxsVaOII06
KH2gp4G9fTlp7UmlqpZ6KbnpU6VlTmkYB0+6N4GXDNnWiPqaLVgkZA0XSBq/BELkrWwVtadLLjXj
MBx29RA6YRx8KOT7/uX2Ll5TezCpzpQu1MkqQrP0ri79hTJKbVQltewWgnr0hsdA8KF8qmwdVrNC
/GesbRh/YTaQDmqWPyadtxeDbD/1xbkNpKfC7w6iZ32+/aNWfNj737TkP2s1Bs7yoZDduAj3U7gb
vIOg3zXqMTXfWrXZuCArDcO58kXhCxQpX3c51zQE5kTrLhZdQT8lfmp7ymtYJTvoeIz0KRbeaOQx
3XS4vcaVy8/zgBzILHZ2Le0Y5pXaN0YmuU06BnZvdANjZp6y4c1WTtKFlfkSvaucGKnaGVMdSe68
rlxjeENqoMifHF8ebSXagEqsWZu1InEEJCUM5VxaS6lGBXHZSW6NnjC847L3yCjd0OzSeuOErFz+
OeWZNZQpMGvLyoasxYXo+arkhpWx16Iuhl056qCkBVGYJVtF35XzSFVDxtugwKvw2F2uq9T6rNdG
T3Ktvt55uv/EoHmkvUrdN0lAnaZ3bx+NlZyO0I7xBZip6NtRH7q011dGnGQJnXGZWlfZvU75byVr
nEwaz5q2H3LhYHowe8YPVmw9dN6wcWiuWe/wb3OfAg2lOZhdPhmR0SS66Zfcv/TnGPmfR9i+oHo/
C41+VxiKPQI9iSvlSOR0iCTxez2Mjq935zJ3Ybh6Cw/BQ/HMlObtbbke85p/loa/597MMfDCVbUJ
YhalQV6fN9VOSbCpfqxMV+oPifk1ioJ9QLGVlkr8q7VsJLy7CtRs8tZB/1mLv2CjfYgYZ/GsrR+2
5kD4YWAugZNZMIssvleSQXcPTIj9Iq8Y0aKI/HEXhYVtGO3eb017VGEmSMZjvanSsuJGDEIVSrCz
rDtkXpdHRSr7RG3MXnbbFs24TuhKgMLClmLJ2nVjyAQ2E1gK5jmySyt9r0kZoBjZVctPQx/ttHqi
yqAcvGyL5mfFhcz/PjhdEEfXvriOQiVAZVt2s0nZxam/A9EAR4Vvh7BGFOb+9pFat0aUbMqEzOSh
l+tK/UFhUJ8Pl0amcSi10Nr7TMMdBjjo7IFqwm+hD7K/jyQQYIOBhjbSHyD0pdFQ1+PAMEaZxvwn
LTN2oFX3rfDYN+1Rz7YKMiu4Ml4XskXC5znfWc7Qq1XQNoi+yq4kTPscAagW8gPdV/aTOO4YPnY8
vTjp4ZMffreK6K7tfxbSqVeYnR/7jQu8doqoWTDNS2rMnNtitwe9l8pJnmTXHM9W/bnvXiPjZdyi
6l61olJNMIA88eIsvITUjZYxNDCKilHyUeqGR6VK86NmNv94lr4FeLiGIOOT5mkNuKJoGVyNoYx6
lOYxHstNa4rS1dGKD6CAD1od3w1i/eKHz1n3o7D2TavakyXu5aTZJanBn42dUW7xIa+snRuqztmE
SNa+FOOZsn7IoixR3Tw9WkMPu0Vqa8MrBCy37801lh8s0HtDi032PU3JkiHGkHov9GAp/Hg3tqih
WsODksUvo/kMF0AlnTMZ6Y0p+ZTWwoaOzEpew5QmgQbvMtnNMvGMjG4qAK+p7pR5/j5s8u7kRZXo
5Cro7tvLXXGy700tYRwocYZiGQ2qm+bigzAkrzH0X7dNrH25eVQATBegQPLOhVOAbbhIQ1V1xazR
nmuZ7mva58J5QOb0oG4X6Nfs8Qkp8pAVMjO3sJehDqP13B63G7N9pTU73XgrNHXnNxs9qLW9e29o
/iHvIlCpFeMIf8DelbAqZKHdm+7trVs7CFx18HB4OIDj8y94Z8Fsq6Qb5Fpz6dOU6HcaQGU3IDZr
15za/L82FtuFoEVhiGmlYWDYj4UT1GdLiO8lrz6M4rmQQahOxZOV7Nrho6V1d231oWjfevFQMYNw
e7lrX+79T1lsqDgz2KZgDHghk30u1868qSH89dbWq7+6sTxSBPJQUYPoutzYUatHckY2NkkgsclQ
2HqTo42S6VqsS42ZqI4m8jyevjBi6WXJrLGhuV7aJIkdSzVxZqFRdTSqbpd7iv8gS91zp6ZGAsI5
PCseYwh5axQPphpsQctXN5eHmWk/qDVBmF8uGTYkbyyh0HJzWbWN6d4LPiZe5Py3rX1nZ1GlC1uA
WmJnaW4VF3YafVNh4eqEjUBj7erRVfy/xSwuRt76mR9UGGEhtfqjN7eAvmu7xU6hLwU5KJOLi1fA
s0CNiFalu4H1o5ImAH9fJ6Ul2/v910ee3sAftwhTGiXVy6/iQczShWqGnQCalBrJhD0qT9U+j8Py
kTGbrXWtFUXmKiPtFSbWwGotPo9R1E0ViaHu9uJXuYbB33gy+vuszp6SwHd02A/jUf8Y6sdIt1PN
OJnNuXtTY4g/9tkWq+fKJiOd9/8eWzT2lqW1Vs2nKINfyPXIetL8Wai8nVE9WeMW8n7luFwYWpz9
tmrNAswCx0X3bZqJ8Lf+/ZPNQaHYMc/mEwkuCp4xPWlx8ubvKA92EVGOrl3Ne759WFa8FoeEHJF6
DhCYZecCssrG9IpWh77hSE/YDoNnaGQ3nPBKy1mj40xcLdJD0K+4y7qiCbSR7N0tk2h86DXvTYDE
ZteVIIuMJBOhM7YCqFBVrThLnWke4ymG9xUAUHz4+/VSBgEbgfOcQX6Xl0MBKTnmXWK4kvVmaAhn
6ofyv3RlAHcw1gNnw8zKsXz/wn7oS6MxKCKfITFR5Huv3sDwrZ3z9yaW62j9IpZyTFgKNaNA+t4W
X9oExL60AR/eMjQnhe/ihUAKBkYASsNVqq9xYO6m7s1v3a7d6jlu2Vm+bIKni2bbYqc+T732kvrj
UxGGvzpxI8RaO/Hvd27hhrXMTLrKyw1OPAN6g10HJoz9v//DMfv3BCxj4LDvE0/KC8ONRPqaCFV1
4V3q7W4bmbfkso1ANY9uIyE9TQmO8+WnMdrG05PRotCGvtkejyQ7ejwq+yqfLCcEyx6EfnAKzGar
wne9hfOMPyhIWF8IRpcVr0lpkhZ1CcVFXc8Jog8GTU6EC/9+dQzkwYxJ2A1l28L9KdGgGJ5aKa7Z
fzcAY/XU1sOH2Ds3/b7Lt0Bz17UNkh/eLiaQoesnsrrcS7Guys6QB8WlG8gIWRTu5Tap92po7AqI
sKem26j+Xp93DOJv+W/ODpeagdYwVDRgJMXth33UuhUw+yy5860tRc3rd2q2Q3uEFjjVqCUfsuJD
rpjT6XIr0DYOKaBpK760BZteX82/VhaXqgh7DSC9rMDm0dlafZwL54MPj8y44Y7Wjh59TbrQkFdR
1lw8u0mdllEEMZCrCqKT5q0d5prt6RtW1pfzr5VFROMPZamlDcuhHXTo46dKQWhAquxS3wjot5az
OORCQM6eMzTucvrsNnsOyk+m8e32RVo7AfpMOE7yz4u3jAencQq1RuEiIQ2t3kdp2H2YmTo2+kJr
zohMnAFz0mRChMWHya22T+SpUd3WejH9Dxqzh88WdCaF3L34glLaoTwMGyH72qWFyWzOPfBF4hKn
opRFG3WoCrjwLe7N6hfEU1MKfWg37hC0PNzexrUz8d7YwkOY3lAnUSFwJuTHIvyqFucA5XJt40Cs
LQmu/jmDhCiHqtylHxK6ppmQm1NduY8+acN+slBPe5D04NTQRri9ojVbfwrwCMowG7T8ZEpShi0+
SGWKLOy+6Xlq+8rPtOn2UbGxdytHkKMHToA4U4Qsfr4G74IIWfVH1Rwi3fW9qTr3CbIhURJXf7+e
2csxMAJqCVe3uLUVo2FV68eEXVkLyKvT3E6qnFyHAFLwon+00P9yewNXjgTAZwha5m4w1f7Fx9Im
NdZBvRpuwe2DqSXVHKPU7hNa7Y42iqf/YA0Q2x96V+p4iwPYxD3UnjXWxkaDPqnz6VTuEDEYWmeQ
J/MfHUjElj7HvIJFiDFTSSKkBGESF23h19s2VEZ14pUSSoaXFWdKbSE7R5n5lHvRh8rf6vOu+EMZ
LwLElxEteBoXaywRYbfSWlNcT+p3ev49DQZnGraAyqvf7Z2VxXfLlGYqyxy/IU8npZPsrPWZGu8g
/th4R7aWs9i+SBxiLWICx5XUqT2kUv5d7xMaXV65pUy2koSD7eBTQSWAj5fE5c4pfZC3ka9Cqzsc
1ckVxvBj6Xf3GbWSpHmyFEcec7uMs1NldnBvflCQavQdtKqmNHG0slQ2kr55bVdHh3EVJvpm9tPl
2GEmp5XoFZ4C9vKxsbzfYyI74VOgHyfPLWrq3XHv/4cbAjxgbhZB6AK/2aWbgT6C2aK0oASnyLYh
ZocufknHXwFkJrev4sp3pYAD6dTMoEmxZfZ37/wZ+q+G2AiUckbhyRRcOgadvpH9r5zRCxPzT3hn
IprGIqqVhux/msKjmelnCn/dzougEsDb5BsrWvHQM3J1xupAMM4rfmnO73r4UUyPdycP/XuL8rqt
ZN4WD87/cPZlvZHjTJC/SIDu41Wq227bpW67jxfBfYkUqfugpF+/QS92p4ollNAfBjPTQD9kkSKT
eURGLO2baaBs74HuBf5EuQ8+NF9oNzDnnHYZovkMTWfQQ6xy6i88bGh1IKqW6AOpMHO9mNZFED8N
BWrc9jbD/DwvwOehlWjmvepjs79/FhbOuYTtYxwasCA0tZSdywGU5TZHhTkJhj2GhiIxbLrmZzG9
tpzsdGiss7f/weIHBbyUsQCp4PXyqkCkg13C4pSarxYh7NTn1mvbdF6E6Qi8QZyS4zBpGkZBwSF7
3/jSuQRrCer72GDoyyjGawQvia51uGMQfM3NH2NPQp60EQvO9w0tfkTM/EBxC2kZprKvV+li6Mu1
Z1TytI5vO/1PZ717Tdz1YifEyoYuQBJc3GNU7nFkgMx0lcvW+V7GDYZSmz9Mu0zUr6nbQkrtT1nk
EWpXUauN+zZNXtBvX7l3S9uJTjravNAhx0itMqzYAz+ZlsEMJiK3gFg2tBxNkUROFzz7Bv17f0dv
NVihuHRpTPl2HTQlMW8P2iMXPJcUGiiurm9zh1eP3mAEvwyANw/Uou5LwIbTkM/VJ63t2Y8Jumo7
YvhzHyYIXdOoZeYaiG1xH9CKNdEfBqRUPdMZEYYYfQ4tlrr8NXU/zLQHU0D+I09Wu7FylcrDhJoF
kFCgXoaYojq2liV1/X89azlB2GDeaMYmKbxD14EL0ghJUYegFf7TjfnONN7vf4El/wfvpwPt7gLA
r8rBdP7cTsDceGe/fEoJaMDN0/+S7lkgFAJED61KlMCVQIA7vENFFfWtJH8oAUbs1+ayF28LvA4m
5CAKBOSA/JYXT9NkFLk/DtDN0bV0D6zxkQfQLPG1iIH8vU6jZtSPtBFRBrbL+/u3dEow+4WYG9Ro
+HSKY0dRDRmmvC1lssW8xcZovbCzT6BmWPFy0mmrZ+TC0McWXCwx4IPGBjC2nV0CloQhMpxHzUDl
RAMTHjSTA2ulGrR0MICHAFALNOASWnq9pb3VTL5RBe65qpxQD0pMwCYha/6Hwh0ow/6/GXXy2+hm
S2QzzJDG85/z1hCHUYy/wFS08iguhRPgzsYMIMJ5YB8UT6OBMaZGldA7d14a5l0WiYbv/v0sYOYU
2HOkymCwMa+3bJotDNPOKe6SBuykaCNAZXITvBWF9u8+GscN3QuMqOHjqIC1qRqJhnDPPXv6m0Bg
NDcPiRHOxZoU0MKLd2VHOQRJN859nmFFvDl6fuyDtan38o1nnievXynXLBy4/2xhnEh5dwLRQ/9H
Hji9s0JzPGg+FMHtwz9/IjB5SFwaEjpMWCgLmicyBGC8+HAUYBWyCjCpk7mJjAZA6cb01liNF04d
oEwGjhv6n5h/UEKxoDP8xDeRIdfdr9JwAQH9fH9Bi7t2YUBZUJbOs56gtw5Zve+MP7UWwSN1vG9j
wcdhEejvo64Ahlm1qs/Afd1WU+Gdne5oOH+r+RG6Ci0LVjyc/KmKh7syozhxe7AMremxFO7SZOs0
JdsHOYq3RWnQqG2n977snWPtlsFnwqsVd7fQEASMBrOHKBhilTdK9FbQk2QuRv/sZG1kDtOhGEJ7
fkVqEPpWcyDks5m/9w6ADGsaQAsQimvTimsya62eqQfTFmwaVndqmnlvELbBaJj4Vdg8SpNxm1r2
oQgg05PwlQrf8toh94XOIDhoQKVy7bgEy3SzHpgPLHu568f0NHFyQra67dAatZMH0yUPmRyzyvwy
Ltm3+8dr6Y7gkUHsg5qpnGq+tl5zm0ERcfLP5gC5YM5NFlFdXwuyFt5P9GwCKQ8Dum9gbq+tYEKA
l3kNuLHkIBib71nJdwJkGRl4nuhO9H/vL2opskUFGGSKiK0wI6BmfE7mMm1MdMCbgYEdPzN/U5aQ
EDwA934Au+qmc5vN7H/RhvG1qsMGcmhDsFYBX3LfwHUA+oOkLMBTfr1m5kAONp1Q5NSEuxXBcEgR
XffptnLdY7o2O73kJYClRAIGi2g0K57I62uXtQIddT5WYucX6Ojw1nKOuVm5O9PP196mJc+HfA8Q
D1QB5Uzl9eKmSUs1yP8iTwmAddCdygpRFYXwXGautCsWVwZ1WGRDEvXgKC+TP3DowQ5Y2TR0h671
gAUXpRHW6SOh7soDtQCSx/G8MKbcRacDsKlFqHkeDepkoZi4e6ic0mchgCPlZtbnAdQndruxUlpu
jTHfOmZWhlYHndqk1MNiBnxVWKBYEIlnvPhtVW9HXlsnhPnFQZuyDIp+7UoUvHSF5dagN6SDPUwl
mSNoeelN7gJNUU6vumUesVsrDnrZBCKeALwecu7m+nMzUhcTuqXumXL3T2XUPyZ9WmP1WLovso8M
mLWkylQHicyUtWPXOdh7R0Rol+/R/n8Y/SRKjWbfmWSl7790rlAVlNkDWhCQOr5eEqiwclqCBOY8
58L45Fgc7Y4pEHvbJNNPPo7D+b5PWrQHejcpBY03LlDcQdBPrTsEiBqJ5YbONO9oW4Zt+akNit19
S0sfC/cFU31YGGIt5RDnGqiegH5FfDp4dAeczRC5br3GSL64HkTblgSLYzRc8QBV60ylW8nYpxB7
ZpbHbjCjuUJ6xIOVEGhxQRemlDjOdyg1RheNHBCMDhsKxpzQz901ipQll4YoEQmRA7Sco+Z4pmxY
p4QCQpOAWUhzIQdCvHnY+UGylqusmVK+ENAgA/pSMtou3b3IXT/sKeRk+DivBKhLuTnm9jEMiS4A
qAJUNvWk6kbm2hmyouIlG/5qHrDKfM/HHfVYCLHWbUBf0jUgyuLRQAUUHUvErdCCVq6WEdRZkMGo
U5WnvJdzRuWLTewHx23j/+Gs45mX/LpSDkc5GqROxDRwwJF0mz9ZBE0VvVx5FJZWg7QVUSmwahj2
VJ7WjqduE+Sjdx7q7iiCZpcl6VtF9Edo0v28v5olF3hhylU2jguf1bMPU8xuT477h1pfzb7eBRg8
yfIVW0vLArMW6KaR+GF+Vf79RUkDw7pGZeTwEmafP1J6MlOMpo11pAERcn9VC5ZQCpcjJQj/EP8p
llIIlYLwHhF2Vc1FhAzim4HJVL8DXbgf1GuZ7MIeIupCJQolKXw1tXQCWK01WQ0JzmNL98Uc4NUG
B2w0aWU0sv5PbiV85YAsuCcoOksyKgtVRFt9uApgiOp+LIOz4/I/Nc1plI9aEN3fxAWXgZFGvI1o
Y+F9/Ih4Lz5XbuBx9GkfnA1g5UM9M9OwdemXynb29w0t7R8KNeB/AfYZnIfKGUwCUs/EagKpq9wW
p6DRdi6M8RIiw9bX+7YWFxWgCC1J3vFf5WQgsqymoJmCc9rHQLsUxifWr0QuS4cPecD/NyGXe7Fv
LCMUo/0D9i2wI5R/d9AqBplEsaFijbNuaecQ08swHHU7RIrXpsyR5rWosZrB+zlk1ql8bXgTztU7
Yp3/4UqhYY1GE0jqUfxUPpKAujdIWPXg7NHHpn0w68fxq6v/vv91FkoC4D4DUzx8AXAUakUNA5ta
62OI4SzEj5a+GfZrHmxEC7WR9Nm0GRiJVr7V4gZeGFRCpMERjp+acwD8BHQ7Xb7VjW9sfsHY0FC3
K5d26eiBMgwBIAB3t2RT5aAbk5M4wdm1z634MpQvol6bjV86ewjD5MnWAUFXpexnF9S6OXjkzoMp
IvANOSWURe2/pvl+/0MtrQWj1RLyGSAFVMndCsrbzmiN4JyQjm0AvapAo6nnnwqz2N+3tLgijKgj
rARBC+Yir4942qEGPdsJzp31pttGWNI4DxDRrhyEhRlqoMLREUHNy0Tz+cbb5R0kcnU9AUexk+2w
9PboG10bNTaI67qaFI8Gz76CUK/ZotowR8IT2qkovWLf54b2nE3GsLFnMu9zYulba2CAGVgg4zGh
8Rl2juFu7++LDDOU6tlH9xOjmZiGdVTkT21709hhquKMwZRPSZO+FNpjkXzmw7B3ULyfgu/37S3F
dZcGVZIHXcNCDCdJzsQxfweJ4YWSo7JBbolGbUiZgeAuAa8HCxt7LXNaOm4AOci+BApHN8fNnzmb
mOUHZyrewegUat1Pv1rLBpdOGrgKJZgZYSS6gNcnzRPct2iXJed88rgk+Gd7g1nfO2j1hqi9VysO
dcH1gGVUMleCXRjMXfLnXDwThgB9REdwVR0nNunfuocOKo1dAr6hbOWsLLhVxKuyqYlzAtZHxXcH
1QzkWcW1M4beN3aZ7Uk+RcbwOA0YGskim0Gbs1x7MBa+GUJXLBFNOgy6qy6ibjSQ90+2ds6EuR8A
Lk4KcxewlaXdWpFQEZS88CJ9iHBe72Jq1M44VvhoZtBCf8YOrWAITXulInQbb11bUbKnyk6MAG3p
5OwWIkrsckPWBpNvD5+0gG4SmNhRUlMj1kSXsBRRJBCQwzT3NxCBbrTuUz683L/Fy9v1nxl5KC8O
XS/0PLFoiTNeaM0DDez5ZCTFoSww3nzf0u3xRmkZfRfkgeAexwm/tpTTFo/dYAYSPJ8nfqTrOw+N
+6zNQmatvKwLBW0PtJWwhZEaDCKo7F2NNXa5UVX4Pt0u75/1aYgc+3ESeaTxncteuPklFdqOB+VK
IWzh2ZCWJZPlB9WFChdEKFm1lYPvVrY/jey1scLCm8Mq31Xu3rTimezaGkAO6j8nL0Wz07Wt5mHo
+lkn7Jud+F+afG2O4Pay4xdhM3RQGWP71fFakgyORVE7BNz+RzGMIXWjoTzBZY+vZk+idOU7L1wN
dHE+hPWA5MUdvP7OKFo0HaK55JxyuJJmAAkvWDvWtFMXzq0MCcEjgpEWkHjLv784t0LT01mIFtsM
ReSEbRF+QBj57f6RXdg5AIThkRFHOEBIyKVeGCk9yoSmwU3O9bgL2ogPbwT4Kbw31bSZpl+59/u+
wYU3FaJLqJt5aEWBpUqtlRiWsLuia7SzV7Zjs601Q6rBAsQMWeu5G39C3j4zQyBx8y8aCt59VANY
BYmmtgv+vXMpDzD42mRJH6pGyuKddqihOu1oZyN30I2r6/cReuorKeUCDwGsSFeNXAWNkpssYhrG
YCotLNjnoWnmR9srNhhYDa3Jj4Jux4tt233yLfYMMOmu14CkF9v7m750lMAqCcwrEPhgTFQWWjUT
c5LA085a9a31X6ypAD3iPwetSC8xIeKiFAoNFjUvm0VviNnI0zhLwR/ublj1KZizqGcrQdnSWi7t
KE7Wg45s27k8jUkGaMhUn2o5hlCtuNcFV361GuXRoHPdpo7LsJpsRpXyJJkbHDcsIMc3rO3c4gnx
JAs23DjKa+o4aD1ipAJq3Wk8l9+5teX2JjP8A1T6Xhz7SCq+yZoXh9fheAbpwrEf6zWEysJL7IB5
FMEmah7Q51AcmtAcs0xmO41l+q5ZYFaznjxO9quTN0vuBvJcwGEBLS1DmGt3E+SF7xHakLh7meip
pX/G5qGroAGXvoOOINHpWttXhnnXKQMYdv8zqIaBxew0dqN3JC5cF/K7f2ot2xZygQnkavXH0oD8
Eo0rnrUroe5trgLDKO5A1gaZL+Lr65XKwr3XzzDMmmrHfAfv4VeBPsRkoyj8yYd+0P0rvvQJL+0p
OWPZ5XCQXkvioDfCdjrPLAkhKzutojaXbgbePqSmcN/4g7Kw2jGtsS0EiU12cKavVftA3F/CL8PG
ewSYADFPmX4yWzlXZcw/xuJzq4GYa9jTesXhLDmCyx+irNijRAda1SRxMzzw9EdrvpFx5fgsm4Bi
lpTo8kxT/v3F68iDbJyJaZG4wjnpEjPSWRl2w1rpdumsoEAMCgvkKZg0UVYy9qaVBS54eDqyMcof
Y1W/Gfkhizuve2f+l38/KJfGlLsOVaiGic4niNN8xBP2AzNeMAVutmusq0sn8tKQ8ujUuYHWdeuR
mFK2qaY/Bjjv7NZAXrnG5K7uH0DgeHck7hL5cIDPdf2ZvA632UpAaV4X2yDTd62xqeodACkbMm+D
ZOVpuIm8VXPK29AbdgakOxNnG54aRW+z2Bjk5+z9St3YdI2NP/2e6M6hK61U9eKh6YwBesSDH+MC
UO29XqVZOdRxEks/z02945qdhbYv4mbU8qhs2bGj+t/7J2XJIMJqpNCydQGo9rXB3GiawWW5AUxU
ENYFiCf1N69jYeLQaKDpigNbsoaoGjUISQKLF/7amilKD8QElXEeGS0ip/V+JoW+Sxr/Wz9MEGCx
16I/9S3ycK3lLAkIxJGsA8ZybRAaYGVbAdx6nnUWgUv8sbDmN10rTxjXjSDF8mLVybar13SA5Ge6
fJEUs2r3aaJe6k4MZlHN/BsQFgV6+3b/w62ZUFx0hrFT5BMkOQtmnnLe7dBq2N43oXpG2T8DxBCF
QVwjjOMpX6upUlL1Hk3jIM13sxeAQ9c40ObrfSu3n+jaijwzF/4X9PJ0SDhiSn0Euzt0AwsriHLj
M+fsSJB8dsEntAA+3ze6tjTpbS6Mcpon5tDBqNVjrCQFlKgEjbmxcpvlBl0fAyxNsnUCRwRshKfU
pyZmz9XowIpdtKHVgO+4FZHoTzxb6+svrgfs9eDzQ4kP0N3r9Qin6Me2KtLYAV1hEWDoud6svpQ3
aR0OBKo4snGLC4WSpWKl1irdt0crjcXoAcqYamHrYTKHv7S7gpGPgSBmuHyDgcrz/e91e9phGccL
ASUKEuC/ul4fqFTttugD7CQxc4QdUI0YM9vb3beysItIFBHPIQrAaKZa2nMLOwXdcYL4yiyOGDAM
OyM9MneFxGvhVFxZUa5VqhGTETQHY8P3IaT7Wrkn0lU7rV6Zc7tJOeTnQmUUKQeyf2T+crkXh3y0
qsyyc4QcVvLO+nzng2TEKc7V+LdunvL2R68b4eQcxQgo7LBv83+dGv6wj/IfQDrYVIwWXNsHgBEY
p7SgeL+MDXHophhfp89ARa7FxUvfTaIuJR4ShA8qBbeZ5n4bEMT4WTLvi8H7pA/awbNf7p+Ope+G
yQwflV+0qFGBul7OCFiIz8lIY8OhGHv2QCv83OqAtlUrxbdFQ76OtAKjdphgUpwTJFsar/cnGjv+
vuXucdS3RK8ib0xWyhZLtwoipyhkggtEkvYoK0rrlBWDTuPEIj+SNGehoYNA8f623YRSkobd+ehu
YPdwCpWXChN8hVYUFYvz/jWfzmBM28xGd+T2zmflzm/SaAYBJZKLNSD2R8nj2v9KiB3+gQrvx42+
Xp/ZT7qfWlYWSyF3B8xxs7/XXYyfPY/afKg9uveqqKcPttfu9K7eNPxbk9lr67/9nADqy7wbDbiP
k3P9KwpbVFrmpTxOcyBJj0F5ZEk89v0jHdgBVJwMSA765LFq75N9UIzPATmU4LiFU1j53rf3RErz
gGQRWho4xSoHa2NTDIcPUx5P/JdV/Q6GbS1WnI4a4eFjY7xcAkaA8YGwk+JzCOFOaTZlHieOE2r1
QxUakLlzPmWoNt4/V0uLAfcVuvaQmUcPVclxpizp8l7UeSz68SiSg1uCFc1e465b+HhyJQhV0agF
8kt5eJq5a0CWbOQxgYS0jSKtyX/qSf2ST7/vL2fhcQX5LzZMZt1IENVigkcrPZ0SM4/Bgh9RKN30
37oCc7zsVPZtZExZ5NoIkJI1rMUNp6T8ZJeGlcx0Tl1/0jIYdquYiDocyldqn6rR3vO8itigbSr8
j0XgWrbguvvpL8Iyt913QXx/C9QU7+OHoFgsuZeA/bCULwrOAyDcZjeP66EP0ywNU/GlFEcXl9f2
wK+Xr5ygRXsfsS0AnsBuKQv3CPc9JPy4Dsb0aled3YS8Kpoor0f3KCwjw9RiwXdZaQ+H+ytduiVI
uAJJcYFHWsXa8XLQRgxqg5XG7k8uR5TrbXx9Q33766iNK8aW3CCoJgI8JbKcAzKDawdUc6epG+gO
4abkeO7RcX62s4pu+irZZJqooryj3c7JbUh2BUTbl77HH5NaNEejzMkh7Sa28ceCr0ATlrYfHSZJ
WIxHFSo/1z9LYFyjmOqqiJugeLQT5zV3+dHiyXGqkqe6eG4yba2runjWPUyGYLoaqQ3aatc2HaMl
Y0/dIvaMp/EbEfvBgvcd6z26V3W6H2oSlsOL651Mow1lf5y98VO1Rngj31XlXUIvAshsqeIBnINy
0EuQpftpUpRxkwLtP1u1vzWGbPofvD2UY1wpOAXpxY9xnYvwz3IgJT7rsELwxFLzN7Rx7JVP+HF0
lJWgZCGlUyVeD0it6/1sRWcKFBaKeNaDEPVsW/sGiRXxy977EwQeqo2dHEyih5DbbdwT5+8gyBAP
CbjN8r9T+a14wsjnPG5FtxfIKBxz1+vhvzbs4VawARAWAQgPU0G2cs07rc+K0cDEj5tN+6lrf1c2
CKdIs1bhu5l/+jD0Qd6GP4EuRDnQc+70RmEPBZJKGxrDlb+hmR4BBbjtnZP+s6JvFRpwlROxZKOt
9kcXXiq02zChA2IQaV3+/cXnhh72LAqCiqwOsgL/aRZPmnFi9P2+51p4dYF+RjQfoBonhZCurVA3
YBMgQbi0iYZAnoVdzTYZWYvoP8p5ysFCkVQmmRhCxbCTEjTqRZBoGsFFTedDW5FQS58HVJ3bAIzl
bCuyT021z2aBDK2MAj8u6K5N38GBAS3wPKT+KXul9Dkdd90YGVUf8mDcF/4jFCBPmlgJ1xduMyJ/
1CUxeo7wSiWWop3wGJxuEfMShAaOj3GOvmLjShi59HkBBMFoPdR0MWshf8XF562CcR4H1y7iWryn
EJenoOsrZxB5/r3/gW/LMYC0SI4nALTB+KLO8OtQ7fJZx8u49j4HgIjR9i+ktaIJKJTgp+Bnkbgr
z/DCY3hlUfHJ2djxjKDoHvsgE6mLTZ0Vm4r9Net8M2hrsm6LlxQEBQArAkcIhJJygA1i5dZsizKe
pigrBT7VW+m9BG0LzasuSqn7xvpjM9jIye1zTVdy/6VkCO+9JCiA9wcWVPURHHAblBkQaZVVCJr8
UKfkU+IPu9rTXkQ1/ShKqBz1w5d8bMNkbueVR2HpsOJWof6KDiACEMVhk4kmA5l4FRd6ou3ari6+
Tq2mr6TKC1YkHRmob5Fs4KlTbm/gEp7xmlXxWLfeVvjzeMyzxlgJbBaOKrJ+hDbIXH2EcMpetppb
B95gV3Fvf+PpEy20faIbB4MaUB31Ik+gdzz8I2IKvhVIHECagBfGk+cq17CpS7fpjbKOc9b5YGAu
rWgY7DXOqYUrAQM4HZi+RzHqQ0zj4rLzmRSpprV1jKHrLzrf0nQ4eKmIqPsnr1fc14JHv7KlvBuV
nfl1iew3diY0vmb7gbTTyQnEysm//Vg49DpKQoDeA8Gj4qYciA3Sti6aWLd3fT9aB9us7V0zZqcs
q55M2vzoOt3ceT5Zmzq5jTNhGYxnMhACElYFLXBchAnSDU085acyQwITPKHSoWVsYwWxnqyNQd/u
pzSH3recFULVVz0hgwlwi+c2ce5u2uFBK58AM1hxmQubiV8MfAyyefRR1ImxBraNgBddbIj6ARib
Z7/9wegDzVBPcf0fJd1aq+HN7Z0OPkSuEDYjX8RwxvUDJBph1l6bddiyytlNIpPi18CA3X9+FnYP
A4RS3QezfbKQcG1lcJuCG9zt48b7pUFbwClBS//tvo2l3QOSHFT/knwPb/a1jUCwmnqV08eZZWx0
CrUQVK9PQ8ujE0TM/rIKynN2u79vdKEaC+ZqSIUB6Iv0Hv9eWy1F4baMdV3s5NZz2QUARFnHYEhD
tB1q4jzOlIaMZd96RjZuQjdD9pTxdsUxL1QZ5K+QqsSyyYjc4/pX5DOnWdKXXQxa3I07bvFQhj3f
ttN323oyND0syyGqAdZdWf3Cd72yK7/JhUeDEGMtBJSM4v6v8De+HTItrkAEMG+cJ/LmbSeyHdEX
scKgiLy1NGXh1b1atcpdn6ezg0cX1nWqvzfDbyH2aWqHo9Fu4cWn9gCCDszVb2w8uvcXfuvJZZ8E
GkNAwCLdVNmXRmBxvGxoYLn47ThHUxxZhV5aH85tu71v6qN8dx0zX9syr/cYtFaMIQPACZM8D/sq
ee7st0JgAhMMyKAFnGotrH5+t8Rz0aaoNzzmwS+0vxqxHVeO2dqqlQTXntBRbtOhi00yHKEHBo2e
PXfec9N/nGy6YmwhV5DrRqkXbgn7qSahYOD1QJyUd3HlcvO3bwn9hGpOMIVzqTd/+7kXTUSnpJu3
DHOpfegnmW4cWdMU5c4eRL+dkyyvXuoOLZg0d+yfbZFVPKQj9z6XeWFWmCllwtnOrknPdtaY7Qb8
pEzbGzqv8j0pnV4/jq2bWQ++VpBnaolijS500X2gUIJKHWi0UTJRnBYFFhh6n3MXd9+gdmeH6dnc
5uxhHH/N+iGr+9A7NvWGGSvx4m3agb2FNQlbQ8telfH1K5Gxnky4t7TnUeUmSdibRX4YvWT46uVJ
Gq8cYh2H9OYQXxhUjw4ryiYAQUGcjXWY0/pgAoDhmUfmlZsOJbl8fMvtOdLWxhYWnjeU5wErxn9R
flRpH3BNuF8ZZhfT3LQiljIROsO8puC05AaBiYX/BY8m0ivlEdCcrul0j/dxnT909Hti/jH/WSMI
KENUAf6zobh4L0k9PQWPfOw63/QhrvlpaLZiW9aPAoOb7QMQEO2rG/YPZvupqd9Tyvcr31CeRfUb
Xv4CxdkXppjTXrAeQfKJpP2npoWGXvOHMEzYbbsH3+oeGtF/6djaxOrSR0QBBMdVjimCYeHaA1ak
NQOtqftYm339c5khegD2N3m9v75FK8joUaaWgsmBsjxMt6dQgW762HFK/cjNpj46mEtbwaWZ8qSr
u4ihUQx+g8kH4szKYog1dH1FzT4WFENbDh0ZmNnG/octXLKZq6x/rBptfsbMixcRyygeLDdBXcTw
oZlHPQjWzmm3QY6vP2E6L0PHMvePfCwglEtmsWs1THLZZlK/1SzgT6U+9weR0jXU/m3AAaiwRLyi
1o1O8A0x6YRUwG6pP8S5VpHfVs1JVIjGeClFajzOLcSTQV/FMd0J4lrM0ldzdzLA2Pbr/ie7uXf4
FUg7UKYEQSCY+5Qkp7e8oZ0yLmKbWUeKcemGpMeuWyM+uDkZ0gzOBWpWFkSb1FanRiZAZsxe4Oo5
/Fvqd+4YVaUAWvr+cm688ocdlFvBRSiLNYqTtLSCpWJqRFyDRXfDrfxvMYB1x+YTKPtpublvbXHz
wE/z/6zJVV/EbmbmO0WKACJ2gyKJApdr25mDv7NB4WD3v5hCU0SOw6FkrbxyBaubMalbEaNAHtZm
cuL5sPHovNKlXP5O/5lRIqUaII/MAgVGTHznC4Yjk5M5BGQl413cNsx3gqzPlD5ZcRNU70VFyYBt
y5p9YYxbt25Owje297ds8Sz8Z0YF5fSBzfwBM1ZxZ/7phpMIpmjIPtfmuGJnZTmW8mk8NleO5uDT
+Bip81DdzzC/7HZrymfSq115PdRVcIdQngOaA/M+ygtZBcykLBlFrGc1+V56CVjDSJMModChmmkD
rbtJqDltoLOwllUvrBDMF+hFYdIYcBXV4fIK/LRezse419rI50iM3GYLZeWVlGBphSApg6fQ5di5
ijIiBsWuGeWI4s62smOznULKRyNqCJbW+wDs5v+K/QcQH1LY8BOABKLVq3YAzaoFHZA5j4AgWHlY
N30Zenr2h5ISKPmxmw7/fCSvzCkvl99Y1pC5YoyFELvAm9uww6BrWCX5uHESf+WhXLjM4CzBgUG1
AGNyN3CZzmwKi+hjXPD8YOvDHs2efwXyyf27MKFcZbs3BahfzDF2+Ve7FZtW+8Ts9yRZ4wpfPIH/
2fl4TC88bdH0wMea1hgz/hVc0FuDQeEtmP7dMcG/IrKAOAWABiojedBnvtd2Hg4gOLWt7rfRvibz
Shy/tJJLG8qOVT0ZRVFqYzy2U0RqFvUNKqXJ2/2DJp2B6izASfkBq0FRXXUWhVYBZNuQKUZyp38m
HYi5EZJlh7oy8q3WUPPJTSaxUgJeur8Y/EVZFi0wIM7k0i8+Uh10fY9JsBF9VdsVGzSqctxZUk/T
bqZ288vxqP21LMdqJ4iWtMf7S14KqIBVADgMEGUdAah8Dy7Na/Os5Rp2VqBu6s8HzXp0OOo2w3EY
5lCYWdw7h0BE980u7TTaJSjmf9Ta1bqR64CtIBPZFNt9bGsQisYcb/9DuCdBvty3tPCeYUwCJVTJ
B+tilO16fZSha0ICMsZegFjRT5pdUjI39Mpcj6zEXusOL31NT45DBQhTZWHu2pyXs0kUmjXFU2q1
cdCKkYZO1rjDLiDTDHmxxrfGcEonsFcnbpmuNWSWNhYvDjhBAL/HV1WeVZvPzCgGc47nqnkUNd34
eXDA2O8fro3f4UfXXMyNPSTytgPmYBsQCDTDle0ddBuDOgDYxATahxN0CcGgFTXDT438Kor3f/yU
0hZKjdA9QCcDQfH13hrWDCyT5iMTpWJXAEZBRoiODOnRNFeO5+2tgCk0ZiB/APlPgEqUZZVMDF5r
NUPsuv3WFZ9wXPd2Mu765Df3qjDtUcQh9EvvrlEYyzVcuSAbZXhZMwCOBfXkG9hWjteOCQxp8CqN
RvrTJycMLUUcb/j3IXH2/T/He5g1wxOBeTeAO8CvocT+HIRgc1lQPW6MxwoE2gmpzuaY7Uq+NlR/
cxM/LIHyHFSYkLhSl+ZjiK9hZaaDxuEreNzqaZ+lZlitBkQLWwieWqDWTWTsaI4qVyA16DhC8VbH
GJ33VJnd1s0zFOLC2mvCDjyP1Zj9LPOVqGFpcZdGlRTASAFIxkCmHqctoOzkqKe/cf8n6+c/XwHM
XKLBJrkwkMYroVBWdKQHkZEek9+63odm9uaadTRZK6/CjReDAwPIBwphEBtFAK08ChWYjYXBWiOu
CPluTnbYlZvcNp5sMjwyM+rJGk3LbUkdAAFMDUFkD7ko4ghlYelgpLo12naM27ibuymySmfv8yAq
TB5mmgm+yTHS++pzraNKSX/d39ZbIBcow6XWJHZV0kCqyRV0JrXScWc/7tp+35GnAizLRQN0SL4t
9c8B/VuN37P5XOxr65BRtnXdH9qL/6+qK3gu0Ff04d8w8YPfotzFYCog5cLdJOZaA8Jqt9AeBOoQ
2Atjrax367fl6DX2G8PXiHg+iuAXzz71J9kXM8nnXAcZyGOgPaP3NqVVlLDXlb2Vv/rapWFXcZJw
YPEA3yThAhMKuTf19LPVcueUpvU3IajxxCYQnTiFln8NuGlsJt3iUcv1+Vgb7nMLDa0TKzoUobQ1
3lrpu69+D0CxqAYAr4GcEHBJxbc7/4e0L+uNmweW/UUCtC+vWma3HVvjJM6LEMeJREqUqH359bdk
3HMzw9EZ4ctFgCBAgGlxaza7q6u4hnKdgu/p7Ke6O/d5H6SWtlkZ9U3ieYbeAo8JYCCAPOD4uL6s
uKpEiLw7Eg7gqG2ns8VCCLmDKS5I1T8FrwJV7VxogN43e/N4ma1CAeyz6wS3l7CDZDW2CjXD2NIy
DoxR9xoj9///TAi+QTektJDahoQgrnEj7YMkayrEN3vzE7WMSx4RIurRoiAVgVqumaqwQOG5Z7yV
n1gggS0b+wUCCD+YGq/kb26ct2BQ2BFZlgCeFmPWoCzuMic+UPW9Mr+bvFsxtLT1cK8DgoY8G653
YXlqUmWpagwkJGgI9TszktwMEYbX2/J/hmt+jumvqXmnXBxwoJFViRUwNWbhKNnQqohcRKcryYdb
vz2bQaiJtPXsssRL3WRxOkxqhMMk/44LZWsmzXPNtAeC8mvG99rPHvQDIAt5TK21WuhtDUuwLdy5
WaRVKri9SKhb3pR5xPb5Rmm9KnovpYcSwmLpPu7cwXARBt8/AwsbBhx+aKiacUIonwnrGFcGMZUO
h1u20H5Rji+OPjhulivPaABcAy8ubBoAMwCLhRMBMlA0BhiglPYEK1lpWezhdfEiGVm+7WxtZVQL
5w7J9RnJgFTm3OpyvWXy3s7wIVhL5clow1IPIKJEqoBNK3YWBwTAALogULfC/F3byQwr0XIikRAR
3E5yXiHQQG1lJStxEwUimAV1P2IyoGaA0hH2fxu3VdJWGQ2hXz/RE4HKvKS8UAVw9NQdeONra70d
yxZnZhg8TfBKETZFTY0SpIaMhl17cL7x7BlAZbQl62WgGlvp4/4OXDMmDC+vRqmh6MgLaeIEPEIc
HdueNfiWFDIHPXg2grTYu29z6bBjTv+OUPCTnVHRNqMYYRwB6aifS9kd0KevgRVcG4I0+h33mwqv
XmOtDegWZvm5mn8tC5dOZmaaPIxYTeUXxBP3HbDh0msZjyFtTt0Qw5Vant0lnkMf27pbiYbnuRQC
hqthz+fmwpXqWVfKrMJcg6YtDzLeTQEpwBuwMrsLEQNCX7gVNASiqCRGDBXjELynOQ3Boaibrmpt
s2JPVOieBxWUrqdjv+K8F/fQhUFhOXnSGCyVYLCKHmbQoRH2CPUVPKpB1VGcKSWb+0NccpvAmQGD
DT5XtCUJBiWlK0BCgP3T88eh3yj5n+xHVawYmX/kZrUujAhbpdRiOsZFTcOoVNmmncz3RK0UIDYA
ALg/nKULCCs2y08hXTBD5a83Ro6Ok7rEoQgbFEQV6zBuor12autXwzzE9FdZ7cZzlUIfZJBXjuJn
5ep2lH9NC6O0atXINd7Q0B6eoux3bR61xqtLNBvF7igfa9Wvyl/muf1JW0+vv8Z64ka/Mj66dfls
ON90e0P5mtjm8vL+/SbhnDAGolaITsA9UCnyjTIF6Teqcr7k6KE0rRFUrU6BcI0gRwOdAKuAC6yT
TaX38PNZB2j+e2x0X5qGwB2iGcrj/DD8Saiy7+3doGxouoPCKy8A7Z/gnp81bd9miX9/Zyx6jL8b
Q+wvN5ANN8xi/jSjQlP0WBG/1lHivG/lFqE1e0WwL835oplHfj7gF45JSlqpiRuU50wWyM5jNGbb
ojsXWuWO6qZ0XrM9rV4huHXkH3Z9HFtQgOzBpqK83f+O5ZX4+x2i50ITx9DKOo4cCD+KyTM2bQ5l
24fMHHEqnpj5aFK/4bWrGj6EJNyhgAZYFwe6dUrrZynatdJPdOPpLyufdZPFuJ4eMZ6h3cS1zMT0
dF3yBmXEvN6NyS4rnxAk1lnxrLelN5n8UPFd6vxS6RtUlYjygsTUqIHyqdXdJNrxcZOXfmYQIDMe
YgbS8so6ar2b2WPAyFr6b9F5XcykEENk2ggUt62i4BrF02as7cHVy6jyGqtfk6+64WREqWF2WnN5
Eu4LEkPXuydjFeqGFlxIrsUuLZhHWLwHwkdzfC7vmmRCvuWsTRuz8Sa7cyN2HuO5/VZnXo3Ixmpc
Fq/spNu8q/BNggsBPsWQeFMiarOlbT296WCqIZT4hTRttOZXmtku734g9bW5v1cWXfnlZAjOpNfU
SS8bbOEkPhZ5qBXU1ciTVUI45qkgGyS1o0PPfW6dyFrb/FLYfWlaOMW8LzWLTjDNZekblkKi8Ylx
CFx+t9W17vklx3RhS6wImrxyaIM/YQWlHl0m7rC2g5cugUsLwiNC1ymaIlusIFPHXTaqewaG8Akc
9bKVrLQaLO8W8HiA2nluTBRbEqfJaqqy62lYg0o6AxWK31n8yINIrdy03UnT99FcE8y6bX+dt+iF
UeGISibKEDUK0qHaMXfkkIDdVapXnSEEOx6KmLh4YwAzVRbPlvS1ZisbdclBXFqfF/jC5edDnVlq
PczRjV1sY7zWfGfQ4dmhbbR2vczvZzHGuLQlhDcJmpfzIpnv8+JoTh6THxQZnY4MVHSuNJy6nnhx
9YQeAXklsJp3/D3DgmdSBmuY0hGGE2s3aH9KPKEcb3DTJtoS68M63z/7S9fE5TAFn5NKjlFxRN4h
yR8rqLvRtvdi7UfUcS+JJ8RV/n17y6MDXh5veXheURWqGyRVQhM0/O7eKPfAznW6x/sta3w71Kq1
LMniicdLG6lXdAcj53S9YYBKblkV2TREK7bjaj2Z3MnAk+L+mD5biG6W7MKM4D9VkgOGQ3Bx0ewp
0Vxl2ljlU9secFxcfXB747cebTQpMHO3GBNXg2bFmhD7bRJ/PpkX3yA40oE72WRQfEMPseStdlQU
V4YytMfrb9WH9oX7ZvqYKWebH2opR0ljjQDgk7Llf58E8NRcz3WcdETKWgW3l4zk9SF+7XLXsF9b
9Luzbck3erpr0pe0P9nPxTcQdDjSgWTgKgEZQ6fSLbOIW6tfSPnW2y+Ujdv/rzUCXOj68/KsbcvI
wecxeZvRTdc+Js22bd6ndANmiMreTNGzlJ4audvL0uTTqXPtcg0BvphEAO8S+kGxKWdihuuvyFQI
58ixSkLnmFJk7dQx0MkHs05584NWLTooFb+yA6N7uz/8pYtJAyALbM8AZePSuLbLmzFhZV4jIWpQ
9G0/yewVfK0eSI1WvNfSibs0JBwFkk0NwEUl0tdD73LSe4b99f5QljzWpQVho0ddaVhNjaGkBhR1
AXue+lOaPfX0vcw3RrcGQ100ByINyO/h0Y4OyeuZYwrRJaMfSdgopQeGBT9KM5fVox9ZBvUK8Jn4
Gq1WLrql5UL/uQy7IFYAluHaqEJY3ps9kpE0izyzO0JwvYmfTWfF+S/GEPrcXAcYAySQxQ5aVKb0
btSQkzDTVkaoJw0+UUnxWpHqpII66RlEyKPLytI5aUrWfNFTg+7vL+c8f6LbuPyEeSou7nSntjWJ
tZSGluLrVeMm7b7LRze3j5L+D3sTCANU43Sk68F9fm2qlZshl0s8TGO7tA+MV4aLp7G0csMtPkwt
hGVYOAtCNWILjVV3BS4EBIHWGHbxoS+/YlNq05/ydw5Ihf6stKlLPiZjQ98j2e+dXcSD/sl+vz+v
Swfx8iuEY1KMCpCXNQLrOJbNrVlAfzOXszX85WJuEjgRlFIBbAAbsjCnU2t2UU0RkmVJoFmSN3Rq
YEjo1PwS4flm2F5pP0Aop/kY5LVA6bMuLW6dS9vC1mmmobcqZ84ADE85tMKiRjq0BdszsNjLh042
PZ5SdGm8qfwX6TJvVDYpBC0k5PX3Xf0+GugL3BnKvi7A/9/6cfRT4nSfKnSnE+bFTNpT9AmQbnt/
Zf6XOUMUDXQNMFninJlmllfNiBioZ0HcvBfywzQZOwnEPJE7fU3SPenAq8U31tf7hue1uJ0vIDt1
dJHP+tPX+7+ZHKeWcdeGdaLXLs8c9FhpSbkdJc3c3De1uPtmwYP/a0q9NmVmPdJR/UTDAQi/AOxb
044ryor7mrfwvfEIj5EOMtqW08h4jHBlh+6YavTMOHWTOAqj+GfU24EV22ux3jxJ94zOI7/wVx3w
7qrMsHg2+AzjyPAMEDtYGh4hLfFjDbIfQC+Y0wndjzId/fvTurSCto6WeQR6qP+J0XNmAt7W94hn
9WFoA7Uw8o2UJpKfUjP/B7+MCAVkQiCyxc0njFMC3rpwGmfOCTBQOLcH0vlgrAzkzgzi/PkfxoX2
HzhmdPQi/X89qcgsleZIkzTUoqR2UUYdPdLXYFXKp7UnweIUXpgS/KKejyggMpaGZZOZ2xSPnCBN
Y7KRmT2u3DeLDgrFt/8ZlkhdK7epFKnUzEKZV+Cpb+yqydzYqa12U5FuKh+iSenZeJAMJA08udd0
7vakBxUilAGMIEUpgQQcnZLaTqNRquzZZMXtsXHUQfVVQvHvWMu10mt7S2LPVlyQ6o8iJyUSNqY6
bEf0KhWukVfmeLR7FYQvsTnU5a6SeV2Ba0GGQsY0JsUsqwDeGGtl/Es3IYIYxNpAawHfJDbsllOa
4QQ2WVjZH4pZHUCRH0Q6WNeGVA6l4ncN+fBEQtItm07tmD/0JNDTc95HECv+PUhhZHw4pP64v9cW
AjoNL160DACYYtzwaeROnzUDj1mozyze6NLO5XxjZmPg8A2EP1zev903uLDjUNFCMAfcJoSnRLGV
IoF+vdoRFjagyvUS2/qd8OSnobC1I7s435eW5i+58E1GH0UQaYSl8dCnu7bYIlUZja9aUfhQGS+k
hzyQ8OAwggi8Pl9t+ZvR72jnU/56f8T/y4cAfYhmCYgKizcNs3NucVaycKgeBjVIBy+Th8CBqPqr
+r16Kcsgf4bYIUVXqjy6GXnJVTcZIEr2cv9DFoLLuZj4/75DuIYqq5xoKRUsREez64y+Uh5R+JgG
L14jxlgqA8wwr7k3b1ZaFPG5TaajydBsMPfRl2pv2o+89QZfhq5P61ZvVecp/a/mazwccrTnaUHR
fik7V9la1Wb6ka/BlJYyEviaT5rfWXZU1Phj+dRlaomvaQ9Dxr0peuukI7ORxh35rpGOKAQlxptu
Pg0t1JC62s0kcjCSFUqzpcQyWt3AFw40OFrexCJEM6WDpGgdCyHT+HPK0UFqV67VBZkBJgpfhUaI
EurSG/o/em3N+8wXlHBRz/x8uClBUgdYoZCPkJOuyrk+sZDbKUpR9ZGBVu3+9lqK5HARow8IdxbI
50SeMCMbawgCyVj06WByDzSsNTKDp8T0jK/VqwMNBCuojJXU5K0DA64DV/OMU0HuV8xkqHVpUV0f
qzAD24Ymp66TbJA5b7HPGHFBAB+sjPK2Ng9yI6SZtZkfBUxlQtxo9LrNgPtsQpvsE9Q/WnA6n/pe
d62B+1K6R8P8aKwgWObY/Xr1YBPESvMLeOb7FmK7GmQeZVEUTahT46hQ4NCd5KPqtE2n8j/3x3e7
UcAiBRIpPIIRraqfzuzCa0YD04lt8CaMa/kEbkvEH2Ql5L/1Q9cmhKDDpn3OzbFsQgt9uVnNke/c
lSU4KhVU1FYO3cpwRPryfEzN1iCwNTT6S5ylGy1aQ6SsmRA2hMxNWijtPBzwsxmx4dL42/01ud3j
WHwEuOjpw99oAL6+yZI6KsrOyLAmfIxcVWn9GoTbE9pxjawIaNn/ceRqBcW+ZlO4LFAO1NG9ypqQ
RdTTzHI/om82Z18aAPXbDqVAfXd/kEvTiBYgtOfMEmyQA74eJNWoles5ptGYRjMYLWq4lSl/v29k
aev9NYI2p2sjSo+fjBscJKPWA2kKDafDdRCyzmvXBNiWzuylKWHR+pSjuDvhINn1Lw5q+TrbvEqr
xMvLViyU/CFEgTMreAZFL5OaEFiZBslnfEsUbVNp9L1p10go1yzN63fhGBwnoUOhNk1Y5E7uRmr8
QsAMgBrfV6ksVroib4PEuUEXuED0EEKbT8QuG00zpNQYm3AsYz9PUPlW3idcIPc3w8KFNZvBMoBv
YYZOCFuu742JKxPMJNVDDJlFRa0Cycn33CaulQSqFT8mkeYVsfbd4FMwxMN/DobxAXM7GvDw6DIU
tRBJzNBHlctNmKVvhYNhZqc4WUOgLE7mhZH5pF8snNmCWI4lCkbpSJukT46Z1H9h0qpY1uy2ry8p
MPPh7kerCPYh0n3XdqLYkVpLj7BB2O8IbxmAhT2UYmXgqCsKvlvmZtNvCLUg/ccALQtox4K2QEqq
oE9GWngqGb2SnPmUrHiWTyd/78uEGUDhqyRtZcF/IuT0pcqPXipgof5EU8AerV2vABDjW6/Wo9Ft
zA87tKPaNfSwXdnVt84HE4SaAyJi0HUhl309QW2j53Y0dMDTpo6XqF8GVTlm7ADqb8NczbvO/lkc
M9jOQCOCthDktIUxS5JkjLXO2xmIMxF3ZPsq/Vk4gfEjLn8iInaBqpDYbzR8rozy1o+jnIm2x0/p
czD7iLc7H9DHZQE1nFg/DPNYpe8rp/Y2AIOBuYVER0YXnQHCzVSBybvIdNqFTd134Nznqaw8dCkq
ISfW2g7Z4t/OuyLZrebrzJ4s10xLa6dKKMD697/l9mihw2JmkUXgCUC2yJAgp1Oc2lEyhMhTKMRH
oxQYk0ZT5j6IdNdagm4dMIxBPwR81uitBtBL2D4SU2K1zIdQyrK9zsba4wp8xkCH0R3ytThwcWgQ
akUDCWovcJPX1qJhKlq75kOIqpx8GM3IfBx0WduDvIZ++YdZROMohJSAQkKgK5gippyC3RgDG9Fd
DDh4tlONQjtqEVDM900tziGanWbFrzmSFo5gZRMQcUfqENKC1G6s7pKUG0DlDSBSHqfgvrEFfMjc
+osHP0plMxZSmEMUX3qEhnwM5UFyvjixWUOx2ojRfIyeT2fyYmvk6RckHTPQQsXVxmKNVR1IaWXv
vO2A97WKKBugj6t056ZnGft6/wNvjyq+D89BtHuCrRCPtuuJr9q2mHJgjcMIQJ0js/R8Bv+u6avd
zjlaZmYVQ7zQ5o5FIUSxptiSSk0awxKY3yMaX8aDCQZmkAzX5Czr/ao6za2fhUETfYsoUqJ14ZP+
6OLCMxjV2lTTR+AcTllzzOqt8o2aP4ZqOwBbaOsvA/gPGlfec5p4SEa6/fBcJR+lvtYbsvDiv/4S
4chO3DRiPmjApseB1h7NnyZ/UPE+Ln/SDWQ45dxws63TPv28v64Llcxru8I2B4uXNCEBN4at851D
fSTd1dOGRRvk5L/Fv9ZYuZYWGAjuGVYChU/wIF1vI62DgDqr8ykkqYoqQ0FGIIOiJ4eUkdupRbXy
4l+ADSAixM2CEAM6ypBzuLZH6iYbcQdMYaupvkl+p8Qtz9H+bVJ2bWd7ILW1N/cndOGgoESKXluE
NuiQdITLdHSUmmi9PCH2NesNlSnfjFazhhaYf+X6ykZH64UVYR7LzElAT9NNoV0VXqVE24Jv24dU
A177aDt05YG3dEqg1gLSVTy2cIkJ12jWZDlVuDOFjh2zRxnBsJs1VrlXpFrb1noRdpQW+3+Yxwub
wsp1StX38ESwKXcUxVA+bFlZ2Lt/sYJSA1IYQJfcYJARUEL7kiCprurNQ2ZP33vUZFeMLG36meTA
wWsVQY7o1YYUCgytjMy92gzxQ6xYGzXSXjLLzv2RQHj3/pBub2NsDbSyg+xprtiLNwkSTlIRcSaH
E/y429tt8wvTnD9Cna1cu7Vu46vZFli8kbYFk4NIzBh3+qTXkT2FEzjA9gPkOVChqAsPEtijl6dy
/LVrkKe2eg4C4iobD1bvmCshweLsoiQB/ShoBCJivj7iM6xSsXo80Cdkug40tRuXaO0Irj8DofNk
f9yf3sXzbQOKM1+FsCbsyylVGWgn0d5tdUO9mZgiu3bFpRXHtWQFuDtrlsTEe10TvIjBJLU0+gT0
gVb/nKdpCcLo9uW/j+TShjBxpdNKFsmw91MmKS7pmtjrnFWcw5KnQgQO0hYN1BQI3a6Xx0qt3NbY
ACsdmMfQ31AfLXt09tEw83nKEGRL7doJqthCK6ReAUcTj6arRPEYlFOfBgaRnE1f95WrlOPkt5JJ
zjHXMy/JIOx8f0aWjg56C5EdBr4dmmTCXYjSS5k7TJWBc4kiH2SfaFBt0Ejc0iwN/8UUqJ9RuAXh
isjfA6mjPK5TR4ZocTt6apZ0r0UNRmJjRIHtvqnFvQS5GVAtzV23phC6DYZBSFZr2EtyGz9O0BkP
dLWR/2U3XVgR7oimYppF4LFD1W71TdLyYm9mrb69P5bFFZr1y1EanXM+wp611WzoUjNWQoVBR4WC
nDLgk0ofkXcxV47gQikIKJO/tozZ+V3EhlxHbZNKthwyPJuRs7ervDspw1j0u1ib5PbUjUQbXame
ugos7iUbdxpxULhSQDaGKlZmtMgDgfkd8gpGHbtNZaC1pdCp3Lj/MisWKGBk0JaDYf76S1u5aKVG
iWTAu1N+UBrL+D7Kff0Mjm1nJUk+T7AYeIAGFIAFBOlAgglHBKV/izdOqgDFob4Ok/FelepLYoSx
AlAmoue5FtmshFRLi44m5vmOcUBhIqpWV4k+lUMNm301i7AYZetxKUk2qCeuUeMuRTogJZtFek3Q
aYhX9YhwoFMKroQJzV1ybEx/iIKu3lT9SkywdCgvDc3/f7G5oihKQWlZzBs5/8IS4mUxW8muLFyM
uJ5Qy0RSB7Q2IslSr8/vyXlXxHV8yJt6S9Hl6Bo986zi9f4GXIqzQY4Bl4k+VM3C7rgezthViTN0
GI4MzjVPjTvfbBII0A/V8GjrleQ1pOhPTaXrXmTYDyaUJb8xSeMrs7oA5kZOAOhgxKrYK9Bpvf4O
nqEZJx6ogrql6cZF9jDo6L1Sv1Z25gLM6ZUHvUF7bKz6PcczdjQf66wN2qx7YkWxl/J4WDmaC+fl
6oOE649XhSP16nxeEkjnkY2aFccIs9COvZv2I/iMTvoa2Glhb801QIwe7gBvLMEV2wPX5YTUsBkz
X6dfZBCm3l/v5VH9taBdT/OAJ5cDTULUoKsk2mSowThD2PbkteoqvNgJ5F2jU+mssREvZUmuRiZs
swm5S55VjRKO+YeZfpMeYwdpkmk8U1nfFpS4RQMBeOI5WhmgH+QRWiLEWWHeWygFYHJB8w66d4TZ
jkjWlk85YmoJPgJABS0Co6TUe6llgFFYAQYmZ8iwRQdqNptIGUw3p9pJG9b4t+ZtI7jhq28QtpVV
40ZxRtyDFRiuf8qSjJdf3nXtt6FDpDSBdOzUp53qTyyvV7zxolu5GL5wBZu9nStkHr4F1KVk/0L0
6unW+5T994zpPM9QaUfRQ0P0ImzjKiIgroVgT2g2J10LpXqjjyvMKgvu/sqEsI+7Ts2ysS/hLsxf
WeSCTkJlP+Pexv2yv39ilmft72CEnduw3uhNEzuXTV43sZ1hM7cwiydoEtw3tAAhup424YZGEDjy
WMbZbJEVLNN9xTZmrXua/ltFdUxKel9RPIlqX6aUbQZ7y7v+CemsSh83Y2d+05n22yDyx/2vWnQY
F2s5T8/FdafgsaQwAxNtK28J8aHe4urToSc/aukpV560JLxvbymthXoZ8nomCJvQCiAYzFtKKJIG
uMg7t4pctGuM/Kf5wVTXVt2Kv9RrOKZlt3BhUbh6WDHJ4zDPe51EAS9L15qcLU+fyRhvdelnkZ76
Vt3yQi7cuvtqNCs5mkWnf2Fe8AgtK8fEjNoZFuRU28RWqFvHJQ3uz+vigUEdEtkF0KTgpr1ex0YC
B5dkYxvroPkcQZje2mogKW+MJ34zfb9vbP6xGyd3YUxYw7htOJkczCgv+I+6zXLPporisixL/+U+
u7AkrF1vjVY/DrA0GU3AjOfUDiptV5sn8FhzPnnI1axYXPQHFxaF5XJYz2hvwaLV5Vs72o3d95oB
O99t7s/h/Dv35lDw1nqlKpnxuWAVc5Owp1u5gW6HHrspKX2F/WfhKVDpI0z/nw0iJtSiQadpY2Bc
UK+tQZ2oRxC8llci25WNIeKqmFKQaCTYhWrvBEBjpM7kRvLr/ZlbWCHUYDV1zvTgrSmGz6x3tDYC
z2FYVJVxcoAQfYkKQ35Phor6ce8Y/z2PNRfFgXlGtO5oInJHp5rdJCXsddZ2NI4DWq0lNd+MkrW7
P7Al33hlSbhYe0cuKiTMFHToBlC7LR3FzfMH6uvlW509AUyDzOt/D4ORM7MMkOnOLzixjQ76FcpQ
QAEt5PnU7+WKZy9AGeYbB++woGnl6QV0txk6pnR92MWDvkZNubBjZmkedC+BEgvEpYIrkbqsMQsk
SMKacOAZqyBrICc5NsHK1K7ZERwJc6yCawXsoNzsG0n81Ja2H9vTodQOvFG8FPQQBjMkF60sT7x3
9naaHuQk3aZ4kijjWsfMwrV7NWzByzAocsRJb2DY8XSO9YNSTA8EdN6joh1Jpnt1LgcSXdOAWjw5
F5Mt+ByaEpQ+Cljts3bTmPEmQr95Ct7GphtXJnxlvj+3+kVcMUgFdaxeUdBkSNxen75b9eOkg4Bh
ZV3nQFBwo5cT+fn+vbDTdbSHvgKGJLM/zPreVdkBvK3upBQgdUKYlUm7BH4V9YpNgfY7JHY9M+Ur
g11Zzc8I5OIjjLroCqTclVBi3CW9cbCH6lGn5tFoOhDntHsomASNtjbHS497DB6l6VlqF1VS4fCU
tDNLVBwwyYkNZhO8eAhw2ADCDdBkx6HypgkCeYblDZrs1c4a/9NSIg6MedAx1Gfs0w0m23FSoyk7
WwnztofoA33o0fosa93jVJtIWfdb1OPxoDaP9XTS6zQcqe5OZGdKk9uuMaAursHFt8wb5WINqkFp
BoViI2jZppepV4P6yrfGgIJqC7wY6b9cCjOaF+U38CSKT3k5lsqsNiU8eIe3UvP6aaPobt6uxI7q
7PFvtveFGWFUtWLXeQ8O0DDPauDqGYHqLa+aBGQftJPQXA1RLo/26INBY2TkMWPgbt3wPtDswvFr
e0oPoJeItqAWGoJOHd+INUAT0qmjA2uZHkzq1IBYsZh8UuvdY8zQLnj/hC6Ev3M6bWb/BKWkYgg+
p0ciwNT1WA3TqHxqqiKMW3uNpGTJ2YDSbcaDzHgisTmD2LTtLIVilsxx3BEttvZ2DelnlIPWEJRL
cABkUAHgBdkD8pBiY1cBTrVaIVwNrVT7gS41NNpse/VR1ahrOGFKVD+TfyYl8oZpHRhDEXs5EFv3
5/Qm2AdRJbKgyOfhxpyRRNd7HSD1KSJWXZ9lg7sy+kB1EvmR9oebsR+rL/eN3QSqNiBLyF6j3QHl
RAhdXBuTiDTqitTV5y7loVSqz2QoNjFvWpeD3VeaOPa93Mvb+1ZvfctsFi3qM/fiTO8rJPnjUuon
pg31uZ7Gjd10W56dqvQZBw15/U0zfq+yE5fPcRN0SrftazBvbHVjjdzjk43z6gDiM4DVB3hq1htC
h+L16NOaJv1oO/V5Iq/TE4T7IACQdVurdSPD1YNxG0uBlZ/aPxBmHvmRmBumBO0z50FiHCCdIvdu
eUqULbg32/QESRCF+e1wVDK3lZ7qcI3AdWFnoFMHpSTEUkj4igUH1k5l7ACMegaSbTALr1W/WZA5
Uwr4CniNlTW6uXznehwEWcFGYihYLmFyynrsI8B86zPt+M7Kq3OevqHNFz2IzbaJ41ORohtAMdA9
2v9ppN+t/a3PFH/lI25c5PwROlAr6ESz8UfYnzRq1E7iZn1OgQMHTHavlfQ5fjYKn+qqNzYgm4JY
lNMFUdlbLnCG31c+YOGAzMgZ9OOg+gUSdyG0jAjo9u2cNGedfov6xu2L32DC32ssd1tLdi3+xNNk
P3ytq33PH3gW76oE5H6ab8TfiZJ6XNVXWk1u07GYE9ScNHS74t0CxtTrXYvEttGWTGvOGvjhKu0E
/I4UbwfERSB5LhzwtrV/yLA16ZdSHlyb8SDV1JW34DzvwsnRoGcrA9A+nyFR5dvsQTcEopr2HBel
4lJn1Fx0bA7eyuzPQ7kxgz5EbWag1KB2dj1U1DdGWVa69gzGyzr2WBqk9leiPVolSJTOUeHLhd+2
HytWbzed88krj2XH1oNknGDVoW0qU5TXILEysc34OA6ePnSuYRyhLIq70DXdYdhNq3H1zQGfdbJt
vJVARI4TJ7ZegoWhUQfSOWFSnG31oZRAp1+9Ef6QIcl+f5A3CwjJHCR45xZPqPOhEfB6jJOSTFpr
lFJoqYlb0ne2Jnp8OxYcWvR8gSQfKwfY2bUBo0S5oqo6ctYa7mpG7dp8YzuOBw/nKfGa+uOSNZRg
wZqEfnNkQoRgWZfQHYC3AqzZAGOh4Fa8qd908Ciu8QYtGpp3I6B02PmiD870sSvyRiNn1S5nxQF2
5nhqlruSrBzzm5AXMt7wOCgkIuOHp7twyls83A1LIvRshaAddxM9C4qocUvJy1BekdVgKFdO29LQ
TNRyZqYH4F8+L+2LINukgC+bcgaL7ojksOXpaHfmx7QK72+9G5eKkVmz/wI8EL5D3Bm1Pppmnjb0
bOBBZeeJW3soe7uW8tzvs7U7c9EYNjpaKkHzbFvzWb8Y1NA32OdEp+eudVxq75p28ptS2YHbamYT
YmuAjJtXOAaHKj3Q5ohXQYcv2FPt1GFSV6bnojb3OZjOi2hvStZJWns93L4PBUvz/X0xsqotcV8O
sASol7aJy03ZbiLrmJVb3ZcQsHyX18CBa2MTjnRSOVyTco6xtZNLky/t8NiRwV3Lqd+Wk3HbIx0n
Y9EQC6Mj43pkhKW5UqQSPauWX7VHlp3j3kc4mmipq3UEbNaqO07HTtr12zREyp3/rh3//ia9HSu+
Ye49wgmESzbnV8nF7MpTnxiKRNKzOe4q6ykix6h8UJX3+1ZujxzcLzYmYE8IRFEzubaSZXEPkYEh
PSfSJnrQH+t0N0azLPx/xY/MhP+ozyPSB4U7npzXdjjvSAX+3fwsoQd3sp+17OH/kPZlO27r2rZf
REA9pVd1tsuuRo6rSV6EVFWivqOo9uvvYF2cfcqyYSH7YANrATvBokmRk5NzjkafHrXOsdizUARP
V1bv4s22GG+xejXp6ahrGE8KH5Q+d9Vmn6zad4kffZYc4H4BFAYQFVQ7kKQujlpiRJNKmRSfWvYu
ya/1WvZxZRKgSCM+wS8Bd/FSf6kvraoHmDo+6fRz5E+k3CThWuH+MplDwAVywwTkEEg9NPDPvwyS
uZKEdZWe5OhYjbltpk9yfi9Nm0r/NBW/OmnRXjvov62+cFDzub39liuIw4UEH+8f8M5B07lQwZ+H
pIWvWXWKoDKU6cCMrOlSLtfw/48A2SBMD6Msr8usGpt6nNLqVM25O/JDHuN67l9uT+PaIIi5kMhA
kVsQJs7XsLEy7AVDqk5UT9D6+GyMXZpt/nkMaB/BXhrGaXidLxPeqCRZUxHCTqAypbllS+gaRWui
/VcmIlILtHFQAQDPdrEZMjUv5B5O1qdE3qUgQGTxBhhm+/ZMLj86biaR9yGtBkF+uVp6brEGiEvU
FyiEa9PcIJCFy3Pv/zbKYipSR8qhkjCKFgPlXdkVOFC3R7goImCZMBGBFkTSDIj8InjqlZmkbYgh
Ovlu1gDHsHxDcQxjtqMniKdPPnf6yoFDDFHtptyV5QqM4epCCh4lJDsQV5fZupwZma5GRXsae27Z
BW0KOF1O8to0rw+D5h4aOHC7WtZKoLUTTlOEEg2TXUmHAKUD2W6YvymtjbK38iZlv/r5V9e6ce/K
a+INy2tQrDEqNQIMDcIOitHnRwt2kygPh6iQ1BPb6tJraKTepLy06dquvNz65wOJVfh238oog06i
NXviJd55mmz39ZO+doivLaXg5wl4FghmS15KPFd6Ucg1P0EGIz6CNmi58xy329sb86Ks9LVo6FFC
hQKqF0jez+cyD8U4SPCYPsHmo+Lv9HVs70L6xmOfvqaaI8cI862fNXYrb0oyQ13B8lRXKj8ntUGB
4QDBPYNWhyQjLrwRHHBNwD4tLPy/87GLNtX4R59gigxvt2prrdlwX1sjRB68b4RqF779+Y+vO+gG
N0TqTlL3u4cfizyska6u7SkUVHSBEYGqmyH+/NunhkS4Rsc0605xm+Z3I6/KHStNBgVzywJpQW7c
le8hEoHviYL4HsgkhQ0lOsqonp0PKLF21q2u6JDL2Zm5TykqRUcp9i1kzsQmKJQHxfO8MeoTVA67
tzKzKzwO7IG6DUToXa31+LOa7uW/HOJ7yrvlKlA+OISTG6/lTV/P7ls/dbE2ythLRAmr7jQUmynb
oLlRSe+ofETMEfY7QavfWUVQDI9NPdvqsIdtUyK917BOgGc10mOAGVTyNptOdk+ZaxnuZB179Ewy
TwNyRLsbFL8YHDL8rXdssOXSlsmGZY9V5sGFxso8GTqz8PsIn9LWHurWCcEKwF/MW7v/kxWb7mDW
3mz46i75SKNkbwLZCpWuMVwLesvCDz6ZAFEiK0FshyjX8vXLWAHCx4TYSne5JH0kRnevvaa/Kdka
ll8yfjK7l/SfhUy/htUU1C1wnyCmiyj1bWuqVZKHAo18GnQgbdq5+aWl1puURvdWMksr+/ICESBG
g3UoxEyh7CVe+ovRUpaUnYHgqqg5ULGnVm/dWtJciozceEvVR3gctOuiviL8LPYYlBtESiuSjQvL
toEmtUZ61O6gOpnYlukraeTyZ9A/oXQGxJbsIb951OqVDOpKYMFD58vfFxZP4EifzxYahIXGpKg7
Ef2+UiKoJ6/VZi7aN2JBvw+xOD0kbkxlHkN+auRNjUWMS9Ab400f+Rm5q50KRrD28N5vouHldoj5
agJfrKlIPlGRRRdlybeBEBsU07S4O9WqR3Mn3LT5Q7HNpH0B3z3FDh+lxpOGz5VRRRJ1OSoMiASZ
Fu4ii4vGJFJYqi0Cm/wx7gxAHyJb+yV5muon0S5zQulJng4QgO9+aPmpa23iKg7PVt6WV25u0cT5
z49YRNehhQV1bGA7mXk3eDFYYc6QqJXTG/Xr7fle3UGC/4UaoQnm8GIkKxotpap19D8gU1HdS4w7
twe4UEXDBhK5jqBNAb9/YbCdlmh5lxBpPvHmHvdxbLCNnj4z7Zk185aPXlWd6sa2cpThQOmXtoCU
w4DejtGLqe5YEYJ9V26r0odpyu1fdm1rn/0yUUn4Fpm6gakyPGNQCU+3SrPXUfDvn2LlZ5m52vwQ
Er/5ye/nuzx9vz3wxRaT0aRDWVUgDxGPl0VBZsYD7xq1CdD8sjK/NhxFi47d9ASnE08eQsB51krT
l4k9CoOCRYkvAPAqvsj5XJOo1UbNqNsgJo/RFIQWcUftseTUBpdteoVcmWocqs5XBzglumAkSd2f
27O+aM2b+Al48mvgNkKODkWg859Q1WYcJxZvg44C42AT7kzSrxz+xHEl+bJOHIPiUn5Ipl3e7Gjs
NsWTQv7OEzDxffNowY/2MyK2Cmc3svJBlgXNr1+Gpg/0ptC6VC+SS513DE3qNlDb2O21Q0P+8vY0
TG/csLZquMakuDjdYiEMDS7lqJ6imr+4iCG8TwDWA6sJUrWOFu+tMXGM9un2cl/u7sUoIoP7trsr
4LLzCVqfwVD8pby3Oaeu1TcuvEIMAnPozE+VbRkWTtNty/l5TJKV83X9g3+b5yKUgkCj6xGwFgGU
TdO43FDCodtVOpRMu3auXDlxtKyGO6FdZD9/js1By35x/gzQpRfGbljdafDMtNIntPvkqFx5UVz9
CML6Bz1IHYKziwNRQYEoMdK5DWYUaLpoO4atk685510bBFk5+mxgZUPKfTFIZ5oJ4zRsg94k7xCs
Z9uMzjnYftYaruvygYTPDZ92FL7E4UIf4Pxzt2oXc1gH8KCX+C8jCb1ovJ+T1uXaRongN6Uhl93L
6rYs3FY99t1RHe/0bps8Nfs0nDZ1wQ9z/iOGqTwaI78SJ/UGNN+haNA3u6rfVNQeAPqD/n2zVs+6
uk/EZSsKw3BSXUoEVWNmmLNFeZAReZ8NukcGWAPH0zGJDFurNKcwn0j7N8SHisE+LOg7ck27TZ6G
BB2HIrez3Ffeusi1eO3mmuQS7Orbp+lKyBYESriOo6QMMYRF7OJyGukGG3gQO31x36FwSMajOgW9
4cjl72G1XSo2xlkWgq8pKvboR6A+dqGxkyBY4ZkQdUH3l3OgYqD4cyzC4/Q0jMxGFrBN9H9kDCMG
ooYtgw8JQVxRMDvfP6OKsnmpQxQEr4cZompD7FmRkjntum+RSBkXkxORluIpAngT0tfzoaTKYrE8
zWMAgIRbKzBJsyKnarZdtEJwunL8zgYSf/4tBMq9ErGaS2PQ8w3Na5und920Bgi+yKDEwn2bzSJB
NtsW912L2QzZa5S+1+FKHny5WkATiaMtgRBrYKTzSWhKl2cUcktBVSXVJtbrbM8HaXLNearQylEi
9/ZWv7wMUaAA+gCvNeAQIPl8Pt4Mweg+U9gYRAnd8sccAPswbL0CamHQcmV2lK4hUi5XECVgWNeA
Pw4bCByy8xF7DXDqXlLGIDetyIPqAyD9kP9ZmdeXFNv5tlNkGa8ZlJqFL8MyQk5gMcdmomMh+4bu
WF6YPirBijNIdeZ2sB/djoRk25wZrd1O5d/e7CYvGWlvR8UYecA2R3bPst5HZT/yzGzMN2oERs7t
5ReTvfiVgukqHpPQ8Vhsp6TXE6tR4ymw6sG2rMSRCgjHDaZrDn66qgZ4bekRYv4z2mLpW9gB6MqE
hLBvKjdq9a3WlitN92sTgvQbJIAp5GOhBn3+dSe8jLtBy6ZARTMhfE50bKN7Q32R5OPtlfuSOFou
HQSQIO0CpQkAjBYhLMtDaJAU3RTEdeXH+S+J+Sap7ZQ74yN7otHoW+ZrbA5uM8pOPP1K0mMRbVL4
8Mgu7APy/kP/WSbUNgUyblzJMS9jEdBwXzVSMLJRiFksw0BpYU3NMAVNFh0SHcV0qwFpNi7zlavq
2idFQ9LEiwuyqTjC5+ttVB1VBsKnYDb5Q6SxrVLEz7dX+uoQgEpgmVFMwkDnQ1Cida02YC6xHCOX
L2Udk5HmlYlcFgAEgBAtNNwQAvOypKdOlSE3zNCnoAoh3RciLmwiKnOXgZjvxIJ4rSdtvy1JzJxi
mlrPGPXijjPWOgVPlZX4ce0D4uFCFdi6AICzVIjJ86GqWSpPgd7SRx0bJ++KR4CMN7fX9kq4x5MQ
0HRg1IGTXjbF8pxibxjSFCQwIS6B0Mvm0mPs97SGwb92LoWiFC4XuEIZywQYJmiG0qjZHLR9+odl
llviHzaKhK4yWyd4Qa7V5i5zKDx2vw24OAGcK5FqDhEG7PhmkFNHrj+08pRLu6S2FfND7b3bS3l1
A0GuCLvIQKsZQf98n84gIhUFWj1Bkd7JEEZU5LsQviR2z+0I781I+5yg8DHN0SP0/XZtGW1v/4Br
5wSKKKD+oBoJBXqxIt/yjyGVGxWcqzmgNJ8dpkb1hijqmvfchdIn4NUyRcdOaFpRPDUWx3FiMSma
hOJVT7OtXLv95LLEVrgbFoad/lDpBmwmYOE3NQGPs2tcdVb2wNe2KG4n2a/B2KZFc8e4+uP29C+L
seKHARoBypkM3N8F8UxpOSt1/LCRPBr1EfUJJyaeAgPaZ7X2E/3XsFbOunZIsRBoEwG0JlREzldc
0SCCkGnqjNMTeSRUfXRFdmW+pktw7ZAKvBXIXpBmgKzpYhiltMZcmudgHPscOLJURl2iYZANB4x5
iD9vr+OVjAyZMBDVKN1gIy+FgXlcZ9bIIymQKy5tqiR7NnOiQ2NW5YeiTItNwWTq9TCEWYnAV1YT
A4PppgEBCFGsRXZQSIUq1ykGtmBU0eiGD3c/P57o07/PD9VWQRIQsKCvY/ztmEyQVdLCqpoClvmW
8QdNS4dJQQYkm2Se2jUe6ZUwBAEnsUFUqJhdcAGiuJaG1GJTQKXco3GERiD820x3Ao9dko5ljXp2
ePr3GSKBF41fIfa9hNUobAbNEoawAYO7rhZMBHQLTy9BcfL7dAVGfC0cgHwATAW8/gTMZrE5IQtC
C7PRpmCyqEe76rEaSlcfUz9MjV2WH1LiMXSihic9GTblzF8IHrHhp2U8SLqToPoaTOZnN3/cXoIr
R+bsVy3yWphADIQkuMzHCEA3s98p6eAOQNxD83olhb52Xr4vwGLbhiY2rdThdR4pWm63ZWcrSvSJ
IrptYU+lAxafrQx55TIV6r+gdKkg51zc2lMZwctxThB3uBSE0aYOJc+Kd33+rhve7YW8digFaUdB
6EEEWhpAhfKc9Uyt5gBN3m47hObkEw0PmlSdm93toa5UjdHax5zgeYh5Qar2PM5Vk9HG0lzPQQYD
H+WlyP7k9IM/mqmbzA+cveTktaz3vHDRbR/2PN3cHv/aVHF9omMOoB0aXItoLpmkHSCOhlXVxmwD
AZAPM5kjb27hv3h7pGtBAbUzxDjx6EJd/nyiSkwba5JxbwyjUxzVH9X0qO5nJQGu1Y/itQ16dV7f
RltsUDbOdUQqYw70ZrA5WNKzmXhNF628vJRrZw4veHA00aRH0WqRf/AJaWYEVdRA612odUDQy6oD
y/pZshr+lYk9116qb3vCnCH9ZK0b4o2fPYWqnWZ3TbtrlNRODxHMY5T5QR9PSW1C6YfeG2teNdcO
LKpr8N0A6hDP88V3DsdGG009nAOgSSRbZepTB+6902dMdqwYrmMtiM5OZfL/otYBrBHqDii1QVL1
awG/3TzN1NYtBRsloG8ZGP5K65oR4Cvw7B7d4vX2Frvy0ZErQDYTGRFwMks4fUa6aMITRgqgaGF5
clxAY4dXice6fE086utNvXgJo4uha4gSX/Y3YsG/zStNrWEw6CAHJo1ORi4VbhUi/8tHWXHmiUnw
ZwSCdGQk9efZKLxZn2W/Y1KxjRDIjiwZy0NmJNDf6YxsbyKH82nfD76aJJHNcqu7TxWtdM1cZoc6
q0yvZF2d27MRym9qD186FDBVD83L4imfpPg4xpFpS3lfuXkXxStR6souB6RZPMtQiUNfZbHL6443
adyValB1h4Kz+2J6MuE7gSfyygvwWjj8PtIyHkHcrGrgqqQGBfVnVgJIMiNHYV5cVls5eaA5uCV9
4mQxtPEiP/01hfsORqZ0JD9v76UrDwvBaMTLRoIUK8r959+3Q2uHWRZ+iCSXbquhZruGLLgAjONM
nA0htvO3LcRJMY9WmalBpu+N6oGyyibIJYTyCx1hbfhAJVdGaTCfDtyA7iOz81SY0Ifp8b+ZK5J6
pDS49JbYSjlrs5YbjRroEjmopHdolqw8VK4v53+GWH5XpQfqMS8wRNJ3jg4HJYCSbk/iylNIBTDY
Eo1fWIRdbFJ1ZPVslkQL2nE3Gn9b7ZXb2vSnC/3io4HwjH97vMtgg+GA5ESBXQSBpUpEy5WZxXqp
B9goflI+jsVWytf0sy6XDTbSElUBzUANETjK8y0Cf4/WyEBTC4bY4PZUchCu0Tdwb09FHN/zWAYM
N2KZ6BbgH0vRT9IWMDUkhh5w32i43c8H4kCXjelvz3K6Rm25sm7gbglrYEA/oIOwuJnzrIeWaRLp
gdEUhwbQC+KWar9CUr/SmgXREBUJ1LoBxLoovbCRSoNKW0wprJnfypxBNISD5ihN2aEc48QztNn0
m2yQt0NNCyfvaPxAVV5tGgW+dYOepSsbRkxsucoAw6JKgTsYN9TixmBzCn5IX+tB65n0DZaIjfYx
6FudbG5/zctgDdgrdoYByCCoWBdcHj4bYJu3cjDHri6pdvVhjL4+rYH+Lr8j3DjwpkSSDBwxSpTn
WzMWJJSpMGQ8tZp8AwZWZStMtTwUadj29oyuvLfEWOJcq+j0ANhwPpaFG03SW10O5Pk1aa1XdUw9
mJxkGZydW6+nidPR1gaSmJszQC6bxFC2mWZDpTEhgMOcmOZmQDv0n7d/14V8GropQNdjI4uVRlYr
PsW3CN4YYPQnaIgEA6hMPLTbbniqm7e2md97CLg0KITlPdiYkeSo6SO8IdBNemTNayUNJ6iv2kap
fKqzufIOvDzOQJ9oWChEQ5SPl0FD7oeBQcVbCWRyR4vKHqbKLlvHZLFfzS8jsevpbWUhrm0GJF7Q
OMRSiFvtfCHGISrlFH8SFMephydVE7pplad2JGUO4bjGpdS0+4fGgmeK+hgPngRb97Cnu4h1K8fs
q+R4fs7gOgECrMACgyK63P9mU2X9MMVaMLDQgtkSlOsaqCtu+6lpg0qrJbuuSAhsjtbboVkZW6JF
JeDhQ/93ZVVEdL74JTjuso7MCcCvxdsuY21hRCTRAirDpTv2KPnJQYxoTVhCZR7PH7gj7ZvUr6l3
e+TLHYAl+DawuFa+7UuJZ1RtNSxBZsGW0p1AtecFHpZOYd2R7KmNV55BV8rAOkil4jSghIUDIfbH
twFDk8iAnDAjiA9VfIJeKRjuGxKkKKiRwS55CSlZu7VUX6pXmupXYgOGRriDlocgGizRhJlahCTq
OyOApLSdFKptab+GkEHNUHKhbOokObEVn9WeCmOWD4SJinl1vrXCejtp90m6i6Lcs8xx5XddRnvx
sxDswSEyhbnO+YrAIJaXqTYYAdGVrdru6gic71l2y0r3YQN1+3tfue5gQAqlETBkNGy1JS+6j2Vt
UPWJBl1uh82BgWcrym7p5Kfpjym2i0c23FfaLk6nPZVXcrsriSw0rXH6UcjA9wek83yu3VCi7m71
NOCqN4AZa4QweTik3Y+8/8ybI30ZPW6XY7qZBTz7FTiZaVxhtYjbZnHUzn7CIlGSYqgsjMlAAxiE
ysRXshcg/VBlvDf5PgUJ/vZ6X4a78wkvDrZqynNJyEwDvEYNZ6ihjkXrCcwWs1p7P1/9tOg6IA9E
lokK52Jxh5LPMS80Goxx7Uz1S4x+jrGXZ7vfaxXfoViQoptP3Ty8z7qn2/O8TCUwz29jL1YVsk0p
l7hKA4tukvqpCmF1eRhWgsfXCV18O8AFVBwTUFdBQFkED/TF9bLN1fSoEQk7pMlDSIxGNOxBTyrb
tHGtVEZ3kjcqgAIJz7Lqvmnl8TWpo7qBWifh4XaU2uR3Ay2iV2JZEAxC5b58SIsRJKu+miBDZeEv
w/NPyoFr7pO4DLc8SyWIt875bEIHBchJt48G+qfru6R2wDavCicZZfZsQgX7TYsnyHLO4nGOUzDT
TaoWuN31YabGXdZFpPM1rUbVTk6AwHJIqYn/KCe5M2Q8/83nFrJTIOKVd6MaQgErZ7qMXkY2vg5S
Fw5umRg92BOqXDgQAYaRXcUbWjqZUVRvKR270M31isBeb1AUu0XXTXcm6BqaTyND7v5HbiuoB8D3
FAUF4G2nd1YMbWmPRaiXDzNi3WsHTczZ1gB7PmRynjdOzcLCNap0yFy9M2EHNTScHGZJjTJ7QMGr
dQ2sTebCzHB4N4y4hSdt0aPr1SlKZW3IrGvR78KCdL0tdXrV+EmlgeU8FVWvPsMiLj9MITBIK6X3
KydPuBJAukkovAOzcx5qcAO1sQLbkiNI/08panpR9pvQcSWxE8F5sSNR1Md/HyJDBtCLizNX6AXY
mZGVHomuv5KQP5hDYqzEkCtnC70YYW8EShGOtvjz71emKveRNhKUgorU6aEvPtyZ1uiy/vTPZxiM
MEiyiQhtgblxPg5RQw7ye54deYp6VBT7ZrLXQsB/k5VPc3XRvg0kkpJvExpH5IDwZwRHib+H5fPM
nm9PZOW/ry1yzD6pQZKcquxo0ezdkohtGd0/o9lgWfS/U1gmbJFBegM7NzuOYLpJcPixedL5owVB
mttzubKNMZAAAaKaJkyfz9cqSjTkm6TJjp1WH6a52daF0thZF+5uj3PlWkSlHekRntqY11KJJmxq
9EtDagYIe0+zktlhrUPnzribeMCLn5D6WZnYtY+EhqZ4fiANgTP9+cTAkitDFCCtQB1+yOYd9LL/
mwEwEexmYALV5UtDkXqAKqIenDLroJmPc5SuDHBtyYSYDV4xhpDSWWzjTudjzmgYBhVXnFB+JPNk
J23hdyok+561RlorVVzJFEXjBfVxMOphOb4YUIbKqao0MRG5WzFB7FNzu+SFDS91P+2guTs2btf9
sCrfnF4kFES1wg4tX29qJ12zZrjclqjKiDK9ICajUbA4YlXVZxWY7yQA5MJR2QhIIqhW6Qr1Rkzo
PLpCWPWrD2GibSJ9ZTzfAgXVplKL9Tw5GhzvckgNN/OmfMr/xonsR6WfSCtf9EplkCL2oXf4VRRR
l+GcEgluUxkuDYjTOG1cbDTr1frQUR6RnU7O72Ya3894Jtw+e9eGhYIAniXIahSAgBYRPqVqVRnw
Wzy20BtwAcAu/AJZsheqbDgCD1LuqDWMyEyGeAeBZfnZyso1h7nLLyqcSVCgBEAG0NalHg/pC9Rv
2jk51slkgmRJsZl5RXa1Hq4RVi8/q5DFEy4SUAeBwdfi0oQuU5iXfVoeqQwTWAj12qi/2aUZzHO+
h8IYKIXe7RW+NqJ47IBdgHcHYtx5sOmjpDATKS+PTEFXyZ4tu1QPkeVWndNrcJinK190bTzx5982
rqqXsprpGE8z3UKaITPkKboHPUuEUTM/Kcfb07vSDIFG5f/O7+vp+228MK/nJEswHpEdk/82YAPf
7WOA1Xi9LUBVC50+2fGmwlHVnDjgiQPVtNu/4crzGuAiHZwy2KWhsrNkexZtLvUAR5dHURnWD2x6
6MnvMLqXu1NR7bv6o63fLbhf/h1ltMvRpqpkp01yWx2TfVYh0Y2Ku5mt0b2vfAn8KlygVBeF8WXx
MeW53FAjrY4y9JE4nL4QqTZjjfstOzT5PV15XV7malgEYY+DBibQX8sHbtl1qcEgInSMgabLjoqJ
O7t4juo1pv8VADWSTgsvWfDMoQuyFA5sW8anFLYvx4H/1jSgKcL94GJnF97Pv41n/U1C+A6eWv1A
kwpY+32zksNdFs8UxAlQHyAYIhjMSzyZbo5jg6KudoQqs923P5ImsWHQU8sU/3qicIkw0kdrKm2j
D1e22mW8FGODmwJJTzwFUb86P14D8K0xiTC2Id9r9W9NuVNJZavSDiVytTpy3cf7ZuVIX1y+IA7h
shPKInB1RYvlfMwMYNQsyjPrqEAcvt/lZN9oDphz6hog4epAQAwDnSkuveXCZlMObFaYW8cp/hsG
oLKPEbPBmYiZf/vEXkYNMaVvIy2unaJjUQsHLOtYw5C8eoUYqL5tDLs7Mukwao41vSjxr1jXsLLb
rgAPYE374+K0CAoq/meZwExiTRdh0qiyMplJlsFLKrPHz6r/MUG/aVrV+rzINTU0HtANQHVNSLWr
yvm3i0dAa4coG36YJE4fO9DgXKVBz/T2el58OBgRAoiIfqIYC0WuxSgSJ80QlxqcD91e93QEvD2v
nmYtuD3OxU0txkFLWGCxkYMtacKaPuV5SjoNIr4HmeOZTZzE/Hl7jEum8NcgoNEDCYJV+9o7326U
Ej1+yDjO2g/uj9kv7VfZ2wjklvpRhE9ZttPr0c6z/VA4AC7bcgBQl82ESKil2wYK14dVwZ2rq4si
2f/8oMVmRXFBTqdc1n40L8XkVdCvSLXDkCs+LMFvz/1it6B0ZuDcyajDg7y3fAdrGR/RNtIM+MdD
HqR+RSXr9gAXDwcdiDj09VCEBcMV4PLzjQKlMvS1oaF/atElObEKQZINI7SWY5r6JkQlHbAWtGNv
xWsGvxcHToyMswDrTFxR6BafjxyrSdTPINCcaLUzu63U3FtP/wVh7msUXEq4FZBJL49bGALXmaaY
n97EgKl4MD23OdpK6UZr551BMzffyDza/PuqCisGYLnwNgKS6HxuKooXHCiN6ISijDMbELNTnbqE
Ymy8kdMPFTWt2+NdHEOIp6LmCYIneuHQFls8YImS8KnlUF4s9UObPk36Zzj98yMZY+C2wRkHyhCt
gcWmnyweqXDZzE8GoCuj2tvZmkfN5V48H0Ecu2/nPO/StEkVlp96M4MG9ENhlg50X4lQIjyiyb2y
aJeNUMyICk9d8G6AirAWXylVaNq1upadWjUYO4cTvOm8aDgS9aCVsqcjmQgLaVcB2sJ0P20nu9Q6
t2LBWB+MGLo1lf/vnxEnAshq/C5okS4+I1OKblCQSZ2MEJ6siKcgXMIKyAOw8/ftkS608FAjQFoM
4iDoUDj3S63OOkt5zZOmOKGSPEHduYrqP9rQJcTpYlL9oRxoYTemfD6olLZvkzJOBhwcw+HekDn8
IExipThNLck/wHPsmpUDdNlAWPy+xVKAgj1FUcOLU1btx3KCOw2x41nbRVLiKvlnJfvAcJf2FIG1
8ByPyLiGlavtMvRihQwAwlGuAQF5WbPRpYQMxZwL0VkIAY097Nm0NeHvK2MAvI/KE4DnsBNZJnI1
WCgRnL2KkynV9QZJdORACNFa2VbXPjbyACq8K2W8O5fPISscaTmxujyF6PU/WoQpb4BWsIDUXefE
4vfZstQbpq2MtMbK1q0c2woe91BpNxA+N9ws4H7awnwS1aXYauOVX3h5xUPXDSAedItQdEDVTwS4
b0efh3SKapP2J6l2TOSYMUsGp5mDJvrDU3+ofMU6Dv0uVZIfJLbspovdqT1FXezAUSYKXZV4MDOy
a3QR1+zmvj7CWeVH/DZcv8gPFSzestQlzVID4T42nAikhyPZr8N3+NFCteoI5xknnLdT2XqZ3oCA
7ick2YV9voHaX1k0Nqmc4m203tCjQOpa5b6he3GxzeO/HcxczEcYCXv42x27h6FHgkaEBeAg7EWN
idtV7RHqEQn5Yf1GNL/V75u6hbHcRylVXvyQ/Cl66Em9G+mbhTY1Cmy3Q8RlNAbCWuBXgBERwNRF
dEQo4Gkv68OpaIbSLo3e8KQul3wtTf62WiNcMMzPviPZyovq6yJZrDeeydAjETcnEr7FNSAnoQG0
vDmc9PE11AGLk/wq2lXlcaqOUvKkUjsJX6zxJSGqg/S8tmSvflTfjZ1C7oqD9COlbmrCzONhhLVZ
5OjyY9ziub3T9prp64Yr308JdeUxgKlJ7SVPiuXTlNs1s8f7ytgAqNmoz9YfxXJvL+hlVQI3Depa
OIYmWGfQtD7f5KXeDjRkZDhJGeQCoG/KtEdLgwmbQ7VNPN93DcA1iUsD3YHjTfTDoPcNG22absyH
IrbjbK3Yp4o7e7nU33/R4tEzMuDnpzgcTj0UE2R/aKCU95RZ0H/nTm1BFs04TJGroX57MHZG/Lt/
CWObkSddApPyjfQurZzQ3GIz3k+xN1NXKe5LDZeDC9MQNdxmeYOdA++APVSv4pU+70XSgwohiGSQ
y0FjD9zIxcs7U2ii1eWQndKQ6LsRKGCHzaPpDkD7rJyFizgthgI6BckkYFPgPJx/udaEPzoqehms
EVCmw63YOYrJU+f2BvlKRs8+B4bBQRO0CvF8W6ZxEHmvC6q0FVR2R7ItI61SnFpKwmwjN0alO9VE
UUvPucY2c951zMm1PDHRrJ2AUu8bgAdtMidm7ZTg5k5OGU5wKQhjOvTuWCdtukm7roeSDoG3tD2i
ZA56mhoqP5patfAhIS7VO4Uxtbldd/NUOqC2D4hJQCQlPrCcw+/cImnod3MZqw7ABP2vpEqhki6x
iZKVMHCZAYigizYmoCiIAvj3+Zp3E8tqNYpFMvTA/aH1UVYZBrvz297j5Yu2bz8BlAGOZuVbf0kU
Lr4CIMUovaMggfrhUo46QsYkjQZqZkXs5J/MTdy29nqXxZvCi7Rtx/ZV4/TAptzBAxqSAKPbq47k
QSs0ssefVWFTYaw9Q2n9b3FHveZO9QEzNJld3Jv3yh0gftGfJrMZ5G3emQq0r52+DYcSjjMhpC4g
KnifF5Ytb6XfobmBLYH2amZOPP7GlZGwE583feml+Y4bdh+t4H+uLTr6xwKDh9WHsok4CP+PtOva
cRzJsl9EgN68RtCIcumozKx6IdLSewbd1+9hDhaTogQRtdvTNcA0ehRkMMw1x/y6hxUO5LGwasHI
B9xL6Ttbkr5G+cEApj/nzRpKhrWpdpu+dQz2VpXdSjY6nzeLqZ/PxpnVDc3cC94FluFQ8LAn9yTd
aZrnkt3rraOc+PTEMztba7FcHQ1y1jg+oPEEBNL5y46o9+RGLmO7wZZvE0CKkfjsrm82QX9coyz9
QKfOXw2HB/r/ADgC5Ae9+vPB8iRrIyNQoMRJ1ccGEL/i9JA+tnYKpbj9555tdDru9tJzq1DtEMKD
ERSbeHVtX/nAZ4+xzEx70Zi0HooXXkVc0yDuYHLvCflMrII2G464td2ZNoAcFZHR5joezJAoLme5
ob1zRxqYqK1I73fK8bXNKRN33mCSzi42mXVQCA81dSsorc20Yc5r49zpvCV9qA8C0gVHDra+Y+wl
ZE0k1ElEdXPYVs4BTYiD8BjSjASQ8blPXTQU23v1G6q0povNhH8Bnlq7gcB4jVROun/5hkPUYOrH
2hSemtyM7zvfrY6P+b5sreJZswva4nG5D/1NiQns0wiM7ntHssfHoaHF3t9qJHMEJ7QP94XuhPTr
wLut7ZT2l0EUsyAuVjnlt5V1gOYZjZLNYMYMgETqU+Wdt6bdcFeR7ulOt0Jq5rZlUJWGZmkDLPrq
VgSuoARatNCWgJWbjRqiaysOBGgNiIoTwGsJ/Fve9s4GO/sRACXL0lDqTA7GQ7ArcxKQB32bWQn5
29sl6SiIgkjJoCdqQpvC+NJ2oiujpZGR0jneh2YxEFeN0LNCxADl5wdgMx973/xUaE90UvV0/8a/
Z872pdodK1N5vhM7qyNPgYUdnXk5lVzOfPC35Unz4IBl9eSzt3F/W9yDbzk9gTYwDFiOXW/CgMly
2fZUwL2EKk5oUp25kRvZ2jEl1GoBJaMhAF3wyyBYIzGkWiazo75rlZunnkguT/Lvz94U7zafp/5F
kQgJtyZa+q7+OFjBVibhhtRfak+crUpEMgH8eaAEvu4BvDGo9IFoydMkYte278RfGjXc+ChD7JFY
T6CYWJWZmPvC7qhEXzroIVJtm5jfTIBt3aYm7lY60OnhGNk8ER7rU0hS4mX4vgLtjkcX/2e7JxC1
7wlByQHPYgYUs79RP48KKQnV8aOYCY6+hmb+Pjm2So45/qdg7TJiI+x54VJr8+lbxXtvoxpJMiKT
3oxKy0it4+aFpl+yc1fsjoziTauUajQ1naixNK90jHtB2MHGykxOXy4ErrDy9/6ettvy8OlsQAcp
ySe/AYBqM2n21km3BXk0PoOchN+ROb769km7fyvs8sQKM98WLYlNbDSeDNZAxw2RnK3L5SasDnQa
Wozmh6NIHKp8viX0EdStRwC2yJaZTUPJJiWY2g8b+Gf3mKL8fdfsUqtOCNm4FjS+TMO0NBpY4j24
FmZyV5LNSH3MzfdXSBIHYfbu9Pma3T3Dd/shPMRvZj7Y04bHZmDpYavi/W+HTD/n1fJYnfuNs2ri
LIa0uLBGCG0IjaR3noA+9WgWmiX69E/g8o1lPI++qc1r7/aYF4kRbgrwBFATEFE80pYi4SmYJ6Iv
A/k20ubE2DOigKA01dDq/O/bI/2kOou3A8YQTC6wT0GoWeZgediJZRoGvacPZhS9RBJWKdyGtd4u
uk2oOgxECcmMEA4qJBbuopFMCg0hKcHTNLP8GF8ZsD1IhMShGU/bunxoKocvn1Yecw7Flo85Wxug
FAQlGwTI53dbl6BZXicFMjYwQaXGkiDmB/ZZVkqk498G3VY5A44KEIiHfUpx9NM/GbcZtbc4BKyx
3Bbgi0l51xEVdLkwMHV+bZXMD3DrARd5jhrnnYSyQu9JT9xdtU0b7KEG8ruIl/1XVXWP08HIKRTs
Okxfa/JrufQl2FgHowHMS/yNngzk285nSI3SJCsaET5aTvsJmlx4FDW3KWz8p7LCTXoYToozWSPp
19Cw13YImiZg1EDoBH+WjS0pUaFepSHrhEsUdrLOuG4COTGZ7tRMkZE3sMJoTSQeo4SktIoq0qa1
ANbrqDPV8pnYfgOBIXzcXjPSZfCFGUHkBdEcBYaW4uKT8FPCFUKfDF4qQhacCgw1xm0qkYGhgRwC
NwTjR0g1JeZMQ4j1x3j6gFZ7JT3AAbZMX+HSkeJSUqr3FB2fnIjjizEVVlMfCukbsDQKdnIkvoOu
koA6MaBhSCEwOzZujIRaXQlbr5wIeBcU8NBlQNS8fJdCiXmtl+LBK1Maq1/dU16ERHpLnqTT7Vm7
/jH/O9Ly7Kk0IahFESPFriFTlMTD4H0ctolIeXy9v1HoxBMt+5UTT7q2f4BAmnvsUP24EKzR0dJO
EDYO6NWQBPopRB2t0aoh+fwUbaf9YJDOhduzTJVXMXTT0PFLxHMKSdERHDZIJRoqQnUfaN+hP/AM
2g74yBOA4a4eONwWSWanHlPdZOXGWIPGXZYJsOhnYpEAviC83haBd8slZTZ2cu/JnZ+ipI2jaIja
lHITMprbn+famv491OIc7EcfJn4MlSvekV4BI6o0U0MMxGWQxrYneWW0y0IZDhX0fGarVtBfwSY5
P1Tqqm8kTsKbpZCdnFoqyKGZQrMjdNgEeLdZ5qmVfg7ZAQqBlDGztfrpNQY+tE/u43wryQcDUht+
SvJt1LhKEBAgrEFt8uFV9JcZXlrsfBX1yY82fG3KgxF+TslGyjdjYofJvRzAIbknta/se/mOb47x
sPHTFZzhpXbb/I7oNgHWMTdFLoyBUqWueB0VqvEkhaTlXHXLRXAWoKBHqPxrcQ9rtuhP+9x+VyO4
I0iRbcObIF9/hE5/Tus1jebLIt7PA0F9HLZLqAgv77paVTMDYvLY6yanWL7GIwvvyCC6goYI92kI
N3lFyi3MAaCJWCEGh0FOROttENvaWr/oWjaH2YEeOES0Ua5YVhTVifGaXOFhhtrU3wa2q+8Bqqpq
2lqqVzwoNnwwZLFbWXjXh53btii/wT/n57j4VSWALqvUNQnWeZJsmuBBa5/izyyQHCmzchDp+L0S
oslJZaV017oy147a2U7kf4de1FD1Mo9qecR66I0jx9DHJcNoGspuLE1hjSx6ie2ZvzVQGojz4HmE
Y/d8gyUMUMhpLtji4pZiOiS0vZNHp82247jXihPge7cPkGvnLID1cANBYAmNPul8wDHkE7+b67Gt
8gmdhlP5N59odzLaaiVku3YoQlkJKwaIKXhvL6axF9pGksdk9Fq+k6yE92uziyAj2pW9sfJOwhyC
L4MvVcY1D1VrRIlLoUdFHcF+LbPBY8VOnv6mPq4Fc4SXu6X7ZsLfqxBYTtwZBmPysnN7Qq+Njd4u
eqpoLqHLuYwyakFi+IbYreGjNMs54qa8PcJ8fSzfDl1+XC0AF2A2F9dLUCSlHA9wlMh7cCJZTxVk
3YG6gfLFykReKSGhQQaPXhVCASIwhIuPJvRNLfmgKXqqo/DE34IACvDo02RirxnEeIcJLRTqabnP
DaQkpH0LPnJAYRoiV4fuOV4jC14JRs6fZzG5XDu1fDohGCkSQ+mQe1WGKzAFhid8iaS1ETT0ZWuh
qjxj7PTjzG0Hp7ZnYkR8GQ55pJczKPrf/h5XNi3ICejTgW5jzM6aiz2kjDyQ2l09emh7Dtu8lAAZ
SioZvUHwVeoYtGtfz0K747PakctS3vh9siZReeWWOH+IeV3+OiGhrBp1QaUPSDhiw01zCqH1Tqad
zRRwomz/jzZScK1SWj5nJjwOElvR0dqjyprSuHAZk5w/yXwS/HoSBgAOWgUaQrfK5PbyQAvJ0YqN
nFDV5IftIUYLdTxqgRu1u5SKDk/Hd01auzEuj+3zp1gsXXg99FUiGJgPkSDIF4WS9J0VuY1GR1RL
soTI071gvDDjM+5sNXqECzTg51X7kClshbr3s+nPtyweBihcZNaIx5CQnU8J148JA2EfU4ICoYay
p7HRnrT8b2tA3hWKv7aS2l3ncHaWgA0PmRtb0kktniRhy8VEyl4QZoSNja4rP+20EmXJ9tAmblnT
YOWYvjJtgH4howCYGZrLP8jbXx8vEaRRqcdh9Jj4kHMNSY2jXAuEtWgOwR25XGESXVkrZ8MtvlLV
BEgFYwwnYWI4XSNy/sDmVqpQoHz54huMltHz7f16eUJDv+O/r7gMYgGyzIw06UcvDGqAPUKzHsPN
/2+IRfItQ9t7FFMMkbGI5vU7mif/hwGQXyAgBBYRn+t8QRla0QRs/kx6gloscqSmWNlAl/c1ZunX
CIslm0o6k4AEHL1I/MuJiYlcl0Qoh95+j8vw43yUxVnRcKwMtHmiFLiU6gxZtY+QJzeokX4ozco2
XHulRbLkc+JQxJEwevwE6yXpo+8UsGX9lev56vL6NXGLJd2kSq5WKT96CIaQjwYoz6ri++1puzrG
DJGeMXg4VRafX44yho4W3sRHRqxLnyFb6wxfnatfIyw+P9qwlRJreAujflWqlzy3Vj3Erx41ePyZ
CAOzk2VECONQBXbo0eSJ4vghxpHJjIEGQ/PJKr61hAQ5vN+PK1/n6nsBUgP1HmgAQHH4fOPIFQTe
wBaZvLo6+Mmxbu8Fbk2CcW2MxQpgRStERZNOXqy/F6wjhrjlVvl3a4MsQiHZSP2UN+LJS4GYlSS3
KwWrAiH69kK7+o1mlShgDZAELb+RPnHcwPh68rryQQ6e+rza8+XJV8Do6XAr+GtUpasLG/1YFHxm
h6alHEQr90GYjTnGE78K7rGWvdvvs/b786z+ut6CqJe5sivwabK/iX5SuRViyLXfh0kCMipoB/LG
supaxyIY9606eZpavEph/WoU/yyFC74l6DXggAAwABD8Itrsk26aKmhheqicEmN0mfJcjObtaboW
aEPSACkhLNeAIFqGAbwWZ2LBcMD0MbjXtDcgag5LXAP1P7mXKx9UmybyaSZNTNipo2FAIUTQ0Ecd
OtknUAZI7SotpjXKxOV1AUIrWvVoagM+iwLz+eeDhFibMjGHDxOjqf+nJfV4h0JXKK1QL6/UG+aB
8Obo74BFu8zixtKIpJIvEAZlJg92HoSplU067FPjSapM+VDJTt4CHkbQw1qZ+suNjaHBtJFAiIQr
1xKS28dpzyU4Cr04Bc0TTnodtPwUR+xcGa1EYRuZkrrz29cTN91DtbfXV0KLS3IV6Ka/H2AxyVMG
LwnIGw6eHLk6D5RWQpkjftTPDKATgAYrMjhb8XPYTZYSvkJvbWUC5gV8Hiyfjb8sMSGjTWFhjEym
NplmjlAxfARarfatDmWuZ+PQhIRtirWT5/Kkw6gawKCovEB5bLm00gGpYS+mowc3sFSxqsJSkDjE
blzusjUnumvLWAPMELiMGXkqz6fIr1MIH54r/F4evUpyotbhfGt0+RejXSllXqmDgOowo9Xgowy1
zyWAXouToAZRjff8hxH5TzZ3ZP3vzERlMCzeep8Ek4n8Akg8YzvKK6H9lZdUIW+tooo1s3WWZQqO
cQzoQwyejrZB0v6o+m/8TvtnDSc4IYGAB+VzhEEghy/mEo2CrK5SjfdqZLeCNT5Gw0MrvgUzRswx
1hiOlwj+eTjwcDCh6KnhE55/uqrkxbqH2qjHaA8Xq015X2a0rICcNcww2w2T1aFCDTM9E1tULPFZ
pdgq1lpsVxYrxGmhVzBzTvFpF1tUawV+HLBcvZpteycS7RZitY6e7HVtBZN+5SbQIKqINiug+z8E
svMXLrisKTJ/Ej2ltfj6OYkdbSAhR2uAVgF/hB+mKZrl4N0+BC5rXFADw/UPSOLc4VrGAYGcjyCi
15JnCBCWtwrAQnr+qVoDyF4p3QDyi0I2xHDBDUKr6fzt4NJhBH438d7oN5OV4uj7EyRtGZK45A3S
T5G4L3Rj3EQG3I3gAiIem2asV26byxMfD4GIFPRsKCkgzDp/iDqFbQnHibwHU8Q4nTvTll683J7Q
eRucH6o6LjIccNiPENNYCk5oEMHhi6YSvSHxIE5HIiavXFxXRwAqFrgB9AUuuMZJIUZKzkoRnvBg
UeKWVJo1UOyViULnFpwjVAHnzswi5g10MZBZLUqeJAOG0G06wKtWM58rKx7xxYyLnbuPcw/7/HPE
Ct9OI5/JnlS7sbFhvUr5fdLQ+BHIGXXPRso0Iq5F2pfHJUTQkBHCD2oOtfnFwSIweeBTyE14Y2fm
oRmlu2Enu5GyUvyYp2ixDs6GWay1uJWzgMG3D+1cNlkGA1wCisxv7TBjzVY28ZWyF3ig0KGHVw1g
CPKySsE1IOsUvW94kimR3Mn32WBOzkSDE3fXut2L4jSnGLrFCtGUAxwo1dwGxStglLnTY/k3JXUL
Rz0vUBz/6/Z2uDxAofIN0U/EdrM6rbz4xnw7BFkRhr43VUDU7lstcwsZEFhoBbA0tTXVvD3e5ebA
eKifo6MDMgw24fmayoAITaba8D0ZWOlYRUq9coZcfldISeAEA2xH5nmQh84HkH2IXXcNL3sJATwx
R+eDKhqBvnai3qlrtLnLtYrBZqUOHlohOhpy54PVowS9H4BOvCR8ELN9x8yRowpHVtbqJcseW+L3
OPOs/oqTsrYoxM5XZK+FHVB5p3932QmScmTIrcYbd0zfroqgXF4850MublZDH7u8QfTrRd+vTfpc
cFumr1ypV9YCAgfcbKCxAqD7c/78equAr0p4G0mKJ6vQglUgl9Nvbq+2K6sbJH1wy+f0BeS+xTnJ
Q5++hYuc4oE1oFfHzN9Ob2HqGOaauPOVCNPAzYXTEhcXAHFLEVEke4rogxfnjUDlvWWlLXrdhg9p
kL3JwOCppIjJ01g5UuTcfsUr+KbzkRdrQ4/7QE1DRfHKD6g41p4suiruTgbPgBygzz/6H8OgvL+D
BLoBAONTv5Km/OAAzk9SuBejDWeAc4tM9Adu9OszNoWmD0bfcJ4OA/IB8EvN099rzqmje6UgvlBu
e+lPMWkE7amssBP2AJuRyBhIxJekFIFlPyhxTWJMU7pt5E0S74FKyfK7Tqfd4MLgBowPr+aO4WTB
uz39gv7ZyhzO+/TGK8iLU2ksi7Et1ZrzAGv+llpXhKtf5jLjgLpO+cC5qI12zFsZdP7RW4MuDo80
zLQwNTBoznDgPyUpbwb3qvSIfnpR1aTkHsV8jWRwZUP8/lbLmkkFSyT4OpScp4i0amxfp0CIG+yr
24HMZklfVe2yD598aAqZZJKYFWyUVl57vlHOXhvrBDEmetIg9aBovzigFb4YVNUXfa96NiKiQ/Kh
e+dp+15lZm08cTwj68r5F1M9r00QWRArwd4U4eX5+TlC653zGZZok26U9mXgode4658CgQCT1u85
9/Y7XlwLSIrQbEdmoqIjAXHt8+EyHirKhsr5SBXQY3su8x2n4zY/GmtL6MpcGigOIrTAf0FyYq4g
/Np6hV7BTChPOK+CK+8xNraqb4l00OHn/dFSaIGV/T+n0vO7zakfqO64IZaoIEEoEtZVCuelgcXK
50Ld8cFd2ZLQsJnh6ClVh2P0BwXsvnOaNTrtxY0xD44/QJRBvgnQq/P3zWOohMBMkfMK4a4TICRZ
5CtHwWX7GD8PJUcQYEAWRP1ysVSE0g+GkbHwJOpHXH80i10peSi5V1WGpUJuczSzYOFN/eA5l/7o
O2mieNmx3CriToktaGeuHPCXweP8wgqWLkJxhPw/beZfHxmW9XUR+Vp4mriHsHWH6kHuT8Pw0uBS
AWW3oGL1LIK1KjWvnQisMXzHJjI9x/2bptEOOEAIfsJfjpTpF9fTCP6lU2H36gGt5q5H+rpat7oI
HeYHnh1MkczB6GAp7BVopQ9yXBec4PXmm4Kdvsoa1QhEnScG82iqSzAncaqAjjhyYEcSfN/efj/F
+MURA5MtMMhm6AsanIugVmt7yFBVSniCHCwp7+Ei1pohiLRu/wYFuf5takFsaZ6n8iBUf9qyJIDu
IfR+LwpQ6wiUEEzFzmSS23pLgfMGAUa2Cu5teqxOmUEBmebVRwTJkQWJBF6xQD4GBFRw/L2hUwNC
Ka76Uk50OkYu8yE8ATNls9iGqu2ndvTp427z2gPYFUiuMyJxqBKb4VsfmLH/eXsiLhEIEHDD/IuA
IEPqGrS68/2SiaGsBaOMxTwdUPeKAFC9Z8DNKXWwqYBMOUSAL6akeNLBX+A2iv8E0mv32KqUrcGB
LiE087MApgP4noEgaQkGHdELzqcxjk4t0orSHQUzfcNUVl9KbI/JQMrEqwMqCsD2bedTGcTqePYc
J2UQWWJqcxCVoXliCd1Lv9atuLLrwXTEX1i0OLIRKy4mqowrgOiz6BS63Ctk7/37Jt7w37A2D44+
qq3IiAC/5T6mryz5G/MHQGW5BzBDVpKXy2AOkzQDStGXn4WNl5owxTCoddvX0Skd740nrFNln50Q
RrLxgZt565MNog6Cu8nkdad60rqV4/2S9oAHgMfpzCXgZyHbxURE8JiphZCLT3DCHTraTLTQaPHV
+C+FxY27vsqh6tORmh1xeXL141DYVWD1Oineg7tEOfgcbjy7gXnBY1tT5f72gr5I7hZPtzj/6yFs
Jml+OrRfQBmIgWkqcNaBQlA8+oCDtubt8S5bAGC2wI9QAstFRUliadxX1RMboaednWJxX4am+sb7
FovNit8VB9+3sZcjj683gkTCUxHTqYKDwUrANL/T+WE229wjp4V3MCryF0tTLdvBj5P8lPPfBo55
pJcrLzkHmpcjoG48X+dQJVnMquBHcaIGdX7qdJc9DDvJbnfGFiF5UG8KU95xbGWVzXfockCobqBn
ByAvaNeL8xkSKy0nSWFx8utvwGSH9rkr/pUXAFk8+HL+iD6jtW4s3sk3skBsu7Y44cqBZ7g4kTz2
5MYSnrk16MZlnWwx1iJkKLsqTpWpKU7aRw8lA9DVdmG4T+Jnrr1TXxtGYZiZFtbtr/aTkywnES0a
VL2h2yFAL+L8yIpZJeVGpJWnEKS7CfcMDNNyt+PssqOhtO8aM0ss/l76rqB5hDC+TSDaseEeAmPP
KX8jIQYUjFSQ2SyICmHyGAICNM03mgbJjGfWuBNsZxq3i0Cg3I64wOAWNiKciGnBnvw1b6vLFYFi
KY7eeREi6lra4pVw9Amjvq9OYWQqyt8iP8hrPh+XZweGAGcMdV9AOC/M3tK88TnfmKpT0LRkGJ5q
MB2jRx6OOqObP6iPtz/PZX8E6h3Yt+qsYDOr+C0WBegQ0sjzTXWSfPB8CDTeOzesnZAdwVI160fh
UbFKYiQJwpJPtXK4lQ1w7XWNOQDDHkB3bbkByqbzJaFvq5MymaVP+kF3kkEyUwOu0m9RS5Vmjeql
XGZZeGU0apH7QGIDNfzzFZkaUutXbKxOnSkNdoHsPodWoCBa+nf1zFBYBRPXyjnq82aaW0JkM8gK
yHR6TEW4Hu+gcjRLP71VMWktEdDyGGzOhNY63NtondIpoM398JWXdIDWHHPL8h1MJTYdAPyvs436
Lja04zZoQZUI5+6LlVrSJRMHsTdwrUgk0cRDTXx+/V9xuDCIkT51CiisEuHBYknrlzijQWXXyUil
HoIMDg91lNBO/ozK4yCbcv8kfWmoeyhmH9PcIM0EOKNlZJsYDiKNTuTaRSt3Ek0e0btIY20DQfdQ
2zHBLAwb/1Bp126TH6Ty+bFx/haLs1eo0hKSmmp9gsBAZJja9CRpB0hVG9O++Z7eUYVGEu47+VeR
kuDPpLtxbAua449U0zdNDO/zrcg7ozmqZtxu+twxpvuU38scxPjs2qfhoyLdFffa3+hRgsSL9BL0
IQIFEo9WcCd/tL6lFfsUrgMvA7erHUiLq8aDhjj4q4odOJ1z0XNiOE1ylwj2xG38xBYVWh8LpCnl
cYxLKHJVFGpQk4OqZ4hfCbccGJgqhX11vW8q9OZsoaNjfx++Q6qoMkRkovj7vkeNMVxT6byszGJR
gDMwX9CzidCymjHWhZQ0nFafeBDB8+YbrkVEfcofFQfPCLLOSjJ4JUA8G2/JQpNyXs2wDuuT+JA8
B7tOeZz+yIdep00DxcU/0+jiXC9MuIUWCvIL8en2sfbT81kuH3WGQaHzO2OhFqUNJRXzPsvwvsau
elMfGjrscrOebFFFTLiD7hIInFBWcMGVZd/8SwmSkFkhUT+2n3xMjQ9tk2UZUSA/UHQWvOJ8Amyt
UVEQtQxYYmDOkjvIPQlOP+192prQ0DwGImHv8UOHBQFmub+m0nzZ+5y/ISRfYLUGTA0kexcbux9T
I9Oi5gQbonDApfitFgbV83TDxD3PVxRCK8da++dYFqPibkCkDz92RPzno+p8lymR4tcnQbZABGPP
wwAW/99wF3RP6hoW87I+Pb+jPqs+6ghlL9wjKllEkZOLm1OInKv5ClvRVttDXbyg1CqXmyn+UDrI
MwKGEWzBEszTNbLGReVx8QBzzezX6Qk70LDni6Q5yYmbCrMOBaQfEvg+71ZVw/BLF0v016suliia
JdKYyXhVPnEFCF/HUPYeVq73Kwkjbjik1Qgl0Pu52AdqrvK+2gY/ayZu/lSKlyob5S5L0BHVTuq4
q5jDlbY2EgAwkH1XUBULrXb4M6CZNzp8tALpvZKpzA+kIRrE46A8t7idKj1Ix07F/Go48Fh4HGxY
KQi4Y0B/SOHTUlIO0lE6ACg1mNf3Kfjp6TZX6O3z4dpXRlCKViKkUxF3LIJS5rdqWSktvrKMjnRl
++HzVHz4zRYFj3+2cMKKQs9NA1YJJV15mRhVZZLAUjdsTzEkvT9w7HMooSBJRoELpZXb73Ulxsdg
qAqiSwW3YNQFz5dvqDXdUExVe5L6nS686t9cJwJvbguokgeOpEDXNLCqJtmKyUqydC2SPBt6sXME
tczKCKqmp/pDeE8kiUqjKUORqtUJbLhpQ5hsFk+q4gzHRgbKPkpgWbbT10L0q0fI7ylY7KtOhiMS
LzTtyYdCS28m4qHiULaJUWJ7aOHgzihk7XmBat1G84xuZWVdvWkNyPD+iI3jyFx8AUOa/IJrWXti
cIPNyl0pW3JF/eFQtopVGzFtBDJC7MVXvZVvf1nPRNH118iLDzDmoKw06CSe4gYiWLNfmZbRDHql
PEq/X0ljTu1bXn1k41PDdqLhBuMLkHLDn5XHmIdZnmvINAUZdQAJoI/FNRUmEZOqAudal/wdDx3E
C+xBnxOLsd/m1vTGFbtEdrWQRq/CnQ5HvXItAp6vpIsnQOMeOQXQX9h455tAVJNIEpusOQmvQAXe
98inWxEqWbzFR7vYymXHbxw0+prBHnc+qR0/hTJN/NUiQNvWNeHN6JVzhgOs5pSBapGDnk/3zzRV
HAszuuB/H3I+on5dNKVfiUasYJpgjzyCoQxqULarShTDA7qqLnF1aUBHdJaExxJZqoQwLU9CBfCO
E8zBaIG4M/SPeWzG2krcde1cBdQOcGdomM/uhecvleZpp5Wsa076VrjrgxRye1ZOY3aXrgH75hP6
4hv/GmkRlghTXxppiJHaHHifPucUO2iql5W1PK/VW6Ms1nIgxUInA6dxQlZ64t7V77ja5L0tSns1
J3zhhofGN2+PeaXEAAwxdC3BL1NgWr04P1gfBbLWKQDatKEVY4Mm5R9F+vfvhE80qwhDDHo2OD3/
TkatZH0Wc80p7V8iDXpD3QNERqHhJyE+77vh//JOv4ZbfKw+CtNq4vzmVOVfDFaChf5eJtHKyXt1
4oAnxd2HVAdcuPN3QgwUT62Kd2IGTYCahRhAmvwzmB9bFp5TONZ4YCxxn58PUgoD48Y4ZqfAh9Kf
QoYWGKk1PYprVynqjQZKQDNM9qL3rCWTwXI5ZydNeIxUWqQ7rt/CMsUEmT2QIZwFkgrX2BnkeKV+
O72Kjkoj+1kdV4ozVzYZEMFgRcByFnDHZVnZlyq9S/iCnQaUiyfh0IKte3u1X7ksZl2CuRMHahRQ
q+fzOU5yU2YTYycJomG4JNty57NN2tzLvn17pOXRhIoIJD5QWQNAEPnFUqO3S5kP516ReVCPE/ts
W/b8IYwNyNi3DzEMqZI1rM1y8v4zICBec6MEtluLpaJGvBi3tc48TkSm3WleJzcr++rqEDNYYKYe
oNG9XPL8lOaJEXWQ90B1VAwBU/jHTfXzEhCWmmWJ5kL1IphSjZDLs6iGeNak2pxxX0kJger2ynv8
VBl/n7PzMBAzgNk0ilbQKVkMI0x6M+Fe6TyUQaKNKpt6RaDBx1mJsAv5Db8XC5e9F7vGWo2Yl8cG
hob7xVwqAH1mdng7X4GMT2O9NqAypKIyElnjoeBpER/ZYyI/KY0nM7cTD6p4r0BS81hD8ez2slxu
gJ/h0fyE7gGOLKBXF8MbZVjFRTV4URTSClwGpp9QK2pkEJ9XIjNJwm8tZhkAPZC19BkaDjWC87F0
cKn6IGAYC73V2ocD2oPcwZKGGPCNnhtUqE1pXWZCXx6xo5PJULtqP/3GUqWajPVL2GyT8rmH4Bsw
Y9IuEZwih4QYKVuqClvgCp6EdqsWoAKKgLHJK4fRRWT9n6n67+MvvpRS+z1Xa5iqVnPFERElQT0u
eEyM7zQhhgTqM01XOBHXFiamDCgBaI0CKb08NaJQ9pMw7AYv0c222UC4jO3KXbcVZat8KYSnMaXM
cLvkqPxh6MLeXhvXRwcUF3EsbgJgBc4/WFwPrcZPLXQx6kcZ/gN1swtHH0rsGvHRXpYEIpabfNaN
LV0utiCfVvTPgr7m6nh5zMA1FPk6KjIQUwZa4fwxQDM0EDcOPKTXE46WIoTE02TMVw6BZYyKTi66
hkAAoGqNC2FZMqwKkRsHRQf/BN4OUnoYR7vn74XYuj2pF/fAzzD/Q9p39jbSK13+oW2gc/jaUaEt
ybbssedLwxPcOef+9Xuo+y6uRPWKmF089z4BA6iaZJEsVp06h+inQ5KKPJFvBzNoAw+gicGfFT+c
nuLRqeLPQZBM5QI8WBjW7hKhl1GhPQsQbahvoFJ9a27u1QmxD8wJ1bkWNlq9adGaK+UW+udjcBt0
S7WJ5MVq8+op6fuvuG6/gCq3ktljdk+szjDqw6AkIvVMOikqLSlUzMi3TGAICKfMW5InUHWnEnPU
ZBJvThpMMurAaHcHjQKOV2qSF6WWkQKOhbPSOvL8XJzlwtK5l/xFJNnvCBFTM9thfyT80ih32Wma
M9IRa8tMtOkR3+IZIl8ABFfPK1UPKg0C1sI5G78Xw+uyZ7GHST5z5AxKLyzhtrWpxbSC9xEtTdgq
1IBzqRWNEDoJ52w69O17s68B5AER82PfvWtzJN6E7UF6xEB3hX+99aZiRJ1/SlvhrLVO+5YDxZqp
jSUhpZCAU0qESryIq/p5WD5zrdgZJ4b5tWXVUC7EOQiUMm6tW/MgSQvRD9MIZykCbSmQE82miTIU
kJ6N4ec05iaesxOkAzsFAlmpLYFRMCcdAo8/gwQDtHMRKLuIDQVJObrApQFal0byJJxF1S3B6zoi
Nf1VvYupO4xvMe6vx+YueXXaHlAu2DfobELCkApOml7R2yoVhLNaHlJhQ/TeQWcXDIclsrsR4JpF
2UjQIA5cI7Db6i15RyBqqqk3qWc0eKuhryrWVMRmsjigT0ffRN78QrEt25bT0wI56zl3qpIxSXdn
NvL1eO8b2H5IpeMAul2qetQaqaoXGefOUFkESmihW6xi3VBkxam5gQgvOr/RAI42JRqH07TgZ1h0
bTlXbW0q84+ke50Tr5YV78eUxRZPWCILlgPcVULgeshx4gSDsh7+qVMrksldNYj1wJ8T5Tv8AsnX
oHva4mbTn/lPF7SWFrGm8y6xivga7kagLbj/0ApKhdppPmSatMCjqwVFwUxyjeW9jXCOIXUdFlY1
NK94NrcyOPLfIpHxdlkZ8K11asBVV/dTPQigDRzsBYmbGo3EQRmblbytOtlStU2TinvAeh67/l22
/jJq8G8CCY2uG55u1hyzuddnvUTINbvZsOO01lzKZSOgvimnh2j+bgw3CQFBm/aK0qKKqb3g3ep1
kAoY/nQ9YyeuLwIQm6T+RcCmVAArh6GopUYDWp7fII9dmud62ZTcz+FbHVDwfQWJZ7+ZWIfe/U2C
ub8ySnba1U0Sy4AQCDLCTg4sF7rQOqDtGia/1tDjkmzm+YPrANbZ6uX4q7Tn5DgKwJCCgXApvmb5
qSveGGtCZzcva3L1PdTO5uthjOH9E2mFmou9lgqmUTpqgcLJcyicZlNMSpsZA97hIv9jlnRh4eUA
kDo190s2lrUwjNOZ30GDSJNftHbyQhEtYdXPRP+UNLdW80MCYQju1UBufyqfqnabLltpeAL7WF6f
JmE0u+gszZ4qH/W4Zpx495cTWaf/fiC1TkMEpEvL43WTjNJHZXCRF/fRnivEhbEb74pq9FRQK6BB
EIUD9no6h+ivDV41aDcIYoeqcVq5nHrWkPifbQkhJaYg3zW1JQZPXPuSCM9N9ipAAzD8ZPiEeHcM
K4SviqQNcVEhpXzro0q8VLoUCtPZgNrH5BR5hbY8OZW/jFlf3EKp/3bIwhwbpQ4cXpj2HKhiTPR7
fo2ZnjPeafc3D/kWknaHm+DxQp2UicFNRdKCUC9LC6y2UsigcFUzxlmwtiuvrVAnIvLZWSxlGLHy
kYzeAD1ZweQlPNq/uPGDMbtrnnVli65Zqkkj5Rx4Qs4p53P5p57/XYKf6k+x8GPJClG4jNJNciin
V3E+gJVeYQx1JQDBjKIFRUA8i54COpoe8Idqq4jTWec/M/3Y8bVZFoNTJht0pYzJXlPBCi3Exz7t
7Kb8VLuvGfJPS7HlEXjoKLdEf8EhreauPO27ChXe5WUpvLRVDjoXbFp9tCru1HY1BEOE3SiPkJl4
PIN3SQ5cnojYkHMAMBYs5dQjqJoNJVVEDiSkAGvIdlXWiaMD8A2kcNUlgErMkDZa5oYxceLqtriy
S/786uie6rBT5VSdzi2UD4LBjpG7VyrJkoOTllmpDE5/7odQeeHwhFf8GELvGXB5aAGPih2pH3la
gqIYvQjYvsWeRdh1n88gs4JWNOQVkH66k3bLdGzAZQDvXiNDhSL+k1UHJbMzJHWTLWRKtZEzm10A
wt3HiyGuXSCEOhRpPTRn4xNuZyXj5FFJQqyGEg1uogKQo+p7NZjNSocIAAjYwzADYSRInPcNmn2F
p6o6J60tgHZiQd06X6S9FrqFeppLZFGZIeXK5yFTK4M9lyRskc+//bxBHQsgb5E3baYDqhRmFb+I
kTWhZJwOkKOYzyGYAWdf2T6elhUfheIhypUAoODQotO1mVYXmd5yw3nh31uh9BbVa8vanYrckUbG
EpDD6TZqRmcBSCmQckRTKXpKb4doGLk+hjIkCeQJlNiROYzvSD+roj/oe8AJ5ZfHQ1sLH/F6IXhV
lC8QL1N39yBzBQRppeEMWsPydZpC0alg14WXgHUDmSMJw3+OsZivYjhqu6woWAH0ynmtg3ETtLX4
CGjVUkOu5CwTm9gYzi86KP37Xjb50iu5P9kCjSqWlM5FGZaeYBX0EFBhIO0kNKo0Q/0EeWsV9MPq
XBwWWeFeMq0DdUqdhqgWQil0N/XweKkieYgOkmUFOjiK2eideF5En1v0+i+nSrM1B32OrCdAg72W
6FaPSHzfx/pbKkaSrYkAgy5aqm6GoII6AKgRbVSNOkdq9C+oTlQe10eCy41ZjDRIJ5s9UsCuzM9K
bba9hPNGkerl3w9bkMyiEwCEU2gskqntPUV8HcZ5Op6HrPihiN2zzP3SxuehPrTSG8OxVg5YHa9i
QsCNZM+dY2V6B1BaVI5nOXAMeZuUwdZAFrKI0DE7fg9Zabd5/mNuRyvXOHNeMpPxAfd5FyQm0aKP
kAzbCA0htzupGvpw0SBkfa5lNwB2uIeGr4j7sUIr2bjsm2VbxLucAxZC/s33r2WPZqlaBSP0R5GE
jJfCmotDrxu5JgV0goAV3X6LUizKICsVYIHBz7r/PRtHaAs0qqmVh7JgDHztBEGZHe8yGf0eKEbe
2po1FHCjoh/PYpf8WkDklWqqKSzxUf09cBVkWK1eZEG3Vhf7yiY116AmEiv094PoOuB+Q34rCbyy
whUa7sqs9bgFYNt+cmOIMQTFYovQ+mYs9kochgFjiuHXYDO45FqvrvOl6ro+EzroTUKoMdnWva9k
T2l/5J+EzonBWwvhqKbaCwmO0MUunhZWC8XqCl99ALW1mj6v5Zl4G5p7HCXLzUkp3OAEfjWvj9OD
VsiM0JM1YvJBVyPGFa4miYplTmbhMAntts4NX+lVVj/X2p17PbNUNM0BP1EaCWZ25tqNkIJmu8bF
q25jIKcKDU2D82LqQ+Qmipkr3uNlXZ9U0Cvg9kWqimbT4YJG54YWY9Tyz5rfdOlroZnc/CIBpM4I
CNdCLrDxIZEhEWt4odzOZxyFQMfzzXgei79j/KRGmhUQ3W30oPhZa5aB+11234/Ht5a1IBSAkP3A
+Eg/+a3RoewKvhuwb8BEM+ujI7mK7GUQj+otDrIYykbvuy0Ie6O/jw1fctx3t+CVYerar2pDz0pl
xH5ZtkL0EgfT28KnJukkbXA0RWoFfZDE5GPQZoT7DH2nI1Bq+sZAvDVCu3KJq20in6P6VPOvItRI
J9EDdm4KkGcRoe4tb/Th/fE3r57nV59MhQltPXZTX2Ku1AH5UR1dUeG46ThWWXttalCVIN2maEon
CvO3axJNY9kvUotkgfGkuJEDbgOpBePae6B4aFzMIJMRYgPkz9mv9s1ozhwIVYHsM0sjOIncE956
avmE3pldc1D707R4o7SZ8BJ8PBsrWwN9+Shi4IAHJxtNyYbWtEioODIbXr7spuBZkbZ1DFUb+Vgr
LPL4dWMALgIWhAuMp86aIF6mlMsV7EO0IBebUIL2GaTd0t88NDyKgUVmwTB3iVmvjrZkUpRqqXkk
VLPWqnnVmYuvcBd6ClqbM8hKPp7JtUwmoTj4P6OjAwW5krq0GGRcmMlrAOkvUWs9yKRuC4AZGrmz
2+4IIT6t2+pwtmDiAa9HmVNrjk3Q7MS4e4KCKmN118JyfBPUdVFfBuiBLmQoxSBC2xvfpPLlydCC
ChnVDOK4Qydqlg4OchQmFQiBhtoOQEEwBytAdTKClpVnD14g8LALCIKn252Blu2NSMKqV/VzJL7w
1hhAfjKEpJ7IeGCtnYM3pqjbM6mn0mgkFQ5Wa8e62HQfNWEiiluf53bx70axE6Cv0WvBqiyTQ4M6
B8krC2ljcmHi9L/d7FIaBE0jQKQDLBS6yRmjbBpTwiKJpBwavFQoKusQX0BRSkcoTFkBP5XWGdEo
+tqxwA6KTEQk40dZ2WgGf+zM1CF5Z4k6vCZhQR1TGkTQYB0hILMdMjtggtDujChoBiRNH6RJDmUk
6qqcl7DhUxEt7KL4nM+7oSFAB15hlGlXrBADeBRBPh0JQ+rQgffpKR8pkS98qNMXCP/lGqz+L/84
X3jPA0OBDkMJ8SPYf27Xv5xkNQGdTORLGlQNvNgStH3GAklQGwncoCC+QGeyQOpgqEtRI9EhmFzD
n2O/smXxqRCdmtvo899WYOQOKGeGHRlyOnjbQZaFlGIpO2M051kV1pFvzH7P2wKLWYQKOcnvgzeF
KB/o+BsgjreTJWVQYZC0KPaTzplV9NshImMcfGsm0KaAXiaIuxlACtyaEOoA7Z1xG/tAFoE6cXZZ
NZKVOQLnMLrdSI2coJ5vDRhCXEWoQ8V+MXjoy5z+fa2BmsVDD0J9RNKF3htZZqR9M3exjwrwlH6d
C92u2/P0j/SJZClwmoi4+wFUwauSGkYn69mic1XiAxYmh0+8/sVkL15ZCoJYwErgElDxjKdmakoM
KZPKxG9RreXea/St6ox6wP3GQFwvk64fdB4ikKFOqzIZyqIFWYk/6dti2I3TLgPD1yHp3Me7fHUo
SBpKAKviTKFnSxWHPpuaPPE1M0Uex+h7ND8wcissG9RYOl5OVLWFDSnY6eOXAOBK9e/7W5IgREcE
SwUCX7ldkTKN00lDWA7QgBtrps4z3nprQ7j+fepRIKF+jc2B3++bw4wuX9UeOVZ2Ys2GTNKowN7g
TjQoG3mQJjyXjokf8YfpRchtPJX/fbGR7eFFgmVCTxUVS7TGElRJ0qS+vBMCq/j5j/Srl60HFnEk
D1FUxMVB3X7NwJWdEhqJX+THJj62kfPP3w+uXFQrge5GWEr3aQXzqNdhEuD757dukynn5O2xAboN
iowAn63hfCInOsASlB9NeTSGSp35qdlD7a3x/latNYtA1pnzq1aBeM/+Dr4YRu+uc5hFORzgIKS/
yOl+azQrwiidNQ1lpg95Nz5xUDGO38K39Ek+JQdu10Acuv01vzy2umIUFB1I9AI+CKQ1TdNR5S12
UyEte1Az5s4SOJ2XsMhH7jwapRJcJECCAlKDZaP8IU/aArDnftmPO/55/hMw3JlOTCDyAaIFiQnw
E5JOzQtnwdVraGx6oCqLYdnLO+2jfp9iwuoE6WZ0q5VblhrJ/WCQgMdskVwEMpU0rHQJa11NVCgT
BeVh5L5Bt8jkzCQLfRVyYzwoU+K3SXcTDNCnWNcDS5uGMRhGOIuoECPrDfWjAxAD6vPj1WdZoi5J
Oe1jYR5gKeF2f1GFDyVLmZ2K8x6buQspyIBA8yujvwQ3DF1CGfmiQy3RWPZgI9s0jM1678G3P06N
IZfFNlx0/HjH7dLypYqeFpBMDM7jIdxdxGQICE1JZ5FAKgO3m1MMuWiq4mDZF80mAN0stwfXQIK4
fnQfG1obDuIVlDUF0BGhi+nWUGFEXV1HFb+PC0cZQE23TwqnSN8fW6FS4BcXw2WPlwMSFijxUFsy
NFIJQPeG34ebTDigYKrO7uAEnF14zL7atREZaFZGRgcODRjg7YggBpuhmMHzeygQz5B35K2gB7yE
cTXTCQEyJBBOolmEkI/JMh1783PbGpMaDPvya9hm9svize4ntDI/H8/c/WjAm0XewejRJMzf1OUZ
VUiwSWo+7n/K25N0evzj916GjBXibjT04F2Hg+Z2qooqKZSynMb9ODng60DH0qR4s+IMrCD8fuMT
Q2jdII96NJpSJZAg04McD+FxHwMHYZW/cdFsUZ5+PJp7J4MRcEiAvvJyA1CRTCHnS1VGMJJtIUus
WvqxBdIecrgtI7JcWftbS+TQvroB+jZTc01fxr30kXv93+Azt6RveRPrZstiV6Wy/XCzW1PEP65M
ZeLS4UEAU8mpOUm8yTm9m9uqCwnawtTsxzO44mw3M0g524JzrdImGJut/EVO7PE4sshiaFj03YCo
sCOB7FmgNWTujtFp6Mzu1/Cjt6Md7/ZbEEj1Px4PaeW2vp1A4jVXE4he2qYtC9jr3CZ2wbboSR7v
gz9mC1R/sDB8kG4HpIdH80TGQ98ZMS+Me7Su1bGVb5BcQoVt2YuQL97hsAPMzdNd3rS1wYl+sjyT
+PjtXY7RkhciMAsXZNftaI0kz2OOwx4I94tkl3+70p5KmHKH0TXQIz3X2OWRM0NeYvN4ou8DlVvL
1LpqnIhaXgrLcuroiRcpnr7MrNlddVDcU8D1AuMNbpzb4VV5HybdIOI0LLayh6fdHpRCqpUcQWav
9mYJFVoe7ZbPcmM9Ht0lz0FPLCDF/yGiQCKEusESMY66BqLw+8RX1I0eWW62jw6oTm+4J+lZfTXH
reQ9trl2aCJLheAcaEgCz7sdrIasYd0b2bQP3sBotelM4zDtItbRTBN6XjwW2BbStgScC5Brt2bE
asyLRYSZzFedchM6LWQ0D/WTsjOsZjPspp12in8truqFR2n7eIhr63ltm1pPLS90ZVmKaa96A+ix
Iee2U98em7h/XOEERWIGgHcIJiCDT9nIM8D05BY2Glswl42+jb1uk3qaVXnyC1RBXZ0RGpBb885V
rgxS91DOp/LUVTA4WuCyYGwBcXXKrn6d8oqpCeZgGvDr3Ktbv1Tn1gm/SnPZDqa+XTbxrrbTnbqt
t5OXbcSP5KB9Bod5355YF9PaSYOUF2GHQakGCfVbt9HVpa0kMkrDjd+6V3mnO+lm2MR+c2i3/b/W
hP7jpVfmqONFStS0LItq2rff7cZ47eCrkhs7wr7ajKfxIzpkX6/5K4ugjUYl0mYvt8vV7TEvhD1T
K6f9UINlyta9aqvWplnYuq3awq59lU30GKQniFpZ0vOwE3b6/8O5emm1AyIM6ROaoyRaEOuUbTft
68XTBwsx88w7jC1CtsCdx5J2vv+xQU1uGVdDMuuwkT+D4af4VKDOVTwVwwuEjP+qvAlt3Jgl5Egj
s/9nav9rlLqYVS1UhaxrYVQ1ocvza/HnL91rNpwJsNsT/xu3h/o72eykT9yaXGWWrLvy8ajxoL/1
YLnrp9RoG3zAfASwctda6h802LYjomATuPCvvmJsGrI3/+/zfI8EapuBj8G9iuyHo3NeHDttxzh8
VuMduCTgipoG37zTpwjqsQ3aetqn7+Bw2QJita02waayGi91GX5D9vjdeHBFAT+OHOhdJx1knSJe
Bbh+D5LwozSg38SUPsbD8sMITdXXduMftbeC34Q7zixC1pW8egJdWScn5dXeDAPUDdDlgis5tzTQ
G34T7v9t+DcVTTGz9Nf6D/q1WNBTukn0P257ZZVy2zJGxnQRBsxv4ECIScBRVFvbYd/sx8QECLnY
+FVux2eDcVWu32P/NUxHlj1nxBFwP9Oefw6eCE2e5hhW5Yy2btb2tGtMFnP0avxxZZC6aXDqAf2Y
jdAidLvUMg6Bq29AFlwzInQyYbQTKURMBVzZ0G2huejHZkR6SxChyJSaOvSfCoerHLXe1qjXlBa0
oR477drtjIIDsOtIEeKpSHlNUrVCL5QwhzZsq2CcpGsb/PrHqUtxipQEHY/48XQD9tAPjvFeX41C
r3+fOqhJXAzNQfy++JSbz9NxsoFNqp+TL+E5PHfWN/6DtcdXHqAQQ9UgFAA6QyBbqPCpVuQK6F1J
3PeFN7du7UXv7aexmDEIYP+ov5jrs/ZAvDFItv3Vtu46XujFAAbxVDTD3BF+camZfamvUOOWvsJT
KNmEAp81zpXTBDzygKUqILtDCY8Kg+Uq1YRm0MT9GJwGQIqO6ZPqD7IL8RDhoHjGe39qWFzgK64P
KB3qtmjZA92cSO0wqSkjvWs4YS+0u/kdYgYE7fBD9dVuF7feY79fSVqQ4j0wVAZKiMDOU765NKpi
LPjzfQ/lhNdhdgXeGqTtOGzQtpBXdpP8+wULn0FqmWiugZKbxpEPnKD2XaUr+ym0wxdQH6DTqQI5
TWh2s1nnVvPzG0wyj4d5v70vxCTg5wCpGyFRvfUeJY7nfsxnfc/L4E17n1lsqfeHogz0APwEeSY8
lugxTf3YyFzH6/uJW8zgz/DcH6XF6yrgBBnJmHvngKVLSh7veZAsUA5Z5KmSg8EIXQblZ1CAR8jq
QzubHauAkoHyz5EJ6jHIL+JgBMIJTeu304Yaw9J0YotwOn6p1B2a4JSEFZmQeOr2oEdKApvrwphN
oJ23NsSRB8AfmQfcJ42/gL9R2kSZ6aVnPjJZ8qwry4RmalQbL4VBmdbWFqperaMGthrBRsv25KKg
Jv+p8QRUGQ+ylWW6tkRXtMJpHNN2gCXF1IGx9nrNOXSL1f8ZMwb+5u5yAY0AKZ+ivx1QAxRsb+dv
7gthqNHL4Mf8NoqdEE37+sc/7h7KBNldV2cvVxt8kY5z5Ku7wm1eHv/4/fejzkxCUjwbAV6jJYyi
qCvxcI1j34j8StFMtfXqhbFpyO1942O6jDIq4NGXvMkd4kaAcPbI9Vnp58AkA5j3MbYNRMIYu2XN
Clg5oFGLqAWBNvGJq2kS0qAV0qYs/daEMFLGm1G00Ybt4+ki5/HtUC4gOElCbwxSM/QDWw0C0t+b
5L4xuSH/NFvQa4AgNc8CWtN2UGgCcRh5+ZFHA+TmbgczSko/zqCA9omszwaR+wS+zcYcmW9pev8D
oIZWaCBxsDxE/oI6Yxa1rjiRC3Jf1WwZKjcWd+wdZCZB7Ryd9N2wlV5KIJUHs83cqjwsqVmzABt3
lyD9DdQeqqS2iZuQy/3O/hidyEods//oDqyxXnz5evFoO9Q1FDcdx+Wdkfu10zuCO/jdVnaEs+GW
uxx/pc/xbtkP+26jOScU+V3OUzdg8t+hv/H4vclfQW5u6pvBg4aOk7uxy8r00wp7KPZcaIqATwP8
RoH4FbXqalcbdaFDNvQFvNrbYwimhHe1tP42pmAVpm5CqdsRkb768RlajZXaoqlYFZjrIMiHf09t
ww6cwHns8vSpTQQpwcCGOiRAmeh3pGet1tsi4MfSH5+1bldbFSTjIiv4SCPGoX3v87eGKJ/XxbpI
tBmGIH4p9zZXeYPqKmeelTamL4fLgC7zC7oZomRwO8tJ33ByoE+lP2tWiGTx4IKkGto26GNzpn9l
nsCaYlQq6F4QwuIxRdNR5qExcMFo4PA7xHvwn6M14y099a/Q011YL5G1GSQkSWjm4hG/6tRG4he5
CiQOvPvj7ggNBpP8H0Qb5kdpuiLUFnbVV/zBeireJT/JCOEb6EyEErKMoPJ2PoXUUNVGi2ufGAs3
3TbchJtmO2KLha0JiYFttdV34b7bphvQe4Dx5inMfN6enNGPWJC/S3f87SZHdyTaRNDRhn2EFPrt
1xih1smcWtX+XiMz8N75g61AoLzcKPjvn7+QbjYjOwSp7n/+Sq2/g7VYsy04kIe3FAuQUGtyZuwn
SIwzVoi+ozBV6LJTBawR8AMAFd1+XKKNYjUMSwu0oCl6qEDlYB5jbKO7/Qp1KxQMQFoOqAUgcJR7
B3LbTyC/j/wIXRmKg34VzXADV85+hiyi4Dt/o0yRT7m6ckuxz3vkECLARM0Qra8f4Z9g2On/SPFH
FLugbIIjETBqJNBojOXQdo2mcELkl5pdti6e8U8ad+IY8QM5Xm4cB1aA4URcr6Peipm7HYyOtRGz
don92AxsllLk/R1H/Tq18ojyo0IdyK835vIDinKb37qbOaq5eXxa000Cl8lCPymwUORKx5a8HcYi
yrVShYDuRicOW04Gn8hrtp9txHYC5EfNgdWYfHmG0BOHjQZKNMLsCtTircW0KdqmbvnYF59V9FDu
eTBFv4UOQEtOus9/Ks+ym5nowPvSdklobuvEZbXf3Z3omFxouBORYcKudweWClJBDRIj9iFtwOEI
Cp3F10+gzsqsx7N7lx8nrggtdtQ8cHeQdO7tWDndyNoJST9/dqZX+b141lGE61/C5/FF3cqutlm8
zE794bkBOf0vJinVXemDtk+tbgymKIOTYB+UKXgO2srv6TTZoIF4RqIi/il4y95wOAcNR0NwQGV5
X2yzDat6t7bt4VvgSyEtITjPbifBiEdUrdMk8eddvEleexGTzqwqk5HQXgVJNrCmkhc9/nZrpKzC
JmgbaATPRKsxfS4Tu3hNPpbOHL3x1IRufAQt+2f5yn1ynyMr/r7L2F8mWuWRBgLB+D39lyb2aBJR
AFRWn6dtDDWSdyg41R/BKTDr4uPPY7da9V+SrcdsIlagWb+1VkTRzhgAKf7SNv1bapVHoMnbPSvA
XD2FiPjW/zFEXdWq2HMlODwSRNrfk2ydA7v3l8NwGFlH9t1FR/YJoGXA3IPtC6Kmt6tXcMsYVATA
7E6/JA+gwl+PZ4x+tl6W57+/r1PeMQgTkM05ZkxyU3+nMkLe9W129fPUXVAWcYJyDT5/cGcn+Opc
GRH4tn3nPgyUG8MdUiR4YM6/g0/tpyyYeAi6mWKKtfd4lHflhcswUc0kQHZEDvQwuSSCF5L1Wuxw
96ltZkvZdz9iC8Qiz/Fr7bB4H9bd/sog5SAK1wyGpM+Jby+iCVnO/Fn2lsqufS21lOrUMGWGyb13
t82vDFL3IprnEl4OMUIwHDjzs+GGu9b/s1h48TrtNmCc36sb7coa9cQoJXXA7rtYq3zRkoEFGL4V
6/vxsq06/5UV6kKUemix6s2U+PlGP0HDY896yd7Vu2i/oE5gEI0XRSTBQv+FsobZP6Fe6lROYkuo
J3Zeb0/e/JKyuhIuyYBHi0Xt6iUvoJoWwTtkDxII6U9I59qt3ZopQud0ZzhoAK7Psx3ZPziP30if
IGT2yg2/RyCwASGQGVizy0oqrn4UaGjRKIGGLgKyuj1qEJhUchqj00BzBw6XA3DzUJ0a/mRe5k+v
4b7wDcQfLWAzrV953Xf50Xr5WXI6p9/2dnUIf1ceKyBZjcKuP4o44lVkLAViHGYTPoo7Ni7IYuzW
6qAjHH2R97rsPva3u+oMcYcrazTz7yzGFdCPATmuZCu2Yjz8fhdmjpRB5s0mZz82R9NgX0LMa3PU
6biIM9Yix+B6p7DHzfTxR3AjOEJ0HL+kI+90v5YfjZPvFE/YBMcKh2PyBIZp0Rw3ode96QSf5eV4
kTG+ay2Cv/4u6vCKMwinBDy+y+afuCO3lS1pK6GJCUpMAOOc402Kgo60Kb44R9ip4GAytefIAebo
L3g9WwRR5/C3ZPEn3gcI8cAqUqwe5tefRx117ZIrXJlilSQ8RN9r8j/N+lwQlu/+pow1Yjkg3Uyr
h1VWywmM8TswcpmS534IpmwmzhczUls77q7HRR1GPccncqoT78NREB05c0CeLHJnN7Qn5KgkM/He
vx8v9eoBeG2T2vRQbk+MdoZN4zXF8352pE3v5B4kri3OGhzgcT6KXcWaVBJV0OfftVVqV/cQLo3G
BQ7Ge/HLsumt+Fm2c7e2u5+Px7d2T10ZoqH5oHAPVL7H8EZH8dHTYhpe4oxm9PzYzEoURSjzSRkQ
YDHEnrenlACchiaUY+zLo92pX2nwK2BtypW3Ano9CNkMHgtgDyB79uogFKKm5bhMjn2hs/joCSRQ
qC+44Fp+PJKV1wKKi4DMa3iDysBH3JpRy1Yc607F81rYAvTFWzVYSRYU3pkKtixL1JxxsjpLLQR5
fcguCuFbE5oQs0mcudsXjOhvdequxkQdZzrEDMpe0C+W0sJp451eWEH6Nv6jYg45z9FiSDh5waKH
FB51rYNYa4xVIQVK0HhK07+N+K/NXxcDaPUF0ZWEBAH9lmvaeu4GtY79VJoszBjbwsrRj8IPivXo
YkMbOYXDeexLK/MOkQegKpBGRabugia/clkpNLo8k+BLHGfHi6Ps6+GcS3bEOqNXzs1rO/Srj0e/
gjL2WuyDa3aEQFZgB8GuZtXeWVYof201rcrnCF6Um3xw+ki190BiXLzrJi5tnljgu6JYHWlROmTY
Emi3naAB4hupU7N6FFbOKrIeACwQ9irscmqHo61wzpoYR2JltdWp/RxZHZ/rFoBhR0kA6Wy69zLS
63SpQMYMAfjRrqLB5kJGinHt/Y1BoK0LzHKihG5uahB9piUlj6SGussNJ4MoqmIF8qHvQd/BbSUW
fmZ1V1yZIwt35cnlkuhGpCFRE53MntGVvrroV79NHRrome3EAN0Ffonsl3xsdsvn423IMkBdtkUm
SaDtxlwF2Q7dt/rkxe0TL779f1mhWzn7sueFXMIwgrf+oJ/i88QACKzcF9dLTp1M/0vjhjKrkS1D
sCzEJsS49XAT/Ro7x0jeHw9l9dz674oY9H2hRZK45LAkZC5An73u4KgFRSzPSvuvbhT0dQPPg6Ig
um1v3arlwqIswFHsy7yX6QguIaNQs3Iwq/OGVx2CE/Cn38GwjDoI8rJEAq7NnSR2UKUrIeSVW3Pk
VKwsxOo+ubJFDSgehzHhetgCHAqAtoix7dfmS0TXIyB5eKCi3e52vhKlJWWNEr3wy58kPE+s4sLa
VCEbLaBlEPLUWJDb348EPa80noRxb30K7l1T/8N/BskxZWX1VsJSUFv91xB1l0yDpIChZcY9/t18
wlQ6mS8L56iBzUq0r00Z4jlSpQVl8x3AUY9bMpVC7B+b1347MkBw979OKNixJAr6JICTptZ7Adq0
rRJkD/N3NUM125RE7/FeJL9w+1Ig3fSABF2o7+9iCC4XR3VZ2sRPjDdBeUrRj+QwwRtrwyAkEQh6
kKO+UzcqQ0kPWpI7K5ANzLwCOh4s171rnUMYhGZUVb+UdgFEpB6talaNddN2iZ++/wUWf9fYiv8r
+Izc6t3Y1S63U0/5q3YO7cfzt5KIvLVLtuzV1VXXszAroD3xw/cQvc+yJcsmaPf4bSXuICOA3FbB
YtVZeVTCJqlnAHVHCJvIfF/ZVJtuWHIBYy1NrjSPg+pFtnyq3ybeHFSze6l1aJGAq9wcf8y/Ho93
zV9gFTxmaClDRzY1XKhyLVHSi3jPHjHK4igVDgupdn/IoUEJoTGK4+CTwYrejq5GH27KdXHqaz8E
ZLP/veyMqikInIhyMCnbUGeDopagrYjx8/23hHrNZM6jCSUf5CEfz9Sa01/boW45vtXSeNaj1Bed
T95k5IdXcjTg2IHaNO4dwkdFy/U1oVqpsTQRWhETuESkTCzjh3DWfqR/+d/5H0Gz0e/f/qsyPV5g
MIv1h20sEXipbtdGHxK55v43ade1GzmyZL+IAL15pSvHKpVsS3ohpJaa3nt+/Z7U3b1TzOJWYmbG
YYAGGJUuMjLinBOylHgTyrWe9hkIrvi7/+DNDp0oGvP2DF7HCTCGfooQ/UUXuyvedzM1Sl7WHTaC
+Yn8t7VPGc5vfRYvLFBrNHV1BzIcLGQvYLBn9+12tsqt5HyF6OvA2ToyQ7eHdH0DLodE7e006JRp
JEMakAPX7XwHkTLIbjIm7qeLIu3VL2eOchBQrs38uIGZkdAWFWBbIJqwiczgHe7BdBtvP9iR/Stw
0FsAaddqF9z1zvP3zMRkrR0CtBwC9RXxEeps1HinOssN3MSpJzT3Y7mX9Z3RMFJQKyYgxgZJK4CC
0e7ziujazGlaFQOAOo7yC7RaViPYlV0IbQPwaCEoCAn9H1bFhbOFd+/KqBhTAGc36O/db6v+iLMl
spRhVscB7gLiBUKlpQHOYWBwfNqpqTcIG6U5DrGjseQgWCYo1xfoqT7WMUyMtdPke5jgWJm6lXyu
iNAOdFkCoAayi7IxJ2rLpR0CIn+jHHw3dqHhDzjgtP16Zt2D0spltLBF3flR0OVcRWxB9tv4rQMK
eQhOvcc/z66CBGt6+BS2rQ2NIidyO7t7jK10W9nFc7fJbekwufK2dnpShkAJ73FyS+Y5vM7DLieD
2v65Wpdod4sf+CLYvDOCaIuup0imq2Zt+fav4swjGfdimCzRqZ9ulZQDWMwM2dQXm3aM9EJGIwBk
M+3OrE7dXnD1nWpJuCYKK7TinbBNTqU729pBtStLOL03+3oXIie9kWxU9G3elt3CBRL9kS9M0U3v
BWDPwi1YlfixEhCcEbjPrBwsmQ76VyORhS7EGkJSnOflry4Nf6pEOURcA9TodmLBu9dOsihARgyX
CbQ76aTG1NQxJ0p4PZXnEesQWMmwTSSzLT9uO/m1bQkRPyKJA4YYgrTlMCRurKYEnTe8MvFCZQcI
GNDIOgv5sTZZRKgBmHUkxBHQLK0kU5b4QaWhmuEZn2jWe3sMa1+HXDLJsgI6A7e6/LqSJoJYVDyy
WAiQHoft7a+vrQRIdEBdEBExSE4sv95nWT+JSYWbfXKT+kOTvTywkbKzmYSwNZd3aYk6gUMPoDAn
YiHExtyFoQlQ1+2hrC22jIcNXnmoHuD9vxyKmnJ8x3dF4pWN4ydOEey1fDP3jOTMmhUwfg3QoaBL
hh6tSyvJXPioKyuJV4eOPB4N3zLk+0R0bo9lbbIurFylv4WyBFAPVobeE6oNuoUK6vm2ibV9hWQ1
0orIjooQdFoOpEYHnBFd1ZEtcTSHVeFbia5QX0awAT4c0G+0GmEYqeqgxjgSer7hAT7hTElwjMaN
Jwu9HG8PZG1FUCAAOw28BLxpqYHEUCyvdQHrXtVmN9g+9OiUfSvsbltZmy40ZIdsLt5CPE7icrrC
scmRGMdBmSPTsLqn219fi3/hD+E9gB0D/In2iHPL+bMyk807u4joX/XjZPaBJc7bOkLn3wdly2ex
xXcb5ZlhmXgn2tVrKjwxrim88q5wV/wAQeqgx8AMU+hPaLFS7evcUbl9p27a163BGOra1kZuwEDN
DXBIDHU5kdA+LVq8XBKvhbh9uEGegyWnu7Yh8A7DlvhpW0GXQpMyIkVXLfF0YV99pP5BSB3W82HV
BlElhDIZkv8K5TeLDu2l2iRDrPuOfE13AjIgkVnNqNemCt10VEAKcdhxBSynSkbbyTgz8LQEHw3J
7Ko+atHL7eVfOahQ9IQmIcmYobpA3S5DwUtpF3BY/eINGQzIRijInfNWmtp/bltaGQyEKWABOQuE
7yqZ0YtAKOCLKkvyNvVACYFuAjRpw57xAFlZFJJRgAEN7/ErAOgIXiw3TngTt52Vf5XtITC2Aauk
vzYOAUhpHRBT5C5omIQSo/4dpEXqZdqh/IRAN4s9s+JpcBb/MkB+wMVEqUM5yeganXoSALuSObBa
ua7NkgCtFzDfgEu+0iRUVV8IZSP/eXvM3V4p9nm6R/3t7y830NWkabKECju9dzlNjutghhYqTPjD
PQcTw/1tE+sD+a8JGsOUaAYX8HoNudWcXPjZYM2Va7Aa0KxZQayKqYKcOeFcL5ej7Fu9UFIp9WQH
NaUEqXLJijTGUNY2FZHPBpsO0wX1u6WRVCjqNgCZwJuxefuXhkcOh5HBXqkkIhdrQAMc5FBEKDTV
Jwy0SJTzNCURnh/sJ0D/7pVnVTQnYMAmux4YgSv5zdTFAt1OkmzGCxT8EurGrCY5DzsdY+pf1T/p
Y47Qewsdv6b+9Q+uFKIViOwbdBxB/KAsjUNd9kaQZyiY+ZX1Wev27Y22tjqX36dOZJn3nF5naebx
2qErPISVQc+IxtZMqCBhwM+DU6nQqdY2UhS0QsMQuG6jFXtIXfbj364pYdkvTJCNfulXKikORj7L
SAYICYc0OmojIxRjjYK6TdQ09I1ahwmMAvE3RiEX/2QUeA8BeIIri6eTM2UaqbGiVWCf8u8YBcAt
/2wUuoa2SKj4gIFMPSRSH1m0KVMy4ldaMTHhuzRWrmzt3tVkIIdxS8G50EWSKJ8NreGkHxucaMqV
GT7qT314HFhiRWt1EbyBkQMihQLII1EObBCVVMaGg6k/UNmbvUaEoO4ZKseTb6bvKksmnKwxdezx
ABMJIAJhC1C2y20GVb+qCAXph29Sc4dqh5Yq32XMcC4/5Q3aDFhxENQDCR0FRmqrCXFaikEGcEfl
yJve47bgx6GV5q48F9awyWNoUYG+RHJPZgbeXuK8Pf+qLWn/3DvKNjgjJQ9w6U7b5FaCFFCyS+wX
FIiseJPu+u/b7mOtSgRe1X9/Kw3b8YckyOUO2RTxXnvVIrObzeYdEo7Js37Xf/iv7cd4qiApeQ/3
yDC9thpYeTSh1KDhAWWU5WqoZRQInIC6ZTFbA/SdTFySzTEwI7RZfWr/GKMtvMfmFJjTU/OkW7et
r9wAuMzwYIKAB1SvaXgMivyK3olB4hmirbfu/NGmZtBb0W8d9hjX28qBInwypDlJ+xSBznY2yTBn
QQtUxqg44ngfVo70UYRep5sdq/ayNqeXpij/EKtiUsaQwgcBoXgRvPSxRKDJWriVZ9liPNSplYtw
TsCGAUZdtN+7wSwz1F3iGY1qAehjwjrXtigoIygO4AmKtxPdk2gIonJSFEQfpfoQmZFV2MlTsuNN
/67wSqt3lT0HVXQWDGFlJhdWqUM8j2PMZTysTkiFaua3tmEh5lZuJKju8aSnAIiG132IODUZghhP
glIym7e+strYub3JVy2g0SvBxKIcR+NIu6pEP9USr02IL/cFEeEp//6zBnHUXxaoM6xLZdCAoIz3
7GR9Gq3rHzLWlmYNgtrS/txVXRBiEL74hkaidf8x/6OVuBgFtaH7ecrDrIaJuQTtUTEcY3t7IdY2
E7CiImH8EjFSqiKqllNoTBFeywEQo11p+tUx8XeDfv912w6JJqmbRyZ5WBTGIT6GdrdLl6r7ilFo
o4gMoGBrkFKTXm5/f4WeAn0Ygk3F0wnUPp26QUt/LopS1LHeR+i3ePxWP0p26yqHfivayn0C2pP6
GB3bu/kTaW0bKAdw0blN4KJlDbDl2gYt5MrN7R+1lqC6/FH0RYJiQes3MjYhd5dtOdQssr3vCr/8
Le+JXrzpdtHjbYsrDl0GhxvwYrzpQYKntmRG4MdciFkY+0exsqLCwflKtsGubB9uW1rbOHg3gFBN
uEAynaxEbrRtRxXo3XCn7xSUU6z6ntlAbG3XXBohJ/Ai+p7DHrGZqkSey+Jv/8iL0Rvy8tNUYN+V
ADiU5NOTk9qZmRykTQx2yrtstx7/3dzn5/kgvEpuDHpLZqHkAm6HMD63QIcLDGe4QvQR0Yrrr7mk
DofB13C2Bn6LAcWEQ/gVWsqrgtrjiMsydfy95AlulqHTBoQc2sO4QSfu5CwfsrfRKe7839lde0pc
9Lt8NhAqMJ5xP0H1rYkiW+5iDfpw5v0wwEJj9zrIc2JXOQESd84Ehe/A1Pflm9GagCca1rSLdiN3
Gr5QsQQNYavt/t2eo864BkJUNJM9l+FiTV8iO96Ff79ScbEUV7qoHF+2IYBskQehvSOU5o+M6by9
o69UUCMF3RkUDkvNOw5LFPT2kUTyYLlSuewPhUJWSp0t6I7OkNhgvYt+hPL+/91w1elTgOxq0Ouw
YaMni2j9gebnW2wnJ9F5Cg7Dc1SZ39AEFt3kLB4mSJNuktf+Od2ymsutvc8W60Ttylngg7rqwHeR
8X4hBV3hpd0kx+6OG0z0NWQ48rWb/q8DCtGX5cwOaKYo1SkoBDmI1r86VsNqxufpaEhSw6YOyGDa
r+nEWeNjskkReU2maJWPQ2pG27o8DcVxYj07VyPYi4H9TPPF4RbDupiECgMrzNI28B8PZORgK741
UNEeNsYpV83BYzaMI/N1Yxf9EC0vzFbaCJ3+HGZrG5mC136b7AJLsFg4glUzaPFBwDuo1tGA3VTr
jFKawcmo4VehL5WZkgOADRq9H3zGS2oNOEI0ef5ri4rUNHkafN7HwfCPqT1DoYJ3JU/34BcjqHyx
ckarR/3CGnEzFxOoT9KoggkGNwXcFx7fOw1UCs297W5Z00edsSJVY74hQ8r+oDf9poTgOPcs82Do
37azFrQAZgCdN7x3dXB1loMJe7yuEEZhmSCfM+JGqUvTCcTzODAMrc4ays+QnhFAbqGrEEWECqs+
AuzqaiiujhtRdGLZDFh56Z80Pb29kb5HgggpIjxuqNWJurDoJ9J9T7wfvWmr7sPNcAzehwdtMLv7
7B79ys3oE/SvGQru+f3kFohFu8eqM9F4zEYXGvP2BF9J5wL3CDHIv34QFUe1Q6wnAflBk6W5hpOA
jFts6kPsJs+ym9xJb/H9zMyikGW7NQtUhBWmkzSAXECoseEmPn/6du1wm9kSvN/ZmeWh15b2coTk
zy8OhFa3mVZzP1Oeu99QcDNZ8sYrYhXLSaSOw9zIEFgdYKK0i5MBLMbJaCxPtpODeK4fKqiMdxCO
SFxh778Fu3rf7fhfjHVcAWQt1pGc2ItRphmgByohUKQ7xZY3yb41IV2H25XlOddupIvppO+FJotm
cfBTZMAcoLIli9X49Kfv4Y3N8eNOL0bSB3OtqzlGIt1VoBSPeKr5Vvkm79F+ozjJO0gL7ceN9KhY
gzvZ0SbNTdnJP2N3Pk32eAo9YMMh/A0xvs9wm1tMpfOVTNLlTP+87C5+39gE6n9oMaI1WLwZWxrY
wbqd7URTd26v6pr7u5xr6nDOeV9lWYmp6BxlV59x/0PbfGK4PpYL+IkELgYUyK3U86Tr6HH8Oie7
0WzM3umxtN8okO+Mu4wR1LBGRR3IXminKgphr7VVxwB+kYyLRVYkLuTWLqKOpMyXemT0MDILJnea
9wls3F6cFSWqxamnFdqVPhIwDJCwUIHHc6e8w7On2IuOaisv5R2Pbh9Wf8xP40sB99Z9fWgsP7r2
YgBRQUNtAHVzyBsuzzykNKuxGXNA5UUUONFKubAZQ1yxoPy0akbvW4DaaCgeekQLbaIA1ERIOmi8
+eZvfDS92KJ182P5FCD1vtHvhdDhDJOvLIiuK6HD8+fcz6xtbgZvLLX/FedDWjIKRJIK5B76+pRy
A/SJLgSs3YQ8J/A8DDd6raQI7dpLA9SJCyRuEMYCHAoVcNHsA5qUG+E122pu+Lvlzc1TgZyxM3nK
JnxQLEkyKyc5xbsE6YG7lFGZW4sbF7+FOifj3HM5sAWJdySchNfjXNvT7OSRPZzbJjGbkPxze8HX
0lKwCclzUtwioujLLVXUnKQmIeGQWKE7Qp0FLQ4EhJJuBKExAxoPjW9GU8Qwu7asKKWCPgeVYh4i
g0urHGDjfZQQcEOExLybj+9yyygIk09Q/gAlZ8gSa5BAFq/A9Io+yJVWAC7TFveVOfq2EEPIvvAI
/Zeh6E3WhTKFvuCoT/0QJyEDuRzNUDR5FQpl5tWVjTRbArXWX3y7B2qKsVgrjpRIicELoUME8CdU
IjtKZb+vfZSHm3ibR6b4pzz7SFKFlo5GNQ8BFu/XvBn/qBE0ardpbI+MOV3xsdBqRCkADR8V4Cyo
w5Ko6JPY+1PmvReFZWRmEJspS+59ZTIXNigfp+aouFUjbICEiipkBlxKbqGXMc8iZ7EMURcG3/RT
5hcwhFo7CB2EuIvOUQUSpYxzzTJEbXZfVCtukGFomDYzjw6J5fsw2erMOFMri0MamAKgABAMWn1R
4ym5Wh0rwci8oIpNYJ2LZt/VR2Yeds0M8MECcHtQFzHocLAMhDKPoZ3nVcKxGO4lzcY+Z0p+rPlC
gANFomJCdGVpuKjWhkqo66hswUOIsa1+cFDjRnsk3tTBkIAQHGfm6aaCxObtM7ZyxBZ2qe03tbMf
8D6feE2IMjjyVyooBM2Ohe1ZuWcXZsieuQjBIEmYxmEgoOi1d1k4lfVvQ0ERzGQ0nqDLH4UxNsBY
T4kHRqDosbBCP8AAytvhp//38zR9v2jUXvBTlG/S3fQsb7LvbG9Y6SPUlu9qZ19w1uQYu9ZigVLX
4FcLu+JyyjKjSes0g93GBNPBHk2iPCSbqcMiQq/cHNhxQPQCuYI0BK3NwuV8KwQJsOP+scltjrSD
ThobdFT9xDK1ulR/maJLboEYcjgDwPKCKZW0G26wbu/mtaQeoAsQMsStAS1s2imgbW7j5z7Kt5pk
Gd5DeUj2nKN9FpvG/C1VINjyW9mN7NtWV273hVHK4ek5Wg/0GozWEH1+aBljWnFApLctMLdIBKko
JC73ga+FghDGQNxqIEBFo/lZ4ZTKmXt7DNdW0JxBlAi0CHEnZnBpRRYjtdNzRCi9YEDJG11Lpdhm
VRiulx/JYoJ/VqA0ib4D1H2u12KJfn41iHLRl54d/YmxENfODN9Hswzo8wBwfwVKmOWhyNCWDEjY
3oyCHZyl8NDYrVUN37dn6/qKWxqi3Fkfc+gbpIC5WI/fvWypHppnN52Z4sHw7wxRix9n09jNLUYU
gw8fTuC2RvbMcjVraw8kKUgqGiRNAVFerr1eoOe4kQF42TgcJP0Ei/WOW52uCwNkX1x4/x7phGQk
aNVyJ9hIskNAkGckoX/Au0s3jSW5sEHFahyvpWMhwUaxV81nGWKRIIrtz4ZTbtHbILV8szMbp7a+
cngCy9ItFDgrB92bOcYv+Tkqt34JtTmSsqjjpsAvqT1xMptDdUg+wt/Sn2YEW7F2Sre3FPREeuAe
dXAaWRWVlYrqciKoLdMlepgJaOyKnIoGzWRoG5vZHuJPWWkRmTcOJMbCzTwEF/FL6dRmhC0FrvFd
5Aqb/GN+ET+zT8ERkO1h+cnV46lhmxmkR9MVd6DLEinuOCCjoeFoKwjaPWGr7rRoe/vMrNycpE8O
BCJxlQATRSMKyWPLb0INgPXf3Tved8WmrEDhFB7mFyYuc+3sXNiiafVFG8tRIuo/3N+8IuB4Rdjx
CqM0u1Lzw5AwHtCkwbxBM6XlCSqAKp97IcmQgOUnM/XCJxGqAf1ngK7Hg92z6K/XNxoxB8oNLlFM
Iv3wEfVKLgIC/c3SLZ4+E4Hf3F6kNQsIOdC1AqUctFemfE6Zp8B6S0LmTcm+kM2a30X/4Ea7tEA5
nbbLW9SKxMwLm2OROH1tZf4uZ+ltrbg2PICxxyQIXoMZQ/bHhWsLUmVUJA6vEGB/u9qa+qOOunDl
5ayuEysbDWQvoL1hg7xGKP8milPGxT6HV5WwAXkhLva9bv8DtqK0sEINRyuVRGhmWMmEvZKbSAmJ
aDPI2l4rk4Zee4B4YvkJmZDykMEo16FRIglTpHt+NDnpg8C7tHPHuD1X5gwYPmDsQF+AMZ46NYE8
R7pc1on32hqboTqV6uvESpevxDTAkMIFAN9FKJ6Uu835UmlFFcHftCm3jNBvbZ7AtsTpUCHbctUK
QBH6Zm59PAHaZo9XO+RujUOtH/7cPoprs6QguQHMFLKgyLUst7A01plf9QlkEh7As5pkU6z3rKLK
2kgUGSwrgIqRNaKl9bikrMXJhw3hVdM/qwete64CDwT120NZMWNAuoCQVaCIBtT/cih5avTN2PlI
GOc2WkRIkPKyM+NvR5loNUiYSlgaiCWo1MOMS8V5FmvsKnETof1zAFVswUq/b4/k+lEGI0SGED1W
SPaJ2laZn458HIRgEQFrMpPkE/cRcw5RJ3uSWUkAhjGaPZzVeqEDQJx6PsQXZnNGumEw/dRCvqsG
Oj5grNK174coB7jveNOgCQpAi8tVkoNMRf/LKvdsrtl+Csnu9tStfh45O1QOkECHLsfy870xAM2J
puGEcQ1hLLBv/gGpBCMgZAy4FsQZ9GtJTQHgbQIh96bCMWRios8/bo/i2q+gax5eZAZ4/ESZn/L3
ncCVc9CpuSeYb6xszPWJX36b/PnFpRWp2SyHpZZ7OO+cfES2scmOUBa5PYKVdRABxoRcKpr+ETjA
0srMNYna8XHuje2mf+SE/f3t76+MAugWJHwg3gf3RZf1GrGbC5VQYlzxj/z6xvj62q8HCQOyxSBB
oVcedUdlKvSLqjbBHPWK2XzHfIcGpoydujoC5F0QZ4H0dsVEN9pOykCxy70ysNthE8mnuX7Wf9+e
pvWB/McIYb1TxyEGk3cCXzAnVbzWcKPhsY0ZJm6Ng5igbhBejcFYyTAOBEFILefysQQHgHUiWAOh
3IYSc5I2DMSKeA8vZQj7eXZuz9X1/YEsC1kLCKT9tBdZbtk0iNEH08BcjbwnQEkKbCBIPb3L/tNt
O2sTRnpnoRIFiUFcI0s70lDMWlnVuTfr2zK+Sw/d7CYJw8jKfAFsjvAaGwu6DT9KMxenvFbVudIG
5EWjvjXFnQ8aSMxgGqyaQNiADsPIuEG4kRrH1HVoH4L7tjE135YRm1q3J2rFAAJePECQMgI6iuag
8sFY6l1gIPkVboz4Tm12uf9y28TKWsAEMl6oCIJ2RFezkk6s826IcNPyGzUDyfyjfeZZEskr3nxh
hIoZ0qYI86GISYqlP3N//t0IqFXg89YIcw7X94yOoeJx3vZQgZAYVZ3VlUB+EHU/RFgohCyXWg1Q
o59ErISd8yehPxeslk+rU0T4pijngNRMS76GYsH1qYo8Z8JvE0vtNrcnaf3z5LGBcAo0UGoFurAb
jUQIEOXCdRy7x3/3dco3dWgNPacjNlEF6A4jn7E282DGE/E+ATETra0khO0QZkqD2BloueiUPSUs
qvfa3KA6jRInxO3Bvqc2UJ5Msl/WSGLwg4WcFAtqu+JV8fxCcRrlBehDatTU8wpi2UgOCi80nmvf
nLNdjNYYw1Zi5RlXZor01yNdD8HsvmqdPcZ4b4pSgv68s4X7VMtMY2Bge1a8hQLcAGkAgOAfydLl
MSiDLFazvC4ARtlP4j57byCmyTjPK8NAzwQANRH8g9Zz5ZEUP84LLa49CRGsNj/3/XPNObc3LMsG
dZzB7BYbKU5qdHmTrE0F9oSQMDzG9a5CRQlt7H7KSpCOoCKoJtbUdpL6AiJXwmS2rMVmfZ48ai6u
N7lSoyDs8PnBaayOEZmtJNwQlxnIKEPjBj1p6aJYOQ7ZqOKe9ure0vG0R3ud576C3DX0aKP8KPzd
rs9gu/7k3kHlJ8rttDqr0Ou5H/ha7yWAOqTuULqDYs3BkVMZNyqZlkV2Gh0SIIaI2w5tQsljnJq2
sAHiHuoRXpq6SrV9n5KNv20ka5CdiFXuu9pkKMVA1wZ3N8IQKEdTh4XP1SIem1nyDMVRB6vxNwPL
t1ztAlTFIKeL4471wnajdsEURWEnVbnouTNobbfPyJXfIt8m7R6ISpiKvbCcqm4OMj8fWhHBh1Ny
doy+uucwPTzftkIm4XJBsBCqQoRSdSCwiSrw0koZ8z4kqXL1ELxopeOio5HTH/u320boocAIsrkC
vB/ubgDpiFu7OCyclnSdWGj6IUGzpsA+cvXDtmUpn1yNBJx1vJeQ2Edyn4ghLI1kkjzOSqxwaMbV
VM89Or1vecHi4o3P0pe9SvGDwK/gIoEr/mkRSefDywbQHB2RIZFTb93qVJn551Tb++yOJd9zVVKG
KSIRjxc4gmg896kdJgPPkkUDhANC3xTknRCAMb7jZTM7G3sBnYE+mi/ft13/Pv8WkvPtZaMP639s
IwUAJ0o6Y1O21dwPG0EGqbvLbM63msKb7wvBNOLNOJgVq3BFXoKLnQhZCTghor2i/Qi9L9dP96NA
jDWQ4EHfBv+mOqZmZYUq6DGsgOPKvWJ7SPB4GB8ygpDloPZjjCRzPdRBBOc9ev5etR5UGZpbHCpR
LLm3n1ICPSw863QsItQFEN4sh6XGUxMVeYPmsZvqQXrlnTg0zVpz76vPFMnnMwvgfb1oJAb5yx5x
WRdnLVGmJuYa2ENnl8hxMwV9n+t741tmtMe4wgyRScS1ChkgaPthj1KGKnTGLLUMEGDtTrhTX/Qv
1Qb3jd/WVoC/b+/EKxA1MYbkMLkK8dc1bX1Q+CBvZgJq1u/js7oPUFd8yB76J8GrIIlaQC992nas
PUniEHrxkIGBBBHkJlEtoLIXWkwaGxAiDlih6gTWyHBOQQxtdpLD4lGszuelLSomKud4FFIOtgbL
II28G/MXXv+gGbQWKwNHX1tkNi9NUXuyqXmxbQmXsHEUdN26vVb0tYuPy7gOkZ5EwwmkGKhxTEpb
ItrmUSVMLckRc6aE+YqjwKVOhOZIB3gsy3KHF03aoRsEgLt6YuZflW6r3/pbidKEHRbO39YlxnCI
yCHhCSDdDn770lqadfU0DwKGQ/RQPKMz+U1+p+cfot199Yk5saD11/fY0iDldUs+ruU+IQafRDCk
uWeAkh1pd3uRVq4wdIcg/ePJY4L0gloOK471olJ7VMN11cwcPX9IXHQw1F7m7yCxILDCMEfWhDpI
C3OUs5iLQAgVTib6aodZS7fjewDQ2uC0aHmSWH1yiGK3Ke2u2ifubdNXsQfW73KgVBhVQiktGw0A
EtRjGXoQbP4CVEb//HdGqAsFpJo5CjTM5ths3uOP5A3IVv/hto2VUABhIG4tXJNIRiFFuFyyEDSy
Gf9moIxKaIM525/ZfjS/wSQJrNxR0ImQ1QjzCq+Ozb8wSe2SOQmmRB6iDJdX7/L7weEddI9pzTOk
Kncj1IgU+/YgyUQt9wneOypg1xq0XaBaQRmUOyNtua6AXtZkCa2jdae5PKkdA0J+7WvxAEFyHa90
PHBJeo+aSr0QcjSS6L3+tyzey9ZO0Mxglz8UvQldb6gtMY7b1Zn+sYdtiDcp6ip0MULPCjWpdKHH
/rCKb8gJm4VddvbMmben7/qepAxRG1Hq5Fj0DRgqUrt6ySx5F30bDshqTmQ9/+HtxGW8H66OF2WQ
irqDIAqrnofB4/z7HNrCnnX1X+0IYgAdK1BNQ0RxhYDmVTlohkrsvfl3EUFLvBBthzFpV9chZYK6
UPgCr5NKkXovjB7ixo7qsyyb7dbze7NMzf4l+DWi7bDyxbn/0jDlFUulCuY0gGHlTjTQ+wWUu7Cy
fg2uxG+V/Vv9ATouw+TV5UmNlVqvAqFvlpHpTEJ05MtsI7Tk1xIdju32wcg3vsjYkeQkLQ407EnI
p6KUiNoGDt3ypDUhgH9xEA2eiB6AO/XAQnVduyjKAHVdhpLANZUcDp4/7spyV4xOFZ6kj+EJWJgT
f3iO7qDef397FlcHhcwM0Cp4nMt04aGMcjFLcwzKHy3RRIhTs+LdtS0J7gfgY6Q0cFWbC/PUF3sk
7b1JeOdJBsMVrNoMzT8psIPyO4bEsEim6Wqd/s8gqaIt1ynsk7GtNWLQKtEiOLK0z1YzZ5DbZxTl
GV5+zR3+d3QwRt1kvNolgx4XA26y6Y9hmuOfD4aHX7EAABmCRA3IKDwbqCOdFvEQRVIx4nHSPzVg
LwhOWVkN+vZkDNd+HUkZwJEZiEMRG4IuRPcF4kLc/ErUj16LjqxQF/GLDc9tR9WcwZjYFawe5Ux7
lNOox3EwJqkdPbE+CWhLZ2mG1Z/47Bg2JofOwKw30IqHX4yPHIaLB+XgC+owKN0IRnLvNlZ8Vzxr
p8r2wfQWSMte8ysDVPvvymORIihRxIamJY/0Gp3Nmas6Sbt8wKza1bE0P/asDX/9MF9a+EkSXIxr
CqCcWcpYN8BPXQl43PbTU/bTa4te775V/LrtMq5kj/4zoB8iB1AJ0FxYTmNby20mD5jGwQrPw6bf
4UijX7WyaZB0k21I+xyaTe0U3mkesY+4g7LL7ML9uv0zVs4FpvX/fgUAJMtfMaV8nQQ9fkW6K58G
x3/rvBKshNtGVtzjwgh1+HxkGisFSHjv6WyxQHUruxHfBnqfFJWhLUIFOKii9lNrYF90/KYZbci2
NobZQlGZpQ3FMkT+/GJ71Gqs1+UwYXu4A2fu9t2Whd1bu7oWYyGLdWGCG8V+SMKR7HHRirEdBBec
ATv86FNIJqLrd8xw8teJL7LngX4GagjOEf+3tChNoVjPnTB6yiO3ffIRxoPJf65sYxcx9vv64C5M
UZG8mEVpWI0wBWah4D75Nnjbm5MDt7hJTx5LhXzNKy5GRu25vIryGLH36HECaLyWMNuqx/3hMru8
zy1Wp/vrU4TSG0AaSKLgCQ3/tJzGoilHKSiEyXtN3daxoC3CiJpWDQBUhMAXdBW8GJYG/IkH4jqQ
Jk96BbdwjC3kzc/dXczq1nKlMQamN0Rv/zJEbQiRb2V+mmAIl5dotZ8B1Na204uE7l/RXoOGXbRr
3O/a0VSzQphjG+fh81H925c1+RG6AnQx4HhQQ12O1oC8/KjUmE5RxVO2tuQDZ/uMrX8lU/gzUkCY
SSkFH5Spa4wT0qhseW3yRgi26U7rtkTHwxz2ujWdzNlSHICAof9QOzk4CglEd1Rzn5v7GnwUDT/n
HywxKfEhtQgMJ9j21B6ahEyWyqZC/hmKvk8+uL0HH02GjfNtX3xFIET1CwBkwHAAgwPtgW6YoQ3i
rCV5MkOekTPv8l3r8k7hzPA2nPPduVJoTZ7AZPWt3K4Ls3SJJEhUbsjbbPba3/rzoFpxseU0d9ta
NVF+HM2IQ7cQxqm5zpCQseI5T0r9iFkM6nKY01kspzadIY1YOG1oF+G2RNzs+I/hg7H3rcfuMb8P
vxOWr7t+o/7wZgGYBQ0USQvKkZealBVaWcwoXfSu6hzruwQkI/y9k03f/EInFKY64LWHWJqkto/e
SVBKGcrZ4y3hINvaHv2iTFYq90p552fzYCL/d2B0z4JaCxLIEMJK5+R3ovU0m6E1b+8ePnvzLbAF
K99IVropwOGRLEakcqX/QWyjQkyqxOjrxdNA57xWfHBQYXt08UZ9mbejWW7bbWpr7l1uSnsB3dBU
N98rEOn/xfLwK45xaZ26T4aga3ouhnV1j9S/VUGKMnSjY73VkEkZLfwAy7dqWz7GR24nH6BUbbIC
b7KEyycZfgKKU7i20AUB+iBLt5hBnaIImgpHyAU17m50dSdwFbtxyh2YXYKNmjaeaAh/RFTszRwZ
R4fhO9Y2GTCuKCYJANjhIb/8BYkiTU0f9rNXvKBHSfJQP+Vn8UPr7fw0/BIPrSVZPdxlfhjumLxT
8u3r0f9lm3rmaEqq5zLfzVBMr8xpI25qSPSMO/9P7zX3uN5lu4QwaGB9vJXWiwIX3Vlfkxk7z5vT
87MOTWjDekjNj8B62zyhhRc6k4N81ljOhxdAq8Y71SfRVax28/g8HNQHlndf8wiXM0fdNt2camKR
YeYy8MzaQ+alLEYOWf3l/AB0ACoOWmGRBy7t61J0WvXlUNG9VrbOEBTx8j1Ls2Hl7kDxl3TTxQ5A
nPPTR/EiQI3ERk61IfY9/bl64Z0QcmmNlbqjxbviDqIKphOCET4w3OnKyYdZgBKANgOoAsnu5bZT
Qr7PG7H2PbcMnflXVpm7/lN+gitPG2tTmtNO/jW1Ju/b0E7jzizdjRWvB/vgBoD/gOag0INf2uey
QBq6rPW9g5GiI7T4wp2S9/wL/P6d8W4cB7t4qs7tJt42W6jUnPkTixL7I/xDLS5AjtBOJAVPzDt1
oQhtKRj/Q9p39TqyG93+ogY6h1d2UG5JO8+8NHbsrM7x199F+bu2RAmbsA/mwD5jA6omWSxWXKvQ
jADBInhW9/E7QPM8ay8vBlfz4oeGZF660DGVP5OYPD3oTkgO/qtOXn3Jzg/DCoBPjuz1gFZOyOzK
uB0cy3Ab4iG7Qul4MBQIuGM2kIjFMgvaUbC26kLwtLdmUTyXLnqUXtFj5xePp4V0iHjO6h0f/1oo
4ycCiiXACHoYbJuHdjMvoBsu5UM42byui3saaGEgCadvYHEY3rrWgKBohxaT78I2n0iwiw79StkA
dGFXikRdiatgGflAKXpWN+E+8IUtrxeCtfxIiSG0AH4AFY8YgLG74xSWNSDawl39tDcTJ97pqxSa
jsV+cM7xviSU72mRm1J7XC+0xATDqYwELAGJ7i1QT73MSZx6A/cX6Kd4YTEzTDCwu7cOzZIjm7Vg
51ViphQpTmgSDNm17Ewaa1BAYJWA9INzug/W3S59xuyPusJs3jbxM79blbtYJNycFvuwUdFor7Mo
Gwcdz2OeVvS0ngBzVYY7jUj1LvksX4M/5R5cNjb6a9az4gH6Sdgqz5MnrHgdIWfcoMvLzQpnL/dQ
dZNZQnjldm7ugmZ2n7+jDmqnu3irRaAAeZ82vSs++sKhFwi3aY19myAfUwZo6FGQuERYxJy5chqA
PNup4a756dezzem7vBmFpz+vICtOZ9PA4sHW/yPMHcBtAzdMsjIXpWeuZydfNzttuRNc/QvTsGAI
XFvOvCuPCQgbAriOyyViIARk2c5CKuJ3Nbvx5PA9lLkPs5HobURbArPcOo+MKizGeBeBMM4G3tZr
i14RNHNEJFbRDow8Zumq+9GFJ/czbUQHtNrFJmhsjr6flerq3BHOIx+NeiPAarHtjNJJmlyVaVaN
u5wU8EYaG2A3ALyR0ZOv2/Mb/ue/H4c/k5PiI2fyWqMmE6H5Y3QBmI8AVSffgt2T1xlFMKQolx2x
nAH23XZEGMFN6JTwSoFFRLh298x9xX45PFARM2cgvkfPz/VN7VphyKwomnaT/Xe36Z2l/VY782fn
hkv45rINlvXXmPwFmDt5U12y907OQl9pmP7fP+3B00jI6u/T6rMnkfPaoxb5eDwqxFlve/vPT07W
g6cSnRxyu8UDltlLmlHxpQX+tXZ+evv9p3NTogFFYbB/9D0mRD0Ff/2ifWLrwa69R5OMtknSVUZ8
uILaHuHIYqssXgfnz4k8bzPidvbvWnVuHv1lS9j4VuiLoVONcNptdn93og005ZeCrHZff1eLh52z
269qF/9s3fX6fbH9rhdvS84TfAaT+e0LGC8pj8ckHyR8gf63deqtbq/+7r1vzzu4Dgq+JXl0e7LQ
yYK4S9ff2i/LrUvIgazJ4t0xuemMG2MO5b5QEXZURp9UNTRmfE0K0L43AzBOv2/4ueX5t+UyHvWp
DwLQEkGA93KCau3e9gUKppuU7Czo2ROKSLaNdb953kOLK71duIf1Yvv4CrSNzfMRevDF8/HPk6LM
J6F/AN1OlNaJAt9dXwtDMJJBE+Zs9yaQ3nHaVbgBgpGf7UfnZBJtCXh2u3KkRb00V/ikdmGGJMAl
cWqkAyrvJ9m1z6eRkwS5edrQ0XNu3BfB/QqgPMZ3qAwLBXkraXZ6iqb6JwsDtUBZM4nOQ6+86TVA
OyoGBTQwzmPkGc4ys/xKPxnlaJXtDiHpBCsQuqltOoGT7/IVHlU79Hi2/J5IlJFhRSFVMkDUd73j
WjlHsiEU3S5/R8asbJFd0Vw4ZdOXthu8gIhLKyGR5EUWZ1dZ9UaeHv0H8I8wl4fhi7NrehEJSWDs
a4VeTvY93rTWrTvS6cs6W7YdR895gpjj06I0G9H0jak81W66vYLRtsmtZU+vOemFGx8XtVEkfhHp
YK4H3Y0sU2Q+RVJ96vv5UH9awFr4M39Jj+LaAvsFZulW8qoPiTgQ6x0Qd0/dEyD7vN9v9A1SzfkD
0BZL91OjXYPXh6kKczSp5jgfhnX4oCKNhedY8DVEM/OifPHjQw7vy1o1y2SXa5zzPB/Y5d1Fkg6V
RYw7YLAJDeNsR07ZWWMupoJ0KPBoVethUQxusgfjV1J5Gbcth7qyN9JQyNcxu4NeCDaVo0xSpJRz
IB2k2hl0L3GMv4ggMk/c9s8jTxrr01OKUXRHYuABGDSgrmUsJYiy62g+WeGxBGhDiDcXs+6dk6Nx
sXRUrnPARoKYWkSCDp1NKIicJ26uT1Gz4kA00y45Fi/Rn6Ii5qH6rp5Ht1tla3PZPgcU6Z2jOTfb
ibQYyn9oTAeLPZw6xpMSJxxopejzrrM7dwCILJLJKwlgQvucc0tu9hKSaOc2JU9H27HB7GWuFbkR
96G4U8jojCvBj23TE5e8LhbWJceAypUYxkedLAOAzYKABa1HJ12mQGHkeJ839bh/ibBoVx3IxZDc
uD4nKzZyUVBjcdeucMeRMDBJ43yGB3sNEOrt1+8ndH89/xbGekeRpcRJMWPb0mXkWLa85TEX3JjJ
84b9RwDz9mRBMiqTeD6XwQUi61Z2eEAbNxV7ZsfYx6YSrbkZhkjcGY9tQfLKpoQgD+MW2/ca7EET
j5UNTnyINpE/fFrHAA1OIHL0DKD7/r6d7JvOfgnzKLRaKFf5kIi7BoDeVKy1jh1uTofu2ZWRYvaU
scdDpplNTnW9dQbkXDXPdNRPImOwibee+7fqP6fH3KoiDPKuT7CeyQ43CQDKjaO8FJDB/X3bbo08
syLmWglZo57qE04Qc8/O7ERI48ur03u/4KnjefDyt71jLBL6tYdS6yEpOFpnVP10KZHwmD6XG8uX
V4pdefJrICJk44098W4CE5uFZRPFsQzJMkgJy42CORbuPvL0j7EdM/B5qnzEec2e5eXjUvkIDql9
Ap4b7Uqrbd23DmpjW50Tctd307NwVn4aviPdTT0WJk1UnYBxpkUZVUsQJq8zR15VjrEwAaTJPUbq
P94c44UsxqzIcjA1JzMV0c7UuZObLo1l4JyW0VJxC4cHMH37csLoXwijH3PhU56AajA3CRa2elge
OZrPWwhjMWo1bSolxG/3eE5iN4feD87oolsxdLitHveeY/gbBtKlyJgDj+F6IZbS54JwqsQdSIVQ
nwMk0SY9lLvA5vav8CQxJkoVejiNCiTRV7IhgYM+xfUJlV3erbpvOi7WxJgoKckVsaJrGtx+1RC0
Z+06QEzUi+J/8TAuBDE2qgxEOQunktqo0VFt+lwa6/afbx1roU7dVJgaFtQ7/WpcJQ7a935sUFI/
cFSPd0aMQbLG3pIAWQ1t8ApSIdFl+Ui62eqS18F39xW52DnGKnWZnp2CFCvq8CpmCDzhA9rtUeQs
6K7x+48YdgYsKIUOvJdYz+jQx1deIRSyeZbnjhWXEAeZOsavDR3p0+srVJo9uNats2JHdgIh0zZ/
/e8P5koGczBzomphZ55VuiGJg4wEoRy5vNfizn5diWGOpbRSDcwdNT2WBhOcIh6/Ycm1BPSmM5b6
UgrbIRWK2RTPcSPuKto2b7eoXUioXJyWsT3JyAPQPmnO/lEz9ptI5nHo0hqYOh0Wpuz1I7Wrgn1a
ZhnpHNFZ//Dswr13D2jYFqIblHiRrGf2UQraMCl6g7576GzHgNuIW2S8x07G9cducwEYcLyQxZZi
BitJjbI9y8r9vrfDB0zGOg1iR7RCbeXHYC/ZxRdoD9biJnjgGtu7h/mfpbKZpDxvaksJz+KpWc+c
Zvev21x5/a62I8R5nLO84+vS8ppGB6vpDDdzF1Dxk7KkN7G5MVHhNqECgASiguazzObFkDdtSfBg
aLSKBnGE5gDRZN5HKariNNYTCW+JbGcOuP0+5JIMfyh/VGmbKCCi3/hDFDmLvCk0sXKZ13IeNeGk
DJBL20csC+17MTK/83bw8aht5RdKI7oYOlCgBfv2nba5NZxi0G2Ohy6d9m/TXny4BowS95IMLpUJ
5AXdWtuXkRM9xQ/xAzVxhtsAB3gqSIyywMPJp+UOnpW4q9cX4lnbLTRZGLVpKu0ijNi0zq7equt2
Gy89T/IXox29S7b0M+PcudO891QatTUU8FFyUvDf1wZd0oZCFqcGZ34Eu9Sy2UV4cIMlvcMykVGt
4an0Td3tfNoXEpmtFvV+CpW4BU9EZOswvoNtPA4L6k+clg1oAhDVIVsiEWUzgmCSRpHBEtCOOgk+
g08kviqPH5zctFIwH8VC7idCHLXCjG2wltrePCL7dezWsyejjyRyMhG4Cc3n5PSLEuWtHtF0xYXH
v8kZs5/AmO0hiJOuUPEJo5M5EdyEYhcc5NVsA+pkJ+BCCE+81/xmvpCVybj2iJUaXZg6qL0LgJ50
qZyj3MaZHA1jUI+8YYl73iolbfr/2sZaGKNWtEExa2n3V9lEcIrpWFJpo5i65NjNO3HFlSDGpLQz
2BUzEQtTcJ0Kv7EFFO1AYJ4RTApxvaJ7SasrcYwXXne5Fcx0XQNK5SPOLkEtucfy8kMAe4EWxNU/
XCDjjiPIMcDVRk8Ol4XGgGhgt42H03JyQP7Mc2G5isL4fZYxBqoQQDkBe+HkvuX96/QGjNcIax6i
zE0dl1VLxiiNrTIJnQET0eEh6leJSSxvdlpHIKELiL5lACMgHDX4t6VtQHlCJ0OiibvH1BKxjtSl
tjKWygzlOKx1nGq3bs9JmQCFsn5PjZXqCDvJbg7UDliOwM2k3dTsmC1g/UYdUwlWTm+meQzWlQ9T
6CpE98PXFlNAJXZ9jxzbHlWXpWVjTrdfZy86at1261Y9Mdadk6EtJbTL/zEBd6ntbOdEXg2mpfVQ
hsJ9aQArFTiHhXakHIgcJb/n/dChQgnoSODsYhvcStBHJBjBk3Y6pnaNs8Xo1z2aCpIlN4vKk8Vo
eC10g97EPXVCekd6HD06+9Q71P6fluGhJQbmQeizmOBCG9z0EVXpW137z1IZlTfmoovjEOK7tYWW
C2Rt8egl/y1A/r+06j9SGI1OdCWITyds6GDDbbZP+/hIzSJQDvb/UxhycXjskwpbL40nIFIg20KT
mv1T4PT09cTxyUT93yItcEMBSxeYc8AzZt7PTMmQ3Zmkf93WBGMEM4ZDQheHt+pxH0yPh9Z912uD
ywi4PGBrQSZzZvlgAM51ECR0EE0/oyO/KO3qiRbSq60wuXFJluWu8KJdgShPWGg8n/WexuItRY8O
KoTIODIJx24KLCsvI3ln4WaY0FAKsBDjsYGXzkn+3H24L2Uxm1t1ppi1OmAzpwXC5Z1lj+heQCcv
Pwih94y9CJeSGJdEjvOxUROsCnA9XvPePxnoTwjAa9n+1O8nv/LARYIVTpzsyV3361IuE/zAziRV
12OFtRMcC7+HT6ptwEj8YwAqQPkWSYtWgf/BvgFwjE7j6sAKZY18EARSWmudjHcOnRn7Yh2iM0RZ
zCMRN7zg9Z6BuZTFnKCkF21czS20ZUkrkfF3s+oXvPrgvRfzUghzeL2G8ai0woLonaemE279QoOD
9/vG8cQwZ6XVzRCExXnfUiS++/XgyCRwdfd3MXdTG5fLYbzIeiplIz/1Mqqq/b45KpvQLZAm6hfq
a8xBzOQtifEgW3mQjTkbqCj4/+A2BL3cCG3nnRB3TYzjGOONMzV0buBNpf5+6FKzPIL4R9pV/0sm
73L/mDc1zYWqkEIsqnZGZ/BjN0JuP1rCefuHCsFY4uI0NxhrwqIAjLalCSFq97Eonhmkp3BjnC4u
LPN+FoClAM4HFtSt6ZuWLtX3yadBaosidYewaS4W1hdHC+8kqtH+8m8rwQKdKn0gtU0EobTeKSIx
k9vzenJqDPb8Lume342+U5CDAZMAQHAmc15GPndRpk4yanSDny7RSbBVnM8WJXh0KAbk/RkXza0e
H0PneORt7R37dCWbOcJGABemqM3ybvNWHmQ33QDPAQ2maL1E7xRwgxI397IFb2+ppWAO9Eoqc6Ct
USmlPGLFmN+x5RRxRoBzbLb5YfR1OJnK0+9bfC/HdimQzfQ0rdnLGub/dgbZSU64Kb396uCWfnN4
Xn5x9vSOTbmSxZj8ZDbBqZpgcZ2rIpMVI0WaEMyHcy7fPT/oSg5j9a1xjFu1xpreKlL+EW0BNfl5
tfqmffl//she4ZyhRwK0/3J2844LBNYBIINhDAZtfiwebIyOGAmzX/Q+jojQ0Mi4KzetT+vX3LYD
9Y6qXMpiLLTWpMpJKqks+5wfxTBAgi6iFmxz/QLVSscS+BEQtcasfgJYAuO3GIsF/Drz0nV5l+ZS
oso7ddEj/EXdDRmp1UOKOE/2kKBzRLx7nE29dxMvZdKNuKj3aql6UmEG5J20D475Q4c+VtFVnKee
nKeOXzKAa7e+4g5LjuB7+nopmDE/AShEMYoryehTDtbp5iN1Q1fcUXvXE1DAOYMTLUc/GtA6wNUk
3qIZ89PLnQhCNEU+DzukPgZpQCki+MDZAqPoSCkFdU8BMR6uD88k8EQzNkiVSvnUGtTyfew+FIcO
Si0WBySax8UjRvZ5Rv7enbnY5fNtvjheQHwVannCLk+2vgA4W0X2fzNnhVFnGFsdlr6m8dlmIF//
dJPPhYAL0VGrGL0EtjGMs0wouglkXu2fFgcaVb8XjoZk4JEXhnJ06pz4vRCp1rIxohZGLQQQsEmC
gcAO2VueR3ozgojIWgaKJG1UpfCpJmNrjVqIq+KkUf3JCpJgwnrv7WPyDUyC2tUlOuD5w7ku1Kze
2IYLkYzZVVpJSeIQu4nCG2rlxbpC2qBd1w/6srS5FZJ75u9ygYwlGqWp7aIKC4wiZDi93VN4vhry
m/iprQWHN9p296G8lMeYW6sH8mMR/J+uqDZwt93Cxm5S/cwA3vrTAXH39x29exHRaGtJYClDEzVj
fwQE1FUr6PLu9BaCxrx3yld0OFaKq/NwJu9q5YUkxtqkXTFYSgVJikRyjMxoiHBjGPPP7ivmATHd
fUIuZDHmRdTrupZPpryLMXa8fRhKDDP9o31jHdSmCWdVj7GasrNHmUwpUb9Mi/LAlzwTwtk4dp5T
i8NMMyKDRi9xTpodSLjKiSihPS1l3iGdH9ebCwbYCwwuY7odiN3XD6HeDCcrNxNl11SoRuoVyUO7
ionomfiDROF+eOWp4L1EO3gZLFE0MJUG8BvmmmnikJVSGim7YXLz5QB7rOLZbT4rYCTKiNGsPzyR
d7dUtcBYQmELMWh3vcomqWq1S1JlZ1WOmRFRdU4aib+mp+R55LER3Is+gayPuQhMkQHTlUWXKuLG
BFxWqey6n/AhX/ZLwVf88SV9Sj3V4HiHdxf2b1lo/75e2NB3szZYJ2wlpicLIj3pCgmfwq/C+W9h
Vc/G/0ISY/yFEND7xgBJpmlrAB/7HH/KimSy9/s9u5ejutg9NOhfryhVa11OqRyBiLv4L/xPHXcs
R0UyPUzL+rn5MFYDAOWff5fL20jGIYwALlQGGcQWNQlqtOd7Bqrgh+ShXguHfyaKuXJibGHwMIF+
CI/pQ4p8WHAixROwiwv3nwmiVvPCLwgEgIGGbXFek/kivQYCiWMiHKXQlniptzslb0oZSZt8KcYk
gJKuhSloAGqB3ok5YXdaTHbuElTqnMQLF6ErOYLbOKaD4iSpFzlcesx7LnQPQJfes/RlcjCM7hg1
IDXCwIAEGhOuQNy5/hbV6EM9a4zMFxfaZ7eYgU+QuONpqexm19LsDiRYpTvx7uId/wi2jM4lUb5J
WFRmv40mLQcz0ks/fp+90+FDsIeDivFI18SK5Q386uzZcHinfCejcS2WeWjbMWxVQCuXvrAUbQUz
Q+mzvIoX48Zy08xuE3hMM3JfEabH6UgqAKXR3mK6xavacKzRnRaT609h7Ow8leEkltiBZDWDiwHc
bHj70fPQ2+Kbtau2yfJnebKFgwlW6d91/U72HrMUQFPD7AsqaTfdLbMi5uh0iysfYO2oYQLGD+Om
4V7mlJfu6fmlHDa5EeoKeM4SyOm97Kl9mpEPkEiyF9zK6QH+I7hQ+F2Efv0A2BzvEwkfI9dc5t5p
0X2Ej9aKN7p19u6vX3CgdUHdMcxsYryaBdOywAgt1VULTtsVmBoAR50uRVd1tc1IAK+iL2c3eyjt
5wF92s8ZF57hjr2+Fs84lKo25HVXQ7y8Pj0JbzF67QWUSZ0F2ky3aAxPSPGHk/O504oAmTKdaDdo
H5PCWFAt1CqzTcfKt5byOvmcKhL80Z3abYCeFWz0j9DJPzjqRZdxs8sXIpm7jbYZNS6aqfKjlfap
vGG5L8Bm+Dht4tUUE2udPNDiG7o8eJHzbWaUgrFRcH2ABAIggV3rqYnMFA6MD4w0zKd7hwxR85o3
P3vXduHiUAUCETMIA65NZgauXEGZwIyMCvwCneOe4KIlKALTyFZBObjbKF8UX/Qn4U3I3TPWKA39
W/L5Yl+8UnV+msBSD8kaZnVrxOjaQ7ZR97P9bjndxuDs5805agrAk3BRQDaCYpTIqKsUq2miDlPt
Ty8qeIHt+lCpbmdxvJhbKShZoksYLQQaal4G402UJ1Fvkq4EYrqHcSXlRELEdqgJRxw5N9EcTNGl
HEY5AFeiNWoLOeYEyy+6ZrJI8kU/E5M3onpHEp52zN1SjKNbHKCmCsMZ7YW9f3I8mrFOiMp5tW88
MOABXkpgHu1Or6wk0iABnqxXAYIjXpnekeen3DZiwkKK4I+kCgA+XdY779GFKZZ5P+Ein2SivKUP
yVP3AtzPQ2PnwPHJSHiIDybKejO4RWTyxa243dlKBAZg1gGXN+IgNqE7tCddbJt69ifwBoxAsykf
acvPiJa7kzttJhIfkEhJFvPj7zaMKsOVCcPKL+UyyhLncXcShWr235wDJ+F2G/Mwv82YR1VOMCdd
47ctoi4++k2LjKJmH1PgO/6+iBsIEQDPX62CucBTbQigzoKkyf7IFwk6CM2Vujot50Xz1jjvzXIC
CpLu47kFwgjq3G6x/P0Lbl8fzNacydkwHkBR8RhTKainatDzRPPHfmGsh60POEPy/O4/fjm/SzLo
rl2fGFADNDoZrSE4R+7t2igbpaIb6aCofvuUjsRFX/SDZW8fQuL9tYj3uYgJ0sgr/NXwBcd23e36
1f0m79v358duA6CSr4isl4/uYvtnuTwul29PP8dHQGM4Gyf03zYY1dkcJ9753Gr39TczWhYGYlm2
o6H6m7cCQFmIBDAUMDsFkRcZYBErgrqXOxIT3eyHkMjtutlCTQxH4+a7z6xH7PaB5hEDyJIE1EQ2
tzFZ4QmAEZnue6uVYK+AmPitOyr5NFzD/g6c70MMSAgApwGmgDwujVX29gKIODI9fPGiy7MT9tun
MFrb6GE0nQx8Sk6mdU7e3izysf/APA6pt28f3tPKdL5zG5AUaAU+fA5vJ6AplAR2Ft2j3juFnkm9
46Zwu81LxyX6OI8UMF+Ha0VpPlQFJonNInRlEHVSLur+6OUEVTuDvCSLFzQIu3RqCOlBex+Sb8Nd
PBwOfw6m80Am70S2aJ927AGZ9OUPH+nmHKTdfBTQcCkvMmCMDGbLWkWsuxgwQn6zntboweswRdLi
+zQg/HYACqjfNoBOWb8pgCuCqj19FyjK4ePBnEMQAxT2w/cKqIPpSkcEFtsqcv+GHURoBVMBe5Ou
khfwmZHX3m48IhJUDI9cW3XrBgDPADAVEqUNpJSt1/c3zEytruLc8N9o+rqG+r/ESMtnmChDEIw6
V4buRnTFAG7JRI/4m4yWcKBLLHPN/d2SqDSlxm4maCUB9I8ACQ4ls5n10JWNkCiG39m9N+KPBus4
AdAO9xJBAzr/H06r0QFNKg58j9MeSQr8rd6lCEcZOYSL79Al29huZBKhG3N9PHa2xaExU6g9u/lK
wNhRmnXkItncTzRnZTbllgEXwCDZKgWSi+TRKgrwZcKl5NBiQ08+M7ItViUq9rTPboDPr9kRwfdw
9uz2vQRCrwLkSGDfI7pi9wyoWiBUOeFrauxLQd6Qg3IMqF9OFIIDQ5LDQrSl2/iqh2Abut+fJvn8
pPBJFTYOWNTiJ9WwCQjHx9Q5AeYHQxW8ku1t+Af2Q/CHiaB0BI0e3qNrHUPbVRnoYWHi7gJMGMCo
kT0uBVADjeRgktcTvoCOcwA7z0cw6vAGam6wgDBpCmwbUQUmC+ZNMUJ7LV8XevAVN4npl5Sxb5Ws
RMDPNABDDIEdJ8CkPVnYvEjG5hVkRn33IwSfi749gK6VNlw8vwckX22fUYvLbMCD4y4iAwdcqeev
389TvncbKT4nQg3RNIGTcf2lQz2c8Drpmk+LryaK6eAZWpYHxUN6ivxVMWavo36GJCp5opDBPXlq
7NlwxNY98caN7/hLFK4HFJ/gAkeOigV8GZTEanOxMPzsrRWdjzkkSoDQFS2dD+FL9vf3ld82WuPO
mxRHEylp4HqzdogStOVdGxj+7k0jzgwjKi8AzmWQt7+7j8T5KKDVb/jPkMBc2vRmqfiz0DO7f+Z8
CjV511cca8YYEsbzMH51gxqka2Vbx6fG8jHs9fAU2RIM9adh68gOCjbF0ES63A3J35ngrziFRf3g
TBuKrnZC/cNOTU4Edeti4XvQmIiJO5kSJzLqG9eRJiW1YPnT6GpgL8gXUcRv+LwJ4gGgfCGFbWNV
50lN5xJS5sAOwCmoLkLFTp8/DYB/dIfJ4CzqjpMMeaaBtnKIpZHOtaprRiJm0pQHfkqERxF2KnpC
7y6u5RPi6xZnawCNDGbUWPs9/Nbfz/g2kLNQ+wCgDwbtcMgWc88CrLRI6zqARcCEV4k9JfNkBxIm
2rSO44zT32LVCYS2+AdYeEDYYWSBnu8EKvck8LMIrLwOD3r6NqEJgwbTim5rZLVxgZjfl82hanRR
EvxkS5O6I8aoBSItGxTJbMxSL8xV7Aq5Kw/eya6WPON6m1yDeGwjUhaUeBaJi+tzzONADuuytPze
qQD33cA2xcRwS/fPcwmPUFzyHr3bkjTa2VHIwYsHlC00HDGOAgpzTdgpWbTPf1SgRQr7bGWuczfd
jQ8AiwweQ3iqqMdwyz43Tz9yMTSph4QGDXXYlP1pmqo2myC3cAFjuxyOYNldRY2vLHQeoZN14wxR
WYYM0igoKuIDZo2hoJkgLumj/ebtL0C73f1eIoBG/PLQp+bBOKKrgTy4DwisyMND4njf6AMo4CVF
ztO3e3j6C3jf7xadAVu8qGvf/uO7h9n2I/fr5/hirY6byV4acFHXcJD/LB+PXwgtjvbj0XbXzu83
7eZFYxbCGK+sKJEUpgsJffUAYrklMDR5+bkbL+gswwJVNIBpAfrB3oDqpPepUEd7cS05p3dOKvfG
/OLyIAsD5cZUPxJljPeiF6A0lAIT6vZADrQ55vcNOnOYX9kH+vsIIkQVxLioclNVuEguDsggZ1Jg
Rfv5E08LeTKdp4898FJStJgBKZD6uT1p16/bP+5ou1+mvSbvS2Vc/P4ZtxVvNJyqsIZocEOGFfBV
15+RzoYhtFaX7YeJVBM8SBU0WD7AtBP0BDWvMndu4wYEByDhMkwHVo0+KDB5MC+AJNVC35lhvkcH
gem0AZqSFbvF206H2R6/vn7y/cCFomb1EfkQsEUqtMYOAGPtnOq92G1pnjo9NIJ2BwTjAKhFIMMm
ub76fTOpwl0eKdKPCoDOgBYHshS4ElSlLoV0Yd+ncxICyYL8t51UmBrCu4U+iDPKOuLh69+eSjU1
wtII/XIrz+5uRNNzvtCeTdx2ifNG39h2CyUbUF6DVQ7JfdRLGdsu1HGbG72ZIpFlecUazBGr6hvT
yRR8GG4z6C+laF1xi5SsA0bFossSVxmJJaglk70yMrmYci3NqGtARPfk7B8+SwCTo0LFCaBuUq1n
UeCQ0QHeDplsABUF6txpepH5p1VFx9wdQULghPHRh9M+2st/wt1waN0Z/RgxSZHtOI12lXMsgMS6
XvQj4NxhHBd6iWowcxEasY6nRM/R0InmZwVV0fwtl0mO8covzKCEXCRO1vuBPFTjzmy+AKpDo9W1
CuVFFpl6VRV+nDuvltvTiBWpLv/51Z2Qm3jpUITVeYtkX08IhZOHWMKgPtdtR00pREoO/BX/lHmn
HvQMFnAjnaJZglchdyQgAfL2lTXcoCFBzEfXB2gkPKWM4W6sHmB8lQhCWNAuh8c2OdaxXQ+cautN
nETFIKpFoITQUgEay/VuSpgKA9KHVPr1Nk1/OgDpg1o6/WxAGwy4gGdOdHI2UNe2BeERYAJ0uM4m
uI4YcamWBUUQGZWf1kQ3MHVckOxTi8kpIqtiIEFH4saZeVw5N2YTg594olC/lYGNjUj6epFynIE0
M4fUfNKR8ABA1IDlKQ7HW2BfcuylBKBWFY84hZhn8R/i3ggwm57UvjW9aNky/gx45ah7EmBawNGN
s6J0CdcL0YU8AFdDX/vmogcR+N7oP/5b20/THCDNAwe4Ca5PRgAa48qhUaTan9tFUS4U5c/vv39H
q1GFAlk61A16wKJnNYaRKEWVdX5MZsD0xn5WvHNOgREBdhAka1D2QbsduL7h9Vzv0ah0Y2zM9bwb
ZG8C9lO06+u/vHeMvTdnKcgqSBZFHZbBq30tJVO7emyMed6dZEd5DZ5UJ0emW3ZMYic8VmBGfSEL
4RdSZTryT7g97EMWg9Ysj7JJ3yWxOyCM9315ei1K9786GioFZ68B4BjYpngymX0zVPWUd0i37iQL
IA6jsTPWZsRJQDL6+y8ZcEYpUAhEnd24C9eiKnstH1tV30XogLREe9R6Es4cl5fxX/5PCGo6aFNB
KoTluy4lXYjCXNN3OizzvOS+eKyCSdAuEZRbeAkkg9Y9ro9e0UI9zQADs1Oi9yh7FiJbiyP798Ng
Hjkw4SEwBVsE3pxzWwLzyAGOM7UqDDP5ce3p0rpBj1c8rJPT4uQWIudxY9VLQoUbbwxkIXNFg/zr
9TR1IWoJXge/e69SNG6RYDOqhBdq36yIkcLsWqzmOfrMIUU8inZ/6J77BGRl1nclcbaO1TF2OVQ9
LnRMGuVWzWcIUgqiOtFL9v370bANSqh1qbT1FLE09gsnxbzM1hgFaSmmE3IGk1v+MSsyov8M8atK
OpWkOmBCAEb/ByXC13ohrLO/gMJsF7EXgdPre/wuj+Wa5qp//6ozQOvFy0q/CqBLqHrDqKq6xgK4
akLexaI8oPj8touJt0Mxi/xF5hxxd36uMQESZqIxNhIrobtKgV+OfyGR9/FBceskmlB2Dw+v26fi
DfwCvUtTxxGS6zI6CguvBAMNMiIkxpDsEQwWAmajHl3ysNhu1z/HDRpXvn5+X9G5yei3FTEaU1vm
aACTdkaxokDKYLPpPRkYJQlmgi0PXdubdpnsLTfY6o71t9m2C02z4317tJcD+ndQ5l8qhGNa2KiP
7jLmu2VYFTzv8CcY5QpaU0wDrRBBRlygPI5qjoVWrBgVnNdnVBFF4qsPnG24MTeMSKrvF/qcx2o/
DxZEqsof3aaYkxSGJrefUC+pyN8YRwdwqTdlka98+8f0lVWEJkTd7ehglydlAMMnMjCWvT9Dy1E6
1vdHtxTCXxAjoZ8J9UOgfV9/WzUDcKibU9w1jFa9BD/1fkS47UTyojLBK/z7TtxsBIQp0GyE97QO
ItL//2Ij9CFM0IAeB74hO6nlIEWYRxuT18l+d03oBsCzjswkSnnMEddwK4bMgJgZddnjvGxBYJAD
PwnFsswOH39fE9vrQHcQlp425iDkNtDVer2oNsnUFPOygh881wfpSZU8E/2z36hXTJO31h+03pXQ
qaJx9pJNQ8K7pUR7QIQDgQIIB9nNFM1hMJpSLvbao0ERm0qnpRm38UexR9zyVQEKB0/iRaw0X3Z1
pSEV6U9EcAbGRhV28kISIk0HxG25l8Ey+pK0tmSQurJPoFXk6ebNe0NNIWDYAEMHp/wGcD+DB5gE
/4+069qNHVmSX0SA3rzStveSjvRCSDoSvff8+o3SAnfFYt8mDhbCDAYYoJPlsrIyIyNiJT9G3/k6
P0XQQTUL8Bzd/EWGduKIqFEhJEd4hssTBHv0GyrKvLb2IoyqgnQNNJwKI0d1cBfo8l/3lg56pq5D
VAOWwMB3JhMVLpRVsIagwKcnEw2WbIz0W36UAAC/xeJaAJtgtArBrtHYj7fp7E4Fzhu5DLwGEffg
nUidCY/JIJrIKRV0GUP1Ke52+VLOeBaEoMcWPhUU93AkqArTnqR3+9EPufpYfHvnSjwovv3Ugm/y
8ThmLoRYQWCFOSN3Jf1+6rKq15hErI+iI5jKpdmFT48NzHfd1ACVMEYsp4EDBAZ4VK9lFN9kqPNA
MnRhPeh3NI4vkhF4CgCiC11dCCNSbmNg5U70+Obor5FLW7ef7Ka8eU69iUBx4v5pncfDmjtFyh51
CbGJy4ASm2uOkBJeexv+Jq5zS7Ckdd0tLNHdoQE4Cu0I5LWA7aCG1oxK3PmV2BxzW0C90KxVPQe7
bmY3wMfGZoAOB4A9XqvV4yH+6NZOTzHgpDJ8koZrBqJelN2kKYYgYjClwip4q9CE/vfDRzXIgk6z
iK4tuP9tu4rhJNEb84f39GqVf2UfSKnJuI0hy6rq0LIPv4IlR3Z/QhQ8CCCP/QN1ma41N46akgmY
kBAttWAX0HsfUJdPvrebFvntaM0vhBx3TglEUv7PIPn/vy7aQGi4NJBhcNjEa6AejE5YuH7mFpAF
Ri4NAtWqRkCvUwtclEq+Io3jMa43SDMk+Z6DtKZrPl7S2SMdirKkFw1PNEVB4lmmB5K1SZMrJXtM
QbtpaOiQaaCly5vppt6nb0uMcz+v1+kOQrGLRR4WpBdI1P+gDX/Nm6bWvAKpUubIn5GfZ/5Itb52
a8O7pRswu+4Z+/Hw6CI0UXgTQREPzw9BGwRf1CxWde3HVcUFpw7Y5HalWTEIczhTQKk/Bm0VgxCf
MewOe/OV/0xODWdIqdEt3Q3z9xAQWEhKkB4JCY92lnqrDkPQK2mWZacWZqOn8ip9RGeIB6FZg0jT
Zo5sJLvMZrcJqFeHHXpXrNgZT+yFvwxObUvrpeTM7LYisF/cJBAz/Uk2kfv69zpUBfCr2QjkCQhp
sBBvy2eS9vO4B8lTGVRhSLxD0ZFyFsWYoGoM/vzTINrhMXjiX+VbsG837i79hq7iBlA5oOCgDLaO
vU24WO4it+HvnYZCIboIQJBHXn0QvaHMI0OhMFISCid5IxspeBRPJShtA7tYcIqzLU0MEdIYiIyj
PxG4nulUCloH5jwhFU4C3hqJVaBEGdqfwsbdQp/z+ng/k4+eDIrsYWTvkNeEUgBKXVNbahEyHaOp
/vloLQxj6Zf56S+zjAb5TRRBz4AWGEtPQnq3IZuFOiB8GRhJgXOhC4G1r2p+qCXZOTe9ClBcXtaz
0mAjPKfZNSDTuZ41uo+OR71ZmLB7lnFdIVcHEXhSqpsOq1XHPB6ZJD/3NsDtS8xwsz2GcUEN+adz
BKEGTUzHxV6VRT2fn7k/0TYGZEkFN1yIYTxedTrwQyT2k3REJgVbDP9MBwHkVJdzQlKcZXk7lpue
c0TNCRVDWGobns8WjgvBueLBSl48lCFfbJpc4pryXP4RTPHU3B6PY77H8POERwaFYSLVRHnBovFU
bmh6/Lwp6gtzdO/TSSeWhLQjSAJpXgjfldWs95rqHMT6iGpJG/u6Py4s+MwILmM85HmRJP5R+6VC
V61Qq8hv3fwMAfrobzneENf84xQhH4/mFoQWKMPAOVN+OUsZqa0DuTj3vIlW2aIwH/8++cKJA8Hv
k1se3Ud4iM2UsgS304Z49Moz85I8RW8aSoGJKS0GqDPfDzNoqALSj2CPgd6gduzIZjyTyuWZh7RO
zJhQXRTtAb22LdDlGUB1pQ7RPEe4qssi9bNdRkoaoPEhOskg1/qJ039dbblXYRcGfnWWODN7K56y
p+EpPLrAgSrAVwx/eOTl2vXjaaWDNSwWHpgkGYJHk4yW3+l4xSDmRTeu+nP/GaDeivxTY3JLbUN3
jCCjJsObkf5SvGmmRiS02GeQvZTOfeOkzbatoDjdqefHI5lvcRSdfhmhNiASukkQlTAiJw7frwL/
0kYLTVZ3xoH0FEgXiFcjT0xqHHWgVr5XyOeS3w3KTkm2HYjPhIUlme90EDlhJTgC3UdrHxnor22Q
DpEHpu8MAxFtyX0XkBJkm1XXbMJ6IcicuWccU3houAOkazRwu08taRUnKJGcyGdOj/bISuG5s0R7
M9/T0ADB2wtxBuhvZhrKYpAOch648rmLLCfurMdrPl+Q6a9Td7/kSgwnx/h1j6TUnMiIRyd++ncb
qAUhKMT7EelhynUGQ+8pXFEo59K3pNYYgHrm9kGzsLXmuxe/ruCtj6ifAE+pRR9kN4uqocfWkh0f
sd518XzcWWyElbhpZID3ADkgc/lrW+VV04pNnWjnvVfbLrtqS0NlzDg2/3m6gBYhjwXUnRA4UWc9
7vPWHWtVOXeZ5bHbJjG01ooZ5/9nhYqORo7tQuBmlDMHevjxkoM80jXybOF8zC8DtKoByQloCEE0
0FdzlZRS0nW1di4bg4/1cg1TbmWNyB+8LZZo7xkDxJwQ0iHsxwNguj5xmcla23LauQ30QDH8wjqE
G2Cnuqu3VE+avZ3RuEV0Z/9ji3zLr70wRGrpDSWrnTnw827GD67WtUuwhoCFxUSWuqTke2dzIzeG
5zrS0Ug0atRq5WINNiO2dM8luAWQAUfVSrk93hB3djfKYjg5gE4AQ0EDh9zQ97I2Y9xz11taZbnw
NpX37i0VEO6MBFEBHuU/sRRWajpxbqoCZpsr7rkeQSoU6T7jLZJMzYcCXBvwEzLanzGiGage7Mao
u6TuWUl1CfUWU3I0p+//+ZwqeNUjloLbwfvvJzH1awtIqSJ7eCAw5w4kAOWL2zhqZUhLj9n5XQYr
yGQCbEgwGzQEu2Hqkiu9yLt4zSWIHUfpnsLMHK6ZvBDgzmoe0IdFmxjQjQA0Ea5JyoHKie8hgKq9
y3OAviEwOehyZybnZhsouh8haY8TZZSusTOSYsH2nQUjD2iRsLohBvk5bb+msuBj1Xfb1rsggeei
hlk5NfgJG6cfFrzefPdhjGhCQ2oNc4r/mO6+keE5lZEF7xKXxzy31Mbxu9fH54i+UYHaZJGHJGTl
ePZCKHpqwtWGlImG1LvUzAaHqGetPnMiaWEg5Jj8DuaBP0K6k1xHqPXhjUvdRWXgQowscKNLdk4v
S5we9Czhx0npRMFrgVMJJn46hIAfuVYD1/ul/FM0R24vLn39fI7gaeBA0cGM6AxZ7KmBmhMTHvOU
XVQnNJrnGF1OC9EADf5EyeenZQGPNoLVQnJmaqJqNLzOpaG+SECZZk6PYrhAJBw3rJWvQUTE613j
yNtr9gHmOWltKgtYnlluiHyATMDlJG0zB6O5ZRu6eSQ0l8HgbPFdRZ4vg/Ri/gwc9CFdrLLRfgJe
AphkomAFwSryr+l4Iy4ROX9ogquAJrtv5diaHxjzd2B0rxnIh6AtpccWhDxCvT+5SwjC2XX4Yx1V
bsDccbgQ5E2t80KftoMP6+2fHsV0sMRqVpDp7Xeu50+LU0vWbrL5yVh/WaM8FRPEKd+ydXCFshGk
uhm0b0Fu1OAaEw1NqvX4PNNAaTheYg0xPop4MvA/1E4SXC1pvK4NrpWer6Otd8Yrb9OEwICwZrnv
VsytNqV8IRkwq3zDKiEIQfcUrhY8+6gxRoLPe0Pqh9fsu8sNH/2fqam+fvF/OXSr6bymy6tqCVQ7
37M/RoGhxzMZR1Oi3COXjmghgPz0dRSM5Ds7JGhL7JxxLRt5tE5aQ13IDtIR288gFTgyQPbxIKTD
wwQxcKWxsCcb4yr0ARqR9SjVh5e/j9dw7g3IwH4ZogZWuICl8hwMBc/Dd35VtupX8t54emfFRy4h
Lb3C5nXHo0O0N9ILgfY+/oD7M/vrA6i3dcWKfTjUMZYTXbCXoddBmWezNlSubrWjrM0Fc2R3UCdk
Ml7qPKYdqkdtD3OgbBaNN/7rJB5RkURvrrPTTmb4tURQfX8lAXIBEBIXKx09VmKpluitDK9ssuWR
de+TNbiMn7wTu5QR/S9T+R9TdF43EzVfzTuY0rQnXrGiXYsGYwG5LPUl3PhfCzNJFmY2k4gV0JsJ
FgyopU89WxeLcZTyfXgVn7K3+Bqdi33i9FZ3E1/8c3RlljI991wpsIBIJyCpjBuSvhu9QIYkAovh
Vak1osDKvCtGDlG0ft/ul9gy/osxGdwAyF7Be1Pb0hOiKunUFnMZ7xAPeXvuohjSoMvAbolmcB2W
SvN3rilEFYjO0XeCwhxLTefo9mLb8XJ4HRzNNxN0+J6v8RJqn/wIvWYC8Dsy0iVgmZWoh+DYRYBz
dkNwdaPnxv9ObgdG1jdsrXvDXwZkUh/nhU0yi2fgXgj3oIhXOxwNT70GQ45RcobTgivq8Z/MNetN
9B6dEqSiV4UZ/RUgttwaq/G0YPbOPfjbLJ16jPp8ZMcCZhsjBg3F0XsTLqw9vrEvzFIb3r37CE1P
P5lvbBQ8E6fnQBuSOCh4IYKtwvoYQRb+BQkl/dMzQOtnREsOjIQr1BIihYfnDqJo4k6o+LaTu7wa
mCC5AlHB6anZMob+JbyPT8018fWFebxnjOBVf+C9yLRRpyBsEgXPaxgr1+01cZpCb5/jjZEcw02x
cOMRx0uPCxcdsvzITiPbT5mS81TuAFdMrqkdnLMlHmK6X5jEKuQe/c/PU35f8YJhSN0iuQaDoWRm
WDphdAtjfdimX8VHBhGzrzHEerEvwyp9Ug8duO29hem8d9kiTEKzzE9v2Yziqi/colTVPrmC2P4i
WqBHGj8KJwACUzm31pPm1Ab7oSHkz1bVtlmY4Fm9nUwBgUHiAYv8DBBe040qVQLImNkxueYo93do
MAsiPbaBaTLcAe2WjRmdmI1gva7ro7Trb056aQ9gvF9J33hW6+Il+Hi8u2junZ81+f1BlDfyUbOq
1AwfJOn8pnrP7Q8iMBD+hVwxoEkQspcgAtkZ7lexOmdb4Ff0cstcPivIonqO9qSicBKs65W3j/VX
waodtFPlIzrom1u4KEL4E8zS+/P3x1LHvM6K2uNbfGyMMD7Wk3MgG/G1NhiTf7G4i2Q1K/fAvjTr
2lg9nqd5BEFUf9FdgaQjYgiNWrdciNK2KPP6qj7BcLv+xBOtfE4WVeDuxA/orgIPhUwax5Arpgx1
XinGBQdDAHY/jeiqjnZI3ujjBo0KZr/go+f33dQYtfhBnWYA26f1dTAGMKu9a2/1AGay58dzNw/3
plaoVUu0EsN0YaW3/Zv/vASHnTstUOJgm6L4QBpfqRfQv37q9Lfodyqb8OCLEYerfBY+QI708vjn
70Q0098nscGvVJLM+57LBPh93jeit2jrX9dapUfgDHhKwMa0VDa/Zw/FP6QZUMySSdZ+aq8oi9BT
vIy7ctcYookhBC1GRQ+fi1t3FD8Ww9H5SqM7DAkf5NPxOsQbbWpOyXq8mdKGu8qqwT+tRVgiYOgd
D+20GPGhwV4WJpRM2NQjTCzSATDP+EPYlTV3Zc/Ve2oWzsX9W64+w0MRGe6SsflNTAqppFKE/BDS
gWT4v1aP9/ywJnwY1+Q5/FtUen+TDt2f5MTukDNZSqrf8QTEGprF0fioYWNT1rwiEhklYLhr/trX
OlL4rT4am9ZJzyDV7/T29fFU/oSBk6kkOQQgOvDcJfyxdPYRjZ1CFRVudcvXykfyFVgtmkwSa4S+
Wr1lT6UlwHi1Ku3a7lbNrrSSa7etzfHIHoZVaD3+mnmsQH0NFYowmRgxaqBVNx56g4VVod3UA+tN
CIAG4Wv+/BrAtPHtmQt+fgbYVIDIRXoRXcLoE5pzDzFhD+xjwatXk1nZ648AfHyYfMOQtwuWaN4h
VOWnlqjDEvNSLXElLA1OvivXqdnrXymA7iOIV0WjRsOPzaHFpwY/tL9qrcBRTRkk4ZwVmP4mASTP
s8fT0kuZpgWcfRW16zJJaEgqREUkPUAiNPyrbtJ1CjUTwuQsbDmQ38YASnzpYNQAbXmHPxbKOIzD
24oD6Qc9diI0HMULOfjZ/UtNFhVxj7HAIheDyeoMgCcAmCDUXaSPaWHbzW5Eyg51/XJVpmVZ+GMn
eybcQCS8B8PJ58s7Id6qdi5AVH8fG52HNcQoIC94Uvw0VlM7QWOZLpFSSb2ONpFlFVbSalwFBrcJ
DwNaU0sw4h1BhGduMK/OY9t35hUeG3pvSEQjHqW1Hzqhlf0yzBmE5HpWGD2re8jf5TrSTuiNZ5fq
a/zMX0NgAqIWqLUiiiJUAFMXqkZRloeRF95qUNc1+w9xMxjfkM06JmjD8lDhR+8aa9YOcgpoWltC
K8yg8EASo4OFcAAA5ovKL/m8Xx5cFWu27oU4vMlPUPQAC3m+qmyjWbjmeXJIJq6UMkM5r44rwjJE
pvKW6K4jgT9sAH+ab+Bhyq9LxM2i7h8aMMIFYDsUdEJX5IHi8/HK8rNnP/UR1FTHQG0oVYCPyP94
KwZ8FlDSxgMjM5C3QXNlD14edKJBDV3PHVXH9o4N6Qihe+Pxd/zEGPRkgIkAGSqo6hBM93TOi6YJ
ss6twlv1HllIqdgamO5ccOzz4MJT7MTCV9k5yB17CCp+XGqQ1UIk2AicbCcZJXQwIa34KuvNGtx3
DuvgPjC+8aqHCCxe9tB564ku+CIO+ad5a/bZKjrVSFkTB5P6bD8M2zLixfDW2gLI69dosSTERecR
jYw8qA8Gg4UoeL4uHMg4nC+N3dkAj65ZWwC9i/6eAKje9/o1MJnTIvHWfGmB62IBlkPjGVDkdLqj
5/tMLtkouvW2dhReCyv5zk+hyaMzVHHqVWmBNQTkpAuvhVkNFjX+X2YBlZyuZAfsvJcNMFvvGkc8
Z2dIXtqaNW4aJIvzjWJibY/8x+P9M+vtgFXEkizie1KRk+nqDRsgMZJ7bHwbd9X5DyHJhT8OrNAe
8Ri9OKfd7sX5On19uX+6Y3Rkcr1dCqOJ059uBRLyoR8BJTOQH9Dp4yTRQpRti/TmvqU2885Z0eJp
ncc7GCXQWsjzIPLANFOPpCHnCrct+/Q2bMTn5g2sVW8+USBeMZfhb211V/cFW2ofQQglNxdlwYlD
mo0Q1AEEX8ujFZl695SdUCeFL6S3HIqfojVuPeeFQ1EuhTtA4L4U+pCN8sgc5Ya5IWrjCN2ECDWT
VXLuOSMx2LV2KLfyGm0IK8EsnqRDZdcW0jFOcE2ftJtrgdDtRYHi4oF5jZ+W3OWdwA8L8GsKKJ/N
akHI5Br5JhNFWDCXFo5vS1Ab483MdkGZ/Xhb39lTuIFI0xw2FGlJnp6lXkq0XpSz8HYEoNm68Hq1
oMk1a3fGufllYXZapT5LeH6ABfHNK4zuOfqCKOc2/uhMb68LqyG0xHWA9sonQCmWhK3vOCiMC3AN
pLnIY5DyFGKaCo2Ax+ctSfQOV9+qPC8ikmdHBjoFwO3BCrJ5pMmBuuDSxlVqL/GyW7rrvplPGHsu
nvn3ZONfUVg2pU3k6uM3uI1O3Y1d2MKz19n/GgfWjmC5eCSHpuvXll2ZqUMI4zdw1L/4hn+Vd7HF
nFIn8PWlA0qHpcQaqFmh9YeEHZAV1GUUttpYNCKbYXOqsl08RYnRj8ibdgv5yVmARBuihlV0dZLk
xZjdBEBdDG+bPcVbbpMf1NWSE1g0RU7Ir1hMHtlc5YHHvjFbd5+v4yO0YXb+BWnDf624/AwK5THw
ysB9AzgytQROESFyOS67dRvR8pFm/shftKeQCA6dpHCRLWOWdYE9JAiQYEZgjZK0SE1iiUdWThzq
TTgiWdhdqrN6jG7+VvgOjksn7c7OmNiiZrEemcbzmbi4RdtgU+sutLWblyVWf9pZ0QOinJUvqz0I
FWDEX8cnYcUegY9eOFB3x4GUCvowELeClGy6RoHbRnyUF8Vt/OzehYP/IZQ6/+K+P/a6s+w/RoIS
BNIcoP8g+VzKMfHgdkMTcFbc4j8oN28vjm33Wx333MHVX4zzisgjPzZ5Z+5+wANo6wKPLpoPpgNL
0IXVeGxV3JKLB37/Yw0E8xLmZPZqR8YN0A/SfAU+IxAMUkYYictkP5OrG+Et/gDBRv/hfaWVIUP7
QcToWHB/5M5K6SA6UJpnXt/4eqNLJnmbEOXiK2GNfzzu2VPv55tUwEFJT/g896iMw+irKlPjEaSC
wC+5mOhGTW1uC4UBB5mseCVvkS0AS762XnBjPHH9vwMM2jYVzzRFizYWDbbBSPsC8pQQ0k7lWt60
x8pGeG5n6/fMTsxn1lTt2Fri+J29/2jzlMOJ21zgGs9rbqMNTggHXf6IWlknX7uxjgePLQHxpRgd
ABb5hd/1h3SzlC+5410RziBXSTpMUaSkFeekLpT9oGmbm5cbQb6rPEtmtsyqekn32m5pj9/xeIQz
TUVpC610gHhRA66GSImZOGlwP0n6PrxK+xU04lffj7fUDxU3vay/zVAxGrrLlZQJYWZwwh2/ka7S
J7e1beioy6dy5e4c6U13wEvb6pe1ZoXvFrM+nyHU9HZukJm65lD9+P7XZzZZ69/fRB29MqnqtK7i
5sZH26rdC7mxghUPhJEa0X/owGXzPUBDI4SAfekY/MU8x0t0mT+vA2piQJWB1zW6GBFR0i+zSqta
f5Sb6vbn7fiBXBGj1+tCT08glA/0Cu998ubHa4mBuIgHFh7yh26nH4pXBrm0w2FjbVh98x6vngQL
CmXwGJBm85FrHPAE+N+/jqjTrc+P1/TeUSUN0IhpgK5lZ4FUIRRsyZNEr3Z81vT8JEI38wrhxyfZ
7JBSFCwIaejMmjU5xHTMutqmTrHyF0KEO/cC5D3w7gIsG3A2JMOmXlrOQ14DxLi5oQnbLiF3juz+
j5wCVArQMQV96hI7yDOhYWYuKWHM3tXYQhPj1PXKi146Nr7f3MS9uGmvORSxLG8Dzm60Blv8H6T7
e6ewB2XJQ9PPMNou9ebsQHnoqYxb3yqrRBLFJ6QXyDxGOwm5diHBveHqmZ1Cn0G7KTq/AIKdgTYo
8/RdrCWu12YCzDPbfMcclIN26V+Ug7LvneZDO/n7JRqz/7LKRHQMgTsA1tQqlygey14fNje315Pn
6JJffXtcaUb2CV572deBiWFehdu1slgPkC33sATXnEc5WGnShweHTGh8KGehCXmjhApb3/odKAZW
UqSjcfZJXprZuwv7ywwVgHJjmQJixEEY6Vv4ZP5EXyjU78RrcUyzhezenXfQdETUlI5Dmo+BAFMj
OKveRszhPgZNGdLVW3bX77VOr18fewxajY9In6A2g3/JpIEOeJLpWVXYkUuKBPsGTD3lq7uWX5ON
JG06EzLC4EuAKl7y4qW6vMTZM0sRUIbpPkexYhmiuFjfRFzl5U52tD/atthzg858J3ZwWsQZkWtz
4taRMkXLA1gCCH0IQrvpSMVhCItE6upz0Zk+h8RIlkJlJnYtgAqLq/IX2bZh4T6bX+Xg8wfAFlED
ePK0Ocuzy8lB6I09ulR1Tlm1jeEPNhK1UC2RTSiLtc/twnYl6zUdJVFVQpsAIRBCEzY1SoTsqjhU
PnvmrjyYcDqH74wRNB/fXLOwde5ZQnyMPB4KqkjmUWGhmMSjBszDcFb3sVGCIuz5kkkGgKeLvIyz
g04wmegtQ1hOwBy0infsqaoba9wAvkQgifDiVH2d32YLce6dxeJxHHDS0XyDAECkjkJYNixX17lw
HoxUMGPZSYwsNhSn3ESlVbhm/Gfh7M0Ca+wJJGNBWoCaNGHonO7IXBoyFJMSSDPr6r5EZRJ/3Na3
5Q4JvB5iUkYhIkxYsDrzZ5RVKrx0CylmBCaLLvIbRNO+3JO4jnbNzn0Z/3mDkOFB+wBwCREYV2p4
pGOiRhoWsocxihOQ1+Y7vQQh/S51gExbGBVx9tN9PzVGjar1pTQcQxjL1WPy3h3Qa1YVZqxBm1fa
1IDUps6gm4uxOgmSp2YhSISUFbpREaijFDddwpgplMJNQ++y/Rgu4R9J3oyO1FvZOvgUoWiaw+jj
gc5ewAStDz5UNAgDuz/j3FTaoWs5NkwvytWrdLuHHGy11M9yxwZOAfr5gTshGCDqYm3KOApUUUsv
4I1lvJ2s7pJX7l0wfEVnoSyMZoTSkfbdurL53aIKxDyuAEU9ziBoqmFdwDCnUzo0AhvIQNFfCivf
ZYd4LZ7lM/ruwLalrsez9uZfupvkuLaIYq62XhLNnJX6CEX+b/uUBy1zL+2xAuKFN9J1bkebxKm3
6Qocm8huoFfe8dayHa68o7Tmz8IpsjObX0Fy0Fmq787DAaJpo4H8HDwacHt0e3Ah53lfBIV0AZzw
O89QPE/23i7ZeSeEksel6vXc/6GNHi95CKLBFQEhTu1ldlDlquEZ+fIH6cM3EdSs4I8/5nt11Mdw
sW1rHnlA0BK4FLxWiOuD4ek6V21RlU0Wa5d2BUKxl/Ra7PlX1+526io6hk5l+bv0a1E4fHaXwBvh
DY8XEggtSWvg1Kqbs6EyCL17aSQ9AN8jBBA85yA/PT6lM29EWaG8ERe7edKBE/SS6PbLPztw6seJ
T/qV61WbjGHZAT/eHAakqI637gRQY64DGOY8HsY8SCOmQGeKplfcwOCim5oq4pDvmU5wL+AqLnXm
U7PTq/vKrgVJDwPDfdFOi0h3crwmHhXd9ui+Qisd4X6GgsTUpDuwnthInHdlVt42aE2Iy2tWD4zO
tVmxH+VePWQvyLUtRWqzWxFmsR/AJoHGD0K+NDUrdYU0+qLvXxPRjhm9MsAWJqBgDrC9VdjVQqxx
ZxeCNguUUjjckJOiU4wATWtFlwb+NUXxV0FZR0DJyoV+6du/LiDpiQCLJOQ24UlxuKfDKjNXLrzK
j68eiIsc+atEAufFf2HgUXYgYv6S/vYLpbLZ0CiL1ET2vOtBZMGLr9xnivLxCwS5ql0K0sAl+pnZ
LUUZojaK2PWFx3oYWkC0daQLgmpeWD2ev9k5pmxQPmrgW4j6RBhMe9IspA4e//r8eFE/T120IIAH
15eAn/dv2QFAcVM5RPKq+QOckoSsUwig4pLzIF88OV6USep2a13B9aoRJjvro3uKeTRUSmdLrSHR
+/fsCgsOZPZGoKyRNfzlqjS2HZWSDBA0gCpyxaewsQH2HvfaSVySortnC/RfuLrR0kz6KKe2OL7R
Cq7isVbQGgW8EaTQnwOkXFcM5IcW2y/IwZnOI+5mBEdwjLgs0Qs0tZYko1gUXS9e/0TvGFxw8e34
JX2WP9v36OXxNpkn/9FsBBgBYaEAWBbcGlNbQj42FRtJ4nXbGZDz9Vbo1RzRQemDb7s3Xqvb+zuy
oig7LHWozc/y1DD1IgJ7TxrVviACqB/JQFOG797aXzhi8yhnMjpUuaejY8UUmlUjDyP7/JqvP9x1
5GgbZg3yM2upJ+3Hsc6W7T9TCajg1BjaEfyA8zGVbbliM6M9KhfBQ5q73gQ7GXrs7UF2zX/v9EO0
/GsFga2cmo2zURvZEBMZPQs3HojUwOLOyp7ZA+5pPd4ts/uTMkW5RS0vYi7Epr2axXndPjNLj4Ol
36dcosL1TVS7nHjlz9A5CnnTPw2J2YyGB7nAClJS6OPYyJ/jYInBkr+8c+hwvMH9imoM0c+i9mMu
MF3vpb50LXeMrmzdXW25R+wTp9ou0UfMo2GSWvw/WzTqIkTnViFLrnhlnX4XmvonRONKK9sttY3M
oCXYGxND1Jas/GAUmUARr8q1vNkC6Ma37Kt4SrcAhIE3VDDKJ4A3AdA9VUv9W3cuoKltal+2RS8M
YqKJV/A1eVv3dNJHh3mTnBHs556vLxq841AmY6U2Z+FrXgTeMRENUiNEhEHV6hDJ4McnYJ4Lp2aU
2qJJDt2xomdE4JvDdXoq9qgVu2aJCRWM9snfNC9LnMnzWGQ6j9RtAKBdiV48bEzVyfRdby2c6bmP
lPAWB9YCFDecBKJ8ap0CLU5IqKxc8z/st2Kj90SxmAra6DFiHyDo/KXQZDYg5F5/qAkJIQ3AkdRC
1YLgl8LA+0DQsSifeGvO+nd4DLGBNwXemxoogmj6lITpAy1oRbQxrcVNv+uBV6t2YJG1luAQ85oQ
ZYmaPlcoBiUSJf9W2syKWUH7eFPsyxWYbix3xZ2DNdDhm3IxJ0V+dnLZUGapSYzYMGi6EWa7jX8K
VqKRnrjzK9pp1qrNrBc2/ewBQxmjNn3qNyPDALhwiw43L9LF6wgyxnBfrJbwK3c243TdqM1e8Kzn
QvvDvzEr1VFsb+P+lSxpwwFT6C9yO9/diL82CRWvdokq+HGKYQWHI/eSAmmwNJ5Z3PgzcYQ8XgFY
E/zY07s5FbRYiljBv4He25I33qpfCY57xJNlYYVmzg+GCCCUQF8RNtL7HTmeTI7kMrhlFnDPQMzH
prRtt7IZrUeDMMoSevwOmJnnBcPzrUE0CYHVR4s8yIToyLjJoN3l5nz4s/29i4QcVvytOOJ2CT81
B0pIU0vUaok9CKziFpZqswXIGy0B1otgVdtsySGS3Tw9WlNDZNv8elj4XRa4IxkSmPG9w1t7+rRV
U9oPtn/xXpEWXIp6lqaQrO0ve/kQjkxew94AT0U4Rhu7MZGU4P79GGNgqHWAnpe0YdKEBkGciAU0
qkLgMBvSscod1CNn+ahQLenpzIE1ZLF+maI2fhYAAoKsdngrrHIX24URm28tRImTVWD1qy7XhxN/
VI/FWjJYCAsPl/7zb4EytvF4ey59h0w9AMIE0N6ixnd0YNnncDLqnXpGupM1Biu1Ub13gnVnN3+i
dfwcHjSHqMtGtrJe3FSz0HY6ITIViflqoSJ0wIdAA8ZEia4ymEv98vka6uW+hG6Va7nWEhh1ngaF
UUDV4X8gewzCSerIRAmftVKHndXacqkLO98Yt9BuV032WOzq940RnvN98cIt0Q7NHevULnWCEhAr
AfwGu967CEQZzyGbvtRROnetUxvUqelzPyAwO3JqGKBmPmTTvSb2P9P/I5MLqS8QC4F+HNBlmoM+
d7m8bAZ0l7COuHEddgOBOFQLKjtAiaJxXKdyyhW3GQGVk+0MCPRutcRDO38u4BvQEkwiNMDz8D1T
B9GNqprJXZ7cmu/qAICesfPWxSf3FO650+PzMg9vCYXSD1kUyKlJO83UFCqJaDodk/RWgvZgNDlc
WOpahgprqmsbZIVXixAI8vGUtwWduwgmVGRmQfpF3fgpGMdAp5emt0ov8HT1LM04We8EA3laukLu
OHaYAmMMXnlEwJoKYySlLfLazdJbZJyWnsbzRQKNO6jJgYol6FEUIKczF3VR3o98HwHZaYJ8cIBw
iGld0aUPfMzjRZrtfGIJqXMwHCCwQGfC1FLhqm1cjGN0i3RTGezWQMa1JJwTj83M9wLsgF4EhX7C
CQdmrakdVizTLtG4GM1LAKkdBLNCowXkca3w8C6uYpBgLEUxs71AWaR2n9w27dh6fIymw3y3D4RN
0hlgQzWK0SbcEe5lsQw2u3uJFBKuQhT/0fYGptrpGLlcdQcuSBIgqxRd3OyBLlrX1nAzH8/lzCFS
ZqiBxYo/JHUT4wQbydPr9XspXz0PjigDlMettNyPvRwGXEfZ1vruIFihbvx7JYMyQzldVmnHPK/I
ONAnGWLrqfrBR3Zw4dqe5w4oO1T4IAWjW2kJlqW2extDsm1PF9eq7hnKJgS+7/Hq3Du7EMQCuJH0
16JCS52otmTVMhCIOVC91Gv+qzLB3QPx5CUGuVmYTsb1yxC13fx+DIcuD5Lbn0JH7xawpom9sNXm
TyhiAwS/KHDhMYBdPd3SgLjgQTpksGEfMW3rXbS7nhdjyf8h7buWG0eWbX/oIALevBYMPWVIsSW9
IKRWC957fP1d0L1nBJawWXdPv/RMhCKYyKp0lWblgqpeURGvqYR6UaCDAFSAKSgQR1ijbRV5zieM
yH4+3L6epUNDIgsVJphudLRQwtALOmYBAi89cz55znp0zYQeWa9vE1kwqhN2H7YaTMMngHK45icr
DamQpQa+gbiv0l0K3Dm+XpkVYzx+UVHndKZznQX7aPTmOC4FnefRJcaBeOc6JtsTE+p56dDmdCiR
zmKpl4wAdNwHEThB6h0egTZD1CardeW6IWlzGpQ0y4WPbR9qnZ537rQ9NP7oWcN3i5o5J0HZNa7S
stZoKhxXvBFXvMnZ3Ktknhgl0yVXd8XJdJqzW+HHWlICAZyEmD1wyr1CUn2jlY9yiu7qJ9Zrfckb
zJmiBFoQgC4+VGAqIdFbFBCT1es+HfyNi6H7H2M5FdQSIGHneiNb4ZZx7YvWefb99BBqnspTnz1+
Xt26OVFslRxLc/0xYES++HVbLVkCQNfOtVL12tLHSO9gNqZGki1nFlayFzAhwAx+l4KBOV+Ubho9
37ZZW073gkDAEUMSOYHDWQxpY6gmHYaGndpz5Qhhw4a9Uzs1AZqB5bEuiSUDlHJmcT90Q4SDKz5D
R978MXYbA1gRdnQa1uJO3HnW5fZVsdiiYpwu5BQvH0DQCh7/JPvtmsUSQ21oxK3MjXlX4kHgWUb7
u/wbkAyb2yywKFBmoMsLrhl5KKZ+2I1OT9D6wtJ9hp+hnZkveyMmqnH5HfoWi1VpY8DLJwyPuRgD
fEsymryu7dnQxJyoVe0kyYPZ7gsyfHTOdq1jLOTj9pExjAFGX69Jld4oJ6UEpcFYQmg87O0nYLV2
RP5V+RhIYTW3MPwnFkJck2ukyhN4bjJtjqXoKFTnQHCIt7nJOsKlAGd+hJQx8ERPcL38yxgogHTR
zdIZLWVd7mTsyzTN2GSc43RO/9lmo3nnmjGv0uWslCb1icgrdgUDQ2j/FN2xlOi2z/6x1KZ2i7Cr
B5wftlvImwpYHWsGI7etKHqqrxnhO74XgxKyh/difdLv/Z1pmzprJoYpCJMuz1x2mld1xwlghP8k
2M09mua0R51lRW9bBGwcu6bSppKAxTkIozoT6R/dRDn6zjcDrB1s31LAoWifzZ5bpTbrQbdMd6rM
IaWALVjUIUZe2Xsc58N6Y+LnUE0DL5fb97RsiL4pUOeXKEHH81mcnoVT9ohl51sJCaxwdZsIiw3q
+IRC6UreBRHItPHYOWvp/u8IUKEUr/YBkhcgkIwkxhyU/jt8uk3hPwjaPwdFp5CxanjshgEkDh2A
vczxaEupvcX+IcYrdDqLnwbgmw5lSF2/RVyVRilyBPwFAPR3T7HN0E3GndPTn5A1XS5qSFUHwCxM
/vzq7W1+YBD5DyHbNyOU5QzzVhlKLYSJwUhtgmI8R6JVZYXHeM1Sz8na3zozymjGXZlISY2nYbjf
AQHV0SUAEr2Mh9Rcs5JTy4bzmysqnhKKuu1CJUCecvuMpeMnBis/KxVfj6nv36c0PjWqQCgb3I1Q
bTUiiJagEOHIHSuLJ4lTEkAF+dbjY/QnMLWeiIiuGAZhWdABeI1pCpQLeBryVlRaJfebKT0KBKp+
IxBtjQIJ5ipMlq+bJODHtc0oUWYBzaRNnCvIMot/CiA/I6XjAx9q1x8wk8sItpefdjNalIXQkjRO
ghZcDejB8sxu/2ba8Xr7eZEQpYgM2V8Mur+J0V31yI11Y8qBmL/xT2bh3DZFi9Z09uuUhdALI3Nh
INLzZZrfe0x+n27//qJ5QCp0mgrA9it6w1qBTgYFKMPw3L1lJWssPUwIIqvbRKa7/XH3MyLUfeQ5
0HmFHnGOvoIjXT2hAenvKEhU8Fty6IfzPYTY/jMgGiFa9YpfM8LDxYv+5oLeR4vx0P8X9T6uHhgS
u3jLs5+mIlxxCFB7rnBA4gWwUlusI18z7plFQcIVzUKnvM6NCL2zMGWoB9b2yX38SxYos+yiMqdz
BgjE9y2GwW3mE3rZVs0OibLGGJzqBl+DqDZ28viemfdAt9yXJoMPhqx+Qc/NDio2SgmUQGV4eH43
3hBhfvyVMtAm1wfyhdCIIOCfMc69wgLvcnWbwqLbmh0UZWqHoU4yBZWcc7zxnoAuwkw3L75bZgQo
fdaznCvi6Z0kry6lJe0wPwmbEQDJ468YoU2rJndjGBVQi+LokeiMzdj/ffyFHmjAvssSJlk1utyV
FC4eFLWUIWzByzwzB4ekHkuiloKjKyqUm8/RsW7gnwwFJ8l5F8gm2vQo1Qys8H5Bx6/oTH+fia6Q
FWnPT9zg/b+ZDmxgye6CZGH6GCuGgdGDJwrd+RPJUuoDqC3DS9wBehJA/grGlf/sqEaf4JwEdVgj
VpjoAgcS7it2NF3ucqd6yrEvSbiY0YdPGNq+4P6uqFFHZuSZMNa5mp2f3YPDF6aMwZkW0U/557Yk
s+hQKgkk4a6Oq4kO+mKwwudoukfWw4tFg9JK+BBOUVuc3GCqK2xJhEdHvw+G0c+3eVnwg/MzozPN
Ua11WjTRscqWZC0zmbBgXQDAgAcwuh/QIMBTZ2XUnSBwI84quHSA+tA3wQY7lkJklljqv5TIuiJF
HZnLdWqYiSCloCVbw6PF8YF2CAnw7YHwv1gJn8Ub+ubsy8PNFLQKpSYKJ84UYjic2ZrHyPlkuJdl
azMjQkWMACzpm6YHkYiEm91gj0fkSZ4YsRCTChWxDEptaD4PKoUtrw7RrjC9J+HzafjFIMQ6Mipu
wZ6aCN0KX0fWvAlr9WSnr5+35VlcyF5hHnZCMUX/C6DhqNAl64Su7DR5eiK7h+iYb4ZtcnRXZ9cK
DsEBHQn7l/4y7DML7Qj2bdoL0QbWZgPzDFPf6PehdalNU0ztlwJegIKV70aFPAWW9XckKHloNTzv
JKOb8sKi6aj7txOrYWopMrvighIGiRPVQaz59JyV5LkAdrDkkVRBPviBNUG0pLFXpCh5aGo509US
3FR2uMlj8xkz3KVZxOZUe9A2LFSaBVt3RY4SDcMXhdZLQG7H/+kCIrzcvpslNbr6/Yn+zCIAdCOu
R4xunsc7VLq10gQ+S0rWl2wtPt4mtRAcXFGi/GqB6r3kCaA0rETzUK303+u/I0C5UjlSylBSx6mQ
wpvvwPxiMLBgCa4YoNxCD/j3NA2hKkiPbmS7jMnb+pMRDrDUcfqG2XUUXSB2TQRBDtAr6wyNPUhr
Vs7l9kUAFeGaRhm5pZppoNF8HrKVbOUX97/FbJlGgP4xKlj6fE0hkrAD3OVxE+4T0E3OnUHMzDIZ
fobFBqXzbqG2gl6AjV2LZPVT99+O/VI8UHoeC1UP8DFUFDJyCEhoPRp2xNrexWKBUu5GzlOvrwbk
PngU5mKrsFpG295CvHx1E5R6uxx2dgnxZD6CrWEC34K5d3O6Syq1ckWBUus+CirRdUGB2/Hbw1Q5
wLRq7zwBDY3Rs35bN7Bd9FqqeOSpx0rDjRQF0YnpoRpfrJn2fcEXX/FDaXmeYZl1VONOnvG+EE3e
1sxir122jLDitl0HhPk1M1hDkEmpDGbOm5qwAnHGSdFhHjRTNsIYP863FoDQsa7lUBfMhCrjpL5c
y8xWZUkiV50Pe9iZkvM69UOrJLgPWU++22YXaJXXJ+XKmq+4GQRMIY7Dn8yPzGYY3UUK2D0AAHug
vsk/4n1Vx1xTK0FJNHQUZSNRHkj3wYiCpOk7fyjKjAp141UqjYFniFCUtUasKl4XeIE7NUBQAEeT
AUyvNtsVj/7WDIFFdFRX6xojNM2vT/uNv9uycomLpuf7a2gRAR5MIHE8eI5I9lpYLxjUYZzqohDO
KFBOIBOzzCtcUKhrYpjc/a6Dut72+IvWbUaCEo2oLfNUTEHigmtTQSVzyW0KLCYoLxCiQMLJNWQ8
Li0nIPrex355kyEaDPn7qibMFClu/ELsOhBRiN+Sym4t484JNSs732aGRYdyBnKjV0FR47gG87Uc
HcMsR9NWnm4TYZ0Y5Q/KXg8qFbdy3pV7B/15VnkpzdskWLJLOYKg7foo60BCu3PaXbhmWTaWWE0s
zu6jUrXMKCrcR51h7UgNXJ3TbQZYBChTYKQjaruw/+fx9KxgOQizt3jRNH8rxteDc8aBHPZ+lPh4
UALZamOQ5+jYE5T24q3n3OaEcRVf2FczQk0v5TU0JD2nvzNyB00PPhg6/hPIfwrEZrxQSl5xTaM2
Am67sGvAr/KmgtoKsGZRbA0wKdKWpvZgl+T0wWoIZ0iySOm+IvsNkJdwSwkRrCokv7YdUT5unx9D
JWnMqGEs8iEvQCPcdLZ++S2sgH795+/sy1cVeHZJvd4YOSA/J0etZBi0BmLtS3n8SyKU3ktuMcQY
l4TeFxcYsGOyASquyWpRWaqsXkkDpfsQlHpoJ4GzemPVNEhhbepz8Rw58vtOXrPIfd3xDadNVyfD
ym27toLwPbd7QbWD/eE82Pl91GNmqN9KF9Psewt8CpH9yWXmv8xszKSfMhVh48WKGOID0B7qrb2t
fNLJSbP0f/Ni+yZDly/ltu9Sf3LWz/xqN3w1agyelb3flvblPM2MDBUTjL6W5oWL2+vhGtAL9vHm
mumKoVNLGfy5jHxFYjN5x2KvdNB8nBn6KTtb8S1Xt5BKQ3HFFw/YpgnrwZr5ZHJGGYvADbRsmHTM
qlOSheQNebTAWQNa8C+PUL52Tn4XFoMc4AjxKk2egtWvt9TU7lkZNYbto+tSMc+5WiIoX22vAALf
tDZrlJJ5YpTBwJhZnyg9SBySteOEHyl2rbEQSRfZAE7t1F2C3ShfUCUzScCKyKLHJhZECsBNeskA
+qCug39j+GY0KA3No0DlhBg0StGKAF8kbOXnYcdKoi46im8qPzx6gb0VjahOsVv4Ij2gF31qeNUY
vCynA2dkKAVV9S4ZNcRvZ2sw/XsDyyax33JbHxlO/cfaLgwQAmDkn4v5QoiaXQxAC3WvzkAnylfY
+PCK9bNACyCmDVCTzfZYnXfhhnP0bUWwVQ0ai5kldsPypJM/jPvsIyidzQDeoubBxKyY7byHxkCH
FXzIL59wq8Ri+ZJlgZ+RozR39N285wYIyu4glujuFdqpUURcMTILTDpUmB8kWZdklTY97RIc33Nr
edvx8/O2HWJoFg0+XSZtHHg8iGAUq7jsxI7gZYSBjNtUJhtw64Yobx/0hu8CTQttKdP+8w6Iof8q
1p9dysTnTBCHNPGHop0EUcXaQz5gZS9YHFDWIRBrjPh0+P0e8xDHlFnan6LfGydEO25Rr4chUnBC
X6VK592zg435FrKXY7IIUZbB70RkxTgwMtX2RfNunPbipI8lsweeIVm092571c1cDxwlBEhcZkP8
h0uDQVnuzr8HsDq/alEZxeiKdr4tawwLS+N0cnqXTqXY6RVunLi79qxjxYTqs3YIL7IHkICp3w2N
1nQTF2awSthXA0anudS7aPMUsffULj7/ZjSmu5wLdRdEXNeBxk5dpXt+K2B78CCZb//unaljhhU4
M8AIoKfCRS2MAi8IMtzVBSsYHf6C5YsK0D1YxnPxnTkjRNk0tU2aquCxUA0WDVCmmJBjtdouja8A
T+abFyoe8VJhFOIxmlpxBESnA7ZK/+lN+HLLJ6ws86KszWhRdq2v+wFQyDi3NjKPQOPACyLA7hCW
N1+Wg2+WKONmjPqYayHIPI/WuL9X75r9AxNlftEwGDzwrQ1Is6xSFq5qxyEOuXQq97dO9ta9IS7F
XtYhI7IjYkHMbS1djlC+yWkTzzPZrkKgOnN8jnVt5ugMF6CLkHvs/H4WbIaHW/ajM0qUxSuM1GhD
BZR4wNjf+ZYMSOIEDLGEYVG2Z3Qobe37tOGkukA7C7AwOfg57l/M/xoauhQAIjqNadNF/qaT26hL
SogbUGBUc4o7pnQzu5t7ydvNCVFHlrpur2L3xqSm0TEAWHSL1TH7954UlvgbElHti3Nt/puLmlOl
DpDnalceBxygRMbnBO/KGqh/LXJCLEJLoj4nRAWMvdBy/ZA02VlDXjB+kc2KPKZktMtjvj0x5JxF
i4oW45D30rrAndUOIrjBFiatciosZIatcG4TWzJHc74o66oMDYRQxbW1E8oVVsq/ZBbwE1nmiCUd
099nqqtVkpGrPshgieoXWhjwiO4AHQqRb83aBgC3BzPIBHthkaWMLfpEBa02qslAjdjeBDQbS36T
bfTv1nZ87F+Fi8peSrGk1PMjpUxvFKOFN6q/NGHMSHMZbM3RHOO5e/NND4UyTTd5xU7umeM2i35s
Tpmyx0Er9bpSgt0Sp4whLjPfAc0EmE/5ignIMAkhHX1+0/oBdSslsSrG8iQ4jjghHu4dYa+aiWKT
4cSSniVnNqdF2RY8s0OuxqgIhDT+EG2P/O6sZuPuHm7rwqKDmdOhrEnX5V2txqBTxeQ9sX3nT22n
RxGonv/1wvnpFTwnRdkTY4xyr8tAanRklP97TJNhqzI6/5jBzfLhybIC+EtsFabLzbEWBKVfDVPj
n4aaDLYKEzvHi5u1jGVZ7P+h8+VTZyqOiFfhvOaLTvXaOYKdrv5FD6OBXXYi/BiwB7Fs4dqKcLrM
1bHWT3KA+bvpzLiD8sYG0J/kiZZtHfAfqJVjYSv2Z17T8TqDqzwJsl1Dj5wUt3OvrJ4i54Mhb0uG
fk6H4kcRqsFvNdAB/uTvirQk2AyOsRJQ/PUsZsPpkiDMqNEX1AeynLgiqGEVCXnvd7/Hy5aF2PNV
tbhxdHRnwOh2ZeFPZqEDCntCsGXsrrVUbMjDE/vucbQcvB7vvY0s2/1nuN4aGxZ87WKZYM4mpcRx
wItJy+MLxnarZLun3YN3bLC28NhtEPbo5u07XPIwc2qUHrtjE2ncCGoKJt+RSGie67fbFJb0ak5h
MsQzverloYeQwqh7b+hta31T29wm8HNLDGzRnAIVA2jiwNdKBR5KS5yAVUYrRS+yRpRNQp4P3gM2
i5HOuZc9q3+yrbdtan6yrNTS03j+CVR80HCaMXrKFPJg5j1CIlUknyxMRBYNKhjQggTbMqZQp7ls
cru23zyLxcZii+icD8pyFFVaD7ryJQ4aFm+cAxLYrtWi2+OJ3xn3ty+OxRBlPvyYF7JkMh/SnTOR
6c0BhYfbNKbfuKHPdPK59jK3Gmr4KSRixDeZJMCyByYpw8MzZJyuJYvDKAZ9ACodxK6HBPrm8fPv
GKHMQir3lc5xOCwrQLBJInM0I3Qssfr6Fu0BlqDoKlDsZIV+EhthLmRZi+Xlr5IzbqJ7eX2bjZ8Y
m5OyfhOgH8E5F6VCMC1it1LfdtStavYAIsBCsoyU8OrHtDSZ+PGTifkhBDOaVPwVSrEXagX8bgQj
lxEVA8NTdKlarck7ZnH3tzxSdyUWWV5GCQ4R8bNsctgSIT7FTmSq59Z887G8l5+GLNsVQwq/POBP
PqfZD+gwVrRPHnRmatsO65kLFfvgkWm0wpfK9HmSnbdhT1iR5qIvxh7A/6VEnSgnwxgNEigp2KBI
agfLkfvMGleNyBxpYZGiDrPT1KwXfHHyUE5oRYf9dtrcy6yCTj9z6+woR4iFkYGeSLizKlojXYu1
QzKRfwu22Y0OSz5YtCiXiIA2zcMYLI1OCxzP0AesmWRWdw8BxiRYOZrFmrI+uyvKPVadkiZAc8S4
CVCAJDvZGyUe4vVqehWgZW+XrVGuMv0VQ9EnEfh5oBNyvYblLOpXpDUTxijXeI6PJGQc7jYOGtC6
w75HP9W/qWEiHfkPGYo7XpZyAN7JU97GII1MhF3+qr6zNIvFDOXfoxoQqYIHZtDlVhD/eRoR3LtE
uwDz7va5LTqsGT+Ul2/4mhsrA88Q3k7sPzHZT48qVtS3+FKcn9rkmmeXUxp54xXT5Vjx/pBaQJKF
75VslqAve5Pvy6E9vKvJnOqDTHpvOb3V2NVTseFP/VtHQrO0mn/Rtznjiq4ocXGdaZkLvXoeU5If
c/Q7pkzkoS8r+kOwZSzOAjTltNuIsrICB0hKv4DETQBrgvMcWOalCcxoLa19RzyjV33TPsa2yxLC
RcmY0aVsLhoCZDWPQbdEjv+1eLov7h9uy95067c4o0xtjr6+UKlAYeceMJJmwtIybojFA2X5lLT0
hoIHBcmJLeGRJ+nqgTUXNmn8NRcKdqxhmhc76wDNTKeMZdmr48yQm7O1YTmj6fNu/fT1Fdw+7J8x
4/VnUoetjM3ge6PUAPuicpJD55issiDrICiX1gGst/NkHMT74z2re5L129RFqn2dqI2G305MJgr9
wivk+mhom+4ZXCMo+HHJeqwsAKvYew8u6vRxuty+g4XO9mtKlF3PYZ24djqiiGyAL9uRHZT4pFrE
MU+P6Wr3akEHbMvGgJzN6Fv7KpfeEibK0ruY+4vKFgJwcF67p+BJtxPzD2CCD1Z79+hbHKCczXVw
ss3GOq2P2Npueo6x+bh9Aqx7pBwBttmEfFviI5xHZPAYvuyn+b8+Xcr8N60+YJMpfrwnf1havpAs
nv/4j1kwvVGUyvOU5nyJbO6YrPL3mAD0OnyyOBY+/221p4fC/ubAf6zxFAV3LBVxOvB7xlWyvpJS
94KrXDcoIMt//csT5Vm00I6NZLiTqQLKLyvwvi2AKr28b+D4JOgGfLVCCGGMXf3c1qdfywilYp3g
Dpo+STe2T5kSibBNw9lPedeKpOvCeX4ayGptf/7lRVA6NWha2nI8WOqJyfhpiXXJlEr1ORoDIxW/
jUdDVJDoIVtt7bv9QB5N66Eh+/Wb+XFqdubKmvCvtlJoFayojvEJVB72tjZ8ZUb+sxH8sbk+8AW0
+4/gZ/faEFRAQ8s5uJuSiMT+A6T029RYX36tIX/3WxOtmU70UiaGbY4Ptx4ZUfPPGOlKaL/ec7Nf
9r1KKLUAv4xuHhLZylEB5mlHWLuWRBYdyvcBvSHjqhh0nh1gURByuOPM18PZs2WUctbAqb/sbJ6c
LmsWNA1D5b9SRDMGvagqhGQyJ8jBsMwJS0HovllN7/OOm+zJZdc6jm+dQ5Q/UvLrvMGK9keytjfK
anvxiQmUzY/B3HoWq8rz1Tp0S6YpHXVlMS7qHvw9W9bh8ePubl2Ql3NBnF1GEhu1d8cB+GtmYuGU
awGlH9AZHrFG5PTMz9VDb9oneyvvTvFhS+4D6/EzJOvN9s/6z5EnK/OXRA4HHwt51rp9W6LF2xGp
SqePOKOtMOcHjyo4d6512BysDp/66ijrCtYEPc6JI5E9tnRkd6zEM0Mz6QRqOAoVNk7g1hLTZonb
F9TRjfugO3bVzk/7YrIx1tkjh8100ivTfj+jkuMTNO6mWO5ofQRwEQOCLAyvEcUyfzcodcOiMh5A
Xwiotz7m2gb9j5SrMReJ+BhA1lqb58df3oO8eV4drE1h6vc1sdcrk5zwXzRcIhuu2jY+0FytT+FK
x3TlmiWtDGWk0zScr+lqO106wGgY0fViHG/gjYy12iJauWSKV9EfvKROtBa5mUMpYJlm96yvMV3A
WRVz39mSNZvTouyx4qMcyvdqC6sZYJnlb5ecpru8rSILeRNFmlOZTnNmugY3SKJeVQAMYB6ix/fE
jN/QBMcEz1yYHLumQ9lmI9arzFBAR0O3dWe/Su8l0JQBFJYC85FDJ5ePbLn99Fk6txlknSIVMDVV
iMRk/HWK2DX5qsH3nLTuX6B6X7NHRUh+aAxjkIM9K3aJlBD3dwKhiKGBt9lZDADR3ylhX6fxtbfm
+r4UX4syt9fb8/NBQM8v/EG55oBG7KOmVa5rNMV52EClbeI/02BewVD2JYM6p07Jv5BL+RAUE/Xm
8bHapPbHbfYW30DTJAI/rTBUNNrZ8aMbcYMBBTsYmDBXtyFejbU92mb69JeUKJ/GaZLUSCFYsdxL
OFqVtY2syGrW0zY65l7j6VxoGzlji3ZEQEJMyzYAW7mlkA6rcwTibng0mwKJVMNgOWEw97PEMInj
P8dIe59I7kcvEcBc/DKulePKFJE59Lfe6TadheaCazpUykdw/cqVA6M9e7s8W8uW1Dqcne+QjRd3
CfYMxAcXPt7MyRaLV4l6LDTCUvCFGtH1N1Ay6QPEuvKnixzQxxbZ9VrfC/apeP/rQ6UMshtyHAaM
cIkDoMDRAghEcOdJP/6LYaxrhiiTHIpiYbTDF0MTEEmCWbnOwZKAFZOjySrdEkvKKAdY6TnEPTia
1h4ZQD9oMWGEBujj1ACNdYQwXxEJ0BPPpMwSUMospzxXYhvxpOcO0IfuVYtbeaAo3N8W0GXr/60H
lFkOZT/lfM/r4K+bS7SKAR33FjALUguTqdc3RtmSRtINIMfjxuSHzjcxhQPRWB2QfcsRZBqm6wRA
i1q1rvmyjQ/cxrur1qyS8AKnAA5TZVFEaAL0MOpAk27Iy4zDJ7TOcwX0hRItZSeW9xEmgaAE5ooK
dZ5qY4yjh/Vz54tBfDPqSQ8oLI9UlohaS2wHjnca3plUF6znFVXqeOUkluREhrC0zlfUhdecYBNT
d7ZMWN8FjZiR+tFEWbli4BWTRiSEx9CBYovWidVbIbGIXCfd/wcL6AvPA3oOuuaMXfqSOsG2Xst2
8WA8jg+xPs2GoJBp5nDl2fqzfBDXe9jUlGyf8hUGE9Dbb2Es2OLXBrN7ailOuzoA2qJnyZCm0w3j
rHndLEwDJaF3d3//J9/9ylHaJep6INxmcJF+uq2sS5ZcEVDlN2R0RWrYxHYd26QK70VhCG0dTDRZ
u/v9W84MoL5Gh36I8IwI5S6SLuxQ6AeRwk6OxlG+a568rbopVoodPEQYlpg81TG117ve6chng7re
Z/rAWfi/AR10rOf9UgB+xTTlVYxI6YtKw/eUzkG0eZmsers91qjzseZ2mOdLOZaE0/JGrUDKcldT
qg3gck8n44X1plg0RbMTprwKj0aKWPFB5vDube91iExHWNs2F1VoRoMyd2JT8IU8gEZ+7+5LW3Ye
8MplBLssPihjF6lC6PG1Cx8V3gf2b25V4pHybzzh1f1Txg39mWJY8uCksCs7sxsb3TVwugl7W9tS
cD0nRXcqxZ7QK3CHHWDUMMu7k3aerdnHzKmf8gOLr6W0wBUxysgZI5pcZA6nJ9wJzzwMyWGjEX0l
WA66uF/l7XDwtrGlwp5YL83GTN+UdWZy5t6WZALT5hKz2Gz9g4TWGBFjHa5z3K7bl9sWZ+k1dfWR
lDEI8YlqXXMtxorcrfLL2/U1URKysvkdIM3W2KAJyu8fBUY4A+fCIL4sw6omoS0N22916oR6VR2U
zMcJDWb39uxvMeVcW1MUFmy7Q6xjMGg085HYwVm+g0to8NeIdDvDYi1BXcpZA4YMDeGIH3Txx5Ib
XuQkj8M+GMSBYYscrUCKVWolf4rNfb8O0Pz5gtz8KSTyDn3DFqsNdNkEojlPkyUZwF88ZQJTqXQN
v8UrQmrM6A/WBSUbSD9raGFRnWdUKOvnRbkqpB6OmzfLD86MXpAQZiF5LZvYGRHK9sUYYhf1EETg
oi8q2hoDPH66M08ebgvPwkNcASbyP0dG2b+GL/hSzkEHKGmP4knCg2d9m8KytZiRoMzfWCZ6Uk/i
CW/R3v15ideZ9cmgsfAMuGKDMn6SgmGIMgWNwYw/hHW+a7fVhxmuWMiti6r2zcvXtc2yXJ7fArLh
S8Ig3f2Ge1SdFumR29wsvYbn3HzJ+YyK6ocaxwXgpnckx8kA7f0aHKdho9iqE6Lfqc605s/YmIK9
DaDtjOQJkz4VPwljJZWxDD26vAqJKeyC8xmhJWc2DgzofbbJUW+X7g3M0KYHhjFj6fBX5nTOe+KH
fKqDdjGQ17MBhM7AdAk6AFliOWnQj/htdpWUseB5TwPUIUz2sxXYh4O4lY7FM2IlBSvm/z8eqpMR
vkWOthp6HY9qiTvNc/LrRbiEZCc4a3ZT6PQ7P+lIWJmLzLL6M7Oct77YuvDNBsEkTco7haUAJjK7
B45DCLzz4p65IeA/GKtvmtRRRkXYJJ4OmijepD5MFXb3Bs5nx7iypTIM9EKTZOxWhnP5qnDNZCOQ
+SBt8qhDJhtTwu7FiExpl5k13nG6E6/Nl+lZLhLOkpEsUi7l6sO6rZnLr5rZF1C3KGM3dj1Kfnd+
7lMCUCBv2+4Mu/hq0A8Jv0sP+hGIUtgjmK6Yz9dJ7X5e7Tf7lE8YDEnm+gjE+wbjXpuUuHubtLZ9
us3kUusPesQ0VZGxxgtL6Ckmg9BvJF8pO/geeQus3wC2DmOxZp9is8ghWMvbgiijVf9qQlKdsRNn
lxdw53wI2Cf1V3TCv+ucVd9f9Lqzj6KYR/VNG9W4RaCODQRxZMrnJ0D3Vr9u874syrogoTFXkCWB
Rm33FD0NYkCBn4ftiOLei/nErP0saqiO8IjnVXRJ0os7XcAb977bT5ykz+rrTn6I79RN/9gnJMXm
udcHVrPRUlpJwXCdhOtELlfWqAvNMAmncG7cnYPP6DJtUZuS/YG5d379PqKw5hHtIDyMJtYh+6s8
ZL3Gp9iXFlvAg6HYpYvYGU6vphkyPutDPukQYgzoCy3PkQ30qT2PVWT96sSaeVqYElPA7Dc5KtwI
MiEP9KjoMDgOlOfi6PQA43XJYJncSmEBmyxGvKKo8qqiaVAXuqXSS8uuSHXIS2n1TniuE9PTTBXU
4rVt7l9eRrw+shces1UMJ73QvA4+Z5SpqL92RzcL2qr7vwC37ircT6k0LHT7EB2RFEj0MkLFJQ2c
E6SiAm+Q3IxrwKrvkoO0j4kSE96pGcHPMl/I3UiaNl2jSt1fJWaBlE/CCknVnGjrEe/wx8Vs64tn
8uu4+Df4WDhJaDxvqKqhqBoVPPoBJ2lDCMYU4CrtHw20FfbmkWMmq5f18JuQPkWxM/+ld+Uw1tMJ
XoBAilbl54jItuGkJwEYm1sZS26t45u4y80mJeHWuK8PrJTh4kN1xiv9VpRasY34Ap+wm3A32033
pzjkv9LduEo2b5i2wCrStR3a63DlHll5uenmfhgCWVUx8yBo4g/gtjF2xTjOB2QoiikJ6dsNs4Fm
YYgKdzmjQd2lrMdYxZuBxqG+TyNzSk1t4ZZXT0jzEvTscBYrg7QssN8k6ZqcKxR5N3Rjh8q3skvw
9l5HB8O+B7Cof+AsYVO8s7ZLfwXBN06SLsu5bpQPbggXYk3rN6oHbFcENgZGciA17KHpRQOuSFho
paiyIevUmfJj3AJNW4bD2jgBb6YWxvTVu25fv4bbgZErW4z/UXr4X2K0QXWbBHPGFYhdNKSuUIwW
sGZAxAB9zIpzlk9xRooyaEYTD2qXiMhWOBq5C0UbULfojogfanRiKCGz6XcxuJjzNh30TP+TtEgi
gFtPebNQQNoUVgaYHITDW4ARxizFGKKiTttfJF0TVSpaivAcHhJDmWIMzN2iiWoKU3vzt2itfZvd
TbDMGUaNEWVguh4D/NecTcbc0/SwR7e4gK4o1I0kc1szM89L2YppRxgK+gaWEWmUbwh7aeQ5VBrP
Abb2jMfqnplCWoqxIRISL8kC2kgUWiakjo+SHMpcWsnnoeVMdZMDm9g28z/tgWcCfy6ZxDk5SiLG
VO5KTu4mEZxio8M5xfi+Zv+aUt26/XlCuo75jFg6xDlN6rU2uEpf4eXbYc8eMlh3mNzPgIWsbhIM
2u0jK7Pgf9YKa3x20fnNyVJBaJo3STCOIJsB9w2TYncYrpIA9SB3cPCyNVlnft2hi6vYZbvSCg+Z
jcIV4wG3FMNMzxo0vqga1s1RpixTGjfRK36q477HlmaP5lu8YmFML74SZ1S+tGWm52mIMMkrpA7a
UJD3O44gK25irUVN6lO0D3dawUrZLDqhOUlKAbNajDHODcYGW/4zni3n1Wr3suXdtyv5/5D2ZcuN
48q2X6QIihSnV3DUbA22Zb8wqso2Z4qzRH79XdDZp03BLOGe3u3oiO4XJTORSOS40o3/BBbHwIy9
CUN6zD25TjIB7Wugt86BRR7mxme/ibEYDjl26qJ98BJvo1lEGagdMxV4ZBpK+vcWxq+V0AtmeBdM
vELV/rzwTGS198oy4vYOjRnPISnGyjRtN5liQzMtH9L1xV1BPBN1VeS+MsusDpM5yqU8edLzYV/0
IU1GMYWiv4ZofqQ+qGA0G9/605g9isYZt3A5+uxRJ0mTRE1TIc57ScpVo531yIMLiGqKT5pNgC5n
0faNwCp3V+frsaaMtR1TO/oPOUZTaqEXMqUAuQsdML+StZKQFL0hlmRMX4SVJb5tSmySKImxUg3r
meaNsKY6NlEjffwlt56vHzIefAljbM/ncyZfugl0VlPNd+0z3un21SN7NV8az1/1r25l/H/U5UZN
/IAqY271pKnbNAdV09/bKalciiciWkFG2i8iRYbYYtQvWKucCY9RSzcgy3gASCEHcVWBLKBaMuII
toacTM6DKp3Rr38kU+ZaVth/V7UlyLRm3BvZXFioDfE3SG/+ai0K6ChvL6j17OlF6olqqO+hk67F
00awnTf9F+atHVTojPZLsC/m5k2wJWPHg64Z9U6gg8gJiAq8IoU5eC9J4zgTfOqdtEhRAqzLahGX
+1zAFS4l5rBDDyi9eQdKvW1e0WCfkPipNmKb59+NmosBR8xjqs6wkcOLwuuxKcl7O8+XM1KFBJ2H
7r8AF4LoBqQYRZK6qsnlBCwp2GLYbJp1v9EdNHDg3SSPL+hoMgWU4PzT1LXG2ng9wxSMqEKZ8tVa
6wEPUe2nKBiun9SOnO0vzUUVtZpHy3J9cTmOwegtVRQR3aLaTEAugDGKPvzaawvStd0sejOpSTFP
zY/HDPKIMJZ3pnvACC1hCsWF5+jLhKAOkHIYocfx40IOGGF0vddLTJU3oFFY+Ye0mBoS76kaq7Xh
Ev0jKkbH614Xy6QGBZmYxR6dPNDyq3V1YvuxtMZ9mgEhRsm9XKpmiQRCmiOL6F3vMiRGjDcRTaCN
2bxSD5mXKh3NHiJugo1AoQGxLvNapYCDiIF4SV8rwMt7X3JIgrfYekp+ZfkyNf9dEDokyEgz0GdS
nLXB9Xj67V8J8AtnJiqkF7dyr0+P5Tnq9w9YY8SpZ0jsa5GOh0h+DbGbau8Z1f8dlBSmYkCDNRYY
YJ/V1NIKX/FzgD1YQHVulr454dyk0TTBkBDz7qRRKdZ9B7GFX6fUyux5AXRf5AmWnOs0btFVQCFP
BaoPKsNRh65gL/POV0TS8cZ3t6rxmh4x2PD4bMZN34AMw08r+bM60kCmkYkWGHKCLP3ZUY6v8Udt
padqQpTVCrtCW2ey+NIDUiz/7/sdcXSDL6DGaxC0tH0p+qWML4jgpiGPXNlTRyOA0nrM6fjJDegw
ni768vJaK3Iq0MCIbO9JM2fzt2R3cf9F0+6QI9amA/wkkrwKlM6WvwmMvefGmJ/kuZWjjtY3P2xG
tT8nUdSUoCIdgqOClFVhCjYXmn/cMA3IMIZJCLwIW4tBxvuUtgAfddJP3cIKFHuyS6x8jWwj55zo
Q/HjIRkQZB6Sc5pXvpKCYEuzY+d17fqOtNigpXS+5GGO8mTIGEEhFi7Txgct3Y2BpXolsrWanQQO
SzwqjAGUQ+xpVulVFteTBjVNnwgHda0BW4sjurF3XpnJogzsHVTdbvOlg6uUyX2bCEF6RcXLX7ZP
+VbPzQgVDNWZWthm5xEF1Zml5hnB+79y1wa0WaQXVZMxLZiAtp1sg60XPLVW8yrQiNXjJsvosbAq
MqTF6GTtqVmiV0jHnb+89dJUjIuDWiIwBa9Wje5TfceR65hvM6THqGQnYP8lmrivtNjmW6fQmhjC
XN5ly8RDPIn60NfZM3jTwKNuiELrpyheCgK803vDWGhe2EQJNc37tY0VvjNjj52YrYGO7sPXhKc7
Y97VkBrz3oRSGk+B2Hg9Jma3ydFH7PiIkBZ9x3uqx+73kBDz4pRnP4oVJbseTak3S0sk6EVxvzxL
AaYm59yoHvzQk4EEmacFi2HKaViBp1O2UgEiPvslpUj4tRZPQXg8MW9LrITBZUqFtwTMZfuqLsN5
/e5idLXhJvPHjMlAfLfR2uEd9/1pl3cg5b/4BTDQJya3XjiaRxzSYOKFrgqSMLmAxsvFOC3jzbuE
plczfAbGdE6MA6Lrl8cndcv9PDipGXOje18DSnIL67HcVkZs/f5dkDlAWKTAOs7MqLOalSEsD77p
Gte1AYDtnTz/4Cao6YV69BHMNfeCNJa8KT3FdW7HvuHPrx0xXNe3P9yW12w36o8Mhcy8PWVRSmXT
g+XOOAFGeauYCmpOEcrMvOIrT2UYQyJ7SS0UBSjFxAw3SM5iwv2DV2Qd2cIED1ylxRH0SSGWZQyI
dsmTpCinuNezX/U2Ea3mrf2tEHGFeGkvoYHeNQ/V9mBclgit7Q6FBsiVl58YPcLBRzDGpb6W07Ma
4CNezHW5Cp6mtt38Kkg737+maJHgQd2N5jSHTDMWJj63ZaVGoJebL0DWL4ziz8Ywdjy+Rh92TQJ6
FmZLZJmVbdp1lZRjwRkWFR5V6zIHWAJv6GH8uRnQYESXx1HYnRNKI/2VqhjY1i3FXE2fF5i4X58j
gxcWjqbwsCPlH6YY2em1Xl6FEASF93eViIvYR71wv9/3pDD8Reps58fALHwzXxSHL3d3/r1DDdF4
NoDz3Fo+GqSMww62j6fIlM8fVmDwWYwtT2KtUJJihkdDca7Lbv7Y0o3WEwZcszWaJDjLaprj58WS
+M7ssMA25t2O85qP3vhvHm62Z/BIpK06LUoNRMy0MGZmCRwmaCWHkzFBYcpZnaq6PJMAKXnvn6Bb
T9MSLLE4npbvgmKcL0SyjJ1ufuVG8mlyBwRH34ghPeZgPEE6V63kgalThwlkHQ7tC+YMzPl+vleN
J+v1Dek6QzYSd1E7HUkz4vpbYHJ8POb75smyCqJiwgvzyaIkqzPmO86xVyiZdumOpxNaaXrg3wOW
uXcxkHQFfApZEetXhJmh1jkg8e18+SgmAsWMI33eV7CYh61YNJWCsgKGlCTFCYmK0fnPfWoEtm7N
nhzAaRyE16/yPf5jlNh493XByuy+tXidqaO9sQNpyIyv0NRB2xTtFdIw19jeRrbxAhDVM4JPmQgG
4FGwTRdwwvj7StYXcm0tniimP91zBd19IoAF1RkdIWXe7UukBO3Mqy/HSUCSlbhoV6k1w4qKZbiq
LR0BQe2ImPnj5ex+XrJ7sswD7ill219kkJWJhwPQ5iuNJPxdaT+vGchoiiwgNa0owBW4v2apGome
oKLiSfsKJ8AfWpQCkTbiFk1bX5nx3K4PqFm/Plbynw/OPVFGpIIktYqnTpExdornyva2B7gl7mMa
Y/KbiTNRR/+wpv1A7cRChstEKVQqv86KrcCUHcwsYXL0MZkRRwvt6AM6jIYmaR1WRQ46jVHbIbr7
ytcpNgrnWFrES17cWpTvbcM9LeawpnGnRvoZtC6LbHXUU7ItUH1UzSC2pPkJF2MBTEPszjaapWbU
prIQsQTKOu/njh+Y0a8eg4BYox6udCvyTHV3AYyYjPF1WJO1yQ3ZqYI++ljmkJtrPEu6BvVmiSTz
wlpjSZ1qiXOFLHLHMzjHMKZRw1Ngbksp9HKC5gh62tRmrrFplsvQz3jvXvqMo+tFTa9PZpA+PecL
xp99oCmoxmQ9AU7L/z3/dk+M8XcLtSuCy+UmPbqtfOnZWHJUcRzaMdM2lBo1DoOHHC/NGc1PIFKs
pw7KhrwS5fgdRDEeQ/eiil+6//3Ev9SXLr1Va7f+p/Xrq1q+PL5+PAqMmJoKa0rjKyigC9uKzNzV
KMSLyfPaRjxxehzfnDCS6hpFLSeAVz3K9vaUGHiabe2tfUltrqNM7cXPa/NNifF7fA8zCtfkxtE2
dCLgW8DTwLQzv6l0/IJ+U6KyHZx+JQiRpBegVFkR0MrgGF/I7KAAjwQjZr5ZLHmDlCNVhzspslm8
rkhzOdIhxZdqV6C3xtikW980HqvEiA98T4WxyFEwi1tdQbVGxhKt34EpvHnYQYwWDNWMOQ8ZlyPG
ImMjbyB49LSAoGFhqUX3QTus3X8nOUS+FPhHmIkCY0wVYeJXMnZOIBJ893d4n3NMB03MWCC8DouR
SA3iG5BiTOklu6pFPL2RQuYAc3rBq2dG9mTjYwzZSSu0fHEObFTlBxQZM1EpvujnGape0fxq/o7X
10WPlhXfBhrbY0qj1mJAiLEWqldl1SxGprWwTleVYE9WYvC6mKkl+HF/BzRYSzFpyzDS4ytKracE
tylZcMTFY4IxEPJZLFUvR4ZzmdAFeCSeo3rB69waAeG41wLGOEylXm4mDUSVnUo0cb4Hh3VloBsG
3gawPxaCMcWynRLQeTkaYMSP2RudD5nZmm29KQ3+A1s1n+L5Qp5ffM4hUv4eCJgNcZupEpyLAtqy
ni16BLnYIcOFdBzByrxjnw1x9Wvd1OkMRF7ajKzfPSOBz4IZSnOtPXkzDFIIJLA2iz3BIKcjYLfJ
Z+JwLz3npG+GbmCgAQrqJbF+M2Q6EdbA/AL0Qe6+pfPNs3GeAyxwz/PMR0giAwTwNJSEVewsY5RL
T64Vtjk2mATsAaZp1BgWOx84XseYhaElJPwjS1NNYPlSr34SerQDIkVb9dTM7XaJtwCDTIkVkC+P
N2M3knBGeQXDYBRJQMIMPfMgFHE2m3QZdHlZYeMfgqk1eoNbEw6pH2LT0dRIzczR9mlNeGBVsxHT
dkeaeR8mYhbK2QzGtPhqzQlST9eVFpn0C07BGrYcixjIZFMA3t8ITNW42OLT7HA1fsWH62a2xIDr
CivHqOb5duKoTxzvaaR38F4yzLMiym0pp7T0RBEopggdYnyNbF2AuWYftI218TbynFcWHekKoFRl
tKPApcLUDPPCZHJVFlkICyaBIt2XHW8wA+5baBtUgdWnLg4Xki0mpgxUto7bUzzi9txRZ14bOZ2q
19JDvlpwRAeYMlMXXrx1XeREfc+c8ysPJ2XMH8HDTVst4AXPdIVpwoq9vG28GdiVSTmfmo2DuIHI
iwlQfn2bFzeI9A1jzONMmdLtxqIOGyYzhrtMmmsbqygzIORSlzZG7UWsP4q25RKAp5uJk1uWu0Nr
JrGMN8BKPnNdZSq/Bx/Asgun8hzUtM5RI/acwnMAVPsyXiOBt1lkBZGAdrPh9qbTe8QSVQX0QtL9
D8KUzRNdeyUNcklD9k5cdBbgBZCy2jyhwuj/eexCjBQilNmQEnOjK1kVopDmCWP3in6FBE9gbxdI
zUkUzcI/ZuiN7A0g4liT9wgL/ESfAOXacNXjlD/XMeJs3H0M49CUtRg3mMbFWwimTey3ssiKrm9r
DWWJx2rHy6qPPQ9D5hnnJkvLWaRlKj3bMx7f17cWqVCTI2EeU4wGxwKq/UlGzxLrtNYp6RsDQBHR
fJ3No3n5QVF5ctUM56rTmBl5kx3RtLTU4E6IiT+L1jhq5J4BuiWIU5kF3Jp4teDJod9hsPH0rq3f
UaXUMVixMQl8HervUJSKx8yPTPrd02Qscu5FmD+IQFPYyVCb6YFOpluATH0K0K1/wRwC+so9bvv8
qMxlQdbQW42BJxYfrxIUpFmLsMOeFiwwM/TFhhfY8igwnkWfV0jmX4LumLqRqRvJxtA/HstuzPKp
Ax4YvZkKTacLJeWBSL+Nq8M7m1Hl/+f30TQBGzRwx7xIOIt1Bw5MugM339bkzfB+P+bh9vYxhgxL
bDBEL6pINU9vvtOASFJQsABN7I7VQnRmlgxK+3ilG58KGmzaHddajxzLHT3GgvSzGvMwE9DTDzSB
iYRihWYvZe47F2x2VdFhL6Cae+RwOWKuZdp5iOYTTGtoN49twKWPrXUByrkdwtnzS+M06xSu5p9q
JWFEkRfKjLxHMpZ1AS8P9U0VU3z3x6ZNQmwU9rru6KP1MDAvnBMbmQRR7n6fkWAyxVRin06743K5
vtUokEo5Jn+OZ4PMyZ9Va63iFXnDGICRWYtDuc6A6fyBVATHckijMh3wyah/pIdYZoz9K+gvWNuX
fQgwDZ/omyuJDvu9VOFxWmFqmBzCjKTbw5e2/1rqx48lD2lzLCUykIfGXhN1UsftNUXJRtgFT9d5
um+3Uzf98JGxOHN4HnuMAVA2Ra0Mng610/dnK0daqKQdZF/adBHsetvPj5l9vC4RJjmOtbqYORqA
ang7B33+9fHCUeMRVxKQIjowEgQZO55vRzJQ417N+2ban/tbpmmpORNAg02AZ5qRiXMGaDcvfzHm
3MlTFX4z1t/gPVIY3/US9x1deNDDxK1buDo6aVflUXz5vT3vbFKYK7Ukb+U+fSpJNz9kBg/Aa1zg
gw9glH0mX+siTar+uDxdQ+JjXuKps9a/c9tOjX1oFKbVmHkBuDprIQJxCKg5WyQueS16t8QxayWH
cqBWbSD4atb7ilQV/fHlZZ2v3ivyuzsbPnEmhoPmbP8JO9Bb7DukazQivAOcc+ceA3PVroLuYQUx
yC9Rbuis961u/67WVzL/DA3HihA3lcb5cAAs5o57zUfN2fcJsCiFchM3qahT2suT5rxHH++z5x6W
bQ5Yvta6mG+LX4fFxf1aAFj6DTA6zxHhBvBjjwa2jQJVAoNQqnjrvRiIv5/pVRTJPcQv24ohJOis
Lg/H11TEZGZtXQCBcmhSonJejRGUB1QoZ4BYmKIQi5EF5tRD5VJmyOtOcd0mohGgrmQX63SNvQ7R
dvKMPFBEFvoCw1cL123cF5dz20cMLBBRJMzqYNpKUFjAAEkL09TH5gp0CKxnRrgoTBj0rx1HucYK
ikMyLFRAocWlJvfgEgisBIWG9L20/Dd++n/Enbmjw2RFPDkJuvQCOhMXlnO9/X3FzKDROxa0lxx2
Lu/Sjrk2yF8jt0xNmA4A+ftLK/l+0bWFPD2qGWx1sJ07uC0AzLEWxuOT+pkhVKEd6FPGNLQu/ABM
1BJFLMImhqNmV6R7Wxk9F/3nZ2hwT4IxxJ7WZddLmeCRW/RLYq0Wm0PHedxGFOGeBmNr/SLsJ4UK
NiioSmHMyaozLY6oRpIT90SYOyWGsOdBDUaWEzJ72yCvedsrxTNbI17BPR3G/Z8IqJyeK9B5WUto
ZMv2vJEW3qEzNtnr6nPelPTQq113Oih7879SqhuDA5unY9VI35/x+xVcqoxgn+7hMYGRGuOdiNic
cyi1SFO2oCAD8SiyQyNwXfeDdxIcObHJVz/v06KVcRDxL/0XxpJ5zWEj2d17NphrHkSTtO7RqgA/
FJi1DkS1gFZ1ZMcbbhwBdLynRN2zwZHI0RkR3wyU+u361Bin03tguNuz8Xu7tnN0+13Rjr3FM7zj
HNTPh+CeLnP5hdwvK5le/unp/anFFjvLisgz52b+NM+UCJqOdMRIsJbMhckipQ698owOLGSIYZjh
0ZH+7TEnI+gV90SYS9PrhTipptnNUj7vt3R3lrvf++umNverXdybeg4IPJ/CxnAoc9ibMcF0ALwm
rxRBOVg1eyTiVxXAM+zQwX4KiHS6X5FX6zxH//4zit/q25ffoxlTMyTufRjJ8tzJ4JbCH2hRPhFV
vRQg6Bft+QX7Fog9J0+qAdjsV2tj8JT2L4bwn3Nle9ErrdL9IAO5AkvCsB37styZ/8pUfZNgbuB1
pqD1lUbXJlDMz8YrwNKjGecAR4oq92JjLp9eAxbvUuMA16Zt25/ik/O0smgfaGS88GAyuGfE3Lir
Gqhql0NoiG17e2tPcUhO6WbuClkRLEnCqixe/91PP/ueP+b1bYWkvOQyhNgvG9vQj4/1/y9W8vuM
mHdXbjMp69IKHJ3izRpjCUdkFEng5husNuDQop96Hy3ds8KYkhgFv0g8Q3rm+oqJrchGJ5ZBrEOI
spdu8h6AkZ7Ne3KMUTlHs8oTZtCM5TIl5hrHNZ8/tYbzWbt7eJcLTCDo6DrjPWx/8Zf+ESnbs9oJ
1SzNJmAz9Q35fQFV1FC9qlxO+XL8Af0mw/jNZ+xmkDHHgZzDmQhzZWu6F24K/GfZ8E6ELF5Tl3Zh
qQdU382TXRkosSO4xZZiLIc75A5aunlBB48pxmTIXXCJu6LojsqzjGjOnmM18cx00HMKrFCDJ0Lu
UTHGQ1KmtXqWoSIZMMNMf12dFhi/2e04RzVS37yXI2M3poGUY2Uw6EANYTOQD0O53sGGPVcH3A13
0Ij3nsqM0YjUotcFgAEeX7AB7/32lhw/yR9kohBTGVgqzcNe4D0nMmNHdIAHhYoPijHB+sZ1ZeNN
2XLeE56tlxkDEnnIfTU5tONkorB2JHNk19Dzj+GCpWbx7vFIduX+0Bj7UcWVeJlqYGkJcu+gF9h7
7JO2HStD0RL3+mv38SFwtnOPmntR1JDPA4Dt7Ba8DrwAdHZW8O+hKWpDzieAtzy2weLojR78PqOJ
wFLMPLnFjZbIC9qq3t+3c2RssM6kwciggTEw3o2mN/aH0R8QZFTxijGm6TQEQQpsiPF+Gtgbtmbx
lkTQq/qIDqOAiSwKcttAcDIWnF1eH4ttpBwGXRhwwWherpSpOkluYjO1X5g8WE0XwOBz9Sfgw/M0
b9QIDogxiteoXaW0kxSVggRpAyTLeYmJcXv0TeHm5wy0zG/8yVmNwE6OHNIWZv2TmiMkDzBzyLN9
oymKAS3mnWqlDkiAHg5Gt6Nt7iLrD+zcD55zwbk3t5zdgKM6+d/jlw6hIzuPj38k3Xx3/Dd7O/h1
vxLaJqHO8gtW6dIy+3vs2sfCmTvItK5642Jam01qpraLKI/H2ki+8Z4680qpWlfXog4JLtFJ0c+T
KYY+SsyaAB3YqH4DZ8T9cA/PwpLbp8hRxJuFHLCtZ5Ms9oG4dFS32lxGNpOjG+P+9EA3mEtbTvtJ
XJ8pZyaSyPA+t4h5amSQL6ax6Nx/kTC+lyRzjcsWOFUAq6KpLMBB2vb/GD/Tko2FuXusM+MZrQFv
zC2W9WymZhpuMQyfpRpT581Y7Hb1G4cM53qxvcylPFPzmIowvBLhrUalwcMmLENUeYEWx5CzwHYX
vaiThkbKS1OwZNdbbIvTc/uOnkee/eM9Umw96xpOz9O0oKRS8lKQemXLK7z2KtK0mMy24tOCGw6P
5lK+T4tNCneAXALwDk4L2SJiVtiYVx70tdCSitc3Ou7FDEgx17kqxCaVI9wqRCU0KPkEDAGcCstw
v5Y73vjReHJqQI158AUt6kXZA2MmcvhrO7VQEJ7vK9N5W1iLjhxchA3Lj8dKOe5/IluEycGZBthv
xuaL7VWp8ymiSglAINv8cJwjbhDnBNsODRczBF9fl1smjkN2/BH4JksPeWCv8kCa5Jp4I3s6bTGs
Cfg/C862gd2qcLaNL/1CcnQKCS7KJROOMRupK1Dj8k2diV3CplETsaw7dFzXq+j4vp6TqwH6x82G
N1b/lxvyTYvRoUiKa1/uQWv5AqhxWu8PsWXewfruFWynBYf4sWj/orTfBBk1KvwZVhnRoJZGgjCb
wBVSTAd5qZ2y4dDiag/jMkqpXimKSl9bwTmhAXhNnVTPfnWszS8LXqpluhzu6C/+dB6/uWPeoVZr
o+hKvWK8sCSFyqCG7fwqHS7e31/e8m9KzAtUpEKV5xOYtpf6j0ok3I65k7k9PPBXAHT22FWLeW8O
e395Zr+JMk+RGlT/SXJWVm0uA5TqtRVx0BjfGMaHPN/55scLF2eCquDfZYpOovvLWNfBrNWpj1ma
JjbLrVV3iw6iyrw6DYe/v3jn/8ufKrDmJlDTNKUxxru+9cw5mSEXbtwiXV6rhURF9YgrxsTU4QVz
UQENCk3b3FLXeZ86drh8R/IRmRHwt1pZ7tQwDq4JgAQ3NHfJMy+1NZ61+8fUqOwYDky6mpbq7S1G
k80xJMiTkH6BuJ4rWyq7RwwzlqadqNjfUFKFxRgTurIzF4GvtuG8GAqPDGNfNMmXLuUFZLSY6AFa
VU+dIf1JsUwvCfF/tE8ebndF5pmGz5j/cZzV22KBeOVgWWQe2J75588r+iFP6HLSd+eV8eEhmF0s
LIS1zZkXRo8njgYHwJioieJVkUezzibwMPI5RiImcBt2HLM07tt96zVjlkK0bF89mgw4oz/fmLwL
trFzebPt1OI8OmDGIqnT7Kz5NLTt54XpEQpS9JiN8UTKQFiM+Wl9sRarK9iICZJ6uxN6NSjoxR59
wqTGVd1YRvgETJjDbsmFlxr3Wv8RIVsujXLZ0wUaua1BtTJ0S/hjLPya4xxzzLp605eB5xFrVRxd
aa4IiCzUx4K36rQUJMEqjQMmyHilFY5JV9ny6bm7IiKNkApbvhd0bgMO1v4JaPpEJF8LYHgeIk4M
zFP5W9l4wGKTXwOhv9XolIV3IdMd7IB8QbxhPlYXLiHG4tSBkHc1DXfPjveG5x5wne6BqxiPfUWV
bXCNhGusSVcoxssyx8CkvhHewkNi7G6+4WOORtrEhp4hRk3un8J2IvqhPKHa8bJeT/HkpwDhc7A9
xUXN9mC4Epb7cqTIeafYHqVY1i5TPYMQlwFWhWL1jX/c8czTY68J0L73bPmAZqyxzoGW3kIshSy3
6emreAWIK0IKLm7VbZHVAzt181AH+hfU0iWbZtD4q22+L9GGv94e5/tw/XlMtnv0DHUS+fwkxKjQ
ZAnYAX21PMSHznV5kuW4wiqbPIsqRKcZvXqluTy9b+3jU5viHJH6UeeJwXGGebfhFgkM2O6ksE8K
yvbEtfOAeC7gZyioFOcwOa8Amz+Tw8iXAcZKIzYFi+nWWk76xBQ4WvmXxOM/5phNpEWN959CiI09
Jihw68aeGL8WqK3j7vFcUM4duIXGA9H1/v8akuUaFWjvCegSjy82z/G8XfwBhbZGlqdScMs6x0RC
aTuP7Hr5B1aftvryml45FovNxl2TXO61KzQhXHwWfMxfngYwzoacp5Jf0Nq2iT5W+pygj9ax6Mmg
IvbyXwqOMR3BNbngtQQvGFt6PyKfiTXyt/LDMv3NSydxGGMzZFkbT4V2ClrLy5f4Vm6+OFdnZEj3
zryzmbGmCZMoo75r+muN3tvYcOb2eubY0Ie976A2SzYWut2xph7dRxwV5BJnApJ8gt7YsgJ3Z+uE
XP7x3TaXs/W0MC9Gn1tes9O2Rvdq7tyvQ7KOzrAdy//SRLG5s7qJlF5DGwFshwlIM7iq6IVI8Mfh
dbzI+O1I3kYgBtetzKQpluvQkwx/ocdKNcQTWro4VHjqwkQiCK2i85UGk8XZyF2FnI9dxyHBMUwS
4w90gaqFQoyeDoTG4UJ1XJ6p4OSiVHYr5DTTI9mvQOG0TjeC8U5yJIYAp+dM5pybzLFKbH9YI83q
RmlB6WIAN3blk9jZO0+bco+yNofU9HGkcovNB8fvx018ucCmH03zopAeDdbkF9KJAcfT5SjAjElc
JJOiqcMeHCGiOwOIChHDjFPl5aS4AOh17zpJEyHXkg6ZyouBUVRzi30lPvlEUEswoLPBQnvU6Ctg
8PMgFsfjBgnw+zrWW4raTXEGMhT9qaf69J3X3Rc7to6K+YlsiYWSNk1ZNBi8fnxooz7igB5zm7zr
JKiiDGcmk+XV1Z/j349/fzzyGhBg7lKNNZcJZrig6ZiBsN9/I/JCSS4h5G2DgtVu+e+0cECQeScz
SY21xqMSJPO549loKSKe1e0f8zV6rQZUmAdSy9Pseg6pb92bQHbgmezRzMLg56mFGqhB4CdJoBf0
Kim70EnILS/PsXI8XWMdZeCx/sdjPy0xV087xz8RE6+M0nAPSM/weBoN9b95Yj3lSy9pwYWmqIPV
bxyNii1ISwXzubo5fat45bBREz4gJt4LUBb0TBT/h5i5Tmzhj2vy+Bk1dwMSTD0hUWJdD2+pxpkx
3b8i1Y4okecjj8AKwnkZUJndM9IkbZWGEqSWmO8Aw/68YmCdWOEc/S1+bj1Wai4xxhoU/qXrJA3E
zNOpXKVkeTFmaJu0Z2+Cti3mbtXYHIr0839EjQP2WPNQZCKAL0CRLos7OwQpWoKqhSvPedrOOy7G
LgCwHv4s7XZFJRtTLOgXcmTUfVeoWCA21OcXjOG9POaOp4SMkZigsyI71/QWz0oyiTGYwa378OTH
GAop1PNWp0qYzcP1dakbVzTXflHnLsK/HJUfT5R8nxbrqjf9VSl0HdRe1kiuQ4RAfTL3wBHAH8o/
dHgVEJcNwapIjijH66QD0syLHIvxJOp0KApWUyLhjE1bSFZeDP2Qb33SPf252O2iX0hrP4YL7bqP
D3K8WWBAnTUncXFuU9rMuXxPPytbhobuNOuFO2bNUVLWVZ/1nS+eewhYIh5AKDdYqCuuFu4h5GVE
x7MkA44YuxKKtX6JZlQ317R3DtiPMe7CAsUtgNVypDfqsQ1oMWZllkqpLATwAUrz1FioNeFhrglg
UTFDhjoMhxrn1v3w3s8+1gpR02+iL/C3D8dtvkc1AvV7LIDj2mfOS8168rIie5O6A7XGWBfEt6YO
4KE59268njQQIGNIVDDUFDR93SySFYBKv6SlnBIf23o3QKD+4vpQPKYYq3JtPEEIVdC7zY4mpv4+
eXp8Sjy/kPXi+1iiTIGEvU0tZJpa8gf9rxrZIN+6c6XjY3IcnWD9eU0DVrLkUYYA1TzdZETZ8zxp
3iGxExtNeOnEmgoNLWhk/0n79C2ECdau5Dya9Lo8eDNZpOGzoleqmoPQGnuR5uH2sah4v84YhjyS
REmjWeOlAgSiav7413mW9IZdO/BsE1HPs0rEzzfGZWFe6a65P/2imBtLnos+bnUURFIznW4zY2x2
KKNNqYgQw2mfjYk12kBf5e0roT7Dz5P4JsG4gN5EEc9aBhL2dCk+JUTkmhceE8xpVD2GYVMPXgv6
gdfr5j0ypdwSXztszcQeA7QkIV/EOaHxN+ibKcZaa1p8KaUOJMX3BMupVk/W28JwHxMZjz1mgkAB
qAB1xQ5hTHstmLZ5Q/2+FBtB1/DH0LRSEwwHYUgOzxDHfxg1AAN6jPswvUhpTecAj/0fbD42pAXs
5mOWxl/UAQlG36SyDYtWb+lRYagdvVxbDBLMkW1Evg0Pa8wrCYx7Y0DklnRJBzyazhCUq2527inK
UmOkJKxI71JwA+qVvQemFi69P4sDBhhCO1tL0XLH6yIbVc0BeUb5O8XL2iYA+a2/g4sCiPnHAh1P
wgwIMLo/CRStnXpArZJIsFoHxtaOzOZ5TvbCB9rxrs4Bk0nJMy8FM57FHJBl9B/CVv2uV67Hq9mT
9Dl00Oxa1fBqOfyNquSAjnIf2WX6dSKkGjZPvLyoODXN7LbF62MRcnlhgh7a51erBXhZmt5i4qMH
BbVn+e2DQ4aexA87OGCFqsrAqGO7URnM6NaOYh8CXnl/ayRE3ejQ8RiiOv2IEhXqgBJqRpdETcFQ
1AK4pq4MYsefvuPLc15odavX/J2UyDZIibIWFEoP9VuiM1P5jEUg1M1Cp/SRPT8HBFjLFJcvsIXN
h7lTIwwuL2WOioz7FP8IVmQ7p7KwrqpuStehmElOCLrsMpLtDwcuQDZHU0SBMSZ53Pax7mFZxzJv
lyhfpbAdrjrf/Vea8hNzQaqDPouoUNeCkb9V4SYBNkanIkXnWWrOCxtHH+iB/Jg7pl9UT7nMgBGX
foUxCZ8WPu8lGzf7AxLMFfOx+UutIhwRZk6B8RIv8ZIRoC6ri1+SdTC5Azs8lpi7FsuZL6gJlaB5
+YUFVTQ7fDGvVklcg3OvRR4t5ra1PlCetRC0XkwKTHq2AFZsnjfr96Y3tAM5z1er3GpsZSuXGGzH
/mXOm8qhf1PawW0PSyWVmwpKmZn1740FK/xYHXkMsn1BTVrkFz2mNvh08hbz0IL5ssU56lY0wjfP
7tJdKLZrmNxIn2reA+vCNghdgd8XnnW6HGedf8yv5Nh8+sTOXW9mAC3QlY+POR33u7/VlG0PwjZQ
dLlcb/TO/4+0L1tuHFe2/SJGcB5ewVGSZdmSbMt+YZTLbY7iJE7i198FnXPaLDS3cKN3v1RHOELJ
BBILiRxWksGNQeSaPehegSgRR9L9e01mUxhVomHoTwejoW7J1cb8oocq+J0TWvX5+KvE9DSH49wt
F2HMlGOu7LLUy0pNcMxL91X9btdVTtbcPp/7/o58C57OjDG3kkunTvB30B0t/FbtcX3uMVTs/uot
vr5mmjBoMvbmVKX0dHv77/u/zLUA5jCbtVAWfYvvj2M4G8QHbqAQCAEmXgcFx7TZvEKnNOOY0YXK
fqWH6dd/hwlsGkEp9EQRr1ihbeh7hnfmYB5nl9lCG9PI6kSlq4QisAwJ5ncwVN3fCM4WszU22lWQ
oqqEAuEKrQAXzmRLzqsATMJ/ekhS3/VXY6BmetoOa1qa2z4UiXfJbdCsoe7w+WDb7vvj3q803slf
fDn+GC9bbgMCa9nSWnry1yfzGR57NThfvIbF5afjTAo1v9k5VKsevUBnKAgiRcn7oF3oPngTEcYH
U7LNLSej63UHqG9XyEwc+B2SIcnoeuZO0xJbJlhHRC2RIOO6e7wFpMY5kyUJEZpyBOBY1xDM9Tof
qiB9ncJDzHt78BCTHdKbCXrbdBRnGu+yDfHobnw+W8BiGPFnp9h0gSyVYaR0WLorKLrf6m3dExtj
5njozzmybH1PMV5ks5PxJhjWW902nzK7Rx4JzT1XByu3UZ64xY48v5ztgBMzRczPKkQaASKXLkFp
e2BjkiSvfGiZ7Gm2hMwj29LEFANxsU+D5pQYwPR4+NK+kNih+Sqeb84BJrZ8RxsUcapbWF+GxEry
2mOeQ+/0IKG/goirIWa7dkXvPhbenIE7p0thbu4sycoozCFT6cDwsM/J7xZ8OuCH4dwaPN0Y0Cg7
RVaFFHTcVkuSkFx4oL5caqihmgHsoqalsi0fddL3hWxREmi0DRaesM+27zYmBqwPiedwSfKWw+cz
cQzKd0Zpdph6RwPatL3sOdsczZX6O8GQC8sJ1ikJDsEz52r8D5v1oyOzWV0lStaZcjNPu4238gR7
2mPA3zcX4alR/9MofuQwm3W5nnulF+habsCguFuFDuqHKW1QA55/kJ1xBdLH7T2BjNfVgm+wikMI
bFCWR5uh0K1HWQ6py4p7BdcKeqsdjukvP25+tGTAXkSDSqeYMMnXDUR622HAlJan8CA7Iskj+7ne
8GbO/AfU/xHJuIC1WLfxIGIDwQJyIebTA+UjAxMTR7PlK/NvMeyzLQbt2dTQF8Br/rC92pOHuEW5
vSZ0QBW3N5BjLDedZ3emdREUTU4xAFQ5eN5HcVR/ZRkJvV9l53L04h069s0WZWJbqJRGH00k0Ubz
PPQhByuyRs778PLYrRR4BrwyE2rrd0yTfbcJlRSqZgkrORtOiMFlccLRiodc7HvNCDG0zOgplGBK
j0xOqo8M4+tg+rqHsK7DuWV4tsFgSGll0YAkEIB4g76v5O2+6d3u+nvLxUBHHypRkWk3iHJO8hrz
1zCe5pPyIo1oP0jsFr3GD+cVakxycCQ5uc+dksxdTwZMqlatkmyEhtXD+fGzcIAhl4eHtwdcBwGv
vHPxrW1gBCy6OzAih3X2awzokasqRZ3iBSRThXvGSGtKoXh/VReLmDUd003BMYipCiyfNFrF61i/
0nZmB7jRf5Y2eJ+AydbjX7rzhNLVyOs2kac/fkVgijRdTkpq6QzMxTObWmi1iRwIxGMiTomqnfgv
jn5LGDIXwGyZFCbXqY6RHdpsvU/vL33VBrTYE2mvAgby9Sp49wUuRlvnAhnsl4xzoQ9n5IpA8LJR
3SpIngLezEP6G+xRmMtgwH4cW9USE8g4nTxnBLFPWnNesoshhZkIlmQ6a5shVejGYFb9IX2rfyN3
H13sL+6Iq6W7ci6IPpxmIN93Um8mtJ8eJezhOnSeUDySkwfqJwa6+3p/dzjmxs66NcduVJIRwi4u
+mldHqIvPh4w61KTERpG7pONYEhRJ4GvV6QpcAMts1JLTDBWNdDlWagwlZUXHlsyhLk86v3MF09G
ie+QQJ6SkPQtJ/FzAULJ+2u2mKybC6FHbCYkkpph7GUIabzTBh5U534U74krv18skqxaDRHxAbp9
B6GIsZE1t3P/Fn5jzX3+AfTimX3AELWJrgkTQCJDzGP7WfsETzPJJ5MbBBKnfIW7h8w1dhkEDVF/
qAth7tYBKbZ+pAG1K7TkoN+i222oMvKOkm4oskmf2TPNFFkSpnqg+wfFTtL/gmD6SK5vPMy4Pcn/
sYozWcxBu6L4/BxeIOt1g6GOH9WTEaS7MSIXpwHPlXMIXRSIHWzdA8EaLhpukHV5YWcfwBhrlqHF
aZDwAc7pIwSBHLz+AB6qwfNDlg75fFEZe9Wjc6mcK8jZgJyjeosO98/D4pmbqcFYY5kJYzg2+Pkc
bxdx1Tlu0HDJcZfiK3MdGCPs4rIE24GEtUIl0MeKJH5vq87DW4F2R7sj0mrgOG+L4Yi5RLqqM1Oc
orKswxISaYjg5HmCe/HI4cDtj+FpxlzIY6IOMmYnUA4eNORakGKv1f39LVq8vebKMJewalxHKUcs
mXo16KnDeEGVyG8cYFx0B+dSmGt4qKQpQnIZUipUrk4wB4zq3fjuyzqIPB5U0NPxj+MLHw0FNaaJ
FhJGmF4W6MHRFAhr6fQBV0JWMAAgclaOGtYdMWxgzwqtVBUlFWJorctpdIxHlaDyGImrf7V8Pxqx
wb3LmGuhORlUI29bOONmauwnm8Rwc7/G/4+a7WW0nQlkACiK5UzWIpm2/qC96PSpOKqToyrxm6fa
YkmzMZPEQNA5FzEANsMq4ighAhA/XdB2PqG8YPMkIq0LfE0O4gZyv3SXd5A5hsLG+kqzupiY6w1u
cid8mvyHwzr41lamzds+el/csxQGokDdbWVTDzmbYW3dhgRPz5L9rKGc7b5NLjsgs9VkoClJ5OxS
W1jN1wyxcxRfeSN63Szb9/1HnLXv54BH/cw1FQalKr0txzqDqTiNo92KvkZPceRV8So7a95KLkLi
TD8GrZRYjsy4xUFwetporjyWJ0EDynOLf3mHm8EQddLrIjWB8SICAf1KeMw3l9+P3wPiiTV3vAhv
21TGuekFqUrPI9aw/lDe0BOkKqR1yYuLAZQ5/g9FKKbqPyP4DaipuVHbxWv6Z1HZuuBqTNVEaiD9
9eJihGD06G07XzmTOiHT87v49vzKq0pdvnVmIhl8CcHZWIgShehTCdDcvwM1v8Gf/8rdSM4ZZ+uE
8zP6COuLhqV1KS9m1RLBVd+Cr/sHb9GRQpEthtEpmNcqMucOHqtpTrKJclF/egz4/XzLWvz8PnPI
slaU9V7H79euA0ZcSv/feVcHzYP39Vj2PGeKMAcsQft+H1oQhMpk28n20TraTqKtd6TZPiNN/qgd
R06t9X9AkB/lmLNm9E2eSgpkaqATJqKL+XbI2P42yTquydcXtxV86R1t6ArsS5SwbiazmGo2XPuQ
mgQmVAufxe78oqEYvkXcsn2pMIV0eOP3yVEd/nEF6JZpogwbgaobtdTMZ5RRS95aYTLRDngwGgtE
C2LJlldjg5EfV5J5wXNuy6LN2U6VI5Y5Z3Ez9VYipxNcSBi/lNpvL3bQbQKFi5gavajvachc5EqL
6SJyClGO/lESxSscjFPw9qhsf/sL2cgn9+2djo8Oyct6vUaZ4Im+OeBbIFX09QUWLPvxHY+cZyAA
51Jctq/Z2tNFmq19hOh4Zpb4sq0SaICaR8z8AscBb1QzVw5zzXciCKpEusdQbVtuZYVEK7uyv5Wn
cqO7nJ1dvKBmSjGIM6i9Xss5lIJLeMIcF7zyHyUsYG7zaoEX6eQwhOpv22XOSzjFvalfqSjwh5j+
SQHLfpS54UNAOVGCwAYtaEv0Ad3Z6M+mDhtG5aAmv9vgocwNHC1C7exrWIQy4kjLxQyr7HxMG6Xz
LPt2L8cvakS4bSY3H/CeWTPg1ApGK8kKxNGU5uTE3mq/indmYSNclaROAFAMbVMOKlAJwIwPazpD
5/mV56ou3tE/WrNBRnFQYilLYFvYgsH9wNxRL3xQfLREIxlIJxN9/bv3zUwk9Wpnx2a6pOY1v0Lz
MCNevRZTIsA58N0E8wcC7b3jpt45O8uGHKMwRo+EAIEb1YdXIJ2RoFiLmwQzdUAy8MUL8yy/42cK
Moilpk0qTz2Vh9rm9HDdBQFoEDnowwF+gwGfrErGUjMgBNnGM8gXkdPkBoY50GswwIMYupx2bUQn
XW48y9NE28VFBsZMHpEBD+IMBnU6AXencIE2r3AUMSViJBGYxWmnMmfZbvHfO+fOYEDnPBg9alJD
mmYf7PTBQDMJUAehVOlRBOnxZfX9jBxLaOsu12XkXJoGgzBa2F1EocFyZhg/4CTPyp42y6FnwC4E
8t/BuMHAS6rqEQ42ldWQzWkrF7b4VSEfjaGMRHP+3WPtx+TZKGpVFK1RZPSS/rj42Uu0BXXdAZw7
AxEeeGGYZTfr72vDZPAjKeJzNZSArC0wy/ss8BQtNmCHTA7B5l96yDPNGE8HjZTXTAAlCq34i3cT
3rpYQV63D8/+TQYyxtGSzTKiMOxkz6OBhAWqCR085Hl8+lxJDG50g2zKXQP7R1/MLf4H0poHRPE3
XJxffFvMVo5BDyOLMiVV4wmZHhSagE+I0hfDb+EVmPDw1mTAQy6qXEgV2PrmdNn2pAgqAhIZmduE
uliiMHNYWAc/VMuiOPdYu6sflwTOWOIKrmHZ4UPRkurqVA3RyeUB3tLXJk4erd6+f6pvlW93wMtk
EEQwrDJMrzATRGHQ16fbykYAFYGTuOC+WoW1HYIm1htQRSknbmSbAW7UCL4Efe/w6W24tsSATCfJ
50yvceqva8+rbeuKacNgpRVWSF1gTtx95ZdjvT/2xM5kzSZMeVZE2BMih1uMwFmBG3e7fzMJpjFZ
qy+ONGo07FKbKgYI6IopYwg8Y711J2v9ZORwBxWn3Cro7vKDZFfYX+n2C88cjrSlszKXxpjwhOha
2VuQhl4QUjiJ/XaFd8J9oS4FDOdimMtvysseJRznm9MgkAxMesH1k5f8WTSLuRTGSou4SIpBu/k/
qIZPQLwFWm+kmbiZ68Vq5bkkxgCvdSplfQh9GuTt2glDrNCMbNOqQLwfvvFmsTBAkbdXSy+kmdDb
R83811wrwmus0b06Ob1IR7rHlNwOD6QvnhHyRDFXnWZOBXgxIIpGXU+OhfDFQC4n9Qxpr1/56b+z
QrY835AQvWjoxoV+fFAmop+RcKVpgJRHurBYSjRfRObCa8AfHZkXaHb1azQ+bTy0g5qYGYDCwIho
llOj5NwWN1S8sTJQjxveorFcUpBFf3D+Icx9mMVyH7f05Dlbp20JpGPwMv77RswAkdGvV44Dulid
YqqmhdedhrndLHFsfBa0RKgwvV1B2yus9f/ocTh7Sb/7n/j1I4Y5GpHVdoLZF8AvdCShSxocZy80
z8Lzxjhy2NOgSpPUmvQI4h0SPUcY9JKAoY5g4e4rtHj5ztbttpGzY2fEyNRHChTCvetRepwxGMGg
jWgevXMQFtjwgq+L3YdzkRS1ZyIrDROAzBwiUQUM/pGPreKd19q2W4lIkSW4V537Oi6WkM4FMqdC
6XvBHAaqY76rQUAbPF99jgjeftG/z3QaruqUd10FnU7TQ1YT6zmFt0SLLJ0v3vwVafkS/dsI2Z6V
XNUzUexh668nQJajI1UPTpoA7fIcrag137H2W7vxTCvNFCNdTmr6fnREexfbZU2aQD0a6++D8U4n
Xf5/zLrkacfcpoIm6yDfgdBp9womfBpiTp1qkz1kR5Bh8OoEF+mD58bBXKtRWyZFLlFrPHn9IQ0d
uHkYdoRk7dvX9zeX8nzZJfnZOwZAxEuE1LAKcZRE4uTA1wwMezhyAWTRJzEVGVzSFvwtkTHI6+U8
6o1qIpQMyqnhWXO1tZ3KXu5z39+LGs0kMS5dJ2dqZEIpLKD2lqLbCJ1GwgrN5RyoWspCaSgXlVQD
9Wcmhu/9ecbk+Fy0YaviGKv+sfq09sN7U6OeZxN93rf7pQTfH5IYB2FsdEEoTA2SNqed93ls3/aW
+9dvgpc+6L9zeyAa1zNeOGvomZFEybR0mlxhNiwU47IuI2s66ojVvAqktOvBNsGA6tbOy6HaVv7/
Nj5+8cBryd9DDkwC3YyhqCIq/P5c2OR6PUuZWoq0RjxcH+nAXvJ+dR5/YX4Cl5DtxgfGgMof0hj4
j6oC88XHTryFaEsMc8IJ/2V5F/IZkdTbg3wkv01re//VPJoe+uMqG6QZwQZPrfvbvPT00WUoLoM6
QDL0mxnM4C3ptaorhlhE9myzld1aRYYaXrUIicG3taIjbDgSKZgwuv8hkdnkVrwm44ihB8f8CRlb
wwBJJsLBKEa6vj3Dr37lB1oWfN0/JDKn89oLaTSFqUhTkVvFCY+UrgrhFu641iVP4g9JFNdnq1nk
5wnMrBmsqEd8djdNjvz1FthdYB2/cA/KlBXORhkn75ZSFy4MXZZkCywn4OWBCf8puCllBc+8HAal
kdHrYcTTAzhQXAzvNghuyNSm2VFEZVBWX/vmu4l0/Wf+Zvl2OtrDJsCYEPAY2/FrtbfPu4PT88KG
S7Xof3whswl9fB4aDBPCF3ZrJCZA8r+FvU2N37ogeMPS2MQ2H84q0eiUQvMTNHo9ryB9CT7/+Ahm
f+pMzc6xiGUCB7FG0OmKnIRnkpTrbtH1/oeRz/aDucDTNLLKxiqgLV7d/UF+Px/dl+/6k/e8X8p0
/aERc3UP0wTXLoZG3dpxAqsFWzSyteHzdqMRhcToAqy8bGuh3B8erY+htFtMeIBBCK9GFtjcrPHS
o+eP72HudjnDTaz3dJsd51N9nz51pyASKApb0qM/kMaMNqHFCeAsvfnmUtlqFOESypdcolI32+tj
8izX4HKLnSd15UcPI8IEmGkUu1cCyn3U1V02X5Fz3XSfPGhbBJqfXWfLUlIjikfLxGdckUREFAQz
7ENvxHxKjGH/4sAoddjvWBhLkzZEZW7peS3ifsZxD1On3wcITHC7wpYxbaYU83KQu1hthO4myENY
PFeIFCEsPtoC+izQaWFDuajgTmm6LdY9BRlIy8CgI5Z9BQVLcnWzdWlPQUQ+d15cEQ01MY95TkoH
TmrlH9ajbz+CaMfuEnAYUYSlj3qk7E07e/s3yas/rI2BsupSTlas48wBT0/IXqEhClPJ+PfWglf5
hxwGRMrKUnsxxAogHCTaQuKpX2qCAsqp9HiWy7k/VAZG0B+XF5JBF9uhQw/dCM3lD/RB1QWxzwOt
ZRhWFF20TEnWDJFRzBilEGrBpF49J0wJAggi6l3plv2bQzITxKg1KONgxZeGqkXvvmzdee8xgPK+
mKWKUHhOP/owoIdgWquFIcR0dut410dlE4Ks7oH8XgF0CxK029ujPt9y4wiLJvIjmW3ZTFUz6vsO
kkfMWnrDFPXoKyXTaOc4m9zZTouX2kwY4yN3OjgVJIsigexe7ASQHuIEYiLLgZvoXni6zVf0ZkEz
Ryqv+hjjIqCXQrYbCcXXmvve+Ly3PW/1GGjTjFDT1ApShB0cj3d01aIUBJUJnOtpKdrzhzYslFkN
GC2pveuG7ch/hQ74gdUK3a7dSnCCL1oFkuyen+9b5VJh3B9SGZgy5aLOh4SuYW/nO/Oh8+RT++hU
L9+C8xX73Jm4S9H5PwQy3tXZPEtNZUAgmtsl57LtOnL47j4BItxZxtIiYM1skYGQy6UQzbNGZWHS
zUdNvFVEcpB3HbihsyVCuT/UYkBEnFIUzp8hqnJaj45OTGobDaoW0e3MFfbnZDPZzfP39BIcCv/b
oFU1HHimEv5xFc6UZfAFU1Niy6L2Q59opa3/fuUVZy29f+dK3v4+O3Am2BzOdQsRnX0bK4qHqDCh
Rfo7AB+g/cWjTFn2KhCSMfHoFCXJZI7EOdOEy4D+iqO+bioybMu/su355XccrNvMOXQ7PAc3NNfH
WcnlQzGTyxyK0ehSqWohN37YnJojYjXKGm98+4D6Os4BXIhm6PJMFHMcxGhskosAURnJj9IjMuGH
L84RX0TkmQjmFGRh1FSmCRGVs931b4aL9q5DkPu8UNry620miDkDZi3mWqde8WhvAsTsziT7RsIE
vWa0vE52G5NI+8btnOzouhV6mT3hecALmLzwyn2XjoIi6aKhwGYwa4UJgCVGLIaaPtE4TZXZSk0c
rndCF409bYos46Ei4R+VpQa/ZFl0EVuTnjZvH/ZuiHrXxre/nwfUZ6BtlbOHPHHM0ipamV6vJcRl
xPn4mMjOB5tuTh5fAm4xzeLrbK4aAyTCVcAlfqGq4Xm4Pe2OHuh7/TBQwZSBuDLX/1rcrZ+lZN9l
OWKippb/z1Lq9niGM4RH6DHyR3edgGMq5oUZbs+eO5vHPsFyJZzSLDJwvhOifGbTWpDcBAOg1+Zm
7fpoSfuLPITkcU0oW42ur58dRLm+9D3otX5FYLlwOLu7BAKzFWefabLZCLVEV1w8u81l4/v7GHyk
v9/tK6oEv+1W9v5V46k+l8m4NcJVSbX8gjXYnE4x4qfk7XEtByF3oPiSkzaXw2CpoehRhHIwnMVj
ROioJddK7ZXvE9QrC3Dr7fQvoGrNZWBZuvsVGdUTkkQjlzqjX4/EGSYThHg+COBuJSfQiaFnrhzJ
WNvII/C2cMlLnIujIDy7Gs897ovLBeLg1vQPY2qngf0cohlqdd9Wlg/Lj1rMcoZGWfYXairG/oBq
OvQd3v/9xbtvrghzIclhnoBKSYAizijb8UHy9dNa/cR46yDacVuEFr3euTjmcopaWU9Nevgx+zJ3
nEoNrl5ku1fvvV6t24+A24S8xKEHw/9ZQQZKz+lgop4fCiKrWjgYMIIpJ5QM0H+i7OQ2TeUOxHQ7
oru8tV0+Cz+iGWS9ylkkm3ksHV+vPi5IjIfLBqLzTJ9jImxNdVOaF6WssKTtYXBAcYBsOOdNtPiW
na2hQRWdWXt9GarrhEEScCkoCSEolG3akrc3H0BBgOlfvw6YyPrF3bulBPV879hSaqVPriMmZmMB
nc4VsHMIMfk8R3op0/mHFAY6iknWmr6Ahbw6H3lKMI41ehLJi0iQ6I8cOn+H53DSX/znhfS3YbA5
rdEcK6WxsJ5dQyQSrqYzLSxAuBsJwm/O5i0GVhQw8yMJoKIMhCV8SadGr0ftLB27q+2ILxJNrjyW
T7bp8YjZlkoj9bkoBkz6tpV73colesk4YrRK0Hrndrv1VXK5dVGLCDxTi0ESU85bMPQXsI2Tk7lN
oNgOGKk47vqiHzYTwoCHPoyDfOkgxDFrIv7Wg8P5jQPA9Kb4hy3MRDAg0avVlGcNtmeALQSRe7yQ
2jZXxodkr1udSyBy81TvyGPPclGADl9BYO+4ubjoVK56HGfa8NpF5DX0UQlPis/9HilHJ/U0sAPp
x+SETqPV2q1Xekm6FRxebuXGIlL+LAJ70PVzUXXaNZWOlUmyIZgmG1GXK/nWz5z7lGeiBnPYrVqD
jQow0UJ2YgvNh0H8HKxf1nVFuHRmdOvuLTXjJGh5Z5yTK5aahgi221UK/qie+A8P7+s1l/huqdJr
fvjY9olEmM6IakLadkwIxtiltnoK33isXIuPdEUzFDzTQU2gy+yR6KJW6dIS9mpHj4pT++FK2RfB
uFfpPM0G7ztkVRBlV74yor/cPyzLF9FMOHNYkrTXQ7WoJbgPYIzd7nR7Bzdz3yLM07ijTXO4gaPu
/xVe/4hlORKqXKpbDLqRjloVFMGjPUa2ukHync4N+FdpwtkC3/Jas8t2DKVWCTH3HJmE123vlQST
dazeQSh8w+WuWrRQXUW8BZRjKO1g1lNTwB0QXhsK2J7s6jbefnvM1L6s1odvcE/e373lm+hHGruM
iRxW3fl6kRBnoambaD1+0kbGrHKQbebIWkTumSzGZbHOVjVpCjTbbtPI0QdXlVFqWXsv7cchw8QH
n3dVLFZNoGv6/9aS5ZFNm7DQpgbaKaT3Ctl+WIMx1B1d2UIew/maDvc15GzdrZxkZiZpU4XlpAzS
0Rv8IlC9g8gZnMvdLga+knM2CfkACY3gXJ9aUHZmGI6x2vB6y5YxebZyzCOniFNV6QqsnIOIVeIi
lYhmOdRU8/mmKTj9A5FnkhgHpb2gw127jBLiKieHPhGPEjnWL6W9Mh/8X7ad7YJD7h7g9vGqMZZx
cyaa9Vc6bcjkoYWSm4/th3e81gRD0oidBzERb+PKAx5s8c4AA9VTdq5CtYW2WFdNssWaJC/FhvaI
H64tOaTr7rP8vG+VizH4+SlgECWWjFipLMgUfTyNUcQ0uMnWamzBty/VOrf58aRFR/BnYdl4UqcM
hRFrMNNXcK/ENqqqJ79eXT5N3nvudqTuWA8bR0qb/1tPrQR3AYL9HkXn1/4dtSvbwrP22v6v/RED
47qXMRBilJGUK31AIof3sKRmeu9D6JLMzr5ctmozStSW0Pvf7HKvACPb6baplDUSGX/OrnLODUs/
YURNU+YpTmiL+m7vo11Z5III9maAp+Gt9U8krDgSF59Is11lwCdvusRSxo6eVGmH2bXXW6GSesQo
ct7zVuEtJ4M/8iW2RHOCrNptPMqzfyoerrYJutuSoNVK8sHB9T667puvghEGHRiYdYksiOU4G95C
84yZAShNVnU9jnB8igdqY58XW981OLDcpxrV6Z4JMXAkoVD6HFrQGdzgqg/WO5BmpW8V7sjCtf9b
e2WAqA0lCbO8ISzN7e3G+6w1u6p889FB7WJqJ/+GtFifgZDKgFBJqfd0Eea6gXeIB1VCLBs3ZBAi
zHPfTm/u7p11ZIffVZerqpUJvVFenXId7y4peoNWq12BIdyCRlrfhpO4ye14C8LEfPvFrZ28DS24
9wWMpxOdw1TXuyuuaW+7wSCN7e5ifyYkW68oz7abB+uKyN77y4Hbm8RxQTQGhqLzaBZ9BBjaOqja
vLzxLrAlMo75Pt7+PsO5sJcwlVHqsY+9t0VFk+JVXvkyWK7lor4Gr7bD8FnYdu+vUSjo/+7tp/3T
2e9Qt/gSg+kFPA7+5Iu7x97FMOPcDl7HwR+f7lvAYkgTExZ1+hpCubfIHNnk0hpCfRUpUgkB2lzz
1ehcMkdLPCEnw8p6XTeYpLx55gV2FtOzc8HMER772Gql6CZYfNZIkRC0BZy24hUt+uvuXay3aMDm
geWiVziXypzlOsotqQYlzREhudNue95nkS2dUXOlco7Wols4l8Sc4nPS6uDToZIsVEOrdtHaPdZy
rbjS1ni/v4uL1YIzYWzRDGiRO7XMIGyDRpWo9rKPeKcfz7HTrezSwJ1TuwHGHZ2dR/dRsdeFG+Bg
6wbh3Xs0V8me5vl3MKdZjPHwLhuqdBM7wj6/ErtaU66b+/ouvqTncpizK0VFPZ6tCfqi2Wi3q+09
Bgn5hu2SNe422sWb2rws6hJezGUysZeuLfu4nqDb2NmfXoooPMp61+fWvq8bz0RvNSkz2KjV7H9N
dNMeFP8djHHPps27qakDcm+jGKfhnE6Rjs3CAlq77TZDxy7qOmOLFj9+8dN3dDvuSWNAJu3LWo9D
SAsxfT611+ve/1WtnznWt+TmzTeIQRQr6duijSTpKGcrYY/U7BTbocDrC15qI9HnYhgI0TpL7guT
2t4rqnR2qNJZ7cnTG0aIo5n2sOHzCfP2ikGSaZTSS5rTvdq0jqOBHuAFVbi72os1VGlyoypLvutM
P7YeYRzyHH3CEAeuHcsrNiikxwgP1Alw7HzJh9N19MbomipLGut7SJMWSwoI6I7lFBg0jJva0+cQ
Oy9rZLNT+B7cCM6SpzyXyKBTK5VCXEoKvMZNE5JIQO4ej0lEwp6fhYf72i3a4kw5FqCqeOq6gRoJ
VlEtbA2L+HpfxCIezUQweNTovQCyeFk6Ch2pt9obeFk6O/FQuHxfzvJNNhNE7XMGSMUk5mnSQ5fB
dvKn0m4aQrstN1zuLp5FMKDURrHRhwn2Z9OHBF72+hGDW7Pd84FyzHBTMIt2PlOLASVBEdp0FFTc
Vcbv6l0Cn/9ZcjLRQfCEy67HszwGmuK4b1XjZg4b72M3kRrmgNQtmuC5rweeWgw81WJpoQ0ei1g5
4LKZnNI3XoQ1YIKXmaOn5R+gPls/BpZE8PuWZqvRiOG2P0r7tey80Jv3vvUtRp5mh1ZnyqPKKmnM
pIAYBJRV/7T9+NitUKyPMY4PLlKBL/Ym9u+LXKwqmItkcKLPhKIXM1gGeAK3DZ6yshs3Xvq4qVKC
x9B/uZA6gxWD2XSKJULc60kg6gppfZRK3FeJA0dsfUls1GMrpRARp2T4S0S5gt3LPItYvhmRqjVo
562hWQwiRdfzIGcgbMWLKvRxN6681V9Pie3jYgRFj40Zj/z42aLHOZPJgBOG4qltHOk4xWgS+ugf
ro8CGNp5vt/N6fqnsf+oxkDT2I5yXF+oGDpRfXAnUnmdggo6lM3wqlooGNyTxQDTuRl684zXwxFc
6tI+JGvuo2/ZHH60YeAokRtNimuDQh/eJqdt7W7HGJysylY9nXeV/x3wvZhlcP+RyeASxsY0oB+H
Vgg3nhqZtDEx3PxXVJED4tWcu3EZb3+EMdg0ya0etzkUpMK2yer+aVoME+t/G53ODuQeuyFNMwW6
GN4nqor3+1UR0Gg4SuBKjMyyOeIW3eeZOAaPKlMdwkmDOAHexGlwq0O+aV7B+OFwBC1BuoHkKKXQ
VVHHyNiFOMRFfkUZBJo9nfD96eyAqgXdbRwpSzfUXApjCSMK6rNzBylIJVgI6qvEVVyMGONos1ga
OpfDGEGa14NyrSHnNgYElBTHFUpD0RX66xeGRPPqIhfrNGfi2IsqkyewqJ8hDgwtjhfBnzh6O4N0
KB7ZXp9RrGCQHa3qJ/vL+/Wp0siTe31oMIcSjaNBsX2u38CKc3+pF4Ms829iLOeMKbt1fKEbOjrb
I/qwCSZsoloHiAzKyi/rgXPu1CXsmgtk7jJtNDIFOXYZ3ofsZ1eifsA7OH8jwzC42x1JtvvSzr3j
ar8HG/pop6+I8Wk2CLbPFmo6Xcl1C/JoI3fG43JbQoT5hzF3U6WNgtyU+LDXBmUgFp+Vbgnf5gKY
i+hadGU3VnSpve3FzkWi+P/Dfye9826jxfDHXBZzG/XWWFxEek5RLYrmNkRACmd1BC2q+P47fdMx
Dr1CU/ZrHfJqv3irSP8+ewqo7TBqPbVxBfO0rcfcvW+vi9HIuWIMAMnnPL5cb7u0OX3EmKe7N9wH
WGuKKdr8sMTyllmWbGGaGJrMGW16sWuvBXo2jhvww318FA4YSVzLPzvoOuWA3tKNaxg/ohjFQBsb
j1oBUaL/uv1Uj5nHQbvFApq5BAZVJ61Fy3AOCdWhd1H6TskAOLuzDNw/SjCAalFydSOCCIeeZkym
XKFshl8Suujyz1Rha0LHqVKV1OqplXnedXuMd3+R37TuCE2V39cgSH3e9vwHoPxbNbaubAJ/yyhO
He6K09YDXx4Qyn+C40o7y3hxiMWsy1w/BiRD2ez1UYJ+IDU4ls8RidZ5jFpzggydjxl29qGqyTdI
q4UnWtz7xbHFxQjjXD6DhbQNJZ1kyL/6qCMAVKF2E74570ak5sD6sXMxDCIaWmuEUwtzQWPGhUTb
lmYxODb5H6DwZ+MYKMxNMAWkNXRBcALjgUnWgRAwJWfPqfzWXn+jz+v5OwGzO+csLPlkc+UY7Kjg
QTddCbkwFyCv+d4H4uflkyeGt4YMblzH/wPEjWM+nyyy7X61gdqiVizFroE11qc1LRzdlt5Uc90Y
KDlLY5zLCXQDYf0WE9RKEv/iKcZbPwZLdD3MqopeYSXJn1TkJW6dVTzrWHZH/rYOlmpXa5qsMxWY
IOxc81af2RpF9NMDnDDLxvGO949ru9uoG3mDlgHOKnI0ZKl39UITgPiAlI0nbaK1Zdde4m1Ak8eR
s3wn/+jIoAkSuHInTVjJDfKLY0sGgZY2OIgwgf7w89wiR80fcrfYmDCzEZaEd7JGUbQ6aEcZr1AR
dCOZw0ApdCf8fvIf3t3YvfUmXLjPB86RYPssxUq7ImFM13WcHO//sfZlu63jWpRfJEDz8EqNnu3E
SZy8CMlJRbJGS7IkS1/fiwb6HptRmRe3+xSqUIUCvEVyc3OPa83Q8AfEhGdhS9vdgTbMrZHzzpGx
MGk/DkapYH/RMAFSTiUA4XRjo+n9neLsRx76rUC2+/hQee8RC9ObycYJOQcsEsOrgPDDW7v/xwfc
ydLFzDhvSyelmZJoaooqIc7UVcats5JcCFO6xNXoIXGDHgBSOW+aP8cK0QxLOKub2tJbeb+29Gyq
GQ1LgGI2R0qvIXs0bDuDQjR7LXpzG5N0FtpTeJmVKS8M47mGrCnU49OYcEjOTnE3gLwWSuu1Hwba
xk+8az+lnbcimNuoJdVRUhoJ2uk4m6/ee+YY50nn6FYA+3iPViRrGQQgE0VdfzRLIKrFOJCLEQxw
0XDkTVnQW3GMaghlV52FI7bMrEkXoQP8H46Ayc7TWwmMMrRafME0BCSglot62hfJqQcEALjHSseV
w7zYgJLqwraDHMTbB6AexvbeN3ZwfTBgzxFFP5n1fG6XxLza8XHIkHy6LsmBYcw8yQfiGa4SL881
GTDdSmKe6rauYpB1jtQ4oYdPagCvrZ6p5Y/JHKisDh+pfMo5uJXIPNym0ZU1Uh04roqoezh0/BeN
c03ZTEp5PsWp1kNES9vm4DvCG0ce+Q2dC7uf18dnxdFvlhOoOFVKYhwv2MDBjY+eKXFZdjkWgc29
l/VgFT1dDXAdEmD7zAObB4k/meq6ORTWgGdFXldQcJoQOBx0W7X3BDZh6R73a3DOctVuMtN/K4+5
s2qbpmZHrYJzkA7iT0nq2QaNnLmv9vaI6ZtgXkrkpYrJ7vmbq/PTr8d/rDgbtmvNqI79QIU7PQhw
KOwd7wJP+VS362Mv8KUaMlnEtcJkQfPUgKq9IPl2HYAoE03AHBXkWSaducTdEA5yFlMNOawuwLfz
9qbz5JOL//LN8SsmswS3C2Nub3MqwMmpQN0Bka0EzR/t/fvxfZp0DG8ksMH72AF3Hsy5WMwKD6AS
HAmGVp+f6GAGqvpobPOfe1BJLniFT47NZSP4QruMo5RgE4/+jtsryLOz7IiXpHRpJbb49VdH+7OI
Z0jnoljX7VXNzjJghiHfwi06/Ytb9h9FZ6e94iw0NSG6GnckqMALATTNr8h9B7rHp2s3M94TybGF
7GCnAvzmi5FQ16LeHrfPPFBenpViZ7xSyagz9LFQPS/x0KduHjRkRY4RUSKidgDdblO8xrzbzN1H
5uU/pelFAXgAVUlw+I5B7FBa4k9QqQY7NLb8P15nljVH7C65Pp5wA+BorDzJ2VdgU9XAgzyDqfrm
mSrOY8kS5YRar1WJfL1vmrf6iL+jXbpN9+UMtur/w0VgDMhJl6O8ulBxDry1w+pV9A+Wl0h2VJLw
CfWiI6j7HpsU3uVjo3ijDkfgbF6tMVIg3ubJV/e+O59f59e4mGCc54WN2yvzqAyFgRX26Dk5rFYh
qrClG1iJu+ORCHBcA5MJFqr8fB5V5Xp24bZcIk7nlT0mC9c35piN0zuzREWexiOA3EbUCljqd5R+
npFN570tk2nNW1FMqJDm1WlQC1wztDwBwgpBMvKoEZgkt+aSkOU7yCZAeQLCE8quwgOd4RkXk3FJ
0GwbR7KEhQKowMucOvB920UDEUIJ2njAiSau8LMPXHw2QO+0pNPSAeJaGxlj5KjBf3shmEDc+uRt
WXzC73oe3p6z3YnCm3MHsibBBW43m/FQstzQL4YB+Skp0KCiOuGR/MAb56yT5zCwLDpAQzkKgkJt
J0rPuRujFZ2XJ+bqKGNTBl0wQFVDdRS+/hgo/gsaKxzuI85zTVhSHAk5x6NUQU7tHdBbgQBwn6FQ
GzpPszNRHYLao+3aQSrYvKwAT10sJvPQATVyTBWIPtA2Fe9rBiYpvAqXgNJz+pdd6Pk6uYB4Ymmv
MRdAmoWw/M56wk29TNVwbvTGYkwO0MvSOuuueoPEUjfDlM5sT7M9wFV4X2sY1aHqyjHgnJiRbQwS
FOlkySWExrOz4xzn9c8cyN+PhXBcdouxPhdTVxOFXgjn4y14/NOTBZPbTWNsi3Q2jmlIcy7e6jLb
RGjRQjdT6HLE8EyYxfgpnSCHjaVBzOtKQ25nc0EQ92e7BPgQGnAdzn7xEkkWY0HO4VjXBj2UBYI4
72PVP21mTxjqFPz12b74QATiqAH3/jFxzmCmelpdU1cYXq1no4MSL1oyyClw0YrbuYr9gvl7il7F
OT96ux4Ya4sxMKMqDqlYU93onO5thJKDQ5y3usdCDLYpKNT/7+oW2RIvoLfH7QZowtP2z9vg2bbw
zn1wJz0VjGzDzpvI27KNg2ZzaQGPIsConFFJbMjmCehAPgKtE6Ecv0ACe+V1h0/r6I1MJv3YDn0R
hkko74uZOPrrYfkO2AK3dJoNdceen4E7w2t0no6Pb2Sq9+npY9ZfFKuFTCeerU6dPRL1W5qXwIWl
jG0UU5GjL5P26kYgc9/DvsWmjxZ1ASOVyKgAh+Aysx9LmQxYb4Qwtz2JFGA7yRCi2uI2fPqfopCb
n2eut1HqRWLq+HmKeuSko9vtL19DsqRYii92/UKJCR4vaBKKyLwRydxvpc+F41mBSIyeZqQdD39s
u1gZM0CU2PXJ23G1ka7h172+Ecjc69Rq61g+Rgrorr+Dn9f/qSH9ZkFsLsMYh1oVj1C8BdyFBrSM
pe2/yw5yuYHDU4dp9/nvYtgERp1GIlj0cJtT0ttgC0FXzwaJTx09tFv4JZ+fEDunZFG8TnjenWaT
G7EQN4ogQfLigDYx2nYz25KlSd4jzCDyAKumo/GbdTIWBKNqzUUTcWjAKwU8JAhlwWS21ff+GdNi
YIOMvrhbO2mab0QyBqSuFQDRiToWuMDM+6Z7zpzGjx05IRIiVsB3pLSS56CvhPcocC45m/KozVLJ
UHCTAaLzulrF21UaeHA50Tjj+EvDX9rgnwcRZMBLC3BuhsEYlyhN9TLNcRW/9jQBd149vurcQ2Ss
i3o811lBn54VOgs9D6gB/pbQGhS44HieyrT7dXN8jF0xzPwYFT00ZvHR7Cy73ILukTey/y+XAF4i
UMYsVbwOBdy0to3HREoUKVWwog/EjyOUcrbFWzpPQByzA8EdzxWfDnvUvxKZM5IagFsMVOIim310
M0wJwfHqVrRMxEsDTDt7N7KY86qPLcbyz5CFKQrnAzkp7wmW5Q+ALTMXs9W77+/HCjIJ1IUxgP9s
J3NmoSoVUaUnMM3OV/uEkZe8dSJgg1UX8FjMiDwjS3JxP8FjHjyjfv4Tk2xHQ49g3KYEbxQnjqXi
fr8Ufz+HeSms/qRKaYP1O2kw9CSf5c8OL5vzL3r6HyHXS3OjQueqCNFxizWXaXB602qPBJjefEVT
wuPN5Szmqso3csBJbJzHEovRvsCeRkkGNI7dmpz5ujm+qz7diDipdZRHeawg373REzroOnd6EnRI
Gz1ey3Qi46+iXEtNN5LyrIjHU4FNQ/Eff6G9HTGW1DsOzzuZ9pb/no5670V2oN1O4hMELYTn+Dls
gYIcRM+7o0h4WP//8pT/FcX4j6dLJqfHhCr/6tr3PdhYFlJiovuRv2SLaI+sUI9xgWyNHpKEZ5vp
Qh7ouszYlb4181BsjvTqHbwPbwZMFxpJEnS+zykyHYUM5enL9Dv3d8WMfemMqBkNKrO1X/V5g4au
OdwVYbv45k6S/Mvb81cWY1rKoa2S9ATdXNC+XU9Ak+jMBzKdiwASaPmcpfEuG2M5+qqvhsSCNCcO
ibQ7vwY/PAeMZzhYaDFNMls5wvD8fkEbYtBcC7K20yIDmonKsx1cWUwmSivF8XKR6M1eebpdJ+BU
jTxhz4uheO8pCyg2nEP9pF9PCezbur/6+CJ7jEm/v/cOoKp4p8RdFuNVWkORx3pKlV6Ci2ciNkQT
Ee1OeGyuJvFKbgzjNdF3Y65aK84K8fqQHFan2ceXQBDjw6HDMJOPwQqU5gDecbIHtNPycs6TPp1m
gkZQ1ETAFzJL1BTYY0UtFQQIjTuit4PzrFBN/mU3bn6fMZC6clHyZsjgmFuIQADJcSbi98Aby5nO
KN+IYYyjChscanQZr3CGjRUS5QiuH5/S5ASneSODMYGdeQyb1MJSQG7h0dopOui6hXkEmn+yiv2T
wx2pmzSANxIZA3hJoxBk4QU9HNk/O6hTWSkSutdZTt5LRg/i0UExBvDYno0ktXIFeezaoSd1WdYZ
6CQDoLTwdpLu1CNZjPkzxyjvVRU72UKO48WOjtIpwjTem8lRvqvW3NwryjoxqqCI3Scnp9k/o3eU
x//JU7yrJ3IjQjsVRn/KIeIVpfTqpSPZYFemx7XmnOO5mqobOXJa9WYSQc7gLw66/5HPhQsp0DxS
8TZt2nn6q3VXN+5GlGXWeRlqOB3gRILg0oVX0RPa7cvN+02mxG4k0UXfSMpCocpbE5Iq9+BsrvjZ
1yFsFx6uvXjlVWGnn48beYyVGJtwlLoTNlG5MuquMGvyZNjbM5gk3jFGABY0XtJv0j+8kcjYjLQa
L2dQxij746suYDYNjVM7a5+/peR/extvRDHGoszAMtAo2MyUerwGeLzQwolZGlRhMJlHOZ859nDS
ibkRyFiMqgyPg6BDoOjrH4vVxkPBa1w3f8CI+l/0CPzeSRN4HrJqgdJEllU2DupCK9Qwlg13Jk+D
0TOIuosrp5Pn59wx3zhL+2047oUx/kxfd2onpRVuNWC7Lw4SO+BrsHaomeAP54WcyETfC6Mrv7kF
ltBVOZivIIyi643LOiaxM0NnU9PSkhBP3G/jey+OefGrRq27sYe4pl6encGW5xVlEHaM1fJoo3v6
QplcHM6G/nYz7oUyNy8ujnl2AUgWevsQsvQWaNGawQNmFLjzRoHrj/42LPfimGsnJYIl9W0NZQH4
l06KTxEdfcHjNfF0hLlvRd0do75oYbx6xwPKproVwWtn24+lTCR07pfC3LKhBty/amApmAAW7bRw
ywgTEcNGbe1WgifAUw96/Pdv87085m02zOSsCw3kOcpmVe9TgYwrJKq45oOjhmx4MowA76nl6xHl
/9QvPIX7bZzulsFCRp/w9o96hdPBvDDG70TcLLg0fwAHp7p5/GRw5HH0mw1MBEzSjCe6a6vX42fs
9duCZ20553JFYr2xEl2UNtKpxYIw9r1I9mrv6IKXvZ4Q8fOQ0CY83fvNY95lQTsa+WhC1uvKEdBM
F846jL9dyb84+zbhP92LYgyDEQNVwQyxcYJFwDLWbmPI4aVpJhKH91IYexDnpXouTUh5XR3a14/B
tch4mrdOrdOI7tm1dfIO2o618L5YLYTNauHY1YZiiwTO/+AS3H8LYzf0Y9mjN5wq/lEnrf9POlMy
AiQ9XplgIt12L4ixHKmYme044MWkjNZOn8wM2zLsQicOtxWFYwuv9Ms3ytlKSdScow7JQ7JwTh0x
l8OflDelwnsoVWr1b6SMjaQqfU/VEsOfjulboDTc7InvJzp6gF85hvd38HW3fSy0cVGHYCgXcU6H
S+RqpF4CczFC45Wr7bp4xS9I0Ev1wPCyFFiNjBGIuMQeosU5ruZLlDkN25G2FgbQOLduInN/vzbG
BxAruREzupN4VMIPNGEBwhgISE8+CEpmSzTtcF9L3jumMjbFaMNzVPVYngNzvFmRfNXPbK5PyrHD
KmNOoqYyw/MIKeBxn+cDQTbqnBMivGg+LCUqADyzzPE0VMayNMNgZZ0CLRk3r+auQg2p5eZoJiKy
++NiTEYdl+ew7xvqaR+cEamoC7CQVmnsPlZ53uYxBmMs5OjcW9RKAuZwUXB+nWfqWQji/BTXYtdh
FflrqRNzfjzZjTkDVXPpWe9W8HgtPGksEmABXmxLq6971jniq+XJ361M5KDhM3hxbi47AQj2LsNS
FIiipNCog3niqvGqd7xkvGzdxGT6nSaw+MLtUB81wPUrex3F/INeA2nJIhuUnxoyi+bic124F7/C
9QXaEscz5BkNFnq4KvRGGU54TxTUH1Ygx0Cj1RGhSr4yAHDRotVeJi92C+iqYsUxxpz3RWOMh1yk
bZrTpyw7u+po7wU7Mx1t5IYpvJNkzIcUwiVta8ihIAZj7CAuyjwkE+FicVYkUcPwwNxrjOGQmnHI
FZBeoZXmdWVhavRJW48fyIJFqIlxM2E8Z4BFYZK7C8JMGoChW2F1+jLJM5XCLT/zVsWYENNQ81zU
IKa3Xw/GxnNkt29dVIlG1w3OGi84oj/3aBOZYKWWyyHVaSz7qknw7xfjiYg+QBsuYNeqAxt4BkFg
cPlBefaYnSWMMjXvBpluZtyRU2gDQiR1fjAa4Tw2YtMGGZh3igzcLJHt/kvLS1L36QDnuKXgP8JO
bWzOrf6XtfyVwaQ6Oktqh/jcU+O1uLy5yD0Q/ujb9P39K4RJcVRmXl/GEEIOtD2zsWe5jW6gNVqB
5gVYeHm2n17T32rxVxzj3hhpr4jNAC9gsQLF4MpuHEr3y9s6nhTGKOl6oegj4MD2ryeRhOAKe3z4
E9Unauv/roIxRt1ZNlOpxu+nYD1SHGmNUTc09XDEXCu3jzaLMURV2V3Cy+WqAM2n5Y0YL8IfdH+e
vy27WFdH0i/tAZQslB7vJ3nhrHLagfq7Ssa3GYw8VOsW4r0NWHZ9kCNz0768g2KM0rEAULSq0RUe
8ECjQ3izB2rbNgK63jv29HkO3oof3r2ajNfBBSZqMq6vztoIIVX789kYERLFJFmm6+xd/EfdtLPC
TTHU9JwEvMZCZWKZaHkwZQmA+6qMNk/cipvwyNTQri5XtQxXFDNG2Qwp4I+otjcZClbRejOTFk+C
DWKk5ZsOXrITySKQILTLZrl2Xzr/mbcBE0+BJqqiKImGBp5Fjdn1LNdEIzpHcBfO9mF0kphYALk8
gcwOvNdge+uDS+Lo65D3JkxsvCZh1y1V1kBSwvZ+nC9dFlWlhdPeVB/dW7gU5vMfJSHalmOdp97U
O0mMAcA4eTSeYkiqPVB8J3vLTQH2C2zDlph27T2+KFOuH9r0NUvCjmLmyGDeujKrVDwG0OIUk06r
qnA7mYwRgmAFrQpPna2i3b0Z18LqopPOf0GdgTu3M/EeoW1ABIgjaB1URWM+YYgul1oNBbhHc3n9
dQnOR3IM4IwZop/PABMNtslx0/OsOX2BGAOFRZuyqAAbRpSuk3w3ei32aS4YoWTtkY10u4U8q2Yx
kd92vAs0wd5uWhJI37C5ogjDy5iiXEj04lIpEOQMIAatPkVaba1fM7LRMVszEoHknx3+TVlJsf2W
HJE1V+YixWAwDSJteYZrovf5/oOYK5RIVnHOBNnaN260XmXecd7YH1EgEGOdZaRbJ26JaXhenxb9
1V/7fbMNzCmHfRxqkYhtyI7EekqX0Ohn3plOGIebrdZFxuswW6tppEiz9otk1rqDZXe9Z61V0uyB
21g4lLF+npQ80/B4ZTrb7FBEqaZWJ50esDzvPxWnb0ji5bamg+pcsV39UDrcRBJPKGMl4j4TkjHH
Up16JoCRcU0xhR7bht/ulSWiS8NUdVXFTWHBCy6YjzyXVRruD6K738c2EooHXr/zFe7hXi3uhTC3
Q0eLlHWqIeT1sPnH8xamTaf3MIosdSQPSn/lYTIZbbubGWbAoiDebMHpidm+z/V6rczzLZzkHaiE
yXx+9MDWACJ5Xkx1zbI/+kR6FDeWIjqCgCLU8IkOOlK/vuhYb4ep0UOPqeK9v56jyWCczyV7dDGh
PY8A8fT4HCZcNuyRZpqWCUOtAa36/gPGY6TJdR2GSNKPXtcRLRiD/v00kCwoN8I7r+Y7EUTeyWOB
RqJKOZd9Z4V4gYrZsSGAWRLdal7Zlh2vo/cTubzWtsy5vBMeoyVaQNQ0FA209Vjr/SqP1cm8FGWh
0iEvSsml2sCjAQwswEHelzjtFxSAeWc70aCHRwCvOpp/0aoEz/heaNRkYdIce3UPt0Zy0B+FanPl
hJv1Z09Kt3UNvIrPn4/Pc2LC8l4o4xvrRRxKwCdVYTCg1OADAw/jP6Ez81aHBcCkvr/LwOm7oALz
0nwO2qWdnhPrRHavj79j6pzvFs/cPVOQOuFc4TtUCmBazjPnuIt24XZGhkPh6m/ql7B/LPK31bpf
OXOVZOB6DUnVqntwKH2cQE0/qyOP5yJSRWHu692ymOsSJXKTlRqEONbmQ//nacyAT4LU8+7xWn67
LXdrYVsH4qYwLrXcqXvTjzdPW2UufD8WwFNOtnl6OJ6MULQgYdyIH2eET4qDBlm0x6rO8jLvDxlg
KHqOsZloCMayQNNuyKYliwaLrJEOeSmM2YDdw+QjWnIpUfZqTwQ6+7J4AnGRb2v2s7gAfEIBAkRl
xln05LbeyGdupKACvj7XLvRy5BSvj47nVzYAofPVLLW3b3RkcP3yHM9jF7kmzplO4Dfcr565mnnU
Fsckxeq7w/FTn+NmXoILeYLNdbdvy3K2xtxxzCveTZm+uz1nLiICGvxvuud0nsrxNlqwn+kCWqGB
KUyx2uc/wxfdcSA/cnO/k7flZr+ZK6kMjV60QEOgRcwICfTX7HlGxp3r5ttPdUlhcGzrf6ki3u8z
c0dVxeiM0cApN65XOHsYPwDKEvfd4OnzRHkPkgxRUuHIINfFTozp1jEpIlPCieL6fEmLmQ86DszV
AsUzODoD4dXsJwCn7gXSSPLGXSiPkXGWRggE7AjgAmfQoSeAJOkO8NyRyy78wkYox82RTprWm3Uy
DmGJIh96VSEWVdnVyZPUWbaWl9/GfrHLPmgPPy+NOOUX3e0sc1ONMS8NENCqqIoBRT4NKr8LLm+l
bT39g5o7ICCJ+/nyUq9S7LI122kbY2a6mauuOQZ/+vrcLJ25tPI5BkdEjg9JUSdeed3sAsok2Mnj
crlUQMo4Lx3U48X/onox/YTeiGZubpXouaSlEF25r+gCQZtw6dcD/FEReD08OzGRGrhXLebWyCAC
Kk8nEQsd7a6AaRKf3+cN+nV2NL3Pcf95a2OxbLQYiE5hOEKRV3DITdIhVYyecdoxjpl0juWd6KK8
WxuLZWPWIN1Qatghc1XNgSNAiI9+dYxLUNTUwj06Buelmajl3UtkHM4yTtNjeoZEDZnQD89PZ8Hj
t4xne1hEm2Y852bWQ8LJ8bQgItKaEtoiQIAzwsvkTD9df1XRZAzAUdFqRStwXJ1jzhsi287++mRv
QTco+FmQe4IjODyc0ml/4UYsYwViK09kKYVYisBMkb/gongz0yHkD1n2DoIjsBx63wGv3Zt361lY
m0wxzGwoIfj1QJkFPE/CpS9fBGCT/1m6iMPmz4JT2Jmd2Dxd/Z0MvNcc5tYn56zp1R6iATe91W2J
wprCvi/R7+MC7uwZ6ZOdyWOJp1bsl1t7s9HMQ50PZoJEHYSKtGkfZ7sHhPHMBxzLWkZ7AEd1eUtk
TE0Sp5mltjA1i4Xe2wBDCmhJhQt0MxXb3j4iLNDNWavNNDZldR+/x8/yt45igPAO/gQuoO61j+fB
/rG4NhcLHLdiqkBf4qW2SdeY3lu1r/VScr5mgD07k6cnPFnLtYxhz7VO4GEvXcN/D0l9pLPl6df/
2w6z8DZJ1EtjS++r7EoAnyJA2QFmsmLHrvr0WNREjf1OX1lQmzM4yXQgNFNLDnQA8dObXQghRxvq
+gLoRqjrD++K/C7A3ItkrFGHxoVMLDSEEScv22jntThDYS4AwpTl9AuAwaMibb0LyyYnjxd7bfl5
dM6MQUqSSKuzMxabgsHcIKJ9Fpwnb684rV+FBI1qaMCjyW60e+EeLZzFc/Bsv7+/wVsY7XcwuvCu
EhX46IMY9yRWqzo+iXgFdLBXfQkIJmaS34GwIfhpyffj1fOcMjbbbIqnJh4a7HsKqNPWRYrKA9rK
7OhLOZH/vNOBGGOJ/AIodj+RNoShfPwBvMUyVkqP07YYEhWP6teflMvvKHG2krFKjVIqPVg91H2C
a0uAAATYNPfxAjj+O/jZ7/33y3g+gl8Dlk+LFh5YGkag/sc2+qMF1EQE0rc+4qLzE7ivKysQSfHC
uTp0h36piyUauoiqG6DH6R7cxA9i2EbHxLJwWYul9qX+AS4JR8K0Z3cjgglRhC40YmWEkoi2bouu
v317kwC2R3keHa7TOhnQ3whj1L+OkyaUclPFeMyBQoXQGd+nFzBmc+F2eTvHPMvi5RzpzYBlLY6F
My5UZzQdh+tn8dbDaHgB3sAslgzq8BzQ9n0Bi9rXxcUI8dH56QMLgA+vpv1YJ6cdSctAmK4roDu7
1phudSKxYEzVWEP7vJNtcJVhSn/6Bdzw4Jtbj6N+728F/I8wtoe+1jqh7NNEg1/srJzMRLrJJDbm
e7mSJh+Jv8ti2+krE6iEUXTUrt1KaIQtD1ysq+mY6UYGXe3N1g21pQJgP7zGxR8duGt8y6fo84KT
+a+cY+LtHHOvyvEsmUMIWVawchRU6D15dnHz93XLG6dTJr3Bm2Ux7ysqtkUlygKNeZ0VLUd8bFat
e5o5je3tn8BZZoH0ewl2i3a5xqTv/OcHKErclt/pGOrmM5jH9mKFcRTWUEzQL9NJu3DmtTN5wevn
mMBjgztxI4cxIulRbdskjHABFp1TwRQjMYlJ5mKBJAMKEoDOLOzdzuGBkUzMLNzLZUyK1HdZqAxY
3+thdTC8djXu1i9UfWyufz9lvWgVXjd1UZVldly7a7tKCftM2zdzlMBKog8I8IXX40w9wFWAu/TN
I1GkryV70RUQiukySi6KaDGHpxVRWBoilUhOEgG/36f0j8hxxyaf01shzMl1bZwJZldqV3rpj+Yz
XQOPepH/rA5HNBkgleAMy/8CwG/qKt6KZQ5OVUs9PI1U7OrsxEc6ugiQVzfcn0nj+ICzcEG5BJXh
+F+TUfitXOZ1UMt2FPohpybNIIDnoXAPQMVaui9A5uG+rVPe1l9pv3yVc6N1oSzTVR7Qy6W8pct5
9wJYI56gyezMrSDGKenyVItbKohy6ACa0ENmE7CBIPMgaPfR+CAJ9Af/XTfRm3JvthPVPKst3Ufw
n2S0S83++eaPt07e79t1MRa7tk5d1iBOgZjaOZi+gcKjgY6I0yJ+ihLiOLydvA6tPFoYY7jHJGo1
RYZEZE0PKw1Jw4MQiBUZLUf/YzvBKwXBG+b4299hUujlZe6O9luRoanMxtw873sm38fbHWCMgKJU
l25Q8D3I/3u5W/qXJ5DyKT3hPY5TJ6piQE6juXiUepkTrQE0017yHoKEgqysgwycOi9CpvaZdwen
PLRbScyhqp1gWkkLSeMzfE4hs0Ed7HUwAGhtgpWj+UsCZeI8/lP2+1Yqc7CWPOTGpbpo+8QiQ+rk
vnhGxmQEL96OwmzISPp98zLf9DdZZVJ1yoKHTl5JZqeJuhbzL/WgacDqlYDjUKJ3iEgk9jTLOQVV
7YQElKWgIrHbIA8BRDb4jxc9ad1vP4DZ6qS+CMIlwwcUjVO9omIlvlv2ctki74dXkhj+my2i0Sfe
jQlvv6dO2aDtYli5ZEgs5YBoFZA7xgaScIDM2Kxey6doF2fk5aV/i1Fm4WjVBJyKBa/+rzzmfPMc
TZmtAXmL5ATPLpZs3emAyFzapzf0qSH3N3jLeU+spQZcsNKN/QH924HyP7SngwZUkVUVtFCWbLAh
ftSLKYXGMfYZmo9FlcTGrve0+ZnmlYeg/9rt1JFQUirOWU8o+J1c5mnLayMO0aJuIJAD6iMmXw8g
Kpb2XyMU7kmdqfs/BXD15uPH/LwKhNkPyM0ff8FE59r9ypnwHwTJAM+R8QVRoL1hlugLgym714M6
Pyya+XfkDQHn0KciZdryaWhoDkFIfs1+30YPJwzH5uha2ffp9riXHSSzh0Xu0Uh51yxiX3t/vMTr
wC1zo+8EMkscsuIYZZ0ALUOvoJSD+mlzcY6B2LnCSz77nD+H6+e5S+LXa24dNUxUMM+Ag0zRHPr4
U6befFWGyls6Bixk1A7vn+Bh1KXezCthL4hOjYfQS74FydUWI94mzybmxpZW4v5FRIl4x+1BmvBs
7oQzt23MBAvRMIQrsp3I9j9PG5pnP7kXwUVzP+B7A85q6fNzt/FYpq4opoTeXgmdzkzax2xNURDr
S7iPTNtblevTs+omnmGQDMnvtWt3LirGdr7h7PLvtDQjl9nl+mQmWixDbiPNzm/1AhSrwNxsbCVA
TOXsVyKyw5lH/Mbz94Xj+ZGfwClI4tlz5lo6moMKP7OV7ePd+B3XXb8K7HPYCIzMswkHszuHRawq
6Hkz/igLa6fZ8xfe6NfvXOW9kF+JhhKwR6YIIYhd8wAWxSCHxcnpYlffpj46Y82tEbraQEQMTnsw
b8ge/2DQTh55b8kvbaNfgi5HWZc0RcJ/3Ku6VQ1dJhc6lquEqCRtvjaUAz1pnCJEO+w8vnBO/XdC
hxHIXHOx0uo477Rwf6mD8xmNdd13uzJWo1uv1/l+dEHAiaBdDjhyfz9i93JZmOCiOxUhdjzcL9Kf
xSFdlwRECQVJP0LvLT3SxgiUr6h/ZG13YIR45lnwyVv2d6MNRtvNrMzAOWiG+1IjYkPOIjm7wi7f
4smAFXmsxL87r+liddVQJeDWSgZbIWyj1jqLaizsF6of7pJtsQzdgSQuiuW2OgfCIXqKgOcb+SN6
hN/zjhZ+0Hj9/PP4O34/Isx3MLGohO73spSEEANXflqR0nDlpZ06R+fo/STuGQTKCx7HyO+xDUYm
o9FmLIBgxIyEvZOVAMO6LL3sz947piCoW5H+Q1XIp+4F8mI+vO2CIHONz8/B+XyBC8FzG6gqs4bV
0FS0kikSddYYS25FVdSEQyNgAt17jRD9j/tuEx/ytWqnc9PvV71E5pnbwFlVA2t+/kjAvTKvJOLw
WtAlKor5FAsoP3DU6LegyfT+mp/M/gwkc9w6Sqq5hl1zL8DMReo2Rh6V5zpMrNtCYkWSQOCpYPWM
sPMxaevKSASaRs2f2o8uRf5B32g/n7KTud1LgIyVwR1L+h3PWUBK/yuW7droUqM813kqIAHhpFij
mpBl5ekePAceivrUBbNkDcjvCv4h49G838/00ltlUkJWR4truy7wlKB/ST/29F4RVFOB7u8+q2/l
BulW1DW/oF79orV5PVe/g2q66JsPYXQsPQ3iZUzxIa8L0NKdvj3v42O1WCyCE0Aqmk0B1dPtzfDP
vqlI++Lme4nGCdU73pSCn7ugd+uXmsHyII5HEQczJvfbAgYRNW7bHnfPIOGqQBvz0Y4Sp/dkoFh9
lxQFlwfqN7kDlmKpJmpGlmaxQUHctKEmhnr8IiR2vKlIcpBtcx7bmeMB1M3O8Ia6KPgWZLtRnSxI
Hff0NE+9T+MzMGaac/asoI+4PuTv8r6F4RqFDmuJCFMlVkPCok7ETkmLl9YH94+5Dd9RvFCdHsxb
7Sx7ESPOS/5766k8FbcOHfO6xnbcXPJCMiKrKF4wwR6BreOn//oveu1+1S2wKsUyDQCGIXeKVtn7
Ay6PlOOhisuX0+xwlomYLPS94IuLekD8x3k8lF/KZCJXoqJFXUeU/2viL0nyPpeOl+olohw8mHeL
4JaiuNWTbhU2trVtg5PqPBb6eyrMuhfKPNPGpRdRYIDQ1WUvv3x5X8lzNjrZQvJHe35G9dxzbcPH
7MWzNrOTLuCIpznh+wuETnxM2Rka5pNliWULOZ4bRa9NtX6R58lsJRw2rZ9XJDvbSKo4o5vFRD8S
kYz/nIAJjjKLW/i1D0ZUjrd0hVhgv0NHxQ0KjNZ06epN3UR/VSfEGCky6xdl0/8Yf8p1tT7PYk9C
W260z5cemDZhVezRS9cRMVaan6wB0YxH9CUjbzYmIIF5JgLkEK0mov0KsPCXQPNl77hJOHmY35Gx
BVqVmy9lHpvqdFGUOsKXSpvaa+DlUIjqEY3TphN74Sz0pLW6yQBW3vLOakI/byWzNbw+1cMKWYr6
xQrk/0Pade3IjuTYLxIgb17lld6WuS9C1a0qee/19XtUszuTGalN7cyiu2830EBSEcEgGeThoRZ4
Wg8XgATBG4bssWpgIpLUOSdbp5rw7mrVKjOyNedM79XnOjNjALEDoJqF/eMkEej1+zspjmnpc3JY
XenVltqHl9GkP/YAjotaYtdTzRm2r54QYtprAyB34uDCqrGWarXxkauF+RM7NtgmBGCdPHMRnTu3
S/KUtMETQ4JeE1+XpV0GKtmqvoLP1bmEZ8FTq3fJOst47u0lnT09341HVB70QYHaciJuMs395u1u
NDdi/F6Ipaa+DtDMAzpieZ1NtWI7hKpyzf/8yLujALMfmIx2FZxkLRuh0aiVLTjsAsf3Y4p9+hSF
lZGkpBUGc63uD0ZgEvD0VWV1HbT00ogqhill2mg1+vAWXQbHNxQ9W4g5H6swhMzpOG6WXzZhBtLZ
X5kKEED5pkHZgtPhEQyk7KYenw03kS4bKTjpn2/976uVMBpoKuUZRmQUgWV4Itpv3F4OgImsrt1q
0Hij+S5UWlBzvbELo9bjg7fmPns1VhmNNlstwJ+c1jmtQTs9ylL9LjovJVNmPwmxCHKkmLDNyuSY
T6oUeYoTquZa6rHT64zOf/voMxhR8CiRgDdkJ9ASR95HTgfqlRMa/QBh1rg9QgmDtzH1Q114Es1E
jkizwKfRALKg25m0rErnykqRZc2VSdXCKq7MJ42hC4aiVWYNqylpuZqilMXTQFXowmaNbKZk8tq6
Rba1V4t1vKSlj9E6PohTkOKFjxXRYn6vMT3Tl3Lbls11nYzqCAyg0+4xgvI07AeUt0YPjiZR242e
r5htufRQna7Arcoo6GdHpo1BAxoiRvzHvfCgZWSp4b3u6nV6/TYYdGhwVvZdpQA+b5FHHzYecCyy
1uk2s5hHJ4MZ+FkeaR4EjVN/v0Q+GMY+48c8LtpLFjpvI7Sh/nT36D3rNtn5+dV4gOxOohAGCjhx
5FJpEofYiA3TjkHZordHtMqNbMkredW9yCvPZvRUpwzJCNCHXTiMpliZk+8ax7dZTL1RlgKchx1H
pX3K5aMzhOVgKAl/KaCbMgrwvy/9XjlnpVqteqfSCo2/uBuZUktPbVfJZvPeOcPaXwXMgpF4sM9A
FcBrSjKeCGhMEUmwdpMNadS7Eg0QEco2KghhJwTHHvMNWwCnN6+NPuIKnH1kYhZHoj+kHH+FywKa
exmGB9ZgCr9urGMTJkFXSylz2UIqMFm89cai8smoJoZGoW/DsiIgi50Lo0bGqAJDcuUM/P0xZXoH
9WexBvlgn/7xQdANlAWBbyIHIraSG8aF6NIYegcobqZd/mz/gM8t0katMTur0ONdaa3t83m3A2do
9PpcLR/SApP4qbWWlmmegREgwvmhrzNJLrEfcqn6b+M6sPodbzOou57BObygemSqEcIkUFfg+QCP
iNCWiAQQ8EYxJVSAw73hKQRA6vfz1ZCGjPx9QrNH0StSLqgBqP6SQU+B/IrTrmXBWoj7Ji92Z7Lu
l0HmbpWGK8J2wDL+MGtfH/Rm4VAWtokMKxNp8IqCwu8zuqsrW+b9+S49EBQR2/Sbm765A7UwYMpW
i9+foDYS/ul2/Kp1VD/QsgVZ5GuGFEUEIwrX5VKuQJS7/QwMYRsuuI+lrSJcVx64AjdMv8/++Kas
qOxS58GSgOn/3+xVMERNI0wqNXGAS+CSljH1VW82yJVOM8nw18vC6Swo8S/67Ubi6PppR0tYUmVU
6MIGGR2GoeMvT/2Ll5UxmP1uebbJdPOeqTQRuIWjxJVJgmWik0XUqA9bPn0trGs6akIEbAz8LWIM
TuRJqoiIEquon5pbt/Q2PTNatmpBThuiyXvdLcTAMxf0ThShFWEQ9BKfAnWevkdryQAhIrtewqwt
ySAUQ2klGeNmIIMuQL+l+rtmacMeghMQT6D0Kk25Dw4PGeLu+LFE11TMTKqH96SG15IFtN+gLsmZ
iQfu5BC7hbYQlqdEAMs9vJf4D8dzOCs6lKq7W8rMT7/0oAI3KyL2jIpyt0wDrAjQfHfhETx7Hje/
TTj2YBwFzFDHbyeVikxJt1mkoljaJ+KO8JlQ5tXU73hJev2ElhXe5NCQnZ6W3vMzFuDuQAg3KaYp
U44+BK29k/kZaRwGey0EYTP3/U7E9Ak3RsYTkFULKQD9xdXWW7t6a3QOveAmZ2z/rYzfUOxGRgjM
nIgRtPwlODVW/KLoS7QZswIQN6FUi8BJIgt6UuixLg3mrgunMrqHNNhzi7X085M+3Hw/GhjzjE/w
89VPeMiscQAJ1HMJc9GXTN+sgIi+ZJdhaxcGYMqWTxy0p1Ovfq8Ua+LWey5qaTGEMZGGLG17sN1c
dGEwu0bLLs9/fy6oAEpEUHgeuQ6gCSZrdrNbcZT4LebxQmknSrhA/a50drHvesYb3wkhjqROh6KN
Owjx9dxQNv/PJRCnQUuFUAwNfj3Dw4TVTJRIBXSsLkXBD4UBBEV3qyDOwguDNqpSQOWBdnw5vqSO
YDI2ZuktTYOZtSM3R0IY9m7kOhgtrGeKXRJQbl1yS1/Ys1mzeyODMOk4DzoLQqzl5UWCDFpDvAL+
pxpMeJvj/2Ea56zhupE36fmNmiliUINbEWsKbGcrnQALRcPk+m2nb64/z5e2JIkw99mYl10QoReJ
PcYm72xGYGCWcqNLuzd9w81qeD/KQrnGakKnUoPNaqkVcfFWEnZ+KMcGNDc4nu3a26XO5YI+Tz5T
j8+3al7RFABWgJUCMyMhZYzktKwFYWIOSV01+258/ZotoZTmhAAuIIANChU1NAnc71WbNVIoZ2hH
GDTZGgwGLyMPQMtyIY6YM5S3YshLkzcDjACaS2QrsF1Tsbz9882a06tbAcSNcStPouoRApAj/Smu
7NvfcDUsXcu5WOVWCHFN3Kyrh56GEDpWw0OlcsfMEffMytMre4lUb2nHiIsSFqi7iz1ksRazce3M
WQrn5wWAwkRCnhJZU8LqowYPrG+PVqkRQyYClXfCETHR81N5SJtPRhk0n6ie4oWCqj6xilpsw6h0
uWkW3Runl6/pWtB6LccMtZcjBxPT/CcPPVCLAnbHIRGFzCehCCPtDXWG4UwX8LVvVW+V9Va/anea
TScTBeEXZTZav186rYd2ot+F3oglVGPI3NClQhkku2+6QKvhGQMEcyCS9J8jMDk/PzFoA2KtsmUU
RQTgUJai28dM6LTTNx9A7DSY9fxWyvAB2OnRhAt8ean1CJTn6uFwOjG7849v+MbPEp71oRP8d+FT
nhsl5alWRtzstHW7hM7DyR1CcphoyVUEiDQHVnm10wwGx+1ewp2AFvxGXVz13GvuN8v+39KJ0xZa
NghrFtJfMAvgbW0ykeY6IMG03lcomp6LqYcytZbKH7Oxxq1Y4rTRgsTUYgWxLiAq8le6AnvJ1Az3
/PbM2eZbKcSR9kHO014JKbSo7ycUJybZeg4oPZ+LeQD4kEdI+EupqhsqbiGnwpxjDCDadqdmK8Q6
6iLHrwUb+lusIl+rt4sivFpURzUlxBDGYzIAkmSxytnuQTl9AmDzpzPCV1dHuD4hE3qsuF0n4iFj
JlByrgU5+mFrDNZNvwHb9PTzz+r6cUX+eMHxCpPTe/hGUMdiaBzy6QJJV4ghFqIQyd0/Qry3X4pi
CWkq2ZownL09HQWImfnDwKD2iWFXiaH+/RsBvQ+antLOjRrFuEoPDRnqv7K/AO3uVA+ssz+59fPz
tWjz5o0PiiAcGG95AZ783olzrBdnQ4IkUGWwx3zTo6/wklm+6b+WjllZleo57t/U4rRVsAcmTs90
oK6dBS2artrDpt18BKFFYZ9k0RjjI7h9vOEAbYjPyTa6KtsC0jzTXxcHaknmnEPmGI5GdISeW4DG
7heed3Im022B9ti3Skud0el4dSj1Vd4ZCzrxgIeYLsmtKOLKsx3FiYmU8RdU00ZHeE0dX2MKS/nz
I4EtFCGTi9ylbHqgin6+sXORza1g4nBbGfBWbsxBX7cJDNwL9IWEqyVTMyMEWAKOBS4bBSTo0f1G
pj0/hG3d0pe1IhiV5f514T73C0wOM4ZG4KcoEyeGHgBgCe6l+IFccGMq9KCYZVVm1JPWUJVSFZxw
O6i8bL4837kZ33Qvj/RNYioFjMD3F96K67Mw6q09DCYu4USZBsy/PXziHztAm8eA/pLY0pdycw9Y
BQW/L6EEI/NA0CGjQmioW4ti0/gSQE++RmuuNf1VOpw5/dvX+tLsWctfLRjZGf8EYBeHgAu18CmT
Q6QN3J6VQBLVdJc6NreiiMZtxdfkN2O8nit7Qdik+Pf3Hj1DUBlgMSZKahICKzIpk2QN310UzJ5y
LVMaFtzgdEpPBPy+xm6ecwWVd3w1QMBaUNsl3/dotfD13PT0lZEzosnzqfo0DwfZ7S70YMvBYLbV
OtP6vFSbd6+xymbfrGXwdQBeMWAMW/qxSOb9ePPuP4CwK3XOhGUs+P0FOAqzvTQRsjyR0ViVVh/2
gsmZfzDZUJ8m3A76ro3tWuutqTFLzJboRx9aCKCrCKN4XvylCUEC7f56eu6QNIMUQVeBGqm1uEL8
OqgUIB7lWxhaYhiqFX8q3uqqVrlRc8ed0pxqrXHfF+7t7InffAjxNCmiLBuTIOsvwr5FPRn7z5wq
gK7QzsBYCZLDMU7kJIVa64GDptuM0YkpzXrUqqjR68IcEV/vfcbTANt8/mmz6oIbLfFTFxMjEte5
CkPAo1AIuXBthnbz4muo137y8VzIZNEfFF5ANI+bOyFPCZWQuXoQmBDnkPYMpWZpoMkuHegietMy
t94o4VLzyOx+A6IiA0oGED89/f+bG5b2UdslTdhjRGgarrhqjD4GP0wXzP/s3t1IIfauVzg3lpgC
exc1/MbteG+dc75vZkKtnJ/vIP8YwUGVJYFTaEQFwK0RsuSGTsugxhaKrd6aGIO+Yi3Woi33SpkY
gf4GbTH7v3ro0CtgG4d9Znmb18gZTOVPY3pObjQmY3Vm+uN/CJJWNQ7+bI1zYE7kb8+/dSabdP+t
xHFzfM/xYg4LELK+moGjgRHV3t16+TFiWVUubNc71dslCq+Hhqzf236zRURc4RYhF4hgJrpQ+Tag
/2TuueUcOd0LYOxPDjkDK/N8obPnfyOQiDGySGZAzBb3F6kNBrzL+9LImrZ0RDkQFlzG7xV5uEIS
oOvgohBxT4nFlWxaJ15Q9pfM6Fa1yVrpgdGpv+J5Ot30J9uIZmpV9vMFzt7bG6HEAluqF9Hum8J+
Up27Dl0u0PIy4zdl5Quqn3GeGkVoGn8udM7XQ9X/tVTiQZVkaSWnPpbKdpnR20KN+Q/9vrS7zCxT
POMM1lXbzqCSJasxf57/FEwWipimFwSXg5WmhXrPYkrLkBky1S0Yw//levxLDOkMgG2JmzrvL7Jy
GLJDpMhaS68CV2WlL++9TX1VYs7UUmDATj/7oEEYTiOiYxHIf4W4lYnLRkzjQWxA216iaFLNq3Vg
sUWgwxg7Qj9qtWs2NIKE1NOBH9Z55lCl70r1UUgO9eFRP2y/5jNKE/mlaH0uqgT+9V8fR6g3U1Jt
GnG4SolreKFVNcc6vMi8PnROYkiNJkdmpgvROmxktcYcG+XfhgLAZN3IJzSdCpS0qykcfZ566EFK
sk0kGXVealK+xNA27fPjOQDmC1QbCp+/lv7GN1Fc2rZ8Ca/h8m/sYIvNu0jFqm89v0X/y3H/Swzh
Al3RS8HQVsEIUybPv6LfBg+Sc53sKwGTCkJdQMgD9Hkv6zF0TYBCyDyg34g/Esmms31PYVBRsGai
VmMDZuGOL+0B4c0Cii9ktq37S4tXBB/5WuqaApUdm34poTZvODHN5X+2m1D7Hvw9LUM38ApRZobB
JlJ2RRG+58pBCe3Uy9cj/c6Np4RehbXtNo0eUtWKkjeFQv0Hi+ZB2y0AVEiLEjlCMpD9uheyAeZF
KvoPPmgnOXyv97nIbNokwSS95zowKS2pabcCp5jiRtOqWuFDv8Dr1NtV4oGjazXC7PLADLJVwsYL
wuZ8BUCy6GHCq5t56OWTMSSS7TMXN/jDyz4r36E7WW0Kyeo+n69qThCen9PjHuBoiScO1KWETmbz
brj0RaEjjaDWVHNFEc4es2Av80vW+jEhi3lEMiZuoADPA4pKWIYhimvebbnhMmaSFTXXrk/MZGw1
uVlxylrJmRUX/ChpZTxf5ZwvuhVLOEGPqTnwCUnDJWCPUrUKircoMp+LmFOPGxHkoNZR6FHtp8Th
0lZvXbsvS8DefTOIeVWOLmW05F3nzg0QUgbogal+IhB3ngrcAtzc1HCpfcCIIzz7pCPb2HLX2H65
VNl6FCYCtYxYmUGwzEokdhFtPn3o+zQSJciElGbLfnB/MlaVogW/8WjI7uWQV0wG02HgQQ6Ftlzp
zyi95Zk2nJ4f1ONr5l4IYcrrNhbiIWQR+/NsobG8S6+obKAX1GEGcA0xmHRGS8DcTgwb9+ZCiZiB
bkMOj9QeRQ75E9FPD2R5b4yU7lUqNbZO9sYGX9TwkghrafgakEHIfUoXPHQH8aHt13/94Jt3pya/
VM5tlnfYTPfgabqm04qlbXnU3/vvJfY+64JAkLoRFic7DOOxtiu9FdWM1UXv385Y3ksiDiDxhK7q
CkgqJceXnUgojMh7RQlSo0PaTMUFhMlMmg/y4CCQrpegwWR3LBZF+VGvYGVRvOVa365yo2zPPYe+
jq45p7SVymZX0WoH6lUF/fo8rXkeEi2uVdNO02pM+hGmHz7XqQnalfyF0vSjbULPLtKA6OHBxCXl
N4C/8StdK8tiX7HDpRkY15DLAiw+OZpq2yj8fq75M0XAyVpgLNzUJYQWccIMchkjVxKoAC98CRfd
a0xvepkhDWdFOI2ikRf7VvTViDqXnqBhYo6QHXPqiIZTMfgJhXXoh38T+Utij3z6LjZvIqdRjWdm
9YKCzJiB288kG0Q8BiO2B5dnLy0fsSYjjkYtFcFKEeTo4A91oD/fll9M571nh/8DEB8dlzScEjkJ
oIRXSiKJB6kdeiIoELKB+uXz85PXPg+b19fX9/f33e5jdZ0m5KFWE2tfz+XPHAvkI4/DTPcCRn3a
jxsNyH1R7BRmFC7+JgFoSLR6UzArLdl6VmDVaw6U69wpsUZbdBgj24sGbaGoEK/Ca2M//5SZV7+M
CWxTyR8miwYA9v5TAsWTxViJRXAI5KC5qgvD9YzUoN4rezH3/RgLyBxa1vAGZ9EGBKDBvSzGD6Wg
bCTxQq/8d0xstVES32EMlF0uZBZmYAaQhHY09AJKPLo2CWc50FzIYeybCIwZumcbsEm9oWD6zWPy
FmZ9gY5hEVA+U8eESA4biAuN+I3supAaqctzYDHBH7otD5c9JhuB2lYbNCVQP01natFXL6YKs3Kq
DrZta/bKMCw1xOIxcmfBr848CO+/hrj4/tilFJ3l4kVSAyNr9eoKlobgEtqaVoB3PkY2abXYIvxo
2O6EkuBEaDSj9D22AA/OF+3P8FnEBvfKbcZdisrtSw2E9dk7P1fgmczevVAiHUAHIZ7gfoF9B5Xw
n+3e3O9BYrT3NWqaKvc5bTqQcjKnZk6507HvZ5AsfbCoZtlH4dCo//bAN4WZPgjNN3ilKBhrSOhe
mcaiN/SViGaM5rQ1y00cmJtX1lQMawTCmPkGMiD6GVZSvvCEmM6UtGq3ggmr4gOLxFAsBI+MzmrZ
VjmXrVVEeP+bNff2fNtnskxYJWhkQYsBVkCafEb0SlNkAV3jhiVo12iVazeqrnjova37KgVaePLX
0fDyXOhjVIqqGTi7JsgV/iZbOqU+pLqg9+RLPs2+NK65tQTbmbs3dyKmoOnGMqeB0qed60oYgcGv
FNyd0AwMSmvV11dP423Qxyz4okWJxE0d6ajhYg90bD1ITzsNU1J35Tq6MidWz0woqJ1ulxqIf80f
oSm8AlwAaoFIoqAmeL9KkSkGQAQqrBJA0nbta4pRaJ++7usTj0euJmYG5oET2mZXhVVtO0x7mvYg
sTyVNk8Y4meHOmiNBKsEM0II8skQSJ7p6xv8V26h7RnT3F4H3dO6teDEW8qp0fLuar5TGCBWoxZ5
FGY142ZBhOqLSZkElFRK0ywI73jN9kvA7ge2I9zqiaEP6EsQpKP3m4iWJVQ1azATSpda5zVu7R6o
U26CoxEtpaMd/fH10fZWlcW8VmapyusM+AZfra3ainCI7onFPtCgRnB33bJfnWQTxzmBwdFmiXzY
RFV5f5yh3AapHAcyEPoDepn+lI5kjhvWUD2MwtXc1+e3cCY1hq24EUfcEYhL4jEN5UtjtJsKVWtT
MpAHUhXjI0O/f2j5EwfW4tizGRj/vVzipnhu5fMlh2WK6OqtnWwXABbUqqXxWjit1e5c4/lCZ+zp
hKDBEwJvCSQwiNBoLAO5CuNevrhWqHN2vcbBmrRdLIRgS2IIB8bJBYOsKcQgDLR7xzsq4N/LNen9
+WpmqrnALt0sh3ifxjLeCUXXyZe3FC3AvhkdXUc5eVtxM1ElpKoEF4mk5vtiI+T0w6R6cgrqLqCK
UBTkEu/VU0Qon8XCIF/qTbESMfMw1kuD1yVrOEd/hcPzZU7KRwoD0ziyFzwgnxLZ6E6HbgFKdV+5
cIUR8CosFIpoXqqOi7Q5M9HsxGn+T0nEfno152ejFyoXBXMiNcH3NMyk5/SoOYtGx2jsQkg3mbDH
hYmgXuIm+naZ0P4KfGP1mKTKJd2EZ/HM6uN/tHP/FEBW++tsYAZ3EiBuKZsxqZO3oU1+Qdnn3hsC
j4cGEEyCAiNC2FHR8xSpFQsFcD/6o1ixX+VPeEoN9rTYUzp3PogSgEWRZDzySPbeJnH5Rqo7DM3G
rN9T+FeqVWTJY7Xz1fFDWti8WeN0K43IcdSR2AaC2yhIz6kMrbKFmmHSLZgc1tKOjrTyDxeqbKIu
vfBnHN8UCv1zkYQnDxtKdlkGYpV9vQ/P/Bfz3SwR7M8ZqFsZhHNVslxigqhVEND6rdp9CDt5X/5k
Zr3EkDGn4hhC/QtAB2UBCTtgAhcdmkkKjsyowkic7uqwh0HHMNhqwxiAKsbX57ZiJlEEfCLq3mAN
AxUU3uL3limm25SSawikV6BlB0BytIV1A//poyoMeDSI5xNgADiQsuZas+4+l3qH5h6qd19A7G1a
114/gDETfBWZ6h1VyfBN7rOyROd1x+oJBljF19Aq/m1bAhzEVDwDpgR8LWTP4CCXCTNKYCmU6NF0
WacomdX4Q9Wd+XyDHw9UmQb9Ym9lUJihZnO/v6VYVFWTg5iRVvIV4tC/xehJdpIC55ezPb0QSk+/
dmchwfyhMMhi4IXAQIuIMGjgIjGg84i9xBSMcNSVqZ65QmmwXMNpzxfGP9wJpOFFGDIOD31E0WQx
CgOEm3AYOeFCjTumWNH5Wg6dXFEljCx2qVfX/QoCWwm3NGAm3nnsDwLYrNkrojRN4qz+i/Y+Glty
z3msjVcGFWz8+7v8yDJbkc9dqdHFMfDWQx+ojWu6nt5Ueo3ZJ0DSl5URJ2rzGsVq3RpigcA8QQ3s
2kdrzltA6Dw4U6wSLhRxJfj7uQefwzdlnaTTizL1ZdcoqgGTUSSkEcO8oYw4CAvbZ3PPKJrBXdCc
Oclg6wCAEO0iE7XfvebwQs8JLliFLmh5YSy2j0AixLG5U/XYZNCqJJZURelRUIalQv/c0QoTABBh
nwKaZhKU2lFl4YXIigF+A5wEo1Kuq9LRSkivHOiht4lvNtnKA7o73I7eKpT3qRJpBYiqO41mbJ/S
Rl8VPpVhPY5mVaqeeGAaXxPzP6xnR7LBtQGmElDZS/wTFNukdjWknZv43Uu0VlCbSJPX7Fu6Evgj
LY8TR6/bmaW84fBfz3X4MY7/1WBwzmE6PS+A1Ox+j0U+EBBSIB0X0uwB76cSUM0YQ+yK3LPzqh70
EpTFelRyoEwRqmMdi7QeDcXZE5NGZxlX1gTF1bsk/UmmFfJelmk1l0jgAeASTi0UgVdbjDB3nn/3
IwBkwtopQKYhnp1Q3kQ8yflsJ46eHF9B8xs7CsskO5YSHT+OC0wMb7S2B2U+5/amkuOuISTOTSEJ
q4Xte4xkgOMVQDmLx+CUSSaNW5txVR6Wo3vJwyRTayY7hriyfNmpmKCrFjjJSKwPvvSyyO3zmHyB
aBkvd4yb5sFyRMaCvCtyBV3S3jXJLLcDkXfHmC1tdbUeXLt6BTim4H7z7ELd4hGuPYnFmhmwrQHf
S3JYi1HG0Wip9a5ho8gGTaFc1Lk0GI+z1reqAGQzRVtV9ggS/xXrU60p+pLahGOuy5zvGkpX1Evh
5MPbgkffNjDqYNRmeWTTCR3m2zoNxLDyrmXEI9MWVhomcAqaICmCWXLZYDaAFOpRXciW4tGjFoZV
aoI4N3TkAeNBnmvmY5IAX6NAJ+F7QPKFQST3N8oL6SBvAP+5MmfZ15JoO/zQFeb7aXRmhXhngZa0
M9LA4Nw9wxuVZwKak/GFSif7OPvLblhO43M7CY0Y/YSojn0NrSWEq0wwJGYtcLqivEhXj9ckamkf
p/D03nfiyzG7G7MekN9AnuP+yxNBaL0s6aBRL66o+h7eu9wmOTbSruAVtarfsu57WIejlYhL1Oi/
RDsPsvH6RIUKf4Jl9172wHVs6425d2XlHYyHq3ungQI0TvXzVYNOitaO+EMtmLSrgyjuIz7Sp+6F
N4ZeF8I1o4F5hFW5g3BJZL0DxwI1kdYvwbIfA7XpaG8+knRITSFIfpF51x52ZU9VVs8ZnLTytgLq
hvWeMfh18jq+cZ4tHSlY/VIH+56wcEy/hSFiq9A0gFs4gVgn/Mb9VnEpZro2guxdqy4ysuNQvKSF
0XuWm2mi+11Tmza3iuY9xSwUjt/4w9+S1kXGkoAL6gWVSS3kGEBCEW4KPEfo3IhbnaescVgJ4S6O
jdA9ZCDcKA0qshtFZWJDOHJfqJC6Z+VUh05ZRcC8aSH1zYtHdFWrDbNtVmP9Lilq72le4ATnaGhU
Ol2hUXnhdokzOnq3eMLu81TS8knAe1dxW4nmQBVq1Z8Cb6u0oPkOwteiUFM7iV67rIHTVvPgPT2E
mR0J+uhvvNoUhVe214cv0XM86sQDGZ6tJPBKwWIr1V500XlWnmBt1LS/eqyBZq6C14LuIIkmx6vS
H5d3pPYaR06R7oEy9GHuho0I0sBxm+brGLjSQG0pB9MdchSOs5e01HPJKPo1mGOlY/7mFQsB74wH
R6FJBEAfIRpyKwIZ8aJTz6Mp0bvWkSkWGrDxheeAf7PVAdaKVTaw5FobtlltMZHRgbNFS/XYW4my
Jg5bvlr4nDm3dPc5U1B3kzyPUyXzusr1rsM24dVIMqtI71BE92k1819qcFXyBk9HusyWC6Ifw/H7
jSDMVxOz/ZjwlHfF4KckQedlmWtKJamCaFapWqYgVozTBZmPT37Exoj+YezR5DKxUN8vt/FGji9L
z7/W9I6C5wnHfut7slrlwFOkas/lRlQNKmjhVgyC5lbGdfQHR5GXKKkfQXr4Eu4Xv81O+TVyoGsS
5mzBN5x/zWShU1lUMXZCw/ZW0UqM1g1VuqmkWL5kTHfwarpep4rX61ky9KroM+xbJjaKNtBxpLMF
k33llLsE9Z79QnROgjmbpUEWIxGq0bm+FCSVH1wbl7PLINQVqdQAZa8kK69Mv2mNinLSsNX97BRS
L3G5UUozkgBX/nzuox/rLSh2T+3JUzcF4FsiYcjFnOcGEa2JV9GKAGliXiVz2MJYRbzGug4r2MgY
vkd79KBdn0t+BAhNkhUIh4cFhFEgYpUWWAy2Uvz4Kha7VDFLby2JdhZhAsmVE/+G0hacSi7aLehd
LRqVPI0God9y9tLnme6njIZ4BkDTtw6U5kPsanIerCAqVala44QvX7a81l94AD6kl4hP5u9VnOFj
nkLcFV1ZMeGuPcyQGXZVBRRPzBpJGaYa32f+QoA/nQDh5FDnQySCxlUkccnsBJUC4xvQZXwtAYnY
VNnCvZ1U7dnPE24kYLsSOHX8PDPspOGl+5K4Vb5rZW0psT8TLyMLgX4dgJEmLjay604qEzfjMOb+
OsTjygu3/LBiSmnrNpviWoy80WXv+WC3GmILneLdy3N9m3mg4O0M8APmb065fZmIqxLMbm1c3/Wv
JTP1V4YYSj6ocWe28Rak+WpSWvRS78qjvtyLJC5XPMiUy7SKfx39XIvYRo05Bg1Y76AN+6aQZHq+
wmkB9ycJyDmoLnmJRrseJm7caycajHtUp6XgyvldrPvNWKl0RmtUJ0Xac0m/R/UgCi+9X84KpAqJ
vcyKyusZKQyvWboexKPXjlrPo9eM/UZGR/hoWyNOMVIH3LndRpT3Sm2O2x5up6nUlF1HSxXcmXB0
IulA4hfmHmy+5GBVqc7DkKXi8FpT267XspzVEuokHF2TGtU8dZK9jJLkoFYH7qqIhxJN6jnSfL0q
pQtb81hXQhYR5HVIzQLpi7wJcZ9yuk/KLK/Da8l/5fmlLY8VdeASQRt8wwtU0a2dJrwKvc6hVsyv
XAXRWWSzDauymfH8mObUbzIYwF+i9gNnc68Q0X+R9h07rgPLkl9EgN5sq0jKq42a7TZEW3rv+fUT
7AHmSCWO+O59OAsBZ9HJcllZmZERWdF3At8BJgXRSdoaDVj7pbAGLjcb16FWxCaChKX3y5xREP2C
VXmCyYPq99KoElU+CMiDyIl9XV/LbcVvuuZNqNsdUEgjnnihsRAJz2RAABqbgBAAcvMYKnPMhsIN
IHiDWR3lL3nYDBq4KxO8N+SKJKcewXgVWEJj6Uuw4LkDpyiQikAxdMqOMWGW2DV5iEd46GhqOx6E
+BBFCXpd6nJc8F3TvcIeN02YQhqEWPhlBig1HT9ouh8hweETXgrgvBYumTnnLJ6bmJb1LFh14Zu5
RAkjx68EIuhQfgUfcvcNZnLumU/fBolAnbWK9iFa7BfgjnM75tw0EwypnmQgHCoiR88V7ailPUfD
WAAkKdfw3AVpC43DJFn952cDOlVT7xIogXEdXI539H1h5I0qcuohRMPskysVpi95NOxznMdkaYte
37JI+aNFB4Vf4ISuKCjcrI38McMY0a4q2Bl6DkgNuY/tKIyPXFBypGm0yPQQq66FJgcyLESrLkRt
ArPmSnSO62NqRcDY202lfmvhIO2agAtAnS6KSzthclBXmw3lJiS60UGFFvnLmalBhJAno4DlSHaN
grQrWvWILh2rDF3NW7Sm8tUqWuIkm91/mCJwVUwyJEinXVrlM2WQ5EGJHCOpTG+o1kZx4kaapE/I
dUul3eCF3uu7ijfR88t7S1HQdFTZQaOHbqqNGjyUBMRL8zXvivko5hDIydrgwGU6Wqj1OL4PZd+J
3IC/S8dsXCm6m9Ah797+472I/AXqbkBogqDkL0Y/O3uK5EV5n9ex0wQRum13kmJ2hSVDPiN/v23p
j26IGeeFKcaTcH1quJFUxY54QM/l5lWL7dq1XprXgMpArMQ2mjC3eUQ1EOEnd2FEhrV3py5Woycz
7GdMsgi4Kf+UG5jT17qJNEZBnDhIT1dmJgpkGCMSa//5BQg48z8z06qfTWyhZ3ESdlHiJGOILuWt
PJq+uBuhBrWU65x5RwHD/M8UG9yKhefzjQ5T0klcjWC4ftHfoDmim5wGwROkwAK7B8vNaTwtrOi0
M6+mElEPGrk1EBP8JUXOxuhLXNiWQZ44gJtZSLh/DE51CO2f8A6C4aGpA1zSmdW9uvOQ+9jh/lgK
vmYuJ4Cl/30Ac3SUQQ2AIUwTp+RTCDGrRmx50ZDat8c5k03BBJ+ZYeIKT86A3M+zBIIuqnvfdGZB
ctHSU5LrNieuqyex3KrpesHqzN10YZVxhqpelYpsYHDa3Xf5Bfr4VROZ8mtPkQnelFTaUmv4fLht
dOaugE3ocApA5UMflbHJe6IHDoM6cbgIL8q+8D5xaaQrt5kE7dqAWzWd2FM5zZYApTOp5+k5DkwN
AG3IqRrMsUQFx0OhqImduCn8u7DucwFXsSc31Ms5AWAspRj105R7e/b4aKhJH2elss+zrM4oWMuT
Z98L2++IM6r2G++9akAqum04UHIYeumjfaQALXYpyHlp8qGqjQdPGcEjEpRVrqIY0RlfnIRY2e6j
DISRfgK2HSHu/U+pD7zAbPqwjA5tFfcpzVIVN4Ks1Gln3p7+2aMMqNTEgj1p7LFANzFrFaXIi9hB
JqHmWlOviOCBHsF90Aza7RUUrHUK7c7Y7yj6e9HZevsDrrRa8HqTzj+AeUIAL5SGMWhPnCFcNwoP
CGkTqCSJtpVHJIlGBdG+dNHubegN5CiN2H5FlB3XgLqn/i25V/8ZsxzXj+BDTZSAGMmpUA+otvwX
nwmos4KiIwJ98D9detcOja9DHo6xM/I/wQe/DvecL5NALO2gMdvOVkvS6gSPJFp4DS2VV849JkBi
t9QoY9ojOI82rmuhTBmJtIw2bb8pIYsDfRoNCm9PC187d5JllM+B8QVaEy+zy69tkCDnxl6InWxY
F+quKSCqBt32DpUBAHaln6YLrBq5/TYUSBu9DtBodbeB2OPjiIoCZrHRpWdjoGqHbraXIXwcAG9I
zLLgSLdUdJ/zAHhD4SGP9/z0dLv8Vs4vg24IjdhBVb81vUbNzSIZXGJgyi2UU1USx0m2LktuiUxo
5kkzIQWBU5kackB3c2k5LjO3iFQZs6Ty3rrqJZCjScN4VJIiX7ic52IAFB411IvBWo+r89JUrhWe
Uo4BHLokyKB6agYrNLJnlHm2fFQslUtm7w8EtSIQfUgBgZzm0hyH+DJowOPi8AnanATDDhtSV9St
n9QBvIhW8BKN5uAvXVtXsDuc5XOzzO3o6n7ghkWTOIVK1OJeUw4Nv9NtHFAu2uX9algiEL9GcU0W
p7sDwDEVIHBmCXulqATfHxNnaJGDALKIuNWnCLB6RRrxBcUQ/d5HNBRa3GC2FdVsHjcpQP1GuBHH
X2HYuvLCW2smuMYXoVquaoDOoEJ9OfV8IXBBw3GIjXyj3XYDoApCrZxErlIOoF71d0JWeJTnkoA2
QOwuPC/n0gNQhAXLjYp0FRITTGEi0lw/UkRIYnJVQdTwVRtQ3ZPXnLaVpFXa16vYeyj1ygrqJUc+
DYyNzWAUpFGTAhOUzi8HLgsJUEQtLHcK6YuHik9NYwRIILSiNqEln9FKfWnrPXr5iZfYigp5yekt
mFtosx8FFPJ8OzbuivTYB896bPIu1f5jAgmoY2C7TNkavL6QYLj8Rm6olVBIhNSp3Zhy0sarWnBi
HIwlfM1MfQiG8OI2pvSkCpDIpaGiaFQ9j6TUifflidtAJpZOlJ0gX338KolY0dsOfy4neGGP2XXd
mLY1FApTB4ydvi3/Tk0bjz/j8T7aq+QlJxJ1qvB/cHvPnPgLu8xFAx2FSh9DMXXaL7wDInmX+h+p
tlKyHJQZwUoudeIqB3B08f2p4nYuPic348jq0TrU7LLcypa01mbO38UXTZ747InAjbLq4tmZOiiS
T10CUHznE+z6ngj+T9UvkoXM2gNUjVeguTWpbl3aG4Y40Koc9oYe7ZPriRF0A77NU481B7Ke8oTm
UB8PidUWlK47Yn4nO7ciz7d3wDXv57S1z76DOX5Ji5Zj38AO2IGGBOz6EgrCpIIgJXofm7dVZe5T
QFohb+Kcus+Hh6X061wq+MI+c41XaSsVQjHNOwGc1fVpucerJQvBuJy5GD7Yd+3AfPA+b497rtJx
bpdlHgqGBiwTAcbd0EEhaLLHI5vGruWPK0iD3jY2rSXj4i5ssdeq3AWx7mOMurZrhYiE9b07PPfe
zyIwZi5FdGGKuUoTPZKzQcKwpDtIBhrIxKAzuN1VHZ62pJSP4XsHiOLBXcpoz3uuf/uILawonoeg
wseJHoR1Bj3rjPIH/pkft9EPkDljZHKgXcms4iSqC/mamRjpYsiMD8P26bp4xOzy0oMqAEoX2n1P
xcXgeNZnTalskFQCOMGyaZSdysmqB0ynwu0mzKNiJwKaHURIEHAQ69Om2k5klx/iC680lNdtIzwi
P5mgSGiUS7i6actcb6l/H8O4q7QRYr8XsM5hfmh9q8e7hqMRZ6MNPgZuZ5eY3FJebH4X/zPJeKzp
0QtyGcyzpOyF0K6HiMivwBULi1QiM6E9VvSfJcYnieJYhkaKvWSnJtoawXl6R0d3fftQztXnQFOJ
isjEKQ8oGTOFHR/nQpTLqfNsZyS8883qEPSkTgjdTm5n4nPt1ifaAQO1cO3OgHDgdM9MM1NpcJrn
xdrkdE27+UHVDV2jqT0Svd2k63Sk9Dc+ZJ9dDs7jqKLm7YHPX/pn1pnpVZuui9IaAy+/KiuHtqqC
S/WJSs+8uTUaq7QfOvKARLu5RPM67yRQowcOFNkbtNtfXnqBxPlQecRzJga5M3LVUmaq4FcPoR0Q
POr6cwVexTpGY9QGXqqMwaAaLhycGUSFjicj+AuAgkWBnYXDaXLcDSlfJk7fklBfAWxTVwfPAnYL
x5cOP0lkD6HJR6tR3hir6FDelQV4fmVb1TfpXvgZEwuJtHoXBut0qRFtzpOBfQB5JThSFBWYbdGF
Xit2EZ84hlCjSzRD/qIYUpgOczB91EsAxZl3rAxeX5wzGUxsPAtrGZBjKlRDQea3H9ZjEqcE2KQH
NKmvbm+4P4UG1llh1nGkYQswWuakSQMyVa1ap46KHsXPNicZd594xED58Vl4cwvC/1R5T6uO5Pk2
2pS+DWD5GND6q+9XfG5qoYmbeUzMWN56KP6I2+hF3INGVrwHnZ4LZ//rJRbuGL97uP3ps/fp+acz
S+J2UlQ3foOrWzXBQ0WLjqoZEBEHvkR3Dxdu0oJk6+5uSSz6mu8DcZk+bQYNqs3wFcytFkSD5noa
fKCrUm1vCAQ1HjNozfuMylQBx+eqJkhpFd/BqnLckAytJQLDTb/iilT7QN40ysIyzj2aLz6JCdoR
w/p+2+OTatscLKBpf+yNer9K0VD7lf/Ka3SgJjbkWFcNFR9vr4M0DfdqC51NB7OFoJUAKK0w4r7b
qA/Rx6v8exc8ajt1k+wDWu5AYFhbv7Qy6TYBw6qyOQrUu6MSxf/bohkseJG557IM/2VM2sHog/jL
Tp69FniQQdVDkWSO7A9RsQm1Box+tSslry2o757rYOp7kYKhKKkrBumpGRP+eaj15DWTjNhbuE/m
/AbIIxRQoiuA7/wt3NnXDAARKHhPZU5T+1CYr7KURnLyVdW8cmpLvie3F2Pa88xaoJiPOqCMfAXa
WZmQ3ei1sFEqLXM0SZM3eiDgfYD8halxhkKlQk9IXMZL+ZFr8nzAdUDSPymGAxcFL3R5d4iDEAl5
U2eOGJuqQkpII6hmma2lxxJdmitheJTN4lCqO0lYazmJSsRm+sJEz71WoGgH2DsgiaA4Y1uFpcEf
RCVvModbq8JBLEkHfph9gYb9ASTLtDH5TSVbqW6JjT3mJP/SFp4SczsPTlTUgHlHOQvQ+8tpkH1P
1HylyJzPzwgMDMl79lTTwg4+b6/xDPpShx0DogjIfGhXl0OeitLI+xgpYG8EA63Gp8IvSI3dVCAV
LRckUdHBotDIQzKm9Og4WspzZDS0UIKlaZ+5qUDNhfQ5qJc0RbgatKq1qLCkWHuQLmdbZ3vizC3A
6gRByvfzQqfjnM8HUQhAMuA2UjXcjpdTXLY+GEOUIcOTFIEJQoBdmRA1pcqxcCFAo6WItclSUDbz
ukBPFfpyEImiv5J9XSADxgkNz2dOx+cQnCsGjYiNIK9zxQV/epYORGslzwJg6KkzPHc1totIvD8y
FOZg43BhsRF66BC9Zi67VihCFycf3+C6/AvKSdx32gO9ZKaii0KSUGa+QRBAgae/64KcGBmowo5u
pBj+qnDbKDIB4EiB1epjbwT7XNOEe0MKAOnmh0h8SXNJftF6aIxT3q+6isiQVsCdoWXC3uti3iCG
2PnPbi4qz2VatZWdaJzsSG2a69bt7T13lwFAMek7iQKgtSzHZAyRkdI18tzJfBqqlpBjekczQ69C
nlKu+BTf8DncVgTBwX0H3flGoOpn91rYKlC0AEiHoOACu+ftr5qLj9Emhe9BSQNhoMx41gmRXkIX
yHMMOV9pFqTOQW12VLVV79N66206s9Nc8NZbo7SQAP7LN12uPUQe0DSJ4BzM9Cg3XG76ovFkPerT
wDFf3wcr3RxGs96ADwlsZ5gIcjfp0E8q6L6pgwriixB6gi7VA926pDP3+4kmqwURzBtyVVAXfIDY
zumU0lMOmYEUYl3b7Zaelt4T1/ceDswkG4ViDL6dvffA6JwUkuG6T0LxlnYeeo42kX/v9wuBz/V9
d2lGupwa380UHaUx96nhFcuLjxWQsGAvpcm4k5IllbuZhNylNcb7eFmBiyeCNa8zB5pvNLDkVL/5
/nA4QJGHbn6+UFTrtz0l+/E3ulcWALIzJ+PSPhPlCUgId/xk31RXdUAO9ueUg0Z2Ur6/f+GRCVQR
UKHhhTakWfDz127+0jQT5OlipGvRZFpzbTn/FaK7SFEXbFwHkpc2mH3uebmXwK24TwDVFw26P5eI
CWduTlhAOzCq01O5QGEWkOt6FwKfGfeUQJTqB3nMdntEu9D3AWJ1irlUjLzOlUzWEBlPxXD0JzBz
xheq10plwz2B74H09QasoGTgjlrxWasvnbIQ+M6u0NSpiGtq6qhlog9XLOWRG1pYU0C3UK0S7Vka
siU3eJ3cMvipQX7qUMEvSwo3jB0waCnHgXk/spKVvtfJFlpdABQsWJpzIJgXWdEmrgE8tC5Ptlp0
ulb1LvfUo7LUg96ukkhVHQr0zd/27HMu5NwQM29SBbnXIIchkJ7j7SaRVuaJ1INpj/+K48Vk7JI5
xmNVVSNXbmlwk9xN9NhB0YvDCcb7+kugYGqkW3W38FCeO1YISQGIQbwEcCIzk6VUSPEoY4CxAYYB
Du3seLffnsOZvYcAUJjqFdBAQDnucrHyuKobMUg8J1bLlzIo9wWaFYgfJNZtOzMnCu1QwCpjOHhy
/BXJz15TuhZ2YTuiPzitsq3oCXeuEr0aafApgXW1SFobfL4Lx2omKzW1YP2zySxYL/e+L+loFT3Y
IJ0MTY/gB4rTPxuy2hBcttCAc48x3rSnhWj3rzWGufgvTDPuSihRUa07mH595emzaj13dABJnkJM
294YFj7h82ny/8g3lB5Jd7Kpksak9QpZwmq9y03zdyEzO7N7L75o2ghnC6BxkhEqdeE5QWCs1dG1
WoXfF71gJmVNq2qpR33WHJzM9KoC0pIFPYRCDj6cxPOcCEl80Qoahar6Oqp3ANItuIG5yxVEIwJw
K0AvoejNDE2EvHTdy2jGbbaFTisPEyqRVCf9Jryr71NTcWnlkjrGBeuhEAehPRd8pPJHV5Qke0P5
7/ZWnwF8AC149j3M7QEUvlAUnOg5ZmMJr4dQpqEtHfpfUB941F2IMafold1p58amhThb194rlait
DHQij6visd3zwu5DQSJJOQz5QhQzg0/DwET0MClowZ6EPS9tcX3NJ0UU+1NZ8zASQbCG7+/dc4zc
1He3lpagrXNR24U9Jqceur7S8gHsdeGmrXeC5kQ7v7XRmw7VrcBdIz8QjACwx2bsS6Yk79rgTuBf
E2Mj1rvO4gFg47ZaamkKZ/bpPnK1hbjn7wF5NftnM8K8LQY/Hl2QjfsOyAgLYtgoeoBfhiC8/Pa2
9Ci8i6FZk9r6ebq7sx/33Co+0tOD+XrYrU/yZ3AHEVS6dq1vzZykKNfFy+2tOH80/n0fy42fSlo+
Qnbbd0SQSAP5/1Kh4xPa28A8attQ2WRb6EkhE7ERzfhhUA/FE5ow+o/6kUvpgF5p//72B80knC62
kMLcN8iNBEFXYUkV/VC7bwIHwUtjLbm52dWGo2R2VpFOQu6JL80SuMPclEzN+Cn1g956JHYXW3Zn
7lggQpCwxxsdHZQsRzk/qH2R8okPuVB9Cy6I1fgi3geUf+3A+uS60AbmF07s3FV4bpG5loZUNJLa
z3xHK9doFh8qOzbT4R2peVDX/TfTjUKENNGca0hnXp7YBhneVhkw3YVsSwkVE1M+lUcfYEfD6o4x
SU3Nv0NrgxauRgusg/FIjaeFb5jCsKszAq1W4O0nqM9fUv7MQzWDWiZG1mDJ69WogtOAl7ah99F5
tBCR303DDQrsK9HVSMxXVFkqSc4k9/7A29AcQ3yDq4jxWkqrtmmcwv6wUkjxmwGJRTIA8SiN7IV7
f9ZDYrKR60EL2qRwdjnf7eh72E6D7yRcYnvVczRaiesD9fIgBrtQlXHb00ACA9VbkROPM3kNFCnP
CxM+F9OdfwQTF4+5wft9MvpOo53A22HoayHc6z3RM3N4iPyHYahMIQtMGVW5jYgnvoqu1NvfMFOM
BR3xxE2j4rqY9JAuJyLKRyEea3wDSqF2EptCTd4kmh7To+M4iR2BU9efON0XtRJnBz9lktGOBzA5
27TcV4oOLgYVHo9CcQl9CBx116vWsj4U+p19Lqnrzt5RCHL+nz1mxQPQ+he9AnvN1uz35VN6H1n1
XltnB9X0P8q1dBy33OoI9oOcxiA8bz49sJEvLfncGUMHEQQL8F5FoxdzzkuvbMQkrgKHa08xbwYP
WmkJGRG9rWYck2jvfXNbaQkuPhvlnltlbr/AV8K+bGHVl6j9+n7wvyZ5THR/TPfgK17m6WagGrhw
1cC6BwqVDFA2oEfnqKO5vyTOaXjZLUlwzXlXYK0VRUbQOcnmXm48I49qIwHw0gnylV8/lc0uFd80
aef32RLMayanPdHcIZMP1UmQYLHNvxFkl8ZY4pHe66wAkvbDISAg+qBHKLQoVPhv7k44FnAeT7BO
sDcwQyuTopQiLnCyxrMU+cvTiCRaOfDshmE36j1QnUFlcdlvXfwU+yQ0fYhZqDJFg3lsLD2+J2OM
V8fsKsj1ogsbL31mnlEGK4rAQwuqUa/UeC3wDx3oeZWFC2zyzVdWJGRiYEBQwH53OeQe8gFSPEih
09ZbTqI1aF2twb/Xx+/b/mr6O4wdwFXQJwnINLRy2WK6KAP+Wytc7ERNbvZg+0PCR242waGU1oGI
5gc5NG9bnJk/UFhD/AKE1oAK8qzfECD4EfVA2ov0rt4O9pKqzNzmvDDAeOCyCgc3bWAgO4671BR/
QI1TEsR7xDCNp2UKzfkBTbxkUNNAsp1ZqiJFCFDLsCejlaF6QUNtOm6h3nJ72mbKKUhMg8UBvh0k
ROjvutwRQpKUYlWEifNcWQCI1aZGQhAat/uCCHu8qUfy2AJVfp9CZyBNrfoZSu/b0/r2V0xG2O1y
/hHMi9MHwMlrG3wEyF4seeyhN/d528LMbE50QtgYiE2nnpzLYXZiowldhbZdocfFPW6CAIS5xYO3
sAtnBjLR1yFWATkGNBKmzziLzcrUjfMhw0DKNnnW+Fq3hbJc6reYi8AurDCDaQ1B9uV6QigZd227
lfZuALnW5DUWDkP2Ko0rQIFJtRSLXRf/0M50NjbmTmxKufTH3EffBY00iIz/VuNDCMYX70mo8B7a
LLayzzgRRLiQR0baA3kINvQos8CA+iM6MQG6byCyEUaPQ/9WQtBWbEjuPyy9x6/2CBwiDKGDZaJh
BB/+5eK1mhgXmZqlTjCEUBSKwfThrdBjE9A4Ehc2ypUjZmwxSyiDqbaH9HHqCJVmhq0BLik7qdpV
4PZmw3/d3vxXuxLGEERPaUkDTRsG40qyVBsqLQA+qIWz8trPtqy+b1u4LgpOJibgA1rwketnS5W5
EIetILTAKQJY4aMm1L6+Ci4NFdu7F3c7bmkzXoWlQDjgeAFiAV5lwNOZtZLyIgyiWM5R/obD2rQm
Bzw40OAq0VYj7UwEw7dHeP30ZywyK4Y6vNpHnJQ7aPbZfXokWLU0oD+h3ZJxsOhDQ77XNPoyF8Hn
M6s3Jf1wqYEVZeLFvNyWWeAGUegFhYPXjflu7FwOfN/EE82PemWE5vdSveHq2GGgAFPoSCwDDIfH
xqU9L8hU3e27wpFXGYrdIG5WfIqm7vynX8goX8WWjCXm5R4mBtKMGiw1wXesmqeGJ6dhidtjaTjT
9J65ZCXkxLSdjCREHmgqr1WDOLprPtzeH0tm2CtM5SKxdAUQIFnQSvVCJKINKwJn+pvyFAT2bWPX
wcg0c+i3Q5FBh8P6u9XPBoU4UYlwPApsf/Vdf7eTd6M6NpuPdnWCrldr/RfmJqp5HhIhMshpmcGp
kGasc+AuHeBeNbILPorMrmTzBSRdJ89UQf++EKde57UwQFiCPxERSMKxXK4a78p5FXhd6aC6NhCw
zuWxzYPA805D1gqNsvITdN0yU3PBMH2qucf4Z1yKKK/zzsw3MDunDZIRT8C6dMCw0HgHaMDmCal9
SnMABXrFvD3Jcx7tfMTMHOea1rqF0ZdOaXvreBcvreGcGzn/+4zH5CtflzK1Kp0i2OBcE/Ng6wXh
q7c+MtfSvfZULm3SKeS+iOqY+WM8plJFkZh5TemkxkFRV+0rJ2L3hMlD4W6NCrBZspQKXNw2TIwS
arkS1RK2jZQdBM4cE8BPX9A6mdjhVy4Sub3LkoYkkMtMAQwkAhdR6Q1QGWXxyFxFSxg8wMTowUDS
BpE1c+fWXQQEIpdUjuA9Jr0Zg99AAxm9S+tuHXYPo7VUY79GzOMW5CfiCICycfb/cmlnPgEx/ADa
Ebdy+vIVJOqiE78oSEkmE0w9POpEO6S7riPjVrclJIpu796ZeAbNsfBH4MmS0R3KnBWeb6UwNozK
yZvXEFwgptqekpzo8oKdmStD5UEICiU6RDRXbD8A+yW6kCW1E4aPo7QGa3B5wEYCF2e/UJ35I5ti
tu8f7z4AhqjO6Oy9i5xI0XDInTu8BbYz+xM4I832toHzdAihmEM+tiKyLxR8syRdeXcppdbjqfzZ
vRbEjEi3MPC5+AOfg1wUDzwlPD5zfsdiMBS3U2tQOlA/sTk7Kax0H+y0/hcru45JsxqNXVRvlHEt
QggQ+XbOlI/6b/xaRgvO5Dodib12/jHM0fbGIGy7Uq9xqYIlYvfZWS1grmS0QdFFUPEg0N4EVbal
EfR0mbul1M2ML4PWIvYAAk30uvJMiCJUudpy+dA4pcpBPcCQwC+Uy4ujnC4ZdgcA6YhX8YQ0RIB3
eQmVXSK5DTeZGUsirDkR/J2bYGW0pEqsEAzNa+iGaBrxRkvuVgXA1KBvQMtI+6F3Lz7oluRdAyJs
/+32Wbtm9wBNA/q7xEnrc/plrgo85sNGS8QeBIhEfXQ5a1i1pSV9Raa2jtHH5q1A3zDktCv2o2h2
mSVIdzGIEfm1lppdtAMYvFkNgplX3y5YmCwwYYeZ5Y7fkTguXOR/ROWXc3j5rcwcJnGURYLH906F
5l2c09p8R9VgQg6M6N8MrKd0lx8VeoopIonv2xN1zb/BTBSzTZFlDPSsGHs8Wd9jehgs5CzBGG1+
TsnTp4NB3l8C8vahrATq0OPLx4L9ayQ27KNdHFk9FNLx/GKSUpwh96leKD3CtC4mERTVEsAPoxK9
s57tmQr0O138WzA7TSk75edWmdORSEaty4rRO3V/HBTEZzGYmYx1gqbO2/MrXZ/Dy/ExUZqojLIc
VBifnRD7znwfKHjNrBGtYjXgFxbdI0v9KSKDnawMWhKwnKNneEfhrclSnvq6F4WZ6+lbz64/UPv0
aiG4PZje0730IoNvfVw/xjDlwx8VtMaG877RDW8+oGxgWousqNc3/uVkMKcSGqESFIvwAV7xLYCL
GDJ58j5qZPAWv0VhPgE/Y2/p1p89X+j5hyME9hyMqNNXnQ2bC7xM5AUOwybCl+2f7t833Fe9CW2V
5B8fkgY0rHvnHiUSr8CvywGfdnsPXKOCpnkHnxPSkZNkAbvHFS8wxFH3Bgfmh5gcIAj7FG098vgj
f68eN/FphV5BhYqf8vF7/UtLulSUv+7cmr4A0CQwUkwkNixPBge6UNlNksF53r3eHYLdp2QXxzuU
qgLymO9Wq9XROg1ku/2oNkdnG0P+CKDfhyV91Gl5r07d2Vcwyy/EtZi5Yox5EGlbvoDwhWRNsHDi
5g4clhMsD5MKMHDhl6sN6EGugWJpcILRcivNigXDur2e1wHWVEv/Z4E50mXlZqpfFuAeS8CPA1kx
ScLBjVaeoJkKtAvUYUlwTrmOHS9NMidXGMLeADvkAEKw58MBxYKM7IaH19fDu0/vnorDE654EzzR
jz3ZjGTjbjzyJO02CV0RYllOJhDH3+K2I8b9+hSSrZUe0Rzr/Kb027w9OXOeVZLQ44GWTLSHshlC
mZsKtAkOWwdK6055CMf3XLaCRF9Y5lk74C/E2wFwWeibXy5z6I5jmExnKkcufEp96giueBUAivr3
9ojmdu1UWEcLDYBe4Aq7tJS7Ut4ORjSgX9roiKKgYVAVO9IiA/q/MsSSylcd5i6eDqmRvLniruZB
HfN628TsrP0bC0vYixxPlTdyODhaBB1Ib5/gYSBEL16+VKtbmDQWYNw2imfgNh2cRu7xwEpxDtNs
RMuRv7k9ornjfrY6VxS80C7kBg2G3A5vKgN1/myJwX5uLNCkQ4gL1zl1FF1ugEYX5YyPy8FpwVMq
xACPekfIj9wexx8YmnWO51aYQKjT+k4sUlhBqgjS8HicvB7ueOvOvs/XLXnsd4+PLX1rrbcPWSQf
PDHRn3H7E2ZjwfNPYFwnsBOtK5fYgLn5Ct4okAmDTsa27x5xVa1AJiM9pGT/YWXmaQ0cRUwXXMfc
UiL9bqCNR9SBb2CO9CCic/Bv/zc9QOJZSvRogWJifiX/WZg8+1kkANEm1Qt7DLCKgFnwTdV7zoUl
hN7/ZyX/WWEdhpKIWhXDShCuE/J8yCZ0wt3mERSZgfPY3X/JBIRxBGIs5hHR3jSX6MFY8I8LQ/3j
TTkbqtaFBs/r+Ih68o/Gj+LEnn17v8yZQBEPb7//y6bMnAuh7YtG8wacC3RvV6liu4W+KYwlvPjM
SxrFQmB6QO6NtAYahS5XLY5CWWrEdgTepQa3TAaULZrPzU10INZehNJ0udU+crpeai6byW5eGGar
axOdjqrUMCyR0l+pH0G0q975+6IFv82qgCD4ffZ5e0rnQgsEifzUrYlL7S+SPFs1XijDWsqq0UkA
YhpSSwYoIGwe8U5+j8KF7M00bazDgR308qMFlccj+XJa06FIi6oTR0cH/18TnxohN3OJ8K9c+GBI
+TYplnp2Zh975yaZlQzrNMuSShrx2NsNoHAFXAiq5++S+WR7DkkaUEwSaQkz9LfVrwaK2pCKDAV6
GthcQCemEYSr9dEZI9uI7aLnCTg3zUR6CcBnyO+bBnJOSyitmfqDgJDhn9XpKj5bSq+BnLxRuKPT
gplIJWlrAUSsybRtfgVqJPfBvQAKgOTVFde399Dsup4ZZtxoGbcFL+YwLBr3wVYQSRy98dmbL63K
LQgnbxubC0zPR8lsokxzQXuYTsa8h47ziPKTZ6u4f1jClkhTUH29iJMy7CQho7DVjgiNtV4iKaNz
OFR0ZyOLtG6fCoezVuhipIHNm45Avwbb+nhI4CKadb76Da1m97BwSc0OGGwbk/4eDirbWysUrhR0
hjE6yNRLul2vJZ+mdLGy8n9I+67dyJFl2y8iQG9ek65YVqUS5V4ISd2iN0lPfv1Z1MXdXUURRZx9
0DODwQijYLrIyIgVay0u4pWZ+bxWeSNqA8xk4AU6DZR0cAQZ0XRVe675tSOy+EQGTyQ7Sd0jF6NM
V/PVZq0aLgSyLGBdjjgOYz765tPp8x3Cpe+nT8d5dECuYvnMKi75942vAMyGkhlydCijqrOXFG2a
rGlAO+uyI+8yUqFLwpqX+y3Mhw2IdDuK76gHTipEt0PLodJEyybqXEQ0uIllXfvkdriJSXZy/mab
rxcIhAM/NyknXjauR4LNxxY0bWfF8F/un5WF/Mvtp8xmGQiDQkn8uHOfBSKcQP5BOAsPOECIUhtI
aYd17Jc39Mgdq9PlTNdwqr9xTLOZmO7zq0VWGSXNhhjmVfd1+Ebvv37iCEjQQZdJHuX914t4ksnb
8QjubBK8f6Naf3/8y6v9byVmHnGMxUqOa6xEMbyk9YkqK7XyhV18O78zz1eDP0zxRQywMEqjtV4t
UR+n7qvaJw8m1MGc/VbfbP6oprbichec/a3l2XFVG7ZTyjzpEFhWoJ5i8SI1NN9IIQ+bgMhFAcV/
YgfcqZQekmyXFqvdxr/d4+0HzG7WsVbZsYsxtwJ5jY/vKMYExpOwcRwiGrbJWttie4FHXIsyF2Kz
G7u/wsxg7GNusrtrEZqB5yuxnv4+Ri+mR7Z6YG6Yhw2aZe/vo4Xk/q3R2VMpZZQo5XMY7XSpIUZv
vB8+28tTfH7Kt45jS+ZLguR1RljrDcEhabipBA/mxbXIdOFSuv2Q2YNpkLosD398CzWn49yZ7+/1
k0ag84uXk6w/Rcajne1Iut+/QcnzCB9OgD7A28n+s7IF1073zxa9Ot281tA8z7D5mc3zK/guKGIr
Wbccz6h3gfH4VzH3poIuf+ieuduzZpxXTvfqB0zH/+oDmr4d0jTAqvCH2gATGaI73B+YhJA4PbGL
zQPkAV5Mc4sZSA7nwF55Qf++mW8XY+behkGV0paB/QDthV63UwuXA7WJl+kRXXlH/uacu3WlP73j
V2ONVK3ptcmVUjNFSe8gmifH5J0Hk9sedR4XibG26Vend+bcwFdfNFBL6VygEiSLM5zg4pN2igvw
rnwE3Gm/Tw047i06+l/+QLtTflzr619II99O8czNKbHHhCE/nXaQGuwmoALQCuy23GOh4x187W5S
03h4eWkMFRQSpjCQSc8WuuinggCijqXfbFaW/YdB6zYyvP2omeuLs5T6ZTt91KEzT8g14m5H+vPR
/iJwfOEDfL6P3b5GBvrzbLhj92ePXO2BUQuYNJ7sgj/xkBKj3h8sBb22nvH42D/uCXPGVgDKDu/S
laO2stN/nPKVZQ/MOl7MwrIApnbkq6yhyHdhDUGfeLTyljfv+9sF2MTNDM/hbmVZ5UFawF5pvNKP
g7BHPEjszkKJ7gFDvPiWsbKoC2+2W5PzqA0UpEycwGRheAfPlqxw623Ek7cb1vzm7yzGraWZ20rS
/3+DTb1ah0O7B5Hx6ZQZqe4Tb28/IOWWyeQomBdso92aFtDaUs6cVq31Va5NJ0pO7bqyPXTcp6We
jA4Tr91WC2Wo25HO4q9Y9Yqi1GBrsI0oJK+4oiixUH7CQJ3HB0X/Ui9vOfyY4X6fQW+wW9m2wuQe
fp0YMGILkB2SJVCO3d4Q6pBUUZQhShIPu9cGqU2qW4/x4VF9CjvdDpDROTuBVe+ER1QtIHwJymA9
O0+X1UYdJ8zeKpBzATKCObn6pNnqUz9UyzrCJw1nETpg+gGunDjKCPyoZ32RI1J0Fx1vgZWpWFz2
K7OzZUdrYEpTAUsBeipD1gv1LQ0L3aM2pNzuH94fFNW9SZ+teg7ZvqTVcG9IZDi3kHVBmQTBP69/
ZugCxdLjb273VGIXODjVxyNvoPgL7RzUiXirfN6/CIDxsiALasnfsiaPvPPSWG/RUdqaIAkyzmgT
4A/MXh7WJmma+3tfPrvx+CTge1FMOwjH8scmZl2GE9bq88tvMmzFCdAOFZp5RYR6GQ01dQqbkJFS
pogF2SgPp18xxyMQaejqMNHDsslQPNv5nxu62j72ey9AyI/VZAUCguizmteXRspXLUQdUSphEyOq
a6fxmFJnvfQIDSaSsUpi3N8S3BQf307sjcV5oYlmLddFQTa4BsOT+G8U6RE0zM+Mgc24Yuq3d701
NQvVB/BUxRAEHRCqs7Z02u1UfXcAFxZilsCgK6dq2sq/xoW6LDzMlP+aI+y4Nq/Ltse4QD8eUoJ+
V2PlNC2gJzEeOK8JJqqBxnCW8w4rdPsNIwqxoNeYmu7f3/0NaAlG8jKc1IYc9fO4pga14KOAnJ+0
2sDtCpndef1JQ82uj2p/xBw2ZgfA2OfpcdzIRmUB55s7RHcjsyPfkb4W7y3cwkDTi2iMAE0Q2hbm
fcxejBcF00iDGzXboTMLRQY10bGqAekC76tSf4GwgWTFWlLx9z1xa3YWZrY8H/AhhVlkTk38dgZB
5j6C+pBzf3f+5lKQbg3NQseIlkoboFvdfUaSLTNOyIfEuyfw5KHnT9tV+mdln0Kz0jlkGxPwSp+c
vcnvtqHhgm7YdnNL3rT2dtvaR2pdah1/bXPrwhKWDOi9XQOyLG1vUBwhXTZ1GYN85Pb6lGvoDxVS
MEK9+JLtKHW10Iq7YGWLLzw0MClXZia3fBVdcmJFtbLDduO3zZlC5Mj+SohtmsepUPV9SUx9U1ub
y+YjNhL7/oIsuULkA+GKRUiBYb/fmuZpkRapkI2u7/l6rZ08AXi0aMcIKdoh1RVjCw8HqDbwUAOH
CBhIEqXZ613zIlQhc9QFsj2zK0CShy3A4PHwqOifqNG9qFhFjzAHZE9Kew0LNW2tua+6Nj5bTN6r
yrJJkOD1k438XMgIdhRkefnvCm6rpAhA6lXiiSW/f21ztrIQZ9ZaP8WAuX2PFt5ioyh6yID/uBTI
gGroC1XO9xd0yYOgAQlaNBOpGZ4is0CH67KkFRKudZUXuHxQGucWFQ1RO7Sulzq40+/bW5jVG3Oz
YKcpU4b6Pdu64jYy0BMHzk0u1ZnqwQ9sr15h1VjYrTfGpp9fHRQxGaU6qTA2UVcYa8gMWr7SU+2v
1OkW5xCRwYTkRckWjcm3drS2liM1rzu3Z6HSKUvxQe0gzRB4g2Q2tGScLko5IoLBOm0CzZbEgVm7
xqedMdutOChQTAC/2oSonV3jQKjKUGLSWjfsIWZnS8XEZMls0xf+Mf+kn0JH0s/7KykvRA43Jmej
TkOZK1oPJkXWLsq35pPhPsVQL8IdmxGOGmFMQs4J+jcWy9wbUnGg2bkAj21m99oh8Z7T4VQDTimB
8/ZvrNXge92qvd4Ph9x7FPF/Q7sR+mYsFk86D++gLpB7KxiNFEJFVA9VO8nspiDdZdwKqErWfyKw
5m4zVqf1S5B8ydJX1j3KjS50jlRBrd6DtI3ZK064pVELjpNaB7GrPOzvT8tvVkIJVAM8nBWamtDb
J838Rts3qJGUKJmIxW68VJzOWI14ioeppSoPtk0PImdTUMHN/pChBfsFQpz3v2Dhcr75gJkTQeJh
SIQsRNqjM8SBpN9D8I0Sddrajbyy8xf6CzBYEZ34aA5B0PWzR65OmMAWNV/jMnJ5akmk2LdGsRcM
Kzq1VmllduLs1EAPrHGXup41Qsb2IOieleIJe1Hee72EoLN9ZFbujaUY8OarZk4mKXqm5QZ8Fegt
XyWPHACbneCzjPnKgKivCndNYOuFu+JLF9wNOHWg5we6cug4/2RpriYjlQsZdMJJ72ajjC3K6lmD
4AgpZYq2vej1/iovHHgB4vKAzKrofYeMwa3PQQFWTfKO9q5SM+Fzi9cpEeXeW9nNC+UDVeCgSA3O
WoC/Ae64NSNpecB7KmD6SpJPWplW4hlaHxigaipaUiruiPIqqvRQEetSI4Qa+NDpSafo4nCRy21V
gbuuZDZFYHKCdX8Glk4a+uo0gJFw1tDhMnNAkepzQzwqvRuhC6q3ynQvSgU50+AvDy4MFCvBKIy3
dGV4jE6p7bMrB23haQo5xKsPmB/1NArhkAEdT5/B8GW9d+ar4X/G5Py9QWVlA15XKMnxby1L0mGH
/7KWg1s46WABmADTwGKByWl2v/G0hT57iedUCew6skVeZxzijXUaCXuST90+fKicaLu5P+0LIDSM
+srqbEvU3Qg+Jx7ApV1tJUBMkPhIiWCdrKfH1P5bk31n7b8UHbDWztn2B1df+YCl1/HNB8weBZgL
hKfi9DrGPcBZoPRpjf6D9wHRuqzcq0szjMI3tNIBe4NY3+xaHXKWkf2BRQSK/jMJhYr+ORufxnQz
aI6irh22hRsVkuxQbMHrAf1R8+exjFAhq3pudINUF16bjxgwCiTfHohsfL28HFsT7bGgTvx7KWOM
dG1a16xPP79yX0rAULVTYL2mB3Bwwm8KaPwhGiSsBgFk82YDYpd4owQ6/xTQY2De31cLJVowMwG2
DckaZRJonN1bSRzLcVEPgFYpFj0EHFH9bwABdgFesom396XT2G78mgzsiuWFRb4xPB942Snga+rx
noo2PLf1ZcKre0VsSc7rQb7yelt4I6KTBlojAKVK0IGc3U0aLRpGLfGsqIV9+ylq32X/pK1JjS/A
0fEymtICqgJFXIjf3a4lxQuRqzXcDgJ5HvTOlF6jP/J3v+cssN3rkkXJ+2i1BquPe9XuPjjr8GQD
2jDqxQduabpvzf0b2hy2pr3fmx+Dw5kiZJucl1Hfv2233+cVT7a0AqICMn7IPYM5aK5ppmQt20U5
P7hJcQZdpUYNLUanTQ3BGQTN9/fZQlkIUiJXxmb7rERTK6uEMLY7nOSPxADdukuUx3rzZdsmuqJB
IMmAc51/6VYd9sLr58b0bKe1mtAAgskNLm9ThEUh+bR2f54Pkwpg8qzZ2w/GkVY82JK3vLE523Bd
VWReLcFmSuizQl4j58Adi+doxX0sPdZFILAh+w7KJACVZnYSsa6YscW05kiAZUauy3hzgFKadfCA
rRB/eVZtqq+pQU+Mozz8kZ5Ae/G0JuezUArD6l59xuxObL3IG4IOnwHCeA48vscak8tvx1dTPDFu
+4leyx7Ne+B8dS4c+gmlle017Z7ZQwwQdPyR0WIBuoHZEotelWMWcPKG/G8VHSv18f72/QHT/jaA
xwWP7uzfCNQxGlFM7aveBZzjvXUEY9yLz+oW2H0ZcILEQLnALs3YoaWh2O4FpRHN+J5EAkCuxjy0
aGCsoR40IHWydoqXh/7vy2b3Mp7AlE37undDha12sS+pR0lNLvfHP83fneH/YLuvbqm602qBK0oY
8fg3nvebZ5ohukTXUna4b2lxOGh3A9R9koSe51b9AY0LDcVEB1FwoSp67YW1C3/NxOQXrwYjSJXU
Rl7Tu8/NoKcQgMCSngrrBxO0Tx20H8qC/ra9oEZ9f2yLp1W6Gtx8rfieGbkfy6/89mAJ6DPL7cfQ
RuBuUMN847E/Nt+ak6CqspZZW1zCf7bn6XI5E9SWNm3vtrK06aBdqX2y8mjeH+HSPXs1QGUWubE1
04OfCJvRz//WnqH0L1xoRUFq/Bdm0HKCJDx2yi8lub4CgU8r9L1bFL6u1p++YLXFpcLT+76dpccO
4oV/hmZbJR1j8KjwQ++qXGWmGbq1Ja8k2EE5ydC4HQA4HIdIpkX8txApegHmvbZFecqTRIsqvePz
4rPWpys7eLL66zRefdVsGwkSwPAai6UcUcR84is1toKkBFCyBv4kCGh8Hlrxs2RUYQVKuPDWxnSg
6oEeQvRtStPJujo5KaRBPIlBV3RV1OeOD01Kz8P4LGX8DhreKzHbAiwe1R20GvB4AaM9dJ6I7jMG
r36KvKxXASwTGnJJMg2IcVJBRG/8I9Zo7dsmLzWYXEDX0X/LqT4KYD5cyWcu3uUTMcZUP8MdOz85
ktRqEK4BCph+p/6rx4lGIph5e4iED0W0oh4iOlDVGbXXlc03hYvzZZ5IzKaimiqifnc720HAt6zX
+izAHqyeI018YI4FSR+8l2Alh7KUSwWNJfJmULFFkXBOEZENfetnfDq6BvfCgdTk025Q7M5I9dKs
+MCFYAw3KIR4UCSUECfPAhYhlsfSy1DLiJy60XujAgKuH0jyuPayAXH07/kDehodrxJYGEQk2m/n
r4krsY4LBP0aFEsOWj96slnVSAZboDfmVJLQmg90OnpibyW8wnzSXvReh7xvGZtVs14m/vQwJHGA
I6HnQiCBRraVmfxvLwR1/NRkEDZEj4Qq+oT1AX7XcxEa84+K7FcAHZUUeYgwyYtkr9ZKKJtyIWq5
mafI3v6Jk9hjLajJMSoSrGoe6qoosYNRii2bnfoglSbJMXQsm1NLaWZlDZCshBdqkC5oEIUQiB8P
Q2j0nR/JTjd22llI20Q45UreJztxyHn/UAZhyRhywHgCSTm+YO0xRx1lB2IFPjqlWS2Vr0qutPlD
G4Wl5vQ10JJ2WSVCgatdDoERHbtEtLQ+ETjIkg9DueVT2ZtqCLwnH3iOpWhO6TyBs7Kk8p/gA4P+
kg5hUh0CSQoUvZwYoUkpURDO5mUY4ZWniSA912QxrB/itCsiawRirLHTXFNLQxyLAa0ZQwr1u9Bj
YjDx8AnbmJLHC8GGK9U+BK0TZWM3F5M2+5KkFEh2EozIkn2mfMFDyyz2ciY4oj4gFmc57TRxo/Qg
5j8rtAnQUzaUAkP4mqe5mVRKMmDqyz4cdbVL8/Q9A2OVbIZIGFRftcr75ZdYNakP9qqxYrJNk4ta
t/UZRoqewWgTRGaALtjkKY8jPqakrNBJB0WDNJKPbatIoQv5BR9tbKgBoYlei/sC9Z6y1ZCU9/1G
mWS55Yx79POuGY0E/05rQqUG/yy0DKrhGjR8za7wW39XlUiMfCc+FybdtmoTKTgyTSNLb/g1BeAR
qdK177VQ1zXk6zLtKRmTYSA9xAx5kzZpkhseBSGzyWOm8UVapPTHumSCwGyGiJdtP0/CaN/wWgCd
MF70YmmPBA0T7rzSY7MDkyAhZsOBqPil6DDfCaPYMCRt27w3hzDPfJPNvYqmelXmUqyrFP3AoL+q
sqF88qFuKERQTtG67FIUhTLuM4VCcCTh+4TRRQbtURshi3nBlBVMEkcKJCs6A99S+04NfdUMbN1Z
xpkNUwrpjuZshskLulqCWiqiGg6tb3Ws9gTNkhpD2qpLqZOmHUcfwECQKID3DnQYNl7IVOxFUntA
ZkZNLtV3v1OU6HPMy0Ky/YGRKxQ+5LA1Wy/RBp3nwzawONmPBSyV0IvHUQZLEs5GQ7dcMMggrSj4
hrWTqkwyMLZQTvtishSCCKzf+JIxQu/tr4YUT2BBxdIPTkFZBMyRKzMuNpPUp7XJqGGfW1zIs0VJ
WpZJRsNHM4r63WUZY4KuZXzpQe3jQ/Wo6//ev2QWujKhxjvRjKCNl4c/mWVTExqmeV+jUwmJnoZ4
nqlugfRLLsm+3YyvDLWrZ9WRDW6Xqrp8qKChYfe9oaC45Ntqta3RYV6Yz4GFJ110XrssFgIdAFZA
1gPROEXlpOnnV/GGn/eA+YQt63pULvWupcguczH4KTCFhO896GCOoP4Le4auBLJL1QwIRILvVQJX
JGjF+VvT2kjjrOM6Fu8Qwp9H9bGv0F88fCrbMrY1zgpFvf/u7a7QkYqvj+FTEK7EHUvX1ySUh6QV
GKZ/cQiJPC3jGI86N5GSzhjbdCA8RVtu4bVr3eLcwpMIEjGoaCACkHi0BN2OlpXgGgG5ZH+et0hT
AYb4Xr0WZFvY9/fbAtpyEnL9Z2ka9dWSVg1YQAU2ZZEYaUFjA6oLMv1bY/aGv5FtCDDqqCUSlLPC
lmwBNJNscGE0T4Pxff9LFlf4+ktmkUiYKJlcS/gS5PCnjzigyct+QNdTZey3EbrXVtJtS0mSm6HP
kiRFjcOeCf/P4MSWbLQtQR5sGl9r+rquQ/9wJS/yWwYBK3o9yNkJiiqfF/wGCwt42eendrS3vqGD
LHM1yTb5iVmwemNo9iYJO6VperhldLxYxrgrLNHRU6M9GGuh6tJWRZ1P43EuwXMx73iUorRQW2BX
3Zz4of4elGb5Mj7GqFN7ZOrQaow/0YqTXHJDMgeghogSC8ocs4VLIi/ny6pnXUtidO6RGfXtmV9T
NVszMlspGcG+RBMYSRwIIO41nAodJX3NWNn2C284EO78G8xsoRKFqXqeg0+FEEn+krxB4vg50s7B
CchA0FHsIMiBmzWJzFo1A4WIa6dgaaPICm4bpOM11G1nDqDLNVzgQ8e5aIapPRJDWhOUY4mlvh5d
PV5rR1jaLSqSoyADxQNAmpOUy5SqaueJg8vknJNXOy5lrfsTupTZRhv+PxOzAVFFTqWREQZ3vHgx
WMI+3i30DzrlDvS+jxByIdoBQm4ZOaI4eUYQ+GfF/nQTzU/etf2ZH8tjRoWoG4aoulKJvhvj/Sk0
c1s1QjvutlPDF5zLhoFv8Uzpz1qr29oEz84Gy/VdmqjAChZJf1TlfNMweK3fH+I0gnsjnB2NqsCx
7EoFCXzfAp8s5KQctaBW5dGn/8IQSkQyKArRxDwXqJXKQBJHIQISLJjK21r9nY+WKDr3rQhLK4aH
PTLVQHBM7fC3d2CYhH2aqx7wlQLBPcC9Dvpr+Wq8AmcJxqJU59C51L2FumkWBAKzw+7iVg/6msue
9uV8Vq+/YrZyNFbSqIwYkN4U50A6MPKuW6PuWVq4axOzhUtCDnh+cIgDrJSTWBmAChpI2YBbUFhL
Fk2ZxV+jQdUNKGQQXgMMcjundSjwOfR9p7yC9JpuuB0w+dFn6oBKNAFY83NlCRdyM1AZ+Y+5Xzkh
2qkBtFxB8oGnFLDbAGf0Bvo8nVxHNncPDhPTffNOL18I2KB4czk3ZFXOae0bZsnWLg39VBwDVFCH
A1VAXFScWdXwUZPo0NspVR9hYzLxqlr50gWC5y+LLBEEEQBPuZ1pcWxj5O3y0Q1r+JlI27WRixOp
hC5QjUSTDn323qpPNP4Egp/QIPzu+8LQvL9hCmUI7fv+Siymrn64cgVwPgMiOztMZTpmgKZP4Fjf
YmoCmWvOBgBFJZxkqNS+b21hQwOHi3sLKDOMfk6rlGmcx0CpgXUzWU0tgVGfJTW0MraJjIgdUuu+
tQXfiiQZhG8RLyMqnku0CeWUsm9BezJEEjWyOvRNIO3f7htZiv2R1ATgCBB6kDv+tCddReRC3agR
G4DwJGFASYUCXlMcuQbTVwPOIz1JI1q3a4JSTW0mPkj4tNLIVdWQVxltlrLtKGEisMNFDfHdeRcB
gLJ+HHNI+KZH+dmfUCbNVil3uRWNDhgI0CfMdLq2j0syrIGAl0ozE5UOvAcq+DJKfLe7WkmSRI5o
w7qt/9Hzlzx5CWsRNwARx480hF5a9xBU8TaIxUsdtk7EeDadmJlfG0Db0lpXww1Ff0z9QYPckPxv
aQQeaK2/duHiQAAKTJjAIXWKho7bjxxHOeFjEZgJ8XB4BTTzfYeIo//qLbyEE0TBOfhBjwA/Qb0c
vZ3PKxtlwd9cW5/nUwcf8n3I5oxuX22bx04hqfLCMlYvnMMKLbblmurkAtEQpF2wJBJy08hP/MpK
52rbtpyMAkBPBiXSe18zvdAzh/jIIscjBgegArfsU8qbPLDwK8NduB/BwAGsCN4aE5nTzLFEMhs2
Qc1M/EqV+dpbRj7YCWOCthk4hRaNgOZ9g0sNLTcGZxfyOGRjr0o+6/YUqE6ga+tOz1u4stjoP5t4
JGqil0A2Fu2X79tFcWS4EyMYMl7Ost2JdhmaSOyJvab7a7WYBZ8vo7MHKWgwdU+q37cbD9ImTM2k
oN5DOvxdBY3ARxWvFLUWTQBDgFgaSCTIht2aKGsv0soWBzAljEbGjeb2z4m7MsULjyzkDf8Zma0p
FFObWka6Dl1/pcGD4TTcpjaubFk3rNEq9pkj7a1O1qGRgQ1V23AB9BJs2V12CK217Nby/oYWODrs
oFUAtrDbIaOi3vK+UrCur4hfUROafOWUXWwyyTeEceXOipi/TWhBf4hkqwiVhXeYDH/HgwUapbVf
kAklz/pIGCnrdj1D+uY1JGzD6qxM4gRw6ZEg6USCjLPyYCRM8ZxED/fXYqm8J4ugI0X3FoqouOZu
R98kY6pmAdbCiy6N/FogWW83z6qvBwFEGsSLgLKQWLGQ5bSrAEIORt2cBHAp3f+MyWXO4kYgOfEY
hU4Kiw6iyeVe3X4IdAo5TGTW5WUisA/0udSM0KkCQ4Ts6bCC3J728G9jyGQK4kTmN+cxU9RqFDtk
8F1OBUwf50gQkSBfeWFPe/iekdklMVDK91ELI1pl9/IzGOc53Ovt6/15W4q7MHH/Gcv8woxbWvEi
w2D/DIquaG91+5xGuyA4q9Ih6c0WMRjn3Le5OH1TjCdAPRSl/9nI8l7hkBwPOBdie9qx9Vd+/Y8Y
ya+Z+/f750OqY4o+AjbnXcH35YFUrBieWVYpeMtn5SQjoT9mA8mibPzgujK9MJBSEAlqMxk1ImQI
UH3QkL8nog9pb6sbisSMJA9En52GzI6ZNbG278Fjhxss4hAbe3WDt/IIpVaJsCqFVnbhgW3STDsm
/tOnSfMeoBbfkb4ccSMgWTn6RO1T9aMehhFwL3+IIxJWHZfZnNR2tV7g+QoufQYpFj0rUunEtohN
zFRIxOecy1TRGEAaC1JtKaxzuxjGwIrkEVS9nkSZ17Ir+966v2TL2+RqTmc+rmrzVEPJFemeukJi
S9mA0wn5zlEfAogf3De2lIpB+vo/G+Tn4X11mNlOGCjTRpxb7jnDqiAmkTijFW7Uvxav16fxEcLL
x2GvghYt2DVPETojVr5gKUa6/oLJ6159QcOK6O2l0xZlH1QGCrsoRZ0kYU8TsxgfUH3ri42aqUZS
Wix9FWXNaOXMEL3zEFhxDU4F9UFL1rq5l26964+a3hlXHxXkEoqdMjxCUplwPOyoJ94Lv4owWrrB
r83MbvChqlG8LWAGXOWRsFcCs9VsATnMtFo5qYvROmCr4tRyAzq4+TtMGyclYQ4LLREJYlqoF+zQ
jgFtghQONQKUlt2Lm4Dwm2QbnbtPCL7SqZaxml5fyDpgw/37jtnMxkWQ5WhJ59y0NeqHGoqVO3Wf
jcRETfnl/tZaSuVP6EaUTiZiyl96i2yQ9M2QZ5zLQsbVRn8k16IaZmhn/3XrfVWnAlIWl82K0aUX
x7XR2Zp6I02HQc45N3AQlVUkk6cpLgFGMdRT65aFlayJZyzeXwLUOZQJSP0Lq837gQfl4IJDPpXf
5pnRVCYfrNz6iyfiysYs9vD9okoLDjYgZcqe5cxkMzfHs5YMa51pi3cW5HxwW+G9hkal27OHNcuk
Cl2grprYXvIpyTs2X4kqpmvv17WlCpMALILnXxjgOh87ocdz0c1zk0K2AL1P/r6QCfsg9U64xuC5
Zm02dUPgN4mQw1rp2T1w7SdvSrDFaPMuVnJ6i/7kalzTIl65LXasY59vYUlNjBohcPBAI7NtP9Fx
eH+XL+0GwPgUhMMTUGiOOeXLwQ9qhE1u+B374EKsQyD63nIWJODyf3MfXtuaDSpHzrXLmpJ3xxOL
YEILCcN9CWjd0nI9P5XbYi1ft7QBrw1O63k1i3ITSsqgwWCM3ooo2wjSa/L3/vwtbYkrE/NkqDqC
YkLwYKIBc6s57t/bXfasckawkv9YfDBdG5oFE0UHMjXJhyGJggrIV/VgfPZAOl9+jFgz8I/34qW5
0KAhfSg79we5GMlcG5+9FNQ+99skz3g30KDGZWDxICXOob5yBjZlTVF0daizQMIDA1LV8hhqVVpJ
reeJ4xcPTLUt9mH+OLK9ntRW2GyqVYnY5f0yMVuAVAM6EdPPr/aLWIk05ZOKd1NoN07ZHUMF56e4
KYtT/5RYUgaYmG+qhQEUkmyNq5DbpaSnIoBOBNrpPwJAt/b5Kmc8nFEk4mq9rC8ZCCOMXpdMId9y
kc3K+0p0etHQHrRw5eG0VJcB3cw/07OjwvBDWdd4sLrSlxVvJGt0cDzLPXSRwN9oQb4+06keg5DI
Uc7iBlxAyZbf8Szh8YexGVvcjzpwk7V9f+ctXYj/Pgs41NsZiSQIaqDsAd0DiO8hsY/mgvsGls4v
OkiAowbWdAKc3BrwGVr0XldybofMql0ERlcQNLL7T0i6rgTIS/1maDVDs+CUhUGb1Mz/DTnIAXyx
RyxqcJ+eAVbVLWqT50nM6H8/KFweqPuCNUNW5sSP/VAmsd9xnAtMUxe3G0/LjZ6vzK6NjbKkBPBD
0IasGF1MpqMVRhJQc2W5Xzofhaew7VCoeHyD434ECnEwqwfp2QNs14wvu3y3FtsvoZNllAcge496
OmqJ0+65Oq+tILTjAJzgRB5e7g+dnSiEWrpviI/3J3QxAEWhGWTBeMuyyP3fWqJ9GQNc7nFQOX7v
mL+M4nT+H7lyMrOwy0jnA4NlzbLUw7eo21Fu5ZJe2qTX1mfjZMRq0Lx8si7vmtwWP6j/EqtO6Z8k
ZIVXu4wX3BA645AWQpc3sr9zkvs+rPCjIeTBChePOg9NNI3Q8VXITDRwAIGOPJFZHrJ4k35V1LyI
iQmeWwDBN5ID+cje/878iQD77f4aLHzVJFqMxhgUQ4D8nV2A1Qiap3xqZdPwih9pCOL2tYL+0gm9
sTG755ohbWU+gw2mEq2OSS2REfdy5XbNpi8PkX/oGSMoVb3IOyunJ678P3/B7O6D2gffjDEQFfmA
gldrlyNe6pVo9ojOOGZXe/6upUDdezWput4StdSh1Qr6bnGmQbEAVgFFxFtktt3Aw1P1Tc8O7iC0
772n6EwUrSzmAjEzJKivbMxCaVXJC4WOmOnBHuxoHziBU5nvELjDH7sm/SOSS84P+/T20pC1DPBS
vQHmUcYELObnZP0Pc9+1HDuSLPkrbf2OvlAJsXZnzDYhCqXIKpJF9QKjhNYiAXz9Otg9c1ggbmGn
92V7rNuGh6cqUmdkhIf7+X4GMBhS5R2gG9BLevVQsMcZYFt0ImMFyMhpJGoCjYDjr45Lyl8zF9p3
w9M8X18DAaToQKw0EJxXrtTmhaWPsbKQUFiyMtkrWjZkrC2xiuokSAy9aA5VojlDiJAb33D25Y35
PwwmYOuCDqwRBNvOBzP3/zWYjVGb+/11alerwBroDcVogr28WYML6/i+xF45t0zx8APeDdX3o6Lz
udmw40kPpi4gVpRN5N2I0FW+3LGvg27yusSb6N8Wps69IHVhiagWkrKU9Ya2hxwvaiCv77A4Iad8
r+/1fWfU9C0xOqxb8MebotWtQd+OtMrHA+U29YoYgoHousFJlC3F7+eIEc7aN5lmLq6JlwZoH2Cc
iC8i6hfboZ2tsr17cEepL+sKRHCRXa4SO7YQvkVtHWenBpyOyyM1dxOftWSyBBKN6QDUDCii8RzZ
ACnHMwpy98NVH/6dxfZ9TiYHpKKWAmrNkQdO0OVqHHR0WVv7ZksB9wK7N/i04SWyLchgFjycL2fw
0noYV+Q3fyPCaZLoypft57sBtsGvRP11QuF2UEx6Rw9vjZ1bLa2dj90DWLsoKilTI957ZrVdxJ/N
XldI4AjCmLgH+eCkPbJcSZLrD2OldYkyDCc7aiYrr2TpNhEEE+CMRqMROCzXC7M9E+mFxtovuxNv
CBI4jVbHsCuuIKD4WH24OkWJr2P+P9oZj7lv490GTGJeBDsRrW1+Y5IBzIaMvi+YmTstVXAWgNBQ
RR5/ykjWQr9DLBTGwwx5u4Z43gpieXxoDvcoA4Pos3u18Nqa3S7fLU46NqBiShIYLBb5ISUoe5EN
FiOciGL8dufvdXLlLuHR5t7wGjw6FDqIqFdH2vF8MDleVgq5A8h235oI/T0HkCdc6wptUK9iLYzo
3AL5bmvy0gkQF9bEqMezraH7R6ahOF8d9qa1qBg+Q/yP1wZ6JGrYBQK8lfNeaX7v6gUTgN7nNaNZ
FepOxy4UNsl6RW9GuVy7so3PdK+B0mN13Ep39/LVvW5mFY7CpVkdt9v0eIAQDWhUwMkGUND0sVoN
QyrI6PU+fPSOqiFsjHo1yvd+YvMvLFppJkKIjv8yNjn7mRq7zCvH6dwO9uuz/dys2Erb2Fi6Nze6
0dJ4e7j7sB6sl8J4KFfdKTac2NJN73b5vTkH79fQFn5Ut9YImWIkWKdFsc4hF1C3crrto8Qs9VjD
nA8oO0TNxoaIjW/qQ5dd85w3Urz06jZKlew+UFJ+TZCaW4X8oF61WTCWm+VshRIr9brCPzRoPH3h
BJt1WTQNxD2osSXwWyYnGDcEfj5w7hhXMN2VylMZosK8GTom7kZ9fcxePzkTOhXrhmrGEtplbuo0
HbAHZHCA9pjC+EEfoPksQwS+GqxBeJWEu56zfZqTfuHCWjI0Lthv56cWJpLvIth/atXTs9zkRtAe
cwxovkQpPevOf+/SZDxDRcrQJYRR1JRCKRD+SIPUr1U++RolKOKDSCaNDto2NziOvjv3C+fN3M4b
uXfHnAl4UKfTmaCq0IsTmM9Lz4jVPZE+5BDk3UGA+rrPL/JkVNq1BTKOtMo3gmdF8nB3uRGzawrx
gbHsFph7lImfj3ad5m6sRbVwSr3VKH2gvzxU9qqG0gyoUr2nq83mqD7h1BGWtJqEmQsM/OmgjQIm
Fcfh1BPWEk5ShxLgwWYTUQh2V8waeow3+HSco3Ro6IK7Nzfd0IVSEXYZBx3luedd7SItloNxvLcS
aqU7+lB+jppJUHSgSIWkhm4W29SQ1veOc3mQR59+csTqCNLhoTGS3qFc69xw0eH8kUoRIFRm6+lz
4b3VbBdDXAeVG1Joggdl4Q0w9uSSwckWImKKgkkE2k7hm5DtVaE0FW0J7DezTfHQFngQZqKgGQfS
eacSEZxfWQEbSbvvW2swggGI1wX+gjnM0ZmVyfKUlazK/QBWhsrwNtfBMXJ4Czx2b6LuQRJIcXAn
Ogm753NrYbnMRQbHSAJCdMBNi7gmzjsYKL4c6C1OWy2FEId2qwu7LLESFIGmtOgas+QK2n2ASrrn
jLg6LUkoznQdhwO4nsbKKXitU+6GIJeFpB1qEdhR8ai+jVCMyFoJ6hX/6AbUAQqhslxrOFxeqzOS
MOdmJ/M6yD6XgqVVPKXlUek9U0wBqtvrtsacsqUaWPJz1dZNNCHxX8gNjzgHMeVde69HII5d8E5+
nhFojIiydPQfifSpsFrrsSrCW1aE+7cOqL9dSMTOvEXOv3+yURBCl1jcQLQNcEmqqGs58A2EFg0y
bNPyVlYgFVft9dAs+nU27Ot2aY393Kjn9ieDjSBE1yZj/8SeZg/doSJ3bmS6yU3kvgwvkXKtMkN9
z8AyA/zq5Ymeca3PbU+2Vq72rVQQ9D2OUQFut1VOuezQPRSVUwInbcnVUiphdKDPjyVYlIHQQ+YC
GMZpWV4j1n1EQOx1kqI6BlqTbxOVqk2M0lyVKfJt5Ir8bVMFrVm0w0AMlvoEavYlOF2oXPCAFrYJ
kXq7K7RgOyRRnoPumXWv0cD6l4xPhvdM9YrEujxQPw+681ZPngUDyBFEXQFCqJR90GQqjgTcduRv
SVcZoRYvWJtZESiHGXG7I9bzB4eIINS5lqEM7xSQB7lYa+Fd0tiXO/TzOoKQINQRgZUemUOmJXZN
rDEp7dsRAwN5qyo2+qJac35kqvm9FJssTowsWwqB/HR2EO4CeHUkKUfBz1SlVdUbvWlkGSCRqAzB
wxO/dK3PLbiOMz4FrIjIqYAZBXR+X++Pb75jyuTEcwNfPCkV4P3xpippIO8bH/IQsWu3bRHSqhxM
rbGD5LGMV01yTECdR8K3JfammeQLmiJJBBSNiEijHOT8+vCqqFGiNhFP7j6/A3meSSxwKufbyrQ0
OlipTKUFX24mBQ2TI+Ib9XC4NKYhAc7X+oYnSNX1x4yCyhlijLIpXHXGVWSSv+G/IQqNUv+RY18A
789kX+DRpKoBiwEigKSABRhj/s6/iEZigJ9DgLIwbR4V/OENewhXlxfwzMsN2UiMLBBHoHdDAfr5
2Aa9wrkcnI+Tn1HksUBF6LjrequCxQ4ydbW1+SjWgN2f8HRcXzY9c4R9tzwVy0LBbxJ7Yi6dhDYy
uHzFg72PAbppDaCUW2LEWeqnOHFBOHFgGcehn/xnbhZXkrn2NomBOmP3urRkFB66CCDWq8inxVI+
bXYrfRvjr4fDt61Ua4OcuBFs54eups0qNb2thGpOg/ctgwMtyxbjayQPfyPkcza5U2+5hgffRCoM
q7kZvchGfE26HTH4OzgY8ZJc/dwtiLgSZHMQGkQZojpZSmmN4Jqmd0CodNuuNVqdvnvEznUT2Gjm
vwzVEiRm7oD/ZnDKOSoOgg59+hbXLgD8YGYRQd1iKjuQJ5AN2724D5sYb5Cl1/uS1clKQqC7q4sO
VsFtxqdG1YDl/G/1DIQkCp5zEDifHvEcE5s6CiXgbcT7mpPXkjCYNcgjiXgqJKpx64TXnoX0s3LB
3mSLocO5DqsWroBxviY+BkGJIyCeuEUFMHKfHw2xH2U5H6TSiRndOn5t1p6N8VzyncbMwAUr00nM
QdmEUlNYGRXz5OfObFbCc/GYrZHGXwrgz7xbcd/j4ToSKIBfefpE72tcMzHoANElM3HAoiamRgex
sTf2pr2dRKoLVNmK++EapeS+LYHh/CZdeu3NnHtnbRidpG+nQVcNJMoI2hCh/EY3guAgbVwIhb4u
Mv/OvLvOuzu5V4KYD9Vm7C4IupX3lbeiD1TafGZQu62WklEz22JkBZe/hnYMx553iyt7N+xGW3ti
vS+ukvlvxxtOUUag4hco+tugNaLiZbqUSSAeT+9Ew04cUEdWJm9b2ROWiXn5app7zKAzv8yNzflm
roxUDUDccY5oaVefbAVgNa5D/rrZ3TZOG/6tTSCPeG7gZ3gAZs/tEU0o8ihtJCighJRtWskStX34
GhxBDkTlQ1ve8MOuShe1uGbXIlSkUFaJombQjp7bbSB3I7CIiScTpJwDniqhceXT7sRuETg6LuF1
ZkBmY4wKtwCk0kFtLk/eiLUWNb1f5wCWJFbOm5FuuE1gxnyMGsbI8mLNRIExxmCX5wFleUZ96Sio
cMB8ZrX9SYi3/rCJQZJdZU4NEEi+i0ToatwywZBLQ3mWICDWm3z7HiOPsqRENEOag9Yjy6CPaW5E
uSeD5edATTPSiKd7ELPR1llHRuvwOBzxwgP3bXojbs1KRbwYVE2X1+MMc9C56clGDllBosTDndMf
RYjZl2ZtusfW1CkJqPTAl5b1hNibIQf06Wl11e6hTbdEmTDnEo8PAREZMtTN4WlwvlY6D0Vduojr
XaKQivQywxVA7It60CP7G2/5M1OTkVbcADjhAabuTfNR3hQejTgq7Hk4aI4jL6BdZjQoMbiIKuqj
khreUxNriL6pXhnhaiWP1Qt/r247s72TriLrTjVWOwHkRCDZO5an21vpdCqhQ/mQOjuoom9uj5A5
vTzTM1Gas7ZMJlrteilFaT3g2Cg0BdmXTWRMt7wUsZjb96AxBYkDsHNQD5tkqlpSqFGvDdKpJjeh
TpN05VkdXMPUCqLT5R7Ned4gvPxla3Ix9FwnumDvw9FtojhGv4UC+2tw4qze3qUvkLbfOLnxaSxY
nYu9nVmdnKgtsh1VyETpNKYAwFK7czfKpr2DsMHB2u1K6Fi+DIPhO8So3i93eO6qAlMSogIKyBIA
qT3fJ4Fbp0MTKXhpaEbbepTdhuzpsom5VQLCBwQ0RUBfyNeD+fv1NARgzKvQubgHKFcHK2+zC5ON
vxAynKkpG58toGlBXHqMMk1Wo1h7mppw6ApDOVl/7z2gdPhQgeqjdSgUzN+wQPEkfoMKKGe9ShX1
+5WwMJrK3HB+b8PEC62I7IP2UZNOGQG1JRWjKiarVBr0B73wi1MdZT0oFon6obi60phZ46JaXOZ8
dd95A2oB9aKtE6tmPQgUi7joJUoiuBhUySP+VUxkAHOyFkklWhRcRQzJAysk6kjcFHW3QhgjTuWR
9C1W5CS2FTdRrZJrXgeUnFz1fpNDbbscmifg8Zv1IHRNYSY6R06qWCl3YMaND2JWtghZ1GJeGKCa
LTJDShXJsyogmjz8f79/CjO1RKxUyHOHkxM4ZrWqA3Duh9o+IlLs5LE6OH6ueO8iQc7XaGQC9v60
TgU6JG290VKRW8c5SCFpLORqa+Ri3KQol495ZqUlyjApqAQAnU798oWPWclThbHGNVCoG70mGKqK
jlpt7d/xan5NHcRMzncCC1oUdkJ54xTeFRpAzuRWByunmFFu7W9dS/dsz18IyM26vN9tTk8bTan6
FCnXk79TDP/2OjS9o7ASwAsRW/GKLGzEmZwfdggyyCigxm7/UTGgsTjVw9TF6rT8ndnae8jhFAAm
ZfSRXINb7yXLwUhqKrFhcNnKXLgt5nurILaJnMpI3zHZHEQO3F7pEvkkt2bLHYfsGN3LKBQqKb/G
mlIlUGFV+6a76pewceM3T59t0i/L0xvEy8QkH0ggn/RHMTciKpUrMdtl7apqDwvuwOwJAN8CTNA4
U8kU4oGaUPDcdqmMB/ej3u+bFqCBhezF/En3zYZ8vlSTvBcDwsNGae+3IBcBG5Vv3ny4trdrISy0
cW4/HXV9ry2+f2c7B8ikLABTjbfT+PtvRzknDVwveIN82gYwc/maGB2XH3P07bsnHluD0LEqjd/d
n6zNyQcA8PL3z7qEI97zX42feE4q6UJQ4cCAFjruygew8DFrkdKTkc5TczpIx6xRqJ7tWL3gtH15
m5f6NrmaClDDJnkB05m13z9f20BrUVYA7wMey92uWF9dbURq3qohhUT75W7PeuPfuz3ZdZ0X5qHn
8/JYdrDvP5/xHqGyhQKh9U28XeWfD0/J3dXmBATJ0UEM4W9t+l+jPkWlckLOSyxE19tHYXc9PgBc
EwKl/fVtDfTjKlxYRbOHDB5s8PvxPAXIfjLUHYizBSHAkRoB7biHbAQxa6u/24Bn591dYgqd80y/
G5uMrd6x0Bt6gjCCbEUb1YhvHOHp8vzNoO/gjQKjAVop8K2CR/N8z6Vt5NVuE8sIVdj5lrcN5/ju
LCklz8aa8KRHvAJyXkTkpx4o9oVGVJyQQWm4n/ZrQVMX98Krvr1eP7WWfwPK7ysDXMyn9hSZt5f7
OOchAug3EmhByRYtOO9irDaJBLE2+RQqr0X/0md3CffSi9ZlKzOAWIzkNzOTPnKSlMZKJeH0ehxP
Td9oDyEQUwV9vYOaN/aDTOmOO2qU7YzaUCLQogZQguGgEANWuAYZh8sNml09wIYAnSoAUTG9D3Nf
LHixV+UT/8xdx2ylNOtMNFFBoSzk9ucNKRBO0/FsxPSej68qgus603xyqk1NsaVX3nXS1GojJ18i
eZOkmVMctA5g3h5196AJd26K8zwuTxKYyqwKQkfc7WAPkhGvn/eQc8pvUbT74Y3BqZgKx/jTgirH
HUhakwOqkgMTpJGny0M8l81Avhk8SKqE0DC42c7b4yacLng+lpa5Z8a+3GUUaX2jfIi3yY5sfAWa
40s7dkaAGqv4m83J9awR1+fqGDbhaCD6Afot+ow75tbGMqOrN7qz6sKwnJHc92jeL3R4bgJQdAT4
CtBOgM9OjouqlkemA5y33G0e67YUP2r+jQSaoC61wHsWdjkI31dwvzis7qUg/Owd+9365I6Vg3bI
ZK0fu743y4P+oPIo/aVaaHyCV9FZ6Ou4mKbXKrwCZcQJIz4+jdANmtsJXKDIpwTlMPUaGpalkfqq
GYUt6sI1swvN2n+7bHT2Lv9udOIDNUGfVjncW/js94/uHlAuur+u6PqDHQ6Hh2y3k4wrw3GM+6Xj
YsZBAmcA8AHw38Gzpkx2cVSEbqhUCTmJnyApYQjzmuCq6ZbkYcf2Twb1zMxkx2SyF0c11A8QbRny
1RBqGFMuCI3eRQbi8ljORVsA7YYnCxpBMB1Pn+weFA3J0BbkhFgkHbl4b1aHlVFSf9Rv3C5sjXHb
nXUMlxusYV9AQAWXzOSWiQa+YDHx2CnVYs/0G3SsYX6zcMv8DLyOZiCRB1GJ8Tqd1qMxROJJ6Wnt
qbuOrgRTcpI9wuIfoOtaBQbZP9SWbFam3h4Xuqf/2A0Tw5O9RwISpmC0YSdPuXLLLXdbr6VkHfg2
UK1t/aKK70lv+IayQ9FNZke+/aq/xLIFvehYfxIrkEeayQ10qffFqW/WUfAAfopYNOKdvypdWrWo
zqjMCm6z5d1l11lstDv9JIQPWmL4JkQoy/i6y1ekMKoAdGBOfqsUh1KoaYkCNY6GTvoC3cJjpdue
iHeu7OQo890EAIGGu0QwmWgmRoQcJaSDPEo0i0mAo4g15FO7sXp/X5CEojAIyfaaewCbCeICsuXv
5dewWixtH7fSj6XybQ7HC/XbO0d3AySjNbU9ERT030NGVapBtL0TQOaHxqhHwlmVby1p1/24pr8m
EDkpAYlw0HtO743I71t1nEDB9q9VxKpcaLYunJlLNianV5shuQ9dC3bayitUv+VbcWlPzy/DX72Y
XECgkO21wsM2gwyCmV5DXKy9j7BEaLF1XxbOjx9n1WTEJkue9UVKWmG0RVEsSDJHii1yvHJpTgWj
sNlWMG71/1jUazQKCAzewHDewKV/vjiSXimqmo9gtK4au3HjmPZC1FkZW5cJEEddDRVcn19irPqJ
C/2yC/8VNa6ApsqTgU2yMIESKKYuDJ/5AfVqIqphrtJAGPHEFU8lME52K+U9EHf5B39daiYEK6jc
HC4P+o9YyqQZkzEHbrJP+TRkY7Y/tTmkwUt02bUC5HOK60Rd0rH+ypb+2IxI4vyr35PNGJJskLsa
4y0Xdu1TokOLIgjXpWzWbxmh6gBpigyUb4ZygHR8so5UJ3sTPloorOGJbfHvAlCE2cPlUVicjcnT
r/KDJlMh8IOll8VO1NwQwfBfvfxONxLoCq2bRxbsIgwJtLkUM+K2QX9zuQk/X/aYCRXsDHD1IAmD
5Or5QoQMGASPcsJOlbINFMSID+lBl4waSuT5E3FT2jkkpfG6IFDtQMlISPUbIXjoJLuHphaKP1H8
QhDLZVQKVxLbK/KaLOJs5o7S8R4cCSzhhE+j/z2yY7KYKmhkSZVN2GEClWMqr5V65XWrONhE5LnS
D0S6vTw6PwMBMAoKhJEpQ1IhCTeZIAmvyopToHDo4+AObqqhM4YOxOZFcAil507hQemzKUVbgDY7
BwUtRX8umwXk6/QpgCJHKF9oqNWD1imP5+1k7Uacq1akQZHVo7x6xArRQqo94WG5ylbJKmgMINV6
J7JRBrJ3b4CsMpV9CigJ+frf5QEZj4dv2+hHUybjwQFSBjT/wJ94wNqliNGIvwKY200W+jx9A0wN
CZPzUQIFQxtxMFSC4TAQ3jv3oBU5BbedRUpi14mRbKUG4uj1c9+k9uVeTk6nH8YnTp4XDK2cVTx/
qrO77MVNbgd+E7ROIJhCbSvcQnBtcpv+sDZxyQWe02qux/RGSOYodwFjEGRqzKS8TqAxdrlni+M6
2e5QueK7jKAMM13zllfZBe+kEOYD4U5o1Dj9HWJ1i/QaX7M1XTbAW4BYQVDAlfL14P/mCglB2auD
iNlEOrTVVhD+sUPQaUOHBOhL4XWJ4Wa2lyOlEY4KSDoB5nl+qDUhD1JUQPFPoWyR2CC1E651ySn6
A5xIP/6s9FWJG1dw3xaGd24uEWPmETYEGw3wu+eGh6hQoY2M8jOp8d17penZqhORUYNemkilxO+f
+6BN7qHVGa4FXu2dhOtRhhdnT8lQfkZCwlaVKmfHGFi46yETgVviyUveh5lzuaVzGxmJcFQySaIi
61Osc5fwfha7aGhQ2Q1uQ19YZaakpcZlM9Nw2dfiHj0NIEiUESs1cUfb1q0Y0hkgBC1N5ImM8ACW
zkNyVKzwna1qCChwFrF2qh2syYqZyZq3C6TKQG56jEx9DTkM+OuBzS05mOMWnq7I7+2arpBMEF1J
QrtU8UNJYqe16yqwOoR1PO9ZZXjGSKlB/rT6X2/d//I+ssOf31/987/x8xv0EcsARHKTH//5v5uq
Ll/i4CX9jTblx0vzW/b52239UgdVHbxV/z1+2b8//M/zH/Fdf9kyX+qXsx8s6AHU/bH5KPubj6qJ
669WoFXj3/y//eVvH1/fctfnH//4/S1r0nr8Ng9qfr//9av1+z9+F0e97f/6/v1//fLqJcHnboO0
/s1CL9GlpvrxwY+Xqv7H75wi/oE0PgIRZOT0xFbBTmIff/5K+gME8KNXIqKuVv3ivU+zsvb/8bug
/gE6TAIWa7D3I+A5Vj1WWfPXr74iGiN8E0qjmi78/q8mnk3Mr4n6LW2SQ4bWVujT+f4gKDJGaRrK
APAAxxsKWb/zjZwEHNh2U1AK5AXYYHoVqePuxeu82kn1pjUqEprBppfK4CFmCTFiTrkVCeqd5AQl
tWGXGAWTHwWmhbY7qK9e7CU4caoDJOZo3WQcWNayW6xAfiWF7JixwajD8K9a2P9ouV3nH+ltXX58
1PuX/Hw1na/Tf163H2WNFfkb/mL1m92k75jALJ1+5mx9/v+xIMfa6/95PaLs1nspA7wK/1zd4xIe
P/HnQhS1P0AEDo0PCdUyyLVq/16HovgHAr4j9g0pIOggj27XX8tQlv8AAxuuF5TWYb1B2PLfy1AW
/hAl1KiA/lPTRiIy/T9ZhkAen51TuEZwh4yNgyICjk983/k6lFngArfQMoN5XnjdSkD/EQ68z2Cc
zfgVHvqAneeRq2pmAqDXRxRrmQtdrQbBkICvwgdFKxTBanMSXZVInVdGLzdhagZDIrhGKNbDoyBz
gWSQMkPERYhasTI0/LFqRB0RM6MWO0jF5rFb3AxSquumHngI4blaLobU9wXt2HBEBVStA16VumXW
Q/xKjD34yLonvBcCJidMSHcfgrZgB+VJmG29LnLxvMhV6MiQWEXdrvshCnjnNJGXe1SNCt8Gb+ZD
myQ2TpBrUUqufVI/coNLO6btOeLvorCjelKZIHiz3bYxQGltiV4HJdvE8vPOcVPImlaCg78XIJYr
tRbIj/h1oXmDwalEqg8diPpfiQhqr4y0FJooe4QpzVQPoLlYWogYOxWfvxS1euVyzEy1cJsX+omP
umMP5SvKhTVK2fHJBtcF5+VWBT0codMMvmMBrTLIneI/VuGpJWKRGs9aKvX4iDyg1oMz8hI1mY30
6KmZ3afJuizktLOTAk5Yy5kooHC6ACiu2CfPYtHpT3EQtHZQh0g0Z1XXETPL5MJQOM174EAZ8igU
WYciRynmPpjYyy4Vgl7et2VSRTi6QpD+I54J2JRUDjUV/KDzaJ4nuUrBYR4hYVeWV6HGZQHewJK8
6/1YXaG8W93GkRQDghQ2G9DqoYZTVPzgplZq/xTkvtebUc8YQFFVEfpUCdvcLkGW7htp4nsBcgNS
cOPp4ImmUiUEWxA4NCtXUSorUuvkyMNBsvle4sGezlWUL7tbqH4CE6vyLvvkAz2CcnDrOpGQejGN
8Q6yEMRPP1G3l2yx8jsHCreBERFXNzWStutazSqnqGIc0Gnlv/V1KguUI1lBWzGJrr2QDZbn5m+e
3DAr7Nzmc2Qfo3ohg0nITdwKcPik1zZql3WZAQ7QPjICVgQI19WsBXY3c7P3ulPqR2jR5g9iqTap
w0rXG6jAJIgyxyEDRDSrMMHg3CzfS10q77tBjx/4vI5z6raEHLq2kAHlBWHxc+Yn1UPZJ+S1h9pQ
QuFUQOY5Dat0RyTo9NAiqkWPJnxBrl037ImRC6n+JiUMCsuVL+qnXk9awUgSNR6oG/vVa+UNDahS
e48FVgiaVsB0Ck8PbAje+CDPznW2k6M6ZEA/8tEHQFmoohDzrtxVTHZ5FCM36HrL931C41xs/V0W
y8kHaqnYmyqVvH8lJEFWvkZhJOSQ5K3SVcEjN48Z5fJm5WtyXNhqmbmaoxYe1NPTPqplE/8inNxV
vfSIxYM+4nQSwWkHKnradyhMo4ESpZCaZW2S7eKkCYN1xKfgG8xqNdL2AkR2jZQMETJ+TdngBIqC
KjNEbACZAs7FoBlTRz3nQDPCE3bIOARQSenqBCkBt/QRs6513r0aqjpT8LTiOfDLeaHvmq4H+KIp
hmKegsl/APd0I7SCbqQxUzCMFUrvadqMJ03io9qbptDg9q88AdvaxFAVKmVVJTmhhGW3kYWcf8Lb
EfBu5NUC3oIGeJNScJ825SoAxL5cyRLXMbthitdSzm0kxQb+TcgtX+ZzaD/LUBB48P2KXQdwkAQL
2th9Z+KEVfAUkEtecrQBQSNTYHVXbLtU09+EoS5btCVPfCr3riQaXZ1WNUoxBYQrIGwjZ8CDpnqx
K/RKq9d549aCocdp6NtZp6uPegY1cwfK1lJglkxz8Sos4lZYi3w6gO7U9YsIIi0pAaWFRrhkI/WD
pG843k3ZLvGaNLZc0gBP21Rac+jiSrrqs36U8shLcMdCc9jLHMDvUO3WgdiSs8uiDjtLE6CVbImt
5AorCftWoEHAI6A0+ODxNAl06/NdV9fBx1AoZUW5qMr7a1XJEmWntqLgW4OWh2u+xTI2BNQCE1P1
8lFBvUVSGcS1nS7TsIxYvWYdSV/0Mm53bsFa6KqDRnEDkW9kVHAFhDLFB1vB7tsKxflDV7fbPM/k
0IAMMbZkxdcBKM/KpCAgReeb2OCiQUX9nNL1AC5ykfwMmR7Zs0Kv5WOT53toisRpl5hS2IK8sss5
lLpwkbJjFYlDk3d9UEriUpexAIQmisyh7WSwqYnlAImQhitqg+BsrQwd9w7+JJFS1O91at3ZksZE
1WDgY8yhnS5BLagCNSQiICpQt3ruMgZh6VCFPlXoRqqZyqEgW9DDHATaKoGvm5CyzxJopyqQqVCz
Qi1RgjBk70lVtK+N1JHAKBqUz+C0dsku0Jv8oyo8KcWndchjB2nrNqbsFWYliLeFji8XEl/xTD70
+VsgNxsossZx4jQxMIRmKcX9bvAYe5BRWatRse7MQajCzBxxyq8kR9U19VwWMDNnQrABSKXaxm1V
xZaSumkMkfgkCFaoIeWOvZgMgd16mfdE1HuPRL7hJ3LznnRlH19BIrY74XqSJFP0Yj+gmuLpb7IL
LApVhrq/7nsOISO/YeJ9iHMZJOahilQQFzceyFqBT71Vc1l6k7I6CwyRkboxU57lb1qqVaXlFmUm
rRKXQKuB8S4E5UeM+dovUNlkJF1SP/Y8l6tG0DNFh4qYoOCFp0mfwK5K77LqqbXJFZ30LDKJQGkV
OFigdnullakc+QxHHwpHEjMGQ/Knx3KG4l5IBfU2VJOiGDSkmdJBH75Wa6qRIgXRbJSpN1kFWl2q
D1H11lUpMGcqazB9daG0kELMeEwSwIy4jXgdjgriaSAn0CAiVkP77EYqCyi3IwTiljQr9KwwfHVA
RVal6iX0FPowagwxYRlqc9OuqGg5CPKmzSWEfEmaef+HuetYkhzXrl/EFyRoAG7p0lVmlncbRlVX
FwmCBoYG5Nfr5FOEpKcIKUI7bWYW0z3dlUkC9x4bpYqJpVglZTzFBe3YbPEH9VCjb31MqqmpP/HO
xj+b2RCEFW5RWSbhyjTQ46qGUtOPlrkpJKntY+sG/QPqHL0vGocDXsitx721bXr0MLGgNTPfcF0e
h1Zj9rB97Tnp0Elrk3JoNJ7hbl51Ynw07eSbOyh0uJmNfDPOxPeIf45pVVIHmqpO8zpBsSDSAv65
TPyflqwz/4PxePgd//uy9C+7/P+6iv0/XKtuYPj/vFb9E8f4163q9hv+favCno6EarwEMZxr8JP/
x1IV/wPaYXRgQWxxy7CERuA/l6r4H6DEYJYCzA7e+1+WqugfPmUuautvgjwXXa3/l6XqZnH5160K
aeMoZ0Dtaxjiz8O/bv/9v+CRTcXHmm22SV1ktBxBgOA6XHO70PeyqmnhU3WMtdm5/s6X7p7bAHy7
/aS8mdKZtFHaen39HIcrzjvo7sXL0gy5o1S6VjZZ6ueV1ALLUbgr/SGNO79KPR5GaSzg8WqJLTh/
xiAEd30wHmZvznXgJ9FQI+4WufasQrNJjNNSvI8mHO78+Fvr6bgShk4EFAAGCGbOAsOzoRIZp0dR
X8kUH2w0Y04n5Nz3KL8R9tEQm/bBm+OBk8fZ3SLAWXVbk7budg0iAV9rw99ISVS6WKQ4UNTX6POC
2g+9OVknmqPbrh8Wc8btFt0pTxbKgegJ509gyvcZoxYRYNJsM+U8LDNdfQ49/BDL0ZOf4xgnkrP3
SOSBRCiV/wG4AWYyTE9vszORbBXE39MYleGGCHBb5qgn9wX++F1vlpdJBH/QdCoTEYuXYTuSFfXG
sUCMjBjv2htL2fQADn17ioWzp3OfQrRVTIGojgtu0TRu6n2wQLBUHpe6t6/wg6eGPdP4SpXGzxki
N6/zUgz5V93UKE/yumknbvaHhtYPqokKXbt7JEztFIHj2X7WMzqzWy92X3Guq2fohaazWw6v44go
eD1+QoOSgy94R/5G0rrqgwTyCJtGMuinBhd5Zzhy+Spc5l09VllUBehg0sMevr6cxt8bc87CbKex
tXMmLTbJbUF8XMCwXPmHGWEIM1P8VU8GqFLXbUkD+5vLhnsYUF+XoFHfm5qWv0y+lVOXhHb90gLi
iJLdT017r8mCPpwHgOSYNzWuvDKLfVtlXSeHFAsgDnzabXcEw4fRwTO4QvOKGpOXtRUmsV3f7fmA
TFMIh3qErrgtiGJvZ31MkLhtwSWnYf8SUkgtvDPf2gcSyVNUOnPabUAPWJDWTXwpPRccERJBJ77v
mvBBxuXrMOAjXVUixDFoCTK2IcaIMbMP3eFmCY2qs4wOZdSkfudiOw/21hmyypkSTboXhoc7pD9N
dUsbOaHb+Go6xDn4EnvgKSQThrn5RLClx7F5JnX8xNs/W3Wq1uaFyBN+KeQ0YsL0Cff8/Ll137F5
iILm6KNQ3g67CW2ntYeZTJxigotoGvD399bT4ozfXkkT1yqbBvUDImeSEtWBjdJlqkFOblWPRCeT
9oq/qNW9R5b121qxC7R0xUaAD0Spv8JyXVuVMnpsWd/exXxLVIyYj6h6kPTg2/ZAyxlKltDbd2ZA
PaGFvJQ0oL/IXE3oirR7xzi/llN+Cllz7wl99tX0u3D+2ekJk/HavA/VRnd17eZq9i8xaZDC4HDU
yjbhio1BVe+blOxhQcXFri37MXNxbuS97z3XwTwfUU1prt0WTxjWETaCNBi8WhotAY3DZohr9D0x
4ZP2h0fBljP8WLumbfpfBJeGry1dMHZMFfxFpHwOIfftYyfBFya5eRQVL0JTHyvX7BHhcp6EmyHG
LdHUfG4zq9Oxi7BnkG+v1fu2HE96dZ7KEdo/2nwESMtoqn7MLZuroseqmjps9fJqYkuG3PI6VVVe
qa/STnBr9hR9muTa+7+L6rKliez7FJwGeOBaOc1vzMdyMkdV/bOU2B7Rx+tgIdVrvO6tWHO3ZCb1
qe5l0m3u54JUiTtP12VaI+AKOeXjmFPhxjvT4zFVjE4QNoVOZtRVNGbNmipA+Xs5VqBJ1XtH2HPt
aSQ+xo7BTbG5f2bF4NTCbp2aTaHiKYSjVr0Rqt4b2oZJWb7r7ujomD0q/iNNi/e5BSiHDJoVL1mz
n/FySIuGpsyhV+4eA6TuTfFu9P8MOh0rvBoIHvTVaW2HA3y0n1HT1YDtyn1b+Udh3AIlAokc8Mj6
X7zGwV31uc/X1MU+LRbkkaxuOtjg3ALMsiWq6KhX79z13eA8I9T5cLcmowqKLdMFYhduA81bOtBk
ZcujV7K8WfQdYdud7JrHOoyeAL9WPHXboT3Jjl2o5J+AsVA6Odk7hh9vxjQ36yfoTgyUBhG0YvWR
uFu2sQcWVB9YBLJq6VOIqrLJ3AXBk8L5qgiUoW71GTQmIwL71IiE18GmSxxf4wg0+XAwADaq93JU
n47BS63gNKdou1TJhO7j2aN53LVZjWVeONUFxrkdHZxzaNsPTu0hUi9dq9+ZhIkLp+AJYTLIeKz8
Ne9dqhOGITSRUVvUmM4vkUQRa4D0K4y40IyMHvLUl/nOWcQDwZ99CDY5pl1VbXtpsTbQS18tO1oj
DwGAQguVzTDjW17jn2DVRaVIxphmSRPC4oClajfN/GQbdZgAUQAlvT2xNA2HeT7EPRx0vG3WTAbi
Y3CG53Lpv4NWnqym2Fg6NBU3yNbBE+xsUYEdZ36a0PVZC/ZDrIiwMwU/YxS/jV4s8eONxwBvflIZ
ssFup6NiJcjhLx2Ain2IRyXuAXJS9IS2HzZycODZzc870yRou3z3qtUesDPgXSTMIrgDaf4dfhh3
fla2OQBqGNPR4YVH47yh+j30u2fHKx88ROMXapQFOifiZOZqTeXW8l2Ao6oetwLVvYVAeMS4+ScZ
oQPZ7iZw1gMiPptoeh2j+UC7AB++VBMUA5tNXILJZBtywbzTMPTXqTlAP98k7kJcpObi0wFEG/Xi
2NN53wqalMFy4v0O08Ew+fyAS4ykAnkjDbDQrYtRvcuvA+CgyXX+zr7GTkazeOUPqL1/kn73sDrT
lUT20amH3Ppl9wGzYdJO0ZNQ44fr/nadv5uGX2/1j4s5edVXFU5p7feHxQUF7ywAzNqdGDVOhDvp
6qTqz7U8z+yzJEd3fvXwRpd9kPIO6aLHcH3rY6ixXUg/mj32wKT3etQsIuk4fvWBW7LlCwn4UEvY
gogLx2+cbZXi68R3F2TWDZ+bFpDaYPeLV+O66D6b24A3uj1500gTIGWYDj5L2IKlj9l1TxYkCmPY
PnkbAmtnBNA4E4y+LMq5BsNdNr8uqrvqSZyqYEFvEYOqWc+Xpj4gxPhk2zXro869WAt56BT80ZNK
Y+sGOQO57Y1O4cIj6pYS5s+4ByLJMxXC78mGh0jAbsTsdy/VftmAp+nZSdHGciSofWqBDEOqbosw
GmDKMvnI1KNnzgRFFVtNHib+S11gLB6w5ME9AjM9+hskTh7hGSpp60SPAuf89AqwEvPHeKuc9uDt
K/M+XArJ49dg1geO0enitFx2qSm91AgcnIAlXDz7JWIc5s5COgVnMsQVicV30bCBFaM7JZ05+uF5
6qyLQ8f/jcrtZVjwI6AzFr3NE32MG7/cRwAOoA0l94Oy0Nl2D6HU3xFzxyy2+E4iO5x44zzCeflp
bxyC51yJ9q5IxDssww/w7awMsTp0dTAcYYHFHmBvFOXTtL30AZAhjQ90MAdfxFm9ER/QDzu7rTl6
Wr+Owbbn8foW1suroOTccu+EeyJdCOaawT0hpTPjpD6TYdgTh6AlbZsA5CqSymBecGbbxIloV/Qk
KOq6ITiIicxlU59UdANAJ55sqFdVGij1gBZOg7JnR0BJw5/RMY6O9y4zQGnjZuvv5p7AvTlCmgEU
44V1cBw0EyKjgC/vmkCuN2dyJpvxy3BsAcvk/sHoqj8iAOaZsJ57qboowOEx9ztQD2gEnbygz5yK
RFnkCU+D+UHeF0KxTrSUfF+RdaekB0wVXcGHtqkyPpZPbbRV9611+nQ2Wr7oTePEBWy20KuzWnG1
G6inCEhvEcx9l8XARbfNDTBL70pvxn+JWBb1cYFsQoz+Ch9G3TtvFsTcvUOw7M0+nLkb0DxgtQf4
teWeTuGzdZwLYyrGA8/wRCIkiBXaQcxH6EZgXfptPzAsfsM8gZqqnbeaYR1oelp+OlF837iOTkiI
id0j4ro2dCvIIswBKnyWSDHgOAhoLofhKOLykWrfhdxRXmoOs27f9/d6LhHt0f/wJsxbPZIsCqSf
Ky6ctOn6Ly9qmnveVObHCzezZy26yaFATheO0U35/pYutHF2bHDM3UiDPo1Mi8kAQQSKT/FdNOIi
05WDOlvXOYZz8EyctgY+xSAbx6YV9n1GLfkC+egXQz+pPQ+Iky1qQTW4iVA2AGjvgPlnJz2Nw0/C
SOACrzfxhsABU8heI8Vou45KHDjVD8aNrx3Gv5qDBhPzD91UsgTblES6yiBE+uv3Ar2dCMicEN93
e1nIRAF4YXocPQfb38CjdEOA5BVzvJNxLLuwhuBrK7c+SmXYmWLVwNm9ECTJ6JpPqck74kAffUn2
q6F3g1L56PdXiyf7JPivCtiHdqf9EtPfnjeZ6MVfPQP4M+UXctX3pPvD4lfg3q++Z550GzyHtquP
5Vr/cWj0FWrzOXTmgzrTI/fx0zsBuXa1bnO9RV+ywqvg8nyNa4zMdjwYIjPAccDTfzos8ac6GnjG
Sq+CKR4MRmhCxM5OELyiT3gzGCSaaXvTblgVgwPAVK1t1jD0zTvOlpjtAeRQDU30p/QmNNW4AJ15
OF4HqiJoq9o2iyYDRtYJL8Qg/LFjQxFjUdgG99Hg+ghacSRWHjs+fde2XxLabxKHDHrsVRvj0ANq
YcfjUFVvbV8/DX17KUNzkQSpgy2GKbn9zHxKfFy8aa29EowYIm9GXNc2wtC2LvnK3Mxtmx228sdW
QsgjAgE8Y/1anHk/bca5Q+7AL8eY41XNqVXzfY+8nHiMVAaUH0s/RVD+1r+zjRZuVKP6ifoY2nsE
CbB33XT4gFw2Jr2Mm4TQKqUkqxrvkzfjPa/LPeBNYPS4SEik8pY1bQ41KZZVZHkRRPcEkJqZEE++
d+w9/+QuU+K200tIOijROrorLS1mtCcKb8k4Fwm9kfEYJZMYJ5WI1r0ekbZTASGafPK2NdWCUErA
G57Bmo26DfAb9QQ1FaVfAR/2HTPHieMmHOVhQtYCZnenTeIJSsI1bu8qjKjrXHr3WteXkC/p6Duv
UIGgW9aRCjduw9wE7NO8r4yc7uiAouJK2cPcriBo6mYc3zARTXexIn8C3HWjs4GKwujHagM0ba7C
y7wu4JZ9ab1D7a/8stDbcOL4dbQgvojZB7pADpMtYbQ8NGaub2jGk68kekxdf31HVtJxkQKgFDye
yTjDYj015ltFYR7bnwZdgKIbn2tuLzP3/w59AFR8WNSl8qUj0zDQ60tVRgta36oOQJPCzRvkEM9C
l4DnqSpoo4Z94xj3UZX9CX/tMW1c89Sv+AbhBfOQm+HYxPr2Og9jPvcmHUZUt+MXX1t8807cpcug
zrXLC9FFw84dWZ8hQyjKgvH2mSPKkS0qrbjJ67Z+LcMhZwFgmWkJw7sQYM4F7jYwVliR/WZ9ly1K
zeQaFH1gkPIJ8P8YmeFRT4LfTatdc8r7YoE2eNeN9rj5uJSFpRYwfCOelZY669bZBfuMBFZHCoa3
asIT0tk/3WDy0JMj7KlrQW8oRU8DbCL7ZaRZOc+F17lV4ZaVUDm3eOzHGZ4fHPLijREAew12AZzX
H9M6gqWBbikcI4iYQuDokJ+tlyk0FqlWfP1yWrf6FT3gzumiOmfPkVHuk5HvKumX0HQgu4PVWLZw
mB5bqZFshFya9jX0sEdDrQLyTSRsCp8mWqfuaPcCwr3d7B+MDX59DuwDvG6OEvMHO/SF32zFXFZY
yGK1nZFHAvmDe+gc/bjgJU5mVT8ady7BK4W/Yw2+FTMK+AZ0xt3Vzcnx3GyIgjQIzc7T7TMD5zPO
acvbfGz9x7if16xT/plOyw9ZFG5RNRxmLU6cQiRItvIRAoyzIt7OtYCm1vkmHRzx6Le3z6Vu+aPu
3HNHY1u4FfgdxG9CIVZ+mMbekfExhjcq6vfVEhbIkvCuAKaisALO2e5kY2FDoMr73MxqUtMgmWhG
I4tU7QXlZGdefkv/iW9ILhEbMDntv68y1+E7AS4HTM9uXcrm5sKtk264lpyxdjKnL/NAmRmzyPYO
0OMIdfne8wCBQDl7pAOuvxYUvfXUE1gcLHA8/HDcDhIeEYkkwoQOoD5hgj1yGSbNGH2uNoQ0Morz
SBOeemOH3qFGnZrw2VQ0C3GYjbhjJ4AJfQW9x+AdWQS0hwMBMm6zr9w1dTDtgVwCjECCQ4W1Z40J
OLd5TcaVvdmy0UlYwj+NZBis0giBdWYYyccP41wNUGmQrhAf5RFunjW0OwzgSWSaLKCo2ki2MgYb
Wdnlva4eOucTUeT50htgJNXv7QWLZpm6vdo52n0fW5zFZhGA69fLUj1Zyo6GhoeodqEZ4Wkz7+b4
TeD5gSL6YeqGTxG4IQKOypzI9hCPOJKX8WnAcVGuz01UZsMtdhqfPeIyz/McQBhxO6DjXW//WK+F
Q6HOtvI9AjAxzZC8sL8NthwHAKiYuqzbYKtb3V1E4WazY1F3eT/lgjzV9i/pvlr2vrYzknF/Rtad
Yj3n3kTgL/8w/AWohtvxnQQK7UJeBFzhgsigwhisDZ53CWKnEDPUJ2FvTl31KwfcLF531qVNhsrd
sSnGTwAerVZB5gZtWqs4hb4tKWXDCqd+o5EosOjikwuqI6k/a+If+rY7OPM94neGFML1ve6CPXdE
osLoPuyfmP/VTn5CVtTCD+Sxa7HU68DZTQT0ZKDF1XBxKrG3oaTYz72oBTUN8dUGlFo500O0Ld9d
UP0MHm5Ca+R9ywjAm+A+7Ny7Daee6vmhZZAyAdbqj9olb9KDAEm9qfnSgwkpl1fP54Wsfi34BCVS
Td765bqMIVRjr8Nq8eGaNIi27n5zJve4BP3BsY/Qvwn8edEusmPeCnaEGfnO1TAZDlU2++98Gw9c
Ls8t+WwX9N7P9HE2wa5B2Exk68wrT1X4EXC27yUiE8eYvkzhsCTr0t71ptlx1Z6G8VrG0/Ds8RqY
k7NXDU08FEp0Js5o+cSb8gSbTtrDk+uDBG7CKt/EkgpCcPGzdOzvVU3R1VviInxcgmfExiWMEBhE
eV6NnxOBLPUSjwcH3bRUj6lYGsh5juB5PH2HXSrwTp08by4+OgCU9RGtmobf+pWPCPHCFZ8LDIs8
7/vXdru2UVeESBbANd7cyeFoK7oHh5vW9jmYmzOo2taFhAv8Lp7BWPoJF1XGlAKZLYrbahg4w55v
P6VvM6TIPrRQHyj7xoI1rYhJ5hYB+VMxLDfoebt4IdbIxS/cvrpH8F7eev6u8feoUrhodQ7R69UO
ApKWAKMS0DXO5gw5BQcKcRQC8+LyDVdAUlL0u6tT2J/C9hy5r8bZDyPgosLnHho7/9r+1TcgvnJO
cAdK+qg6/FI0XZQckAhp9+0cFc6GWOTOedUe+Hqw08iOhwsrIDnbdqv098MCBzzKOAd90QTPbbVT
8fLhNw+byVbkpwJiSYJG3vX9jsGhA4h49HGwcBxTBA2WWwby/tvb2FNNe5heu3t4CqBDi0GBsDBB
dN/JIY7Kqq4DERh057lFZl0d07d1Xfx82KY9+kgwJy65GLYDxKoJ2AKoMqDJxJcIkRYqftHX17k0
rwkXz3PNCJaEiWJfxyBUH8qy9RLlsu4QrAYLWnsnPYC27XRntnHY9468jnX5tUTDp+9gwR2nN8Ri
qLdmbvtjTGKMhZ6QZ1SNfwj7vrkb5HvG/Blafqe7LfUnAbRnSvkkc1Zno8uKzrmKW4UnQHJkYu00
RYeyhnJwvZYufuT10+kVNuEgndTAX4LABcSxD4LJ2VsDEwX0bitY2xvk+yywX6jNhHnXwKuH2p1O
3q3I/Fj6vItfV+9VNReflDD4jcnmqHzA87n6bVGSu86f7z3zZ/GdA1RsB8K+4pE/NkBhCb8vXShn
oImh24pZRhUaSLIYDnV7WKe8Lt8JKvbCJ6DcF935mL9HVMWGkOeFLkAoo8anrW3q1Bn9jzhcMhii
2SzvZORnsbzJKmCUogqBAmC4mnY7Q/j401ffAcDjbAJOiaRJldTQrBSK9hfgBT6wKGlTNLnfzS7+
kgZax34J911oxLUvtfiItjIqxErubwnNUPuNDPKpHQMiETsf2LPxOlGwQGb6EFuf1mJDlIP/UHW1
TNyI/y2NguWVnOO52o4c2Q6jqPYKkjcAc5hSmCOhZceTrDyg04BDM2el+5k6UMcFAgyvdr4HJ770
G3hclK1dWhGzE+Pj/DxvwRf8IAbUj330gA7ZWP9OozqsTekkK9JoQHsB8Y8BT6L3G5yItQ9x3Lhf
Y+hAeAsJ4zHCikK3MVXh1wqqPYkDzwIqAsRSzVF3oAjGMpOvco9WEVJUKwtMsFYPTlg+bhO2jyms
X2JS+SmQSCgVS8SvVtDa7ZvO8x86ryhjv8Z4fV1qhWfLWRDGzv2vuN44YNRqxcppg6vCeZSwcV32
A+IjcGq5vHzDYhjjEYq3U+NV444tsXPs1OSFOTpPREEBvWdBp/eS2rfK4tuAGcDmgX5bFrZ36vAL
MT2FQKdagkbr18rdsIKRwqBRWJDtGs3qAIa4qBieQFMfJHHvIF680BoNZ40TJQOx9thAmienuL6z
QrtZuznuLsaTdI8a45OH7nqYM/uqOvQibAsXdR0ymZu2fSOTRFoaAUqyMya4lTgTBCZjTfKJg/Ok
euZikiShpgZ4KWr8uVmzNrslanMj/fHo+GGUg8XxT+hjsLkB6wCMdhQlKtYYD4uylMPOuP1j6JP+
cfBAkMZrSa+yImoHc/GYi4iTF2rkWSydj96meUg3uujEk9htZunarBsAVWy1Oz4poC5Qcyvvfmnd
ukrtGo1o0GjBVU+226CaIHx9ULMCR36T6kNThN3Yhdsk6XwPlSDyz8QmDwbnEi2uaVsN/sfSUfU7
30DeinhLKhcgTa1Q+nfjrkjiapv+4h2ETLD0J1iwNM19oYGudA3IYOmoc4ffByXDOmOt2hz8L8DG
QMsHgsLmoDJ/Zrka6LZbcq8j+jrHgMgCWe4hNhVFPfX+Byh3ENODnK4T2Zw8cD2cHj1Ej6502yLc
ePxewcYPVGJcPlHp9rfuVQDjSbSEd8os/peuQHpX0Dv8lfBQd8mqMNm7HjQni7OPy7GDtW5TQNqi
eoLYd4NGGTKru8gB6DSUe3wXI85GGx57pf+OsydRql1jcwQdifvWUoiMN2D9lTMHmOsWKN0czGWu
WaaL167h+wwx6ZB6xsQQaVsfTmXXmXek1QVgjyXMeTOsWY2NBu3yDnBfKEgNRQsS09iD27X9qwMq
nqaxlI9zbw0IlG3I+LJ9jmUPxX+3tX/jZuAQ2AIsAhUL5RluY943D2aqkAe0YXS7pbfjS775jmcm
MBh0BMGXC/nw+olclVuSjxF7zUGKsDuTZVM7okNy6bA/YMKRmKgGpCYRiDQ9D3oZKMcAgJfgP2F1
iPBee8Nd08SAB5ea7aSyPA9YDzNqrEGolEJGu949C7aix2myAfuR4dzlYLRd1GVB3XJ1hz7+brXj
7ZrNoXBg6PBcon8DevfegZu0xxCFu/RqZse+0RmmYqJJdG+81RRRO/cAK2UYnbT24wsTPs1mOUIJ
42Ol8GMHmI5Vi8I6Ec3f7VKFkBc7DnaWsnVT7evePWrDoOMnlffojRWaYyVEtnkZg87FArZmA3cG
BtXFCKLPH80ZkhB48Idhre4nAMD5FHjzvYgsfr6ROWClPYr+MVixzqEHNrjyYdfAq4xVThCUSPhV
WKHSwn1jZbnpQnXc7pEfyj5nMVZz6opuQxWdy51HIiD7odT5QWMmjNzNWv50OiBI5AXpFPqel3PI
qXpAFGV8iSugJrqNp2xsKMPXwlG4bsJ7W6oOt2bv8byU6AlH5ia0jXKg3lvQlv49AB5kxJpItt4l
EmJCdEhZQvgKtD8VEJHkjsMaD+8sEhyBbQD/bsI5o0GYMQJ3lr827IHKat3ZcmlOrm5mJDNAMlTR
iO4ZzGqPZWv5g8R+oQjtLg0GSYg+lvKXS70uSakqdpYDh8lErrta9KnXa7eYqA8it9yAEktC0E0o
q/dF0ODYLOHbMvTqGoy9vScw4OC4Jn6OH4vgsy7LPUCk8aRE6b3fjsIijLFDQbO+vizujC8Bz8Rj
JUi4W7XE70WhfRFBLn4IAoTFRlME1MV2Xs58iGg48IkHV5PpAUiVdEC9r3xJmAvhdFYvjaZJ4wSh
zNqxe4EutCgZJKld2y2nUqwIX12MwhtRofeeeexvwBuwNCEbi0GC9cU7BFJFBXg8EIq+/jRLvZ4B
yH0PExhzw+Quhru6TEYBOKa1W3+hQ4z1qTEY70fRBYdaC3cfWYJHePF3awzljInZgVJU0xpGVTq4
6qiwZz/IPpjOIC2DwlN2PfurWXOEZuEda3SfxSyOHm3ZR2fClumK4my77wYlXtnQAHGSyIKaIFOw
0wWNUkCZSnS4Yt6ZxT3CN3hR39DYkdSPa6f964rvdkownPg56CS6b2v7ylHg9IAMs+kObTbl2+Cs
LhA38e4BXUg7x3jZZu2w10NXxHMAafasZVZianyJw+k9Ji7L5XIDR4e1nV7Rq1RTqHErqH1VNAJO
2ugo9xoFgGloBTk3TQDmvxrcAuMPeKQWrAQLQFRuIEivsEFDltUBBQKTfLJi8S8GItxUi+0TQA/w
mWGx3yUsh2nQWmgvlmgChE683Eq9oQgGTDo2hrUkubQdAE/o+8EWdwNkGcjZzSlyXzMMDCMuDQwi
PeT4xTrNhw5oXpuM3r9Rd17NcSNLm/5FOAFvbts3SRlKFCXqBiE3KHgUPOrXfw+0E7tsdG/38txt
xJkTE6GZya5CmazM1/B8UeF3M0oBheu9C2go4A2ywcMg/WEUfLrQBFhg5dg3rNJ4xl/IcaiAeYE5
aWUe/ikiw3/AVewowdZslIVCkEzA0welt9b1Qb9jgaaHwBy8n3kaAM6kKfkBEAeY4ar29pkSLl0e
w9Te66Zg3JhDh/AdqcBEo3uEfkUTaLQins5TG35gtfEujxtsntQYwmgC2EiK6fflNqnM+NCSf6wI
63/NshpOEci6Cf+6ns8SIeoC36IxhbuiLDh+MNOupWQEiu29p2fU1odiPCYmQltrbKvU2vYg4lW8
EcB8ydjcVEY0/jPkMv5gZ8pdl27PkywVY0PVIhjvwL/S0RH892LyY9UbD75fyY8p3I6fzegxdaXb
6R+mTJO/p7ZU/6RZVt4FSp/SrRdpdAqsfu7AjtF3EBjOB42TfGdSgLoz+z4uAcc44lGbEO9TkdHe
Dx1l8kG0xgGkdfPSRiraRIFDNm1l1aegk/E7aljlNh9QvRVifIHLKtiJeAtR4QDk8dSFo/onS5P8
XRCG/a7MVJCvTFODoYT707rTQf6pcqy3Eza5nwLTAR2biUltaiXBseaDX38Yo+AwJkj8VFxJR9cv
jDt4wwFQpLF4J5sKymIyTR/GEjhPHXufQvqTuxEDzBfhp9JdOzxb7zsNZow2ughWC/VdhmP11LQB
8KykpOXqje2z3rCoVmOs1xToWu/e9ekqwcC13OgbFXjACNA33mcysWC/md2HESIaEnepF3yp3a46
lC4Si31uyK1Wds2jpc0Xw9jDgKmQDd/0rVJg2XxkLxs1+e8VNLgNe0Z7EJZh/6wjJlNYZsT9GUna
7AVlPJ/W0AoG2fCokqTh27m6AuDjJsV6RAtkmzqJ8ZXD5GdHV/FIWzhY2ZQW0G7Tpl0Rj8m7EHkA
D52nhL0wOGr44QZT8OhH77KQ1oe4D5yPYS7yOzeK6t95YXE7hQ8yVXvq2SvPbUkB6lDtPGO+zZV2
LyPqlHZX0HC5d3pQh3W7gqEApDa/t4u43bR14PCcDPEroGdiRTV9oNA7kKA4v+hJ2C/cHOEerGIW
0yzxnF+B1MLnLi/EIaOQQfecFv2IN5+ukdgn7sarcM7YZFlRrnRb1mvTF/vcqA9RGj/rlP+6ta+M
6KNv3Xl2fahDyutVPdA8Lmt1zDyK93FUbyrdvk9VE687J4IvpB5Cv3vWSv7EEkQzqeQ705+3w/+f
ypz/XcX+/78xBPZ/yplD//+DCMBsdPJ/Jwes6h8qzk4Y1/zz/1L/oVwDNoBe75q6O3Ou4QD8S/33
rP8EPpKTKAOgFOIF8x/9y7l2/jM7KmAygIoIzr/4qv5vzjWaq/+ZrzdDRzAPxQkTP4s3cP8hb7+S
hnBc9D0xSoL57c0q4zC5T8kBEAiLxIxqICsOPaG1Em1b77uuAFsTKSdpb4jNnIezeY/OIsOmhefU
X/WfV1yESvPCDnYkuJq0mZzfI2IZPG8LqDT258gOavXr1Zf4V+rgtbTBKfdhHh7KCVCMGCH2N5iW
nQ4Pe6sUypQkydB4pree5T7J2L3lsncaZRZ5sVHbQrgQU2iaSn8ZGK9GhQNnEOkdhADfpG40tVVP
ywkaxfWxnKo0/BvFMvnPQzUxsag5HUsZNlXoW/STwiIJtmGn4dZQjNn3aOS1EaeBdkOD+3xUDiJU
uo72vO3brMTTeBAq0bMY/RplD9LS2B/GnYApeUOk51IUwJueR/oMDWap92R0fpzUOlh9Ej7zqx7L
/NgCGd28de4cHbcOx2O1sw78WQTp1ReqJc8IbBfQXUttGgoiGEsqPrXjUNUOphIkkYTKcj3m6Vqf
vxd8GweVA7SAkOVZCkQHBX3+v4ytUhZgGjVExfomTd7pne/eGN6FUBwxbCiYhp7pLpeGWeV6mXcp
T9qMK6wPCgWYD7Bok+TZDbnw81XoIPhgo3zNNHocQacz6VRu4WvFDCeOm+TYxYl7cDknHuzSCj4M
dekdrs/ihfXxOt5SDX3O+cgZiVcXhqoOKDlU2hauaXwjzqUpdEwDnAWlTY7pxe4Kcx/72tLB3CEj
5V8niQJijOiL+m5F/S3L00uT6HiujzUXcBr0V04nMZC16zcJfJBoAvrT9bX5XrguDhooAYO8hUhy
fRIvDs5HBZE00nfcpe4dbjmh38amXBlZR+0nSMxt3JpUqWKqG28PBcsaChvPKcczFxeKocHj1EYd
BE4NQbiFQPa+SRBeDPKovrHB5sP7/8ga/d1g7utQ3LqvN3WvvKqGm0vZSpUfhPCivZ9O8tkDbvow
2Kl8rv3u2/XRXVqNr0MuzsTejiG0pwYTKXQsY+vQ2cGOiG5s54tRsKb1MWa09DNfniaoRK00UCQg
cruP2DQCgsOt7oZj/MUoswy0bbs2pKWF6lzohLakyyZXZUO/zxpLdxf3pbu/PmOXlrqLPBjZD508
mnqnH6kOvLiOJa9V6B10en30se5otIb/5BRQngLOq/a/2MlMHcchkrAuvbPTiIkmsho7A0p5JGb7
rO9e8Hf5aVK62l4f2qUJ9CBqmvPNhWXavOteXSpITsPedzgyRAjrdsgbf2NnyPdej2LMO+Z0mbsc
7EisBUiLcZEsTlyh0VTNnKIGe8qbpymsAdN1WtcVBbl9McAjrlzgSGGa7i0HQNdKzgVVQLrixily
Pl6XrUMny3T+KtvNf/5qvEGc633fc8sYRZshSdnYogH21uXNjS+48GecdzaRXHIdE08YB2W700hj
E/kw0oCdi1ikcDNpXktZWU9lX7+LXG2k3luV2zotwZURn1YJFHm+QWu0wbGjTH0jFTo/aei3YQ1I
wm0Ce7EWvwf0iu1rPR3LSqdyBWskyF0Y/pBjNoMemdUqrnv3U9O1+Xjj65/POZFNn9vdxxLkLD2a
TGvMO4Obgs6DT50nSdfKwv3p+hq7OL5XURZLbOqrQEWSQ3sQRg+gCRHrQYbaHlQKSMqXMqH6fj3i
xXHxgZk4dJ70YHF2+95QoO/AjEKzB6kejDA2KAffmL3zw4fZcy1yWNeCo+0s7tmiNMO08VpAdRHl
0dKfJP0toCkIWyQ/27hWu+ujujSPLFmssIiln50IIfiEOHO4kdxksKsNtDft3gz1aO37OSyNfqL7
PUZkgTfGeSvuYpxuF41SIpG0yvKivk+GsjxWolPvkk6r7ztsl+hJJMaN4+/S5M7ZJvJ1JPBody02
aeXnEtAykxsbzrdW60Y4pkFP/7QIaNzAA2i/Xp/e+b94ehL+tcm0LJ5AXIvLXLCzIMU5FLVWCC0W
G1fiymnlCUy4Ynx72kkqTQaDwKuuu46z2BGprcAhuXYFmqlD3yZV3W5snbcn0/irIAPDI9835+rA
6RQWU4OwFeqvK82rhr2VAgJME+9Rl6kzF4xurM4Le+4k2ryKXp3fQ2S6zehyWulxBq/Hir3UXYdw
yKcbK2POlRffyfOods6rw6Z+Mf/5q0Ds4zgTQkEP7/XmTvga6r1Frt+VOSr1lef2T+OgAZ/Lp0Hc
sr68sBUCfS6LkF/zIF9qfXrp6Ku05fZXWht8zqRjfqBcDyrJdCgo1i4MvUqEzo0RX1iZtDB4KJNh
u6ybxQXBm8RtLQODKsegc1JZMCcrA7h9rMPeur4JLg3w71vZIJEHIDX/lFeT61cgZu2oIqESZX8P
bLU75lbr3MV2YB7a0AM2lMmmu3HCXPiklDioO5CI+LBE5rX1KmotpKnalqhW5wICQqDN3wxx2dw5
pdW9H224ocgzwdmna3Aj9NmynS9d17ZMwzYRhXYWyxZdGbhwkhMlgqixQqfJ2lGL6W+IMJ99QaJw
vdIn033SreXZAjzUqgfFmlVxS3e16RK14Ymb4fDlFQ/XP+GlEXG6kH76f2VDFhlqaqP87lTIJ6RB
MQKY6TT1vddMKM/X41wck20hWg9X10Hd8/SjxSqpfHBwYGGNdNogKWXfQ8fIj3Lsmhtny6VQoC5Q
LYHypVO6PA3VDmFRlqgsrBwZNSvKHtqmUtOLKKFsXh/UpckjF2ILGNglIblyGknCPolHs6LVZcMD
qjVyXQGqafvmKPM1w9XI5KFDvnjGgu8WgYxjjjBnZte6DWC8Mvff/oFIqOd6HjEwdVlEwRkQZckG
LaLBAfZdcVDRYPGTRzrq6uX6gC58IIsqpWNz41CLXoo1exC+hBalWN7LLoQ21DYoZ/bJmpLIDYnv
Cx/oJNL856+OiqKcZIgoA7A8t3/2PRDPhRlWN9bbfDOeXDGIlVGenM8/zl1qyadBDAThQE4hNma4
pf4gk1F+zq2hPIKhsNWK7u+4vz5/hnkpooEjr2XbaOksn2FKwt4aJBHtKGACpSE2Y1Gk6zBAJWcl
sLA6FGMfbafYAQSvS/MfbdLuGqeA5W0N6afrP+fSJPMhXTAi1Gep3Z+OPwKR3oE+gXUc9AoyjIYk
v1/8eXsQfMlM23N4fVKLOA3iykHFTeXA8o1nAsSErES7gW9YuTf2waWv6SFRziGPUiStj9NAoZ0W
0KFYnEVSAHkWEPf0QdshOHookIu/Ee3S3PkIIuFJhUE22/w0Wgfkfcz7skLn0gnv034COMUpunn7
5EFnDGxyIPLIZWHbyyCeThEnYtLk9UPZQXEYHSu+UY69MBamjUcUJyIfajlzaVFqaRADcZ0GD2GF
IbBn+SXx1lIRjSadCgTHBm8b35q/36st7atea7V57aexlb9DpJG+flj4N87c80rHHIZGlOPRS+Hl
Ng/2VZjcVaWj514JDzqMH7TJt8C6ZHfl4AQrV+/f+4PzqQKqsYUUEN5T777DnrS6cb+c5Vf8CLyu
LNoEVFv8ZSKgpN4FbQSBRLk9gJF2FE3x0UZOt39wumGw1iMa7/Gx7oHU3FiYF7YBrwGafnAeHNKs
xTbQSuHoXR6UK/CXVorYhztthip+sOwIpHgT8v9vXqNcPuDocCmgRba8tTvTA0SDttPKFugIDoCh
d3DMb+2E+WefntUGn5QKGSsIhNDyOUDNOUKbg88KJwDfDtTAj1OhvKMdBuLGEjqfQUL5KKfx9kY8
bfmg4qx09dphBsvUgcw8lZn0V7oSxpegsZzfSOkO4Y19Pmc2y9Gx8+ZKI8cX5jKni1ak0hkjCS60
KgBF2IF0nmElqp+y87KNYRTmT8og430lLAirtdl8v/4Jz5crMnEkBrx0EKDjVDsNnxcS7t2An5EO
4RMmivc7q73vTkGBSgbol3X2razy/MiZI/JopZtGldVa7NJmiJPYRIF5VWgmj1Y0NA9sleLGlzx7
cCCoiVUDNxzrk7tnkeah4WQ5NuotqzrRUDnzizj+JuH62Zu6Cu2PMu0VmExfUDNC5LG5dUdcWLNo
DZDOkgNSPVo2qmtVeSlSKShfA5HdORFYQCRKDfFUNjVKLNe/4YWDj1YJT2UQjtRReBOcfkTg6Kk9
tDob320+ci6mT0YYpJverjMD+TvhfE7x05i5eUPT7swwRJZLaxr5RdQ2mk3Xf82FmacfCxjAJ72e
0QmnP8bMmhas0sBhL0GhUz9vfw4u+Xyhj8Eqm8L0XeM/G+Bm3nyVMQm00amcAQygy3gaV8+DzJEV
K9mZ7Aw5tSi01D7oAercmO5L35aHF2AHi+ckcvengfKiSEIgDiWiP134pZ8Sy9tORhDet7Hdefvr
s3kpGFKbtAgo8vDXYjZb2zTxNkW+SVFZv6uMsns/FB7oKbccnq6HunD4/bWpxz+JtIY6xOm4jNB2
Jq9gXF7ihb+T1phgxns9Yn9ZdqChKb5ej3dhaNTogbc4VAR8oAKn8TK09PNuKjnXSyT5NUEDs64j
Our8O2//ZD4tZ65Ehka1eLE2YjevoqadmQSTXUcre+w6VFZVYR0Ns6AWeH1gF85Un5zKnk85nbr/
YiKTsXCzqEPsychzlJFL6P6Qm2n8QftozN/tVPeIKnHX3Hg5XYpLuZGQ1l8wyWKtdO1gZKblERca
L4DVLrbfmxONxrqIxZehtMsHH9T9jeTuwmcEoEAK4JF88TeL7dB7UKdaLeKoQ1N8E6IljYgKlAfP
a9wbR8uFFYqVAMABg5ox5qWLiVXWgHjzkJersJmV6Tpl7lEG9g9dHSaboYi0G4WWS0PjWT23T6gX
81g8XaFy8NBz8IOCFqftHk1NITQYOeUn5cfZjRU6r8BFGjB7PdFrAKnJXC7uYduVZhtN0NNRfoPE
XlM+SmxH7K6vzItRuHexfaEbiAPs6YD0vEKHwZnF4JIMu4VQ9++FJoY318IMOnBUJDAw1xGvnZ/C
r/LwRtB6c6eKKBkk9zXItmw62Al9tc3k+Lq8cUReWhVUqOZ3DEkFNpGn4XRduXUXc25pbfsZVOkj
wPUBRgjZiycTeeNDXYpGjW+GUFEm5l13Gq2Cmuwin4Gw1iShAaMtsGvSyDvq41jdq0F1N0Z34ZNh
W0UlGv8fYjqLUxKVqWoYQZ+thr6qZpku3exBimOid2NgFxY7IebCGDVaWw/mH/Lqq42VbQigobzW
+96DYg92YOOlpY/LRRzWn68vxAuzyCTSmqTTjhPxMhg20mPRRtiauYFwwMrrgfxV1Aj6Q52kkEvl
3xZvPx25sQNyXZvnGafI6fhUiUSWGE3YExDa1igYgtCHZdp0eMvit4COyYiszPVhXppTkmpUnE38
WSlunsYUbYI5u4bSnteAKKebuM1QOF6ltnmrwH4r0nw3vPp6bgUsDFQQGkBdG/dHjuo222IngYZD
nFZ8yusDu3DVoOzDW37OTbhTFgPL29rHP8NA5XZU7R4lU+0jyuUBojgNcO8xmO48CfnzvwiKe/Vf
CBKvpUXQOg8GI/ZR2IfXF61ioCBY3rpfhFvUiBFJazc0wr4R88LzjIOfrBqJLmAL9mJeG1+VTQJH
DMqVhAWJfgJUjezrFIrkV5lb+XdEFuoN6nbwowesrK6P+DyXnrtCHKFk1AB8l5sfNwpvtDIsVTpv
NB47s5hNburohxbK7p3ytXDbhBJFqaq5cfOdnzrzcmWnkEdTUFheR0VrB3FLfRImCsAhWhpYNliJ
+Xh9eOenAK9OjzoksDLqaMv7tfeKLoaZQsEm7MT3SIke+jvi8cXODsfyews2/cf1iOcTOr9zKamh
mm7Sll0ccqLNNaFD1FnlbZwPK9xqnI9Bp2DF1bRVdo5VICxTRDriIVWY3EItXIr+N4tHRd2bfUpP
N2mvlXps2KShelWJbIMJTIC7hVOKAU9YtARXcREqDB5GvUoPFIuNP9dHf35IWNwhAMJpS1gmldLT
+C4dCdJkDgmUTK0jf/1IK3vYm8L3d2+ORImUyhCtnL8F9tNIvB3MQGXckkUYeAVaJT4KIEFKT3/n
QiwQN46j811qsY4AzM5wNw6GxcQ2iYZ1VdtwnZiZ/M0FskHJA91EKIDbti3KfZRP8qUavAr5Ect+
vj7Y881CdErpPsm3Z1AQWwy2c920a4gOciy5NyoX/aekMN+8JecoUJhJfLmd3UUiwA7xQWkPZIgI
z98lk/2+90ft+F8MBedndj1oz2CJq2nA+mmg0pjIQVUfAaWHiPnqen8LC3Zh51PcNilVegHQwWU7
if6pkw8F2p6RDo80kGDqsXSKjuD9xjvfb7U3p6SAwrBEoE8GZeEMEdagXlnK+RNBxLK2We9n7x3q
Xts8Gu2P16fw0loEean/r4IluPTT1YDMhs57C5am5w3NUU+kvaaYkG9MhG2OVVPrd5J++6NTJ9WL
8ER1YytcOGNI45hSqk4A4pfYYGxXeqAfJN/hGGnmSlJR/Gj7mUcdc/TqJ6hm2LA5diyf7Dia6huD
P88LyLDgStDsoQKO4NXp4EtNVaZD+QXh01J/4WPEuECZs6xOJ6IM5Wxghp8ibXT+iwOHwOAL+Mgc
O8vafxtDT4x6HgGTIZu1xi889r4S3wyvS2/krovtzs7DkgNUIQ8AznAyu9Mxhsjs5YGNLZeOSdHG
8DPk0Uo8Wq4vo2VR798wGGpTRWTTL99quI/memxhM5XQo2ixYdqgPKJtSz3R1tJt9Pf0E4u71NI+
hiOKPZJu52PYtW9czmc/Y3G42ZU+tCS3mJDVKBKMDmIYJIbDvvRya5MGaovJdbtiN1N4A8y4vT4L
ixvrb3QAfgGYCiqpVHBO5xpx0RKPpg6VpSjq7hzponAQIQhWxv2tNsOlz/o61LyvX2fQyvImJ+/j
TRcEMYqkWOuZY1Pe+KyLg+/vgIK5MOyTzc1Gv6dRtF6kjogT5OXj2hvudFCw4bqZqrQ+QqQP9M9e
1YZvzObmoCDp2Y2QmXTS2UUSa03wBJ0StbchFNE7B3jTZq5c3UhWLwzNo56Hio8BH8dbpsodZJEQ
xwOBDvOE7FpnZFZ6aK3cMw/wwho4QF7FiX99gSwOnL9Do3U5I7WIzWPkdD7L0AsF5o0wY0c9QXM9
qboYxT7VDMZM4/dGVNB90Q84rkm67deDny0Z+vmsfXARgO05axdXcg0r1tZmmXFHttFBr5HEcAG+
3oiyONFtZAsAiZNG0aZF42Zp7w4xFAJLaSKoEE/IQyDOVH5I5BhsNRQnts3EbZ0XFWqPJlrM1wd4
tv0I7dN8Bg9n0k6xF0cdwiJ6CFfZQuGuFMZH06l6+Ry3ranZKzAuTXujG3UpHvuCO59cbnbCPv2a
QsELD7XKXE8IOa2yQfmYcJiId3Wq3rx5aNTuA0r4AJzYh4uhVTC66hRIDYIrvcC1rFCo6rUORxqc
2uuhFhnB/AFBQdBi5y/cUvXFGk1SVxojdmprjP7KexEW1V4LER8wUVr81Pb0+MOhSxCPHq2HwXKG
Gx/xbF/O4WmNkNSB3GGlnk6qqQUBObAw1yxSf68pfHhst6YwrWsW+UGpP14f7vmuwB+YHjQXMT1N
cBKn8bBbSMMk5Fgzs9Q+pFnRb2Us2huTej6qkyjmYu+lASoeMrXCNR19bx3hMrvORpB3hggekW52
bpwzl8LNzsLUNSFSML7TQTkFtdMYpzxcpCq9wJAN8Vxc4gRC9Ujb+YU9mcV2arPY3r19NvFToQxA
6k/hezGbglIjGH4Epyy/dF9EShuzbN4IB+IjQasFFE1FhyYTO/50dBmiGgIJfXs9MZyXAD2eDV2M
6kYF7nxhQIDQXSpwvGTIxRdzmKAGGg1JkGxM9PFXjh9jBBbHxvGtE0aUuUZES5TC1LI01ZTWICpf
Qw3WNsnMoLzu8E+9tR7OTyqXI5EnLhRNOq7u/OevsgVK9eFkST/ZaP1U4l+mc70NRnJA/nS8MW1n
V9yMaCKnsni8QBZaXnF1ObNsEVjZIPYR/VLonz45TiRxmXLQeENH/i6iiHpjvV8aH0gIi/4tsACo
r6fjqxUTHCEXs0liIWkZA2VvzAIh8VnE6/oHuxSKHcX9wnuFushiWTiZ6GOoX3RwlNV+qHAPwIvI
N15sAIZv3kwzew8MEhX1uay3WOe6kvFUdX6Kh6Yq90GT/VNb7i3owfn3Yj3QjgD3P1+by/O2sQwo
6jBbWYDe9KXDRGmj8Ft6gPfavNNFlb0r1KzmeH0WzzfXadTFORG6UwllK4w3ltGrQ1/F7b5sevNw
Pcp5LkJTkwoa1yYUdPqbp8sCv7Q4lRqPEs3v4o95ip7q5I3FOrcr894QCbpR8RBaB1u04Y/roS8N
kEuMl61JDgTQ+jT0qJpKQ/mQ95CLHr7bmelD2uq3KkkXo1DUprtPtRca2WkUJ0HLyw+deOMhALOz
qjIFQ2bcquueL3neNByE1izRQC/OPI1SenpeGK3A4LZTYbdHIbUxdwrvwPwgc7NtbxyJ87J+1Vxk
GISDkIJSA68oXpOn4fqosKVUdrIJlbT3iJirx8KJcS6o51pV0PXBjWVyYQtQ9QOCM9fNSY8X30q0
tq313pBsfI9so20NelYeGmoHHirtrgdX/tB7TZNvry+RC9PKeQzohqizO+bi47XanHzJHj8/Lh9s
jRN1DOOOkm7JY/4Waf7CpJL8u7Tk2Hi8qhaTGhT65AUo5GyQYIpwAQfnYK1BH/juOnaDRhxSu4zz
G7v8wgh5xlHG4oJDj8Jf5HK2NwxN06GAXdAMXVNbCp/cobUOyir7X9cn88JOoHHFNqdQTDt3iaBq
O48ugOjzDTh6b90bvbNGrOj3fxOESjR1Dqhgy+ewjmQ1eL423wCAHvB+0fVNgczXjRv0bNYon3CN
0fejZjMDXU/X/8jjjeYiXspwy+VjRtl9ozf1sBeT4X69PqCzA5L17swNMbJE6DxLdFtRF/UMrpab
pHSspxBkVniM1QTJdVOGtR5suLkHrPvsoZLp92ToAuvGEqGFevbpeD8BlSRBnpEgkOlPx8tzLoX0
iVfB5OgpPHBNWZmZfewz1UTp2s3tBmNMN0Y7MljBn2zwFdH9XHfTtUHrLpTbINaN3PiscmsSP+IU
LIZ9HDK/0p7RYKZC8TWc0qRIDp7WN9rvIk+00F9raMIhcxWnfZEmW32IcH9ei6nopb5pe9q9yb4N
0F166scq0Mq1K5Dg5J8XSlov0hN5+4/R6tXwVZnKtZAN9ur8t0ztFn/lboqNbaKVMYpUidEm+V1X
JTHyX8ksEO8l/fRtFEVLg7zoojrxdqYdF916wtEGXxw6bH6NidOslpBYIvOfKe+Y9j2+8o3+O2jg
Pn3BUlNYyaqEFoU3GDODWn+faUlX8ONL3FGRJc7bNZ3bYvhsTJoLXbJsUUrE/7VEVDOZ2qD+MtpW
nXyoS7TvDlkQhBQIGUvpvMhs6iy1seQweg5CdSrCB67tk1FrcZnNAts71KLRhn2bA7XCpXmkW701
ptiHTJsHEpWwaapCHBlEaE2fyk4Zxe+sKhB13bdI0nyVDc/ZfpPVZaW9By9bhu/bOFCAnTsDmSfh
9A0/1QVZ8g1vGh1SK9ZehfpcuRWY1iBCOmI7NjqG6p2H9fpjM+vQ5BvN0rrgqxNOeE5WXZ2Jbk2R
qeg+N2VC0RW9uySrBU/ZMDAOyHW14yc3HtuUV0SkOkzjskTX7ARFqRrjHBdJtuhL7Pi91HYoCAx9
dsy6vhOPHu4Ufb+CNuPbj8PglQj8tlk0TMl67sqSY8cT1l5fawxjdN5dOMy0z2qyBnT5495R2qPf
WFH2y+bGNrFuQ7MyajZqqBO8gJNed7rPJWYFzh9TKTvCAM5spMAQMeo9ZKhRR6+NZj0hp123KLqV
A9YxLRs5eErCKQez3lXuLGceYb/04jupnmAubAgxcbdknTd856zsTX3VIjSrPsrOBwa5R1dzatD1
T4oawU90nK2uRohdmeGfpi5Mh6Ucug20BW2aDP0bCpCqgbNuj6ru11GiyemlEoEyMOqtbPXFLuou
+myhWVs8wW4ds40zu96voUUoD0lKBGE3fRlPeGr4EXJpbPtKPWca6JF2U3YuwetBeg/TlLj2c5v4
ndrhysgJtAZ2h4jxBiqREaGyj8QiqmAI6U7TS2HnbNQdWrDINKyw8VRARIpEQ6Lz3qrNvArWcwsc
7WPRaqLpt7rwKQOulJnSC0BmDiYnDgl93qnfjkBo39+EogEFhJD/pJf2DogQLqGrxtDUZOBrg6n5
CwhLDcV9WOVh8WCakQZKFZ0fYMmrqfSj9Icj67GK1x560PonfIgQT4C1M4XYDqkWiEy34oB1ul85
gsxCrDQzCupuPeMhmubOMzJpt+/TUsfl5li3mai6fT1CDcYFjUeB524qyw2dh8JK3LxDuygWhTi2
nNbYnmFt3KIri4aNszZtDSMZlNsHbDaOyso5vr6EGQrc3acitWQabJsi8AbjSx2WvH3I7nzHQia/
LTTv3diieXnvAxpqEJKMlD2shmDqjG3T4GCtbwINgdGPeSIneZDoecQJiMJ2dqIKHHMIfvu5Sc9j
1yaT+09bxQNugzpupXhvm035hHSzLkH9AVYCeAiRtPxtWpzJK7MnW8AzKMb2V3crL3yaeCB3z3pb
1tk+yyLXvG989KjWHF/6T6/FHWcVd1N1RPku2w9OaCASMcwegG40RO/cEHHJAObBzsyC9AN9tYp+
D7qpjfOEzHWOr7Vb18jf0fQuxQe36gfIu5Ulbe2baVH7/sWYYutb6yYNZYFO04I9P4uWgyHSDsXL
scisPXBrPbtvpiJ0Nu5Amr5Ok8CU36zO9PEW1PJcVg+akwYZqrloZj4Y3MDhR2nH4/TAeVd9U7Yx
iecIPebwl6diP39MUs33HlupqwBrmFiWO5QaYw8746qf9uSqU4s8bAFodCs1ZDfLoDHqj8BWY0Ta
o3gMfrJkS9ZcaAB3eaxdsyh+B6GdzKqKNfOA+0BfW39iu6c6vdLK2mRVs0b08REvT9pTWjG1LoZK
Sqo7gTgr1H4bN4L0OYx83CWREcTvG6stB2FO4zDyUAjHtRr8pP6n96dB/9OnNrLrKyQpUf9fNy1u
Zz/NehzxExFFMboKrxREbzEtb7ENG7FNELEDV6MUMyq1FpYcG6xUCln88bp8tqwufdnAlhUIXwc/
pJ3o1bMX2znGy1ijdcMsLh0oF7fPcrIckClGl7cIHEb+WO99v8/goNP3kO9izRmsFUAZJIP8cuQ8
B3rQdC85uNBZbniMO45GnAbXKTgQMJZGqdFIGssYWJGexrb/PEY0Tp/DQct/RwX+KlQrsz6lGlwZ
z4ZGxWxtsRattSejOv/VdMr/BMCLGzvIdTE+usUwosyvhvAhFRbmWJw+8ptv0Pjlgu2xgwHU8ymb
yuS3i01bfsBI0HqshsF9hHgatX+vhRckTNHdN43GvSsGKbrPZAqzn4RwgnwvFeIWewRNwnare6E9
rq0yqJ2DanRgLcB98U8xPD7WpLRjXU+6saE2KpAsrVA8WAPEQ47AkSg97hLXCR943eCJU+WZ+hFr
3N/HqjWlva2wGQOC3bb5tpZGunNxcrZ3Nt4fex4fqIZUU1rpgNpCKTZVXmCa1QMa39R0L7o9zoP9
iwUWM1vLkDtm7aQ9HyWeMpSBelCt7XqqMW3G26T3ppXd+2DHUIsLIhSExqHfxNh0j9hQo0e+SvBR
PKR53eL3gBopQuwa19DKmEOtu9JMwXwYXWiva6N0UYceUVMFZBeJTxx35tfGwkBtZU5B88VOvOiL
E43hP4LOzqNRI3/CjGiajp5wSR8J22BU5uGGI1we4Hsc4GyUVe5DhRh2+liWqmj2pt0k1XEs4ejs
Oqs1xy/YArRyY0sPTdXEaQbaQOip7t0myO1tOPl6uU74dz7M34FK+JSW/boNQySmyVFKb2MrchFw
iRMat/zEHJdKVNJ/BIOT30dWqUYEuZmoFayc1kJJXElY5SpOvpd8mngdD5mGfQqeQvzaAkiR41QF
sL8cY1YeO/kuweXPXFOGJQePUh/bOWTVo2ds6JPwYEfhgKMAmQoQjMQPynVgZNWHNHN9sfPMBE2b
oOncdmeVDaZDOorIwapUTTmhkA6yFzMmQ9hs/Vx3tqrLq0+D1+TO5zzFhm89uBouH/noVRhjCTmO
7xwvQtS6iqwgWmOF5Bmbku9Zvcd12zyUUZI7x9LKsI3KR80mu/Q6Q60smEGIIHsth9n/cHRe243r
SBT9IqzFAKZXUpJzdjv0C5ft62YAM0GQ4NfP1jzP3O6WRAJVp06dPe8V+IWuNVBWsVb1326voIbG
nJkkM29LcSiLkT/WJxZWHU1iqPjCqAoKnOJddJM0MDMuqHFjsaSwbNWv2v1t/Q0JXvlom4H7pCZc
2j90c5JMJ70XDp/FnbuMakkS/bhi97jOtyl48wI7x9ddzh4AoGBTPMMq7OA+4Ly/2QwQt9SsK0We
2UmzPoS9BIJB8FRC7GK5VY929Ly/swQSUZGPL1MNYldzGCY1IJHccDCuuyv/TJ4DfaVXIJpI/K/c
Z2/RRBYEWBzaDzUBkK8OatZLB151s4ARuo2bLyQvWzyW1LWv+yKIdnF6r7rp3WBJsp6ISQp+uKNk
CRdl7F/yUwXmtC8l3K+a+uHZsG5SH/MN4mpaMKMuL6tVjNBMsOqo1LDGFJ1ynSMHgzpqzwDWzf2Q
qzgbotjmrE+IkPMx8Q1u0Hwr84vdM845/7Yo2gtBPT28l7W/pkMcqSqbi4Wzi8lGpNp0ZUWyvZzY
d31Ee/OaA/Mj416NkYajMwp6Ft6vsAJpQJLmVl92Mp6GG2oVujbFz1IT75fw5zj1EsyHeZOsw7PA
Ur4z1m9/PeLx/yuHfv2P+Jfyay0U7KcAbx7sFTE87vWiXjugjNvB4YH6ANLoEGat/O51UsLhzGzd
3T9FW0gcfujkiTgEFBT+Rehurrrym3Z+Zc4eFHtGv0/3tuvOf57YsbNHNpBAnJM7zV0guLUybLzk
Y+XAxSuKwY4G1TR++MhUnnCKnWWm5IRH35lOIpqi7U/dJbG60lJRDmsDO2hvDPcQINfO18eBvLoq
DYUoP+uCzfkU05rTvoIXXOeDacfcv+Ao7u8wUQCmrP09ZO1mScJU7jVZARgpwEVM3vbP0SL5N5Mw
vxBynwP6XpwlYGgZz9xnGOzIvZZu6x3zgPYc34sBTbYB2f5a15VNl6L0W5XCfvV/GJbQA+kE9MWu
xfQnzqP+u+2s8IE8A9N2nTCuMuTsCYJcjAp8YnNFQQwPcrwnZTm6bwAxDK9Lvxd/w25Y78Nd5l+J
tuIJ3ubylIhkVRcDFQ/2SR2wVQxl3HVAXNTjaZXtXB0Td4vhXy2VvVvHZnNOjSRpPSKSVKWBsPqn
9slJIOml88NDvnlklTuTcRBuiv1rdiS0MoY73XZp1Ox/r6uE0gQhqf86g7D3Y7TE9Z1Xe84/b2nX
eyPQwU/+OIdfpmjq1zIgJYOVRmjOS1hQIgUMU0xq8fhANceEaw/jWrX/ttER39281d45mtq+VL0m
lmXu96Z8qKtRMjZtTffrNvNkgdglSh0tEeQNzs1muREtKfE0CHb8V4Qy/2v9oXhauMIfw6bUn6UO
YuAtfGs/0ainm60dAS0mHb95SgbL5maNEtSBTVOe13bljG3BkbYh9LYsl/tkog2Hmqc0XZUtz21C
HFSPrtdu3WlwqgBF3iXR6GRma5a0HqsgumBy6X6GWgEoZCVfPMgp4HX3WLuMEKro4Q8ba+1guqMt
oivFSRAzbRI2Oa7+xgqHIpv/emfmK0+rR2N/9EbN2FOD8byIar7rNNGtJp598eDeLnPEQ5YbKR/y
MS7fcF40r6u3oAPR+C3kdg/J6KQ5CQywuMIYlFxTBL+mT5q7FVp1cb2VwpdHEua1AizVxpDZlvNE
xQHMe+WOUaNP25Ykr9zp4HpNUHU3NRve+mrqm/Bvb3xxt9ViD05Qjsp3iIr7ch0VU/JcJrmFwT2T
vH/WWIIcfBH84djdInU5AsCus0IO8r949KGY6C5vbuQ+7W9yXQadTcEcdkQeAUBKLb/MRcsocj0Z
U+4fMJXsdstpAZct8ZR3bGWsV4BMg6GchXoD6IIPz7djE/tB0+2/BpBAXtTEom9a6TEAXiGoAWCC
W+dfU9XtDet+5yMc9QrOsqnAZrBFA7ZIW3jI/IQuX8AODX1nLeuBXDd/y8phDyF7xgLAbkHZHmSi
kc5VYFY+ZsISBFmQ0LmjlPdZ/jDhy/84g5zfJXb6v4wJ7E3RLPWW6bJJ3mOAQ/+hBDaP0zK033Ww
+4Sq223KmJLT/m5MiUjLwPOPD25N8iu/m5uYv3exPFEi12eUKAH7qSvzkW+WMwMdxAvm54ZwD5p9
D1cEp2c0Phq61DUlyLd2bwYrgr/GzsFdFNbTV1Mp+e5HjNDSWTb6W80kT6Vbg/6ZzW0fthx7deOl
0zLHX0yYKZKXMilu92DcptTyJd6RGu1UrFZty+2wFBQpjru4B1hLTc9a1wgnytJ3fAqsWZ9xFUr+
3d7ASgjGjf5CDnWuUmsmCOsha6U0/3vVjxd5K9a7PD4nUIeMYnU6lmfk8Vz28XKkarJdJue9/sCm
nz96S7iatKU/2rO2OFdtozSw40IyCVMzhFGfFT4L+9fxZKcvz1j5Gu6J5OwWe/fUdzp+DwrftVeJ
KtTroOv+R2OxviM+orenKqxIiu9JwfhwNoTUFKpDxfJ/NbrP8HG4AvKS6EyO2DB62jonel/8gVYO
F7F8K43h6lhB/LSHcFJbc62d2r9pZppkal+/Xw5+54qPKu6JpqNnyGlIY0mY00zVctvunZ7TQQKL
TnnFw28h1qY4luNK+FFNRwxKSsFg8+kn0IGYKV80Y17fTjtBCRe5SNyreFbRb9HK7hr/OlVMYygx
XB1vryjL0XjAhpyv2RYL8HhxMGCgbxDEiMtkb/6uYtj0szawC05agwYLQkNF3+kaNpk3TfOnAxr9
McTch9e+I5IkhXLUgG0j//GGUWYPrHVS1UvRKj1kAyiDhlBWQ+0VExzlp9ov2pclEdGatesAvl1L
d7uVcWHP/HmAeDFJvBFYPV1FJx+C1onfeNip3Fh1br1ZfGIuYt2dpXdvhtMdzLcN23HrpWJK9BqJ
dSqvSY7kciwpq8uUswgwVels5sIphig6TPBiujQoOGQkYtl17gKbnHUzJsd9K9WN7ewEFHAKLHgP
YeeHaoV5AuanYIzZLFN3WUUMiiBjBuVHkA/715hsznjgN1S3y6Y995CsMw93o/L2XQs1fCdtI4ss
pEL5Ychg7+po1eWBnrm715sVzaNDFIMunpMBERhIn6+JgM+Xavp0fdtSdlSLXO4lGJPwEHfxaL8V
0DUId0rzFohY8ys4lOp0hrOv/IuzAYAV52pKfsKgmrrjOM37+glGxn2JGRxeWuOUvDi7WT76dk1+
2qVvylPsQt4kPF2+L72opwxSYfvpVNy6qUPH/WcXdULwUpj0J3cKeUqTcFmbo5iXJD5uSz5UlxNa
NySHTrr7bdEk1Cw7bfFLKGfkRXfzSAbwEbCbAxiseEuJK+03MBR1r5A5/PZFbQQnEJ++A7LcJogf
WtaUoV7kdtGxbfjHHHoz8ldv8RjNB2e32x3F80gvaxs7Zi2KXnVkO78F9slM6EtYE8bFT7OfJQXr
jONTXIs4PnrE9VBsrKNds70KOpSpaNFOJuy291wqwzRkPTPtf56NHKJ/+R0q7zJI1gG4x0LSaR4t
o5+hMdPW2MiHBNmLsB+uZ+lByLJcSKhDhOuhEk9D2WbdvgePS70qgIpi7Q6bXmmFih3bHkjTiSD5
ctLDevI8agwcMAU24HZoJ8WAZuue62nxHP7vpr93fUiYqYXC1552VF+ZhV0VPkFJwlWy2WVAcVNt
dE8snR+legiX/1iI3wC9ONYZDiE/83Bo4ZQgWA1J8WgswTgpQolyLgyu3RWWMgmd6NBJPPHoeBKa
Rz4/M1Rp6e1t37nn47v5qjbAUOlIhhv/eUU1nYrcNa/eLpOHoYVkdIFdv36cwet4h4CMiCedEOBI
prcm9R2mnMe4yi0XKgFn9lxxWhIko7e2rAs8HnVh3Kzvu2q/U1LRqgVcgy3AvyXYjsMuCO8Uzb42
N9UUu5fTMGiTDsz/X0ueKo2zpgGrrtjSLjiMK16oCq8MRF/sXjSiYVBcLIUf7wfCiQdGmXmtoTsT
PJ5nIVSZL9k12rko6VKv0FT9hz5aw3+ln8iFc6vQNpt5gCLA7s3unNReKJgyuWde10C0ArpXZWey
MWQTMYSpIuAy7YDh25KNtcWYLvx9RebFD6vuVzLUAuiayQrbyqzxHUOi6U+ORc5h4I8UQp7tuqP6
uZpBQLWOu8hsPuMfdSvuJijazbcoqx1RUibqNWdCPxxbUJnwrukPHpOtpnJiu2gqU8eZd3Rm26ir
3PfY69UbY5kUYiJroxGV65QtzPhgeOd7TwOwyWDKgnqQL8nk0le7LF0+M/JxkTBGd6EQWhZQVSpm
JmVhRj0uFSXvgUxuBZ6ppMYwBQztg1lL8+3l1mmo99bhFtxO4155Ohev0y79J7y/e5sGOodP2zrd
NB1bpn13ex8ggJVFoP/8f8iQJiYZfr1l2h7gi+s3kfdjc0ymsf4NfMV1Opht/16tmB5825W/Y0+E
B82Bnz8Mtgs5gvLeezONJLPXoD5dRl7v/eQLRx4flWeMuei+HJatm/5GnUCY33dD4tYSA2J1GAP+
Ja+tDo7cc/KBCdr8TKu6DxkIOvuBSVr87ZhMcJElZ6RSs7gCUPHSME8q9GheBhuXFr//Dvpg8KLp
d3LIbKFaD38FQY5ORjMa33veWqP0Ttv8RwBOQ37Si3PX1OeTZivL/Knj+tTZql1zw3CE7VuMzJEA
Ija74d0W7BKEs22bpw2gX4ccY7sHbxMh0YaG+y6ODIfVFIXO8xh3ANTnPPI2BkytCQ5F1CBTEqMd
e5fLCEj0NiBhJThot7P/+IbOhxWlpsoG5NQ3dy0RS9VCt5UGEtmjIJokuOQSBIjdtjmDcG9v+yd1
Tho4JZ1nbzn2/I72g/I+DWPR/8tFKyXIaTiNaWz8/rneknnNmJfDkUtkR+iLt1Xu00QJ4mQhLp/H
mfIfUDs/CsMn1kcWNuM3Z6LILjYS4PN2MKnirGM9yVSRvZJsBP7GARCztHUX2WY8JPbDLLV4Ldx6
gsBqp+mrUzlqrYFaosAqmuExJJ70Z+LmeUBpdh/J7O29xxEvfI5k1wLURHg0h63u3Ok9R/lzAFja
5bF13Lm9ObPW9nTk9QpPLCMy/6vFOfT4nDd8bOeZWt6Pq6TCzTMDT8RiW353Cm2WJcqJhlZMSjEm
GlT56LENuxwnbaZjkc+M+DesfHy/1qOomBonfFKuUiNfdUGt0OMG/XYUg+ljN3MUZ7beeGLj3on+
ad+xz9IuZr4Z4pArx7Jz42YReLovdPBIZjMm5IuQ6NvyqpLY48/XHJmYw9D7lH8Q26GzMcrIM2Td
/aPejPtpVRO7KfByccPSe/8bRivCM0HPBK7WjIDflyYyUdo4LTP8oIjGq3YW/MntZEZKWhk1QTaq
OPjH3CNg2oGL4Dwsbtm5AotFm0VwvPODdoIs3nGomUwxPvRu7dQ6fxohRw8s3h6Ae6qa+Kwj5wzj
oxL990CWXP8Mjs5+bzi5PvlAUFpoNpruGLEdEmZyNLO+WMlPv0bwcda05xF6oVrqmgPoQ+EA8N0F
JEBX+59O0FVvuFTLvwva7Cdxnm55wZy6hflcBb/T3oN6ouhx0PyZzX0P/SjvtiQe1+kYmMT9wTgO
IBE4GyEA0CikunJUs753ezEF114JVvmgcYPwILPY+Y/3cRtRD0fmxJVpgFA7OG/GY6hEORwhkcmb
mbQJxk1bJ39zv0UJcPs4P5TTGq6nqNpxE1ZL4IgzfFbMxV0R1C2fmcmAyDaeV3vql8Vvspbf7rpz
e4dZMguZv2pYNYDDnaJW5HMeZBa52j8GXbDVGZxY37nZ82bKU4KJgk/hbUyEuiL29KmmgX2OlHCH
LAmEsFfVVHqv2GFJBnDcktog6slw6bWLOlOc64C0ANv70HT+AJHZrN2LmBiPcUtD/Eh30JZPzhya
4rQK3f6NIFfWWdUhVqeNKALuM68ZXjWcwv/YuUCf6dTSR+mkO5YvPiRJhi5oRuvtt2oCFpH6Kkdt
MkUQPeDVHdQh5h7eGbXHI4eSCBbW68BJd6cCgEtzkTdjVN94HB8oz+Wo3SNQpOq1VgWcTS9YRXXs
8SVJ5DwPWXnQIVRuu+AedtWu3tjrCtu0Jc/iTLuf9kPYebtOuSKZcSzcNL8zIbrywMTHvQ7XNldk
WCbhdahisSHor9tLyVf5Nuw7S8ZbnUDQE4qzLzOlVxI53PXjcEISKh7n8pzP0ayh+yaccnln34PX
r1tyDCi2Hbb5UMp4llkhBqwYMo+9q7nm/fvCJ8ABKaOOQZfnc9gqyixezs4DX+hWSAyEm2COJDdx
pomtwlHDBgJjfdFoct+4DaL8KDeaiFQqm5w6o0V9G9g1D9N4c7YKYjbJRFnTIahexjYMfodgLN87
jpSSLyFarnqXkugQ44GSz7sCA2+l01e3VGfh7To4UXcRmM5UWRC0mGqoHFBrXNe406E1nkCA2Qse
njII+k9jFz7I6FfFU0vT9b7RE7DiI3oCDvZ4yP+ouBgs25R7FGUI/4wBGPVON8NAmXJq0dTB+Q52
Wlif9ad7d1n7H9GIoLrZvDC4ZPt6+QlNExzhPC7jPdI9My/NUqTlUBrDf4lpq/8ss9XfBvX1TQ4h
1ol8INEn82G/xkALKc0PwFflg8bugUOMGSw5SsZC9tVGqsx6xJATurlOX1HdcwguJWo5N4mOpqxW
1cxPsUY8+jqGQZp25SzfEqxHX2Xjbm/OGMVL2nrd9tUREu0e6tKIJ+qJHYfKyD8+its/kO2nN7X1
TpJyVrs1O1D4TnCOyYmixRYD/NQ17HZ6t30G10wADFIDCfLIXEM0xakLdvgrcLX84zvR8iQFDWo6
x2b+8Zyiox6hCQI3yljzCl6hpKTLF/+moiQNs6Yyc49nhdxqwj59gmnNgMmCV78dLrgLy+9IroEm
XtoC2RbjWIUHKYKoOuR8gW6GLTfiXc3PwMbK8ytsy2SGMT8fMGyl5zOZpRV+YJlOYKVuuxi5k4mc
Gt4ImGr+U5uZelz4e/PQNVSeR2uKgbEW4932kNRGbqetZqw9bmE7ZjZSkk+WsyV63HMuGGbj8fZ3
UI76oiFgj7tqxf7qudZha0WM66ssbP3sWeMiGrkrUziuDxDw+DWYTDex7h+Mzsf7Vnr+n6mj039C
dvJlBuN1+2vZrPssetu+zKGixMYBXuMJq3L/rQxszwa+rfx7wZi7vOy7YvwqTX92INKDqHQlxk1f
LE6nRGqWhPtC2KVmnMQw8TUMMbXUJTGX6Tp2+tewcPE3pAUtqDd83k+fIoFqghlXcuzDtdLZOO/F
H1e7mIkGJjpnqkbJuCLoV77nqiV+OgXf6T5t/ro9tcDJBqRLWX/hqKMJsdr8t+EsbtNyPj/F8yyr
/nIfVPfRMxDmgU6gGGcCYcBJmR2USYrohBQFUba8K/XQRdkkvYl7eOU/Oo2lXErwHiXieOMI24B4
zjEOzcWmn4o5x2JRn432qZRQf/GjLeKD3rx58AOkbr75WjwMky4eWachPDd3O3nluRoNeDpblHjh
goCASNUv8SFCVHtDVBw+nWL1giNkVXRZM1XuPZ7JLszYK0G4ol8LmUrXbmQzzlnMG5Re3ZNdQMQc
xOjzg5eaUfKBV+CMasex9yFKf9hgQlrnchWM3znDi+0rHoL8NaCK4XsKxfLt+jtTfhI8KzAzbmBp
1MVavrl5FeTXRLKuD9DT4+bEq8DBhjWPu7IPgO4xgTVjQeXuT+hN7QCEl32a6VZIzpY00oVWB93I
cU9FaPMH9i3Ms/Fi/W2khm7pkhly0zWM4qnc+pyxpAy+0PGA+tKtFJc9mOASLbbqL5x1xNmzSTHc
8FFnrA2RV5aZZeXqt+L54W8gw/00O234b5BlEx7FZLqv8/FAl8bMgyxvKomrKN9aYg2Zl36O8eqy
71D6RccNJWLkGTSK+2ZiuQB7TJjf71ED0W9HiMOLUO69OSR5XwyURLK63oMOBXvI8akjYOD+OI3C
qnuV9Fye7QhDlsdn8q+BmlZoravTN/RQoXp29Fb/rP0e/S3xg2PILH3nfd5HmqKgIXVHbiVum8Jz
2DEsFienLA+N/85TWN9ixf/Z8hm8rt8NVHtRRX0e7bFHImTXOJe1N+Bn2sCwAyqN67E81jEle2oE
nWhaM67DbJSs3hWmnDI+knQHmynshP/VYYbjtPK5huvOOJflPPJKIPwnj7M3+I8DCjSk8tVfP0eP
W5OHT67fXgduKK1VHd6YGe9X2iV99bZaxmVoUmtwxw72yhOOubI8Lhj7JrKhBpjYbaSYYoST61zz
w014NdQmXlWyFRjZzgbEPoA4dGFGU3Hg5t3nxBLpx+rP/X3nVJt/WTeDc+rEpuUFh+uoskj3upS4
JpAEwQGhJzTmWnXMP93zJBFPXZxGbJSayy0JWuYNbRXOnEAeYi+gFBYdyMpnvG18xfvEj5BP+Jh0
EDL4MPGdWiuIZrOPPH7HUhnqQbepMIItM+HPRZZAreDeKPXRDFHjnyAFIWnXiz999LW3/q4ddxCJ
XEycD7W240uUuKK5xehb3dScFm0Wreeuihkz/wjsMlWRRtReH+SQihu2FhljR/taf8lSrr/M+Phb
JzWr5IBu1cQPk2wRhCEcAkc+598yde3iYHpnD24Ibsqgr/5gOtCagssAmdVAN/GMbKyyqGwCcQ6B
FkltvmWddr4zGM0B0SJ37ZcQEoeqfGDWunmvOCz2bwovgx9+i2Q+v+lCsQpynIjgiq4AEjdfpHyv
H1vhb8sFM/m4PyR0xXgsFkE6JP014nYR7eIzIRKN2K44TO7LRSUlbrAyprju+5eZMT7GKqdyvgX2
iO6wVyrIj5hDEqxRtKbtQc54hJh0n18AuVjCCr0uNmCnuVNgu+sIpxmTvuRV92P8tC/+6jCs3PmY
bCiPFzht17vdzDvy287JcGAwsjwXmKYX5kOuGtE0Y/VWEY/gH5a+n0j9wQVIkalai1Y8Bxw5k6to
+mOMIRCl2SPR+FJEqRgxCB4b5rfEOKphj/LLEW25IqSIAhemu8fIkBFcF56IHRvIZiJKLT6h3Cvu
Jt9jNCexkZMZN+20y5CTPYZWwFpfKB5XcyxJUL0mTMZFYXE6IWiOZx7fdXNIVRjr1uapshzvzBER
fK5IBaeZxnAS4e3aa/crUJ5if7gjRpO0VaO2Q+sb+V+5d5yBooJGkwq/RaNNajzA6cJh/Tw1Y/MH
Y6I/HOnqtzdTlG15JSi8mW1Ug/8UFR4JW5s78ETqsNMuU0PXvVspbr7G2sQvxAUnmI+gFeXHJtlZ
6dx9T99PceX9LXsvCgDSb87VHhT98DAl/fS02i5w8G7EONj7c2nf5r6aMuksuMKoyAWb1104v3dl
Q59bEwvKIY+JMz+gjMsnjgNmSOyYYcn1u0YIzG9ieeSY2k3m1wqP41CTaLSO/78HpE5M2ju9vuNo
ZE6Mjyj/YBOjubQkq24HDA+MB7H5jJ+W/bj5MGJ4G6/hpjj/iq2L/QtHoPFlyAQuV4kTQpDkcBHx
0V192k+Cx/V/beHNKwW1Kt7I2DVPtpwMN8wQFl+jtvZfEWGzO6kpUd8Jl/R0DHmxmESMdTwSQVNH
+EItJWfGE8+wW5aC94YtBgo/Wm/1g0bfffVDVK2pSzT8G1NcNJp11vau79fki+wX3DxMjIORKcBe
Y1n2RfxfU7f7d0VvxadyGzxtSxsZmdVVHejzOC8wmVNFzd+KbFfAPe7Our1EqWPqWZ13OmaTYBbt
+r3FfOI4/PgFY7vrebUePO3IWwPeAylKXEZ1MR3jIcF2zd0CUiku5F5kDGTHe8hjjj1ETujcBkUH
bKBy16a/oH5U72PPqUwRh/Vo8QaOfgyP7Q920/qRvVaNz7DyWnHEEZ4/as6nMqPMd2nTqn558fCK
/xmY3bwGIXMEye142/aN/1w3vuyexnpdiNpJKmMvvdhsL3M5z8Sg7pNPDNDQ6PzC9n79vAz+jPK0
WpZWrLOjNlK7EJq6e7GKj3RJIjxWsqdd3OYxnA6e5q05FrraOB+TdequOrl5C+u4qwRtvpUB50Pg
a/7nknWen6HaB5GRtdaTaFC7tv6Oe4wTF0RkmPzO0ONg6Ipy87zhm/uVtAb81O45zKUr0NpzWWIn
szhgsDdop/lepy1/zan0/yMU6iyz2m2VHATUgEdWcfxP9kFwerSsB32O1cZFPmk3uRibVTFlZUOo
vdzwdz7TqwyAjWtvxj4fsBy0uvvoZnPDJmKqPK9pcJggkhzynDUZ6sgoekSbptoM2Aq4qSfsd4cK
xGTM8GDhesJc4795dqy+txhnb9Y0EVUu23/TmI1OnD92tcRnROVPkcvYtVSn3m/DF9F6GHkWQkMe
Z+HqPRvjfFlT1t9wMw2R07+qqLJ/4yV0X0IGWs7RzXdHHMokYTgBG6qoMjW1lKaN8LsnN9bxM/TG
/tMRc4Bhqe8LL+M8RD6EDtfdspImOvaaJ/+LPHkMn9hx26uJxStzdMl91xn/Huc1Z+f5et/XHo8I
Aup/s6qKTw81DUftuLUVk1gesdTzW2FxCpqz7xKDG+YALPDveWdLecCRtDOGj+LhAoc9/6WPt67n
3mP6RnGMJT9dfHLSjsWko3tdB2LjqG7cAO2vrj+mQVWvSa6SR8aGKC5rnu/iLHBtfRqHgtWWrZKU
+5aT7YuigVbDw2WZ6p5lh5TFqvw7LJEqTnMy1vJg8UIk+Ly0vZZ72JJ14ZxvmNoZm+ooTYks2+Do
8I9uG0cP574z4FBZ9qu5n4spyxeDtkd+k3c7m13+KRSnWErAZQWBiLbkFE8D5QzhzdO/lYW/22ps
tXcwk8O8vIrZKuCb5oHMAj0WTWp2Kz5YQOQ33iyR6HG1u6/+FhHVMuK79JDGKNHSVfUeizeqS560
yvcgpVkvKRpy1+WFcDzxZ638/U9emcXFEH7WmQmDW75kPftjtq/oMNkOgSI/5wpaBm5oRo+tHQqB
fZa2OrV+5N6xLjbdx0mB4ThyWyr7QkYaWFQyrBsnPeN5b7aMevdNrfkJo6gsLht3Tp5EV5KikSRM
7G98szLNYBw+H3KO/ZkVC+76K6+WiUhnDUtZd5OgF9WM3Y80q13NGmLd90+edbEF4BmbWaLJHeZd
7Mgtx3Er7XCYnM2VWbyzAp1tzrJ8GX8V63FdJrc+JWWieKfKJKTSwoC6Y58rivrgIglW/20Fwsxx
2YVrsrZnAZ7CzCosF8noVdfkjyXt3Wqq+DGoVDMefLM3rGn1eOweWPlhqL2wp8CXMfrtf67q3Plk
yz3fDnZDsjoVJYXxweVbnA47hzi1Rc2Uii+2GYSLKuTlz9UYUUuMoC8ERk9DEWJ5V3+bbgOoXrH3
8dxrS8LLGQNwBxBBf+CZlQwh+zm8GwPmzpm/2wFrcTzUZDHK3MV5y8mVCgYp927uYnnZUFJx4q3Y
sg8N+0P/9flg//SNWz9IXOnO2TCIdowaG9GI9sO/ODc0f+i6aIWoh1RcdcDARkeN85eKb9UZLUpH
CWqm+MEd/NG9yGW8/y3E6tyxYmqcG5bJ/P/WwPXP4kyDPROWUHGFMFzuzEed7oHlAt/Fw+8vJWN2
AAcZJiDeqGirnacS6IHKeunwgxnHCV6XeWKsPC4h413lzMmVFYVeL1Z+75edG3y7lKgZVzXqyZP2
DRoSGWfLLYYIbske98k91QHXRePMvUn3GRHjIq7GCQHLY5vgBU2yoQTpjYdfqlPxU9j2mGG5boqH
scFJnBq+5Xcc6ubh3OhhxXEa9sGE6OdH9iTzHzWgIGfG3+gw5BY32ERAqnwmpeVlLobSRvizGuSK
tiZY90ganvxpENtIhvWG8rWUnabzdZLxk5yhsEFk65qfwh0nXBC5QlJim7sZ8KR3w6vb4wDgkMV/
IQMyj9NqBkp+4C22fxMb7oY63scLsiLVBv9j7syaG0eSLf1XyvqddbEvY7fbbLBxkShqy6yUXmC5
KLEQO0Bsv34+qKpviZCGmOyn6azO1EIyEBEeHhHux88BhcOxEZy0ktwrEbUMNlko7ZtqVPode1At
e7kfkOfGdCtXaIKKI35VyIU9eefBk2KCO27cN4SxVWMEGBka6WHCoA5O2Jf9npNLVmubgIz24IaK
aJRQy5Wrfd2ya26OeS5vDWIikmVAMM8VPu8L8VBTDPij8oXxoFEt2lgdwIrTphmJv91Se+bDbbrS
c8YmVNTcRcWr0a/HRkuKz9wLVp9XJoFR0kCFAD5fiznlNl0hPiXZqAicAbkefTeDuF1ZXL/AKPoi
RVProgQ1/oeOaqhJysXMVJyETGgMnG1AEB4AUDR8Al3aordhUrrkyQW1PFZ+GtCivVxxPXEJvCU3
QDwA6k/oGgRIzohCzoq7E3FQzRLgDwlhRXpenXLfOh3L01o/dv3tapVA9rryA6auOTnJ8SSuLzc/
L/iemkerlXJ8AxpbsmDntdbUsFYNsJXUovSK61AClPm0EUAJylR3FgdyFKY1qkpwVfUJsODLjc9V
xRCYo3VJEMg6ytrEn3LeOjphmkrqLrOOPluuW4k+CylFFtA9cquIgDURRQuozCZ/HnGjokbUPWag
TTjEEPAutebLwhPNa8/nTzSjWAHw7JdVynQEuYIfJoXpxIEp2RyVPpcchXE85MIrqtHcpOlU+L2M
YZ1lRACkLgAaPhByAE9iLozUnALg9bEQMZxYb0X5HbNY2eOhTwpX4iwNCLdSOxcA7EiIRh7rXMud
y6Mw54aYWpsYPvSJ3RRMzIwmpeiUDJl3kCDAgY1vSqTLwOMol+JY2Kv9N4R+pQUSnY/MEMo9UVMn
GxTVGfUFAMk6P9bk4SkHlG41YCYcc0WwuI3Qb0HPmesio3Y7l7Vfk3+YJA41kMbaZIG0L84s0Mip
QAT/QroPIjxKrgj/RsWnVGEv2BIJIrV9eWjfd/S8vZl9DdqKwpSioPAwEzputN2wH2j3CjyGDFa8
bJzSKMt7U00C73LL7y2bliGfUSE11tGjmp7sDeVTPai5GClYNgpJwi4A28rGW+S/yNXyOp6IBGI2
VGQQxDlvhaYj2SxZ0XInNjt1gr4ZqbgjKd896OCtF+zm/bqAfRv3QfaYhCCzed6coZi+ma6w1Kph
N2sIDdtEHP+guEbcXB6+92tCgWdDR42cdA/8vtPwvhk+Srmqqo/YG/xSKrecYKjFonw4sgF4UpVc
Ec5dkF3/sEUZIiYq4ClNmLMXitywy/TEmi/CVffdHwh0mU08RRKr8HgLW6OxwDPykYUgnWBQCGFA
/zRnF+9QhFDI3OKNqxP3FXMs6sIp9LrN/gNTRIIITnhRUZi12VhGgMk5UTCWY6mXYJ0bE8xRXy60
8tH4QVcuAp5CBQVM/PmMdTo43WNIKw0IAY3SQnPcxKFUuT0xVjL4xMIum8hHxmgKJugBjmV4s9kK
0/JKDQZjMhGxNe+6DGIQuw8CfeWeEg41C55kTlI0rTRT1gVGUYE1Yi5TkpunhDMwlceVGKRfIxJ6
4EOPQFfG4tqos0mSeNW0ny938QP3xcYACZmIr0TpWTof09E3RlkFJGrBKUBFp6j763og3iqnsVcm
vkEUQlbWigzgcaG7H8wmJLBkm+Fkwrkos4NKK0V5aJSs9No/GU8Shdcxe7HYbhArO3kB9dHu5a5+
sBqmAxnSLLLIljR3LXVnNmDsEnJZwEMdFWZL77SSl1TJP5hFXYLRTRNhKYL6edYt6GqCOJvWnC8d
xR7U+7GO13Jdi4InZgJo5CgWhoMI/jdccGgftsxGQAkbYoHwpZ9PpQ/uv29QA7Ni48Q9mmIY3/Fr
1gZBklr8hm8H7NpRyukvNPzBMqE9gdMFZNfg26YHe+NJK0redSpMGdhj0e/qTGhdmGBXdyYRlAWP
9kEfof+TETBhqUxy4edNlYkgjZ2aUp1P7Z+zqoCW9WpF4W1EAumuAKb85SiaS3zFH3TQnLjh0Q9S
iaAIszmlYBoO5pZFEokQ6AgVcCRKW/x1IFCl8MtGaoL5MFHZQPYGEszzDsYUnRNPooM+hECO2YBj
6kp1ie/t/VKYFBcERFZVGN+0OSWg0BqoeJTowKwgEDgcuyN4vjBuF45iH7QycePxB+8Jhf7MfZ6o
V0kz1SQZrYMRLcRMBa0Tar+8rDlFs+QkOBQlAfaz8xHrhbDtOb4DsgA0kh4qyHVyJ69WzdL6+qA7
OGYRNnuBTQ5LOG+IjJISZMRPrbGDmTRKpcoGsLjAOPzeK75KisKXhUQ8x59ZbyQOLF2fEeSku8cd
zjMa3KgG/1H0VP27VFgXw9OvmhxkvIg1AlFXJ2mVmd+IgHUTP+DELMsFV7bQKLxi6HvncisfdEw3
8IuKwOamcc87H70O/tagOpZcxc2SlGES6teIydSeoZ9Cu+iDJXGej9vjCoCQKee7OSt+KwknXSeu
AwRhVZP/Q06U7KofUGkTC3F+d+or+fvlLn5gIHQRGTN2GTj/31294cenaoWBHMIsonI3J7uQN+Ov
2zucPATGVHnyuuaMaNisNWrcKTqwTong3xo9BU91fBwW1CvfnwsIRalsJTp7JSXxs7XrayF0UxN9
poy0HUhtWFmomukegOyba7MzqME9Bj0pvLpJ15eH8YOZ47gFX6CKVqFILOXcUtpIiMoSwRIr15Tg
CyVA6hdK85TaS3JoOyztCKTIu9zk+20FYQqGcsrksHvON+2wkzKzQ0Xb8uVsXKugsp6TFRnJ65XE
9fzWp4JXtPIyJJ57ueEPTMaA1tNgARqsvznXLLqXHGDhG7Ra2KpuYlVJrbooul8+x9I9E95LiYIr
KL9n+1de9NTyGwC/zMTI1tQ1+pC8rTKdpZAkqbpgoB+ZDlsz0cBpRAHNnc/fSUYSC5wq91Kjj9Zw
e4GtS6IVrPS+Hu/hIxz2KkG7tczh+vHXh1NnGFEbMTAfdTKtNycRPSJ2HWgq6H/ATLcinE9uDqfi
wh31IwPVJe7EnCFVrqqzMzOcT4UM4zzIZO2oWzWAhWe5h9UT/G25oU6k3vwHveIqDdEt1x5c9Xmv
RuhUckoEsU4lLyKHKvdCA+YFSdaCNX7YMW750+GDv43ZXR9mKmChMDTA4OJTQ4AyMAmTOjf7ZHNM
VaG+H6n8WYqEfdDoJJLCvYfBZAufbQyjBEy5GKmzGVBsI0dFCdcADj6H1yZIU+fyUL4/yWEc3FBV
7qnsCvLMt6TdkSpbaHUoiWooLrKjsS+TL9R+6WVPhfjQSUu3ulddlPN48CSZws3KYFw5Pcxmr0/N
MNBITVgmyy51o7YR9l0Pg5gZNdnGN0gdiVFZr0OQkWgArkhPWcGgkxBM4chbMN0P/I0J8QkuXdbw
7fPjZdiBzEQdKgdbUwUuQrpA+AKY4i+P8sd9ftPMNA1v1mGsNUkr+Kjf+OPYa1Z1msi1kIpUVDuV
zeagpuFqK3Tk14wExtoiIRUNcbmBKk8sLOhUfWRfzPifwgp4htlqzSGT83WFLgdgx20FtOqLXJVH
IGFCsGtr7miXO//REBP8Zi9h55xE3c77rmgj2hTQMlq6KpfwrlFBpA9pt9CrjwxZR0hchBxfZi6n
Xr8ZYZDBStKfuCdAoVc++XFAHrGUgq8Iby8dBT7sEHeuiaEcbK8wG0DYkQEIiBw4KkTEHb8CEUii
Jlw4cHzYCkUlOB5iH/jv8w5R1+QXErKpyAQHkeFBU6ScHG5aVEBfnp+PRg75HrZWAu8EH2bH+IrD
vUFRKw2tGsFbgUx39LzV7woqhh/+k6YgfjangzUa4Od9Suu+bswVk1T0TXEw/CYkw2kA4wVN1MWf
/oPGULsiBMcRW5zfwqGzCWGH5sDbkoDxTqcG4UsQ4k7bJKl3uamP5oojGhsgdMzs8LN+gWFStDol
dCPLanoHlYVxoxmtseCrpk+ZO05IkvUpPMQOMedizpJWG6IRu8tqcJPWCazoFufYfQ6JUHnFiWqf
y936yDII9gFRBK1EDmu2/ckNReOpRuoMPq3MjkfK46oYkTDO9eHCZL3vG9ESBaNg4yOSMe9bp4hm
UoOpnqqpq3Xol3e5Ue2AymkboYrahY590JoB7zLyCWi+THCzczvsTvIKtXHS62q30nZBaq4ekXai
dEc8jbdQ9PkL58339kFkXUQ4h3OERKXrbC1HggZgf5VT1E6O/akQx4GYm9TdX56uD1tB5ZBlTCiD
nOd5r1arVutH2JlAtMHAqrRBdQOEc0lT6YOxm85CJFq4HBB0nn7/xtESrqc6ygBXn7VDeyuK/gSZ
oOp3p6Sd9odU+snPX+4WJkiQSYKtngzPrFuyllRREHIlgGGMw3oq/Ygy/Rc1qgkscB9QcEs4dDaP
+ZFSWkE2kY0t17tchkW3hjuG6LKS2UAxKFATmLOF1fx+tvDrKvKb3Ck5Ys4TgmVbUIHTmuD5kvJ0
rY+xvxdOndz9snenpELQUS7X8e6SMfPuRgreBwDIEWaMJnfTY/oyTlCzSouXZLDedUiTRW7gusAV
WUK9fLaoYPqtVieBQkSxHKKnNF8V7rEJfzk+TytcTTlOTGIJdOjc/ACCgvbWoRuuKMMtrWNmQIXT
Dd1R3renAtheXJuA6KiTZ/HDdFku5sk+6ufkNriR40HIOJ4/QcJNZyr4Bb1UJWBlokoOr5VITX91
/2c7mTS22JjZmXGN580I0MOflCmMR1mY4Zhy95IBMt5cXlvTWftsSyHiOcmFTLlwc/rvvJEqyuqq
qbXnEzXCRb6606JNKuheLkoWijcccCj6Qq9hwSbfRRemVik2IqyrTIRBszkESwhbb68996edGRrX
aetKuW8nWuyM45fLHZw3RexYIPuASA4RVyqgZ84jgldiBBpKVbDWBzewnfj2qUvbqxV8666gUadG
ZC90Lzc6t5DXRsnxk9OUOGLMQ3sxrENql/ehBX/H8Y76gMQdjcFwLrcy353/bMXgzCvLk7DebL2R
hA6gA6ZrIWVOHaCS1RSKhUXJpq58CTDxQWOTWAh1aGS8kciYef0qz5EpUyc0YujTVlcY92xo7Jh9
4/+i4dOvs6Zmhq9qvq+PJU1Rm9hRxJD6a8hVfvXINrVC5AdtDOJqeJKZXzydxBDkPeyMOBl13ZE1
Jtk26t7lOXpvCWRnqYLATxFtIj5yvr6oOBhjVaM40Y+KgltsHcKwmPyq5yXzc9bKbBVzIYEToOfy
CCGob8Gb9SQcxafLPXlvAIQjoGZFnGPKNumzWemTVSMFI1RqiBZpP8QePoeEAt2JV0Jfkkp6Nd23
bokDBo0RIiBbQn5prlDXwZGgDC1ZLLLosMhwZlxRrK3X19UqLW8A3+Zeo51OG8hfJbuPYmkLS26y
4BvfzR13ZDRPRNBbxlTDOetxWsKwnob6FzOiAqCEZtHutePSaerDRkB4MKZkbDRh3gi0L9AIB0/H
oUxNVy5ldZehVWeuf2n2JkSMwkWIFAoNoX8y8xWnJOnNUOs7CzG8EORyYXyCN4USUiUOF+54sx79
2RSnXKRayWEjZ3hu8rKvR8eMw62lpRR/13TQOSUrcclJCOftkNAlucWwKTITxC45Ty7wI3ElhuLd
1fbgHTaO51mWd7X3PMfx9jbf7x3+dhzb2vCVs7/yttaW1+z3fLtzHH63cXb8zt3xJa/2ttuDs+G3
e9685aW2veXTvLXFR/Lx00u8nPdvH73DdsunWXyc5U6/9rae/cxLeATLnn7C13zjWpa9sTe0y2v5
xNv1gY+/chw+6pmfbF3LdfnEL87e2m4fra1r8x7XdW3Xtu3pZS7v5/OmD7Ov+WJPT3ii+6n59cbe
fXZ300vd3dZy7Rvb4Wt6vVnndN7m6Tx3c23b3nbvTQ/Ks6155739lU/d8NLdzcNm8zANEwM1vdvZ
71NravbB5seXbfA1cPn3qn43Y/NETRpXtQJs6W7vHZ633iOdcu2v9mZnPyy09BrsudTSzLk3dZVI
DbbhOXdfvh0C62C5Tze2YC20I0/L5lI7s9NFXdYF9cu0wxR92d7fM882482UbK72zpVtL2T7Z3HE
90M4u5H7YlPGMKnf7Z3nR6yFebo8RyBcFro0Lbs31zvw2dQfwY60v7vyriaD9vavf/j38OyxNg7Y
6v557z3vD6XFwtk/PzOX1vUaw9rer7fr9dpdr6+tGyxsZ19tMOen6+tXc7y27JsN883KY1k49t2V
bbE+3d2dfXWF9e02Cy580RCmXe1NbxQBScuY8XK+OI+sG0Zsyapfj/uXbGDm76DaoYiRJq6850Pg
sixZ7odpwTNs9/xva635alrVgUUPdz83cHlaP53NZvOzs+4elkzkNSN+6YHmW0pjyHE6GeVh+3jw
7J+bbWR5a28a9L2Hj3Me9pObZGKYCNfCB9rTt87Be3Qet/d750uOb1tbX66+eXwAXTmsrfXjbcvw
OXiR++0au3N32HlhuTdfY2v3wFQ7jmQ5dxjEs2l9cm/wJJ5jbRz3Dj+0208O5rKpvl6QL/VzdrY6
5qteFrFUHPbe+oLPbS2e+2ntWfd/ema6hxO9sp0rj4dw8buXn0B+PYdceoTZwWuE2nDopqH+gnvf
Mwr7ya/tH5yDY19tt3jrzTOrBWeNx2eXWLtuiXv1PMacrWcz7QLOFybHe3a2hwMOG7s53AeW9QdW
5DEn7BLujlX4Ba+9s1592Xa9PWzvX7aB9XI/fei3x8NzZD2O1rfA2uLs8EOHe759ecEa8fkb++YB
H8u/d5sH92Hz08blbx6sR3aR3rICa81S/eP65uaPm93G/bTdbX483LFT2HdsB7brPjjW12s2os3d
lfPAErXc3e4an73bMPQOo/o6zPT8J8PN5kqL7C2bPfvy/sreuDcs9dcXfn7gx5NTeHCu7r58wRDt
Hwszctl7cXI7X+/IKuUrnS2GXfKK/2O7673DlsfSt2xn9+cmZy/YAVJ1F50mYnbnzR5bXW9zmqVN
hmN/YP2z1KZWp927tFhF1rdpr8ddsi62Fi/EO3j3067MRDPxfHXPG7bWDQcCj6+m92636xv+3Tww
aM7Ovns92DCs3rRrsqJuWLnb1+PCZrdjQU6m7k02ePAmdxpaG0yI4cdbew7++GqaRmfzZc9Jx9kc
HN5zeQKm3eHvBaG9Hv5A5LyeMVEmnwNExzyH3TMLKYAOJYhxIaq5loVxCUc1r6r4sxlAH5MmMlkE
dTbN0Bm2wJpWVDe2arWJ+3K4htz3dKOeAnUdkseg4L5X4cegrL47om0Hf80p2KrQ6dmctJfuX7O7
0evjaCA0ppsRccp3aWIjk2A2hsErH/rEqpVjctXDMuVFUA7sLw/wK1x/PsJUL0ic58FUErI8NzVF
SVHkGDheh3H1eKLmGkZTeT36xw1KEhs1r55PUfd8ElE1VPyHTD196QEGDgTjyua4RS5oKX00udnZ
AxFfMYizmBLVDXMQN5WvkKUYKBcJYmXKLym0/MddVgM+u4XSPDt6x2hMpXuoeqPvY4RIyAKI/IPB
1zRNFkCQg2OFE/l8QPxqlE6wsrcWiH2kFbQ8dyjrKpwyjJOFhf6BdZ81NTtNlOIghcNkdmGjrbZH
DOKaGOFp4Qz2cSsmVycKDKYQxXmHKthG/CxhDZ3GIPQks195hQQF6GVD+rAVot0iyCywIdrMjkzE
rxIYcbGjPI6fIaupb1btSru/3MpHxgEClyVB2gpI3exwBA42KNoUsptjJMbrNuW4TKGuGLiBEjTX
QgHZlnQqip3cxu2nX2/akDAIcNzS+4UC400mdimMDzI5030vqt1X5KpWWxh41NsUsl8YbTXtliv5
UsnG+6GlnpEwOChyYpy4hPMJXHUgblZVDK2aoZT7+Jjlm9Csl0Aw74fWAJjF1AmGQNx9DqMIhbLV
hCIdLNgS7gVN/doqxqM/arsWYj2o9JuNrlQLh8vp6Hi+1kkUS5A4kf2WqJyaHS0pC+/IhmQDhCBw
SH0xC/RaNoUoR5oN838RQqVdB2BjYE6PP1+ezvOdfdpZDJFwAjBTUDEgnWdNg2mmxv9I04ZGnZzc
+7GbF2HpIkFJDWpTLSWEPuqqAk6FginAtIQzzidxEEdfCSRoCusOFiqpT+M/kiDwPcrfYjgn9GKD
RMSSLPN7XzahtECOU+2D5cxBDCES0PDVQHsNz+TKPgr5yjkqtekV0J46l8fzw6ZIpcDNAcU0O/Z5
/+DPHZHRhvsPQudOYgMRjoLrm1GWemI8itrmcnPv1gRSyGBcNQWTnSCUsx171UNpY6gUxqo9lGqr
CtrR4oie7eVW3hnJVEBIExMyQ0Wpflozb657ps8NeoQaFP7i1KhdzuZx5iRaqP6gZN+AoraIFe9y
k+/GcdbkfBwTeBkMhKZsGDgKR1SOL7EuNk5aJu1C594N4Wt1JMhTTlfACbXZvhCOQyjAVBnZwVCe
tlDIpTYl29mCXbxvhXQT4EjwZ2ypSOqcDyFk722sl5DHmMdadcuwHSHS1Mb15VGbry7OLqwq1hVW
LhkQxJ+3QsG8iBQnAOST7wv3vdmiZRmctoOstxa6kP19mw8LEcN3TTJixJOnarqpmG4eik9EXe7l
mvrWqK5Ep0dWRrXNvFndihBeHkyjmWiEh8a93NFp+t96THKVhCcpsnld08Qkzzua9N2pFY7oczZe
ZJ3szs3X8l5yljJOs8CQhtM4b2e253BaPGllQjuF8/w5c5BEs37sbr9e7sxrmPhSb+Tz3vRaHULI
QCvSGpynhcSaK97AvucgS2erLogo66qydqgaWcMfl9ue5wTe9XAy3LdruzomSjUpna42it3Z1CZa
3/W9vvvVfXU+ktOCf9NOn2TQdGW0o9z56xK2o8/Ume38BbuY797zVmbbCyxJcbKaejN6SLbZ8Dnb
mV0srOV396R5K9OaeNMXOapEJZ7ma1+6347244u6/vr5YUnQXJym/ZJZzNwu9WXJIEY0U7pUA9nQ
Qlmf4UA/jLb+CVr17YIlTLZ8qbmZyzUREsd90Fxnf4OL3/qeWbuf9sPnhWY+cBhvl+48Z5LWWa3D
0D71CmJSmxyejZSjbTia83X9VDufoHBcmrAFdzGvSyd0V5jh1GbrcLFjgUXuH6P1/dNNaN3Wzlfu
BFZoxQsby9L8zWseZbjTpGSav8H+NnrCGqFSt/bCm2jrW8n6ZC0M7HnU/J2vkmZe5KhAbQHrw9TJ
0E75o1gQsROeX7L/+d48M/85klpZoRAZAiizpkJDq/WpUM2r06496kt9WrKVmdMw9Lg2smmhGeqX
k7+JkLAoJDRosyMMcUs4wFnY8f0AzpxHbKwkFR7YPwcwOSCf5ege0rz2p8iJHKLKA45YsH4u9XIW
Tn/f8MyfdEGKxFNJw/KDtKs/5zflTv7m35IFRg2l+Do8ZrvoIN+qjwsWszS8MwcTNH2k5ZPFyNgM
hFjYZ7vhlGf7lm4XbuYGjmEbtrbgpN8FW+YGNPM0g5Qdk3paGODCvGgjOo+pTWDVtwqGN/cka3Ef
/8gBgNOitnIiMaC87txj10cjzYTJZEsXCUzWh+yYnBwU27xKbZSV7+pbhEbW1Vq5NrcLo/yRX33b
9myUofkbEnArnFWcztU+J17odd7gHL16K22WYmYfTSkwD7Ak1DqAVZxdCGL0Q+KhKmqrQpRHECFF
gTVUGV5OWeXE493lrs0dwZQ4o45JAhhJ7SVY0vNR1ZpI8sNEGe2V3MgetJWIXYhVhPTtMC64cGW2
OdEUBTfgLykNN3ToSs+bSgxJ66UWQVMf8qCr3MwyyrTkZMGHzkdvakUBWMRtYCIxmcdVFHFAj6mG
hbKBLOUAF7i+q9qktoVBSg9xkaafqDAXb395FIngcK3i0A42TZvs581pIoe/qqoLJLTRAS9c6PLx
qUqT3qEilCzZ4uTC3u7xdJA7HIEb6iNVquJn6wCRxGo09dVg61mbmTaUZPUnOHmhtqzUXD4+JmLb
wMOf6kVnATioVxaU1eltEg/+Z7XJmhxep7Ztt2WqSXeAfEukH6uoMKxCQM7y8ri8O3wDhQOyBAYB
lLkpAyk6HxgFbbOs0XW0xcW2RQpulQQD3hApgdDpa82ngEVT2z72EJ5vv1YAwr4HtRkYjghoa/Ti
QtaWiIfm58vpkWTsA9QRDPzIS54/0gruzEgQi95G+eqI/oMsWWiEpU/gMVSIZIvW2A2FxLYbtf2C
13y/2GQmjaoB4sFE6F8zzG/MBIL9VTdQtGtXjfFcgqn91MAJeYAIfal454OWpgJnDXQkUQUg1ued
DOpJidiURliOYw2EKyXoTj7EkLgDH3q5PMnv1zUhTGJesDlRQivMkZKBLvRpDsOorcNQ6DZVj+5m
GSzcUd9dcpg2yC5kKmXA9bEFTD1+M3YByQk5Hk+t7a9C3+oRerfiNJAtDCrdRacxd/XET1xJiJU9
IMvkRU0HccGDvV96PANw6KmIHPT/PNI2jG0X5CWry0BiQ3OD3F89KEeBUg2zgaJwi6oEDHu/PLqT
H6PuGgS2SKT+vN+pGqZynvjwH9U5xISDcvTSVJc3v94KNWdTsgAoKAQm560EXUtuaohb2PeQWYeg
EvGHfBB+efwUQaYjIpG1CZ40W3rHQT7qDXhdO+qKbJ8otehEK0gBO0jdnfTU+96v9mqC0lLoQgYE
y1FmNiMNQp2MUoNszxgFuzhfjVsfqbyFS8J7h2JIKlQadIqU27taEMhYSOkNRm3rqyhzBAFawgTt
nI1gqCvXSNUOwv6+brf+qv4LKf9f3/v/Fbzkt3+6/fpf/83333M4OCc0/+zbf+2j7xVz/7P57+lt
//Oy8zf969C+VM2pevlt/7Wof/NO2Y+vTZRn8/ecfQQt/fUkztfm69k3btZEzXB3eqmG+5f6lDSv
zfHM0yv/X3/528vrpzwOxcs///E9P2XN9GkBj/WPv361/fHPf7we9lS8JoVegHkVQphvrGBq768X
33xN+ZxPWdS8/PjtofnavNS/7aMsr347nBo0m7Lgt22dfM1+1Isf//K1bv75j5Wu/k40jggwUEuq
K4g8/+O37mX6Fejz37UpuUAkm6gqR6d//EZLTfjPf0jG7zgpBa4MoPAymw2/YmlOv1oJv0/sSnRG
mJhsiFbiQv49cmez/ffs/5ad0ts8QoiWVqdl+fdZAC0GWJQmJhUw/5MHnmO4pVOdBm2kBU/UTJDJ
rUL1Xqzjm6IeUYooX7oidfNxfEA4elijG2jHSuqiv1TBgSJ2bpXJP94M9V8P+PaBzg9ffz0PqSVI
l8A4CvPKPPgEldWAyssT9C6ltwogsHz96yiGyHQcdcNKT8Ifl9uc7QwMIeUpOGP2HtwjWYLZna+W
pWw1rCL5EYK1K1VEzjDtqs8BYUyrqcLErcoe0bsSJt8yCz9rsMpffoDp3Pp2EtiWTODfE7ATPiuI
kc59Z4ooHkPaG/ejOlgQaaNPLQ+eAo80qdDpEMdRQr4Z0LRYOAq+b3gqrMPIgOFyphZnJ8GqDkLK
TWT5XtJWoiPrR3iAWVyW7LcP6Pp5taI9qGKxKXPl6XKXwYOfdRoLZoLJKjPPJGKpEJ61jXiPmqVV
SEmfdeTueQSa8bzdIuRgB2uU7K7VG9NVb5oNMaGtto3W2ra60rb6zcoNHWo2bNNd2dPPp9cVm2qT
bRrrtto0fGm60la6bazG0njh99b+fqs52UZ4qq5MV3F0fh1/656G2+RqXPd3/b26D7YF4dbxJrg2
P/V33S0EWMOttIX+1m64B7eW7lbu91s+9Pt3SlLd3j45jJMdOXeqg9iDu/J82yd2arikYDaaWznE
eta5i0qrV3npT8oJXe5+trkxN5D1r/NNjUQFRQU/hBtxO9z3B1Qyr9IrzdWvpf1qI6yHHQrqLts2
nyZuq9fPN1x1u/KQOt6Mt8qNvJ0+Cc0qgGhXaE9Zhq0702OYTrlBKnKT2A9wBXN7l7fh2rfVrXYT
rs3HetMRE7o8ofq0Ff5txH/NJ0E9E64C7mjz/CXssQ2U9KsEYOjhEU2qq9LO18Fd+y3i7N5QSGGZ
CJ0iFnc1bgIXsTsif6KVeOMGXbY1L3VLO/Ze1je7gThcZT8MVrcJnMweCLmEbuweHZSC7IQhR17A
yfaDCNbvLoSg2OoaK/tk3qKwFfG9021WTuBlRH0HUDqX+6lMWYVZPylPprCRygN8sDx51DfHyIJS
vMZv5fSuR3zTltXO2FEeEG/NPFt3UYi0x0B6OgiMb43QlNd//pWGu/CE5MPrd/XQPWVBW6/LNOKo
pOcnF8rs1hZRZLSNNkebSRNLYeujQ1RJfb57/UuMm++hVAS2fmKFAt+m1J1SQoh7M+WqEbsD5KvC
zmeidmZQ//VXliMkOvqB7vz9s9fXlf1pKXT2mtacjQwJZOiD2dfYvOZHQH/kqjBEVXwH3cpupayu
lSy8j5vw2khfVk3zIPqqw33yRl6Je0kdH2pKr8dy2wZoedelLY27WPgRhPJ1pnSPeowUQ27elXq0
E4/m1Slt/jjlve3XHcoB3yKle4INZkMlkKMOlRdVpxsz19aR+BlRelQjZPNWMcR1WcCa5Y8hMplo
kp16JE2PXqxEbocoeP4qzOI23Lj9QHFzXbMbrd0kvulSsusoSnMVqwTdEuplyuRezrKHrsl33WLI
YbYDvS4eg0IWAgAMHQ53lspKYVEzJSkN74QjWw08jUhjSorVCT+FRq+vomYtqrdDo3l9AOriskWf
nz6nGWPC2AGhLeIoIs8j1IbfIdDRiL6rqllvl2YXUY7cFZZSyaOrQtN9jySUK9fxEpbjfPd5PZUp
5lRDztFMJF41W0lqVxl136njIa6ll2NqVlbYlqhkB9LB5/5pxY2MzImJwJ0Z10vUxbNAL5ExboGc
uAFdwH3G2XB2lYAuzg8yBDcfYbGWUCkJ7uPUOF6Jp1qwBH+FXpfMUDdqvkcRDf746LQ/qrkH7dcV
LPDyXlOyr4oyZtDMU7kT9MX3Ii7qx1Sv4oWb6/k4/ftJp7sxt354daYJfONxMkOgJpLzw+NJjJ4A
i8FrAfG5Fcn6VVZHT6ejaiFIQTJ+TNQF23i94Py9pg2oxxgahSs5RglHqjm7AIHyqQypOeV3SQaD
dNf5btGOW88BpJGuQ+JFQGQCBfVoME5pBH9Cqmefhiw5XQUZyuhdeTJRacLjw+Rw1SriF2PIurum
k6p1hQCT/fqtlgM2USGTQAlZj9aNMHw6BWlyI6vCwQBWd4dWtf9JaW7GtBuu42CHkEn7kIuwp4cF
6LhY4aIZ9mps113W7tBXFJwxq5t7PfBvBK1FKXmQP72uml+6OD3mKf/Nb0Bnd6hD8ZI9NNXLS8O1
af7K/w/vSq98g//17xvFu7vRw3QN+e1//6yi7+S3/7x9TVes17f9eeeRDa48U0k0lcSwvlBd/veV
53cCeXCWYcaEzf7nvrOSpN8hd6AMHYZOg0vtxB377wuPov1OxH46HlP7DOaLj/v30/11nfjzOvt/
ue+or5X6f1s0SFJICCdgF1TG5nTwnVbbm9UEcz1kZK2EKqImppIToI1nqVJSU2qvwCz5JPWKhrL0
igzlNdpyyHnactnrKMQEal3coCyiKddaeipTpyqqPre59A0Im7JLjDeKEp+Mu66UzcC01LEJ/Puj
olTtNXszajayUJjVZky1eH2EFj3Yoa4uovQiZqfQRNte6doHKF0kH+35LJOngICEwjlkMkP9NYG/
rJOsJJUC0XB6fxWgLV6PvaOa1aA9C/WxKTgW0+tgfYx76KRgyOXidoCooYfUb8wUv3W7ConAT51e
IA5eUmRG5Z0xoK+Z5mlSrY9ZacQPqH2ox3sJQZ30W72q9btJUEi4Q3BXMXZaXtaIIva5njmS2Ket
B5t6mW+StmqNx9Og52qNZiriO0iXdVnyLUUXLN40htmNCqo+fp5uYy1qzX2bN5U0iWHAnbenqlmN
R6chMsWhpkc8LbhBAuBkRDbdy4cnFXaTcddBcl28yEZolgkI5byOviZhjuCYiW8oc0sZRdMvEOZC
TnuDyqt4vENkNK6eQ0RJ65tIWxkIC6N4s9qmhRwbP41T3Zw24gmQ5stw1MU8gMz0GFGyWreoO0kI
XRhiArme1mQInYTQOIc9Gl0jTg0aZ1H/2QuJpjpRNorcAXIxZ9pKVNLl3mpEtBMPWacACkK29f9Q
d2bLcSPJtv2hizbMwyuAHDlTpEjpJUyURCAiMM/A15+Vddpul1h9S6fNzsu17seqAjMTCLhv374X
YUh8wElg2IpD/ljJFyER5i7/fFf0d8U41c7tFFUR6MkRQZAAYLKMFnGaCt/qv7qL1YvXzYaW8Lkd
5rq+x6K0m4uoPWy9fGKZ2b1icV9/zho9nLI5gsytg1d39ZsfVq0FzJtpejVDvFSUO4y/uHEfcq3r
xGWBO83red5gL2ZGF5dZtvBFLEtxr7I6cF6czBXjH+zC+cqzOwaiJhgUM+0lYMU4HHmdAiocJ6jT
oI2i8qlYasAeylX1Xk3b9iCYa+z5UXH4Grm5mHFgYEtJnSjH1e2BME8WS+osiQBQfGmFY1FRe7KL
qqSkIjFv9aI78342IpGJJIPKQ4PlS4k0bTVA0q/lKqV5kPCttzcSIaGb7LxFe/atVlG93RV2o+2X
QITjF12s9q4lNp3WalhL51BHxbTnCRNf+Eftg2pGp4kH1waL2Gb87yYq8s4/m9gwosQ0u2l4NJpN
+2yHD7ldqNisNQ8u6Qmu8QoGq5/e1jKK5h8h/sLwZPql4R2NppjlTbs2tf3emdiW9pYxSgFJulWs
epsr/IRtcRDK7hgE1cNxM/rykaJJQcTDVm9x67XaSba1h1w29p25M6eAgZEbTEAIR7DJX4wpb/NU
gezARjlydNw2gmeGVBjpUkjxpcYzQ+YljbQOj0G1ecEeVcTYuXXZ+kkEBDLaZWHtJTb50G3SjUAz
9UqCJYjsXjtXYhvK7ThYtXtBgdegzjCahTb0grp8ncpxxuYAfe3KcLrpHjIuEB5HKR9OV+OSbVM4
XvU62uX2UxDqc2X5EtAJlvofNeAwxPDZf4Sr+boJb30UPULeSfKhrRgQkbGf7V4fSg0lDNrHxGpy
y/nJHwLtcgNedQpaaR2gjM476Uv+stLo+y9LBFsU/q0hv2diNl4qklvuMLRaqfZ7uStWZ330qrA4
NHjMDq0Y1+vKLsqnTJXzQ18x2jmLoH8nM2Po2DOvXDClW/Ol2aL6WZEdsSYmUNH3ybZA7naILWB8
Q5DmmwzmHSxj6ylz4IHHXjVllPJO8BoUtl8ky+gOGCkXdIKhVMWZLO4gETL0Prv+vGxYRpna5mWx
qNiubX0NszHI08kW7V0eGcHOn0VIEIfJlj2JRc7yc+ym56HzpzwGdFy9usAxnjgBcO1brgEJryTn
/jTiI/0RFlN0C/OZsb5HBpxT2etN0fXiK17czbomRHTeTWPRTXHILshd0Krgga95OfllpL/2Dcv9
F3L9uJ9CPlRcZabbpRn9rEwWXI/oZBaKUWP73cvMyz5LG2jc7SGYXPexMEKfUzHIXyszmG6yKTQO
prDcp0vM6JfOnMc9Oqq/n0Gz0nU4/a4tFvM4BcZ5DXNJzkrzRIfU3s5uNIu7tTf0ETO4lThNOU/J
3Hnr1eBz2DrNcJT2wCqHKbr2OK6VeXZm03vuLPnmtk11tpbsWudEP8Bh94bPVkPvTTKUexO4hBSv
YfEEhmdLV2vqkrHbGDbWNbgiKa6H2ga3Ng7dAxnq9VW0XUoBp7HLL1L0wZkMHONx7lfYvVVd35lC
56mtjewLwl5Hyx9Mu9b0jHfmCuaSAAwbi7gxIC4uZt3qU7PWS7zCW8H2vUzZHhiBvC628T2T6i4K
5KlqW/FFWPY9xNP+k8tEcKdk5760zA5AUzW3QTHcdBY2VpU30iBfqjTfhb74SLr8yu16k2BkN/9s
GCY09KxPl6p0T+wsUC70/bmNDFCf0DoTzh4Txs/S2Tlp/rN4WqLaIxtg+2E7YMASP6gxppTQ13Fy
XTVzta+qTrXp1Bdec2psTIVx25gT3Pjhrurd5YoiJzxyoEbX5aYM4oYy7zNlkOF/betuyn4s/mpF
sVlU7aMuTCePm6Ld0kgaBNwJJYYXJUkQOhPADIswrPsynQzBigPhjV004A+iWDuWGUXJo7WZc/Cl
iKzpDcyQ36T9mq9HqUaIdINvpkZjvTfZKNc9h1z5U/PKv4V891Iwb/6CLMnxXLdbIiG8JqPos/bK
aSZ5FENkpZMpSRldvJzzZVQ2setme1MsBhYSXzb7IIITu6yLvi6bNXzlyTDWnTIc78AfP9pAxKBz
1JSan5diksYJbz+n9mhlyA90eOOwD7p1/b6AGGAsOMl6uHOhPR6yrmm/e0tlgx/sQKSBd/zKBm5Z
JAM9Tir8idROiLzRXvVBv1Ori6zRNHe2IgRhx0KZgHhJTLABZgoTk+WW1wLzRlxnakjqebsG59Nm
+7KpqutVeAsZkmt1gAoHEd03AmtvWOBThTYMO6ZyLtrY7TlPY3/O5v3CptCuh5h27YiQvBuJlhV3
mZ5/RCxpfKpgt34JtadfV2NyXxeRDziTYYpcYLbtfjLX8CXs+uE4TeDDl7H+scEsP7bqghRXZnhD
oHd5A+q83wfhVvyAD+0cRuArx1zPftxGoJFtKId33WQiCPlqTPusl48TMJoEWIO1h0BTPpMftp2J
UbRe8qB5LmASUyKHyLRqm37aHlnRSxH8rLkbDhOZaQkjXAOARgAMVk+PlAk9L1PpMgdoIy/x+zaE
nynyk9qC7KYj9ZrCbsl415riBmPyT1l4yki4/6OU5a72sePXdM5975dpP47liwvUMK0rs4CoW+Rv
M5XkMV9DHrgeRsFz71XFwe3L6raeR5dFoqp46lXpgrruG7bhjMUIDsPSUJ4GcBDv3LkDwmQp8idF
MHgaOIb2EmBIsKeDcZnmxFP2eyW98VRs1BeAFM1gNweXdHEtAysDajfw8tdzMe7sZvZPjd4oGiDc
UDMYtnvqnLJTu6oMLVxUWSeMcxhuqknEEo6HfhD2c6lyHXFzNkNah9nIoF3Y7qthd96756/Fm92O
842MBqrFze2+YgOz063sRZ10CuprPAAOBIIclmcLcSP2N0S7ZAXHtcscweYZ097poSyCHL68v2WU
dP19Yc/u7VQu3cEydbSDlkHrz8TtdjBRTYl5XT0YXzWriq6Q+DztEfRmMVby7Nsb7sXC7LgTnS6o
gKQPatQ3rbLHZGzKHlF2DmA8s78FqrjUXupC7ExFkG/XiCeBeVNzbxdptdodH2kF0hCbrUMnyB07
30ZjoJ8WMtzhB6y5aK4QKYJj3obOY2uYK4MV7arz1MlApIPn9s9zw7wnJsAcpF3vrl4yBiAAwZfB
d3gZ+/WGFVAgX+Bpi5xC28yP5H87O0oY756pjXGAwuJ/9+zZxNiALeQ+5Bg+uatW10u5ZW9Bz/LG
KTMzO9iBVOvQQT1ijvTqX+DWEjSTjNQC6k4V3Xbl1R6MRqeX0z4KRv3FUCFFYOF3T9nS8yjW1I1x
zkj73Q2JmyVdSJ0MTrmXbPTk26QspP1BTa+Mn6u70eV8snym9bYDFTNmFmrcjduY3c0DAa4Ji3jF
Z+EonE+8YNaka9f81tXRuMtV4O2Ul4NAHSzHvJW4AFB73fmbRUm5W1vf/T7VtawTgOXgdAoluruC
Q/HUida9Dl2/eqoAsH8JwoxyusFYVcdLMzSPTROZ+5Zo2qvVHMyvvs76HUnk/skcOgDJvH7ED7cZ
WtxEYv4UOt38sMFnwIC99nN7qHMVpqY3WAfty++RCX9ds6ycrIaT3wwoEVilSqEggjr9o+VW23FC
qGa0VAXqupVheMZqOh8aY71ovZV3bv1wW1NylV5y0v9OsLrXT6sw1E9/UMAaI2e8amtuxRHM+3cv
8/ETen1+60NffLQ4FHnxyHGOI7qlh9yOCm6wpf/GRCF6kMIUe3uJ+h1mq5Pnm+N14ZfZuYo8bcUh
Hz+pqqL9FLql+DoMLZjIpqPhnkd5nWN4uvRter31uIuxyCKSV4IDRDpqAU/gOV89IZheEX9/rZzM
2rUOIPKNoiVeLKveR46S/p7zew2BQK7yMBcCYT8bASyO0gPVPHfFZ1Dcs5NkGy/oAMtvGpT0hJzf
pfUAMxRWdRv0fuKzDkwBP2baTSyRbfwbsx89ZJlfN7xoQYbDyM1prlFPKKqxC4DjNP3jQNUEzwcT
Y5QG3TJ9a7vafR2Xfn4mgrD0wC2SzLjLWiv8bEEAnLidlug0jF4TXa1bK9XbVgdRdFSk5MH2LLVz
cl3dLnuTHq8/UCr/KPqJEZzZz/dT5XpzPLXhuxmq6UsvQUZeLVs4qrsaT95FAlg2Mx6KFUZjp996
r1uWJzVpHlz2eeEotXP2EonVP/aL239C+GBnQi6+kcx2Znonx2t1kAAIWY8ELHtubJZwdtGGnahM
7Wz1dyEu0OpseJcA2hlh/7qCG6bIS/Mifeg2x9lHog9T8NHeD59o3wNsNjXvipxqPAmophKAyazJ
GYX509+A2RXQ13dLFJTsiFiT1nva0w0bQEkNf2r8eRrSJbTXa4QdjGJG1qKf8rosksqbIKqznerG
k9m0z0vnyjCuhgrVK8rqOCghOI+D5Z37fBriMfA/STi4aTfOxneTqCj6XgcpYHOWT7mS7jUFqgP5
uwySpbTNWwPY9oNVbNXBnsmYDLsquBkNd/kUDJW+5ZPSiBml/uJz1PdpkwGr7fqyBHxtOfp2DY18
V7LYzLijgS+Mi4QJpbeuNy2wpyAmjo7zqVZS7lkCV49+LfJE9lUR7fKVhFf4mFVxT+AdgvYias+8
AW2EMqitcnUoBghQPo9bvpmA4KMJ3a0d1uIKtQObopZ2rhK5jN4YU0AYzieMu3V2bwhCZ+Fomv5c
ytjW5O3+dMttrN6QxpW3117XDkU6AAOWcee3W/1Zhhwfx1HrXDEKFnoRr4M3QrHnLvSFcbDLKR+j
tKFvzw5sumvvvqcZd09E5eshgbhAIzNEcySucntatx2DB66aD15w7S1N+D6rQUVfl7AXXhGbA4fT
ru7xV15Pogzu6Rxc9axhGwyYjZXsT24dqnCfQ6UMbwR9rXjwhCPqfUHXMJ+2maNyvw2aq8qs9H5U
9MptuoVKxbXFm5kJR1XiKLMCOtslZr8wi9LVs4W1EyxGQ3RlQOA85KVqiqOCaD/uuPaw94MtsnbZ
OA1X7pwPcj+XvGYe2zmYtr3UNqF3Jk+TRyo3kK+rTuvVPXpaODkJ6bDbr4gctsaDs2wokvE2bpZ4
NEKPi/eGaYBm5oNmsEmzdTplUV8O96sxsCzshDpfD4podmOvcxMA+NDbhnGvZBOVh436xYn9tbfr
Y+QuvrguzIWJdUcbZT6jpfscu/AzIcF3ymWrm+GucR9tTPzSbdgQav9PH6xhay6BiLFWrdfGfJk+
KfdblFvNuTdFtCVrHmWXrcK+vg4ssWxJmU9ruPdteqvEmIlLjTOv9O/7hZRwMfpIzMJG+2t5POlO
iuPmioM/Gx0FEphUAJFbeXCwoyaDjqg7ytJ/kwBpd1NnimdkjDK2zS44jaiHTIFs68pft+4kLoHJ
wqaL1xMettzuvvuDDe5uHF8z/G5xJ+32Bv01ePLKsLubCsoLtkiCaY4LWre7Zah+tGJ5XsJy4Frh
a7eWDHq26Cyb/mwPg4gnX6Pcg0raUXXBuc6rKG5NgNabtlWSDyhaeZG/dBsVBzF+Qaxao0/mwej2
g7uVuzbPcgIteuMYTB2tsEsJVgGT03o+9NAJLz6nMmm8bd6L0mSZNxrGHcK4de/1xFxMsAQuCftN
Lk5eP7VZLG1TI6pwgK8YeHdhZclvvZOHe2/hlNUaT3mUMLlyzJut29QxL4Irg6Xuo3Lqcuca+bpv
7eKxD71v0gfqHpcc8Q9ZKKzDZGb65M9uf4JUbT8N2m/e19DPb3uasi7mICzuC8beWdt6nF9NPd5Y
49h+cU1rSMzeLk7U+KaKGy73dcZhfCQ13klLnqmrTLbLe1hFdVx5PQ+2L/V0EI3lv0Fpup62pfhc
TEP2MjWGn9JtBN8doYI3s5RIlnyxr0FP3TH1ufy0rhnOj8Wabi2rWHcdI6IEvazalc6E1DRNURIa
WQfYO3T3ZpO/+HW0qsOA24FDrJ2pnOwoezRGvzn2vvzp6gqLT7veOQiKMVEwz1aVsxGpidzwWmki
hE5THC3i3Z0I7LbyMnyrvVDB1q7vW7v8sWL/RmN2G9JPvZfRBwdPdjW7H8yeU2NoxdUUdM19UC7f
KOmNhBxwJA8evLiG730vL8mivoUcmwbB+EAN9lby0MaNiHj7LOq+YHzDuoOc99aWV69brbtqV7jW
sGtk037Sg5wZ1KqleNzq9YEEbEHTNpq7zZibUzlmRuqC6AYsbVrpWkgrqRz9SeUEJIs26rpU8Mge
dH5hC2vzcRucx3VYn1dNIkllMe0Y6lcj6OorVfpHaRFh24JKzpWDwQRe+I0c17NYpm2HC0zEbt64
B2FVDGKXrr4pq3A5Wx5yz0xdS9q5Qd/T5AC+pWcdoq3KbuU87LM2tH620UA5R+7sRQIOu9hvfdak
ne677BhftYhc56CFxhgu9bEumJPYQ1TszZZ6Cyr7gbbRTXudrenkZ3Ni9/4rZ+j0ZWzms1tM5Kno
bkqcEQv/bmwxScQsfR2HqD6vRAKnXt4UqIulUyHCEjaRDPbk3BG+q92U6GXigafOrc50blWegm+3
5kMhfHnlCOHfOj63bbPJ5Rg55ZpCFXlpTMU7tRPWs8myI7O+tUwZL1XnIC+pUsrOi1uveu4y/zXr
uDO1HJa0cCqO78B6KW0oC/xYl45NLX0scY7CWO9DCezJf7EK63vt522qS1jxOOjKA7VAuYNY6eGI
GY0fkViM2LJrmTRzUCdbXj83mp90GRl3JVCnAbkXvX32JxWisbTZy6YLar9l7PcycJjkadUmMvfL
LxPzQ7AP65JmUxkmDYb2gcZReQ9QAOfDgDl6I6QDE0xSrtkPGlFqDRbE40VzNnIONtzHddacZ7Tf
WITV9ahF+9nqGisJMoRrJRYeyrCtjoElM94RgbHszMzzj2M2HuhmJG3xMLgpA8J13lWzvB5Lfzwj
DnKGA91dqqJ/WJXyrvgNq58uWdwIDBVNyiXoHmp0fz2rQj/lNcUG2x1LxUcjYy2+iMPvMCiDFB5N
/YwVW6ajq0NEE0ZHaUmKS7KZzsjntYzZvekabtkTgd1fFzTkkxE1tZsgdPbDbgkCFUd5tVEYjvYn
n+FhWlrLW07u7paORkfgBQwa6aSjNswmtivXrw8zdu3zorrhhZi75qqGRpXIMG8emG5XiTZkQImO
lJaYco5iJ5fGNwQMimhDH2h58Dg5Q/G8CbXuna3ipm3lj3D1shRR6sGqoofB0CHHkVj8BGzRlqp2
y0g5MBGyNeQb4kOHKe7g5VGDtHZqNuF3qQYDEpDpi10v/TajWmLlJW7dQjmJ3TSwrdcMQdj38sRj
kkZVW9p3hJTPCEBQrSa2J9nocDC21L7PlLlrWEPbbM4gVdgTLDZoBzlE+mPlhkzyCNT9OW7VWQVL
gfJurleyt4w7zmv/sK68milWjbQLhfnE6gVOyXWefpPK9MFXiGs6YPHnslEAagJCg/PrvL4ts5m4
mdWPtT0d6dD2eh0tBrxr8DuvC/+hfxkDQit0cMGSiWuZLnn1ZJD/eiFsULMORKmSzqnc9lz60l6u
Vm+zfrfE8KvhirRjXBAkxuOStFhE/AsQUcDfVsAK5c7RxRzs4IEMikTXSHyZamrHNOJL3SjTovzJ
Iu5mOvy93+vDSvIf12cBDNcvERQXMskH39XchpGo/UjiOjTIARbIsC6pMxgX3Dxwqn1oBFHzin9C
TTfmWFj35tagNLitJ1IG6kZ+nUWNGd1Yw9h7/20j/d+21fzPVhYOP+uLpb///8J3w339//bdPI49
ToZfHTf8C//cMrD88B+XxH4Wi1jxgbSEffCfWwbRP/xL4ghsxyD8w1rzf103ofUPFoIgZZKgYYYE
aP/LdONa/yAwBlse5kAWOnEe/ieemz8Wq/71YLnUFpdwIffi3cHgTwjPhwfLqRlvK9K6WRB0MzZL
TDKNslF15Ke5Q0PpjoSsh33dFlt3b5qASR5FSBt4jFQXrfcdxtg/IAtsZZUpBodyOqqSKVBcrENY
p43ozAddR/XnHJoPHRUxbliFZy09LJ6+8LmvUafA75QGDjWrqsIOP79noI3te9bC8jIxFQLUrm3t
8dHbJiZjkW2Y92HV9ch6g7HeN0akznazwKoA5lSbyVrj1zlEWTubiXBH79UanYH0DhVlZWoiq7qx
Rpq/8WYxX0oIiV9gJkyJ/m7EDUSZHeT9XkmcNkbm2uyXKmLD9qY9WciP5AQV7t7vV76qwojayoqH
CKnnd2vnv56u//3bEDCHDR9r4YXZ9+tv0xoVbGTgZYo5YYb0us5kpPGDoHiV+rLG+6e79p9+rD+v
d3xY57xcj41T7jWQaPyfVL9fr4cax1zfGlysIYba3Jh1XrtPlZ+585tp06TE2yAvy71VvRbft6i3
nqZm7l/XuecWWCWG0d8c+7+6K/mLPHYTHGxRtNiXRYQPf1GfGUS1ZfRqcU/5FgFFq+0UOxDaIZmG
83YI1Jz3u7AAhpnaLbhU5h8B4W5//83YF7/pn58SzmVMuMRFWbjKeWA/uDx9vxo3oxAX5oAYCj+t
pajtO810gZY0H2Zz7wpDIJ5jbtNXS+Y7P02LrTdrMWxejrqxt28OrvLoM7d8iEBRLNhBkBEx52w/
rIHw8Ed3cOb80yy2FfV4WvrGS0x7mL3fLQNc3iC/fhYedJLQIRtBLeGN+uuvbKowX+XgNXksZVh/
3QInYDqQO4X6zf306z4lLEt8u6wb4h5E8AFE9eH2pYcV3B2CcjEPlsHH4BQW1o2LHD4kVbnINZm9
svjPdmP/uCqPDHvJBLZdoFE4HP9sISwxbzWVnws6bZuaONcNJR6iYNop7H1/f1/85ROSVBYSuMVn
BAbN3P/Xa2Vswxe2Jlk+Fn6x0Ps62hbHYa0uW8aIWPbVMM7L8rsIw1+3c/iIWMJBNrNliWGTCLMP
l2XDIXTKPvOz2EWOx5vV63smGe0YV2jGn6216/cDc/Vvf/9pPx5Hl8sSOEkBG14WLj+mfW42Bt+a
FDIua25bm9DsLTfYVpoxlriOvv/91X4txC4fkuREixwBl8vyvvvwIeHd2FjTAhTfzdDjseua4CBG
xzkYoojue3IkdqXvbOecLzj5+0sT3/nxGaGyJdPUtOBjsAP48YcVQsMXawlQjHuxNFWWaLCz1WPf
VZv+VngX71iMKA9AA19DwAKNznSHVXQyiopRXYOZlpa+H3wrT5Ad/PU+WNTEWszkMCMxq7Gw79rF
8Gdek9oeFPN8dpy3B0Iolvog+IHLh3qrOvTS2VrznLiwuV0fG8wEW2wLuuYHwJxye3dk23jz0ex9
vVrxNAfm9txKojp/MjLYsucZ12oYxWoNlb5xZ2m7t7Jigfuhikp/STI7q32VzIWTBVfaDNbVTmCq
hCJZYbutt31Ws1O4hEvbrftskxhesUFU0n5RRs06xilys9Jt4lEFUfGcb4WDD2jJNmtJmyB3u1g5
27K9jqHNGBYXC2xUVzeZ7yYmtGcjPDVFMaurIcNQcotFtVIHf61L98h/I4vADRuEuE6J5srqrajy
QVzjaMd3oH24aWPSm3hG69s8UKEqT9y5wTLjaSJrLx1YwPd4q+eGwch9DGzh7Qpkp8W5p71sV/e9
cvxq7o4t+pwh09qpIryHVN1tHiQjQ07XBlwyrdUpw6MW/oTfF43PNj3f+q59r8F4sNRYFd4Mr2kY
zeaYfxLpLD1YxMiajf4nlU2AOLVuufoZRUXBuMcR1CQxynlrXxtL1fhtLDNEhjSwzGXeaXdQmsHH
TFed2IponRfXxkzCEMGq57M90okcsXSUZuJlzTCd8moyjFva+4y3j1FFef8J5PRaoWt7zTviexg9
Zp0x59hXGmC7r70bZNgQmbVMqIl6WZmHWJ60H9eKtgTxae3rPU4YEJw1c1PvHA4e5REWWi9bnldM
1ccsCoTe08ET/NtZuggS2ZRq9s55UHVP0iwtYLvDXIUG1VE2+ttbWBlIFXHDT1bTy0Jd1IfZ6p1q
uO5bO7f8Q1NJXHppNGvi/uIw8yxkuKF30Eer7WoGKugcFkiDxYndcge3bBEMNEXZOcwML2h3gYpc
9UTCXzl+RuzbVnKr8CzkJ6LvjJxbF3Dbste2U2B96U1MQgHT2dlpX1igcM1zPWUTLfcUEfmHhrMU
Xo0Xwa1YkIxHTEl+mrlGOaeds7rq5CzorcnQNL6fJXiLTPs+9Fe+2bhu2s19s7vMkszc2rzZubAL
zLQEeW6fbe1RkJrzvKivi411Zu+1dTveMl1vquttDa31Bvc6Sz6WdIypxR4yt8FxFkzUrtcat8Eh
nLGC3FhemMnPQSEzPd5MqmwIfZznHMss49bSXU6NZAgdvsE6F/2zkAOTrHiDYbiwrhfMQ4WBcBFR
/tyT4CiPvts383gu4bX7J1KitJPtw4WFbvuuWwssiowvh6AGTRgiyacFCjwuJXyQbvFlnZlsv+DT
CmUsN8MyP5fBaI5XmLPq5WR0ziBujIulyF1m1/2+MrAqfvdC/EtJQ63BmhBIZN83CeG4vLn+tDZg
ZY4hw1mJ93zNnLMaLfuEo/x3cW9/eSkE/Lc9lifYdyCN9eO6jTDGTZFz3b1rzmHytRvD7A91QbmB
/MdUcx9hXNa/KT0/VsBsfmPcR7oMkFoozz9s4vrsCDT40cR7y5c/JYVbVYyHycFY9rRu83TSUg8i
YabLvJp/ejiFQpnr69+/Ef/60S8LwRETdiIkPASSX7/gxfNbETr55X2YC+r0Q7NkXTkiyWO7uGlp
G4AXO62DuPz3F/61CiCLA1fnhVTODc0GiuNdfvk//bK2k6223bru0WERXsUiX9bhENqj9Vjx0OSH
umfLabO3ie1A6cnfBWf8WvLQmpvoQZSvBJ+YbL37H/oPw8780fVksF8BQh4Lx27PmT3nt6Li/fmb
X/rfXIt+n53VS3tPiOuH7xhwy+Youpc9pVd0nfECxsbo6fvGV79Lqvn157x8LJw4+ONYr6NCD/zL
t/6nb1XA7dBGKAKM9QabwJXuT31Zt+kStITRLcHvElz/er1LeAbbk1RT9KsfQ3CVyYcepzXaazHn
xyqv+yNiWh2HDkXNtjn/FKpY3vr3m0Qf7xrivS8trEkY1WWD/WOYmIHdchrmkPxgXYesjfrLfiHQ
lbhk0V+HY2jFdSmYMfnO73BxH3roy1dL4hbVMSE2PnlYHylQjNNVW9gbgsaY9/lZ82rFIrcU4so0
8/YF39NKfgg/TtJ0nZdcvOzlXrWq16lfV9ZvthP/ek/x11zODQ4tFMU/WFJ/+qGL0Zzm1Wsx6OcZ
HvVwUcVVVhss/5nO0PyGRP1rW/LHR+cFyx4iolWA1vWh81ptCQO7yrJDr7rwhG0mSnKXqZCNWSJx
worxdo3V9jcf8d9cldyQS0YB8WU2/cmv93IW9hS/jmvsC68YHmrbnk++T2q0vZj2JzztmqHN5P0u
ZurDUjAf1r9g3OkcmGhENjE0v142rALKEDuShzrYtHnACjFT2NtrXcS2Vfr7yMwMkSXWVo/brsBU
USf9agbYv8xOZcN/enYgjZCaz9+EgM1T9uHswE4hssanqhoV85akYUWg+DyN7YQW38rhP/3K/3gj
0fAS8sPm18ccENXl1mCPfXsIw25ivVuXDBdDFuKxMpZpGJT9j9GXYfGbd8FfTpGAw8onjNHh2aI3
+3BquRN+ubwV/WHWi/lJgVp7NKt+rpP/4uy8etzGzjD8iwiQh/2WEqkZaYrr2t4bwpW9d/76PGdy
EYsaSJgAwWYRBz7iqV95yzAMCmAhDe7G9dfn/PFlkaXuB+8elEkuMKol54uMmaCiD4R/h2jSfNEW
8MWU1D7gelF/YVN/FUZafij6aH6ICOfeXx/84hIj5EcBhlv6pSuwdYYGow0r0Qr7w1KRdGa5RrkI
ScZPuSFQAik7LZiUGkxsms031ncjPCO/Wwq/k3fb5MEk4Jt4Cu61EsXjPB7GIVoPCUAc+viF+7Nd
x/l+kRjrdeqznavV0HTGYbqzMss6ZFgCoCEAh0/Q+d8Poai7GwtycZ+xjSAbspQ6pTjL3OzzqraI
Avp2OSjNPIIAH+oDskvfx+KmmNvF7DMS6tVon1G8l36350sPtLYYqm5dDnnSwmcqhXpcaVfeZ6mp
fOuVuHvAv9byFDvqO//6wr/2kWiQydI8g+vbykdlRGVrrO5yoKrGm2WOPRosefQdgonz6/pQL2fm
f8VAVtpBq5FYgJ6aqyJIvllpQ+lwkdTAMTADnU8/CTuTvq0OoMgxTcnpqlYizHfCaaKn2V20Q9+l
1s5RW/UjmnBWsObNF6MQ9S4iUUM6XSseCzBuv0vFunXrnK8I0cNLo5EuBdxg6icv2h9/vWV9gUu6
qJ10jweDrh1zZTbWfxUlV7gAojB7tmu7+1CMqgVFzl0m9caqbIeXRqYGcgzsBoqnXEPnGyKbnBkg
lLkGU2WP96VSl+/NZvyO9tF4oIKQg4Sd3GOpJH1wfY3OHzjeGDkwxFrQjoYNJmgTApsFvjIWNgIB
2JjyV65kU7GP7RZ+UqHbNe6thjX+k9Au+nx93PPrVo4rA0T6VTiyIMWwNUrRRFZFkF3UYEgccaDo
LvZlNYsDlF5WGqWP+/9jPNaYg02wSNXvfILrBafRKqSUbsLqO9mrMz0qKV0c0Fg/Ym1Wb1yvr32e
kFVwV6P1RZh0Ppyi122OspMaWEblPpdmSxQKJsKEgVDVlN2s0LjxSL86IuVatDIttq8ud9hfG7jq
dTfRSNMCMF7RXnUbcVgoG/pQA1KvmI3qhmmJ3JH/O9v/XUDWDR9ZCwU7YqTz8XID/NpcCybUSCIP
vdTxw8T/AswHS4jra/faUEgLCgYjFIK9fj4UjlXkSSJcgzUsY79bFgXZi2p2fIjNofKmR+C/38Xt
CKCJ6wsF3c1gyOlEcPASLUin2XzoTJy0raatYTvyhW/9LlkI5ugR1/IQ2ps9WUywwidoC4EYXdt3
YzfzVDNsPmddY78pepZfZZlk2Fz6CDNcxhq9awL4QwougPwKgM4YjH0bpc4unsheVPgVPvdLFrz9
+6SYHSvHEl0IuA5WPKlobaqBUyW26/WhUX2aDTR07omLilsP2+UViuEFumK8NsjH4Vt8vkvgLWdj
PCYCoJQyNM9aZeP4gjaegyjl3HZ6s89jEc4eVVBn+ZSCjNKTGx98eZlSKpJ9br4XG/ZtJmpmQkHn
c9ACAcWK9lwx78o6r4OGig8ILYClgKDyty+tTOm5bMA8U9LYNMLsFVkIc2LQxrITX9Z67iNeu9MC
rQsuxgJgalhuWRZdHknLsTn4JNwkoupWjZbJHdBYmpHvTq2vo5qDglxKYweit3u+volem9MXnyup
2UOrbxMqKR0AeR1mUaDqBOMCfZl78iZixDxbD6Piol6u1Ob++qCvfR7itxrgCFSKKNOc76UE/EBq
rp3O67TESD5UUEGbNbtDa9T0rw91eW+zZEiKgd+QDc3tnkl0CrmKtWhBUhRiB5RMf5rsBIT2rMQf
clFkN8Z75dPYocR9OLCDDXnx//zrnSgsSEQTxOlAVJG+19Z+fmfExS+4LP3d9S+Tk3T+QhABSlFD
Pg7Z221oQe9oyrJhWYPaTfqv6lAWvWT4pjde9sthqDxQnqWTZhFRSAWZvx8+d+2g/5WRFnRqbCx0
Tagl7qDO61+uf87l/UIBDUQNQRLVQt6G83GA/s9KlxpaoOYOe4KLKFgpa/1CwrfejeGIMqBpjUHq
4oBzfeTLLSKhOqapCZrOVAs3iaJj9EkRrTM03GbW/NGYlKBs9D8LiN3HOEcH4+3DUYOmQ2mRfYtt
KFySOGgRLaFgAkGx55TXuT+ZreYB0B7um2Sxu/3bRpTlQpBx2PlQCEZGbvMQhkqDNEy09vTH3Hg3
utrvAen12apDjz70dGM6tyeA0XjXKYGCelHpr2+ms9SK0a1UnOoGZVTvG4LCA54xyCkUuZOWb5zM
l8EIdVG61F4kV893jUmuWsU9g9WDiA+idlXQwUNzXMdo3ql1dcsR7LyoIHsIfBwXs0SE0U8Qm1fQ
SVT6u6MB8lXrzfsyqhHidXPk95ahSE+M1z2GaxveA8Q2v/JvzRuvFzm+RpDG/rGJ7Ld7tcuInaYU
q9A+yucdlfM0WGjwelnf3vIEuFhHMBio9UvwB4AMoEznU4u9VQgAQq/9qbOWb2MKm/5d3QxdeoSL
n727vkVfGwwpKl48SmAcxc3ph5s6YItsECfVZXpCgqP0sbka73u3q2+chleGot4oaxEmmxOV1M13
6eFgwGut/VWLkdtFa3JUPSWsUA2tpqb8980fxkvN4ePxYbStRng2wA8rR85eRE89IE1y/skaN933
cWl8vD7U9imnqsJzAHqGfQGsd4sGTG3EoBvo6X4R9v3R6qx7cgvDByZLXoRI0q6ukWK/PuYG8sqB
oJwj+x5UE3W2y/ZuSRydDjUeMr5du+U7xWSbeLHVorIz0eANM0072WIIAyBwMP2o1S1+Mhtwn+NV
KdC+g3jT5VW83rgXXpkLC3QlVT8HywcqcZtFdrO+RA2l97FWQz5jXt0cyHq1+BHYlTuraJOgrY3o
bQ4XzAZ/HRBk4mM0/QSVjPNhe4h0OlCRyQcugdQZnWzPaE19B2hrvVcRNjEbrb/xQF/sZzmmxBmy
EqQC6vZ2j2Zkr7Jq8o0lz/4k+uAGHQHDfVWr3Vs3sxzKoH7LqlPT2YYcejpUsbkkk+S2K+il5Trc
xry5R1wwuxGXbsMOOZMk9xxS1VS5hORX/xVHJevarI1lTX5nKMZTCpdop6owxa9v34ttIkehK2zR
9qH+voXTJfkaJ42JolDY6eFhFlkTzImdB+QBpKQg1E5tL9bg/xhU9jw4o0CULkwszX7QG9QVfdEI
jHLMtfEaYDvvEZWBB5hNVpAPqKlcH/SVXSJL0rLwyp1H5LGZT0irmpYODGoZ1l6tjPWJewi3HlE0
b/8+2jncCRwCqXG5OQSiXnpktynqTmLRf0EOmItdqpfhbq6T/lNlqPMhJEH98fYPlIBIkGey0HbR
bI7VuNVbpNMTc/yjD5X2MIBiocyGFNv/MxL4SDQYKY684E3/2ppGUVLgNnUOXAIvbLUUrha3c/fQ
pW9hI7ZBMacAlOf/htpMpR3GSmiU0H8cJ4P+b2dl7Y11iGtCBicE25j4nTJG6U5pq+lGerGB0b3c
ZdSo6fnyjY48Huc7pk0dpEgHSOg9zGVPJS5GyyiK3+X2PAMvLtBjQD29Mz/Ad3FXz3IW9506hvOz
2rXdCdLbP2g/RugyLEXthTWYB3JaVblx0b9yT9Am5r3jIbcAdsg//2sxQrJI16Dc6Gt9/0cr8+XT
KGznxjUhX4u/Uy25DDyr9KRBbpKZb0Kh1coz6jesOBoE2bHmFg6cNtQfnDHWfW1etBs1h4soU45n
mRYlB5IEfav3DLYKq7kcwbWuMUTQ4RIPqstIAqpQ2t5BWDHg+oh23QTyP6/n8nB9g79yKzI8aawU
B2XhN3M6wJkawgREW2PN+aPWaKN66CxnfrSrFuaaU+XDc2/2pnGDkPTqNJNhSl4StcgtRmfV8mke
VXZcrufDntTWOXW9LfYWApr7MXNudQVe2eIWqBh2HadYJy/aHC9Y6khxWtro102Th17cWelvSp7m
J2gRM8zbvDWCBTDurzGdxn2NB0izV1Sj+V0tyPZ5alzD0cShDyK1OksxDEoZ+8iZne/XF+Ty8mYz
kCxSg2I9AEqdb/KuGguK0uPoi5HEFIVEuIlkjJW207DkCW/E4pfLIOMJmohUhFB1fdGj/+tIcdh0
qwbnBosKbRKASus3iBpcMmEf87WK9ub7lKCCZiVCtBxh4vLzr9OwdM/HFZ1COnnoJZVUW+ffeY+O
0s5hhaq3DycNOeRQxIcgTM6H65HlaQY1RVQLI/fDSoftixqBt4atn94yqby8nRzUkPgPsDO2mr65
QwHRLc6iQtiO46H7LUZDagfZ05fr2+MyCCd0+XuYzQx2xtROSD4u/gjwbd/ZffxVg5TekNwI8afR
O1t51PRKA9asjMMXEKL6vgSD61dZpx9UIyk/NkkXvs2tm6uD4Aq/AjnXlMUpjZ7PdE6ap1dECYEW
dvG+AOZ2V8Wh6i0knP71KbjYs5T3pVU3oT5PFqHV+VCIia5hlrVmUCXj8A4QoeFHBTg/dWnKxluy
Yb7xPL4yoOQY0oLFxgPBiE18Gk8Zes5IYQUOWmIPKov/j+7A7XHc2HyMB8i8Nx66izeBPJzOGv+g
Gqcxs+dfSAKX42GfimAO1epZJJH1QdUz/U9kwEbxCvChFOdU2ijHaHDV4q5LlFtJ1UU0IkdHyZI7
05WN3M02I9Rz9TwbRRCVcfMNx+HpSaVG8FXt+mrZZXMa7btBtSBriObGFr+4ARlaCJfkjKoqB2mT
5NjxNBihtYiA1orkNpmoLZk6cmtRsaAIcX0zXbx/DGZS75QGQ4hKbrkvtW7nprHWIhhnBVdqQMgf
mNE/8LyTvQm97i6ftLefFToH3LcuNSWoPVuy1OCOChkDc2tCln3MFqWb9nDVbdhvq1jSp+tf+Mpm
At6GsfhLB/WiAD/rLtpFE66SJLEJwmsL3iGNU+8rTa8/6vWEkESU5Y8jBDY03ET1+/rwF9ciGwWM
HVQsehsEbZvDE6VruA51rgWrlRXHcLDD+9VNb7mYb2Be8v6h7mkSp5OJ07aVPMy/Y0PAfkbRlqMR
KLMafmnmcrrvEiP82hV5hODGgBcBBLAuj/18RYZnVy1i/Jfqs23c2FCvfK8JH1RyUeBAUxM9/yHI
sptdTY8smDOEORE+WhGe7pobKfPllSQBR9wOUFiIFbbvttXOTl+SlwV5m/wxBCQjT3VZWZDjCFI6
IOTfvIq8oaSL0vGByHNzveuZFY3kJkZAsPAzdnSxNxHzuTF1ciuchd4sHCGBSxGNl5g+7vnUdQov
xtp3RoBkX7Srmgox+aLs7lzRZ4fr33MxfxQaYOZKmyiJlX7xVfor7ukRY7R0+IpBMoFBxWgGiJBV
OuU7raveh2k27q+Pd/FpjMemdEG58ozQLDr/NCLbpLfXnr7DHIefVWm4Avy/7PZG2+rhjcW6uNMY
zMYDy36proK3Px9MsQuj6tJUC9CFXD6ubt99LvIVHLq+xkeSMxry2JHtrn/hK4PKEjJyjcR3KkTY
80ELBCBgNPCFgDzrh3p01ZNV2eaB69XyLbdbpNDHG9GdHDO0qVRMeknUgGPb2wZEr9SuvZZ8qpa1
0TtNKO3OSPR2r1lm4qWxovpVsc7eqBlVMKiVeWxL59ZT+crayiMh+/JU7IGYnn+5WqLHrlg1a1vE
pt+o4wjWATeTPA5vdRwvLhc+l74t+RrSgjRBNtuoRo48bOGsBCJ0s8dpXqLTmkLlevNSEixzLKgy
Ir5pbN5+ZXZLx+q4spsqNoI4CdNdBpYUFeUEoSOrME4A0281/F+bxZemFSBhsCnbRNQabOS+HVZy
ZqV3A86eR3AqCbhY2DzXv++Vww/0xUafAiAHFhab8+EgROV29CCIVVMVMVRdQR0txW+hbpIHJRK3
WuCvHA2anbJTDCSWktxm1fQQ5LyEygVtlYln0Vd0IkqsgoDHujuk3GZvsLI0uP6Rr84nrU7yLc4F
l/f5rizEgowKbIgA/fDUa/oMYyCUWpCdWeMbQ70yn5RLBPcp6iIA78T5UACXZ4HpIfFMriwVetOE
NHQ4DfcblEtjH5l2e+P5e2VGGZHhgJKTKG7rVVh/rFMTErVNWCzsozZdgTgL+wCRsH0QS/zv4pji
RhbwyoSyLRmL5ipv1PaYx3azWgOrzBWeRztrNNJgsp3Ys1JUK6+v3UXwjTYpYT+GkoDFmdHNAazV
2RAIxamBDp8zwImg2pdzVKGPnreSw7cGnYPOYhhOb26YyZGBilMnIc+k8H++lEaLlVAyFICbkhBr
lkXtvc6oSLBc51Zp/LVdQ91Bhm5EFkCbzodyB6e39AzIVlpH4Joa1JXSYSyeRdzBz1f6W0XO19YP
wTlTFsQl33xzIDIQ2tGwcMFEcuNY6O54oREWdyAdfl1fvldHojtH+sLDRNh7/mWpgqSompV8VLyU
4te0FIP1XsOwQ/MWEa1fr492OY+kwjw/PEAStbF9eNe1FXrmclHX5M2BYriZn5AyHlC9yI9qTjvy
+niXXydlJyiRShcijsFmHnuwBMg6YOIwxKp5Z2CqEsRibf61nDD+cH2oy6geDKYsS1MpkqQR6YL0
d1Q/oOdA/j+g4THbtdnvrMnOscCIErttDkgvpFFg9jBYn6xWZFmxA/hdYgTQ6hXtPoprYXR//Rdd
XjyazIghur304bYm29h2oWWqZNSEozA0G+S3jCz6MVtIIe5NHFcLn0o6IE57TDLtxtivLDQ5MU1O
CV8B2Cz//K+YFTvnWpvD0QyiDCoDT4gjjmUsnAAmcLOzgR7fCOkur6GXG5YmJ0GdCQjvfMA8WSdC
kNINhq7KgmEZk6+hM5b4a8eqL3UgHwvE4bwpHKsb9/tllYszSjEc7C1gagTlN98a271elMMMnjOu
0aI2IxYfWzvc4ouh/r6O+nwqUI71ErO0HtQZ0HEz1hhgrvP0ybCb2S/cVdzYjZfzT3mLyqXMulxi
602EO8L+1hOrIiwyqvhkim7wM6SBT3FV4RFjOu+vb7XXhgM2B+5fgv9J985nHyAfzxxg3UChC/AR
TctM7FJnRKhMQ4IVTw/DzW+8O5dHmzqITCtBmBJLbysvLKZTazBzAz2Ly84rugqOdRdb0rBPKqJe
/0BNnt6zfA8ECJGzYGdRnCAfO/9CNMGIzSJeVGSb2r3h1LNndYP4MPdIslodOsioJ0NaR4r+B7fn
VzQz7F0x0001K6Tlrv8aGfRtfww3GqgE+hGUMeXJ/+t0FRnorEFrBe2Woj/kvbtkO/hfcXXjUF0u
q4suB+BaJlgW2DaPAzKi45jHVLdwK40/FaqdnCz0E0+FVCQ3c+fHmz8LeAKwaFn+xnx9c5C6zCqj
2ABdms3MMUoO5pODSuC766O8snH4Gp4EmU3DKdzs1drpo3qlmB9UeWp86uc4x3Qjm6bTUDaD8K4P
dnkH0zaSxSSVzhmS45traWmyhQQ4pD7YxfH3WHHN7zCRovWecrDS+bwTs3LAzCWrbyzdK19JNZLr
kDddgjDlfv5ri2C508toTaZE63Aykc1IPKUbGgiDivr5+ke+sk0Yi6Yc4ZiMdDfb0dEoEcwG9SyM
BYpjzGW5T3UkEWCBxH5sZ/ENYsCr48kGMMvI4d++6p1jYT5hW7y02Rre5amTH22ClXunQR5UUPnx
/4/vI28nApRA6y1HkJC2tdp+MQK9QGDRFaBoMVezd5lMxJbQ6m+9KBeXDa0sDjeBC9QVSdU5Xzw9
W2LdaVDMbdrVboO67O2PSjI3ADLCtvNVp7M1D+yJEXlK3Q3x3s4794Bg+uSrpdbuABffunIu9hM/
CYQ7Fy67CgXB7f0H8rQ1QVwHJenfiV+9+OUMRCO38T1643QzlATAWXBgqZJu3y68+9aEpqgR0Hit
n6J6mA/xOsd+n8JhGCG639hOF7cp44E1k0VKi/tnS8g0kzBEKE43gl608Aw7VGexUF603rpxGVzM
IbcAORKwNErmlAw3j3KGSpVdj5k4cDTToJ+N9LC4rfC5yb9cn8KLTwJfxr3DQtEsxVVvc+3MjtJZ
EZjvgw6v5SObxjzCUohvUDovR+GvpiUuLxg8EbcBJnInAnB3Z6KMrkhl7CwVIvLCOUf9+s1Tx7VI
Fg5FFzdRe9viWfXc6Oeqdw4h7Kaf9Jesu7BcpDC0it7y9cm7uF5sqKoSQ8tI0Kq2py+3NVxu9cY5
JJlB+0hte6yWFP0h1PtTrirhjZ7H5SySwwIoAyQhxc22u2LM0O+32to5GNYy+9Q91xMeJsrd9Y96
qRL/HTNAKZe8Bsm6o1oGH+j8ThktGyhw1Vf7SZk0y9O1Ni/be5jOg7V301pEozcOQM4eOSFMqYDY
gS48XXb9CDkBYfjezYTLG9LZuTe1Zd7v8kw3dYyQO+y4NaD4/zaDWfzGoLf9ONWr8wwJWH9nhpmR
Ew/ny2cgtMMpzCzxcZqHXvWioXS0HcR/gW9wGpk/07mvhx20X/UR/475ezxhC7RHUxqTt5Ra3t4W
S0ZTsRUuJodE4xG0nrqXhlyLlNqHwPg+mgS0DVdA4XxSq7EfH8La1me/yjPrl6t38IxFbMSfwjaf
vqPsjBvlaFMceYg6PLcw5lib/i40++ip6kbUsLEHUMbAQnx83QNjK6rARpek8aJMTaUtH96sWO7U
3a9pqIryQIfX8UNUbBDOMvEB+qVHMCr30cxpBJ6IheawW1ozK4xdm8dZvs+NdC7q41BOqAqkuA7i
pZANkxUfNDNFmszrHWyXcF51s6HAVS2PYj9qIzP8rRuYkfkEHmhbJmqiF/c9ss/ODteiRkO52MA5
iSk0MFL3CEeTJih0PEzwW3NoXiiB28XpfF+V/Tz/LurGbCi/4YDNdTQsyxek+fVs9WzHbd1DR3ve
2N/YkWy4sw1JfYOTBsjFhBV92WYoWzyj4jHykyit8OA0eiSaKy334shYg4HehBdVK/Z3Sln5be+E
N8bfHnMCegJAqbQgsXmUVjcHYu2qBfIxQtDWXB17u/sejkMZWI7SBLao+k83Pnc7Hsk/NxePmqTC
02bcREm4WMTAOu30iItAHQZYNRZtsGK2h2ZpSaNwv2K6M90bohbmvd01Tu8j2CVwkFEH92DPpjAP
tpEmazCG6K8jXdqqDu6tBqpJOJ852b9VF+MyAyZ6xqRqULPwI7w12FM6+qPN0zJH6pHeqt6gX+/y
T4Wz8L4gDB+/9JGtVb5oJtHvLTujbGHq2YytZWfhEmQWkxY+FxgudXvUO8vMm+yISIg2Rtl+64Aj
2eg1KDE9Wbh4n2oBj/85A87+oCkYBXvy0f2hjslo+C3ep+WTi9iDfph6NdbuRCqyPxqmp2bpqQ0p
lsetkbrvJlvUH7p0jL6NUH2snYZw32Oq4Uz1aJvK6k9T0ycfJ+S71BO/dU5+ZCb9m3+iVInWhx7X
VP0Q6o1dobOARbmzKzPYx4gKgD+ftQ6/nmRGF/awKG6VQzKf9Ue30pbkl7665YF8FthJRhfGNXyT
hpjipQPt6HhnmXApqdekbbvg5YLa9temj5q5vpuSOK7vHDRtEyREsQoGroWsWe8l+JaZR0FuquzH
1m2id/qSqvNHlAa1Xz1hnXaiaKZFCCBhH8zxxJDUD12kAndGi0rZ1+s7kdRtc/SkfAtJFmUBdHqp
9G+2PsYNk+DKq44oxWgNbsTUcuwALjEHPlaqKsLtl2PfBshuWBj7hvMfN+JaeFdjAeV4WQVS2Ota
AbSsp7wz3K12mfxQnTJ+iioecr8YcZ7e6ZqoDT/hQES6h7wUpF1UCRfh4Rsvymf2OP4PZaGiAVsv
q9azXio2DhgHTfV7cNZKEZhOEVa+qk5mgs9oqbcqWmQorT2Mra1lXr+oaKHs1BjfpqCCZJo9KgWu
PX7ZFM6IwCtieujHY6y2frMUbJC+ijavfjhdrCPHh35Qd+8kUR6hNajqqNNxH4j8yV3QSvydLKFb
cxFZXbo84YxSacdlyAa/KFeRBrgYY9fANOl6srMBBnb/0tuzsQmo8fIe49rtj+kam3XBfWYuobeE
TZPsk3WsVg9/6igMUuqAT4aoXFyqy7IMv6HPPlpeaQAOuk8GXGKCNOJ0P4Z5VIN6YzP2uFvp6THs
WmXg/SzMbnmPABr2KliLrnZgJnBGMpNKzPt2msq7xY1naVJpDOr9UqLOdFII8d8rJq67Gdr484Tl
oRDtomA2jCj55wzX9q9rW+CLu5taTh8KM0oTt6jv94W6xwJaWfZhXmOLZ1eOqezobMQVzqW4MCNB
CKwKBzRHX4oV0MZYY+5ixVWiPqslEl8/7VVXMNFepPtJH7fDpHqAPdP8PYGL+c/clB22AKq27pVS
S52jmTrRzzbPtQ/1EI3aPdOvLvsG1cuvPecnukPai0VOQV43yj40V3HQ1TTFqcuqIN4jJ6Z/BUCf
mAjsDsmep1NvDrg4rcv3Ejty7blDeGX5XrudzjJpYs6fpEtCggtcOH+KBsdOd0Ltpz1wYhqz/ZiX
d1GFQth+mXCUEvgDxybkbcTRcGlHVDf/XCpL+K+h1L3+nPTayoKnkxoHsK+LO3NSFvHJRu8teegQ
kqJuVI9V8inUuyIV+KPZiX3vtux+6ZbT622zp/6TFf5qTOXyCf1L87fBH4IOMVYgr56OQmq+ePht
9t0BW17LuIsaLQ4tfzHaztilab2m33Fd1IwvUxgaOP6E2JbNp9hRUuMYr7FjB6WW6Q+tYnfT3VJD
+33EK8HWT2uoFNo+79N6pC2NFCnEGGd2fVENIv9FA210T/xdJsFqqA+1r9qNfRisJUJwMcIwXffH
SMHtuYJDgVdC1nX1v6PW6LnfdZb4iUmv0H+OdZ10+7hY++i9MujtP4bWwE8prVlfDsskjGrn1nFy
GoY5wwgR7tRMAYrXxc97TbmnpqEQ/I1YiA7e0LiuNNpDBzVQJY1hpgJfxF8hceTVY4oj1OemROP7
DzGYXqIrF1b1EYm/CWuMVNV+RWqMc+f1m1aTifrfMY4FoAFYN4+97FVdpC2TtfS1o5TWkR5xig2v
XVfV3hmJS062NKN/AtuJ7OYYJc5REWRR2LQuwl6xyLOzUHj60Lr2+2zEkwljpjwfP2Gu7aQA3Uw0
sGac+sSOxy9/svi3+qnNKW/fyIZemtnn30DeTy4E5lvmrVswskE+lM20t4+O1kWwJ/VqyO8Ry3Pb
PWLpGUFrhZJ9XlbOZ6M0G2yWCru23znGohOHz/QeHpQySlSZWGhG41X0f8MPpDgp7Koowj6TuLnQ
fVRXKu1Ll/Xp0ahqzfxYGpnxxTF7DHe0BJXPe6seCucGtvsFhnD+eZKbRJVc0iYuCShuD0g0jPTx
OIFJqoO8VNXHwSKPrfu2fE4X6S/aG0OaeG6Eiy046+5bu5SVvl+Qjj0qzoLnUmL8Bo2GQe5SLONn
PIp+OeEkbpE8L55taiIAAAUsZN5MyornEatBv7O1u2U6sq+WesLQssOoPUprWsH4uyRpt3OSVH2y
1WmuAglBe6ucCh1CpNNlXxkQC/m4jHH/qioaQ0wXMrTUY0/F8TMtpN7HnbJAzjTlwp+jgsjx+hG6
iJqBlhOrACEBKscabUphqTGIUWk69aiwzfODtobLilMa7W0MTMxO03b90CrKx+ujvjQiz3cFAGEC
JxB6lOCsbTMvWsDpxHNtHjMyrvK90674EuyoLbY/dRHH1pPZjlg7Meex4itDW8yHOi4ICIxZMdd3
7oxwpOdk0/oH35LV3HVVOfYDzhuI6R5WJex+TFM3ZpPXT5Nqo1ehOQ+Ga2P6UozDMGY3+jPbMjSa
l6bM+/9b8r5QGxjyCO8/fXaOUedM9zUB0TN1ePehbWb799BOyo7/A57b12fxclSKsNSEdXDm7Nnt
zeHqQxOKgfJvndupeWjT1p3uqskenXcRJpjxp8zVe+fB0ZCAvhXjyrNwtoB0vdChBMpCmIsQyman
lpmuUBuqi1OXqe6DMzkoEPeQk6L3CW3Rd0rTTLWXNrrReRqq+OI5zlAcDYxoCZFEaxHHveMGTp4w
Mhrb0lua1swPOE/mX+dIwALR0xrqAflN+afjG3VUIcPavcFrvHg+XuDM9C3hGkqM8yZljLouHoRa
KkfbGoLFTaLvk9kvvzkI5jvewggfvHh4Rq7U/I1tTXijvPeiHXQ+h4iqgMohW+AwIId4ftrFmNQl
StvZaVz1Bgs1N5oe8r6xqNYQehT7OclQwZ712Gg+2pRLG15+s3uHxLo578I6K+xvemRWkY8tIPHt
blyLsPjhFEPyuNihUwXZSsq5q+bK7mYP/8RJ8XNeiXbxjMER/bsJ0PoDEpD4X884oivQWWrIkh6W
cMYvw1QMMtF5Qcom6jWr9xFXj6MTHStXnIZFTI63dFmtfKt7UuX03tAny9lRsnLV2DO1HkawGoed
eri+6y+AAJQNJb5Xp9IL0Jf/Op+2clpdCmNqepqsaMaMy136o9at0xMV9OpAHSA9YWA3eqoW/apn
RzvCKuq/X/8R253DM40SBcAHSpmgnLblereqkyi0hvFUtnSC7vOQixTn9UzD0mQcqW3qeornrqG1
kx4oJlZcJyOp1Dx488+gI27A1+MicIAhnE/FvK6T5uRxf8rspdX9ybLn3YCQ/bwzBR6/XuwkvW9G
mfI4zkXuLWNe3djEL2WVvzcxMwHKU6XsAg4R0ONmNVo3piSXxM0JE4zIOUhRhtXrRgc10bUfMAFJ
8MtrHkix2h9G0zsCBwCjesr6ecBJDb1s+9jkEWoU9dgrXTC0ydjuW62xst7rVbH0d86oDmkA4bh7
qFa1xFiQNXaP41Q5p9II0R5S7By7TjdqkeZ32qa2AhPrD+kbNpT+9Rnf9hj4XLrw8kN53qX60vmM
T9iRr5FiVyfFsX7OqqOMe/zZv8RNXxu3olvB37WZWun3AcCA9aXvtxkrTXsnx+SmOo149s4wzwwv
zAs8eMYGv+d6oDbqJa1uV0Fb9sXnKcTCfU2K4RsVufEeUNzNs7eNFrjoVborbP0XYQNr02FZKGhO
7ZK2J6zr1WTX92PkoW3dYIlpUsLciS5Zb3FhX8jz59MgdaeIi9jfXB7bWIHrxJLussMJSTuHrMjM
a/1urEQ33k1Zj66mUTXFmJw6VYmUjwuswfq5we1iny15n39dYwpUX10KHc9J7CqRX7p5eyKzw7A9
iVpt+IVi/DQHtrXiCZhSve+91YrsZF9mWWp9G/E74c3Sy2Qyn6C4ZNN7aF88uuS1/VfFqBIlDRpU
hqrdOHJVU7gxZucJElET3dh8F4Ul5h+gFZLe4JUkjnOzI+opVIwyGquTbun90xKbagTupMOtV6ND
iZk7wgvRvjW7ZsUUqa9/wu6YnUBL02mBVMcmPUKOUPcJgA/MElMr/ievo2q5m1dNSff1IvT70QyH
m9hsuTE2awjphERH8lxozcmt/ldgi2c0SvdT1Z5smx383FW87I9JTHVY05DfPTWZZj6pa2uGB0Xk
ZvysjAbez4NuZchAY9lj/4ey82iSE+nW8C/KCLzZQtmuai+1zIaQxbvEJPDr74Pu5usqhSpmFtqM
ZqAgyTznvO7Tv7/jK8IJjxKkdTUK5TNeDaff35EhtZl0YWti6zSb0+SMcCgHciYIGnwcWi95UsQ2
P9FlGEdp220WaDibkWToW9OnWEKavFHM/eXTwl7BWzknKxX5kuIzJWWk1FCYp45BMvOexVGBS2j6
3mrB+xcNGPrGFa8OUuiWK28WrJTdZTVwfP8I6mEs9Eho/clUYyxD1bjVFJo90fQbXmbZVIG0lNG9
6Bl/aevVjFk3gpkRnJu8MO0bb+T6AfDzuQk8GVAJXd2Ncq0o1hpHnuzOddJjsQCCbbTYGp3vbqzS
ZtORMSKO/14Gf4qF9wsTkTco+IqT4HV1yR42spxsD7PpTxWjbvOe5IWIkIQxg2sLaJBGT01uiS6A
C1aWYVQszo+G16TOsIGSB18sDLQrVejJbsACRbvTJr8Qe77frg7qpJzVqTGL8WtmIMbZprMQu2jO
zeoGxHlhYM7piwMJEDs+M+sbRQ///k3mWYHTp/DIoVVF3n3o/VZ/zAqn7YKJvKgsyKNsSe/Q74+P
suqG6tnslTFAHjOy5I0KsrpRFVyVR7QEbNaraRIOtRBs39+PFWM4hfFzfs55tjKnBiCOM8SauTPB
P3qmOUETu/WbkZLmsiGhSGf+L5bSvMH0uH699h9JHz31CkOBob+/kc6W5H3bTnbOImtqyT6oVac+
13Zt+GGFqB/gcnZlbx3Sji41qDpw3M1S6f15tuKhPylP9naygZWVRHoI2c/TikAMvi71sDZLzfuF
TefEfD6OyAdvCN6ga47xWnWicZY//71Y16f2bq1C+ETtCqq3BkghrX3/YxIgJ9XHkXH2O7wAPmk1
eSVGw4FFNMzYZEOYNHNk74jC7quP/770HyLV5bVXYYturd8LN/D+2tqISVk1dNYJIMqaqrCaJwKH
tCSlEAbExBD/A4ngScK9ABDYgdnlxZiGRaRk1wUteUn4culZBPOjd+LPFHgcXd0Ye/YuNclX3ox2
n5/KQZu8FwPULiS8xFmTlPWiFKc+qtovhjfUL+TC0yrlpd/Ls4hSraiDyJhLFM4yN1+ntC+7IBmm
iaQrvzIfe2KQxL4Ysjk+M4GUd14C8EOgNHS+0BzJ/tq66LGcz2U3zNUOq7LpHoC7qvd9TgL5DkZi
M300GLW+9SPQ+qYHvPsh3EVzz3VnJXqYdbX3w0sxB7krSzn+LKOZYwI2eOcEmHmZ5b7GnXjaO65o
TkVtg9v3pWHtO4Lo2gOISmFs3IgMiTUuD+HluXHcjjKmQ4m7cwp79k9idf/fq9bVj3nj16Q1DdY4
36gt/mjSL94wB9DqTbNOU68orQSy23BayCI1ZNNnR9VnVaPTRMHOCnDjyo6JoaL0zm+H2s8CL6sT
owyldCdyCtye8mvMozO0ot7Y1l5fZzhIQtb5hCm3/2hn48pcs4yC/DNlFHH+AJtq/tA2zE220rew
3jHZqu7gJuSvJEfp1Z73juJgsR255JupI/UomEQG8EjOTmSQT9dZhU169ex6pHcZfgZv4t+L/nIe
uDoeGCiDVvEFY/TLs2HA4aONe98/uapUvxpoJnuHUKvPi25FT5pAVRiMpiJ5cUoq/8YO+kf4+/51
4O3EYJgdnRE6wXHvPzjfnUnTKh3vpMoo4jTpM2V3IU4V1Xc3qbP4I01Z4TJW9/Vvsdvb6ceOWtj5
bnuKfMOUYeYYOsLQvzHD6HsZYItF6ruK3VG/07N8zj7S3GClHBQebvBTCJQm3lhpCyNPOyrjh6hN
CIgGTfWQJC9yVLvUanP/LdYT/9GLFrML+5YvlezyiEm7ALGoH2BO1Ph5TrL9PulTDXL171fy55lf
PBaEDQRdwhuinrx8LAsGoobTaPZpGohnoEYH3vMfdLsdtlO5tN3OdNtxb5cZiTuJLcrPluCDrwMI
Eu3SMMXtMv9XKxMnvdOSJE2DCosL8cWXLUgHIeZsAuiFnLQI43SwrNByx8h5naTX9mJbg6JzjFYG
UtRALwtODNvLrHZvyTWjNFKT73y1CSLWX/V28up7Lyeec+N2WccbtL0ZxHnKUusoTVG1r7AhK/Mp
h700nnv8xQh+SKalCZWezvYWXkmdqqBsDH1jDN5S7WW1OmGB/PJYuS/3WZY0QA++m2cvVeW20RBM
DgHUVPpNG32qMy1b3RDnVmFE4eVW9tmJTDq2ji9HfOxbazmZfUXGXcBW5x/IXOVmiRQjUC7AK13+
TtPcA51rUhG//fs9/qGPX75HKm8bfjn05yuXwbTQoOYOg34qmi4t8TWS3jcqrZiI0g432h86npFJ
0OvRsoXgNKfbGXWD2o4uH8BmIFQrluTNz51xP8sx1x+lS1TLcyZ782MMoXSdBZfMrb/W2EK5r3GS
c17YmmpNjqYlGT83XeEmP9oEf9FqbTv8rd92lh/6fcYR5uEL+uq3pZ4yWc7KXZNQP93gx/xld+Ge
0DY7WD0R4LrWw//TEkHO8Qqv9OeTIyKvu8N4cngyhWUO93xzhnay5AgrxB+HtLvPem1Jb0kfr8sJ
KGvMbRhlrQy5y+gXBd6IJnrUT4OjdfF93mvxvbSGfgz1ItKS7UxEWXmCGLTI3b/f/lqOvn/5VBHr
GGV1qAd7uChXk6KGWTnU2RnMVeXbpRfV82QUaC81u3Fv7KRXCNSfIblLawUNivV2acXY25o0Ef17
Jz0uR0kV78VmfIgwZMHWxlRV/XloYfSGylRNHjINFTYboRD6rtR6w+s2xTB36tTO2bT3kKpZgbbE
2fhcNVVhHFmuqiTbEEvs+MZjun5BrIqVK7lS3OmI1hX0PytE03MvS9JRnIop9fQ9wKBWBu7SeOVL
bUND7hx7fNOHVYf47/ezLr2L90PtziTApysEklz//f9cuMTmzzSGJTkDwzVqgzxwOFjYADt7dAXL
ocdT7tO/r3hdqCNP5YKY4DIJv65tq1JiEko3cm7r1Bp++qMyvqLD8MY9XjZxg+gY204OnIh0v8Bn
PBOCBMHroi3PbMXApoIjkMA1XgLFwRzf5Xmqz/slru1pY2W14QDR++nbLBqVPtixV7uHobXkrWSj
vyxt3OFYZQCI/Gle1skkWUyiz9Kzl+C692HBv8v4qA0xHL2AGtgebwXcXW8j0C8YSPLkNFot/WIE
HE/j0CZZmp37zK+xS9BgJG5GSujoiWraSx89LdKboOu75PuAiqh7/veb+8taWVGMNbuLoSCqkvdr
hQ7LzSa7808tIdx3U7Q4vB83154HrIvujSJaxhtl2UXSDd2uA2ud89BeIVbQgIufbHk+0Uwa4aej
0l0GzARkjc/pWGI/J7Ratp+LuE+7MJ9kCjsIaKoPCTFNvCc9nssvTqzHEXS1EWLdaznOMDwMbS6d
W3PLvyxpGxIlClqGpqhE7IvJuCaU2/iOjM+tH1F2B7MY8+UHnNfhQcwMQQJZpguEucp0g7xImsdV
+rXSsPpIf0yqpq/iHbwd0Z+dnqFa4BhlIh78qnDSUM611x3EZNrfRaQLYsUH3kG1i91yjG9MF663
Ibwc2ZARdbNhg3G+f8PV0DZLJ/LkXE+6fpfh6AqlV0sTcUiTQiehXcD6LdY876q5xY7449Xyfiti
OIM/+Jrfgr7nUiJVmjbZqlPmnlShmifE8+Nn26s66q/WqQwZuI2K2X2XnlxOq+ujCJNLQ1kpf+o1
sTPE75zHbMb7YobcJil+MEz/tlhFKT9m0DKWNzjVw7ztROrXX9p2Ng+2k49xBHKcrO18HzNi3/oe
Y5twWsoq39TQobptp3AuP7d6OVQ/ZCuaVD4mxJp3cpuIMaviYCbHTvihGp3KPU8mmtUPI9znI4hR
Y+26EhQt4MzjNyxIB7sAfkT1jU91YAezfSKi43wSX5WpxVOxs8jcZQj970/3Ly/WXuW0Lmot1FOX
3qA5bK+1GY/PHltVucH0n47GSxa0yWANar90jrfBXAsO1n++8CoGYVq/zvN5re9XFDA1LVQM6xzN
05DTesCdliOBusIXUgSM2rIzoOmtfu4vPRXJCvRUCM0hJl8pSd2kpPoeo+XkIfZx3RACniN3M6yh
IqgLb/ylTU0WBWSz6v5dZHnLveyrqsclVlkicAYLRpNKM++UZbO3HalO3XWepkc7bIzSNFw0v4Rz
pwGMf8KWjCF815Vzd0/BrXuHiDnAfEr8OXNO40xC1LdihvP7IFzmzi9La+XfxomAaXKyVOyEdgSd
TW0HDzaps+msPKrGDVPhW6yXPyfE+09sJeZQiHOAgO4aF2VGb5TCNSvNP9l8MfqR1CpXbsw+r+aX
tqqrNz4VSpsyi/0P9DP1F5iGozfhUpUtncus1E6qfVVl4ieO9hBW/r1U/nJ3fPsmrka4Yq4w2OUE
b5TCTiKvOE/FsERYj2aNSo6WntIb+UvuuftYr7t7leC4/dFoJkJ7A9j6KRbfkz4kH/yS4emG4XJq
fRtnvBxvJQRdf0UMXinRtNUeZVUhvl/M/WqLOpllcx5tld1pXha1GykpaOIjwdDZvMclBVcISw1Z
JW/UtteH79oGo+BYQ2bRj15szWrul3yERAoRvPN+IwRRUMdlepA5A8JAd5rU2t14H1dIDnp3Zqk0
Dt7KWr5E4wwXLUsWGeXZnpyM3qGIUufgR8rby7R61klO/J2DWwTQ7+YPjlS4YrTKr581ULvmxvT+
aszM4Q+Mw4hm9RnyLh+9m7lNR+Q7w1pn0VSYewZaImmI8lMcQwsM2z4B19rhNIk9Xlq71bes1i0x
3LiNKxri+uaZ5dFjEHV4PWXO48lrML3tz9kyijkNjbHRxg0ltodF/2xPuvVkA208DvBjRAhX1S6e
h6Ud0dek5SwWAeFj8hLo21qXeq9trUbLCRYv6sXHrhBW9MxmKJJjtxRLc1iZaMkTQfOtc6vjcK4W
FGcB3HW4RMC8axX7fjEXEJpLE0/Ic1x5efY1M82kenGS0YNvmvnGneXOaQ3nim0bWgVI5WZsilS9
4feU71JHQN3n6NLbPCRkL6pgZDI7C9na3S+R7pbVK5k21YuWzpw3RbFEX6N8JIG7rTngNnVTeh9T
l8YQY+yZUyczrcjd4+5bZMSQ4shjFQBQlqXu7DpPzVAk0WQSN555uug3PSKw8hANUentFmXY8VcH
ZdW4Id9Zs7d5rdcAxlHCZGAxOjQ75J4O5UNsFybB87VvfY1Upou7fjKc7kUUE37xeeX0gZFIAmkh
khjpobdlKhGuwac7DnwebaArq++DRotTf0vsizKODqSG6JBMOqChXRiUdnAbXJyZen9ZvpG6aDOw
xG6kifFHltJwQsJGvDIPIC0X4pMDuQ0aZGJK+FL//nivtirMFNcOmMoZdzx4I+/fLrZ8jo2mJD4L
p9KH74k9eiFOjgoJmhrExh9InI+JTzBvbeJXHyoX5oQBOHBpKdmr3l+4TxrwEM+Jz/OSKDfsTH86
9zyUHoYKSbdfYWWn3V3a6o17kFBt63BmX/tuq8r5QlphjmhLm3J//qKlmoYXAOAAAGmg0roajrkD
t/kutnRMKoIe4tv3hPPslij6GjB2MQoDYINsTIbZVTlvTPlilkaVnX3BBGmvZ7O7IQbKenBNGZ3B
bSCJeshamAMWqtiXTKGS0Mp0M3Dz3IUdD6/zxgjpGvfjnlaprgZqCmH0Ujkd0+H1sijLMyufGHly
CCziHvRauucujlMRotKgaEBJYO66uJXfKzfyv8DzR5MvzFoNb/9eYNfbB+UkgUvUbWsveslPiHuX
kopghjMVDdHm7TCXm77tpYL/WCbB0EU3AL4/fJt3xYsLD5GBLC0wNBCoWO9XVkH1UuQEOJ9F7jUJ
lKEW8RL0fy3fMsm0zJDpb5pT3lmFTMZwHhSPYeMVsNqsoIxFOz7pqe1UJ0ruGGYEXGUf9pbFzEfh
eB0vZXLjY7hq2JFC/8lGZ6QDtnAZrATrAMxuUPbZnazqbshr99Ur+lkGhlMPr/hsTHmAg554rMbE
vfG4rtspVLC4xq1MAyhMnFfvHxdGR1D5Ft88s2i8Kj+KTm/eekurkdYQ3IFeoXfNxAbfa+a0NLZ2
2mV2FEyzRNviZvroBfBM7CHg2Ne0IEEU8D3pvbm+bwqVy2dLy7p5XxtzoQfghZURSjhSz6odJ2b1
EAjNJPSEPyz5Vu/ydH7VNGF5P3Jd5r+svEqRfBnpSPxzac5JaICpf0ib2Z2CeU5tdxtZ7pBt0Bz1
/qnSJmJOd2rsyKoKrBjUMawto7WzDXuN0Dezhi3uF2Oo5VllSRuroEAKaQ5hDPP8eTL1wruBTlyN
Gtkd2BnwT7dX33hYwe8fLyggU+1Wq+4mOdZ20BAPjwRncbW9PVfDi5emaOzsVWRF5XKa7aHcqcit
D1qDdI1Nm9xgS+p3lp54L1mloF86qAoDRKW3eqHLo4ARFf+sfRBlI3X1xY6cwBXLRrOUd+2Cc5NX
FOnPGpzgMLdCbBsDq+EiFzd2h79cE5IibsGMu9frX1yTEUKtok6ou6IdtUM6NWMYaUYVkpmlDjqF
SZCa7nhjya8l8P9uEOwNf/jROvUZg/ZLM+oma+D+eu1wqKyl/GC7kZsHCbgLZmYaYMiNFXC5Af65
GnsRtlAM1K/s/dzeF4Ch2nBoUGkzB6tSDeVM5zabWZ8SFqg/mreYQ1ePlV+4TkjgN7DqkC+8X3Sx
Maq2hf9+GArf/kR8EpFQjRfn1YM1ZT3aNyGLD2VPtXWjjf/bo+U0pGOEcYIXrPH+wiRF+Rhf6cOh
7ju5cZVdLzsv79IugFHh3ppWXD1a5tig0ngGuOt8+JJxLgk2Siva72Np4Zg65U629SkDdhgBfZcN
Hce/j7I/0493C4fr+djPcr6uLgxXxtulrwa/WpyDhD5XIL5q53gYQqtKy+ypzXRLhe6wOMujk87N
ncxF45wLZEjNU1tKWv920eOviDeMdCNLIZD89ybkkcxnb98YTmZ/8fRC+9ayo5HOMltMqxxVZx8q
3FrzLQee7x9SrzKe1Zxg6ZtXxlSfK+k76uCnRZl89AlKsJNd1Udza2xZcFb0I0WzqH9LQNTZPCDc
9YsKW23oix+SEdRcBm1sj/WmzOw22RRA+wX8zTTqw3Yohx9G1BrpSROkJu1Qorjxp5zOezhi+dVs
WoST8RE96tiGhKvgH12xyxpnRS28xUkVTrpszdEJkb6OdQv5wdRpgnAls+6qOa6G1QltlB/czM9v
GUv/ZW0wHiQYbSXPoQm7ONaEbtEOZUVynOtYXz4YSaYHdV5qv9Qkl+GhmPHLurE8LrcVGAHMdHGH
YhQNd/9i7O2nI7WeXaTHXOrFgzt4Ot7ZxGR9JUs6vZW2dVkyoLL4fwQI1xokOn/A1P/FY+q6Z5Qx
w/ZBq28y3mB0CE922ngRDgcils226jyN3kuQufKffyhkI7w8qV/hg116sdqpwiM1G2w+8ikCeSFT
PdYb895ajPHHvy+1YiMXX9yaYe9BnqQ+MS651cTpLfRr0jnQSaigNeoMXQLyxv+azsDjxHSLLfNP
6YjB5ft9S/cxRAZm8g5x3Ajr06iNyr4rpaUNt3bIq60ZZinBJli4wFxmK7nYIdPUgOWOducwECD4
CIytXrTY07HYqJoFB4sC2NFXY/EfMZnVGZDMcTrSlUt5xXqjH05su1n8g1uSw7pzZ9ifO9+g1i06
ZJmhAyGkPvz75V0dBlwTLSZUFWa6qzbo/UMFfSrhBUXiwAg26+9nrWWEbsG0eMDy8ut/vRaLBO8d
5HI0QFzz/bXc1m6LGpI6JCWt+6GmMtoOsN7MIHFn7em/XstBWoqGkVhLrnjJEy7jQnixq5I7L7Kh
xowTInETHpLcID0db5Vl1xsZnzqTPM5TdHFYlL7/ZSta5kCHi45N4VuHwp+7Jy2b280y+B6k3LK7
kTj0l+uB8DL6pannkfoXw0vk1FqZWYlzBGsYMRSbksOo1QwmkPT4+6xL0+nGfvL3KxIYD5fQIATg
4heSO2ZNy7AQotnab6nX6k+a1Ls7dhcVSluN+3+/vsvJwyqKoTaC08bcwrrSqeW4JzBH12z2abFs
mE1ZgbC1emsOuR5EmpgPadkvm5g0z33km+Xu35e/6tDX68OE5fGi9MJ9+eKcKBG/uqIvvKOCT/Ul
wb3iFFeT9kUrrfKLN4r+YNe+kSObqrxziTXBmpFm3ZWLpd24letDhDtZqZtsfStoevHR2GaJNzOD
1GMFm2mDQGb+Qefk7iT412Om92i8Gwg4hxwWxK9/P4XrvYHNFmIhN/DHcuzieF4owLvULpyj4PC/
63HO2KaYsby6dXvrDPnb8vIJmHE4Knntl7nPpR/lqEi5VFNZzQ4Bd71pvcoLBKTtvTPj5PDvn3a9
w7MlEPHJZAucksna+w+WcT9mQ7POctZnywxUm3Unr6az0TsNHdNMfkDIU70lqLj+mbRQSN+YevDK
rlD/oZI0t9FkHV1MUT6PuiwDZxmQSpidFoKP6jcmTdc/k9IbXijDf2YWeP2+/5n+kloOxgmoQwpr
CnuVGhvfSvqXKKoiG9e8uHgSg9GN/7nK4rIQQkCA+KX4aLy/bFxF2rrrWmyHY7rX49Y+eoBpQVwZ
zo0z82+/kPg1JERrWUDP+P5S2ZBGuIyW1hEpqva7izz5CUd4yw1QyWBOwSm03FclpPYbT5Zjkv/z
+7IHAOl/rmy+v3KJhQOs9A5s0THVS4mL7XhspENvqpdAJ8Ek/dwPrKiX9kNdl432nVlad2z5jvqj
Vo1TBI0vtamVRkPRd5gzrIPQWABCYUMapA90VVbO25rQFQ0DtMl5ijPXVBtTm7UPnDNTFxpQIwSs
5VjpxxRN6fCkmYhJt8sYle0no3PUfFalkN7TWAO4b93EbzB8JmVJbmY0eMbnBpLSGFoej/BuMWrC
NM2RlIXNKJtlfOvwgzNf2Yd1yOAl9N5Akyi1giovoo+1VVXG3qhQI2xrfHreKvQA8cYo0+GhMbFu
CXV+7ANs1TI5tRgTvYhsmoogTZ0CDdeIPBYTBeeba5Tua29FC5ZKJN0clIzN3wYE7e+aPXYihLtb
1YGwRJphTA80F/Rmw5IeIC3vkmbI2y34UDqQpNSh/1lKw3kgPoVCUerl/OgS+/iyqoa+VNQ1dG88
vsCF+nmX4WeWhGbLRCoEOPHKj7pe5WOgcmV9Bk+VCfRbfWm3qJ97c+8N1XQayklAHLAKY6tES77f
Ytq9CvjvhhMMLw9Es5Q4e4x10ZxSd/ZJ0k5yE3em0W/xUQPBcO69qKmzkOZDIFRxEgN3kUzxWBfo
m69DK+NoX455ci8VFINA8xr1gyQa+6xX1jjQtMXiR4YzVRoQmVZ8iVerz9V8Trbas8CEJjnb5BEW
T1hvWeJ7brbLXVfGnv9d+XmZ7abEaMvNOIqxDlXbTP4dbpnaGWNdFQXdPLdlEGN+Rp9uz3r7WCGB
Z7RpNIW1052ag0BqOoLdxNf9x7hJPRsbu7EFRse1LN8jGOumMPWwtvjR6GPW3CNChXjRWhgK/O5Q
ayehjVIHgXbZm8sW2y/7N9gws3e3ZOaH40qamQEGirr9GJHzgyGPs2Be7TKp3NAwRsObVkhSHEOr
N61zDw+uGwK4MK2CMjZP4lfZ+suzhQRk+Ta4dj1XRCwP5fcGF5z+izFH4lujer6ellC+EZOlCCkb
goB+oa1u08aocFiTQ90jFUk0fCJxRao2uUCGe3KxuIinIHe0OWdzSXMtJPkOqYSW5Ll45Wsc5Uth
1PhmANlBJEs66f7Ie0NgKbOMuJaiXelnH3W9lnzKMeVKgnz2SepjMds/NEW9cSh6xewTHdKq5IqN
195BaX7A3LV7yuSgu4RFYyAW1ulc/JJt2lp4pzSt2JqV147cW1f0n4BdVI+vQVoi2O8TBpazjfA2
rgnNPlSL7i8h+zZi/wYSznwqINV1P92UwfHPUVhN85TkTWLjUKhHI+5dvV3boVUO8lhB0m331Tyq
OQCVhdoofKUxvO2F3ZCsxgz+MVdTAS5mmvNP4H1/2hQpcDBA2ZyKYOzAf7c8WaN7grtseRsm+fon
KVX1lNrC8Xax9KY6mI0ad6vByDM+jG4ZXitHm54B6WqfHIymG+L7bpWJMJ/ogXd0E/edXyz/xDvl
sebee3GNbMXBSsg/Zp0Rf6xAlQGf3Ji/4JuqCwbXiVc3PZbKDmZRcSettoFVzeTgVIqV11pWfVGG
XSck3jroDLPN3Lfam18uQm4Uwg9Goek0EBTjpuXRM6VpbnpUXS1WRAtMlaZbNSMw2D3r3Lax87Uq
J++RjnUaoYYMgwjmwhqzrTvyHL5LlU2kmje4OoXTWE8g0sBnUMucCRtHCX0p3jW2HAhWymQKOINY
wAjaRGW/BHy236qI/e+ToyUA+GZrh2srRpaH7k8/xyFj9yFkYD5lfZy8LE4NtW30FRtHkST+mxCj
iX9NQgzhnjHTcsR0csanPKqjT1NctAU8+CH9OhGLcO+2FXJVsTTDfWLkXhwmJGePW28Q09H3u/pz
IeA8Bmo2GjfwetG/xfCJf0thYP5dO13bbqOysYZwmNz0J/TxKg1k7da+GYxwIRhXVMDm+2bE8HBp
9N7fT9hdkT4kR6GH06DxkpYOM70kmbw0pCiYnw3o8kkwD/ZQPPpJPr31Zlw8Z2mEMaDwnbZ+tLJW
WM+mJfw5IVgRyeBxgvD1u59XVY408zZ/LqbFPs29cpG4i7n62kT99EVLWjvfaczwiJgjvuOckBqG
m1bRWw/dnDt6oAanZSwgpR3vW31xzm6lCyNwp7r6QKiu+AVYoLdHrMgUc722461YUPPoEbEBCEkm
dMoQfXpdENcT09BFfYOkU0VQnA7mn1jyHN7MPXM+Cz9E0yrvIa04KMcbDbpMa/t3Ts4BgeG6lZVH
GbWqO5o0Kf0267NB28qaALkgyrBUDYusa89mijshjqJpQmROXfTQljqMeQMn7W11b8Odf1Q0aO0m
06oOf7OutDDLNJ30XPixP+28muytswWA9zOT0WpOCd0JqqMq+ywYUrN78UqkDtTwaZFt6VGHXwPK
1C+9yThyi71oj0mZrVVAJPDMgwi/sOcyjZqB7EetGAMdCwBQeJ+XtU/VOLzk3oJqaNXcPM5141Jj
pXRjWK+6y2NVWJ4K0CoBEeiU11UwdZQwnDhVDSKNHkPgHar3LtuQr/9wyc9UcAJVf98LT34Tsaby
s6mp7pdeMvoIlhqi4qtWFlnMO628TybC7C7UVTn+yoQ+5ccBoWZ1MPQmwldDVqYfNgKTyaAz8B3x
8P/ITl7SqZ/uGOttmDit3b/pdZ8327iT2hCC/Zr6gQjQVYazzMBwqaX3xj5dvP7FTnBV4gfSvmyI
Ofc8ZJiRjGj1sbKah8Zp7hKJY0VA9opr/pqwwU733mJE+QYLhXHr1x2+qFSN46+R86Tf1d4EAUsR
QWzd27lywP9iN/7sW52SQeu0RrZhPY9+aMcEEQUGg7XkONXlnO2F5s3YXQ5ai9sY1rcW5CQzqg5F
rpIteCC678LtzDeMJJZ62yMHgew9zNRlvr/Ma0rphLXcRBm5NYzKYT5CncaEW0y2eyh9P38RqcBq
IwZD9cJmcb0nDCL1GTatrt83PiEgd53eks5pzrqVH4Y89n4lfoUVHJTD0dmVU5XVYZkkUcv5CpFo
kzcDb92vk6q/wwCkZJbd61XyqYUGJIM6GvS9Vi2ERmHKJrEIN4z198x4a2Mc5ejlfQRVJdq3DRLr
IK2jNDvmUWzwISpUDxiptbBKqjl1MkK1RVK/0Lzr6i5h0eMxWLURVnaJABYWMamTNcK/n4hZ8hds
6igFbZfT5k4ZsFQGVfAB5LjpnLTC4Q3hbOa4AdXpgBucHwu8JPEhWgK7WijpihYeWmDNUY7G2R1Y
9BsnnUZtXdRZifYjxiLB8hLtNZ1qV3/ylzXz2FNl2gaa3ytsROwkP+XTMnmbaenyRwfPPnnCAaHf
dDMbByKFuuf77Zpl6j/Y/eB3Gy9puAN3scuPVYkq+IPW6JEKZ7Pq+QCMIfN3Sooab0ezS/QjTeiA
/+RUN/30aCicaI4G6V9+0NVpmbCBJw2mNKNU2HkaGpKnFYeiynYNaHaBD8z4qcZ+UdKQe2O80cci
q3cwiF1/27WDeM59HMm/egn/56BJDRnh7NU6gqxnvRBPeHnolAbsXM0G72EuS3JBWd+DzXeUKWUh
Xtp6UR886RfpyW6HPgfVBiMSsmf/9ihOpzAXfVWfjcUw8qNljZoZ6H7Nm6t1NQ8PQE6uH2ZV36h7
qyspZ5iHZQJLnpzSy47byn2FAS++oG82o6+LauVDD6+u34uu1bwbFu1/a34JdmFcwqwTYOaiz7Zz
Rgb/R9l5LMeNZFH0ixABb7ZA+aIXjcQNQmJTsAlvEvj6OdBsxCoGKzQ9O3Y0Ci7x8r17z+27yNxH
Q3uYh7z7pmu1HoS9Ym5UMf1uB0Xfft04+bN3P932olyEdIBCnk3+0uL4a6gxgi2u8VAae2yiTnpl
lIM0VoICHq0MmJGEAU7VWbA8m1o/hDHLkF+Ng77LLIVkDmxKyARI2vOesihemM0s4Y5P2zGBQk1b
0be1KL5Sm7hvVnqU2I9QPM3iCqWe9kYfqNgQDTbFsG4zbl43ob5b9UMPJAceZ2c8VE6a6EddjkJe
NSOiLZiP+cDFaLM0yNWyuHXHgUXRV7D+ydesqkzLL2fX/I1VIzT3GgTQJ9RK4XRV1tJ6sTusNn7B
J+R3wopibD07VJJNZ87gJmlKVMmRd7Tu2Dc0LnIGnN6ovsu8AeohSaPcYrutukPiYGPcT3Gidhu6
GPNxske92GiYPLV1PNnZ0+S5ffxUKSHSG7aEzGzMPjNSvg7dvwaGIwBFCUprFWAdIlTzpLeJ8UCq
VpHB+03g/ExI8I+Mf6egaoTzGIb5hU78J71Ujkf/ieEG0QXMVD4+MdiVKrq5obW3Ky/ZEeGe3inz
6M6rvLGnZ73BPOFwDY960mMDArBNedQPlXlQyUS+0NL8pGnDiIVFHb61xoDs5NypmHSvKxxrjwd2
2DVVr29SiTXM0D0whcBgmlfia36lcRg6FzpGnx16SV9FvcFYCSz1x8ugAWxh7KPae+BflDxU9hu+
os3Go9NNFRcW/XeHy3R0MsDqX7+0n90CGrnoGpDuM5P8o7D/66U1zNqNhDPZe5ra4UontcLxeWvC
CsWB0ge0DMAQjHQeNF/rkMNgJJAMr8mndW9QJ+TywsL1SR8UPQD/YGFgGmstC9vfvwdbBcRsh67d
PLTbaiy8eqVIRT30Mq8SmkypHNZfX4NPLj+HXDKMUQfQmjxpZrce8rqsHK096h19lfRxtB0tRvpx
YsYHsP5y2zb4PozZFA9fH/mTVZqISoTXOHFIGPhzc/462VaTKAklvWav69xNHkbpzxyhsT+BNdr3
eLEXZSvhY18f9bPzJWcMpRqvHi/d8ve/jmroIoyW1hLqY7i2P/PcM+LNAC4/GHVnJO9gDOFo94AM
NvE0e5ck7p8entkB/1sAY6eHnxQ5d06vcNKZbDcFYv6jK6fxrh47pwjauAnfoqRsdwUFrrjwjTof
HqH98Bj6aUQMUXKcfBYLSZeRvT/TsZ5NODhDFqWAPSx+cq8di9RP3V4EUmczYSeDfY36I//nDjhv
MmhJpgyLuuF0zYPRY5Aj4Fp7HOT6RgAk2JfkWmZOMV8QSp2/20RXgB/FJIvTimH/yQe5dUbU9DPr
Sk+7c9gYBWqDBRRIT0nEZl5fDSJPMn9xUTkbr87S+t6jBR1v5ix1r8ZBGy4NV86cfgtdD+OutlDQ
GKWfzs9BeRUaXlt3H1e1tdUb6lvfpCDe2rk3HyGQNClUCTnfOXnd5cdeRVN4NAsbn42YdbFCdcJm
PtOSZq2INrx0c85eSH4e7yIGJlRC0KROXg18OVCO0SLu7biIr2ud3nBQkEF11YlJuyI7F0mMaye7
r1/IszVvOSrt8kXpAvTndFJBc1O0oh/cPZp15w72A0pWvRrTn6aJ0tcXmeleOOLyRflQqlESUhlS
rNFdYzN48sWRkeuGriQ2AZy3DtqmEPEumcjii1l/LgkJzl54vOiLjxTvJEPbM3UGA6UW46QRHxSv
MB/G1pivMpHowh/nXDKjjZy3qSubbSz7x68v7PlpWgYaMyQseHnQq598TCLmBRjhy/TgdfbBdUT4
jmPB2xga9KkLr/X5k8Oh6IsugA/u0hk/koQp3sY+PeTVQJPbTocNA9F6pUWO/j6bJYg/OoMXDvrJ
lV1GhqhTUWigzz65jXNrtgx1suxgCRJI/caO9JvGyepjHEX5vG/zROtpTE1pvIvgvNv/+iFB1MDj
g/saciYooeXn/fUhsdRap1oz8UiNRD91ZNNgS2boRs8u1+pd2tWL69IKh7US2cO3r+/t+bljI/uz
w8FHRkDIyeLGmjHqM1PofRg1OA30ShOw3NjgR200HlSlL/eN3Y11gFpO/f31sc9lweSwLKpgviZL
6NjpdwQcvzFVAv2WihH1CfpNU2xVrZNsZ6F07duRadqVLGr0JW0suvAZ9wpqhapf0M+dDelkZXbl
UETBjBs3/6m5stKPWIUidZuJxtjZfSa/f/2jz1cZ6gx0wct7/yfW6OPdqoDF0lA1K4rt8Mqm8/N9
Ql+/0a3mv0F65iWj7/m7x+GI6kOiwBpDCNrHw2mDZDRb29U+jxAzmnSrf2PxyDZdobXpv87slxKK
8RyPIv5sDvjxWHCzUJaVdbWPzKR9yPoO34j6/wwmDQjReoQ4+pgk03ChWD3/wnJFURKxcBtIl2ju
fjxwj8qUbypJC40nBnmgVa2vO6MYrhOK9h91TC+gQVhZ+I6Xg7RKS6V9b8qBLj66huiC9OfsigPb
QyGG85xRClyvk6tQTQrdq6429lppTy8tM+hb04gMby88c7gEhDtb7yAhLJxoFbA5SLjTM0eATXxD
iQyHjqFO9EXWNdou4cFz9+QHt5Bq7SYLg4kYq/yCff3sQXZZZQmi9FBF8lypJzu1uivrpKBzsJ9t
meu+zrtzbRQM/Ep9uLUr5wLw/vyycjjkCpC08Ouf7ZAi4A+SRuWwb1J7XFXdlN4BR063cswvVebn
FxVfPpoaOigoXrAbfHycLLMREASKYa8naroVph6u0wwtkYjoH2O/0G+EFnUXLKefHRQhD0Jzrqd7
tuNCBoK+3TKHvbdEaq3iws6HYCC3LfKZBpv5Lprr+j0ln/cSHP9sCUdfyOrpLTsvvImnOK6KFpjj
Zt68Rz4WvphzpN/TAyfeyQgHtT1MCb58WFRC0YPECxN98/WCeH7ifzRcVAdYCVChn3y+euhuCvta
c4/f1qv9TnViPzcBKndjpq+zVrzXWthdWKrOnyZ0jg7rBfsuIJWnjblEZko68S3dl0mVHXLNGowA
b6PTBApNu3D39SmevSrAgNAo24ugGVXlWUvOi5myaE5zrOpqFL6bVIwFoyhmKAun8Z12OVf4nw+J
J3FR5+kma9BpzZUUeHlcIkeOyPM0xsdjzkAzTykQbLJ1okMVERf39SGXVfZDNQuqesFJLHJmg4/y
ycKH/LwIeZD6owoJSINY7XT9vuqYwr5/faAz7zodOMRSLHiGzvlh0/v4gjboKew0VeUxrdGE7RNS
I4sgoR+e/Be10v7mWq2cvICg6iQL2iJxf6g8v+KaIVV6x+h7TN7KwhltH6qMM16oBs9vtrOs/ezr
6WaAgTI+/jildQapR716rAQdX1/H5eDriDPuXaxvO9FOF9p3Z68veAN2SUuqBUBQMp4/Hg8bLPBb
CTpe5FI6h5bcnBvcer+BisRbYOpaf5/WhrpLhzHdfn0jzt4iDwYUCRd0MUyD8nP5+1+VpxaD9RcY
245YmAe79wV09u7akqT1XOFbu5SVfv6ALaeKoJbW6OJXOTnTmZwvtwoLKM1u2ZjP0MIBvxPwZFUX
nuTzS0pPZsGnMcBccE3L3/86L7ewGHbbC1eSiiaZ1l1VDrCQ1D57Edbkyj1x4WFzT8KiGN7s0Cx/
fH1dqdA4wt/v0h/7PRsZLi6/hC/fx1/QF9TVdlPMh2b00htbEn65UkbUeb7wYlf3k64wDhbevTRA
EpHLO3Lbot9tbwClLdKscJ4a3pvHQq/bdyRB4xMUyCjfKaluKxgieSeuPNRuyY9SjLnchNAvwyth
RABbBgaVV2g1RPQc12b8LpMlSsYp7PHZ6LphgLSrN7uJUSDC1ipSfsdVKLXrmlFoPNHlT6v6lm1o
f4WNpZkLn/ZWka7atu/bx4n5brYhOa6yCKrJZ1XfoqE2NZ8UKEv8FGWtEWvI1O61nuupvQEnS/Rz
0yGjCPBYG3e9LIbyqeysCDzOpPUE+wijtdSdaRTle6w62q0Wz/1rITUblA0erqeI0UXsK3Mif3ej
VikoAZusxt1sUBB73FlA5yacTaUOLXPd5864KUOLVsyMoWCjG7EbHjwy04DNgHUmxnPwhvyxRDCR
3jZap447o7eamxG4EiNtp4+t3WjNXbwlrVKGQdpIR1knTZ2J6ybPwr2JUUgSfmXX/f1k11ILtJJp
KB89pFSbCK1StKodgClQ1Nn2rBJVjE9jF4ri1kw0gs3KYsa7qLqDfZxMqw4Dq+/pmnoEhMAxbcvO
n0o5HDuMyoNfYmZ6LcAKOMjca5mtUqZl/SrCcf0DA76p+unYtRNzz1j+6hWsy36C7OjdHTXVuhky
A25Ml+v6g9dPTXRT4ECdrqumI2q1HGpBmPQs0TiIqTOOdiqwZcKLI+s5oYn+ahPfeT/GM5EDOEwn
EmSixIkD5r+xAe3X8DYOSanmVgtNHhHUxVODiqrNNoyOB9SoPGk6Qbb0aza1QbrbbhQL3pYFHNOT
BtDpv2GK6jdVrax0Tfyelt+ZDgEeV7MbmtpWGaxau/bC2mD72dvu89xbc7X3BmQSlmONPZkquaFd
0WbL3xwJB9ifyciLodUPVcuzRt37DSx3Nbz3tYyqY0UIA3qy3hCvSAPc6DcT8zi7twhqlL8tpkQZ
EHzPCVfEyNnhzojqChxCnxUMt9mEb0cKLIpxaUx3vQEUc20agFD3E2lTYp1GMwpDwTtQrTKzbtsV
EQy4kuDgDuZemgN9aCbWqvbAi6sY38grZvTvDMA2g9wYzTdGeWO+ioZFLQM2z9T9uc+77gkRjf5C
IH0h79oxJZ2zzFXtMYl7dEqh5ir2anJYWb6nUziyYwDQbHsHPZrN/zDu8zygFFGbwMlmcT/Pif0k
iHLNVn2sWk90HGT2pFOmEiFnOrL1c1qD7b6MEmPakKSWN0rgmuWoYQpARzWsiBbyip+UZu1PukHz
K4F56n9qIpgxDTGyjdeuzZqSAUPrbjGDeTCJjRDyaKiNIQm0Bg7nlbRQ7qLLHvgXTa+LGmJK2HJC
pmzVhzyTSxdEdtbVqAr8Oa3srXrVkg1YHGvcenNgQmVfuXNrQBl2CKANIHf0t7Kt6f3WajOLHwqj
BkSEGPN4P6yBHAbeh6a6olMW9mu1dkIrUKVNi0GHV37AHsbXz5Bi/AnbpSK7AUVT58Ns9Y5ab8pm
PRMfZG3CorIg7WhjRq5vOoff24RkpoD+DRhTZFTl98GcqjoYkrH5PnkVL21I2f5iJJH3I+0H07x2
9MhbgQy0+oPShOHWK01lCWJre7FjY1zmqZ/TqzpUs55kW9SJVB+iUipdBqlp2cgFuyp90OJiMg8l
Jt54r5MYuq+tuS/vK8afle4D2YE3jQwvufbMrJ8OPUaeg0I7WiM6LSzs9aKlfvZytHyrvhUE1oSt
NiqsyKXxg3yUmkhQDyXtlsI0dVYuwgY1iCUscOKbWiUE4oUeQM18byjKb57g8/ZiJrle3FV967SH
xm2QmKSVXonbmnVH2ZWkM7+HraXNBMfVOomsndBMuTLGDunqhIwO7yczXPe7F+neC2ZrMvygzwkH
FAhEhRUSThs0SoT4eo8U2h2BrJkGTj9N6dDepD1b3Nup68LypoX6PR7Z4ZN5GYjFbpn6ZVK03Q8i
EatkP3p6e5W7XpZdiaGRB6HGufoweNIENmoWmp/UutKvJruD8zyrQ703NFiCK7YxuthXw9ClwYjj
1ltZlGffZNR4TyZsSHPXlJMTv4Slmo53ixDpBwtI+aszYuV6ThIjP8TkfDbfLTZz45pUXhYj5U/e
oVtBuXpE+aPVh94N420NSjNZqzDTtZ9USAoIFb0uoc+E6l7pBQZSKLsliTAkPOoW+pFkdgB8O8lc
bSEAzxVvsjSz7mrWp8i5AXw+Nu+9HTvvQEbLcsNm3+x26tx1/01thJa0rCo4erzkKbNSjQlpuVpm
8AhiKKC2s0XG2C8aQmO1st3cfPdg44fElspY26Av1syVtCNLe6tiWyuuvNmrQzTbCHrzl7DmOd1j
i9Ti30BodNPPmMW+yBxnzy5K5iYK3FwMO4176O4NJbGec/IdUhJPJ5WtD42u+OhYkwSIXTSKsZsU
pzaDMYGafQTbMv5MnAT2SWopqnKMazuPjmbv5FHgRYnpXIWDq24TjHn5poQmrj6pUvWI34Uo4SNY
UMUG93hZ/MIAXEeA8GsTnY5DUFQg0SPYW6JmTG2z3E47kC2sTJiRnbItTSRW6PTZ3N+wQkWQ9aKo
XMdDR+NBKNOcVSQdtJ29qjRFrbaR6YpnxUhR9FVKb4YbURh88GtwYRsUGfq40pNCj7fOLKd0Q41I
8EZElmfqD1pUTdfFhM42UMao6dca0bH9yu4660V64xQFsIaY6QOPd9L1WHr5r3qqE22TewOity7J
nY1rxgNljFuGVGhejeLTUDwA7pPT/nJSslqIa43U/rdTOsiMyi7FgQXMkDbJEOtuCgB31vTOt8Wc
XmdFlVt7+OLJKg+X3B1llkYDOKWwJ7g/TmuByaiMcE0JPKGccjIbGHivOMkroImcWjce5W1Gp6gN
rLqy+1VSuIN7w7azjW8JTU77b9OgFFsBfISSjsa9t1W61imQ3ZXRhOyqbhdjtV952aR0PipA5w4f
SFZdA9tyxgc2yulzxXax2EmvIfKdCkOvV6NRTd+VckAf7Vd2LvRgYKZc7ZRWHZxVk+SWssZyg/Kb
bJFqNRSWHIIRM7nEAogkqSChNVbGNwKIoWY4VWmYax5uBE6uLib6L7TsoDYYwn7NMjNr1mGdjhkr
FR2MldSd1t7VJDscIxKdoqAejfY6MezWvnEqbDYEpCM1rY4lBAhzbStoSoOYugwwh5JqKHVz06Ah
O7pecY1KuWroL4VKnQYlxbG4IigEz4NE2YsKAZnuUnHTy7yvGQhZFI9mrTiLXrRmZYa8NiHAbdpH
2RRWttJKtyAQ3QFctTZk0d/ac6pMb+OslEAkRTruazVrUGoJgjwIAyGEpA0MvgT6XeWN7f2sRn12
hTTfI9SibT1gSrhQSlW9moUWv9qg6pp92HsT6xYbQP2BTA4yn5HqU3titmvJPAAFHQ9+BOoJUGpZ
M1jPozk2NnxRe7FyU1q/q45QxGhVRGO+s0OA/dexOli/EHFXzJ87z4m3CvEKuwSOEil7TZYR1YxO
Rb0a51ExAnTiSbOC/qKJjUio1wKJDuWRQxP03dXTXMJaauxxy0NUW1hfUqkGYesZ2e2UtyRnEfwo
aIxUcR3ogxy8GyjUlEtmHBfas5gXvWFOPGd2iMNmip9k1rcQMYE37+woT9Q1iaZs8DQUpWZQZgj3
VlZZqoxi6XiT2uBbNUx2VrLaK4KBkGBBKdJl4y9XoSDx88615DryvJwgGi2yKp885XbaU4/o3W5e
PKNz7dmA52lGhqgnGZn4fKk6j0ehLfR1myBatzL4ydeFR9r9mquMBTNWG3YaXTXbj8LWqT4XD0N0
bCfR1jhVbHwxfSexjORCJixWJOuNuTvHj+bQhhuPKj+CPT56zbMT6kN6IA4keYTV7kzrfML+B30o
xdnLMLZPy7VMilwGQ9M3+a4l5sxick1fBMqiRoa2Lxok4QgzeysOQpmhnBaJbf0I5wmNYKjPirtG
V0jlDDmmkkRed3NnsYlUEi2IM9aIElqKlWdXMrGd9lqxdXDzOgmKu6h1XRL9MLtQ56JO64ACxlLl
vokpC4ahCb/bLvoY38a7tJpzdoU4UGieBtUoC+cQxcxH15kchtepN8ntGAxdtmsqkJCrj1jXfgZI
UaGttMchO/BJd9eKIedipYFRe29YQbIQmYDdNW9dVqY/aqGa8lnkJXYuNcSbVoyJ8YaHoJ6unRYl
5HbUiug1NuZhOqjCdUngUcqsu2/DpjsIiDjlKh6FMe6yTtc3gNM9NIJTXCcHUTpRqSL2Jhx8O8zk
Ga4iayr5kBlJj1iApofiPqpgzpvDyP7rZz1H2u8qsfEh5K7ZmFsDKNVG8iETa09apIYVvaEQE14Z
SV3HPuhbLCTU50jo9BaPGKngEs4hODB1g5gwnw8FjbRu48xlJVdsaqwxQCxRPk2iRnCI+MD2prWo
M1ZS1ZrNF6Lrc7meBlCvaw3RsraqDWKGe+aO4qXMOImNiHXF/qaje22faoVESHLNhTBX0WzFJrzS
xHV8MyFKJNCxL82vYWtLecNHeOxWrNzC2g/04Nj5WioSrDpTCGtG3+yQcID8PTuYHT8fnwGrWBSA
Mrf7bQbqrvXTFF2wPyPEiE2/FpkobsYi0kaKRHvu1mx0VAIpo8Ycr/usae/xGLTp1obEa20Xjfph
tFEE+GS2YPmwQHbX21mDgcNwu1Cr64yX52eTsFCQvE1oxCatYfMiQAfRlaxDAz7rjWfXnfPMh1Zz
nqJEo9z3Udw0P7XQatO7Gk2FduW2DZ8AwAr1fI1pRkM7PE2Lt9GpvV+srHzHilLGFQwJqklfrSdk
vk2Lo2Kd90qdbGQaqS8tmkY1aPoY8W0I1gSl5DRG73aUdir7OFvpIt8ka0QpLgzCT2VFNM1MEy/6
IqdiBHk6DFMZB5HQZIaHVtXrTRhO2gr5T0kvwmiCqa2d1cC3b8tzSFtm6JL1112708bvcniwY6Cz
mX1q0AA/9uzSMG/H0vDYOxtZsS0LZu+ZJnh2XTd+GZrYu3C80y4lx0OkiLACdB6dwlNd0ZBEasPA
LD7KSBE/jEw3oftZ+jrV2ZMFIbfy50j+9dZUhjy6cKlPhzZ/jr2o15iSmfQoTzrwmayVNtQ5NnuV
lLDEuD6gPsfM4VTz924UxbOMG/nyzxcYdQfcIKZU+uIO/3iBGQmk7pQ3yTEJGQ74CXbSB3OsYQJ1
EsxjirUpujBGOcty40RJUQbb6YJ15GlZLsRfrWBM0brmRXN6BKgZr9sqDgmAzLo7w0m6lS3tfAfB
rQp6KMIajUp8wk5vexeu9id3etGqscsGj0j/+2SkkGIprFuMAkdyYo0XL+y1W6WU4khjCG+wFaby
4Dl0iC0Pg/zX1/wsGnG5AMgVLPQ7wAbOUiJbzJPabHTpkS5ume8yzDekoEb4CGjaRtVTk2Ol5Q1v
QLLO1Tzvqynm/coiBc9SNw6gkxp92kAsTDdwPahjBajlCqTDERV3+nNo43+lwyyqNoBo9O5B5plM
iz/es0abM95xlTDKXM+H29TWIoomN8cXgie32jYOfckHwRes3X19tc5fC0QdYJIspPUI/f4Mrv56
Wmwjbd00I3fRKNVi09QFBYmi4CP2nSTttm1Z58MhNRv7UlrBmQSC6SI2dsdFAcFMk8SAj+fcZZjT
IqLcj4hg2MrRccsV+t+VjgQgilRcfY74FckME5AOsMK3G90Oepqt/2nEoV+Y1X/6a5h5ImlGQszU
+mR80TrSIutCIXjMRW1C2T/PB0YHhIpZfVU91ajNuuOUNczocA+9pg7QvBVqHayYGk6er2/K2dtD
EcH/2aGz97KgLXy8NIokstvTu+gqGaz8Wc/ndN8Sxwa6Ek+OP2SV3OmdgzmnNC5Rts8+CQaSMOTM
DGIXKuQpmQ9UGbUKopuDk5Xiu9434YYkGtxDpjEcMfBeIjCdnSoPPkRU5DfA47D7nSzLGjTGuTCm
7DASExjE42jdWnWpXc/8Rh6BpSc9di98lONLd/zs28uRF/QMYd/Mq5h/frzIEoZc25hefmglrgjC
U90mvTesfpK4eP+oNvrICewJCVDgxrKIV8PETmfjkBq7ndQGj5k99ZO3brKh8F5SRarzNqNKMTeW
nafxliz4ydznrpYVqxCv2qWV/uzV5QRQ6S6RQeoiIjp5Sqo5dJpCmfPDRPlsU6yPuv2AIdVVlxXN
ad9IMxBANkEmVxcUwp8dmgkq7wvqU0ZUy9zzr1WjmqcsLLsoZygv1Btuk0gCg5C0J4UNdRrAFPhN
xt6lYLrzl5QzRrRocruYI9n6yVdFhDAYGncSNDDVyfCNMSu37lSkD+AkC/Y2qMa2duMkCQY93b3J
yPSA76CY9pvd8Bn8+iX99NewbOloCRGqofz9eBEsHUWxO9v5oWuVGCXTAp8ayG19NBW+0D6mE33Z
O3rzM2mNZNJgjW/TAMftnN6S5N5dUHF99iYtAeQIZZdJ8KkHx67GflCFKg4dEXWJ3Q7rhYTnizLE
J99HWNccnZ6zGutsA7++FMvi+GH2i2MMBwSVFRY0PCEnS3mOsUNtaMYclNiqd3aslZNfj84vsy2j
p68P9adGPD2WBVXYwj+D/ua0ZmW7VeDOykpkA7HYG0auWKsib5P7Kc7K8pHAufIHXn0l3jBVqRIM
850WfVcgbptHM3d1HexCCpE18Zr6fbQH56k34kzbqNqoTt++/rGfXRfkw0htYaHB+D0p//J67oYk
g+cy0hR4bOvoOZ2a/toI7fBC0fPpkaizUKBT9bAsnDyLjGXB3EfVIVJUfbOEVjPoiaEBimrhsX99
Wp88aSw5i4AYvxN6keXvf739XtsyVDK06oAx36Dr5IhR7hHqRDej0mhMh8HJfpvI7qtgFgh3vPCg
f3Ku6CmYjfCJgmF1qnUAuTET8ZBVh64W6W0fC/uundvxh6aOxu5fz5QDASdzATXTJHNPllilbAaz
nYrhEGFcXGUdljKlwIHSGHp+rSh2fK1281OvR5d0KssC+uEph+XEwkJpxt6MHeLJ/ayLQXVCmuGM
zNzkSvQ8zzRpHPPCpTxbx3F4YMS2eJFoPpDE9vFOdm5iJ7ra9IfZybW17CAMFFEzb6GhEUHQNO1O
RvXL19d0+ekfT40vB6pzlxklOmzrZBG3WydzKtsClKqrCW7bLq/XJROHR1Vi8WG7Xjp3ZdVYTEfD
iDI4a/Luv69/wienTbmBTsal2KHGOfkJLe3jmBaqt48c22H0C+fM1/R5PqZEZmZBiWTYz3s4ul8f
9vym2tQ5ZPbiX+LIpynbapGl1khteyhx/Me+NijZvdEhnvj6MOcfJp4dikYVPRfmSBT2H++qklTM
wzA7H2IPzdkT2BcMxjNTw/K5mT0NhHZC9GTie4mm7InKKLrNSDUe+a6bw2LZVT02zoevf9T5XV8U
oggXESghhnOWa/PXmtFUkweTShkOeW9LX++sGru1mck9q0xh+BBdsvcwDcc1QrRqb3R0Bb7+AecX
nx+AgwuNG5cF197HH6D0zJp6Kx8PRMIZ/xmTYvS+kpvzP79Rrot0EiU1Hi0I1ydVZW6PzdRWznAY
Fs5HbuTPWMrcNUKW6srtkNMtQ4v916f2f8jbx3eKhgqxb7YGhHaJZf54cknVMeawdXmYeGrvUOdX
VcDNUAn2rpdeq4KQ7zFxOoN2GyZiCkRtoRugJZ5WoWVEuk96hpbcWIkSH4rBDEnYRaMF74UkG0q7
rG2dldBkqAb0+uk5NniI0d3gcjYpu1qMYQ7A/28q+KEykKLTjt3CzcB7Jd2B6LU5zG8FwU7Vt8yd
PFz0DGrmwBm6/jEi+5T/FFV19Y1hWcOcYEwS89FkQt7f8kK5O2jwmfaqoWjy3ucBXHwgFfQj6z4Z
RvuKGBM4I420G5vJYc1oN7FjVazpMnc8ZErZvXRhVD3DAvGqQ22Vxk/6J+1EM7eoCThlfdCKlb3o
44OqxmmAhrPPt5Ukd+2FmlN5L5jOervFKkMbmMtC0rTb0TYchPwdl9K7AluGpIBnr3PRDjiztx3U
ng0MA+LhypOJviQRhc2TmU7ZYzaQk4evO/SQ2gytNSCZaDK5LfF0PoLHYChNj5v3g4ZzTwcHqWj8
Musy1LcMjFP5nqXAMdZSqgPZtClilz0BVThAW2tEu9I4hnLNyHr4ljIJqX8kozfchVjNw1VjWogl
BmeO5tuKoBrwPXrjjHd6FWeKj/Y4+Ray1cqCyCYUc41Or3b3ENewp9SpQMTeJqQr+YWViOY3F4mR
Wl0VcRH0qbvwQITjvoZ53pcXqpsz2wyNETjxEGqpN+hVWCe7RADD0qa2JLTbGNVnyDBRDMKE7j9B
va3xXUeaMQVKClLm2sgdqYcBXPflAat69Ta3vAhJXtj1En8ReuCN6Dj7fRrPBvw3oq5VBqWeUc2X
FuKl7j15LZdfiwebHgc+6ZPPa+Ym0TCp5Jk4PUIUG9/hgCE8LRGH9P1TmDjygW1nidC1ETctrpcd
shft0BGB+2oJZZ7+tU7/k5XMp54PkElJc/Ldg9hYiE63GxQX+NjS0KStMimjtfIibbrwsTvvQ3Lq
C9JhOX8+QurJpgDPOqoUp2gPvN7cKL4/sE5Ks/XesNgOd0JDTtG4tJydvBQPsazjTZijmLzw7CxL
38k9QJLKksnCzx7ldKvqsVHsh7DFFdBO9hZl03BNPGSyzo1Su3Cos97J0uqknUDXhjocH8bHVVin
X0TJMcJsbfT6Ps8KtDxDNLEy5GVca8FQxdX3r5f+s0oGoQn7Ci4yZjJ2x6efm6pwsKrp9RIUYd0D
WSr3Qk2Va70U87uiREhCsiq79FwvO9sP13RBPJg6NTidXVTNJ5+bdCj0wgNydURpijQKcYP9OmPX
Y8Zjp90bMACwYlZitU1AcTv9GmHMxatp7pRk0eypF765Z9eddi/oU1dD282m4LSTOOckmkaRYx3b
aDb2MxuWTZebykrTe4W5GM6Fry/68tqenD5uMbwWfwzJFBUf7/M82E5jNrF5bAbLWvM9GN/SXG+0
zYwpo1yrbpveR3FSpWBCM0hOXx/97Jaj7l4GKIwq+fgRLfvx6ObUEiiFWvQYWrzEPZYRHJTNeCSd
EVEBLWNxZ3qlcgka/MlFdlGC6tZiosKxenJYq5aGO/SufkTx5QVCc5PmOadQfMvjqFCfU1v3Hr4+
0bOS0Wb7g8+HIELU1zT0P57oFOOHU7xQOzrJpD+7lQXdBEnOtp0c4w0XiocwFTkrA0tT35oMyqoL
frFP7rPnEBliQfNl/T4le0RjmzGXM7Rjk0TldyF74xsBGsrqf5ydV2/jSLOGfxEB5nCraFmWZY89
nnBDTFqGZiab6defh3NuRpQhwh8Wuxezi22xQ3V11RsA1yt3Iu3VQ2IH5Qnic1MuLPJV1AJ7zfrS
NqIsSo1tdq512aT8oacdxdAM9QqG0/iqVx4N7oAK5QKR6zpUMxp8CFgXjGeTo1/OtGkYXS6JxUcO
61RqVvKtKNUGG2Vy3E1GXLtTvCL7U4L3eIEdo3eHXu/jD0/35a+YfbPZRrU/dqoG5tUPvli5TchE
KsoAe+n34zfK7Oa6SIOgWgVeFiyRzd+bcVgNmseu44TN52BIgZRkPTPeS99Zl8BWgFLqino3ybRH
C8t7vbMwLqEXqfIQ4hE8J+4HqZ2qdokmZIhQnIFagQsyL0+DA31IOwI4ZTa/fEWM0Snxc7lEwbw+
ytToYFnBO+Wpgo3E5XIbcTjk0IjsozL6oJ0DIADDZpARwraFE23CQrcW6sXvjgiokC1L3Yin6eWI
LqBsL6dWejSytNgm8JeRN1Uz7bnwKhscvK7f3Y4d76wm73tKTNzIU1ttCqL/PDdNqfkqPsHOsdQS
72iMnZFuU0X4KkDgplwY7J3VNLgGEUHyaG/T0boczFZUC7K6ox+FbXvn3hD2C+iK8V5vx3Il1KxD
RN8SEcptvrPw9Lv6TlIr+GQ2eQ3cm6sCTtcC4KjSMT/GeWDWO1X0KpmxGIt84+gl2Lzb03q1jlS6
2bEEBN1mA8817FWw1aQ2asmXTj4wmh8doPqKI3Ze4SEBR/fRmXUgLNiIfpDgaDY3z2xmq9iBXiKq
o4Ui2q4oOZkIPjX4BBvOVsuF9kUoYfRZS1rj+faXXk8sEKzJlmBqUBIXZxvIaxWrtfShOjZxoz+r
9michZKKdQx8a8lY5epG5ytdsjciL24nSGldfmWYEtm9yKyOdN7cgxU04r7iNgcp2marEZHIcqXH
5VIV95219AyD/UPBGHUNYzYqQmhpmgU96gEp5KQ1GsnKa4Xw50sLbGgL5FgubJ7rawbWKmgIeiWE
Ahhx05z/cyjHMHJtRdGao+KbySewTn71y1aRnWbL2hllPsRCzfjNt6z0W536cXVACd4PPepSUU4n
56MrbPAEssleYTxSjZz9GrDUHK3QHY4VGuXIuU0QhWD4Rdq2FG+vC3IO1F2ermTM6PewyJcfnjep
DCtk448BNYT0oI+IWsSt6pd7vcuo7GY9VfJNbwTOthxtpXpVR9IZwJG5OQwrsBxF/Pn2x1+FLH4R
cBQNTgAaHFdePgUKdmYIFP1Y9E3gIjui1Qm6wzyRjiDfcWILAShG6yDMomaf8fJ2X2//gOs9T6Ak
atG2dEg95jn0kLpDQLOsP5ogz95615DZGj5SYt+NZaSbuwiSaPfdalxjsZgwPTz/Sd+59JBdQDmH
l9rf7p1xuRoErMbivRCcgVmX4zFxWALnCHAVbMFKgYVUZuu0ywPxo5dosG+DYMwhoMAZ8F60uHKl
tykw6AOgwac52kJEn28WlgSDELJ2E3dyfuOcy99PQ5it350DRL3NGjUQhYfjKgqBg9+5udKdkeZC
honSfB/Y2nb0KfAmq7F0yvygNGEjVw0xY1w6vrMtw2yxZUiQiBgkDfiYXE6bP2aeAu8P8hmFvGHV
UcKu78JEQsmobKc7toM1nCwNruKuaAckl25vmOt5IUSp1t9XPOk4GliX49d0UzXmRX8oXaPYpyyD
zWWAKNivNnOCvY58TrLzhkSIdJVoXVagrRGrw8Zr/H6tGcWi5pM520dMiMPrBAEErkOdY335gzJs
Ef1QiXHQhGRxhwZZOaxC8PNL18PsHcTEYwNEpwSpGqLI1aWbNN6A/nrhPDiJAmMHpge+oK0lEANP
MsBl2zbNcnudwaZMV8No+9G67Gsn/Vi8/P+fMfUuqDi8w2WWNLJLI1fcB2EB416lCj96hVZ83SKu
jV3EwnDX242vpneBNgktRiB7l7PrJVZT+b3tPkhTRx1aDFp+MBUfMmQeinWZRP3GUTQbIWk8qRdu
qvfGxked/ibFHDRopqvzn4sqkmVa9G3i4o5MVfuQUbqiD+V3+iEUVaDcIdUTeKswGrKXCda1hImZ
xcZppsEVwBGljUBSN28bmzBp24EH6YNSp9a9GbTZhohl7UZFq9fVMCh3dRgtpQPvfDPyU0ir0efk
arBnx0sj4FtCbbwHnuNxuUngxSP0LothY5tRfAxqSA/gWaxno+o0feFwv/fFvHZBXqFtQWVyNji0
X3S4KDY9cEyLrdN6yd0Q+8bJVrUvdRa2Wyro7m4hoFydKzR2wEmSjkyNc1b7cpVBuQX9iFT2SRWB
gQx/bNbuT0P1tdfcMpF/hR7lpatIa1v7NVPFEHztq4IOJX2Y6Cl1E+sFHmKSfBrHFiecxAoG6FFD
72TBF5Sa/KqASjdqcu2pxeTlNNmv3P6C6w9AFWfK+j2EUCdBhcsP6MMxwacptE8SP15EVwqtdrCH
gMmurp3YSIvXJjXUhpaN39MKQt6ggd1RSwPvkNu/ZL55eERi28IrhO1DquNMv/SfA5N7PXwYquCn
AfIJXG1PGRGtQt8YPW1U77t9UTpdfYfzrZp+16PCg8Zw+xf8bRv/e6tTD0MSlt4i7yCVF/xsNVFb
yiADl+qDB3w92Eg1KoK7MQa3topl6SgbPxjFMcYKODhQ1dQ+Yw5BEFkNRh1Yb10OJ8BYC49+12Pl
c0CQbs1yZ1zXaom36QpBlB7nWGwxszNwfruHYMJAr0UQhvY20YCU4oWphsZz6nejte/7tv9qFZrs
D44vVRUzkEq2+8BK83YbmCHux42uBueaBDjcmSas3HWTeLg3ucaY1NUq81tdLWlfpe4G6kjWrMiu
EWE2UsnkeTiivBa8x5piRbtNiI1i1Q50rdawYGiYXZdoz4ka9IcqQJX4rBm1Xm2RBjDMDVZY0vkW
d+P4qobguBBWRinw7vZ6zE80Wg1IiXA5ki5Qq5yrrMERc0LM08OHALq0trP0tjwHpaE81pBnNlaK
fxI+vIs1w9mjBrgxJ3naguDaaYg600b9ZyPieNCltVV4Dy4WNetcEfWhznK+MRt6+1lAk/lgf4ER
SYd410/hiTRgLgKbebGhCD32HmRmuRvfoaghcTzYkI9BSb09qVc5EINZDi9vj49DJ3ve2Rc9zaO6
KsITKLBRQwA7AtsV0mo1ViONv4GKlZq7mzIemokT5cCtdppBFZvICsPjdIqThZN/PeH8InBANFmn
OXBmxw53LJrDQRecMreyfg4IGnzmAUsjup7wnDgkLBXfpzTz8pwzIGEPh2NaakioXa4wuVAfIU4Z
nHLLaI46w+5o+EX3dtdbC7fS1VAwFUAmTzaWU1V0HlJk2Pq8QvCwr0D4PUo96h/RfYrgzdVL+qbX
Q1HOnVqbk7nkZMN9+VUVNuXIh2rGA9y/fDt4sRavDa/yTsSxQVnYRldnc1LUpNbJ80fl3pvvIlVH
ETWju3EMIKhuUdUDAq/l3T3akyOKD7H2SbbWUkV7flkhMkkpjr4Bz2CacfNsuUWLQwJoso+JF2Es
1NSlt20bH91q3L8asVIK1FM7RZerygz7b142OE+3T880hxc7h5Tqr3UclRaAIPbsAdN3lSzKKpEn
NUQPfJPUhpc8BOWQDj9uD6RPuel8JJcr2f3/mqA1W80yEHYpkF/gOYRW47oeDaRYutDwN0XqG09D
jtXRqhy0IuQRB69xHXQYP+xYLGrgqzpKbOVVk3ZRnVK91XhbJLKDn2TmEN/d2KJHD0nS9t4a3uvZ
ygDQ8uYHntE6C3nw1eFmxhBMQn+Uoh88odl3aFUlKc0G9YnqSHMva7RqKhFp9z5cl/8k5jvb2xP3
znhc3xMAnVhKE3UWTLS21irNDuuTbMd8nZh++oO7WB+gzaZPaZHbC5fU1amjEq2DWAVcAFOGxPfy
1KH8Y7Wko83JHcvhvo5s3J16W4w/ePktScpeHbppLC5EEH1ELzqnl2OBg/Fit3abk1pW+kmLe2WH
Pa5/xMpQ39XS6v/Tw35YWMCrQScVW8C5FkQv/NnnWpqTMVUHs1g9Bc44rjFXwU5c78RekwX4OiA+
zroVuVgw5b06aNOo5KVoQVFaojl9+al4n+nw2Bv1VGgjiELFioZvoAzDw+3dcrV6IKfI+tgtky4p
V9DlMAU9MtNQLO3k/DX30jMzPRL07Ge9c7SP7kzGmjYkFX6+ihre5VimSgYdQbg99ZGZ3XMGEPmf
GJ9W9NcGyc6Kt49/3FQz1IELgpec50+FGlEHi1v43kPtqSt2L0R4HKpCxNeDbmmf/MUHX0QsnvTc
dSQxTBCIyNlJH9ysFM5gicfRD7BPiyvKw5veiyXt3slOZSxLw0MCyqre8sIWXwEAoUmAwCOWX7mH
5qRCtVFd60HffDJAKhXrFCuZMyY/SbeizuYo31sqvdhZ4Dqd/Kr7lK04VE7Sfic1RSlql8gC3nGb
yPQNs0T3E7o3ZMFYjoD3h2IeFV8AxSrjkpbjXLeMahucRLYFBD0e3VdPF78Ke/AMgXbC2UOtPV5J
lTt2a5vn2oCTYOhi69J55plaWwDXIwjMp9gokFaITV43dEhR4L6vMFLSDyLCPG6txZbTr9JU1Jhj
1pSv126J88tb3qVpmG0ruujdQ5q0PYICaEHhb7SyIj2Xn3Ic5fpv5PpatPHrplcWot2U+16uMa1s
pAehvTgU8ObRjkhQd6IgpxhEWL6YsV3iLoTvyl0JXZAFQKiquvOdqfpbcVGPu4/uaBJWmp24fvMb
bG8K/v+k5gDuXDw7Cv/E7ZaDr9Ulrj/tBFfgGQ6K5PZo1x/LU5CcCowGHSQ6gJejlZozAYxy/VQg
hINjVxJuHRPPQk+JozvLFfkBMSAUMBKxZFMwb3NM9VssMUwKN7Q7phLD5dC2RF9GhqN+spsgPsIy
jA56EiK3ECOSvwrLDjuWotFP2P6h1zy4zYqWer1UHLi6S6lpmNNfJs8hdJL0y1+RYbtnyrg1H1DK
U8+1TOJnP7IQ6BD5sNZBQmoLM3511xClJtsgOnV4BoC5uhyw9XKnzYcGBaZUjH/KKv7WTVQkxK38
NYI+5joe4w/K0ROTwUBgfIIDMhh52lmXY0aNi9tl7cenLleiYyB7+yeiBN8jz1siCF5NJyNREUSP
nisN1slsPw2Gb6pVp4rTiI4B3GzNL8qNkXWDzekN5HcMbZtsYUavLjjGBNOF2CzcGlKG2T0qi7bG
t9UXJ8RdssMYSAVcU5ePoE+V4PX2eXl3LA6MQTHMAvQym8k2xE05jG1x6pFwW6GGqv0wkG/8aWRR
KxYu0/fGItxSwaSazdrN5jJn9DQwNcHZLAipUMI3vqvKQ6wp8YLQ9nvLZnK1kQVBCr76LPRV6Gj7
aULQKaZtL9VT1KHBbGHTmCNgpzVLJLXrY0C0IeIwJrkCblaXWxJ1iMAByCJOiH7Eb1YUu29YJtQ+
AOC44fTjFrYKhoK3+u0FvA477BaOIDhACsgablqXAw9qkiQIkbKCXhv+QOPG3LZJPUlKxm6zK4bB
QZXG06J1Gpuo2CHY+KZD41tY22ntLi6Z6VeQKJlTXYQC6yz4ycSyWpzvmHCp9k84Hp6ssPwtgr5V
DxUiqCuEW0YDx0mgidS3lqrYV+tNKXdqy3BqUFSAIXY5CaPTewoiwsPZbJIcRUmwYQ3qKRh1WlT6
VFQFqqS1fHezMPlXq05KSKmA8idlQqjns1Js02CZWyG1c3ZEVLr2KisV8WIYJcildVkVbd6CkgwB
oTTOoH3SJvDpEc3ONFnbKPFp68F349+g55HCbPHV9qwV72inu3dSKxkeHDSsTeh7jvy58LunY32x
XIgeUysiOZuq4JSWLuercwpq320pHyNoEZt8GCS94BB6PGaHBgRcLFHXDqpHx9DTlJdI5N4e5dyi
WXegQNQ18n3ha+M3wcIumtu9aMBLaK1NzFzSxglac/m7Rqvx/Fxp28c2gmO7QuMpCdeowtmTPTQm
pOBeqs9kZ4gBrXAkKHdNYZv1pq8rN8bIsyj6Z9zhpl8Y6V581vpY0RYi5tVOB5dCYOa1Sp6OEPmU
gfyTz0S5NHO1icWjOvSFuw4NnRe8tOLHtIYdt8njrjaRCpIunFS0d+u9HeKmvnBFXO07SLBcgVSn
4CcwU7Mf4Vp5V8ZJ1TzaKd1HGerRTysuVTR6vEx7HRCR2aByOX65vW2uP53HMuUN+NNUx65a1I0l
K3xz7eYxr2qJOK7fHuwh7icRS4FugL7OrTTeKEPhPhe2s2Se8M7ooAaAbYBAIrnRZxE29yn1SdWT
jwEKd59RbFDljidwh9kpr+/gR5uHzRNF2yJYd23S461YUg59vj0FV4GGXBYUrMOpnziQ81JFTufd
5AZoHtHn8XeuEpYrtvHw2601f42aYvXtw+NNkD0oPrbjgsGaHYjKkWOCe0N8rhFbDFb9UJnR2stE
8aQhp/TH9odC7G8PORct5xACerUhriLRQBo5zz8GN85pkcnsHJDmumj0+kOgrEgqFQOTSunDEbSN
sOLYFQiubtNeseWO1LcqcNsDKfdm6YHePhhoW0QwRcwyVPuFQHGVSsAIoU+KTD19S2C601755xAO
ORIMetlFZx3tLmQJ6wHnmKyS/pvw+6Hc3Z6R650HXoVZ5mJh/1HOvByN4WOr78ri7DnZAH1OQcfM
i6wvAT6qL2XjfqMuDS09bO171AhVdeGw/yXWXkRrEnkwEPS4JiQ2hYHL8as4rQCHdOE5h7hyFthk
GmsbxlX01Nt+6Z/C3hzkWwh7PtsgoBwXj2ErTBzoCe7f6koM/p0DY+ONgIYGJdK+XgDuk+fYLsHO
EsPLAYcB1H+KGNWrPoYrhLms3u9doedPfHtGFgoCW1vVKkKAjxn7/ETZIH5OvUrRcGmOsucG32Bv
X4L4rDZOj+jwpi5Flm393EgQdyuMGipAUmgYYda+8oIQox4/4wXS/PRp6o9IgsYaQsoB+uwPo2aN
xJFS6K9o5PlvIAQ9496e9CK3TuL4yZ9Ayro4Cm0ojM+oSzXD2jOSytigjhX4mxriEDI/DQ7gO5Tx
ePgoEKWL3UD5ob8v0BN07o20zh6pNRTR2sIatz4o0JuMQxtD1T6zhXJt17ejgekUKpPQ3JSgdj4l
nVqEysd3F89VLFfB/iCFcZUWq8D4kayJzlbTdPdDlfevOrDkBx+HAk6fWZd/FFFaA9UZLcIdN0yc
D19pKOZQ8OQJxy9Q50YwqlAlp5sshuKL/FQpSfgahmmzqRw18dcoEdbrSFHNRzMq/B1lFXUhjbo+
X5xiekhQktlF3rxcmVTOSM9K9x99K4yqXZx7o77y3M5K1rorxgoR8mq0za+xK8uThN+bbDxkMcXC
NPzlr1yeMx5cxFh+B6EPDMjlOUssG2FET4/OUTaO+M37ZqS+uJVRP3RdW7twhdP0gXvZ+ZrBabnP
sjz5CmA8cD+NXP72lyQuivhV89Pc/mYl9MCOcVIr1lIfZwo3s5/JY20qX5N1UgudhaMaHSneFzRW
NeBi94Me+9U6TLmaVkqIkvWKayv/dTsCXncgkYOmzU/7jULOBHu6nJooBWzlIYJ8bmuQqVtF7bLX
yK2zapu36SQXGlqwJdG6q6P48xh6RrrWM6U7dVpcguRXjEBYC1fj3wv/Yh6mNJE5mHQWaJ3Naz3W
mGGm1KXaU5VXifdY+KFsngYe8foD7mV1t0GxyUNMMjO98Hmweks5OaIYwMmpeRuu9CoOk1eA1Hm3
VpuWzpuO1J7YttWQiTewCl2xx8av8177Qg7BNqdj9Fhpg9p/GuSY9rvCNwJ14eGqT5n37KMmDSsD
WTjOJOWky4k2SilcmZnGE5zP8aAOwfjLlXlmvDi6H+yNpvTiL+gSci69sIu8ey+16uRgNrL5Ytgl
IqYh6OwH20xM80uVhOWD01Gu2IOylcqDlok2/exZWFt9Sp1WV9ZV5qRfEl+Plkjvf9lXFx/i8lIx
OFCUhrgh1dkTI7Sxx3TSRJ7V2qkRx8eBvd/YKrK2n9qudqJVipJkeIeqbgfvNJEY6iSD/zIGZmBs
hR8L/uveboqPxhp+C7V8UOX0ZKbe6+X8Rug3yQzvrTNOzI52p4RG8DhGZX7vA49aiyxJv5U+yo8r
5qd/HTv3g+J7sL6nugQFUd4QFArmQab145xGhdefTQnOfAVwxvyd2lVkrTsER1/UJuwWPvm6RIC2
71QsA5uB7sGVSogReqSNoLzOahoZP9WuvR/w1NxNMJJVzLMcv3pX+OVac/z8qeahe6J0kuwWQsjV
m2X6FTYVQkqF9G+82cz3vV4aDY+Ss9BHZHFkWZrNRsn6SbDdQ8QaHWStP6gtNfbcGtrsaCAhizEb
5g0GEvcEZ+1Lr4xGfLLspjVxGUHldaN5SYwEECiYbmUN2hKD5Trw8atJv2BZ8mImAM5yL632IRDD
5j3XdQH3IdHbn9wf6bjNpT4++s34C59wpP7VtnK2Sj0JbcK/flZwZVkyG52O/uWJgtmCogxZN+pg
4DEvt64ZmWgkiGkCC9PZhbH728wb/VWFFfUokrrwFvLOq1o6QO2/LRKDPiKaU7PrcIwctdcbdzgT
zuF9h/X4VKAgvHcjPXgJ5Witxt7jfDiysr7e3izv7BUqOZNJJRRPruLZ0JTsK8rYrX0e67Z5a31R
RzRNEL/e+ohXPBl18l+Ue/Lt9qjvTDA6U4D1obqQCs1fmDASeq+oLeeMkXDarpQoFLvWscdvaVPH
J1lG/90e7+oVQ/mAjB7AqzO1GOeaRrXTVnUHv/08Iut6l5Z6/yqbSiL5mS0hLa9SrNlQs8fzaItK
cfPYOttZClDYDStgOqqVN5uwDDtsdZxoL7w02fZGH59jw1qiEF0nV/BpKNxTt0chAxmUWckC1T/k
tX1PPfdm6YqDmRZFfVf51ShoFJbVnZthn71FODP9lTUdSk0KD/HxkDSl+djSOfppjG38XAIhlGvY
JNEuE+Gw1D253nc4EgA+JkRBOTfm9Sel1YqeJFQ/FwpKuq7ay41qV91r5w+9POmoru39AKfEj6Kp
AB6CG5lwsJOQx7yHQjugr2Iy9DM0LnS4XafA19p0nnMqrXcUGoLD7Y33VxjkMpSA0KOUOEU2Clnz
dM6ro94sitY5o8Nqa3tBWoEYi0hsbVWoQeLch43aSCbA7g+a7Oxh1wS1p3AjRw3YAaPMlHUcQf3e
w33Tzryi+u7BGKUCBnEw1T+FHrnD3mmy5k5q6uCvAycvxap0eydH8VVX402uG4m3HXlMW3vZaMAm
8QFpJ/1J0xVIemdIdKQ+mhWbWsfq7tmSlrn3oWGEXzNV6V4oCFbZ90Gr9TfU4hUiA30cd9VGRXcI
m3bw7yu651/TrsyekS6X/kPHMxnvANiPwbDKusb6c3tWr4/zRAckgkDUpv04f0ZZGHTLvNKcc0O/
LNz4qeUr2wy44qQqhB/EUuX/Oj4zHqhX/KQoDgGNu7wPmsBQUF9WrTPuUuBmjNwk+xO0JpDettS9
Uzr1uNeGSGLzYOPltDVawvWhwFX0Lowcvfne5SkpSJyPiERPvd+NBOeKLYgHxniHMbBGWa9Oydtu
T9RcqpW9Pol/6hPAf8pH5hoRaVFlPfpkzRmlJ4cfmurhRh8xXXGomFqvgTkR+JNe0f9LhRRbQfvK
fUKQJMPeMQsNbRsNFZ4xBcWCtaLKvBUrNdEd+UOZDH1r3c2SF2Y8GJfay9dhlNYyRWpavWgJoRF2
OeWBiKRdAlY4cyRGiFN5uFIzx7iv87xYVZ7ibbK+/O61qthxh3y41cq0sbnQUgKvQG493V//VL3A
k7mZ6GRzHrg5nzXPD7/Dyne2k27Ofhxk9VbVLRCz26v1zjabHKORDaI2PzVDL0dVmkQZW8fJz3Xf
5f4GEpK/cQrXuCswCdn0eGg1B8JjepcGObDU24NfX8k8IWgJcDlOTND54LmZW5FrJdU5zRL9Ti37
PFqrLi6bMWXIr5ixiR+3B3znBgCqxSUFIAYMznxrwoTK7XSI23NeGnW76f281w6pTINNVITdOmyL
gKdCKj7fHvadSabuMbHykMvCIHH6Wf8sbSPKcXRD2Z3xNzWSr/wAmAiOA2R70wV1Uf+uJontUzZi
ovvi+EOzELveHR8w1WQsT4NjnuYC6stIw3J5dhUdnaUqgkcmDWz79oNXIeI0GPagYptUu9E+Vyy8
zW5//3vTPkFUWGFamdy+l99vQNQuEk2ggawLrVyZTRy5O9Nt/Wcj09sVMhHYy/a9Ei0UNt7ZX1OS
SRWBYIRQ2CwvotHltWiU8d1j2R30LrKDVYhXzk/dj4imne8tpRjvBD/UFoAUTCgGWE5z0a7MFkbJ
7u3OvetE/X3WG9l/xHgEp4Vji/oogcX+FlMLcQ+J3f/VVU6rbKqyb/21jjGBeTQ6XSh7BY8gMMMB
lGzqYw6WbEhnyWDfmG78uUrbyF5Yo79ZwWXWMOlEUAiiEj7JF8wiQafHep4PeI/FWtQ963g1G5ui
TgJ6+YaPf3kg4qcwoDy9HvEACrcKpgv1ZsRHqjrWYRjlNEPxml7lvaqIDfpSarkaPHrC68gtC++u
KNK8XnVOVRiYIeW6+Fog+Nit86R3/sPCSfuCFQ7nD/8AGpJG3uVi1Y0BJLjbm/F6U4BrR0t1gvdP
mKXZQ6tPHK0wHKU5s1Xju4pL6XPA6/OUxnq04VS0C+nYdduTMtaEZERpErwCV/rl7m80OIWeWrXI
npUiGVcy62NawXYJyc5wZSoPhEET6w6MfszvoYy6I2cJnX4ryPDm1TMLYooFG/+Lnmsyetbs0f75
0TmZ4HLEQ4p/qBnNM0YF/aq4r83xrHuhZiAsa4aA+rxoEryTOxGrIJVvj3gdEhiRwjT9YM4nMfFy
Uqq+8PCy6cZzY6Jn25mJfh/0yqvvFgSoHLOMXxmRaH970Oulp1CCzjCVReqdZOSXg+JgmLpV06jn
XM+HTZaJycSrCr+6iXrX9U71ens4i//d5Ym6HG4WfjoalIjCduq5RbIZwxav+W6E1tc0HvTPt0e6
zlxAEsHIoXJAGQMRkMsPE67Za0lVqOciHeqd03a+s6P2ZCU/0fgjHxZ63dPVMswaZOcoXLHGehqv
jdXtn/HOB/OuZqtTUYDJMX9iS/wTnSH0rbOjDdW4olevgwMM1G0NhHThWL2zllMmTmgHmkfInX7L
P3eqGbplnnU5z5M2GfdAKgZzZVoJlKqqtg+8eVJtd/vr3huRCxT+99TI4RFwOSJeSCZUtx5r11LJ
PsWOCPdeb/bI9aUy2IwICy1kK+9M51SaIkOihkBSOgscVVDjUojb7jlrx37cmqnVuk9qYnrDCkyb
by68U6fAN9uuMFVIjXgi03mdd4bBrOpeW3naOY8IMKliePEeOHilL1TBr7ORCU1Id4NEZHrhzE6h
EhYjoCGhn7sml2utNmkEJVa3S2H34SKhqAdE32KU9RrqyB9eQk4IDyroKgC65qIubWAYfUlp9iyS
EnerNvIPhg/yBG6w3GRIdiyJME3fMp9TjdxtkjmEeKzOljAqKS4Cw9ahyWUmNl0xipBejSkx5qUP
mh97aw+i2XODPM9J8UtvHVUSuynkX5aUMd4JuEhOwdSZwC2oQ0wh5J/zwiO7zIy4085cycnLWGni
NxTo5M4k7HaYgabmuNEU3VUWzul7m5jqtMNFSzZ0VWeUXTFEallqZ7q+xt7r3DZaKVMEwibS+Xl7
ed8dy4LXhf4Sddr5m5kClCly/v3Zysv2e4kHJNoOFoDoVkMM5X8Ya8JR8Nad+JCzNCJXYtwOe76r
MNL+d+tD6EbAVG/NH7lEdWzhzLy3eihIIGpCYQeYwGwfabHpjRWV1DOK3N6dORjh1oyzeufV6viN
Zv+4Kqsx+vzxTwQhAh7o7xaeF67ywpRSVqN2hpBI2hEI9T7VyyRd03ihg/o/DDZ1MUDsUzCd78+m
dgtEBC39nAukUY4qxPKt4SrwESIlsRam851QTmUGfJzNq5MINJvOvHNl1+Eje8ZaOPY2AvKVykPb
07+XZadsZBu1S67x760g+SYhgPRj0iq+PH9jiLpHriTG2VHcchM5uYGBl+PGGy2mq6tVhrNjS2sL
AeidEwGMjEoSFySthXlDbHAqiduzSfyJCv0b13ai/aCWUt9xyZnm8+0lfGdWIQdxGSPB4wJ1mH7M
PyEGAdfWGweb+mpUJYcua/8UNTqkyDY6KvtTGEvSp+/MKQMiNTMdCRLY2TI6LtZ5ETWts20UqvzV
1q3X3VGDtOSePe1T/tbhX2xQQgrGBV2794Ym93AgKQHwZ2YvvxWPzVhiB2qcFUcpnkBvpWLvGCjg
7AGtie+8kLpsPaKh/z/kPfZEYYUvy6mElHA5sB2IJguJ4edRscWmQhIEI9Vo9E9j4JZnVSZ5tbm9
rO/toUnUBz1BXgYgOS5HDFCYUI3a0M+UjZWnyHB8DDhxHxU7YY+pWJjYd3pytjMdyQmtAVJj3gjr
tQJKlKmmT2PFa9ANvdTeOGlD2QBflHsStGjX4r6y6poUJX3DCaLHsFCCe+op2qfbX34Nlps4ksCP
+Jt/QEa4/HTXSAJRa3i9RoHNWudtY5ioWvfRp7wa+yO3SnOo46E4ycHufNS5+3ZjF331G9wkNes4
QTjbRUtkQXnvOoOixkxhg2cTqRoh7PJnaRgIS8dqqicfLgjK2H5BWgFY6wEEEPVgJNlfxOQ/Gg0Q
YRfuvb+x8TKlYfPxmp0oP5y6uUAFKDYRYqHdsOmLP5oygMAPLeuhzEJnH2oi/ZRVWbtt9Mhc2TLA
l9GK24VAc334XB1JAHpOE8GTB93l91Mah5uVuf0TCU0s130EBq6nPPLcaHaMspie4ldfInmycEdd
Bzj2I8VZ4Ey0uGAfXI6bFU3Sxl7RPQ2+0f4ZXa85wAmqlc/A97mCLTNwgg/fVCBMqV6RlE8mIPOK
pTmkVYBPkntOA20fVkLX8W3GftQyUvdTOpb+j9tb/vqwT89IFFvQIeAO+Hs6/4nh4Rh1iMCrzpl3
cv6nbVuL+qjtf+kgS77cHur6dCFxAsCH/AmXQm7a2ZVopgGXbSaqR0um4wGD+uwgSwTTt16X+vdm
glxWG0p1GzYC58SyC/TPltGESLxbWvQ1NIb8VyS0vFnY4VfvIBgXYE9Rs2OdiUGzW0Wv/LIB8lI9
plIv//Se2sN1opexJE56tZsmQR7ekei8wMW+IkY3XpSZmi+HR1gdbrc3M0w5bbPhiY7mb/YHX197
d3vGl0acTbgf2w1SBP3wKGFq1GvEnpI7P2jqhwg8zD6K9P3t8eabifM5dYAmojJXFvWGy/NS2rUC
qSlKT0VmigPXsnHKDf+sIVCy1LuZh8S/Q7m8WjGvpbY3754kZTrglJOmp8jx6XGZad4B8Uvyr4Bo
4WK6jf1Dy/NsWAstMBbOzDwcTWPTOrGgC/CupaR1+Zmytnq9k25y6nt6UlFS2tAAU3cV2BITWPij
xp+sSd1vtyd3vph/R53CH5sUDf15MBJZaXqFEibI84zqUc/dL9r/cXZmzXEizRr+RUSwL7fQ9CIk
Wba83xAee4Ydip3i158HnxsLdajD39zKMdXUllmZ72L2KUCb9X6uRHHjsF79RhqJNLB5DdAHffmN
WEBgNWgNFepNM5y4hG6R7kvQgXEotKQLepGYdzCHjfFG9vF6YF48vBxJCbCTg3v+cuA2jcusMJfq
IY9TeZfkzadxbNeeHnKsnbNiyd7B2V7Ofzu3DiV8cmbME9m73m5Fq0kVsVUn9UOCW3HlN6Xh9ccy
M5f5UFuxATNh7psbweXah24sRKoi5JVgZV9+6NQmsZ6rWf2ANxz+xmXvnVUDSHACLPwJTYgyoDF+
a9DXJxTPHiCWQP05NPQ8Xw6apJOk3y7qhxbJpHDKVs1EGnFcH/IOfttfXqybxAs1RipMPEcAYuyy
qb7NMMNNLC9MtHo2tqZunPtlpS5/W+JnIA/KFtRVgy4fUhcvv6o1tLicqt4L05hoEkvT/ABPevI3
APK7wR2av9Oqp5/IeFtJiSYTqdH+KOIDpymzcLwwb4Rz7Gt2Ji6OtG6NeQmoo90Ybr9ov4fbnh18
2YYr3+1OjbaWmyq6F5auaL9nytCGYrCzU1rm7Y1sfB8Lfw+FoKoLUovywr4ppCG7hEu3CZSjaqxD
k+gIj+lDdSPJ2V/e24YAOUk1BcgKKkjbr/gj6bDaGV04dLoxq8IbKjEbOzRT4B66VldHW+Gl0Xgz
DsIL5u9vH/TX38fIlMNA5fI4Zn++HBkmRaXH9oRqTW54R1ubR/gFyS15o1uj7Da+jlrX2I6DF3KP
aSgPaPYxtUFBvP0t+4DwexaZvc12lqb6b1GEP2YRbRpD1EbnhVSpNyLIbAZJk8qjaw1jmA3IILw9
3rWvohyFUgeOIFThd9uQpK7tTOD8Yb86+TFbYUvpc3lLy+HaV21s6d+akWDCd6OosSq6oUrcsFtd
+1xQjUv9Tq+dcG0MGdp00W759r76LvwXUDjZctINib/vEqnOGo/LoBXHdXKbh8GW7QNWwvnh7dl7
dYhBCAPUQQqEq4otv/39j9VKMI4fjAKgbrvqbaDaxNClq/PQlW19Y6hXaO0Njcx1SzSDQsurbbf/
FFsoCs6BxbFP2vxTCWzxZHkjVjoV4hnfTXSAnrj/s9DoXcyQhsaK3w12b/+bVP0IUpKysHljr+6D
3faLyAlpvzLHNJx3Xy/WEihEjIkhmnfVpTL6+m4RaX1ApJZ+t71qd5L+443L7NqU/znottX+mPIC
w4dOQI8+UmnvjoPWxYcYhapgyuET//3qUoTegAdkEiQvL4ey0Fha8Q8tjmbaZOSEkLLgDA+yPk9u
Xov/YTQQPL/xafAX93WwMS5GnM9KYEl9hmpwp3NUAvKp3j4i29HeKtG8OpIbuJ30aGujg3HfP78n
4FByqOri2CLQ8KjyignUFRpRXqXNscqd+cZmubZuuJPwZZSECLHbgf1j3RIrjydTJwpIs9Upnc5L
aGROfWgTsrK31+1VJKLChcYG/21PfLCsL4fSU1NPam+KQxP5YfcTOl1mdbaKtOku+Iw6RoAtaoyc
GakjoMSpRRXyxq165WNtE/AIIXeTh9hzUFVtQDE8H5VQj2frV9zZmEwtlSGecIZpmhs3w5WVtFGH
pTwM/RDkh/Hyc9VknYlLKplE0Sw20hcZcMDBESm4QSrkHg+pbhV/G+0Rr+KJBhSXw0Fav3tKILE8
UPjuy6PEWyxAt244iFkfjys660/s2fEwJF0arIW4ZaK4X11eo/9/SniQ0nvct8mH2AbFuhpjVAE8
WU8b4gVZEaN/RMN+kgc4Ob2HSFDVRXmRUtB5e2/tV3Z7C29CvJujLnoye4eOzfbAiaExRWrluh3e
jV77E8SVEU6jdkvActunfxbpfo9FhRAGOQ9vSFEvFzbLvL6oEFFG4nfS07CbKhOr01i2GDpk+nDw
2iLPP7h2Ml8GVDOce1IGLzm9/cH7S54fAcaCRgIXIPXTfZ5qpAq63V6OirjqNOfY05P3Xi7dD7no
vffrogxHVOlvGQzttzQjQUmiOrptLpcy5csvH/g1KyKdS5S26tL92zeFV6pHDzHXIVRybR1+1Fwj
6dPbn3pr1O3vf1xRboFSAF2kOZq7fC0+a1ivWodZUhr4YtqwVwKe1fPHt8d8vZ/odAKy+K0rD35v
t8aq0liT3pcyqpV+dcPayKbpAG670Hw36+db4I4rnwjbi2zvNwia1/7LT5wEsgT4M8kIfLh9mqwh
+VSYxG1k4VMsq2Se3UqRXu8fUJM491DUwZQceOrLERUkU1s3xc9AW7kpfEsbMF1p+0G7qImq2OeJ
cPA46LZ3o2n2qgXBHiIhwzDotwcZjY+XA4Pn6Kw4k3M0JJryye3iES/LKnO0Q7fWT7rbOmdtAi/2
FPexnR/RttQ+xYrllJfcTIZbdJnXt9amPLXJlkOxYjJ2bxQPWYymntIlavMx+QZwO7krGvXfEXmk
Zw6V846OTP6BcNXeuLBeXyJbykhDlsMEMmRvYbLmY9W3SjtH8VIvRz0zkkOCPMxnYQ3afZ2m+ft5
ouplxmv/DtX2qrsx/tUPp9NBs2FDcXq7QBFPk9ZZDstAXWsCsmB7HWX9CZ/NZOrsNcDrovzcGm35
ry375vPbp+vK5oPIhuANGTpIwL2eakopb4wXPr5MVyUEHFc8dN6iO/4op+EwW0MPSUHtbjztr44K
C2zr70G53WfqC50A+kkYL6RNmoXSdGTkAJY46GohOlSkh/rEnXkLn/yqp8OGp5e49d0QG6K8tDtp
haam1gDLI3Jj8ATSW9SD1eYZWr926j1V8YIfQbNg/1dY75Qt89OAyZ/+hwnfTGswlWPe9d1q03fh
1qQvHylpPP1Agfl7mqopVp5dpXyI06z9MCipd3x70C11fBkn+XAUq7Z3yIYK3A2qymxYtcFdCPid
fVLgNghUWNP419vDXFtW0kr0SGmjMr27+UVBdGuKYYyiYWXP7eXIwndVRRUBKsdOEhh9ob2T8B/F
X6bO28JSTnS3+4xuxv4ImxJT9yKr2MWOEEdsYOOnue0+1n1V39i51w4r46ApQqYOzmGb6T8iIE9E
ddT7aYk2dNfHvpXyk94U7llJSn0+Oo4c3yV65/H2AoR648K+EgmJ9ZAmNk8NWNW7VYxX+DfUbGWk
0y72OUBzpE95090Zq6bd4j5fuRWpznIhGBRMQXXtQj0KDe6aYKoTad2k8wYRxiE1B/3CE3s8TVn1
Czlz4z97yT+aRi5+/vVG+l0Ep+kJLAeRoJezbPOIXyfNWSNMU2R8JKcca9XPMNFKgkWOXnpfT9mo
Hpw5W29ZllxZYdREAQCgML1Bd3dRcTTyPneLhXAMgk7BPDhO13tzlVnkDi61hS6HFKsOCrjvPJvq
W8IIvxGdu7PKtQgpilc1DKz9xI+YK89lp7DKnotJslp7lnJIDGvqH2o9W+tgViSerAj16E4dJKuT
qJd61XJxoABh60ik5Tgsm1tn/LuKTQCGZ1nZHEZ9dtTpRui6cq/AyaSPCK8YSNM+g1hb14ONrS8R
+oLyq2vGZuCobX5LTPBKTrZ5a5AGcu7IA3fbYUKHwkLoX0aUFnLM01Ycsk1j9EY/tqu8Pi3WeEvD
4Mr2d2mvkZMBhaUQsMtGhiIRea7LNUI7TIc00qHnteaO+ohSb/NuGLSkBqnhGO2lSO35R9apYJze
PgRXjjtgaXyUfpuWUjV+eQjMCtOiwcpVfsLUH3u1GLOPMYSF1k+tqSz/smrESNvNSd67Kajwmno5
Wi69we3USo1Ku5EPwhjhtEpoTdqlTqrKuXGNXokUvNfIev9/tD2sGcBIVsZZrUaukcynHGD3hwyM
x2fVGNUzSrQTfNpC3ni9XFtTB4ohFzevJ14VLz+RiLk0WpWqUQ6eJ+g7z7zrhUx9TehVuNh4gS+6
Au0dg+l3sdEmN4LwtW+G4bjhcn8Xr3fDp7ODrmms4REqDednNa7OPZ2h9A5BIa0JyLDT5mDLDQf0
9j66dnpINf5f0/p1oddV9DQpukmLbGHMceY39VqOjx2Ruj9uFvHIm+p4Z8b/vT3stXsUGRuiBxcD
kXJ3aBdDrTNd4WCmSmEcNOw7nl2p4qqM68sBSEYedgvdRaNcyhu4oWt5Hq23TegFBDTQqt1etlS6
HUjYrdFE+SoLxu3o9NQF4LV+LL1izP18gjbzbRireXP5aJwA90ld8ysj1v4aHL2dYRqBmzUQKRF4
mpfbzqxNDtAk1iitO7g+BQjpNkZ9S6piPsi5Q0MX4YXTPJveZcy76hA3pur3CATe2AjXHnx4mNIH
5RkNM3xPkAMXgJ6mxS/Blq39IUdb/IAfoQR9n2TnTC4GtlR2o/ju2FFFXzPZ3HkDZRRtRgPzRui4
chpoJvLQRonH2bo5L2clJQLm7qyzRpUczhaVuZDbZp0PijGJR71QG8hhdXpLBu3KrkQqe1Mdog28
ZVMvh0XLuKnprstIekqvBlqHn0FQUNlBG8d2UR4N6h6yhRsvApVsjarhje++cqtTg9zwNtSsQFHs
foChUN8eJa/9VKom8jvYrCKLVn91K0e7ccle/VauWWonW7F3T/Q1Gwzjaf0RwyAeRrLPl8jlRAp/
5sJ70HtoVn4v86J6L/BVak9vn/+rpxBMAcdwg8UgRPByqpW6MXskullhrCGCyZTWo6ahZIZCr8ju
FqVpD5D6xTurMnliL9TWfatt4lvP62sTvrG+eO9BCwDP9/JnlGrTala/bXpTgwFQy+yQCHj5Naah
Nz75SjpEKYceMu1xcMV73WoDlBx2yI4a8djS37d22YcY/2nv357YK2HsxSi7k5O0HbCMgVEGu9S+
DEsZf61R3DtqnTuEsTa6z04dlxfHbruDAWDoy9vD7w8u0CO2KP9DmG1Esz0qk0wwsxZ3lVHRxd6D
65Tt16Jd8i+qrDLkp4Tu1f7YI7H39rD7rwZ8CxiRzgjPChP8wa7VVNHz6fCAciIjrdY8SEDqeD4a
R/JUVIMYD9LOBIVW0T63g4uvI46X3i3q0H4rbb9hSz/B8/GafnVnedrce7LQnAh5yck9bD1T86B1
OSiPsuid4sZV8Xqm6WaiEAmnml4tw+52rodPeYuQBl43svxUVXkbVPgNRPbqze8lrLPQyVwteHue
99nC9o1bbZm53lQ19vdy4o65MOvaxVQUFypPuNLyh2FwnhsTCOMK6bQP3x7xymcC3t9oo1vj65Ui
ayt6li4VbiRjWQTqOIzv00XFNxkljuzQKX3zrHlzfUvT/+qwXEtA+WGDkRG+nN1itLDKwyMpSnLd
umjGCOWXHNR7P6ajfkC6w0HZ2FluXUf7O4L53cBWW1uYBhHB7+WwKEna6pR57CFhj4WP1ZjnHSrb
BMj39rRe2awMRHsAuU/g3ft3rImQ6JAkpRtVDgWYuvDGYxtb+qWCvPDlfxgKcMSm6wl3Z+9m0jet
mXlz7kbWOqYPfWfpSHK1Iph1hMr/fiji2W9pEgrX+/DZwyJ08jb1IjFa7YOmoo4JDMr6Mk/OLfj5
lZPAt2z93w0fQYPn5UrxKPRWBa5nNCrJ9K5bsfigjxNHc5ykT71YvMvbn3ZtZwCuBC5LdRlpm23D
/lFaWrSmznOn06I8K4av/bAWP2Md/8i3R7m27YFR0vSlAIUQxy564JUJzISsLnIdfAMDWaGd73fO
YF2Qw1Djk2HF9WkyMvcWPOPKBY5vFdUk8Ca/y3QvP8+J+ynRx8KIhD5oqw+5Q96Z4LDPvaWgOwwA
UT9VtirvR2jEShBbVXrrQt0nRNvZo1tH/ACOzBTsniQoEDq5l9h6NI+t2fur6TRoqjflsauWaQxc
uxRkCXmGI7Fe0l/6+5lHGQlTDWq/PE92F87MddCaCANGTtrDYVhEd8a8pQkzJe2eZaa4fg9L8fD2
oNc21Xazbh8NfXh/XsDeKJSzUi0yjKE6ZLTt/smGpv329iivcj1mFjwypWVURzRaWbtbTa0bN8W8
V49qTAXvapo0oT30oL2VQQ/psTtA2xTx2CYwxMsBhdJDn3nu57d/xZWtDVMDsQNAdlwDe7SNbtWu
vlaeFi2WOZlJCLe3N4OugCMdVGiCFWiv079K0Pieas7Ijch5ZXdBX6YuTPMb5a396yozJsTeetWM
xjlJHrLK1T4mzYDIXTOWQyDXpfrXwK/74KKNeSPTv3JVUVPYivtgKraFeHm2iCdNL4vWjLLM6Jtz
NjajFfSF7n01+sUSadiiNK7f0ju5EmGQl2DNwcYwrLtLyeKk9dRZH8xogaQaxtbaf0DgxQWQbtxy
O7tyefCO4S0Ds9beiu8vP9BZy0TMQuiRYuR1cxw6fbYPU5cIE4kJQLCYvvOgsN7NplJnzy0s1Us9
C++W8OaV0wRXi8Vlqlno/TxXLiLWArcyeJte6flDZpYhQmfmemMrXVlPGF6sJJQsrID2x8mVs+72
ZmZEQ+Yl/zUUpDp/tdo+THoXT6p06m+0Fq4cHVIRCp7QF8iH9nfT6q7cg3ptRNOsrj/KuaAN2K/v
s0m4J9DF8/2ae9WNcty1j+S8IOhJkeg13snUpxHGYmpEZQ/Z150nE7wRmFjNGs2Qh/EtEPjV8Wjw
soN4gFP/eLmHcrMke506I8pyMzs4McbHmdrVQWtU5YkEZry8fR1duQ8obqBNtwm1oke0/Z4/4nlB
JMjHVeAaiR1u0/jUjL3lW5pKdwxhxGpLco57j2ZvLMpUWY4zQua3QJ5XLmaq/uCrPLRKN4OVXVIx
FE4j0qG0I7c1XSECrdJS8WmuRocUo8vwHLbyfJr0cPDyOv8IcESOCPchHILpcrwUt9Lf15PCswlD
Rgrr1JnRAns5KWhTOoVsWjuqqbCXYdL0412BlWGQGGbxvnCK4b3bF95n16j/h/DP2MC7aShREQEw
vxt7XCEpsrmiuVynJSCWINKXjE3hIMDWiOl+dodsCii/4Ujdg3X/9+0N8fq+ZLNvfhcbJNZBCv/l
+Ks+NFqmxGYE77ox/bWu5tNUrXbut6pR3gj8r2/MbTBMWTcgLHiK7cf8sfuGXCcSmrUVOXUmQzdP
62PRps7ZmPtnEpD4s2dB9ayNtD6t45TXN26wq8Mzx5Q7UUWg1PZy+GzMhJWM/abz1Mt7EGl00tAS
/DCnmjxAgUfefwQOe5idUmBLjtydfiPdujrbqHxss8BNve9NeZhMOM7qEI5xbP6IxdCHXp+bS7Ys
tw76tZEsBgHuR9PT3vcVurXJWzt1zUhp03OZ2PHPJDPVozkt6Y04f+308MyCtUjtkpXdXWGEW0Qr
jc4CquL14gn9i9pB+DTNquWpSsdkTg9wJ72v4DnVJFoXDAn/fguTZPCeRF8EyNF+WY0iL63WtqJi
nY2oK/vlg5q2I95Qzi2l4Nexdmv4geimZ7KZ1Gx//2MDF7IwEEX0rAjXArsNGhL6LExso/7y9ie9
DgsmM8m7kfi3LeH+VCrmIEzROhHv5fSoucv7qY+RVi9inKmbeL1VyLq2WzY7lN8FAIotu4OZCGJh
OzJebE5y8ft+s8cc5ro+21MtbmyYbT3+bCYDKILkujVCsJbnctu9eJQWY0qeOU7UuKX9GRfIuYu8
1R6rX9JdzO6HPhvl5Hfx0JiXv59WLhjdha24+Wntdoo7jLOlFrEddSotc9+1FDcQjWUFSlXmha81
xT//w4CU1Dl/m7bkvmPbGa3uNolrR0jziuHslphpoMFXJu+mrvLmELrUrVrZtdkFWMP2Ie0GzrRb
yqmdXGOSik3GL9qndqqnc+q09jtLjOV5zRK1D0o3q//+GQtUDB4xCqRkFZDjX54M7s0CoiU7yOlM
EQygInmwdkV5n2cCoQ1rkDKcY2V9Xkb1Fi/+ymnRuFG5U9GjIJHa5fx6oytGlmZuVMfKGKRrqYRZ
lWbHuVXjACR9fWMbXTkt0CcQNfQQLOXQ7G68UVebXlMZj6KudQGg595PY1N9n7FIuCEMde3TAPpv
ZGVm9lV111l4xJqtpDJnCyNUp1INAdyYwVpqE+wi5xax6Op4VB5JzzYjrD1uOJ/K2HZiCpD1MLWX
ZVa8x9WuxD+rKvvHqphuwcKvTSW1ZISrEadkz26/548LNXMmOMOYyACwrOtDj7flhxnbwk+LIZVb
8P5XrUbSO2IUsR8y/0bh3e3RvK4QVfQSL4qn1joOVaZ8rNx8Dfu6lUeseLvAVIyCW9aR00ErqUn5
TmxpXyjKGjfeNq+DJj9l6/ixfQiae2CpnZFj0wfxCFdKhllEnn6ppaVN6DYP5cXWpPHZNNukOXZx
Uf94+1J6Rf7f5oF20Fbo3TCmxi6K6Z2boFPRe1G56ioU27rexCG9/kevZlPpL2Y1XUwPcRMFz7jR
tzAipQ3mYftzkObkftlsdTYtnVvnmGtqt/90lRyY6/L32doU6ndHK2mFKJDTmMJG0wEINVZRGAHl
sWEI0iJBW8KuYrU8TLgvvu8sHvr+0GEX589jo/SnSZm7+mAp3vjJYQKMcEzBAQSeMfKuMsrG6g62
1pl3cWHEVriZvRjBspjxl1QZqHLBO5Hr563Pc9ZEqSjBbMW5IYOcxHUZgjz37NEMKlMvNZQv4nFK
RmQyKy1fA/RvsvgxX9W6+EK3q5t+JKreoqVukyOc4a/kae9jA2XFn5VR7wbdjyvDWebALRWZYB3u
dt3879Rsk4yH7TQrth8P1Tx/NLGWyrDJRjfpmK4EtW+UFhqJ0E9TZxdDmIr31ZpTxz3HmJoI6feE
AG3yvXaK+xN6cmkHm3NNvOpO4NU4+k6O8/LFVoWZBP3kxtqT5bYgXgsxTiJIs2Sx0dOAlyW+YjDG
DK0F/rNjpspy9DUThaiL7HS4W550u+zUJ3Nb3UtXTOa7NEEGLZIgdrOTbvalG3iFXjlYTci6OqNE
qpaXGsbp8gloxlIFNcqJcah70ja/9kUnizOaxHEdGmNsSX9IeK4dla6P3XCoDK0KaP8k7aGzE71/
P4+avv6KKSgZD0ida8sDNOByznzPQrjjUUHOHu9HxAfKp9G20/WXpXRFdnTzPEsfBvQSleOCW/Pw
3klqVAwLjJKaA1T+jU2lVZAIItBtU7JcgL+uXtCV5eJ+HZqkWf6lrb1o9qadWwx3pT1U/c81prUs
DvMwI+0bzvCtzQBhdo+TpRlrW5a+m9ZJimC40RqjHuDvoCaunzVwtj7p4xDT0yE8Ds2DV0oRH5KU
Z9/g42uZKLnvKanp3q82anah0izDfNYhDfHP1jJrMNqiI2Sn2UO8Dk73kClQ0MpA2NIotUPW1tp6
XuhnlRofwbl/THBW5D1tDIWdpIGYK7v9IlFjLu+QzjHjY22UAP5CROfz5GwtDXIHIbk0JlkBZVZ3
mH1NtnM6wxFeQdYdsC4v8POq+1jYd7XnQCZeaZI0FyTGe+9JE5mR24E2amX2iFhb0v9K4rXIgkXN
814LU7sa+z6Y1x7Qj+m1uKHbClKEle/NM1OMWp2RZnOgNSn9usNorVodWvkmy1grIFL9ZVQ854dS
QfoDn6g1D90k88aPtWLw/I1uVH0u8A8Zw0GIXjx4vHMpcFedKD5Tk0F1L6niQRzXluaeHhh6auuP
Di3O9RBPvanfj5bdWhfpOjylDmUDgOSky7hqv8cVTYK7urLd9Xkup3ZJ8UPrR83P57VIfiHFhf0X
9aM488hn81ZdcXRXVLs/Qb+vQT0pTqM0/rquasxd5Y6JOOdq64wXqGE5mhZqr8un3pI9nkttksRe
tHSJtfpVkzvmr6LR+wQX+3yecj8zPGWDo06OGv+KzUqRPwzRiO6zlqSLuOuKIS0+JFnSqhsVJ1G+
45FhmNTdMVH3W281vae4U0f1LoVRuUa5Yve6fkmRQY+F3zc0Dw56gv5+cawsG7xEW4rK/p4arZL8
zMaps0AI0boMU33Mx1MhhNoe9XHSkzsWtxM/BVIT3YO9WApy17ZZqJwFjKXS+Z8xqYv1CDXMzUtf
G61pOiczghSEGXfQflLfV5PE7xCDkR+UuOMfGW4WF+dOl7ZzLKjWJe9E347To5a2ynRRRV8tn9kg
jh0gAtCOgd2ZvThNtra051Sf1PQsB7Ft97pbpn9k4zj5GnVDQuvJnkotv6C/M8dRJjMxcUkJhYaQ
nnSZ9mMCwNBfcretsekc0OX5UQsCSuACRhpK327cYVpDI+nyBSkQgQf059VrTGsI4taEuaEmqal+
hxYqrLs6lVIOx3KpkumrbnTIP8wuQUE7Enaq8eQJG9MUn8ozjOsUwgUGEWLN8ybI43kWZ2Jg235E
GKPpv4KUU2UT2mPct98XyfYhWCx97fDIAb8k3ulaZslL4QJBe3TslNom9Ps4PtP3XWovSIfEbi6V
OmbKhbEd+3md5Zx9ShNO9QVZd2c5C0XPgJhbViMzHyXU7H4a7HjgZdq75Q/LVuw5GumD4FRqDoW0
PtMBKFBcL8Vs6wcCAUpRSMWiGkTQRNrrVLSWHGdshGEsnkYgP8MHasxmcyBjb6hNdsIStvCBqfFa
8VqAgk+SunYd1niZINJZWVWDd9zcZM5TLsiiH9q8WquwmFzFGHwQy0l2qKBcK0GtuHaPPxl6MKo/
IizSnFNk/QkWLfDdgLXVkeCoMtM+J7hvIRRdAEuNvFpt0rBQZJN+s+zGk3eGvXTmHC5GhZkwwHfX
+zb2k5J9QH9PH0Mb1nZnnLvOifF+6gcYRT6aNALrJZVzWj865px+GlUQw/doA8bKaVrrLEtDEMOZ
I/x1tLP1R9HPovyv71qVX9hQ6faeZNK16+cmT80iDwQv5jWQZhWTOy5Ius+PxtjjfLUOniGPZY+m
KrYuuAu0ZkCcXOLnGNmC41op7QC8DEHiUw0vUX9MMpk2Eb0zCK4HOB842HjaNiMlCMpf3Er1Eg5N
VR7QNYCUKfW163w8/Mr2KW8VlkrOZY2GLBOFr4zwrP/KtMiena5LJyK3gWzMOE49+Rm+p1GxyPhn
m/V04RVB2hDKFAW/QKd/983KXTd7FKJ2i1PZu119GuuCBFxFAwOec6K3R4idVnUcRYw5RdyKFAFX
gkr9OHex5TAacOeTbHo0iMQ0TL8ydxwt33WT7Dsq6snnzpAqsMbEmbRjVo0ldtIJeslLuc55CAhk
RFWnwMHOO0F2MYvjKJ12vF8KVMDOmjKC3GwzwuhdVdbzM06h8fLUtq7ifYvrQst8OMP2B5MCsvJB
QT1u/tlWlf2sNdqEp6gVx09ytVjOxZhQKFXVavxV2CbRrTSF+dwPjfHUaetq+l6te20kkWA/yI0I
dFFROMx94SxDfqi0wSYTbk2L1E5HER7zJqk1J27bxDoLvV+w+hRG/yzoAmQEBabp364x2y5AF3qV
B9eOEUxuTJE+xxMbMtAcpXrOmlb8Klx3iE+6Nzby+1o5RvlLrriVBdIpbHZzKjQV5zjckOMwnelc
fifBHL33WGg28+dB760B5G6CXcWKbE4dqJWSV/fkSYJKdl+QzHQEc8zo0Phy3hPeMvVupjlpHjxX
mqPfdYurHjO264oXZ5I7/8Vgt3iceTwPTwnYFXHCmlmRwYxxbgEmYDLHJ72jhXiP1tM8fzUV2la+
aMa5Du3ETbxzgQRlQxK1JskpH+3EsA5YothsH8tYnHAwU+fOXKRNtqxxDd5P06hmJ81MFDsjvfNs
fHcnS/1QFuXyb65ib3ew+CUfC0PxhpAQZuq+7U6TfLfGUvN4RZmkCegjrtLLDtgqUQqxyrYtDoWc
pvSO9nKVHvIWM0cUwBJHnBv45d43wmdlhTlRSjnRTFvW2F9VtVMOcwMhjF61W9WnwsD1/hEdOiP5
UjidU4ezUHvjlM+m2gQytazuiGpNNj/0shvpKIm6b35QNRnLUHEKQlxicJ19a/O10S8bBjCDpDAv
3jnBJaL5YpiTfWpj0QH9qQyJmGFVLEWKIpydzU+8LJz5QM7oIhkvWgykdAFxlNciJmJFHKmNmycc
ayN37rhBNscgq3M7O8iLFhNjoPzIM85eJZhRfaD3rS/YnZhlOTsBVLu0Pa0QtQbfdJOi+tJ0qjGh
Sm2I9eCMyygPhdvEky89BPEvy8rrPtRRXS8PuUAJMzAKK5GYCmKs+nUUJca0dYMgucoRIsVKzryr
5DJ8XKmiAqQAoe3NQHt7bahGX8ntpMwiK14crX1SJoNQix9JzQuUwrxNP6KcXPXOGUrNPMRt27sL
T2IcdklgoZ3ft+ukocfFVZQFtbmIfzM081oIg7qUD3aFGfQjb+fa/CdlRavDuLgp+23SBt5wiclQ
vVcDM9WW0X6WMejTQ47FTh0uyG99dQHJc/Y6xfgqTSPDNKqNS5o1ejobFy0Zh+5OYJJsB6krEebM
1N57tp3M+lQYtvxukcuq/oKxzoC/NPbhcFM0WYacYlT9Clsm7o+ydtQ8UEZ6LjBS8UjA8K4wLsZa
mu8r3lsUSnrNay+yVtrm1GrYmfgIh0j3ILqmH/xsURLvELv4hx2URS6Y3ItmejcWGjAhLV1ANpR5
rA9R0ZiS+wCKmJ9Tn8wPUjO61MfPT7XOS1YkRpCie/yVioeXHZvMHQzk3UXdBqhndyLMVwGGy3BT
x/QXhDBrv3YrW550pSLM4bS0HPu+Vm3fxFvvP2/qk291qquqj+md/Z/aeck/9vp/HJ3XctTKFoaf
SFXK4VZhZpwTNsY3KmAb5dBSt1rqpz/fnBuKKsBMkNRr/TEyQ6Zboqi8ZJnpxPLL4yGwrsoEuw+2
iJkjaa1iTvyqTyk8Dz41hPC/et+GjUZ6JY4sTLbhq4t6n9Wp4TGQIxqf2H7mdixvTGsrkcUTCmLX
65sAxSeISi79hmk/SirfST2yFv4EBH+LlG7BcE8FCRc/woXlJG3cPWyLvesjC4Vc1HeZxmSI51Yr
KhItS64Wz9JIvYx6WJKsBMW4t7YdjGYblLMWwj8qKqUZMq3UWw9FvbJ/lCqbCDW/9oKq0ckalpM6
09OSRGlv7fXTuNt0VYVC7ea8sYM8hV19lZyXJKqeMNcromHKRt47UYv7dveV+cQIzN6nS2FAB8S+
kBRNTMgP5ba0ROnI7/6ynk24hK3lWC779d6738TSOpkjmmZLyy3BSZwcq/Mce6YjHsFOtmfL9zuV
N8cRKm6kOL7XpNE8YJvo5yzhAal5+K7zP3dtQ7soF9UT8Cet6SwHntE5aql2zaKutzks97Ku0r5i
LU6tPYE5NclIPcFKov4/qxkp0XVWYlQyrrJ+ybZukq8+r8wp0HpVdSHtYzd53RxE6nWAFlFKP9Xw
Yx7dnWjDfeZ0qFcG+rwKG+fv4Nlkz6rJcdq8BXjktVQtvSGkIk7Pito/nguhVf+eXDl22Ho720pZ
aFG7B6rXVL+xepwMy8kDUitQ0Fi3AQvdjuOhILwq3HKv7rCMxJEMf+qJJVvGVDuw94byA558DFIv
MJ7L09l4O1l5NvpK3SINLPeVqLJkldcysjVmwIlNzU7geK0q+YyvE5y70ziSTzL8j2IWLKqDezSZ
20Xie9YH943tfHT1Gl832+DP3LTO197FOk+Wg1gduxzbR7UBtvA0KeMfojqW5rR4IQdujeJHpHS+
hmAgk/E+ZZk4PVaKgELNAezgwm02ejwohTOkq153L2094Uf56Jqj4mfroSCcacbl75FUlyJcosLV
oZem59PhmEjX3XFKfHADSbzxeITMoPRpBVdBfajTUnQbPtTK2UQaza1bESA4DUPujLH9GDartDmc
bZfqs0MkLl25bfKf701U1NY8+D4btw6aNCwp20ujZZtemH8kvW3eQB/zEU6YPF2mAf2CeLFEIHDw
sgR3rgBZ8foxH+RhMfTMs9BZ1PS7/xSWKHr5RBz3hLsfhMsZ7KDMg2Zs/jAxuDhvhLL+09PaBcXe
L+HbyKE8ZJOqZ/ZrO67/2a2cZAH8dHwNLq14+aDY2lJZ40zLDNVm6xvC5Wp4qiO5r4+T7YnbaAub
t6al4S+daoe+TQ7p8WRiZL63tEDyIkcVORPsgirnoqLH8p+JtGyzdp/7gOHeg3kkj367dICJUdZR
K99RiZ2EZcq1RUPeACBRn5Cz9dPJB3c6TuCHLC1T2NvpLFbDuT5tZZ35vtXJrArw8BYMF0t714Mz
N4UNo5L8sDdTgmuGumdRHNrPQ1tNXAjyLtn5Zzl0havs9iVsLN++cbljdIYxdlR/e8tGGT31i6/u
HQHEf1MqPAiXsjFtf5MwC8x5yVT0NnumBXYhpQmRxegKUGG2ZJmJY43Y0WfXfzhg0510H8l4QGsd
Bu652tfwyI9N1fwVGfnVDbPIbmfxYJk9tT0SMjIIU7gmZzzamvo2EuKyuAmkzRfj86e90tt86j19
DA+WZUaZb77PHeyqobUvdosIsFnmsDtPtmxbaBA0RxmWRzvJ2MhpbYBgr9fzINTI+pUsOviMgjba
TtEKHpRRQd0OKXColH8pjAwgFCx2z6yt4mjIR2reaCI29IDGXAD25Fzh4P8PTcr8MOw03UtsXP2B
fI0WkHkO+a9GKev1oW5B189jpaw3CcLrpmIZlgYGapuiKduM5WDGmsrwn+/OHHAj6S9DKpqEFXhU
5L+nDtIeq9BsRXtm3NW9mRMpxHlEdvFRobkcsq3Czi0ohzOnMlDLx9IlnUwPrrQ279n3BrJHIHQK
TnogQ29a66jwoyF6GqwIvCaotbQJQ+952vG4n4soaawug1o4Xmkdjz/tyorb27gyynl2hRiYb1yG
twJ38rqknCrCe7iitiJ3m8OYmwhB1muDZ2PN9UrRTdEN3JQnx2xlmHFLK00/OLvvDSaU8lnYshKF
mgPnlTM3qeimtMfPVatApOYa23LX2Crwi9EXrD6J9rzXHrS0SWdntP500SjGFG1uUGKgVjNwREMT
Ihtc7XoZGffixm9x2GeVP6h/fPfWt1LJOKcd88A/8i5ZbsapNX1qL/4OFyGq5pobBYdwStq+agvZ
bUlVtJT1xFkfrf3fyTPzWswknnD+mmN7nGTg/fGvi0+6GtaHM8vAUEEU99PtGLNr50dcu2Wu5039
aoYp/B3CB/4rnWb6XSUWiYBlaS1OatN0sBccLkxV7ToAhq0DgSz3XTAcxTBv65R34AG8Z7a6dA66
46nf1mXIZHsEL3y30cHN7I8fvoimjsST+ppsW2/Bx8Cy42TxbJTP+BpGKuO1DdOp6ujmORmKk6kE
JaSDTgff1HuheEI/XO/KdwKwyiWLcZsNRQmVYU7UgbtvYo+uKQmBfl/ivdnzpiPM+3K4u3pDxzLW
ub9I8yxWTrgiHidl7hpA4aNgzeLraghwSLJhs6CCKFYdKz72zW+zkCSEJZOl8HQ2A5GMxUJjt0wT
hZIsDfa+ZlWLO8PnXI9hkxnpm2vMNXKvgdmXIm7dJgKoYG2iPFpEnLf9RuhOSADjCSzBrU6+ve5/
Hc70sKiOobrZiAnrKMaEHIGYW8nE0WUN+tH6U31S/sgnOJJbO6WTaOo3NYVg6ly74+fk7Duzkg51
lw2EPM6pVNP4bEQjRC5cq32HarebDJbbfJcbi1Fe9f0SZHPXxG/7JER0FgSgfyXUatxqa5Hqvgr9
+qYJ6jVkvHf0exto6WYtyoodakmOR46vqNVnSVP8TWdElJziktLtLIA5stjsZH0L1qJlSjFTcit8
NOKpu5hFZ5u91neISrol60O3nPOOg+aWbViQOBAtnsyHdR5EthwITjKxzPUVdUsmGw8BuCYQ6jZB
5XaVwlMrTPW+EtQkigDeiXmMSazNu8qSb8zT05Zu3kahnq476hEVlvN/XhljEe7cyTzwxk39EARW
rW+bY2PVd4eg+h2Tw2SlywYInflcUg/xhDY1U4k7/ZqPGAQ9bvYyTlvRq0+zHFaZHkMsykyBTRyn
CvPch73j8bRh5X6VdWi9+5Vd/qbXaCXLeurAqg+TYNQFfqXWedCTfbt41aQz16mDO4+ZdMs8/xjf
zVKV/3aewEfKEt09+fhIvRTcf1LpTtCqk1W2Y/1qd6sbiy5hBcyQUZu2sBJvhN/zpv1aDzzGfTYo
6yrQ61zgp25OyDjaQi7EXG+4CAtfmoZR75iDMA3VTDrPlFQRNX4mUmtORwlkIqsx98feLhpmxApG
mhQTeMlcLwG7gL3Uh3cbKGE52aZWEKLZ38bnyNNXx+0uRZwSIzZQ6JCMaJLKYf+MtllXpyNIrC0H
L9rKG6taRvfRQjzan6oQsJfjuonuCcbWLhDO0Hw6igxDBl93GkALro280y6O7eT49GJmxF9xUs6b
w70RiUMwdx5789ObufxOUV1TfjGZsf6ORWwMjJds+LFVVPu5BV3Kvx9cHV8aNpr4pIIaBG13GsqW
/Lqvz1YPuXBe5nHeHiVu0ih1Rw0ICO+xsScvTLIFziERZ0yzbcP+xjP6hO6r1JfSkUowh7jOj3aP
anMGu2aQXYdad3lEds3+1GAI5s7pr8Xj1wv9FafTMhZbrxeHQ6Kq+54bXtQWSCCVf5pU9FDP50au
bkEljpCnaVa+yA4Vz10KgpDYl9Dvg588U7k4Y4AArr5e02LnhSqwOOAZSrClL8fd3C0ShFJb8kgt
EKsmlbB84PRVu7ekCMo4ybQdNiJz25r5MWFZ7tNyTAjdm0Cmf7rcrbTcLm54/UJU0qZcevwqKqe7
Hdo1eTO0EIYZkjfQx42CVgxc/t7+PqBwmGpGZAtFXR2uc2md5TBMdUH52xsSQmm9vVcmtyOrvo1I
3/kp6xoVsxMv7AmoS5K+aEMtZ8Z6JBfo3GwCuLtta+jejplMMOe2W0Z8QWdypVz/cxTVTriN8OIH
AhoZ3G1HL/fwF1N1hjR0hts4CsruwaICsPqBy0xYF8QmHPmO8TeI/9k5fiWNEnBiA5ELd4FoWvmT
K2KlUzqQBGe0TA5g86Wr22yMww3Czxu8tmjqOeJxHzVbfKp0CcllBd4r1bG1W+z7aPG3u7CxiYau
JgZ0Gzfqw1VgdzxqAJjhg9uwHrq0TLR7PPSj0w5vmjP/o6zc4XgjPpCPnEiseCg8sh7++Iu3Dide
1l5jyiNv/WmVOPp+dbsjxUOJrFudtVuvRbwx3V+mceBInA299Km/+OHXPnmSGOmBm+4ykbjuXWw9
j/abj3zB5Mcx+GuxxuHCQ5ncmIPHoDQvdjMMxwUtELxRapylDs4jwJWTihFC5/6YQR5Sn5FVvkzD
zq8dyLdhKSf2KbhxYdSjzz5CkIJjKdn253mXfKG7iF0JXtoG01u71taQmY2C2LutZaM5zZ4VJc9m
CzfrJMNpmwtSFIfpro5ts6QeFX+Ej5rR3qCavUZm0+jr6b5uelyv1w9J342JCcIfmqj6/dHhCquY
ZSDzgjcTrNoJCqSPi2gLv2ExZpg0FCR0+3z8HY+Bc2vj2LkssVt+aHAnrEfbDhcG8x5HqVDLsuVl
Vy1/1AbtV8CNdV8GgVBd0MHTJ/kWHiN+Y1n3j1sQHsNNZSmVAQdtmbDrFxbqhWda98R581GGcZkl
4bL86bVaqHAXwWdzLbDPy1k3XwbPnfXoaJ9ld8UBwB0T/+4Iyv2IdPCzI6WD6LF+fq+2uKFmlpXe
o3Nx6nP63sZzs1T9hyN3PzzZcy+BCur9K/L3JOGs6kv1X+853WNoL4B5HROISn0hjHWrkiamWV35
YKHtshBcI7cg+TZKQlXgJm8ulQiSR9QWAFdlWUV/hedX/onTP/Ffp+iY3VPNtLbnQ1t1RC/aXZgG
VPO6lypwzRnS3LsD7wLX86fh1UWKegLfiMfUaurtr++Sbr4ijeB547eyWOK53U56nOR+8ugio4l3
IDeoDogIKWD8x8IOaiLZsI8FecxWApETtcHvdqyBAWJ1fbxU1VH+gcaef8ft8YTQPBnzjhIrEO8l
oWB9c7HXpSutK3VqCTcqlkoCjq5NeSgqLOV2Xv3WX7JQ2oM8uz1nVFqrqLFzLp2Eit+wW3oGSVYL
uZvN5rb1WRYonFAvW6nXm7XB4cvSlHRfDAjDI0pXmxUsXILLwjXpsY0pD23mXHXxqe+b+h9pXeG1
enuKftH0kzisZ/Hxd6pQema6nJvvqOZLCQJTyxf8plGKfK6rId/U+NgGe9Sftm1avE9xxOO3nvcO
sNmWINORrI+fJOdWrAfmCgAFjm3dd0OyJJ8HCiDvsfXG7bM2ixpBGofdupS96luEOQs9YtOIeiU1
gaWjfBAWd38sXfjCBTXx2StNVJ6EHTXLg7B6HUL31cF3HU/2f0hiqzXFjW/brwdTEfYdr9Ht29Hb
WCeHeIu/LVNy55R72xXjuK/1OdARzOvCEHaPpKq7RWPlkHdSoebw+a4seIx9LWTQTfMrlyAL4Dzs
nXOypb3qrAlbsRSa4VfkmJIm+S3nWm1ocVwOG4vnv3Nx8DEBaQpAttyDLdnuj2UXDv+dSJCPc0BX
56aNvRpwWMuaGX0M1lNNxRUVzTDDyZj1SEC6vIwcOhX6ZGeEX0zIqwpLtr8+QnZ2Usnhs2uzc8xX
U/VKQXTdzVbmtM78kxZsfrxufEW+iDBtnG6qKhE3JB7oqEfQRcJw43MYxFYdremC1h8xmA675rZa
HOpq93kOvi25jevjYW0Md74hJRIpip2k9FuGfz1LySlb/WWXuWUq5DM6RrSaHyNF92l5tLO67Y05
3NN1MwD8srmKQg3innLq+mUhD06vNNmjBnBmNqKAdkD5kcg2QXLkq4bB0QJIyUYVonhpURexSB8C
KmPu13q5DafahJcIz5+keG6pjhs6xPy6aHgzwWnbqT2H9AnGOg3HNnio97Z/met9+clCU7JwW/b4
WpVOcMNZI+08MUqwiZrxCtWr3rpZBlMNKU7rqS3KZhlfD2jcP+1+JI/+7M2aOWZp/klGSgBnGNgp
qxSEPkC32dxLdHjMXsjbnlr72L5tq+m2dEc856WDSIa7dmrljQBoJIEFrus6mTpLag+9+83SPiA8
9NzhxxQNXZsvwoF669aqd1JUXHaUObHcf/X1sN9w3pu7CIQebtOvqz7n6fRSGZvfQZ1oLNWWE+d9
3B/EMOuaDz4qbeRstNTrIIX+OJJCxv5y67a9/vBJiQ+yqSynvWj00d/uMHPTLYmjvU8it6UCTI2i
fXYr3W13m2JfakZklCmufLJpXQgwLz18Z/k43Ck8rbh8UBO4JGueRibqa9BV07KaWGKNgEy6sk+l
SRjG3b2Z34O4Hb55HiIA6aq+frZjuy6uR73JY+XF5XeMJPAUxyVEa+sEPWoRUS4fJSkYkLEMxjFp
+2XQ590w8izgJCek0K0REHHT9D4H2n5wRuz+ohW1DbhjEWNU+rSh2b9PzM75Alrdrxlpx6YpkHhA
G1t00fWvVFiOv/wBhCLTvjN4N53dy/4+mqoBVstV83zkTe3WkGjoKwu4H9mfV94nklMZBEMK2jSO
8PdcxkWw1M2c96Hw4Re8lqVhN6RgnwVrxPgoE2XrmxKwCJJUqLMQR/u6Qpd3hayrtn/ryw4/U8vL
ZXYYeIuUE0GAVBV2rItsStnxRZB2eUsXDZ1dgel88EULlcL9WrEq5Zx/dJwZYufYtgNtIVkYRhe8
L7To5+4Q3bP7HyTWZNIlLieVbT+qvI+k/G/vuqrkRcd9XwDzI9dVLD9/wmiq3RyKOKizpLc8O+vt
MvodBDthDDvEdb5XArP91CX1KRrC6L739fKXT9X6tudjngvBEmpfvDGiijhCQgk7RWGWeIhad1Eo
DNtp/YPEmo0dAbn7MEXG/Fi5naasKa3t7mAW3wtnbO0/5Jrr+4O8rfqsLTt+1ZhN/NTte7VcQmWY
ZoNBdm7GjdL2mHZJK8y8YSMYS6IiBckS5cSgMBHTxIJQRh8mOIBtpLt5FMLO5Vw+r71fNTcHgo4w
i/xND6RWRZ7KrK4J3FNjzTYHgHKUyoUhVxfWvE/s8xGGcHyL06+PhrggQUNWuU5coajzg7S0Iw1d
sCTJdvbLfS8v2l1QPNFBxwYxxwwkXRu33g1LEFY2xd0eZDwraVFdG+C/k+lb75HcUAQijjs3Tm6v
BnAVMFZFaRXs9swsPu71z7ppYuvLsEBV5wlQrM+4QqfNSWFfRn3DARlsORpV8Lwd6VGU63pCke2T
TRWdVATmmWkdhPqiyfuho7ZzDUc2KrmKa3rmOJnCwf6dIGr9bgPp9ryEcg3ODktIdP2XnM3twe34
BpdKqeBilTH/UlQ8qRHa2K9UQGoEylig2tS34Fb2aB0+2xJt2QOxuVV98vS4/+w6uTSZbtrQO/ns
ZtA048j9otSy8whIos65WS3O63PXkLh774N9WSf2r0imLnRWdGbGAsVsAfHsCx4Wy8qF3pY7TypK
HcaS50Acd3y8liX+2/owVOe4kaXPBNJ0hgeO5S/34c6Xlw2i2V7kgJoTXChYvDRZrjJ7C1p3PAWl
aasn03syyUPl+eoUckZE/9xojj6wxJb7aYfDjG7bJF7/eNzX4B+DCyI3h5RjpTaALTl5Q4VaxSzj
kDE8LQ/ObLd3rbP6p87a9EMy1w7hAhwJjxNNBu9IJNewMD2WBkSB8eo9IPCFJrMWz3uZqRWuskWQ
XXpbCu3/CBaRPA2+OLocrn/QhbMF4xsmQG+4q5B/UDPZ1Tb8WFxaF5UIYJVwn1y7iKAc2Wn89uNQ
lTTvQzuF3cXwjh+xhHYEuYUIYs5Ub8/3+IGQuogNh8RVJ9IKjm2cuhzqYRXmqDx1lfpa+sy6JmAx
jrwVu7lFdR8B1IRewiQlpQRFIwo1IxS1+kdCZHKcIzxHR97S2/wXVSxa4BpsW0Jt+Oak8WLT2lqX
t8ThyrnYvL15P9aQa+3KZr4eR8XeDql6lY9XtbQzuTXNr90C9k1DzmGEruVXP6zRPUT1/oIU5fjv
2jqMzwCYG4QGkSvpJXU3TPdb46N7GfXmF6oJ2g81O8AwmpMwtxHdHukMs/OKTkb93TeUkywGbfTs
hfVWpmNNRNkV05/vVLXHt2s9JT8mKONHmmH67zVRbFNr7cvbVnTBc+Nu29O0OOrTnr2EoSPZ9JPg
xQH0z0H/sxUM9UYGak/lvPjfg+FORbZF1ltXBcPdIIzN3IUNL/fpXXwQgw2VyFkyBNG4k74+hOav
owDe5+0qzpfB8Cljtp+j7ZlreigvtwrtTMT+XlyB46JRoTh1+zifjRON3/PeezeyDMKbVdnj++qs
zl3lrxY0qs9KFIxznScTVF+wug8IKFXBHq1fkJ7+V49bxefBixlbkoms3mGyIJkJJctQmktfJ7/x
3xHx0V75p1mc7WiWT+jgwvfrDX3uXCg9a+dla+M3l9Gr5Dke4/tqBgB3/cNPifKFYA5E/wshb/II
93tKkv5l7GMXepOzNpsS/9Rux3pXkfUw2oqe4fh7UBopwnjcTUgUU/50B8YK9/t1Xqcf5UJwZtbM
KHH0ezNbrFekfapMxvM25Sjlwvf42oFVBNHqZSO75kNQhxEa8Vku/4WhccNT5/TRg1l7caPXcK2A
fheBEj6eEI802yO+da5uMAPU3vGo1pOZtkkVddsdhNnMTpSFcRd8StdYLwYD6McSYwqpp2p5mqyx
+k+jF2e0IsXhdzj49k/FQvFlLZb/Y7QG5wk2e3q21364FZWl19yuO+9UcVbcO9M2FAlA9B2sPlOy
OtzhHwWTFUKbaa/T2J/DQqEcgn93k8dDBlel0SYLcNb+y+nQRqV94rS3PXzxOUYjDWFG2vpHOB7x
b8mpf+tCl/5LBhRH0aMDTyLQ8iswa+YccUIpsT+QWjm+V45kio+FuAMqw7Y+VGZ+c0tp/w5wnhSM
AZC3mwCvS4z7y1p8pKKmcwu1Lv57zL1y6fTWQGdsAJlN91Zxbj871E5zMy6R+6dJrqaLPajQ+wXH
Lc/cHvbQHVek7knjnCDXoo+kMsM9I/LEHY0q/dnp/P4nh3MEdVe6t7ZF6CciiKOc6KRr7POu4/7O
HlFmIxyyRugVZ9j/eL5Vv+whvpy+aa3HaOz2V9Mu7p56q3BP2+w2X9ZWer8avYgdw8Vy3DCsWRvW
Eb98Iztg+LUT54No2PGb76UuPX5+VTZAI2JzvwAE5CuGpBm1yhFyze1Tz89pIcifUYBTIsCMXSU3
zuBbYJEJBiYeI4TWHHGFbWDT3G/VhD9mHoem0JPwHhBTzncSeeSdi4AjldFonnZyw+oMeZ5j5YEe
EULGNY+6nj2yACqcnpO5O2D0QRDfy2ptXjpIb6SltrUDN1dT9aWOclT4rZAQSWNN/9VqrfIVaVyc
hjJIWBoCalNTp60PuqkJJn9IGCMfZ0tiSwrxf/2FV0GB6PmxeZ/GBE9/gsML41h4dWLdVpbl/mG8
GmjYQi0qb8zsl1dixbi1uDCUOP6LJ+3GvWUbAykyiWWp72kQ2k7B2OwPrxZriGwcR/uvckMMf+lE
pYe/m/IjdZb4D7uvrj8Gm4UvLpeCvcUEWays7gdKyKBHnNKNzlCgM9FtLtZ+NixTY+iQRGTmBVvO
bsYumHhzunNvsXt0xw27hkTId23lxPMD2ECCksCWNeO0nS06iRdx9PLdCmv0dhkMfmNOTSTK6FnG
Zew+VAPi6CIIqvgGT4z5j3jsZsjqY1D1pWYXmJ7HgaHhhC5o3+1TvThDbB4nKxTRfFrZM9rqvEZg
dU0ai23eMOMl89G8CYEud+Pckyb+NUI9hEXQNJP8obzhKvfovfk4cC0E6JbXs7eg6mhw0RmaRKcD
7qFAKBsjY5CmFLiGLaQU9n0/oWKkeQ5Khu12slt3ndF4Qy6JbEdqt1e5p8PaeRxhmuKLO6yy5POE
zBF/eci5gKnaCGeTN25JZcfPYTWbdUaK1kiVxhtaXo8BvlTUZtnxGh8rVWTszPYpihtd/VB0y3uv
sSJ28hFZzKLANFbP7igHxULwHjq9Gm82nHYRpAhz962PZCBhpd21zvzKLck/7xFmFg2qv+6+9iNZ
5rzvZrVh0dx4/+QbqZHhh3r/rTDc2j+OhSfl1xrZw85+cLRAf2m1VoP9i4Bsl+QZw+TavYRKOsvj
DKPr3mClntwzCRoLSnl/gZzhSuhmjFF7PzSP4Qynhyhytb3Ch7qJzv1UjvJfGI7dClODAvkNV0M5
/pw85cBDa9cFIfF2wby6NbPTPO4DLliAczpm3KzBiFSezR7usGwsaRwdnm1JBt8B9WlexcQd3dko
N0qD3yP2mpPleo33Wcsmsh5gPA++3mW11uOxhOKKf+BswWBgj/VE3q2Zkva5RzpMeTqpP+UFN2VU
pqTLH+ZmODDoPa1Js5aw/ZHHfmEs/tM65dOKq4sVq2M/sgaszB9PoLlT80JaT9A+0ebBA9nENpKK
MZwDMCAazJblyao3oJC0skRXJZmEtwiCM28wiS6OHXUolXEmq/4GK7uCPY4WqPQ01FNVEezEBh18
2n2snN9+S81x0WmJZ6XAWTyXUJ6Yoa7RQeWSqPNUMQQVM6/QdfJe0t9+9g46Nr0bnu0xU7ZqFrCi
0Z0972u2LS6RaO0s18quinmGXwvvltjIziqZX/HZBPt9uYHcpjzprCkv+TojhfrvCoZknjXO6DGA
5Evno7UnTzwHKIbap9KJ4cUFIMXyD83nUN36MT8Gt1KNdDv1wFCq21mGejujYdTlbxK59fJvEVOw
3owugG2ByrcuuWarQ5xVpPRwT9KClZyjGODiUkWToUJkLMsydyIEoVmifc//wnXqtwUx+lo/t+iZ
rNMKIoindcSGnR5RDESGGxkGux5ZykEDK2EKq3LnkIvUJXUnt7tau7nT9lz7pxjEu/rJzCjFCP9t
7Z59GySiUfrE8eJCICxN1Fh3hzWgcZWNbS0Q2x0p6xwf4Yi+naFn1z273aiWO9/fkhnSdZWtn4vI
tw4JWiIP583aoR9gmVjK30KDTwTxreNtD1Z3jNE56OGE3vU+0NiGsYE/v9LD6Ar2Bd/XnUYmtF1l
yUebURIoxC/cxq2+qSbHC3jK4WqdSKYLWswNySzb4uBDUcelDMixfZvEBL3gepPf3k3lbKMT9iob
BqCIQYXFk4zatv2anbbiVmXXd//H0Zktx6ksUfSLiGAqhtduepSsyZIs+YWwZB+mAgooCoqvv6vv
24kTYVvqhqrMnXuv3GTWx0Rl8yMFUOvr41x7vVKXjphRO54kH4lV75FGr/90ya74FpGW1/6pT8Qk
ozc/D8g370qWM0SZV81JRUdVDDK5dqro/jOcJOnekaZOj6LQhgAz3nx3O+Vr0Cz3IMqJwm50VOYp
JktKshUuzXO8GI+GKGjadb9IsD68GVPgT1895HWPtKJgyBAdq54dIo9z2o9Nu0cRder7WDRO+Blv
PbtAWXI0d8dOCRY67BRHcekSVyeCdxmiMM3v2zjy0CQkK/XCq0P2Wh4CzksOWnyN6Z1lANBfsC7M
DLAHv+t/DL5qmmvMPcswZ2HY0e+wESwpD9O2eMeoQ5k9y2Bl0yL5mGAsfgVOww56NMrU8c/Gsyrw
3kbDeftdxkFf/uoaSF4BflQStHrH3HGbcDOxu6rbmamJcAfVGo/QyoaG8iAM+oJPG7lM+joFKULV
YWGbk7rvtEfgBkZSE0/7CUZq9dwlDKq7nUzWHtMxI0G5s85YpX9GoIFTgTjvlFUJPBBm9jEc63Dx
DwD7o8A8JmLutgsJa9V9kY9g4MFvETjPSqF63nsJZuoyU05Bv9Yu65y/ENzWLBxYUC3yHVlhDM69
z27sO56voGFktBWiICyaO+tppIL9K7Zo0NdQ58AoHBPNTEziIVU/N7dMx4/SwVYQcq41qboyENIO
kiQDsn4k/RHm9DkNn1OZlcnCuJOCZ4j2a5E0zYlmXRGDkKKV3xKQWPkUAb1o/8M1OZT/Bcttp+du
0uDJcbhjZrPUaZU7ENwaBBlOMoRB5vhFK5BjK1O8k3GQ9WXGpto/RvgRymfpkbs6bnUYd5fF1ppC
aIMAJS9B1Qta5phUIRHPZBMuI2Ssdn9Mp7mTQO1pCh+zTKo1R6m0U5Md16k1p1K4XtFntWFWcCbG
yVA+v21tu3PnJuoOQzt6/2wnZfOMTV9MBo8q7961xc91rX2EUkp14sAf/Zwm+Tcu9XlxdnLGUZ0N
uMLiJItyFasvd23yzZ5tUcTzu+jgWXS70gfstCuglsB4YaaDkJ+YohGgfEVCv7X6axRnQ1sYc1SM
XofPdkRsJx3peusvLBemI2zB/eO9BlhsuJmcsOrHrAuxnz0o3yZMvaznFicXOBhumFAtDlqS1+RH
Ln8OVoN4zrQqGRxGjEYz/TxKv74ZxxiRBgzU3dW/eP461qecemk+9zHlfk0FWDfO54bUgbO1qtz0
Vzj3ABz2yJO5XndzHNbyLyV+gXEX/Cxdi2Aem9/bQMcDlA7E1hdGQHOwr/FuU3AxQ+2eCgxY9r3A
AwazwuG6zvrEicJv7pfBPS1kzECt5hWCtikBAlS7YBD5cKzSyh8eiF061SHRVoV/89iNzbQP3TZc
jjX0rpqSBP/yyg9YROMfxCuWBoeQr+q954QoQjuSd2RxrZA+Pu+icuAJzAkTDcc1GrDc1BnFEuq8
m8StZi7UmxObFdO9mKu6PepRx+V/Ouc4wzFarHJ5JX6d2BNnPFxzGqC1ADhOfejdMmQEGzEL0pf4
ngq6L7t1+eJmShpqiXk0vCBRZ2z8Cvd+qe8x25Dqrs3NHzDGc9Weq3528aCwawNag56awL6GOjXh
bVQRqTtixbRUTlzbeqWGJMf1G7bIOJ4GQQ7trNNV9ponWTnrTxATTPCOyk4IM1YYUkanjqqnzNiq
6nv26Cw4jE9NUtDw8lUv4tSKOcJNiZHJD8iVTWuOQb63BUG7JfeluOdz3+zDvJaBOobamPSLTCon
VuYmWrMbpah8+6rYfvuJGyz8VKG3cospzEXVfT0LxMADNlPIDMKfvfLO8zuHABjPeT3iH9FoUBmL
i+R2r8vRn35RfU7DL38hjs3OYK6q5V5SPhRnCrF4zOxMeFxeeN67KcksVRWpWhNzgTr0UUYnr25D
1iI5DU4zF7hH83pjMZXsYIYnKl2n49BMVv/0g1YvC+bSpexChg8K9yY7e/AaTeeJlFitwRZtc//o
xbzZHTL/tPEIq7Eu15948J3yaaN9tr8bHCrOHwFpbv1qChY2XnoO1mrDaep66R8+1t6e7BjhhyI8
udZF5rZKr9jthoSW2jWh3b7hlxF1olgzoc+bGqd4xBmGlZUT7ITWCAA8h4Nxhh0MjNBJmT7i0ub2
5sKNhvsNhPE0HpAb477D3zCZKMhCuBFtfQ5NoOo3div0OMtxO4j1b7oVo/1GEnD1N4O7yH+ZSbDG
/5Vzs/j/3HWYTLNjKBpK/4fESb1Mh9ztTHca3Gri/Z6W1MQJl1SxaJF5aw9RYh8PoyLdIl1dyZNE
7wfL4JNpPzNtr8LTaoouee4LuCh3IE4H/dJ0KhEP4+Dk3cvIiLX+GHqsXcdy2VL14DKNi3aBE9bs
4KG/r/4IxP/8IrBPc49wi3qZYYl2tXfLkNWMHiOg8G1D/49eXEvNCv0k6G5/AzPu+9XYJBhvFkrL
wq6RK4SBZx+YsL3LC3eTv4SQIn0h00Z+nza58bvMU5zI5zSvI+88oHCFh7jnBLrTPBfDCfhTgNNH
uUCEk5L9FJldyZxfbTW4yw0ysNGDCLAMK4eSHcLgCV/OFp4jD+RTxYcSzLM+jUmKb4ax97KR5BE2
rq6GByyKMkIEcXthLDX4GxzqEGVnLrbKObQMb4TmzsVNNmRs7yixf/UiccYveDGtnPcL4Uno/HZw
1vBOLV63OtnGHOv/ndpKHBm/b00OkzTwJmq7w60ZOP+WgHJEsVsyytcTNsqlehAD0RvWXG9BeSzk
VIizDpGuSjAU9BbXad0IeZFT7+ebPTUiiP2Db821NMVeq7AELMXgX0hid+Gx25xWU3y0GxCAngRb
8oMarPOeDKk5Ox6I4wOX8DlZ5x+6HqLuWA7rLBROktSN/lCql3DFSAHTkk1t1NFn4pFhXo3ryvmk
gRArTzTmpXUfhljbpwzrZQG9uyLIYer7dC2rjt68a3Tw6aBVhc9Dw4F1KVdGHHcdXmBCgtxZBlJJ
43nZ1EVJiZZYF119nZmU1jCLNg4zwCwDGje4mKE8bvzB9NmUkR1PE8ir6XXEQHI73/ogjt5bS/f+
D3BCot7mqJOEuXJ/jYnfdYxQ3wnUuJBMIry076ZPg/E40D73n1gGbI4PD1pJ9b0o16hnjI8OhRwR
RV5j3Be+eXYsJGPmaF65ZdgtZfuctPPNwuINHuX/mMwkJk0kFyfepf2QD9F92UvM9WOBreO46drM
JwvmpTqEQC8EjIYR/8V9U8SkgNNwXduffRiq9FE1G9PHRc/8rktC9eZlLHWbl4+l5ONV1D6Cs/fU
1shMV4k23hwEn32a7pu1SMNTESfj53SDAZDxTC1WEhN4y59k1tAcr2h9DJzo5aC6UE+zRPA+ViQB
f+dJWKHN0+Mpan6fuUP9vkEnWKjYMM82FPYRjk58azlBQrwSyvmUsE31K6Mp3b0xM2Y+uuvnqVx+
4ERYtts/jITaLynJE7/TKNqVl3Z2fPTKsWjig017DxE61wGrQrCzkmkxnRuQaR98bR+4N3uGUo4m
34Hdsm8mUzJsL0N6groRU4t/OMBGUKNrVQ95Gg7OnkCoHv+sdtrUGd92X+2LKgKAkFDu4DSqigUg
KLtnZiGSHaKAZNAypMk6/gjLQKZvq+pTXL2hStxwx/FVDvQfPqyeHdLYKsjCJAM/ckLKNKvIwCVv
W0fSnqhllXOsHSqvZpPSKHpNnLwfYoeAmSi8bst6N5dJ+FB4PpXHpQkHdjdHQ+9b9YQHZy7FC41V
wO5qtrLG4WudusFyWUcJgBrFFhG6aG0aozPVVXAEkuf6z7LtKv0sLAr4m4ad4H24CUPQYw6oRN6R
JYbnalzTJ/kuKkUegVaIVfKwzLppr0019UREiypkq8uptOHCMsUxgLxfY9G1JU7b/raxlNm4X7e0
9qKTtf7dp7Piwyg977okqVM9kohTtIJjTymTdYRCupNjFAPiHeZEQn4Z0CWMAEzuSjgFLS6MkpBH
M8a0rcQK8nE7MAFGQ03w8NOHOVUUjgeYTiZ9RNltqzOnDRMp9D7HTz57RdX7YcfBRzXk08P3TxAR
RYwUsBe+zY6lXN4RY8faBY4RcZmRUOzyI9N61RdD+DTMau6pod5XRYeeGbOEyX+ROU4lvY+7utg+
NSgMwHDsiOrxK2D6znm0grCbzSEd8JhiDCxrzz8AC8I117ommZ42plLo/5hWUixozgz3MrYFZnPI
FLI6+5XWbfnjhr0ZD3LcLE6miTase2wQBdzqMt/qsopCglBgl81G93iU8G5Gc1JcEano/R7UkhJX
wHEv9PwfnTBpyT1Tn5vzqotquf4cFw8k2JGN7F53R9dv3X/bNKRDwCq/sfSdox+uzczCoLnnE902
ZhAZed3cPktVuu0LgJckWi7xFoRKXkmd6PqBgE597Gm+m3+o6CZBIGow4WliqMBEfG9+9ZZopn1V
evleCYhxXxbb8oIukcQnt++rv2WBH3W3rWIOYlRXd3La3cbxFRydOd1+hbwUf3MDsokNQuDFdrSU
wV0TruPyH+W991SEXcVAcy5TLxMzcSUCUIP/uE5oVEfp5GVzcRK/O7bSlgFJzXV6Nt7N1oFx2cS/
PSTVHtLIAlIG5xDGyoXAcv1zhDjYPZTcws2XIdfpenTlaWkQnfwpWN44Z+Mk2LlRH9n30VgqjB2t
kiePPdLczZbqz9vDpMgnkljcRrP3Rm+i8QnNrSMIe8H2ZvJAuGnLAfOSv5Ixx3eNbf44ccWDxoiL
KX7m4nG/pCxxgBP6Ca6LiMv+hNuZxtyABvN5Rns62v3c+CTgSzJgOWJPxWg9aO3mZ8zsun/G72Dg
x9ikXjHuBBgdwKD6H1ObsGZD9vjOzmJWQ3Otky7woJ+nrX/opqme7yucjMOzYCVa8AsDrg5/FW04
+495gphx57DjdLyrMB1AiZFR64+/kDBDcYGPJa9qGlbk9qhLU7w3YF5PaV4C0uWXdZpLLfNcY0ot
+ij4wqnXje5+rAHDXfDkxPWxDDayW5Hnps7DVEmD2N1aOp4dI99key8b0S4/MBIBhVj+T4uHs10+
hVhFIU5InW7XtHUi/elwWyaachFRE1WlK/k32H/jzVje4G0ZLCiM6hgpmKHgCeRdeW5ctNaN2kFX
VYcIm7bxeuCLW9OWiASuCcZ7vWzTZi/CrcH+BY4NhRSbbt6ZXwGCaYj7LEG+95rJCe8ooyL3rsCL
N985xKFCfKJN38y/QiEG5+qmuPSR38Xq44JLJzOefTR88cdJB3BwLFAQy0U3DalTlfbNI6bTtaPi
CuLm4ImRgoG6ZuFUSZYtgvECRKbB8x6lnFOVx99MV4NBuW7XUB0S2a3RUdYprB0fCCIhwpqAq8rw
ieg/NM3rkiV04QRK68X+XJ26RkH1lwDYUoFV8sEflq2/hTSiJ1aRG3OQbVEsh4kRZP205EsaZC43
evlgpb2FEZb6d0Ve56HAmkgiz8P+fIiksC9Djcf6PnAAct2tHJHMtJrRv0qyTJTIFB1I5VtMZOoZ
kY40J8QmNzgNPslpjOco5k9j0OQXyZFHNGnGJf/I3VNNu4SDLDnf7C/hDtyE8ngSEoJj4RxFBJzi
atGPmGeb4HuBL1GQHA1Z9+PgbLUjoS4zTJiOQaWVA6DiUGIuGfcpPbZAE1NUvSwomerRLge297Kg
oHBp9zkZlxAo7b4eXW0gWThOSn3de/9xnkrMSQMhura7FhVm1vBEkKycMw81bDtMqy1CZE2//UpW
66tpvyZD/wnTkyBxFc9tctt1qJ2UhxQFg7QYQVeFsVGV5soSRsmXnvugU06b6OIIkntfOv15W11p
n4F4kKait57smy2xGEOm6erQPvZ9E/w3BEH/j0yoK06pSIqHIKfEPNTVTFXldvQotMq0hNjDJzYs
kwqr9IfAxmqOBcXWJS4qCNI6dyQAiq0K+NmgKtw06zbSzTHHw/KCLb4mvEWK+B6EYE96HM+2d+T3
CF6IenV/PM9vqnPNl9Me5TgKNAUIjXYXU6Q4V/7y9Vg78Vb9VGL9f6SLcuyauyyEzUAe4AiiaeXF
RVeKGFYs5XcgI/Mac8J9O36Y2Ptq0PH4oHt3eOM3msLPom2m+UuUSECI2rrpzl5lxv5SypHB6NCr
Ij8wRIaPUqQTuQTPEoZnKtI3BwVtAgt6WbXzs4+l3Z4dpGlQJp5sinsere6LdcgyOm5jlb/MSIFB
pkKq60OLMcrwFBC9RC4QZZKBQ8VaXbBhBDfLOLlu98c2WhR7Hm6qoorWcDj4rGNovppOApVC2Mon
SUC6E37tZ67DmHCXpPgqSZwN0kRn0MQFAI6kpiwkTaB4keyBTWO92jOJGdpsNWjkv50qVOvFH0CG
PLlukdsbJYoFq1i5lYyBNgweBeY2YGjd1e7EBG6XkrurD3NTOTjQwMKJh8Kd9D/0Okf8nSGbfoyT
V9U/GQPjBImZNj8wHwQcm2yLf2FWxi1fDK51zqicyV+kJ3lNHYhdpDLCUh3COI6f8Yjr+hhNC3AW
8p8e7GXwwC0AAZZJ7+UIxg5QC2FqfLTkNR4DUq7IgPlQAR9oNocUn9DK3xtG/cMb2dHxlCN6W0qs
BrwGkELlPuRwc+pLnwoMxnlQbOI6pLz+jOG95LFwTdfv9cp85YpiaCQVlQLTZ3oPm6PiosmIeWoF
jMAuDz7uTLPvQYB52KaS+OdCO6aOIw/Mfw4w1RuJoLf0qHhT3WPa5G1+KqfEvbRKDuE9kiX5yqm5
YV9orcrXBskH5h/dgr8HwpqcLANG5H0hPRLgDisMfwxdPDy6LEiWe9aBdX8XHhxmsoYl4hEqHosj
mK87LC1pGdzuvKrzIhQRzCBZ08UNe4xNOsVnKgEGo2ZpXCxnjI/YbbVs4wunAWberSqnNYNltOG1
ZPAcpCerh+2hi4V60vkSylN0G4hHDG3iU7SqCWJrSjaguutZ2RUGx44vqjkzBilokum1vMPgTCIe
r4lCdvHePeUIPRwIF5ZYAUiatL+XOfLq+2Yivnuiams1C1ij/K9lwnaXz16iTnqpod0FBA8+Snzh
DErpmd8juB60fpRP7MiIuCec8wpUWP8xkijNiUpz67KiFhyFyPJEwosm8nnFqJ3DuwKOoXvYELrs
H1AozPS/7NB3RKndvC0lwEGVu6xFJZabFHgkhuTO5U/G7SuTN8VNEw8cGfhDOMGrZ2+2LeNMr6y8
Ai9RX+artfiYi6J9l1O6nfvJm4sP6W45WEUfQJI5VqPtRpIWOHWzeYkAUky+5wU7PzDpA4TdmWnS
gEvkiA2XmZHjOGCFEo/3DRf2yDYlEqcNYWmurw17/arnjwp87QolqF+bLAAYlh6Y+0PtHRcffA5P
yNUljjmeDbsrHxJbxWsWt9awUKY0c+W9sIrENH/XYRiYIOSJAuIDbMYLfmGiYgXCwac16i/+GIOa
0l2ffg5MXtIDkhwqeCWVP59Vq4mJJ3kxXwmiieQ7sWAfPjjjbXkPdGLM1hTfONOUeb1UfJQII20C
Lxp7RvXXbyIWT3OLCsv8YVge6eHX7lXCnPtvmsn/kUtWEvyALzaOyambmjYbqgVPMQkhW9yHWEGR
c+oF5IffYtK5+EDl4Z5UrZWnpUlXcbT9KO3PymdhKIPUNFHXAa5piUvIz4dTMraCpK1C1t3VG5Za
tGD4rw2SJBONs1rKFT9WAlyiwEpfH/Hr0G3GyyqfI0biKqu036jjWvozQBTZcHcWSbrMP1ZVq6vi
WSdrFm/OqVW3ZXpzN7jP+VA7yaEOxHy/DZuHD3zjzb6TOEtJTPfDfKkDovhZ4c8NAQBbYQvNc48R
6I7dXwqjoY6n+5UQOh3U5oz3XTGQoesMBdvr6HAznnxDI7OLrajF71aTuNo1CP5/uWKLp2QigX8i
OlY/O4sTwkG4DYvQncd1xNHEDN7ZwfFgNrV4q/gdR7fECs8KnTspQ2grA0nTzHpD+TQCKODPG1P8
mlgmt2TkKjz5G519DnYYA7cHqEa62KMexfhNUe7gckmBhTyN/RBTryZidPQIZKt9Yo3zO5ocvRJk
9Gjh5hqkG7F7/bVaQ2DrhmvAkBSxw40NcuYBlj29sseWwLe1jzUQEC/AagXFePkdoaxWj7J2i5nI
sgPckCOzHfVTP44+oXdyR/WpdCPq2NkxxBFY7NUxR9hYNTKuEzGCNQUkTdyurU5jH6j5x0ClO5+H
Zim+TM0hjLLqrq+FNUtwmO0GzqliejdkCELUNNC03WEv2QhzBhxuUOvLen5Ni0pExzZYlvm41Mvw
XaYU2remWL90tSMAVM+Y8yDuRAFkHWy0C1niLfwlMfnLQ9PYoNmtZc1DHEou/h2d/PKRFiruMtl1
QZ0BfTDMupSfnLqtrwgEquq+Lax80yAnMEl2XfMbo2Eh7xQs3HfPh6NzB74oeGbOL99B7GxM8/xi
uiaJmUmYY8TB/LbZhTBlvm6BfMCelvxjolrElxDs23LFZNcPD2kkuss8KTylACPSN4LXQNWNJFaN
8apW9iFsCyL2VcMIrjSmDg4MFeYDvkJLPmyYJZIOS6DUDduVY+4FZJT+i4xp7XIM6efNsVaCyUPu
w+M+KhYW5HsgFOm1yTGyZOQUm+XcmCC6AEjUJxCGmvDBUqY4txeKkweyla17qHrrkOpW7LIgDIcp
3cdue6qCks05Gqsdnd9mG86eJnajI2Cy7c3La9/5UfYMq24I9JFMIqQAXuAcXPaiq0/mry6PrFUm
jR9kVOfOC6MppkfJKkZ9daMhmC7rUMjxWGEEd3a1k6a/1yEHRSGp+IDvrj5xrGhaC/dMOpLuN+0Y
iLwOTSIYujtrLD4Im9cJt8eEYcJtoDZn0xx7eY+F3NYIRIGNmRtucde1mcohawMdL/T86fkp7cYu
n0r9ZtgJhvbr6TGbtRNXL/JmFt7pLnWGx2Zkh9RJS5YVXoiEOvakazcGE2YGjDvb0NDPThPaxX7D
Z0fjyL6r8X42Sdd9TxAPHhdN132fjyBjsaDi00eICcGE7/RUR909Cj9gMTh3ZsA14XL4L5YEZNZv
W/3chLH8zvkdf041zQ4Zfz5IREtjXsGD6hHBUW7Mf2MLdB/mOeMBJfCDB6qLkcIL1XRZFW+JOkcW
zxbHWpN61zFO4+s62eBdJFX7wPpiwDoelrb30vUhcoWxD6kUEXP9aSmf4L8QMJ9+YJpkZl6sGDgJ
pc9en3ml08V/toVtGVe2DyblqZroyeky0YYzBb+OELEDFREsCsdNrYlm7P0QtusuBofzxuyWL7i2
Xc65UJpVH6kuZZI1wgSAjXun/phEtLyBMUdDVCDf3vFK5M09q+2c6TMqYpbluaYcj2gW0n0AwCx+
dAHjBiaVVf1t3aK7L0c51v8mP3BHdrQgS1PoJ9BOWfLA0Ip6GHilMVYz4VrCbfhYiMYRZWn53s5Y
9+s3zdKE5k3rbfiRMP1t/yQiFMMTfqjlPw21r95Lb/N+U02p7gqjemzxQizNlxJO89ROboNBL/Ih
y9nGTTGue9ouP3zhkiWio0E50ak7js9pKRg2xnzb99bU1fcc5K7z5RKVJbAYjzY+8ljk9DK0XzLz
/JhcECPC8LxOSAEXaDcmfGYOF7sv7UYlwuHb9mK9k27pJ88xufkgw9G/Nlevb/Vf46WuOs1LKvs7
FkZKRjmVYDzZLfjOdkMyrAbxzk5utvgR6tJOC2cbfkoVtukT/lt/5Z/s3H99U6Xh1ReJ736QZ51f
ei3z5TpVrYmJRHjeBO8Vb+4TvYnMXxX5hHxv8K2vhxE87MuKHbBn5DBPl7RGc//ZA+hl10Ywi1PT
TfDAqe8hLhFPqHFGfGJTi8SPBPJutTMJfk+2irF04dykOC9J3tVpc5zcBFNYynhmH8KJPgAdZyXn
XIVO8DQubBm8z62vsV4NzbzumYIhK7ZLuj6XtmCpF6W7NnsbVOKzWUevL/Z94bXLrlV5iz9bwL3D
ozKUJH0oCkAijnnwL+yRDH64OK9+Qdyr3VPOYCKGIuTrF7FwSWVR2fsby0VUrf8K4GiM+lKUGdi0
fNiHlu8Zc81UeUgr29SLrKoZM9+XA8KeL9o5/Ij1MAdfCdXnZWJBAjIgW2qa7yC0wbSn0OmJGfBG
YIfIdXpFavBo67dW3VealZMZsbgczmpPV7UvXeZZO6h542cXeiXz+n4UgiRxPHylTQckYtzCsWIi
pTH/g/Pd/jp5QAcBFjr8u7WkNX4Uy2wZciVNzgygp6UZptmnVaMV7nds9KBcg8SLa8CM0qFr7Qx0
OjCcMc+SDOX0yK4VBBsGt0W8F81iIZlO7HkcMZ+PkJIa9ozQZvU36CBmqDN2iBxRbMYx4VXw9xg9
qWjas7u2G1BwPP+Nij2CxB90kMWaBjJLUIp553Mt/edZTOXQccf+m4UBBUsraCk4inN0up1rcv1E
6nPm9uaCLAFHJsvrgs3kG+Q7tIa0MouldXDhg5F7xuksrFjPHsXxukOHIe05wG16nrCv4hWUMFR2
A46hIIMJOX+WzQZTtEG5YtVK2Eb1j2qLQWfEJBWw9QrTf2wTA/ebvSgGLrW0L3Kz84knBiAPzAPn
ecAzk1Ow1cM1SFOXWKVwfGjBzRz+F6QusoYTBPJY2cb5wl6Py0uMaf04r4pDLgflpVB/5fiO0wJA
bFyziwwt1J/2jbppxh5hh1tcBH5olgar/6780v05tabvDgyk8V83c+vzTRiz/kUoad8EQUABkotR
zc5vg5kNPCgnZCcg77Vg4CJBTLXdPvtmkF9b5JfQRBnSsCyvDUm15VrnKHdNFKGgo63uvCBpX8ol
xoUkFwy3/Gom+rYwVc98aZHdl1A8BnJwVeUc3TJS7Ae3N7Nt25TqaWiVXxDwrBAcsLrpch/YFBAv
G2M3ufdoz17nLhqeuDolgELBiU6esWOxfYTr+r11Fzzza9lvv+Y2wgTIm9mW+9hEyWPlGQoFOu2Z
YKTvWLmbPR+TKKTNHt5OTsjumJN8SfbsdG49OoQaBRzvv3o3k7/9gSFQxwQ2cU8XDAyBywtT/nfr
j0HWb+76M44bAc4NsxVlHJ83NVuB9mk71nyE/eyQc7PklF02ajwOfrzC2oXXm+xudssTa2e6lIzt
SLi9Rg2p9jXv8wW+XTJcrWQcvCvhWpCXLRP8rQu5l8/FbxZM8CBgn03jM1eSXZ58S8K0MEwigr/H
WEXJu2dbhHNJDfuCxsl/4mS9LbCpJl5MR88qPmx9DOtjgrq3Hfwkl89V4ZV/1HwjD5K4c44d1065
H9XE0wUNJ3+IvJY8MdUDw0I+CG5jm6cU03GRrv1+rW6tSNt1VEnSj/ri0JtgQvSrqwEzBbvD3nCX
Mm0nCHOLYtt0vBgPa0imMRr8czan+McmoNFnkp/4lzxqt1+Gc3Dep5OMP9bVGUuGTlX1Rjh4+ZCt
8BNiYOH8mABLcvd9sMDeMy631q6ilf2ZTl6OgBvNsIMYYdP0BzWWdYQIbIjkqhpxreOp/5VaVK1r
zof3jY0QjggwOVr8rSnja4yNtTrKHjoCJgA9H7o5jx8jYZ35MIm2vPfblSM5WPO6hNUh1KOZuuTb
VrwuRwIZqbNjh5LfHoBHMmA0jCnQoZn+so4gog/d1MrQaRbrEmRCjEBWGUZ5f70y9nD0hauYztU8
5c9NG4DFMBj8y2yFXdzv+14vUKnGyg3lbgl8n4fFXcIriTPnT4r8lFKDr80DnyVz64mVkBdGX/wG
pICK+dixzYkea1rVXV+jd2dJGlj+D1L/zyBnmDbsGPF41IyA+gm7E6Qmn4IA1Hr3QenkgBQUzK1f
Ne6o+JhMwPqJAqGZjE9yxBq7Y6MSb2+3DUAnmDIXyV0hquTL9UdM30E/Dv8tBucBK0L6RbP4UwP2
/N48yCjhrvXUmDzc6AC40XisekxvSNQBTn4cHZ1/WmB7zx+SDMBIGJkNCytkIpxL7JfJqzPeaoWW
gInBaDbBupS6H7GwaPRHSxcpzuBSGWkyUYM/zCSbK2cok/XMvJnQVW9Ge65ZjEBtGDcly7tSMtmi
DIY/1RiNySEpPQlkeYjKL8XB9IfIBCu7et2nJR12iWy3dprE6og++TdNVbTl+7YcYt1ftzEIkgtC
sCJvm2Kr5eMfxTiH94aLqP3Heh5LV6snv7uthBpvrQwYt5aWQqVz+jv2MIxliLLF/zg6ryVJcS2K
fhERIIzgNUlvytt+IarN4J1ACPj6u/K+TUxMT1dlgnTM3mv7mMxYyRxE12RXt0Z2HN+LOYj91Ywd
bcEEgKOzUkMRrzkzB11lDp5/NzE/7KQ9pAdO18zXBcB5BDpekC3Ph9vWBtkQzNapf/FxWfQBzh5J
1kdO6Y6ROWVGc9KrUu+lXfDniKNYusd8ZiCykZUV/kQJVCuqMjwGmwbNdflk0nIgkaVMyt+SkWt0
1HIM3y0VmgW9YYCdxq1b/V+/eHjEauiRfDEWaF5Sounqd3D6QnWIhr59Q7ao/I2m7AVb0ciarJxU
zfJ9JOHwzcDuRkzgRsNydGYXrnVKqM5yiDBWdzu/bex6O8rRfWDno0eOAuau4Qa/VtlfjKPy8XfK
mtX+Z6FXF9wSQwVvB+P3wbhz8JQaJq6fXW5YOxeu3ZlTW4Y1hnDQaW0VM8zKqx/NvnMctk2G35ia
Ykmx424cXH/WleaGlwuVtPw76REEIL+KVV3zZnUjwCyDzzo5KXr/MoRIMAlVypNiM3p+R7QUVKdB
PIbJvQzsCABYAXJmAUo4tywLJCDGLDFrtww4F9KQet51dpUoqN2idM0jR0tW//NZdKujx+CW4A/N
VH8DRShtXvG3t8uLUwTLy4KElVHVPIW84G0AvZBnNTdQ4ddCvK5M3zOu8WjK3mE7R/NnNhRTe7Wd
UYhbRhQ4x11ReMAU8AskF42Wj3ijGjvcTgbYk3Afl/9fQBXqkUlCAfGoK0q17YjyplT12bBsmLUn
w2Oo1bIc+6pVF653rhr8dmb6y0iMeCMf/RGigyVBYKYbod7TpWjkzZR+5G9tzU/8Wemi9b5wlTry
WcJ25dNGkszYFVIW4iGSsfQjh3hLad3BptuxK0rsvdE6PVCN5zKujGDRzuOn202Nknf4QRPOIBTO
EZrHZDEM74D2AJFMq3nq33FLAcJIQ5XoB1YCrb9rNTP2b73yjlR8Z3B892gaqvwZ3hgbEi/Q1Qei
yT7YjP1iHrPBQDhq1mlFIgrPVR7dyu/mC0vdXny0Q7dOW8tXxEBu2Hvj6TaJ7RT/sSyY3ZPCczE+
DQTgdR+tG/CYMEth7OGjyOah/2vY66InkjVyjNUZJDRRjdaemEyDXIempCFeARi9h3WG9VF3oSOl
7apR+njPpFOo8N0F1oXzFSlG8h2KILNfYBtO4L/ocs9AaZR80ChQhmvFuvbA7KNpUOEjXjhhLQHi
szpMJX8D4/TZ5iB8FtYpn6ygeKNgRCgPmL9S9hTXBUaWt1CqxnvDBOaCE2QOh4UPIaQVDwAsMAxi
SbZhncMQeMvRQgQHyn37iDSiCt9Y/pHJ5aCrzLddsIgnU+fZcvSBH1yNSZ23JCoxIFq4BXalbvKz
39jM3thZpOBV8ppiKRp59OPZnarr3N8dJYFmd/ZcW+zSzyP+G1y92EXwGkwLdB5khaN1WtFEZrgY
bdiEj+6QkhzproNZHlgjIdUk4Tt3f5UOW9tv3qnC3yH0RPJBp+JzhesKDecvkuMRXkpGCmS5VVJN
NaH1CxMLilyJK2IjPe7ms2DI1d+alu09zrBkvPWRFaEItIHwSRxpEfZUxfoeBwJY6SxiHzwilrq5
btS/IXJqfuhhZfIT8Wv+aDkw0SyFKNmk5GvzHz43FTIvqwQ7pHmes+w0t2n2jAp7Tbcj+IMh1mBe
oZewPrgx7VUs5viW8iruRXE/jnzcXHFv1WLrF15fvyRLNzh7b63pU8cZ7Sr4FLMu5H/Z8tEPaz/c
l1HDoMAPMzYRzTSD80jqPtp6LJV46vLctNuJ+9j68BnpBl/jaL2nOG4wU7TWwZNcFV7DJ7whGEKE
NxJe1onRjdtyrSsMRoKSNeqs4qH15hWT8VjmrCdVz0YtXOR8HQUx1ZRpoMwJ4Yhq3a3YF8L21la2
el961d1xbqtjPxVMi62bApHuPUHOL72D5m1Xh3DhjftoBeXVZnTgzQGdi6byUIx+9J1lofwXIiGm
IFij6W9ZBzVhD4PuQBIAdH9VY1ATvkn2ToMcp5k/6GvRdCz55Fy9BqkUCV8moxjpsWodEyaYOK+J
K8lOTucDF0IhgY10zUlfOORYMH4kwoXl9c44WB4jRKegTnuWurt6ydM8DlAWFofK7nOiPuv+TxVV
dkufbXUIJ63IuMeUYq3d+Yj8r33EWn/LZN02DBU7YUCs4vZG51xWj9PS+2yQIKXYHxBxoNJBq6YF
nGQt1uu8FsB6HTfq9LEOhq7fLzZDd8Q5vahiUl8d61ji3aZBdwsYXSJA4RkTzWgzEZS4nLYJa7Bn
nzoSoijs42FAvKpznsPFapZP7/9pM0U/51htBbFvNyT284lKyMtuQrTdF51pPRyEE/hAEQYNoD0V
2bDFptXhyoGgtneDxuwtSUjIhizdZd7XQ6TyU52jeYeE4kRMPHlpmPIFRs6HhP1S/eBQIawX3w8m
fzcmUtxzPvKpaI/Cz7ynRE9e9+3nxEgTHrIM+sA2V34khIhBY6vYd+LKDoGyAZYnriAX1mhol4SA
cSCpqLygDyi3oywNumdvcaqTF1S5BebWHda9w3CsewqmdfgXoXtlhbEsoVNfhjZdtlrcWdhMl9bt
ZDGsvzCtZb1htRgcnibw/ATfYLh4qkTY5XuHguOeZNIW3lePaB7z+ZxbP45r429j0+PVO9R42s3j
CfhEdWT9sL6sIu2j+SCwI3kU2Fj0BV+HcdnMu6tlXZA0oQ+p64RSMw0s9rAw9bB9qrLYc5xYTygY
OyduR6zWEel+ZVDvwsCTU9xkrBRQVyuXzlQ3+tcyhOXFnxFqxRGz9+gQaDfooSfB9gkoJSUVbrzU
geIGxw4gTzTTzoy2P+AiMA24YlYiK9iBlX1mkEVoX5tgLq3PDA3iRelKznEAL2fZkyRIEGpvoRug
oqQSBmy0jp8rpqB6jxQPRPKoQRShH26fOeDsVyJCkvVZ9ZICj91m21ArzXjOqu7OYPb92gKEUI1f
BNch6nDQEaGIbZL3BCXcL5aJouA7nBlgII4S7rGtw/rR6b32p23u9JC1h5ncR9HiXgtr4PIfVzHD
VSpa+1J3zqJ/13Yedc82BsY9BXNHT7/4QfPmdLWfniWL7upsMyg7eLmrkFTMjbCfO9aHaD6cQPx4
zv1JyUNhyP1r/RYOihti81yAH5pdQDRJQmWiHYbfjpN227VLoXwTFEl4EDsEN3td5inxtjVyCLmd
+RbK3Z2l6nHEE+W5p4NaGm76URUvarEn++BpAjg3cDAYsrBXA6QxCRujDjNzbSUHlskBi8MhTaR/
SKZO35chg7u+eJma/5J0EfzrKYmuUCEzBAqC9OrDoOS0viMmp9rwnTn5q3SXjjflWMkTBw6ELITL
I1gxF3Trxh2p8k//zwj5ss3CBYkGXiXizyhTsp/tHkPJDlI5J2fdZY31Yw04e4VQZfhYZrn/gdmj
tb9Zrjbhi2k4J5FSchXaBCmvnR87vr2O3+482RZbo7v0YZtlfZigBsG6vDF0ACjk66xTpxwwr3xD
o+OBxmIpan0Pq+ddQF0tCoBg4WCXikoNhVz7Lvx0m38BTtXHrAPFqjkbR6Zm61HyXJH6DemNr6j6
xtJZEroxdHIi7qEdbnoA6Qnjtpumy+hkhMptMrdOeaH5ypuflLlQ8OV1wyBoHJqSiC5GrmjV6Yn4
WjTfLxUeSC2Ps6cmhzusR+uK+Q9szIiR5ResgyjkDLCT6aRUODfHSqLX3XuSA/ecUeH5R9v1k1tF
J7k+ed2K6GOQ65wSGJKJ9EQXjBp7Y7OoTM79PYv7CU3Buh7s3O/sR+0CIa+BpSEFcGq4VqrqNVVq
w2+L/7GMhP/cuKU6302y6669LwiAZbhPASCrf2JhlradUEmhFiZXfIsD0DljCw5YwrVhmg5v5WSG
6c9o1UMzIvxScnlpw6yydsrM9wddiIDWgUrqLRUlydAbw4P0w0bOEt93hYO7g4aYuE+OyXV0ijqa
tVtdy+C8Em3hX1FXMhUMecXHT4aYujpElWvNcTZEIzSYRQ1b0CnVuBsYWnCbhncbbFwFXjD/LEky
wCfm8Z3HNY7kat4tQN7uow/Wi/Uz+dKM+7fdYmGCv/dsN1Ttqn9glhgM+5amAhVGVtG4I2gs559x
aTSDRdWZP4XpkuXJn+Ye8/Y4RQTncN5ibfONPz0zSXEc9Hd3fRVXTvYAA1PWTOAYqLHMJ1QrFv5i
mmcCO4fqkE0sFGNDhsjZrseAvAszcoqWedG1W/B98vFuyaVdIp/R2wSzU1tPDZlky8Z3B6JWxh7+
4t422MEhgBEIvzW+lb6SASKcMwpfya+h06neKzACb3MPYD+GoC7JT5mnjPXbPMlU7uvcsc4kKaFZ
EQVUnh2rUKqpbgydPi6I9sSFUyBtIqCjKJx6gSKc2mq7gtEJ9i5Tt992VCwJ64hoeGAcdBdnQqPd
prixVz6NGV4fxg8qEJNp8GAMLOpmzwCGFTuU8Tv5TJAjGcsR1rjbd7MiicbtzJahbvuUFvix4z4Z
6BRQuCtyEe4JwYsDcC4OR2uy2eqN/h/Z1bp9H3F+i0dWvraI+yB1kH4CLLyhOywvCtriGq8FxjJS
0urCnAnaK/45oIHSfQr67OJKladwD9x+fm+K3kLePEbWpSBVKbjmtrtG5zz32wpgljf/i0Sn80+O
sum5jnLZntnV4pXdSBZkz0XkzHdSsW2YJIYTGlKXUEuCzOeO5sKwMmUQ5VDmOHrEQUuO9bhL2qz9
woS4Vo98m01zxkNHUNuSg0M7sUPEVMBj7i5/C0oe7gwdDHWMr0+QVCAYYW+5aNjPW11iiOluiCSi
oE4qn/SREl17h/8+3Dgab1UIONdGZJu35wqYNAgfpmFH2RNBAUuQYdZWo4UiAZ2F6cuKMlAe2RIG
83s1SkwoA+SGo/JUmcZI2e8ZlAThtC9jin4niExtvYYz1kqON5Z9T4wPvGerZS7wlPIJEZeeJYx4
PAysB2kViFQ7Nl4/bU3k8KYzSqMtkN58sJY6v7G3F96h4AQ5G3s2GdIQYJwPkedrklM4gAsX76sf
No8YZ+1DQKoNyMq2UcN+yRD0v7KuTN8IUm26Y1OG1sHUI2kkdh+qcxkyb3yeWXcWP9jkNZy7MFjz
v6qwCESFC8qDz4LU7T8nJBtnafU2mZkzrvWpt9L6alZcuZtZlS6cY4mxPg5xPXfnRUPHZgsW+dVe
amuGtLMQ38C/MZB1HH7PrUXGA1OJiW0auSp++jiBwJvPkHwAsmfQPv8DfqjRMrHXe+H7z/j9QpnL
XemCIkBPMFb6s6qSFj+1ZGcoyChmAsm+pdlxHSrvMHLr4Mwh2MnZqKUCRIrVQl/rhl3Vk61wQTG7
wD9MImre7kxfwB1kAbJS/oLxJdXSDMm6S4wBneszkpFXD5rpUzaRYRd3WVZ+jnVYuPuQ2PmcdPXV
f1waZ0x2+JR6H7fiHcK9ssp5RkTDgoOZrosconCiX5iQAN4AEhn7h5ahuNygq+l+waTLmDwld9Jh
QSnHYmzCQWMFVUFgX0GLt/EXMAnPkbHREgq76J5bqjL7SKMgPv1BO6yHi9AcyR9t1qfZRp2FBg0t
Nm7q1b6gOiJ4bFZdGL1ksg7VbhWFYiw8iv+YiBraO568v5TU5oxQFAWyzVkMGmVS9n938TMJlMQq
uuc+6PRzCM/Ijy3LIP9BnYZvdCH4607H7sko0mX11xlyFOwxlV24B9niJW86HLKzA+Ky+od/yYU/
h/1VoOTLhx4goWEyT2C3O9vTQcOfmD88mln7b+K4fX4M0TsxFMTADDLfad6mxEc/s3p5iv837ckC
3bIum8YLQIwQsjx2ot0KjR+rQuMtrwMgECqtKFuib7IAJYQdARgQskmTPRCysPBKLy7io8ySIgdb
OeckMeZoSS9JmBf/DTJAYxaAPxsZyoSFg0nhnrWJeZ2iSE4qfZ3VOl3NwrI4bgmlTWJ7rBciEzGa
PQrumuHNb8Kk3Qz92OSHZrI8kBDRnD6wUuMXF0oTrtc4rbhEI0zAjUpWPAMGBSvnFGKX31TYOuUv
9pi7b5QmA/EoK2gfRz1Y/aH1cOkfiCm4V4YWi/ZTX/flcVYo/OOlkiumvtRRF8Cy82/UPXVFgASV
1sOSay/ZZkMbwi7W6N+3wBB97KgBsANE9kQ4HG0VLilxBF5CNp9Tl8l/jIs4MmCF6GhLx2z9oIum
e8xaG5Rj4nm6/iiXZGXN5GNdf6WvB51qSVrGGIUE2jFRSHEkQk8v+2Btg+5sqsxvr5R6M/+hsPz/
YOyNEKsGIQ9JFIYEHAY1+tsUO31/Ik8Q19wCayxhlM4H9hGOufsGdj1kQxzgq4JLkwp4GwVCwRUX
hjoy3ejGrzTspAwuLmXy8t2ss7JOM1GctyGosSIxafQ+AkQsQZwPHlFbMAxWQhiM1Q5IAIOsQxRI
FiYgADtSwYH3J/MOJiph9xWIdt4GRTzZEQR6Bo9OFVrcow08iLD2wECPRR1Nu5hKWkMn0qWF2WHW
d9uQHe481S+PoISEhzo2Gu59F3bqnSjcZNrDOCAnBgU+XO52skO1IVwWJikXrr4SZ3kHWqHOpTdZ
ZgtIk1usW9YIWm0js6jPyZDpRA2DIG3HBAv3QSiFfoelO5I7SRvwrVXLMrlDTMyxDmnNRshPbNUm
oZ2JiFgexheQVmRT0JNa2NZs0Z3VYAJ1tWmG77TFUZqDYzf9A69ptl6WcvJ+FVZJ105Kx7Bey2Kx
fwaCibo4WTv5PpiyoSvHy08yKSdpFuOfrhcW/LQDOxiOwTvNcUqOQuFaPQkjdvQwl/YY3obKcEGD
zXDeM9NHD0yqy5w7L6uYkzfGXBvREg4FN2XaqxU02q00ef44OyZM475VZO1ZhW6yMxdP+VjTthIF
6cgovM2MWbFqu6P7XwF94+DIpUSvD0NyzxTECs4QMWcOC5FkT1xmttmwyA6cnVlzNJhZC2xOoITh
cep76ws7v/gTVj3xmjiV+wNxQNW/Tljt72YkPA0RUsIgnk62KBqos6nz5JNfCWHIExZSTPh6NMNi
YUoRD86IDj1xBta6iTuS3Noyvb1OhLmJmJcaCtTYrcj5NpKHd9mm6+LruPOg9mwdY5X7lkGeG9dd
7nrPbNFLvZuJcrqv4CeV7NYV1DdqVavubhQNpP5tJhINX3lgGpIPmV7SRbnJ+BGULaWYXRArheU7
QjXqTLwUuyZElL6FfoBTfMDl+88TU/heUtaSzjxn3W/okqhFxGwWfetMK/pPl43fTqpK+4wMLRYn
MNzHTyI9ADQFaBkf7S5DtU5WM4od0FqfNVlQUYz1AnJEzmnvs6maxrNfh7O9LYXLgqQkx/lp8Rh2
H4dinMeTGfLwBaQBcwOPqUXEj65JHM75zMlbAqezIaCCLr+JEjIUcYRm4THsfYmUR+C6PBEVjhgZ
CJkg6o8IyQ+XHsL6jcY4gctllLrNvknTZ3eSaKqZ230h9EHw4/vYKndMnjKW7GnlNcOn3ybReqJb
0xN80TYCrR4mq31UfNLMv0kDtO/UJL96IYljeVy0pE3JMJyd8Lil9b4jMbN9YNUVXiDx+jx0AaYd
kAst3OmV3JrqUoNmcw6J+j+ffQ5D8KQtMPyRjKxdtCaeOuQeWI9fqPTFo5kpCrcOkRg6FgpyF9XX
AmwjRgCSEVYym05WatNBHCgP+AQnjJC+5QguL8+pyCFw1+dJuJLpb2mG5xp+GxPj0cfD9eHb5AL8
1CAqgksEZxaYWCRT7XRPYeahqd7ytzWLxXVdOowumHm6LEO5EA0MpLAi+niFM8CDnU/M9h3ENa8g
FUy7N7MJnyksvXY3rnNz6YbKnra+4+Fdb1cKki/aoiw9sDWYGIWXYjhHLtS8LcWGG+2qMRjem0XT
HnSZbaAOLbl/bCUz551QIviLSVhzOGquj03XNOKzmER4AT1ZfIUtIRcbIlo0eXkq6H9aZdNR9y1x
C0ThopjZ+CzI6HCc0X9CzJmQlifbIdyNamhaTI9teXIR2ejj0razd2A8Q3IQJSSL27lEaX0gsaH9
XsnwtL5seyFr3YKKV9HPJNOR9NL5KcLki8DC6sv2x7KQ6cYR2ANq2KBFSkgIn8XoI1O1+wuW7Vqe
RgIFbgOAlXkjkmX8D6pFEWxXz8UuuwY4uo/kUJhgx/Ssrc+TWe/WBQBMyFZJgYtY72FkR+vmD3+k
k/q/s67H6h1aY7ViryP+OZsavBK4VKvslDWO9Yy7XWFKC5FcXMlnSOwL9XmCFHoRvfEPLSFa6YmQ
3mpb6wS5Rgz5KKmPUQSQ5GLcBQwNPAKEbB4D7ZiOps4ubG6X5yTnIT1i51y4m4OMxE/lc4Ui6YOj
s6eyRx63StP7r9jiiO2sU525O+xH2AgQqhoDGsMjiQmyGp1LPjA/h4ju6izfybEKSM+AU7TM9xYC
fwmYErV+RZM2/smyqyH/U5YlFkWrVoLwFXD8aPk21I8rlT1/Ds7eng1rqZxtgaHD3RETRf5e0Ho0
tDXt3AoIAnsgyVH8j7cYq5DsA4gYd1T70T+NjHREftyzCGo92oWNT9vPHEdV6WfqNow0HwPWMMkr
eXH4LIE0Rhg3eUkQwlyWaujcf1Qha7GfuKD+tWThfHcjIdqnKOyhWRkWNCvCBsHWhCewic7YK9SZ
VII0OXf94LyOUVDzWrKtcPYVfipzJjti/o9UZvtPwxSour8wVbjDfBOwBB3Dbt0qG0I3WkJreADX
Zqx3MWGFSpacKQPzxtKlUU5zJFtMx0r9VgOYsW9Jyiz7b1cSF3BYkCTymYKx8r54ADFfxAOkp+SY
8eWL3yoYbee05Kj5mG91s1UdpXTtEvOq8P6jie4R8M98RedkDkiS3VqON6KP9JjC/bX8ggI85N0j
LCEZlH2CgIWh2ELKmxydhYfynOB2xdIhEI9yIglo9Ilve50kyRW5dRwkjHL1VszQYkGnwDlhE+da
PteYdrmE7CSzglsHmBneaETRs0sj4Os7sBtB8OI4PXtn7C5TvrcnfuIH1NGIs8zgq1NgWYF7WqVf
MZPzAqxaE6Qul17G8vt92svqgec0IeFsYkoP9LgEQCPHOtjl0LE8PlKWyfPZzhDhMSP2Q/le43EA
FFcp6bIgbvWXnXfip0c7E70NuBMB47MgPEdm0KTtBoV84Zy3SDhbDKNW2ATNdeo8gjj7tUarD8Em
Og4sqci1d0b3osEGzwdKTJrtzgpDpov4WuqtH86ev0diIKtPt2D1ccoMJflblIEw2egxzYIbUROI
oOFKBznqgqIOsldGsj7Ne8mgIDiMPRRvRrv1HUwR+fBZQadLdjfbNbXoWTeyJ9X0FYGVVz+scKry
PZO05HfTAinFs4gcbV+PZGTGtWNYSNEikeM3y27+stZp/sqkCaxj53fSuzFTw8uHlLLcKiAlfxvd
ecgZg8KF5zo4jrWp8XYbtIUBg6YVrUK5WSYbz3yh9Wx2NcE3EblWXtccR4scy52vQjJdbSAs1qkN
JqXP3EzOdAxduq8XnDTT3VtY0+qOKUz2PGJZv1lxGhBK5tnE7YR24v+ieOBEGRoqsYNYGFhsEgQN
SGsr4owOdeQRM4/BE9SpGH3zhPY6rN4lY7t7hLAWF36BxeVkRC6yLZMIwqbrwuiNqm6pviOM6guE
gS6frJdgaJC55BrICi5f9BofAHsDUII4d1DcG+QBwU7pYsgvCZnOiHAtLysvS2e85nsNyO374YdS
yU/ni146P83A7vSIGz2N9q07uA9jSP+C5TtLrXgqgVqcuW9W6JOUgPydTtBYLwWsKsYza9ev46tp
7bZE/a0hDpw1fLJgr31GYGc2E3r5yUQ5fd1JpqBmzDoxd0wSewumIfMY2Th1mp1wUUsLAnAnUYGO
6WRfLGUHYTyTPthdg2oiWTFiBMcAOffSxhB+xtkJxgLyXBY7pQof7lsXVEtFXkOW1AC9Ngh75aUQ
SUqGOEQbZO+kh9MTI4YC8HrvXtpplcVhDuvC25F+w8sTDEBeICfyILwyZw5hCy0RZzv4EsvEc4pm
Da1r5HGLtWOa/MHCMkXPneLmvZbzGvD5BPzZ6LEI9DK8kYWniucAfc5dnaOdhKqBnBzcyywzTw3c
K1B8kPnw1hdLHkC0wpS8l3MkaBcg13fI+vIkObRBBqx/48x8Tlgociiq67aeXSUICJde80mjOz/b
gds4gGhzfAgMyIKzzSLJoom3PITxshSvpG+vZHWZCnDHDutiHW4FxyqOmrxrDzroe/nuRTldJcvI
dY8NG5dDD/NnRPbNpobtk2GLn0sh3zleUYPjHA54n5TUxCFC2vo1TFL8zcDJoSviqIRDGjEuQmZh
258Zg1ciKVEMEk1ud/6vOS9JraYUIRmeLpOgyaQjiAe2CdflEyogkrxcp3Ef+yXwSVSDNk692A6S
c2zTJxB8sJ0reA+ijHJ7tyBruoeeBL59WAG0vrFoZo/SoKkuDwEjDWRg6f8jkYH24QrRSthnbxZR
AX0+IERA1VQyLAhHEkpHNXu/UKFAK2FjhsdwCZnLQ1rt/eoS1crfuwwpiHXpq2DeUjoKTlay6FCW
B8XM0k1rhF6cPx1cdtwRDJ+5npMYqkb6Lx/tnsDFdgItHa3uX52TwpdWSf6bHgisBRrEv9BjyXZw
8Iif3JpR2YYA8sL6zTmMlD8ZeAh3FIlEf1aWI5GUVdAHr23rwaPzXN03x3xGFYsIDlD5Q0a7/atm
VlVspZLFm915j7Oeo+pRFbO4SqnLOV6U75IRs0gwjtFi2e6xD2YP1AfrQGbiYB9yjgi0mq/06WOw
Z7e6kmawasqcqloKKtF6oL6C8reaBvtlTf8IpQgBIAT7pnyWnZjymxZr+cdZW8/Z1TXWBs1vZtH2
xPTv6+9yQUN4qFe3m2PUqURvp5qe8Oww+hviRjpFt7HKoEXy0NT2p5pK89k7vez3dWicaKcKx3Iv
bRolXzwTU3+AY+qnn1MFkDuW1sCAXMoluNULPcU2RO9HTPTcpcQ89YlYuGET8RaFhnC6LhrX6UP1
BgSniXz72pJwUm8BlZAMyuDLnbet42UfzWLjvHJLMBlYjdgvRts5Qm8X2/Mw1De8JS0VbdOg2lmc
xb7Yi09YdYfzFDhGmGobtVtRU/u92Tj/7JcJC1Z+ISCta34xNh/hQqsMq9TCkzgn1Qudb/oFfo/h
GlYsZlpaJqkX+6lt4UVMa9S+9XYgZgCRXRvAkYtV1lrjdW2k7uKFvid/nfxecYjN0o+2ERIzjIQT
Yz6wZnhSZmTGqk8qj0Nd23jjBkvzM941JphSGLCCguIBn5whPTTtgPu1q+ougpkOm6ljjdGnBbOz
osO/03eG4WSTBxqhr7FCB3k4NjyaimpwndY+ZASamPWG6zhjIdtb2O3Vk+jy3tnTeXXtx9LYK8ld
rtuN0b7MkwEfeZDhUR4CPM4vdedpPljIckAnEBlr3JYss6PlrFZkjPuZuJz61odNEFyLfOR8vDip
15KsglI7nMDZcc55cA86Xx9Yy2v9mz3U7H8lbEiLD5XVaJmJQIGVEDsDobbbQnVrc7UZ1qMmq5ng
ggkLkxFcVC9xx0+M0KuD0/DHX7MKvxOINVYVCHU77VvnQjOnPqx2neVPfYVWc0PD3/Mf1cZkQOxS
8gLQvE/qOjpzNX8XaSsIYLMWj5gGu2riqPOGC1k03vpqw5lzz91UAYeynGWSJ00jPG9ySlDiQ8mj
YMbQBAvlrteDYToY1gd/6H8M3oBSOojMKCJRUnFJN1CAUrBBdFLQQ8+KlaqOE+2Klf4YpPbWgfAJ
CSGwTbMdWzTE20hYunqxCzL/1KYPCM+9qYWLC7nXCLDpxvoh0C+FcIfmRiG1DB++oftltlmm6da3
ZlyDLkJc2CVBO/4ZfXfNHnDNi2vjaPWGzNuuj24voIMFmEFsBgYtcTaLSyVYNYJZUOs0NpugvB+v
xazhIFcmmdGa9NOdCNYCivpuCtSx2IDK8HfJ+2V2gEWDikgWSs7NmAESQ4pqRxDQ+WI8eXD7CFV3
Doo3OC7ROrBuIzGzilFsEYYKqhk3UkQZSICsBNrHqt2Y7ja3gja96YFJE7U7ox0sCV2JTuXo6fDL
YWz72aL8RfOCCOeWVUW+PljTZNe/QIyo/KnBcAlpB0zMihxcVZF81fRp/RbWgvlpB4uSvfWpTI7o
4ZMvtMHdCVoZqnt0cTYvPe3Udap7VIzjvVAj1pGJ0xsLh15eAOriK7ARXzqx6WdnPmp0BWLX184Y
PGU8vBjCKggfD5Ym02E7c+39DhVy+oMIfJ3hgGS4uFFOGBRbp+mq6MwTTToFhL97PoPpvtmMVGrr
B/QCkESG5Tzzfdux8RksX3t0Bag2YM+OF9V16aqPvl6d+u/qh4t15m+Q9Wvu9PMTya+zfbWE7X9S
GXp1RXrzXIDbhM6AtiTuiiF0Pufam5fywHdRpiyisQ/6TBaJOP3VZa5O9pUri4+cVSoxayUvH7a9
O0D9lYVllLH+jprxPSnSVGGxFwoTJSi8ytn7VGjVjfVzkvzi5V1dYLgs9NEu9Flqb+kw7779sTbE
JeNvUrIGAyCK4mcsAXbez0o6oMIX4s46KX0ptiKsGOzpKhnQUOo89/pXwz9Wp9LnFOYM/R9H59Uc
KQ5G0V9EFUGAeO3cDm27neeFsj0echACBPz6PezrTs3WdDdIX7j3XCbP4qVZ+ukmjXIQDIq7hXSb
vMGi3AYw44EE++ujVuTBF22Y0O8VxtIbnjCDin6UOLPcNqARJFFdQPlNgBB/48PyxSmUORn1KWT7
9r1kc9KSOMWvjpl/dhCaKRCDBxeV+LtPXPwFKQNRgbCutDmQNOb2iCzidmIUElY9Iyop3kBEBkS2
laPlvaLRF83RIDxyzsVKAKKcIsPoGvj4eQbTj+WpBH6e7nPfafF9Io67NWmbREQp4bLYew7OP0oX
Kz7b7YTHSC958c1L3v0x2NyhyQa298H+iFy6GSpidEwDl9BmtmjtRx3GDhG2o07eFlUNj2CmmFw3
uB2QtxEsjcOjEWP9TVUWmd/C8rhfWp9YzF0ydNl0g7mkutbRIP+l4EcMmeyukYhhJWSsPO3rYos0
fFrewkm4Zz3jldxaHlvLbc9EtmWFw1V0ZKEaIwWuBygpWe2L50Z2c4HbCiJV55RrxdQ6lcfiYo1U
R3OeT4wLiRk9y35EVlO1Y1Udsn4Kup2hMiMKEiI7icIIjcn7nVrWxmmUNEhkuozZJXhKxIzUZk5H
QsngHgZiyq194fv+vVtYA5qPxcsfuF7YxI+R68KS70KfxX0zBSrcZhan04EUlUke4ylc2eDAtfP+
PS5W2lDZyaRDt2NjxNSJ0V+Fk4FdkwCEMPyShjDiP9DMTV2veqkR5vCeU8iJjcGoAjUWe7Srr2aI
kANs0Nov7v2IlfjfkoEK33ZGWMW2mpnlQEQgC6eC6pY8O66Hs4pnfn5js0cFDQOQbpw5hIZPmjkN
Et7QWL86V9mtqJqouGmWpE1PVpDU93VBcDamPzWO7mbKFo/sbsFUZzdiKPuccMglN1kAke+NyiG/
HeyuzlcLbdTcG5Ij7J/Zd0mewqcbg9yx3O6DxwYud4JJQW2ZH/vgjYI8efMczDVHVbkoLc+Avavp
c8QbgHx18qPyODA5u0IIlH9HZHzo8MfKEZ8m7ofpnpgfojzRxwJshsXfEALWY8LfyNRt2TQ69Q8u
C3lPVC4CBg+Xx3NoXPKH0UwI+0FaDL3U2Vnshf0mAJbhUjt+T26M3VXOo79MmXf0uY0ipOCWKLr2
MIxFaRQidFITBuBhCAip4Gtf2vNtROUXgiRzQjFuIEIXFs0KK3zWhcqWf3FFScE/gvznE3qcMSTu
GGnupso04wf8jAYcjq1n7NKZowHZ13MARUrQLeG4q3C7UHlOd1FLMvdBGFveQJaIv8cQpOZuKB2v
/aCOHHMy7TkrvlwgGW9gTAZiQZL6N+xGc6zF5L1hyQh/U25koi4cOgI84iRzEXR+idAWmJ2rYOFh
TJmaf/TX43ya7BxcX0sAyBuabA59DHXcxiq22YSEymVKk5rAj2/BBC9/UKUsX9gyvT9gjfkwrmSt
wwQPS90hREK0RulgussIc1lOy0DJsMVPgnUpohT8ICLaWfjmo2g6kcQxrE5BmvMH5sZ58Ih6qraR
uVBxqXs/c4PlDlqhNe9wC4b4yYlQgf3nrNytrqZL4t0OAQN26Kqqb9UGRp9bAE2wDUIvL29jeFYW
QGZiUa6+zd/KNzGqTIbBaO05PkFGOPcAXAtshWMXXpe2J2UDmX5GgvWAr423gUTkjCv01Wtt6y9G
eMc7hfDJ7Kcp7WNub9QEhKbgS2t2nVdV+WVVt7/ylpAno/Ny3oLByV1WsXNxch1VgKwuYuK5fvCy
IP7sY1ecBmJRWJDmYroLolyLc04oJ0w2an5o9liOSFfJItb2zZtV5hWNWEbXTJYthvi9N1aE7Yhh
dHu4a6lp/0yd24U7Tzn9cmRxW8w3krkWu3eIy/VfdMQRX0TO+918VgEgwSO+As8c1nCg+c0vrLHf
5sXK/gRuQZoIay0VR1cv5z2nchUBnjHs/UCWJBiDrmhJq93kaFU2dmORnZsklFM3QVRpBYgXzXl8
WK9zYDAlSVqu6Fd1q+e4LzXrspQt6KzrrUfQurtdCOgcn0sq+fQAR8u+NgnozY29/soMNqs+O2Lv
KSJGHA0napn0BiWRqew725bVidhJsipokRZ1AtyDUCCntP/M5xAzQ8RJexpRufJ5kZ89AqQJ4m/Y
YxnemSRQlDxxRx4g66X5nv0FyRVx6luwL0cfUpfkyH017ozobhAO+9Ip8DpIjb01723XU95jOo8L
tw1OfsRA6Kdf+tSdcSIumbofba7nyG1NdEiFw2SKhWy9oPQtBXm3aD66K/1Eh4kXH9GvrJSnbskY
MGQVTNlwx3tfhehy7fYFYQbB3+g56F86qzAxQMJ5SPdD4/sPOXvCBX4mhtGsU8t3w/ue0F0NcI0Z
y/sOrk0WfYBQYNrGUBNwvhJVEJ7w3LADByQDc0/R/iG58iI3P3qcOvVZ04WN+w7Scj0cWJ5k7p7f
1cHsnhrJbqkcvGWvmO9Eetc1bFqCI6qOnvPRzkBSOle3yOnyVOdb1rFvvLk7+q7mW3Azdgk8ign6
kNya7ddB+Kak2bJQIrQ2M6ednWVx+DvBd4lJgSK1A6GZApxXw8FGY2UmzSvGZLW8Ilyc50veYq/i
WQZj2wxjy2VKUsI9y9CBgejA6XYEkOB/seRwEcLSV/dHVYOcPyOZRGGVFRAVtj5OjZfVCJZyP1sK
m0Q96vvcosAl23Fmt2NNbs9sOOmpGvvSRexHyEGCUwg9Q39jLC6MHSYYjk7y1urkJiD/Fli9lskD
U3UYQAafjtmHUizT65j3ZKZQNqTg6RJSKT9kYZf3UQLHgERmnDMYtpGC957YMizlOI8tJb8FghKI
eAoN704zL2fEUKfD05JoEk6YPMgbkjdIX2yLOLl1CktGb8oehlNJBkixCeSINIIksBk1GWP5VRtg
ukXY9RFmp2vu2L6m4RX4EQRfpvTyUjk2QVUN3rTfhZTLfoeA0oitvdoUTkGVTjCN/Igu3EK6atBV
eeLUpjMU18EnbYACqJbyQP0ymIeWVKR9SYMe7hNAHN6dllGn9h1BJmIzDuAIDkXuUnGN5Knl5wks
2q9KJhR22BEBbZIL+K9byI87pUEI1htiC4kqJ5ZP2XJWowFImOUU7LzJgmB1MFldcuzZ3LDSDRVX
9KVFTxJ6/Bq6HU9FofUfnU+9j6KJvOc15RucA/d2N+isvcM7q+R4Ckjj0zeF7ZYOOh6u0w9HtbgP
KgNzCEmWqvhpjDux2VR4FrcI3QE4drQxXypsixHFwazmEWEmeJfP2C6bIzixyn4TiMGLK/yOuLtM
gLAWzn1qCzPBXAzWoNQsxmbnsnpmtrhAWkCvhmd4oxi05c9BFaI+CMnVlizuUyrinNodn1KR6OCC
Z4IcIDYAK6NlIVxo3jauZstQFKNefStVQaZdVjBQdCI/eJozcgdOYSo5szZByeycJLueqBtUuhz/
bMbLmdVsvBelrGmjeCpFnB/clJBL+CwDuOFrUdlOtAJYLD1dIyT6yCyU31b9piDCck4ONBilULtl
bqI/vlUW6U451qJfW5Lbil2JIvmC5Wx6zqw4Nxv8rgx6Jrp4udWQi+9rBpLXqqNQZjepzY0nPVSa
Psb9a2IlGd2MIaT9QGhmfg4RTc/HFlKt+LTo1nMyWlD/5NvRyhPwfktWwqXUo14+F2EQ4m55uUtA
urZrWtSzcMi++2yo1vyryATq4jHe4j5kAIqGXfpFGbMuRVI695sqbtGz2GEGj02kjIgvQ4i85FZC
kWMjWMXoI3fcdb44kNFtSdIsiCdvLhyAsUDUmfjsHzHSA9badhxLgnzxMIEsA5gKGuiO/q0Z3I3L
whFyOzq2rPyRHio0TkvOZXT4ZG0BUCuIbkSSSB2QWneWmtz5fqgTv/3LMHBiehM7doB5vXEz51iD
P0KlV2JoxyAP+XmR/R75fZF8NY6M3L2Y0im5dUGtDCRbOlMaLx8T19XfFDXcRBml7fKJcBf8CLsW
hchEsatL55Jn0eqdovl96yp8elf2jp74aL3eAuLhitHJ7hp76fz9NIFz2SMXLoZfQQ8hYpaqKWyM
buTy9S/sbf0KLWMTw7Gl0vHSB0k8uoOiKcs7zHblPHYX3JxjseccLOsHAFECLSGIu+Qu85FuPHYO
DfZ3PGm4T3tHiylmeYysM8Urz5Im+PEpJ9xV+huXHx43Gx6PgSnWTWTDXP6YseYhga90a2fs3Rp2
Rcaw2mt3LqbtaE+RD/uG/yO44a9oGpYgeRHYG1gqsmLJwmPDann81kI6Hc7ctLUOpukC5yhVT828
gAVMIRGFZGzsNIqwiPArGRsb03RFibV1LTJU2HOnYXOHCjxKCFfLFsHCBVXLmJy10/k23C4VmPm7
ITY4PI4iYEUKkRdn8meRUzcjvHTTZDeKpp0RV5qoupsK5Tbkpqd00GMMA+TbMT4cG8Moqkf4wCUQ
P8D84HbAs+ewyopSG+pu3Y7YT3UGyjIcW6AugJll6x6XfOmmCwzaUDBxg5CD4MeeoteJkUe511U0
h8cBj40+tGiz82lb+X1F4j2kG/uZ7CCSNRlOud3Z9lpNrnAmipIzD0uPB8CkiUcGz6AmrZDk8Ine
DDPF4maABBEDocmPqG+g4cJjOEAVVHVxqoA8iAYDBoch6Wlj6PDWEh2U25uZ3Xj7WfR9H7wECqEs
eUtdQCyRCUm93Da5ST2NlZyOlv0xk7Co3YU51hL+I9uK73qYi3qL206bzZTEtvgsZNrl6S3vTehh
iy7Q5Td4CUDmb4gL4ZRmJGyT4ZfYXQy1LAARt5G5CqBgdoK8BtZhE4AneEV4C+iYWz5Mx8X9MTH7
8O7YVxT2b1CjrEeKO1ngixFLC0mYRME0FGoxaeaBjWwebGMoTl6bDB4Sw5mVwk0VMGk9GSGz1e1o
e5zqRIWQeYV5Bg1ez8x/6yPl+FNSx41/0Tcw9iPCyJUDaSgKSoqA0KK58oyxrj0hGHRVwvDQC0cF
QYD/m736fQh6XDxKD4LOAFMXoBNO0CYdrgPll4pumGZrQHFbXJ8Z+J0au2+ZXUKIQSa/ACdsjDw0
QNaU2uP7dSsQi7Ud2nILNh+f9Ez2gUG9LvNlPBR1HpafMXXAeCt58vqjqTuyKaokygxr9FpHp3Fy
enNsbYcEPksLcEWMLTC6GmeeSVdaKaNnxv39iAw4RcfZ6coFD2akJFE9gfa1r4ZgOpf0VqhB+ZKq
XYVejUUyagUGZnmZXVHKKub8/liQbKRoG7YzPoh2V9fU/DvLRD2lEfMLurW0Jp0O5bS70d7cpycG
Nv58Ctn82TtWWvaLywMUnWxClb855RkyVnkg7hqvJ8TW7ZZ3VdrusLerojbYwjXuLYFZhJmSH6Mi
wG3AXLSd0vFMRFT8qxuPOOXWj6X+RR7i+1+0Nk7LT4ICbhsgY/FPhCsr84R6jtibYfKgKzS5rsID
cz0YyIXS1rYhWo11nzdaI8s8TiS9a/H0GYwmixTfhTTNLdqQHKBesdBFOVTtFESlP2HySFzMbBIk
KYZxVWS3WndNdAt0YWxwM5fo2BJC7N09qylKtTBJiCwJ84wHK7SaHPVmM/kLhyLkRqS8Mv2w+iZb
ThXIRs2z7dTxLacAMql+lP1PytbxxS7tiZUvjjOU8k5DPVwL5B/MpqgTGIrTsG1kIRt/M2GXAyox
B7wDFshT4pWiIPrjAAnwH2ePQmRPdRMgQKFBSW9IlwnHB6TieXbWkd/bt+FUzv6eZIj0VY9CStS/
9ID38MvVWy4RV34FdcJUrvbBae1in73AoS0c608i/fK3x1Fe82s4+nWwlhlLFZl/1dag9PoGFoPF
nxxeVghtvOZvjoGtrliSK/e8kNz2UyZB24BygjCOnq9dMhIDE+Oy5svNrYa++duPaMCgkUbR8kRu
VvrQQHyaj3FV+WrLhncNr2nssNmHpDkTMtOF9QmVcSp2TttEihkoIsen3mXXdOg7Yqkelp7J/jPb
KlI4+H7ShuOWeKQNCwP/SIsELS/VxRsIBe+f32T5CUk1mHuMW9mLUEOibvLAA31Bzg5c9EBa9mVO
Rpy/RItW19EWY3OogtmRJCxFgig9ULdqI4JMP6t6KhhOcxgdcsTN9VFmTfIgBavt0+gx7SJ2p4yw
pY5ERe4trQLgUSKN7Y0XMoB+SOvKBKDGB4G5QfeSgUySW9vAybAgkAEgwjMzlukcWg5O78GEgjah
TjD3kAGtLnB5iduxghDHqYN4iJBarDHEUESBday7mFSMAqVAwfRZdET1dBl7aIJFrcdGTkAJ4drk
3gZRWoIqE6fTelpjajuogNf4K04wsu3C2PKv6I6A1g+1SZ5UZed/hZXbdzVjcgZx/0O6rMhHtl8s
y3og4r1HlFjNPQz2PmeUBo63vvPBVKAP67W96qSnOCIDCZxZsUIL+1tYAyFyM71w2wRFZX4chxo4
JMkAykbYZOeRKIJ1zoT7DyngKMjmspaq39lBq+ZbtO1Je4c4DUvElKefVH1zQIhXm7wMeD38G+On
JF7hbCjea6tvv3PC4//mUDadmzXJ+cXqkFxu2TLWN4qPlO1SrOSMaxzyNl4aR0dvCefo1Z+KtkT/
xeFro8Hv7JcKpG57Jo1nPLD341uWcUgQodf6ZhsiPtcUN4BjJ+DP8TdjKw85B5Sy8mj7ueeebCWz
n8W2l7+S5RKJi8OSHyMItrjyrNKWJ0q9mTVlxKcnodpOsKry6kQ0ubYJdxXiD6K9El/f9YAEBdtx
nhTmJo0PuVMUzMxIYFpuzDCG8LcQ2t8jteqTM7+gB7TZQfu8q22/YNHRRnR0k1XEQLr7Uju3PR7G
bDN4E74qbt76MneZGbEnGAcqkevUO2+BrnO3LJ16G2QxfOBzBKcTWbIo9mFCHbkdemftELOk/aMY
BsE8yRiyfdbWqP92i43xPuoNYUiIRfJA3pZuHYzfOO8YzwIfDr4TM/NSDq5Q04blnv1L7On8y6a1
Hu7UEiPH3AR1nPw4SHgKOHWL9k4yI+l70wDc4TRFDe8ekJHL+n5Q0q8PmrbO23qh8rtnUcUswom1
iw7IAwcyPohyXV/arn8xCRSWPWvUFSWIiIKAJOp2EtTgv9Dt5nXq4ThC6LY1vcAwkaSp+xmwDvbv
NGlg00uNexqojZdWxPYiWsLsbI1gfbzYcs5yiEriXIqOsjjoY7++RVZGRijAieYntxam0RmF/bNs
RPGBkyz5juHgmX09c3ej5ojoTPsxxNmeie4hbqkSt0k6Qk1v+i75BK2N/QhsU8BqrokVw6CEJR6i
Rx+wD7rGYeeHHllYBFWV1bYQuPwJuA/XUEJhiSviHxaOQUYQ80Q8t3ysnMD7CzBgBHQuOu+rTNGT
nLBb0BF7DWIfwr7mcB8QZ1Q/eNhGCu7vzC4ujo1R72Kyzl8pqPAPMFFJ3OW70pfLGer6BKKwmkAm
2lXUertscvC7tKbQgmpeDaAx0Rf2JzU2E2AzaBrO0YlQCPKvqggv6kGR7FJsxfYGd4ccnkxHy7OR
HVbVm0b7+ake6BJuZ5UqAOEdE4DNQgPk71NryMMDZ/d8pqUQiIGJcg2sixHYMMKTHdP07DGYeuM7
Y9HUfqha9gj/sNXg094PYQts9DAips6Se5Z/hEgfWTR4ut/nIZ5S+g939HO+5yJ5tibbz4AxRfHQ
3dWD771yiIfh3k/TXG/nsEw+NY4J/XeZ8VeLPbPc3tkGBu82gd3Cq75UWga3Q499AHsJUoKKECg0
xrtiFoO6R4g368Ng5gZBIZIYa9r5VGIxT7tr4YJUMaO7KzteHBE+rFy1KebSjWA0hG73HsB5bY64
cNvmMuMMtbBNxvCetyC46vSR5K/MZfK9MLRBdTMjHmZxCtUBfzmJOFDHgnJbWGIxt4aDMTstHNDo
vIgNTPAgIzI6ox/paSZFOK5BA0HEoYHlrdwuvj29pkvUCdy+uuoOyIqcau+gSLz6CSazXViRH8Q4
xSpfcxIC3Pu4DSheGUggN2Wy34lXpnLDb8QLTK0s/ZFIwCngWsb7E9hsAwmu3fLUrMd/2KjqGLT+
GJ5ah9EyWy0QNieWO27yl3gvxJDgCkVwaNoUoXeIwTc9kaAzeyzORWfXt3469MNfLng3uwcKwfeV
Y9hbITqNeHbXev2KEiKJn6FMrRvFeRHACcqZx/qwOsbTg1lAfXHHJdI9CT9BdEkVO7yHczpnxyTB
9L9ResJURkeOZJ1e3mawkjo0LwElI2SaoJTVNpfUvNsahZJz9Wnq2S1URKnnD6nEoMoNAEKqWCA7
UxRBfQTeIKUvARO18yNVj0sugIQKdQ/c0f/VADrmO8YYUr+Mjk3oGzNxhYAotMJzVQBJejIZpe9H
i2MiOHkJwyEkVLXBep4u42ZOfGt4T1NfNjeNQVC7ZbLa2sRbqS568JpJ23sGlTZ3A/GUzT/XYSV4
QL7mwzhN65QRqAfH8xl9+1iex9QwMmMeEyF9SpB2iicPAerngB/Mu+9ILe4PTkyBAUPBxe4zF/xc
h5Hk9pUW0U1GbTH3pSRodx2ikx8mJPi+SQkQd4gBJwdYPFEGyFKtuE1f2krOX9QV8/ikIgKciSgy
jn9EAediGbJaIasNWvO6vU+SWue3pDWE+aVtWP7sIgCGrKzxetQMd4B2exg2sQEC4Hc96KoMwCUc
JvRYrYqICsCtpu8alC999zRVfpy/DMWYoe/nZ+HQmnOW8VwzUWw9ZoETdt0LnYYhejRxkooNlLX0
BFEoEffBe4tBZQJiMeBZ50+kF733Mpr13zyijT5hhBr80yh9J3vnynOsRybmJr6KJFf6RBlDsqCZ
Qg/PuOdwpVS+FvXjhDY73a87H+dk+3je9kGGcouemnU2uyabDJJYYDePK5/ilDJHEzML6cLqEB2J
A7NpQ4XtEmYkb9oEw80+8DNd/QAkgGsxpWH2oYRJzpPAxsJAySUXC9HI+OoGTDoQzSkznZ0xxxMm
EhP8xOSt623HYJr0ocLiEg2j0b0wCieKpMh5VnfrDRasU9fgPXJBCzHwhhPFArABS4NMCPhmrZ3u
tIz2sNKqFIYqO0LuycpmLlqgAhIUaVfL5SYOsTIx85pgRqpR2gpAoCGPRzMXSrZFj0ClK+X0x6qz
8mlOozTFOJX6KDaRYkNuhon3PrXcj1giu+TVTmG+MJ031r2FyQGnkuaF2iLIo5pHtCbGNYI3e0Nv
3f/LTIsayUKCz0a5zXz+CoQMBupWBrKcAvAvxmssyD5q4pgdMl6/nR8PWCGRfyNNrs0i34ugyJud
Qm7/ga6f5V4WTIacWXyGn2hqXAKDyFI5Bz7xdfuRwfhbv6w7Hu1W86XjIb2HachgsywaObyDFS2/
lsXVK1LNxNY2DQfvCVSQuRo37j/JrKz/uVoU3zF5szeuawYgji3C/M3EZY7NDWnRF8NRlFfdrLp2
38FhsPZRVeYf0VCDwHPQP39m+NSeLbTxKfJm5Cc7g2XxUqUEZm2irkF/BcSt+9EF1Qp7drd4wkrr
vUW25/4rsuz/tKZhCLeLrDrU2UOgbMiXTkE0IOpjtndJ7ewCx+VcnJCeFju2yNWtRJkJ+YiYY7VB
wQhT2YArrTn0FP7FWSjSi7BHssjIY841UlFYHFUywCTkipzzdslnbBQqRby2kdqmI6Dbs0ocfaL5
14lWB1vSNLtf6qwm27umDjMKmBpqZ1674W2P6NDGSSXYhMum5bMqwm0y2oowKm8Cr+wxFnFeDYRF
IVyVNhoV9Ip5PB45DKpfMyrxbRnO2xUIXlk3Qxuon5AVX4SGr6pJfo0YyO8TC/LVfliEuvSeI5+5
c5LgRBIf8Q0zullgGDXf02bgXKV7s7KwO3eMQMH7jUn53ClNKKXLfU2ib8PSdu+wcvkn9GC9GBTB
p0W17gNM5ZWuA5ZJszMrUgQnXO1bE+VudcziBBPanJbytiuX6LWGgjFsBzgOqBubBttI5lKkoALB
3huxEXy0EM2os6mkex3HPn1SscNdmAgCtIAOJNPF0WMNmAMpubdJgZPdYupbvu2R6nybemRdb4KJ
LpwNq4OjVozT9GbsGU4mzSh7T3bWHepsr2YmnEbV2UfsNG6Hzu+fWKuplzyZm/u8Jh5rg2aGwZmv
Q/1UQn1kTJOE0z+nyNGOsAkLjl7Rl82ht8knP1gWCfRbdOcEWEo1LX+wT6ln2Y0JIhJ79Qb3o1NX
B+omEs1575txa1uUU/vazxazNZkEb4WYzt4w4yse88JOv7E9hcyITONnOzyM+TWisQ2pGuPqa/Cs
8CfK+zHf8SSQkdXSkl0jaD/8Mxx8PHuWCOo2Wm0K2yWpLCZtS1u8dtGMTqWyjH+XtE7tHiIqJ7UJ
dc4BmnQMkogN4lzdRMDJPrppCjEfB/z+VA0xjwYXGgIhzgbY7EObOY9kIXJOAeRyvhL2RDxUzSCO
eu7LD39wyw/ALfVn33sIKx17FncsHPKXuA5gQfc14/rzWOXVsZyg/e0m9tqfyHDokOJQIeU3CyIo
aoecsjd0G8ibLmrz9ATlgeW4xt46nkVN+yxjBN/gnWb2XB0vI3imtqUcINgGkZUT2tCM6R3JkyyW
8Ics986AMfO7j4pu89kLLEKXMYBI7EDKe5pxC017CyfWnzJNxwcjMelRXrs+RdtYiWUVYjEFAylX
vlo2Sq8N1lEbTWSSRGbHtEfnexsREEJOzRx4o4doxa+zbWGa04TOm+T9ZaEe1AXocUOzu0m6ZOi3
DIfGlr04SoA9wgl4z+QaF+8+wV/2ZikMseZFpyVYuTElGULpmBYsARsmDhVH5UWGS3KLMKaddvDv
8+Qz16n3L0PqFGzQcGnG62WPCaNKm68MVMOtnZkV/m8c6MR0HYkkWGWu3+H+OvMDw9oO+geKrft0
mtzq7OQTJBOgHRWoIldB9sxpXJpT3eWr8BIGBdwn1dnJ3gK9PN6CqmSZKDoUngwrHP8yqsr6HRBj
H/31nw6vNTFY50g0/QnmykH9PqwCdm/0V8lr0cEkjPJWPRdTFX5HnTbcopyB+FRhgexn2xVQlRiF
3olBgNmkQQPVI4GmlUdSD+HGcU8qs+lct5qIPgAghzwUGyEcHVUeSSxucAipJE5PfttAGpGG6n2f
wh/zOdR9888jwSjZO7RCPVtsba2mhFafsXI6HwDW2eFOATfRNmNezT7XAoMOjHQMawYeth9vuNFY
jQD7YvswZDK6IlXj6sa2ltyzE2aNZdsjvZ3tmPq9JBw3h67fxG8I9bF1xonxjm3P4pIfBz+5Qy7h
mpk5ydVfXdO7uW312ZVVnd5SQIgHfn+FKrzN028syM1rJSvGz20skuomgbDBYN6ymRBkrJL0oRtl
8xyTkEP5XCT+vcDlBH5nCsxnkvTc0uw4RLdLHTcJ92NAjv3GdqsWXQ8T651h0yU3Y45DEqG+7h48
Gl+8+b6lvnnTycMIgrj5N+H6IU8WiQVCVTHkXzLCQe0NdJKH2k7hQOHM658i4oYYNeZNfUbA3o7M
n0Jix9aik2FHOLnvJZB59iHsilcvMzE04CplfS6TdB3/6wK94IBJmLwC9q/cRipFbet5E08pATP1
ZQK4/ZPAKSLsZlGZ2qZ9kbxp5KQTL27dX2RTTRZLDF7WjVsMuFdKr+tJOIjiXx5wxjmQhmuG67n9
zMlYPSdL3dU7v9fzHwfrxRMLh97fMl5XoL7hYV3ipV+fGDLr3sNwNmeSaoW9XXRkrzyqGHiGk4xF
AphkWj4cpM73uAExVtgDIA2+PpuxW+iPLTp9wqYNVNEUxiNfBt3+PDmwu2wWqxQtheU3uzKyvHuH
AoyslqySt6R/Y1Xi53Sbndd5rA7nyaMY6wmYtLeW6Vx22FQnWIGcJTL7rrCCbo9Im2+fYyh8K0XG
zDZF3MPcQ7Xeieefj9ZWjnoPXEn7Vk0jc4wewfPTXK1WKYpbuavB6+froAdbrKKkxTdUCtqyAdPA
qcN1Q2BLNo6vhBrWzzTe4/eU5gW2Ik1MjsWood3WzCyrTUqkuL1Nlso5uj1hh9Srq3m38+riDcl6
96Yh7+VcjquTIbNmNtYRMG94DDmBXt6Yhf84VGS4w3uSy70pe/OVQsV6X1r2r5vAY4q7Jy4uC05K
Yiw7JtSsD1oOtF6ow3O0X6bM3jyBewEUJ8H0N6m26iu6whStDgZ5fFpxPX2mLbXWNq2ZVO5gNTpn
Ti4aeo0IpdxZyAXMCStBcsHMxVbLY/IBlTHj2iGZrPLzLV7DIMKDnyXcAay6gaQnjfmuSjY+B5xR
eu8QHcCWUCG2YdzZddaOLf6YXpkvJ5RbbWPtJpyQ9qWfcmfaRXWJzmyWrGnPPQmjL/h59QlgoM16
cEHuyLqWFSsrbDcf9vmwxKAXeCS8HSQe73OweriRHQmU/TmVmNkP6+Pi8/XyFu3ZZsPcoAGFVolu
sCOTywoDdbCwPdNAEQc+wxIkdXxqFOVVKQVsCCkIN0CkRO4rm1Vtg0CMGnOUjlHDluKTqwObsrqG
ZJUlB+UE0x+dTSvxpXMxDLNyFSgYkHsQ29UPzRezVgG2wMWGsrGQG7/mAG2gxDhk6G1UjfhyJ4oC
Fo9tZ4hDOojaYOqyxvnqWyDTW45w92GBN4RMxjdkR41otghi7cXMMj9asbI6LcxydqY804e6Csp3
Oc+pv2mhbCHAoF4oT71uI1KkcfLFR7K6aEOYHoIq7Wht/uVDjgfS7VFznSsr1NAKKWWYPQoj4lPC
qARr+0T+Nbyh8n6ZR2FxvSRj/RKExJ/ssE3E0SXnfP4zpCZlV9Qo6exUHRvaV/J8vxkMwBoZJt0y
VGKX5z3Bhmm7HX7L/DErOs8ga+APdxiWF94LrCRkbkuKnJ3nW+nHIipU30nmJY/lWHv9nnQncRxD
m0ylyS+Ge+q9KTu6tJTZRnAR2bz9AzQdbRXOf5ydR5PUyr+mv8qN//oqRiYzJU3MnUX59l3VTdOw
UUAD8t7r088jVlQVURXMiXNYNBxSSqX5mdd8IPAUfTNatF6WVaFl1Ss67c4+1Vs6i/1kVvpWtiBD
wS1XJHf0EEL0u1GgosZjltE3aKfZT8jlRr5MdA/OBtaTxrTWhAo0GF2wOzjWQ42aCnkKSnsEdwGu
l92KC7MikkHZ672LHYT6qrZR34SanApujGUAxPSD2Z1atd3Oa6UACImFXbZxiHh/WhQg/VUEjpwA
E1rLM3QhLlyZ07aDhNX8dCjRVJQkTBsxJVhx3rbTYd0jSyHTNxBDtO6KuhFrCiogQqjokcglKC28
Um8r7kuKcnCskirrX1MEDe0FgBy6LWBzcFUGxmxSlozsaJbrx3rUT2W4q3WZ2qzidET0nnJr+2MC
WRWt6wqIxcoAr/Eec7r/yDiOXkYkaMNlJtW0dkg50cfPfflmtVF2p9c4maxEbtFFt2T+NbUtYDRo
SBXPCJsFT5PlCIgGbTL+oko7/NShs3whnCxuHeqt0apA4g/VKtGk6wS10beAD3ygSQVSKG4p7YdB
jnB96WYCTHk6V9rcoq0HmjgptlOQeeJHdhiaRsS6XV8g+Y61c/uD4IsaKpuyiJI9oJlAgVF18s6k
FMHxvDKCseUQ0U3ZuS8uXLRs0wSdshemMfYxdJtKt71ukTr0odvlZAxjcx/GZk5/GaBV/RUfAKbJ
jukxU+CuQ9268dHpb2nd5GMJ8oiyMn32bDKpeC0NLaUDHLI+ZxuNxgq3DXaBA73uUWenlIbvxoJb
DyzszSzTYeH6XiIf0sSuNTybwGbgUkhOsPLZM22T5g3aAgr/tUglrf9mKkNPnWXLN4cBWkYS4X80
spCxfIkwhUYkvy/s9g7rOldsRDtGcqswNMw+4LSaNnoRZlH3aDAWuVoj7IBI4q3losxK/O8bLaLz
QWIoWLwUPYfmIXBau852jovnkrqDr08DYh0GTsiEDFaB4s66jmFHiDVShAMyKgG+dQud+r4+Zw9k
+HD6BkI1V5ueE3T60y2Qb1p3SHhySKai4cLnhqrt2wj/QG05GFmO6wRgJwxXIVrNWmA9Qu0R7uMT
gjk4Ay+DAMo6kgsmxw/sn+Bz5KIwtogqcKlEFmFmwKFV0iI/J9ZbCSxLHyXQevzuK6AiSc35tIB/
rX2tKLj9UkJUb9Ryq3oZITVAQJVi1LJsQk9+pqmNg0+bmwYYPInp+SrMIdCsdN9JrGXXqerXDBnG
A6AX0Sx7Ukl4+EDZ8TqPLSRHESAXpGPD+MtREK0xwk4HOkLA+ol8oDTEa3hY+g5IoSkpQRTVQ9Fq
clyg9u1+t5N+3KD0TnUeS40G5FHbUEWzhQUqrm+b8MsARP+rj1FeuB4yK6PuRLKG4xh9MbnjOei9
OyQN0w7CFFE+AsEEZcVQIuHuT7IV/Ko5DyItEP4mr7MBAU0NjMNBEa0uUQD1qjWKRxjE5xJXkbDL
3Hcq68BXoMKm6lbRwgdSWccAIN0m1Q66EtRnpBWVvwKKsOMynaRs75yoMl+I+UBu+S6B8WLScQ5d
9wLMy0JKhJWErlvRDd4n8EmKjIbKEvIj6KPQdPBwt4Rml7fNvERWEbQZbav3wxSiIGUA3vW8yPaX
GJhFSH4Yk/NJkdHSTAVHYeKd15kQwcB+4iVSxrip9yP4sIE2FjGcSdGnKCCAczzgf0YSDMAbNYIM
45A2qBy1q6usuY282lersDP7bulIj2IE8iv8aXR15CLKcu87SKL6swsqlCAVksVPaZTWDwTCOpaJ
GlnZhdkgFj+gW7sIG8RLV1DbxGdXp/q7yahS7wGMUV/i3eJdC8Z+j8TS8F1mVvFgKgxtNyE9HG+N
VY1w1zUmbNyY1ixtZFX0rVfChHi8lCUfGH8GVSVLXDWoqqHl6uoLlLbQLHA6b6RZGkU/siTDmzWr
M+0RUacE7Tdbr26zOENf2VZOuU1DDBxvXCj3d3pTxe92wIGMRyhCgiv0DsAggm4Gv2Q0StgLbwrT
z2A8DHh+iHF9D8J4/OhRMCa/Bm1SL+Toh+GCwjC5D+kworNMBzd/TU30kwrM/os5NfmzJ/lQ1Bcz
ChGZhm49FmIWcrljr3+LUpnRpm/DQ2zMFdYwtcYOkXWH9SbwnIN+N1C1IduDREDwCiHA9vvom54j
2mrEYQdnQUPIAd7TFH52R8NWqwAsobspaFAXCwICOgWIKktIegaXNQLnfYBQBAZbMH+hz+HcZvcf
JH8jNsnl0NzxHaENRYYXzlkX1bhFy1GEmGVhSmfWVLC/SFfMtOQpRY2G3CsDDocfxRMp1kDGroWy
3VGZrMplqwz5jIzP8A3+YvUtImP5oJfrtyR80/CewC0+0P9s3pHtrl4GNMpRGQoM5HUMS/HGiEAy
Ef8N8w30JZH+ukSftNiVuh0grFG5HR5cbUEj6DYE1489lYJHYK7/81//6//+n4/hf/s/8+c8GWmz
/1fWps95mDX1//xH/Oe/6CrMP7358T//sS2p60IKF1SlTcETDCq///HtEGY+f9j470APg7qqaTQX
Vto8dEjhF17QPV8eRJ4PAl3EMTFRMUwQbNbxIB1Tx3JTGGmpkTonjhfTKwjRBkSPS1Fr8c+jOcT0
hiMtS1m82PFoLAXIho4N8k0nnlzDuUL0fTTd9tai3fDr8mDn82dIuguOrVywebg4Hg8WI4RPGx2j
L8BnFTwljDw5ozTr/fIw5zMoDXCpOtGbKWyQfMfDFKCqEINyBTpjsMoeEOhQweceNL7ajcLxvJfL
wxnz3/fHshCua9sYelkS0pY00WI8Hm+kmtjiqKf2Gbrm8A5ytB8I5fyWAuBikHXZb2nNAu5Oja4r
cXQwR8Jwt/WS7xrdKXNtDzLgmOfo6zpaMFM9oQeU+WiEdKLgYFZRVKKoANOHm3p75emNs6d3hKvY
fqYQNh7v80f7Y1GPWJkCIpvUHvnHFIMCCyGgEd/HFE5D8DDlKv2KFuFsfxlxXXB3JYiNFP17Icyo
vr38MOczyVJzHUMnp1WSaPr4WdqRkJqGQHDIfLvGo0r4ioBtML72VWCjRQXNSKfNc3d5VHU2Ay5j
8Q87Dj9LOa+nP2Ygi9DbbPuu2zt95v3Alil95SilMTJzxSkMdaIf7y8PaZzPOmM6pikMi41gyPn3
/xwznQ1mW13fj3wb9wak74gSKF7c9M0zD5eifg08V225mFNqte6gkuKLhv/ttBrd3q/QcGvQ8Lpy
GrjnM6EMbJgt11IgLKR+/FTFBOx46GpUtPDFbewEhS8Wx01vRkIuadFmqBQKTiK0ejNrF4xcxMsr
EzN/4j82E0eszsEA0Bc8i3CldXpG2A2KMqNn7DNSCVLdogvVlvx40t4trP+epybrM6r7HdrydTDW
AcZCep/e0t909fjWCmJYhSRyMkUohuNIrC4/oDxZozwgBwWyC1xvrmvwoMdzVOWVZ8dQqvd+XxpT
dKtahSYUBY0AI9QegpN2L6qxG26mwIGoS7dtso1lVClX7XWnd9FzrmRMpyBDwANaR4Y94wuxpF/f
wRtHkZ1yV/+rQsQZM9RSo5+/rMc+RR0wQjCIZL2NkE8d8Z/yBgyiq+YFA9KgKSFKFGSD2DBpTrMy
fc3Y4fYh+81gEJY8YVZcxBuSWQJKcH3duHfQPuqRkWqCZg3rPOjXUQIi5Tb3QpAYQCr7V9khSb7G
2ZOO+TIgv24eW05esS/i3y3eRIt69YyRLsKVGbnitESSCM8zExDbVptiXTvwVMm7QaFoLsL7pDcy
6cNu18MKTW/bcnicNCTYnsG4weG9spxPd9n8rQyhu7QN8BRUXN7H3wpTGj1DT9PY9+hY3iOQTB9j
9ubApBVVimUmsOJYQUyBZUDJw0Mmsy9pJgX2RobIMbxeXjrzyjhe2iarhtvWcqXgwD05aZu8Fz7i
KOWhmbynvh6CnQvffNkntRjY9PEvR2TIenZefuW0+evAUpoGgYU7nyfH06D1okDZqKgOCHIFOz3C
zt7OagpvhZk+R4jPvFMo4ocVGOLd5Xc25iPj5KU5XG12syFtBzL58dgAwlgLwxgcCmBc7oqIGHfc
oYC7B8wZQAcwzsR6DTsDIAKmZYcejPfnxCXVufwg53NgCVPXTdOQUuquM18Cfxy4iOmAlc01+Cs2
K114hrkwknS8TxEt3eqiDL9FugqWqCtrb5dHPj8whOJaUS5TjwWTeXKiIU8wITiaa3vIfEO0Qd47
GO9JpSOxEsIcV4aiu73IwelfPUx/v9Xx7POugE90A4lAyPMn14weJkMN6jU5kIramB51FsykzYBW
m5EgZ4MqL82ghLse6CyuR4ErsullGGRbLZoRPlGwAhQZAVjTOlPt4Pj13t7kuBt+DRWeRdHPMUXw
+mHsvNLc9lHaB9vGN116oijIYSNatAGt/wAK7kIVmOCh9VMZ5r4C9HVH5xaTxKRmF9JUCfUHDElM
Mmpdp4+E9xCgEniNOLBRx+2qB28KoARBY8kR4fQrFB2gvsdt/Upglj9Dy5y+epyA3l7mZam2w2BQ
rO1gY7ibUuhRva1hjtLUbhT5eaBa3f6Y4LymNEhg2NxKJVGAQJak5/+1gkg90w5N77Oob7XtiDYQ
6D7UUUDWTkxYc1uhVoYJFVJ+7cruLAf/5tpUlLbw/ChfAo1a8TPu9E16B80UlxtKLE7sL3LZefgr
QmEIw/t6SId4Y1eDc0AoAulUO/Cqz7ChhghqI+K4X6RK5Vdk2lAuoBtVYy9uZ2rbhrT9wbmiyrYM
egRmNo2p9zsnBbz01oux2gEQjsCSKpJn+I2EeAv4VmOwVpERQ2DFIrCuTEigtYh+VDR2cAtDzdjN
tv5YivKr0/u2eq5MWEDPdlSDvLbyQGKCPCKBvq6JiFB8BUyEQEPZZ/oDfTk7KjdTPwFJrXDIcZbQ
hNjSQw5N9EuljD6/t4Em3Bk4qquf/Zg6iH2l/ZuZjwO9b0npZeXjM4YXR1r0a9ivJpAgKGy7eLBJ
kpbgnIN6SQdv1JZ6Mjm3AWTqcSt7J/+KjwAYnB7q2GelywQpTk2h06kQqsACaPLNatyq3tSjd7Rd
I3eLxmoxwhsugSpXuYM5ROTIAH2ese/p54BZdZOb0RoS/Yaad/e9TFKfohgC4/AtBXpTn+peTdZ9
C8nf3gQm0F/kvprOTrFujszZyFJ0d4ad2uKlGQ3Ud2cldCNcidRV4xMLIUm/1dCZvUdvMPP+RgOu
ifS6pkXF1qZ7BMPT6OP0LovDRr5K4fvd/VTqsl50Q2B+TKiQsLl6Sh93vZnCXV6if1FCbgxQGZgt
IYttaoPIftXKSZv8jSJxvQFACwhjMwc1RFSprX8atMIJUJxWxezq4sl8Ezm1OaSPCLz2hQbOeqws
4KJxvYdrGiXPJmYnuJDHqeY9XT4kT2JwbmrwObRRyOYRoxD6yUEFtlSr8rGIDl1b+s9FiBLwApQH
5cAhRM6HOEe/ciH8PndPzkZLcC3RawXAZVsnwS6+H+xmyhX7OKQ2TEEGhdploBx6k3jexQYwHByg
JqzMrE1T4kbL/HqBizmmgfTHfeFQyd/6jZ+Xt/R0rGhWu2bTIIAyoQacmhhTGDSI0FHIR8v9gQs1
+tMgyIcwx7cBdDRNwLDirL0SoZ7fdFLyPqQyttQpzZ+8V+romEcCHtyzS3hUOo1DC0CWGrsFICBU
YhsAQekeLTqjebCqYRME/37rS9s0BBKEfE1AUCe3vqpT1GuHMDxQaCTmQmcgfqpdDJ5EWgJfgB62
kwjl71CmtfeDq9VrDfj9ldT2fE2x26nTICzscum7J9HfAO0ucQ0s0BKZoqEAEjUc/S0bd3DWfk/2
dUMhTNlX1tXfRqX6TqhF9UGZp/kBhtbwmTGjP9i6HuxzoA0/Gw+RGAUC9QnqjmH9e5SrdNvRCbAM
binHOokru6LBBt3K8kONo1O206DXDTAtkOGryjy3UYIOHOdxLPs3GIzRtgP0C7mUMBFUeCCeL2/k
89WndEcpikosPqo9czT0R5yF9ODkFoZRHPoqT77WiCffIzIrUQqcijuAGhNUcZ/jph+09kp8fR5o
EekoJST1CgtO8WmgZXP9J0OZH6y2jh671tJXQy/bb4PtoGGYSJJmaGeHy+/7l0ENBRqB6gFuAqZ+
MugA5C2rVdgcPDriq7rNnXVUBPr9qOfBJ1RB4ls6VeLKm55NMtECOTraPZxcji1Otldsj7gJFrp3
iBPVbrBpCF+dyMk/kJ3DYzYnEDHu4JvB+G9cKtqX3/gvg5vCtHlXwTTL04IR4sE5pLMuegHRn0wr
t5bljr6u3BoFZm62G+b1wqZEpK/0DAu+y4OfVChYU3NNj8OFiMKe04rj5UVbEdryUCQvQgY9AH6d
L0ukdK8PCWJ16CADaIutJws4yq0WRsbL5eF/lyiPLg3TmEtl/KpDLaTgdzw+NWLUc7iMDr+Vk5da
lEBLyZ1O/hxcvO2oWwkgHLpdb6NSZa/IqkJkcNi/n0YvSxcN8mVvlx/pbAFyxKBTOFcj1LwMT2/O
GH6/lmCOFsVhcrBSW9vpjoWpmIn0wy6KO+++mzCouTzq2SlHs5cdhtAEnXeT+ufxPEyuha6cL8Sh
9DTPuRvh7d57ZZqvzbx0YzxOtPbj8ognVV2+vOmoeXoBqBuuME5Oc3hngOvhLx+AqaWvdYljpQ1i
eYuKrHVlkZ1PqWUZ0iJVV9yfpiuOX84HE9dBmfVf4DNVn/Pe/ALCWCEgawH7br02XiutiP41SSeK
FdyZpi45PylcHA9aYbmDiyhs2bC2/DtyNmepY4xEmOfJR6Qr7bsyI+xbEDl0Vwqg51PLyKDMbQIw
iiSnB+dkDvkQJ23wklObwfzER9zX6Cr/CZ0WuLmXvyOKH7zJ8R6y4Ky5ECcEu4i1e/ymOYuZHCq0
D0QJZbWHgtGXHFoTBOY1cumi/gko2OtewVvowJp8I6XsSAhO6zpvh05HHsEF9183jZFtlFloP1CZ
wD2tDsP0ucf40dtYLQbXUJXAiFCAK4fgtnTi2sK4Qbex5KtbNJHxCpr1sxsgguHMWUirm75Hl+eZ
aNxoP4BWuMljLJ1SJ8tCVml4go6HBV2jWQVif32NwbRFVv1WpGH6CVPIAAfRMER8Z4KKi5FKq5cf
BgdCvMpVVPngVmqrQ4ckix/rqnW8FYG1jodXkFU/EdsY0Tho66J5ABKpfYmk6NpHIx7qt6DKtXcn
a+uPBN3CaO0P9fSsZOphJdgBbbzXrVYexJBOHz1VuJcgrfDliDtKy4ALB9r0oWkickinK3joLTME
WKujVH/bpFF+aD2jbW6yrJ7kKqczsSyQdHBugfLjMURDHqSCQAk+BZI9TP6O9hvoRwcC6hsaygC0
Wr8ufoEPhLwMxaaqt4mj98FLRuau/QR8VubPYxtHK6K/fNhIdzZy9yiz3KNNBD2Ywm7zi/+EuScW
7D9cBT5pLRrMAICn6d0nrYdn+DlHLhSzPu6FW3wzLWcd9l4brcbAaL9ABCzzdVRNWb2ggFeDv6Qk
ay0KsFLEt/xcrUxYCmiim3GeK8wKfRqb2FOZ7rNDtjRsHD0fq3tB7SL8JOsI+4zZTmqAQeRbEHYH
QqpFgB+XvZQil7sqz1BIpeKY54sWmonYyjBN24dypHaCiBSCoW+2LGPvFqNNGJM4lXohsrzkW27x
NTVnpK+EX/PW2qMXrwCttdsOxzrrBe2kWtC3Bzi9wYEc4Dxh5Ahbw3RJUDXTmwYwGrnzTvHeVR/A
IsEANMi+fyppnMOExpUyupP4k8x6LQaUgdRp0/wmC7zwG7bdGixNP9RI5bsZRLzqij768LmmsGhq
y69pkmHyoqFbtendAEHkKPSdh6aaMKYtPcyn3yl/58WK0t1oz65DqF7YrH9kHUd3DD934MV+cPg3
9b6F5fwIgA2zhSJIaRq0HG4t/NKGrhhC8MY7UqGN/oz0iKJvb4dKHRyPov99grj0fV91rr4jpuIU
oSYQg3PENzcoRxA5YRk+QRcbho07A90+5d3wW0HJFkG/4FFHHVRrSgsJcoyWWZuh60FWeghhdzuY
EhpcjS4GT2nbNU9Uo5krH6Kgat5BnbUfE5KbPxKDxQ0IZRbzrDu3/gpVdQjvcTGL8pthzOC2TCNi
OSKMBuQmavSob/TB0zqyvSx8ly2OMj+8ymkEJYEWMSOzjcyPUjSDt4uLFru+JCVAXvUYTYRAuOgL
3qCOl2CRgjOk2AcuOqjL2Kr65sOrgcjcdiDtp5eolZAMYV83VA+l0uJtCbofZkdTyLeB9SiBtXBb
7OJRG2gvYr4GJCTo4k1UhGGx1At/QL+OABpNugGg30rvHE/cwHuM0BOyoSMyg4igoWeUmh4VvCQ0
Vo1XiUd7GmwwwhGEmnBDOqwoFIqkeBeuEfaLVnp9DjbKxlPvy8Tfj4cUPNNNRgAhPzWW17YPnUc5
bZkaTlZth1RBFxS+qd7gCsKC8kRVPbTMaitX5ezBfGcVMC82ZkeRYiE0I0o3g0T2BT1v2gixyICU
OxV55sFVbcnB7GKmo5YDSOdiBYlHQ5UoH901f4FZblXe5D/jMex/go/PPllIE7a7zuUDAREBwLbz
Sx2zVx0AFMV4W9bfis4y5aNuhVh5mriYYShnFVZwOzY65EJKhagersoB5sNWM0Cz7NHrqX7lkLcw
EU9y7Se6b35317auLNclpovBP4cpggbi3OSgZUeqdRIxCKsXONGN1oH+ro98goyKlS4c+KhyrA/Y
yyJj5Odtf+UCPw/9GNYmqyYHsWfFu+Pre6rAdiJyaR1mwii4OkReOSScxziZ0kel8ish93kwxg4X
pHOWI/EAOy1nwMgeM8usrYPmqPorbOXZuxPcCI5FFPFmcahdWerJv6axdGWVpF5vU4OXUJyOXzIv
kJqMuiB5QZYfmV3fLZH6y9PuCTNO6JTaiCJxQ79kId3aya982PMkxzEM0yIUg/ThnAEKwlTPKFl0
zqHtC8BySlAnx6AnBLMjoeu3sQD0OlHVWRbG5H1GuRss6eUo7S+PYFEBoCRHFYnE4iTapglcDVh4
ZC/NEGNC2cdIA/WYEAF3xmaTpidanb6OVyXMVCxPklh2j5ef4HyZIfNLowasjY7e1Wk8TIqro8Nl
1y8Ertas9tHPzlSGuIWLnR1qs8o+XR7Q+Ms726C/5nwKKAw1nONvbhdFUyDCB/MQVRKkJPvMuQlK
gzJCPMU2KnqyqNUvRK7CJ2rHmnbrW1xuSF1XdHOBNUL7jqMY95uQg3ktS5H+nNnotFV6DwKUdFHx
2UZh1d/bI7raVxbN+T5xHBrnZIFooBmme7JifWXXuC0H1cssOlIQ/rXuekgMB6UjvdMA2QfdiuMC
4erL03Y+a+R/pmvT46Jnz5o9njW30jUmrileLKghRMpQj9Nt0zpIUk04gBDANHj3gK0c+/c+buGT
wUv0hytPcb5ayERNOeekpIgoIh4/RUlfI0HXMH+Z8L/7XjIuvswBhLc2yLWlOUz6zeXXPhvQ1Sn2
2BwRgguMRXAyoF7DTsBW6sWAO/dQ9vq46kMhb+nslLdW5HRXEu7zRir1PfAQksIuR746rSvauYKu
F0vsM3N8VOgg/Xb+dQGOLFpN8/GVhZX8qZ8c+1WoFh1b8MP5EyxmIa+ki+dFkPlReG+uHG4BXcxL
8Y8any2LxiqjznsRWdtvLAyTHiHZF8uQc6umrZqFG3SOtFXv696XxERXNTQq6ys4deNQoPPoXvn4
f3kgSaV1BpbxLeg2n2SU+N6j88dt+Io8sMSTqAy+tHAK0IGWYxYscVULVyVIJsrv5jTe+j5E5FWM
nfBnaRb696ZDnury8jjbFa6kNGYoSvB8K+qSx1MEfNYtKyNAIquEIbdAwcD5BvK4/yqCSd5ztbyP
EtGlvNX1mzjEoPnKlJwuT4PIwCQ+cebhJdfY8fguAucyaYHdamVYBLexh2zns13gcb2DtY1qvl3I
QF05sk+PIAZlV6ABb0lFedI8+QyZn4VplDjOc4ww/4+mIWve1vzU3Jo6EcNaDcjSbLB0LKuXy9N9
WpPktjQpDAG/M00K6afXFRBTIGtQjvfAWNzvuFDhaZpPBiwT0+3dtZwi7QsEZQ0XcgW+9cpZcIYz
mYGaYBt0IKUAAAF3HM82iD0oZVL6+zwrh2+Dqak1zrhpsbTguHxJfLvZ4jSi7TGPhfIK0w+B5G5a
OATg12pXZ+cEz0INnOYDEqmgy8TJwaSVnqjBOiR7Iw3HWwdpLcjsZrRDzmq6Q9AHFHDruj7evQRy
W8+Z4reumjxrd/mL/OU5OJDIQUGWMi2U2I/nBEaD1fYUi/c4j2Y31Timj6IabPJAIEofVewY32wx
1C/A+rWfFCj9NQz1K1f6+bJQ1LV0NiJVLdpAJ3PhxoikRkkn921Hi3OpMhiyK7IE/VOlw1RbBQLn
GkRnMR5cwHJprwGGzzcEoZMtKFyC+SH0No/noE2mBp1Zfdg3lpXuY2NIN5M9m0J6sI8Tq9dumKJr
gcA8sX+W17j7HcPmRjKAMlLSO9mFKA9aXYF19L5uJqRblJdh1NcnUruhshNdOefOzhmGYW4JlQG4
sAVOzrkQ1ECFgZaxx5QNzpiihLsI0tr7FWJlt/Et4VwJc04P1vm9BJAOEGMW7QfzZMA6HWpoZ0C6
xDS56HFM2YMKQMY/ArvobljH8RudbLmmhosEnjMlgbO+vLL/9sqc6oTFtm5JeXrzixwl0grnyj0s
Mx+bLa/qxkcfSe+Nl4WGcZPQaUuutMfPFjJvLVEdpcLPOxOjHi+kEHxJWsejvpd+CxpfwrDYUVpp
ke13Otu6p4oErT/1PGRkcy/4cfmN/zLn813CkU4qRhp2so1UU7JnkGnac6fh3VNaQfW5ELa+Qf4l
bXbcXtE2C6hSDUFqY+DkdTeXH+BsSVs625del0vAQZ9tnp4/Ag6aDYU+aiYccfo/zUpgUChuYFFp
i8r1cGu4PNrvxPloB1GzNnQOLpPXpn988r51kJnUkFx3n0UuAK2y7KALrhDN7+/p6DWYxNYx/OrU
C5Bnw3wCWGaOZIn2HTCJZVGx7jpr16I9vkaVKow3LQRVKB+dCAAvLUs0btI7aO96gZRdLoMNvTLY
VXkkyakLG0mrwsRRBQG1aawXkwLRCt0lTEHjQj2mJB4WRadgjjmY3A5yThEbVzRPYTdEzbVYbw6c
T+eCDMxgpc+9PnGy8uouxOlj8tQ+GQdKTl2+jywxiAXOG2KFgTXJX4C4/V2Lee4aBbZ+KzBn/4Z+
+vju+ri0gB3Vrz3U/AFOHmrGKc8afo5l0qg5Xg+BMDsZWPG0NzKK3Vt4YJV7D3kP02/40pmGD1BS
UGXsjNJdF42ZalufUyw8REaRaVeWy9khjzC/g5IUzGjddM1TdCXYt6CacHvYm2YWYLKXB94qHIex
W9pGIdfOXB2LYs9aXV6lfxvWhb9D1kPM45zGHEnh260wc2OPzqsubxAfUGDV84CqdVkWnXZfA4va
1GXTXGlU/WUzcp9xCsw3GvWJ+ff/2IxDJc0AXJ++B4wW/1KVg0NBpSELGCG6V155y99kjZNPDXqR
AcksiexPbzMuu8zFx0Pfe3BGvvi02tFAIi9Ddr1MghUN/Sm6A76PUQliObg5+j0NCyOLqhsDjPE9
9Puxew47Xb13cBYht2sT3NjBr/RVpZpoXPcF3YiXFoB2sGyCKrRXuWOXu3CS+NnmcZG5K9Hj1LQb
q27Gvhtjg35EYLkwxi5/0r+c8qQvc2MMRgDNrZO9ZmAp01bdYO2LyPXXs27SUlklTlqgwYsdJWaM
OSY6vL+0LBC7y2P/7p+eTjQt9XmSieHVaQ4lwM3Fde2Ze8MFIELV1I29clk7U1fdjAClrRekO/ot
jvSW/kC1I3twSbmxwSJdvfODyRmRZWv6WSFUk+kDvMT+KY4zx7yyIv5y/VLtnGtT9GhpGp3cBYYv
J2zUCQCq0dbfILdj7RXXQ7tMkf7NVpVThS+Xp+b8swCdpd1v6eAtQIydjJgifmCkSWXuTaVP/lOL
1P2nwNSScTXYndGQXOnGF7D2gX9j2bV4uzz6+eVLEY5SK79y9UIZOd5uY9NZ4Py4+9qZKlSjW/Jh
e7JDHBcQlVbiXk4l0MVni/p4rWFNeXn48+k20IagJMbWI95y52Poj93OWwoO18na+0XYrDuEL/FK
SU3UR+LQoNcgmulKfHV+vhC4GnTg3d8Qj9P2MADKFilHcHle6ENxiG1BExATB3uJjav5fPn1zk9R
BoP2Q4bCJON5e/x644j2dl1kct+MAd5Ig91ov+ilQAVQlj48jHocvKZN8+8BDSQSx+Bfm3TROX1H
pjTSUtYafita/F3THMqBIFvsW4wYcJX+93ecITNAGQyET92TFWTSqkEsmsEKBGBQ5x40ba86T38C
geoXy4BUCDt5TG4uD3ueAbJm55rcfCcqdVaRNIMQiGXuiT0iIzjNjwKSG/QVFHNkiGt4lqX1j5om
LPV8LVxnk/TXJEfml/+fx7DnVNSyCNiNk0+M1BXSRZot9p2lGQCFrHijoEQAxkFy7Q4PB3je0Vh8
jEHoPNZ17lGVCa/d1uclAjpKHK6c7GxTRe3weKEpWTbIjyiDj1C3mFmOdMO3tJh8d815C2qrqwL1
PMWDyggKMaiCWox8CgdKkMxaOeW4vzwvf9nYIKkM2Drg18DMnTwQCgVZgmC6QJs+Dm/1Kgw2MFTM
WYY5vm/Qxr5ybp9va/BSOlEzgDXuc2cONP84SIKIcDeWrfc8lVzMi7pKi896gn5MhghqdeUMOT80
Z2AcLwZPy5Go2xwP5npxAEu5iPfGgPz0U1MhLLwlc+xWqNUFuJ2idm6vsqAsvyg1Je+u3oEC+ed9
R4JIl4zDG0DkWcW2sUap5XLM93lbp995nhajO8RXlnGeOtPW83zzLkZA7Eo8evZhOadZ7TMclFyR
Eu3xuxtcSp3f0zCLB3S7Ny5ESgqPYF2b2a1ndpn8x4Uk6MsRcdGKJCUH83k8Xg7jbZxC08OYAk+p
m8Zqs1dRFHUChMBH1zsWw3SFJ3r+igzJhDqCI41W5MmQGRw5cAuOu69lU7Q3uSvDLb48LkpsMht6
vAFR8b8yrWdFZravnEuMkkOUwu5pJBqoBF/ePPUPCYpuKCNNela9z8Yp0+tQDyLCcsZw61uzdJMH
m0rAuB5dH64ZhJZ0uCmbEmO8Do137crGOlvr9PkhTOqoDlP5OU+Og1EWJF/uPrWb9lNc9ek7QAiH
Xnwd1uKpw3f8W9kHbbLHbDFbw7oPr+Rjf/kc1HuRltSptlEaOQmQOiMtUb4e/UMXaf2t6YfmF0wL
cghemOkij5b44sqaOwvJeGcakzO2HCoyEP7jNYcPBlblTMce4tGk3eVWkt4kheOwmweEKxC2L8QK
LywUI8kuoI9cXvJnZ5mgpE77AzIZyR9tyuPhMR9t4gEUyiEoGzzzemS1tjVSYsFWdoifXR7s/F0V
xybvSSmf4vppBt5ZTYhkVRkfIk1rbgrKfq+TLK2vZLTvLniqDRBULKLpKNJyuzz0+RU+f1NQtkBt
aa+dZf9WDqQc+W3GBl7wBoxdbA2MwG6aXqu+qEDm4LzCcNl4WoXUWBb+GkB0XNnsf9l4M76dlgIF
1BlsKo5nG28LDevtzt5b/4+z81huG2nX8BWhCjlsmRUs2SJF2d6gLNuDHLsRr/488L8xQRVRPlUz
s/HMNBudvvAG0cPlWZWGlMeoDxTr2cUxblzBLiJ6iag3w7cHWO4fTCVH+UiruhiNOD3UH+tJjHth
2//pZ1ykTLA4oapbQM4B/F8FOLks9Lx1E48ojqd9KzXFqjYg1Zx2ldbqEEGec9G/KsNARSPGFqgm
QjUXyITVQXBwITWDg8GPN8Z7x0WqDluR7E0dXNe4B+qvmMBjBugpMZjYXeN4/X/AC9vPEvrV+IK+
eYlLpa1W5TYsZfy+sPJTCWU+N9rvnsb9iouYPfvocZyMmiNbThhtk3obBYazxpQzuJNcM9STowCe
nGbS4qB3/5AO+rAfnTp5dBBcXjhtVzE6n5kfgkaBbdLasGcpSMOz49hUFVGWNazsAF80OOPiVztb
oXbBpGzlonUZ4IJ9vP0RPhiYRw34AbBccpE5YRcBzqbwuYK+eFatQWjW0+BrBI6v3UN76dcUoNpT
GITKuHDsrq8XIjJo8Ba9HIOJz8pbf7SC4M0GL1JaWgZ5TKvWoKwrbWUhp7dQWr6OTCd6KiBnsNwk
eeo8w3PLWuYt/JiXBt++36HviGSPMrIhnzuE66ztAOpiYkzbinzMJPZ5R2ASKCIbWoIQnlArZeFc
fXTrkK5Mz9mEiabOdHngFeRTzaq1w5cIfc3Xktf8qSlUWjSaMckcyqhaZWnS32UZmv6gfNt+hVOR
3N9e/T+YgdkR+NM+ouUAqoLU//JnYJwADAY/vS+d0uTlnRkpGLPCX9Rh0AOQGrdZVLTAzlAKBGnY
OtbXwBIgA0tM0JtDXyi5/+rjDofZlJkOv/vOgB7repXzrKMx8XnUwhCfllZtq7U/9PlxgHxorV1c
xOUTYCeE/hozCz6NQZj+dhoCD/jFufFYe4Cgd0FixNHRVaMmXCu2wOUO7v7A4G4C/wKegG/fayir
b60miOodthioB/lV7Gp7q5AK5o0uLCDLh0VGYUv1vQ0d4iL6GWthdagBNaD4i3ZivBbo3CD9jS6Q
u2PHon3puUOiPTReh/ci8W3+uRridniUMLc7ROKVsLpHTEY1fhhWii4TYn/6sO2RsIBlGrq4+7hR
NT6jxmh8L71c81aokkWvtxfvT1Y3XzyIIrwcIOOAthuXi4fleWoh8O9/kWY+/Bryrhr3oavY+LaC
LUbAHIojxk2DROY2E27WvOs8ZX8kjpDoToSs8fdtK/lkgmRGDNEtmp8ANqtoje+7KBeuuD+yFrOf
SwHCpV87JQz85MufG+V9i/yap3wJxzxrN0GDUe+6CPwB9w9q3eFDq7dp9RxIobp7heZYDYe9I5MR
GbZeqxIIMUlV3RnIkSt9o5pbtnZzaFIRg0dH1fF99FX2gZGq5Q+ti5OjgyUZSkbRqGJOJwF0bYtR
z56tsrOBbia2xcAii3ERbHFKYJe3CQLCHj3Mu7Tie63KsB2qrUQKaen860x2/jHAuZAjohkwvf2X
H0OlIIMUgOd/iTKKcj946ODlrgrwoMGqlkNpfs0RS8cxrxty9cmppXePB55S3AOBVzsk3FtZ3hdU
fZZy2OtAd2LxmxCf0CiBUji7mG3pmKgyGflLEuJM8ox5zvgtNus2eqrhlx3o0YiFd/h6RKqxlN0I
7FGesue1m7A3sBdKvOwlCoSuwnjXCWgyp61XgRi+4FyULLw9Hw1Iy5zrDhwFtejpz/9K03F70Bzd
F+ULMv3ugRcQ9vLQpNGv0sf2ba8KvxSH22f1+pl1YCRZFDdp811XntNAybxRa8oXSDcCK+XM+SZS
Y8RjBdfmtYFAX7Wq4fEvDHudNxHfkLPyD7B+V2FFVmBEbUVO/tJ5OC8+4ULXFuvY66tfcPhB4uum
O2II3EHuX42W0trxyoJG0Pz7B+fEk71BqANI5s32VOtg41ATwbyAmYHHLVRry30YfrNNH3GGqigX
wukPFtiglEvfjH6VSw/7coFlH3QKsIf6pYBRv88K/7uHSeAjaGyxR9YnfLm9uB885kyNDg7bBhDn
lb5UToe+GwajevEh72HnNGBQgh0Cdp8Eycawq4k3wi0xjqY/APVGHddqC8xYtR7Rz4VU+aO5e1S9
cPBAuAcJssu5Y0mQQNtu65fA97t9oI/lo5FoxghIonhGcp5O3e3Z/+EDXl5lDtuaGJJTDAxlXjQQ
cWx61OfzFzsy0ZLyQ/yGKZD13mEssZJH1XMSZxxEwNAqtPsIVHFQPKtg6nKEyY1O4jFZuZBK1Fwx
IEBpWFB7gIHR7TETUuzKMMuNCHJso9RmxKis4RpB4tFtDIgxRdLuQtRj8cl1IWhslBhzt89ej6vz
7Yl+cIbZv1T4PBPwFzDFyy/rmbFi9LZMX6q6SU8qtmu7NFMyBjS6+7IckzvevbvbY36QGNIOIf+a
QkXb5Q65HDTTMe6s/dF5MUFMv7Cc9QZFWeN71dX63lZE/KaHuF6FXsOXDgK7vK+g7usIJaLuicyP
Nvzz2aJLpEM5582aYMmz/TV4MnIwDHJegkhLctx7kPHL0Knot8h26o9lAupr4cNfb+mpnKwCWHaA
asOruPwGYYTpX9wmzkva4kUKGwloPB9heI1iNdFQLa37hdDqOjthRAMhoangN1EPLkfs0C9wU8mI
iT+O33DlMtfpOEYYeld5u729xDT0+b9dHCCIn0AYp/ePa4t5Xo7mW0lFkBd63NLO2PwITSlafETi
NI3fKcPg9LsLxhCF0KqQkY60TZdA4EDNKTBfOdmp9xXslSLUFScKy1MwugqUQ7w80oNV2CnWujVN
ZRrEcetuiqRzgx94CyCSZaH6aa1jBPDqQx/mwX2votnzqLqSeAvuUQ/fJ+vMUyCNwHyaQNbJqpzM
5/kQWtxg9kicpxGT6OVAnA9KR0s3CD8qwz1UVv2THmTCatbAG1SoaqbV6GSUg6e/KuRoPARl2ANn
xQMXxSATsSorM/wdEhUIJ1pqjduygnfEm9Ma7dMU0CeH2o6tHaSrUG4qpA/yTcd5TGmTBx5SMIoK
UnjdIfCjvjaVIdVVQsjpr8uuHr+4SuU529Ty2vfQRAlq41oFzo2yU49ab2kD9ie52fp3cVyU/qMd
4sJHEK9ZXzLXFznQuVR7s/JEDKuq0PzPcdF35iYbDVFvcLzWfxOPWsY55xgWD8htI2zWJmP1joJn
/aNuKJ/tG1UTD5xnRVnFeoCPRpLgQ36qCxquRtekX5FQqr5EZlANyKEm/guiwBYcuzJJ1llLmW6D
57p4AH9cxOuo6p0XG7bbGQuQ9pQ4if+zTTwtXVF9zzHN0YPga+ll3m9Kk5q/BaFeBce8oM25zhLy
APwn4GquobfL9CnHVqZ7inESenekQxY1aDHl38pAtHylpBB1V2GjoywxUC8sN5EnVAkrKxfvuLvU
7kOohTFunfisRNgrRR6OdDka+p/c0ZfeFwfCPBIhamY/uPrQvVLuxNpDmB7eprBnvXWNXi0Sq3WI
wusQDdUXe8xxEQAgF8hVHNtlSXI2XQDYZwpnpSqN9x2FhOJHU+pd8sSkwg3i+G6zHTs/vPehl+kr
s1Ob7ji4eFhucH8d+m3tJ9Xv0gc8SrindiNelk6TvjZ0D3W4hdisrs1WaM4JUUv/vcMeRTk2FLZx
bFcTrC+dsvHDfZgh8UZBZmhrNGSLYcQfPlNNiWuChZdQSbftRy1ph2A/hND3NkZRaTpeAdp5USSx
Xmhot6ND04cauZhXtuoKV2dsLGK1gktg6632tc0hCH7TysrUnwMIQc3R4PN/pYJTtO9miP8kFtue
0Iu7MEi7R7XV6uI7tnhF84VW7Aiqo6vRGEKSUzg/GxHE3X8ijEz7SQAYHXeZmeXDqkTn/75QI69f
IYpa4renAu21EuE9l5g2WA8YIKv9Q5O2kw1FjUrlGuFlsqaND8H2CWygld3zL6ZbCSe1t9dAESlP
psRKE5+GWOGA958WnTMrCdHYUUt5l44VRkCjlAMeSYBvEDYOcBjAe8qsnBdAZ0HB+ibC3WAQhDWE
rKvuucZkULsj/VH2dhtbHnaqJTajEvEniL/NELW73JOICelVOoDWD1wR3NmjN4yn1ixxPWK+fvEa
x3FPNpnWAMm0Src/m1IG2tbMZPZbKvCt//WpBD8EO5riok3l1JmLpmaFFqMnqqZHrWwqf6fGev9b
wYIDdx807sU9qkr6QsB/XemakFJEDPRxyDgISC/fElR7GmGyjC/CiIpVakFejXHK+lSJissb2ZLy
qUMl0d0MIhXvZeFP3mwmCuDo8+NkePtpu3q4J0QyJAqCUaIFby5IF+PNkwV63r/gRGnBDdfkulek
NBFil84XTyrBQj/+6t1mQCQ1tQnMQdt3Ll2RR6ozpo0xvFhlOq66KrQOmZF050EW/hIj4yocnMbi
XQayAqgCiMPllzYohpXIcg4vaqBbX3xw2FhLc7ugMY4g9705mlq091M/WYKrfDBJUhtEXD2SqQmy
eDmwanqB25K+v9hprvzC2+EkKUhFGx3FJbEQ3H+wgpThARTQzSY7n6uwqCZyFFZquC95jtl9UY7Z
e0jiWq38wbJedFkPC+nLdS5Fu4nNO83MAPk4Z3yO1A1Tu9Jh10N42YKTVp+ivsh/NaGtPWm16O9V
Wxh7bbRaDN6Qt8f8qTW/3t6487wZCAOAJCrTvNlTS3T6LH9VCCJ62BigOdlRH4xCXxklPU6tKaJ3
vATiXa3GJMojajs9vPEOMGuNYcRChWi+vaafQIOfcsgEu0Tq+fIn2LGrYI4YFMfGqvVg4xnSA2xZ
ITLlObF8DJu6RuO7yH7fnrnL//bvWJRhscik6wj4lNr0XCw77ErEImu9PLow2vxnP8+5rlgq8TYa
YbAvg7YINllOvvXJgHX/dnv0+daeRp94viw98Dd6vvNJW9hKgVU8UgSCUpXlhfMlSfX2zhYtnO7b
g833NgI3lLgQeCEih09lzIJ8Z0xQH0gS56h3cnI8ML1wBW4R5Sz6aPq7GWDxvTDkVTuNVj5pOeo6
YD1hlc1roHCzuyLEFu6ERTgMiVWmDpaBYEDuxIRlVRYcQEd22rlQe2J14vnR2wCYMd6LQKf1WbsB
3jW9SJwRGy5Vxfmyj9145/ORHi3Dt3lgDYzbELJ1+09k2C3+9ZMZyFqibRccubLUYdX6cCdWadP3
9vH2J73etEwPcimpE31cPu/l+jWxH3VkM/Ikgz57mdCKjzUZwimR/bBWemE/YM8R/nd70CtYJwPS
Q0LpGPwXT+0VeLEJ3HJ08+KEUGddrrPax9KycaLgIbAax7oLkb3coOaUBbtsqC3n3kXG6VAKpTb2
EFTacqXZzVDuSWj7A7bTaX/QsfnpX27/zulBuDxaE5SYl5D4FtrSvFwfWUBi0PbUj9jFlhALqJbI
vYHb4sKre32IGMfjs5KFU2ycI8c1WaBsSWP/2FYiHnb56PyywJxhqduqtDn+fVK8tsxnUi/izrxc
cfiGeI+hMXRUcgWRhyTIwzsHeYlhIbD5aFJ/jzPLkRtXi9NOhYtKNlDhwumBRMCmWQz+ZIcOlOz2
tD4aDioI2m7kEddtb1QOnLJ3R+MY0f/mWS+jB8uK0p8qNtBL1dHrfUHpGxrjdPMy5Bz8EMW5dMJI
J9fwk+4bxuK4mrTUNV//dUrU9Sdxgel8Tlyty5WqKlWvY7rIp6CvMNTSGjkSl9Ftmzxv9Pfbg109
I1QDebYAdWhsNW/OmbJRgdZcBItORpE0GERmufdO6geBx23M4RGcWHSyorj8bzRds1s4AFe30DQ4
EESTrAndujnyFLiAMSZUJE7kTUjseLrIjE2O1hF+zUHq72WZ5Heab48LxbqPJo0mIlEScDgC0Nnt
F7lY9Qqnjk+hrH2aOQgqbLGyD04jwoCnIpkS+65RbWxfrMr+5+cMCAOFFDBjJkASfsLl+jqIwqDa
VKUnrETpXHdJvsb1Svlhiqq8a0KxVJW7OiLTeIRfbFrgvdY8/gXd6YcZwMITTARXuQ/xHy13PY4P
4GeSfPAWns6rU4KpxgS+QgkQsiEK7JfT0+3a0YntkcyqA5lRO8nMX95YLpHsr8gYtOMnvN2UuUD3
M+Y5C55WyPJW2XByIwok35G6NJzNWOEbu4nrtvlkp9TSDnpje/7WoHVFlbWzq6ra55Y33KdOZGEZ
ZXdiPKAxL+2NtMrB3SJRJ7qQvHeox/vKrtL65LqYuxSqWmvIBygNbkntiChZrSvk9Vgfk9PLvZ6k
EUWaMrcRWqzjH2EkgiVyz9VCYovCi+EQ504wiXm3pCaWc6QfNqfRVhzwGL3zVUOoaV/ZTb2QEV8P
ZRHLsmGmGO8a9YDlX9BZBEAniCjyFIaJp+NsLV6QwrGa3e0r6DrW+sPnUidwDvguitWXOwbEbUR6
odenZkT6eO/3Ij2gGOzhKuZHsv4P4yasSUG4jNY+NJryCOZ/pHI+9pQ7NF9kBcDdcQzzjSoc5cug
ZhXWSpXogQ20gYlKjxmMP+MAW7A1ukv6fxbx2oHuwVDuFDlpXMVKKKrnCjpjtoBoubpqJnaoR9BK
nkKgfFVaoCObYNDenDRHtDjowC2G/lU2n3u9Lt4GHVtwExHJPYLv2sLtehU2T6unkfkC05tY8LOD
qHkZdsioF53KkGreWkP8vVqhzGY26zpSK7HPQuyZFga9utKn00j7EOoQBxSo1OVaNpXLI4nh1Emr
tKbf4waag0rBl97YEK51Tzlc7B0mZv/8lDAuDURUSIkGoOPMHs26tnC9Mur2pKOqjSc9anb3yL/e
uTB0vrUUYFARtPWlrPvqmEzRIZLCNGxVhwhuFuy0ITr+0vKVU95Q1cRNCyDHymuVNNv5nZOW29sn
5apoRNfSAT4C85XHg2t9NkvQRuDa8iF8HUCrP0QVzWgt7OJHan2forrY22akPWMAL54o1VmHhik/
VXUnFhb5KvdHz4EJ8zMm/UuesNnvwC0kY7sn8asIxLg100jHoScUk7Mm6lz4z46heBzKqvRXuNr2
lOwBiUArsIW38Emu9hu/BLAj+DRqEISBs8dURl1Jw6CPXw3e6wTenZ/uu2gM91o51l+9djC2hO9L
1+NVt49MlOtqMvOYih/oz15uc4EKXRv1TvqK/Xf5XCFZGa9KNTPu6g5f0JWvmEqESF+Lu6MpcQCo
3dL55AKcCtdNWVVb1pD26sLuuDrw5iQrQEkGuWvKefP3IfY9rVODsnwtcRGX+NC72AEIo8G3VJiu
WIVV40gkI1Mn2JT5UFeHHpeDZJsiEHZy+yr+VZmK+zNTJP1eIyQVX+tp2OxFl3YL9b8/wP+LHIv/
enrH2EXcTPYfH6u/CjcVJuVirMLhCOazyvGqIVYD1xOBYQNDI7pVGwVc68JPNbBHnWshgOdZ6X9m
q2RfWRsxPAxlUZwxoNH/tXNKU57zBRQDEQ1qhuYU4Vz8Ns660Xg9evkORjhoxLzoAhOWyfY0u0Mq
BfHG20t3vXKMOLUxXdJOmrWzFzA3PdHmStMf08jPPOztQ/8Rvx6cSDPs4aJV2RsYQvx/xoS1QExo
ThTzy1k2SZvprdP3x4j89MWxXZxpZdm9aQN6NBx687/b4129hHxVag6sNwEM4ct0l/71VScAiGQd
+6M5WveByEWxjux0eNVLR6komyGRxw4Wn6vaLv/1EWZoEPKUyrhnJvbu5dBIvUQuuMjhSEFdHBpX
sTb4Pls/i1IVu6SxzDu1DdzXLDfl6+1JT5Oab3MSDRD6YAOmItZs5EzzXVcwspaNyRezK6uaTrym
bZRAN/41ZgNiCOABEBG5jc29eDlWUFYe7rDDeEwaTXzVelc++I4imw3e3+ZS7eKDHctg8BVsMCWc
zdk7T0DeJui1DUdALNRVpStqDQxs05QroTbhpzqpvCVa8IdjQpCcCHwOf89OSSdbVK5ayQQD62df
u1hnuzQnlV2R1KaOVyaCtQvJzAfrN3kVsXsIKah0zr6pFtmYf8Y10yQQPZZ68ZyLxDinw/B+e6Nc
v2Ocir8Gmp1Gt4bS4rnjcOR6xsPXgEjs1YO+rpvMefVBAhwqK7Z+3h706oPCFKAjQgoO2HoC9l3u
GKvClQHt4/5kYbpZr7yww9vZT9CI3EVFmXZr26dWebg96J+y1t9ngp7IRNifQOXceiCSLkclyx3x
wXbK17gHRolhJxVAILkp0UNUxhhiVhRJ75AJ0g9VqAll546Vpt7lOlzcfRAaoroftTfHLus3qN7O
ZxPRezS+yvGxQtutkojeOYisIrzrhDCxe3tQ90NlIB04Kha1LyJFxGkbMAThMTD9/iD9ACdEOxQo
7wRlHIRrujrGZwPZlu4A7rU+t1EKE5ZHp/sae6Hh/+rCPhh/YI5T/ioQy33s9dbw1iBDQ7GvSt1N
Fj7aVeQ3NZJgflMjIZxHenK2VGbZOv5Q2eVrbSlJugsRLMZUWw69v9fIdrNVWVpKs4mNsX3vpY27
eWp1Dt7Xli4PNaqV/4rNJLtXVQIfKolQcRDfvFxFtSxD4bi+fNVygBz47BZAsv0c9xk/G8dkk4m6
WziMV1HXNCYpBUBQimMAqWc7J8DIqeqKon3tcq3pkPkdMmiMrZniY4xwt7l1tKT95cUleuUVtt6f
Anir/W4sWxMMvDYW9RrnE+yDF57S+S0x/S4cFCehI656wHWX36IvO2kbfle+OrLNPgVj4x9IrzHR
5kHDB/72+ZkfWgaj2PlH0o1Az50zkGr6a+BeFfGK64Dx7vuN+9MMjC7YCLQNUYZ20Mde2H3zy4kh
aSnyvUEPoiP3BzD+19MtDAngzamaV3ji47r28upMyqvuBFzOnzU3YvGQ2m3RLXTWpi10cVHQj6f6
wPtCiDgdgMvPmgm0K4vWVE5G7GVir0vbeTYaV3zTnBjVl4xLn+sqd4oHdDeKpUX9IxZ5OTwbe+qG
UxXlO8/rdLUf0YseWuekppNwsdW7af9tjAP8Ba3aduSrMADGuFlnseUK/5VyimIdBmyN1bVuyuRH
hiant+8wYHH3A2KpR3eIEWpIdKGJ7Wi2wKfl0Jn5hh6rjq5rX+MpP4rGrQ8mpsdKR+7gia7fw83A
s3wL2rnBfTjRumbTl47r7pxG9V7dIVLj/ejnNUWpQIu3itmGyT4p2AmTuVjVbLsAh8Y98smK/NT3
odc9a7RgfpPGueXvLh4G8zjQqyq/WGIwGbetERbGp5tSaP3J9mEE/vrHTcz+pd4MF38qEhBAXC5t
pDZO5Y6Bd0I0B89vx1SCEzCx7KHUo9Le0h1CKf72kFebGMQ6FES2E2krWcXsKa/0scBNsipe+zyq
7JVERupZDnnabLPAxuFZ841efdECXMF2/4+ROav0vqZmrT67HlCjHjXFb/NXXr2Ok1KqK1XqzbOT
ayoFkYEaf4q36sJ8/8B5/96/kF+J6y2aSzTIp6bF5Td2wOYYLq/fa09AaO9qoVlvYNsd776iHePs
SKwni3VszHd9rKgP9OaUYt14pgjv6bTbES7m2GCtVGSXfmRKWywFV/MVQcp4QoBwwsmm+bWz8403
uQqUq1Bem8SuTWwg9fIHjYC62PqDiXShNfjHavDcJZLy/Lr+My6FVEI6fGsI7S4/TFi31Ov6PDgr
ll++gqUzNlndul+iNiy2t5f+qlLyv7FoI/JooQc7pzAMneaWlaYor3VfigcpZPkDtYtsq0Q6iiVa
haVphuCGtcbITo2RJtTsO2k5YkmIb36XTr+DAhV5yCTDR531cs6JOSgOfAL/FTdY1ziMwAm/pgIK
dgGhpV6ZIjCjdR40o/6YRTyVC5tx/mhRh6QjQPmKVjrk3blS3ojNXOn4dXzufRWbibFTm3WLuewb
UipYrXq64i98+esJTyNOQrxsLb7+bMLBpAOieGFy9quuuTcTq9zg8dc9ZamrNKva4HVWA1zNKeDb
Yn971aeNe3HyJvoiBAMo8DQoEEC+/NhRhuGdBJZ8roJUhabSqY9F2vg715STYnjdtVsZG9YzIMF6
C/ohX6jPXW9w5j2hgMgEsZudxyMJZsiuRKf/HCB0/KBohbO3ciShk8ZUlp7Jj74ze3tKjogCdXdW
CsTIMol8LUrP/YhRAxYg2TfhmB1Kz3Wyh8s5fqNyC4lLpslSDnp9f0zVXjSQVIMmojVfYuSbMeXo
veTsjna6y2ovPqphM+nbZ9b9KLzqzVc0b+Ey/2An00ZDfQ4OLmSSecm377O0UYSVns1E08qV15t1
too0k153FMUT0dvstX9V1+f4TIk9koOoyhJlzm4sRTOm173IzpkX2feyGeWJnYWMjUNzgZTHsL/K
UVlCBX6wjabuBR+Wag2Q8Nn9HEvPHxtjzM+unt07kYs+bEd1Zat3sP0WjusHR2ZCMlGdmST0rrcs
LS3yVCs7F77ffs/83gNShjwFhILyLnQr/aGkLvUNAIn2KS1By/zziWV4eu5I95ISz+E+fPxAqaTN
qjb4oD70EGHylVvUVHGzpnBeqqFtVqHmq9YmJGHdVLSk7IU78oPtDHecesqk7zUZX17eGjLqqVb7
SX72hR6e+TfEJnFqbyWx0ogwlBiCVY+A0D/WxqatBYeCIBfSC/XH2SLjl+LVXRnlZyxEgoON9a69
BTUm9kUp7ADTVFmt1dzrwnVFgnX7q390lkid/mBSHNREZ9uajDWGtp3lZ/xZFXXdFXkfbHDw/u3j
g5rCAR2qpavxKpGepGG4Fzm6FCHIImfzDSHPhk5kxG+lomMwVHR1HO+jToZbaWHLtCqitPuMKLfy
1LdECnsCaOveqV07XrN94nQhx7kOEKbfAxSKtFGldj/vJOj4mra1DKO3wQ+M7K4sutbfRxwV7hYT
RiwIMRH1Wy8pI2er9hJfjRqgeYOIveItyclenUJuUet/gYo+9VNmH2dQI99tdSMgTozlzyErnEeA
hr6/b+J+6PcQfmkb5nVZW+vG1uP4LkdLfGFTfPgbqAYDLuUBx1fw8hgYA+Qh3LCjt1pY46Yjfjwo
eCn+SJL2R6eOzmtkZPiD5344roMqCRdugqtTyCego8WzzZlA9GD2nhVd2RVWGgdvuRo4W85LFa/o
o9abVkrvm9Yo1aNOUf5fSxvW9H4BAUMqm7oKKf7lrAtA36OIa+Uc1CEeXZC11DVi6ck+1b3oNTN7
Z5u7FXLxoSofzbqID3JIwGsHavfcsTEXaskfLQIOClOpnl/Ei3P5c3oSkho8WvBm9K3WrsLc0Db9
UIzqzshh2hvZ4DwGflIfisEtNpzbJeG9q7CC7zH1JqY2EfnhPPnWLKw+YnsM3xI7Ck65TLyz4uXm
Y+qY6autAGTbRFGV/uxHUOP/eCsxNHQAm2NJCnSlcTPqA+wIix2g9aI4yNwUrERFMalCw9yCFroQ
LX6w40hH6VlRE4UJOk8RjDHSWs1WojcirA4eSypJxXQVhRNL3YyoInwOA3bDP0+SvY3U4JQdTmz/
ywVOXJCefafHb17j2M8qznWbutLs46AKWBzKkm7QR3P8I71ONAEl0Z3+/K8K0kBqYAvKgm+xEriP
hqqMa52qAxZcYeut7UDNdviMeQuX61UAg/8Gb/nEdQUndPWqK2UHcb93k7ccf+EdzFNAts2o7jV0
M5bKch/NEPwBgShc3imnvZyh2Qgem6xUzq0D66inWH1E7t5at2PsHERrJSS1eALcXsUPTgm46KlF
OcH3aIJfDjqGtmKgcaOclUZBWD3w4uTNQKdkE6RWuyFaN9p1nhf6gxPbzsI9/cFLSixKFdZGJJbi
9Lyhl5edqseW7Z+DAgzbSofrUK8k2qThuhSa/90mBQD0YaXZyiN+lesSXC1l2H6gwynTbn/7W1wt
NhVCevLktyzCFKFffouQwHEopRGebZxY7+wBFaNVJIB+bFIJ8GAhWLsKXabR2FckINO+tmfnp0Zu
PRE4m5xdJfK2fpup+8pP7ps8b6pVWA7e8fbslsabvYq+XvUSBZjw3ARJ9Ht0fLRPEJnvsvXQ2O94
6cglb8yPRpxErkjp+IuC8+X3VLO4DGphhueoKn8ESjPsWukkJzQ8VCaIr9y/T3Dq7VnWhFYiBrkc
jqYwhM4kiM+qFNGLWXvZfeYE9U7BvcSFQi7c+O72iNcbhvQRLQAeuKm5Ys2zdBt1ZqmX8dmGrL6q
vFbTVzFiMSscC9Slr3l1PUyyRnDvYWpM5vLzGqALrlaj5hqf3Zi7TokV6d8jIybLTV+jrb5xHd+4
00JsWXa3Z3m9jAzM5Qcje7oqjNlLrg16Ygnbis5hLwGgDaWXKhvFjBJt28aOeO00bSwXvuzVtTRN
lnYi1DYOCLjsy7VUgW6MLta0Zyll8epHDRxaa/C8J0fp3ZM/psMv36hxrTTTEAGr2xO+jqipctGx
pdBqUuADhHo5OtRreNUJ3gsEN/73rHaTL1kWGsFeyXzrHRNCjLIor+ufDSckdxeD6Ld6LqqF3/HB
9gIbZYG252UHLzELJH2AmlkjnPhMY2pst3VsJcFWTbqBJp3inG5P+ipem+ZMvDpFkHAJ5tur5jEV
XqkkZ94D3AC8vBfv9UDd1qVutYs8SgZo1sjye54HPm2CpEzOt3/BB/uM3PlPwE5pFaG+y6+O7ebo
JiM1JySTG/1LOZbhPgloDa2Htgt26pim2r8GqVM5kyeIxjjn6qrtptHU6BXDSs5j1dRiA7ec+rXt
lsURccLi4NbC+xkMCFHuocBDUI6EHy7gmKZZXVT6+Am89xPYisSdZujlrNM+8RAYV9Jz5VOnhlPs
pJ/aWml/qpSVvS3NiM59s5OuWDjVU+3+elySFBAYZPDzTmiCuUMCdj09Z2Yci22ct/pwqJDoWljV
D+ZHy5XMZGKOXO8ru/EaO8swh/Vwgv5qSTe7m0Dk8Pla98TnCJ771B4W3tarPi916mkfk/6p3JiU
oC6/agXPP0CJMDuDWu+DH4lv4onVBjomg51iBEdCydrcqDzrzbvamB2qi0md12tfa5s70VfIgCvI
LS4lRR+caGy4J5QNmYlNa+XyZ9mFrgWZ52dnzYD/vS173VnRFnHbB2SY6n4hQv9gNIgZEwuNKi4D
zq8xE6hDU7KiRYhI85cgrRxnRc3TSX5Zvm5GC3f2R8OR/BPJQGWE2jk7v/TE6kKtQdTZUuLQqhjk
WGvqXeI/BWWzb7cviw+2L9+PvQuOB9bxnBmriSZRBrsqzllqGWih+U3e3/txnrzeHufDSaFGQjIP
JYFjerlimL4WMVdDcR7KpPymeYqzigxBl7zQ2oUb+IM3D3g39RvID/iJzzcHBo0NlPs6P9vu2LS4
PlTtw4iW9iEdU3J3YWunTs8RSB2NZsEE44Orl3dmMuNBq42/Z5dQrme44BhDflarzFZXpl2z/xPf
2YsxiI4NrhQLW/ODW4HbbtolRL8052cD9gPgUCN1irMDpfrFC+x0I8jCDsGYJp9Cv6yCLf0ooJy3
V/OjeUJaBGtCes+NNK32X0mkJisZDUZVnnN9qNZIKETb0kiKjTEI1CyUcSmjuBqP9USWC5w1vqcQ
jGe7B4tyQckl1c4mreGHQi8E4BaTzvvq/zg7rx25jWhrPxEB5nDLjpOUNWzphpCPZOac+fTnK/0B
02yiiTFgGLZsYHcVq3btsPZaKVVSVHBaZatfeHNgsSLuOiUoijb2cp5Z0m3K7ExVvwZzEB/DdGo+
JmGboe8zNoCp7+/nbaSEo6VpAyoSSLkDuuh6Q1OtLYB5K+prrEzNVyuvhk/2wGzJMcuAIO2GpDSq
c68o8VFJmRBVzMp6AC3wXuw+UQvRC7cUPBFthiUYQKPtmPEKaa89mdvZmfXRMyS0u/Cs+YPdGCdo
aON6a/FicVdPqLAKHJT7QlNeWyqs5kh0TkGiq6+j3aVeHPbxabQb61M3NZBqBuNY/cNI0eiOcjt7
eVnH+5FxzRdb9iH1myuzdWHaGP/c/yS3R46nj5gGmJOoBy3rbkXC3ILcGdqrlKfRP30Tpf7ejAZH
PRDtBNm5RrG129+3eXvmsGmImQ0oIOiKL455S7IOSY6pvaLIaP2KIaP8UA3JuEciakuD7sbvi5dd
zA0A10eZcZlTqn08iwdUf+0h5Wl3bRDk6b4epC0luBsHhR1Ru8UlEhzCQX99sAO7kxEpCIxXOU3L
Z9r6+s+gz2u3CZTmt2GESep2mrb1BKx9PERnwUIBaACktdhIU5rGIuEXvbadnKBsaMBpRNBZ9z39
desydg5Cxe//dvSYGQtD2UbwW1wvtG4r2hhBDZ9RVOrPUmDp1SkdxnpXFT2cMfeN3X49OiYsjCgB
54S1a2NFS+s8Yxb/lXktVYLrEtzZoa0b2fyf+4Zu3lKyJsAZgnKYMdsbeQZg5ABmZsN4jTQ58EFB
iXwcCSD5S4gvO+Z2qJr7QWPKY0QUPD3ct357eLCOXxRMZrxxy9l4qoZlHnam8VpGynhqpDI910NV
nYscTregAbDiOuZUHe9bvT0811bV681NkypKU1XCqjz1X8PZyR+KTteZy1CNf+Nqmk/37a3tMVEs
7pYwHaK8xcesWyUeFLMwX6VxTg+prYYHSomRW5lB86IMsCjFPnzPjRNtzfutrZS1UhxAt4DHThyz
N8943EOpNXaz+RrIRnqwUl2OUBBGtvRQOF3zJZyCYQsLtW6SG0LXD4KUZYm9HyG2Qm3afK3SRD/D
quofoJ0Ehg+k0AQfm5jVP/e3d+0Q0WSUiQjp7nFvrhcpTUAUE5hHXtvStL2+HtXsCEt/p+7iQG2N
g5IVNHXhjwveLfUBIQv9TcyCmkSSall9GVlRZUy68QoaP4Qsza8/hQlSYgc4U5sHKeSbB2D07fP9
FQtXc/WeCrEukYkbFKQFIe31ipNpsvO4DTOvrwL5bMijOQJzK/7YtNRaN00zg9RxsPamAkF65pjv
Pc+ACKlDo8PBZLV2U3Pq+lY2x1EqvS4KVHfSm9ZTIqU78GcQy/WZ9l2pJ+3Jyupww/LNpxbzDxaY
XFobbPgSbaMVo8HY6VB5MWLwqOyi9FsNfQFjRRQ96HMZPEYodm082iu7LegdmSnlQ+MkF7tdlaXN
0F1TeyH0YV5dBNWz4cfID/Y0hZ00Ug6mFpaHepyqL/rQShve6jZ0pHsuuoP0KoF08dmvv3aZB4aT
J1rtmXOndm5rSc4fE1Tu/FHWoAg7WQRL0FqahtQQukR5fpaUNjEfksmXNvy1WOr1waNjC1GCqMhr
uJWFJyvHROcDJI3HxFTTucGsufo8Rb9iZTA2XsCbUWWIgVFdgeUTnh+AKstqKlJZDqV3vfbSOCyd
XUBYC1W61SmHXHOa53rqpOBAMOsf2iwOoexSZsrlFYrTlJ/CiNFIfZQYZk5MqO92+D5GS2YpDSJY
JCXrkxYakn+c6tEM3Y6h2XnndAUC2T1s7O3OzqrE2oVFMn9Nmzr+fP/+3h5j3AaaKaLtK8rUC481
p8VQtY3feGraGntUbQo3MZ16H4VS/dB25QfiuvLlvs0bv8x2QglDA4t5Mlpni/AFSCRATCtoPT1F
rNXpuvE4jvSS5rluDrJdvr82LAwKpL6YWQBTvrg2YIucGsG61oPiUvfKhuYjzl86BpYsPVIwBOzS
d1V8UGKoz3ehjX4Q7HfBl/vLXtlqVkwbVDQDoPNf/Iq+b/xilMvOA9cUfuSXohAfBaee4eyD3NXq
2W/VLTDXzXtvU7AC1IF/htqa8ezrCzsGMbNjo955aeX40a7gToMhMWrN7SZZfxyszD5pauIH8H9m
l/vr/TvmtriiVHvItfgLYQdjaVwtG+i9+9SjOh1+HxI5O9tj3Vm7CkV2xoWrZjoWwZgmbpuFw/Oo
OPXPsFXCf6W67PuHrlE65uaQXvkN4+v4Mfb99NgZRXE2FYSetfJTWBxlSXXOMXN9p6gD6u3eX8Kt
vxVAKfZOjGCTmS9uB3LHfZ2lUeoZyRT/aJnNem7TMoS9ElrjAwJA6V7paCwwExy61aypD/ftr9wU
Jl/oqVCSAEi+nPpwWr8pArnIvNLWwk/VIIcfQkmpHjK1dQCyltZGTUldOS9wgJORUxIEwbr8ZF2a
wOFhK7lHE71+blQrORd93ruRiQKqK9V68RHl9vBbpVrw7/v9JEu7HPqGzwljqx9S1Wq+TnM9du4A
+8K+nK3qlVL9vAd77+xTw2z3ABalz/Qwk84tmrRLdiOz+udaU7OvEK6nO2uaTYi3NN63KKv05ySB
Wnfjs6ricVicTNH+I/1lGpke2eIqjpIDcX6pZp4DDtl0dX+yhn1p1kXutkYz/ASv6Dw4XQJtKH06
LTjULZQ1D6MZ5dpxikO0LrK+jP5p5lK6QG+q10cG03TDHUtqHgIog3QGBHTaI3CdCgyZGpovpQoh
4O7+Afk7Mb1cCZ+JOorAy9DZvL7gFT0eNCGGhLAnqlFkUGMNIlQIfXYqRePzZDnFtBd8fh/oZcTi
fVGsh0wL/G+BUUyfm0EffmkyzbO96SOouY+z2TyqspTuqjD79/6PXXGAuAHyVvJJ3u0l+WVPcwQI
Rl16ZqpIl6nI+g/gQuD48AlTQ79JzqXhZ/8hZhGbQ9jCxD7vuPhVbxKPUU1odaIT5XG/0oex0qRz
r0Xdk0iEnmUtn18TehEMWsrG4xik2S6aivjHu1f+1+XjQYiWb+DD7ZjJUMl0tQdBYufSd6cBPNjp
D0r94wcNgZY9sDz/vRhPWH+o8lmQR4iiy1IVT9FTik4V1IA9BNKHYfJHvnExPYSh+j2cuvnBgAHA
zTNkou+v9tZrYRB/D9USSdANPbdTGDKzyMXgsbnDQ9towYM/ytJhLOVfWWk3G07y1mcRDYvMElo1
FrpsK6hB3LQh6iWeA/3t2TJjFJYne9wXVqjtAy2NPzfob38enM7eWOgtGEYglzEO/AT5opt0Wo7x
WGPUTl6JCvljN2fZ3pJ0ZxdXqfJd9uXkWKKhzHMBgzh0M/a0b8JBPY/SuzlJeGMFao1YmDNOtW3h
B8JxrrJiaEfPHyf1Twvm7Gxodew1VWVsrPovGPLa5zCNSgJAuAiOgqf9+kYlfSSZKTNjntOPTrHT
onnGmfe0fXfJbNmhm5YpvhBFiQhlHaOc/+koJzPzyxBK8xAWTvi9Vkwn23V+XH3UShrLCMqPmvSY
ZEP20zBoGsPBreQ6CqRTG8DK5Rvf759R4eGXa6BcSBWES0JsuFiDbU+VTkY+euwpw5pTqUgFvBPQ
DFL2r3/eN3Z7IaBaE0rRoH5t0TC+3jAIQYq55R3yLCvyqWbBdH2Ys5khfbAgzAJVKgy8p/s2b0MX
+EB4F2AfYAgM69c2jaCH6FnrFC9jXHqnalK/V1ormNDykmEEr0PllFeAAtpEnYMdcxrjp/s/YGXR
lLQBGYodphu3KPikYhQH+I7qDYHQdFXN4jnLJtkdStn8N0K36t3hNZNWNgM4nH46p8usQvXrag4p
jnhSa/sH00pg+MbowVRq5ygFZbC3Q/Cs/2GRxLg0M4iYaFFd7zLT4yDB9Fb1Sl7fE2za6UPWZe0H
Y27LQ85x2rh7t8eWSQnKDYw4cZqofFzbA4wspTMRiRdMaXJp5qZFaSvolM/T2BvKRpi0doSoEwq4
6F/he+F437ychHxw1SeN5ll5rYTnsnNaZPfIpWoXv++Xh6LtBzfQh7g6gN22PmWRZL17COYvjTJZ
JlwktHOX55h0vKQsqplerVbQOenAVE8TRBg7IyggS4XInRzV2MxRbx4VzNo0ZP5WpAkdFhFiJoHh
MIxK9/LZ70joeyjyI6bA93EsGZ5Fdf/JalActBksP7/zTDHyz7CPaE6JutKS7okbLUmQWBkecLv4
J9O78aMz+dZnvVTzwxAxb/Uf7ImBTPphok668BT2NNoTj7jh6bGe47atsYxdYP7RB7svwlMNX8TG
CoVzvXK+rJCghOQPqAOT5YtTTL2wVHzuqocO+PBdkMV/1ABDHyWlrvZpmPff6yw3t2LlFaukccDT
aOyS3RjCYb05zkk2Dylz9JI3RdZ3Jwz8XaEo3T7zTXjSqlb7kwFC3NL7ubmwuGCaNDS+gdXjjxfn
CHBSyly2Knl22me/ytbkHdSq8nvfW9b3+9/x9sgKU+BgCbCJrpcERnYi6zUiPpLnm5H8VA5hedLG
UL/UGiNyg65T5GiRKiVG9bewO6umwezTShRlyWUWUvRlp4xRGFw0mqvTlxTV3y+OkUGWkcq5X1Ex
k4wj1HQMXuaDAif4/ZXfPDW0TAGPCsASSGC24PrLTlVMJ0Otw4sel8W/dj51j+NoVZ8nZZJR80Jq
+71uXxjUoQATTT+LWctrg/rooEtZquEF3YgshA6W8sZYtj/o1ufINCDEdn+BK6dI9OqxJLhTraVA
ZtrWWjYHmuNNJSpsxE0EEzupY7wVYQBc0MZ+rplj/kJQjIMAo3pzvbzeZC590izfa2AQORgV9SxX
Vn35rNZDWr1/L+kGCVohbidv6GIv0UyGhMCfg8sIwEo5oyypH1t4CJydQXHH2JtNWT28ezsxSWJE
KAYH1hIDXCZmSQAbocBidBk8oWEvfUV6chx3UAX8vm9r5WzSZtepH4GoZj8XEUIIqZFmwXZ7qROn
3McKDPF5naJvOrXxMVO1P//BHPvIZB/EYgygX386CTFqY8JtX6puBj3RxK3+qMZ1ewwUY5bccB63
uJhXF0i/nVFCOnv0968t0hnuUBtKw0uqFkm7Qzoj6h+bOLfUfT3nccIwS8Lw0P1lrpxQiOTIdpjF
5Zlc9jF7NILmpLIkT4pTSX6poA/Idww0Tu0RcI+x9SSvPB04Ny4f5SLGu5c1hBIcZJg5WXiBHaQN
d2joSPkRFVTpNMdjVb5QUn5JGLnYKMfdrpJJReI9cff/Tmteb62S1RHZcxZd7FoFTA3ey9gV9chL
rUxb13DVFr4bagayO5oC17bUQkkYqqqiCxTh6oORt9oRaZDuBUBgsXHj100JOiiMCaTntam6tfVJ
K2uWBVyw2I+FrB7AjZufHRlVrHefFPYQV/3/jImn682rLw+CKVK2w0uJakTlFlY/QZKomrF0tuPc
3HDUtwcFa7AICvA3wc3f+uoba7WkdI6ksbTS6fVpB/U9FU20W3I4meziw1zb01OOu/j23uvAnBOJ
D1EccQ3l4utFojsRAncyo0sU99FZSTvnAt9DcZBDaVOec+XrCUywwG9SVaLccG2rNFvVHEI1unQs
67tTIsuU+haDq3GRbmn6rdoikmEWUbSZl0R6lTqNWT3M4WXKNP2ZSTnpJW2h+xqmZiuTWzMFHSIt
9L9zREvYnwPkj9KoFF7mEA1Xt2oadKiMbmiCHQ+DFW4cy1uvKVoKTEGDqKH3tjwoaHmVnQqX6qUG
aPnJHIrvA2NdorOhfIuGrvty/4DcBmjX5hbPwmQWoREEcXjJhxlxOhAMGY/PMDg/7casPjpBKRff
mqE0bDfhBx3uW99Y7DKjkSLGhh1Uri5mH/XUA9Te9YmePkkovwHf1rfk2tfsiUYfATftLQrO10c0
93170Hn/Lg50gU+JE0tfA9vqGaeejF/1mBnvngsjdgFzhrsCBAF2W702WLRqkfN8RJd+cvyv8qjm
LwXsQrsWya2H2ey7jQGEtc8JiAcV4L/9tSWFn6N3WtW3BgEvBWXNbbqol1+6KayGQ45e2nx2ukq2
kBoc5xhaO2MLE7a2wfSHBAIN6CZok+v19pLVQjItPHipD8jIlcRPk1V5WS4Xv9kNacOtrl1OU4gw
MOCH2WW/Jk2lSAsbP7qkZd1/SYeOWoemR/GDGcwQpd4/ravGGIDjm1LFVsxFxDbaTp+MthxeCslv
uo9121cPalFO5Ycx1eKNIv1tCRmCHjCfkBLwaFASW5xVQNzK0DHCecngXvR3YAMyFBPHyHDhoJ5b
dwyq9KeN9OBODQe0ia1sQJVdVZLnkURsIzBeeb4MTjLofJDWUHovCpV5nqd9n5ZcHKUwjY9a4IwN
Spa+cxx8TrbLpEUYnSmtlVuQxtvpD/aB0UrNRM9DQDrEV3nzcvptFmlp1yaXOEf8cl/57fRdN30Y
GpsEpkEdv8/fFZjv3QaaSg859ZzYoTWcDxPQ+xdm+ord/YMgPvR1mQIkoig6iQhCNBiuf5JWZpZQ
DIsveWZk0w51U9iskd8OTvftrNwmWA8swWRtUydewjmDEaivEc7pRdXLkQRdBhk7z00auPaUzX+6
qrE+37e44j/wiiQedIWQbVmWEdWE5x1AbHZJg8x/miYzGmGcmOHz9tX5d1Q50pfGVxo3SmxrYzp7
ZbHkr3hLgkzA/DfpghnmyTgDNtD6/FI1cgtHvRlVzC5L+ecpNDd988pXpP1HGZomOvHKkh+7l9GQ
73qH3Y2zbjgUlcPhrVBebTf8xsrKAGdREgDlQcK3TNLHVAl0OSyzS5noMiKCTQ0Jbx3ZlZsZFXQJ
ZrPF9b/mPIAmUGIyEC9nleI7v7k0HXRSdVrN2aWOfPWIVKuJkPOs/qG6GDy2eh6dKb61O0YvdWMn
+nK7BI6PY6xI0/f7J2rFcwiWZ+InsmqBlbr+JX2lBlDJhPklrFVHolQKlW1UcLdcExB0JFsMhWuJ
fLhvdbnlgs1NgLIEifZfxYprq4ApO4tq6eRVvVI+DIVeP8ZRh+8sh/6PlTjBeyGlwiAspPTY8FEE
QguXMNc9bxErpa+m2U9jHLQPxQDgAZnMvntWRid6Z2QvDJLJi/6JyAONxRfO2iTIGGhSPQ00YX4O
wcT9UTvwdfsmmbc6e+IjvXV4whh9PaI/CtBA68R2vzlOKZXBmgle2fPnJI33FFKz5ovkWEG416o8
nTe80NrXE2NnIs2jY7wMuf28ECzFyuyFaWOjyw6bZ/qsj+Darc6x90GijVvkg+L7LFfIW0vRB7gq
T/vi+1V9qDhjzmgH8jEzNJm0NWrZyJ8GGAPCXTGTwsvKkP2gbDOfukgI3N4/sct7IrYYLA/lZxE4
EV9cb3FllGXZl7HiqdSlMlftVO1LZtCMkwJH/6eXuvhTrzvp1/tWlz7w/1glL2VMmPro8nbCTWv0
czspnlxVSu6WObkWSraGvr9vZ+WLCpEskYUSz9zU8iAib+yojGRvRsmlORktYxD7DnxodIpiVf7W
q4P5Xgg9axPNC8IGrgcwv0XMIrUZdDhOoXqZCpIc3TamTRD9gTkpfux8KnwuZblC+nF/pTdQWMyy
nyAOGDlhT5cSLzAuD1S+Bs2Lm7n4FMp6tpf9ssvBzVQD/xge9EGPvyj9pIcAcof5KVVrcyN6XLmw
NMf/lvuZ40EL7fo0xRoQuYQBYOrCVlozn2v6D3IIhNc1UnNL/2MZNIgVM3kNJy4JK0IJi41mQGus
YOLQvMSfZudRViDwZxr2qXWSWjmMhkPtptGs4hkl760i48oBxkFwY4B3QFm2LHBEZeaUNKp1r5+0
LtuDaYz1g9MGxcP9z7pygHm7UfX8C4cFZn29oXmqVmQvmg5YyKgdINwxykRN6OuXYZrjH/THKud8
3+TqtjLwS0BEQcBZUmrXiUQvPPJZ2jAE06kJSsQYW7tVdNfXNOm5nZ1U2fej7l/SYd6CsKw4REHE
BiRJcDbcDPAH45zTdRh5X5Cn/FUC26pPMPKqyRHg8vAIHXE+PQCYHb4YiEYi1mAg5fz+VxzhAjIO
McHAhJj4+G+endAfy74zEsUDcxsnT5OklqR3SlQ6HzNwscpzrtrjVqqzunBqdTDhQ0ePTvC10Sgo
K6sEmeCVdagmHyR/zPaNDE/HQUv7wdohLDSLADgvIH7mf65cdAyVy/1vv3bcaHz8/x+xqBtIajSE
s1KqXiUr7UcQVdmPjPLIwcyNBuA3yjL37a28PngJ4hfaoPSXl13tygpn9Ogd1VMlkBi8ymm/p/up
fotbmoSHKQ2m39nomP7Gu7Bml+eE6FgMLOvLHk87pa2t9InmhUXd/AqNVvVfwgzB8GOE+DiySVNs
/1RRdflyf71r+8sjTy4PHaxgFb/+yNLQ+H5W6ppHibk5SLHmHP0O2lJXNefoMBvj1nzV2kIZnhXK
iqCtQVxfGwQTSoeubnTPLpTmOXGG/qWwitiGeiSxYYDJ8zDYBZSttgZbVw0DbQdgyEQtGci14QSK
ldyqC82ThkI5RozWu8OQ1C+OPFRIyUc+LPj+pIbpf/iygBQYwKF2AZ3d4hpBUdcrelBrnllozQcY
CscvfdbT71FRtAxdmrJj6Jpxa27Jcq49fcBgRAaJ9wJQer1gpQqLaIhkwCkakE700lW7PcmjjoiQ
PDMd81/WCcyEOg29fBr61+aMNg0G0D66ZyKA7SWlNH+amX3y3VydS+5qHWqHIhRqXPdP8OoyccyC
bgou2CW4cVaTEGLCgtfBDhV1r0wz/acocvJhP6aUcTZKHmvHiGF7wihecvCbwmu+ccVprk+jUWe6
J0f6B0myIe+x++7IFjfHVJvnj4UmTT/ev0SyWApPEOYQli9sKoFU+11PJOXIY/1dkyr4BsGnpUcK
cU228R3X9pNEFRQIGSMEeIvvaMmo3pe9xbGpJOsPY3FqCi91D1JUn+R2PN5fmvjpi3RD5DdAwyg9
gP9b3I7AhwVJMRvTyxXDf1LLrsj2xVi8VHV9kco4PSl4RftRQdjQzXy/3DC/8jXxRFD48sJRBl8O
u4MfYkLLKkyvmRCTPkm9bwbIoeiMjsHdWJ9NqZaTvZ5F0xb/1MrCObPQuQDEg51i2STy48Ey+9TG
soF+7CwhBOjHaoQOWen/S5CBQHuAZHbgDmMB6H4sIl3e+NKrizdFFRMAJNnI4ljFZRMXeiZbXmEi
lNBnCmPY0khvI3SMGRo1XMWRNmq6cYNWnhw6VYCRER0gQV6iqRSbRl9b2pZXDZocHSpDS3pXqZx/
pTjoVLc0B23jK6/ttUBvCcfPfJEuNuLNnZ20WeYzR5bXSUPQdbt0jMN/yi7Owr3cd74EeefUSCdH
nwuoZGpL/VbzJ+VGYru2birZAigogInLhwDqw0me6tjy4jqrUVIdTBeFvrB2jdj/AuFLuEVBvvZ9
3xpcxE7MASGaNPmmJ3dSER8gHZO/RCPzRmcftAmC4mDIXCWG4flw/1KvuBASeDFrS+RM7rgYCqpV
JEbTvOIL52FZwgXUKE90m/J4pwdttzErp996EMCztJTBe5JtLvFjmjqmnan7hhckte678OdEupvb
/ZYu3NqiSLAAjsF1BHxk4alycoyYuIXkzlKruXBLLe8/h2PJmFM0alPtvX8PBXZDcLxSiV6eFl1O
GwSDNMMrprDrHqPQtpqdX5o0PuMqtzcGOFdSLFFqYRiCZw0A1dLp60Es4+oNz8wLB4bdCFSTOrTy
1xzO/u+G08kfUZ7Pv8TqMG54oVXToO0h7aLgw2TV9eU085T6wGDq3sibC5Jdk5sHPdHz+EEFcFQ/
qlWP7GIfTtFviX/fIs9Z+6x/WTF4yrmaS+AKLN99k7St5WkhY3ZMUsU/5b7Sd1Nl1Rt479v7CJgK
rkOOD88NIeH1StV0ZJgoUlTPl4N62MFZXv4ODZRIjmmqGd3BlqM0duUqpxt7/zDduh5o4FgfjywF
Uuog15ZtaezagUTCy3Mz2FcKlCl71Hd19WuD1Nh5Ntqw//e+ydt9xSQ0qNxKAFyU9K5NKhoqu4PR
g9Gtsu45gFkx21XksDtZisKt7vKtDwCBDb2UTYJMaLYMkGRnhvYwjUxP7YvofxRrUppjkDpV9+6n
CzsQ2UJoy0ck0L1e1Ki2ihnY2DHsuc6PSWJF8z6eLMk4mVph7RMTWt2Nx2vl1AB3oRgKopJHbFnf
tjvLbIykdjw6rlp1bKqCplRcQbMPUqfxn0oo5/40llJtlSpvX02yYMotpMPwWXF2rhfLJk70dMGM
+kVhOLsRLchjRHczOtpNoP3KGnveo+OCVLKEvIS+z8Yu2apBrBzct79h2Zqq1Ab5uyCILrkhJx+D
po3iQ1LCEbG3u67YoeoIX+j9g3vrj0TyD7ZdFN4hQlp8Y3uw2643QOry5MzhE5RevbarIifRXBPi
pacGAtjajaesffXjtttw++vWmcJGVowa2xKCHU1kzoglBxfVN5RvE4UAf0c4YX6rWx3MzZjHnwhR
i69RkGkbjnjlxnJbiZAo/pNKLVvbWtWYaaqbkjdSjXnSJVjVs8SSvrbggU7393jtszJeChaSQJbD
tfCEadKkcz4mwaVQhtodiiH45MT+tO/m9Ks6Osa3++ZWrhCqmExZk8+girJUVgQHI2f9lEhemodQ
UcxKN06HjM2PDjokT2Pg1hNYtMAazY1e7opjAoVCI4WOBs5QXoRgTRegL2T64YU6+2QeEyg/rVNr
RcZ/2FCKvzB8kAVTXhG/402E22tlXFShEV0UKD1OPDKjOyuMaqX23DenyJAosd/f07VPyJNCL4zu
KgIsi2tSZz1qkaMWXVqGFodjBEAgPzlTbYRnpgis+iErzOrzfZtr35HeEAE8/VzSFvGb3qwyS3wl
93WQwmqrWc/DLI+7TPLlnVG0zmezM+pDo2dbBCpr14LaL9Uxdpe+/MKoNDNeolZ2cEEz0hqRLiyK
BxWthc9Nzcji/QWu2oKzimRfMI/dUABRn5NAFYGaT4fqk5zI5c4fssbZFx0SpBtnZu1sEnbx9Zj5
ADWvXe9mbilBajlhdEnUNvslK0kRnNo0qvL9+xcFSoQYnd1j+kC4vDdfrQkhrdCSzPGQVO2PSVFY
/k5r20B7MKa52WL8XdtCjgatAtg6CJsX51IzSiNCNMWhHDTI1qFqBN2I3sp5dGhiLfx9f21re0gy
S4OdpQEIEf/9zdpGv7TClEjDM2jvf6jUHAgQoKg6Ody3s/Ys8BD/BVzhNpdBshjfspMu9T26HkZ2
dgIreqFRYr/MCjBWhJbsvAcJldbRL9RA5XrD/FooQHVEqI8IvbYlh5EsQ5rWz5XkJbNjZ66kNf2h
VKviqWh6BtNHpzqyxdEJKoukOWR5k3+/v/61m890ANhy0KBUPxaxiBKESenHePCwK/0Xn7m2l4Sc
5Tk35pTmg0lXqM60jdu40sFUwdQJ6SOapkI5/vrr6rkCtYQfOZ4STHXyUhS17zYwFWinlKqNisam
nwW2G/ezqj7RL8s++AYsOJdcnps/9zfgL8PhdaGMEhmoYvIH0kHKgNe/JaDs2pdO4XtZmuKGarb7
zNB86e/6VGkf5d4JToGStHBITMZJAhOc7UhLFTj4h2FC+rdK9hVqZ+f7v2vtGUDjgNsGZxnYrIUT
CRrVgM019hmpKjJ9PzZpNTyUiRwx4j0F3VmC8eLhP5jkigsCPJEeL75KpkhdoBa65Y3trGscxqp9
4ecN9kHTR43QLMyM1/smbzQjxasKGEFA74Cvkktd734JCV2eDZ0JrVNpK14oOzCzcDIk5UiRuW5c
ZixUmDljKat3YdgHz1aqyT+SefQ/+44ctciOhvmDU/ljftGkbjD293/hioPgZ4nBNnJ4Ibxw/QMj
q3B8zQh8+jhlXLkonnfObiKP9tpeleLBLVUjOxhaahufjLLRtrL4lXPA00gBF/IGLs0yxBrnKbEb
CJsu09gYL5Tfu72JVthOj0kdoIOftuCQKy4JMJUYF7KJ625oSq1GaWV1lH2vAzeY/aPnZX9Ri8E/
V1MlOy8xw0PZF2bPDPOTQtXC2VVzsPWyrXglQXpNTEloJ6hwrzc9J0/s/XmWPBAVfrivckcmRq9A
b/8eEjC/uyQ3K981pqAuNzzymm8CRoZfEuVjuCsWtiH5jNUe7NMlHvv+YHdBvCuhYD0WoS85Z8tI
rH8rRpI+NHpen+S8DePDbNZbHGOrO/DmVyyOXd80Q9M3zMFNWtEM51QD7uA6kTbXn80oGv8Msx4T
pMW1vjXRKNa38Ic8iOyAyd0GHL+oMaZ+xnRFokmeOgn+iHLStc9NSTUT+WuGx95/u/C5HG+b7vvN
82ugOFTVwRBeeobY5S+ymquSOyoMHe97PQme9Ka1kz/QKAynvMwbdcP82uWig0cX/P9yrF2fM2s2
yrSoq+Di14zEOWUWf5zzvPqROHn9lfGu3NzwJmuXC7YbgTcGC3XDTEAHywmGwgpATQ72sJ+JgA4V
Ip3avpVsST/NumRBhBsj3LyDK7lMUNNJpGoDw7/2iUGXk4nyADuUJ6+XPVdlpxTwBF5gYPbPg+b4
eyitjX1l5lvInXVTdLxAf0HJsLzJkpFifzaCizIOyWutinxJdUbTVdre2poFXjPGWAB4ReRQOcSL
7FdT8JFmy5g105zji0TmlMKCUpVwfCiRoW7UM1at4ZAFryit7+UutoozzPB1+15Y1Yq0NxMtnI6D
1ATzoeFMW8f7V2XtrDI8DqWF8M6g5K8/mtq0Y1CIXNuo6HIMlprsE0gZP00h7KWBP72//Us8JBCn
bCd162XVIpLRku3lUvL0zvTd0rEooaZ9kH9z9DDdghOv3Atbhm0MORHx+CxfWb2mhSMxLudZTRbu
WOf8yEB+8dDN5bmZeudbrkXWUUskqPTtAsKJjXu58i0FTltIu8K8cBOQlswg+vQBgkurTPG56ab2
qQszxa30yt+av7qBThNFYAxaKCb1AF8t5w2MWrParO0kXtiizj9YgWT9RuCojvb8/9UhG+I62s2J
IMft5lkudpXtZOkhtyqr31dN+e6hJfGD6FTSNGUMAo5e8XXeJFt+gAQpxDccrVIZTmltadCghbTs
yrHtHhX2YAtUt/a9hXQMQ/u4hpv9zpJIqhukey+62v8Lceec7X3R1Nw1+L6zNUvRR9/y04PvazYM
bVvm1z63KL4Kmqq/RBvXCw7UTFfSyAeYb8Taz9QegFSEs/4rx/H/vn9tV00BzafsgL4gKd61KdMK
ukZz6vjSwWvp78j4mMikWTeU7iin1UZZbCVaBagBwQXUNyJvWCQzujrGY1szbJfOnVZ/KUojkz+Z
sVkO3+s5spzd7PR99j++ojSn2gD3u1FIWnFSUJ2RR9FuoiyxnM4qAT35QWrHlzLQkY8NaXf/q4PN
/WZpjdEfM3MMt7reqxvM4OT/knamvXHb0N7/RAK0L281m5c4iZ0mnuSNkDSp9p1aP/390c8DXI8s
jODcomiBBiiHFHl4eM5/cV8s6d7gM6mDgj3Gu/FsFvY07uzRcjIytj6bPwXJqG3oKa2Nhkga9VUH
bMUb7E8gwIgjq5zCHxkDpO7GOpydTzmW6vqveBjM998xPP5kEQkNS1lAvtw9WZdXEdWW5FyakFb8
gShZ7EVbzje1U0bvb9nh4v1qNPl1X8cB3QtKtHOTsyHydH6c6rkJ7uPSs367IpoO7z8YL8wJyg+s
5nJqVhLPZq/AMC+qNBBPY5Il7m7uoCg/IjEZWBs1h7WTQTGVR5yMOXjcXM4tF3WpTDhUncHY9rlv
VTyc9MLWSgQfQzs5hYPrlYav5337mxbxIP7iZEAJZcsgk0IYMC/Hr1ATK8PKQTmpbZyfrTM5JwTR
00OptMZjXNAk3pjw2k4FfSNLqxR10fS5HFCYdhdTXk3Pg9ao895Lldz2dZ7Qwy5Xa+e91EV5h7w4
H1CfoYy8vEP6KupFBTrhbEfGAFGu0eZ016pOvhPu0GyAz+ViLd4oQKik1z24cIRQFoneFIi2EFmS
nb1ucOt7dYpn434Y2vj9bUlPOtwYElLJx1uEUxwXwr7BMPoc5COO71psWsnox0MzHa1amee7EkXl
rZLkSgzlqPPVoIECOF8mXoMROXUv6YjdGBQUwUYz8nylG4d2L8rUsI8aLdItwuHKboHPS+2HYhis
hmWfI6Scbem1mp4Vq4ngp2gIQIMUreugivdWVKBseP34r86Su0oy1shml7zlSW/GcG7L9GzV0/Ad
/7ibKdSNalfVWi4OoLjE1mNv5UkNXQ11IqgEEH+W2oGaCNtkivv0POdl8WTORNvdGM92t7NqouyD
p6S2dlLVzsnffyvTY6YvB2SHq9FbnP15tNGFC6rsTA0pr49WJaYD+uG58ZBhUVvvolFHFtQPq0B1
d42S9+6364u99nU1kyKvRF+D1JJ//iqwUzrs1Sy087Oep+Vvt/eUB7s37GA3DvW48aZeG0t/YajJ
DATswOVYnkLzNsbM+VyHtfUh1oriK0+jIMDqUvy8Pq21MABdQrY/aCqTTl4OpZi4KXjAn85FEGrj
Pp9QGTy0DqnV9XFWp4SQB+1ZekeEnMtxysbWB1M4xTmMXOtX1zUu1MKu2JdJASP6L8Zy5E7hJcSA
i72SZ8JGnsHLz25rZTcJyLnP8Psdx2eHbUElV+dF9KR7K+vfy/cyLkhD1xVmdq5TOBC3aTq0J+yn
dfukNVHxz/WJrR0/0gtJg6XMjpLN5SLOsxZBA4WjmvaJDf4TeSxXDbNP6VCYgAPH8U+DNvvt9UFX
Z0gZHQVt8n1K/JeDNk46l13Gxm/SFi9vkXW/J6vp0SUWCmbX1wdbC2m8zFEK4J3mIJFwOVg+mhBx
VXZ+khWZc2owgZ78WGv6YqfOeogIRKF2W+YmazPkkY5jLg1HuGiLM+DReUcGEh6ui5le7KOKitmc
Mbn3VehYG3FsdSySCaClGjUBczEW5T9bD+YgP3vWMBQ4XwJ+LK0BcoFmRO9V0iChgHsK9YqpSaze
YrDYdGLXzmyq+l1r4dbd1/g6JxFK04gTRe4db+ItwZ61D/h6yMVucUFKVBBzinPeKnb3Ic6M/ge8
habeubXaPQ11934WMZNkq6jSdYiqwCIrTWrRt0MmyrOtws5oI2/8GCixlvg9qh63k5YUX96/RwE8
kVZIxQPUWS/3qDWjG44aXnmOnCg/DXxO30azb9flTXvP9TRvhLPVJX013uIrDlaYZ2ZYlOcB/qlg
hnxESo/mH3Lv4memVe5GbVMesmVqSNmeaiNwMjjFi1g9tWyXsG3Ks6PmTb5v7FGvdm3p1hup4dpZ
IEOQ0BPwEvz7ciErzLU6UNUsZNPV3zMNbe82zMtHMXnvxuEi8CwDtHR5h4m9GGkWgPO0oi/PsMMS
/ZCJIvpZI1W5lQKufSqpF2cbLqQWkqTLGWGMgPAm8eOcOE34mJd18CWZ2+5G68enom6MjWCyNdzi
Qw2WUoPNS8pz40oeVo9htV8WUgt5REKg2ttO+xdPTvCwQOTl7pdOGJczJG/2MI8xC5SPkCPbO4lj
HO0gb+ovVqOn7sZ1sLYTXwQSaCKBqlkyzyKlqNMwGkogSpbzOVG6uPHTurI2rriVhy2pufQUgKMK
dHK5jiOmb+1kFecOIFRwj6+W2p2yyq5PFS+XD8ICy7hrgqhUH4q52mrlr33F16Mv7jzVaWW64pIa
zYb6GGKo3mLmqJWenzreqO69Chz+9RC2tq5yQcHWgCZEueTyKxaNneEVrxX42+XJcNIVbaiPRa86
fzUOLz84NDALlo3AWuQU9HkqnHOtUKp/vVgbqs8e5R9lY6DVNaSNQP8bGVW2zOWEEmec8NzpOAl1
nCunKG/uzLEEu1w4H6OyDIrD9QVcHw9GmcS1oXgj//zVa6Cp5kDhFViezTHoaz8bgnI/hUjtNrXo
7F1kYcJzfcTVPYrVI9BstBZo112OWNRGiuWKUp4R3W3u3HJuse7Qjf9m2oInTmv7CGkEhwSdm+/6
yGtZp/Vq5MWRb0QxGEOWVue5TdyDMg7TTaa0ORIpRXSaoS0+e1WgbEx3dVBEhpHDl7XtZZwpQ7sK
EZYozwEN6hHvksD1q8FN/YRUZq8SxrsdMmFbV9LqwYCqIfG1YLWX4oZVOlR0ykMCjkvv5IRIq+Me
5tZUN66+1em9GmfxNb1ZpSKR2CQtQ32w6z7+FxKZ5uKBRlP+EINUeUhDId6pSCnzQcAp3E+oN5Nf
L0aNzamr1Fm+H+ZcGU/J2BXqsTbGyvgQq4k1bYTVtfsdKwkwn9yJPFkWh5JXQ9uNjZeeTSvVlV9w
Gbr0AafUykZBjm7xlk/H2scDVQd/VoI/34gTCROfIS8SxdnNGgp1mpaRENaNZ2/xhNdOP/0BilnM
DZ9q+XVfnX5bQ4AICYPs7KRl/EuUqOfclDbn4Vi5VYvfjGV0N9cP4eqQ8uWHypTUX1pcUbM+Gerk
ifwMMSOPPnlWZeT/9aUm2rtQACfcoYhrNBv5xRqwS3adwWJ4kIveEErpodeOGiPUmjRzaP1s50gv
j2RTufZHM/ty3iOOmeknBJps9VM2ZJqT7LRGGFZG22+IOt8pR6c5NXUbxR8mkr2v11dlbYfxLkUF
S9LSKYJffohW2CH6WgE7rArnL8Xkzb0/Jdl0G+ae9+X6WGtHVqI6kDylaElt8XIsXr+iiA0lO3dl
OTV7NYqq4YsuzCTwVSrxOy9NfrjunNsb467tammJAPcekCFdxstxI0FRuEbN7Nw3XeZ9czxTKPFO
g207boy0tsdkCgTb0gZ2vixxFWMjlKSa8nPrdmWw1+Ng+g+6vXov0qD4YbXadLq+pGtToyYMawUM
AC+cxc3iZKWTiylmUyu5GB8jMTfZqSndYsutem2fyMODlSgw5TeYEW4wa04LXqUizQwUv7Um7m5c
deraYxtNg7txY64uJHZtHFVQKugxXX6yvOoRBbGz8lyIcTzFuqHeuzPkHD8WsePskmgcg79ZStQh
ZPOdUtYSft6kAMtUXSnOWgID5oAVIN0Qs8vKP9c/2erU4HTIhI49uaytoR04Fpng8WsrIqb900Vw
cOPGjIedLsbI3ieFyLcoVHIfLB+kcjHpwCBo/qacn6dGmU6DQbrqACK11KTAvcye270zu1O66+nI
oacYBDd5klaf4U5Uv67Peu3sU/imGMtjlZfq4oOCrSe60zE4q0iKxH4gVK06pokIf9RJBdxKbe06
2cPitb9dH3htuZH6Y+K4PRHmFickmRKuSR7/Z7dU1APJum76di88e08zuP3agmCbN5KE1bmScME4
RBUcrMzl5lWrysDXRsnPonCG5Jh6wvHuFKXqmp9KMkdASBsBz8DPsX/bSnLXxyYSSCwbEWGxznVW
WYMGpfw8G1QEQivJnXtwqRKd42bF99GNWsPvDZB0G92wtQBBU4GevzS7AUu7mLQ9tfaktFTc0Znu
0YJI2/HetQl8T96MZdxWiXoNwAKiC0IrwCeO7dLvpmoRHHDThLp7M2jfrDG6NQedqrvajeGHyGnS
H03SR3cJ0nvf9LQAs2vhsad1k/V4fYe9XfIXtWuyM1R0UPFcXC9aPJbODGjwjFxqjUqE4ty70gfV
r5skaHysscAxt97Yfr4+7tudzbgvqlBcN2htLxKaHvRF3GM3dTacvjrpmRkkBw6uJXYZXpDyU1fp
Rj66gkuVY2IPLUWwjDcJqTqPSg+ZP+GlLVLH7505u9Epig5fpex349Nasp27Mfba7DgF6W+eCa0X
4qYyVtpGavU2pPFTeACg70DT4A1z0nEgvFudE5+TmpfNHBfjH0wb5/gur8EqH4LRHsVJQbSEF4KS
uztLpKZzuv4JVjYhP8KlmS5TJzgwy/cApYECbdT47CRksLrSlOLfwugQYExb++DEcfYAxxLQGpt4
Osf2wH9EczTZ80pp53Dj1nybDSBcCJlU0oAJO8vAU+mzaNDHR8N7dO2ap1Cl5UdqeQDEr897dSBw
ai9tU8qCi6BaTiq4JWgb5zpSRAbFL42HY4YE2xauZmOg5bXR6I1t1UnNQIZX38QUKZKDU1pxtfEh
184SqB3AA9Q3eZLIP3/1HnEbVU1Td4zPbYpdCop5VMtP5qw4w7G2raz4mGZqvcX9lZvj8lJm16Az
g84w8RIOyuWgNa1apQhRzQ7LoYzu58QYf3laFn4cy2LMTqAqIqTKh7k/FVNtpxvfcHXvMhESAmnO
9kYLUo+tTjNqHA9E35XfHAML2j4SoXUcQ94xftZGhvkxLBN7PiRUa01fG/sBb1I3cLU/RaWK91ow
UJpR0cFByYPOI38vrhBhIk4TeKgvJ4NVfMvUuaHXAjPpYOeco/fvYB0uA/x1CWxaZuoRYPJWm5P0
LAYRjA9IYenF7dw0o7dV/FnbwtBTZZUejupboGXcB6mIWmYVmva0r0DOiv8yoVRbXZW3NzDCpYCp
+aTSj1FbxKIk09vaUVLAPXr2UR2j8rvSi3+neXL+Js5Aq6WFLw8ClZDLjZsFCv032P5nfsaQ4R/j
dQjK0BdoN5BnazEeeTip8SiFyJfGgbkNDr5wOJZxFDnTk1cOWfyz0a048aHmVfHH1I36wNcHte5O
vSLCT+iuBPbu+l5Zu+Bf/4rFBa8avaoDmUjOQrTqTe9m7nTKSZz3YmjMOyuz9HuQFd2WjejasDI4
4JrI4/UNYCOhiWt1VZScnWgo0n0YhuZtAXH2H3BWcJLQNA0UDFzbecvmfm0jmShjy+rMi8L95eeN
uwGtkFpPzjH4+HvAlOQvujNM9s4ayQyO11d3dTTJyZclCOC4i4zViybbSoYxOfdw3w71NHpfvLia
KOGN8cbzfG07Ed3BbEl8Pv2ly4nh5FybVoXpBE7zAQBvHc8qXycZTnZhG1r6rnUMQLhVmmaxHzY4
dataZLpP75+wJbFwUnpRmlpd/opG67q5N4vo7AZWSFd+jLXqsczjwfGNvoT6fH24tasN5TR614ha
8BxZTFqHny5wrcIAhkLPn95Svw0dPiJJLOyvYLqTjeHWPufr4WQ4fHWThrU5aQjQQnK2jbQ5jDWA
38dqnoFX8LiNt26xtUPyUlKSqHGZ81wOl7fC1RutDM92Z5bZh1zHQielaIal86lJPOWHE9SDdYiU
xt5SF1udKSUKAB3cH29KZ1yD0wgtCri+ZQ9PPaZTMPOUKtu7her+Ra5voaol+X+ckyX4R0xoexsN
Y0W1NuzcULPu66pTfWD60T5yRufdDWxJt0CSh6echb7gIsKj5zIVdqqE59k0i3Ef5Xbo7ZW5CzcC
/NoakrxTTqcwwX2yKAk6gwBvj+jzuRV1/ClpmlwWXZQUuwehIw69Ma21s0DpRUrNIoBHxfNyt3h5
nwddTbo+0n+a/HE2rZ/KVBoHFwPab/OIBuzG3bE6wRdAI37fSD0tjoORUgzF6ld6KIT9Mesjr9op
aSn+oyQTbKl7rw5GY1l21bgwlzzyKojC0gHif450o8kP9qSWk6/HSib8EtXvjQRydTGBUNERoY/9
Bq2Jbo0ImtiJzgMtiofYbasHDcTmHhROYu1iNSZXfH8oo/wIsokIo/Pqvfx8GuycKel43zhlXXzC
Y/Y/Cyvhx6LG10BDxHD/fxpueTM1tq10CPNhhGKVw76YR55xdpgeeB/H/81UE/78zXiSC2cB0X7T
oOxGTZkVAwumKHXs3wDhHqzJ1uJd0dkThkFW/xehWvqCSbCtRG4tbobaxu1Po7Fw7u1Cm3YVmjD/
oJYVeCcy/S3p3bXHDkfAImGkt0Rt5vLboU3eDgMVi3Om1epBp+Z3UwGzv7cjFb8E12jLW9QKPX+u
deXn+9eV4idEYuSVyVsX26YcvExteiU9T8L4nimjmvg2Zt33pjbqDyJUs+fr463dSdQ6WVgiDLXW
xXhpmrdWoYzQMxy7/kNpVRT7vEyLQ49I7A3prHfjBY0+H64Pu3b6KXnxF4hNGIGLz9k6Ocw2pwNI
2Y367ThQiNo1NiSmIqmU9+uIUv3hmSGZ+qgQLgm6winjNlSjDJRa355hQHNCLKfvDo1jdlsyoqsz
A4vKSwDQDBDiy72TqXEhElzRz2kIVaIVXv7oKhkNo9aK/iaheIH8IUcBun/JcMzHMJ/7RkvPo9LV
843jpvNPu4qKzzEce19MqTP7eh/qW4zntWhKQuhKD1vi97J+isWag80F1AyR1M13s3TdjySy82mO
jUG/ySmsOxv7ZXWbvhpx8V6c3RiPZ9fmvYjgBgzOwtt5Sh0+AhQwd4YUb/HtfIpO13fpWhzw0CyW
usWcjqVvQE4B0e2mCdYEFbzHzErsL4ZRKMoBFHCs7+bJQ/g2s9WT0STYHF0ffHWRJfWFDhatfHPx
knNqK21TEHLnpG2mD2VmFO6j61bBh0Bpg+K2akixtt7/q8uM5A/XP1OCYH65eTV8SyJbqNm5KHg5
ItzkNb+LSMTf+zn1/CnShiOewGm5cVeurDM4LI6MAz4J659F4oGqIqXgOk7Pdj0+5YFS7Xs3rRGO
6nstP6AqED2nWok7xNRmmbeR9cj/+aKyxeCyJQnBlOrWIthP+jTESdGmeKLW0W3NQ0vclYqTbfX0
V9YWhLMsu5PVScLf5draDU6NDMMkFTs/YBseHAYAWTXa3734NnhANIrUGr5f30Ur4YiEB6aRDPCQ
xhZf1O3GAlIMfDg2+Vj6USaC6UGJpTKHWYoqen+piuGoLks9NSDk8ue8elGNZWrht1wRGRo0Ljwt
sZ4jQGFbvLuVs4GpBdUceT7ecsN6bW7HPq8zBAFHCtZamTTOUYyT7ySIcvlhHenB8fpCrn0+CqnS
lgqoEFvlcmZKqOAyEcP3iQdTj58AJ6EXpzDSdAiHyix/uHWo9ujo4li48fBY26HAxzkgFMzonSyC
H+BcQPk95FuU21zJb4qqep/GYX/zF1N8Nc5ih7p9OrvQ/jOaNGG9G0UdfoHgUB+6ak5v8ijW9ghz
xb+uD7o6OZMtKmk+ksRxua7gmedhMgzQNV4p+k9pWuv9ox0l7f5vxqE0xhOA5Gpp4ul6jQNn280A
QU6Guh9adQ6fSvCt3sZGWZ0QrUVwDqCh3oAT4evaou6KHCOtzDqlhTWGB2RrnS0DqNUNST0Y4xPJ
il/2NbLMCvD5w8XLzpzwa156kXag6OplCCm3jn5H0tVqB9uhQL0RrtdOn9Rp+/8jLxsdxLAenQNG
BiSjftIciPA+oUdT/anI3V+tSOaNGL02Vx2kLkU3UN1vlHkVFVkbYjREkQ7TvUCNoweBN+ijGk3h
Ic/KeG93Sp9ujLoWOykrIj5PjoNx9eLIx7U5V0NbFOcgTWgMpoDpfuGsUvGkc5N/r2/PtTV9Pdbi
jKdjXZLExXzN2BDfPEXUlY/AqnUzqqHz2Odt/fR/G3Bx2FFVoVuJTeI5Bz/H5BQ7Lg5W71ZftFY3
v9fFEPzFk1hiOiQEiNz4jQNSBDNEr2KOIKVx85R2liUe3MQDtjcjBpXvZyext/j9a6cRmogpu92U
o5anJPCyFCwHD40qntsaWDfOywfyZmVjOVd36P+OszwTVpHUYHFI+5U5+omvx7SDlgpP2U0t958i
LYf4NogDZythW92ir4ZdRE+hNnnUO2127qm+azvLzQPPD+qyTE9Y9ZjxRmxbG47r7wUqAr9i2UyJ
RNJPcwyEqwKAc0zFZN2SGYZ3/ZBvmemtLSjgNNpDlPUxW5Uf9lUmwTVVhWmkkv7q5vhvGpntXWHo
ENEzNzzZbn3T4x648RHXDiHhBS4Mf0nJocsx7RwfTyviAgR9lDo7CyOr2wIU+v3QZWFxFJA6Nsoa
ayAFEN7gZjEE0DG/0S+HnFK7FLYCuHREMeCnk42npu9vlb50dtik5LtwqvCB8LxpFH6juJU4WkPR
bQGUV78r1mRwq0hPEfm4/BWzJxorN1ChULBGLH3VzLr7EDyQu+PFUW0BvFY/LdQtjAdA0/NtL0ez
EsXRw4lmUWAb4nbOu8ryR3vWn+x8VnfoD7nPKEeaGxF2LRJI5WqZv8EKUhcR1kyh1U9I0pEJR9C3
xNTjyxhr0bi/HljX1pJEhgzYpRcGpfdydhm+cnVowJo2FR1RHIQ5u+OYzrXme3kdbABL1gcDUyJ7
0DIdvhysL4euiLwJt24UCH8qQabcqaDpv4KY7g7X57V2OGDzggLgIYEOzWIoYUx2QcmPr4bueYIu
Cv8Yo3r63A4puEfP6uuNL7a2T1CmMqECUfMDLnI5uTov1dwpInj9ojFQxC/H4RfILXzPOzQcxF6h
Bd6cBETZrUx4bVk5DlLgk6c3ZMPLkd0WCyjFprASg/oTuymutMNMBXDYo3HibKTdL0Kwyxco7Wmq
ItKM5M0LlBsxKKZUZGcrbptdZZrRP5TnxbF0auOkJAWOSbgtmDtKq8MXs+vsfhdHtvu5rZFy8Gb+
1zt3gvzpp0E4f0P9zL69/unX4Be4fkrMA5xZoAiLEzu1bpl1Ab9wmt3hwxDYzk2uNPOfFOGl/7RU
Sz8poOAfe1SXKz/qNNHtKt59+jHyho3fsnaMeT7/PwY74l6LTyOGQdXwIk3OWdnmpV9GahjvykFt
o7+4614PtNh9eGCObVqhtyBytf0xV3NW7XWAbNptV7ZoGF5fYhl9lnvAYeuC9ufKewPOUuGui8RF
JieDHlLuZr1VFGgTQHF23YhomSxhPtRjEn9UEUDZvX9w3IDllSeft0swC7g9grUXus9Ors+23yaq
UX0WZWAqX6pEn5JTHXRW8tC0RSr+iZzM3lJhXzlvpPfsfyk3DfJ2EZu7aoialt/1bOkiTPdehpHK
jSlA1lQlIrfvny7hH/gONx1lkeV7OutTR6OE5j2rRtd8qUetFLj+1N58tDD/jPdO0brqvgiH5oPS
ZNGmR8RKXJNMEnqkKlQLWoqX0UUf0fRPaxMxXwHIa++EwBWKXRbU3uOkeYUfmHEUPlnFtgD2WqgB
U4CkP45PlGiW7YUg0USdIMfwbPf0AnZ9B0AHO9vZ+1zlVWsfGw/BuqdZaT1CnTcgs4wMwKOhYs53
UAKvafaG6IfxQ2hSE9jN1dQZD9NYgBi6viPXfyhdVgqfNHZhL12ukdFQzGpiPXj2Rt0ucaQtEgw7
rH76XJhc370y5amv9dTEd64Y5+42wFd2OOEJMQ5+VvVWcAprrqvQN73UObEb3JOWqX+BIOB1IaF4
XL/4mSwCYxPWYggq1X0GttkfTS+ABI9Zxb9GMHSzf31N1rYNqTBf5CUGL2traaYooZrnwbOBdWG9
t8zZwi2wHrR7pS/COvHrdojMHVKVXrwBmJbTWEQneTppiHEj8hBeTHMOlVGi4Dyc2PrM3nciyO7g
//DiNws1az61jVX+l5F+/ACrlj2NmaIlG7fk2uzRa2CtQaLQrlqE40wtgRPVgfcc9qn1nBbKBNqx
Ks2vXTBnmEQig/djCoZ0iy28kvaQFdOPk26YFAIWU9fDomsyXUPvfEgQFEIgqi52CRDL/BjOaXzK
KY8XG3OV4W653C/wdK4Cl87DItWazTRu+yoIcO8dm/iu6vGXTdJSR0eZ5+wB37Ku8cVcgJQ35qj/
fn2frQXjF6z6i/YOPkGLo+fphRZpPTSwXNGnve3FGSKSulsbyU1vimaLZP6C6llMFwQHqwwSgIC4
1MAbenZPrSjoglKxan21dp3bOUhL7VuYjOpTX5fTl0RM866Y4vqmdkc9uXGVolL8vLYClqYo1YPi
BupGMXst7SHjkaBT3mhvL2XTKYTSVyj7IvwXfwubuX9IWRvcWGPdTvZ92+cfyxlNnb1RZK25n4n5
n7Ooz4xTnMnluv5hVrYiF7EKZ4EKNNWZxb0RwGSwhwmB0SygZcCj0ErMP3MWz35BVQqSmmPSTL0+
5spW5BWO0qVU/CcYLzZDTlPVFXHoPXe1Y9yVhY4RRIXSpLv37DqtDuaQB+2J4kcY+N0QZ8G36+Ov
pHtMlzoqlW/w4ks5XC1T8gptZQev1DT/PtWQj3fom+JYd32ctbWla4G3Bq0+noeL8AKSWa8Np5LW
EPiM+cWkqR+cqNeCU+tF7Z03lH3/eH3IlYhmEFOo3jAutW95Dl9VOEat98rIVbxnL6za+wTadXQS
sZ76UD5Le5c3CTIjZYhK2/76wKtzfemdIJBIdJHf/NXAVtfbjTcM3jOGGFAQqqB2fF0PzJNU7f3a
a2Hzfu0yZkrpnXAG9A21/MsRe0jsUxsXwXMWJdCLYj38PhkazWmKtuq+6uJRO16f40oQ46biCS77
Xlwai+/ZdGURRYHwnlOC6RHSbHaf6vE/aTNusVLXdiiZJJGLI4lu4OIz2igCCDI493mCF7fvHF7i
OwUHcv0vvhr2yKakspBoLKNkH9rU2XPFfTbrFvdcYdYRnHjDfjKUOM+ORam8X7qTqAfgH9i5bMou
r1x71Lq4pPT93JZm7e0nwpsNIKyyy7u6N2Px/loGcgcey0h9UVaiLjfJGEVxgpEBxZ8kD/fQ5edp
lyPm6VPQaba0W9a+Gje6Db6OLJOE4nKwRMOlXtcx1HDZjAeLJk2+S61s3uK4rZ211+Ms6nuIMI2o
0Mzec5E4wxNGcE56LPHvrnwqw16wc3G8+f3urS+7LdgYStkpcrbLqWkT3mAT5iXPiq7/NIPUe56N
+RnOqP14faC14iUjSYQyTElS7UVulBfj1MQGrwnYN+kpF436MA9x6PiW0hSnQhH9IbO8rMKIJnaf
rcFK9npbZX+u/4yVJQbQR/YpVV3IUpcVAZ5yXRqN7BtEog9GYmtfhwHnZcbLP2pVMWxMeyW08Eim
UEqlBjLKkstWRhXaI4GnPOdhQgI+u+FjGkTaY53r3pbN38o2lXknEGzcPqHVLwKnl9Zo5upm8KzM
hS38wAum+qjGsmL67kVE9cPVKLSRcFKHuNw0euwIa0hQtDbdth13utalnd/kltLeWJSn2q9or876
xrNiJbkgZMjjjn0KCdZido6XB2EjZszXBtsovkRF6B40feydW2toZ2OvTb0ePVRRGGc3+VhvbZy1
/I7x4U/DCuNhtdy/s1bbTT0GyPo3jtYfdTaS5w9NH3o7Nw28R80K9VvKEiDB1aKr/RQv2e/j0GT9
KfKA5+7e/w34KTSOEUCSHIPLb4CXQKoXDkDmWJkMSgGjc6CpirK4nY7uLrFm7Z/rA74oJiwyb2nR
QuJI+Ud6gV6OGIVOBccXd4XSVWrnlrqIdc55BNU32ClGDmbPNvoonx03NII9BrqJee6zvp/v3LnI
1aM6Uhy6CUsReY3vzlr8sUMxSfgD3bDmCI1riNGeM8Og3cF5DIbnkRv0Acq6on1y21g4PjeLmn6F
tTaYSPJXpnOogHTAf00C0fy6Ptu13UYpC2UL5IzBAy6WN0yp2w0mKvKlTQabQs+vvfFTrk3FP2Nf
OI+55uS3Y2Y7H3osDQ/XB18LGjxvpL4nmewbnGWNM4m0qcMkxdPab0GMtJXuFEXrpwBcNsaSYXf5
VYnJkm1MhYvHy+VXxcZ81GtrCp6LxuCJqKth0OyCXu8qP8yHBwdd15InjKu1hz4c1MHvSBOTjc28
kt3S4SVqEb2gjyz9Mg297ZpJyEedGQU9ULLMCL8ERaQ+EcizYd8ZmXiYhDXm/71/pbnTZQOGBaCc
eDl7tPFVREwEPlBaVR7s1g1Dn8g8HFTE1U/Xx1q7AaGwgkWicC/JDosbsK4trwYXQJkqjGbDj6s8
+KAqU1ju7CEZP2tlLNKj6woAtCghUxKKYT47x6ZvxmqrlSij5fKzS2U7Wk6I370RzC6SydIiLJae
E9uNP3SjaX7WK88+uZOW41ivFF8QiANOp9rJJ4ypjG92ZuHi2igzR0+Qjcf4ZXgb98raNuBjIFlM
gVdK+V5+jQ79kqbr3eC50nPXPdpGW6g3ZTrEqt+jHan5qqOUu4n+6F/sP5holmTagPtdgjdCx6u1
CvGU5zhzo2jntGP3SY1cUAYh5Xts7kFbHeCytu7G6VtJRxBL5iWAbjDEjSWxIYqQcBST4T0bqTXv
3dlSoflnEtms3RqTMWx89tXhXEPWzuH3MNnLBVbn0sYANmK7e03+1R4pgPpVoui70dHn9o6bL+43
mClr8YUASuZMExfg1iLhKst5qLyk45v2elP7cYDdiaqkUfqxohWX+k1tYglr4BL4tTGRSTIj4X65
fvDWwimzVS0ghrheLcXhS0Ob2ma0vefYKuabniRJHPLO+d0lUV/ur4+1dm/I64IEgfoAeo+XKxyn
VNLtkelaxTDfuB7edvi69OPvXAXGgmROqDzauP/ysStQnn8RYiA94y8ldfghXy9eEJNSRn3bcXMM
DdWdKCvaJzu0zeRgTm5uHux04OyIKThPhnsMo7wHIlCC7by9vgorKw6oDcwHKqhSPnlxkFvcHUWT
N8ozqvzWNzRCnfpkDeJnr0DL3ljx1bEoNiC/TZIN7fxyxbFSiDpsOWF05U18m7r5oPtOltlHrH6G
vwCzyy6DZJAiRUwSfDlY16tj52IRdu5rN3mUEDR/CvLsoS+qYa8r5VYffeX0vDRSQVtIUvIS8YFm
GHaEPVT2zkiNdieQEFWOQyOa7IMdTnMHNWGyf6n5DF0X2+foflS7qPuLFZbFGFmzcOhdLEpA7hAq
KX6k4AYU2VoH/Fb+MwD4PJutamxEqJd+1uJiwsDrfwdbbB3RWwa4PbQDIjPz/o3BJKsn9Ci7UzMh
b02q3QUgd1VzsD5YvMG/iLI3wSePSZMkuNymBdVnZH5+uko56zvN7KYthcy1DUf/Rl5TgDaA/F/u
ASM1gfVH/MJJNcf5LkUu2TzlhsApniL4pvbFSsxGTd/jVEOokRWdy+HKuLb+h7Pz2pEbh9b1EwlQ
DrdShU5u2+1U7RvB9swoS5REKj39+eR99oZLXehCG/DAwPiCRYpcXFzrDwDtAoZDuc48lCb06cNU
ebjElwB90gesKK4kv5c/Auy3NdGn2LjtKcRpmiSgUJJTbQYgq8Ksc9wnUcyzGZYyG5ubQR+04BY1
3v6hrgI3D2XgFV4aKtyObnVyF8pabQEYSQPg/Y+v7NG4gnO+9BWoxawXJ0U7CoXny4Jdk6pmMHJw
ylyVRwVY7qipYnGjdWq2ryQmFwdb+78gO1ck0uYbJKnlVT2Mo5Phx3DxYaZLeVjKoZLHpU3r/16P
nmvE2h6BtYFAFZQmEkTq86m1gzN76ZTkp6qtU3xie/CKT5U/L1evi/U6eDESmxgoiYO87fYhDyod
eYiqQu+g1bwsKih1/6jd0Q725rKKOoN4kqh3AZql2JxPt7GViz141iYaHae9aVJrOLw+90u73QF0
zc1JtYjn9vncSykUDid6fvK/51k33ME3ax+NOM3i0M7t/lo8v5STc1cCYvuf8V64PNt9Yrm1m51s
OzeG2zmfVXVQqNB2ke6m9y1VlvjDaBVJ5LrS8G54AQUZ9l1tc42UeWmPuWBPKX6DdOP7n898vUvI
oMr8ZNZVO4d6nOa7pR6sf2CjXlOfubTKlGpxQAAfTS642c+LHIMFEyLIu7WT62E/eRU+nApYX6gP
rWdHpGb6ldzkQmZEAZXAblE0WkPL+fwmQyJjihrAabVgr98F8VTIowFz8p3CFqk4ZO2YzEclqtmK
4KHUV4lol+5SDjDVR7rCWFJuMlFRZQA5bXIjrcdtIpyqQewhNNp2JC3s0pFt5GfvJ4qOXxxIeKGn
1fZfQHARWGX21EEpgm7N6TSE72Od032yGm34Oor5aajLgHsKAvfp9ZN0aT9RgiHfxIaN0LXZT0iz
ZyAJIcGm7bTkd26v2/vMLqxDVTdKv3l9sEvVMcAxvGNWSjgF5c3ijpNQ0K8oCQad5u5EVxk/OhhU
1tGoGm6N2tKXu1SWqUZv2suCn4rsxd+pPJD8n55JXMkjLu1w9jciVqRqFBY210NmqdprEAjGw0jz
7pKFLEm1mB7sBZqO/Y4+TPXh9SVY9+82llKu4TSR+TL0ZgWcCcW93OLOrGI5JDszNgf7LkALutkL
zUFtVvOHcmdrSZZcyc8uj0xz8H9G3kqd6nGhdwZI59Pi+8ra09l1hqe26AMg7JPmvauCCqBWQEJ0
Tev64sirkiWwR3wktiphtl0IjcsF+2SITB9BHMZ3SEw29o+BfwoHcD/+HRJy7b9vX+rfGM81QcGL
dPNxDZCLFCJlCjrXkIcBGfEwI4zfpGWQfh3EOMnI1vLiGg/50myRmKTAzqik5ZuXRlv4jpoSSq6N
XKxPOKb7n/pyae9afSytQ1EVZRwm6F9fe+FcwjwQLLjl15ANzGk96n/0YBsG5vbNsLTUjXG+9zHk
uTV0CMpRokvvaRFtFZV+1nn3QGydqPe8ndayGRDcVct8CHRhfpFAq/9C5GLt5NAKZ99jo7Au2B+/
y1oEqV7HxkPeEyZdPbvjd3Mu5T8+ZPvn17/5pQNNeRA7D3CcK831fCx36gB8u3ZySsrRsKNm8Cbs
OjvYQ95gqF2Zi2uV0YufG03ltWoA79zdfG6KXvCW9BIJvCJpnqbFpwGXiek/XJ4GO1yoKux0dPGi
v5inTUV21RImfG/29kQ5TuYyTU/5ki0n+jlK/zAGrbU8xcCaup3dG1c77peuCrLbVWZmrU5uKdr2
bHdW4gwIphVB/9zlSJZSofdF5FmVr67k0heX1SFxh9lNI247WGNWddZBHYRCm/ZmWAlv+cirwUyi
ZrK6ErW9YqEslDXm2x2EuPpp/lEJolRA6fN8C1lLjg74wuWblnr8YyhS/8Efi8E60Dj63mJ71135
lpfWlWIvN+KKU+Vzng8Ya6UZN7mFzgYMJzMyY7/X74reEXI/8KLOrkCQLmRYNDSx9eCRSPdg26Fq
fUtQhmDDpjzT+4feGhvMWbxk9qOqWvr5UanC7G+8Ms6MMNOK+S+Eg9CtRCgVhCPYrBeGfsuyNAvS
KSeVGuZOmGJV/nX8f2ZQjp/efEx4G7GFVlQ3bJh1Lf4IPcYMu7uwkZ+ZkPGZdstiG+JOoxY07Ax/
Av45BmgLvv2ipbKAnflKzHZfgA5c1bZU1OyM59Jg7IKgS4Md3mjef+jgOPddUpbH2ADnemUbrYFm
k1msSrBoKq8aGNRuz+fqJYYaNAcwB8BaRCmFng3iY6XwP7nypr5wNFf7MCAcLu8hiKLnA2FwYroJ
SoHfeAPHZlSWXhrwKPS9eOcnOA987BvL7SP69aD73/49OZcrtYmSg+Fvgq2dmm2lzyUQCxzcH1x4
DYchF/Ie8p+5k4Y2X4lCl9YU+MjKulmdJLYMbXhabZkvEqDBEBvjreEUgGQ9UY5XcCqXSikIJACw
oMVk8azdpOGOLWstKJX/DTzieJs3WhrBjBlvZ2/WIsxui88mhqHZMemafVeO2j+UenDAS1zp9jfw
3brPzeLJ9tAo65oO36V4Ac8RC7BVveFF86GtFqUm1fvfQAsF+l1b8ji6MT05qs95Mbha2Gq2egJI
YbVHm+5Ucvv2b07WQDUOohV/b765NwxO5i2gZb228o912s+7GcjeYZ5cJ2qX+C+IwTgBEP55FMCB
2uLZeZOkVtUzXg+7/KcuLBMVqdEdi3GXCUyxQ4wkq/F+Wswl+/j6VC9tNzALXOvrzQNs8PxkxTPU
Jd2otG+xByIrsrRWDftKev2vvxiHOw7i2ooC2cJxY8trKi8Fe20t2XRTiA63ZpsC3TUEyIWbDbsJ
rOuRp0Z8fVsgbFJjQWMDOKLs8R3Dxqe6B7XbHyAEZl9en9LloShEkmbyvtz2rOpKag3QEqaEBOjN
UOk/i7gbv4ieu/QvRgLXAAyKdJYyzPlHMlXl5mabxd+qLJW7om6GsBOD/sAejq9c1ZcmRcWNSsT6
qV4IGeAIOWAHwdEzMncJ56qv5p2XiRo5ChGMV+7KS2GdLAS0Ki/TVaT+fF51OWHbZibaNzdN8JvN
9HGhuiGGpY4Ku2xuA9qOy11gLc2VT7fGtu3FhR8R1Rad9BnjxvOBrZJ6rAMg+MTTpPvB+RCfSk//
KZQZPBh5Gh/pBmJgNWWifZCF7A6vf88L8/Z18hFEP6gEvOi3azF8WJkMPE+qoP6EL9E0R/MQiHvT
Gcrvbhtkn7CgkcaV6/rCS4XHGhfL2sXmKt3MumjJPBK/wCXe8+vn9Z4Getk7cehqhf1E1pBfCS4X
B2TLriGcF/F238oYooVwsKVPk6X52i5p/GHqk09GpQqDi6RMrkzwZTADB0WRckW6M+IW5t2WDhDL
AR7L7Nf5U2zY3FckYdaPN34+qCN8OfAg1GdXRa7N7sn1qtacVJx6tys/BbXhy3CYPIEi72zJe72x
/CzsK+fNWhmbcTdZECodGNsnGHjB7+ZSiD3noz+OzbHS6nGfe5mucIqP33oXroNSvzHQOATOun1K
lxMbM7UtcRr4mjuefvau6ARprJuaT4FQzVtjHePxvFxl3KB4vQAIG3AgqZQiT+HCYR/gSQhLD6V0
hfY+A3B0zQv3xVFch1vrgpTGVs3fTQpbZDznvLFoTw5thV2Bb98OG9X6puic7tgI241szCSunIuX
g3L8eb0Tn8F8ghQ630CImIrKdqbmtJZPsD8L7os469PQHal2I3tM5TG9ap7+IrJbDMor2uXZR7R1
NrsWt7curUyvORnBqHu7lArVUznn+rxr5dVX0MXBAO3yKWF60Gw/n2EhnBm1j1KcWvKdr7gPiY+e
oMO/SE2f3poxrxP7Y6xNtjZkfjeacy1O5ew6014WiV2GgA2La822F+FsHWgFMJCorX3WtWn1x9PO
XEROW2pEOUUI/+NYqPqAj3gRxV5i3uWTr66k6Je2CSx0NBzdVWFwm2BM3AYdkEUcgHgc3Uo2x63l
1fMYipJXndf02sc2k/vXg9uL3JtJ/jnoZpugF1lT1MGfs+qa5YGdoanIy3Cb3PtzV39VbZn8TAPk
qobKia8E1ku7BskhsI2ADNFT3SywhV7bhF4DTnZW3YPnKv1hNw2a5+5obU/fXp/oi8tinSjpNup/
q1LGVlMs9kvcXHI8eHEkbT8WkzZ7u7ap62tF8IsLutrXgWSEhbU97KZmeRp+qvjDzLQngyqQYRIs
/3Z6/BMbE32OVOOktNVEXV4J3S+ynN8z/N+R6aed79d2GcwkVh2+p+zXr2I1qHAXAK+mSsRNqYbg
82KJSYS1X5fxCpbWPr++xJcOjOGxwCBFkf/dynLaagyEyCwcJ0fn3jSF/Wh2fr83S1VxYZr199eH
u3BewNlA9iCm0kDclplEQNDm7KN01NiSasRULaHyKUoSPIrPnt75D2MeX1NTvzBJeHW8AH57672Q
kSxQM6kD5dcn4PrefaY38RFyXX0H6dFMAVu7y5sNH4EvcRGDrgZ1gcDxJuC1Yuz6NXM81UIW+ynt
zPamk30p33wVn4+zHtc/4h0W33Q78aI+zaqLh2jlmR8HNZheWEiKH69/vAublcc2342PAbJ4myuq
KiMhyBqM3CzRGnC6A3VrqK7/tSKpcarPoSaHPTmfGXZF1/tPObKywfH1H3HxWyIDTOpBfAd2eT7j
TrVGRvGXb1nHM6WlYjkmMvZvSEjQBZXg5l8f70LAA4fmGyDyGPNFsqMMDbbzYNUnUZjtXpNEubCn
7XqzLEFdX8mOL04OTDGKhjoEtm0mZzqtjJ0Yn9BlzlQ0p83yRE9dv+361Hgs5jK5chwvTo4X1opH
44RsIWKGl0zFuDC5phi6h0nZWh8KnA5qTMemwDq8vpSXDj/ak5QHafzQVF5n/8dmdYXpdWWfNSdO
xxTmeYXwZ+zpHw1fqQ9c6ss+tnrvv9cHvTRFVP9Aw6DlQfFmkz0mrl4XbjpzQmzDfxcIA5rXmDvf
a6+6phhy6evBqcC+iR6TDk//fH5GY+XtOKdYnMm8nh4qK8+0u2ZSxvyOHHmKv+tKo7d4Zc9cXFVY
q+C7KEby3/moTtNRroa9c8qFrn8GSYZxr9Sn4qfRmv7nNi7eNXrqaVdGvXBlYqpkE8d/11a25V5P
2kAmrb46YS2QfQnyuQ2lMoW/88fMKKO4doI0TGffbG5SrSrSKwnlxUnDBkMmYBV22mJV6fU0saEh
2lWWTRnixoH7Io5ufqjJztirdMGuuBwscaX0cukLY1LBIhMIiD2bsI5wgUxFiiAhO7gC0eQvEXek
uMlb5CES8DJ/Mc2VWAGci3DHO/b828Jos+pU4NMHm6d81gqj3XXwkz8suhxuHQmiNCpwZL8Cu770
bdnDq/oDfQq6Muej+poeWyBVkQoz4yyKZ3SBSIOSb4beT4dpVNpeWbb8hYFP8en1w3rps5JGY7CA
ORDSAJu9XC84iNMbL0/tIL13fW3IKMnxBgqFEPPO7CqxCxxxTRvtwr1GdFnRAIxK03Z7pQw6Ah5Z
wnxJ9m6wLBqfRoxldvUMo3KX9cIdw6JWXGtpEDtPaTd4P1+f97pvzopdq7osoACgmmxoOn7nK74U
g6HHLb+gNhc/v8sGvHjpn/hv1gz/Pc76TqFrgaPxJt0089TuWg+poTbx/C5S5azUbbd0RbPPuqYu
bl6f1oXYyzbCC2Q1K0XBf7N9qcGYlOPd/ITsBTupgb9lPrixHS9wzZoSQb+3R6WzATfBfhkXl/cy
6t2KSLvrA0+bQqUF/TfR8Qjshr65qaes/lm04/Lh9bleCA0MDZCGNupKB9rMFb9ysyg8dJWsRPq4
aSrlF4d6MdXXNhiDf4q8cq5smguHhRFXUDVKekDmNyOiUj5Ju7eLU9d26XvdSj1AWlNT/sioTPxX
awN2ZY07pFfW+NJp+XPYzRqroa01AzeSU5B0PxrRePe1LYsidJuh/SHi7h4g0XtH9uqu1rOm3f/F
MlOOBlaBkBmJ0vlJ6esZcJTkCy+DSE5gD+/bKpl/SN2ej7b0xrfn1zwXgO3wROPPdgcj2V1o+ViU
OOnIn33XzKQoiXHC7xEv6tdndiHqAuujoI+eP9JcW2yDoVRcB6t5AMYMd3ErqjuriycV9lqijjj8
SrxR09i/E8nb8dBrWPhj6M0nDVofq8IelWsDd1CMgtrA2wea7XzDEnq6sqKXdi33JMhwYBxEvM0V
Ch6d3n9h56emUkMf5YsphzuzLYf+0GlesCs0s43DoTWc5eb1Bb4UjSh0rYbeIOxw1DvfOrVKAllq
oL5Bt873kwMdzYcY8MtWvbqSJ1wcihyQV+BvyNdmqBhVcGWkWn4Cgtzd+u3S3w4NzM8SNfGnv5gV
bVSmBC2LG+x8VlozOwVOsigIulV+9Jc2C6dC2Y+Zx0XyF0O5+JuCn6OIvyUveAsb11i9EbqlHYZw
KGb74Ka2Gg5p6TXTlThz6Twg+vJ/o202CqYSE/KPSCOaWLb2oRJAu94Z8WhHWYlHQOtNVRwiIewd
hdPXV1Kgl9hujgTgQIREUDdgv2yWdQF8qScDo2PpZ0AKSscSFU/THNFTgCbmgbGezAfKcM6nKutd
PVpA+d+VhVZe8xW8tJcQJiPkwcziDbPJDcxWzUbe5tWpGvvxMGCDc09jvtu7TqFd8/m4OBZAZt5o
q/Pc9rHkFhK2lYEZfddi+ZBVKjcikfWAqltJ6/n17XRpjcHh2KsWJXqfNDDOt27p9EKb6yY/0TeV
Mzhfoxj3s76o/VB2yj5arqHGCEdKd74zpNE8Bm6KZQOor/bj6z/lQlDifUjsxQAD14QtQDAJ8E7v
S8Tlsqb0HupstILI08bQiX/FVbF+88q8tr8vJAw0v33uMp97jPrx+ezphLnLLAB4tWBOfzpA84yD
11WZ9zzmXYswQObXxf71eV4ck0cTr1QOKrf4+ZjSbFBdXbCO9FWd38XL1CiaJ+N0A81Uf0wGXXuz
FDcIn/VpClMVKW70cM9HRNJBTyc3RvB31rBGNjX/ttfy8gPUVT9y82S8NuCFVBrMDB+SFAHpjC1V
wBplo3sDA+ZG7kZKmlOzL4zR0K8s5aUtgzI1D2Ae3Vxom83bG4k7JYbPUmKi9NHMe9HeVo09Jvcj
Lc7k2Aqf2mKMxsT01pE5MbSmVvwaZSJQDedLmmWgJUwDik89BjysMS90U+SbLFEC5C0S9EjA0XaR
E9TeP69vnxdzXvcN1xpPNMQdEXQ4HxnxIR2p4UCdEoP2eOQZOdoduIykULozd7Iio17kYR6Ma6Hi
RVxi4LVqBCgFiCLVlfOB89r3s2aqRgTxZfeuaYa7RKFDHM5NNb61JLYmlasiL00Og2bjZsNO2dzF
KHF5p8Lu52+VsqenLInTKBhm70rG93JWDEVLmIgDwIFTcj6rthudaTBy76RofY77RgMPgG+sM91X
tV3sXv92L47+Oi2qYGTN4G7ATZ0PJnIcw5fcLp99WOp7nD2X/+zRnb+lvd58WffZtXz25WZhciZF
Nar9UB23Eu6LsMq+k0X9PKZOtbe7vkvDBTrBfRmI5TsiZNMtUpvBX0yTdzywtNXD+QW+II6lW08Q
1J/boHN3da1regj3BORj4FY3os+l8VcjYuq7ImQQOt28qQUnMacZXj5XYhnDCY7vu8pTybt0zuuD
aPzxyngv8iI+JHmzvypurBK6mw06W64Ytcmvnif4QPtZZdpe6s70hW6LOnRpguFmVUw5D4cgfqOF
ERcGr3gYtuCRiesvnpxVnaemz8Q+CaMLl3qJ5DXzoi0ZiBSHnIsew+qgvGY866H5o0iMnIim3N4y
fhhTOx+aTshnSn1QAxYdgrKVPoup1w4FLIEv1B36h1z1H4FDyc+vH5ffkkB/lGT4HcD9fusRrgBH
4u3576gbCVJEX9rvjlm6mggtrZyG+8SCMH6vVIDQVNjAKcj2aGHo8CSKPLH60Iv7fHy/lPZi3yTK
b9QvKdHk2FUy8L96sdv99AqAXfBbJjgIt1rWAGQA2xoMj93o4kSrOc43pUm9Dw27Gh4t4ars15Wp
rXHlfGqYqYGMgUy3hrpt3JGuHEUWG9n3aQTu/AjSQX7P58zBByuIwdbPnp7sC1SinZvMam1r37qT
Xlr7OqvL5X7WhWF88DItLcMl9cZ0N9d5MsP0zBZxxDi0iB8NINXNbZ5Q9Li1JjR2bkVlVsbHouAf
PXewnCsCT5voxl0PcIIDv3K/V8XKtWjxx65ZAPTFntfOP4AaN0+mCjIVBgbWCtIMkoNbX3OJhLy6
XUSfDJn3FiUfDqG+RRiJbKy1Eibed6fMhHPU+pmHWAgwvnXvlmrykn07IHUdecBijHedgjgWoHE0
7524MepwrdZUhy5P/O96mmrGLg7mKg+Bfw1+1GaY6x1yLe3qp6ov9CIcmyV57yi4Hw+OLy0PuE0w
1sfUb436W2/HcXLfoWq0tO+XSYpWvpPVXB1tix7L05IjKnlTNKpyaGHnmqjCzu6m4Ug3prvT87rq
w66cjOzDYiTju9rtTB8Co8p/un2awYy2u+WzXaPBs+u1gTNZemV7yOd5Gm5kpRXxsckHs4+mMmmw
jyvbPD8oEUzqbvKXjgrcaM2x+9hgZf2roCw2hJ4Zd+3es7Q6+zHbM4LyfVF6eVRWhZOEE1qcdn5w
yzHOPsEDKZ+DmSW7r2mUe1HrVGX+TrTodSuKBTat+VA6raPdW23sffdIj9K91Qbl+7ZblERiIc7d
o4OEWrLvg7m0byc/M8ROmuAm98vQjWLvs7FlKMspeEJe1RShPjp9cASpV8Th7EBVj6akt7pdIaxZ
HuD0qOy206jToGywaE89l1l806A8UIXAr6b0c9COwt/Xhpv6u16Bbn2odV2USG67VTDsUfbQcWpE
RtW7H+zG8GgeoC4XtW2cQw+aJ/+rRZnUvfdmM2g/83qy1aPTOLUNBmAp7kyFjsAnkXJmH7q6mx51
p1MqLJ00C9CqXbrkth3MKeAC7Fpnb1uNUR01FXj5O70wC/dRYHQNuhdp/eWmz/w8CKWfgmKvlhqC
vj1p95miIRcNej7W3xOU0VQ0cc3/9N3em6PWbcQHwue6armdTHsb9fT53kJbonz0mnH5J1lkila2
bDxRhDkyKog/YDgae2Yohmz0I+4sdz4mmMdUj8uoa0YZWgXBVey0CgmBdzaJSfwZqxtD3bZtEhjv
bL3T6tu4arqpiSzV1tXnpKq05DChfZj+MAYX/9te90rZ7HpZxuZ+jE2BFpVXZXr+NdZSlZrhaPRe
Y0bVmFXOJx3ooXtfNUCsbr22SRqaRrweIo6ekp91XzPr5GAuliWSaMw0bwjHyrXju3F0J9xKuiwp
OtjdQ+nnMsROBJnHLjaLdGe6c0xlHWOlk5jTRP+SJp3+tNAcTMKOuJDfZoRm44Dkv/lvjGcYvqso
Bexgi8/D3hw63fq8pNo8/jAsYQFHGXSVfxnF4DzampW2D47ibgqJUAgn+36id3dtPAZTlDim7HZD
4ALOGc2m0p/ytsr/VUBdnUdd5100U9lzw0nLqyVq8tw5Lsg8G6Heee5Pd6mtby1yGAbbOzW6nTsv
2BbHwhpLSKBe34cNKkdJZLbJgg641zc9ils+0hJ2JSYAR0tmIJu7qF++kc5V1Bda9aEHuOiHqdv4
001Ns2UOhz6Jp9Dx6qa6a7Gk6g96KtPbxSotY9dJOWthMMtZooSn5Urfk1Q11Q6FWv/9gB1wG/Y2
7rw7O3aa9GjZuWkXe+x0NHTlYYwWtwPMpR4sAiaOzjPCJNWveLA516Uq+3SHKO1gv4ePJ9Vd2aFH
+4AifT5Uh1xfbPcu6+L0m1Pmc78rF8tJEes37Try2sT5DA09H3faMnuDH6L7ODRJ2Pq8oyMT3ez3
iV3E8lQGIJci2kRmjkOgvs6uEYO2o7dvigNZACJdQhGiPjaDOdzoY23yaOvgkkTVlFbLfT+WsXoP
/xrBhBKG7qmjefQf15udfEnqeT5MBupWvyTGy2bk9AtQL5T+y/7oiKX+oAdF4ESN2+XO3ppsJQ4z
LachEm5rTweN5iYI7gInzHAuQD7elHRJ0l0d2963GozHfD/KlW3sl46tbpUMVhvUJmvCcZGyfugK
MF974WaTe1sbI/sZlrbphvQRm+7JzupMHMEyDe4+1msw6b3wNONhGNAbMnY9klXGz7lCpupRh2YK
ld6Z8tJ8SNZCKmiAhPWEBT6pKOY1I76pfBRNdoSnbmverhTpUkVXsiH7xUUOuvN3IwV0BxTZTR2m
7xLfoamQ/0hSqT3lEFnkOw580+wMQOj+zkmovh1rZ3CC91UFZ3ff6rId9l2ycJMWVg4cHCJQexuD
pP5sA+EcqM3JYPgvHlO/sXfwq1X2ddRSXT9ADqj02yzo+n/a2nVLNrtfNfcLyLThhgu6tq4AFF8m
RvQuVjV52porhn9TLBjyye3RAXJ+LKQ43RqCjeRDYabd/agNXRZSXmy6KwWKzbuWZAwRKS7Hle62
qoVtUudO1f5sUqX7sYYaFQJqH7M7pfHeDZsgUdekSzcNKVq3q6MVgCSqltQTt3YFwB9iFcw4EueJ
0w83TSLLzy064ep9bMVEaZ9EwAjJF9zp0EhpibCqlf9GoaP1V1CjJfOk3oXYzpaviVuF4eqpa/yI
rTJjXYP2ZMigqCEJXZMTffFNGYrqCz0MNi41kXVH/5HsQj/J00QK8wf3Wn3qZ5nce2nWfZdimYej
MLzimkXN5s3J5Fyq3IC6kdKkErMt/BSInRU8TdKfQWmnTqh5Ynw0hsp4kBpCd4nAE8JrBB4YkzTE
lQP6YjcFq2g55abfr3pnC5GsnZHeXqflP6UUUxsVs5s9VxQVd+5Ulldefc72acQ5ozSy1v1hwTLw
5rgkI3KjS5rpP6YcJ7SDEEatPkxaPy73Dg+Zce90xgKrh0Dg7Gqz9L+DzhjMiOYMbKkZ6Y+pDHMY
neWntEWEzz3CJF26R1PUyrgp58QNnpaWFD0L89VduQ6FZaXi32wWsUN6PsBOmMIGoY/si+AmS/Yx
OhzVY+CXVRWZQBeLvalM4xmNydEIXbttwU4Kumg8ckTe3zVVuqSf7U443YekNhtVwzafVLMD5a0n
keZ2muZHyHXG+W1lAyoNmyw2MTyGtKntPbNw8iGS7mB4B9SAlwXrLbv30M5hq1Eg31eDM0zNTjWy
pokW52Lon+yFK+xbECdV/dNLO6d/Y+2Knb4SBXne4a4OjmC74VEhzrOxG+dn+gXJPltqHIvSzH/0
FusnFo/alT7XNqC4sN94IMPlopBq0tI6P1+ySydjTKX+rDW8FQ7uXCSHWSvMD3rplMlR95dhZ/ql
lYdFimhH2LtNYV+Jodszzm9AmZcDTgmEdttW1XRMdC0pg9p8TtzEijBcLz7XY5OGVPBtUg6obFeK
kS8KL79H5I4ArgG0icrA+awLYSinzXvz2bPJKjIJeb9Mu+wwNnEcaqO7HFHnMKI6k1+1TMvvDWUn
kd+W1wT1L8yclef+QLCCQpO5qadVTlpxV5TWcyyz7FaHebW3h27+CPBKv1dSjTevJwDGizMPlp4a
D+FtVVcl1pxPvJs9NTqjaz/PedD/48nSfQx497j30Gk8PcxU7gc7KYulPGL/pfHE7bRur8xBLLt4
BJ92AGsRXylobKqnNEv4UWjKwmOgXmtviQUJFjwKqpv9DAwojUy0lvZ+0yo9XIZ6/F41aBEcls6K
9W9XVmNd3j+LQ+vAdDCh2xBzX8qZ9sUMvo3I+JymfvwVjElX7RDXFDdtKq1gnzbpvOyKOE+fi6Dp
vtE9zfcQb3XjjYnL79/B+ICVqExTEzz/KnaQNbkzTs6z6gf/Q96ZXhQHqStJAluPpNNvCnV8fe4X
1hzHHyr/VHRWSu0m+NON1LUF1dpnkWX/5aPd3Ot2g/tUBe1qR7lOfsWJyHwbbmj90AiEwCi2URJe
RTTO5zkYlCT0SrnPwzTqN7ae4ssxLsv0RIHbDn2nSK6RcS6EN0Ss1kVF7AFYy2ZlA3LschC181x3
/dLt67lb7vF78ZYQWe74EXyWLCIrd4Yxgg/URHpnzVfa69t8Yp00U6WATWOA7bY548pqpV72TFpH
DeAoAX/ckeE10cQja6cXUA+rzKp38+Rcczx6UbdbhwY3CkIL/CpeE2v4+SN5UhYFNuwL/edsiovx
XV6zI57S0nZAgxSOqfbohxXdI1RvK5pd5Vv7gRf8GOXolD82SN6lt1U+ajeDG6vlP8znTZWFOl2H
7ND3njH9muxRqhynnNR4WqBX+JGAzPUANagXb74kqEDSqkJPn+4RAPXzubRdg0BVU7KMgis8d5TM
w3SyS9ASQVE8GiCKriRjL/cOIwJuo4/k04PYCum7iR0bkhr18zBCOlpsTZ4mTc4HmVbVXYB91U1v
6fNRcLUdSy7SK0Fh3ZrnwYmvR2D0SNLW87K5o3AklDZvY/c5GFJ1NP1G7pI0mFCjnZbD68Hgwn1I
8OVIokELUJKGx/niplRT53gS7rM7dii6KfSbbmVgqDRsWteWu8FXJVUsZbzDUL4ObiTHbW/S1wJ2
l4kmeXNw4udwTQFh1/21m37+cxBFsodyNtzndjaHj6kbt/tUzOXBS4URLjBLj15pv1GulODEoCw4
NCwk3hGfOx908jXYl0K6z6SI3tFt9PFn7nmAQnr4O29rvP7/sdDwoICPcN72HU6J2Oq7vHCfjcbM
v46oKYY1qv+3fdPUV77ty/CzzgthjfXGBz++ibltACxL48s/l+6AvRU3cDgkZhfNRXObOYkWJf+P
tPPciRxr2/URWbK9ltNfV6KAbugATfcfC2hwztlHvy8z2lKXC2HxvRrNaKQJq7ziE+4woeSoG364
sn/fHxgVLoDz8NqW3xgIakKyM8zfSl872yHssgu8KXCByhzEtNt81/XVo2do6cp9u1QSYXIR1WFQ
0jdiSiRPTxfS6NrQkEGZ/JEDSiU/wRc7mitsX6P126qJmxt0e/ZjKnq5L1NZWlv2VqxhjlP06ZUM
tIYN3xdUketORDuB48qaWeY7B46eIhH+jKGF0Lzs/IV5k8d5Oog/QdH88bwk3htdFGxEkujb2MeC
ECym3Mh6KtzSH5JNPfjOIaJ0t/345J9fMlhVgcLEqAPBA3MZgDahWrdB0Nm/EesKAB51w21ddsrj
2BvKWvXpPOQAAYlaBEUaSXd/CakDYF6kJhnY75gOxJWnieroBUYE6F5V7ietidHXrNZO9XxqT29R
+kTg3akc0JsnCDjdDNHkW8lkduGfShc0L2jC/27xqahJqmSL/mI7/P14Rt8bEP252SZhLlos/Z2o
cPWBL9XoT1cb4y8AvPXOqXT1AKFhfGgb9enj4d6C4+UHEl9ATZnd3GhZn34g3FuraC3L/1OGdmH+
yNNYLzZUY2r1KgnU0FUKSqMIbP2th8C7qgTWiu5oNdqhIObddWYdg6TswzbZGz1O9A8FVNeVKXln
4ZEAd7jHiUEgXy4ioNEZRhF6tf3bq2SxzQ0Cr2hoEmopcf8s09Z2qyDigfl4Zt7Z2gi2wi8jt4Dy
taRHK3VSTthrMyoaL8CVYv16cgbjQVWiek2u9PyuY2+9yUoSbRKczL/ln0BLSYwoCdBN+6NaYbQp
67w7pFWduBnh+5UZqO33UWuLjR9DKvnsVzIaRAqAZ/iKndEOCkwK6r4Nkj9IilnCBaWUbfoaRxA3
TuWa9O47m43RQNMBzYSijB7y4jvx22rHvo7/YJup6pusKQecCyVCvLdKhLHjTja5MW79BLWvXRL3
tvUIVXu4KejBeq6he+qrihCidTUWXTnu0KG0o59xU7NPPzkt5FJgqy1MkChTnpWCQ2wxcStpgqdw
5NHZ5NiNbomSR2+HMPUafuJs9edIBVlPUlgyWMAcp7MyxWmFzZMTPKW6F193Zpwc7DSlT870uF2u
iLvKDK9F3VUrT+zZXTOXiSggEJ8iTwUj43TgIBuolFHYe4x4Hx4p0U1XXVcM34qkHB6hhqzZf7w/
HiAu4nCqU2fFoswSuRxi/dGr0+xCT7Dr6oYs2WUI5pWujyrzSnXqvQHJYNCOpznDU7n4QMtL+jD0
BvkIEMN+nLrBvM0SumMqvodb0cls5Tk8r49wPWHbxBl+y9qs5VJqalC1hq4822nVmtu8LxsyHj2g
Be45YXYlqiDpnhJttAzlGEB4zr+DiG6aH5kYS38fiqkrq4tUG8Z6Za2Jx1nNk5t+5gDDleARtbTz
uKZW/ahqUGN+BhUQIB6sO3VAJAWWN7Q2/ZDZhndtU7s5+IqdTDeyopdAW7AmuVMiI3C+Fr6ebhGh
yaztoBlp/7UpWqRhMkuq9UWVWX12HBQfoaEEojUCjICijIupDmV4UWHd2e17tUuVh8ZrgT9SqBTJ
zm6b4FkQKwTY9DRE532nhdn3OEEGPtjAAM3GaGcWoipLN6NzfEf/VhkfnKCxfguDxPiLJkP5m9g8
Sp4n2fntLnKyJNgAWEiegqaxQrfILGz3ChxDD45forLfd8MY3JZ6RamiKQT/6cZQSUZQ36ML2h9z
3zTC71YUtd/RqvSGCyXz0h8SPNPoKjOOaTtGFm1AJR6Kq1Fv9J+TUzfanzGdsNzK4ziNbjq6SVcm
mpChO9FRTGZLEDO9q+Wgqkd7qMG6uVMNbnpbmyK6dqC82pfSt0XrWr5SYZySVDEOymHhNEeabkH5
UqdUjjZ1qVXU8yc9/x7BR5Y06cM4ucZPSKgsn+PdGVaLv0ut5aPpGmYskQ/qA2Ub5lADDkg1K9de
mg7OJuytvPpplmOg9rtWlkWc7UwPTd4ALyA/sPcDkPaHSYlU+RwHXdTvw5Qq794pFfEqQ2/KU4hM
tkPB3OyBRPUrD/DZtTiXs2bAN/EtvNVlWU9zfDVMC3V85opoDkHSt/tQNv5+zqrdCvwd4rtYbqth
H6+kAGcjW5DEANHSR6XkwjNwei/mJtIA6djJv2avphUCE/CKtiDotG+0KvO7CnQO9hNUP3Pn0GAb
T+Pg4+fnrHRA4IEoC0pT4AZnotzpDxjTITTSNPNfGzT6/G/CbuwHpdcmArG0uoFzHkVXU+lVuyho
0ztep3HlIjsLucDZUjugkUXmRbd5EZDQudUyEpf4ifBeO4R42vjbIhsz4aJf8lXBUM6mme4Ua6DJ
5YVNNRFtGAJuQu456F7kXoldNkNRqebTiIT7vpzG8ljodnFIUB9FIbHEAePjmZaLS5EmKKoTyDTQ
twN/u/RybBMfvWFrcJ5QbLMmMERd4irzG72ik76MJmfUO0hbXiH0PExKiqcrqipKMfHKOk9UikJX
DnX308j99AXQjfFJYTTknxAomONJohd99oI6HUsfpTeGeu89qbhCXUT11FzWYamii4s8S9mtSim/
BeD/vixvAwJLgvzHYSGMOR0QSewkCZ3coeVpBN+szuluPBsScqf2zXHE+M13vYKaQVoV8ijK4lFv
CuXi44U8S4nffgScLuIodi6d5dMfUXVaQVs0cZ7SstWrrWdOthsS4d0FTTde9qMtd4EZxc/94Hsv
ejD1N4mRqalrpKq9//i3LO+P/34KpWr6Q9SMlyTpJGvVYWo656lw7NY8Ol2XVW7XYkrqOj0qNluh
lRPtxzz6prWj/+3j0c+3NMuPjsr/H30xEQhxSaNF7vOp7LNwa9b26G9EsO7We35WGccmrIKCTg1i
SbYahT70TlMz4Yke/5AOnBxzaowDT2N/ZYbOtNLmeW88sCvwn7EEApK7uJPyzjZHxxntp6E3BGqu
A3bn49hvcMiRf5qyClfen/eOLOQNImMOLfD4eZ7/Scq6Gck7pL7zlPiVcasPlf87C+zhOMkoWSOT
vfdtdNIpNcxkI6LH07Hiioiwwvn4CaN6azjkrZlc5SK0J1dJFAfb3sQQd5/eJsBONLIbyjaIGS2m
U2pZbytR7j0pntb6m5rulb9XY57ylSv2ndMw2xawaHQqadQukr4C748RhwLvqVaLfJNnngPAplB2
Joa9F3o1Jpsy96qfUVTVh48/8Z0VnLMM6PtQDahLL1ZQbxDglGXlPGnYuDuHSZ0iXKuknHbqAPxu
JWpYvpmceuQoSeARUUTxa8lqN0O9URLNV54Sqch6LsiOiVvrZvDsFUpCFNGkri8c7+Hjj3xn63DJ
IwBBZYxdelZ3xk2FCrPB9HqVj9BE3l2QKg5HBSODnRG3a1Y+740HVwViDCkcY86xyz/HgmZglWjq
qDzN+IhLBVbOtsthUe0UO4yuJbOw1m5/bxlnHSzioJkioy+WkbZT5HhImDz5aG76W1i13kbRzSjb
ZEHkrezWd25PxiJT4ui/9b9OPy8x+qAugs57ymTR6jSSJeAkbZjUldvlvd1C3EG+T/ee7bI48U5X
lSKeLO/JSv32OOn9uIuTOLykb+1dW+WUHKtx8lYeyfcGnQ3IKWrDwwOzcfpxQ+7lTly3/rNCprCR
SdXv8JHG0CPQyou2aOWXQg+jlVN4Pih6aRQzdRqoqGks+Qa916mhp5r+cxsG0GNTo+zoEEFK29uD
X15neuUULixwuf34YJyvJOPOERB1LWhAS2MeKtbV4AcWZyJuROWWLAQhCSWj14/HOd+eXKBoNDGd
4G3o055OKq5oZlrnbfA89JZzLcZ0dKPeMr9LXXF2nx9qZlGA9yA34AefDpX6YRxhPBgyVJ9ej4oe
/cRbEmwzUhafvlbeDBhhv/DmzrCa06H8sg5qaB18lSOyL6lSK8dh1DgKXXBtB3W+//jL3tkkaHPw
OHCHzmI2i1tFeoWVtiH8nVqtjW1oDc2Do4jkmDpRCPxS6CjQ5mvC7Ms0i0mkg4JOOK0LynzLbwTf
UmUyy8NnVe37g9AjbytwSXXDMRZfqTA38AwH/R6Qx7BzYtVcuWre2ziEFnMpbGZvLbX4vbAcrVIo
4TPVue7IMxltpJUl362pC48fT+/5pU1WQCUbaXTOArv1dDWN3O6MySzT53pIRLlT0zCPb20k8/U7
KlTNN7+AdL0mPPXeoNTCOGgkk4Q2izVNizgGwp7nz1oPyVfFx/gbdSFxPQ5ZcIHIxrByu70zHnUC
EmcMPEnlloFG5phTBfwpfxaVZbgAYUO0Rfu62fZjL18jysQrL/75As6vIA0pNPYoai7rmQCDosxv
h+RZHfVpb+e+ddeFAmMgrZv0T28WSHZIFtONAONJtfh0BQkj8qDvi/hZ8egU/BzjivTfc7xUOebQ
BX5+vF/OvmzO47QZBj0Xv8+mEpVJv+hF2DzPMk9/GrSPXI0AlcdXEd3/YSwyMxASc6mDYtjpl4Ee
K0x1CttnoeYGKAFkrXa8iRA8aiVca0Gc3TMk4dRm59yILyNPPB2sk3CWS08fnp2hrq+FF5obBCiN
m6GLjp0T7UI9i1fO3tk7BFoOXDn4NJ1j4CwRmXlhe1niR/qzGquEL3jilepOp1a4kvedr9lM6sNs
nE49VToxH49/AjMn7uqOPE1/buhRwK7FY+QyGLyu2SSqsxYFzvN0kvKzXjPWDv4p+sv0gE8H02oD
zkvrJH8ToxWAHzPjDl5otJmGxAIAGmYbiGzOzo/17O/HW/Os2oBMKBILs8o1+rMqCKXTocVgirSt
uuqVkqn5GCJ0dkVmNX4vI9hGSeX3fwvEA39GUhsucZu07/V07FfmemkVNuOdLYFWKYV04hr+PP0R
YaYMXj4ZzYsQ0AR2kxl5lWuErV9SFxtb5E1CFe0jxP7lnSLTAFDcKLSLtDeqmJpxqj82MUSKY6Jq
ubpfmaHljpsB/jxnCNWSJSNgsfhxIkRApEkM/QWxIvG9k554VEBaPVDxrnAw06CzDVSPdiWZ6FUZ
ZZ21cQxFmzmN+RxMyO6+muLhFxj+dk2R4axFMv84AKSzwxo7Ffjw6cxplZ00nTbpL2rVOF9COk8P
Gj6QpavXtrjp4Qj2rtMgq+T2lOtTl+5EEGy7qugvGhlAoQ1kGRgr67l8OuYfRSJMJEBWM7O1T3+U
1REndrGpvUxjMrwYpZa/GglVVcmqfUesbM3z7J39wwGlRj1bYZJ9y2UkDrEoDbTBeonySsWNos8a
VBGttHHLoPZv8rrI1GsrGFVXJlFrb3Oe6u9eJjsXfmD6NxuJZ/aB3qTR9uPNcz4TlH7nZJ0ECEz3
Mi+xkxxdiVbz/sat8ajEpke7P+v6a89CuzGNqpePh1vex1R66a3DzWerkZAsa5We09awanT/xecR
cCcVj5haKZWrqqibYy+y7lL2drD7eNDl5fU2KN5dVPjB7VL5PV1t6HIBHDMGzScgq40I5IGWlwMh
MNduW3RPDwMaM8fah9H78cjvzC53NHVtCt0zWHmx7P0UlIbRKv4LOkX976Kx820QheJKtkO8Hezg
4uPhzmYX/gmao9zSvHZokCw+lEhJDcMoil44OHXqCoS1ngfRjjUSHWnvUtdCodeQ3VqeuXyKkAJh
VueCCKCC84KwhmtNi2tE/FIlHB3YW/nWdyrPwOuXd++zO5bBaG3CLCcUm7WrT1ezqCy9s7M2fgFa
EY5uCadV2SWC6gf4e2WHcEdVfDIY4/uo40NcEuCCiCUWdxgkyYhGeZe+GL6fXVSebV/BBvaOUwiE
9eMlfGcqGQoALg8NIjZLxtYEqbuI1SJ9CRI93KWOpuyHQNczaIkUCFa+62x7zt+F48icYWKOsdQh
oQoZaQq2Yy+gF4NNGA/ioqUZdRjHTrlN8Zz7v4yHUI1NkAkwd+mYozagmiItzF/CyPBRhCjysjmq
+mBc+VWWK25RSLECnTw7+/Mnchrm6wZ86HLp4oCevBJb6YsZRcM3LyqLXZVHplu1MYAbtdab61Ia
s01y0a8FTe+sJc8LOkjsnTnxm//5PxHaaJAw+FA9X4J2yKEzdWV+UZd9FNLpTs3bjzfOO2vJYKQl
3OPE8kuqRpaJME1Enb9MWSx2Oe71OyCFw6FDlXHTw+JcuWveHY+Xk9bpjCVbTmyq621QpEP+0laR
eUFBIsYtsEpvebiyi5pnfqUdcD6ZqCtp1HXBR8/mQ4vJLIfU8vtUi18mq1e/l35bbikwj7cU8tew
4+chJ0EU3CYS5zfdM3Vxj2oF+E6CpeTFt8sCE55JT9BcsM1fTq1H33CMhzMWqSXIqU7cmNBX93U3
lSstxPMJ5kfQIOD1QIeEytbp7qEqOarRmHM4rSk6GHEeITeRib/WUMQXtZN/Fq3DSHh0AYelaECp
aVnPRte4Kxplyl7qUT7Wbdlc+IKHq5isbUiqtP94u54vJ9AwOrGUJWfr8qVsFRShNhae0r6IWHpf
Q3VCuCZywqMU3cvnRwJJSNhBc5/29iLWCx1sMhul6l68Xi+uJ90Jdn3nh3vM5qvDx0Mt3l9gXUha
go4FwqAhA7a04xmnGqkOJdVf/SyXsE1rfUdVzb8v/No8prbhb71ArddIK++OOkPKuOcEAfa8kf65
ZnqAmn0TNNorhAcpd41d6veNbNoDCB3xLAo9+dUisqJ97jKfP5ZiCC0eknme/2X+SWcWRLTW6K+j
Pmq4cGWe+O6jyf0tSGtPc6O46lZe/vmZ/ScJ/W9ErLhoPc93wLIcag74x+h+Jl6DgS6S3+bTvR5Z
ykqVZ3Hu/htl/ipiDNjhS3he2lCYzDJNvDbgeI4IrgCT7BWon3mc4TI56viGfg63xpBv1XmeKFJM
4u3F3WYP7eAoqRSvZY7L9m7+a3ooxxAKR9gCkpoIOD7eqYvj99+I3N5wF6gSktue7pmizFAJ1BP5
CgQx3NVOZB7DALVSpZPK7uOhzueTZIs+AG0y/qAtdzpU2zvh7MwV+K7qj9UIQmwKt0ade4iIqynU
CdE+fXpElNVIiIUEusGfpyNqvp33BsgZ35VR7Vy2tvMtIut1tlElIfrWGLit7MzzI4jkGPPIM8+D
D4fhdMTRw4A0lkh3uK2GrtqXFiIKQiDK+Fong73D78x/FKDhssePv3R+iE5PBOPNqoPksFCzl0Bi
JzYC00kqhFVBfapf/KENjqiE2a4oC/+Xn8baLVo3OJ5YtbwyR9Vac50+30foVsJ14qVEaIIpOP3w
Rnc6s1HzyHdjQwI+wdLxhlmGwi3zNYbI2fGfdVCBucxjUfZamn0WWd4rSm11Pv0W9FNAbKPi0xWp
X3x2NRkIkg37BxoV53Fe7X8uVKsvh7Hq1IEd66VTvHPQ3de3SYOI17eMK9F0QdQ1/mWro8Cxcvu8
gXBPlpTBiePmyiF9Cu6508G90gz6YhJsJQ/60rifqCLqV0FS+LdhKhAiS2yrUcGGAzbcjkqpOpea
hzQZLKQp35SRb2ZumeVj4+pxn5IFDhqxSuSisRHK2zxFV22DakcjXZCyJua4aESEj0bU5so3syqC
7NKIlE6FaI9ZnitMdSQu1gbEkgrXgxsaDhspfPsJpaLsIUgD1BjNyapEu/Omyhb5liLQBF+oQuvh
4ePdfnbKeGxmbySiacrGyCyfTg0V5VIkg9B813TS+pjVXvpFyDLdBEGR/SERHB5q267WmAGLFIKu
ERoL3GGccNJr0ojTYTsDoRlZp7rvBlCI6mNf5mO16TuU+K6SorOSS7hS/RWKbkW6K2mCrOURZzco
FJhZcXjuzMFNXSJvTGhe0Ht6EaBEpTujC/C1oY4Nll/d5E7WPpnSN1Zu7bOPZkykLVHRIHKay76n
Hw1SHCGdDj0lVxr53xwrt5sMfXIat71zqQ+DPBig+/fmMJkrJ+CdryXqxqyap3emYyzuUtKj2HBi
tBTdsQovrMYv4wtf1yf/exOKWl7nRMHpSqx9trPokVOMmgVAIVpBOjn9Ws2XbdRSKIxA4ErpNigR
NhutMrTUTXu/2CiF4nypALB4K1fNW33t5LiT0YCBnJl9IEmg/J6OjFhS7qRCQDFp1K7JLgfSybra
FK3Qkl8NXH8QxrLVmgsbR8Cw2Vg28J3rwQyz9ouV9TzhezJqNC4qdB9v2nZSAlerdGDoqZK2xdZ2
GnkICFbh8RU1+tEE2Qi+uVB5fetvECdmu5WEx+rREiSriC3Rs/OunIbTrLtKZmkhfllKPe1kmqrh
VzOmyLJFn7oqtgkgx09KehPdcefhAk/Wg84lhfzT+YiJn1XyHv1X77RbQ79zksBNxx+fu0iWgywm
PW77RkxaoP8SP5DLUNxhdMMbZ2VPLffxcpBFEtkEuH8biq//InVzhbbxlcsqPNpr+r/LrbsYRixu
J9OCkl0ob9/iX1jf1R/jce1LllHGcohFBpX7hkESwZogNBBca42rjFvz2f/Z3OnfP16Y5a2zHGlx
65RQyC21YiTtJr5EhcvYGV+CS+xYPh5mbc4WD4kO1j+Hd6f/8r5k22ir/sCp/vZ/G2Jxi4W9bDzF
C/VfXNQbufXcYKfsPx7izcXk37tjOVuL4CvEgkgUJZ9RPpZfy8M+hHXgtncdOP2/oeKGD87R3ypH
pOKMtYroUitgeU6X2V8aKmXc9Hxf5B8qeVF7mzG9VevGrRTjUtNd9GC+GvbOF0dNKK5ilAByjop6
NdV7fvO2R7PD/Ik4Ww3B+ONpWYaky1lZ3CAq4P0oGdhDgfWU9t/q7Hdbrdwf7x4Inou5/kzvZEna
1AMiPzQ42D+x+zO91P44f/ytv88vPv6Sd7fpP8MsTkM+RqETxAyTv8YX+fP4oBzHw/82xOIkKGbR
iJR25a925+/mbTq6n42m39bjn69YnIRGQCefknmIy+Lav9SP5TFeOwnzDXR2Ev4ZY3ESqkAWViUZ
Q7vJHLe7BpOF61r1VFRuKzbxX/Xpf5u2RbxQ+46qNCm7P3+drpR7cZkd1hZ/yUv/74T9802LfWzF
WlAoiEr/8v4U1/oh/2Pe9rzbl121b+6DOzm5zUOwYs6ytuMWD2MT50MVhIw5jhvll1lulWLj/DTv
/rfZW7yMWeEnKDwye/1uuPhv04njx0O8+/hSNCVeRryLY3oaRuCwMwHSi/VfVnWZKz9s+cPoJ1f0
v/+3YRZ7W819L4kmhimCnWMcoviyKDahXDmkb+3of7c3KT50I1IfE28BsECLB7ix4J1XiTr9dmo7
yFwtHNpvHvDGDpo4xPR9nuXo2qGEFV4omHVk2xilv9cwriRhB1YIK1WH5eQCyAB3NYNYgbrQOl7c
S2M/VCJqPO23HSfYv6lDdlMRIROulcIlDR1WIql5Fk8/fxbDocONGBBF1SU7CaU1fk7sBH98I3Wk
60VhgquzZ62FhcuXg+ifpIc8ANwqwJmlXH07eMhyS9373dW6XQYbsG6tekliPNnahmZV/UnHLgA1
wOSIcUHKz1z3t0f2n0JDAlw19Kuk+CPK1Nhw7jJ1Yyu4WVnGhAVw1BRr+pPLA07ezJM114kRvRC4
y5yei4Y6FdgrET7WuhJeTUEc3ph4Gn5B0Ni+mfIpv04A7K8UG8/Wb/YH02wmFWEaWiuLw5iKRB0U
hJfRf9RBoVB1OGAMoG8+Potnq4cq/txpB8hNDQ601+mnKYWN4HqqZY+VUjrFBgnu/IczWyofgJik
Ky/O+SfBhJk9NsEfkqYuJS3tgnogxjfpY2Fm7XWFbeO3rDTWJm5ejZONDwB+hpFpCApBaVhCjRUP
qSIZm+ZdGOTdvlBM40tnhdpF5Kf3vd2ZFwq2FYWrKFq3mdquX8nEl30wgCE0Em3yUjg4HL6lA7ah
JnGpBL59VwY8C1BdB7t6tAYV4HiWBy3KtnYVhmCtJ1i8PxE3zXTHNX0/Vl7ihH9tZdLfAJaL+aDu
jwYfEFP+Zgnx5jn0EGaX/n2joH2MFEhcW9nBaJvO/5Yi3WFdVU0mtS0d6Kre+AghO64q2X0/KtQW
ihc8fNvR29So58WNa0LINkvXSWqzvkz12ii2pLtNl25Gn+LWxSjrSH7S2ogppS8C1xFEFPuHOT3d
pWXiYGvQx/Ju7EzlKyhhRIU7urO/KjvVuj0iODkgqI9Pxtmht2nqUZriCNIkAvh0OmbFBg5sM7Xv
Co1Jo+jpuUhhWJdozIujB074i8ytcuUFPt+7nHlgRXwtmTx4/NNBPb3vkqmovbugDmh8VZGsE5w0
awFHvG1s65D0QhuPYdqpGcwAPfO2eg+HeeVWWGaUb47DcHsBg3AiwUme/oxuTsMkFOs7c/Lr6SuK
Kn61xYHcFMcA1Fm5nSrqeTsqNAWJYJR6xkqwc3Ytzaoic4eFahokjGVpSY0KaYSqnt9P8Rj2NAWi
YdgbpTcGbtaa/trFdDYccw3ejs0FAgjA6+KCt/3Kwm3Diu+TKUmo+dQZDHglglbuxsz7z4931tns
zoQWXkwkm3ibgYeezm4fQyIzgla5w25q/Ja0ot0UicgORez3rj1RWxqTaNhSsLNX9vT53fRWIMQ7
Z/4DKN9iU1OlMtCHSap7EVTK1yp1nGvZRc7XfGyNDR8tr0Sc6t80TwZfpRa86lqTrsRlZ+eKF23m
C86EQf5myRh0jDSWil8SjfPYRLMuX7wr9D7+2/dGdilL/3eIbtnuc1OOtjdtejBQxEGYdy8xO4bs
54iiNe6rIs9ua7qg3/q0l903pMOn1163GnObGlMZffWCyVvr9ywXnPIz/W02FvwantulEyfK6GXc
2f1wb+aWfe0llCGf6kJ3kk0oooquAWie9DDKpj/kI6K4n131t/I3zyFNAP56hnLxOp/SpxmO9z3J
kbYJIt2+zGK7jS9FhwmNm4Nd/5rVevEjKmvzMuvG8Enk3mCs3G7LEHj+HUDzIVfMSEZK1acbXzG0
3hnbUr0v68YbXYKEojr0epNUCOH5PsiiNi1WEDDnYwI8RiaAYf9ruJ2O2Q4pLg9I9d87WKNsG9k5
N1PpID0SK1tQPmva4cvdDS4Mpx90TUg6VETnFjdJbDSTXtdFdR9NCIYEXdN/Qdxj2iuO4+tuyUZH
4zet/368vZeBlYCFwAuFvCq7i7d+caz92BAFiHnjXrTYSs8yl9EvQ45i7U18bxwOD6qBDEY/afEu
pG1vhxW6P9yTnRJeTp6SWJtUryq5smWXFzIfBCKTuxhkyEyLmf/5PzF+3YwOMm2tdu/HQ+3Gmpfv
ejTg3UD11iwMzw8nQxHVQwgA6grc9HQop4U6icmSdo9Wfn4tpsq6anvp0Zpli8JGiLZNkE9PSYfE
0cerdr41YdzNPnQAYFizJYpYqx0LzVJdvcc8zdpnSWWplyURh+2WhK8/RYuN0qdHhPpPK5gtSkC4
hEz0cabGdaf691YQ13vPtJq9o2XOzkbexLUgVK5ANM5OA4BTmFtoMIJ6weZrMbd+Rvd+zNrpPsr1
5FCNlJUy4L0blTNy9FPV3BV5+/DxN57tUTDDM35Bzs/5rLV5up5aF0NAr7LpPs4d5SZOhNyLesxX
HpR3R7FBY0FEhyC3JBR7Ppr4LZaB9442NNuxTCSWQ8GwcmHy0/m1/wbvCE7NmDrcePFIhLWyyAKN
LptapDLCO0+pFAT9qhHDUlPkZfw0mGVYq24Qw44wXIBopRO5IgqD7GGqOiOdFeFBUP8FZ1GPF2af
2NisNEmAy22U4TazSQBdOU+0Qqwxdh3EGLwH4UReV26UwOwrxwVw3So80YNpThsx9V56U4u8hU6c
DXVjHmh8txS6Ihgo2qYfq8CItx7GruOA8K5VpFd+4WFB4dKZp/J7qGs2SbCJmkmYVNttLIOOOLuA
5XfhZic24I8q7ejHi0QWnXHRYgKMSceY66VmugEI6diiMonypNv1kDSunQiHmq9wOETVbxEUGsp4
Z5S1HV+hSxbkD2Gk5/kP9OGCMDpi8CZhQ/em6uGqNGbD6AduoenY+LgBUjal4up6kWBOo4m8I89R
GpN+YG+U5ZHKhhb9miIdT3s38FCs0N2pLwKzJVOiXnGRqsY43TQ1UkgHsjo7fgXn5WBdIH2UHm88
Y2wpe2JZGO0rjLHCZzhVWbYLcYshMcW/EIyJCui8u+x5Qbw9ybcZveZDE6v7ElWffmOUU2feC8ST
SlcYsZ7uhzCf1Fvbl0FzrfuJEeJiI4o29t1EBLNMXNRgJ+paMm6Tr43mJQBehhZv5wso1JZy4fui
6b5LcDAp2sXc9ztncBLjNq7waPmtqhRaho0WpchwbGAtSVGxSbLcP2q6kr+gml3MyrX6EO68RPTG
3vBxeDk4Tqao21Gvh/oHvoJ1dhgJdYNDQV1+PAZmkXTbYhBetO2ywK+3lq34ctN7fdJftb6o5AGb
FqffVKXAdkl6XVFdYjVp2j9iW2nth9EbnWraRB1wl92gJLm/Cas2MA6It6QB7ATT7vbEY3AWDLvG
ZDeZ7KpzR/7f4bbTwKfEGyfE7wKBGWDO1ujqZm/HFZsdC60dghYl5nw4HTbjrRIoynRJR8pvbvqu
1cPfnV5L49B7oEnupi4RuMX7ydC7KTp806Mf4bG3w0mjTTOCuno2cKP4Vqs/oeMAn7ZMEZj2TloF
Opyok0qxN00s578AtJQzsdXsEG5x/dqo1QxOywhd3LVbZKRckXh19ZOfYPfHgaw1uYjKzlF3rRRD
+j0Hglq8lKT5MQY7SJvcjrZWGuomRBULKJzeI/Gls/0w3SknOeabIraMMduoiVbV6NQTFadblk6E
OMFNWG98LWRg4aGchF7n/Sn5SRjzKFirecY2qSUiHH2ZecOj7IbBg5ojfESb04yL4EsUe6l/hN4Z
2uYmL5qomV2k1Ez7aacBOpkSxABhUJj50WS4sFBbXlYt8xXtouuAtP/NAE+EzUWsR8zHVi/JiP7C
lbDDXQYDyXn6+L04e4WR3PjP4JNsjGrpIqbhYyIs3hLlp5bUGRgwFUjhJqmq4YuZhFw4alaEK8/i
MrqBqgyslmubHBD66LKcAcoHeFClpL+jwCqbrefrTrVvlVAMz8ipGNbrx1+4jHDkHBcCySLoBqcB
mPD0RcwijBGcKq4YrnecTesV/4+y81qOG0nT9q1M9Dlm4c3GzhwAqCoWKVIUZUj1CYJiU/BAwiTc
1f8P2P3vdIEM1ipiIibUlJhAIs1nXtMmz9AWKvcqbwfOHD3PnKHiwy99d0h0a9K+v/8Er14YxNNq
fu4BtIW5vkWnAOkXgoOnuBfYtt17iZH8Malu90k3G+z8fnmsF2WfVa8ReO/2ZjY6jAzn3snuJaqt
F7WwJj2kLt0PflI2bnMmhns1t7h6kEtT9jbRxkK26nRudXNWcG6T+b021rilAXrz7vCn7W/HtCwP
GBLq3wlzcz0UTlHfv/+mrzocIMEpJKDdALQfRYBtPpWaloJ5ctnfoycffRF2Rvli38WTEPgnK5Up
d0WMtX2Ah6b+VLdzPEFvgn8gnUBfzEn7NDiRMp2pW780Fv4esqCcSGrAdECQYbltp6QrUxiScat+
Q3NuMNJDgoIUuvGVS2Ryy5k1TcW+B/xsUtDJFodaYpa07kNcOSVQvG4ouho5cBXnm8BrKje+oCBY
2XGIBRtnjCHGswqYr5YnOTFVfaS5VnVXwGqnH9FT6jk2okp/mBAEtA+l0+T6xSg8IiEipORcxvGq
CrMqzRM5EhUD5V85LqfjpQ0rMZ0t9aHMFtO4ofyuT2HkGp3Yp1NTgp8aY46Hg64rfab5DkdQfBsL
azT2reXgPvn+Onq1hoH8EiwDnkQ4en2k08eZGlWPe9NJH7oucnZakU9A5lDXtTKtC/UlGfbRYjXB
pOTVmR7V64lftUD4H3JAAEetTXTLx1dSwa3wQFpGvGksCfLJIvJMJF3hb5e/WAtAv5kweuVP2Cu/
aJucl/3YLSWh74OzOPkRPll6tDtPuUuTPjvaUi9+Ec7CeAh/aRz3HEOUPTYTWyla20fF1D1ofR1h
dWQP5bc+LaM27Jtab/1usWDdGWVknulBvJ5XUqBVa3/df4DjN1WIkTbuetRPD1aK8cxlk3lKdZ2k
1ZKFToVc95l5fWNBr1caAviw3FEd34pYVDTIynEY2wcF4pP6Jc064vaucSscT+bYzC6pECCrV2O/
UYaggPspTFCJTAO3TvNzRYrthU7qt4o18yiIJ4N8Xifnb7WDMi/dJB/G5GGFp4azZUfHzrhpHSOI
qWldvL93Xs802QU0QCrHxC2MeDrYFOkofHez9+AimfAVCoJ2mwkbnW0V9cu798d66RydnKyrwDqx
K+wDFBDB9Z4OFtlV79myVR7KvorJq9DHdbo0QH7WoxNai6KcP9XE9uUHJK1UBfdXxAe+iYZ23gdh
KHHc0/xZTS6wgWnH6KuaNdNqO41hrHvR9kOnXeezSIrLEugaQuqYhFlfk8kdP7//Iq8mDcg/AQHV
UKRB6FKvX/BvX6iPcZR1KlW7p5HjJJesjea7S1KYoFGQ20r4q6MhZYHuKFLVL72MzawZZauik1va
96aSW/cY2gIrsxVr1wjhntkI6746+UCraga6ZrBsVsXMbS98RsMNS1rbWjGo2pqNxWHaLN1FiUx6
SCvF9DM+65FrN9vFi1n/aly5CiqvQux4QYAD3nY+pQVqKE8b9z4iH0npGHlVvi9ivFSu4lj1lDOx
z6uNBr1ulUmGxbSOu6UWSLRPKfmo6Dhbsg/MYTGCTMbxJVPQAemusjM4m+14rBoAzvSqacJTzN0C
yPIUS2tvVPUfg27fuu4QX7a5Lb+MdXlPRnTOkfvVaLQm1oo9XGmkcsAany5S0Y19Tk9heoI4QO99
aVV8cJ3aSw+6I1Kxm1EnPlcR3FZ7gKvYa5S+EmI4Ubf8vmLo21Hmi/rkeVF1C82iupKZ05zZEG+8
GdXpVf5kvfFJeU7fDLvVtDLdWn1SZDR8swZr2mFlUIT1jGijryvN869tQHyZVIDaFOCp+QPf2Iwn
8QsnJI3yJ6zMVb/xkmI3DHPpD1mznAkoXr8aXRY+Gtud8jHh3OmrUYhibtuif6omuz2oYhkPJCXX
ggDyGkWl4RdzjRf0O3ieleewst42wxHEZs1sLzNqm+PqrOH2+9iMi8Cu7XM+U+uv+vvRYhHkU59e
9wBHJ3Kip282ZSumwUGTp3NkjU97uRxT1Bk+JNgkf3v/e72aRD4U9gNIm3GJErVswlNUaO3ZWCz5
NPde8eCi0+LGTirwfeyTiza2z1xraxR0+mbr9qK6ST2ai3S76C11AZ8AQ+YpdoTzYGWqRQ1tUkeM
raUzVTt0NoC8rtCj+BfPS5qQyBLQFmPLrf45m7jfHIU6L25VPnk1t5xPFBf5C1lwMA24Qp9ZK69n
lfOEXjadZk4vFufpB2ztZsB21Jo5T2zvIq7z4acD8+DeLeiey7g+d369AhtDf6HPuqpLgEgBu7R5
O0pcSQHJSfmBwI07/bCBuC1HxcnSSAvcoo2qLnCWORf6bsFGYzyKKcVoomrSOjnOkYUioT+kLEZf
SLcvw35Is6rHFGyssv4q417QfU1NVUXiNmREpeZLhIScoMiQOVZwHm0lDRRkaMQ5LaztTK5YELSN
uAFoYcOk22QNaqeV5Wwj/D1H2nxXU8G8KLy52SHmlH+3tHk88+W2Ww8GESWLF+cezjHyttMvp0qh
RHrTGr8jZpQF4EImH5/7/JDT/TqXPG9vgFWwiat7xZlxokBmOx2rTtkDJqnwD6QeB/tZqF6GrFg8
x1IpQonPTr2Pl4Yysp5Z3IbBkAKCnPy0WcmigdevVhEBdLXMyMIOTJeJH4vZSp/jF7+CMxPzqgBh
I1sCNIZEfyXjArc6fVpuzmQoIlE8SdPrx2e9wWgWguqQj/h0U8tVdkbSqfnzECt4zk89yvSfYsyu
qyB2qxSKUkYHrKnPxCWbA4VizKrOAyeJzY1F0DZOkGRGi6Ko/Z1TE4joxuDtoXtQZ1PdeJcjlXTo
RF3u3j80tznQy6iQWD0HdjAWZ9siQhm3WWQXVn+HKBjYnGxMLorKay5rneJHa43DFQHEsDc5tQMb
mt5HbFDPAdM3O2N9BsBKBJ5AB9khW3E/6S5tHZlecyfGXGQBGmeaG5Rydg9O27k3fZwm53h+b0w2
Vb1VBQFYFlnXZsGC4x3FVGvNXS5n47YaJ3FQcKN5SGKvD12XI2eJTP3w/mS/OSioSDpvABpeqYkq
KQChvhzbuxIrnmNCr+Kgak16jaRaFEBmHHylzsYzX3hzDLxMLpJhFouKChfQqNPF3liuoPrSd3dQ
2uGaZS2HnAGEGS7lr+q0/zmWTTmR7hGOwds4psiUli6H3t4ltWJXR0kBQcXbozajq2XpunhfQSyj
t6O7mXbXapk5h0mkt5lvuorew2XT4ubXLkt0PTj8iAZWLCEIqS2scYHoNtEVqe9GmRnw3tziovdU
minRlJ/ZwJtD8M+h1mCAEamPbUU8kNXp9VGtsH0p0vha8bRhJ+vkXLC9SdZeRoH+zWHL/U8AsLlG
ei0l12hEdTfVc3It6+5pKZXpM1i3BCEmq90ZyHng4JU1F0Aof39/BW8X0zqb1I3NVQYCguoWCpsp
sZMNsZneKYuXfeKWVgKvXoZL1PHqM5vljdlc0YRrIEDmBArodN3SgJoKxSrrO2VAhTDupv4jDgD5
4/sv9MZsrqgQahMgXnFK2wSNRZlHGAYp4i7XYOvhitYGWRTZoeElzm6QZnMxzCZt6mb1NS+Fc04s
bnv0rWoosM+5kED+rmnN6VsWTT4ajhw59NU2+ahGgi61aqRqEaLBL36vrDg6d1evG/5vgSsLaIWH
knMjA7cqa62n1N/KGKA6RJ40urzDuxQxtk5T9VCvFmx6wP1UcVjQO72pol4+eU1fXoJi6Z+kl5RP
GoJ+Pwre4y9Hrv96mv4bnbXbPwfv/v0//PmpFjB546Tf/PHf1+lTW3f1z/5/1n/2v3/t9B/9+6N4
rj737fNzf/0otn/z5B/y+/8aP3zsH0/+sKuQvZ0/yed2vnvuZNG/DMKTrn/z//rDfzy//JYvs3j+
129P+Mf362+L07r67a8fHf/412/rJf5ff//1f/3s5rHkn4XPVfnY5tt/8PzY9f/6TbP+SRiMUh/y
MpxeINB/+8f4vP7E/SeZFNk2YhfeWrh0WbRV3fbJv36znH+S9vMzNF5BcfN/v/0DfeqXH5n/5Ndx
1YLJWAVt0cb5/w928oX+88X+Ucnytk6rvuMXnywiYDFghl/On5XWgEP2Zt/UVa5MWbqMwVi3hu81
XhpGvWh2c4ru1d/m5K+h/z7U6RZ9GWqFPzIKlVoDEsrpeqUwGC2m7KYAl0Za962h79O5yz9MNP8+
JGosDmNbFl8z0boHkQ7J8f3hX8St/rNf/hyfKhHgv5Wyzayfji/HZKYzvPRwfbBOutUone70yU3d
fWYM8P8VYM0mUzAnWRBrdgN+Lom1z44xOE9x5kS3kMFbJ2zpi5co5ViN5y9a6zT7KFdKba8vWVkd
HDQDfzZj42RhZSfwURqXKW3xBAJ5ggb/6CdtUyGLWi+FX6KEo6Er2SRfWD/gY1qziX7EGNzcD4Ol
f4UWWV17w6z0uxHDrK/vTwjXyeuPTymX+IUomi/yqn4g1Ki156wPxtRD4FJy4DxWIBtSfxZ4GwFB
ts17FRfkR+D2ugFYQlvlmmuhouawGM0fSznqup8lkbVXkiK2wy6NxVOnTcLxPVQ+ogDBAdfxizi2
skNRSuNJmzjUDrGV918irlmkQrOi+GFJzFwRsnHb6cLtRf0w4VRdB6kdzXdWU7a537rJJP3JVrIi
9Ny2f8rkPH3pEEkpdwpvMd5os0xuhqlr9MvOFIn1MYlklu+Rq0F3Qm0syi9KNpWLX3qUyMPJ1vt2
l4+ePfv0B5I2TMp0QmU1r/pHtVDL3K/sWauPYOQc+3pxa0cJu85wf480UtqL2kHzY5cMrbbs0xbA
UahhH+eEIKb6z+R0cXxrVNmkB1HjJo9Oi6ryhV7T3T6MDg5vgd06HYrpXbU0O9yQDeELgBd9CNXH
bIKkTdU8zKwUQMZiLpYNX2MwpfSNypNmMA+T2oT9MubGhwHKiXPVRVHXBJFpF3ep7aXqzpmUSgt1
GY+IBZBwOxepNnn6Ey9sW1cI/9pqQJ0/Tj/l4EnG6yhWPJA/OIym+zQbtGJPIq2WQa5iOniMDACR
YTTkyGP1YIerj5lG8O3XZab3oZWMhcGFo7UfdbtCac0onNELRqur8DeLhi76IRczSfdmbzhxwEdC
FjFTALuEy+jhYenkngHcEcj5GHp51oqdKYtxD1NuSvfq7KrnZKneOozwHHSR6LBVNHg21Ykus+Z8
UKkbx7XjHexEMzF565qPuaYPi89FPu3AmNZ7+lfCdwsZ/Xx/853GCy+HEVgPsnrybRDZ28u715Q4
LdxiIJCPq13f1uaV3sn0UjdL7VBrXnamMrlpi/85IMXJlcsCFdDd9jrtJtFqoZkyGKux9nsTrYwW
gZirtK3dR9lM7UVEUz7srSkDTziox6IRxo96zOt5j6mA7ZdZVOwXSzGuDCWLzxHAN5LD6/MhmLfS
lugDqzQvNomcXqre1CAHEzRKRCjizdZBGpm5G9Ucu694SrWADCC5qIbS8fx60rXA6M1ljzhOf+ik
op65rU7D1vV5uKuBqtK95N42tlruFdAxVTOkivKU2egB1nqx5ztzdi4NeOMQJoijGQxYm94J2NjT
a0kTuTWq7qwGwMGG26TAuXbHcWYAfDQ751khPUj9KaNW4xNatpijzylXtYnYfOFrcszmEJXR8aGx
FkPbS7tt1NBRzOKAH0RUhrIurXPyFa8XL5X0lUFB6Rlqw7aCD2PHcgYsnQGYLwLjnhrPwikq96lT
JZ/TRTnLpV0//n+ubgoJyFDTmCD1A7HEntnsVsXJaxkruoqPVGF+a6gx2H7a2qMM3HgxQhsXreRQ
akX8MYN9920cW8MGatadU284XRTELUQuFFCp8VMJXy2nT79VslhCE1qGOISrjJ8KyuQUGvP5y/tn
w5ZF/jLMCgmhj7walW71ZbRxFGY2pE2AejnKUFpSeZ/LprTvsHCeKXaJaN937fK1BM34IYorXQ8m
tcrQocYQNt8rmltrF/XUPMZyqc7Z7p6enOscwGokbCTRoW5OofB0DoSbAUKMkiZoxzI6UpZQdlOh
JYcqH77GMs92rondUNTkCc33ofv8/ty8NfrKpoaTBZ/5VbU+bfUO3R9bUDvutXiHveMIxTGlXD6v
cM5lqpXrfNDHMtSEKnets4xnUufToOnP96cmshaBObhpHJy+P/qsCUEea2CosmoJehFpo9/Tyr6t
hV1AdC7SC33uht37L745INdxkRheebIgy7g6rM3aM5ra1lsxgunNjBrQKzXRr0XcEBoNRpxfE6s5
O6WrtY9WaWewqXB4m/aphfEodtyw+vZo+CRT+P5TQV7abM317gQTsDJdNQg+2+q0rKUO/sBugk6M
t3FjuJ9S6OzCr9RCAnslrHIKga7Z0g/c6TeWLLFpKUP0yg7gJKjdoPGbX9XgMFtgnBRVfcNoOfGM
JYLnqRW9/VTqdQ/MIDGVOhQxpf8wQWfhwU4szCCKjohKUAQ+MBfLrRl7qJuo8Qew+Vq0yxU3gd6O
vSEnq1X0FKgK+ROjXDA/ykTBquqTFKsxS3RxUHZqW+0B6MxPShI1ya4fXf04SqucwqWkth0CX4jC
trItVrk7i+9mM6ofFaG5SE4l9tD4fcXgV7CtljKgmTw4odpH6UddGTNK0kLTj2otvO5IGCVqf7UC
hnKXC+sz8L0xCuTYALhqzUiPg2oVdPYhpwwVsVxptIcq1frucp6nfo83jFaERFTuzyV21cWfxt77
auP2MNLhVPnOcbdSV6y+aZ/1KHHKwLBgmIWigDhTZR0BVoxFaFgMsv8yWUb9UERp9+zGBnDrySor
C7nHNntONKLCI2eyCTa1mwcLga9p/MFNDoV44ZL8oppxOeEqiKThhQES2/UzWDLxPnPBtvtarc0f
K1loz9Kdph+uliQ35EuD8YWX8b5BdcyJCtPOvJaKhhViW2PE7KcpUj/EJ7pR0k2QXupHfZnngT6p
fb6znbrSfBGzrH1k93gyDovGvSmEkT6Uhe3Noa7NfNBeTXLh42XcNiEqRbjL2U6VglQRXjhp1bwA
treMY9UWzuJDDyn4fYT2f8w0wb+ZEVsMpL8VHaem0xDjA9epBbmYhzZoLMXj+0GW++ZCXnzMht4z
AyNT1e8g0rU/iCznJpRaufyENRA/JHnSo/CgTtp0nIvZMvxEqYwvrZI332s5qp9qqkqflAJwYajO
RnaJ72Qs/LxizgPdg2dAOrlMNz38hA5lM2N2jryX84QAXuH5XunAjdZBdF9auWtHB8JYErq2xiR3
pwsrHq5icyBjUOzO1Q8dFtDxfiA47sIywT8gHPo8B6VupTW5SD5Nx8xNhOUXs2LwGtJV00vDztsc
VeEcI8Iqasw+WJCxaALNrptHu8z7LrCcSIwBSaLOghQ1rAycypufZjElj25tiBahskW6wZzm7rAr
VVkLPx6oSjCTss1pjsTSvZxbNFwDNPmUIyTrRAnypJiRWuPo/wEveJl8Z2lsccmbi+lGzlasHfJk
5i6WSF6SoIspU0OkLhC0BRRCOudrOWHVwRRd2fkEY0IN8t42u1DitlodoLEkuZ8rXWzsC73GH3rp
a/2BHG7MAjeNjJucxTr5QDDs8kIHFd6HbY8lDuqJaqTDlHWNLysQFr/hOIfNyjdysaWIVeEPbG7B
F0yRLFfqvAuRehwMHx8U2nhtGesPcYoEiI8OgWgIrzP729gV+hDaPcyUAGGH7ME0inr2HcWVyhGZ
Ped3AeA+CjOv1p4muxeflKEBtCqV2bEPSqp4fPM5qq7aJU7KHRm5c1fbbVoEiluxlYre8L7riuH+
7MF5PMCQWb7UZSHXeZ3WbWd43Zd5XnSeewG6sNMmxcOrKY01Z99BmPiuWTE3cG/kHvddYhm3MWp2
5b7JQB5fgFfTr/vYFO7OXpianSVg6Y1iaMgrxWBiEVxMVui0breEBClNguilHD+LmevFrwetm3fm
nEkVPowFPjFehvJDmmqWYMViCuHz3uqVoTbL7TClxWdVHSsEkAojKhC9ay0y+yKJ6wsvo3oYSGAN
0w6iuHJh9NWA6fhkazeizoxpT2EgvtCWdeVXXRb/ATwG8MSUT+plyorwQvy9NfNam00iba8vvVXA
ZFCUvdvb3L1dYZKY5N3ySRn16lmlRXHPbzB/dkokxxA6UPUdi/nR84slT9MwjVJoFfBARBLOrlmH
amLHFYho6sR+2lXW3WhaiXE1DRRyJQik6qOriz4K6sageqS2nn03Rc38DfoUbjBketP9UNSTuJw7
FsuF2ckZAtLQWkPg9uSCYSfmoriYtMUmRTfNGoOocVx+cnJqNzCtSOqazgXoIAf4KOGSGT3SS0K1
j3KcHBlouDDhH67WxSL3I8o8IvatWOT6RzmacvyQJHZ3WyRRZ4cLwOUh6LKiKwO4C02Go7sof68W
hN9ZcYjqOYh74FMeDlprzrBl4tK41hqUWX0tqzML0WTToV+rL8MUzInlToE7iCja16rEHckUWsK5
oSXdJTvHNsLSs4dPeW3JvZan9rdGn5W7pdaW/rjQC7jWp46bMNETlbKbIaU8KGjCFmOtfBghIKQX
ZpQ3WdC1d2lkG4ivDnEZLE13XXpV91wWhbjXmvG2HVZhVsO9FHFZn/OufR3KWtQiMdoh6dPhB28y
XiRqvLSI6j7INVQWYo0DoQccS0TpKFeUBqoddDk1zLNMvQF6qe/fD91Ok7iXeBIkMhRCj4YtCfcm
jtdmvUApV+mCNvHmmwVa2UGZWzO0pVThBaXZmYT6ddwMuJ3+zAp1MaDQb15XTIs70v3uiUyb+AHr
aTOoNDntwYKKr15LvzRaouLT+y/51hyveCy6hgC2YaKcButU19ohG+wu6LxUfCi8SbnPOnW4XFIV
QABS9kclkdHXfACGUpmz9uvvvCqwvPBeEAvawnPR6nBhMCUMX2cKlYTe3nnjOFxAt5oDJ4Ggp865
enz/nV/MOv+eLROSU0/ADBBSweonuMmWcxN5W6caOoiM3fBHxRIwA21oPS8cU1H1+x7T+CxQqPxE
h8qeesuPvGR+pOsZGYgR92kVLliBV7upX+J9o1kprMRCymtPr7Cl0p2Wm9wc3bHf50JTvqtGx12i
i+LLMos8jJPMDCTKGTsosMa1Zw21Fla901d+6bS1HVjdAMMR/s8k/Lk0i91S6fSrXCr/U9A1M227
mAJsd4AZ0VHNVCHpjGo6Rbu6dyLDf3+6Xuf06HysJFqAnXTRtp3DrBwQWXbzMZBtFd1DE8ytoCiq
+RwxyH2dKCHPTseH7Bmzvq1AtcLIfSYiGaS9ZpCuuiZ3LxoZ9JbrT5E51iLg6mtXotx47h3f2Ots
vbXFxJIwX4lkkcqrhOaKJGQrBh+ET3+U6iS/mYW5XA3QX+7fn9M33tWljA/CfW21gHE73XbGtOgL
2upcIZXhhbkC3DknBgO35Paf6b66O61O5j1Ot+f6sG98TUbG2+RlZJTXTkdetKIqMFSTrGNSz9iC
rx850znUyaaa+nJ40smm4UtbD3r5ltM2ogNeWE07BIVIyouYTX5ttEYeNEjJf4E43K4lyR+yI2Iy
y07xk9SJv3p9rF5zyHiX+KTmx6w1q0drsNwzJZItTp9KAYBoztlVwgf3I29z6MFJpZPRFpB29Vwr
SHFrsbrJoD0SWFjbPaUIh9uBnmXLx0yfoPtMzppw4l0CdqNUdNkF81zNii8TwBbB4iTy91YUovP7
RjGrEBV/vAM7lb3iUxQu5JmiwhulDmp966PTUAJEtVUmaCZNlMVkrwQstfPR88jg7yIWE0qh9X+o
TvPZTC1Z+4mWt0fq1+qTsMzpCwRGGlNIExnnBKD+NDw4PVMpeHKAo0IFWYkpPl1XPbRErcpzGcBS
dY3LAYNtIquxNh4BwtPk8UTqIa6MQNs3jFriNBBt3riBNqbZt1KFNB6MrjZ88qqaZH2MoaOuAaLt
+pR/Uxdeu5Y8A/dNoMFivQfVGRGBmWKSPszrkDNlFEVJ/hh7Oxt2UTKaVaBLdImIJ0Xxo2m9SLtc
wHuNQWpBrpYq38sfMIrqfcDO0WeJUFVNk3eOv0SEUY+dGk1G2GPh+ZOGkPoduggGALnXyJKsM6rq
QB3NGp7MYvZJYEaul/vRyIq7WEbkpa8QQbK/wpGTSZBERvs9oVH92dByiCBlNTQtbbC0OsD516kb
9L3T7Ez6eMqVUWfmEuIsbS2+ba9k8WnOf6Zd1ti+SMkx/ZE81QrhjJU4s+NJ/UGlp/67O7TL45BB
4sQKqi1R2+uQ8wx1IH10mKgZlDthONlM/NpSFiCnrvewfUrTL9U6gogom3vpgUsKpeUIHK572j9B
1XnF77EiYWNHKMbvFN0atIPrdPlPm/zfvCjkYO57ihGEuAtoKx/ePwd1muUiCgp77j96y4pNpgJd
fCA1AnvSQDbtwilPEOzmKBbX1D0sLYgwm1D80Utq78wF9vpwh8MCi8WhTO4C3dseeTHSF/aU0FHU
E+3gWdO4g/PkBsgEzJdK5o1ntucb40HmBRgGKhV617YzArK2Xsy2hMwTe8sN669JaU9P0ceecC4N
SvoVyplXfH2q0yTD/xFEPQUvUI6nuw/IOf9d9DSqbaMNkt6lXU+wAnnz/XvrdbjImQ4770WJBVGb
zTgaKKyuNQnJnblLbwnosr0EKkpwDutJlpR8LDKTI5fCsDNKJbt9f/jXtVRqClya1Hg5NUiUT19T
VVF/UgcQCsPUu3spDe9Wk2IKSlWtH94f6o2PCAEDvCaHCmJIW6U32M9xQczNmwLC/pzIGH05vJER
VfNIAi30Wb79+oAunUdejk4OCJbTdyt6RVXaWusDN7eyvUvz4CKinPKlcez5Q2OP2Znx9PVE3pzY
oG6gm9P0XDtrm3p5Xc12Z6usmbYkywzypgIDXJZlFTagdw9ap3nLIR/lDHPZUjofeVvzm5JniJFY
TqOCtM6zROwja5A33eTR/EekzWwD15rkXdYrFtJzYiaomWtPqOEYIzlwpub/xnK0VjMHKuvggwAK
ns5ZKZNOmw0qbQhTzJct/pMfgV1SGGkstfUdjA0vp1Exdl0FJLLQJ/QM3v9or3M2IlYw1jYuQOhm
b61qYmqLEnkiVkmHywBqh8ZhUmfxs49ym3pKPPk28uFnzpc3NjthMgzlF4AbqLrTtxaegzdv6/XB
pLMoF7o7l0aSLWfYXG+NAhqJRiY30xrInY5C27/XwCH2kGWc5VNL+hsAoxBnQHpvbDO0gJDkguJN
pr1d9S1ZvVS7aAim1q332lyKMMoM6j+VtZZI2l+0q19Dv5VYjDMFFC6dVXP6VhAnVWtskbLp9MrC
EEJJ7+uxL/eaWVPneX9xvOgxb3YY4FgUMe2Vp+ZulXA5MxwqaOUYUKtCDXdpr0TX0PEgADimom8C
Q1OcW4r9dEdQ5dmhDaTfDFU573PVjmJKvwXqc2ce6o1tj6YFJxthFrimLW9uWFqvwRRTBn2sRB9d
E0dcd87qb70mZhnY6mjvXGSBoJVkafadBV4RPshzOmxvhbAkCLTrVq1Zvv9mEVd9bCTpUBIvysZ0
fEE79WuHtuHnZo47h0SoU747eQrjR62n6RnMuDffFmmiPVH00YHH5S5sgffn5o3dDKiB1jUNRMRY
twjybujc0jE6ICBK9FiZ8Xw0Otu4VIdp2Xkp4doI5iF4f8zXmeCKNaEvSLGWnMzcVJncAtPeKU5k
YML+PsZRXISamXs+jYAmcLjndks2qB+SYeie3h/5jbdFVJGQwaDmxBNsDs944r7JPG8g6M3V24Tu
6kdFh/YXj3Z8MVtt/6OAOP74/qAvEnSnewLmB6huODvrHb49Vmp8WtaCKMeKXbduoFhS72+I2VIR
dsQOETJdvVyCpMHb3o8oamDuonaL9qHRq/7emfTVsw7xmyqYsZBq99STXRP8liwmn1bGmFG7FtoN
sDOAsblrPie9xdFsaMCf/diarP3SmKXiz5Rq7EOC2cPEvd7N1+USdWdiiNfhCgAHAhaw5LA9uB5O
DxulKFxRuxSKFTlYh9bMix1BY4d6UVof35/XV0O91EnBKq4EF3ixm+2UR1mZJbW7IIjRf1lQbTlE
7WiRsibWry7YVa9dRbcdPQHAJttNkrrlXGojuSftmzQctSY6ViRggapoIpw6LQobQ3R3hl51+/ff
8TXsg8XqQsGloAAon2c4nU8uBsOKongJPLtQP1daUvjGTPOjde36YpkX+7aoQABi97mEdM2Mmy7r
6k9a0pi+7GPnmGdNd9PV6/Hx/pO9uittnoxGCXt4BR5vhV5UzI5qXh3Zq8mOrhNX2ldWnBtnGB74
wfKCJ5tnJR6BdoYPgSI4hK7TCUA1QC9RpkC+rQbzt081T0mC3hGFvnPoxT/08M8e1MlaUVkW4vph
VGUjfXGjRrl2Jg+fsV3EYi7wEu5kH6R1+7s35e6POqsnbZdUY+Ve65SZq92Yq+pnRWmGj6Xb9c0e
ud/VDy+bYcpHeobRYUHuUwdao9jJ0RwbXfoUVvo2UIAx014kHUx2U1c27V4bpHvtZQ1EKyRFVvnq
PCHLn81UlX43tlRV86Ujg09z+b3TNGCfetmCZjKdUrY+DeTlWTYyRa4qgblw1SYSbj4WWjRfxlZ2
A/VZVcXDLLcH28c7MJuPwlMi+rOc9UooRkN2F/DOGueuRAji/7F3Hkt2I2mWfpW22XsatFgOLq4O
LRncwCJIBhzCoeEQT9/fzSybaTKzi9b7XlaWMa4C4L845zsJXn8uiE+7ndznsJ31dzeo1+oglcrD
iOcXRCmgmcCMef409o6JK9vRDk1yFSuth4+kTKyvrA17YjlESt69GmeWMK5W7d2ghoQtkaUSxM4+
KekumXaXaVCbsR3yWudb1jpWHS1DO74V2ME+URdY53W2UIuKrmjCrUf+WbVRS1lds+0z89OKjQoi
H9orFDygvB7Z8rqS8joE4WUtZSd5H7kHo85bShuZaE/n52cerIYZ2wWv7jTdIx6Lztg3NcLj2NUD
MtZpgMNYNZXxXA9OgIl3vihLVi6GIGKFtwA5G8s2icd+am5TZ56+BVY1G9sq7JavcPAykKlto57F
2HruVhZDIDbSK+w2wpofqoi7xUgQwU0VMx0UvvLgr2ZR7EcCTw8GAqTuwNQ7KHdF25hG7BA/PLDH
pZmIkYajPmmLZa6pqwlkJScM/HnCDHqk/eMRF82IV8jkM8wOh6tbyCicrPoaUZ668NoF222liind
SFVdZniqFs2xHZom3SJgmxZ0QuNIUIesDCcyk9S395D85o+G1b59Ja0k3Bmj1zvbEXRIfoXRS/tR
njndl46n3F3tyaDGSNOO1wiOqtccq8nTiBSj3vblnIzxKC7jmwlwzkOoLPmEyz70Nhj/kg+D3fFH
v+rJYjgUel8UtZpHuIu5IpxHXMogOJuWMIKH5bpxwH5ZRnOfiLgzmcWgNBXWM+ZUUr+7tf1GczMe
VWGDk+0V5s5Ygn38RikNO6TX7YAZba2QebgOX4zuB2Ti3eQH7U6y+ucnXkRdbiBPh2jSA+TQUVVw
S15wXOF3t/baL+XKDCoapO0gW7LM5kz2cPhjIXCYZ4EnNTc0BI8irsegHTElVxItgeMRnmEzaq/i
IXC1AfgKtfa5pPi8obVJLqFKNcI8moL0d6kJ/3RSQKO/cMYIvEQy+ktt07Mc0aytjc0gHb/apVbl
P1dewMSMlM3uzEYzXyPfm+cHbrLkoWVvfqzaIrufgGyP54ugy2NGZnavzOHy3/Gm/+GwplmFcMS7
I5PD/uWwpt4qgV7mcNNVbn8MaA4uIdj9W13L35Rbfz+YLqNYC6Uu8X8O/q+fD4xsKFSZEarwJ+cy
hrCJc4R8u98dzH8rYpmt4cUBsXOBCyG++/llhoRFBbt6pBEjTDF0IKP3tTRXExanCE7cVP2dBT/0
3DjNsi9l3b6hsOHmqctgU+JQ36yr1R7mBZmYhehsj37iramFeK65HrvfHNa/OoENuh+DghfdMtiZ
yybg53eLZKYuRdJPG8luP7YSRPtUnUH+g4mPd0tqcbuv8eRuGOGmUJnm+qwnZ/yfNr68CcblbB8p
ZUx2ET+/CbepbQ5NdhBKWWI/LYkVBe38ZruDc6MZ4/+mtfl75cDL0feyRTf5oX79zLNmfRb4LPG0
1PZNaij1MTtrccSMgLUpzJLfXBKXG+znSoVUAAoYVOsXpMivpJ2CU0YYGaM5WKQtCj7VdJFQ1XJd
GTLdJmHiH6ZkDR56xsPbLkg4+/59Sfa37obvl+aWSsmCIMKk5Ofvtw7SZVpnzFRG7ddxNir/ZHer
TyZs/kPnavoyS8d9/fev+ff7mtekLGO2QB4MDdPPr2kI4L1WX8+bJCtyxtpZc5zRACFFTX+Xa/9n
wsIvX7AJsJH4VJo33/o1oxjUjpAOm5AN04ws22QoleZo7BzvbZpCfzz7UvdvzB3KdO/kLhNoz8iy
qzVJONp52jkPjUzH10zk1uMgUiRgOE7Wca/dxnz2hJm00Zy5N9ifknuD9ZeKagij2EXrjoEANFPj
Y61sJ9t4CEr3JWPE56oJ5XsCqw4pHn3yedJVeL1mOpA7y9Eu6rkhV3dBki/Qe+e+8uMGdO1+dknN
ivOS+N0t4ITqffFNmW2VsJsPF/qbZAMyOTRsDnKoQeTYTTKhDGszGQKsrG+n+pO5+gQotieOZzNM
YZdea+Ra7b1WgFg2TOD8EMWGzjhRMRP+bmzwD/cWcTZERoHU4Mf4tS1hZz6QJN/SEc3lm1KedTUr
Pp3QE7o75DzVby7tf3g9nhkMbWn0UE/8KW/4L75WIKnZihCNAiY0iURdnESgwoPnDBe6LmMubOM3
x8jf17n0HdhimGHx13HI/PK0wrflCpP7iXXuut7MPMejtLHrG2RR/Xs9yGIn696MYT0sO0ZiHevr
Czu48L40obEcECkGW50bdpwLlf8u/ukfbrsL28cz6X75Xn4NjxDtFISVQ1fUmnP2aks2cfmgfSZY
cLF/02f/w2Plwq2gQOE05bn2y9kxjGqSwvZ5rTDXYD3a9qoZV+OMpLjlf9Zyn7C4/83D2/qnX5xO
G1jeZSPhB788WMY6l5lw+YRahliiYBp5ybkqPFLSGsfSHgV6kmY7fyoJiGwF9skwaYzIJPJ3iGWW
6eWKO5JjbskZaEUdGerfmiCxSxQsefuKHm94dBnBrZuud9p5t0JiveVvOv6Wudy41W5etPumyetP
dOCIW0ahh+A3g4W/jwRp7P8VCwXCgZ/y58en5sadEyZ8mwCI3kvGRGrHcFrpqLkw8NOkU/jxbLFJ
NTJFWdpMiAtBEDCJ3/1V14bd4d8/zv+heOL9EINF+oADQOWXqqYzIV2ilEekWzVFRhXL7ilCjPs7
zBGG5F8Py4uji3qQjRZe518XlB3+0xCe2bQx0iU7jKZRD9sFVfT9QhiyGXkVil02e7l8X5kADbHp
zVOLd0Cl7/nM5DoqE1sesy4hEdWpPfVgUFv4pxbiF9pKbsx2M/rLfM/kaH7NSmF0mzWbSIJ3eiky
VBAySTcJC9RzkRarsxGVV3+n8zV/FNbs04wbbvWAhTe/8pdQ3hUluvHIE+DUd4FhIMjPp6R9NdcG
MUXhI1rcsNv3PsukLdfdItuUWwMezu+Wnn/Oz386A5FwsmbljGegT1TPL7PTdPCDPMkad4N03axj
T+CLFWtiT+ypV43M1DdfGc5ZD4FwoZ24he7UCfG4eiJyy3sotFOl95QevbNL2CCOVyKZ1Xu14ISO
AXAzqAh59+PW79uwfvT9vPW3nKhZ95f38H+xAHj7KQz/ey7Add3V377V/5UL8Oe/+AsMIMw/0IF5
bPguvzEM2su+9y8ygDD9P+hrmFyD6LA4BS8Kqn+hAWz3D05GhxgUh24ExtH/IwNYxh8+v7d70QFw
ksGK+p+QAZAz/XTfggYBWYDh54KzYyRJk/XzAytYQywiS/rejY5Yz2qB+g+XnQUpEo+RWII0q3JE
I+mgnCYeZqz3btTMXtgL4gmC3C2zPYGhFT7j0U6rcbmb5qFrkqsCNV4bImiGcBI5huo+1bysYH/H
Kg2Gp3yyRUg2Qm3Dmzl6pjWjO1Z25Y8OOos+bF9Tq6gJ1ohxb8i5Y5+bzUW6ucQkzgjvLaWxETyR
8lQ7ULdDaQy46J3ZGvRuXN1yfOxkPpZ3QK1G9ws7JMaLTT3b9Z3nZ1SCEFuM8D1TocpPCLL9BRX+
OKPcVHPtb3huFeWOMb9hnFKLoyViNGZA/1qc7jORou/2I2dW9+jaXdg8hJg7htvGU+WbaImTOPqT
1XcHgwS1Oq4Cj0ecmkaM2xP6yUh5Ve5jIghmI3LXpCv47x0Gg0G0PX6cqt0Folz8yB2DSu/w/QX1
LWH0BgMp3eT+LnSWQhyGjvTGeyTucIIC3Y5eLLvBbfaZ27qHngdNuBkcJkURJbKno6IshIznwC2+
kF2xXNuJaaAXG7r5s/GSfvzmYOurbppkNswz7JD0SfS2V2+KwE6+oaTq871NLzA9N66RQTfFogXW
YZsZwZq9K4OxygkIahn8aBvQCl9CGrPu1m/SsD8bmr+0Hfs6rHHS+9o+qaV17vVUNsHOAQbwoSyl
sPlVCf6WHIHWg6hdH+iRqR2S7kskq9tsrfxi0xAXASXA9UiNyFqzY3NMxNtXt8qqR3jEqR13c6qf
Bm61YqdyzTiw6FL/zreSmfmY42E7WIICURT/V8maqK6tT20FCAgKQ+vHDNMds0MfOS2GFKO77Xxy
G9IoG6tpyLd+UfYYODwwDSySC/b1JIa0dYVpi0k2oLoyPA1Wu3REr2ZWv+17Do9rhoOi264Yo81o
mYXJkDGrwuImH7EF7/DgL88NUq5r/FsJniAXETUjuiBLbwHvWsRXgzFDldd45tcyYEgZrYa5fhq6
Cey90TvcMEYrbO+65Kh04mUwygcFIzg4TpNw3b1mxp1yKjtLuifkpdsBPEKKT3Bl+YCB318jnYjQ
itKMWRYdhrPi6/GYf9PrFNgtsGwbZeT2Q9fta3eFbl+5iNf3YwOd9IDO3nzLOqOBu1DWIdWX5Sat
few71sYx2kTNz2bR1+HDGUl12RqTFl0EwE+GET9Kmx2n2pXswLp1emaoLNWefq64l7Jm9hasc9ti
xGpIEMMRqvJI+lD5YpXMF8uBKsVVadkpOV8MHoi7hD+SX3Ie2KoUwdIHm3lu8BK1tW8+8bhNH51q
9OcoCcYOLkiSTM5TUdbGtM9GdypvMmGMgJmSAoAEUTSjxXSLefUup0uTX7SetckHoJDiehRFgBNV
me98y9N0N9eec58Pg4GMebKEeAxbrQ98cLElfTN4N6e2btgxKMfjC1ct3IfAKXyCRZhdb1NWePZO
V4j5o2msMqr/xizWIZp6/PsH5je6x3k9AGyw4P4C72iwhlo4FnGPfLVUXZ0ZnTj2ndXg4dihKFFu
5MyM5aILfvl97Vz3XmmfJ7k1e6O/r1cWCliJ0/bT7x3rgM/VaV4J3zLlFm9XG+DeQFdxVQwVfbU9
mWa6H0crJBslqZ+ctOfbyifRzFcUk+uKXU9jV1G6Ci7pM+7EBa+AAGwynafE+4CUXuTNpKn0r/NS
+OhO+8azXsbG998Dpy9GCnjfHXZAHlvkE7Msikc3mUMKfYF15jB5mIOODnpRTQiMK+qbiv3RY+Hb
LQbIKvfyk3QGw9hl0BE+tLTdNAqLCa2T2RWFfUtuy8RvJ5q+jtHwKhk7iy8sHkuM7WIDJ9+CKr2Y
nR+gYRykh5MyVzyA2ixSNk5uGmJmiDAMtcsd0neIuZtE9dmItXXNkpH7c11Y7EZWltSjFbHdEfoU
lH4qz06xZjgi1sIb/Cs3V6L7CFKW5DZYs66D4czuY7LZIqu0+W4Nc0CLY/S1880rauO5RyKas2lx
dZ6glRUq4cGifav1b7t0XJxDPYHk3vlFO6BPyh0tD/lS9WnMyVdU4GhyNd6hP/bx46B3h+PhdHpk
DVYSS1TFVCY56lPLLqwH5QWwMhprwkUzz6T1xKmY3fUm7yWORiJMTMLbfWdMGS1ynm2wgFj3Dl37
NEeFstv0aKRiNfeuKa0CW2Heu1eYfeW4X9M0KL4UtV6tPCLKOdPWhrxVWvVIjjLoyTLPlRx+ZCkx
Eue+wOHnb+ukmcsKbZYIhne8thVTn5Q7rIqJfSGuIepbFuAvOTmWthWrNaCVRLppF80RSIltlNsm
WaZk3obDIBnazYmfbF0plT7jouqDUy+Wyds7FkQYahnZGQ5+DTWP89bhlOuTDQ+IwNnanmElfYTT
kQyOGFzKWJWRb5usKMk6qky9XyxB0lNEBpKxHrl0U55N1hL68rpUtvC+toO79KzBjGa8napuwvNs
iyzpXhvLbtyrwURYcW0BXffOUuRDcReQ917FCH19v4w8pJj6jjhjsTy1SWfotwGxw5+LthYZIXXR
kh0XK219DrRMdd2DS2eAkLvyU/uz7pw8OZf9JCrUuV2ZvCWhW7dbpkr+E3BXxls0TZDDfaf6aPwR
0yceqTnXXye3x3Va0Vct57ApPOeEo9MunhYih/V7oQf10VZD0hzKWoMomD1u42Ni5BMZOujdpjsG
ptrdaIpc71CMdSXPRGA4irCjgBBfv6jW4YviSucqNEjbfp1V7j52aqzeLrJJ69mjW2Opw7LT2Ter
gaGLEMKFaSGQZRI9PLxNsaVZnh5ZhWXiqSwBBTxMIVM+RLjEX3TEeki7jPQgTd7U0E4PhPsl/4I2
/m/r838unJL/vvPZQFXr3sv/+L+fXfbtvfqPhx/N+FFmSHj+wq1dmGqXv/BXJ2T5f1yEoQY0M/Oi
2LwARf5qhEznj8sQEL0Sg0D2vxcS5b/6IPPP9glAI90T+jryQ/5/I/THZSqOUgF9Hypllov/k0bI
YsD9UydEGw7AGGsQuzr6NYQ9v8wHxx4K+tCV+6ymGtXRwPVvU2c3Vb8VwnMOTmd89eDtg/wOx6/O
yh67nTzq/iCsX01kTjyQmxxlvbhs6xIzfCmc7AOkw2VX3+g+Znjr7bHwmJQvE+YKyib3h2/ny8nF
IxT/+RfnNptjMZYfNGIES/SoG6LOD+pXOauB2xyp29EYwXGnboPb2LWLB2fq3CuGlkWOyqDhX+cC
Pwdj6Nu6Wb3nRMrlhRRcfzOM/XecKfzFnnHJsXfJLmoGbV9PnrQ3mcm/NQCYb8OEpX1Z9XGflMMt
qvviFifG9zwf/Bu/hJPglbZ1zBvDgAXQf1dpIl6zSg239aD8DUlQ9auYR/+GdOlqP0qhj2rJfBKe
m/4zE9mHVkIeL/9STPxFo7DdJzFO39suIXG7CcurNOAtTxMvPs/C/STABa4VOVmHYM0//JQvcPXt
4rYL0GcgEuFjyIpnTMMy+/XPdxksU3FrcEbeTEvzHXvGh484I2bca8YZz34sya53qCD2ccQN7idL
+/oV5Bahb9Kahls8/cbB7WVx64aJPFomrIXB5y/MvvvJrzoDrej4EIYQPVuH1jT35eIUz7bB18xJ
hrdy0BMNJB87vbzxgQP2dkm6ZDu2S3E7OV5lRTVX3M3qWXwSwdvHsmCcxxGW8WbxygJpiyyNg5bl
vK1oXUDEtP4U24m0vquRvwkWjA03subcjf788Vpqf3AAfrG/fLk5yeIHClRhRw2o7U8wyDyvS17R
nr6rLv9AnUh927r18fK1Ipz2D1C6ituK5UVst+pjxcECjIcXpZHzPoFhdJ8gz7IjXZJ/KBfpH3K7
/27PiXfjuMVys4jO+WrVFt9ioG+KwZ3uqsVgX0e1SGPXvxiJcWdih9UbjQTo6AeZwJjMCvGxawd/
S3aYfytgNp9NgBp7n2mqJJvODF6MwuzigsPv1h2WYNv0dnCl0MtsUy/EZhjaOEFMH6mI4La9aaEO
bI1mTs7gb+3rogpV7HO+vqEZndj2zNkxtAuJUcrWMRF09JSC5CdId517qHwqBTqXOjn48Om+20bt
yGhY6oayjuC7Ldk6LjuktccA3zTEywTDj3xyS5SOIXaQdA7XjQMMMGLw099OXPBQ5fJoCXE8RWq1
2feA2b9vjcl+BXs+PeQOZWqXWkzfS3uR7ynYJRC8XodB2DUPqbFMDwss1xuu+vG1k8LcVnROelOM
rY7r1khves9sTmBwjJ2poPd5fd2DYTW9dguN0LoRS5s8hMDsuLSG8A5UShG30A03ntFa5LFcLB4N
/dOUAAB0ONo3kOkMzNw6RxHeYSpKidI5SMNgZpswwNln9ko/POXezeCNlNdVMj3iwZG7Fi30ZkUv
dCrxdwHUCGbvmsAJ+0PxsrtlLt3jqOpvJI72D0iHK0RdenZPpXLdbViFN15mi7hKE2Njtv0TU3NG
oYTKgso1EntrJ03LO6y6nX2xbQOucmMrs5yjYAC8GSs1nbRwXmqGnXdyNM2b3Kuz5wIG4smqhPPR
941DpWbhDBaeIZHXtENxUr2FECVMA/tosjvsDS97DUvffR0b70RMAXi+YZJPflbVW2bGARecgGpn
quUAVhNuBWiq4YT8IXlxLeRsWTEsOB/q4W705HjoFJzDiJhSFER2gcElb4rzYObiGj5g8mAUK4Oy
BHjCBtWBE7keisSoz8W6Yy/DYrQJsvI76RY/OlxKkRTzwZYmoaW0Ho9jn4WHUTSAugLufcLkAQnv
jHnoI0t23mufV9bRHCrFknUuDt0MKrcfje6G73+MRocab1Oq/FYuGURxxDrPoCqxbc2me5K1QSZY
OiOISoYg7lxnfpttPzuTX05h14/hti9SpljEe6FkssqttNopGju2NEZtdX6U+un7Olp8pk4qBugk
ERqr+FKsyWpHc1cLbpW5Lk4r9f01YzukDJ1lHUeiNeIuG1TUVVWPXczU4bZVc7iFIXkAO8HtnQz6
m3bG6y7HU18PfF4m5Odynp2YoBF9REYWHhqisXCj1G59LpWytx06qOuiZeoYmRnq4ajRtnmWc9id
kVQgGDc7iwvKdFsqxUYeKEpQNxjzslnCZDpSfHuvnTagUeKM/iYW4r7bqXnqdZXhUURF1jfh+gLM
Nzgvc2pcbgn7xpepxUPYWazTYJKgjbDLY+fpMTi4zzJyc91VuMeZTNerZKnXgw14bYstoowRH1do
sEhMszC93iQVAZmB7Nu94o1sRRjwbDVqbgig6cdO+6d+be2Tp5PwFpXnsMWEL6LmclJx3uVHSzr5
PVSYB3zey03qTuE5G9biO11/HdUEyLJoqZ4I9uH5bFrTprEt9SM1l+raA/DMdh2cUZI79a4b1/pO
lf2jYtkDqM9L/B1w5umHzVoO9eFM7weSoe8ZgCjrTDKKuDcgViURV6p/8nhBING6vaWvML6TVwTa
0gnki+XNb2LpnQtUjFzTxBmrXehm6h40aX2FqJ7zrm7bqE3Wicsxqx9QtDogVU2Sqqwmw55Wt/cz
stu91chrgEbtfQZIiH8guNq7wTq4/P2dK9TdKOYK0k2lH6upVxAYxLRPpLoFKvpS0MvfCSPRIGAQ
siVtqjcSaZnDgeustrrmXl02actF3AfOafJR9ammUbd+1971NgdApqwnmVexp9YPKtiFkUYmd3Xo
fsXEyWU6BPa26cjPCjqihpkBhhvSGx/JRjV3XRem29qFUKIWAZMl98XGCIf+JZmkf+ZJA61lAgNY
k9oasdbTH6ue669FPtVYHElPv11dGnZGBc5tXwmbjeMcPmRNGO77ehqjMJTrJ+z3UzcZ+tF0++SW
6bq4cSuAPU5rQQ1K7SVG9erG3sSUMW+Dekv2bwfblFEmfD57Kyd72eWLZ++aaXS+2RkOupI5OlRh
e0a0OvTPHofbtcIB20TYUcWRLeyC+K4W1sRdY7mbQMEGxYVsPAez8r4tJqmNFYUvjKFebvvQa+KF
2cp+RGd6GezMOyTKwy7Qgb+BK6RiQgBOMnSHMhq5pU8Ij67lyixFj6W37WGhnfK8Uvu6VkxHWam3
nTfsQ3hUN0LwnAiy3nu2B/Wad9a0XU2r3Q6+I46eGpq96zIVyOSitkHpORvEHR3zLTdhaTjdz22d
79AwMCzmobgxieqOBZGLTJTd9VDTqu9WR7F1XQZnE1QdN5rU2Vm3toxaZxoPgTkgY8NcvRdOa3xf
ADTt8z5kxNTby5bPlABLGdeza5Xr3UxRUBVt+y31FFKQrPvah+BkHAg698zFq73NvP2KaCWqYR3c
NK68FSu1mwkeLsrZmj8iML0dPCmRPqYQB1GG7TkYMAEuvqW3OhT9N8K5nbeS0+1bIpfwWDWaqwsj
s3msKmzNOyNZGp7jhbCvmQsjy4SxFFixrcfpHAZ1d/Sd0r7jjm2O5uq41yQZ2HDKUHd8MfDaXrmG
rG8I+oV1syzu/KTZd7xnzYq02arlIVx5pIwIpzdmrfNrVU7rOQgwNERdk3lxk/VrDcPGbB9cp6vu
VShAFNkMbTZQBJP9ZMObAC5iM252rGq502krHkZuURXJ2k4+3LpIDtSE/YubGIz0vX5djgIm2TOU
cPc2C71hlyAy2rueT0LVkJfAoPImCO4mnH8HXxjlxGk0IMiRYeVHtpfMedRXejyuym8+iBv3v3NQ
rEfyELUVDx74aU9b636oufIkHrF9yUDnZZqhoDCGAtBq6Nq8TsNSHaskzO8yG5xOZOneYLuBH/5a
Fu61KToZe36/ntCyStBGgC4iwo1Z5tAqPQiTVfpAYeWNINLIXX0vchLhVN/rczBX2daXyNnZ1004
sch4XlKXBNJswR5kPitknZvK1987/tM2xcLO9bvwkOacvhqTwiH8mu5ErQ1Za37wPjT5ir5Jj4eU
EdCVA8DjSqfDe4HxnF96FLv5Av1IyaTkebfI73pwik2q9IO/NvsAdyZyDuNlWfxuY03Fic3UtNVY
bjcBio9dqLD7z9q9nvM+u3asdfoovK64KeXifJphY95PaZpdhVaexWPlU5QtWbqdbUMdKH/u/Wr5
ShZ9F9mZTq9n7ldoR+O0ZQbonXzkmKeqHcS2QA2Clq5F4NS7kUFTGnepU6MpletN043FYfG1+cLY
sYs8f/E2uagu9rHhCgjod56dRbRWMjgo39nVHcGtOCd2pQhf0HY8FfPyqAZX7QavLzakkT9VjLeM
ridZQ0/Ps/KDTZ/lzlszyfUMV9m/s6F4PYu5TSLLt1/WUb8laq3ucLBL+kCTKSS3wjW6FU7z8TtK
AehtyvxACl4yfgx1zJqQcqvzsHypvIRzvnbPhqjVVc5nO+IzAu+y5o+MGI5AHorIKabiCzsgcLfz
essEwY7nrPtYMuMDjjc5PwJm3cwpGSZFXFDZnnJVEM3qFl9JZyXxxXQfk0l8zhXX4Frf1sb8Vk+1
3qHouFNuvTJ47JcrghnEySMeZreCciptnDWw5Pj4VYKB3xSvpmZMSgUIrOmyp9OFz+OmzbdhX1jX
dt7oLTHi9alIqSYHo3FPbFwYWDhQIIM0v6EsRbRhOFWU51BjDGks28ZLm+NqlRn28fHKBkrzjXXu
AvdtRPaSu+YaQ3bQ8RDO8xPxGME5WHX4Fb1Sz0bQTbe6TE+tQVLuENrfDE6u01QGEdrkXVDW14Wr
3FvygvU+pxbeMAb6JAV6PE4LbgFkfbAc6tXaJQkecibD59wLv7Keflw7Z8DSYV1nWXjWmf6cCD6z
U2+HXPuELFJHJjVFNrjhVV0l54zUv2smOTcyTPaA2WNh5+e8BaPJHl3hR8FlSmbCS1WKswjz5569
7DWqZPHQJCABTKv+xNa8GzvruyvWI6sLGRcmndzgFjfj2EyxHNE/Lb3U28E0X1sjfM2obzfsLlkE
uWdwFQl9d5hGddCfygSDS1lQvk/Ce9QckgUXRERp+UbmVxN1YeHs03n6QpxKrODSErrn3aTehFo2
T2mtSRtBhXVbC3YyViAJ6GAnEZdDqeLAmpChBdlAS79+coGv/JsFSE5t7BM1vzSpq+5RNoH2CqsT
oraGAUD5bLCNYvdH3G3mxBzbL2RUo2Er55NljD+Yz+EIaJa3snIuWJbefrJE8soofr1vcuOt7gEs
txORuaK9r13zh3LUaxsSN7+kn7kTXEGfBrmBF8gOP9PSPAYNdbdFmEaETwZ4nCMf4L+/owGfztO6
crU19rjzyv6YDl73pbkAOXzTLG4HNNzUikZyRe50voWr7cdlKgsKTbIQi9JjvY3o68CJ10Qhxoe9
U8qY2C5WuiPcGVfsdaNOc2/vu9o5qSqlqxPeoU3X79U6Aw0Yyj4q2vWcJ+0bX+bjUMlDrdiOQdLf
yhIxhF1yrI5HBuzeRknBRKC4hJmtst2VVe3B7RSbkj4NAZT5iKU0Zc6kd+ieKxbNRrOrs3CT+mSu
UJunHuyoCUg1tL+7oUz2dahOgfaOXVZHHl0F9hWFh8XrTrPMXgDSRmKRfaTG9N3LbQ4Rw6bqm/YM
m5Jn7F7lBufDDl0ESY3abw7U8fdiFdfcD3v+yoO35rdW1vXbdXVvnCQ/DnM3bZaghP/aP2gkZezb
zohliLZpx7jO1+dmZR28oDWM04JpRu/Ie8W5FWXF8mLN8mSUya0D0YQFnLEvC6kJAwiPMi1IdcrG
g+c16RP8/WFjeOMb0ogz/XAb4Wh2cJGb8gCE0NzPVooGomfzRX4EI2HSEtAirKX/3nXwdYoiR34B
zBGMZ2E1D32jnxkSmvu+FOZJpiWmDkwf+6JCIbDF4Na/rKLqgNjKmgFGWAman/9k7zy25Ea2LPsv
PW68BQMMauoOuAxNMgQnWJTQWuPra4Ovu4rh4eW+ssY1yUEyk+ZQJu49Zx8bH1dpMSuGSjvfFoiB
9l2htps+6mgSY75wNarIOEYpDXngQcTBTLC0wJW09z7cAKifRMC0BT1gAqGLg3Sa/padav5zSmT6
gvCn3uP3iw5Qu7qGGsEI2bhG9vvJqsPwh99k4o0SG3yUvNMe8EA3X+oGH0lcz8pKayFRD5TpDqmV
TAdUOG7nNH9+UvHMzgR0YcHxR1Qc9xo2qu5UtL9moaRHPltj01s5N3gKwEPh6HuwOwtBNmCOp4aI
CYpGrclRLhQ12ry594RVz/fJXPq3E8mfHo7+8CGsOClDDHRekw7QUaSaWHj6sHq2+jD/3IRp8i2Y
EHyORBFvwpRVSR9ajdzYQXnskYyr3NaOnFXRkZCjl3HzFsMHcM0//dcazQ1baS1FbMMxjPbwsCVc
ob/htE7BoYFYWfHBgeKh6lD2XbgimCVyYaj5nywN8KwzVGLpJVa7xiDzog8tY1fFmXy0sQFOQezf
ckn+Pi4ags+LjJ2GSlrGSmBH3efR0KLwq5ojlCtsHFZHN9WqdfFqxkN/u5i4vZDFd4NoOnUHRaNM
Ahz6CcIfkI+iCPaWVaU/u661nkKjedWxGKBj7pTbjMOgm0ds4302xocy1x7NGmMxsi2Uh4KOdFVR
0aj5Qd/8yJ4+lUajbsqWlBBKXeOWbUz3NlM3OJqFPa1zDI47WdXKumsX14slmmMdKOmXqmo4Dwtm
7JJ8lBuUJupNx/p305gKPmdI/IcgmfaxE1O56Yxmb+dlt0/q2sZJJZX7UI2/DhJ1z2RGn7Bghqus
rO7hJAY3pVrSyLDzz5FstafeiXGfEQFOrkmLKRtFyEzxS0Vf6muwEAwZ5/s0I5ylTObkpjYLhBVD
m+6srBIusjw8dVkIyYC/tvgxJ3139IsCVU/RIdsIlgdb53F9COqup6+ypKVA9wt8U9wOTYmHVw6f
YFy2Xofrj9V89Fcxyot9bmUxneK48HBlL5mKNWoEG4R4RHfTlSOxwlGcim9wuQSrbk1S8zKraK1Z
3o7glvjhFKoFkahezs3Y+HnXbiNHqw+2znITjIZxn079ZzQ401OrR6AEAnXcF1Pes1su4rWV+o/t
ZNgbY0JfhqpvPlRNWyw42QxEA9GJVTGxJV+KqzHVNkzW0EdnJNpPvLntzxx1wAqvKTKBmJ4JDRvL
jbRabCyUdX5X9p/awkwQNSU69sEhf0mcuPNMc7QOXczToGRduAkMQRfDZOr2ulZtqbXQNiEV+05U
VJhqcm0fwSWZt/5o+Bt+z23RJAl1RFO/jXM9u9Hs5Kush3DTTjLdkyOMfFu1KKBw5sqMNGF2dOSB
71d76MXQ3fdJbq2BqVar0BiSXYu3Gq1I99bRDMezaNo3fi7zHQbdZBtN4/e+Vn23QH2RU5mcg2Or
jCrw5aT/GcSNJJohm8Vhwvi5xY1QHwq1rkj/s+ING9QNNS6vX4yJmuwE+23s2loK8EtkUH2UABhe
PsBiM31f3Y5UIY4ULVVPhDLaxAZplVGmH9s4HPf6WMJyQoH8XR0B6daGDpAraABnGqJe1yb12VIN
7Y1NV/7QlzmKk2G23Za5YYO4KUcgUzGvh9iTqcFYX3pdpreBX2ruEDaNV9ILWgfU2oG7ga7L6uZz
MsQtoohKWedmxRcY2zXAcd2J+Xy6dI+m8xvNxnRbpepw2/NfrxFTKF6sWNpu0WZ8jiAGr9o0Bdxq
GqQDowxlfYZ4ECQVpHpMtivfzPjSLaXhInuTxKV6VIHttOYj7gwTARgafHbQ7RR96lHVbYvMGFap
RfJ1SNu/gQhT5o9WIulE6br5RfR0zQRGqx1Zdu0Pte3KO7Iwhl9KRydTKD1xIWNKU8ynY3g7lXO1
bcaUYxg1lQcgZVQr8DFT+Y34BuAV7s1i1l/FvJRXmzR7xtyZUXeV6TP+8sZNVerP/EznYYroco16
T149XhZ3dvr+S1/1PyPEoXcZrI2Bur45PJe9Mt6VUTyv1bn56eC4o4vLX9Ih23C1zgIzUJi9fJ35
xB/UyfKZ7kT9KonfedAVmZEgpBqdv/KZZdia64n6Ug2B5oKP69+yYRqqdVkMhrHuJG7gUo0hjGkd
vy0I7d8jmyLqrQRtuTYyGbcRZXvo83x8juu2cWM2hF/HMFZeyr5td7kdtIfOtPs3dXSyR9FamBAC
vK53emn/HnAho+WjF/+W2aK5tZxeIuQU6kEABUd3VnMzccQyv1mUOWq6kLd10BYvvcrdozn326np
+NbT5HPcpMEpR+4A+fAzLTCFrs48jOKnNBguNkeA+UYQfyc/a3is9HzYA8Sn/KVIdVtpgNcKXW1c
0HXOQ1IPPmLkECkk3MPu95JaF7tYhU23Gh22V5aGLCfNldxNZyoasOpczabrblhd6q9LwcG6nvgX
xCpxi8ZwAu2UQTWu4jzYQW6vHkKs3ve9gx5ZWNRTO+bkva7W8rXS4Jbz5XFn4cMhJ1yu1+npc8+i
q19zn6boqkuX31akDX51aHDVaqAgfDtrGcfkyZix7fZ1+r1vh9ilJ+RjwiBtkmwP7Mm8LE4G05JD
MBpB2uzloRgUdY3OLNgFVqbfM6k6D7nBb1HxsfVrra6L75NR6u1PVJFVqTwyTHuEpc1cHqDKfRY6
bx8o1Zk0KX222u1yVwizCB78hrnLLTP+POp1KrttOs0PoF7pyenfqzlBIFCQStdtwdY2xnoQkdxR
69PRZ1dgrefRFh6JyLzqevodvAakU3gZ4/AT/B2QxByuKrUcR+RvtNlr4ylSy2C8rdPcAqoHK2DK
+s7BANSGFfrCNhpcPw0ZlKTlob5zxjL+NecteQMGEQbpfWrUijvYSDiP8RTN0ps5SYZPWmpp96WP
NNleKSpiNYQKRQ8mKzUaVpM55bzMvEB6EJ7A8dmniuJ/qoe471zFDp5Q2GoW62almoWbDQorkjbV
PwnVLunI8gWNHOGzub7rYoIo8OU19asKyr1aKt/p88yph9W0mZUX4uYG6yU3ZZxt0CMmA3vdPjmm
hcZuAwe7yYvogHRkuYqd18FItPqWNs2XTuNPZjA95bcsICHsTvaQHrZjYXcHOypa1rfWV8Uz4k9F
rKckV6s9NtFgcoc0hrLPY/kyA8eeCQiaDc8qu/hVNRrjGz7F9k5BZ6vvsiiA8D4bCfgQDS6PtYr6
IqQOUeWPiBBVAiMs4dOChY+o7SzeqCOkQduFwU0vzrZpe7pLTW8DsHLXVMpxVk1/NaBzqzdhx7mI
FmSMKDcoou2UZvYDxW3mCORuGWeZoaXfzD7DPkiJlu9laMhx3UqwHNnaacI49gbaH2m3pfSR0xAt
2upGq6qaYmVsYrJfJyM6ejp3QqZu2MeR7tqoFgiDyYCfsjXr+tuQn4FANZC5jxRY2BAsQtP85fcp
BI6IxI2WY3SBc0C1nPR7agCAXmPZr36GoIz0e0wGQb5AFcvfxhyIe6VSpb/CeBo/ORPZfhvdmnEX
l3lcPSH8G9VjnOlTcqR7WppUesrovpTwe7xuUJz+kPOrOW4RjLPO1ZaNa+zPFOrJfn+UvQYRQvK6
r/QC9f86C3Ql9RqNiVldwUIj+MiaLeQ9wUBSOuCCTKFbksxoTPNScZwNgDqj/T0WTrwGKlZ6ljFE
Lt8fOlJ/cmFFZHt9ntoNrmXznopIs1WKNr8RRRdvWsQ4a4oD2zks28/sknVuWhv/4niSNwuXofNA
snls7cyQvUX6zB7tdqZugJ6SsnFkTnspsGEosIBJLIIDX1Rj/sjdxBvSTK9KMdmu5U+PVgGxIELf
vWIL0kIN0n/Qj2T7W7QvFSvxjaQhHqKx3cSm8rUj/IjeunhsKWD8rDsmC8IkVuRsZFsxNAgXYk4m
VK+PI0UQtx9M/6Y09U+oHDMiHu29DMhmSNCZIwLOqUsUGu6taR3OVD3Cwh0LC9Goyo6qatcTpbQ6
4ZAdNCFMf5IYys55w59WrlOhOutZcrrm+emfZ4NFFjnsZ4CpZABVVNSLwKYyyjRGf8qzsIN4apDb
L3hpwZxgRSCyAOvEOgZtURaT5jV1QvxdAWl3nUdUgRBx5ndRVEcvJS0Qykllk96UVV59Nnojuw2n
4EtWsTm0pvIZ4XJCUIxjDIq1JseymQCZTUZ2Z/uWnRKlYJglFSKfvBL61SSINE6AvrgwPFmI8YGi
AfDzglYk259o27Y4DgKc1YZIj1Y3PJL66Jax8SDnckfFeK+oauFVEqB3oyoPFMdqcFrsL7KsJjVY
Zx5ILNIwnRaMSdRNwzoFB5KndHMJFti0+hyuaJjewFmKcO+K+05dMCy5WW4SCeo+nzXKbTL5PseN
RfLOmH/CxlmtyhKk7uBP2pZ2n7qmEnzsRjXZ5jEiOryMMxbrlq1j1QQmDYKZHTlHINUNppAUkCCI
HyqHkie2ly0hHPEjoTDHoBLhOtCmfSAAvVId3BdR/CJl5g5tFewoA1LRIkcoPTixTYUPGOgzvdLh
mxYVFNFaHP6aHb0oZZgccz35ikI5fBpT7W0s8Nm0jaHAdi9omw2Qy8068HSn35TVrO0n2zCXcBbO
RD5p2cPoqcQF48Tp520J3OSXY/k/RRJSkQKO51YZjcFUL58TGsj7oTHsO1SJFOHmML1JCWxdGo6l
qzfBPlWIsQDDQPCvQYcRHtr8k5kpohCMusKsCnGTGbW6SSm/1BR5VkEVmR4WmVfMsc/dGBY3Ukmp
dATfOEe9+k0brzuBDMWQwxfDwFgZtmlAM4Ukoga0+b2MaDi3cvpmjxya9dzkABDLX7qWaQFzF4kV
YqZxbYfFhsdqen6DsKRHML4Ywr5ZmRov7Vh6XlqHQseYCK1hf7e2bIkpq/+ZKjWbinG0KTLGrWtN
822o5fa+nKwvirRGFnxkhGhwaEWouv1WJJq1lTpdjMnYUf1Q1sUov8Z9E26xrHB8+J3k2k2dOz/s
DqmKqWFgaZilV1mQ15/jjqaSENHOEQpegGDTqS1Vb+UwZeaDRh72sdHsdD8VunY3hf5jpvXf4/hT
Ycb3oHn4LhzpUmY74hG9k3rbu1OsPGgBUSNZOyGg0bPvFpCqqQxum6bwX8u+eEnajGzdmo3iQLu9
Ui23qX3/Rx93m6hPp8+1odGPnJ5q26asZVsHUdd3oTYXHiFKsKeSrxyEXbsMf6ttLFaORdlGOo43
1JTf7ETZRP5wAJJksNnSnS3uNnboZnEfj1BXUadMB5EFBeXMwPea2H4dZfka12BZIz2R2IViSeCH
HG/GGrdK1cMVwLS3biwtyFatZtwaHEoycATkfEb3ppF+sQN7j+shcpUy288UpDiG9Jy1+u9ODC/Z
yULHK5T4ziCBhzpQDYopPLQkCflJ+U1n85dUChaJJv/RkAvbB2R0pQGWnkLNw3sSYtepFj8HVrXV
gxIVYfvoqNgARH5vRcNuth2XaslOj9q7uCjNY6M2iVxs4Ox8+rzjQJe6QR4dZIZQr8hp/yOWda2a
EkZeFF9Cu93qAE4f63TIvGJSNnMjD22X/Ip77S4pqiNHHIFfKI+x9uOVU3Pe+jSk/m+r6GLi8bsY
E3YNlLM9Xy+Mr3qCcqgPw4goVpBhKJDSdRzjG6wyzVz6ddqmVsaBcp41YA4M9H0/CGrjAkoF1fUM
0VBvGQujVt6YXSvuGsm6pfEG+Gto9h1cJ9EaRhi5Qz0B9iS/NZlp6FSiKI5axofmhBItjDo50rOj
fC9C/57EMuV+SEkfMhCIOMnCMhvoa5UsMXNvPKVG8myz3V/jPst2NicQJZcs5RznTGZPOVf4z+Ua
SRW/sdZSZS1I7V1buU8NNez29C/7e1nrJGBxlH7oOsB1TT7Q2UsI6uuM6oZgV/smjatmHSbDYyT9
LeQMHrKd1K6adHJLCcc+dKSBbbE1HVu9vsPU88zSdlRzwyITgb1SlKoSEavAMlC0vASDzB5bfdAf
qh7sOLef3JvEv4kD4UFT23E4oTVJZSgh2iSs6mE1lt8pTtNriAnyUgt7LWfwaZFR71truFHamipQ
cEuQz75o0+cFKNDVo6tnxZcyHVD4AhWn0M8+e4XVyf4pwVfl685sQQgglTF+DVKPbmMnj2/oTjq3
Ae3QQxhVRHkSQYJ1qTfkT1NnHxdV2e/EYblEeZK5WR6xc7ca+1GwO4bUn/guulzHZdGxcUbF5k1m
F/8vePR/rQn/ZyEZ/PfWhE2Up9/yn387EZb/4d9OBF38y0BSBuUJlgc2kQW28W8nAuZqiuG6DuwS
Whncn/9yZFvqv1R2F46UILn4vxds+P8Pa3f+ZS0Ob3zc9PM0FYv3/zis3cK1ZwIXJWuRkElJa3Ph
aPz49hTR2yNn/v/qOgRdJzdCzxwjwIFGag+HRUzyBb9Uu//rpjz8GzPwd1r7KfNKBcFog9sUS71l
cV+8Hys2gnQ5gEcey7783nXUQ6gBmqx4mbDYIChEBJDuxGdp5GlyBc58dnCgk5BqyewBx/5+cCIF
W8oR+A0rqURHWl7lFqwvK13v49HLGBrxQHaAGn4tpeUDpePPdWMEJFoUthMizvdDoxVSCGqD7UiY
4ITAA3fQVE/KluVluBuH0lroPjI/NkEVbicQ3RwXLG3Pgd5cY32briHpxSk9488PcqBmwDmzweJo
738QghkU7tgevDj3+5tUFiG8RHLWeCXnjT9Xxe+M6j/UI3UxL0Tkv2pG4jyCJRbXMqSX2/7vN2Xx
6yzvn4UYBksNykk4OeLk/Zt9UWdzQfhoOykxhfjcxMUJynaPXJo5v1PC7EEZGohIKNeKNyft5t+0
IAKTeTRAr2+pU31D1rbK1OawqF4BB30gny2/z4ZlguUBRCzngPe3CksoCToE2nsVpq8nqfaEeGfz
tDZr2/DqBduXkrBz1Cnrb6hYRG4VFM3d5e/m3POi3CsE0wHWIyaL9z/CXvzArA6xF8p6vK9oqbnI
bjAQd42yt1J6syQWOuAQgzq5ScKkI92ZTMBvlpna7uXfgjnqw/NydNgh0Ft5c+QJwAFOWufg90w8
4u20n3WK832Mqfe1Qe1vLw91ivBZbv1fQ52ywUofL2BF2KynqRXA0slSugNJ3v5XI5umB/I/rc3l
Ac+8i8vdZao2LaIhxAmpCDZsrNApiD2ASOBg9Yo2iqR6f3mU5Ws/eeP5UGDWYFhFUf0B421Ar1Nb
lTdqKH23TXQqZjNiaJmiMSNC/Bt9COvKU/tAo+JeMuiCX1qmIKGfvEGxMinRGIzEgGf0KbosmR6o
OoYespb2q6y6cGOUI4p8SWGis+eSbBlAACtqZ9DWs0LbCsIpKSN0jvEF+W9TXPnOPr5WS1DWsgwa
ArC2eXLrmacoZXXEpTRFq23zqrSJXIxQblTUxy7f/4+vFVoHQCY2GVLgmE/JwwQDtgPyluUpk2qo
lKhqfX7Y54A2IU4vK7i/PN65S5OWlJhDQD4CPXn/8UL4mBvDJFY4IfaGrq1pbP2O9qlZqo73z4cy
DA5gNLWWG3lyF7ukZhYtgtSze8fyJD04V49pS47DeI2md+pfZOK2VRYPShICgBuZ4u8vK5GNRaJl
xdeZOCMJPVKZDkU/jMbKSX17HQ+w8VF1BfqdKOrppktkeYv7LXT9xnd+V5noXqJOOg9VRNA81dOS
Ix2aEE9m3TUK9McvjndfBUC6QAo0Jq/3PxU8inAw4hLbVYpiM7RQDwTtlg3Tm+6qZqtu2hz/weVn
cX5QbhDYzCVO6GSinJPMFwSGAC3BHUUhI0vsR+p89q4Gtv2b6kN4B39W+X551HMvm6n+56in2LPK
xrmhql2CpruVx8juH9MwNWlj4ma/PNLHyZKbSumPtwzaFxaT9zfVNqdE+PzDW+KXWAQdeUsMk32F
+Xlm4no/zMltHIwyqoW9BPmCxjqg263QygXRDu2K8FAtgxCorKJDpNXRcDR8TE/ROGbdCtcb6isI
Co84L2i8D115YwyT9XD5NpybTUziuxy+OFIJTqGkvYVwpQ+LxKPMkOz0bgy8srXNT12ITRc0h7+7
PN4HTu/y3Zmkp0Bp4vyM0+b9fS/UsjXnXKCGMCrre0sw4K8JLZu2JvjAAJZMSOlriyjpIR8M+9Fu
ZTfu8aNL3DYOoibKZL76behnZHVmJI3mykpz7n6gGIQBt0wN7Ffe/7yB/CbO732GdaodPk00nJSV
UVTKM5MtRU5zuobxP/OdsY0l4IipFXTa6b6+G1odrMyIziQQMdHegvUj0qzkBZ2Ztm1BSNdgKXLn
8fJzWN6796u4vXjHAWkJLlMsh7q/z01JKMQwZVTeCGNGvapMvleNWrFRa/hJNMvsFXXodC0oRy0h
SNdSQM985wzPWeLPtCZPNxFQf6qMxL/M02wavoDvaxdHUEKNd7oWVHduKE3yzpGeZ/DCLU/8rxOi
UbAvTtFOeo1VKG4DGobKdWMhkhpIp758V889TB2EC+kvmrRRX70fCx6EWXQmoQ+wSsaVnQt7k6TS
QAhBM0VE/ggVhoyGy4OeuUDiRFii4ZGRS3Q6aK83s9+XaPvDugufGrgdbjTM07FL1Hpzeajl7T95
a0yxGP4da8lV+4M1/OteJoi+xaAF4Hy7WMeDJ9FzpFrnYtCgRskpx43GlppnmPz+5wMD4P6z7wFj
cEr35nXFliCwuqK4HV9TGq6veaiFW51N0KrpOs2LbTv5sux+rx2hzswI7BRANerMXJLOwftnmkpJ
/FkEQl6RTnifVsHvuYnMTTcRVB0XKMIuX+m54RiNogazAVv5E64Cx2zOKL5ABIJu8xY7ofWSzHP5
XIV5+iR8X7tyZ8+O56hEewhO+Kz17y+vMpVK15QBXxEm2JucxWqFAhWJXT+Hnpq1V86CH98ggtz4
PFQGW57n8nP+eoNilLZ9SLi2N/s4Mjj9toc2Iet5TlVU62H9AEjsUx4a1ZXbqp0d2DL+hEBJFDcn
xRuwDDn+DxWjnCBBEihD1t0nY2mOWysencdCH3PSfQO+auhYSgTLDeBNcixBxu+tmC0gXiI1PGrq
GFDDhnb2My38unAHPXaerVh37rtgBnpEFhU9/SkAkQTuDMY+Ej1DfZgoLo9rSRYr1VW01F9BjeI+
qEL8+aJ0AnllJjqz8QB3bqqQCqFyW/pp4mktO0OD9B15kI7SdVqOJcJgpGdYfmM3sXHK9HPbe7mq
IjicYp1/pyDYLCTMrBQ5rpJkE3wdgXFWU+orU9aZigC/jXcckiOqSWmdvAZaNCCrRPfllXOo4bSY
tadCYIUH42HsVBGaK6GhAWlTR6412kLbaWlWwb91rpTVPk6eC9ERhDfyBQfe7snrn+likmGEl8UU
g4VUNMvXbTEH+wz41u7yl33ukZgQfTkys+E0qMm8f/cbp01b0YvAa2geNity7OpDr5doRZPIoEtB
If6L0YwqFDIstD8IN0V2MIyDTU9/tg9mRX5YOmcqenDD2sRL/vqVt+bj+kWBl2oqHE2JlMU6+Uj6
uYTV1wahl8Y8lqLSErcPgZ+WRml7moJkOMnqa3uBs4Mud4XduEUV7WTQoLERww1+4HUE6tAMpZ28
S1QnAl0458nrgLpnjWnw2pP/eABYitn/NezJvG4q6jAqYcIkFw/xPrV1IlxqtFiXH/q5iyM6k72d
YMXkoPb+mQfkvoRlw7QTFbq5N+YEknIy9J7tE9ME+9yAHaaWVx7jmaofGRPweRwgpdT9Tj9+bUbR
IQBxeCJPCV0g4WKtBx0OeRxOT04fcXZctvZJLpkLihFvJQfka6/78tzebxaWH0F5XrdoEejqyTfu
QMfM/eVHkACm30s5BjuLvIU7M23bRx5t/2IhVz4YzDT7NgqyfYH06AZ4BUY4XdNuDQMy25U783Hb
C0tLEKPEhhv26unqKkxOmDW0eY+NeOk1Y53jCbNgz4w2iXRx2d5ArM+2yI5sDxiFcC+/DWdK6Yyv
U83VJYsgtev3r0MnAG4iPWIVMqtm03PA3hDibNw4dTisZ0Ubj8U0oP1FkBF/b2y03fncWFgz/VBS
YCj1K8vxuekP3T77DFBS1PROpiSBrrmv6jr02iCadgJ38mYM7Gc7MK5NLWfvPC/En8qkzrr0/so5
4aEEU0c+hCQxdkDK5FtPJW1bOlMzYgfEUKR2g74ThHxhfB61t8u3/sz6T5cI2wC4fwN4/+mV6hFa
rZSNRyqp/kF4+YUUqfuMFrjbWWUI7sHE5DnUdfDt8sDn5hlDQ3BiQ7ARHHneX3g2h6M1zNziVC2H
bZ47yIp8KuCXR1lu3+nHRi/OZu6mSwcB7/0oOEyWQgccgI5sJ0CzOVknjVG7YGwwaNV5dqWwcW5e
I8WEDbHJm8Na/n48ZW4EWY6MN0caRK65xg2d+2TErkp0Rl/Y26QbFbnUtSiXc+Oa3EUdHIFB+fnk
bo5JPKsxCHPiBqZoi0jwe6hM6r05RL+BBIpdZeq/L9/Zcy8OqwRQEMqFjHsyg4eEm9kBW36vhrvn
OnPVskedrM7t6Qa9CDPqaXKlzkOTgdi4Ml2d+zzNZcNMTRQ07+l6HFmYlS0HgKoNmMEFBKS7BS7q
HSlI8spMcO4F+nuok+Uwz9MRoXEWeYoNf982UR31usCXl+UthFTLvPLCnn2QHGUW1LdFe/n0Qdo8
REegy/JT9sH1bNu3JTyldTeiPYxAEK1IQxu2l5/lufvJUPRG2HryCp1Mv7JpGqBNXOQsAzqZNSj8
gCDxDWf04cqjO/fZM60yp4LyJ3bo5H4mXZw4bJtoDFJi22gBnUlUT7F3+YL+9HROv3vLXmrD5ERQ
wDt5O5M2qVqMbdCl0PkfJq32N3SuaaABBoM1aQc3vRrXb8KyyycLvePGqcr2d1sR/KI1VbVjEwgl
rS91L1EE/SnNj1ypZ4NnaUZ5ZQo+98jpA9KpJ6iLOvbJRs+asyRpUzzrs62ifaxywy0x8Hi1Gtnr
vizmrYSx8OnKHVp28Cd3CGkAMHmTihff0ckOfxoh2iR1Tb6M5uQ3mta96G00P08+NCVl4g0XXZXu
agHtCwH3vje14UqT+Mx106pGNCB1JA80Qk/mygbBYJvTP9eivPOkOs6Y2mo0dlhZXCGtaKvOxXjl
Zp87YlGkwWxP6xdt/J9Y1r9O2g3SqyCsOW2UvV1vw5I2mNtboQWCN2/pTvXJZhYyuxVt298pIidO
Z66ieBPRqtWvfAxnvjt+iwGaXxKL/OHkA/09G7OAGJ7cDNSNZO6G0Q5/XCfM80q7annhTx+3gT6D
QhhtQuKS3t/sIEg1J50SEv/aRGAC99vwTc9wSXkVPZYtsGuUbLrVbMPAccB85XW9v/zGnXvclAB5
cGzxwEifzmyyDNqxKyBDU3095og794PZRfs0EMAZDR0tXN9tLo95ZvamKsZls+HWtA8SDQGGV8F5
QbdGRAAN46CH1tLZe0s1011XJuHz5fHOLIoOqz8ZxsvKCEng/V22RumXuZEvSPup9vAz5DAcBeQz
t/nRlYglE4g6V1aMMy8RawUfEGUxNtHOct//eqEdQxlj8N50DhYiC9YJY5vqsFwAKCWPly/vw+3k
wEJWtkGH27Dgpp4MVdFnmznFJ7j4ZLec0Jot4LBql0sFaKKvVlcu7ePHyqvKwiTYIDpSZ8j31ybU
lJhXQgewPGAupxZheGDm03xVqkn1KUrEtG+xZABw7MUm6fICXJaTAXnL0ivfz5lLp5GtqSyPS+Dv
hyLFYFQ96RCKC8yoBKHR5B6WbGjgQIuyzeXb/GGNXK6aEGyHxZhSkH3ypcQVsxbUTMXNgIdBkzMz
ADJTWYJ9ujzQ2YtCv/RnIN0+LTcFhCJyKGsVN0alTHHOr0i8ASTiC2zw4WQm68vjfVyWOeHwqvKS
OigyKDe+f57Qr9tuomfryq4GjlXbWHuHOrpFGRf+qho6uLEWy+OojuMburH2XoajfMvU0thAetM2
JNGMpEZEwa6q7Pytyq36JimU4lff192Vl/3Dt7z8VjZEtMPpBGmn85UTjCnZURAg/GjMD5qihxDS
sK7Dcid4uTTq+g2rdOnZdaZcuU8fPullaF2l88hszSHp5LU3sqonf5iGBWly076PK+1zozjGpsbr
fmU9PPOuoTZkR0Zy0BIFs7wif80e4+wkJqFySyd1Cg4dGPQ1Vfbo+fKDPzcK3aw/vTxrOTG8H2X2
B2I99ZgoBl8r9hwWumNXltd682dGoclEA0bT2fcBdX4/SiwQ9lJg9t0xk/qxqmBWaL1xrYBzbpQ/
VStO7Sor98m1RAA+eTaD7zpBa+/ySok3dp/XV84dZ14Bjlacjx1O51zOyShKp3TUsNqlZxVle3yq
BDsYdurWZSeuzAIfhqIcjn5x6XKQ3MNp/P1tM0vLzqgJGXhixtobUSa/JOFMdFWcBT8uvwfLX/Vu
F2JSY+J7Ar0vdFpmJ0MNslSxBA4MVcfiUAvpe3VihGzIhbluwiYEb2x8zmBsuJcHPnONmEs54HDc
56M+zWWtEeq3+Od9d0js6J6k28CVYHO9eAaI8o+HguXvGJz++bLY17+/nSVBaXbQCMc11BHBTIsb
l0bgZB07J06uBeKduaH092j8LbFfBrPG+8F6E7qCEQ6OC6YNRFsFeutY+2h4YBE31rcub8oXAtjx
6sg0SP/pNGUiFeEoZ7NDpHN0uqdM/AU1J5Cg1639FTdJeMgCXEm2jz7l8j09d5mmQaWYqYqku9O5
eMY5NDBBIQYdNcK9mxbvMUW68El282KCJOkR44aTv4AsiK/MkGdeHbyBZG4txUAOK8uf/zVDRgaB
4k5vOm6acQDIakIl9L4F3izAWVy+zA9TCzcUMZnDeGw00N+8H4pI71DPU+T8zeCI/Yh57UB2dnPl
gj6s+kuLCdmpToVB6oZ5Moo9imDIEHu4bPTzg5lOwXqc9PwOtZa2C8bG/OevCUZ/Lk2oHPi1U2We
gaKgLmr8wFmEzccKUWLSLVd2TlEaV9aZc5eG4h6VHF3ij0q5ZIi0UFU621WoNR/aIs52Mc3adFXg
cCUda2j7aHf5mf2Rt5/MaZzeSd9zqBPZ7DbfP7Qupzi2iARdgnUsYnmmgtyfdEqxt09B/wQxbzBW
Me54d6p0G4N6RhK04sxinWCk8hyz0D2zUaMvl3/XmdeWn+UgXeJQQLPzZBoiH0lvuH6bhT3Mv6os
8b0bBP20nTDkPfzjsdAALPedWrLGmO9vgUH62jTmAQ4r7KOrpgBQluWZvwr1TNtcHurMTPBH9ceO
EFWptgTh/f011qHlg0/z4Qs1fbYJYxxRzOECnxqGq3Wo1/2z3c2PjZP9B2dntiM3zkTpJxKglZLm
MlO5VLlsVy/utn0j2N1u7fuup5+P/geDShWRQrnR8I0BR5Iig7GcOKf6cd+yYkOxzKtl4gSkr721
PFQmRJ4Li1yZCWLgLWyuNaBfyEzHZu9MyQ3bnCm0KCQSAHvEAZtVZimsQmYkuKIFIMvG7oyH1obx
LJts40F4TXFerDG8NDZgTNNNl3Pk2+Xb3zEkbvFEZDsUercA13Q1Ypqehge3LrCncZ3sR6hpjMAp
R/vz/a1VfVTgM9TpyPMEYO3brY0mf4LDpUGQD7KXjyM6aMeB7vM5RFoq0NPUIbc1YeNLs+zNCGWq
nQ5IM4/xFa7JdlCmNXuAZn7rBWFR/yhWd7pEFpZptKw75S7V+SGWp8oKUAjoqHT+L96RxvYb1JRg
QLehXD2sgkbjmFXfxTT5O1/utRcEBWDIai7uFgDjJiiYAObNNMq8IC0AECKzUAbO1NoH2CfFU7+M
+Y691yvDnu2ClSE39qmZ3q5sgBBrgR/cDfqp+9GGXn4dh+Tj3Njz5f45URmisALKHgwHYyUbV1uR
7zl97QiYJZzmikbsGjCvrweNu/eQKC2Re/287HD/yi1+8bHKxYeKJEdPRUgOK86ic42gjpd1Me0X
FsWbRcrvEi76295rajC6aOQt0otM9T7Qa8iAN44QE/T+8OaXmDYfCRInnfeYIs7tqhjKknXRGlai
MIXNE1bD44z4CGAGU5ze/KkYKiAbMwmGaYdtzkStNZSd11wETkM/4TAMoXGtzbL6OCzO9P2+LcV5
l0U3OvpyWUDSbpc16KHTMSMEv/PofgY6O38cI2MIVm0saWhbzvW+uddRGuhQsH6sS7YufwrSvzgb
uVtGTWlMIvDdLjylOqoCyKIkby044fj5VP9DZnGzNovySWEXStCC8gNNy6KDRneM2+4hTPvqyhgE
vYz7y5LFu9s359bg5sgzEtPxHTmHRrbEB8NGqJwiRwNZ3Wp/SCYrOXV+We/spbyxW6NAIFymc3hb
GY28/XTrHIYzTC1QXJWFeO/7CB3CGZBfPZg/zznF1GOzzu4DU0j2Q1Eu01/316w6OQxqUvcglNDN
LcqYNHBo0sQWgTYzNT0ZWX6sbGalC77qFcyv8VZYFR/VQr+cfgfVELKn2+XCb8zNsxYuoN46X9Kw
18QB1Xbn0WNsd6+6J0/Iq72FaxUIl2y0b8uIDQlqZnUsbi5zejpTND/kbrVcgVGmb217sy7uhEsP
TbC8rf4vgrswtq6NCCYdFt4CZScZMHSBnnvt7zzg6XPeVL/wzMnxG/nw8O5QLr3dzD7Sxs5LJXXX
0mVXekV94M8RTF9zC2c+1KJv955kf1RJaChSltlGubaHbzYTFgmXZX0ehduAfYToH5qBeCfffV34
lhsqB6coAFOd2fqY0mpy6qIcFGFrPmr3xpDbx3Zcw0cbSPMHuDm1T3NLYKQD27jORtuf2kTYl4UM
Y2fZKnfH4eHnAH7zCCput5l8NQvH0WLZKA3QsXWmAA0gayc6UnkfhzshcY+kLf7mZmhNF4OWGJ0A
tUsvIKOCbju20GstFzjBQ2cMuqR0d55e+QhtbwilEyoXRNtU9jcnyG68Fpi/IJev5+Jip2jP+NMs
zmtKz6Zf4LiOsnF8gK19z9mqHI/MJFyQdqAStz3fBV3QvG0sJ3C8uPiYpSXUWuOSULehyzxKnm+0
LnccvOpDkqLS9CVXExyw2w9Z2YtWdNbiBCCOovOCCgcMn73+eN+lqrzOSyubdwv6NRd+opUSX4l+
1qJ1iOCNUsskGvfAPSpTlOcBEhBooOO3ebEmq5HC0YZDmVzS9OshkmH0Bk5l7SSn+6t6DR1kv5ho
JuvEv3nGFtizznmO4rjuBC28e3owz5kJJ5QTep8zC3HzhzSLzUsxGH4OnQfV4FBMIDcmL5qD+79E
9RVphDFvL4kCCBFuv2JSWkNlGJRQHYuRibHv3fdx4a1/37eiepdliEjzFJg0oemtlbYIw8jXI0n+
VyO8lI8ifMeYHZSvUz+hTWU38fB9Lpsccdg17B5nvya2u/8bVC6BuEAO9TNiD0n07W/gXcwl4a4I
ch8+xrKf17NAza0NAF7Vl840kv8cAcXrzjVRXU1wQv+jNACPvNlgK3WqPvIoh8/zquNz2wEOE7+h
cjVCoVSbobbHJKCyCDQNXDE0h3iFjYctK3NORIL4elnp4hn6LEixK/x4ZA/hqU8Y/dxZouoMSVgx
U2QOzufnYX8RwWraGA4IY4mANDc9LnZUfZj8Ofx6//upridymIIMG/wy3/D2+zV5ZLswUKPBxTN+
zO3IQxkB6Rmvyvw/75tS7SAVSx/QOiNDxLG3piyzKqxxwpGLOGQi19FM5nBRjPYgzQpgI1923sTX
gFXcwUuDm+eqMmMDBlAOSd9k4zvDa/zAGuziKAZYfJqm8eFrmbKzbnTe+6bOvnpTC5uWH0ZH0UMY
fn/1ql/D+0whHiQNxV2xua2i1SCuEiRbK1RwXxNQsu1Ra2ttOiaaU/yoJmtFVU0gfBusmVFonOKk
eIK2An3BtUR/+7qsffdmdAsNHtA9RPUyBjXs7R511mB4M7H9wmjjae6phfateFqg09vxzorzfGNp
c4Ga1DZD0WLJ0Iy/6zYrL/OKwMH9XVYcZ4wQosh2MAvavDbGEq5QlcJ3inJjfrXhVAoYiZ6CLkr2
Qi6lKfCNJkPGZNHm5uasTlmNw6DzPcsUHQC6LI91BgETLM87YZfi4uDgaa1A14FH2OZfE1TeTM5T
EXBRFznDOeWedWBvV88r0ax20nTHnsKnA8ehxYGfo7Vub77UkGpebRV4nsll6CbpXOu4GKV+jVOv
iY95lWWfXD0GeX//2ymXyeSYR4mFkYNt7daY/N6dS8JphGU85MTF8kx5guQSDcEPduusOzdS8XzS
bqR1Lys6Hj2yW3+UNktb2tFK6mWkEzWWaj057QARDzeiRMprKC5ttHjvp8SG5wr2kx37ym1+YV8e
sBcOHnravl5xiMFk2+vVzLTs1OWm99i3gPotsORHB+aznU1WRNO0dZmqIDqh7bCNGTw9mkt7zl2o
orv6GruueUR7HjxB48fXLuzyB8uA5asaSnPn/quWS0xEHI+r4QGQf/9iuUtatzlkyy6annF84SUK
D9aQoEa8VO2HNRua61A0b8Zd4d4ITyiY0f/kY2/cGwCOjEeaS5p6FAZJFgooTyH0wpHuMZio/AEl
EgZGOMIm6fzt+oqlza1xoe65CghE4WGDhhT+Hlj6PH1nK1U35aWpjZeDCdsYndwl8FvZSq9JjWtu
hMYB2TYL7s/YP9+/ma+nvyQMgM36+ZxSBd1EeW4Uax21O9LLMNR+NBMK8X7W+ie3CanGhGtc1Ee9
7dzhmC7j+K6yNOa+MjS7gjGd2pOW2O3fWQSnuTWk6x8WZKef7/9CxePCsUJPXLKKgGDZ3GXPWpoc
+gU3iIpweCIy/meKmubhvhHFF+ZZ4Qn/WYWiZn/7hW29GWp3GtwgnJjvQzYsvcxZPR7qxN0bVn5N
NUCh9KWtTdabLP3sDyHsQmJp3erotytSzZool3/M2O9+JM3cQ2GcGG4BAWCSfRFThzpmHTXwiWax
ACnm0l5wT8U8QOBfa6J980sreYhoBlGn5gHcOhIX6uEhBBUTiFTrHyetnSGLTQw4sxtvJ1t9/XHJ
LniRGHmiqkPMf7vv2rBm8MzmTjBqjvkBJeL1Ae3V/s2ekSozUYPM9mWgsglPNdFb8YpiDawkuTgj
d1U9EI1R18lyBCBQREVrZpostB8M8VYcEekTGRzhF61ZWomb69X2zKnQyXOCsOcl6Ayzhpuomc9L
n2fBW88wpmiW4f7J2kgubvcybMLcSvPGCVzY299ncapf13AojmQwf/2CJTIKObIEN/K2eiLx2DP8
K3w1X+sBTw+ScKkjrJ0NayfSf/208O8THxEzELG8GiTQqwoYeR7a0FKX6TXqki/4s/7sosZBxJ8h
N9Fke9MLr33wjU17882aRYPTo8Pm5GhjoHtRcgR+3xyTuY7PSTb9P37Hf+b/E/2onv9X8HpJ4Ke6
BC/WuD2e6+z3E70c7MFnd1pdszlHseXv3GrlqnilZaWdvHPLTre27mqVoQO0f5yy4+Q3HuPXozhU
2TpfNeFFl/uHRGmPWg2zbcS1TNjdHsdpygVaMdAQon0DRcDSoX5iwmPUIBISRA7c8vftSRd9W0zk
q9GWpCZDjAka+9be0Bd5Qp2Uk5J5xRkOfQio4gUi4nqOj6Y5eEdNEzAot1a683ioVirHN4m56IC9
ykwEglpTl0Ix7GR9dG3TmTxU60tkuvX2wVi0L/cXqqiFMbtKy5wnG49CMnS70qYdzQaIORLXsRY+
ALepHkOnX5FQnGCmcvIBMucIifc11r57VvnZyPS90p9qyYBW5cCMkOxnG7/NS7q0hjuTf8NTfmqc
FOm5BOnuhw4CiodFy/ZgPq8faNZsAABz6aiTIGzWPNT+FNPRdoKh4+avHjPfvaiXUxtW3+5vr3Jp
GKMaJOmHtilSkydiaGpqGRCL1Sd9TMrD6EL0NYg5f1cZZrRzehS9BqyRp3tUNhF420bPltnOUwWN
Cn5bQrOiUT8XBXTdcTSYiLQkNeThkKejq2F/hPCsuxR+jOaDyPydB0Tla3mp6BgzCwVAS/qpF2G8
CTi0p9voEFG7ISloxB+9bgRjIwE+DVPdV6Z3tH7HrPo8y+KuB2KKYHRzmPJsyLPIHPi2be9TSG47
8/fJsfKHnjLJP9agaf86CzwLuZvYz6YbDpd50sa9opzyhIFukKNxMC5sJ3FF0lnzGtXUHf1suBZV
Fn8J0cmK8tU43z9hSkuyvAB9msc0w8ZTMaFKNQCZ4gCVKev3cBn8p8HWuoeVAsfO3qpMEdTLG0q5
kW757SdtdBEtmo4pc7GXawKdACzPaXteknzvpVaakt4XkCiB+nauHjJ1u5sSvFJKFnaMmaz+vCKh
GIRiTP65v4HyIG5dvQSgEHsAfIHq93ZVOcLr7eoYdsCsVPvNHBLeFzveGwVVOAJodUC7AgeVGKXN
3rWr0RsDPfkgneL2JIbW/eLN7fikCfP3foiWnUUp9g86KInkZSCNiu3GHITj82hoth3kS81AWCbc
gGvofdOqAeaW+xuotMUQCIBeTL4ihGLgFEbuMuFYMAfCzLLpPvaO/R3N++zTfUuKV5n3mPSNBF0i
Ezefqi/pH7ousVQ+1JZ9Hhwr+g2RwgyI5rC2FhzFXgJs0dceme2ddk6/yrPYwLNlVZbPSDP39qB0
yPTU3UJMMOkovk2p3b7vkt5GO0jr/8yzHEoFN+0QzsIvPZbpWJ8YTM/+vr8Fqs2Wl4JTBG8S/dXb
HzFX4eK1M9Fyr9m9fmzMpH5MPYZMQCHU3Y5vUR1aybX6v+oeddJbYzSmzUkPC1KdzCfMSuktHCZn
6s/tMI5Z4KyNtvzCYXppUh6BF88GIlyj1y+dE/j22CNGWsxIM8Tex9BI9ugxlaeJCT/4a12CvS0u
05orPc4b0kWUPCBTJd1qLjNzSicHVWntQKE7+xTObvuXJiZjJ+xS2YbJwJMNIvlgb5ZJh2OqGhxG
UBWJ8eT7sKVEpoEGkmitE7XNCa3J4lsS1fnOJ1WdHw4PTxN9Vqpr/mZ/134dqc/aQdm6+sVNYkTI
csu+VOjUn95+VBksZzTs50iy2Pig0ob1ZBWUo0WFfKSbOc8FgsgXBl+cnUWpzqltUFwnVPchjt3k
WBq1bRjwKhEUONdg7Eb7eZyRCIM1QTLuuN/vL0wVZIGQodHPnDet222BZwY6nOYSIeM1Yfwtx+09
xE3qvJtDs/zuU6z9c2FKL9AqBs4SbXJ+KxZax1mVdDtdVUX5h+lb3KEs+cvFb9xB4o/mIFriS49s
AeVobXmqK+Dra2t8qeu1pjQvkneN3UYPZQio09cLnUMmamqcGQxhUU5D1LH2sInSMWzeVFwk0wgM
IQGu2w6ihZWDcuHE851psK0AEnEDXY+sQxcRM4wzw2lQUO5RcCse8hujG29V59AehtR45awOYlSu
2V1CkOc7z4DqrEkUj2UAbwE/JH/FCwdVhH6YTFOCUl5t/jW4iXNZe3ACjp4+GaFe/nb/qMnruN1I
6hWyEo5Byju31hbNnBiRM0Sgh5Vx0NFuO7SFmFDJQJ0y0uv5FKWTfrBian9TWCTP982rvAV6P6Ay
fs56bMHAjp8iQJZivkmgsAw75AyH1oyOThKXl18xBQwCyDhxyzZfWGH66mwJ0q2reL5Cpl6eyPib
j6lh7wXnyk/IVAkVJ//nXObtpjpI0BRwjtLLnhIaOmVkfmyGyQgg6oM+qkaj7xeW9sLe5mBC31h3
Ewz1gV9r+Xll+uRICreefNTAd0wpl0bnXNIu0XHcZj+etyRoQNHHiCABeUedIp8PaVMj5pSXaMI6
dvJm6lG4DiimMYmHG2JkRh6hF/dBFBTs4p6SP7Pd7rEYEhMhbLEe/DR88yj1xpRc/AtTTecnA0sC
6bBO4pAYwxB0TTnuVJFVV44CE913qshURTYXvOtGo025UIGl+Z2kmfeGQxYa/mNuRvrFiQkA89oP
31Vo3n4z/blbd76h8gdIMKSs88JEunnNOqT7OsjtRQCRiIfuYQbgwhpH/0dR2Wjultx3YY3aWdOi
PDC8ZI8YQHXpkeCgGcZTCifP5k2pbHiRCfCkhxvK5eAjWjodvNiz/piRdgyP9y+HcrVy0ojdhs1i
C45kdDQvnRBrZmfMBzdEtXmFWjOIe0irBKK6UDVq0ZNbG+L96sx7vRpVIEangFI3fSsKQpszRTvQ
KAcHd274cZEe9Kn8Muip9ofhhAg5T3zcbKz7Y1t03Y7DU+YTku6fyhfJE/jz2+M8u92gtzNIIR+1
zn9Ge+7PFOKrq1eN/rWBRe3J1RCWk6UOsKmMfFBNqfe6GapHU4oc8KX55mI7GGRpHYPxC81lalgf
mzyEHzMK9+VMVH6Jliecr5LUgvHS27XmKVwhqQ4e3dG7/+y8M85xXacINNv9iUrF3sy9clU/HxLg
kfRqtke4zL0k7EFHdnabHteZzpNYl73Si+roygiAWhuD3QSDt4vSos7P5oHEtzGj2ToiJLWgaQvP
5XmBDC05dB2qcCcuOnyrpMhGFAxuPv8CmpHnGbw7TRoogKD0uP0ZkAIje2JQaQuNNfqs89Icxmkq
H7XKzRGpnF2ERob6rHuVdbCLvLpa9RDuYOFV3/flb9g6TT1tkqwDvZksdJq1NW6fjK4wrxmyggcd
QPz1vtdQfWA8lMtIG3NKr6aVxTDbwkX0PrCrarpWTm+iA7hMf9y3ovKElBrg8mXMBjubGzrFVC1p
ODrBhNrGP2HfoJLnFfmYHPwxHPdwLSpX5NmyFs+UDaxGmz00BrdfypX4VbPSlilTtKcf62TKY6Qu
LWSYeiNhrKAUfRodegik9yq2ytUSN0BPijOAw/D2HNntNOZa11JacCbvXBfdcl3BLDHOgO7f/Y2V
G7cNazmWcpwIXgwQZbemsmkR5UrvJlgdFJQPSE/6R1dbygCZV3FCK5aBpqXYm6FQWv3ZGTbpr7w6
NE0JaVEhO7eZyKuHSmR/VkydXXRIGd5pE/SBZcRNvb9S1aZShKMQ/BNgsm1/VzbJ6M/iWFzNA7Lo
+opyfdJfmTjd1YxSXQoZ0FJ2twzqcNsPaDLmFrkwjuVtWp0raHXeT0YV7Vw91TGVGRtYKEkuu13R
mLf2AKGwE8SVaf3nlFLxr4V8/rIkpY34sJE89nCvARfKp53JFOVmwgJPdMxDQhH69tigQ2jGDoNv
wTzE40MX5+YhZDceozbaox9Rm2KEgQgIjq2tHphvoPFXRZSB4ZJDutPtv3VzOJ4gRuh3AiCFJfJJ
ZKPg7ucl3jqZdprRlMrAe7pDgtjiVIaP4+Q5+cEWg3V582mEd53uN5PAFA+3LqaLjHFGC0QE/RIl
QW8jgNoJb3kfZ2SX900pXgRMgXHiiNBn287ion0e9lZKjSSqBu1HitrDwTLN+OvQNqhiNoix3ren
eIxpd0n/CectYZU8ti+SA9eYskQXuBSj8kpkLwtN/7MOoUlD87Krp8c0qXPvPHutzdTi6uYH5DiX
z/d/g+IC/pRGohIOOoQM7PY3eHlkESxT+RlskX4a/WE9dYxp/rhvRXVgKOwz3klhhZbC5r1vV7JX
OBAJbowQlbx+Sv5pBq06hIQhO7mQyhRzQtQdyJXxYZtNzSu/Q3xwtgPPj9ur5TXiuYyIbIS+y+6m
NMWL4MGeSxdrW8lakKAliKIi6o71eor8MH7IBka5B6ROd4IVxWeSfQofynguAuip288kRDswToqu
0Ggl8zlOcveSoHS7c68VF4BgDNdPB0uy/mzSOHvwgJTI14YUuT8Z5lD/7Y1T8Y+vdd89M+m/v/lU
SE4O/D5c+Cxq86laz83DitIqzCZd/RGtJHh4/WE6mca0F6io9g/KEdnKQjPL2MKQeHx6x1hpLiWt
aVy9ZhxOTZTZO/untmIzmesTk5CP3n6lsMn6mhauTSRQlVdCEvPJY3Lu+gvbRtcPiAcjB6SBt1Yy
v0dtraGfEqGydtaScSW7H/X3o5t+e7slBl9w8jzPkONv1lPqLeqyBc2rsrPtD3q5mNd5QTA4E3Q4
75tS+EK4fJjCpS/M2OFWi7AoS3o5HZFkaeTGAQVl62CEWnzVYvezpeWxfUBPRb+2wwy9sNMRz963
r7jL9ALpkpFX80pvYaDEWAxelUTnzAHrF0Y4P1V2Rekyttblr/umVKcEG0iwMihE9XBTINXDMisK
KAMCu2k7STa/QC3R+Ga+syTVlr60Y27OSW1ODYNw3OalG764yFs+rIvXMOGY5ufGXfvLWNTOKdaq
8DBP3Z60h3JHZa4DQpm689aZ9Gktpr7D569TmT+Z6Fj84errcnBC48/7G6qyhISmDCOZPXlFVzev
K12TxKQBN2TZtaxa//e4I0uHNFfs7KkiHmc90IQQS0ron/y2L57s2Z+9Ku/o9cE4kf/rD7b+6PR6
9i0C0PAIu1nxwZmt8RcuPE0J+rc+DQpn2wDrgEnkKXSawZJm1iHuaYqMZdhffZAGwf2tlC53k+XI
90VWViB+5Ihu1mcZdbtaTEo2/Uwyk4VDf0mqKn8XW254bnunfoYxXvvP17O9so7q8eF1ozEEqIrR
443p1jTrUYtjepuZyShjRcOndNfswBthnTq9bHcCS9VSCfOoZcghNKaLb5eqJaJfBME5oH3TeRhh
9jmYc9gGpRV1srdoHqq+bE9J3A+n+5uscgAMN9IFkTxt8O/eWh6ZR2hWrl6Aveboz3OMkr1fNjve
W2WGWFbW6ii4vWLzago7TYpa9t2zwv5Woa9wqXNj2YlMVDeCkEFystKdYEW3i2ljBkmiED6y1W6e
qyJzLnVXaBe31krQ2k59TEOt2rkQypXxHHFOIet5Ja3V11Zn2gkroyuYB5PJ9Pm4+v/e/0qqhfEY
wfcGxzv1uO1XqrTYp5MEq4yp03Kppv4ASWd3JD7vEHgv6sNQJcOOf1GsTD5+Eu3L4P0rAl+Ir/VK
XzTGH5xhGA9uqtfv2jmZd1DZajMSTkzID6Jws7YkjpCOzqnXo02g/agXJ/9k1O5eN11pha4xuG/c
CZiF26MRFxZNiYzJfbcW2lVE2pIemmGwd06g4p2Dx1uq9VFVA062WYxdjJWeDrThHDe1P5SG9j2E
yxfaeusxB5H1sW/Hr/qMvoM5env1GcXTA6cjvSRJWw8V4WaJRg0ooggjSb4W+e/KroFR1s7EfGiN
2XZ3DofSGHS8cq6LN2jbWW1gq27tRLZ5isV/1sPePZlOQbtYH+pqPt0//kpj7CZfj0ldIsDbjzd2
UbSAsXSDqql/4BybP9AeRexgTfami1THhGlW1kNAC1BoY8nutBJqhJB+RtG0ZzhJpvWwoNm119NU
MOUBoaXIJAd1cRzbYYt80qndNXwsvYWxsl7M+Gmsy+6ULO54zSvm94J8Wq2gEQkai/MYmc8jBP3n
hNp8dGynvGEYUsDiHdzfauUBBktMIQWpF0oKt1ttwPivrQMTPiZP69esjYdHUuR6ODTzEJ7ZD8+H
mgYuukNj6VlyFFlRNzvxt+pzU2IEZSMruYy73/6GKm0Yd89a4BYkAu8Z7R+e0lbM53Yyd2NthWcF
hw9vCrhM6mLbWNtInHCwKGhQtY29h6qvtMviDO1RcOT+hi1wPppR0v3CeSZHlyA0IvlXXBt6KjpX
KwAVZp1Y/jInlGt9Ix++FiQ0v3BPqUdTgfPQbgMqdbuXLSDnHPZonIIJO/chNEP3v8zMi/IyNK1u
n++fHtX1gaCXgVYpoAMY4dbaiGRGGkWcnhhwdvacezVs1XbjLr8wpkHCCRcDACIOyNYjDNC/aGRQ
zIit9Ue3Nbx/Guh9/ru/GvlrNwEoKmfMKcE9KOvPm9VEvfDbMMTH6dSC30FlbzyHjAMe48QcEA6f
k70sSXXwbeqKsv5ArWbLc4V+c+QDGoT8wG/F2SqA0aVZP5yHMtyjH1eaooRDYE0DlPrA7ZeiNT0a
KGkwwa0hOtb1VnZtx2Y8VV68h2ZSuRQa1P/f1OY6W63tVm3jQ+pmMZ/QC/oUYu6/9Khpwug8+4dp
NdZTbLf9oUjdeqdXojqSgPXgQgMPiMPd1A2qPnVMh3ZXYHe281vGxMm5mIp+JwpUbSe5GKESpUs+
oXQzL3OxnBx6SsFWZEvUXpdwQXYdiOITdOLT+f6pVD4dDBXLIbqfKe3m06VRBWa+iUAVNUboPLQ5
WezR1MfWP2iQckK72kT45zmifPxBrBHKKUhrVM1BLML4AqJ/vphlM/079bZW7fw41W4z0w4YgLkm
MqjNt+4YYsoNS9b97aL+tFRgPAD5/gJoBpF5SmhAnWR+aN3udhTXoZcZTM4PrRGeXLv7VumNdo2M
9VfcpxyJJHAEgUR5/NYSEfnsTCbQSPiHkbIQRQvBQa4bCJNm1JB2GAGUp4hSnWFArEVWJv/+xSky
x3KujUzSzjlN/NWnTHhNc938MwtzsVOaVr17ku6EygEEBFCr3prSmauI+0KiZJgkPZlkvEHpTdSn
zSU6TO40P2oi1j7dP7ryH906VEnzhCKIFPvb1iSNpYxtBmm4i20fP81O7R5wrXV5aPxOD+pu3EPF
KQ0SjZA4/YSIbDY0RGDBK6oZTjvE1CEAMfzvjctgz9hZ8d9xZe01iJS7+pP5mJMh7d7uKgQ5mr/o
dNgiBAw/5FbvfDK0YjiPq5XDedIk+rGH9G4vmlTeuhdmNx7BYbK1R7MJDzvp5rFN8ppGWL031Kfe
TN4m4C40NbZ1/8ISmhlLIoeSRIOM0zHQr3XgmD4y2oLEGbkh/Of3T4zqRki2bONnzoZHud3QrM26
EZQPLcvYFh+6pbBO0WS77zPPS3aiTtUmggVlLIBAid7sxlSkIzAy034KnCHJ4kOhg+M6wJWwm6ep
Dgl1LUSXiF8ZBtoYWug2lUbBfHs3Vqh8VKJfz6ExNfVpNkuE1nPfO/lD03++v5WqZ9gFA0tIA2CK
DPV2KwcwPVFGbhXEjLJcUq/vv61tChYjTqx3jqWJswA3cYRTvmXu1fZ3HI4K9U3XGd/GXCb1klcZ
eJUb0woChw5jA60dAzbVsxMj1XdAZd1og3Ydp6ferlFFt4cJ4OUENH461INnQxPiNdVej1r1HQCh
445kkIfM3O2GwJTNx81ltFXl1hN47uhMypwFfq+X6WF1GyOAFaja2QelVbAb/IcHBGR6a5Up+3Ea
eoLK1NJlRbGyfqTZnL6DwHH9UCWU3xiv3KMWVW4+74qkutPlYOPm49OJQlUKTr0gBvF1hqWtO3Zl
Gz/D/uIeY7DDX3wwek8ljx06ELogVgiTv70O+q37p1B1y+T4EScByJW9DRBMNxYjKjts+hiHF3IF
KOp0ay+DVFth9B4OYcqp20knbc6B7g6k8WJa0wfLnPInkTrajnOSbnX7nElCG84QDXMwHbefck41
y2plfuBPeUfVRYhLOmfzZUrN9aEf3OpQhVDfi7TWL/d3UcFyJVvkDFGRmwDR26at7mDARFtnHlaz
4dn0NP0Y5sXyF3zw03DSmPYeLllmmfVhdLzpCWXTDA43+cGL2Xm2GyPdg90qN4OOByRnOtSYWwLC
Kmygdehcl9glXL5bs24mgL08FFrMGmrbR9uI4MBpLfsJStI9jiHV00QeSGmUKja9/c1VRinYsKJV
ah2ExZB+0OouD+LS1D5GdtaMX/Q4svfWq7rHMqswdSo4Ui7y9uMTWyVON7HeKQx9573Zu+5vJnqF
+m/m3JjP2dK3p85prJ10RrFSAP44LEC3ckBXnvwXISLucUmZKYM53TXSj7nJ9TXWovi3a7W/V2cs
d8wpHg3UDEhH0ccwJDPwrbklq7KGAhTnbLDEc760CAoxWPpVhKW1HJfRt9/BWGP86ZdSI37V9vil
VculNPNz0IBjvuXpXPI20szc9mQrNqwP2ghtwSGjgPp1bQdfhlTe+u/O3ZIZ4eZak31DcSHpzZxX
d6stFghX2t4N5q6O/+qa0by4UxY9M30j/k2yoTgsoq+rQ+Jo363F6gOo+c0dN6m4TfwGwDiQ+YLu
3na7O5GirjAvVDzdcr20ooZbgHm0a7i6xUEIRu+YRneLc9YW6Y5XU4RcpG/09JmbIcnaMmAMhSMA
SmN6KZLl96avvb/oVnsPxup7/+1stTytr7Ya7DQdDdmv2QJkCouSRwy5STD6dfqBMMD/4aK9Oh/9
2ERiNkwNsyIayNoP7hRp9WHRS908JxG/71DqaVedEppKECp2RYyra81670OofyEngdIBD+e2cyy0
IS6GLIGGN3SXHMmbvniiemxd7++EygzlMokI4X+0Cm7vWeNUhV4lnDkjjOMqWJIKtFyTr/kf9+2o
7hO7DcILdAFp5ib6cIYq7X0LXjLgXll0NIa0+VPvzPDQk6zA6xL9ft+ecl2MtsDggKw1/vJ2XYaV
lYvnEVQn3lJ+Bm2g/+uKYQ/rolyVBD4BNmZNW/brri5tfXFhcSrWdfpgVyk9Dyi4g0Zz+9+gq9i7
IgrfDzeBzb2kzAFsYuP7K4+eX5rOblBPg5YfdTg3yrPlxH10jNehiC6VAXj9hBh0/Pf9/VRapk5N
PuvKPzYPnag9Z/E7cgdPy9I/FzuM/uSt4GCateDdLwwqhpW2BPetql4B+jySOoY+4Kti4dgQhGsp
QXs9+tYAMGrt3teZGX1kgI+pWyO1tOacJFb8I24TPz7Sel1+oRIDLTWwA0nDC75ts+diNUqIvqmZ
253R0GzSy+iLX2b+crDnZm+qRnWgKGMBAQIpi4jC5pp0vjMQxBFe9XmcndHbzA6hWJqnMgq/ryT0
O/ur+qqwe1FoJnSi+7R5ZT1rmkyauh4zrtbTGlrttRz0j85SNhd/AbTeDs0e3lNtklwXOgDyge3g
SphroqBAiHYQ9GLgm6aGafjeW2BpXP2vlUiLdygkOTsIZJVVyQoEpIJt5a7eugMz95B9i3W6Sxbl
iUKLtZPmRP1DtKb+d4GayRFdqF1SF9XXfGF1GywLKIUhM6MroS2d/uzDAHaeC335upR2rR8JfSbz
MAwmdQyRiA+aOdjnBt7GwOinVUDMBMpRxLr1iW3s/ojSavmAiED/fP+OqTwl3FpS6Qg5QN78262x
tCXqKpoQQTxH66Xyy/BDN8z15b4V1eMOb7e8zB5PzTYxapdQzxx6QAEKCCCYi9I+6pnQA2K4/vx2
U0xjUGGkvUZdXH6VF5GqoaPS5PdEqoY/IiatpfYhpQJ2gXwq2bk/qr0DoiCRjhCavlLOKARBWpl5
QHrTPDsjR6Wdc9Mddw6vau/kANZP4CYIAvkrXixoTjMEsS1ZZSuWHwDyoqvZrl+pBe9BSlSGSCeJ
qkwpMbxV2at1Y6jzBrSa1tI4CzNrOtolfE5ZRLT/5o+ESBHTCLTsSJu2La5yzdJ8lFDHiqHQdzDi
ZycT3PmRUcV2J6RVrIoYj/CGLSRz2fIZ2GZmM8MOeH5NkhBe+iE7V5TWv6/wx/+CKTJyMHE0IWgT
bL5UNMIaMDHIS5Tj1hcK+/HJTWA16FJjr+Kr6saQ/8k5HIldgQjn9lSQB8VGltZukKd6dTHMRjsm
yEv+X86urEdum1v+IgFaKelVS/f0LLbHu/MieAu1ixRJUdKvv0VffMC0RmjBSYDkwUFOkyIPz1JV
J18mqpIeNeZ0bkKei2hakmKhoNN1Dj+X69wnpa2Wi+iD9gBRs+Pv0PDCFFMjAY7m7+Y5WaK+Hd0e
y7dVxTNJJjCwBgfxsUuqNNDqSHJ21x40QNAjJSBHb4NXPNkYkMYBzyi1ZQE/6gRrvoyz93nxCu+u
KEf3IIrdO0oxagw+ppmDpb0dkKGEB9nDCVGQpZn+XdcDvWhEArnuYn4A6PnT4dmkKCgi+aYo7JhM
eLOZjW4LgPbwZFnOMJF0kNjaN5YzCqhwobf+jHHR5N/KFaPKLLjTIlkRWUPtBZpVHHzBep6SJUDC
mGFeCqjHWoTsPWJhJ8zLdezsRATx+o5pYBxTtrrTpxosiD5ZaQuGO/g65Zi0iOXLtPOt/k3dGsUR
21bSTSjFmJBfgzPbQYKJ9oqcSgT1FIRbPqGmx/n43K5M/XbnsbUSyQhkzJalt3lqj3JYUq/kzbNe
B8XOkNLz7LxmwrUyMnbjh7p2g58rH8j7sqPx+7EsxjUTkBs76im8jixNDw+TuDBXAX3vLRvKVxAf
CZwJ8ITIZV8FXzAxpwrkmQdBf45D6HKyGNGtrAsHz6H98bb3e31wjXW8TgiBjNDK5olSGHlUsMbc
XVHQJ8xtkCJBOho8kWASfqpLN/r1HywCWYQhYFAvxgt87S2aBefGCUFajuCQ3xCgQNKFeMM7JyxZ
LpiMDjzh64ALdVYkKlCPxUpR1Li2N8RB6S4T2nwS892gYVLKk+dGMh0wGwAZtLOcavCmDrb19fWE
UXSIoDAOei9gGtdG46amnQevlxFB2s9yrVzUIqfgTQHk8MGbbDz59e2EKej/oPCIYjKQn9emaK0s
vRTIL0tcxrSrrOItre3goGa/d05eWjG/4sXLXy3eXPUE1XO2WuF9y3v1GDZem5aTHdSJB/2j//LZ
0IMCnA9EGzyb1waLyGktDQ+PDFbKfHDXNgWwfD639Qi8J1iulxqTKP86FsBeGhCmAb+ZHtG1UbA3
vQCUHvSlZCneE78qElVM3TvND8kpeycEUmDgWECSFNWITTI3cCWFFeDaK7+HWok/8RRakiSBOsyR
qvHeDcCkZCOMAiUlPNXXq0JmYYQvAPCiEjOT+ymIUzTlik+QaGdPZNVBQqLuiNq+d2D+sMpRNUV3
YBtWVSv3xtXFVlYAD+rz7FTj89RGbg6tAC5T7vXQI7jtWXbXaVRE8CpCkSsyf/7ijNrQ85AiAqCQ
88q9YALslIGryB+7BaQfDwM4ztAlGM7/xShSckPQRa10c/18GVXQQALsRbT2APK+/EfFiLtLy5Kp
tTQ6bXrnaKHbvQXr2RBjENqB6Q23vTk7EJkBQ7Fp1hyV2D4TDcX48qIvU9axOXO7eD0ozW2fqD/2
ELSCCgD/idj1emOLRsT2MlVrrhs5Ppue07lutPqnKRZ+D+xgdGY1tZ9jPhSp63Bo/Nze4731Ysl4
HY3izitvGjKFTgaZsd6w/Cesx/m5Aq08Ib6+dF6pf9+2trdaFHkwDxP+G2Dize4ypKZrieZSTgsX
s44WXt7XrLf7ExML/2BbDFw8Zxm/FWpuH+Ucuf/ctr+7WvSIwa8FNQ4R/PVuY/SfNY1iWnMUKCJI
TwRN5peyfSLKcRJrUUcUzVcyIubzQhAQemQo5KEtb37Qi3ujMWZxKnxwJhvZO3erXsNfJik7CyWd
3F86nVnMcnO1cPvBd5ryQwnM2kFUsHWH+A24OyEAAZC5BQx182DO6GoIfOQ199t4yTRgFGkd1G1a
g6OU397fXVM4ScgPgNBC3f56uaumnTugaZJDG0W98cvWPsneZp+muT/iOe6YwnXBJUV+iY7zFs24
yiqIhMC4D8AayXvidUgNdFM/dI11sH9b34f9Q8UEilR4S4Ar2o6NnWhtAb5B7dxtSZlZ9gr9v3mx
flCE9W9qSE16Se934iAq2FsfQZKO0BR/4dm83koPFVC3x7ixPBR2mBZQoUkKdEEvvD6cO7h3SoEo
wr0AegKcxO0KC4klBo615lNs2B5zOC8oDNTkrkPj49viNe3PNVpCiPEG7slZWWRDDAeKjAe+aGej
jR6qoeUCI/OKq4HJHyoapWXnstGfLepb9wFqaBBl7ZdTuU5o0Ehwtg6M7uwz4ldTRIIQIvgo5s9f
3NC1C1rXbqmTIz1xzg6l1qkM5ur9jMz34D3b8X5IptBHAGQAtd8tpa7rUXl3SOPkhcOjPMI/zpED
0emqc5ece0w9xhEkEjGIo88GNTcHifvrlRphDbAGMdHc+IHN5fSsYbatoHfyEbNNsrmj5Vcat2O2
0HW93PYDr/2sYTsj6TJTJVC32Li9qhvrETNEnLwDHCkNu1bdK9td7xmLWeKNQn66be/1zjo2BhQA
Ew5/YDgq1x8xikawCSGUns/ggSWjrac7EcqfnmLNu8AZ2IMlYufexpdOVta32W3rOxtr5C0RbYKL
j3L35lVzi7aggz/pHMrw/YNVlf92AafvQtHYp9uWdtaJ6ARqVKhyYOTXVpVqIWqJlgiuaB7dOR9i
t3kP8f3lQoMeBe9FioeBYrKl5dZD5tc6PihX/OFnvEyI0ACDr4U4C04qMKtbTIri6MyLflpy0ril
d/ZI0dgJMj4XouWElk8CxYg4xZgu92fEHKFPpiVYp5Ut6+cWqVP3dsQ0zjopXRqzVAYV5vkYtsny
IBGrswdFOokaFsSqqksr6mJMOI9Q6WpCVZzbTvfs4NO9djloTqBDjDYW1oZuxfXBQXecO1QOuP1F
NJz9MZpzh9lm81A3aSmr4A2Lgfy+/Rn3reIGukZO8dVAo25soWltw2rVKfcMlp0+y0XNb+Kll/+O
M9L2burL77eN7pxSYI0jo/kJJW0UJq6XSrTVxwumKeRBW8gEAzW8Sxj0cz6LiBwc011TIVppEWQH
bVQur00B3+eNRIZ2XgnmnxkQ0Cl8sJVCR7I7+IDGaW1PJKJn5CSwA2zOxhSElrt+KBs770jUpF5V
L2dSRFViWxF5GxexlZNqfED9fsz/fjsRzyG6A84O6IJNVKUxRW1hwP3l9gw6IXHxNZ0yxFA3J6AH
127nfcZtwwNtnij0b7YzGBg8OsAzNSIQkGougNd9W9Z4PHU9eh2NPfM7OcrxfvaAik/6seYp8Jby
YL07Lh03Htk7MPHIi7YutgopAY1yxPGxMeO6Vp26r6a6/DkCEvY4cIi7HDzMOwaNiooR8gVACCD5
60PkRZS6HudLrvx5+EiHGhVuSvtLhUlwuYUU9MDe60tpmI1oKCFyQa90O2ujIajHofNu5xGp6IPV
RwpwNq+AHENJxGlo5+njIkL34+1j9Pr8Itgxw/JCxD3oXBqP/yL88JX0onLAtioAjlJT2MIEeqv/
XPZj/wBSyY9+MMCzwDpoCL6+ovAF6DJhc/E5kX5e2/UaBHXLiBfTDUT83MgGDdqmau+rpi0PrujO
xl6Z2lxROiu/bgZ4gziqOwDaoFLZ0iB6a4+ePq0FY6njrfIgAtldH2BGNtjaRlBsAw2xB8xDLRm+
pjP49Vcgr7tfYYD3RJddfHAzXptCPgknZ3ThwGXeRs+aERpIsYy5QtyXLigUPa1u+d5nofXXfhX4
CBwXILtxDaFseP3RIKBRETGugP4VY5t2UOY8DSLyk7CyrPe3z+XrSMNAMeBrcOeNrMXmtWAVJBHB
W4Op0FUXpieZWOHYnZy5RjEE5zFZegzHg2YOyO/L3w9ahdaQ7UOzFpUfwGDAxrteqlbdOmCktcjt
teIX2c/kczmFXoJikfNmcGWfIkgSd33L1DMe0fUkQaTMJsAN2pTO6HgceIe9jwxsu2PiWgPr3nij
CMLOYwGF9Lxjq4ZgS2d/QnMEXS8nOhrK9vq+RA7eTaS0cAoomW6OLsEE6M5biz6ngdenELL8pQmL
7+tJinyYvPV9ucgjtPprN2RsIrI08auJL6+3227DgrcI7vLGKqgZA+0mxJqWp6VpVVaZSYB8WdxT
LMqjibKv3Tx0MCCzj68NahsauNeWV2Acade7Qz60ZYDI1XEurI7ms6UwC3FFoPR8+2Dv7S7SS/h6
hAwG53ptr637YpCOP+RBp6O8ssMmhRRYlUer8O/qsfmCauZRy31vjSgqglxuJDHheK9tNgjaEfLZ
Q14Ms5vWIS+BMypxmey5TukQkb92frg5L+xt/IQOQhEPlTPks8+qxOUsfBoW2Z/tiJGD2GR3aShy
YUYDHk7kBtdLG6xGsELoIfe5PyUQ/UQRoWfW2wZiGVAnjv++goelIf2BKC8CEdCFru0tg2hL5CjY
yrmhd1Ez/J6aAVOIR0hTjiqID3Zy7178QRVgFATi5q3HFS4ZvSZSfQ6hs+AzRcc/jcOqygbM/soE
d8KnQIxN2tRed/CqmIVcB7Zo0kGjH4uBwBtaC9cL9cFzbltQdvKyKMVbcNOXR9JNzUGV6RXAAH72
hRkgQq7NUMa8xVmCPkdbv4Kas6SZ54/iMSroc4HRxPdl2JV5CZB0OlLwssoau+1rpR8xR04irJ/9
A5ri3olCfwihH3pvkNbffOExYsi1ZQiF+XXROa8lz1eBYeY2X/UpKuVRzXLXXowQAcRoUyrdnGCh
CEaZgpSTj27U/OrsKfzKXFfb6bSIrknKaph+3nZB+xaRtOAFN4XFjQsitZBI0/FpZy78ZERtL1dV
wU+Ov1BA0aMjOvvO2wWRocCU1SAbgjT3+hvLxQf+l/h97nSRm2EIcpRGa9xfGOPy4DzteVdTJsVj
gmYR+FbXpiI1zBAiifDxojJ+8vWiM94P4YdCdPoR8l/weYsC+O32hu5Yhe4W2lJQVjViTpsNnVCM
DOfJG3Ko5IrLME/WXTcBLjsg4E/VQJy0RrfqwKi5gJsLanQsoFP4p0O1VXqsgc6t17jluXTCCRUN
v3hqev9XMHkqwxgVfV8GLv0zqOZBaKc9uCU7S4aQEwpOeE2Q0W/VLAXUiFbtQcrM0YVKew7egI4p
BNHdqfkYktFJK989GvT4iuiFVxoqRCgCeUbD9tVG9z0qa8RjUQagMCM5OikrZIH5FPxAbOxfqPSK
Je8wOu5tNwM3/LDUsvgaD7Ri2Uws6+Dt2e6B+TXGO0JeChBADHK7PmyLj3Zn17iRmTG5XGqhVL6O
vM4DOQr006BiWgzdES1r65dhFLE3JqKicgNIwFY+BGqwVlA2bZGFZdl/xm73X5bxkBm+PVx/rACA
BMQuSqivQHpOEaMGNnUFBHA679G1LP9bF8ciKzyqLvM4tSfhsSCRVTU89FN04KC2DsNYR0XT1Ih9
oztgNv5FUuopFWA0vB9nVLH1sey9e4/a0z3TKFbfvrl7lhARoW4DIIIhxFxbmsfB0xClAPYbWY9O
gh4lqQR0TP7N7tf+AM6xawxYHEOe/kNy2hjjcaDX1QW8PVgbkfoFGVONzmideu66fLy9sr1zYui3
/zO2eb9FvKrFUkCUj5IxQJ6j8RwCJnP+D1ZMNojmCMKibUuhJ4vnFJNB3IJZc3IrEdyVkQzf37ay
u3EAhKBDjXcC5/9640LNMF8VuPkMMofdc6HpJ+Dh1GnBRN6D9bwqdZmjZ8Qxge1BAvqqFQWli9Ct
mQcCK1CqKIh67T/c7+MUj4h6YGPppLyAajZkaMXZG6foHQKlv0Wv//kNf/AcwDahZrqJCDTjXRUJ
4POhF1ndz27jJLbDyQXC1kvmUGu9t6SvD17ObVAAo4i+QPgAgB0ufUuglqT2S7uq4cwIU1lnj0Kn
dQ9PWhTueLaQ0h581D2DCKFNcxGFU6g0XH9U0FqKqoHqEzrQBfhOHNRSbLebRSux7p36cOboziGC
NcCoIASKUGsrzzDRltXKjyEaLJ3hLmTddF/6CzmFiNoP9nLXFF4oVH/gWjB583ppfTG1ca+jKCtc
3WeOx+yEoxx94j5Yfn99NVAPNYLdhmcGqOa1KTETZAHthFXVXF9KRn8wkAGeHYFE6LalnScBxGYo
3UBNCmpB2yBH1tbkYPYLFATGljwvkzt+QT+4Apkt6D8ijSUPfbHS1Ka6QM1b0wPze3uKEc94jwBp
BJp74wOKceGAbQOp2qGydnLEyM86akQ2LvOP2wvd8ZwopqEEi7oTNOy3IJESs4nCeYZPizvwm7lv
xd/cJmYHj8He8QcUDXcOlF6DLrr+cIz0JBghyZLJUXcf5NiVl4rWU+oLFd05aN2lt1e19/mAAjVd
CvCqod5xbU9hwGi4Bmi8tmJS54VR61e3kPbZdnq/xgSfUpzJFPVPBVH8Sx8KejR25VWqZzyM0cc0
fFdcwFel5krHBIXeOAMF36YnHYxFWnDV/gC03P40lqw/1Q7VIpOM+DMG2giZY9hh/AHt3A7Tf+Iq
/FzFdPoPBytEao3BASYfeiWUUKDBJ/s1hubr6p3An1mSyIPyEEdH8OCy7gSMRtQLzDqj+/0K7ORT
O6qhShFnK4f2ADwdi5+XUkVOEtBAvWG18HLFg6MDvbvzgDsB52xa/0B0XH97+FkvEiBdZ+1QVp9q
7pZ3EK1ib3lJyRmZ0aATb3bNrHRm04TaQf+pkpjWDtT/tKK8a6vhhx10xRGGZmc/cNFQ1AQ+CK/P
trrRUr9VquBxFo3OkEjs290qYLBcUOhkjhyqZMRU19Ptm7DjSeCbMWHEFDhNFed6NwLGG9qgm5+B
VbkiW/BkroNgwiDhec1um9q5dCieAN1BMCcG59/8lBeBrA6AVnc6vHG6ssYcY7aBeyCCgVzdyFQi
TbiQtv/k867NuxValret7zgyHDPQKOHHkJhuO1gDFbImcRlnACx6dyNmuCNX1OWBY9nbTgzxhNiH
UZdBXnC9Rn8iq1c0eFdBnf/eBz39RHEGHzAm9YgIteMyAbgyMEGjgYtA7doSrzid+w57OAG5lg4c
CjYD1FXTcBVmljev727v3549EOXxgCPVBB1187baFe9G2xMxsCqyA1e9+Sgw7f5s8aFPWdsetZL/
dPheZvQ4IBj3ajqAkOlH4WmzPjHRBh9pjDPVl/2pKqsJksyhSLnrsvtFWOtdyaMpGTFOMjFjfpMK
orlPrYdjG2tB7lRAfkFgz01ngiI6Zu/pgw3Z+9RwHyHuDr4A+jLXH8BVwKbGcRuDVll5OM6UPI+d
3yYALhb57b0/MrXZixavpuh6mNKt3V1qJ+zQtPOqdwGkKA4u6c41QayPkBe0QfR7t16opKWqNZQ/
Mu439OyvPVq+qzUcXJOdw4QcCcqRkB+AWtdWUYMC8isZBoRC5dXCd+3XiCYhFU7OfA3ekozIv7d3
cFs6Nu4G+Ic/BTcbUIhNAojO61oQAs2qApN2PzkR6lFh0T5ZrFq+Lij/vYHYgkz6tWoPVrrz6RCl
ocz3B6EDWtHmlAykc2MdYKVmgkEErYMkRjP9jU95d1CF2l2j0VuCQTMg0Gz6C/9aLgtKpy4tsgmi
O79BwIDaWmnZPYeKNK+/LgF134SjVVxGLsfT7f3dXSYGChtqHFAmW7KLGW7jhdAIQZBfu5/5ApzR
EgVFm8TDdEQk2rMFv2fAF9A+Bpb3ep1DHXoLmQk8Q9S5CSahRvd109xHK+hNf78qFF5MJoieMkK1
a0sYzDAj12QFZNAqbuUo9wCaqKZuUGnZTNVy8ETt5dsAPZg5IVD8MQpO1/bsoMIg4qgsMj0NKFfG
XSC/EbdWmPgV2Ym1NqD0FOTzKnmLYSydn/a9YAcHdscB4DcYyAUo6qYQf/0byoL6IIL1WDNm5nyB
8jP/xJFfHCx1J9hBdR/tYRTv/nD7rq3g4bQGMoQo3E2dXedRVw5g1oFhw5WT+RAXCk6WI5y/nYsK
N4CiCc4oShqIOLeqi7Y7NE3l20W2OmPwLbA1+Vhr+vGvT82Vkc1XjOuyX5kDI7MnClBOcNncoaSn
jmv9721Te8EsbBmOLZTbIXy4cS+N6Iom9FQBEfKlu2/oHI+JCmX7yXWb9btjkep+sebmzLVXf6Zu
PaeA2LHyXkTj0CXSBhh+mpbh6BCZJW4ebwQKqJ6gEAxM+LbJYenSU/7qFJkqnfqMEu58wpA8M3ip
4EnLjyRV9k6TURhDjmo69dusJVqcKcCIAZhzaVk0yQjKkUpQJlunCzpm0bt5QrXqDSAU4ihO2XFG
APAhcMd9QeXmVTe59+cYTA0riwofwCRI33+oeMsxNKtZ/L+POP70ySEhbnAn28qfZYWt1p7EtPbW
GVLRcBvl4Irn2umqy+2DtfcBTUv+f6Y2XsABuT4ahLYgrdV5WTvH6gR50ukUW0qmPZK0A3t72xhA
4Qw4E4hjAH947Q+cmBeaB4sFORyOTnnh+L/cav7SOYp8vr2y3StjSukQ1cWz/wpjPoUllY6LL7bE
w/J99aAPmnj2+F1xSBPPLnE/mLQdmr5tmUA4I7xA88RPuA10rEAlCXVIn2e3f9PebhvAK2pxHmiq
2+HhXiGtNrRsKxNhDAoXmIfTW47pbEkPfYcLaLvqb2ezG0cYGkwPsk3k+1ugx9IybtnLYKEg3khE
0qH44auJ5ZiG9WaNg+4/uERUO6BChCIuqkmbz1upAg0Fp8aeR313V3cK82Qi8F8qM//69l7unaQQ
LB/cSaCIXzU9EZI3ja7hEUEaLz619fAVAJb45IT0v5xZYDBBjkAXDvHWxvc6cb12FZmtbJ3d8Osy
lc+jP+qsqtwj8rL5P23dKdAVANMDFQTsqVnzi8huCcuGLTHORzO7ImONL5LCmo92bu8UohQMahI2
LnqlH48Uc0WVB3fQJ8t4joTWXwAPLBKrlc2JNiBM3/5Su6tCTRgUDICGw21GbtmhWrSRalTNYGdz
WPNntdQApN828/pAIJEBmgCQJpC5XtVV7BVqhT0kjfKgJMOXdgSAOGX9Mjw35crEQfS0YwxRE4hQ
eIzwr+2ZmKU7Y+zmQPPV6dbUk3F8toMiTKfQ1Qfhvgk+rw8FJMowfQHgDKO3vgWLMMgNgIHh405p
L/wB9ho990zbIsHcSHUpgeO9c3iggmQN/HhOCm/RB7f69QfELzDkGXBY/rDaro8lRp64peaxlTmz
bh9m2Tn3dQ/R/Nvf7/WxNFYMxdZw21/x2r1JLqIeWwrsDYUAlVV13yAr2tZ5yZn10XL6ys1uW9z9
iIhLIX9sMCHbQlWxMIxlaiRFGWqML/VaFdCC4H5eosfx1086FvfClFn8i5utFqqH2B9pPg5Nm8mg
l4+sQNrkUlK8v72q3a9FIFmPQ+MijtgUETBiwI3qUtFczBEGTztCfLBp3P2HBaGzZHy9KYpseU2K
+3FPSki9DtUYn8uA/aQdnU5ViIHQt9ez95VQQEab1cS+r0AXY+GtnjcXFHzNil6IU9jve1Z1Q2JX
KOH+vS0g/Q0lF68m3rDrz+REVW3P0rIyTmyVlQDV3YlFzDkBsu+v22VQVjFJJ74R5AC2cpB+57Fy
sWRpSiHd3Uo9ejc6HOOmgvkINLN3IvAgA9T7p0CxHQBjE02dQbllDkqqzKWYHaNmx09/v3dG3sDU
+QGY3tJQfdqHflHxMtdjE4L2T2RCMNPg4nF65H13XIWBkaLEjBqzYYpef6ZpjkuNDn+Vo91PHyWm
6pw8S4c577r2DFQSeXd7aTsbCCIIKlloAoKLsQXqAoDeOIQHJUAuvn6LMTr0DWY5ewcO8HV2Y7hJ
GGkBKp0Bcm0Kjb5lUe6NcZUPTuGlavSmlAA0DMJ9bb1za1rlFcLng9dlZyuvjG68BW06TqcyrHIy
DgPABf30rpmb8SHsVv0jYrM84EPubCX0lcG7wHOGdvR2dofSrnBdCq/eCeGl+JLxBeKORyOPdios
RnXPjO6AKh2O/eaE1IORnYAGd77aq5UXcSTSORyLfIA3SUltuZep7+lZgh16jw+Oqdluo/Pbp2bH
cYH8jdwjhO6qmW96fUrj/x+PR5t8CViZteswnSNpFeg49vHXvzeF7Bq+GO8z4Aybr9gKtN/AD6jz
wu7GC5utKlkdtqZijKKDUxrhV2/CETOyC7VOsEzROTR//uIlA6nP7YayxeCMKVrucUzGZwwiac4S
r+lbbpvSwzS0FeK8DuoJt5e5c1hhG+Ag/I3BR9uvCvHc0KFB1+QWtUjurfOQQFbeST2OR9xl+kgU
dO8LvrRnbuyLtXJadEvgwx4IwyKNaj2kEfXHB1d57UFivHP5Ud0xMBRAGxHOudemIt1Ju/XiOnfX
0v4+d2jyz35bP/PKD/ukRSXwH2R33fn2hu4uEAki2oJwOq9ItAp3PqghvZHzANhJ/HftHQAjzn3M
VXmwwD1TcJ9GswgdZ6RR1wu0hUlGeIxvpyudFbSuPrsW8Awj5JcPTO3tJWIfsK5RHAdOy/igF59t
GLt2FOg25hj00IMpy4cTtTESpVwm/+2qm+FMQFY4CLv2zuZLo2b9L4yGMvAsTATBvQhtdk8kdVJW
tcP9oFR1H03ySATHvD34X26vIrqsoK8bwU9UWa9NikkL2hQzhIwxaWDyEngiB5NeGGbLJKJ0Oki3
FHZRpoU3LyJFjSHmmaJ88DNrrt2MYjLGnHhynUnCa4t/cFCdKKDo6PEh0Vr7lw5YOp72YKmwJASu
99/RImB99otPfywhEMdpGM9xl4gh5hj8G0OxPGF+KDGUDPOtdLpUC+8h4FJWsFOVs74DtLFnOG3S
+2dqG95d5qmIdOZK5clUMfyXMNRAca7sgFtK9MiaOztoOpF2jLpfK4h4jpmU5fIGDFNanxVV1j/B
EsR3PaGNSJy5qqIzxapzV1XAz8thVm6K2LQUuR/LErMgMH8rY1YtQJUQo4MGIrbwYouBdgl4z5BI
0jEY1ImAhsiTqEr/3xoabGMqawg5A4o/MX7pMea7TCJuWXXSVvb6MFWl5YFzX9f2xUJnDd2fCf4/
WQYkMudiidoPE3WgiVRRGp4bX2L6l4hY/Mt3LfETLdfGpAayvVe1DP0HxqOqTLRLJp0WvjVdGuZx
5020EPuxIbb2Hsp5pZ/hG9znaa30976r2m8QsBy/o7HGpsQSkR2j9uI1j/GACldeiAAN3CKwyHcn
hItJxzDS9GSP8DbCsZe3QFmN7MyXqnq2BfhIaVNM/M6HKgWkKmVF2nRyp45nE4duZWKDIFkmazda
P7nV1wpjg1nhouOv1wtnXjsmMYiOLLWgQPBOeug03q1r0epUtsoL89kLe9QDMF4L4sb+DBCAgJJA
lIBXLz87pSjeOEsjq2xkvvxal9ZskDBNSNNontonDq/1261jd0kqBszg3QSwxw9b6bJJ+TB73pOr
aI1BHLSFjFcQNb3KnGrovmCeVjGkS7xO96OgkmVgKA6XyeuJn1h2AdoOW1X/qZ0oZDYEL2aZFpLj
S9CWY24J2ij+b8S5LTqIYBaNCVF0/kIwl72472DsJ1C1XpdCLRptR7ycRZCgD7f80BB7eGh6Tn5B
bANAmCYuVpZ3HTSH8gYaCk3uhWp4J2LPChNhx6OdUCLLk0DSGyZ1Eah/XeRAv0o71vc6KJr2bFur
+1GGHQYwWENPBPaksFM2YLAKJp5gYC62lVZLGrI2plDCtSpxouU0j5nuOqc6LfbUDxAgdJsuheDJ
sDyvVb2SvNWUdBD/GMjj2GoVJYhK7e9U2z2q7QDbXLTnNkPisqb5OXFM7EqWrrMwvnmiP8D7Xj4E
0kWE5dfz4qQtEv1HIdAQSMHnqfyfdljF4bulgRYQQ0Y+ZX7IJYh9Ppt5uharV/cYzzyw8rTU0EnE
18ADnPZ0QkNMKYLJkWibxd98Zjn+c+HOHkTBhQRmIJGh1u1lch0GNR9L8FImwK4G3zuFIQ4nFpJ2
+BcNRAB9RtBe7ZwNbvxWObWy+9Rvy8JP8SOK4Z5CBrJJqlCW+g1tnHVK0CPTj+HYWD4EFwcADrQ1
jvXXwPLRbpmdvte4SlZ4Act+nBLl2EKkYVsU4uM0+95yHkaqmkRba/Ab07/oE/R5SOlB6tFZ3tEG
Egkp18KiScT0THkStl3zPQbEfEygLqnqtxKy2NGYDDwsnfdNhMAgXUldfWLKseIk9KupwbwfZ0If
BDoDUDdglgZcQsxyyErael4SLeVSnWNvUl+CgBYkCRsauXfzasVD0nAdlqduqWbntK7g2p4WqN+6
jwtY/d3vaXVo8cEby168H4rB/7ACrAaZ59iXw5ugdt3qSUZQzvrVWoXTP4DuGJdvQntu3a+Qt3Gj
p2hijZMh3rbeM1ayFg6B+gQwDwGtPY/Mrpf6S1NXZ2GT5nfchuox0I2Wd9yBuzmFDIpyd3E48O7M
K1VyCFfwYU17UhN8xMoS0LkmWp69stD1KWgY+KhdEarfpVPZ3pMmXffvjFHOKwC3RHI4tV65T3W3
tp+YNcvinlAwnzJGquh9qGyny1FZ68bT4qvhX6LCnqAdWy6fLKmmNlVUW9VjKauZnGL8Hi9bVYxp
NP7iMHpvk2KKkrnlVnXXWj7Ed1UE/j4EGIR48PwqoN8XOQ11NvbBumZ+2zKW2FI07nvBq758hwPI
m5RIr7V42tk4bm/CZiKQoK1CAE/bpXXjM2EN4Uk9+p4Ei4mG4Xt0OSybp0SorjgNsrLmbIIuHCRJ
RDMu4tRiMfyJCQp8jF2pRnYpWK3aS6pRkQckT1N3F09rGJ8qu8NY3NaaFWLqAvN2/DyivJK/Km+l
36QX1CKlPY/CfFCB96kNbT0+1tSNMDYzxjiHDwB8kTrrfQLheIgaKg9oxsgt1TpDvCAWK6KT6P84
O6/muJU0Tf+VjnOPXngzMd0XQKGqaIsiKXuDkOGBT5hM2F+/D9Q9O4dFhrjqG0UoSFYWEmk+85qM
2/Rm9NpaA3iIA2eQIs2TzcGfhlVl+qmqDH38aCRamsVFtcLQmik+OtbeFfXq73vpTtUGVXH7GKE2
KLNSIRTl7afaWLpPeorclxZmNCbLvSa1EYEPYWM+e1BFUbahDfqueMLVACU07mdy3A57ne5AaXpS
j66m90sk2y7jVERAzNhNnmjAzGVryZ1nLUPAljcaa1/4g9fRuO/7Nmzozk6ht3qt/iXI/aIJN/UK
C63RuQ3IGiCdRZxeYgqRY5zbaEYdmXQU9wkv0s2SE0DpOHTgTxao5RpQLIT9ZUyy0zC69RJnQ7Jk
N+bcNle9VlXFLu+76toISq0+1ih96pExVem3seAdIvrilxVIO9qjUZF3Zh6rSg1BCBzEWXbZUAfz
pbI55MLVTKc1mqtZflogOJ9GsQTgp3pvTqJB5IMeJqCaL+Y0nWwk+XLF4Taa6uMwZsGAuLibWmEx
q+UkRuVoB5g7ZhotHKkfgqnHrQGV/eqEBipHbk23NNsZHAVl6Ay2md+hTaPrnPtYPodlqvIAq3Vj
cDrOMGXaUW+ba71XUm/KndImYe6XpBpwR0ZRpNpZ1rKc5Cx6KzIIrvOwydzZRvpUVWNEBuqaLMZ1
TG9TgLPZD1kXaq6iZkxKEGzE6CJyKp+A2ChQ2grZEH6xr5rZWa6xYpD2hbQzyzxWAl/0oyMN1R5S
LVF8dxpN9YKQdl8H7mPXLm5XEgINMgmArHVeGtqFI4Kbzm4qddMWmT3w3VrILqHprYvth4vtad0n
wtWu/eh1bZOckjpIOQN14vgpDTWnHNqrcTJXEltzVupoJG59m9LISXdeV2bqwk58mfY7/tFyfLPT
2iEPFnLcjQhMidjV8GMKi8InOuNwqO0w7Q3K6VCEZR4uQY2uzzwOfnO0qNlqO5R4rekeQ0X7vcGn
rYeVTk0azprZ93HNPmj3pr74Xxt3bZMQf87GO3YyRbFYWTMmylaQJOPVZAfy0VtJemLbmzwwtSJF
B7lwpOpPrao0PZxd7yd2T6FM73FAZGFROZKTSEPD82YmfEagiKtl3Bl9kn93Zs9f2C+F88WcEqeL
Ji9I30liEnNHT8Y+aq6ONslSBZThSG8yhQa5kZiYntjymvWXaAergNMSBpQrTtIKmvkgJD8TfmaX
uxIE1Z8opeNo1VI5vc/taf6sprq47SqLpDEvYdJdl21lE390SeqETTAN3THTZQq0tIGnYiZZMu5c
o7SyGI0Su4qDdjTeO2Xm9aGyF/rbUMbECeFuWCVaZfdBBJzRvOtm8I4huOtAHUjBuh/rquqrYPD9
9jjX1fQJzaDgplgC5PWHEUQb0YPBX7hjsMhjXnp7WVraSdhi4AjOLP9iwJ3sR4m/m3jnT4N5YmFa
PYlDqj3Q/fAyQryqvKQBkry3a62WYUk2cZ+USarv7LxvHnksO7vyMpEyTO7rp1lbAiMSmqFuAnfW
TQJeuSZXbjPbH6VOFMujJIs6FovbWDtpOVB3yd7Wj+hns+OtYFjsg+wxl7ro/K7ywrnm/ez8JulP
xdL1XlgORQqHshmZbZ277kqfTP27sNOSexZ1pm84dJg/tCZFImpRQXEzq46bzR9GPQ+rkeMnZivY
nwps00XcQZXDE1c5ThXlZDxOuOQFiH/bV2topLlx4fdm2kTm5KfIn1iVjIJZH83IstXgxaU1GtdN
zhpFhNNJ6rCQ1VpH/egl4hhMti1gHqKjGTtmoV2ST2jp3m1693s2aHT91rGvc/LptSq5YVrukNUS
gbwlEsNVOhXSMfaSGwDGHSWJJ7U0M75DI7IIh9Ipk29qHQpyhaGwnBj0nuuGjUnj0iLPTcH9ZuaW
Tmnu8mBJ3yDehHp71ZqSz6YHrlcoIQrhRuW6VId1SKY5FHltFffDaOjfsWhyhyjtvFLsa2dm//ek
0gX7F1kT7gXX+F56QZXuGscgyC8TVxgk9A69lUY0wRwptzKrXYG/ZhkaQOmnMJvFaEdVA+oo9ORY
YkM8TcDVNGEDyu2k+3XMhn6OubZTycVcdUZoBHpnHxqcm8tYzF0xxoPjwYbOGxVEmhiThReM+sox
K9ymCI2+H/zItdOsv52Tqr2tUctQIcz5wL9JSHaPY1VbH2nRJkPYTLKR6KsH1kORgXWKHS1fd1m1
3Q3WYOJqpus9Yb1ZgESO5sEb7l1bmlk4uJldXIqOcmMIFcx+xKNJLkfZFsFHaDcWHvWp8UWXlaiu
1xwtEu7UtWujSVTWO1PgnnpXCLf9WthaJfYrUe3TvHIZRxVf8c8GeC0nCU70N1NN/SkkSlT5cTGb
gfm0tLwJgTiZCi5vkweh9DfiopnbRCxidb+0Yh7Ty0oKTJ3cybfHCNS9Q+nMdmoPlYdZskyxAOUK
c2UV3A5iWjzKOZRbToi5lUMI8FC+M9M6WfeTPjdPdTljYu07c0A0NScONSHDzr5tGQmXGyf2tCfd
HX9wERg58kciR3CmGpgQ15/zvdPN+ItSD1h3ddpowZWtMvMEFMp4EG2gZ5E+LsMF9c2MrMnzinfC
dpYxbE1ETUIXFUk79J1KvjcSO/9mWr39pGYVUKlO2uYwKxRJIlI2UnGb7NdhCwbdZemvowyV8NHX
ypu2SjjPjeWJs99vsB4cpi9Wo2sVcz+klIBV6Z/qTWmKxmpWf2/sSU0HPEtkt2NO0Ud3U9e8T9bG
xEx7Xq061BpUYA9WRSwQMsf911YvxBAWozvMIU2a5tHzG3XtAB9sQsFKOPVNUX3MEWZ5yjMnORLJ
ahN6dXVB7CHdi3Jau0/TCGw0bLuAIoGwujoJU3zRqON6SqsJGEvjUuVVnh+s2kyprfVrwu1fGzOi
GkHKMVdM/ZRfuHiZtlEnt65ao3QyAb1uzFtVewvy/9kw9jy4bRyZDJEi5m/ZbcxnjA942zjcsLXV
lbt0mRpWfZD1M2GAar9RcPF0YpF0vi8I3gUmA2gVhMXk6j8cCt1pmLVF5YNfruS3Gny4G7Z9T846
97N/2/d9g7JcXRgPlqYbX4Iqm4xoVr35XVVB865gwa+R05njJc7lrRdpigjkwh3QJ6Q26TSXONYE
fqQVyt5nC3ktFnC6N4Wl4c9u7LXJpBGgTfXC4dTmn+DzVx+7wCg/yUKn9CD1JXX2Kmmnb3LMmvug
wAw6lIErzZ3TOu7nJJsxS+4oNq2UmS39W26X1vVEU3yK9EzDNGP1xvSHPzXEgwO5E+eA6eifXStr
KWmlY0roNHXy2kXMRSNRL9drPBnXLBqDlS6tGTTuoyEL+8Isx/KTcJDoiDPpuE+EWwu7UevcB4nL
eLvL9KX8SCuj+GZUzjKADW/GrwacF5OywkoM5OJOmwHPHOj54mvafFsM8FqhUsH8AThHrSKY2i6r
FFcBM07bxiB6Smpyt1bO46FOcNZDw8exj52Xp3pYlc1CTcQftGxXJv12YuOsd+oqY06plTn+9znr
5NMITlyGwvdRgbdUnwOSR7fgHkqLV0WL7LrvuuTUjVlWztPCsfwB0FjzIXekSfUhd4ggEq3hAK2q
ru0jLy+1KV4tAy+Jxiv41mUvdZ8iBLBR1IWCUdvNgdttV6HfXrTjxFEwDVZ+CrQUZSvXU9OuHNGR
ikY75xKaSIieDEUQBcdDOBf1UOMCSJpjf1AFbbxbpyQxjLiwlcf2UDV6qiqrZqTc0Ku60PN8Nu+E
7bGG1hH7qSibJuck1YoyhTVkuX/sqfaS3TWunV1aFBmrWGVFddla8zjua11TQWjUujNHgzu2RuSj
kl3G7Wy7Y2hK1/tKK6bntSzJYFKyEYjiGJSYD0FhTFaUJusMrb7MyqsKuxTtxirI8nejFWht6CuL
uk2QOja9j9IyiMpHv6EmLovuYRr1Mt8NjT2rUNXBkJ2o3adflIl2J3jaUt2p2jForK/CPdWirdKL
ilv+vmmyEexiRvAfQ3RrhlCCaZdw22bCVWE0dh8hJmwclByKKu6WsX7olUeqOswewXxC1NHTt3OD
mwY9TNTFlJpugfdTJwpgH62hObjca07leB3Bs4XNcS2nrg0Nqo0Pppi07BjIovhMPEQeqCWth7xo
QFEGvkctOZBoCr9LhdV8zn07eT8s8+RuVWRkYhV9CT+aCjKaaJXSufRE2Y5RnXYDMTX6mU04E6DV
h7l2/PmioVL3GdcE+12qeWUeddz2QQiLz6l2+mQYA+6SyXCTWrOHFgbFFyOEgUyFTfiO9nkmvThl
q6Meu3Ep75qyJbgSfuM/sq14Sa2flFfNlJDdg5f2zXs90LT8Amc8C7SOasWWV7gjv6ONVzKl37IY
FcRNqWxyQpskohiJ4haHrHKX+CP9ezwD2yIKqsI52OloYvkgSrvhinSbd5we4q4R1VxwKwCn3vWJ
Y8SW0wmLOtZo3BC+jWwl4NWOf9231Eive3I2FIIQ+Dg60zy+cyZj+TKIQeWXgZIcg+kgzaOs3cyL
pk0IPWoSx3/SOsc4pRw1bOE2VWVceXPwHtq9QR02F97nJemAHEyB8llgyeA9lLIXBZrULnh9Ufet
F+YB7PXQL1svO+STORh73acewO3WpcAvRFUn1POctAyt3hvkFsb6h6qhfLebi854HGy7eu+kg32L
Od2Cz0avU/lt0nnBvZzCYIiNQtGiDaYF6GwEWfapV0Mij6BjUjTyg+r7kgORDLvVIyECWajXe79P
Kj12ReCchBrYHNlc0MRxU3umsEmsqe9GN2vfebTF/rTNbizQIyQQ4mSnzhr6aT0EUbWmzrfKVsU3
bG26FMHiYjimODqV140YyDRNrgBSF9ebLym9obvZp57M3wlrg7s7om9+H3Kysc7hL3gUoyCKPO/t
KdNo6qzDdAqij7gme2weO6vO30B/vNopBYUBKNODDHKOarczfEHKJKti1D5v6noCGDRkBzBc7iFB
6DhqAv8tMNJrQ4JxgZO74U6AhD5/sNFcdLcLpjxekCzaal6BueuUk+wQcyZmacAxHPLe/33CJm6v
Bg0aJhWK1jl0gLZlqtEwoh4m5BCPPc7wWuCpazU4P36/p46Siw3EZTN+9c5gPFpBa6FI9DxGe9s5
FrjhRvlsDTRnNHn4D4ZCwAUMFNDMF0Iu5pCQoRIexhV3+MmhM3Xh6M5yXEbrLf7wS9wOIFS0aQB2
bUII7tlrG9ie3J9eEaNqIe7Qz2mubUVz99cP9LKJzqxZUANQ5LA30vbzxYFI/ZgMmwoj1akdiuLD
3vXZnWmjf6Mzab0x2obme94/h3WKHTM4RgIRzICfjyaNVQR5i5yTJzL6C2vl71EIODkDGa2XjdNR
Bqqi96eSg2XPb7HAXm4ENjhMHqzGNqXWc0pPNkz1YMzIS5YJjcIqGJdLDO2bBzug0pm4HdlZE/Tv
fj3BLyEDGNuZ4OYROcI+55xt65eFZws/kDE4yjEqSymp3JYa9z18hN8eCkU5kJSMh0jYuUvPnATZ
qAVjHaOsOoykqimexKkUNJ1M1yvekKV6CUsKNgKSDsqcnhmgj7N3ubX23b7EpC+xussJ7YodORUF
H4+Ga+2L+zqxrAvY7m885WvjsvE2a3GUNEnAn48regRhSbmr2Cpq72bUq+I0uau7o1P0kNWmOogC
v2tzYSn//vT6UBbNAKceGGFnA+d6v27OvVWc9v10YYzlemF6w4CqhV9RW//1YK8+pQ8628MpE0zx
tpP+Am6h1tu5g5yrWHIHQ3kaDEnlp9b35bCcaCF2jyKgU0uz6i0BjVcWLMTwDaANyp6L6uy92vNo
wuHRCL4dHVBZPVqHjvAaBIZev7GEXh0KdTfU5Ti/2CJnD1k4nKK53GbUt6DTIUDpaH16srtWvLEN
X5tPFAqoZ3G3Q1Y+P3m6gnBQa6q49BFcRYtUHlptbJAYNo0Po9Wah8V0hh26cuMb6/XlCRsQVGzk
KwZnn5zBsBK96zuEw1mvg01JJ8j0fatLAwvLzHksUjm///XKeQWJyYA2NhH+JuaJwtnzWZWVQtoA
sw/sOsVyayVyjkpJSpZKvLsSo6RNR7Hyoq7ktMu0MdgPdfGWhPMrEnp8CRCYGyx+k3c7u70IohUq
AlkNhjzpr1Ziz4chUOWPfG09FaPeToUqS9HiDsc1I6+FVdalOweZv0t0W+j8/npSXllp8LdRotw4
JOhKn8/JYkuQEGsd6ylScuCUJkJ+17lKxZq9ESK8vLe5tGH529yr1L3O33cGHKqr0kDEQTUG4ZC1
0xW4Bv2NrfPKXbaxUtEn4B7FenFbdX85H5parZY/1zyQ7In6a696atauf3QSFybqiq9dr3Xzw+/P
IpAGxwDku3kRbLP8l0HpQE+EPH4dr1k3RY0/W0c7aJK9zBrxBqLw1VX88wQKmEgW0NkDahiirSDo
RWxn6Yd2AMprjaOMwO6Ia4w4kqOJYOIe0Uv5obHWPqoqs3lLUfS1V/nX73C2iFNTS61JBTzvjHgQ
BZRKXGdaZf7+2bR5saPWDLQQEZWzE0L3sERe6H7EjEUjQurFNzrDmM6uo/0N+AUFgKIcs89ch29J
KL92ODHBm4Ifxs8I0T5/o5AiV06KQsSisofr3OvAUC5ZD44QNT+lARn79Qp6dTxkeFxw08irmNsx
/ZcVlLdw87WqR4VWr5aY3vwUOVrp7kcH+M2wyfL+erxXOKmkc2jSbN6oHofi9or/MiAMzVRfnErE
SV212UW5MFLUmE5yvUxucdvPlrqXEkCOwNsG3+YJnJhVaqsbmvbox2lTO5f1UJoff/29Xl1ZqJsh
64kYuXsugzcIx8oTdCZjDJbLL9oApVxD6vmNIOLV2cZkG/Q2dx5V+OcPnw2zouZrEhCuVP3zQGtO
pTGBRaOue9NTR3jjlH3lUMLphYMWkSdawueg+MztOmekCBhjihpcmMOg9gCZHPpkhGt6opx3q9c3
4+8+JTEo9BeWsIOOsnkuVbp2pWFTpxKxFG3y5DlF+QFS1HLbGvN6sdgQct94zJdn088R4VTjhkRM
f84azWrEAPIla2LPUQVCvI79aFcBzTJ/9aIcjHckKpb3sigadYYHaLIGAfvrFfQioNm+A4qpLokv
Kc055Fr1o10Ui8bC1j0XKavVvyztjek20mEXVWrufb31o6Krht+VlGNkGBpMOToPfIGzVQVwxlJJ
IdEmx3X7OKgujYGeyrBdJryhRvstifAXq3gbD8IWtvScUy/iGW7QJV3WusH7xiy++pnbVjuPwum3
Fb3VLjLX/i1XjRfrmBE36vFmkQKC+1xkYa4DYD8UaKCxjPjRea48jRlw1BwbnivAjN4tiEnvjSPh
RYiyDQoM3kOXiRT53I87H0bhIwbXxEPrizAIVriRYJUI8au3QpTXnm+7vhllQyi+FF3XTBtchIhz
T6+60NHqrj4iG2b4obXq6kCpsPwimNzDr9fsz43xLP/nGZEUpvrFRkU26GzpNCPQUQDAbaxBGbtX
FK7pggU4glfFZCGShl7tB7p7Rdy1qf+RUoIAXzIm6XUG+hoQAlDuOCMbfcgyI/HDygTi9B+cJlCl
thiREs8L8i8lP2vM3KSJ/bYRR432WUzJoD34Ad2ebF3G06/n5LXVTQeVMhnh3HYNPz+j06BTtU1d
P26nbomcpcr2s5bZV2jWlWhfFW/xYn8u3vN3wG24Ed50RJfPVfpatwb7VKs2TiabRrOerHcEF+l8
lWBgdfIWd1Vxv2TWZ6WZ3m2hi/rONcc+Cet+td+1knrV7085Spsc39xUlAzPL8NRtd0oRdLGuODW
cSCb9kinJYsR5jL2HvjGN87vV3aagfwGJhUYAsFqOou36E9YItUnpryw8uPQq2/O4qaxj2LO/tcv
98U1TzgHL54ECGE3qnhnI612ktmpCT6iIFiWoavn1hNKeW8JHL68C7b1gwoXr3SrTJxlN+mEbwve
X11cilbfg+lFXNqytEt/rZBcdEBkdolnXZAxvKVO9TLP2yq85NWcJNDDkP18vnxxQA8ab7K62AJ7
RGJbgsL0vGyn0LMa43aw3QvVTENsZsQ5tgraU9YN8hMZ0lumuy/fKuaIFrUowzHYSeca2+VE9V4H
gYlAgJ8ctXma/wwott9NyumGN1bsq2MRV5Je0+JH4fH5U4My8ildMJbf6SqsZgvRXaNYw3lZyvjX
S+i1oSBVBpiJG5COzvXVxOC0zeo7Xawv0t6xxKoLM6nfl0ZXvHE6v1ys2y6EeomWMIKV5ycR4AgL
ZkvAq5zLVYb0gSGBZDJt0zdm70UVmDWDprzB9OEGxn3wfPZgi3WTPRQ4SfXLB6ncR43C5W4dCxk7
Lv7Tq0XDydvQhp3WlW9sydfmk0ekKLFp8HDhPh9cNrq1ZCtPOWlVsO/BZFwAP86PZb+2bwz18pr9
6QqIczn7n1ji7DkpGBoteNg+9gpH7atWd+8WIqdY95IWJC05kgO4JujfaDG9uic9kDL/M+5ZBc90
u0wvsVgFM86ZMHVjelHXvrE3RSv3AjfKHUKH/UVdBAE3jOofVrv3vwo8q9862V+ZbBI9ajfEhBRD
zovfq50iOFyKHguQwY3goOmXXg01t+uDt7pcr6xelizLF91ml1d7Ntk15ggZ+XkfL8CodjT51FVD
Q/vLb+/GTX1hI44yEHWX56sHDVKD+7HrYzy7xKEdlyzGuc4MZ2HMb9xSLwMDyMVkNGRvNH84Yp8P
1aCcl/qdyS7pqj72Kzw6U2mJp5lNFfozCjlvbMtXB8QCWucZaNCcq8Zk/myAAPV6cCXIOU6wqXdV
6fwAPwjf0CmrN3bHa2uDwxNVMeRjIDKd3Y24MWd4wDQSjYTUinLh6CGyhnq0MKlv7IjX1oaDjStN
Qm4HNICfTyUEKW+uAtwyemb7nTHhALYL3IJ+zK9Xx2vjEFWTN6Da4qIl9nwc/OHarCxTJHiV78dB
om6hfr7lm/bavP10yWRbefQGzwYZSGi1NJn6eMoC5GKBB+xTb1h3jmCf//p5XjnAsPLaPCsILXiw
s4NEGo4a+7nFDc62NttfpPaSXIJqHfP5Bu15Nxry8belIVn2tASoL24VWO/cuQyrrawdi0nGRk3m
HvRTf4SYetcu0njjwntlJjkHdH+zUiZ+OpcLMGgIiikQMvYLbD+mEou7AtpwNPnAbH49k6+sDKYR
ZSBv0yagF/h8ZciN8k38JOMKM5c7cCdeaCtnfGOdv7KDudYMAhPkOwPn3NvTFYh+zavNOq/KJS6y
JjuK1uzxWgDoQyn5PwiD6OVSDkZVlsPwvHlsJtIyqmVQcZPB+B6wiA07QRhY1Nn8r6LD//k+/1f6
1Nz9K0GR//xv/v+9aRf6Ppk6++8/b/LvfSObP9V/b3/2/37t+R/989Q+iQfVPz2pm6/t+W8++0M+
/9/j776qr8/+EwuVq+Xd8NQv90+SwuPPQfim22/+//7wb08/P+VxaZ/+8cf3ZhBq+zQaDOKPf//o
4sc//kB97C9rafv8f//w9mvN371fvz2VuVRfX/7R01ep/vGHZ/2dDizhIaWYn3EG2cH0tP3Ecf4e
0KZ0aAZhb0M+y7knml5l//jDdv6OPP7Wv3Wprm96G3/8TTbD9iPL+zsuDz8RG5tfIaHgH//z8M9e
0/++tr+Job5rcqEk34aF/b/ZJrkIGxmAApUYbkx0Xs9OeSUz18+gmR1rlGrCQlPdYdYgh6UekbJA
meRxSq3h7i8z9O8v8ddBnweY26AuD81WQ5oYKeRzpR9LjShH2l5+dIfaXXfdGBjdblXuuoSNUeJ1
WwVGdVNaaEGhwZZJNxzBMhq7X3+L51nZv77FVunekhJe8jksxZpmmJOVXhwh9VzkDTZNZIJhuppw
st36S22uj3R3vv96UIpF2232fMoJ/jw6+kRB5ELnUqx5v2jEQLI5aI6a3g+OvMaY0VruRwCQK+/B
mt+5YLyqK4yBnB9gvMkruqVpIs8YQNOWMIm/92qe7C9j35of08JrpyNcZct9P2eicGIqzkO726oz
/TGDk1o9OKU7mNcGVPGD6vDKstpa3I4B+t0HJDbAcSNrcOdZzm0HkSYNExwhzR1V+Ga6gkiuIm0Z
rI/C1tvIaYFWhwa39Y531xUXog4grhbz5E8g5le73YmmsMuw0TfBB5gS5XvE58VT2ZZoFq+aTZ/T
vVi5nS/EMKVPCKoATaut6qhNpbMr2jQ4mGt51wbDXTBlH8tF2TuvUtq7BYIgyPBEPfTz3F0shtme
9LW0QtcV+p/VxuJZRvHg95P7AKlROyatqSLK+8NuRPUhLLzChNEryoPXLThXzSu0oHVyaLIOn42u
/9YlySetAqs4Uck8BK2l7zQP/o+54LeIUM2f1VRu8BdfkyIcTTgH0ADEpYPIxTe1+JdpDW2vy3hE
vFfEU0te+h26b7uz1Tzq92Nqf6xRTI0DzbqanXYo9pNG9z3Ou7kMYKi4FDsqS9Q3wyCak+2lXbTU
Y3cAAb08wbJQ8gLsM9BKcO5GiYpnm1Z3w6zJMtJLZZ6KYXT+BPvc5Mx7VxZX/PJ0mizlGBGSsIqX
srj2pzlb/E2Fcii8y8AbJu+UOTVULAh98xBSVcPlq5/pQ4cqGeru3szXqX+gXKPPx6qE1j4Emhxv
us5DMAJ6n3npljYNTbgdI2JabDQ/msWCaiig33Y4UiT0brQZTaPIyYd5uErpND8mQTPcZ2VRp6EB
FVyCkEVhBSYplLnMhPIfzmYOGzHzC1McPPwPHegDwrs3y8y1MK5QWAfOIxjZfdl3xvdg9iB/odqu
79NaC9rIb3qfbtk0OvBBxwEef9yAuMTapDPckz35C2wySMj0BRBhXp2dbdN9+sY6njxQvPBcShiU
o9wjhIR+RzE50GxpKrT3pbJbZ2e6hfhCj12H/1i0FZpKGkIxBzvPlvvBRdj0omqE0T6OSseCrp0X
FwRvVUL04pwXeUjaZ/qRB7LCiUapLXZUUDsXe3pCqCgagyubS7SMs8cpgP4WqkHrzaiuOVR2le2m
5oVd5AaUJCsouwc8Y9Jlb7W9tW8Kt2uiDNrfFFZ15Q+XKoXJcqErC192owLPBVJ2A0ePsh6ha1p+
Evt6Yap4NH1VRptO5PK5GDJXXiPHHbyf3dKqHuYVzf9dDof9sUPK5INqXOuBSGfubuGHzLBQIdkx
x1nuIHshULH5zIZWRZyWppN+HK0Ocka+aFkRyh4N1GNdWuKmEJU/R2lhLhWHfCHdh6GFLvC9hGSJ
qX29zN4lt6PVx3ZlDpACdVuiauBBb009MdW7YVkhY7l1YIyPSW8u3/NJttlV38NAiuoOhX2EMiyA
Vt2iepQVsmBF0HeariwpsntnricEt120BnY4/CzZ3ml78R3amrHshJ5AGoTcDmuV0GF4vwCI8eO6
MIcHSEiAgp2krfQLoSw6aMxkIa7YtFZyPeV9UsZOMa/3ANcnSP6dg1M8/tFBc2vO9ULfKTCny87I
1mJnm0v/FMB47km8M+OUdPiQHDS7gqS/cAB910d7KA9j7raPS28b9Y/WdFwg/2OHXXql6O0o10Lt
Dezl+NWci96/xKQbfjLmqE0HFllvr0qkWJYjVTix7gyEZtwI8aj6O/Wq4F1jeHKrfgbZjEBoRx0d
VO/XqupbFS443cYabGfg35QXQ5Bt2qNjrOadJqBQhZmdZbh8QBzG5xJoCPXMBah4l+furpkneWQL
BS3sjiBwL0dZOv0BmZp5eFf1nAk3Rgs96KZPkqYP7TbN8iPMf7rOpitzit3wyg5ah0tNhDxrjkKM
ayFjsiioabdl34ILdAqx3JVO1Z401dQd9GLEVi5oHARcDEgoTKE5s3B22SSZajgaVnMY8mGCxufM
3RRz8wJ/L/T+uh9RprhTS56scWPbOUJM7fSFczM9mVWFCY2WV9WlU+sZbqlKfrIblF3mGjVaqBNg
4cteiU8tGmsorASqu3IhIFNUGfMGGNFWMpNuoe8boOifBQD/r4D5dfqBldEZ8erJtT9sHZ57NSBM
EM4c7ZWlXwPV7KH69e34MSjMWURm32rZXvnN8L4UqXbXzjqawn2q3LthSpAfMbLM1w+TXWcC0Uap
2wdtWhA3MrVlQWFiGaqNDr8Mt9ynW+Az0v2+KnFfTPZdt2h2PKW6CA52Ofc4mYOvh/yzVD+cipti
VwGDEAeHE0ZDDwBtoIueCnt/pftCZpdz6yz8UIGZ90tzV+qV5t92xjLfI5+V91e+35fZHhN3S+3t
0q7WywbZjEOz2F0WFdX/Ze+8luRG0iz9Lnu93gPlELdABEJlpCYzyRtYJgW0csChnn6+qJ6Zrq4Z
27a9H7Nus24rssiMANx/cc53sDhe26rFLKUa5ScXGrZqOA2LlVAXOE77U2NQvfMLsS5sBeaAmSSc
V5JP5BzgFtHeR1eOWbdbh20AzVqZm3HPRiv5pf3JqFEVtZChyEmTQ+wqbfRxWQQpnILAnH8V65QW
dzh1K1L9Jl/onaUpYMM1M+XNt5ZWbejAYo1Kd/7VTH0dToOefoyefMg6U1xa7au9ZXf+92CwIms1
30bH3gdSjGej81SYW1gch0CNccl+NPLN8TwndXY0x8GE/U/sXeh61WJEgw16OzREI4kHwXZ2t1WD
/+HjqQ9n1I2/rSxIzuWc4RSdW+c4+dt4bsauIFBk7kIifsx7uynHXy5+HKAJffJFBFX5LTXdKQ25
/2xQSonlRZ4xlXcYHc2fY1b3ZwF65NwFPTd1bqcxgu38O6wR40shu+dZMX4IMUuKuE6oEWZzet5w
81KQAtfpqjuUpN+ZpBT7qr69caJTJwg1w07rwMIRjeq0cIYxApyRHiprPffDZBzxJ3o7+E2U+9O4
YiQf84s3msVeuALjY8CaMfdFdc/S6YEyqN2N0HBjMJvPoLupAAbE+W5KtIgFYSDwFswl5RnL7qHE
Nh+vay93ftUcde0dJ0deHL2UO+3M77CLk/s2n2EWtUkHyonj3amHgrm6Cq71TKSkOXnTkePhtw7a
8iA99f1mcgfgkhyZl381+joI3bXYL+aEZINUYUyGRAukfDXroCC/WuV7m3I605VZh3LNLr60jiob
4iGonyiQUSAI4wmxOlWTkEcMQXi4XYdrCl/LeVsZBVijAaarQ4En13o/8pfABZK756TVKsrr4rGD
JQFlqhVXvsEk6l2zeM6YDTZhb0kIQGJOrsLYkmNjzyriVVoiKEFO3Cgzzueue6Rwx2UzTjNwYWvU
1H5CfoxmNl+svnFfbWt2P4qtye4xNH+X2yQf7awa77RvJOCCvOosHDCctiaCXCavpsQ3mEyuCunu
ImP13kFdXJXy6yNd0PjRmU5zkvgoMmB0IXZqeYbulO3y2d8+EeseemxXfZB9w1iFEa1Idq6yDmIU
2PmS7n1sFG8RYqIrxLTu0OEUiyxrvCL9OgFLyd+aKXv2hV2EU7ecktLokKgH5TUwfvooLpiVuWGN
J6sz9WunEOF1/LvOQybKCHfHvetOBoZj843KBStpNfP0NfXivo/K+1rMvrlfKgagXdId3CZd9rpx
btcQKA/NY76OF7t1syizKqBz+LCfHdboF+weT5idn9Hu60O9We69Ozf+p5wtKiR39WIiZi88o/oV
ofYdKtU70jCRsOUigg9+bWy0GkGJn7A0SBEmrWw9DWPpnmTW23sAU8+VmGI9TuuOFOaYgTQM4Kzs
p5aQpPnsBOoA0fdZWOuhzKfmODg6vRh27/1Y1zp79+cpfU1t5VI3BtX72hAGhBy86vbYpp37DMxK
lJMegbHNNZ8qrGV7NFBmpG/E0LzIFacYQ3axrfbPxM7zr3VOLYWA07/T2Nd3Ah19nGzz12qqwVsF
XXeWW3VusRPjakr0U6e0d56z7RVHmX80ML5iRrObEFu5E3Ze6+2byRtjECNnpy8hklYiPzelZR+7
LUv3Hjb0CGNamtLXZPXH1hkvK5urV21z3c2QhsKE039XZO6r8sz0maklW/Kyoui1vGqXGOMSkW/T
7tYy+VpY6tLjk4zXuvCAWzQz3hvXYSyATMj9BoMguW4c4Bfbr2m+uqYC4Bfk11qrPBbaPsx8NZEx
twv0FdvYey7uVgA8uzITiksZ0DsIBPMBCD1HfTsWodWCPs2DcqP7dvIhSkxbh+a6NWcCPWwzrBsx
fQD5GJ+KtLMfXNhXIfdlEjq2SC/OWvTxuBQXGs58J9dFvCZbgVXURrz26XnLU5CPwYcj+axoLjXk
kPs563xc4xS+006DSjdd49zy8lCQV+NpgVgTGaqXbx5fM0AiUUStNzbXTHQa/I/nD+GCJz02UYIf
et+FLSfT8bUpqru5Me1oKSHJKLN02BVSDYC3K58VkIezW7s7t+39N9UxtggnJgcPtj25x9pYg2iV
tAS1SJpLluVvI5763wOKvp1VamOfAUHLOeXmO7u1LeBc+XAle+CHdjkrp9Y4eaNzbAz7gD8tXiqa
whCGeYAyaOvOuWytc9XwuA5Lu247EqHqhWECGIlwnuoyeMnktAxduHRwiB6hOPv2cBJJkhW0n4Y9
uM9QflIAxN2ykRJ7oD+DH0X4rnLF3lDDTR8zWF7ZizDv5aDpmAN00hFebbcu8PHnlM/7ubIyM/Tn
tes//SABYhSuAotyuluWMXP3aH3czo8RZLoGl/nQwmqKCyBO7frDnM00eHSG/ss4A7XZ51YulxxW
Cr/Kv86GoS1/j0lI6afgJqjDgBwM2UqflLeT956CtazVB2gRIvmOS+cN7ngKKq18CqRcQcWIOwxB
9nLYNmlOyWFy7dqXYa/tddpiC7JNXp0Xdx3sgjjgbTK2Dn7ouNgizpJA+dfCmnt0vmbVfk8HiDhJ
71ixnZEVGfpEDsRbW5i7HmJNNDhgr7tEHYIaZ7zOx5sDVL0Q2AcZoEWAu3dyscaeg1UYhmZNFd3+
brupi+FlpNHg9V9MUJks25H6uu2D0uJc9IbYFyIBsNc7NLBb4eyCtt04YAoODL7Db4tvqn2/8Gj2
eWWFhuz1Udnk9oWFOZlTpG1AFDgu3mvoO2deRQUXsPSecrsW13kb6Bl1VRzb2XBx4Lp+OLbkloaz
FP0uGN0Lqpt8PKKg531CBgdAiptkdMenXA82P86wdG/+VsBoS0aV2uGwOO4+6Xp6p8UUxUPQrOU3
UyRFNCZuGfcObLe96gXyrhB2Z7NDCsfzmg7YsXeEDlZbyCSJicTaZ/S/m/TEjcvgUUuYQWedWDtl
B5lb6bTrVs9+y6AAFfiey+xs8dXuirGCy+TfHMLeXH0xSBUL80wtd/0wu0CZ1/tlcMrTqNWvvnbD
YsXhLtUUO7Uz7ozK32MV7U92M8x7P8GrDjtie4LtlhzbAW9Ik6jxiwCnKVRFrVFt2X1p0nWElKu/
TbHihB1mCyLRCGBGCPGMrMEGyh/I3cAxFIPmvM5+LWJl2jtlGs25yqrqgGNeQDBUlbfLtWSUJdrZ
ezYkXBujBzSaGsP60tuL+3GDhodE2tqnYbqhM0C9HxpX6POQW2+dHXQnU88QDdX6xa236yoHkliQ
WauDQQ6HPQ9c8xpTsbFNv8dGNwR0pu0JBinyncEfTg6qrIJ18lM7p36U86o/ZDmx3HkZWIfO7dZx
L9rWXY7ocMVVD1ivdzODjMdkBqJIhNBgvzGiSfZE9PRHUTd1lDkEGovC84HveMkrtWJxcl1yLiNL
tI/9ZD2zFZ72lVnWT5hQPQqeZDlXiTBFbLe53Em37nYCUGWc2zd2gZBV6BfVyPMspjRlwpl5Vyy/
8DyraUvOVufgQnaCeQUB63qHOdH5HbRYsa/TQr50VrXpyGArFuWTUg2F8jzuMjV9M6TXfd1KfotE
WER0ocnobg+g8NoKTz7WQBEeVDD1L8Srq3BeRRAFeVYiMzYhrHEemGSKd8XByWBqFXjT49rq953b
xyoYx09tOGs4M6xlpdjSHIiavekCN9ekRfxZ0GJccM01Ow3M4zAatCAOisZQj0mFeXXj8C9X/UbH
jtk8JMxNok1bGevCWiMwzjiCGXHVe75kNm8MgrbE64b7lRYbJqzwXpltLHtJh/99dBlKRjJdvv7B
44PNNNIjoYqK02XhLsyyfk9UwXI0mURPs6nOiWzgxAVuKr6uRrPx6Xq4l27cQg+K5GFY+v5sJnUb
jY6jv4zQlM52mZs/kcf+TgeKZKbFjdy1ST29dKl8Xo0bYXcr1926evqatJt9mkcw5tCAjF2DD2dM
1zTOHbvaF4XzzsIBduXWu6FaKfJNxgLUcdzAfp54h76drLsav+oRtC+krma0sC807UlVBgllntQP
S2q7oe1X5oFBXfB1TfOc0ET5Sy9J82jnTnXwUMQ8uNTaP7ppnOLKFup+qhbYLMawYRntllCOBjwQ
tiFPczK+M4k6WBVY24CqTvrp2clgmBl6gtnTKEYPqnmWEGROWkth7k1JAROqeVUxbU9C49Pxejf+
2D+PYjFC1XsI8kG/HAcEkvyw47faUsspqP3sjhkpwcZdZp8gDXSPhoYnvPWB3MIM0lMsaug/qzeX
kcyoAufS68rQ18r+RBcoDjVEFqzWrd2WYRq0w09GUduPEhbtGcoTl3fNtWCusGeGDLc0iZrioQB4
cBKVKO8NxlfAcuYxe2UM0MRYLK1oyzp5Atp0V5t1fWHOSLRx7Rxz0D33eTZfFTmIkT+TwZyJ9TT2
w/JYJDkb4TVJ39CPZAX8Y7/KIqiL8IsXRChPAAkaClJ2upS8U35Y+uFUc472i/XC2BqccaG+ALT2
YpL4xm+ztdyv2tDHUoPWaBp2EI58WowZAm4mNzxnjKCGK1rd7rO3mmwLS9fMZGQ31lDGrhcUMb/d
+M4EYZi+r7O3VQeKkO7IjN879UYiVCSCuotWqnXzYjARPsOqatKTJHTKei+Debd5smX82aU/KSzW
Dy0RRWzIEAl5lDgfkhHErl7epqKmE1/uGIIMEWtHFzpF0d21tgS6Iol9qgdJIbzaLSPJpaqMh6yl
DI49OIo9qiNaHAtzDAy2iure+LTSvImTYPR+rXY9cBe3y46hZnPfG6n1mujAOXs6oXtCYgr+oBfy
KRn8jWiJ3IT9bS1AASewWxu1QFTVkzqVPi8muQVkptnFCuDJ6nhsNvOplcu4HzzBBQwtyz7gyISH
vIJOeHbE4le7NJ/pWrF6HOH8zibKPVZai8mUtDKc9nERVftmcr8BEeZtDGsMibgUMptEiCklq9mB
Cjfa2SvzF41MjSjgWdjJJV9pwQbyI98Sg+OdhVJwBohqPa+NIZ9vE6Mn5jvybBVDf8ZjQ/xI1bj6
6OV2cKhQxT5N3GqvAL5u1AFVlEfK1W4XdKw/qrlYntHAfx/cpvyGnqZbonmY/Co0/dvHUqvV/L7h
fWBWnBM+A5DPplkZ5fodScr2Zpa+GyL+NoHPbqr+sbo5u7fJ93k+aE/9TbO2KQb7SI/tM6Fuc+es
7VTcmV3VnwvTme7Kwk7ekqXSN3ScsSMcHja7i9HqFT5dewiKARIHI8wjzyKG+HrO0rAUJSGIoInW
FVGMa6/ph8zba9tCVxIrADZCAwP6jNJlxoQpQwT86C2QqJF5Z6u3Q47VZ36DxbkULGuMNIkUrfJv
jDo0NxHVNLM3ZIvjZSGxAC6O3ZU39oYlzEudYJksdG9c1kBhULjt09zmwoNYN3ttqu5l1cN2rAKd
MAmSTpwq2yuA5nnVPaKT5jsmV5ftIgO3kj6rtx760vhk9ebBVPQhrAaLIsbW0pT/eHwYsXvAbb71
fZV9hcDMYoDdC/BXUZhqVxnedIZgcxiTVhj7kdiSX4Q2Z8ZzycQRZHm9vSoQLuEMPj5q0L7vZsc4
BG3/Ak2QBwWY8LBm98V066eC506ztkRLvCNR7DVX3vdAfWyB3V3HuT+S20rYVsITvhsX58LZGDHZ
Ls9jloRymVgpbEyA2fMe4M2MTPaK8+wlLhwBXF4F22c3lfS8+sIPHMrKkgAtiZSzepQqRPXF7jaD
wm/Jm3Bv25zWCYOieZQCfdOSwO0as3tAULFeNo5Jjelx0tbzsrD/6hVIKaG3KBuUG7pD8Q26RrOD
MLurcmmHEv6uyazi6DPzT+vsIqZOx3NQ8c/5bwChImKVfLJAiMKIPeQ3bfgseppz7GEY0TLvxaML
RMuzPBgijSBON1HAO7KDd7Zz5u4+N/T9lHgbl83wO2iax41OIiJ3qHgSbIrVpE+kv16rSfq3CEgm
51nUd0t5VKvhPSIdv5gAjUgX7r6ZRvWJhfZBrhYTSvc+qaDP+6n32y4QLmhsSM9lXqdP9Wpcu3r5
UaVqjjpOUoYkEMts71B3eiMDIgh2Pnjlc8XVtN+YkoVJQ8c7mm5+yZGZQR4vU2r3zCN3T2fXNMj6
hZaKFUYzdzub+IO4ZuyXbvqOaXWOYCK1f2yS0XsprqTzPNU20xelqGAT9tFhTkEfpalRR1YLH7iu
hzc+H6gc2cVU9hsw3C6LHKf3Looj5EDFl3CnsH0qliW/+rOa33gRgESReUaSw8QTujkL+43Rhe0Y
9NKJlswESNFXfsqrvNoP9K+mYuy8svVhTAvPsLM8G2gsXt97h8KGma8ZhF3dFqgpiL6hzUs+RAdV
7DafIC9g+q4dbf++nV+RNuryR8IGRp3LTgT0Uxt12GNWZGq8JizGFgaLszuflDPT2M295ToPXrW2
lG8qz16c0iD0sU20iyyUEKxiOA9Nm6d37IjyOkrlZPzWnKfh/x1rY8l9KL7HrKOQ+mZZzRTDex27
9/+3EuUPC/I/6VCwxzFTvOm82b0Zf03CLMo+UK2RpUfC+rKnyqnG59nsaZ4M2ollt/iN4YWmOfGJ
51ozg+5RAIwgRYPkW6Nb6wGtgiOiBC+Wd1hQQ87PDZvxASI5c4xwTHM87mQ2kTk01bNn0s9DUUaJ
sPR3Nlq4b6RmMFfS9oQ6JE0UGeh8+9bflX3/K0z7Pzev7L/9p/Trv+nSYvXR/Pj1ZyHb7df/XZIW
/E06OHmQf2Do4Zu3/0uSJuTfMI+zMUH4j06Zgh5B2H9o0qT5t5tuG10aj4wJOeAfmjTH/Bu8FgyX
jmsTBwoN5/9Hk/bPMkkSfnFM8mC6vCMI5jz/Jtz6kye47GWikq4xQpdjpzwuODe+OqUMzrBFhruS
saDxL4TB/+1PZMRFNM4fIBjsMn99FYxaIK5pBzZujWoixvVeG27zbLLAWZTqYokG5l+Yyv8wgP7j
9ePnwq51U7/xVdz+81fvUdtTmSQGUNLF3Wr0JdMKFBPIYGFTwOJTXdLO27ueiyGhyqv0HeshiQtr
6vxebFV9zp1FIZUSBPgWECfi/wv19z/rAm9/O1KWGfha0rk5sPy/SIvt9iZhYTkQwk/EbDI1g7vu
km1wH6TZ3sK0qtnfNbKF4finp/R/0Ab+xRHOnwxpnmcITR5PGrYanto/f/u5BoWTKdEi5pKijVpm
soe0AiGANCnTBko9A45a7lrqQaedMi/EDgQ90RqEg0Qq7SG3rmybq2dplqP4+2nyTyrXPysX/+KQ
/ONvd8Nm4Z7mJeHtuIn7/vRsOovT1gwf25BogsUKBVr9R+UMDP0VoQ20qHXuHYUSfsNQRq3uAdg0
U0y4Q0ZU1mL4zvAqf6p1w0WZDXlKiKmLWulf/jX/8Ij+4/G6mYRgiFjGzZbko7B0/6Jorv3cDRbJ
h1HIRJ5yztc9P01xKcvKoGRWP9uq2PZsI9TXLJ2dz74pkLo58FgflA/dl8JMfiNzxclvFdLwJBbP
joq1Yg9Dj8u8C/2SfLdhe2a7Ls+QywyTND+0CtYxKmYIIUG5ltmhT+GhcpmIcXuc16BanpwgNz+3
BNLksQNWTMNGddmUjxtCL5ivQWvbT0XAumxvK5jMTVi3aMBCK88IVeJaUQuzB9PcisfMnfMFqWrT
FLDdCQfejRxuqQyn0fXGFy75zuSLWvxPj9idaqfyXgwnXYkxnlaJkGGcuqJkLsvsitoCHWUkgdBE
YhtbdVIaM+UDksJkRa/oEQRltKMYmGJJugPXm4RCiTwvH6mXQSQFncXLQAKok9+tudxw9m1lyR7I
4N+4dStX4mRMThcm1BhPagBkTbywrKMCbN7V2TxHXZsc/1NooasxQkFmCNzI0k1ncF8lcjxDEcyy
G1tIn4c+WEYKu416KkTuXyyHVRjGZ+pK5iaBtfELyYXTYDfYsoVyTvtzl6SmEzP1yarXaRiHi0/k
hWAUkhXrg6ZQADLd9tVXZLsDtS+M/Z8V20u4ncrOIgLJF3CiweZ9GrjJq9DrCtpBquPl0aVzL49b
YkgK6HGpCczILAaz/sCRRgSP8cNnjVjGGJqSq5/6TuyumMYRBU22s8cPhCyjDbZo0/M47Zc1BZq8
iZRn0NJGNI8LZX+CIO1pw2OJInaewTDnFJjbQBzJUJvmEy6dkSEcAUJjCBkyWF61MzGgVHabBXGd
IQWE+dI/MtJrFAvysXkTnCzTMbEz99bXt8tJislnK1Cn8xMc2HwNpwUyDFLAIJcgcab21MuuO4hy
NM925X+Q81PTksK+/9iIkLB+dG6i4sEoi58oxWQfkg3GUaXsdTH3Ujf9nlZQQ+B0L3M3bj8p7A02
LeNwsHNr+sGyqrgaqjBePWivZCgHVsPfYVvG4zgr+35MZH1KoU69SUXQCiZ/CKi5icdkcVg9D2Mb
4wfh518Xa+WL99M9SwOUKqVoya8vCRAjVt3h2aXfNeOlHknvGvyCc3wezB9b6it0bnlivZlNBoDN
LBvQre1UqKOSUhOnwz0RY6n7RaxB8SoKJ/iNAVCu0cjvB+U/VPVr22FfYozo5WdTLeyxS9/bOY0N
gnwbupfCEQj94NMXb0Rflzu4how4KJfJZjH5uqnS1zJF+JeCuyQQk/Nrm9ft7K1avjhbIT/zZYU4
vVhLBM0CfJpumETlY3vHzJ2evjNke+mkxakC1Al6ZzuWxRij1ZQqrrSDMKQ3xa/WD9S195aNzrxj
toESJDvjt2YwjLKq/N0OG+jVxC6ZH98YTGE5i/JxUakfHBavZVeRq+3ZIF2H0AzfuZQp04ilGER2
XUehgwuZNyWy08okJGRcXEZahsJCng9B1BjcXIaxPZSBQBnUjeP8TnPGw5rA8L/SGpJnoPv00W/M
/FCUpcG2IwGLN8nReirTbdzdokIRwPigVHUrv/Y0qnnEPAiKSNaKLQ6UNZlojiy64r7wj0WWemWk
Zyc/r7pfD0ZfyfGuTSuHRY4BajRrrS5k3zxEGXKEF27+6tMns+bKMIExR70kydNobuBY7cAn1YmR
R/9cG3agjmLT+mm1AWxHBqn2FzkFfnmZxibbT+uyIRNEZCKNOacFNsg7I3eOaB5GId/tFEUCuwXi
j7bgJrR20tbxn0rd1uKJVZvuTkzOtuDIhSyS08SrUO/mAYhpzxPLu10694NnlVFA54V41Zh3hZuJ
yCrZVYpBDuelko+TP5+gqTHn8q27clpXVNfjwSqtQ++ZP+pqeybv6Ndgds9mG+zd0vpc0/ThJqhw
NnJZxOicpBr6B8dWJNwhxtKs2AkNkJn5UnXudTSNPB7yiVEHiZFL3fO/SkLPGFYzNEhm5tq8zV+S
OVhihDlu3HRBcZywS+2wSdtMrzeWP2le/Eo6M9s7rK8OPINEMLjz+Dk5/XKZ+CM8bp/W3SufzxF6
Yv+1LVRi7EZDHIGLLENsoNutQmmjLT4r9H1rpKqgu2i2nCSVGRDAVYsILXRK/VH0WwwW3civbl3q
eWeysIu9fFYVFDuLFIwPIRetIz/xxUtHQl/M+Zylp7xgKxlVdl3JY0JWBhtov5RY6WQ2vKL4b96s
ojP5hEtgSVuvk+emtwl2gvU+hzyEHS4nM0nPNc4Sat1R3iFQ22KP/KjhQKkx4ydbZBbZ+bzcl3MR
zKEfaCKV7LVb9vlt+xy5tlFMhCpM/bAHuzIdTV9hXAAPOYUrozwvaltIvxHK4dUIjXHbnouEz5xj
ECdI5GS1/NZrLwv25AJk7AiMzSR6Jb2Fa1FHfeGd7e+K1SDlrxFEJ4dqatxdsdbd48YBFJNTsDb7
aUirn3462rfPyNuvyrRInexWia66zYtXj9oe0fZcD07EBBo/gT8L58kTRKpXRVD+7sxUfOl1l+t9
WeXNachSeP2bU6L28RjxBsimUV7b/ntmObU+93Bgm6gYc4dlZG4z9+qndT5kyGaOTjMRE4dQYcd8
Uz20dd1kR26T6sEXwfJNW3X3TBKPOq/Ix58m/vGVscDb5DOG8ErHurZ2lX4FyVjDQ7NG87ukDcQ9
4AbHNKnM3wxqvS+pvhk0GWH84JOV30Zix5Hr5Twx/HiJIijJYriXV1K9IQ9FPO8SJ4DbF93j2qjP
xWoXOF1mEZW2JkTcKtUaloypdrz7VAGVI2zSMNPK/I6KEwqxKoOz2bcMo32c50ge7aaJS2ci5Ksk
uHFr0a2s9rKgLhmmg+7ncjd37QQ2o8vfCo/Kb+tc/2xgMjZJ/Vv4JtlDrbEjpKa4Msv5DrHDBeX8
dK4TxoPJRsxIYsze52oQ5wJfxN2zvD0ldsFMyd9Wuefsmu9bNJTzWrXPupIERq2pPZ3mZUn3vej8
x1mO5muZyeZSj2Z/v3rd+rh27M5pmZogLucWJJDJrm4zlpNYJ6gLtpVFQzCj2OHWODBeFskecv72
kNnNGLIuZZBJlmrLjSb7n43lJOyUJhONuxi+2PTqx4L16JmwLFKx5jZ9BA9zSYvhwQMce9exwrF2
NADn1BMn5nzlO/iU+UMmuv1CMuN8qCr3Ccr6gSKO7VzWDgeH+LQQ3kZ1p/AnRZ2BtybDlRyjVdbX
TdTeTm5WwYVWzXFb1TKu2N/uCwOpU9nX3auNMgUAnV0d1mbtIstnbZLnpXlABHPnVZ25R9ek74OS
nRWRdNkFQRbrzt73Q9Nehge7LJPT7GqWLXpeL+vQjWco+eKVksvcKdmIy4RyLAsBqnd8770qcN4w
r2QMbrG77Ek9t7vtMpNGuIPR8MmAsaYO0fjtg3ra1wjiDmVi/+od1UJYRL+/zxMnufRiI3YpG5BM
Zav1IOq1fSV+s7nWjUEoJxGSZHVmAFW7FdnFxrYg9r1svLABYxqNxPpYsn3fdUKvl9pphleC0n4H
sz/8rOeA6AnyvdHoWakfevmNWIRm+0D4THWojJH5scgakr+a9q7O6p9rAruP2ru5OC75Vx5hHuFo
9/b30k5WpKFdyrkzIMNdpAgRTpP4Yrh5lNnMcsmsmXii6dQnt+ArzssDqo7tSRMn9uo5WXFc+qmJ
q7kHG47mnwVVMWzoxBRiqaLnObBVgSRp7X4EVIa/PIXuRE8m90ySWKd6SMQV8EZ5gHrhfwngyTME
Jnf+IqpO77Op+uoTPxOWbNPR7TU5URGWejPbcSdALJxHONpTONsurZU5cfVXvcFkNJjTO/ZoN/0R
kZT4ora7pHPNeB7TF74TnE82zGNipoZYB/NX8kSbaGUdeFpW43FwzG1vEwxFG9OscVV7B2IeISfn
IyvKvuMRmVwGsuhpOF7qdYqbOec4Km9bLe6W1xwpCkShNj/51Bc0dI39g0VIzax7frbHThLAMQXZ
m5GLxyrNt1hY/i88nxaqodXc+1wtp4AIk6DTKwqe8X6tlvnCWUDrNov6hXptO5J0W6ETtbhLl/zO
0nJdQck7fh0lmLH2QV+thwkQamgEXO8pr/eR0VcCE876VnsziQqkfr6hUUT0vEJul2S94cLadOzN
mnOkDD6HwH+x2L0htipU1HWmjkz0WbFrrehNiFtpZse+W+Dx/4SDNr/NNYRcHAfLcmLUHtpIEB+r
oqprUDGl95IwiY9ZFbJBh01EUSOz5Ehe43susy0eHFSL9LuacDJ8Rvt+Qt4OycbVJ9JLsOnUWo8o
E9DRvWT9liGj9+iaHDITb6h5ig+jaj6TsX1DSeD/xKVTXPiN9YM34EA6Jb2WVxKkEAZkeHreU6Ig
zu7UTvco6NaPkuC+x9kk+oeEkrU/GlJ+OIA8xsj1VXedwCl8VPgWH7FeFOfeEc5VEVOEoK52IvbV
JGsQi/lEQynPyMdBRjS6O2MYJdIzFZkJVbfSZ9H483XMFZqfrFL3fR7wf28L/X+n7syW41ayLPsr
/QGNa3DH4MBrzMGgOE/SC4ykKMzzjK+vBd2sTkVQpajbT1VpZWlplQMIhMNx/Jy9125bzbhv0kGj
tWH23yqzE29p36Qr8jLaamtlfUyuVx2PO5ekPrRfdLz2lq1q/omTQG1gQCG7134s1KR/94jIXLut
M34nvLPe9mQ7bCqVMzEmuzphwEjkuqW1xZaMQkoQ14uJpaaZKtBlMaxn0sW0pCRkJDUelTSg+njM
pjfl1LjP+ZSIkDhm3frotLplnuaV5W1dJNGTMXEljJdde+spbbwYmDiSmxJX7145uLtYCOMlz3ui
YDPrOx6Y7MIcXfx6UHEeKNvvGV2Fl2XEiXZhG9NtD7X4OUBHsA6Kod3puh68xaYTfxQF6ceBtCmz
qmaL87a+QBjsku+YUSM1cfHgdKVzqyvwkxGLZudGuo4QPMYNU0QdyqlG4hXxtTvZZ7fDCKfEtNpb
JhHiHXG7vzTSvP8Sdz2DMkLw+GAxx13kg1a84Rrr9C07UrXM49xHy5RryHv1cPB2aasVL0NllYSf
xNrBZ8TczA+ciZruf0lFrVZ2omXlIowi+8LIhp7cnzSlkUMVa248J2G9N0PrL11QRLtmJM3nrkjG
mBRmw220zYRddVvI0f5QgLDXpUDaXfj5fWp4Q/4eMDLt8L5JKxO3fqo6PNC0Na67OLG8dW+Vc5ZQ
pYsL0VYl1TlKNQd+ADraNQ7FIXgq6T6hUbQL/U24hT1uyPlpv5GO1sabrirdrYd1kFWoJnmAlcjU
P2bsQwZuSu8MqRAhAKSISSyFCzUS7L0zKuXPLp2E6jgdE5LVrLJDgyWreHQIP0FVsc8mGi6XhfRp
pSFj7siiKVGtIdgTGgpDh1PWnMG55cs3Iu7sMfOynWbxa9n0RFHUsY3qYl601ksfcBS6CsDo2T/o
wCF35+/AEML5NWrYPHGAE1+yMVJKbvQpVSGuTTvxDDaWro7QyQ7x904Y6QNiVQ4iiFvvsLsP3kGZ
ffJEEk7yxOmpJNJFT81vU4UVehuSfDJd6V0uw22IpgPRV29etbxlHM8j3BOrcgjCdE0iw/TFJ0EI
mQ29ROaLjVffVJLkqgsm8Xji8kwSDGZm6WUG92NcICiYy808IbiKYMWQUrPzb4nFUgREtvSIWVoh
kacZUTU/XBL/qpWYQUyPwlVNss3Dij09EBjO1r4s6BxKrELluu57VEuNZhr5FeZsxOeAYAibm2hM
xjujtJkgVBK14DKbJn7XOnWZn0x1Odx0GDecFTFfZncXhBKf8FAT6LtQlJ3E2tDKe/AKlicjZX2c
kGnWsEvQVomGnN6AkDXlVbTxgq6imMCFh/xUEzZGNn/ujkRSG77YUa2mpS9U+8zAo991MbqTO5tE
NGJA0ckuDbDHFd8NXqt7KzOcL1TljJX9WXGOfyQN4KQwekLj6+LWDak+1TLyY9RaqjXhdgknhn2E
KIUueuemmbeYRDy1q2RowmLZUIGh+g17dTshVJvpal5o740uNGhqFEZ/41s+frUpKxu8DBMpV3bU
6KjZKdroOEXZ8EA2qaJKngjYI1Zy5ANC8NKAUR2lXcP0PWXPGPLie2BWgpklB+6vfeUFN7VhZN8b
lbRPtuxdeuBFfW3WOjR4ibADCds04DxH5dJvW8MjlsqyPVHvCZgbnH1eVfRpg8rM+0XXAwKoyaVa
BJRVN1Iao7WEOZk8GdTvz6Mcpis3V266LMoCb2Pc5NajhUk2WVYu3mei1wP1OpW9Cz4cbRTtiAwN
jlOoLn1GdOZR0KdAtn90yDODlQhUG+/qnln5gv5zlm5ow9Tupc/3dutaVVAwtPdGtIHsd69d51rN
wtA8tDr5aIXrdlCsPiPGw1pBfnwhn7V6cHyjuRJV7G/pM7BkdMdWzqqhfvR3TWNN8WEaYx0wdYFH
ZJVjJcBPbAI8QM6eGnKbDjqFlaYJeWOVKjUOIzGDyBJsSyZ7TZKevNS6kvwg3fMHD8Zoo43LQKTu
YchqWvXOqLGxNTG2kGRsrAsk5kZ6QQi1hQCHaoHY0Ih6f2Vbrf4ttOayk3zn/p7UvoxErLzlrdA5
uPPOtam2H+uOrb5PFCXFiIDCyZF/sFqa0F6DzSA91vWGKt2hD4ivaqdx5TUGAl3SkBCUVqThphh/
iUHl1eSt7JZ2oXEMRMDDetcdP/gYiFtF/s8x7wrOlDRWRceU06lF7hPKWOXfaqs36kXZ2yJfeHWT
3NPPdV7Dsom/jbIMhm2E2fVJUnQWvKyx8TTp9AIWbYZaMvVVGtNdHLprh9ePpL9MDc9ijMHK1y7N
FVLBsBRcxDXA54VKZWyvA3J6yRn0vShFIOsjlCCZ+83raDynTckL2voNPx1SC51QnN4qkAZ0lN1c
0U21Fca6jE73aBSb2EGl6kelliLpo9u/crEiXZluya0hOsSg2lQa801Ps9eomXxjFZYYW1nxwmv2
upR1vyWlC2OCjmmIL0YVMF3piNlM1nlPGuoy7VCUrxNup1+wcSVq3aIlviYplj2PjzB2BbKOMLUG
VZpdtlHfX9bmRAZVqRo1vdhmmr+PSln1is+4HA8W56PhtibxlfI07SXwhXoa+1Xl5OVj36giX5Zp
zpxj1CKnu/s5xRpnbedeJ3LQgN8QiLe87t2rLnKA7OBbhROr841kaguq4T6OSG7YzZvn2uZlUwst
aN0n0Akq5DzqNHduSN+EWNY+y9cENX/UrgyXBqlWvHSh6e6DjnbRYiKN6smyvGlYVW1l4D6OU4s+
N5xScrtKs7/0SukWm4Jgka2lOTT5G7r82a6rJV+GgNSynNi57NITMvOwbrup/b1VmEZuImzL/lVl
N7y8Fsbm5lIfupI3kEaJPNSxiqYdjFhGiZyfZ5e123jgW0glrPmB0upHlWs+tJBJi58Ko9THQz/E
0vsqJxspLkZsL9kbtaiaVz3U4+lJenN1QICrcta42V1FuLrSEI97EaCTQJBxIRq3Xdo5EcUrOkDh
KrNr+j6dV/IOMUQJgz2MlpDjZV+Q475MFV+KN3MKwgnaY1+l7Q1d+ai+TctQPk7thKmsLl1j2Oh5
7VtLp7Ra67rVNNJnMz9cYRQ+xJmQd6jMUa3TGnxWSTy9o2XxvlhTTryXZ1kH8EjTswlogwq7ru+U
P+U7wCjWwvIJrjAa29nFlEvXxI1XK1kIHSqKN6lLijmuJAu9XTGVVfemYTfvcap8lo8bqq2OrvyG
OXbyIYqq+0E8/BDyVo3eakq68i6MyGE99G3qHOyitKuVFvd9uCRP0F32vjc+K7RDuzoq1o0kyQvr
2aS+DSZ6nRqN5KNG6btSDUtBxQHMes23PtIwddDTGUp+6cao2asuQ1o7hwvsArQLEpcycW6LJC+q
VZgjYWUzsHYcq5Bx0SrJ34qgsNnA214bNqM+u/faMng1JjPaaclAB8Dp3YNNWtCFhXpjia7evcCt
x+RwiNVVgGNlbY8NVC/ykL14ZQ6WqTEI8cQ2TYLpHi8kUkRCcrAJ+6CTvjgIv8CQNOGrBF60BLYV
X/MGkdxNbB9FpUKf/d4bbkLfkFEUQ+8uumxM8o6WMW0UiGVxCE7D56S76dzSjde5mvNh6bf6BELW
jFYtf8wWJqJrfyFLL72frCT4wSybzU50nNiCVAf6QUsZSmSVBnIZdBjUUPzG5pq6Nrvom8KoV4Rn
BAjSWjJKWcpLXE7efnT7ZEEWefsVREwym/CqSzlNPuCThOGY8J4th+YWGnYP950SeW6tp6ivnsde
/HBCM7oq2u5RWWLkU5jH65GO1iXz0/F6AG2Hwdeswru8AWqjKgcLFl3PaFl5RAg2AyIJ29Dah2A0
ndcx6fNLgcTihmYqC39CgbrRrUpfDVbJ2nD9UC4qD93Lkj/N9amvpLdPCDYxll6n9RtlF3a+clO9
DN5So9YuGLwtHYhESMLxhm6DCUMk+gic9KbTR/ai53S8jAfrXh+c9BIlCdQhGKBY7Jkk7iTPjGk1
B/0bsx3HflFYff6FIFx3zwE5eWLikK6auJU02bKAOb3nhMbS7F33AH0k/zaEHV+xHj7LY1846iqc
ovGrW5Ry7ToMmSIa9M+ZIJSz9Ro+qWFe0bAwYj0MNm1PI4sM6OQAaDu+GlHDYvPQ4bL1WvFDUxIr
eEZmO/5zNKj/l3DXkZ+a6NwJ7XuN7rKRax67gg4dVtRsvpdfRCFNqVqCvEmcPlv/WSJzrM1B2uEY
EnMAXAIw0YZ9Sumu2C91+MvsuVHJTu0YhnWYsBW+95Zk3qan6jrqJZXlny97LJL6eVkLPQnSL53o
DhDhx9KXrA0HaxobBtqZBuIyTUbTWyX0vNlSU4fDgco658w1hT7LfY50LOCS0ZcrErpgnZmn2PWq
tt0mTZg+N505dzOjXGcOpbN5LVAQNdUmGPr2YfBmL6+gpkYM4eDWC2ikLbp4hmUHMAbexqR2Ow5Q
oc7h9acnz5KNpe1tjY45klJCc603xs3U0IVlRj+wCY/YXztYODvQLdQHYySad+US2L0hk5kseCN3
s3RnQfm5jWhraKBYJuOqE0X76HDK7VFKUtbeEooukAHpbdHsgjbt2nUT9eO4judIzZWAMohGh4NR
+eaO5qwgIViVXZSXjlYZdPgHF2gSiIgIopDuIbBlqtQTua3sbtpbRmbfDUaU8GpxVniDaca3Lhgc
erCUVhtDo7hclr5pmCtQSeBZ6P95NT042CirKgBQtndCvQuAZmTj3k50zmwDbGB2z6osLkRso/yl
KAP/1YSk28Fb1z7SzAmpNYZBqS0Tq/CrnWTS2oZR5zRr0xPjO1CfcLYADm25iLHY6gQPDAgDyoAk
sKagEz37AVHKanTHtKUeGW25T6Cegx9yYxrHrqqqgzvFfGacqcf5ODgVghdf5SPm6wKQBqa2MNtC
TkAwh/HESNcR2LSOZkOQ0BYQMSYXiWyG4Hv8rhemSHR3Uw7jtC/cUR+2P1+OfyQzfcjRN6SnSMMj
FOJ/D5G4/chnuGB9+j/1P5COaLE5/dci1OVr8fF/nj6q70dC1Pm/87cQVZPyLxvCoaLAQCmH5wQG
aP8xwxE1af1loE01Hcvm44yS7f8JUQUERGSriogCU8zkRMSJNdAs4IjC/Iuvupw3x1nMiVL1nwhR
fwJU/735oI5G1Ao5nT8AwLelTsG0PnPbHvMRDUhds/axmfIvvdq1v6IXMi+AVhjfinH05TKpDLku
gpIBqBsbBmk1Tvqag/LAGmFjFdRym7zXhKk3rpLk2i4a89V0cnkAppGyxIFgIMJHVEGucDY6L54r
MJgxXaKIG/P0mTFXe6lx6B3yBIhnh5h1VwlXe27LnNz3KMeb3prWW6Sb2quZjga6K9GvTarspQUV
GVt4N+4hsxErbcvw8Zcf9TeaTTmrHo+eE8lpCCINE8wopp/ToLh8jODNZcYPi7jMR0PPADUlJS0P
q62Iv/WT+WQioN34VlYiUbHbd2t0Ge5jkuRkq/n+cK+FNHdg9MnuCWrTnHXeDej3EdQw2SrwOGr6
7KuuKt9Dqd+GayKDpzN81t/ex5xAifJU0opHxnyk7jRoMSrqjh8lNi/yEb2PwIjHbUL0LY4YjZB3
P/8Ow8BcqsxHlUoQxZ2bDgigxhpFGoo4tIS+ePMSr8MQ2lBYp/ol2Am557hfcbLozBsjC6K9L/Lw
4s8/wvHnmbXqgL2eo6IcXhvTEieq6crQE6N2/R9Z6tGMxJ506fgcxsYG56eIjXM875OQnfl6wEmF
hXJ5/lWVmCGfvyhhpz4JR7zIH62RvGix9RgkE2d/2iO7hvjmg9f3GHPh3yyZyrP2h3PZDcYsQT5e
dBRAZLCiOkclLJ2THyuN6gEMZv4RTokuFlpkpRAoKYm+514mf9A0gL/j1R2f+IaOVUl38y01ZUCn
JGRy1IsyYA5cpc5lMshrK1O6hg08Kb91XpesMd7SVDT1hpj1KdXCQ+dIO1tDStOe8lBbd7YeWxsa
XgGxQpUBDknT2h1kG/+ZPrd/R6sMp3ubOMWZdJ+fEVxHt43+3nFmZLuLKZ7M0uPnbhpM+IOgeTe6
qisXubRHkhlV/1JBMwuYAIf5JjdC/UcAw7NDgDSY817g1XCUEvs+sANG8UNLixJNWz5ewSKMCKYf
i/bZ1vTmKrDNadoMlnNrO7X1NFBeXfH/goMXlCZDtjbfU3tWXwSn3we8xLcK6twZrvWnpewKyQom
wojkFZvEkeNb5OUAUFhZbwXNvhk6PtHmAS4kfIEbLfLMM2rpnwXz8SMViLmlYAMT83I+EbuXEWA7
Yyzf2sYdXizPJ608DuNVhoE+2repK1+N2IUipU2HoPEKYj29+k52GaMK2bEfSeV3l5yQtXSloG7v
apHF/qpitrJNUlftUZritRXKadplG7soC4Eq3JJD2D1IRdeesYLfP4ihWDXKbg4oaxRmWsZk6O4b
SVKg0dHPdasL1wjbH7z94tqyO4ODVkUg3Z+3kXmbOHkWMIFxXmAKIhHA4bP762udmqGJw316712v
W8FK10EQWmqBlTs4FAscYHxdzlySb/znSxL8aLGFETw5W05+vSSJjBhHi+Fdhw+wd+NmWslEETYZ
e+6548SnPYN3hk2Sn5ngBl6ek7vjU51qsqrfR7d7saucXHOMH8lXkXnLaIL1tURtzYzetqDZho5K
voX4Yr+MJjazM3/KTw788YP+ueCQB+j8QRyoju86dulVBdJ9y81B/xpDDmnQJ5nVjYyqDABKV8Td
EtSGeoy8XjcWmulrLwHUjRcZQd7JUG5cD0abJyuhtxOrdMg+LAQRpC5ZISIpRW70rkP1wMwQhMNB
evM0JDECXArMr2wumarqzC85l2snPyWBeby1M5LeVazd45vSw4lwTc1+xSaAntVOBvu7XiMpqXjV
rzv6PDl+/owqh7Eifi/eno+hctxFHeIJWilfRssSghBt9jDur6YcZ7UIA1rOTEez1z70xx9wVNkV
pDbhgw0meW/WSX0V+6P5Mg1G91TmHrIdrWUkGYld7JXhbTxD0hgqOl3Kwd/hAcAmVoL2BglSEqXk
V0Z30lwXmnZPs09dkL0FL67I20uRKEA0oovoZLkWlr+FL8zoloxIXLQIiazszBOUn1coDir88+Y8
i+XQPZ+Hf/msGl1To22Vr5UM9K9mW9nZUgQmchQ9SHGrckqr1Eq4Q3qwgYzsVYDIOp6i5CJK4Wqu
yJNCutUnqAzT5BnJkHVXhlV9V0NGBCVAX6pB6WG3B3fwW9wW9DRuf24g/+gk9N875vxvI8GL+R39
rw87X16T17EOX3/13P38r/x91sFO9Re1ikNzbj7N0Hv8z6OO6/7FfosHjA7H/O7YlFL/8twpzkCc
ZrDjYc6x+N6zN/7rqKP/5Vh8W3nTOCFxTMLl80/OOsdvLiHzNg0Wlw8dFj6Y8qfdHYrpzs6YXm7N
dip2jgVGZvJRkyWeF+1+eSw3f+9xv5qofncpngBmKsW3HSnQ8RJnRkEX34rqbWO05k5l4QvzJH3N
iHM84+s7Bs3/fVPS4IhoIe0lhvfEBBXEST7QTqi3ujkxnNWacet0YbFWmqphVgHWQb1eXia0LV8w
B8SPf77R06Sfnw+VL7jDpogMh9SH4zudgFbIotfrrSq14X5y2xrjkYg2CgXfoxVm0RYvT/TexTIC
R1HHB2YmoGmYpp752vys/v/9tfnXk+AQy7LDfs7x+fgvKRkdtZrk56Wkr5ERTkVz69jBuCzwLu21
OkVgONqAkwMP4CzZUumXzOMQxLcHHTiRL9CkGq95AGmQrYKoKVZ60+dPsFaoi/rcPROffFwB/vxz
lTJQa1B4kRZ2ergAcZbAuZ+aLcmV3tLA6kgD0GmQdUUAoXMVjw9//ql+syaZ9RkUgAIbOHyR4+cT
xnI2VHHBdkJsl8nZPOOZ9sHTmnO5Aydf/r9vzrHoK3BYpuA5Xf+jm3H4bCtWhe4hXEupwPcwxboG
+1qevigF5sbGVRItaH2kzLGqybkHWhfyn4WFcR1Lh9jL1E0btOK+7T8jbKgWmvCEu7aQXppoaBtU
cgiZUHAaqLD1cSC7HcGhh1Eoiie56ACGpWcW2ednSD/aZFBNfDvBlafOzSwJOx96cr2NazQ+BlXr
0oxINsE26p35TM7F0fFy5lIIzMgJc2k90OY5+krWWHKCNs5ZH2GnXbVMjXRsipgwgJnAs7cRd8Gg
tM5sJ7+5QdKJOG+yk9g0wk+qG1DQSB6dCPfINDHQSUA8ItWvl6Zow82f1+P8mT+6QZyv7FvsxByD
KKZObhB8+sRy76rtCK7noh4sdyXM3Djzi/3uKkwS6CLTKxPU8cePsWDy3SITKbdZWMgHl+px56HH
as78WideZ1Y8tSAvMeAALLMMZE+uw8QijaJSx9hSw4zbG5UWf0dDyJgnMKrumzV2xXfvZ9JDz5Ov
liiLbCiduaNFi1EiHvwC9sskhT6xWnT2wLTOO2Y/PXC+eUph02DtcryeH9UvdZc7zkyUHHpwC6xo
TV9wBizX5ht8EmuHekMtpmCwgdxr/irtyAzmqapd7Mh+ZbetuEjFYF5A1CoPTe47Zw79p9sh2ic6
kFjyXVPNwbDzwvzljxNpz2Q96IGtmpO+jKjn8q64dHpe9Qb4zJll/umzNV/OoSCZg1HID3IoOn69
nNs2Iq10K9v2TLiVKAgoMNpHs0ufkABucOQgxDPRWUPf2kBAOqCevP3z8j99037+BcrgFXAIrpQ/
t9Bfbti2wlAvSzvbdk2ermt3TKE6z6OD8GzK1G+eLR8Z3jFJN4lq6qRGoFEZFpZ00m1oW0uICXCB
JGYp4GRgkNGh/fnGjo/XsAxIE4evMudfErhDE+f40eaYiYCDjclWqIjhoanhlm1aIetF7qTlDcpJ
SLg144x1JItz+We/u7hLe5wZssTgf9o6cpyhaxunSCAjx9qK+x7lKlKdBAxp2GtHGDWRxq14Rabq
6me2mtMdmxvnOIi3f15bkusf37g/emanC3wZU+lYX4QNFBDMendN3gve6Twcn8JIVmeW0aeLkhMM
yMCVfGjpip72pfFAOD4GNLmNetHtOhb1ZmJZ8eZkH15cExfgD9a4/oc/MRelO0oTRZEsyxo+vlMP
CK1Arii3JHk4lwCww11ltXI3WirajQQ9bqMki9/7DG3Un698up2zdWEKFhQIgn4sH47jK/dlBPW2
diCOD8Cw0Hpnl0xI5ZlE5N9cxTSoI2nPod9jHHx8FZnioRycwNg6ft2R9MJBXjOG8sxT/Pk/8+sX
kJuhK8I/OP1QtronjxEYWzSANDe2Wu2Vm95BBqqRp0KTIMcqZFq1ftEmJAGMY1bsVQuBq5bAwnTy
v7ep3iRXOPaxO/75Cc8XPfqj6HdLsrIoc2iQ8QYf3zvBTWI2AsktGako9OlTroqhWg2xXp7pgX56
ynPty2bPt5/OmDzNbgMd0drNFMhtIFV+SKQe7MHOdWfKjE+bH/YUil5jXjdoCn7iLn7ZZ0OIvnYZ
chWjzEAZ/9QghaG/rVpp7ppOncsj/nRXtlB0N5gV8Q/gLic/KvVOiTILlmShRLyzRYljq5iyf7rJ
chWTp0aOn6FMTsfHvxLQMh/OoE3YFR2k7/kkbOC2KdrQCE/zhV37jIN9qYcrT1jx6s8r5PTICTMH
Do7BmY9RjE49cXxtyuqu7+0h2Vo1KjXM3wpZfCR8StPc6PcxUNKYqqfOl6FMfPp04CBu/vwnfP5R
5y/ZvPGxZTMrmD8Dv/yojUmWiBOKZIvey7l1msrACdSkBPsg3+3bXp6ZPH3aZbllRakwi0NsFtT8
o/9yvbCwHS118mSbhl1PXBIjPYJt7HsnFskmiWJ3N1RB8w+bCPNzZpuzOUOxaogLPr4oBC+48xqS
+ZExxUo3kM7yRUPmiy5DK8880ZNhF5/tk6udlOOE5/Fn5HWyLcmtKpfDVIvvMP3iZaMVxVNO2IYg
S2AYv1IAV+MS52IR7WMjiM/c9eeflswAA6kscy+H3s/87//yqLsglRolQ78tAOUiGnWXRKMbC3x5
c0hPfmYP/vy2zq8R+x3ZrOTNmqdXM3SUWE3Rb72wVZsMM9i2TcVZjc/vLsMLywxGmXRK9JNXJpNR
jARM67YNaiea3nTSNmYxdm/IWDRCCQsV04KwomKXtChPQPv3wWs8IV41a1N7xM6nIOMbEw7fVMch
cmY3+fzncZidB1EcY9hMTpd31SYVM7M6BWXLo3bqydkw0j1HFvr0EnGWNTjK6BSIOgXSyVcVPxyy
6IKrNA5OnDYvAlTxclwhDy6XTWU/Ca0VZ75mn+5MseMjsSCfkjBXdZpHOsDh6IF3tluHSv4lRCcP
TwFOzZ+3o99ehVY2NYk9dyznf/+XNRvXOocX2uxbr2hxvynP29iZaZ+pfT4/PzEXPez6tEXRIJxs
euwEDDyBsG9tDciEZiQlJ7lRXlUWWz7VRXM9lXH6T5cG+zsGNvY9/oUJZP341jy+L3h06Bo1gu5N
mmQjOkkxrf7xA+TUTP6tJebQcXXy0UzsUNP4v2Zb6AhYYWmoYuOJSN39+TKfahu2U5PuM+uQ95A5
wfHNkAbSBFXeZdQCpAOQjtcu4ScjoyfJZvPnS31eEgw2sLBwL4hrOHAfX8qB0plI5G+4hwljSgJr
lsRr7/8fF0EIRDNNMMk8bf6CoQWBk9nltu8MZ+2MgXfp+l535mj+u1the6DkB6hHUXGyR/YWLPBJ
68tt6kbujuitGkCMNM4cZD7/NiBzrPnkBnmBXOmThRZEFsLjmgZA4rXOgaY6NBdOblctDr8zy+Dz
DcEQ5WzIGII4WOgBx7+N0Iwx8J0s34aiGg9JFQ8PmL70M+Xt/FiOCul5csGxjPM9mhX39NMCX6ik
kaa6beIPBARJR3uP29S78ITf34VONp7ZHuYVdXw9Xgv2VsJuUShxqDi+K+V7qpVtwIdT79Jt5VXq
zso9E6N8LuoLMM3uRaqgxfcBrI0/r8PPv93RpT+dyuRoZQikYHUQTLgeE1gZzWiKdVATmvjnS31+
qpbQHQpf9F+09U4Xo23FmZXiyaS8tvNLCRnrmw9d+0Nkk7mD+o2C6s8X/LzrWgIRKsA+NMEwDOfF
9MvervW5HEkgbGieTPaFXQFDmvGmam34YXOIsFddItwO13++quH85pmie57fOI6IJGSeXBdUQ6bL
jGBQyZaJzCqunHRtyrj5XoK9RHde5EhJQy83LZRjg3wpQ3/4MAsjfEthaXcL1VSjuc703sxm+C1s
LrOMfHprLNVoWWfdSOoe2X2LdKxVs9aTQJJuZeOWXfq9lYCRt1vvUEDUI/SnMUPQgxm0kmXrxPke
lXu8jluBl7BINfKj2ihYSN961r0ambhbJzCVakfbhBWW+YVjJpxrrbDXu2UV61qydjvTeIidYgLo
k08zINaTGo68gg7lYoxs2S4hBGGDtK2pNy9HCyHkrsyplJZjIcMbs9bbuxapEDZtfcre66zs925H
A2I5uVUdHYbOatPb0s90mNh23w/o82znBs2JIrYot/wbU2ANWYPNa40DnmbQ2GhpySXtivSlH2nj
LqpudIGsdF01bEg0C64S4TK557aNFBNySJgMacKz3k8M4H+BLRAFgI8jqVc2ZuSIwMVMVavIEGOw
S6BNF1+qziQohgUUh3yAsLq1RaWni5T8X9T9nV9YAJLqUkazFwT6VY+28GtrZs2hdHo6LsjwiVD2
J1VdT8JxoET0Fml28PDMBxXI2oJMNsRPZNlor6Q5GB+g2ej8CY5n+9Ej6GM7JcbQriuGYgQD+lnx
SHgV5gWztLJkLcMG/5inVJJsAF7ZL+RhjekPPDM435Z4JVp9q0JsRVaT9+WrXrgTw3ij1Zx3OxKM
GIdCGJtWwW0GtuIk+qU9do4iFc13UerNcodlWnUuY4Woi8VFM4Wus8NEnFffvXEqx2Vp4AHewrDD
SFj1hJys/KGB2JjWotvEaSy/EIg8mgvg6QqxgCgrf6dPxMNddk2fdNhsC6hrommjASkE7bFFI9oR
pqGuhxYk0tG41yNSehdjbohb3bcFhsUIp/iiK8PxhSRkHQkEOaFXeLL1e6xBwUQmUU1iWZWRXOGz
URCbRVQgSUAtZLONDd2oWspijv5DeJcFyw5GtolZwK+++56rfSv0XPsOdoxwUc975JCwyMzBwbZC
62ltm4CiFzWsF9AlGcurtCIHYTzshsusmrKNbaq4X8k0b40drGkygqp+ynjoVo3aA0rgXYsYCEog
4KmtaYF822g6thFwVA5nKD46o1oYzMruq1hUDs9sLC4nA0TTus+DaARUg9t7MWQY/Vc9mT4YYvRk
2McUMPaCuAvwNkhIfOj9kujKhU+M3QFNevTASotuYl+bweXUUSTgkFcVrnJOEa9xBZNqZdSsqiUB
ReLbQJyNu6hIDLuBgUxg81jrkY1mrA/ZmnwrOMAv68YNcUyBv4ISpUPsEA44DRjmgGRqBwLDxg1m
IaaUjbHSC6G91GDD32sgke1S6ZW5N/20BTFu5Wa6IrICx07ro45BIWR6W+V4BAomOlTuRQkr5LoZ
ZBRuNU4OAyIjfOZlmcXZfQKPnaRaGeKrwajvA9JyQ9fednZlV2sMkaO9jnKUn/d2n6YOTnXDn1YK
pxKwyakSj7kKS3zxvVEQamem7jrJLOhbbgdwcAHiEe9UrWgU8XQHHAtO3U602Pyh+8LylTDJDb0v
FnT7POuC93XsD8RFNc8y11BF8o0ilzuw1JsikadfuOB17xM9hYPoRl31bE6mhfCYoHPC1oZh0BaY
G9MP3eNv4JXwiZh0+TVB2FuA9uLCiFKGqlb1TizmBIQNqQ2UrBp05QKfEukUsTuj/sowqslrMrrp
YcSNi8mPpZetukAvp1VtoDNdRtBrixVaLEAq6BH0lwRao3EVigGxoDb2vrkKVGcrrBL0UFZoNPlD
PRFgrmwzI7kpgi6Vy27Iw6tm0goE5Q5q22VYlVDqOxoUh97J+ApnGD8iPMxRaX8ZQtHmGaECjdyA
S8J0qjthiXbcDzzvGjcr2QTQNJQiuYyNeGkUPX1WldYlr1BjyAu30MWdLUZFJrJrNMsmmilE0P2t
eNPXQUNcTyZU/ZjaqTE+QALrxrVj+KypVtTOj5R0+Sd2dmNOlvNgZAAn6O5qjtpou5vaCxjmeUa3
ilCUoZDEBnNp1gAGSVALfLwgA1sL4HiHD27sD+xxadjIH6Zfdv/B3nks2Y0sW/Zfeo5n0GJ69Ekt
mUxOYGQmCS0CMhBf/xbqdt9igsk8Ro7brKysrKp4oEJ4uG9fW22sKMiOGAp7cKj0Ojd2gaHa2SNy
AHETRRBetpmkLIkpT1y9tjlZhG2L0Ms4x0SPnVLKEFEpSBr7W42L8ADwkpXuBmiI/kTuu/R2QZ7D
FJZZRS96hSYiPXiGU/a7ml0eB72htfRLy8dGBJANxmEXtJEX6mDO6vIT4fI7cdZcszGpKsxFsaWu
zrCEaWClIKg8u9UaKx3jXrT0HOYk9va2rXCnjTG1vvo4zvrlKECdCsixQw5xbsNYlsZkUbFAQbs/
2MNEezUJwDUoolPy23eu8o8oCo0TaSb/l9DciaXMTK896OVoIPNgdTmQDzdPSuvmA+ybMwDFPZjb
KNYtiJE80ttgVUAVxwK5aA5WAvuKTaXIP+do8s+bbAgYjyyFn1WSlT5kEk7DB9lZmdyh35EPvVVi
USyDSN05msPqVSq9xMYt8avoYNFTVdxMQpv8nZ1XTUs/xuB8BSDGSvrxF/mlks5ZiXPMrAdDNEo5
bXGOqawBobtMxaHTnObenvAp2lrMxoFjemGeIf+L0lUWoBUE7KvBR4m7QX5yWFK0jUvfZkfgyO8S
WqTY3ooiFf3mxC0uDiGBoVPkc0gYkjIkVblUU0ttrF07DKyjC1253YMhnHBmj6rvbm/hAhSlZJhi
KCtgYulTzzZA1GayiqxpuMP+dxQrksnYQTELZgebiC7akIC2gG2F88WJF/rPzPlpUPxztyR36T4C
zsAcW5wk+gmHSz1U9nFiXb4kbCg8yqFNTAeqoB93Dc4OWQmlwg6co97QVYhlBJ4d5Tg+tB0pIVqW
a4L4korGNGuGXWPrdb5/OcHNDDaJVeGnkVm59w0ouFvuijSQ1zDxarww0oDw8OO3v5hM/3mcuWIW
UMEPTHsxPgKZJlUpKvvYwffDi7uRZ1o3WruPr7I4fv1zFYrYDER0iziLLZKVTgnw0xa1e4Td1Z3b
41itPaAvRz8YT4kR3rkUZ1qauWjKsVwUGm8n7aDJ0ZNJBAlspHQECQbTHKIdn7FuM7z/+LnIsZl0
/tBZZv2iTBzEYIg6KzDz80tzTVO7scc2iF3YSU/Vid59Lp4KBZNrUkWd//tPJ+dJpx4+VZ179E36
nEZE4JvcSSvMNfFU/Pip3pmQjknLLglSi7LBUoVYC6sxlfDsYx962aMKW+NgJNjBQzgD9ESHaHpi
CVgkW+bhAa0E4SWte/y17CEgvgSCSM7qKPPpM6eSLUyWR6gZF22X/hglK1Qw0ar/8VO+f1GHrmhq
pqjQFnmrsQn8HGmjcwx1Pz4XCrPUuLMCrHlGOJ6RxqEx0XUQo6F9Shf2zqSjJRZJGHQi2lWWrVeB
MtqpdLB7GzPGidu1zT53sPz5+AF/HTFzBpiWDB/lLJ3x5tsRMwwaTdIlTb9lOB8jPKE/zxktiM3B
qfn96wNZrIRYb8xzgHL2YnBGdl3SeqgBKAUOs7VTzO/8bnj64+ehj2IWu9PRTkpz8TyTSvLabO3u
CPqtvIrrwCQTXAfXLYzLE3LSpZiAEQn4nyI3UhAKlVzy7bsLdTurp9rvj0PaxWdhVBlnZS7sLw0M
oTPZavLGmyJvbXpDtfVB3x8wx+wfAuDIR+jdUC+6wvnjScK79ZFBI4sh6lmm2yM0hANGz82xcOmA
LgBXfi6xKb2sccBa5cpTZwgA8vM8850/HkhU9aiVuHS20i27LMLTRUXf2lQPR05sMExxyzjj9FFt
fKXX+4+/8a8DCd0zF/mnQouUd16aflrl6rJyMsPv7SPNaByokXlsOL+eWkvNeb95u4njUkLhGe36
rL1ZRnYtHJqsFsx9nLscuGJg2YHBdytSzHJH0GceKXr4a6J+88VthhB2YgduXPXVmR702RoDz2hP
RgwQtIy1TeyMySPcK7V2pyneOVYb4i9NT3yJKSvgQ0fbGrqGWcXHL+vXCc6UY6WmIMLOzbd5+7JI
6CexDsDs2Dau/gi2kxxPlwYxbBjgqx9faxlIMiOQztoIM5HHs2LZiy18FHmLEZtjHWOE+sneEaHe
rhVtzN1ZaA7x1yHptS+T7wHSD60qv7Y4+ELPVoCPV6U3AEieCDMJldlaflAhwmP44zt8Z+iQqJ/r
hSSzyXgslgcZ+WmqyCcd7T4VGzhX1hrDqPLw51ehx5s3QDkdONdygBbEm/68dGdxG21IzlsbbDOM
P54Gjg36i72JmsqsTHn7ZVP8xRtEwtaxGfwvKAio8AKXRQjy8cP8OoAIW2CeoxomBkeD8vYyqgmw
hVORdazSVn/gUItXaO0kBwEjc/vxpX79OlyK4hAbEsEmxaK3l7Jh+5AR55yLPmA4OinQd8RK5okx
8N4D0anHpNBdChv/zPuflo+mHvxkKAZ4w0bhXKVGKG8cHNVJ2Yj+hMTj1/ABTRcxH6I9yhlc7u0D
dYlZYE8TGih0xtjfQP3ydra05MG24+4qq6HgklSsBQ40bdn9+XPSoMJYRz9PBLHsCJiRpGZcEbUn
XSAuyiHH18/RpzO3d07FKu+8UvZafz7ukAn7JRjUs9am0cXmOWGhrS2jCVdDbJMDzyrjz8cI4Rh0
B5qeuJI+38pPX88T5tioOjKPSNDTgzE00brWor8YI3gcmXQZo3dCqbIoW9PmbQNSta1jVPb5jocL
13LQh42JT8yJ+fXOoOdSAbdL1QkPqMWgN7Xe93pCjeNkluS0PT+hfBjK3cdT650vRKoFtSypa/IU
1uK12QWuVkGZM+jpcbgiRakgvtT9HWv5qXrhHPa83TfnrA5zmNMVa+zyZFDGgUzoDDSPvTumtwlV
BMyzMFW3jtItInw3GvmYVIN2ym/t3esacxiL1MDj6m9Hhp6rjDN+Y86t5M8NJRMoqek+kME3256A
MA7+w1+8U6hJpM4QO9Le/PaCQMX6wAtTk80kICURJCQc0LIDsM/+/EqMxvkcMI97nDjeXmkY+7xN
88Q6mnFv3AoHy6q28vprUsV/KM+iY50qPaiTWVMO78SY3/LP82sMfVQp7JDmGIGCzFV72QZKO7Ew
/vKt5qsg9GVucR0UWG+v4jea6KacQR+XphS00Yr6pvM0betg6+OuQFEXzszKzp8//mTLLgQSj0wC
KjLzwZXjnL54kzBwvaIcYuwuhsEbVli3xw/A0YZHza4bXDOcFoR8PxjpodPh7m0KvbK6cz8eIrLZ
ZUPfwMc3NI+RN5OFwzNdknTKEDKT9VjMy4pFTg9UXx4HQE/wFsvkYZSWfkItML/O5VUQrcywq1nx
Yy8+KowXx42msTrmVhBuNfLdh0niA2BE6WOeSv3EYvPOQ7EN0JPq/tN4utTe+ZMclGOr4th1MR2S
tYXDtAiN9cevzviP/mrxXHQA8Rlh+pIDW57AfLcwUsze4oPoHOtTGxaUu2Jd77/3Qya+UxVR8DWD
f3wOcEmC02sHuBEVVHZu2mjUPo9EI48jHZw/HOmC4NVTiVVKmYwy3LK9ePjHWLPxQlnaBelF28g2
gTNQ0KtjowfzrnTrssWPFfffpGzvgoGK41qMOQxkjMsmahqihPxegQde1zWOK6sMA4jZYStu+OPS
BJuBMxTFlCACALiPMAEMt40SZgjBTk5fpddSH0nwX9a3VQlefd2MWMWtKMSWX+uuniBSh1hKbQEU
DD3uszE550ALjVcnhcW7BXdff4py2lHWaUqCFchlDni9G/dDkuBkUzZW5+8SyFrlZhwn565GNJmv
aYbqihUCdIdsMHTJjSgKzHdSS013EmUG+knfj22KVTlAErOPqETRQD/c0wjrx7sZjY3Vl6MX1npC
JngE3NjF+ylu4ruyJ2G8ITiLr6SbVPk2H1viH5Nq1EuROTCo4b15DjzbVZS1MQrnHOt61ZEIXcNP
EffKoMMXg3CAZhiQwCLcUgS08N3CJGJloMcTKz1t6vu2LWm70YxUPmEQ0N06sWZ7Wy1NTUTL0eSA
A7Dd+rWKbHUb47vor5gXvbEtoBt21Ilx0t1wwie5TRWZXKwCBwste8jwO4iNcVjFnR2sOyfK10kM
r9pKVRJtwCu18cYnLG844jjecxB5AyoDOnPkGXiGoaEYjyiEbns/v9DgJcS7ug69e+lp5qNV+6QE
srbrn4LRmdItzDfzObPT/Due9r6FQ5gTfYlsmWM87aQ08EdZ6DJAB0+buxQq7nagQZhrs8rB/B47
QCGCqi2vNc4+RYMyXs185FSGsMy3tyTah2tOF1DQcpchva67lIiRRt7qtapkGm9SHQIbahZvOGhT
6r84lurPIdMN9QZShHJXpItRDJtxYGOXpY9ZCCjA6Iu92/i5xIxHhuQEAy3iGBzoilFliylf+2lj
fqMOJJNtg3yg5Q91gjc5GYNBLbYWZ1BgXbWanLo4l1ZTmWsscvyvPvjx2y6gpFYNeTJyeJbA2FJJ
b/G2nZCMb0pYSE9YvakLULTk2mPosbcTrq9PCENQHoIYQnUT9b3kjkoJcj9SxvQdDG0Q47hStTYi
iCg7Ut0csCkkE0F9dLBksAbrHD3Hie68VAG+dhtp6uMPo4qLYtN2VFmRA8QgWQpXa1HSsct81oJA
fTPTEIMdvN1uEzMdHmG3+OMu1dLyOauy7lIKWpVXYHqlWEeJ9J5gfYXuJsaOwlnnGgTctd/F6Xcv
iyJ7X9l6YZ7XoVJPUQ6sjiKhjVqowneLCdMF/kuhsAXZuqr2j25Fvf+gpK5ekrxBFaALWWUri3TA
zaRc+TqWFpoNajriBdAtWaMYdjeU0kRcVSVs7a1tNfr1ZLp6vKW6re6dREA00k3KF1tjbIC4ikiV
rximkWD2HC2r99hCIiAAMZPm69olzYWYqylWejPGYPdbqkNHL/fpL6wit7E2dld43HkIUgpGelCn
q85ua2rCfVKaK8DSHnVbWjTxZcom/9pkRGPskjhtsyZh3+EuY9jT9QTW+WCpABsU2spzZ4OlqnVL
ld6IaboTibNT2swKj7zEfzErnb2AOispgAmTFGvl6jkjxXSEV2yHqBcYmA+qOgbjVKlNpmXCOOAs
ylMoJeJXjMcw+bZDOmnXhkOcsCY7DDzRL0CHgLguzU9mLfjxsIN45ASVzRLeN1EDPDZkfsdxqXaI
mFiqHSwBvoo20V9gtc1UqCCJLoNId1KsN7X522jjNFcR7dbaCMxv5Bo2MBaFXpGW4bZGdWl+iuqs
ZfWylfsEC3iqD5QBhL4K9MF90nymxiqgCIqQQPnlD9D8oQSpVSKaqfrGSXaTMpCYIEkon31ars4F
PlBQZCuHDRyn86zF4siFi68ZdV4emqqpXnLTSxh60B+eq7HMo7Xbt8gAUyPonL1X5IazQqajrlJ3
8r5OQ1Ml+0Ea+HHlQZ9sBkdRCYvRL7irMtXarw3aIYyoWsd5rDNH+4JFByB4GTnuwY0o1a2nMU2/
40rHJCQ7HZUbGHTCOyCxAvXSJ+KzbFXpYCegpRSNAB9Ab0wrSm8Y0zb4Rerl8Iw0hIfoKBdGGxJl
hrFOhKkN54MnHTaOeGjrh1zErnkgv2dpG7vWimHTTtzg2tRGDDnssmm8vSYH2nMR9yjKnr4trsl1
AdgvAkj3q2icBv3YNECpE0CfdmYeObF0Ac6uwsf3cjJ6/cHFHmY4tBlOrpvMjvxXaaDAXSVlzIfV
I2vg9Nxp2lMKjcza6/kAoiCd2NjWmg/HmbFUhXeJgw5lkp333R5K+T10MMpZtQK/wFWZe6259ilC
YmmA+go8Md/LX/XUdZ9IRJi3Zu3Jz9zE9Jlmh+kus0X2A2VI8H0YcwZah+LifNAw6FhpkAC3vStH
Vsw8fsb5zf1hjNAzyVjMNcwxSTScBmUafh/DNnvMKsu5pXbs36peRkQ3oFW7s7y2x4PXN+hlSB2S
HcBL0lSbSssCCiix5QCkLjC8gKXa6P7MYLW+iLKfksska5t7Vind21aD2yMwqykMbkUiuwxjhF69
duTA2j0a56GiW78Bw1y0JbKq0M5EuO/d1EYlM8Z1j88YHK29PWXmFVM4xKHQM9J0S5Fxeg3w44v3
o0HLyFrRC/MIzScFaeGrwVintlffCCdPvqRhxF3mxuyVFZgiw+aKRD8wcXtM3NXE5v9JC9Bzbnzw
pA8uXK4Sz22rwMeqQYu1Y3HJ79K2GC9K2+pfmg5VJ48x4bE5Fg3vs0naQq6tQEq8zQo/xK/cqf31
OJoKRjJo/ZQ4cJ4tFI4IFUt0DgC0krZsV37eRrdCOBi/mF3u3viM/XiFI57U14hLCTX1AbHghpAw
GXZmbwUDGC4Y9qupnUUFs4zqvhtHLIUG16ngt+l58qMnzNePhK7juS+wTj/4Q/uiy+glSfEtWxGk
cF7r9XTatwScDy0uiVhbOKivVtJ3qqsMN+d6xTDzLoVjR7yk1Ey8DfkyeOW237liTfOnFa6VIZMr
+A646am+h0o0Kg96sw0te/xEv2L8RW9y/VLp8MEHTRuucA3yXw1MeYzDIMFBbPIKrde6yg3ZUAvE
DHrtMm2xEzE0vmpSANLbWKkmYKnhggxaOKjtVxdA5kOEvrvZCbseztJ0cq8wHxLT1lPCv5JhbyBI
zdIJ9FSPEeZaILkKd30CdxcxTxp8BrpdJGcYCPK1LJ8ddDP0eEpsyB0ZI7xZhVVeY7YssqMWa69T
NGLr45Godaoit84Eh9VhI9KyHh81N1L3FoYIKAJs08Z3zVC2vxr5IC8ECx49jlFb491kmXxD6Ubt
daJbw0uIwx7EzzpoqSeorr60Ox3tkz0IHOQ6XOGLbT+icVxLMRNvuzTFu7JP7VRscWtSPpKCID5I
I0wv0KCaKDgTNCOQ7/X0JXNM7dlGGUfIS1zHqPxalcY97gwelhgm5mzds8BmUcx8fbvhb1EtN9Gk
MdyxnFo5XnNTO2rn2P7WRSKPly1Q97p9DIVFr7jqpxgoiWjYk0U+fqWR5LIJxv4565tmGyOSJgjk
n2At3ztEAtepjmsZWuOiXKmIOuOuTyv/VkNphpdh5F/R3e9sm6HdZl61UVl3a41sgSiKHTRvQ2ps
yTAgPUyx2xu9+8TO3Y0DSHIMbLEGc+mHmLroHKI05wIFF85VyVYvOxTdYXFleXQnN2GWr6EZb2yE
OWtjTAJcjO1rE6OVLYYXwxcjNNXWk2X0UGixx5HNG8/KpNFv0igIboze64yVbyZnUwDU28OEV8Ng
5qbX+n5jAdVcJU0RPPk2wrY6fLA4vONjEaoLjK6zuykuq40uvmrJJunkeDua7lWKmk+o5DCwPs49
4tTcIJfoX0eWRCfqr0eVfQ1N1L00reCCBVQasLQnmi2K0pWPIRoOWoe+GK89T23cqr/Dowox8CZN
o28Rp8QsO+oGUNiVGB9y3dsMKq9Rtg3mWnkPDWGiZipMxet1D9oAM8YVrHscA60VygDSwBjoJp+V
OvcGeD+Dl60qLY92GnX0FccPLHBAMcYXvQ5NqcOafUs5Tm3CgL7Smk9APnOYfeS6G9+TZBKNyNtN
hYkRepmda1bRbjujfvVg3a00Cj4XHsyaJ3Z8ZgLKelPsjLTm3Ix32LR3cpxBXRdgU9gdyhgTWfa0
Afz2Fi+nmzSrvzVWtvXDPlkHQ2ffJMLBNHF6TfJCbQBiDlug1NMeR4u7wo+SB71OzPOhb/VvPR5z
R9SOmCKpuFtn2PaU0sByAz7j2hmdW5f2pE2BT0GR5nexa2nnTYr3qlVYzwYB6zpGYo+tOc7rHAIu
aQhvr3XRBC+eV321SMBtDDcH28+ZfO00+aUohj1OmNk6N9S06pvkCzWA5jwSslgXfnNw9eretNK7
iZUB1SnsP+Eewf98m8zkAaPfwhCvfq92nWWc1T6+r263CSZjbyf+naAVPdejR91X4W5sUaENLqcY
VoUAKAc2lMGhaPlPNXXoetVN/pcstp7xYvkS59aTRaYSIjFIlpUbR/Ty95wfUdc+TpIWOgqRTlE/
mnb04rV19D1KdzlLr4lpHnpM0O/j9CwxNb2lGEgPQ/U50urpCt29vLfL2Ds3Muh4bmusmb/7zPVI
J2cE6057bPDcXhlFO63CoRZ3VoW+3PQKLD698sACTcU7z3TIxRFeEKn0v3OkY31xzI1vFdEGGwqc
zgtU+XW867p6V8XdlzQJMHlEpOVwcgwviJSrVztxg9ch9NN7Zr5YAaBBXmgMn7G563cysC5zK7rP
TGBFmh7Jq9CtHEGJM8NTiYTmNknp4iDMP5eadyVNe22hCcX9+0tpt8muiwsBrdBXN2xrO6vwr/Av
PjSE9D0isaSN5MopS3Mm9IlN4EvjhwwUnkHYYTSZ2MXjeM1Y+TZVjw3mcrrQHuooJ/Jv7MfOt64j
LfTQ6tRS5+bqc1seZWqH7JY6RYHe6N0zw6qss8D+wjjHhMXHHxejVrYnhIPOkTaYW5GnOAA1JFo2
OLUYZ6Zo3WBTJ2mwDn0LMQ5mPJuwiCbslAur3wc5nl7UTVIhd2ZbHiAKlh47jREQAesd+RadnMPa
znuyY9FACLVjq82PHjA7dy0Edg5HP2QNBk8Vp3eBLvPiUm+xCLvHBInOrpk76+rPLGuttzYaz9KO
TV7l7XWci+6pQlPNC5V1616RLky13ViUZvswlXFFfkTV4tiTwci3yDXpAq7w5e33lNQiRNX8i4rO
Ty8eXxoKHvSHtDoDMw8cxPJlXQN+q8PcLx9HvkTzzfLryWKDzdON3Y/JN9vEznXHH2chJ10W7jh/
Fdo2zRACbOO0pQHAL4cRTWAvseBsY6vGixgfve+0tOIDiy7HPKAdMcii0CzxvcTTlgi5A72wBxPb
fTLxn/kWlFbyZJVp761SMeDnNpJR/qyi0btjG6DxZRzs6it5FdNak1KRLuYpuvHQ6XRgrMdSAJnl
RdXsF7mVY/1uO+XNGM/eSch47OmYm4hbN3pfpRHWwVqYs7ZlzX0c+x0skjjecvIf86PZBj3nW1EB
DZOkS4c14Dd8bE3WnpfQawU/raRGl44hHYNJ1tb35lgkV73rYoGs1yxiRSqvcBVId4Fei2cTGWl9
sEe6VnZxq6Hzpz2DXLzWEWeuBsUMXFv4b503MfobUrtqGG+qPk5ekNTTGjThBsQp08dolx0/aQl2
+7581tqIqF3Z8xyYlF9/5ju62abr+oD+ESsZUGQqS3zzMEK3UIf6Hia3cUEMi/mDTjq51dBhUiAg
7cT4Z5fMjL7+xJaQf/emBPF3YwraF4zczC6VB5hvE3dAtL/bsnFJnOG5jFMrvUh0t/XyJceNEGjy
lJNKiVzswGMVxrDXm7LGfc0u8WuA0Rs+5E2OBeVUhuHGHFzztbBJU6zTEMLweqrysdjkJTTcA1YU
4NgxN8nuWuVdAgiPv6Z9OfbXVq7EWYBTnGSf9CdWrtbDtE5BQq1Z/TBSXo2hpX3vcJN5hlBuXRix
JbWtji0XS3GT4a/c1KGLNbfrqrukmLT7oUnwjutHsKZs5YA+VrWXGE9ur7z7ICxxfzGNfLjNQ0Ts
qyI12mczduvHulHFPfZhSYebhiA4s7qoLleEyLOKL8zpldFpxdtXIhnzPy6FuLOsbqZd08XrL6uT
Ms6NLAPqdqzJOO07ThqPI6vcdnIx7XJrxz1RultSHqg4+WRRCdYhvFhzsYLazE8FNaPnFXDi6o9+
FoTti9Ha7lc4bCiCcGuc0bW9EVSbIrEncpdD6oz7gI+7iioofPuPKya/1mW4lZm/RXs0daBlqRn+
ktOKDCs0W2rhBsZNf60w6Dvxhn+tsfF+0cTBdkBYjsnKosYGwn0aIr3Rj5NWGzhiw5++xQrlc4PU
Yos429hO0g0PJo6D9+jq8rORLOTOKp3wRB3ql6I3uluk/xY1P1Ri1P3evvq09CtOBTly2CbOXGxe
JAnTUqvHC+XE3onH/uXl0jkGV29uqICISZH07cXwih88kYbO0Rzsmm8o231llqdI2u9cxdF1MsI6
4lvEVovCqdEkDl6JBn4jOAnugzLLL4KSstTHA+WX8iwaHGRLHPFATrngM94+y+jnwkqTUOGU7BpX
Hse+g3Ct4RFPTp3jVtTvsJ1MTtTz3vlatJSiVgPtB+tmCatAjOXQgeupY5sEFMrY0SgeAelA7qFO
DIz33iLaKQuGqo/8dTkns0RrGqv31VGahfpudLV1Ffl2e2K6vfcWAbQCZWP4zVqwt2/RD0mWNUpX
R9fOrGuaY11Y2cOAOVTXVDv8rYa1HtFm9fG3+0f++KYoygPN1A80eHDPKfi+vawTi6nRGlcdqVjh
cIfXGhGm22XmK9nYkRMU4Ip+LmfJR8cap6eJrKk7H4uCjNRZa0lKEuMcRuuZfWE2kUYyV+jUKFtj
7p/7+G7feUeIXhBQQHHkuLBUNkjfa/RAjuiPRzJeNmZA1OryTaM0/KcTSQdSjeTy42vOc2TxglDb
GGDGmEOgHxcvKMlp6ayoCh9jKmz4F2abwsLTvIjTzyXl348v9t4DsgPMuGWWf/jbb7+G8MWYEHHp
x9KagNLhQQBFTWhJtx29WL/DIaJ5UFNifP34su9MJkTjICdpZ6d1f6nEjO1A0hbukbnr8uw8dFA8
lAWng8o52T70zqUQp0CJA7YzyxHnN/DTBudOOUJLYcqjHZTNVgQDDe5W5PXHAm/mE/qNX94mWCbE
m1AIGN6GtaD6//ErYjNkrWFnRoqyVJL58WT5dH+rY9DZ9bPpTBRlLRJT2NpMwYmmt3eGHABgOD+I
0wEtLQ3HOA/EduuA1A8r18W/jWB7q/tFdhYxNHwCQlKCHz/dO0scffVwGYk8ZrTsYglv2fakPq+m
WViJXWnnOmmbwrr7+CrvLTbgspBSmqyi6EsW6tBBq5BIGzwYrrPNi2ImXNPhQ9m+iyvzSXMH/bJI
6B1HEVve4mOtnVModr/KAhXiyrQSeRGGidz2SYgwg/RjtKeGPZ0YNe+9C7h3nCToIEH+srhJnIjx
0bA1dbQRpm1a1Vabru/6E8vKe1eZwbq8hFkmu0TDjNEUyKEJpmOofHyHEyouwohOaYvfm20B0CMU
gy5MIn/RixUXRhcOYaOOk6e0g1nY426iukMKAaHKPx/3/0P3/49hsOb/Hrp/LF8XxP35//8PcT/w
/geNMlUqFlU6x+h3+H/EfdfHQcxBtwFRF1kxMMv/Evct739Yt1yQAMjeGIEBY+f/Evfd/8FuCPkg
enFoZYRc5p8A99+OQdqMbaSPLPrzqPlpDW5DGVYZ/fKH2EChdN0OfxTc/vu78/V++t2AKoPb5tLb
dk5MIl6paXpC/CFPLI+/u23e8s8/n3oIYEZZetu4EU1zByJWjx4iqaofP32+m//s7T+bA7xdfv+9
/cUiGBQq83sUMltOK626rbH11ik8p2QgqD+RRLYt0Z06dfzuYRY7PUkoNx1hQ21lS+C5okmGin81
uf6Xjx/m7R7478MsNMleIHSceuEg9EZtXxrGaBf3o57q7sXkd6Xca55yG9Ayoj6xyP/mgZZLDWlh
svXzBUl5efKsivuQehySslPonXnN+jcg++8TLZmSfqJGnYK8sx2ReYxnlKpDc42YwYwvnCxOzUsU
SWiSBOAAeBp6bhtip5fx0Bw+fqOLM/q/N7AIXWqYBCg+J4dWvmgQa9/094QMP2rEGQTKIhoxd6GZ
V7uoxgjj6N6sKuy3tcg3/4yy++8dzCP3pwmWR1MxkCLjFYDvW6Nz+uGRHjzxfL/7gItVoWKmjj6m
9dsJ3tBnvZowfCev/kfo3n9vfb7qz7eO543bWo2zpcSbfNertrootYQD28cf53c3v1gbKm10ahE7
zjaH6PXJGIW9osrr/d3Ks+x7JJuW1rUpnC0uPkqR5NKGhvRPVZ1ic//u9hergSkjw5/ylNWgoteI
bKgr7ZUQTKXN372fxXJgppNWVm2t7ctq8tybNgGc8anoOu3E2vmbB/AWgUbr670+Ytm2Bw9VbCeq
JmR2ZznGie/7NqD57/BZsojxxSLnb07hvtJ8RfmV+s2AGHQyEpCrnF/+8jKLKW7ZIG7GWvP2ZHhN
in5uVepbVRq53IIPGuXfTTVvMY9FNYjQkoW/r81MPSC6iK9LOpwePv7Wv3tXi4k8ZuB8RsKOvTkL
JvOWKsdFZE+VeMocH4fuj6/yuy8+//ufJnTsIyTzvdrfNzmJf61Q+nUQGc0p3PXvfn45oUMEx7wc
d9/TxCMR6Uobw/Kq3v7d3S/2+n7wKg55Lsgg7LYeujyC3dZr3ilPh9/d/WI+94lVTrg3+3u7HTK+
weRD+Wn1CXzA393/Yj5nAQiQgJ6+PfYsAp8IoDDjtkk9NZ7ovfjNE/yCRDEnqzU06e6DNk4+eX7b
3sBAEKeM934Tay0bTYtgGB0MNbx9kSNQvPOKQvSfLEHS+azT4sC7naLKco9/9bJmD62fh6o3NTAZ
4YXsa8vukgMVG7zUYrrs9L+bz8tUuUwmKuImcr+sjWqaZwsTrFnaw4I7cQGfO30n9lkC/acIMGCB
JAf481QDrIssz7spNDW4Z1EXgjeQkTmVn/PCt770ZTSWJ97c72KeZddSLqFWVmpk3cW7sz6LIeFD
6FL03VJj7cYUmUjZpWpA1e7WxS6TKvI26Nus6n7QO7c/8fy/G42L1WAKKaz6mRbuC+rmGysZvT3W
iNaJybSoRfx3d3EXq4EzdBJ5pwj2lq6aaquMcOi2DrLp/EDZwZuuQTlVP2rNHouDjS7WuZKWZZaX
9N/56Wc/I6l74lZ+96CLhcMvU3ydx8QGnxm21hoXjO+1lKP4u0XbXSwbeES7xiRTb99Q19hHVCQp
JFp+9PpXE81ZRAG90bi0TCM8R9PlPztspVetjr787359nhw/7TjCitD/al6AMIeTzLo3fBBDfdJM
7YlR9ptZtvQiapHxOaBQ/H03jSGGyXbT6N8AJjLj5k5jqm9JXxcrAFh19FIXCt3s3z3ZIh6wUEUz
iBp37/ohwoZamJADp54k1N8NK2cREigUJaJHTrfthWNsQT5GpPArbfN3tz8P5p8+jBsGeoliQ+1b
tIh7hb3Mym2gz//dry/mPpUAGmbYGvZIQSEWwWfahNMfdpP/d+o7i6nPqafyjaRSewR5JQ6XxlMZ
2aei1t/M5mXlyHBrOJJ5pPaRN3WX/VTqxAIiNtK/HDeL6RynPcWoZlJ7LSwCSoky24QkVfd/9eKX
IKfZz6DusIXdd8gB1yNqRiBUxqlC3m/ezTLNCt1I+dRAuXcaz9eZ9b+cnVmTpDbDpf/QEAESCLiF
zKT23qo33xDdbVuAJBaBEPDr56Rj5huX7HprXt22w0qV0K5zzmPg6BDpf5fs9j+f1fUwdiGk4ZCY
H9UUtfIy5z0vV5gML/+5Za7D5l+WYzc6uscLyXFEga1skPyBY6dYL/E1QqZabPrfveH+v7/AGbIU
htO+E7WtKAbux3yB7BD4NeF3HHcT8ZceWyF7MAuLUIIXb7zxnbq995xu3PekaFGyBjzHVHyW8T30
kOnjuEnPqjsjFgt1LQTwghXShmET1QmZSyjcROM3m8XOEgz49iyCA9c8Y9/Chbfw5cHUtfQcVM6Q
xf1osEYG8kFtuJ0/URtm8l2iAcL0m+qpswYLGDUg0yIbtoTmKMWYfN/zvX+j478yaKmzBCddIBAO
Va/nSUKIRGdDiinH+/t/Hlavle7s0+nYxaTushUtH3zXBPu7Hg+Tfp/VNZGL8dBBMLP/U3UYBUiR
wCPiWXV3tIJ7bbImWs8QV4YFuZY++zfMtcH+tsCKcIV0cEbpG7J4rgHfUHsxpIn5NbuzwDYIrBxC
EqL0mPwxQeKOiF8kUfkVTpyqb0pmLUfh8K2rSqa5xskL1Gi/0p2xui0U6UC7WM/JUkO1DJF5ESGP
1LPuzlhVUFn3Aw3NGZFnfWGb9g/THf8dAeV/5nc3RhOApGUcGmvOSsAbjVfT78E6v5Ut+cpIcmN4
oOTUYCgEC5TqYX+at/YHEoxnv/7icvSmGRGP2Ambc8eQDMW6VkJSTlLP0p29cArPDW+DHFXPTfQ4
43nkfZ3yt4R9rzWMM043E5MeHgFTHZEe5uLoMxiigwVWOb8+4+aKkAlxAbDOrdUeqx5IXDom1WjJ
8surw7tynaitiR42hZW1nuVd3s3RaYbb6OxXujNYja5HCrO7qZac/hZ15MMcv4URea3h3ZEKa6Ta
d3AhYH9/wvT4He/QnneFbo5d3rYqjfp0AWMRuUmmSZ4H6Bj8PqjLge7FHCDX0ZgKKhywyLv0ISXT
WxCLV1rFjW3Es7Ad5y0Lzr3cfofs+itJ1H9Fh/mf+SVyFtOstdBidcFeoViYpQ4yN7DTzZT7Tb1/
aT3+tiatPDGNiDX4xxAGfosXzAPF3B6R307DzSuDgYGEsh5MpQYN7+eW/oTy+C2G82vNfv33v9W9
RgB5urYa6bQ7UGlKjai6eOvl9bXC6cvC4RqNW7iBl2rQS/6YzTx6lEE9fvUaoq7Ykixk0Ytu0R2b
uingFf2GDCjPT+qM0SMe8q5uhKl0stICLprvcsre+9XbWUtjxMvalqLsoJufY7M/Ijv3jYjNVxrc
FWkPtq75QjkQKTVC84OufmhhovSbEl3JUgSfEKQzJDizMH8HUMP3TCOQwqtNQmeIBjA8YTZHmyAC
5sPAh0utGs9qO6toPNqdbrjAPw/HeqMtuY8TP5GHK4Qb92Rhw4izHeK5HrJhq3pd+z2zhs6wbOWy
Ncag0qP6fKym7NIvfg3tDEmZI+LlEPiIcSN+6i3/kB3Mb55ylXNmWsW2W7aAI9ZF0GYuIP0a4CP8
Ku6MSNrXWw9b2VLBRwLLQy9u8jr/5le2MyIBRZmTNAqRotVidxuE7EeMTCivXRwkmC8nQXTsCQYY
LMlNy+BCAyTxBM3rWzTpfx/xiIx5WXo2r+kSJ2twntgnjdRY3GL7tEnsqlMb3kzxBPp8ZTKIOSyd
YRKc3jJ5vFZrZ0xavHfBRVHPZwA1buA1z0/Qzb+V4/ha4c7GVhsTikCicERQv0dK5C9YRLRnq1x/
82/LJZCUezhl+XzWir5PUPZmkFLk1+LO0IQrMqV0i3BtTGj4YDLe3U0xKPd+pZOXNW/meJXYz6Kj
JAgfQhrAZ8karw0WhNMvy95yE1sB0le10R2exDCGeRPWxSNqvaYWMM5e/sBoVVzjrWapeDz+COz6
FY8Pn73axRVrAdUSakbRLsZwQGuNgAg7I6nXPgIXQi8rDotdivvoDRXftvdmCO+ADfEcoZmzZnYI
GYhTwIurTMA8C8HhGaF4xK/F3RBUJJNBc2nWpQLM5QMCZuGsa7w2KXHmjs8k6HdEeyD5EcH1YMtE
SAOKuz/9PqczQHe8KMyZWmaoGdh3Pm93bZp88ivaGZ+bRq418pd0BdAWYC/IfL/0qvOTYYDJ/bKn
DIntAZpD6XhCOk4I4HtKKcwkflV3BqhBtDvsklZXA7Q2spiNDu6DNdw/+hXvDE8LSmU4xUiTIev+
+4wd3DZnP72KdtVUCxaeZkQeFzzr/OM2jrehUn790BVSwYouWCdjXR3r1JxXizDcQPa//OrtDM72
iOtZb2Ku8mYsRQyAYfbWtvM6Tv755ILE1pc9xQa4D17HVFeNgjeq0CBlPk5sROZVR8xe+tXfGaRg
V269GBKwE1r6m2zir8H4VjjrK+uz6y7coHiULK01xv8636yzjhCJEfs91cG2+bJ1OGmSFsHpqHgc
fVVr0BdxMH7xaxRnjCI7YATrrUFqEnhr9nxQA4cGMpOat3yErzWNM07B1+GZySS65BYgAZg8t5Pf
WRxhvy/bBclvEw7MKLre8w9L2L6rKfN6hopdgZTM9lpN664rWitSBRlZPgAc274BjX2lTVx9FCgQ
IdCf6Il1iMSOXU8VMlT91Gmxq4dSoI4t29zoql9h5Q/X9DJZ7nc7/I+E6kXHxiAiAe2yh/crEn+Q
xvfs1RNdFVRuQZLtJq6rtOZ9kR77fa5bv3ez2FU6IQxQXwkRuoqG9T2NpgcdLp71dkYnXLhLzWww
VaDOfQXT+IMUk9chDhyflx0cqeNK8LHTFUPLIHSA22LaVeY3H/4jkZ52EzLy8gnvNg3CZIn4YILc
bwvqSpHCEOesPgmnirdUdYXFRcXZhAHzaxhXitR1OVRpyMGraL6rMkNwxEfZhoffF02cHS6M9wzZ
T3SqwLIlgAbGT1hJ/V7PET/98puaAE70ZBvQXQaQHATmWgRbNkUGOqXXHQ5e+F/+ArTAYQ6CK9qe
NzYte1yeVTViIP3eEWJXbrQLYzKt6rHKEG46lasd1Z9IP7eeh8bkOmv+7UAaKRLGNg/GSjf7fFKc
ATgH4ObFa5pxreVpum3IBwSIxkikuYYMInaE/nvOj67gCFl7EW7h+7FCyB1fkEFMxA+xI/6r8Ku9
s5purWbabmgboGMRDraoz5uM/Na8xF1OyWABkzZo9z4bb/Y5nC9WDs2NV81dvdFKV7qP0o4VchGO
r+FQ85s4zca3ECXXzvEvO0hXcEQxTyYEjl3kINTTfEkNAIdFAovtfwfA+78vLogmeNkr8RiHbO5x
RcvT2SLWM/vcTNLvbh6YoZeFp0IRaIz1iLih5VPL5w9WLJ/82t3Z9SJN11Ip+VSlff5bP9ioaGAS
9uuOrtBowpV5Fhg1VlR32W8pHhVujFCrZ5dxVtZryOt+0GSoMFLzgkH6UgRIXjv7NYyzuOo9wBs9
3P9VgqSpAhl+d6J/S8X01xb037qjM06RSQp5XUaGamWC1whjB4+yDNN2EyVXORc3atztJ6NmeUtn
GrAK8UlT8gyLWzq9B5UeSad5qtiNwLvkcNOJPmZFCtB1/cS3KQuBMUZeo/5sEVuLsO8d3OQfQ9ME
yLbDxpKcogR37WdkZm7mJBHhuyP+kizbLRDJWVeRdGti2M87u4M1jduEbwGUvfslot2cnmi6oUxE
Yy/HhU95M8NtRw5zUYRsQA2viva/bTDm1++XmAXdzzlKpgk5gyRfK73h7z2Ny5Gcu3BNshLQ7UiA
cpVyc8OjgecPDJRtVHk6yCcCnGOxEqZvx3YGAT4c8mxHKJdc49OqAaU+r6mNcYUtmzUuuQQYE/vZ
PN/LTLc0LdTQ6uje9nWXg2YQLXF1oLVtmVCx3h5HoJ50v4bxKQ7X9Sg64FlBao66IfXbhcTOhKm2
2DBhKILBkKmAWx8gujmCDL26p6v0AvB9x0ZSjlXD1B8IsP1Up61fvV2d14qXmE0S1BtBdtWcy7s6
ifwuB6kzSyYrlCkRbpCAQMm3og6QI5LLaPBsE2ea1AhEZgKPdhUnXQcmwfQn67Tfps+l4nSwt65I
4Bgqs5vxCW6w9ga4D+U3lVFnT9OwNjQ9YXPFNZJUYuxfofw3y3e/vuJMlBrBdusK+nslMm6+6Gw6
cJnfZ2+FpbyytlJnpgSIZIFNJB+qHJfKRUK6h+bgfk6z+OqU//tuL8QQRkrDOFT7MNbqNIS2q7Yp
bD1POW4UQ9S30RFQ9EjGVbKdkTtoACAPEjGdvBrflXotarLgfC9DhYeqP+0Y3yVItvc7orlKr9FY
vU57OlRNmENHtszpJpEI3ZE//eruDNc1mQ66GjJWcsqPrEiHCZF0uO0Ac8TvB5wRa8deRkiIxgYB
WLnCpLY7ty0Sz/1Kd/Y2Y2prIPywhOONBqwTE7FyDGxY+ZXujFkbwiqdIC8Erlop75B5lSwFmzTz
0/cj3exlz5+7HsSOYcA03Jv0DrF44W840+5+V8F/can/dopKNzWB/oH9Kq6ytts6Bq05DZfUs9M7
oxZJbQaYCqxOXat4OduJF2ZRyrPXOAtrpCMk5OKcDDhyT/9ooDb/41BG+Sk/kcf0suERDNN3DRJ+
q4Sla3CLYHZkyNbWJm+8Hb7iq0P20ssfgLe1rhnSQKsD8fD6eRTtOpR12pPxZOcheIbh7CkIEBh+
wi5O5CXPcRi9NEGSDH5f39WHwRTMQtNh/2n3qcnKQHUIoFANYgYvXoPDFYixkB44s1xnpnqJ6nvV
cvjOdiQfv4Vye2XRcSViR2g07LWkryiNWlFstrOIDhIxQjn9/gJneLP5QPwswQ/shkC2fJivUO//
8ivbGdpyUfuSm6OvRt3P19T/P48FlCG/wsnL3sUn4KBnkaoKe9sLokXvCJn9rgD+slD+bdJQAXKK
LRJEqiVGBpO4YhhgJPnoV29nVC+N1Dyya1/VRmdn0wB+pRCu77dUujoxm4JL3+OLVq3egp/ArtJf
OsBy41V3Vyg2d3E/xH2kKuy1ntL1uJcTfyPL5ZWO7urE+IZ3RqaHvprBALuLJJBiHGhJv0UsdBdg
wdpsFVRVVGQDv7K6prsmNSC++DWMswQjW26gDMChKk16hCvn2Y2Io92vp7uSMT32nNd521d53NiH
Wau4TJdu/fCfq36t4r+c0V3+X27FvtoI67s84glb/nBGVq8Mo2E4g+4w9H57LFdDlu2szhjlQxUC
GTEWTbJ016EVIun1P/8dr3UgZy1WQTtPa96ibybkk1nCjzyqPbu9M2SRZLFkoUbdcbsG8oDGVf5h
ot7r81JXRtajMwYCqsBzhITljysiYj/1TeLnZkKq1stpUrY9ADtkBiYD95kfRkWTammTzKvRqasl
G3G7AIBTL/EYjluJYQJ14spA8fmi1E12NfvS7yDeSCgEEOFUwnw4fT9kPqye5TuDFoE0dT0uWlaH
Tn/i7uhRpc1Xv6pfO+nfVpB4DfFaDYcgTKsDYv+n2ax/WDr5PW6C/vCy+BbHt76pr80+ZjUuHOcM
ePvEeHV36kYzDqQz26FR+Zo3uHaKCDgqAiw2v6ZxxilSRtMdTNGuiuwS7ae+hR6h7Pq+W70uX5B6
8bJxMkS+j9jZyipq2H7KeBi+H+Dn++hVfVdVtrMWN1x2Ck484htgJWEUPhEyJuaN2v910/LP+Ri4
spfVR8wn2Rgz6DoIhFTvpijqzU0r1klfcBAz5IIsPTafAF/ahodgx6ngYUy7SX0H3z2+GEaO2zQO
dmSxH7VBusIeCPFO9clGSjVNe1sevKmPn0O9t+bSj1hzS5N02y+q4vh+Hbvlbm+bFXHGxqIIZGCA
koQs7uO5ieBv+SCuORXPfZuN8wkHtvjAf9W2bEIoP4FdaYLjmtw9t4+U1MP6y6/RnQM6dI0TuRqS
z7yOuqc1F/kDaQn3W2CpK4kDdCsBRXAVFdnCPxiZPuQRf+9Xc2eOwVlzVwGzoqIHdLaSxLcEVLc3
JrDr7uXfuoozyxgTKH7Mm6imEVkdt3o+pAWzBKqHk8UJgd+COAyci99f4sw5QIUlLF4TUQVjwM7A
gMrLMUr+2a908rLXNzugUhSomWod4uYU1MfXpSNvtdO1sf+tnZwpJwp5a4Q2omLStJ+gqkYka8O3
Hxs4WG/cwbz2E86kE9Z5ygmCX8/zRgVYlcukkQy9aly237YWjrY3DtWvfHJXNQd5Ajcrk/zM20WI
i0m2COqwQJ5bhYzVEopuv1sl6oroeIO7k1pLNFoPNKWI2VdMRJ4LmIspDhA4gouAXlQRnuMWai+g
7rwxQb/yJVwRXUqh5TzgwT0JPqXLbS7n5DJkOd79GV/lWxzpf99t0vT6639b4BOUzdo2DRDTgSBB
eN35t3xK/aytgLe/LH3e8wkwYt1VaZosF2ius6JuAO70GmuukG5tcRVJTdRULRg2l3EFZiHLW69z
HMLWX1Y9ZGMkZSrrU7S2d2FNi3hgXooOmjrDeKehnBGFXp+OIz7X+XRRLfE6HyIl+mWtd6SutXMO
2pIAvgrU1vuJ+d3iUVdDB1nhNQi3rU8jEp/vunleqiChn7w+pSuhq5O0WXcKuqKI+Hwekelc7LmM
L36lO8tumAtdJ2HQVmk7j/dQvX6d+O4XDvsP9AZnKQ9WYtoKxDx5MfnS34ST9JOiUldGF+wb3lPA
j6zaDtjZsckeglTPZ792cYbn1oFwNdMBcDYVt4A4Eft51ACreja7s9I2wxWdA9AN4CfTk5BD1enB
bxF3pXR7s21ccWykJGjCAK30YXnI5I2Z95U50VXSrVDnH3D4YRDNwOxBNQbaMRKF/drcGaEHQnrm
dRlbuJbUXvZ8HKaiBtvUT5CGQOqXM0CudnguRAJOaTyAWZzJWt8Pm2j9fJDUVdMZ1oMYPtH8pOyB
N9sPUAG80TLRK+3uauliMJ0RTsWbKtoDut6HrUpgMOIIDn1GUtJQAYx7gDw4rSo5M9yuWQDcRLIi
jnNk+2UyeTidjzHi5IdKE7JWoJa1qdcNPHVVeFswRcjdWK7HJWA2b1saZubczGLuT179wpXh9W0L
DHzUpKdNNwwT1A62U9mArUF/+f2AM9gBpDXHWo/mbIZmPKsstqcxj71umoFDetnrsGVL6EiVOUfX
3C+bTHBqx6mXvpq6KrwxXeO5XlD4apDdLOd4KgZJ/DR+YE+8rHrcGLjhTW+AO4vGkoqoK3Aj8dOv
0Z3RPogMFAhaL+eVNKrIQB49TVsc+k2wrgiPQ2saxgFdAFBObTEIzZ9kSpcvXnV3NXixHUdgT6bl
HOR49YjFwc/tnvg1jKu/a7WNBjzELmdkVJL3vdrETxYeqd82yBXggQFlp8UAFNv3TJZIrkYiTFz7
pZ7Q2Nkzy3yhwGEkMxCgm74k9YJ88UD4vbFTV4RHLaGHFEDHUqsaKK6WZ9irtzfm2FemWDfsy9gJ
kVnpPp/3NDoKEQKKkwrPvUpMXo6kRBgW0AmtfijEtQD28WeoGz8vIYg0LwsPjlFNtaTmzOGeOeW2
aUrMx36P99TVfgFLHdftio1VOpKfs6KfVEP87NXUlX41ClfKwxibcwtyWrGNpD7XNWR0/3mUvnJM
dNVfYN5NBGj27MLAPlrfA+jVqsvOiNSXWI9YBf/zz7zScVwlWA2OdwyEujknJAtOK0l42W+AlfuV
zl5+3LGp02VhKJ3zvj1lkIGV+bD/7le4M1xFh+kAekZ9HrdxL1tgWE+zqv0WPlcJBs54uKgk0edV
mPWimowUCDA+/FY+B4r0v3aF48ahrT4vzSEv0Sw+H1GXeH5SZ7geDcCaA+56zmMGlLWSW1dCkuon
+8er/stP2qd7uqRZPZ4DFeiyO0CBpCDbvdHrX+uOzrpag8+to46N53aZmvJIlCwzxOSfvHqMqwEz
ERDzRvPs0nX98XyE4/alC/u3cutfqburAqsBLY8MxMrnREfwo1w3HCMYTH5DyQ38AuEG19V7nl9i
0N3yNfg1yP7Zr1mcUSoiEtXgZwBqPNNaAtQKdeLSbPM3v+KdcRrJgQ5HqPNLMqoeAtxuY80Di2Sf
+Y1VN+5rnDODXfyYX/I5Krqc3MnQcyfmir8QxDUtO7CXFxVj+bvqIXo/QSJ1lV+AQbR1k0755bhG
HwkbgbfbZNazuzjDtAtlsxz7EJ+QwnXT6/F9yPzSBKmb9BUmEBVRpWJw523V9cFD3LcfvLrKPyRf
iBFqNO3jE2FGAW0+SviuG6vMZ7/ynberfoymTpohvcRgNCNCPZ7ju6tV7608wevF079c5Lt6rjYQ
Y5zZml3UGMw3wH6t6mlOQ87P8Kmm9S1Xh20el6P+/zhc/3VU/bcfdYZvupMaFNpJ4ti62X4rI9lK
Mp6FwKiTl6behCymQQFXU/R0wtq+dTuI3reDHFmjLjhYd0IV8hDrftvUe1D/oNRCdteHkLSKgnb7
YW2BTc44PQgWZePjOtc2YrdbEKcTyOKH5KC0hjRvKS/0ko7YCA0Mnw4gZLDFf4y6UQYEaZG26pYe
AnHPpx0H+pSfdgCwdQl0cbd9QoScBYgwEUD8IOZ7b7e5L6LcBCwu8h3R8OImGgGQbwqFO8sFZMZW
S4Cl6ZwO/ecRXFB+7tIu+1ONCv+szRSvJwa5Ly0MWkiU62pJWx27AeQTe2Q69z8GXNqmBrR18HFt
kWSMN9/7Nhb5L8UNQD8wch6DVgXSvrr921WkdzMeat+KHqFRc2ltOwPlmsI4WZ8PPNmQc0DqbQZY
HT0tL1dm90SB/3wk4X2UrSy/tGAKKvjCpmG/ASWgL1M2ruyxC02bgZ9JLS2blE3YhWUqO2UKAbjF
NnE29dBvdkPDT0uO835a4oZk4wNqNvU6LTLCUvhG1raq4xTbRswlTJk7fK2haQudYWdX5FEg1cmA
pv7btCh2sgCKpr9Me+z0MuohEU+HJhn70kxABD/Rpab0AWzrzPCTPOBRiS+5NRESEQ6WGvkIh0aG
7zW27YjK8fDIQZkNkWqM3ZgKh0Pc7Ixu9ueUqXbg5bDiMvg2hQMpf462dJv3Uvagx555FlxjIKWR
vQUyXB4QbSFBJzWrOe/4lsNwSxJcpJFbJvqsKQQT+YWJpi8HtlmlcZuyByCzYme5zvehmcXZasxR
T2zgpnveNsL7DN1hIObS0WTeyoE3MUFKbLPLE841TfY9W2g/3OfbgYNfk4Rm04UdF1zmFzmo1AQ7
qAUUd1rmCaXdh0hkml0QsCK2+57YCLfa4YJstQPPzMvK4d0K95mBcN4whKyF0vwkMoBnRq9pPH5K
ExVlp6aek+4nzj6ZxKBR8bCe5i4Z5idhQs6eIc+a1KXbU9iE8iEckrsjCYgA4duK4/e2l4OBY0YH
Q/w0YdA2535sdnI7qqibvjaBykKC6Q1A6qRIVZyPT+GyiOhn3NV1BlAszxWvrF3X5C7UbTx86yzb
kxKZ9yHc6NwCi41o54TJX/ViueCFmET2M6FsGr/CXX40JV6XsHbB5zHsj1D1zRn+5yGIfw2dXo9b
RcZ9fxZHGEXl2GAk/epidPMbLsjxtOQhv4Rkyrp3mTYpA1ezHZuPk2i2472FwYMEeIlGbkB2uiYR
s9vZLn3/J3Dmsrnv2ET3ahg6WVcTySN9b6Y8JWUX05h8zxiJ898jK+onWMiDOzwjHb9gbVHAWSb8
xBEQFJw2wLztHRgS63GD8CD6TeZtnJ9GCafjh3RvZP8U8bqNbu3Qmv0cTE233eS7DlmVsk2EX0NW
i/pjM+V8LAElD5CJ2IX5DBONYgD5rcec6Mc5PJbwlo5slJ8B7qiHdybJ0+YSNmJIT8vWrZg7bQLQ
9QX66Ug/gsPKfklkAvRljStD+67ZQo2ppBk2e2bJsGh+CvFatd6LDgHHl5qbEfaaIF35c5PNeXyr
xnFkxVKDJfyzafJuLHk/iwUs+D6qQ4COYrrdzlLNy2mxJAxOy9yTqOjlYcfvdMlRg1MS8ghxhhtq
0QZ81gUQ3HN/7q+RPAUC7Q7xNAH8G5+TUdvfSLhbBrwa75HLCRQEe8R2if9RYwinZScbokqmbDJ8
3SfwGRFwpBQizwoqjqO9tQtcss87+HS6LpppSTfM98doh6HoFizTtsCN9zr/smalyRcgODQWBIG0
mvyjRCnXDzkuRp8BccRL57m3RCUFvJ99Usk8ysV5XTmVe8GjJTvu7TZz3FpswFjlN2G9Y48IJ1vT
3M6grAXFods2+MQSocmpiZkJTnO4Rvkp3Y+j+6LDg3Y363LYvDJqAIt9sqTeHyhgOe/DaO7aT7g5
IrsoWimX/ILUeL7c5QInmKcdV2LZJRYt1rulrpMJOu+42R4UDztRDoeOljIedQpqMtNz3Vq45445
+riEQsGM0cfL8r7dwpTcADA/dU8Dku7aqVj3GAAd5IoXk9V5dBvRfF7eARcf9D9Iu2XygUkKeHzR
N0o2v1OZHegJCpFt83ngWbte8Jdt3TlRIp4/M7E29d3M247ewkTL5KPRBICvM6YjyU7gMtH6jwNR
ycg0n5suuZmHlnNom+HAQh/JkKN013TLPt6MnaLQDBNoiMPzPIJ6WKzL3pNP+M3syxo1y/abRGg8
POk5aYa4nBC/yMsA81NdbvW4feoIW+hNlo/wuiR9D7GqWnUWlPtoFiDl9GA3GEjWNCrxoJA171Hd
JHm32Z23N0FPYrwctbUIzLNSx9DfQbrbHNgV9cf2C6vG3AtkpIZh9OH6UkPDkjZTejweYR6rGTPx
sde3WYdPj6BZBrrZg8WEPL0D/WLWt+HS5MvNtrA8ua7cW4NMAI5mnOdiyTHKQ+TV8cPwcmrtvn+g
+SbzAtS0jF3SWGF+KwS1nX4XLlE2/Tj0PMZdIZd1S273mIbbU4ze33zr5g0IGvyRdKjfCVyH2Y+Z
QCPeHaTT26mnJllusP4HI0fjErWe7ZGmlmPztAwHPqbm62W1IlCf02hf1PsVbbbeTR1koe+6tW3a
Mu6aYf62jSlJviuS7pkqkBAW9iNaikr+e4/M1PA9Uuvj/MeA5BXx2yQnQXC+QiAiLVVHuvRGpcu8
Y//WhBkbiikwO5ZCuWH5wG4PkbEsSNb0NCOkYdih0UuDn0iV3+MyxKLe3R5mEs+pQf8+i9BKVrbb
gTtXlfbx14RAF1HSPau7EmfROAURcUhNRWSasLWgW6imp7GZGliOI8R3Xsa8k8MjVaMNZMHgwPrR
DdOyXZKojdd3UR9q5O/inTV/jrPeNpdVgpTzfiIN/ZbNoLyc5rjGVUDWBgt72vuxTi+h7ix5h/cn
2n+UIp2P+6jrpwETZoyxAVk8hGpZJRCiqh9rJfNxK4GS5u93KF+CcmOtWj/Oh51giIbvldgSMYa1
KNM8asd3YsYdU9EoLqcz3eGrlRdY1KJzVtO+P+mwJvgSbSOjx9iMV5Irm6+bnwzSyoaXebYm5KTM
FEamEMe2f+0yidSk4lBwLT6PMLfRL3xmw4PuDXZcZcO7oIw6pMLtJWb3tUgto8tXYhB7cMOZHbHe
p1uIbTqFgXdcwJyPg+W2RRXCD2bol7QELHs6ib0xfSU2DPXvSajteiGpkBHIJBqRZ1Hc0uxEJeTB
xUyj45JjMbJLoZO6m58MpFN5XyqmUvkg5np/l+1XAOqhD3o/Z5kIzxkINhuWUWw5QJQHUfyLlWvA
bwXrk+XZyDpaP/baRCXeSCby2y5ru5Y1UN032K6Bmingohlw017orWtummVEsEYMXzUWW1oex5KP
xQAYEjstOiQ3HPuBr1al9J4jSkkVLO+muWwiwjgyW0dSDEPcsbvM8v33GO6f7pFg6Kjq6OYjf5wC
ot+HFhGvOALR5YGzjBzYO0Wxfr8GI2S7y5aWDDbyR7znwKwNeClFGjlsyI+7zsjnwQb8LEjHRKHU
ttyvQubvuEWC/kmgG5fJZmxJmrq9uQLKHwzj+x2PNvnbztfuU06lLtuQfZCJVp+TLu/zgofjDNmJ
kUJMxRa2uZ0Ljt3uftmBqttv2Er4FxZt493S7Vl+QndmpTrMsV163SV3O+SL8WcbZOknLi1UCyey
9GlwU6t0tbKo0XMz2OT3Jvy9Xep9+ZwkjO3F2qotg5QzWu1+aq95ALdy3w7EpmQ62keQdadpJjjH
tHToTpytUXC3Rv+bsy/bjhvHsv2VWvncrAYJgAB6ddUDyRg1S5Ys+4XLlmXOBEhwAPn1d4erbrcd
zrQ6c1W9OCUFgyRwcIY9MLCxQSudybHP/VRdW8/ZYTuB50+e1rAOwlgtbBouRmZ49hGZa9Nt+BB4
wd4UpmCXpZtqmL1m7VRHs296+UTH2pCbjo7UbCDTsLSQJLBhftDepOoPXg4v4TLmS8GLhNgyH6KR
F0hF1TCKIu5r5ChzlFKP0jpa+DIWL05y2l1OTk/rZ5hSzUiH8kFyrO4ae4ubqARhqNxARScNdr2s
i/LO+aj9N7pltNkOAnEnQUWTiUN3gt9tOtEE9AakmpJfAD9L/cRXjquDD9qU+1oAjN3cjHaQhsSL
yqb8aDtLSRhBUERiPLqWQb3coTQWAapgQDbXC2tri7iQt2L2r0yDLflQoVidP1S8UgemMSKjtpnF
B9/SyvvYYMCKMtlpDsdFNKHzGKsDyVKUjhOiu+1Hl0xN1sv3ITj9w5OcEdufre1UUCZcdB7Oq7Tl
3vQQzmvpssgLAkGjYUj7JlYprYNru0q3fGWg+9df+gJsto0sYVt4v9S5UxAc4Lq/hcczr9ymnaDu
ulOFF+jbELsMEZHQvpMIT7kTaBbmLWjN+5KSfN7TKq9Ik7C1RwoQ1WEYZpCB16g/kPGVXbxM5pSL
wMZlmO/Koe+zeaeqrOqfauvpaatLb1AHa9XI8cZWNfdJF9Ru+lgpDi5SmFfKfhzmqpu2JiONF6tq
9C+KLkvDuMMgfLhcypJleCWiABnQosse92bqkJR2IeRknsYVKrkgSHfppc6CbjenTt53NFgGZAd8
Xc3NUtd11MMbNAIpLBsp/MVkqbfLLPkSZ7BTHQ8rtSjQcjWKyA6z9kw0jMNs74Q/i/zrBGsTuVkr
QvIknE/napRZeEzsU6TZlwWkubDqqN/QY1rCn/XCZIt+ryQeQkKHgfl1RApAHp5svZYestSFeDu3
Yl3vkAf44jjgCCg/zTMtdigBfPVBQ+Jc5DFXGSnuzcTzHJLQfhMWY4RFxmksEVUXVHMeiHOryP3i
WpYzWeMeG/6x8nmzqdMibLHV0vGoCToYV+hXUH4rWxdWx3nq1Wd0Yp6RegxBCEuVEBBwDY+Y4L4N
svQj9CzKIskaBMWi7KurYSDIzFYIjMyHWsg8NusCwxHQOsi+ED2tr7qB2vqqT0d7MRqjy08wiB5e
va6yNnGjh9fInHiqRnYa7lQSZ7tj81OIXGJIsrVDrg5c0+CiehbNFmRlFUalmTPkBhhVTjC7kw79
WkRCi/7OUF7PYJnAgVGeOj0gfvdPFZKxKOBAoB/QSlf2knay826pAIgPoCDRZtNhCrNsqPFSxoVY
MLrTstg4QmUpNqUMi7usgzf8xgd7pfvqpqCaYi9H5+ojtBrghttzadmmzYMlwNIsgoe+QD2yW9rS
RkGJAGqiaezhYpcFY/4ieWODJzqP+RQvjfVR7QhWTy4qJ1l7H4rCTz/LU2qylw4s88clNK9DVQ8M
6a7qfCSzDavGvYIniIxV2DevmmPLRhKWHTFsQQjb1IrJb82/iq54CIvcQN8yZShlYKq+dYGYxbPJ
PAX+caFSdAY91UAZyRpIFCRISpr5yEOtX+raUR9xjuVl+wSlNlXGQZ/PdF8ObPmC0jlbL/o6SF+b
vF4Vh//3MgWXTT6z7tFLSchffVhm8C8oLXN0RsqMXyrdV4gdJF/iIPO7+bZXqTDgdWC2xLIwI7eF
F4boZiP1IBd8hqDoVk19GCRuWAndTOFkp6huRvcATWSfvTe9mu48j9n3MhX+I7Afw7rTKUhAe0+j
MHZ146ZNyCQEfddyMu/xzKuL1q8AawtLGHBD44Tpg86V6mJu2maOjJdWz2DquqjjIG8Zw+bwonfG
uxXh7K5CteZyq1NIL2xqvrhdB1uJnW9qcmDwZEbMa6l9ylXGlxuTabCHpwl6PxHvxnR4mEdIvH6E
gAiKM7vMLH9Ga5iKKJwWPIdgLkuEBUV9qpFxCPCPJRkecxciSaRoJWQZsoySe5CHFauX9IDB8w2X
GfomM+zV4VMi+rXYBYaYJ8ivl9V9IDVI4A4ODPcFvkhEi8k3Y4ywvQxz1KM3Rm9MlQsWU4Ov86h1
Outt2aVlHgdMmPnzCet60G3dNBdOiLXGNSrP3lc+m+sbmokZCdtS0K2UxtN7QCjFfIdWdLtBmGjb
bc95aZMgn2ofcDkYw270TBBEoI9xxLtAOyI1XBuU2zNAy9OyDPfWy8spbvno10fPm5p1B/mx9YvH
YZsU1bCGvMhW7bB9UonHUc1kUyk2xl03zEeqfSScedFeLCbn90Avd2AIQN8RfQ4INVAm0mdvBZx8
K8GQWR7RZ3ITDiJL/C+D7LNAwAOnWtEesPVo2kOLCUXxMV8728R4UyC8yypHZo6IWU9NnHepgX45
xIvUFSTSpIjVHJrx4DTr5E7AAxzWqOkUyiLyOGQPt7Oip03olVOWwV2xQ8WE4FMl5WrVfBhAylBR
oN1QYxtj3vU64uxMD6YfSJZMUNQmQGI2AfOfNEOGlkyz6vNYsCkE12cIl+qpCCFTkxDozRfPNRoa
LGraMc8fiVsRPTLPC/1jKPyGx40K6iDR6IZNsW4ntLYikKBclpQgF5IbZrpe3sEQpJiiBSrQZjMu
KdfREqwMGYwy/vDi9XBViDioHuoOXjaT2OWLmcVLiJua31skqOElt34tYlaLKrits5lANNmgKMgL
2zT3Cwj81TYoLWmWiINsP6GBmbdrhkJ9QMsBi9ohKYRHe9rBWFvZ9CrXpFgPPiOuvVIGfdooNHSG
XrrJ+1fCaZFfB2vaApeUkqrdj3LyglvwJkWIPdXTdcb8p13MFv6Nc78F0s00MaYqfPzczo31YJC4
DvLg1WinPJO6Ob2hEIVP4vfKlCCjogBrrkf0D6sY/IrBjhG0WPzggoQBR3HJB6/dF8BZTJ/nYFE2
ScMwHXYz4vWc9NyYalNTKrskgCPNUEVd3yz5FtVgrS5SBvk1gC/rkz0Y3NJ0UuaFcsd0IELG4Ilk
iidQYiDYUEXaYJ6NUajOjuHk6IqcZTBsjyaBxrS+Q24XoQ/rVxEIo2uZdFgG9Za50e9eRcGr2kPt
4LOBwu8WIiZfTdXU4HNVmJANOEwb5Iks9upe7cLABIs7VL6k8gma0c1wOaO0dwY3XrCSIQdxVN9w
UdTuvYe7UV6U+wPV4/akZo2CdJLrxK7HUwV9kXq6cki+gJeFwNSSZtnN0vgWxUo/0hAbnFXoWYkY
sxaOapXYRrUvxYLqGti+RTTktR8mr0MyIDgKJj2A2zjBrUb3R6v0KG84gkeGVFGW65cqxzTiY1nO
utqyjLXejKdraAsv5rAv7hjSfezlQAnGtwapUfeaG8ZnGQ2+glrzLNgo3/nozxWwf0H/f/isejZW
T8YbtXerMwx87qZToQrFgkXWQSymDrrGoM2Zvj7kDeZeWCTM0G0vUPiEG/gojt0FGIAZn+MVMySN
SrfoRSESwsNBXswGk6RLZNcyvERaxOxDW5dVfxQZnfXBG2HM/pESkpI4POVs21E33hjVIpi9S02g
TnXnjXYsEOMgQx8rZMbtZhkb2V8XdgDRpeFETO/WGpDGWBKLIU9B6xYSM33mDS8ytCZ9R2eL4N/C
36Cc1qO3wr4bKSt0DevDbDK6IJ+CxXXsCzeM+0W3iu57dNnnXV2FK3lCV5HzY1FhEhgb0gAAsAGf
mPQywdpc0ds6ddS8bdcHwRjTsCm9CHvuKjR2YZg1cshjbIkPaHW3LTwf856wxYhniWpYrMlo6Zzh
SZ8LzvaDG9W6N8x5pIWkWzCPCj29DF5pelR+ecn93tonbqGq/ioyNjaXSGwLsa15PqqHecZoJqkz
WWZgJwKQdlu0bR1epFndVg+zxIO5WAJZ2SMZYalzNeG7BnA0X1Z+W46iyY6u7FX1iEKvSKeYjMiW
u6TUskHbmkGjrSDxiM1svBjaH+FiEswBhVTbCnDAk4Sx+AAFQ2L9WCkIYDabBqMgOx6QgPV4sIMo
TX+Lc7pF4xlgHIzSkLup5YHisYNcpXherY+YnqRuO2Enb9W6iksU0aF3EXipQmIXEqjXBacxngx2
pAxDs6tK0fHLtdZgXvvBoocPczEqiFZUI6RDtkNm3JJH/hxygRlnANAV6ayc4hCNDfuxmSBZf6sh
u2CD7Unq1UdPw3GYu8t+VVMZq2aeq2Rp+pOj3GDDa96nrD0wMHnnfdeakSbZtJj2MrDQqUGLlGDe
qpdejNsCTXw/8qzve1vMKIciqWWmUHaazhpkSLQp6Ccn4CJ/ka5Z6e4hycAG9N7ztF+/0JbT7LOp
NKkPhILqeCDo+nZXUA3oh3c1JKmR27ScuUufeXb5unS8NJfLknkWDT4XyHhVSEci9JdHzFYKawH2
6wZ2NZLGzvGwwDj00OMrlMm4BkEVAxsfYmbO2AleO8mtArL5up7gDPxI5iqzV/2w+u1RwPZuPb1t
kYLroIYFzvBWsPIz2nweTUouPWMh1op6JrYtVnuzQWZd4YBEID2V+XNv5hvl9RONF8/ze2wW2fWg
Sxh+eoLKoF2FTKLn6saKqfYgN1CI4st4Oh+/iBHyCeCS8+zQabX4EUG8qx9o3wcD9l7Gm26IjLRg
VaPFBKMokZOCJDTgHuA1NOvS6yAXw7xFGIUW4lS3xfQ6lM64S72Khr/v3RgyFC9dOR6XRazuvRSN
mW5OGo50b5sxjRqI3XQRstHs1Cw3bsKZiwHmrVwWJY42B9PgGoOSBoR35MYrWltdha4Vh3El48Mn
EFc7GYFYFMwbF5oKXbu+y+8Bk/CREU0wZb4vgWzEuQiPDWg3qkmm6kkYooA0bwnmWdOuTftOD1EB
vh+LtASOgMaYfffjKxpJGZq3aNiQ4RO6FWvhReGA9LWMOKLsgB5ircH2iCBSj7pz60APhTlQ61iY
fwDDehn7aJxhYtPtmmngRRnPHfTDkYeS0HE/6WkOKEfyH7YfIM/rcbnDpIoOMQEiyEaeHLo0hlAy
faT4a+9imvPMHFR+6v1mKL+dOcVMlt7owPYbdAvWESBrL/UO/5GOjrjFsnoPoW7nEhKWeozWJec3
GFi1YxKmIH//NQTTubJQuLC20a2tN0Q9l+xdOG3/GgboBN/7nhlZ0wnjGnwuLe4lmhYF/4sUGv+M
LKGh1qjSQogtjkmCJpKayJVFtLZvcHj/QLAKI4MfvzpaYcEARBomEx72X5frYrhoZk9DA9H2Bg2n
YCphCyBUF9w6i9YtCqzSI7H2HN7Trx/fCVX0e2ijM2BZhhGNK7xebDXcTOukAKnlCuDBLka+hvEj
ZnHyDaWBPwJTnWFB+85iqVEabiEI0ImHYdHpmJgMeW4y42SCOinkH2pkpW5p33jCfwDhPFcnKoEP
w2kS8G0o4ckxQHZm06HX/MYN/dGnn6HPDBz9rMgVB3Kk+Vz1/tMsTfrXgLPk9BC/W9VI07vGZCnf
LrD9iPJ+ORRjTf/ih58hzAbfH1o9hnyLHvQGg9QiSn10Hn+9oP7oqZzBQ1M3FQNXRbjNiGdxpk9p
5Oc4/f/ap5/t9qAyFOggPJdgbaDNOyi4TK764dcf/gcr9FyaKOz9ZjauxHLJhQq+WPSU5piESwBf
IRk0JjIj0Nh7kJy4+Uv2fPRcpiiX2Syg2cK3sEPl71nX2+vSR3v11zf0Lbj+zu4mZ7tblAtFWyhj
20aqHB1o1S4zhiv43+viD+ETQ+aN/9Iyvw13hSnflWvxzsdK4/vUFmOOWiXLN3Bn/OImCuvmaBBI
yf717f7zxf1X9qpv//U97D//G/9+0QbFfpYPZ//85zvd4P//ffqb//mdH//in7tXff2pebXnv/TD
3+Bz/33d5NPw6Yd/bJCXD8vd+Nov9692rIdvn49vePrN/+sP//b67VPeLeb1H7+9YNoynD4NymDt
b//+0eHLP347uX/85/cf/++fnb7/P37bYPAxnP/66yc7/OM3Gv5dqkD6RAJJToHFpb/9bX49/SRg
fwcIAYglBvkd6pMT8bCF22mOP/L/jm4L56idiR/gt/BHVo+nHwX+35ViPpXCFyH3Kb7Y//9aP7yX
/31Pf2vH5lYX7WD/8dspoP3vKhLo1YUcfU7GICmO/O1cRUF6iwY2LsziWbJIOrpvdH00XY7cDYV8
bbdd8e67B/Pvb/D9FX8MIv++InqVPq6KjuU5xdeAqJH36KTFlZAXFDLBTVq8EUm+gZB/uisFSAmR
aP6LcxYBBGyGKcVMJTbJCcMQo6EVfk2Pxb6Iblz0ijuNxvClj44mVm+cHGcn/7f7kwKPVeHtMYIX
9GOYX2o0ffs2zeK0f8ntTQ39gjw0FwCZRVnmQUL7ugl03Cxff/1Yf76uhDIXFhEJcXHBzlWFUAUv
GL7huu1AE8ih7rzevwaK6CKkGxRBG1eau6DmOxm+IdPwY2jFDUsWggsrKBxy8DrPH/YgPQ3DRtQ+
mukUCJUe40xhNvU0vdOAKSfCT/kbL/inVYtLKomBHsemkuhr/viMCwiiA/yLS1qzfLYOuBmAigc0
4bzbiYjHXjF1b5vyLUuE37mswjUVAKUcbI7g7LIE6BuhC7TANSpNiKb4wecKM6wN8NuHuZoTqo4M
sf/l12/2pw0jGa6qAI7kKOR/erGdLzEYWzIAXDHQoPHoD/X7pZaNeyPb/jFd/PYesYCCMAipD73W
c55ZmNXAtnXQHoRlOtDoPmZCFaAY7QVQW28cXqeE4Yf9KTnxweRGf5KHiIlnTHmoqEAOpUMPBxzL
qFivXYBg8+do+Kf7OV1EEUYlNJERBn5cJGata+17XgkEQ7GF8HaKzgWmPr9+Ob97JzwMAqhyKJCv
zy7SuKbsx4mWcZ/rdOtNaH+61XyiJaa/f/5KDH0U4PTQxJLnxIUMSucB9jiWQU5Ael3iQdcxNt8b
N/TzauOEcY6jigVYB+d0cqFLyQKMZGOYpb0TvH9Ap+qNS5ypDPzrzcDrFnuX4NXQ84fmgYRlCIYd
8WTh71ilFCOAtNP7qdcPK/ADWTsrtIv8cUoohO/3PZC96DyO5D7oJxC33MCHjUsX/cYX+517xybD
45WIK8Dvnr1MVxi7EtKhg7+2IouGJp23DSYh93/6TQYhw7oMhERxdJ7BNZ5PM4v+IshzBYwO8sgC
D8f6t+h/P5+CgL4gT8DxrqTCDPwsXA0EsxgLjaf4BPHvlXDbbCjfEVXzhFTc2wREvyqhww+8yboo
1+g4RwFkSY4FJ9UlyhWgmkrAHjtm0LEc6ddhRJtlrmmerGQkX379VH4+RjgN4J6qsJcIIN1n5ya0
XBhG1AJPZXmo3ReRXtdxcLfQx19f5tv5exZ7aMC4HzJfQC70XEzHBzVDVVDYivkUHkczzdu5a9y1
xHzfi9veTnDwsr4QmGg5AKep6+HEEoybHhDqHZTwNMDwdfdG7P35ZEFqCFThKemTAaw8foxVjbEB
WUCLQB8ggyfHkt06NX2qhv3IDwP6B/u28703DlH+cxAGI1phDQJJi8d+HoQ9zLtwjFVxB+imnmWN
4Vt7TPXwp7SWRBAiCcJ2Ck4np4/+2tmLhUBa4I8NXqxBW/VG5TRNxjmwb1zl/PQ6v8ppb39XXa+V
TmnT5ti7ugM8HBPoGHPO8CKYaLepMXJ5442dP73z651+/t31YCNQZNOEuwKPgPkXa/fk/9k48e0S
sBhWgiPbD881JkIN5e5B4RIKQPF2xdS/iDR7S1TKP62t7zcELsMYAX4CwyuY6sqztRdU8MopW4IN
wbP58puHTg2M94cJwlDXBPyGT6c5+LZYgVds3C1cagCa0CMalb/emecB4Nv38E9SVtgH9KfbdfXi
twBWwdfH5rup5X0k0xFxifDNEGD0WSr9xpr5FtB/unUkIoiSigTkPOBLPlNOTrwzJkYHLmOT3gFE
0kZpCHzhWgDCmVrMVpcqZUlHQVWjXrB1VX4LrSwTk/J6bbs9FXc+xDreoWn7Rgfhd9YYY0ANSsQ9
nytytsb4ylAbwT07ZulsXzxJq61WsFmDKL4L33j6b13rtL++W8+dpBp+JAiLS1fEC6FfwkVtXaHf
uKVTUPnpiX93S2dHLAEGLp/h5Yb2tpKXWQuvqAK97pDdLKq4X4Ic/Qg9fhK9rpNfL6/zw/3b8vpW
OSNXQ+5+duW1qNBKpz2WeYjRqOvD6qIP5FvB7ufdhGMlUPDgCMXpNs+1A3E4kiEr0F6qwCWIiqbZ
Lyj7Iq4JgEThti8zgIqzvUrb4zTmYMHkbwSmnwpBpO6IuSHBfFoJIeVZJMy8pnerZD3U8rMvYmDX
IAs8EMAjorHJb6Ch9I6MQWIxuw6AIfn1Q/5pFZ1d+2zFDnpSBNJdfdzTlxmg3wCsUyflG2v1Wxf9
h1V0dpmzxeqDgNTNaCPE3bxshBj3wis+AVRJIqASjmEDzDaYsl09HqjwWATAUZ749i1Bjp8C1ulb
COmDNQToHJhhP26ZSnSWFBaveqjK2y6fjoXnbTy/fKD1iV4LqsqvH+7vXe8UByTSI4z9z8VvpEiX
ijoONiXg6AgZO+faJMSaQtvXQS7t11f73YcsggB3p9C7+kkEOfemydoM77Kb1T43xTHn051VxbFl
3Z1fqisI/xqwwcSlgThpZBawl5f+rRh9nhmdVrNgUGoCoVWw4DwzAiVrHufB7+I1b9n4brABYtTq
WXHjVR3rn0C0mc1DzShwAcBemT+nRIfsBYUwUEAIGGjn4KGeZS+tdd46DEgKq3W+xFMGmyfM/2QH
5ds1EN65QEMD7cCzE1jD+kVDNxjTW1d/4HyMM5PfykHdh0Q/A8T/RuL3UyQ83dJ3lwt+XLdzlVMQ
oSH0UnrACK9Vd3TT+PDr1XPagWc79IdrnD02J1mOZsPan05WQLEA5J7BI55S7EbEhDduyMdRfX49
FMaQJ0O8RR8KCc1Z4Ekxmc7rJveiPuxIDOZy4CdACnr913ENlzrywe4FgSiEWNQGjBf9oFF68mgI
R04js6ZmWUEYgF9tLGVpbmSWjvn7PJO8vi5KvxVHs0wl4LDDwteHYBXuup5973lpibigK1mrjwDg
p0B8D0zfzBrVRFSYVOcRAOklLg8BjH3Vd4DVCxCmX1sggm9SMvXVo/LXzEfYGNfL2al7UZZyY4Un
HoUkzd0MrT15CbX2We4XeLkCYVdYvbNwv7nriaax79swjcJ1ck/kNFy8Xle53DDSNAcXUg6cRpB+
LXCwPmd1Zq4C7YvrUoAXAfyX2bOq+sq5XdnBVg4egmbyfcDcAfntEqfDPAaTmFSbpc6ycLcEKBHj
Fvl8t0tbwFMXTE4/1WBabwvlB0fw+sS8mTgB+ynFBP+ZGBUMkU3byxR8HTAFpVn74zQU9BaUVziu
DPnFzNP02PkV5v8gOaL+7MP3xKvWfs8Xn1wSv2V3yjU0Wcr1Iaz0cN2h032Y19wGSdXLrR3zbdqV
bXrwrRJxGuh8M89tPgDqm+r5s+U1nI2HUc/baWRD0kCZ8KYHJe92SCto8jW8odsRbzQBVXEdH7K0
DR45jL/BbV0LgIrAMFHNYZItyGWVIeBZBw0eXLMZtDcCwNl3DvwNkt/OzXKcWTnEazsCjgHP5sZU
4jnUtf0Kl2y6Wab+yrcZ8GBmTXKYTd42zjSY96P+d7X7KsMGGX5eNRUwoK2XRl2zA57jGBAAsgDO
Cr8YwD9OyCewvUuMdr1iDjdiFcYClZvR664JqltfeOQO72u4cUVB/CvVrZ85WaGyjpeWRUVW4zmz
FmzAChk1Ve1XjNsXZLMSIvfoK2lviLMSXKtZsyBuOxCwKrt+FrQIP5Q1bS8ByzObtD19waIyh0mH
5lBosfpxmHkHwAK/Gsp6Hldz3kVNVWxM5uBYpiKvrh5BSAH5z+gDAJggUYzsPs1fITgu24hki/fs
uL4BP6NoEZh8aDvQdyuFvvy8LuYoTDPF+CUPrMZlPvanA99bU3lh8KscAovBTaHsgupEL/E65nqD
Kb+/Lf3pJsRJF9tw8fcgkwkQBy5qB8nKmryrT7ppEXZdFvPs1PaaIClBXfGxtUheLG9GUF67Fwqq
ISbNtblSvr8ekTpVNzV22JfZjeBSUIDZj2n/ca3LCzTm/DmGGm2mngG0j2YwhgBbfWz4M9Dh0GeY
H2FzQdq7QOZOb+Q8ttsWMLZ9blXQYmOecGYeBjYR8TsYkZCvbA3qBLKXSZhDXRR67MAafco8LDPn
kz4SniUJXv3wrkJr68KWtn60KSsSKFyEIPhiMHAcENqgPZFHAM5sIdgRvFiA6rdFZ9WhyRAVNplr
IlL5V71hm6wGvTAH6AbQ0lcxFRe25kewGrfzYjbrYLGBKrbJZeiazQRwK6BGwTrF1NcwER/0UzbV
JgkDH7SPBebN4NNCXRxYaVVL/P287lie75kEGndVAESyiBH1kcOZYCnrZMABUa/FdmJtPJXjeyeq
hIB8kcsSHqz18GVsMqtRpOytH24GZiBJOu7NCBKSi3xgkU9oYjulCQ6CaNJ6HvaTCel7cDeBNWrt
M+JYAll7Mh3Jkh1R7IIzRtavoQTLuwBAztTiaQAk6boMERaykMN+Y62c2fposn32CbRWgKy+8bAu
jgxSC1ekguzCFsTsGZSLFYXTlI32xZbdi8z4HTRe6r0sYZsI4n/T3Rg2pJvJK/1+AwzjA83wpi1n
+U05rp6O5Lyu27FPu3sHiC7eNzV1pJeA3AbQxY7ZwqrPwPSlh2lJv0gLDSu4VoZPkG+t9yvNr1ib
Xg659wRY23MJELeBI22USXkb0tZthKX7bFm7Ww4/iPvOAzMMBqMIr0DBFnHWuQ7rKQNO8sA7v2+O
/eLYHYx2u8h3aQ8Wm+ogEC1wPqx1+h6ggwBKKmNZb5oWogPHFIXNTk3ZLnXY3unqjV9ZY0ayKZdi
yd+18GO5paRyOw/iZOBj1mm4A5JUXAxtlXvJIleA923DrmoWQPeizC6l1KA09JjlAUE7QOcB8oZA
i66+/2JH955MgH8dMVBgmxG2HS9KLA4MHkfW3cr5bQ26MSr2pkqgl3MNcuOyQ1qbeIBGoV5IZLUc
JeNR3YOO2LYxJFQZ2AZ5PBrrQFYKyBApKFij/TdKHYfIPd6XNRysjqRue3ZvM0pfe787oc1n6JgK
sSF9eAUy3BVaJDubQpJKANKbRWl3XUwntO1+NCo8CS/oQ10zqEfM6LuAtB129/3Sj8c672cOjl3R
YN/I8lmC/VcDEOeA02Mc9oB548qoX8Bbx4bGFuVpF/SHnh/KjPZPylX8yAWBog5pA8hjAryqLlzG
V0j2dsgUeAmG5WDB/GwXdHLQJw2jPF/3OQBn7+Q0atyg6YZHiN/B67fpcbXYyrDdqEyseyhaiASp
z0tGaPti9Qp3M+2bZ0SqT2hCgwrXDMwmyqnlLgu8eb+GYIHX3lSCZJ4SV8QgFdNrj9Yw+wH2b+kR
YmAEkfQLuI2ulOB8LNA6Q9no6SsnFpJoTstHr4KmQNRMkPmoQbyDrkwDQVpHeF/sg06MNu4zBfeQ
tZMfO2Ajd07xVeFI4WAuBFaCZQuokD8mU6E6HsOt+r2CEFNZhs8WGsbAMYOtBjifuwR99cBN9+Ck
rz/C0nnY1Wzttib0fMBN+TxvhmKer0GRXm5B6Wwgu6Te03LorgxouK7Vc564nMPHy1QBpDWW7MZ3
WhexQKT2KJCY/vT/uDuT5biRLIt+EcowD1sAMQcZnClxAyMlEQ44ZjjGr+8T2WVtlazslJX1rpdp
KQkRCMDd33v3npuUK3aOtdnqVfkMZIZpRzs1OqylIL9RsHjCPE3Tb6lZc0BJMp81tGz3japEjsp6
/W4vy201k4Czd9FTCr+JNCvNCgb4Y32nyJ07w73Jf8BOqGLoeZNPy2i+J7py5431yXBU+wCmKIsX
ivVYCVvuS8wg58rHayJ00ACln27Wtfze5cNhqopObFp5j7HmqWqq/oI765WwrDRMK2u7Ohiaw3l2
GHjTnNRsOZbf0pW7cip6AlEa9oeINS257aXt7e11vASlePTx+MTlgqqWPzTqYVO55YNljOCKJO9S
WHME1og8th9yLKBYsjX9aC91d/JN0X/Du/yQFsa9leAtWKzd5BUq3ReQRBLAtg6kIKhHVeq+Y/Sz
xk3SWVYJT8rI76yMzUYlB6zr4x2R4D1gGAdddIjNsPuYcLO+qsTvHhoOvheMoyqa+rV5GtbmtGA6
6uJ6wjOVgWExlSILjiBQEKPycxX6bki6+VuDh7wIvYxmLQj2F+HkM8QW890bsl/QLuazIDWq2QSZ
kxw7b7jJcnPaGTNfoq5MfStk9mJZdR13cijjadZkmIzwh4apOBHQ6lzSIjd32GMwmIwcx/slu011
/aw6cEmrwcbm9dNjuwo059k84/NoPNTn2buLI8gdG++z81yaBapJL+XgH91MQqF0txSnkcss28bC
sFM554GiterzZFjVfqyDEb2d6PewxSr2YR8MrOblaTixDMRas17fx6gW7t0yByEu5fbGg8zBKEe2
SGbnUu0CSX07NcQvRBhizPFkOSOOlLlLdu7smlFhqM8ZrWob6mjg+7AGH7GTllpS3BOs9UPqJeHk
TGZkt2J66xJOQk6WfrgmJrgBvwgH5/4hCOq3qoW1NOrpWp5RRGPtWPRF8QIIeegGY7hpGw5ZQqn5
EnRVGvtOM2NtC9w5dAcSfOJMYqrSJf3CMEjEuGkMd9vajIHsjPUU7nDXRjNWok/TEtoBC2Cwge2G
qtNLPaE28KuysAw6GlNtVm9MWUKeheuyMbL+o1oYeKoke5VBMgI84kSFO4BFXIqx2RbdYO9NL5Ux
gwz8VVhiXoB7SAIwNOLq5Sd8rO4+d1VVbK0pKC5Zxja5VyyjIsqGq6fXULRh8B0DdYt5cap3cDhB
i7XLStLTuJpNdZ4rE2IaB3vMBXvpZMFDkFwlGpSYaLEHGGhwm4F+yz0ssW6OLK+tWi8M2DPVjSyV
x5gqmQMVB43ksy1gfNyHju6NtWXiMhpxtujBYZ4xmh+xSS76nY38LcEdW/XTfrRL3wm7HJ678Fxj
MxSLtbxmnW0STO9MfIBcC8APpQxgG+V7oVRVUCJ7huX9atYl+DSdDMN2Zwgj70Jr8Jp3jLGwPnIp
K45Hjl48w/n3is00L8sz/X1pkW60BL9SPLp442yvOY+5Je68vlCPgZsO3wfTSapNikx6Pjf5OB35
k4b2NqV+Wu5yAbdAlOu4REuN+fUDmlpwR9mBdrxscsu6cCDxphcxmNUmSbPADJNMWwDpaGmVXEQz
9gRRNrOXnfOhd9Pb2lp0J2Z5aliSkCCyJakzEDhjD7/gYarq9aBVhHNFdoerSc7Q09B2hWDW2F+Z
fXfWsZRVG7xizxuGE+3oooq0xgp2kvSBXcZ5TO3nNVMxDZ4qJFkslRs278TlaQxuF1tNN8zg3ycj
P1WaoeKkgiqGQRtlXMjKJn9MXdo9Z8Ykzg1CQUouo2IZHGxBHxuK2nMG7Wkad5iCtOAxy7pj5tYU
4jmryho1bhKxk2zZ+JpR3NYCMZn9K0vbxy4nE+wIg8M8U5pjUOMfiVObKlbfGfq9IymL51Qv5k3Z
WV65F2vsOFGaTRRsOEDiRJgdW/CgxzjX/XOyrH67rZSxGX1rrWJu9G2RJScrczaNvpys7tX23pY1
iNbOyLaJtdS3aYb//B6jg5vsc3D5Q7RikXNulXDqeyAFsbfeccH622QamAHH/A2S1wRAyKDUulmT
V/xKmttE9nxa+iGJ4SzRocu7dity+4OGhxZNYJ+wY3bVuemzs2h1daOo6lwfDzF3yZ3UEBpJl0Xa
jNdWZvpuxNb8C7CTiWPfWQEH4gTsngpqAUfy4i0MpMbupHuB9WCZRvsyme1zc/Ittzt7A4xI+jb8
610e5dTbmrLPJvmYBaLyqseWjw/WNG5dnNYVy7kbaHjaJmFsC10ml+wKBzGRhUKqo8wZOOwJ7cN0
gdlUM7QrtaLh/mD6OIQ54KFFVpjgjM00Vi6re9FEmOAifeJ0yB3yrMIIG0aUBydYoV2CxCg1xmpZ
wAKXZm0XVa64X/TS0rZ2Vwt1UzraUZjmW7Au8w986jKuTa2RV7wd3AAeSIobr3LfK6nRdKlqmjId
/fjqjHNbdVttLsTG5J2Lx8AkPFIvlv42lW1CQ8dKEPwIvJ4hB7diM7Se/aSW+SSHVBDQXjXfZ6kD
O0wmjnD2AMCtTnnib7WF1NV2EE8tIrNmg9nvFxr3Xen1r6qlCtuXpRIeLSvhxh7jylujwnBTsTdv
JO/JE2fS9AGKzdYpXBuqqEicg2nQglon3QKn0/fYS7W09UOrLcf5yXZrO6T11UaZ4SdT3Hv9BrPl
0+ySrPcxGHpyziUO4mnNoC2xM0fmSvA2Bt6e9a7aCq/C+DE42o2UvbGtRXec6vF27JZr5y04DlrT
3A4AAKpaN2JoFr2MscOPTRoPmmOkaLwmSww8OI48e5a1Qp5LcUQ2a+XcYPYdGDeMzbuRQAWOFk7a
Rw+rMf0EieKOZsKsRbi458tYSVZFP1upw7z6syhEkd9X/qo/Bglzocjo1x4EaaG91jIXZ6B4enWR
EEw55ak5OQw+1r8k7EzMaaGXdMN6HJ1eP1tIrHyw7XVfcVoQPGVFusZy5IC7lXQvaiIGZfUEGmQ6
rMIVr7Ww8urcgzDVIl8WrblJXVNOlyUZ03y3mou3HI0mfeL4tGibQJtWFdrzbH/qcimnTQ/PLsYc
jKOLhukhqEz1I7Hd6aln0/9Z6J3UdqOvlfckhAGf1MbEgAUkW6qH3p6vS02JaHZFSyJS0jWdJf0h
J6WfcB6m+2QdPRUlIMAsNyxQwhx83zc2i28wftjmMLHaakvvuimdh0Z5kGE5NJGgOLVhPTRUo/jy
LJvKS8Pn3VBB9R5rfKgPKSogA5Lsyj/B3FZqGk47FzfQTjQNjQGnysQdZyj7mZ74ndWv1R5DrXUC
bQGXraQwMgZLi9lDp/wI9qJ4ykeeLPoSBhDVUh99m/qszJ2N2S504fdzoTdTIkNgfGurwSNBPaPB
boT3M86TU8iQFWDZ/2dTBR6/PxRNLho1dFNfM7YME6ylqMHR9qqLM9pfC2u4Gzwl88PfX+jr1Ol6
IYZ6ruGauPNJw/zziMScWxXYI+MLpgoq8nJIX2A7X6VwXylap5hhlEJAZNe/mWR8Hc38cV0HvTgC
b93Sv0b8CAThqVagdhuhMO4IDJa35VI3v9E9fB0kXq/ioG9zkTERY/P1NqZKU0IU3EZhu5FVgeoi
gX67emBVSnc8qFH/nVvh61z4jyteZ5eexxAN8eyf76e6RozVgGSiqrxoyyno7cgVv+Ouf505XS/C
YDRwUD97iAuvP+q/SBg4WVYo6q5SwexA25mqaxOMpBaxp/390/FXFwoYizIXtR3LCr5M2BsyOEvz
KsSw6SGnWgJiW3ZQYav2IUvy34zU/+JiDoIFZqAG7ma8AH/+VrA9bdMvFBcbqQ45enDO7usu4u39
3cT36xCNGwgNDMkJRgAb8cCXG6jjLUmRmPP0fQsuVbJ1u+ek3ACH5TRDvzzb+s7BNX73zP/FF2SR
4ysidcIV8PULZl0A5C2hLirgqsaib/XXOQHFV5FbFicgoX5zQ//iHUMQidnBdSgqkP78+YYKmrSA
xHhMIE/BXV2B+wy2sfn7R+SvL+K6KLdZQ5yvNjVH57wwZbxinkErQrUSJ6qwf5c2+xe3LtA9pB6I
+NyrcurPX2VgwtpDcuS18i+QDKvppy0euuLl77/LHy/Ovw5zeS64DKsgbpQAr8iX4Sos3VI2OfHN
ZsGoLJcvfTa9s/uh2ymOVp7fIerZEq0I8gtnr9cRXZ+7Z9MbwJ74z2bFbdZ6ewH/HNx50++CKP7y
JvgIRhmfe0gNv6wtQpV9O3BqoP9klPumomV/9ZIfOlQ6kYXOaP/3t+P6wv35bti6iVLT42FFw+x8
MT0C+bLI7uAt8ft8F6Qwsn3/Fss/teiynxa1XUT3AZzp299f9t+/po1a2qc6sg3e+K/pchm7fys9
LN7wtnfsHLCPgH717kOi/N88vH95KdvB5MBbGWA9+PNjNVdQRGEHcCnawoDndfQmRkeZ/Zt96Pqm
/flOsiGgDGWjCxzAHF8e34pxV9A3rKMWwTCMaWM1YM421s3UiXhRgC7b36odr8KDP12Tg4Nl/6HZ
cZDufA2z9yfX6jSPnX0wbOBus7FTAhoKJRCjcv0ZVvz3vu73KXONVqdelXTtLPWQ58wy//4H/bdv
b0NLQASOAN5E7/z1Lo+a0S/yqvpwMr6tdQ8AKWJUGFodZVqxr35nmvm35/Z6PezpHjYSj2PUl+fW
Yc6ld7XJ1GBT3KnTGoIKjZZXtfv7r/Vvhwsuc11dr8LzwAq8L69j5dJAcKkbYGlqVYjNw4sQLj00
jvbEIRQEtTnG/7crftGzBJXllyZDvMiFZljgKgBio1sMITS1hXT8m5/tq74Okbp9lQQhyeWAyPp+
/V3/5ZiBVKlVqc8O3NTQ+93kFnhj3FCj0h6p0725Btu00bYgY/77yv80N97991P6xUX55T//n5kq
DYff6n93Vd7Uxc96fP9XX+Uff+Ofxkr9H+iEPcRwCH5QO/Km/9NX6f6DgzsTY84TLCp4mv7HV2n7
/7ADAzsEol/UZIbPj/dPX6Xt/APNJisCvy0LA3q+/8RXaTjGlyMAqneHjdPjgxi8cObX93sOCjiZ
gim8Dg9+nDRqS7tf1H0uW20Mp9FotZ3VpHcahUio556xIS1vjKD+qotEwJPv68zV+20HzrCOpC+U
iSaGUqdyl6PlFvlW88efoN4G2J55u9V7gSzQS/047WfnRTeoHeuuOZkNsoq0BIu+BEn+sI6Et3iV
fYMONoDNkwKyQZ0EVlv7NOE33Rju8gjw5yfMktHakvRMf6kKFF0wox9Gg0lmu9pHkbGrk9EwPK91
md6CqOrjK41Iv3OyWlaxkY4Z/DIgyf7WbycoQjWp0YLAASICtkge3L1sEXs71PdPazm9Mevy51CZ
lSL4FTleGQdtsnhbA0np3hhqnFXVog0QAp2aXglT9qhzIYuOZvuiFpKudqa5JA9N3afrZpxhWdLJ
8mAtZHN2MDRS5sIr2m/jyDa95L16Ngmae/XTwT7Pbo9pcQoM/meK2S21KjpWBma4aLAGEXK6z/nB
kDpdJ6ZdjRh9aCvvAuoNsp8301iVck4uvSibD18ycygpEMibc4ERMVy6MCdDHsqE0nl2Snb4vea1
pbYRXjI/BZrh3APsoJeg8GX90J0qj92FHye0tbaH8mVb+FKAEG8KPRi9cBim4d25AppFrznHEYIV
+uIWvTz+GTQqfjP+EE4nD/lQw87ouupNAv0IQYwadBQZ/8B31pzTSILrSeSddlGycZnzMZI4eVPp
dDEau+fk+uEH140UEQNDyF7VbmAzuQ9LAOIKyycDtpHUaOi6b2YHGqqY8Kb10ryRyInItGja7Nzn
QbbHEiqjXLoTQDWbX1ybsxhyiIsoIXX3I69jaOqFE7YQI0I86sFWdRCbmUQtW1gxp7n2X5Ez1XGx
pJT8On13p5q26BWGrdPZcdouNy4BNfSubXdTe3k8NZOzCwD8YYStvJD2PE5DsK5uvmV0Kji5UV+0
mnufJOa9O6femccrtjr4OlDE841cMwMiDAQxTV+T2KnW71A1zDireRqAfC67BvB1THrNdnWDKXKw
VW7HZC3JFXfseG707NCk+XlSCQkD91NRAY9POMzoikaq1TtOXCVKHf2WDqFrDdpRmYyzMxk8OmLp
djbisVAN2JaLYAYjPxcvhhojW0GvxmFTbAg1tDeThh4jK9FZjKqnnTfD10O7koLm5UvwIy8nza8v
TAgvy5ycIRf7YT2C7dFtPboKex06j4FWPBP9mz1PdUHeg53TWjOevUW657GFWlD5SF7TzgSx6Dkq
Elb2ueZrGXX+9LE2nrstxu7Z7FD6dK13v3joDIG73QB25wkp16aLO9qoNJbne9Gs4o7p3ELIkkTG
tGAqgWbzocZ83aUWIhPEdJArGmC5rebrL8C4eQOrynnufIOknxRWuJnjT+h53T4Z2egQ3l2DMcww
zuaetIZ6il3MLGgqCugufc0ENcmQRPKqE2Hk0K9CQGKLjb+MTIngh3PyG/rGCf1RqkvlW7Ey5Lmo
x+TsLhMjup7AY4xpu9kq8dEN5v06auu9toJVzab0F9rjGsWGM+01I3N3BZQtHeOYS8YCWZ+3RlZM
71ZiuKe2bvdFUwBQ8xoYSkA565uM2bQeVjzwL1gDkPPlCOQelZchYNEASdJVBlvGEcZrOQlTopqO
zO95UHDLrsr8buuLf6h5uDfz1CLS6XtAQ6Vq/CPsnwYaHabKCDi85YDYH4ESM61S4OmLFg0u09xw
9gpD57DdzbsJt2xIIIzYEm5gHAo7GyK10l4nv8JE4lHU6KpU776nEPW3K0EsG1NUzt6rAxEmPnHX
K4TciiULpNaGruGgR0g8mBYkAeXK2HQYwueEzW9AQS0987Zpg+aslSQxCSXXh3TU7DMcf+S5Ootc
M07puZYQ5tIOuj7ecs16yITXk401ZbYTQ5XM3txl9S4tuLetTkbGTeqQT+EVPG28hje97L5NC3Qq
PrnjdnsLVMzV5Ihu3b1j0FxvOp0/mxTjemK8UFz8Caaa1iXUWBYcwriQaxK1rl3G/gBr1kyZvAJk
XndIzqKuVdorNn/mF3pfg7A0HHCNS3K3gsmHnldtXJ4mcyAOw4LxnwHbAiFfUabPxQahRHMZmnYr
Ry22xgkAecF2p2nMu8x0s4jR2iytnNHNtvm2GgZobTkTAoZ1R7cv0ocEJj+9vcdsTj+Qh1iMYUZt
33tBt3Pm3kOV74wlIiEA3/RvzDtI9CJaRHPr+h76q6A5WoWtDgPNpce8aD97aXwyZa/PjTbWP5Z1
qLDtt2U05LcelGmChqS7d3jyUIzxpUNHWx8hg6MepwrFxlNpW683zX3g5iVDhFq/Q86RH334+Kic
uPEmFtNLXpXNnUYLPfT6EiGd37phXSUjKS9EUwS5fZN5wRNAk/o7Yy6xd3ub53EwXzoN+apdN+xf
hHzBQEcIFVoiwZnZr6wtTXvfkhr5CDI7fVnm/nMgICwypwnGLYF1txn9+a0AbIqidphQfbsPOLWv
/+QgGLjr2c5VpQUEvSs+RqsYw2bWuiPgWD1q7b6/gT54tohni4ROcpYlxLvQuuZR13GI0TFvTnTF
KCbNCr5cw0GpAhZ/YzlDCU24dKC7ut+LjPeAHymJMkQALNnA5c6JfVUb6jPUbS8/6yRKs4e5ASla
5Xiol7X40U8mbDK56PB8puem9l4Y4yEUsKbjaHQGb1pQ3XljMhPH6dUbhSLpeZqC6VJxML6Qk/QM
pxI5iuURmXNli7GtP2hLkjFjGut9rQf1qWNZefQZ/p/WJidauU5nRBp+66CZWr3se2vZmgFqqbKd
XbZkzUlD5PeoFG4XZ5GkrJCVap4aAxcDoQ1yOvEiXeWfCJ/fJWrwLK674H3tgvqbAeT3hgyGq9Co
QFuBDmx9n0ZL+kA/++Gt7FPnwZ1XXj411y9l6dh3yxD4Id3i/ohG5ZksJ2dvsZsT1sa62M1Cv4eA
jUKq6YV4AoKRfp9cMX7KOa02jerXGA0bwGpGs6SnDeiogN9Pn41RjQ8jyv4TEhUi2bRg2Qj+98/S
G9ojGijxuaburxxWXVRN7rDvhhIA0iLVWU8n90FZeNA9Vn4cDk29gNwtkQ8utp7iOyUAgVwE4PEr
IL8bJVwkjG7heE9I6/jB84lFUAedGUJQc+KxD4gjwtiC0dGhZAgTLc8PiePPJ6b91tHrxe2cDd3e
9VkZtUADGlardduM0iIPrjV/UHA7fCKAPBUAuU/ekYqZ1qoL9L1eLjhYBvbR7ebXuSbzqcvlL+Ww
NteF5b6oltkyz19zh27sIyeq6jCnHBdyj8GPZrp13Go1rjzpDM8NATpb8K7f8b7NG5Pkv60/MsIX
/jP8xm1t6wfH1I+OO/qRX3vJTpiEB6CMjKtVnsuBKUPKxOmpGtLHVqGnBDXPfhcqeoh6TyJgrq0R
ztJbv/AZbgnl7UAvQ61PhLubq/6u8vVhTxbQO0r126zou5ByIYgac2JN6soktjlTRpOuZ1Fr4qqw
e87XprfpEf5XZccwjFCrqh9vutxqdnk/9kC+bXnkOS4v1WRBoxxRHxv8+ZOmeOvSrjAI/zKqeABm
cc9ID3Bqwgy9XHNxU4syCRc05wQ1VQF83zGPMzDTSJ4MFjkxv8AYrUKOOmk4y/GsAYONxWr8kDMo
wWTE3547ILHbZdggmInRTG0sJtGt7gDs57SBLZe+lId+mzCWTyNvjq1Ig0NCERGheysfQVAnB+Kr
fFKz0i4u5VgclYRYqaaE2e8VTijzTItrkSDHWhnhz7hHN4U3ZXuHjA9t5vm2ZNLsR2etzin+c1Sm
zhgh1/owxGKHBopbR1o9RPsK0ds6gQYYrBFnSF6GC+8zypTFdyPA4e/09/ObUtOsCyvxa6Xa7rHK
nWRnKtiY4SKLK/hyv4LpjvlDbOiFanlzCqQSlHphF6jymIIg9fVr4p433w29H+zryX4ipwz56xrA
gkBwZw3R5M+HLGlFnHT5vG1l8MKQaRNYmns2ugUFFuPd0IHkGYJHHzaNI6xDRxDMdlo1FtB6oOMo
NDCxQfWhAVzlLmsZXPzKPzNmTC6+vxBVJ8q9zvLsMZcXnbVhy9eEuIF+3e+z3oLbXSKbm+Ack+mI
IMK1xMbRCNVBPNjuZ478cWcG3R6u+7NtASIqWySxARkqsLvEc6HJ4i1IbzJf8bg0pEVwpXE8VXKZ
YuX2SKuJQImKIHlgjycNzG7PxsQ/3DfAt81kH6T8JAZqvpFwNXJD+UmrZ6fN2eLSDJhl2+5rj6Oa
Pg3bmXjfyeXPUVrvCkuSdSitlwK0PK/fJA9pOw0nbQCWDgutCl1psilywvBQqkijP8JY3ZrSE/hN
8mqLRYhjd1A8VSmeR51jflIm+47Y0dBOFDHfVaU2mKSP2ZQjt4YuEOtmh8x1MYstw2lBQs+whrPN
h2fNP5imYBKpqmO+kIc46pmzX6urrjTvYGQY1R1ak24v18Hbi1LV+yXvk73rBIqVW+s2IGs5b3qc
lddNn1bLIZ8lYVV5pojIy3/OwrrrIab1bn6XOnq+B/kg9rJX37oGroJVWm9EuSNsNiSZmywN54CQ
l/HXRK2KZteZuNsGoWt63BoJu2/zTQLXRtyLOqip96tZ76diopMz4gqv3J+1Kt80zxz5K1TCJuG4
VypBVFNDyN6OF+dmGoLbzHdfrdn/gO+bbdCFFHHhuCfMpDJE53wz0euJAmGgSyS0DkECyXlVt5JX
yFupNfl1fIs9QAh9PsHaJpcHxSY+DNTAS1BSQgyIa9fUhp3t4IfBfNRE62CaMXVteRK6vsSDo+6V
W5AXosZbAOffPZNoj6CdHuekIj/Q10aqSpu2UpaHlY7GQdZZz+Dbv+fX6bfchTQkm2YzEPuwIb7u
sLrORjIC3nuGUvQP0Er2NME4TiBvE3VdCvSYiirWHb/xRtziRkLqCdbY9BD2m8HKibKx0JCh/HNz
1W6SsRqjvOxPhXrxAymBu/bTnUnfihVv7WLbqE9FcjW3kKYY60BcD0tdgsM1S5TO5RzEmtA4zvQd
hYqbI37BlmPf4+aLwcAejbb1Nwso7XjW2rsRYBcMczS2A1Uf+6bfYsjyQQYmCfRW1puUJNn5j3bd
aSwQJwWDu8lSll83sJ4yy7wBU22jURNDrNHzg7zaQuoRhr8xltre+6XTROZYPlR4XnhPalSX49lu
JoJzneQSBE0fCqi/Hw0pcqE1Ntnt3BCTBcboM/MoYslNag6YUUSMvp0ehcZ3m8GghdbCkllBBwvL
uXobxUSpkXPrMmVrR0PT3WNp9TY9Fu2HoRusVXa9EmoixrBq7CLMapPIW4OwEhRoV2KZAeabxnY0
ZAhlk1UP4gDZ2bXokDcc468VqfXIk3vv+8MWQIK68VayJ+YmRW6tofrFN9BgCDKfCBu+mQoXR7Tz
I2n7nZNrDyUV+b5V2YODrJC8ieKhE8o6EZ10WMr03q8rPTTK8rgg8kqd9AXD+0+9VHJ7jSondozu
O9N+REtmF8StyXJoDr48uMl95xUlp9SZU1RZ3ptVx6dhlSDmmLQQTd8J4ZOkga4Mvxu5bahEMw+t
SlM95Gb5lHYudlCfjzLVBqhpagRw6xha5tcxaFGpD24Wz9VMeE4KD95rW1SsBVCTzI1HQNZXJZlL
9WBfLJEfPZU+e+gkcfWM6OnSu0JY6mCvLgAnI/iskNuOggxMiVgb6fF3urV79GiXVR8f9FTzYq3+
JcvpvfeGhe4Ujn09BYXvj/mDn4nHfPU/7N7TdyVBCDEUrGWfAYnbDmP6jud/Ownugmm3x66zdk0O
dGG0R5P+naSQwS0blnp632eS7dPXvhM088Y8+47mtB1zF9HUERZcGldTTqpCU5SRlqt74hxeaEuQ
xNxgm5rhaYY2kcyh5wJRNsnpwLolk51cqosanWj2Xpe6/sTNxFqEPjBMRHkXuBVWI9Mr7hiMaVvL
KNqdsOm2rCbw5kwf0ID3u7rJyq3bp0TYLgY1Bic8gagt1ZBCZupmKHLcK7L9NZvqJe367Zyb70sp
8ZAmhDwmNtZTJ/P2SD1p7dEIQ3FStuR3lCsOH/9SZPMbQ4APAi6YuUlOjELlP0YPqHgJwiueUtJU
kSLTVvXoXyYtjG60YFs8S+Dmc/8wzd7Ilj/cFylySaETiVwzyAzJS3gsaLVESMdqMhHdIdRUzhOq
t1gJDRrDiYWKryPyIHSL9lmb9Ddpc5hK5szCjti8ULaRdTu4Hp8rv21r7bFe7Telqh9ehR/NIJTG
xbOJtw6RuKQhw6wNZexoeT89HRuLr3CVGiLfdlN5cRdCjOaU55aWdYbIsLrX+IvR4kx6PHXmIdGr
Y+WMtEjdpYlIKkC6RuwUROk53ejLYmygZjic1SVBnKuWxuuCt6HXAMy3rfbTTmqilDKnRIQwD6hT
Kr5WnRMWUdFOEaZ6labNUcCiMIdOaDZ0G1yupmXsakXhE/HXkU9LVkGUTss90RImn5Qo3MJ+TIi8
ixvAa6hrExX1+ZKH8MHbGEr6p5ePB8h4v/xmZjsx7q4UPgwV7+TOkMm3Wi/Yt+rItsRlyauw08R+
mNXJMHGCrJO/khfNfaS5PVwk8TZ7x9dnNu9c35YjzguvJJKPYLVgE9DBijzTxqNlsJl6s3ygZxHq
+IwLzdiT1O6+kNNBsoz+QXU97TKdPLpxJ4LuLkvt51ku9mkcoRVndXKcOWD3xa/FyH4YDYGszvht
wBiIfSozg1e/HN6ueS4vperqmFwd72jo7EW1nRwUIceR3ZNpIJZB7qS+NGQR2RaK0Wpv+OuOzNMX
UBUfShkvMu/FnhlTzN3y96vGcaD+hXzHJKiS+QZCW7Nb3lTXs1/k5jdKyZJvZjoxMHE/pMklUYFW
yFc4szEyP/Zu86Nha4x1T+JRszw+gGE6B7vF8kip4exdY7pMNPre82vTty27+2XQ6M8XT/5k3ZMC
9A16HhpoqWGK0PFDtA3HIcdZf0JMaW+SUeN3GN78Gq2oPw46uVRJHSGBlBuROYIfcHG3gE3a0Nfs
jti0/ERy68m2gnOF9jHKvPV7vSJcNYltwj7E7lh66OQRthJtsmIGCPEvXmEZF9szc8Sx8n4eFLMZ
2wiNIX2qE/uuHOy7OWehNuS8GXuYLTiX9lXpXFBsruyvpIP1emNHBeLRkKSWcn/lxodajrY1yDir
OZNxPxLYzsVFaE0CGWnWx07CsQkn1hLmDWYv0WO7nMmPiXS/Dx5QrY70uaf6UrT9xx8T0/9oaHyT
/SCevf5UXzm7f0LzXv6LvTPrrRvJsvV/6edmgsHg+HpGzZI1WLZfCEm2yeDMCM6/vj86s+pacrbV
eZ/uBRoFFKqQaR8eHjJix95rfQvswF2nv33rLp+at//m+nn/pvj+v0HkdZjd/vez4823Sr0C+K7/
+l+D4z+Q7aHdYd3AkrjCb/81Obb/CAImDkDRIhsyL0JM/tBfSF7h/CGRaYRRBD0IHd5K9vlrdOz/
QW9GgF8F1vTnyPmfjI7lL3orgmXcwHa8FfWC5uft5JiM6ngIMQqOZFVN6jh4OiSKQ8hWVIeF6cLB
EDvabgcO/6syZyTTBbTGWH8brQUFfj6a6cUtxYi/fjRradDout96U8zmaIjAjEGJZlUBkqON0m27
tI6314S7EptbisnaOVUo7rvJ869SxDLpPscaWmybImwdIs80u93Y93l1mY/uQhk71sxlQBRk1clC
0D15SmPBPhh4xVifMzdQE7M8nRBhYpRDFnRrYe9sOrIaSOdL2FUCa7UwUsmkj06agI03pLSHZ2Yc
cZM12vRYujtNA91qhsMkCNHZTYKLZ8d0Z7ythl537fhEdYtMqe+EP2a3febNeN/H0TXbvnV6fCSC
wNkDzcz23q0Iqtq0ro4f4tSoZqO9KYI2UHiu3nBUMHeM8wlomZNuBs3YsNlR79TjEx4G7Wxa1Ipy
P9k2vZ12WQq5U64R31EU634/hH0id95CW/2YEiNe76fMokBy+35CpVfB/99S64ckcMRe1h9IMWmf
o3w9/1S5cWbCJzHB4+fpG3pzsqyPEyaAZlu4Q8KRbBnqq8p1snDLNDllvXYZSLFzhhVYiWKO5z3D
WOMcHawJ6iAtcFWHaIqDL1nbj6vZsP+GvNcpzj2dtd21atetekIRydZtocE6jVok6if9UPbdQS6j
VowqbRsXX+jSec/6NJjRiqNHPFZhH3+fY2tyjhN39BMdic77oIa0/FJ73shSGQ1ZxZJvt8H0ME4m
Lwj8gCNx7MjLTrYkklDR58oQII2vSxPB6Q7lDQl3mLHSOso+87AT7BfkiFY3RCPiiw5MJ7/UcxM8
ZSgvPZIxZYu/TOAgdTqOXYRfhwsRsX3DptqGORPAUg3+RTh4DS0IM1DKFk7O2D4OiSndRG1OS9RY
wFFWL5mMrz0OxS+Aj4o7O4ntO9KkM+qbbkgJ8B37u36QdXSYwzwJNpzn+3JTTFP4NRuM+0ig1Lhs
HUJd1AaiTPpsi966apOBXKaox8DHiY6+/zai7/wJM578RO8Ze1SxTjsvrQb8didU/H1MivTcxfX5
lWmpc9uBjHzqBsn0km5i/EyUmPyu6Id8dvqhPTOY5x7i2K8+26RUw6Mj6Aobjk4TOrJYLbO9xup8
ZvvGwkyJKpbeAG3qOVxnaAz4XF7IEVhYTVu3xhJxwCu8Dlq0kza7MCEInKnx0NMIGUv8fgGJQQ18
Fxzs7MTQDvDmtehWBJHZGGeirDli5CE2UbLfk2QjihtF+OGwG6Us0x1uyvS5Jj3gkwxV9wA2OblL
+0iVuzbVHDDjcO6/sR/yW0N9ws1D2MMNP2/FsyO60zJt9LPOvK7cOZOrn62s5UutaboYQ4wcoo0e
LYsgUBN43xIyVVAU65o3PG0mbIX5oMQXGuXdeecQN7NLMd7YW5D9ccAFJwEpTMLL1XYM+v5e2RBg
t75lZHxRYT2B0tAuSB4ErnGNnZHBGPPOrpuvw4758HKYWBdwGgmC25MtQRJK3QBhkEcrq/NrY6+J
rEFh5paTmdHPNip2Cl/s0y4HPVoQpGgk5WXUW65/YRL+cu022kVkyzjpVrURSGaYOENzpG1u9aey
XVgeS6ZiErpCy6Rw2xdYRlEZkY666zw3POjByXJMicJ/KEVTR1xWBqvwIVza0t4BN0tPLaXS6bI1
Q5QeGxWGKUD2WYvHBmzn/DKjgP0sW203ewdaARGjrlvfRDWdKBzTpcGJ31nxQr580WN1JK2Y1CKi
tdkVLCqkClYQeU7R0DE4tvFHLh62U/5h7NCtUFVq7xPADA8KjeiXJM7ij07hxzc86rwsMZ3K72Mw
p1fIvBTt62kIxAWZkd6fUML/rZH+Q6xVyn9fJF1969JvuniqvppXIrv1T/1ZKwV/OAxYKHxsLxAO
1DD+yZ8qO/kHUz0I+3AzHQHr66f0Ak/+gXgYpWkk3RU1sQrw/iqVPEosT6LrRXf/Q2Tn/pNSyeEv
+lnNa9s8brQCeQixAwGyfWOO4NRjpjlHe22a1ronuhMLZdfZnCxHWk27IO+QsPCOk8YVpOkxc22S
tKxAr3U6Yh/Hnvp9mo3OWejH0WfSsqvHdpoKFD0E5xaHBR82MqUmiu9d2evTqLFpAmAgO/x01/8S
dv6cifBGmrt+DQ/FIWroVcfuOG+kubY7hy2WT/LSskUeGlKfaIEk7mqD7uK1ZQGvAdnKyQgN+9Re
bPsdQ8sP7e9Pqug/LyC0HR99AYpk+43im8FCXepxZoWLi+xCZzYpzqOiuOxaWmVxvKrgYAHGZ00e
WidBn8+7NLHuCj8xp1Uz77FK4VoldY+rNNfLkLfXTjSZ46jb6EiSmD6VLrL2PSY+VINVY6E5IndV
4Qb5jCl6cS9dLTKGSEG+HAh4RDb141bjun7nq75lvq5fFdUuQEMo6jDO35oZqiRAX4JFlJjjvLnN
UahdGTyb5kD6d+Qf0nqZrkZSjf1NPoWE3PTN1BHy6sYSoX+UPkbMq56wjaLAsCcZGbgSyVg4m4TC
wWJ4kL0f9fID9Pr65/GRGuPNZafnPfR4CX+WHI+SYoCAH0Lc+7a4EmIi/LlZGG9CvYnwqp+XqBzO
umi6Y1NcTogKtJkAdd7zXA7l9SAniv26ohYSUwq7je4eLJw86s/dHFXBkqrwJQETRUDiohWjAl22
D+5SWfSyovGMGN/+IP3KJpwNUgKTgSM/Y3sg8tPfVY2Rx0nl7XM+deDNIlzXuSPn77WMrNtWlMz8
FHPiOG7Q/FjG2rpoefbBMFGt69ycN+hVsMVW4b7ux+ou8Iboax0vDzoPl4/IdCoMnVX10QIoAZxA
5huCCtpzlZhoH/ftfINpqJi3ijgXtvdyOmMw6181c2Mu66WqrqkpUnptg3xE3heT/bgwVIny22Bg
zByDcsFyTDbdIdfFeCfBs1AUWPFpO3klCDL+sk0wzONlEFgXODO608Qs9OQzcz0U+Cw1WJ3ITTZR
b3+ms5VSIIchvvtpTf9i8+v2QM3tD0LNY0WzdGCKPXnJrpzC7DJJE0QStDu3cVTzbvv1Wj/pOt+E
efMYzhYYKX/oblqAC/vc7s/avBUHPZXvYe/fguJtYfM2wC7iJEzfGYPE68er8RM11RhVt0Q6jjjs
pyZCG2iG9ujQ5P3eT459gh3D2lmZmmny5Ppy9oPHznKsEk7JajWeUFOKHf0xtKsyoViLiDwb1rff
CUpDF4qd+/drpnjjVluv2pdQUIXPWdy15Vv3SEi/M6iHFEOMZe+yRtLYH5eJRX2OTiaeoIDK/5uI
BxJIE2okSl48AZx+P//+Qt4YHn5cBzbA0BNra8B/u3ZOkkjxJWB+SdOvvYfrAnkD9Mcu7WdxcHTr
37uN6N6x6PyyjEFSD0LclKjLV+Kw88ZmYQsfvFLPhKmE7TjsKZjbT26gk5c+l+iyYOBWI6OWpXog
Sjw6xqtADnpE38efh5YBYpdG7ue2N+bCikJGFnQpzv122kGkSN9L4iAO5s0+LdDbr9ubj/wD2+Ra
X/y8gOkxCCsi6XzkTUO19frgmot/JhUaEyNH3/gYpeFOaHB/m0Z59bEb/PMhdRKGWwUgAJSNAhqA
84TstUZgXuC2xMe997WjjpxaBXFzsX6upHWiyNo7Gwb8koVXPcoZGqgrWtqDlYnvfN8pT31K3yNT
8QeI/qPYLWE8H127Ai+RNOHdD7AMhGbBcYPTFkOBoL8Kbf7PlmEFPDtjMQ9KiouJ1ja0ozLYkPEL
c7Ad+kc0PEy/QJ/eeAJtqu5jO94ksR8eFntJv6gI63nth+ExqyHimSiJD3mSa87vIXlh1tj6d4ZJ
9onVpoxQEEMxwfA1ikhO0esY9bOXjh4xzgV/+UIh/2mq6fgQ1pJlxDbn40VF6L21DXxzpnE53nhe
az5wXBy+uokSB5az/MpunCTexbibz8q0n0hbbpxgh/Bj2uE+l5ep53yoTTYeG0c2n0g7rbdJDCHD
M726sTLpnEHIjPcZxd/plEE6nmpAz1O9SmlhXtMp1suZLvzhWMooYZw6oEbx7YSRBJ0iG5Vp4NUn
K8b12bQAYLrEp+Ns0TTZe5kc6gMjTnWsGkZMmviM7UwwK4qHcN6HClY4AD8NjSCpGwBuHWHFSwa/
UPVXMyzMXaji6SLrwtPQV92hjL1Pjh3Lc9mmH/0kszaMC1EPDmjQZipFcJlMoscKbIjl1Rfo47pj
DjbsuWS3OVZ+iwhpKOof85OmRqjZ8zt7dXjZhfoB+kV8aZDfXocDiJEBGMNlAARhG4vGO9LMurGN
9YXu0nQ7M7BcW8QxVIVhQAHUMg6l66F55J1jJpg2mSz+lOSy/jCOPrMpf243I7XQA2Mn8ZExlXNa
J5k8t5P8FERDeBQzwpAUfN192RbWNkFXdgvdIj9HwDJvm8x/hOdXcHh1xxvtN/PNEFnqzKpC5Dcl
5WxRh0eUr+O26REQ79amFdfWl2KTQjrlCSOiPFPVuHpJui/8huMdmMcvcVOoM3ANzg2gLu/CK019
xjYXfMLg6m4y1GIH30eGVSZWtpM9cw5rtphP9lOwhTKIfI2+o3O2tEim4KNzus7olaB5+1Yjbq82
aJ0V9AJv4mLEfVwxp1LJ0hK3S3V60CAdPnS8MB9GseTPVZ1cYpmekNPq+oVajBneEK1PEC7KM4kF
49bFCLFdQt1/BHFzlzWJe1Y6BnE9XEBAGh4P8qJqlBXMRUDD9t58UvADXFVW6j4JFv1HC2XoSc3a
8xAWS3PdGKf+RKma7heZzaQlJDmVcQ4M6+hnExYOdCDVHk13Oh6wvoHIgtjBbC6P0viThfAUOVam
vulAyxLyWlldKmOh4q/d8bRIHOfIM9Y+W1P7AnUJER2I+q0VzJhM08g/Cuwp50GSdOeqUMu1cbR3
HniTvQmD5RE+63f6bu0Bl8uRrREbmu2UtEQz5BJ9uS0jxBBxIfxjTwP6aVD+SR0RTm43sK2oZvLg
YxClCB6GqIoo0BY1fgzw1codLL1i57mFWKO30cmvdKmXmWnNXrqoKhoz5nh2qmE59kk70Ew1qLib
Dn1SNiOGoxS4SlNczNyo0boa26G6S7MKspkPIecIiNWivrZXOgbtNIlkdjOIDnJROE/Pc5+E521T
V5cW8fTNNizCbN8hov6q/IYAML2UjyGT9M2offe5j+eedpLFwj+7+9hY4VM0uOMldEV9wgstrvII
XtcYRPwygxdY/g61ReWfDVMFfyoPegiwFcFVDPJXNFkwrkITx3frzwg5iKmeQVmfCdaxbGu7jsUb
sL77TYNuw2GifEIEe3mtitWt03gijujLS2feK6BbYJN8j9MdzL9uN0ExmrYdDravY7/U4npggtT8
+UnZmPmXiZQJvfX1NZjR5p6hEbQ9vD+C7FC2kdH5oDFP1F/7CGFfzRVfDWsCCkL5Vb8MLmu5oFBH
4sO7tjemC3f24rEBZxkErabqp5uxgrqLvr1Wx2xaBELvJtwt2panmcfii9y1BJA0iemmCmqHhZjx
GWClJtHNwejJleCRYJehXadGOa8JM+V57UruLvC046gqdZzKMLxgH48+8uFFe2vnaZY9x1OVyBvX
pyu/dSlGcqpgQvMOSse2oU0fNj0wt7L7OjSAXP3SiKsmU/rkx6XmUeKeNrpT4KhHcd/YJaToqhBX
BHfoE6ETQWYJfywSbMYc3tZ8+Y6tKmaXuRBlxcCzXr+9msZoX7r5fKsjiKrYIur6oUbCskYyzZRA
sh6mm87jblkdxLzbySrFVbrUsJopJ92nDE18AhR1BlTmWl4MZ5gDJZLpfFSAP9e/iKalPjEI7y48
zzA3l7L43JBLeCGGnAlhYOvmc0TGC4lDddjcOk0UtFtRJF1IizjjgUWbetqrni9iqoVfwzRZ0O0c
K8BLZRriSvg5GdeT6TLdFJoTUV9Y4+ofGPWJNo53DfLHJ8RbQFxk40TrXUz2LHaBZ0Ufo6Tm1iFE
XWgWO+arWwfRxxkGWru1F+AhVBST91TEwn4U0QBWuRYTDFz4TsMNU8z4+8KM6tKN6vCAaYFueBPx
gKbTjlzVswbFBx7r1Ituqmix9sjRvd0YuCOUJL8rDpFirmSGeZ2xVx9saIxPBS6qVVp5OloVwvbF
VAi7p/QssZbxKqX9L3ZmWMS2YD5wzwRb0+nMvBcwUkICIkwTPA0QZyJd5NeBJO0Q/5R7uUR2t6sL
ICdFJ0EjFULtQeKtJzVk18jHkvpAskLwjN0PSYwkWuKkNUVzLrrZ2dHJL76agKqjdY55akfZhZxD
KpWmL0+ECKrvmBWmyzLu7PsmTft8myICXeBmrcSxqm36z0uHFr6TjWBqVgt2EOCmHratFsvUIqv5
qFt5QlcFZhjeIMzw8N+KE79jksYOKtW5A+V1G3S1OM0KN0KZ2QjN3RYxTobGF/EJke6o2I01fXND
xJZugVZRS2SrIhvEbeaigNkaTv4ntbskly4zC5/59fwRg+cjNeZdkCYfdOoAJGsbfW5mWxyLvrvF
BT1sPDkfaP7o56SW9RaLgYchKIDsNlFIzV5pfbBGJn5TqPRxXqwP6WhHiBY5S1q+N+9pnZO+ifFn
2znedJ10Q39e1xmmNEiYJ3QRwi8yrZybsotqRoi5vM4SCJMuiv298HCLj7NOLk2Rx1cwns2HKm2z
h8GSj01tuyfShPWVrPonIEz1R+01yqct32B6ZAyIW7BT5KyYj0nd+p+xukRb4yb6q1Z4cqHkG56D
TrebBd0thWHoHh2rOUCwYj6XdQgjUwSCuD1DWoRCBkeMKC6/vvyqMKRFzny5dCmjkULv/xPLRD1m
K0jYM+EVhxekQKNb7KlEHyrKToiI1za2SBLiObFJoZ+N392Gvffi5OKxGljTW7u51XF/l1vZfZoy
VMnVk5PaDz/Oqv+o0/0/yOX9nwkG/j9K7wV09NOhfk0HfhXfe1Xr8Wl+3QLnD/wlFxB/CI9TPocN
IDy4//8tFyC/110T60KyzfgnUA/+rRYI+EPBCrQhdy8At7D+oX+1wIM/okBCKbKh+virQf2ftMBf
dx/oCMLOQLMUca62I0eINyfrGKEmgPN6YRyW2y9Aipsbv/YCUMNOQw8KHDMYVKId3mmjrg3h/9OR
XD/Wp+9OViJueeS8wRskzCKDGT334rPaWNUDpY6P16Mypz/9Cn/TF/+RrvL2YyJuleQ2AsV6G4EW
VQDm4KgRwRWX/SO2DOuOrHB9Xauip8ekPOdediNhwq3dhRyIgE/fFV2DcHxoDY7RGm2ROpYt3fed
ND7yYmq3Gi9D7yQv9o875AMD6nYMcTsCAhSbx6asFBiOyi7FpZoLeHgJsTbLnrOOPR3Qc2Jip1PB
ibvo0mYrnEEk29rO0dNid8N3FtBkKlDjJSJeO4X9V1upUu2cse5RAqlaPGXpkt1HfQrzlKN2npyP
phrvUp0O7b5Nlf2xCxUu507QtEVZWRvmfBL33SZjejucxRwNCRlaZ54rlg/sZmlHREDPEu3rEuZp
cLK4wvZZiHNxpk2Qu9sWWxyQdixDQGJVkZzObQOeVjSjBnmYpMh9MUoW2zLpEnf7nxi4PM6J2qe8
a92bKlf0PsoWQUe+TC1GnS7lTimw/IiupVLT7ve//PrYvvnhyfcl3Jrn20YBgw7n54bRYM+1FMqS
xK7Vct/Hltj4nm6xXHPCVrYK3nnSfhDI3nwgLxDBvs76uEGkff2BKYktOdI2HNdogTELZXURXDAo
GnB0yCa7NhzO2n23uNYt00z0dAk1XHrs+piUlF66JCu0uDHdHeaN7JPn9emzXJIAnbHfj+NJgIDo
ez6HnTpY7VwctBU2aAgb9LiDCfX6U1FCIQAxmMamUZ8msKYJRhNxwVYaZ9gLTWG10SHOmvS0oKUu
1kMfJ04ZtQ2Jy6K2PprBoIUUZRT1u7bt9FleEoyy9YIZLFNdJOrLUtVoIf/xT7UiNdbsAzqF9tuE
pGgWKOSZWuxKgPH7tHCToyomZAQItk9A5YrL33/ej9bm25/KjdBHQZehZ/02uFJwSvPogIldEsvg
uaxpNaQe1YkVNeOV4VhUUaEz9g57harPlYhvBkZo9I+i5mMigVOgKKGB4+lxwlbpa71hmDkWR8Il
2k8yXoJ0G5W1fRhD/hSju+qdh9v5dfUMwArCDEFjFkB5lK8ftqQKwqRaYrkrq5pQC5MYdV5WBfVn
P5FOujEdRuJClYO/95S9MDDHuhXCByl5T0vXlORYpFNJunkskOa2VCLTpq57ToxJkzLbqlrTm41H
R+fcT9yQvIomxg3CcMa5LtVkr9YG01fbGcu5/05rel36X/88kLEYU2EFYKxge286075BC+RqQmYR
JTuXHfLiPd5BtGHAPt+5kWKdTLz+rDBg7yU3NqAhHr3tvedchqaHiWTNsq0eOQeMToJjSDHeegQy
8WZa0/gV71fzpV2UOg/R54J6l1Uu3tkQf92HQQKxBzOJZkv8MSf/ecGqB5SpWloJ1G8BFJDDFy1h
a10zOQ7heHfVFiZv9c6n/tgAX98ANIIhY+MVZoOo8c3ohoyZvC2DLt27w6zJxyhh5B+yDuSrjLEo
43IY8cx4nMO3dZCHqLJzdMmrm9O9KAhKUNve6S1ALaFBMLukRYAALarRZ+eAVq7Rz2TIgYWNRra3
qjy+YBJC4p1x1niZEjzBI7YHVrnUdjLAywnQgjDOSz6tJ3UHT8bQHgrDrnWma6kevZRlCEQwCIl9
YM++vXMC1bOYRhbghCmU7scAxHx96loWjcFiwZv9IZt7dSLKmE7fuCJZk0QozPRZVtJd9jqPc8u8
HE1EPtzG76MJ1XkDr/+dx/qXHQlbzDpsWqUGxHG+RYJ2ZGLFkU4LrOxD9E11bXbSLkKdIyqMD3aO
zu/3y9zff54H9JEK0Wdw8nqNmNgWHMcvoSjD9jgA1UNm7LfwpQevI3pnLrz2nYfplxeXiRoqChj+
5KhBFYxef+I8OQkEkRoLqjuVvK6pOM4mBSLi5uP977/cm+Ed9eP6Wb5cOXYuU6G39WMpCALIqUP2
YpzI1euUPPZuNpNJhWvtsYkGu98py6OZX8XNHVzfEHVgOhLwpobe+f7O1fyyHnM1gtWDaj1giBO9
2fwxaDOd1k2x511FZFZwursiq4DOtDfkF02CyQqB1vJ1gqyOQUqbBwe+KkFIuCrkLCBVaNUeq7gt
3vlJ3kiB/7xPyGu4tmBVBP8oW36CjcEGikd66zm2YBXnR5PX4kMoCJXjTAl5ZxPnc0M6EZFBQE9a
hRKrEUX5ZbG0ipHLRou/jWdkabBD6FETGDOoGxz5TXjCFGaVSBZW0Z0Xc2Dp4+9v6t88Tfy8MOCY
0sr1/PT6aYqndiEPSUEIQrh/0gSqxY4X27e21db/eBsQtoTmySSUFYJy8c1n+YBJHHtKrF3hGPNg
2bo6ydykfJqZel2Fbpd8Sf3FP23KfjkMxgmfFRE+78yj/+Z9Xc+HPET8XNSQb96eJXCnIfH9eEfQ
k8sQw3br+x4IxtHzDcl6SxKijfv9LX4zuP/xdPClHUpklomI9/b1Pc5s2eYWbcBdoVKGTp0pbSKy
bLdduT2qfKhkicEhLooeaynsrAiZVLsF6uRGwOHLCesGRCl/l0BDkbuxQJo49w67VCNV8JAt/cLB
obFpuYBrag7vXL3k6l7tXWwbHIQpuz3f9yESvr76WtFhY8XBz90RaLxRgMSgOUP+HlFv+Rloft3g
ZmJ/cYed26m43ti2hEBWcjUv9HKs8hDYo8Q6HY3O8M7lBevNe3N5FGcsT/ylkmb++oD/9Oq5TTIr
3QwBmHRAMGdgcmYL0jf+vDEelbPxeRpvPAAOzW5A/X4+9qELXHGRuT4SZJQ5qO8tfLNzGpmLCYEw
GuoBX8yOHhEpZ5ZIkd1CsW+uoNZjDxnzSn+zJkGYWmMBoNlBe8JVxWRdDHs7MgB6TETn/kEmmviq
nsSee99OmxTxZWSGzyMqjvRSAaQ6xMrL8qvYL8b73nTOC5kbxXcUVam9aanjQfs0Dv3GvimlQw5A
VCwb06yq/CLxwutZRMtd7AzTt0pyYZcevVV3NwRWx/MyZCt0KVGgWxotK9YbqfSNm3cx8rlguCX0
LPW3gJiHE4MUirlQnJSfVWP5XwmvNd8EMzd7b9splJpg6YunlGYrIAxTsbUFieyQTuuy4GHuwtnf
IMiR1jGI0+lTonL31kdGn7/zGv3Nm7uqBwFnrS0eBNCvf+gkkZ5LtwQSj2ebSxUjTPOsCv1XaqpT
Bj7O/8Vyxe5KlRytYjvWrtcf2DXI4hXIut0Qe/qOyaa76xvm1ekcOYdFuwNl/AzmmSOoefEQIBxS
QWjV71+/dT1683j7q3SEWShfnKrm9UVQzbiZ5WuY76NwD0VT6o2uBhxikyQ4cI6+TrNKb4XxECVB
VnnnHvxSLtN+WDfalfuK1E+8ueeEaaIld8J4h0VRbTMRgnqG/PoCl+RIT34+laSCvLNC82b8zXdG
doq4gP/wP96sl55GGs6qQfRMEsFTA3AY5DXOq5aphV4KjkwcrXrM3ExxhxORMQLDJOvq+yErEXqE
+CiIQa1s6zwPsfwRVU6JtsOrMsFYWJR7bzECyHaAs+znOi8y6F4Wxv4TQj1Y1BbS3jKwRZmNIq3M
I2wxVuqfcHMVpAeP/HPsAAmIsCyqrG1bhvi1o8ImR5opY1vhc84XKHmpMPekHK4BbgWOkjGxzJon
6aIJ7MoPoL+yG4NQAnZJmNGk7xhLiyMOoPgDXLMmPQbAlL56rJ4F7rsxv3J7K33uCzkTUZRDSkBl
l1FJj10BBmiMM2hjU78Ul2K02dcQYWBjpa4jZshdyHXbBNGyRGcDue5fNIMl+tula3+Jya6zd8rJ
O5o2aT0+223ck+o26/B2nquJ6EpDhCkspqa/XcDuEqoka3SuBHtEG6c16gv4xFpwRG3QzvXSV5fB
NOLsxecjMaKjE7quTY/qHTI2IIBkctY5UFH1NMtmBAcb1AKwXNrOh+/bDjHCGL+XxQXoVkItcoa/
n1Ss0q+th01wi8LMv8K13HzyhhGEUwpm8Js9TPj0ewRx+LJt77uAwlkh+HPLG/QX/kMDYfFGu317
Z4iP+zhHEtQd6WJjss3SvJpYsDFnwTWwYCMiU0seZ+FgScwGhLxbg8g42RS0umhXqlo/ApXyzUF1
wve2HVMzs5WqCu+zykcNv2SNdel6CEChe1F14SatccmWWZSf+f5s2ydZXWbXeeCN9cZNK3Hq4qVc
I2TWXmUyjkn/9PsV5G/WzfVkggSPJnZE7+z1ClIOBRluKucdzklIUmGRX4WjRZqARjlIEyt6Z53+
m7d3PWKHaKRpulMNv/48AW+M+ZOJdkwayWkuNb7lBH5EWWEi//1X+7Wx8KPfT2Hl0NuP+K/Xn+Wo
xMprgvl2XcxUhnTeyLusptA6HTMM0QFUhYfFTUx+rKC8n1P6mQ9j3pPO+Pvr+JtlEl04N9dmksDB
7M1OIWvXW9wMz0noTKgajRbjQoiTBW6zT7sh3ouur+QKEIL6+M8/GhuipM0mfcklvL4DIeAjBFya
iCPYSGdj6WNVo0F2OiHfOFvKuT1JrSl/59CwtnXfbEohGlQ/9Gxae78cGixtRq+eCh6pyZHjMaXR
zu6ALj/DqeWxYkaN9mHo9dFWRJ16Z4P4mwea55nvygVwET+2j58qPqf2BfJbWF0JwssXpTvkUdxg
UFYZA/e+Mc3n399jivRfvzDjG5vjNkEjILPfPNNoVUuVw3Da1YmPX0/oxX7CAWnQX+hFzydDNE/h
zveKpCJUM0RlIFL04R8GLREsRW5NdyufsbChZ6ufFs4l8BR9G+1waK+rXGUpNop8XpISQKsj4S4k
UDjJ18meq36gmEZQ3FwWkrV8B4co+YQNnV7GyKSUSD0YB/pQR63/yQ6cVVsbTmwHIzBCyaYd+Zcl
pexEPFadP9YwgvsdVpJIMoXtMggCDbYHWAkl0XMBbYs9Zlx6kRHpcoBXJGwm05P5dOaPGQJjS9QT
iuuRZpaiJ/JSmTnO9oNyxi9j5YcMmWKyWEiu8jq+EICTTUTo01OAlNwcfKeHGGyZAgwucnX2gCnJ
cxK0MR/UO8LHV5n73F5Xa/AJVxDiOYQ/k/fwJBzrHvVTQ7JqNWUtjKYuptvep9YTyyw04iadwdYQ
/wOKj5hSwEeNrX2LTn/afSPVxLvVUmTfqfYI7hxbkjvvVIbDfTemcfM9nBXmssIUMDyAl4x3fqdy
C9xXM7fb0QiXzK40x15HrFQqUWOWytpmZtTJRQPI7EMZRw0wmbg3JyONNM7z9NM4M2ksV0fihMw3
fOeotmwSEx8r5gr0+Ny56zY1W/BZ3AKf30iknECFlthhsNXKpn2cinZ8YeVZYwvzwkCmSqcGtBAb
O6cPBIsoW2SNGXaq3a+sOj3Pksv0+giqsSyuJYhKEnMb4ux2cdfwt5SK+M8LhiSLOBVJZuAGx0ns
HEpyTklSj2rwwXaHdojv6Ybetoa4jwsnaYcvY1mUFYpJ5DObdOqDTxPJ1KhslBWxMVKnthusHKSI
CrtyPwxSIx3wR2t6VomOkZtYYnqx08l7SSLepk3jWtF3KhgvOAtRVNZHFfaBgsFley0IH6Et+BRh
/V0uy4TIkSP6hQd+atgij6Ic1sAdik21uPPnwTHTeUOCoLpMYfv0JFy62WMXVu6LWGJE8jgnWYmU
PzELi9oae5wD6JMEiHB2l11goQBHUeItyX6aBwhdnp7lDqXyf3F2HktuI9sW/SJEJDwwJQGacqqS
rdIEIQvvbeLr30LdiQgyyOjXt+9IHQLhEifP2XttBIgoKkNSKZlGEsxrqYpJ+ngwtl4DFtH03LQo
PvNLSEDR4ojUZ1WZJ/2ois6I70lFbrVdRVvjVlV+aTXSGWTTAKTpZLzbhP5ZAEMQv5Mjlz6KoUPA
1iMbx+1gTPuyKxlDmXS27dqaXkQ+YLU1SrrK1xfEC594TPmq+96P40u/auTYnSAYEjmlV8RmcUdC
qPoYBnjMYzf6fv1I519WdiA2UJylmGBytfz5P6faVV0b2pPheEijlip5KGpfBen7WzFnIKoVSr1B
hrciis7PD3YAHhiVaYVqq/bq/Mq6hZHY27Y3OsF8ZImW7HOn8mV2RHrjUp5/SjkUjQuTkBKkBusZ
kyR/U9QD3RVtFuVjagEb0gCZczwdfVTOFaVKtPpXjLw3vmrnn1GObNl0ppbZDAv+6aV1YiaeqlvY
HpAt4AFVYG0kLO8nMwKfIlwSlK/fyksXFZCDq9KfZ1isr46XR6WBiDanUZNXJGur+vxs0oZ5aVUi
TK4f6sJTg3WRwRaNIUcY7vJT/nlq4Ok2IGtQjWJppslWd0uwX8W0Hve4kMmxDcton5btrXr0wikS
xQJfwsSJSSzqaqaG+jEk7VTwtFojAscSSf0cGc5XQknDGztz1TgrSVAz0QlxNYZ3i6rk9ByhPIai
NzrAaR0s8bdKxsLrB3DezKiz7o/dJEa8jwvbAoLFPtmjYgpGn99NHo0zVwr0ZCBgJbhhw2iPaVQ0
N/YdFy4GPU+N+BagG4Ll4vQH2hCqBxPNHpHuYHY1NYXQkimdZ7gA+//z/TbwYzoGKhtK4fUqQbpn
lwyzEXhQECHLKGhVkT0DKybR4KnotMHnD7pbESPny7CKc29x1hrsrpipn56gJNxhlorhejrzrnCf
Oxr97EzmROtqChmDoaOUR8a9Kh8QrRMvdiPi6saZX7rI7OyYMfE0wD1ZPekMC0CBVCLwRFLnfwGC
OG+woNA95AwKX/7zVWYQrms2wBNUBOtRQUPbz7DS0vGiUtbtLprcGnQJr1myU40p46wj8dXsgvpG
vX/hbaa9zPJPxj1vtbO8Cf+8zVVoGvUkNcdr3AR2siWSv4C2QlIP85B7HI7dPu7i+b/vY1lBBGvV
Mh5HmbZaryYrUKya+Sn1gKk6e1vy2FJGFqVvU2/eUEtc+AxwhjTbqMZ1/L2rgxXCVlrwgomf0Fj3
nUIABVAMG2BMKLPf8NqMo24izN1YbqPE/vUbe+EhsvGsqoKvHRd5MY//e4HtdIhUBBiRD20iBBje
9kRwj6AuMrTK1w914V7SgaB0MDAx6qyUp4dKwdegf0Kto86yVB908C1+kDlskXMayTB2RWqjF26D
//yeaJwecDD6uQwK3q27/zxDNdpzx9QZ06qtbv+1RV1+E46THPEdmofrp3i+MJ8eanWK+ogXe9SY
mcYYO0hMz5MlIRjx1Y3XYvl7TjfhGkMl+EgICgAQra2FtCl7TSQy9ZMiImnXcdoPBROvBwWI89ZG
ZLa7fl4rL+PSA9ZUYgdpcjiGbsJtOb13PZvIBDhsRlxjjUi2THIXL0TNh6aCNmtUT0HcjJ9gFbnT
zin77gVbf/WN4VqzDxj84JJTVAVOPrVBhGAsKcxNPgalV8ksOeLCYHx7/Rdr508bcgu+j3QpTISJ
5mrlYDeH2tdBwh4NTVwgLw2zLxG4pu5DTZ+N4WzQk4scAKHq/JGa4G9v5x08xybH/z6Q150Cto7s
V4GAh7zdkiT4rVaX9vcmq5h36NCePw25Hn0XWlu/TGiFErhART7uEAkNX/LZMWwvzw1AfJphghQk
Q1xqm0rDA36jD3T+DtP9QuzJPQLogEDu9Oaodq6zzYti35i0GLNm7jxNTvojALD4+fpVvVB5IOTh
o8NMkA+8uy5Zk17aua1AktVpGMNWJs441QfnuXMS/Yle9vxcinr82FN0PhklMpbUjAPSaSOg/Ha6
xDuQMIDmNbAZ5lz/bRduOKAJKCRU7UgE19SAucIgVUFKQQreFPuGOPidW+Hqa8gu+aB2FPNwU6Mb
j9m76HD1JhJXtUgkXMo/xJCn196JB5lgxlZgPEvE5S6+osdYZHNNevyI7Sst1NrY6rj49R3hRJr9
2QzD9rcm+tqFqNdO2bZxR7pDgUSOvkHOZr86qh7n+7y3Qnd//Rqdly2UxSwdS39WIFhZ9UyRaIVh
X9K+wTCR+AahTETu1FMWemIIYufOhEy0UYselrhRuIAt+Wb9uf4TLiyR/ARapmix+ff9CftnNeYT
76SOGqLZnKN81xTK8AcT3/zt+lEuLJA2hadruMtOgEji09tS45syOpj0JIbPhKlko6r4cyrBh9t9
B3o4pJFx/Yjnr8YicXMMWoUO2hwYFqeHzGWllXVDsL3oZRnSFKiyz+Zs148opIMdDnT1OUIdtDdl
BaaEXmJD3pOJ27YlM/LTGIXioZvjdB+rzLGu/7az2w4Nj04tEkmGmYal6ac/rU5A19YN3GdgLHTF
emr/17nAt+GLFmTdvpxqLNwUGuFf4kbGwNNyC/3K9R9x9n7yI5AKa46grHLpH5z+CBl2Sp6XAxCJ
qRiRweXzETk1Yh3oRJt8kOldmAyJf/2g+oVTxxfPxwsZAx3jtTqn08IRu3kS+H1rtLQIDWOud9St
xbzBCZ6WvltYib4Ls0D/qKVB9Ae1ZfsLDu34c2yDikai7tR/5TSDy0M86Aab2FmQ04u3+IdWikqg
bZstMOhdNv61RyTyrPdZ4+zCJBhexsFoXihiY6TiiRyxeOUom7eY3J29E0/4KLNJn36aVlIKv+1C
9TkbRGZvZwHQ7zgYCcxVI5QmGF2LGA+d3xk9UykP5l1mB7p1o365cI8AAqEJ4i1cStL1PTKUoa70
pvFjO6m8QubNhw5YxA7GwT37twiceOjeejDOVgQKGdrqqs7/1eXrsnow2smUdVm1fq1G7YFkuiXa
frLRlVx/Fs4nRkvFpFlAIInPWr5hpwfqRwsXqDpzdo6uPvZ8VLcKrI+9kTSGXztF7SVuiz0tajAU
mD2s2WhSv17/EZeuMAUwowveABbB1ckiEdNrYisbv1EF3L44lj7rAXA32er47oz6gKQ4upWperbF
4M0TwKHoGbD0Mxo5PXMVnRCizan1SejQj8WMGSUXSny0yJwg484q9+Ql/GiKVtzIjz0/3UVXhmCD
bhPsjfXnMVJqrejJJvCRf7tvGoOybYp9miQelyAAL2i1ZItXWzFufJfP1n9OeHmgWJD5B1ro6Qk3
MzZ1E76Un0OweZoAje6JsBHHocvV+zFP+p/Xb+u5WnI5IPUHl9ei/7NWSzSGEnT5HJPN44L99Uje
MMlbSIiXQDTh/LVDXBhW0uT2Fi9k3ZKE0MmnepyYzsdaI/obz/q5LWf5PRZNRUHrVDet1QUoFaJN
+Ka0viJlWcQemVl6vUWJ3IeenihJRkheg4IG66OJHzgCd7E1Qd4vEQg1oWRgTdp70QCOuAN8pac+
HpV23GAPJUoxGiwCXFk51WoPlIdptqbM0Z85Q090h9g7+TBSKX5XDKT+lNiaQu8pawQ5H/ThvHoS
lMPEFBjzQ9vPyZvSo8TYQHknqMYJkAem2kjWCCgwflTWx9aHqM+Czzw2+quuTynU8BFchFDSqdpk
7TyoTD7UEpR5KOpjWyIx3FdhHb3iuDCf5jGX8DCZzB3cWSx0ohq9JmzjQic3sM7K6XfQ0Hb1R6S8
e42xCwF36IYZaJID6safGxcLPLR1ECVFPEblIYiBlhypjsOdGrdTftTZHnwpRpXRBiagWT/gKkAc
NOjd4kkdSMRgVi0cFCS5/Cvdpql9o46Rz11/CJda86QW5Z5bbAFYwOkNotk5feirkEHZGFekpily
OCBagvlqJPPBZBBx47tKb+D8YHT4Fvwt0wiccusKC5NxYoZaDvdION3roBjFW+YUqsrcZNHKKaNi
/2SLGuANmuLpjepI1z4VrZLJHaWR+JWY7TSgd8zIBSnnofmral2geI5QZnnfB2H3JaWhah+bRZt4
lyli0h7AveSIyRsiPXAB2cNn7KGl6jWEcRokmc7479UuLQhME3q0BThHS3Ca2JZ6A4q8L25rkUK0
KPCd56ZC8u5D0IXyECD4AYgtdGw6vY17Z+jbqt8OAgMWkehRRipXS96RZ4y9CVOjiZr6wIbX/TAV
af07iwuQVanWpwISvRhfVCmFDchIC0k66gzkhybMyE8lK4Hw7TAibE5zCdFhD9DWd3Y9590WJkCB
S5fnDg6umZffU6VDZdZ3VomPCA6MtTVHyz64pKcOu3RiyM6aY4aUtZEK8g6VoQFlU6SjJ3FVW54F
W1vfBX3Ox22ea5vmcDEWhzgHS7TF+KP+Jq6izl+NcCAoc+oEbWHayeJoDVaPqGcyE0IMLeZcm5SA
jt+UM5Xmw6AKH4esc76NHZ0q/k41Np4Mg7u7NVDhQNI3iMB9kWFdqSiUUnuBeLjdG/p7Y6D7rsd/
Wi2tnU8TiRTTPiImxkLKMwZQX/uGwO+ZEZ95B1wmcLcY7bNw10SQwDd9CLnjM492m35ohm4E6m+T
sykD7A1el7gz88+pMnZtEo+DJ6EAjY+uGqZfJz2MjT0qjMr0LJCXnj02oCSoAdtxKwJjaLZaSndu
o2YWfXPXVPDbS/INEiABOfQqQLEBpSP/mHsi6yWZ8lU6461T8z4FXms0fxmnJs4OGyaW+jIzzR9k
NrgTnW+V6W0QEaMCv3T+2NZCvDboU1qwCiHpCKPmxq8mbNHQIxWw/ZyqE+YiNe35UW3A+G6L502S
Q5OFPy3cEwvHLMhpwIDJ/R3aQ+Iy/UN+tcEDHRNHS9Rm+QIZt8le9N4i89FMBrTUHUFCXpKN8hVW
gfn5+rJz4RtPB8NFKmgv3T19KT7+2dFJrZsEFzP3gblFdH+iebvoAA4Y8lEadZP2miUY7q8f9MLy
w+aR1iz6H77xCzr834OaNcX5UE+lrzg5YrSyItQGWeHOoQfyNaoJl71+vAsnyfEoTvEfsMa62unx
+t6Y+iJkbS2KcN5Xls5GwCITTE/a7kgklEXHK7+ltblUVUAO0hG7MK9D6rOqWBVVAPvoaJsoHYgL
n4Jn/CsNINj440boLOFYpHeyIq5rg+y6y744dlTUB3Re1mubGpDirl+FS1ed8nkhHaJLZad7ehVa
kVuFtOLGtxU3+loDgNhAEkCCFbez35TTrUfrwhdt6atgnmZIyhxptR9J26FQEtvofa0qk491jQAC
sY37gMImvnGDL5zaYtPCpIVujZ3i6gbrNQhmS2t7nz75+JGk5Yg84OK3g230hU7YrYnohYp8aUgv
Q0pmwJSMp1cyNOtCkjXT+0WgASlhVrew3wjLoItGoBxPfb3DtZwdC3SXH67fxfNuLpO5ZUDKsIGy
G+v26cHjKrJHvU9Gn+2rfkBwkR0r/lsvoIz3BzPv/KyOlR2Z5SrziDDzdMBCn1j+iFJM7FSHz2LJ
XW1po76pgdJ4FjzKndA60/Fu/NTlOqxqmkX5jGBKs5nDvPsr/llcekvQ7+wN8Hmkb33FRwfYIisk
wL54JmlxDMe3Ggu5H5EB9sllCHpI+6C78Wycuzi4YFyndxk0M7D1c4+Fn0AcOx4QXWVpujc6K8w/
5yEDZT9D49l6dSrrT5Ha9oQMxQmRvWqV5l96fVa/hXw2F5N0Xj2RcBH/SqpY3M2JMdoo/TOaU+VY
Dt9QRAefjECd//vijISdnQBSdhpA60ZYGYdxYbUz3FB3su97lKygmeLhXlRFBZO6RSg4p/mN6nDZ
Tq5uGq1hdkPss02GSqtlQglRfjodwyx7oZ3A8Gq+llWo32y5XXg4+NxobPJo9cHuXy2PSFES0A6L
aq3soaAkk1O8AdUJn5x2NNDZ2rI55HXV7bLIqKvdUqA/BGpQ/D+uMdNgJFp8HhzGaaevk0vMVWqC
RPJrF7WIMcJaauZoyWgXyUPRzr9Vvtw3av3z5YrNHeN1Wlt0T+junR4T3YsL4pBjxkWSHbM+kj9j
7MrOlt0eqTcRSL0bb+LyN57eVPa1fGGwDdNFFM5q0Ugyy+pzMbNATjE4R0PWBlFdc9l7XNLoWQV1
txh7NdSHZbeksAAaVp9qOs3flbRX/9z4Oef3HoMGW24+/ouLeb0w0EXIIe8No++EhP3KkCVCX8Je
CDJEe9aCCSgKMTwmqVjMtW6MeckI367/iHOfO05TFnFB4cN4zV2LhVx3aFqpmCNEeb1V/WpG4L/V
8sK9l66VjtijFH6Ig89ZYevcNC81yfQkYUjHeLFDkygJrYPZvBFN07wF1lQDpFErOI8TfYs3qQQY
460hbY4p7K4RWmsak09okNl6vH4m53MM1ljGei69dgYDOKpOnyfAqEkcDvXoYzjKmfLP7SF3GM7x
ZdK5dlKdWGKb5JjStfRLJVZ1ZJlo8Tf4peh1CnAaVReXBIhU+R2J5pUvBr06XP+Vy/u8egTROiwT
yGVZMdbji6qb4HlAEfNNandGPOQbdEWJag9F8EecAtPzUPTimCPt9DXwXDfe84uHpzUoNJv+nfqO
UP3nW0SfLJlQ2Umf8INuIgFSh1Iu7d4OHnK7JG++bRhtI9/NzHFTGBNCV5S1gXLj8/0+bF1fBhT9
7L2pjEC3r0oVEoszmn0oW/gKVc4j4LEkeohVyHMfENpiQyI+0XwOaOa+VYShKk+mNg4EP8e5e+eS
4JkerEjXQTKUI7jM1ICO6WfqDICllvUEXVBlV7shxNhtthMjVu2oBwgQcB9Geo3vO1Z+FDrBnUve
JMU3XL4cJXFQ0thWyZg51HnqGJtsiLgLU4+AWTZmdA+Cuzc3aYzL3EvCOjxos90GuwKmebe13TA5
NlkBc5WHJyAdKo3m9m4gYvUH0Q3VV/jQxkdS3NL0yxgY6bGmsKo3lmQH4BB7UO2l4xoP9mAV7pa+
trihRTwvRNHX4EcSFG2IJNYV0wCgzsrAFPq9JWPSrNi6ZWXLQ66Vxe76Q/5eaa5uL0U/g5JF1MNH
Zfm6/vOYjS5AtEEsgi1Xq4m4FCpbUa9CstVvgsTQGj+iu5E/qUpYswEnCTPD9DjN9i+1bWpxLKy+
jT7zKDKyuP7TLnx0mBlizKJspHW9biOj+OzrtgWZ3c+xAuk2KDwMF/XPcWi/AYqZveuHu1Cn2gzV
jEXiRtMaAMvplRjqQPRdsfSYQh1PMgi5mAc2GIliR40/ZP3OzkSpE4dLnJ7n8j1ovCEvyYOeRhKH
fBf3y0BwzYDItyRyXNlUs45VLG3a4ZlE9uB5QMxu3PjZ58+KjVuObyWjQPrtxqoNZ7tgbvFrpowZ
AuZFSdcPu74Zx/uqjQLrvx+MQ7EoaagyHAqQ00vU8m0JpTaDCVJr+86dZeM7NrmqIWO1G4e6MD/h
I0cRvCyAtP2sVVnnNmxScWLNfmlGw8OsqtU3hS70ziBkoNp0HPYwUmbu+GiGOF7j6AtiSefGM3i+
EadZj1hqGbmzKXSWP//n7bADl7BeMFG+SXX9CxGJ/XlyiXPfNFFl+wqCZ4KvA7O0b3x73l/xk9dS
p9OJ1AYVHHZuzCCnB46gHQ1BDRWjmXCW3fWhEE9NO6fpo5lPotpFDezHfUQ75i2JBv2tGIrks6mS
9L0X2ej8YcAbPVcppdzOBGFs841Hj0lcU1VPm6yJ256MaClR4gcs5Ar2bozJdRsGoEBkV23knJvB
ti8NhPdWAJiOYBvntWxk2HuQXOv5Ls7F9LGZYrCljtUTY1/zy/5YdO6HzRQMPTlNjBXTY0vSxpfr
r+rZXeHicF2YfuPDtt31M4/wMTK0MJ4JA66LFNBNXh2brlVhSY69agPdVUKC6BVwItcPvDxz67uC
gJl0NwPVB4/f6V2RhRnQGzCEP2ljVNxNgdbwNcGLg02gN9MvVWSRY4UYVR0Ry0/y9frhz951zhtl
GYJIxqYmu+rTw6chbvAobdnvZcS6Scec8AImcLwdtu7XD3XhTGmx8YrxDCKjPnPGGiF6JNKl/dCh
8beJGkbQUGTJoo+a0XqQBpsB6eKLgWMc7q8f+91WsLrMqF2h14FCohu1Hi3EsWAfFVaqD7AIPyd2
k5KeuJvVD2WgFo43MbUtPMUJzEMWDzkREmNBzxTuDNHIrO8m/dtciOk4BCFmPAHElMD7DAZvNC2x
siDejE8KPx8WLOQ1CKp2EuxyWy2F14kSPq9Tjhrp2F1ZfZg1aX4nmQh/fKrW4d8qGFJ3W3NdkF00
eXvj2X6f3a1P3kDcQZQo158W5+lNNke10vvAVH3X6cfqTiiq+nvS7ah56qOQgQIkqjLcBaY9/xxA
qUJUwq8+boHsT5Xf1NLe521jhItJjfgVysJg2xQZvbPrN+nCO7goVgU6boIHkOyd/kz86UUg9aVH
30Z49DH9zwuaxnGmR7pJ1rgPMeWRCKbNQXzjLTyvWXjtLRMwDdfHNiyxKknHyS5YHDsNWExB2J2U
sfNlGDr5t1cXinIa03omzQ2Xr2ztJ9rFbbU1Byt9g3U6bXHZxjfelvOPFb8IfSQdNsCEPLGrhcHR
wzJxBE+szgzvY1kM8jizQAOMLRL3wH6tvCNaxPLmokpfXKLevLmluLpxT85VQehN8ekgQ1zamOZa
3Kviu+ViSOGnaGuVu0pAO9yiXBoqjwF28KuygX9sDROF/FA0ZnqIOoSfG4GVESB9EHXPLGmAGPQa
y/a2YSxr3PiJZ0WdzpYK2KWu4ymwzzqRGnnZTl7aBACDyHwqMRdteW3Vj309F1+yrMp+Xn9MLxwP
suESMUVxRF23epvwvfeIKQfdd2ojKLZkKAX3iaKkb3Y4QFW1C5pKN07xfOlELUufaLkPOkIH7fTN
GEszjsj2M/ymV4Nt27pxuhF5ClVOl3gkkkQyA0yCeedgJZhvdGouPIl8mQCp0DXHaWOtR/FYrSe8
447hDxGt6yYkDggsY9Wo920SxYGv57I4CAcnjDoa1V0S94JsQbSqN75VFy48m2YuwTJ9Zuu4XKV/
Kqc67SvTiU3Dr3pcoB0m+B8te+iMyiIjNGuKtVm/8Raefx4xwtNUYDhk4zU6K+BndyTMMzT9iaHX
Ha28voD03Cj3jRUb6e4/P1i0OM2FDLnIHt6NvP+cX1pqDOannIM5PX3ptlSACmbho4zz3whCqhuy
/fXlJNGGkmNxX/BAwZJaXU7XDie1j+twl5g6xEk4kHc4QgiwUUkNvYtQtd16jNcL/PsRQdfhSVhq
Dai0JzeQMAWWcVMoPt8O6wHjfweJoC5fBMQXHPdEabdOf0sySqedv/bfz99yWIsBPzMRUI4Izk8P
O2hFYJO47PjQM7Unqli32pEIML2qPSK4TeV2+m9DBArsqooYCR/Cn3rnMgbuyCoL3MUMo4pneB9Y
sAar1QVD7TI9FloSvQDkndjGF7pZbWUrw491pBefLPQBYDlF2v8eYSCOu6AMF3dsEbU/OsLnv+VT
BzlXmLNlE/Fs9eEWxIbIkDDGGEJKupBPs1PWf+Y8s4tNSCLqbkRjIu7aZOrvtKK2gVQMcfQ9ihEU
MDytBrkRbWlXW1eO9OhLpaGGcdowIUGzmgcEISYODEdphx8hgv5mGZiHg7eUPfxVyN7/8JT0wTaf
Ka63ccnoXZb4+LaR0ZV/0qhBtZKwnNebJpBT4oPZ58SbRgkMD52S8kz0Qxr5gbSTB2kO4bwFz98d
XcG99pPUIODcUvTkFxsEWBkFD1qwmVyrIR03bUs/qDVgpSrhkwRYjg19u7HX00dFxFg7sDRH+JMz
DZ9x3OaoCVso/MDBW6Wdn6D/JPO2h2HOLsHQlWYT0qp8aPizlyAPIcm62qCE26kolrIzj2vJBqvW
X+YRccJuKKvhj9U6VIVTYrSvJZOsP91Qsnth0+ugZ+vC8lXLGwkCdZT1PUbVIPPQqsD0thI1+svK
qRYEclmVtu37yZVIygNgcjI3iF0hZwcaUoKQ4JvdCzU8JIVIDoFmj7AxVVRsAL2jCgVpIxb0HHEB
CJnKsiu2lBuT3DCKju6YjIQ6R2M6ugHrophfJRNxxB4DsxlszKSvbdzQZYyaaH0XHvWe8CbIWwoY
d7cYiEaBtSt/zyLAcj9i1TfIYY6zxx6pNgixfv6bBIH520EksgSGG7TcYAVMHivjED3QxU2/J2bK
m6vmoyW3PZtja6PhhfxVSvChvtQG+6EmT/cnFw5LtanErMvXl8f1WsxrDDV3mcksYyymt6evsdFi
f9Fgju2EXlZ7p6WDSYKZRHQsprfrh1qaDqsVY0GLMpBZJhTQNk8P1YRhmoWRQC5aN4QxwBgYHpTK
qv8XCkqOefinfP7fX/hvJuOF9ZDxBzRPTD1LU2BVSTg0pWcr68KdzmBY9ZUwDT4wRCahwcqQIwyy
jj80qnVrKn9hPcR9TdFElY2seF1ngwBR6BHH0a4bwoLMslk9QLPRn9h5tk9aEJm37tyZmI9bB8Lb
dkykfMw71l4WW69lERo6kS1MSduf/Tx1b+zyK3KnYiVx7506jA65XiyBVvjmX8GOYD8VKtCDbVcH
QfbVbi2EUzlN4qe0wMJ2MEFGkE8eYKD1tLBVCPfuVPULMRRat22ZW/yKGeyWu6KaGExLRp1AcmI8
15sghjK6kUWq3ytBLkgyKWb5gTaUQVZzoOnFzpGmeIjSaljIEplBBheeEAV9VV7sqDHmZJPnwVCi
lUIpw2suVGurJ5n+pVc0tghYWPtvVioniMi1YiseM4uKwYQYuo5xQ5hqfgbGud4msqo+9aac+/0E
kmje4ZhWwY7ISv1ZlXYTAYXRWI0TmdhImQI9bj3Ie+SEJUlhs+SEYC+aFM0MibgRTOKq1IqnQA2n
wRMFQ6yFwDcnPi3WUe55Md3fjUsHloQpuq3bOXTTX1JkxWNWuaI/XH+HzgxMSxLb4vBn9WPzSW1+
+hLZNWnwqhjS3axHmrmVxQiQ3LEU+N8mZIfMJBiI+DJl10cET7Rzr5BgnQbjluAosJNWM4qZCxh3
f4pCl3gYqxHoNRutvIvlJz0w7HvXaSR7b1HG3iRnwvmaUN8C7Cm2jWVMT6DmCukBucYVUPY3qrWz
iRPnxxDHYSXCnkVxviwi/5Rr/TJPTUY334FFmdDtSatFVh8NdHHiQSMiQoCOQKJgWtVfyJFTRIku
81/4z0LbM9oxf47rGL6CrErnUBG7opG25cw42YdCU24snudLDRJaWnNLk2lZaVaLp5m2eawHVbVD
j6BuyxrLQIxC/Uefxd+GyHjlJMXn6w/Au8n0dBWlqgQ/B3uGFjiNn9MLVDqAYfqKKB9h9SCq9DIo
D1Nai9KvkpaeYRMtyTEaLbDcN0iQQxar5JP0Cq1rzW0rtbrZRKGdfUb6VgBDHDsr+GDVJFyOwUS1
xuudIE+2M4dwZyPLPWtS64r+i4WgwUEZ+xxjWOkedUlqrDJOZeO1YKbmj30Z6fEHLdIlhkPDRrwe
xTj+cmUCCCmCFNCUEf4J+9D8ZqIUjHEHu5O8S7Ws+jEzHYcCHXYMDG2nY84khohxspOExVOsTN1P
AmVDHmpMqRBTErX7jC/FIOuNS/zRypb2qasSvHcM2sL+xt5jHO5M9JbQf1CDvPXjQEPfTsb40TUQ
WVMd5MXfJooEcy2+jwC5Q1l4bc37zdQ2IPoMHaOCXHWOGCrYWV9usxqt4ZaiYnitCFcavUhP++ao
NlYfYc/JgOeEtZt96WZYRHvC6fBcdyproXf9CXgXZ5w9AbT30bgwfWLLdvoENPmsO93gJjs90eD7
paGmU+wLo90EVo2OcZhqGx7PkB1Myeu0USfL/FKiRi32WmRN+rZGf/+9y8hbeBj0RsufpuVyoBWj
4mZzNJTmI/bMtNmyNlN26BLC8JIRiIuRJW2gshVBUX5wh7B7JKlAjp5TEaq2zSfw6Hz6FPtP12TK
c+421m/dysFEXr8E599aAJ8wfKgjaKEQf3x6BSYcljYZWenOnMriTs5Q1pKQrnIhLHJLmzy8sWFd
3qnVFadhhIwD88CSFboqKQgOboahqtOdlkeRCjtJLdpHN8vm/fXzOi/GiDBgW4zfm8EiXbvT8zLV
cAQXbyY7wt7dx8RuSiCfTftBNpq88RRdOBSDYn0RbzC0wbd5eihUprTszCnbtSjR9nAOEZ+3lvNM
b0a54fY4axOzpuOAWJo7zAGYTa8uH5Hx+EOdON6RsNlX90VvEQ7FIN59GoeJEYhF2UGN3yF9d5Le
YkOVxRUsJWFKrJKzlRxcysTsKUicGU+i2enPbpr1FCo9qjSPJ6WJ7rquJjKsUdTwaFiD+XfQSOja
OGoPaYjeTv+1No3FY5rPDFkks+FuK8y2+SLLVrfwW9EMfQha62ZAxfmzavHivM9H0Ygyizu90LVS
IhqsunwH6H4qtsPo9u6nwFaUeyVr2AwrzjCaN27uGX2aht0y+nvn8SDcWGuP4jxTRTuOxS5RUpeQ
9c7U9m3Smvd5r4g7XMrmISd4eQO8rP9jKCE5hQ1JUFtXL8yDCy1uYwLYfGyKmbRNOrLsu9w8Q6Ss
ir7YaK0e3qhrzr+kFlIpweAP9A1Eh9VVYqGikkENt6ixxG5WwTGWLbJDs9PSbQO/krRBo7nxWl86
KPwLzDmgzJlfr163iPAPax6Ii+eBsfdjp0PD6gqvqk1GwnaT33d21O3+6yvuAodYwiPU5X/rkiGo
nDTnm9Ls8GE0yQYSo/mlsMluJ429uHFRl1rwdNnCUInpCCWYw5dizV008AxCYmrL94R0n52e75bZ
DtO+yS4od5/KUMgtVgzx9h/PkTkwZ0akgqmy51kjHaTFUllNY71rpPOF/kLCeMFIjZ0c9Prj9UOd
vV0cimmvaVvQylndV0uL4kzYxCaV+C9oh3/0vDX2NJPyn8z+6c7Y4XxL77YWmCHrgpjHwEuDVuFS
iZ2+zgbfAadpy2rXQf/8FAV5u6iuMQRWbT3uc1NdaDtRx5/zlbpj9lns4MI5N5bUs+4xP8Ok4CRB
A6EZFfNqqpNnQwWZIGp2URIrvxJ1cIhyUyxfmhi86JGNxr1RJoqOg9DJNr1ADiWdorqxzpxffUaO
vDdI/xw2JWt5mGTqRD7k3O9EpsrHvnFnj4vnHIlCHAW/Ajjz5vr9PnukeZzZrC/kBj7DPNynl18d
cMUEcdzuAmKbDplGYxOzTLLPw2l+NN2cfJUetjWzwuwGXOPsg8mRVSa6SH0oulEfnx556HWjmYGP
7WKrT1Ucclp/V5pUs1RdSXDjNM9WpuVguLN5d7jTtHVPD8Y7q0j8w+3OaXX9B/IC9dC2ovRqQxs9
F0fmccIafeOgF88QIScUPwQ2lJenB20GnVk92Vg7hx2TJzTc+HXlaoesSrsbK++lQ/FJdBna0F5E
p3t6qCIFaxlqZAnrIrI2fT/8gCo4fDNaO3y+/sBceER5NKFvQdCkYlwzURDwZ3k1alSukWLfyXHq
XvC9/4ySyOlQ6bHTuH688wcUbdLy5WXF1UGarRYk/MEKHs6O+Q0xzr/sII229hw41sYxmUFvtCnX
G5xpDRx5aTqfrh/8/GQx8mJ8E1RaCwpwVdT9H2fn1Ru3Ea7hX0SAvdwuubuSLEu25X5D2HHMXoad
/PXnGZ8DHC+XWEJBkOTCSGZnOOUrb4lxxuxAHBIXa7l7jjn2n9GjLx4Ubop3UCL/w3Cceg0qrQR+
rbEvFCiw2dKK/LS0i/kWF+75MAmaaFbkZN9GtAWOt6d3fSoo0/EZAcH9iZNXu0aGkTgu2kyvhVJk
9/b0oJZ9GIi+rw9aqylvysnYg1LJD3bxiKI1iKqtRLGASICUcblVC0KeCdgh72Y/26eomIrDPCqQ
ZhtR+6S/FvUVerWtWeWPdj1EO3O+PikMz2aiTSlV5NZ+arUze25ttjnoID17VmoXTRA2WODRRNm5
zbeWF9ESMkub2hnQusuZRo2jjyTK+WmctOGxzEj6wrxAKjYu3J+oJY0AKXe1oa8wAgD4QCUQftH4
pTG/Rm6BBnIWBZPhkx2N1ftIamafl4IuCGAo/d5aDPwU0GOlgYGi2NskT/tDXXjWTxebIxzCU/XH
7U12fYDBslFdkeJxcAikNeTfBSjgXFHZo2x68gq1elfOkE97gzxEMwvEqNw2PjqtoQRe1biv/tSy
uIcaIpwFtri32t6xUmIBjxXISa2z7PPQUkKx9Kq/TxJ3zzHoikKGIBkfGXQSoII/++pyllaHRx9Z
rIPllOPdWQj4PNE7Wt5JQca7fLCM5pBWvXsaUwOSiBXC6Mq0/HOOs+qn2+t9dWfxS9gDnpRIIahZ
v+jI/zh1YQ0OaHFAQZU+faTdnryf2wj/qsK0dp7xq8/rwdWTjC6wMMSLawBInpbGGBn2hEfcJD4A
FXmcB838mo1ZcYcqQfjOrPrmZ+/oyt1r5wm+GH1snSSQLq0lf9hfhU0WG5+kdFFPoq8sevxkXyZK
1c9OFv3ISn0PJXu9rJB7gFIQsnB9ccQuh0tQstWrtNZOHSpyB+kXf8aeg7bUSFV16Gvln9vTu45I
6TJAIOYlQOkdMNjqnky8Up1tZdFOKlWfd6Y3ps99ZCfnKiYePsz5IA6hZ5Ocp1nxdY6LyW9VE7W+
2z/jinshbaBMsAwASWQCsr6uo1qxCnwZ1VOL12D5qUXc2n5S61T7Ci0ELJw3WvEYkHF1JhrTpXvC
mWmuH2kEdsTJubF81h0O/VGEhrYcFKGOlo9rjABwPUO4ObSlsDu/RHcYj3V0MpJDiYVwhdNCiqz9
7clc71UaN5LJxKKSaaz1MtGA6XKrHbVTBb58Bj7lOJ9msGbPmWKHd4aSp8cEYa0gt6c9eIqMFP5+
9XAWgXVOjE2bDpDMmmLZgRjocata/Gw0dD+qXPshrYdqByyxfnHkKFI8ji8GHOrqY2H8pJtNrC5+
qenLP6mTfC8nO3/qEk95SxOIZm3c7Gn/XD04/zso7QW4UPDE1tL8o2tCQRjMxY+I4wX9QVC5VeiK
YDIj/aPWoJiW1zAgfdBpyUvVgVVevLl8MsuqOTfJIHYuhs1FIHgi8ubNRSXq8qSak53htp6o4CRK
7lnnjx8u6zWDk3CRlSgG4ywAseyclCv2IutAWRwFe6JVctk/Ug5/XUhWETZVGXaLr+AreQiNwjsr
TeZ9LM0q+pUKIBtpjbhBO6jTGVJzScVdRPe5Tn6J6ND8BPZMnLwQ5LDplJiqhwMQsaLLv04RBhpR
7sY77+MfX6nVpgS2xwnnWuZ5XruFpVU7IWAPcLAxO+fRxjX+EKHOh1aaEkEysRsH/kXuqcgyxOOp
MTM7wM7VOTp6qnwExUlA06V71c0rOoJcRwluBMrHtcMFePn9NKWiaBTpEq/Yjd/1vB3wYJkH7/O4
VO5DlYSKGiC9qkVBrPTUL02UXZRDUav9/USxlVYniTp2S6qiPisIDH6u7cR4Rz0yGQ6lBdzjdPtW
WUeU8vdytMnySJ+J3VcX9QDUp+yGbAbPl7TvEDNPHnrcUYLexv389lBXj8KfsWBkwaGWZIS1U9iY
20RpOdAQdPe6j7rilB8VBfBVlA/9TxGp5gFoVsr2rpPjrDjtaentPUHc9UsofwOJpoQpyRBjTZyx
o5aLq0N9tzKWX4qW0Ihv8Eb2G0DI36wyU/cmLWsQq20qoypKX/INghNwuSEaMmcoz9ydxtLTT2vn
2FcoK9yBR8CpC5sifCGqzLnnyOnnAuTvIZumWRxqIxzf3/4AG3OXOmeSFAfY7ioKGDykJqtILH5B
t4cZd0sQpWb5oKrtjKjlYuykEH9IZuu5a7RISLThQoBPuJy7gohYyHiL3yFydK+PgLufrGpqabBB
BO0PbhuCMsyVlgC/L/vU9iMw9D96CxrhwcTVCLkrI20QGgmV+eeQKuihlH2MuKhjLMp54rpRzgiC
NN8xwDbfR/lUsGmiuru37M4ad67mreUDN8jmpZDJ3bwKoqK59SyUgGZamaVyaEc7e5pdpz2MgPH9
JQvNV0JX2KpUwUGuwGUkglrHiKJHch3R99kXTvaj90b1hKulRedRFIjv5VwSuVjub2+Rq+uA+gvh
qA2agOgbraDLLyaWCFwYMj14CZrum2EpYAC6WYSijL7nxHr10smhZFHYohVEvrcKgUW0jEuouAyl
t8ojliQjcuTlDHHNshFZq+zjUrXdzppuzo9kSqovSu8y+ed/PXMh5tGmkXllQOdY/AAyEgdtoyKP
K6XOby/lVdDE/BDKk2hTwPZ8xsuhmpTtP6GOFTiVXX1N0Zn17QRQ3N7LvTmOyUaRVR6p2nk5To1p
EeK5cDeLMFweKIZQd/FY2CBbkvCjEWalj35E/d0eiuE51maQa9ij+aVdoCwRdo71TycG85ShabGz
AlcHBhN2+FBAqqkf8FSvYplGF6MeoitP9dDwXkj6piOcmxmq54zUGkpHO+X4jY8LkNi18ToyaWau
CUYDvlJ2UtG5F5XjoAikAfzAXsiPFm/v425NjU37Z3oc0fWtniXpDEqBc4IfN6j4FMxmG8W131Vt
fq5nTdlZyq2pkZ9LnROo7KDsLz+yHqpZbkGgCHp6oS9xgWtd6dTiTe+4e4XfdYmLp8FCT4Y5Afan
8bwqqrugAlQTtZgAPhRiqCPC8aiOT8ZPDovx2GIw84SK1aCchGKlRzXruuD2wVknOvIHME2uPEiE
oGlWF0PVqaETltii246Y3oK3Up7LphB30rTzaZmn5GFE1i2mBzkVp9tDX4dvcmxCYFmG4jitJVfI
ZatOs+GsjmlXVUfb7NPhDHEEs2wi7/BOqOReD1Qi6CbH6Dw559AsRmyWgd+av7OlFCdHQ3X/rVhy
85OYKc0e2kWJv0dILqJjCvdn51XauEYvfvHqc0VFqUQNuX2AX0774tjzcA/JLYX1aoLQQWL6ZTAJ
zW+v09agNJo4aKQMbEp5PP66Rm0HKy9y4SoYvDD5PTcN2ltahrRQ0Y7P4Oz6UwRM4nh70CuejNwY
bEt62Vyq8HVW9wlqDpQClaIKYqF58bfEQ5DVV9suTN9YJZqggL8AWQZ1M5j3edxm39vF6pIjJPdp
ejeil4+wZCfw8DPmEpy5C0vt5fZP3Nq6rAehjsymYBlcrkuVp6BNY+KbYSycE85909FFIe5eo+f+
e+iBxqvCLE5une/Z8G5dSKAxpIqjVF2yVq+Aliaqmc95jemZ0aFfqKIyw4ewPrtUwvGCFT9ePVNp
oM73d1FWuQKnCDzK8hgwdNBmQg9a10zxialCH/tN9VhM8a9KNdKvqDHuOQRsTJSOBio/lCGkzsjq
JkRjJ0ktirFBEWEfqJldcd/nWR/oimKeI83cE07feF5tXnIZLkAM4q/LTzo6pgirMGJhCfj0U+9a
ZXyP3squdor8QhfBMsxNwnMScFpUgB5WA9XIw4TuSFc2NCS0bJlT+zz0Yfs4Nu2Ibs2knIVSZ34Y
01A9jGXfvbWnHu5/GRX2gUpFfBg1PX1/+ztvnHQAETJF5F9s6VX6ks4eknq9hqwh4P+nXu8yXwG2
cVc2YfsBYJ3x2KTVp9tjbi050QBUMtlm4blbLfmS5XqJFwqetm0Z5FFuv3WUWOzU0642EqhJMlGE
CuSFQgZ8OUpam9pYIFXq91GaPmlakKIVlUoMoD5o/c7FsDEY8jNo+4FT5hP/qcD/dWEmKWVBhc4O
n7VMfHCY2MuGFZzYqVcfejBRO2/o1njcQFLuH08GqmqXk3NqvdXVwXH9CqN28N2Dd6Yvar9V3VL4
Ihl3kchXuxc0l6QIsoEBvwKyuhxwoUHh6JPOgLoCnUfJY+efZamn6NhiJosV8dhUcWAtNerNeoQ8
WAwLQ/c1gL3ekXo09aVKb4yjgjEt0HzuspOV9HF5wtU1/j0BtfawWYvEURiIWh/qpM4exySphzPu
qK13UCKn3lPZuNr7zIlECFEQuBCaue4OGIjwl2VduL5rKZDfdDCyyPVAeTyWc62fNWQtT4a1KyN4
FesxLMEPFQpaTlyQqxsuN3rbVXowHNpstMAuJxszqq40gFPoo7eT8F2dNTkY6oEW8Qc4/vX1Vswq
AuIWg5nSDO7OTR08LNpyivaUtbcGQg6EAiMubbzjq8e7VkjehVJ4/lCCPzc7e/xQVVbx+fbVsbXv
6eRIc2juUZbxchuOdmWo+TwD8Ned7oM2Ym1X9XnlLwiq3XcC7avb4218K8iSMPyoHnNXrfPlJu4H
2GcFnK4yo97Yl2312CF9rB0qvWp+3h5sYz9yf7B2f/akt9bxGGEAJSk2XUhnau1bzZh/L8aYHsw6
6++9Mi8ec7bsTni5saBSCR3LU2A9JHKru3hGII3kxvL8yh0gzE0YxmcgbH0FE9Kfy6DvQv7lg3Lx
DNLvBLFA/5d2h2SFXn7Bycow5KDo6y8oSIFCLwpsL0jORV8Q4GVI4Ec5ji1dQ0NgahwBRXjxzvbY
DHeoPu6Jom9On2BO/hwu7jUKBgGjsOr1OJSwjf5cDBWkOVnYLWLnK7F8crr9ha/iRyYvYzgKPyQf
FJouJ+/g+JEvMbeoUoaW/kCc7Txl3jg8pnCGfy7mot6J1nBxKdF6Y2fsrd0FwdLEN1eGO+vY1UQw
pRscuDFpiPuzhf7yo0hg4ZVF0770RTp+wCN52mOW/2nBrb83jFF2GMhtOu2r266lg4AzWh76ZRNZ
8xskabL+G1h9BLb7Spnayoc7OyNY4Hr5e7cF6+6Pg9b9oywtpsKtqTgTpEIommfXQXjL16fQ/RCG
+tj4CdlPeU5i2tsHr4s64WPC4hUBawvHT4RTrP9cCjX+mA5dSXkdCMngm4ON3K6JKtCxtiuUgAF0
eOWbTJma/JAuEAtPne62yXtEz4a7MlGr8dC0RfHJDi3Uv2fDDfOdxth1k0piAGRjBugHfox/OAB/
RQ+zGiZtlU6oVjWzjXgHao2/7bAqHgT44aDVl+I7+jZoevVefa8taXtIa298yRVaM4c8mus9s5CN
YwFmAL424QXSJldYn96d076ddD8Jy/7LIkZbPonp8CZF2FhKLEfRTm3nqipBdev/kNOEojCbL0+G
KGtRjV6q+93Umn6/2JMPSl07zwVQy8OgdFSZ01rA0SQIaajvJfBqbx/OjUmTchAFE53jar02xMyQ
lm6GSOh+warc1UY0M2Sbq94RSer+qS9m6G63h7x+XsDjY8bCsaM7CTTictYV/is0l2vDr9JqeRxN
URzwv8jhjPZ7ld/r2YHGp9TMIHi9Xbkh6LHek9nQ6MzTkbxKLeeT06c/UzdNjrqWvlYAiwsV+j13
HT6qJjHq6pq3lVE1Ev72gY0i8zAN8bl28+rzrFHwfv0iytj0f8GxeBNeLuI86E1U1bbuY6LjZYep
SvqffV/azok2Fayh26Ndb1SSRBRWaADyXNDRXo3mzAl5RWwQNGZU0Ks0/2n3HhYOWaqp5yWJvTbo
MgWOsJbV1U89H5W9R+s61JLYeRTTaSBg/7nOn7zGdPrIHIH71o36ZskX44VN0+9MdGvDSDNAYMew
Rixd/vlfl9Jo4WZa55AB06lCl8qeQyPIDPjLJVWnT4vHpXt7Za9gSnLPSEEFQ/YpId6sRlQbgV5W
UkBZqj23OmmT3h+7vsWSCvH3d8AX4Gjldlb4ohjEl5BGB2lHGX6LcqG/u/1btg4mlETUWujVkc6t
tm87d4OYRlhenR1jxVgV8V3S2epZWi7srPPGUBriURQEIGez4KtUbpoNQ3HgwfhhquXPZuq+kImH
j200fbw9pysNI9aXmVD7JG+E/r0W/8DNDXOltDF9Z2rKD5Ta6o8h8U9NRDAn6CgBhX4HOMGcj5mI
2ukwJY2D83oLV+oQ2y0WTbFT9seoF5V9sGw4t74mYOm//jxLY1WiRAriOs3Fy43n6ora5gNodhqr
Aqt1IAontCeKEeUIvQp2FkUGuJfxidxupAvgMbAFuiqAWGiidG1v+AWOJAY6ELXWLxg8aUv8wc1m
E85EGjXfptyjB4CY0Phv4dKQXEz+O181xyraOwbyg69/ERtByk3DZ+Q7Xc6f/lWjFk2q4pgX50cE
FIxfPSYbJ6yRlH86ONEtBIsCWwjQEAleF6V6mpeu3VkY+fSsfgWAfq5uwnUgD2vZlrhcpAZlhC/H
OEAQnkgj79FJSsUh8pQkJuwY8m90ZYudDt7WLpWREKg9AKJQyleRQIKypxI6heqHZT4+qGaXvslT
tflkddH8QBUUL61iqvxYLISAuRLp3wdVre7yKRnOZdPmLyB9qu9jpeYPVmWl/97eLxt3LxYA7E7K
HaSFawCjayKAWlSZ6ts1JlIGMuRokDR2vKPveo2lkKqfoFTIdWF9cvIuN8HshpWYI5zFaqHbqPiN
ICWaDlbHIZpqAWHVnD7WZG661JdQn9MFHiESsNFOaLrxCNCQwgVMapHKevDlzxhtc3CcpFEJxor4
o54l4oupJ8ln2NH2mwm86s7m39p1vDcoUPHs8MyuXldN+inXLtYjFiIGz6XrRMd+zIsH3Rvr+85o
wG3R57y//U03txy0OQ4dWE2Ug+Sv+vupYzb1Qsbk2zx5P2Qf7KEe8/kjUOzyXLpLnsANDsPftj03
Xwv6AiagfmneQn6uPpnRZM+HLlILUAJu934sKgyWbv/Ere8Agg2OCL17MApyW/71C6uFdhNvByZH
ihqd+rn23kHLQ/wPRrd475hLs7PPtwZk89H5AiHO3biqCySZ1484mWr+oFcRfrJiTt5n0AQNJCvt
RPj6MKBBc3uSW2cLBKKkitjkHX+ad39NUmkdtTbFrPnqbC4vWM19xjNz/HZ7kI3nlhD4/wdZXS9Z
Gbv1RN/LnxvpEA+hbUHUz4vKAmXMbvovywhAFqs3Oq1UGy+/W7g0vPol5lQozxrFkSSwH4/s/xlx
REF7rY33dPevSwyyjgNtDfYAXK01mUhZTE0p64RoONGL+7rHU3HKWuvU48Vzj7nRL0oe9UMJvvvu
9QsLXwP6EgUOMBFy4f/6el6XLpnToowAIhjWqYETapc1wxMEunZno2zOkXPAsyTNJNeCnykgCcXm
5vdbL5qab1qhhePjlGIoTWO5NNDBQkbqFBkYUvm6NkWvdZMmkCJegL0AxAyY97oKmVZJPsYuyaqO
2tUpmhFcaNSlfCeQWzneXtXrpihjwUjBwg1ZL3zQVzdiTa+swqJJ9xfbnqY39pCO0zOKbWPkI7vA
IuNRDpi5VLNGeZtNJtrnTVuSxOazroDwN5SfoTlr3dnp4v5zrDbmnvDj1lWBIDAdW/rpZO6rqwIQ
U4J5cojHUwSdrNYSvEKWuH3EsOgXdLdlJ0DYeiIktQvZH1XGR6sj1fVATqyJEhai1/AcC+PzgIvb
Xdjn+dkdhRPAO+929vZWakKNkLYHH4I801vNsXSsxBg0rqZyafryi5tN8YPZeGI6AkytwX2mKKfP
w6L0hz4pFeNhbLOxPCgxMMUDmXJc/Yd9QSIKyJKMnux3zf4CeKBV7D7Vj5WpUs5qZGndCXizyL4C
aHa8UyOcNj92tbGM5zhKIMAR1acsz5CbX1Ot0Adyc/DRB3XCzgjYuxbtbd6NC517gFcEfxboPmve
aqcrBdlyq1LGE7hFJKGOMbY7n24fEXmxrCJV/u9onSKlgLv72tmWtmo/YOOOkSfJxP1ULdbnou/f
q6lQzq8diYuVHSC7/7hdrV9hzwubpotqG7GCsTgnkYvmB4XyH6kYypfbQ13vcoaiJ8VnlCOu38IY
AIPRGq3tFw4Pvpso6onNhBWDAv1gVrTxNFnztLOSm4OCDJR9PgB0a+kGsZgOJElc5niWOgoYNoV4
agDuyUPB+jEpzOneE+qePur1/UHgQh0DJBmvJFfc5cORY09j6MLB2y6Bf8objPrKpFpnpH2Ks1Ph
iHd7aTdia4iodPolQFCTnZ3LAdGqGvuM+o7fzPPyKS5qmuyAvfIX+MbtEQRx+FZD2e+YNrrxNpyc
+WNbzXvP5RV3RWIHqYdLSx5ZBFznOTHekSNadDYRVq05GcpaUqcqSqcBUQKY3eKg6Z3xEPXO9L2r
Yv05X6SWlxXCIzroqS1+q5XtfrfKtO7eWsUoviDXgKBmbE1zdWgHZfolhCu8k5eb7kNiWo3xAMVE
+XR7NeViXZ4+pkHFlOUENHvVidbi2ewMlLZ8RxOjerYLLXHx/9MravIxfnsgvafp1HOFZcesN5LK
r6hRmPe3f8X1TUO5gN4jpQ0UmlGKufykjW63amjAEdTTBuKklSbvWzRGduKO65tG5sNw2iV4jvLE
apQFi8laWVzTV6dRqz6Ioc6VwJTmzfVCGr3z6GyORhWMrEtK0VirbYp7aZ9Ftmf6Hl6lzQOdozF9
u+gIH/mO3aJHeHsJt4ajCIXYAXKtUmbucglRAJSkLpxDli5xv9tuWh77ME6+Vvquh8TG10JCXLow
Q9XmHl2VvDpM86ShhUMS3cT/aAj3fa6jZCdO2LhWpE45QTcbgz776loBfOyCqmSQRa0VA/eFKjtR
1Ish+EzNYt8XqEl8v72EWzfLxZgycP07BtYBgrhD6eDIAYcKVEN8RBFpOnWQ7T9Q2YxelllzUxwn
x+mcTrH6Zmin8cvtX7HxIS9+xGrfWGGzmMPMiZwRpTxmuMxirV436GRFe5rwW0OhvE//FDgDmelq
KLCDbUFN0fXhrzQ6cjdL+KAsggtKmZa92oD8n61uGvDPwO+IeGSOuFrcmqZh7eU1uAllyI1zHefG
O9NqF+PsaYXIAi/RUZC1u2wZ73R7hFALrDYsXt2yoTKnAUMmLwZPYa62lRpGZkNfmr2btfYviJ7F
D5L2aTikhj7uZcRbe5gDQvoNZpe6yGqwgbZ9CZWCwXJEcYbFKJ+0kag3ztTW19253+HLbn1PHPYY
i7SUZ2m1xGaUJOmgpQ7QFEfRAlQN3PGgJWoSAgEcqh+3N+qfItb6izp0GSlwka+CHrk8LogYAs7v
OaKk6/zTHMe+80WX9GC08lx/SZZkNg/cV1jtwKYpz0NjUHopAWDm3RC/V8JxCG7/pq0VwNySOBLi
Ajwv+UX+OsEL6ohRjM4vJB6z/1REzeDXNNOhZVva+fZQW7cgckQsNbvZ9NZ0KReXgCSnBuon6dh8
T6mqP9TItsU797pcxNUiU/aX7VWySHC1q0UOnRmLzhJkTGxZeG5jmaz+QtEXoaVOMYxDoxTq9xS/
7523cuO0AsADtkCKJmtqq+fErIy5IAxw/bE23RLRiFicYuJK84Qb3hId5tnGRUZX6+hj10w5Jt5j
52g7P2IryOK68GDswcWWROzLzymWqerR+vL8OkwdxLkHRVuCxgE2fKj7RfkQK0WR+JPtRNg2g0yJ
0Nu3ljGwki75qI7L8u+c59U3MLYsYG9reEGbveNEBxx5jdZ31RaCmTOn9b0i4hHYilFjx5s2QDxf
fzQtAlYpwSOtMNddESVJjHYQUvlnMryA9j+mE7m6/LJToe0Un6/PACYmjARkgxYn8dTlorWjMVVD
2MUBnYHu0UlQoUErMecpicudzXl9wTGUy80GWd6BoLjanFrnZPUcNSAHh16cM1uKNbtGec5m3ItB
auyBYK7PHFVUGWxTLQUWugbgKORU+COlil96qKhGmNUf3D7dAzldL6D02pRevaSJyHjIX/HXJSKW
pMzbDpKIgtoypeKMF58S1ZNRd96rtwVDUQWAhy9TqDVAzZsGFxu0icZoBaKlqfseEItUKHGN6nT7
vtqclRyI5QOrsYbnh4OBgbg3Q3MK7fCUF5XwUehTj3qNtNntoa63BTJ6f/JeWE/0QYzLBUx7aJVp
nCm+rufI+KWeNR8TJZxBLDnPhWr+vj3clQ4taacKUJhgkfo61KLVNaEicIx6GTC/JeM6OdBWQZq0
C/FjxUMAVUw03tVOtgVj6L+Q1xqvP3SdpX5zUV7FZsUx5u7gtY0lID+l/fg04hasn9FBw5bnsFQC
75udn3zdJaQLQOJFY172CtcF+pBAsqchovhTWNkvdjNNL1mVTAfRY0jITxuCyHOqOzs1HnREkt9G
CQqlt3/D9RUvKQJoEPF+kcauEWXxbI0m1SXUiEcbY8pKItRjoZ/Spqgog9X6vcO1e0R+O33MW8hU
t4ffaNswPqUl5k98BDL5cpc4MWb2wEAR6c9cCQGDneOnyOL/0g0FywdEWttDEaXVt3jWmg+xuSQn
yrrDLzwFGlDuRn+2Ys07VfkwhMfUw0jv9g+8fnn5fYBtUJAjb7zqZP4pyaWqo9DD89yjmYUZeYEW
41IU92fEJuZAa4tmZ1AZol0+9/TONKTC+SwcoXXHLk/aBl90NJHJsqwvYV1VvE/NEOi10wWzai/3
fZLMfqoM8Q7gfut+kNoVqCvSqCJkvfwcAjIweM0cjVpNQ9kg1Z3AK0L3wbDKveLJxlCyMU2giu6W
3H2XQymxnpSzycpCciZWc8YMqNZUjVMwVk2xt882jhqDEaHBwsRcx1vtMxyaE/7m0Yh0Z3a/JXXV
BbQp+0DtZzU95noe/UY1xwtPo4k2FYxwyzvEU7kn2bQ1aylECJuB2XPbX87a05YMizV4ptjQJZHv
aZOGG2QcOm9a1yrOtzfv1mBsXlpJiNiQpa8Gq1pHC/u+iAIv7x2s/FQMew4D/qqg8RCc30M9bA0n
rzLOssSnrlsqQ6WrompgawhvBAqj5NXXQgWSi0hF9+X1M+POILin7EaMs0pyKOH2kQfwxVdMctbc
dIq7tE2w4JhQJP0PQ9H+k1pXEmGsX36xsB1rFK6M0I+m1MNqYjEiv02H4l8ltffezK0VpP9iw+NF
0gppr8uxILV3BaawoW+a0dAHJYTy5oyWM7aIhVt0r0+UqNSCZEagDRAa++RyuMwQfLBRCX0dB7e3
sT1mfpUjMk5kbEQ7y7j1PusAUSVejxIVrKHLwRIdUZ6+TUI/NalkvOE97D6Hlq28GLVW/l7CTLQo
9gjziVTVoVKOsC1Ocppbo2izTP/0+BiE3IDRhGI6wQQmMbaRPfcozf+6/cE3f6nkJrsIbXHrm6tj
g6/bHKNAIo9NUaNjkLtwsZWw7o6pcMwPRHC9doiWuH6uhRrPwYwK41HpteGQhG3/ZCUoWyaYPnND
4594xPtxuXMoY+wBCjbebo41fwGbQ/ZnTViKWlTOytkimIsc5dh6mfMI/8FDLGM0jpQ/zQAtQfyd
xdBah7yFNHJ7oTYiPPi3CK9x4FmpNQ0gSorRM1MAfWVb9KemVwaQ7zyL4TQ9QRt5rR4XAR5oVJ4l
uH5wC9d5RmPN1G09rk4sih90tKJ8TMEJkdp8PGvT60VB5HByIPw6GHf9CBeLqrejigVi2nXJqaF+
doTzEN97Ew4FwsjqEq8Dq/+4DHn9JXK88j5uB/u+GRZnJz+Qx3AVDgCqRBSY8jiIvytcNdoBPaLX
im8M+vIg/W5RqDXbu9tfc2M3keRzbxM6c1DXGgXEPooXhXoc9Pg33mVLHL1T0tFDirKo/QKg4Knj
Rx/mDsWwROtf68zA10WGk4hHvlW0yFfXQ2kovWvMgG5wPtROBaYcWEprKMo1sRlYwlIPLpIjO2HB
xn0Ld4t+9x+YGtO+vJM6bZKqPqSuQgudI+jQLMAozzmG4/79txGBIEZA5ROMIqdlXSpquMQ9TmIc
aEuzJD7YD/uzKcbpoTHV+Kh72fRoTslyQKaYssCYQWvoomRP72FjxmT8NqmzS2BJCfRyxknrCRT7
7ChIllE7dxUBJYWT/GdPoLZ348sMb7VvTamqAYSFXr+6VrNOsIBy6OjHcOLy6r6mj/yxsZXuXCZZ
fjcUrfiaZ50nH9YSa3IIvPdmU8MUya3wRy+gRE8ddJOdhGfj0oKzJ3EO8idRTLtcgAaQg2mkACgU
L/lttKBLjCh2j3YxpOfKa6edO3JrvclvyEwpycIKWQXUizBBQNY6xixTSet3xHuE+1lAgolpjf6H
uVHyBHlF3ZfmzGowaqotivU9g1WtSuY6eY9enrr3VQm/1m+MbtkZcCt9ozoCwtyix8XdtNpOwGqU
wkLRIxiNWDsPneGcHVitQWiFZ8yHnsHA2tLFI7+PCEAONY6jz20zaEGLLNtDaqBVOUQ14n2j+e32
dba18OQxkJboaRKSrh7xFAfV2c2MJKjUyj2li/2lQZMtaPsw2vnEco7rbY5eMdEa1jIA2OUx+KtS
RFVRXRyLS4Sa9LMdd8XPDodfCgpV9+iVmv3ecmD7e46Sv3v1FGlgUAGD5sNXX5/lULHNMAzLKFBK
ZPGmacEeoE1g3RvDf4gUQdEDUqE5K8nRq9UEduT1XS2ioBrK5Wxhzv7GjiEuZW25Jx6w8dpRnzI4
mn/afuvq/Ryixl/IWbmRFr414sh4W1VL/PrUCL1uKZlI+QVg7GpCsIPiXFhzFJTJEGFK1fSeOKYj
9vNtou51CTbuHI4ln58VpEuwDn2NoQOlkxC5ULm2Hr1i4EWbyyk5JMIbmiBUzG5n92+NSMwgnWol
c35NGc7KqdBLg2t+FlV4dupFBNAZf8e2Eb0BN7RH+9gajqQPVQ1pb4Nt8eURaCJ1GYRjRUErhBJ0
QjOP3EPdIV5i91PWusl/+Hoyi0D1ADoUpIfL8RbEfMK2MqPAHolys5AKjD3jWI/l139IakFhYnqq
EgiSsq82SinwMBxMadcl6iVIwqrxnSKx3oc8Tq+PRtgjfzx1ubKg9F7Oylk6KFelkSNfrC+HKOyV
OzXC/yHGL+j1dR7KSwwmrWvAWqyGEkniOeVi5sE8ivbZ0Av7AVfb8TFdlHHnjdi4iGkL2CS10AF4
m1ZPRCHcAmx9kgV6XKMbkHVIMJmiKcUhG4ZpZwnl717dxZJxIe1x4R9cIS2NoXcXh8ZYkFmq+Ayq
Rbxpo119E/mOXo2CfhVVbYRVrnh4gJpoSCVNFrQQPM9z6mKXIZCzGhcXByxY5Qen0VBizabiJW6c
1xoXEipD/pMUNrn3tbVfouBz1l46ZsFsx+MZ1Or7PkyKjwiAdvfVlIY7e+VaxRP1AarqpsNwJHxr
APRELyI3NJEGWdEQXNhdaFIbtsMxmEKveNtRT7xTutI59mYinsEQli8tALzHqDTNxK8KYfwwrTH5
5/brt/GpqeZhJgVQgoLe+vXTSt1rjKJKgyUZVDCJCvSSONujsmw87mwjutvA6BGZWLfswpkgqsey
hE89Aw8Fuo8dpk5Sgr7FktnnaXTsN/ZIRONOjtgrBG+cHepoXAakRlSD16EFjJAZiESWB3k+p/+W
jhI9RqOwHxK33Cmobc2TljmoKwoJSJKsrjm9d4aSDw0Co2zsB/KS7J5YQD1SszeOI3r9j6HVpWeC
APPu9nfceDt4f+nbaJRbAKDJNfgrfOrbWK2tlDnSx0x+d5bVHsfZGPAYtkR71xfjHgJsa6pUnCnv
MAPI9PLP/xqwixcb3hEI56xXhxN93+HQpgn0uDjH6TQV7vtwWOqDjtb1+/8wVThqGlEpcKY15p1k
J0GJh0U2EYk4IGM9fmrd+fusTtPZLT3n/vZwW7uHsgFdYHJrySVYTXQG8mOmE/IAg1V+nRor8ik3
48cVd/rv20NtfUTp1k2oISOctYpoXSIXWC5q/j+cnceO5Ea2hp+IAL3ZkunKtpPabYiRWqL3Qfv0
94u6m04mkUQJMwMN0FBHRjDMMb856GNpwzErtf+VIi8+DhodVMPOvR2U1u3hp8pGeQZiFQV9HrDr
qSXt0nZDpuB1mCxZgLNO9doNy5665+0CXo+yCjOwz8vKKkeNoNVz7c+hLKmtaaX4OI20DN67gFwx
oNx4UfhQpMvXE9KUdu7ifJGw0dj5glLrT2Wp7IsHav0pL4c9vO7tCya79TReyN4ACa9Lh+ZoaU2m
RuXBlUYZFUlq52eQ1F7VaWlRfsG32LdGmbtN+D/ynGVJuxMX3G4ZfoJHbYA+PsDKNxzeb8ewDrH8
UREEOoBwc7uDXpr1H9bU9Y+h4SnnHIWadws0YpEjRTNk7wXKxzpKHUqTPovLiCrdtGNWJ9p5cWOP
BpS5J4WwtXMYDNNkGt9AMOTkf5tcZ9Yt9Z2mPCA+I+gz0694gXnX9n4eWt4O1mPrMKB2IJMZhLZJ
nK4HAwkm3MgbEUQ0IbzSDyp9fFaTvTBAPgHXUY+ckYzjuL1o261OQ4aUIto9qH0lTWdSm7IHP7cH
m/b0oh9SY/JO86znx1oX89mNQ7r9oR7+c/+Y3N7dvAL08QAwUKi80V1SnSx2K1cvDkM1eL4xkkmV
QEEeMKVPg9Cc5gc2/XxQ52LYKcJubVepiE1wRdIBhOd6kfGNX5yw5i4QmTu/Wun8b27pQ+EjM2oH
GJ+Mx/szlSnTerXRQZASOzz+gOuux0tzMMqRyniqs/watcXs/aocy+cpFk6AEHPt97GId6iiW8sr
MShvZnfQlleDVoiTNLlIyoNn0hXqQsIpJBEQXCms7KXvteycJV7yVVP66P31XwfRAKkzjCqULMde
z7dMakGLCGFYpe7jwFDK7nWO8QYSKEUd8tKqAttO5500eYMTxGNMp51uCFuKeuj1qErp1vbgIZJJ
cRbFpNJTcjNIctv4yRURiWMEgKR8UFAOFX7rhFgJ4ZTdgkcepNhqN+p74Ca5jVafHTgIRmmSoQzg
b70MBIF9qqLlt1it5jeZszwiq492lS7Cf+/vsM3Jeya9P4QaYN6sIdxWHXWWia/JIc/s8VCnRVb7
McIFtU8ky4NqJcNzNcbLNxDnRGEkjMOn2Yr6c2OmXrDzYzZuF9nb4eXz6D5gdHr9JeZMFJTR0LIu
nBgBRbEUPwb5KyYtTC4uDtJE3W7xYKFAcqg8PTu1trnHKtm4SGWGAzyZIpeMm65/gyZCJMsVfgNo
gRFDhAGX9K66vH+m+Ccx0JtxLNJ116NwWxZKmJHmRwR/6ksTW+OL6c4eugVtxjoTJ8eVbxGIts+K
ncRfwzxtR6RXTPLM+79lIwyg1Sz9PFh4uBCrRZ9SZcbAPcoOi9bVj/2ou5dMK8bHsgIiphih8ViJ
IQ9Qeuj/nOAq71w3t5sdZCINYRoihACUc65XYk5MjKoH5KyWuQALjSVgMBlK7A+90h7uz/T2On0j
ldB5wSEK5Tn5578/yHlfTwm2ugFIPg8mr1Z/HepsPoTNVDwouLZ8Mydbzd+/q6nnoIABEZqUnf97
PayoWm3CtMHDL0Xolw5uzyGDkP4CeWs8YOjK1bbY+hf4FZd5dKsnbeqKnd9w841ZWFu21Xg5AYO8
iXv9NnMl77pcGNoYzFoCrCxLAIWiB1Dl8KUGxfE1d7E+x9WcCAr17VQeKb/mD+9cfX4DbWpal6Qh
JLSrDz0qwCt0sD1IEFjRYzaL6uyYTXqMU8X5NPa553vzrpnqzYv9Nih9WcQPpMzgKv3ptE5EQ10j
ZKhUNVoncX8Ja7M/dnPxTYnC4Xx/jrdlEjmeVNqBVgiqYh3Cw9AeDKSdR4Q1C+9rldv1Y+vF3WO9
LPPBQA3qIjx7fCRgcD62fRp+wgfVuvTC65+rSTV+NpGYrZ2Pf/Ogy3oiwDpa9DJuWYMiuU4y1Bbb
EWip4p7Kqtaxki9FYLb55FteNgaZgyiZPmDDen85bs62HBn5h7f6DMH6audbuH56PQiBQORedGza
pj1An0+D2Wn3MIybk5QFWunJI8e8PmQFHWITc70hcOxWeUV+UfUh82qXtkjr0+h5yqnVm9ZX6fbu
xMSbIzOkzOeJ8tfCM569lIpXM0nXGqDttVOjvZSgxv6a9aU6V5rbfsLEsg0xd1eNnah/a4HltwWj
QD+Xt+R61npXi9auGJv4ZWiDKjGMv/s5pXtdmV621+m7uT9JSnkgcAqDtAM4cXWCkVaYym6CSeEW
dXFehhggZoKx7pdx7MZzZRTNJ2fuMcm8v4s2hyU2IfOgTX8jp4mGvOG1UzZAoS2Wc2iM9kUvJ8xc
0yU5em9GLUXS7mzdja+KsCM6wKARgGGtb0zw1ySSNiKGXdam2C23/QHresNvoGXBKhjCX4YzRg9i
SYfT/elufFNoJOjZvim1wAu//qa0yLUBBgE6tqVaPsD4zz64xpj/o9WavrN1N25Harm8h7BXZIdo
dWiyuTEE0e4QEAKiTTNgu4TNRt09571hvpRV1P55f25bnxK5XAq/xLcS2Ho9N12P0MPpmgE3zNg8
RumcP+SGh56GWrbHpA1RDJyS8r1ML7btG9qBEhg3xPpO5j52NWD8A0iseDqFyMw9jnUXPcH4jv/D
t6MTC0sHjVmaN6sKjspy2hzEIWiRQT0naau+uGNbBInbhz/uL+XbWl1lCXJa0MlsKrW0StdVadFZ
mDs40RAoqdZ/6JUsBTXLm2IFkFq92EdYMWlPs6n1tt8oXvjDi4bsc2564einUdrDQGsyaCihoc8H
RDbzj4aiK1ZQjmrsPIq8c7yDkofmd4+Q/CUt8+hng+Y/DoCCLoM/UwZ+N5iMeixBKCcOvicP1eo6
07KuVuPB4yrtU/O5N0R37rwhO3aa1z0BC9/r2r9ZVKzWUEoqy00hT/oaa2lrc7QYDSFnC5rCxRoE
7/h/KJrllp/m4Rg9LmLMfjis5HIZyqIoPqXNnI8HiqeIavZOmHx0h7DwfEsvkfagBCvmb1M+TehY
WEgZ+0u/DF/yQRt3ouaNkwuORHIoOb/cxKuVog2b23GoTAEJG5xznOiiX21vNThTJl4c+Wh5JM5O
onCTGfF12NfU6MkVidnlb/otiNTwG2vHTsMyrZ7rT5Hn/SX0St/Z1luDYOVKRV4qCFBruR6k6JZE
E51OyBDnvR+Xpg0ZpsyO9w/Pxj1E1RN8G0gGQE1roNlS126iCoVYVBuWC590eDAXIdUDovmyFGiY
Z7Hn7TwpGxe7QQOHcqB06yUduJ5aas7CKxbisKxty3+HeYmXU6g4Bv0GFOB2gr6tGQKiQ9uGfUL0
u6riqMPSGWlExF/XCbZpxWzWnwTCc99apB/RvUjbk9tG9qf767rxalJPBtNOQxnF0DXaK+1Gbayg
kwRTpQoRRKWdfEpn5B8HzHmROMut7Fk1s+QlF6Oy8023lhcUH/BFCL1U+FbbE7ReopUel4fsCh77
dlajMz2PbpGEQGXceVS29ikbVLLswfHf0DNK1ZvALMVT4JSl/YNvruu+mtp7FcetSUnnWZgxwHth
Z1/vmcXzmtaiHx/ghjdjtlx3T8NUG4+IbSDpeP/jbY0lZd8derzUNtdN+onXWZ17YM49Na6DFU+E
O52mts9p1nb/4SxIdXkeLmIdZy3dUSIZCa4RA4JWQz08ZHsEM53ex1nV0p2TsPGlSMe4tOneSuzl
6tj14zKiQ8pJMFQEyLvaDJ+ysq139sPGhUwBEUcQ+HQSdid/xW+Xo2GWwijmkd3XxHQyxlpz6B5a
ovCtIa6axzm37Z3g/7Z2h1MfeGAiVBQMqYWvHgFKJw1Pkjugs1YnypHTrf4DZcp8Qcdp/hcvP/AV
WtrVoCy8qVAPWRIVZ7VROh02XIXY1Lv3j8x+IZrIm5XA8noJ4iICaFWmXN2UUfx0mh2wAX11HtFD
2Zn6xlYFucXLR9JFYXxNSk7HSU+pcwxY+lb22eqE/WffpAZUuSzfGWrjSrOo0pl0NjnsQC6uZ2VT
duvbHksiIPzmyeuLX0KzxlfF0acP1pKpF7fBtwCNXePju5eTDrUUDMFSUMp5XA+cCJYxNJijZc3x
a5TXBuFEMta5rxbGvCOysbWg5DNSUZ5HA2XC68F6B1pyPyO1UDpd9meWQn5WFcN6BqabPtyf18ZJ
kbp2BK2UZcCnrYYyG8uuVQwJ4Ggq4+vcafrpDT3ascMPRjvu4dI2XkLGc2TDCmFY0KDXU8s8vfNq
zULjtuyHU0SFzFeG5k9bi42Lk3vTQ6nu+m7Jk7eKK7nW+HaES5gmroGntqIiYJoMfTBbZlb4ET3C
zjdnz36N0PSo/coYim85/67tR3VT/aG7WbXn27jxSam2AR3hpEDqdOTG/u1G6r1Qg7rHOkdWVvwd
m0r2eVa9+cV2RbIXuG+tMUUvepz0VpF/Wq2x3VpuEpkxeR0G5g+9MVlHKFLDS4or90GKzQHozvf0
wrcW+fdBVxtJaKm2RDYJUG2XOIYtzvyQLxEs4zhzcC1PkyfFLn8VJL9S7e0/vGA0Qum30rlGmOYm
lc1Uq4vl6Ij7mIdq1OoTdHsFp9iyO90/MVtfEtYHXQmyZp6W1ZdszSiilsTqTvEwX7SSvCuHhXIQ
qa3tDPVGoFnvXKmmRc8ajsBNwIHnT9kK1AcDZ7C749LW6dOi6OlTq8XZz8pBu8D30qb53PR6YKX9
pa8Lu/ELs03gMOTWWQbvRNCL/QsnhCUl5+6t/8U9mqr310R+3PXvhIonGUeSz2mv3j53WnQbGDfa
d3Op/HKmeNJ9XIGbz10N/RvtEe3L/QE3PgJsCa4sPgRLsw4jwIyXIks5TjDTsKp08+6loKZ8ctpo
+fYfhoLbJKFJtGTWBgbGSL2vHdQexepW+WyUGTiobC64t5rB2EkkN543HheQ+6wiAdI65aZd0BSl
NfdB46I/rRg0HDvO+R99mSooYpb1pQZM6bcTBn33Z7kRlzEyUZlU4aF+uYrL9Lmj4G1NfZAbtnLB
/tQOPAgEO/vkVsoJUAQ1BQn38CTrV15dv12DTU2msZhsaKXQi0e7zT46TjMeRzdSjmakhJ/HwUv9
SYXvFNUmUo9OuefdtLl1pEeVVNeUFdTrn+DNhtmxELwGKqfWjFzzoLikuOAG58P9Rd0cStb4kdSA
wL22wuoiFZpU6rJLvdm94CaQoeGZaSdulXeDE+TC0qaHRSQFtNdIGleN8nihKRh4tRMek4FykYj1
6BzFog8E+TPS4tUeleaWl/k2KsBoxA2lw+Rq1yyxrRZxafTBgJb6aSmc7Ijs4PLqokZ3oXnszKe6
MptT5qYG9opVXgHGDYfnUM3Hk6Gn43lQRpT5nKiPjzk4jkMJumBPWHbjPZSBuew48Q8O1vUXb1o3
SqNc41R10fChT+aUZ6LyHuEFpl8QYvQONp3Gy/1vv/Ee0uUjoSKC4zyt0SImOglAqdhmbT8ND/BN
2h9Zuswv6rKk56EvMsvXwz58TltkBJS41/d8xLdmzSmTqHWDOuf6nZpSQVknJuoxlMk95507PbUR
OV5kJv2hUfDaWHQl38HkbF0jch+gVEBNir14vdSJ0Du9ojwfDFblvkT4lfh9NO65hWydK3ruVIvk
TUJ98nqUydRrhMO5rMym6Y5aXZZ/N0X3T5g2YieRvBXTkigusg06HlKhZQ1A6EP2DMS8Pqi70PUR
l1Q+1KX4btuifNWVqKR3aeoHNVJmtF5LMPtq1eEK35jPZVbEP+7vqc15S4ygLJTRf1mFHtUwxkOm
y+fBCsXJEMpfqM4Of9AAqXZ6ERubhyfIQmmDSisg5NWRKbtMJzYPRZB5lRr5XdkrD6WedqaPhvny
IWkr4xMmF3tgso0JShQ9NUA8bhDDWU1wSb1+qJamDybKcz+1sHH9yRL2h6mYdtnvW1NEUx7EKvVm
RAtWMUuMrH/IPUzm06vmqa7j6U/ETChM6KPdS5Krc3Casgv9UXQC4yuUD09Z4jQP4M/Ls2dW8+S7
ZZqax8HsvQcvoQN1iJRKOY5WM/2HLQ+8DtqcxNaTucvZ/PZw1rnW1snoYYYcU4TNvTg55GmYPttD
u8eN2voIJvcFVa63Jr3889+GmpS56pWmZmEaSHPJVId/xX2dPNlO5exss43rQua4MiJgU9/Ib7VJ
ohQRw9E1YcW8zi6OWij0P+4fm43oFKiDVBgGzA58T/75bxNq5hFnzB4jaaHqM2K/Y+E958Dmf9ST
cF9TJWv/vT/g1gqSfEmGGUETzOLrAc3Zase5Mjg96MJdTFP8oSkKXjdJtyfFtjk1KoTwebB3psiy
GinO66YZGQl9NYJDyGtBEoXoFeXq9NCnZbzzqm1VuWR0KONgKgY4O1wPOMdmpDsNa0mHJQTwqMbf
JhQsHw1zwLmhBVpzxNlB/a72lvGc9aHyqvD6Xoas6dX3V7iI/QlWJb2IdGz1WbtmbAc8HdE2HNvm
Qx4WxqHByT727T7d8zPe+qIu2GxiczgZCPJfTxvQvEFKyzrXRRQXAdoD1mNXIZzoG0o2fb6/fbZu
JmoE1OwBrYB3XxW5JqXNlYXmVVAhBPUjyfrsewMo5VMFZ0scRnuZS1+nC7fzumwdRk9DAV6WDWBg
rj6t6XT8zZYpgmIK8ZEVWXhS+ko93Z/cRlwkTdmAvjA9ugOrs2EkvWMnLaOknhgP4ZiqPnQ+iMhz
YQUQTLPnUOTJ81jhTh1aw14dZnt4GhNk77QZ19G/Ek1KiLQXd0EBM7qcrBrS22wcjUWIh8URy6Ow
DHH2Jk+hT2uGO+fn9tMC6uTUEKgDsrsRMmnHqUmFCZwg05blxzTk7jFErS89VJNHZbgInVHxh8pR
d67A2/1LtsN/KQcTlYHnvd6/pWtXVRnHY4DJDiWauVA/dnb7obU4qve/71tEdF0LoGHIqSTBAklI
pe96qFnJJyPtqI9gWdtaxxEVi49agt2qH89t9kNtbf0c6o7yc1rS8gNtTP3RS9L4SdbAv9faoDwj
fet+KdVwT2pva/FpPSA/Sjom62PXvwwMSWlkTthTKglh+3Qqhkstds8VDlRdjEGka/lJt+whvm63
HIeZ0qqE2nGDrA1oBebWjonnV+B5WdH41eLOgNQ7u/sB5lCzA2QW0rMx1MPPeEEr85QZC2ZU97/K
7TvBb0BuigIZt+VNg2wputqBDTcEcTU0507Nh9ckEvVXncb1H/Rp3i3jIYuc/HvQ88DdQcG/XurF
iSvdTSjzjgVlJwyOskPc4mwGssXeOVIbW5sZge8A9cVuWyN0etSSnTbn7855joMmHiLwLK6NVFO5
R5DZHApxNHj35HZU6K9npaSitBuTUpDqxa+VKx2VCk8rn2y937Uj3ByLawo8EHrEhC7XY+mDk0dl
TWpNpURrnyZrrL1LlWFqr3rl/PXd2wNmrmSUAoKmX7s6GXHsJergMVjd4IEQxuZraixhcohHpzho
85jtUZBv3xrU9ChnEWTi08ljcD07XoHEwIyYwiYAjldYjiC8a26C+9PaOPByw0s9AbqagDOuRzHb
TLHERDoxIwo8HWIX3Qu/jpvsMk+O90dit/oxrcNqr92/OTsbTAPxCTH7TbE/0u0ZI2sumlBxx8BL
quQMhkPdg1lu7RGuWEp2XGrgHeXv+C2wVXvoOFSOKfAYLSjaDhBvgexHkFB6O9xfys2h5N+GpqeM
/1ZDZXUepiNdqcCo1SggStIei2H42+xLd6cGulEjRKuOLgkJNyeNgP16Vgr6ELKIyGXhdk3Qml31
qyoX95A3ZvZQLYr9bArzczSM2l9pkizfcEbaI+NtfUCCFM4Eqhfcz6vZooptCQ+lviCGRRVE9rKc
UOpOd9Z042GgxUcHwUF7jcbU6ojjiFZUbV6A4JzjhWdgDB8Gay6ORuX2L6LxOsz6BHVYVLvPjeHt
OQxtfVKQo7SGwaBT3l7Fe0bdGrE10KzplyQ9TUrWHNAFoLVqT+L4/t0DcBPQvIw9eIKuP2kXT4pb
lBUm1GVqBV0zp4fBwu5vMpt3Uwr524k+6ANBQ+c+W326SNB5blRAf6iud3+pQ1f/6cVp8RADDdvZ
qRsLyO6A9GZi6wJdaXW9FLMwS2Wp6bORhRzMIm6OyuSMfjF23vvfb1TWbIJz1Ee501ZbZVTDAXkU
qonqwguQ6GJAX1vq37rU26KgzjCRuf/JNipfkvaDWgmCawAb13iGtrDyQZXvaplia+YX+VJZH3tl
HLVj1U3N37YwEwF4vC8taH+p86kpHA16ZRc6H6YM25BjZJda/7+dn7VxNAGrwsDzJC+eZsX1Vkon
K1Jsl9shL6fmpIx21px6MeLKxqVR/2NbwEkCCIix/rWLR/slw5KpD9I8Ll/NFIeD58mKHZqDeaF+
EcaU1TvhyMahlnUTROHpcRCPrE4VQjmTpSYp1RPA0AebAlGALrx59JrsQ9LgssgzpV2GuekpgBvm
ToNla0vquollE5VfA4jt9epUjkVGbjPhOsZ7Fhy68pRE2l9qb2s7ld6tkQyJdAFuBaXAW52z1Msj
pSFJY+9hF19VlD1B3cSBtUzjzj258YzLZJFlldxdABHXkzKItmKEnggm42Z+qttoJoxtXaAXiRGd
G33Gebuhin5/p8m/dZXH4L5j8rjy4JEzrGIih6JqB8FtQI0sGYNRn/IftlWVO4CWje3CKI7EBHIx
QtC4nhv2RFo6mABaNAxyD8Ui9Ke4y4z/eWnqnBRhxidEq+xD4kW6X6md+fn+JN8wgOtZah43C2gM
WYdbbZhk8MwcUv0QiAEH7IseQsgJjDkMZ4h2WhwGYQMx5uj0tWIew7gSk4/rRPdPCrMXvm2v/mzK
uDlXeBCdhjCMH0aUX//slCyxj1E2mt3JGGNd8ZM87qgPjVyjx6Tq7Po0Uw2DR2jlY/7oWEp5zI3I
q3bmd5uNEkJIjLssN1BOWZcbMty+hE1khI2Z9zWph7MX2rKBK9NRT/HoTBWYRM0zdKQCJJYmrzr0
8r8Xif2pFOjfWeLT/SW/2c1yR6Gq9sbzJ5havRqpNWQJLUNKSdFsPQnUoDJfbVz1KaLudHKEC5Wa
gG9PY0N+yKsP/TYsLTCiGYrra2nQ2sGHLOfhCKLZ88jNve5kdgBdl3B2AIRm3c77cXM/vB0cwCSM
BUxifWgLylY1WuYUrBvHO9fNMF7ysC8C4erTTpi/NRR0NSkg4hJzr8EfJLcpwHSaFdK6+SAssyWZ
6Ge8p7U91LW8vderCBSAvh4JoASBXh/XvtStLikG6FpuG1ZQtYT5vyLTwm+QMrsDXpmoKqbp9NrP
i7kTbWwOjfqphLgARVi3zg1rrFLVHPmAix2je6ubvlunw9mdxuh5ktLVRdPmfjfV7/Yj4lNCsOd/
VH2Z9+qOypQOk5MOBHEKcc4Xub6gDW6PxzBv96Sdt3apDjIUfiYKQnDPr9c3M1ortbxZ4HrZ5T6F
xPkweUhwFpaVH5bB1nf6e5vjUdK1GY0gfN1RoxLJR6YNEKiqoh6LFGx7Y5oY4bhYbdLk26Pzb45H
RshawhHhPrqeHxFXOo1LIi3es/Gz6BvvACuyemjtCIBJO+85gdx26Pl2hgMqB2QO+cx6QXWlaiiH
F0RAAnWNk6pgSnOKFThNgdE71ocitQv3YHhOz7vjKdGHSjXF+FGN+4X1T+Nx9MvOKF3fzXoXC4QS
qiZ/qH+Bf2+9OyORPxax+zdTX/Lh1eqQe04aOhX0TXjuj97kpq9hQtZMYpt/v38L32aZjAVwiAQd
dW8SzdVJjsakLJZaoXOiqMp3zmz9PTMX8+L0s/aXaEsYsFrR0vXiEvhsKu7yj6a2vbsTr23tB5Jq
dgPlF0RzVrluOMNDSJFND9Q8XA5ZnMwvptDtb2qYJN9rV82/3p/21nj4s4BOlh5CqGhd7z+kG3PI
bC3l797oP0xhJtC6X4YO15swzQ4iqfdgCDdhFOvMhQVZ0KDiSqnzesQmymrNaRtuzK5S/oAGqX2K
43AnitqaFsqmYDz5orJpfT0Ifi3LMjq1CEZvth+7pviSdkDQrEwhAZgG/XJ/FbcenN+Hkz/nt7qL
poEnVd1KBCj3F4c40b0gRtb10HWpfbw/1ObMKHhItJJB93IVLbh9MTgFDehAcdv5mZqk+qkiHP9e
E89VvjJzBfvvH5FqgFSg4EIELnM9OTX07JA8XgSu24wXzxWdT43C9svIso86sMKdI3BLnWOHIK5I
5AdmhAx3NUX4bJY1Gbyp8TAZ8dESnfFJp6Zjn+hyt1+UsRYp1mnNlBwxZZ6TIxFO5PhWW4o/Ma2b
HR/dCS0PYhrw1gPXB4z5UteH2K/y2jb8RM21j2ncAYSycj17SPF6M/3BKNJfo4mHsD8gXanvfLet
LUKdjDsMPX8pxn69ih0fxq4sVtFzFmyjKeeehJGpZ492806isrVFqNlSylFRWaQacT2U45a1U1q0
tMopm4/tUFh/USDLgtG2FFSA9b0Md2tqkthDZ5t7hAzwerxYXYxECxfG0ylulkpvBAKZkLNphnt7
cWsohFcAz6GAB8d5NZQW5SZFR1q8Th4m6DOPzXM6zxBhujLZyWc3wiuKCuSSkJoBla476YOl2IM5
x33QY3D+T4iafeXX5jwEtqo0j2Avi+NYq9VhtPom2jlyG9MkZwcQb9At4eyt7si2c7OkqktqBnpR
+3ZjiUsGTNJ3tDE73T/dm0NJlCC4cJpRa48XR5tboykJNpIk+ncQlXHS636gHTWmOyPJb7MKlWEx
41pD5wtZzHV5sc5i6NgqD2xUKtUxlcx/06r3TAG25mNxb1BG5TW7STO4fz2Y2cxHWGiX+nHTjt8b
oY8DuWad//X+xeMZo28L6gxw1Oo7zV6nWljG9QEad0mg9GP3mOOP8Iq4t/bn/aHkX3WzepKdyB0C
H2FNk56wTLTTnPKK5mETqeuVdzaWoT9l2WgF6E9rlKbHd1cZpTQxJUbiESoSpFLXJxsJ33apewYF
2xI+9zwDCN+O+mkO4ZkOAM92EretSZKykcuw92Vecz2eHkNycZCZCnpbNMfR7MfPuIGbF7aTU8Kj
aquHBP3dnURq476U6tzcKTxwsjl5PeoymZ1FIY73pmmdY16O7oOH8AwWzyjqAUQdjvc/5dYWpXNC
E4rnm7LgatdkaRJVyEp3QdUv5TFzevVSKePfALn3Ggob6wljm4YrLkbUANeEd9llEJ2jdLxzoJrj
sNa/ZWaO+HulqlAFHLVVsPwUuvnz/gw37k6pfSv5Q4xOq+16RblMw6aVMd7UGtPBTRXL16a8eqkK
c5HmAYafVlZMA6dodvK3W4kX1E5JS+UzRInnxtGgxRzHa3sMTu1WVJ8zKNANFYdh/CAGKtC4oBiB
k6rFKe1FddCXVnzqvBGxe/Sj/65ntT1GSlr9h1oLVxI/C00A+Zys1qM2JqO3KhJm4C/jUbEa/SEy
jNAvPTE/2JGlnu+v/y0qS66Cx38IoiAprKNEo3Vjas7UBjSFMn3QKRUBUqYXiXtRhn75rM1lZ576
1Iseqc9W2mFUsiENzHpu/x3cgdjh/g/a2PL8Hk416rUyRJB//nuA3CRupKv8nnjqCR/r0sL5Vf9B
qeI/xMdSM4AWuTSXBXNwPZIBmptaS0rBANGK+Lw0ZJf+7BgCSKdVxK+pZ+R7sPeNC4SuJEUDiPHE
x+vmtaMVVg1Jrgsgyjanocd7aJbaywUP1eclRxjt/mpujscbKhsxPNtr0iPCm3Y0u3oXOFNl/xRi
qgOh5DoNj4iewlS8W4mf3SRFDilHIw5yg8J1Rdz0ubA6JF7M0DfHTg0Maj1nXSj/ZSgucw8fFslc
WD9zyuLksdVoHcwkgxZo2iQv0+z9Mr0x+vz+RSQ8RjCeR446t1zk37akHi752GKPjsiAHV+sDuFG
3Ki/K3aHq5QgF7g/3NYJ4CKUnHSAmeA4rodL0G2cO/KKYIqs3odd4wVmlQjfHnfLcxuBFp9KIhwI
gJADWh2BvvUs+MwxBWXX7LB7TrQL6u7tzk27tQkl2BJEF+gpXpjrCdVLgieeRsdPL3XjQ6NgX6ID
KPOdulJ9urrlTjy+eacRP4IFB+MvuanXA3qJ1aW5yymDzFJyh1AUTCrhHZVWSw5LNvanWbjKAcpb
KTVWbL/Xi+4ctY6580u2Zi4pWUi20VQGt3f9Q4TbwpbQeb81t8yCZsGbXK+d1p/oSh2aBnXs+1tn
63tif8HRY6FxPVt9z4RGr0gSvmeTR9opixwraD3P/nh/lK0NKuFomAKiSUHQdz2rhNxCc0Umghb/
8yPlsF+1GzWfa1AeO+u3FR3IZihWotLycI0rpazYjoZBvGWjPx0kmNv/CMe2eqbcUVB8SpYnL0NM
htgh+nJ/jpsryaHn6pSorXUv1p4yxIUFdZp4KLRvZZXUYDngwdwfRX6PVahOKiwpPuQfSG2s4kkx
gHKya0o0sAmUC73/5EdilDXykON0NMYORQAEny5qMaiBNvXJTvC1+SEl1u7/h1/rxLf1mNiFxyQL
o7bpfE/WR8Qb2gCaW3K5P9PNL2nTaiFUR6jqTcDntztU02NF1xR2ZkvucKi0SD2zR9GqdFOCm3Ax
Arpt7Um4yx4PZ/MMMkfiaGknvE5blTTpF+aPN7gSpQDUZvVgxqoVxER4wdxAw/8PM5WjgSeU9/cq
M0mtRvKyGK8q4vzVi4vwPA+S+ukW+ZQdw85UPqdLLz4vmlvtPB1vEIb1hiKQA7BJwR4YlPzivy2z
LQSgBTeivEirZX4YG2PQ0Ktbsq8gH1T9gQzUQXBNV+KPY9rHNu90nh3zIQ6RksATyA5E2qgeRAfA
kH6YeV3lT9Okjn7XOLpynM1O/eamw9jiyz4Y5s7abW1ImxqkxC0iIr4m8SizbnQpBqMB6v39kYhc
i/1JXRA2q9HFfzdbhWDl99FWt+VcpVqZ6nJPIr91mvJMpc2cFMljsjjmXj1qaxuS/qM8gcUi1lKr
R3AE99aNHtUGXTRLQBZWXFT0UQM3n6uT19XxziW9dbXwRWHG8LjzGK52QrQUaTErNG0BSCtPBhqR
qm/a86zC5pyHOmhQwRsPvdbHX9Pccv+eZhNO6/2jsHWJQrGT1Wcg87Dsr3djlsSxYmcthbE8Vp+W
urW+2Haxx1+9BSLwHUnjJIAXMhac9+thdL5eGnYupIcqXrJzgv/pr6gdUcFX2PnI/trhH0WJTxLa
y3lxSLQ8/scJ3SahWYTRJRXCiDbKOE3Fi1IaoTignzvM/qgYS++7bbH8rPtaFIFrFLXjp50Soipm
W1Ps64pW1K9Jp2swyfOmzA+jK5p3I3PYG/RQqXVQOkInfRUQOk2dtYVkRk59YX8Y3LCGqqtmJyHU
nfd24/zxrEueGE1bKE/yg/52fTRLg99OTVUlayzTR9DCuhBihb6egoq+vzduBQok0hP3T74ZNbEb
MjVqogQyLpm/F6ZpGTh1DXt3QR7lZ5Lqyieaq6njRynyqw/whXrri6grmz1sRWPhJ5aNqcEyp9qL
SxGs9VO17pPntmvHT93MUp7qCEfondx0o0giIwJAzrLtBk/henkWUMFzl1LoNcEMnJLZqo+uopeB
vejdr7mK68Svi8q2dm7FrXgWZQSqebKHL+Ef1+PWTm43SUyq3Rq5+ap0o3WgvxEXfvV/nF1Zc9U4
t/1FqvJs+dX2mTKSEAjwooIGPFuDZUnWr7/L/dQJKVLf7X4FfDxI2nvtNQAWgUwYptBQ9lszVHSA
JN5spCgzRfkBS/y9cJA3PhE0kxGgGgBvezz0y98Cfrv2uS9kBVuI+EfXmugQSgq+62K24b2z9I0H
DnU4CHs4uyFcfE0xogSQQ0gNzlIm5xs66Lgyi2mOaPlgczlG0zdkma/vvOU37hAXBcaN/QQV4OvB
KiKe4O2iPCi0VsKefF2jS7IGAeK99f9j1LMnKAMJwHEN8H4/NP673uDuFi1ULdWSmOlABUaoZnTR
Ad6o7+Eqbz3KfVWDkgwCyh/kVk+pS6cRXZ6JYAgB3stYLRAtnTIBirCA1+B1nrTv1V5vPcr9EaJb
QP8MSePL+/OWZk2EUDL4QMqwSvpeHxOdgwvQLfqdAvPNS6HAw384Df7Qg4426FLTzUvVTlF7aoo5
PulC2Hpe5/fofW8RADBVhT4FchgIEV7TzLsu4Jj8A3qYO6y0ATLhCvOf9uCiDSE2I3wl05UjYLoT
ri4KTMgDOyzvtA7/Wlq+KvWAeoB+969ZGfiiL59tkotAGJiwVrvfujxyvNYnABXNJ69EDoP/gWKf
FAMZmzNdDLSNLhBClJPWI8WOlTfXeegw6wPUl13srFCWK3h9ffr7Nv9G2YNEchSi/87ygbK+/JWm
lRy2IJGqKJyUMc9p/SFe40+LCscrVqTNOwD9G18BVHIINAGyh5rgNbWUBxtIKxnwJ7BzRiR6Mw6V
JWtuhPDBewfY/oBfvYBdFgcjkF0Gjkj5l7eGYs+w2AFlENKx7BBv+VpjyB3D6MvI+exmxLGXIWMI
tI43cuqRhzyVGUnJ8X9+xJDN7TUCVA8I3Xj1IQjgN3nnAK8EZkMgMRLu6zbqtkNarOqaz7L5/Pfr
vfmMwZfbJTgBxhKvNi0RoEFwHk15XKwZKGWIAATMoa8MIIH/uR5BL1PE2Lfg2ID941XRzN0WRjqL
EWLUjMUZoSLI+Qrb4DhJ/V7A8Z93tV8KF9n9BYHVvPpQF4TDI7o5U9UazO6YQh1cBoatx5G9qwX7
c00AagcJBFNHnKSgqr38cDaZDwnjzY4nejiZJ6a9YAjeHnwWyRJjAXn5+wv7Fwp9+aXiAe4moiia
9iHPfu//OWZgvppzTMhwbwDz42o2NOVHQ9CKlwZr5L6fE9CvEW87oIBJdXLNh6RAdkBCmwUW8xat
Q2yRoFGyfJ6GA5yi4qt+YuZnT6foyFinh1o5F97g2SHJUMCP+UMDB4/28PcbeWPjBUqJwwu8aoz2
0V+/vBHGyZYFA1HVkCT2FwD86cLhc3eZJ2jOypxofRgcKU4SMb6XgrLgGXC7at5Z+W+9vz1VZNc6
41N5rR7v4Ok0yHbAJkOy6ECanByDZU1PhkUR8uzfDVx4o/6DzQRwPZAaIfhB0fXytgvVxjHZdzXk
iKe3s7NAE2Ldk7MYEVY59sc2S+zNgJ2v0o3La43vNkzftT/6s4TAz4DxXgS6Oe79tX4i2ZCeumoc
sXGTWITL5OvJja2BWfWCyh3I43lI+vdg/jceNqpNULEBAGJu8toWRqAxcuOSqqpQFKqfnG83LO6W
O1sMwwrpt4G78N+/sj+hKpg1gl8JCS2WzB9Fi82DmbM9OU2OBFwAGWzVaCPYmkvMvTpCUuTU2aDO
TSSf/n7lvXZ+tU53bxqEmmB2EqIsfPmeAQc6YQUAuK11SSVm3t9S/74Rw5uXgaYK/6OtgCnMy8vI
dRk8c4WqgkTCVoJlG7/QZdtKzaJhKTWM0doDgbXhodkAu/Yd6Z/s1IV1UAztg6Zm5EfF2vbo25i+
s1e99bqhx93hcpBOMd55+dvIAp/KqMPa8j2PnuIE8hdl8+GYN2C51CEDxlf//aG/9VXvDk8Qh8Bx
CdmKL68oWRYAJcMVSaDnw9QmSdVqmt/rYoD/HMHxnQIde+eib93mfy/6qqVPJfdTFrQYt69DhuFE
L+uCoHJIMhbdG+b+Z3c4PNG9DMOocw8ffd3YB4HtbTMgWSLbiu0CcpkqJVPkgJAiX665sweAlskJ
0c/vJYD/caeYQ0B+AxQIWChq81d3Krp8yzDghxaGdPlyThLVwARjj8CAud8YDKfZu+a9+Jb9C36x
kNCXoiBCEweVJOhfr3B15tt+3DA9q1aoq6dTtMbLTapYeD1nIXvPFe6P5bRfDBKY3d0D2Ou/hfp/
TtdtGbSIOEcH3PjoflpddCzknD/9/TP9Y1fCVSCGh4HPjqD/OdoJoGBCQQeCjTXtQycwIADVUgDB
zn2JOgICSSCY9cK39yTJfxIlcGnsg0Dw0KKmMKN7uUJ2I0nOCSCyTdHw+xrx9heq2myDESqoASjF
4j1wOu5+Irrbf4bnUVOUjRPFHetVuh3EiLBMUMGZevz7I/lj5e6/CycCwEXQlvDsX/6unE6hIxqe
VqrXRVxJwcJjbk1XNwY1m1pECigkRErC3y/7xvuGNzJmmdAQoA18XU3lO/O52Knm2cSG53mmbQis
MHmX/vzG7QH32IfOQE5BUttX1n++K1SfUuFjwHVc0J/GpKVDGVLXxZWVG/0E3BhNHSGr+fH3+3vj
S9snwhH0N8gzg6Tw5XUHGA5CpoLr+gZD2nlR+kg7npS8Df2h8GGBrCualMAk36OY//lkYdqLtg0o
xV6Bvx4USwcKFM4eON32+XobMrJ9lJ1e3sF3/tyRUDyi0ge/BgXFH9Xw2vYbbhzd+9I3RdUvJjkj
He+799qcWwec9++P88/XCLYYPhaQuOBzDbb+y8eJhNBijROM8zvomMcKwTrLcYh0c+7jlD2y1EZX
ivTif22Ed44a0JB/owDxnb46Rydh0Jmm4HN5+LEdGz65mk9xV3WDE++shz83W1wKO9LOWUIf/Jra
qBOT9h0Fj2aFzfePljv20/VjeN8D/n3+fzzLXX3xLwSJWunlsyRha/GoMbBMYaKdf5qipmkPWdOh
WZmDweYg/o3dCXk883uRhm/eJArQfZYC9/nXU72NxFIB/sViDCQ7iSwZruk05acY4Ow7H8yf6w+N
Ifh+WPNgGKLgf3mTcE1LCYkA7EDVT08igejvVChvTnEs6a+8CTgtty3Nb5O5zd6ZCP/ZYeG7gUht
/1ADjABek6JQiSDjnmDNNUpFQznRQA+YG60SDv+N8M9dktnp2HijnlI6+98FyCowEB5XF378+7t+
YzMAKLrDhqgd9q325WMgrB2sY5ijDtMyIRYHwtIqHGcav/O437oO/EQg/9u7jD9i2ZsQTFLwsvFN
JZO6biIij1vUvWf9/Nam89+r7L/iP5s5EPzeCPjmgIi1DlDsIuGWLgx0cK6FPsLj2/z6++P7U4S/
M9/BXPgXWMZUJ355RQ4AkMww1awwgo6ekIGZtDUbo/xuxpD9q8EefAXAJoRlLrXxBbYj+mYs4u5x
YvN0lbcxRHR//0VvPgK4HSC5Aa0NdsRXPwhGDt2wkzn4MC6fM8LHq23Iw6+STnlNERn9HuT91ppF
DbRDVeA3wXnk5QXTVU9KewBjbCDd2WKaXTOxDYfdVumdtuXNS+2gI0gq2J3+mAzp3NuMgiImoQs7
+nweLyAa6LoPbXr++2N8a3vAsBOyQ+BiwKBfrYtsImuvG7oAqMrHvE5pv/7SLVs1XKWT3S4WacmB
6oIjxBb96e/XfuM2/1VyYo9AkwbO7ssn6ncFxQyPj8rArfJ23WTw0NgcylEIZ45/vxS8dd9YmcCt
UAqg+ER79hrYTBZkYkgFznyOyCZ1TdxAEZQsMbNFEkzMH1VLcJtN1kb+pMJ1fYIE3gHFporoMmnz
oTuGoNJ+JENGvm+bYx+5Yiwr4U0whfUWMGnrhcqwKJGmuW2nLUwbU3dj3gUnsabip1RxIo5Krfqf
bJ6dK5VXWVsuplsetgDitKrLRPKTSjf8DLXr+RlZQMlYykW4D4iVWXkJJG0v0vt4/Ac1ffh5pkpl
mBEI+sUuuVlOm+f9lz1Hl4NtnCwZlKtseOySGHWripBLhZj5pe1LyIWD26U3hTgDcoWoCiUnWBh9
4NVPY1Q23o0ZgCiwSdGdo2pFsleBkGtWu7FT2Qm5nHBPiZFUe2wLT7szK1iB3p7OuanhbTm31ca3
ZTxgjjL7mvCwc0cYhIznQowWsJogNC6naZPNgzIN/wK6bPN9VvP6BVmcKQdZYxILZJ9w36sT49Nb
RNEiPhNqX3MHbCgkNWHr6ipSRC68Zv0kkhKbRP/PnOqW3NK8DR/BJ5MI3+py9jFUAoXmCoslOFK2
I8jnSzDn/aNBCEx/oAZ0vnJM5+0ZMoC2K6NIrxv+iOw/e+dNjI4IzqwpfEeAlJl2uZ09QbqHD2f8
pjUNmdvVVd2vYs4bRKdBu99UiRvcci805IBwAIOD1rGBcRawRtJFdwTZL90VHN7muy7PGe60LYar
JiVTepwoPv8KB1TyhZu+/W4hhP0CAmKBFHM4+weYB/TbacKBGh+6MMVsYHQ9XORY0qALHucec4IZ
cYS3SZBs9tDwXMIcsgvdXDatQsYqSLXbdNIiRlrX3LBnM/kwBdUA5ji1smGfHPOVFyOEObMYbmFL
EIL0MJn2SoYBiGu4i/DY6LRNrkjiAHGDIJQM5RJPrSipgQ3LOTV5QGq9LhFyVYEFXZGW0V+wSELK
lWiBFuGB6sJeICvpEYrTBPn3xBYyPWYM8p9yRGoSLaMQ1tiPq5uH7dQVo6OXeUvDvoZbJU9PMWP4
xwhx25VNupTAMKLnDzSS/B6ZyEKXY6CWm5618aO1XQB/9XWy37IMo/4qsmACn5DGNQ4g5OksvQop
YzGoSWgxEU0PGv/RL9SHCOlJF7DYOorbHHPjxkuQwU71GrX2HJc5EkQeU9IQ+EUGjebHcVMSZier
ZP+sWb4N50Qy/Q9n0fzsUkQ1gO1uEwBjyBvmx63Zwt9tn/U3W+A6bEVZK02ZuFxBT583SV7OUhUf
l4bgc+WbBJaGZzycHb5FCC6zdXxgjYCltUNLcOXgGJyfkBiMTnLm0fx76THfAB3caPgPIHB2KMkq
l0uej3FaKhTe83EEHAW8ph2n9WzHnNUF6PnJYWgpiy7gJvBhXxTmH8DE8Vpa4HWPBaI1aG3UZC9N
Su0nZQhYt1sysK+Zw6dSz0hyVRfTuPYX2u3ta5rITNZmii1Oyi11sPTHmw5qQQsyVSNdi0edGTsf
oqYdmgtpvXWwxCTwMYpmIZtDTG0Q1nG6Br4EHyMJzkOMIfdBq4HJknPIoiu7wXr7oMKZIInTBx7p
wUw0tF4CPgelmtse7PiAr/1d267wel+6dTP1NsyTOXesd+y6mLlVV10AtX/Z5shFrBrtjLlwSkak
Q+kFiN7m4FhxJpsTsszbgLhvbde48QkdbvIzpLZFyIhoFb8FgyEClD54rvzDgp9jDzTeAIjBd95N
N6GMc3dCinlDr/HwYVCfbWCek6qQY6/vN+ri7pp5YthBwiiO/8xik01fmnacsSdumyQNcrAzCs+H
U5aqIv+Rdc1CfzThpqMOsKtRG9w8YY+bP0dDCmvN0qZ+JR9lkvbFrw3loqjpsM2KnIKWuZCU6cYw
AC1dGC1QWRFBB7FBZ6vsFlQ8GLLhBAv9pf0Oi+RgLHXsqf9JQmNkimCTTMgza1L4dF8zWmDPqsKu
0MGTdmvoPoOWyGAdFvLQ3sE3sdM/hzVqo2eS9Mt4TXCqxBW8GBv2W8VIlF+Pgu4MnhP6o61/AHM2
srfOtVsi0RcUIFqXyxQS3tcKiCP/1RU+mmf4oWu+foTTecevB2dljtEe9cjvVpNuvsC1LQ0EPp9g
be56K0WCcL/G8ZsGiD0INuuULvETjeB3CyA+WQ1IpDYW/SMZs2VoDjwa4h7nldSMCvgygH76Ec8t
iGvQkaLlnmJ+2ZDSL3C3hF2NT5pkq9Beptw8jzGET4c+mOkmKgdA2nXl1lDLzjobdHunp8KIX1Pn
d5dIG+PTv0uk3dJjiLUBIk4A/1s43gRAbPpfGJksjapNjEjuS4sOuqkjlk13JnJanxXi9ThG9YkR
15TDYbYpiwl+PXGVScHZPawABSwGw9xvCS1nYQtY+fRtsmJOl/BR3yZ+E8VtO+Z5U27TujAQf+IN
hlEl0kqL7GlaOrwUcNOIHYZSu2IVJzcUvTsP05pEZ07TJbkM3KVQiAe86I8iAz2uTMa9mOUkHufK
T+saNAgaKJr2J829ae4EOI5R6dMJDnSNNFtSBusK16iFtJgvRvG23S+7DUft2YjCVIwxRzhUZAVS
LOBQOx1Xx+OkkhaOVxIhprorasQJTpiPD10YQGE9I99jRrLTfkp61taIHoOZfBqu4z0Y4DBp9mvY
f241mN8VNzolpxiMxvtizpq4jDgp1tqYSD8HPtSmHKEFRFZH0NgLZnSwk55V7jCz6pA8U3dDFt9v
o1u+YJpvfbUmJFQleiHmrmZRZFsNScsKnkcno+4AzwtYG2W5HsE/YxH+fGDH5seUwmKlEoVp5vOW
+vEGUaNTX8dO8GtNwqC9ZdAAbAdvWHtvsO/hwYFS+yndqXVt6aMhoziwMP+r9CxHTCNy/N1q6lcU
B3mfg2VmWmCqVa9gyAcDIMRQlHOwLME3MSwTxnG6UKJEqUhlWbBcxEck6ZniRGGAkZZ2mQWtc82x
Mysh4UMtw3VB8ECwbvpJTNrKU9dN3v5A6RglJSZ8Y/+rJbYHYwRRCfbEFsjB3F1j23g4+sZbT0pb
zFZ+ofOog/zoEZ8dweuNpeogl8yOBxk2BfkRGhV8FQr6/Qim93K7BFZZWmbgX2NddX2XHwIk1ZNy
g5xnwtyHRvp6XtL+HLC0m68McttoGcIdbX0IAxsEqL/TTdRNwGZ/yNDRqetNu82dnJORRmGbrxM+
9V4nNXLyEKAbTgXA2WxyHiKa0FiYJafUX5Dv1Pq64HMaHkynUJeV6KZVc4fNOBzuIpu1w0On53C+
3zj8gQ59zBWHfoq6jzDsY+MZTL380smxFZVgnfCnpAPIdlPgPZ6S0af4NhJUvQeYibrhgWdbHB9a
IenV0hP/KxegOTq516Xz2M13Qzqp5xHRXEuZywAlinQYOICoa6espHEHMmru4/EHVo3+kUKDEZSR
9CK7EV6L9cCDKfud0bVZDnFm5XQVDzz/bUyytHWDzfOGK1i81U02gLY9ocCdqjDlY1c7WUwfLbaJ
x2SRGgJHUAdxTk/dzO6QVxCrclkHOL3AAzhqa7ibRI9OdD0vUR7zD37C6XZZ2ggnrZh7z65wDis4
GbYzqlitmt19LN/wI2jaSndbIGDsdhC7iZRSxAwltlTJq5bIGeEX3bR8o2IaHrCXU48h9zx9dsMA
UA8rof3IRIp/dM0gyawcGL2ozAzZ1MH2HSzCTIOYwUOmN1x+gWPyGZIDm5cYLUNrNwzFPNdqIWjH
4M1WVItMR0ihHQse2q5Pe5RVITLrNF34deNMMD0Dnlu+MyY5WIcmFOoKazI/kRXUo69ZOzYt5t1T
35fIDmGfjemNLEGy80tdNKMKShR43TedSX0ksphFGRkw3p98Rid/sySCdBVQYK2vRreKHyYuPH4w
RIMgvcYttWedYBeYel6sR5krM15lXe4vg8LbeuSMtjehwc542FTkwyssTTZfgHbwqUwkMkVu7Orl
cqIJRgjHQc6IeiBFl0kUDtrEB50j6f7LEtlh/hLaIJtLWLHN/Wc7kayoiOdJXw79LGFRMscFA8VJ
6u8NGcHvQOfTd0k12VXklStQ3wG/jlDgwkwi8kfTj5ZetSoehmoSbaC+wFRzo2WTd+xLhL0Vnhtj
Yz4lvW6/BoO3z9Qn8rPc8vlum4T/jvFWP14otg5XdgZfch1NqZlOjLfzp7zVDBBoh4c3w+9Hfydr
HtsyVqB420zSz7LNCnNu9FL8oEz75ZQ2zCSPheqT9CC3KPmHkdBlddHPKb1gG8eWmnaoVJUfxvAm
zTm/aTMUVSUOCgqWqxTBo5nQsJ9hfxPGd61VejlbxJ9jk8kZn2/Hxa/D2SaiDz9NfhXqwxCi3r0R
pnOnfnK9AGHAkCu8SfdP4qURp4RwO3+YUJjGN8marL9bUDNVrUZIgsuE7l5kA+ULr1beIwNPpyC+
3LbdCNF5CLvE8J5FlAxwmEvpzyBwxdOIXDl9AZjRRaXtxzm4XREcdbHdQFmdkoSak1lihlJMp+Np
imfbnDsedB+Imay7zuZI2/NCQ3ZsAcnom9n26SUzIU+rxkY+uJ7wdBA3vrvtwfo+nC8Yvmb9pZnj
+Clu5IjiItYDGPWKxs9h4BGopjmA25JoIIm76mcERrDE0YCrg4haQpWNpoIj0PTLapnsEUyDb7QX
AYsOMgrFI3ij8VzhzCTXUknV1zaPEZqQSFy4hJ2H+hVNhKFqY7pLwIceuxWlrU6+ps4N0yVSAl5F
LFPxFSQefV4Z9L7xB7es9KiinLJT6qdoLJXyvT4YhCza0kz4mGrsoNjcUP+5f8Kk7eaaS0OCkja0
+8V7tTWHNcvcVWfh4+bKMWxiYMeIbHU3I2dclcmqARXFXZfiQOH9zI/BBkrFCU2ehvMkJb61vAxn
JA4hfofyuyglgzsjNwVIWgC7d2wmkGWpPVt5vI58n15v/ZQHZQCsOnzo+SL9EaBXlB4NRuvPsSui
rZI9bDuPAZCC5irqZ+1rcG9hRMKirv81M1jilzAMJOEJyzoKTwY1ynR2CZxgL0njt+6639yeWAM9
VlKOGmbJ6AFJSyuKdyTPMm7z07rFEFBi1wkhrYBzUnps2NrKCiz+0N/CXNPow1zwaP2sCerEg8fP
OaBmhX69AYeCV0bEQwv8DY0O1mjRpDAzC4CdLLi0LDuS5x+bkM152bXN1JYNX4G00LaRkBsNMyNV
BBv8+44gw74cINdW90m75echGHtVA7cKP2ATH7+A5NAmZeSS+UdLkumKrhFIuGTqguEiLOpEmDWm
Nqv7wSePPTRT3/Br9zSJAfn0px4YxVdYgMRPE1afOY2RlOMBvjjp81xsnSzj2KpbneBw+m11kHyC
wXW4HMDE7+/WxlCPjiQD9gMIbfsGoU+CxFDjorayfRR0N0ThYZWt4fYieLxwWGNG4cPaDwE5twoR
bDcppgFrDYfn7HqG+mSo+dwV4gg+W/xIJ6IK8I6jXpVZRphC0/fvu/W2ID+B0gnx0dNQLPd5gmTL
g1yTxh6SZKFjvapw+Zhik/jlDSrVCqZiU3qJx8V8ChRczg8CzPfiQHHchNj9qblx0Cbiy8c6OQ2u
GMknPg/rDx/lltd6bGN5DBM77nKtxN9rKZbxYqB01CXOz/jzFKa+qem0tuwcbwl78BF3WE4BQY1s
SSBrblqYKMElFCqddmmhKoi1a1y5ei1jvNYGr21lPr8HoxnYIT4fHZWjBJGl3kCvPFsDs5oyEqDL
H9wcBKpOBohWUI2tM9wbBr59NyDciqpnox3KLucdYMNJt48wpmcDTLhQQJ/hQAwcZ0iX4UELiNqO
QGvVk0oHUMtARtSqgo4J882uVfQneht3yQn6xxJYgjhNXQTsodAjX3/oIpLLkS9BLK7ntFHku0dm
4O9CdZpVy9gmN0yN4icFMDwc+s0mn9aVdRcfsWY8oGRIuzK1LXJmKSDE3/EA8OzQrgrm10ouFu4U
M8M0vsTbH9ZHxSPnjxoCJlN77BSXBMX0eICyMHkqGHcY2LVk+VzEs3t0GY6ecQNOVMlGhU98a01y
NTkxPrjNsuAxQ1GwHklgMdzcoBVQJ0w8l/sR6oSxxNY63xOP5vGQSDVfKIaAUeU8asjb1E3+ZGEC
iD7Bh+N0iNpeP0fgPi8X2LOOd2Jc2FzmTarNKSTLeKaOR93VtBNI0OSkEwfYNXKUTjgjoIxmdvq5
AUzfADmrKaqMjlHOW2Yht5oyr1m9RdQ9U4S1juVA8/gDyboW/aCjwa1EDKU+5FHhvqM2Hfsq0Gjd
6hw1/ljB0sh9EQVLP8DZsJ9OzZAnnxRNANaZLOs9sh+2AjAwp/331XT7q458esiIm7/uY4+2En7u
E6gFV/8wJxNaOHhYwHrXB6w15eIb+QESV6SWTjZfsRDElB+pTZi9M5ksGlApvD74fs2Wu5USVEwN
lcMtypqtq5eui0zt8syGZQHo/Ik3CDP7PMhhwmNCLNLyMUAD9hXGr9RXIkb68p3YuvUmgSFMitUA
cXmPLU8kcTkgL+P3yDFmO22bEndQjGUe0wDEatzHXYYPDmCzKPuo34vpxkp+auZlOaCUA90uiicE
30Zw7v6owSibr9OmY+cFJ8pH7ufohkd7fFlEVw6G8FQw/0CKNoIkB7FOpQOeCeOhgIjotllJ+gPg
YCou6OPTWy951pytl5BZQv0VfwNNfvjBsGMBxYbG7WYLx46XKLiWz2PcjQQzHGJvM8sJlj6COeA0
vMkkrpKJdktNWRP0UFZMWJ9YqoU95AT3AuDV5TcbbfLkEMJsHORm5Cbfh2kKfGIr1lGCp7DQoATi
lJAyaql/EipFZSG3DTwCRmLMYxZiGcztEx9WTShEUwL1wOJBpwUMFDUnTH/zGHEsKB8wyLik/SYC
YKg+6s8Aqc1HnNEkrIcNdNVD1nrT3WThgnPHoW6Td0Aot/7G8ALtD3yHI3GZwqaN67SPtnvW++lb
L3NIZUyKGNWYIgrxLll6PDZ403WkGoQe/a2b4unZpKjAPo9Tpr+PpkvTxzGOF4QK6nQNbygSYa82
l3TmYJEUgxXF4i4BljpnP8ehaMISQzPe3rYisLd6WTBHWVSxfomaLu+BQMJMDynwPi8VBCbXIgNc
W09T6+446836URnd0QMMJNRcJnEjMLlBHM1V44Z2/FRsRbTurzWDX7+1/Gucy6m9GHTC5BDDwf9J
OmfwxSLep/gRK4BxyFcKms/WjvQZYlT86G6Cb2AJT0HH6pW7ldeZi5k4y8nl7nqkw/yw4QPdrmIh
2CeKnLvkaeZTLqsWI2j3NRO9uoLrIAgwPognUk0qcsDnjCqQLYk9X6Newq1gRxlhxQ/lCCnODDAx
Oc8Licnt2IGDcLtDid+zPs4cLCIylCVGLJGvtzlQtrYmNduBkD7+Fq96IWVIinkpmTOyO0qLaVrt
k1h9BqRTkLMeNvUjnDHOuBPxpH5mOujv9WhiKPdAbY0qHW0Qdg6hs6LKu0I+YBAPpVbetMVlg3NY
9DSkHYZJYQxLrRr2Fnnx7DBFG85AlJ25oV22fBwnTM1+LMm69pUINcdGn01bPaIL2ND/oQEvjXdZ
eh0VWE/nxiDy+6bzIhWAHSEsvGxw6B6flrZVXYkiRrYY8HjAqQsavKIaWhN3eIr5BjA7G+5sapP5
obCa/0Z6eIJULBC8sJtODVFnjTmhOCOtFDeEc3/BowGNLD2DfpJvFVdpd94IS3hdwN1qHyExdo2R
T4p+oJuLW1joZB34ZkUPK4RCyt9xgo6jjucFqa+ZXzO/q1D4A4Q47l72o3KVgOEhwwkqkHqRYUQF
9Bub6lo3lEfnnfkF/3+Rr90HjFzhV4ahOfsnQMcOk44pJ5ju6kz5imahuusQ1anKNuz8d4x/MSJE
cGjKSriRolIBnxQ1625Aec0zw+PzIob+OaMFdo6p980/y8TZdEDPjT9sQeyFES60eb4UK9DzYz9R
9tNnk/qVdBLFth3CDnX6nD4kcHuUdxKmKetxETE5oJwk7VF2ctYPqbHiHP4fR+exHScSheEn4hxy
2AKdJbWyJW04lmUDBRRFKsLTz9eznWCrW1B17x+Z7zbQx9pr46JgY9qDvXvqwGcJbKCvZn1xNErp
5479uzvoZTbeo3pcCRvSXWQdyPLu1KkiI36IK7NYHkNYF7Eb7a1FaV1m60xWycbKApo0mhScWZyD
2zBY64ezLh1kYiQXltOwxgywUC2+JFuwmM9TsQS/p66wRLL9/3xITCB1uiCshgPfZqsin9yOPsx+
KyyYjKH+I62MOOjWaLF2Fo3pH3Q4iDLljxQveWd01kskKRqJZ3uoh33Ud85AmFCwgvBMDjRCRQ+b
v4cucwUwv4kxYkamtcVemyl5hn4iFZEusaXfh6p0zbTK23y9z4jdvG7OihSHw8n8J4egvqsRe0+H
2hS0x1X+4u8ER8oNimy6Gs0Kr3kRYbZKVD/bgmwyBwhLTWN4V3mhMk6OslqxoxJIqntWz3yK2fdZ
5J3Gr1LYvEWdoyqEfrZZTeGqQ1u3O80lAICcGwBz5Mr97h2ngvUN5ah2hbQ7NpXJVk0stVo+SV0Y
uPcWpz4g+8w3jtfGLY9RmYvh7MJv8j1Ytwe2Vkue+jmj18lDfVsmTjCDjw1tRmIROAopBGSKSZds
NdtvycQooiWu2iKiT40LCiWJs/HSGxLnz67uJvXQVSV8JNqSIoxZTNQn87NYYxb12o+tgJEslehR
n2VJ1+1FzAFbkDF49DkQwe3sMeE0fbrJYBZ3ntepZhflWQiA4i35JYqMar0zKIG8a4cZR1Q/2lB4
7lLg4B/ybmqPXFPmW2s35l/PXqmoKG4KVZCctqEJvLYqnjcjW6rk/3yt3ZA7wz7TlZSfi6wZ4nXl
mQ/DmDfo3xeJ3da1ewt81ViHPg7xba9xQJ3MiaQQmAV39mo3RrNZvFSlW1v7ccrgshhvpgtU9lwc
BsuFttusnP86H9DhnBZEvAbiendU8UYCdA/DuernHDJqSOomn/gHmYaLdzaiENcmEOWemXkmG9ek
6y5mz5pP0Vp5QQLNVnW3zI7tWVeI+tMcR1B4rAscGKeSTKj3Dn7yPG/j2iYtXH3OyDTN9X5V0jDi
mmXiVmphqbcGXOVdbutGhNp8kyjo0K/HNCsHIohwkYvubEBQv3SMTe4b2+CgHl1n6YK/4O4FMoGg
hLxpAISWtJ4LC4wHLSJTbz6339XUDwqf7YBnDT9LdsoaQXLcsFZueXKsZVhTdJyc1bDm2frPNzb+
Q80S9IJSo2Zed4bNiRH/mKxGXRTty7DwAs7TZrWPda2qF5F35Vc+wSOT1dLmCBasSG84O6X4C6dh
QTBscHElx/kSDvt1U6OdghUghGAeR7YIV+WT6xmN0UWuPcV4ASUgKKQaD02RbpX6ZlNgFNjCoP7T
wpvpeClBoXZWY+ntslaVs1vpd9cYXewu9RC9qxO7xjTs6hxnQUoXoX+23Zv6QBec5Qnyi5UbzisW
mHLlSTOpW3frr+1KOATYGD1zcas42roazcFRTy3nddj78hE1T+c+mTa/py9fbfV2nDjLw3gwdeG/
iFDZAU4zAYW9kNZSPMB7cNbBLAPC2YNrR1h9CVqLc2Au3la/lsAsjTWDvNXOO8wRV38zirx/92eO
/V+1W9asoLc7n/vdWZMpGodXpP5ZtbtFYhUpX7P61c1TMN2X0rTFCZQF1r/5/6NsZli7/IKZdZ7y
0kFssKhN/FrVWnRx1Sx47iKVCzJ3y1I4mLA3dVoWRp6b1LoKE7vLiHYZCF75cIEyeLIQhzTJQu2H
3FuNy1UV8C9/d7PnzaDqofnqt0v5Y66FyGNEJ+Z3OwR+ccn6jp45yDt/3FurUq9zvzZ/Q1X3245U
JzHfqamZInrNwo6cUKcglnebSAY+W9aQ/2uMISwSsqMJcsTMaD6zA6E/H8G7c757lixthyixhGeN
3N8DR3oiKTqZd0TC5X8mpFGvI0r6mQ8gLD8N3Q4Ysnddw077SObzlwqG9oWq+giR0jbk9Z5+ahtd
QVH6adMST0+KSNcRSmRaPfqBrYtGyvPcrSjvhjqwl1hUZG2lTj4A3ndAk3cbQgCURevi/esCTcwv
0evdGz1uPeEkfbi+NL6yrJi7x4G5rohTvNsUR2IabKNPSSnwcHbf9QMQ/9AtRrBTJFrOX5OWppto
0U/mPfS71e1cSXTbzjay+hoO0l5AqmpusWyYNv3kz4bvp32/zt1ZLAYjQ1/17r2fOdO6I+pqLNJt
EZG543hTZlyEHl00HXTNrg1Vv6VjgcTths+udzIcLH+vV225WKE6te6kIXwfnm+t3w2NPBCIYOI7
r2YUgE9ZGUQc2JPyLxlzwkvmuAi+nAjZqganwXCSdf68j6I+uDKGtJ8QXk7/EA6VOI6mvczHtuOP
Jhyjrh4st9VkmHVKXQ1ZBf/8rWZKgHAN5R4e3r32jL6fkAWtF+OPQWBDEDhBoZ1agjD2CgQQp8wF
YTJyIq3/Vk6xrbFAHQI7OqulSpkykb4MGxSIaga33HWd1CaJsaR5eWYuQggPk5UpRnfDDGoqpN87
im65r2nSGZlEa8ianfSaHAUYdP5zh9nIS8bZGX6ylWPsIkbkGWlm1ZZO1W2TZJUVE4N1lpfXaVia
/rWs0PvdGTTwvd5EpVscuut29EGVh0/W2eEbqrZxHsY6W5oU1Uzm7Qwm17uthUdNrNnY7sphWdwY
PUTkxQX4/nRHMFT/UngeXWI8yRxB6+hx/FHJqx7azaeqFP3FWsd6Xpsvv5m86sx95n3P2VQ+rATo
vEZD55M2vnqo3ZFLVG/k++sscU0QV5RMZvgIxu+O94XPxROrvojI6pt8/bOVLpA8CT35dqztorpf
TVGikoLLB9joB+QQYVeHZ4Z0p0gLCwYkXf28eZ01hdh7FNG9eRWF5uRhl+x/5LqIa9NnBo+k5LRP
xqyu9tZIIwsEIkjsr1U24xBrgy5n9PDZ+tDO29z/8dptuU62o8MDw31m7cZs1BEaRiP62lTlsRCS
9w+qhKrI+hM4aAV3lXbaw60rA39a4xSMfnMUFQlH0TxchJMvI+wBMXeJ9kvnqgxv+s21O690xjjt
srNHq/2Vi61CfzSQ73mUkbnkZ1VNA4xn10QPlpp8N1mzEGqZILDaPubRKN/YvRso6aXMrxwCXZAW
aHy/1RqIT0fngPE3cOyX23TFq8haJ0hyMCM+M9k9PIxVFe6zkJ6JXbCZ+VttFi1pkSOSI9RDdZYj
kms5UPNl6J6hPqI4mykORkk6OIBPA6pWxoew+Kinsh52VRip16zMOBRQDHiPiGMRcll8vqdm8CKP
oyIXTTz1nTvcT42RfwKwUrprlmVLsGikOGb9vBrOjrsta7K0JamOBOYtf0H1MG4S2b/VySQguHdE
ohEea3V+1N92kcB8rqa6tZGrLVZBcLrRPGxR5XxM+Cvssw6t+czSZnOncavog+1uzvZUAX79FuG6
GImaArYK1szc35eTDt43EqPFw1Juds4GW8tPbzWCabf4fCWcseXGVlIOrbkL1mAE+ClqMR3FFLVY
aHMnP4FFC7mXli8uvoPyGE685kqt1xWUf9tq+7exuJFxyOs65+NEnX0vAJkNntK5V+lWhA5/z2rb
H+vg1P4BXf98tFkCbut+3z2Gs2EXu8HzeDJDRFifpMQBi865I5GO18Vz2Qd5nnTT5P1p/ADFUUM1
35vVSOulrAxtoJLzCfeZI6plky5g9Ngbzeh9Bnqs/5Slpd/JyMB97rd8vcxpxgaCJSIdT16w/dNI
TaaD7XcGW5ucnLsazeBHiYqv28/QOAHqjhvtDCk34WWkO1sh8GZqK6Wr1gRxVs5YLFV9GbNglkk/
2OLNzRxrTWbSZIzD1twof7p/9FODNgruJAvqdxQ8bosaweKLskvfgzJmj3gsvTGnyrWM5t/aFJw2
JDiFd5mJwnI/r3M4x2C1+WdWTSYqWsOzSJty6maNDQHzzvBIrJTKSyV2YKTNR4OQEWnWaNX0Dbkt
iTPDLVfnCEA6cMpbgw1qKPKnjMcacXlpAFQMvQyRtLi+JON6cuxjMVmmPHaWt1x9KA2RjIh9gpjs
lEXEBM30/S1OJNBx7q2QLqYL8PoYVJnxjFwKUUY+jOJNazg6GWu21jNJCZVEXzWXiJ4xdLMyMSpC
HBnKPRBl7a7p2AdRxx+YI6dD/9BucYuIeIyLPlN7wP8ewjBaC5ddQuf6KyKD6o9ws+AveqDg4vQe
QLI1M9ej0yn9KA2jqRh3ubPY9iHgO3gNotJ2d4jgptNEWs74QNNW9WfujMJ8QIzh6fPQLvV0LSwV
PsF3tjJRurcfxUwG2Vm3VvMlEX0juXJNuuMaY54eKDD057ianPIOkcnYUQDfGO8whAW6Y4Tqia18
bgp7buqnVhnB90xybvQHsaEz7gWqcxc+cxb3COYBH9XkRj+tDoGVHJRlux5LKdUfdtWWSahH1zhW
qxYb+tV1k2dvzJbl0AxW06Q96kL3DjIke5xC+P/90ksFDO/kmblfBgG5b3RdRW2BUwIHsbW+mOhf
6z2Lhb/v18Jc9rcuEhwimwo1irUJYrGCdJO7JUQK8qy7afnMh1ZfJz/M1X7Kpg6CwO+7DCehCZte
ea4LEqANpydA0PYu+Yz0LzaHqCXsv+b0eZ+lW/XfxLpzz61NJ4x0Q9ZW3TvhKrtnrynnJTYVwwLC
fV1Z8VQtU+p3LLm3ApzSiv0RRpv0b3QXe+y1AUyM8uqHPLy1eyKKM/e0pdj4IKZxveRSc9STCIE0
rG+b/KfEGO0zdAPPXHgunJ2cJWchBKyy0R13XOGEv9crqdte9z3bIZ6jrJ17N/ExrAP6hHoquDW6
qnuzRhtYh0UVdnG+eQ2Qkndjc6Cyrq2OGY3Xzzndu9Vd75aTZKYW8wWNi3pfCVG/rHXuWABWJcea
2WGJhJJa58VKXWcOrZ2hosC9D6fZlIfRmmZ5VG1prqkcmYRBmgCCY4tWJC5s3HPHzkPGjcHYqRBm
tVb1zVLkYi7qrXnYWSXaF6T4BT2rKC2Li1cbcEJFUAiehNBZ7htJjtsOIZrcmaXftqy7oeJHqZf+
0x1W9D5KN+0pshWsMk8EfPjMb2N4GlSOELOvXXUfKW6LODfWwo8RjvbZNdRWiWAoW93osYioudlV
E70E94FmF0oo74ic01jnjWTc8GudFovPNlohXrqDbm7bAxvs9ORNLvq03MVwHVtZaPcnjq1hZFVr
279hALCF6H4cOci3KJSJh5op23sUGqE7qc3WOk2gE7Q+hJwkmiaw176sq58ggCfbUZbGyxt0w/Rh
ALM7nIYsfDEqzHzdt0jNaKRTgiyrytL1m10Wc7FvKse0yFnkct0ZhfIgpjs9c9PInHZ4X6jwfUM5
wUAe+QXoh1iQ9s/oBtgnWoS5JfJcILNsgv8vQrNKV501XjJ7q76S8qCWHe70sk+2bVohCPQo63sJ
eaTiMrJFm1YbtbDxxve+8F5X65JCvqLFGA3fOGhONb0fKMop9sXm3jQGy5w9uItWoNOGKrK4M2f9
i4jr/mlu+5G1kaLTMlFI7z0oS4wysddU5ZI41dRsp5mnGTC3WbMPj7/y0XGC8aUZ6IraSb4IGMNA
IzTu66BXZwek5B4kayJT1L0lLNhcHdd+3iqxDwsVEOO/lgsWHNSPfZIvpinSm48f2pRT8zvANODs
fDXOFUHOtmAdnxb6csKW0tm4dFvEs5HLoYDIsMtYsTWiqA4NzkTcTCNeDF0G/WnKPPNO2lMItGbh
ZBzQPYIdeK3jX8wAExbehlk809k+wLAFcrgslQ54qUGpvqvMbP09ADT/Lqu4VBPAifFlZO7IYmeM
yiuAghfuysVzqmvgqelllo65/BJOkdunkerJ6FtqfznVg9MbkPVZYf6sMGX9g+yJxEpRv7tE3ltV
PR4ye6kONmJ98dein8r/ZypzaWOEAQSkCnuwaAwPO/ORSgSAOrUN3svWO03z7rMm98CxZX971Lfb
I6PWBujd6MMDP6WzHnFCTOfaaXL/6Du1jcg22JqdBSK27HDpNjXcE/mMpxyb08Ln6WHbM0C7jzyX
nC0Gyvp/MnfNHzIHER+Rz+tfMzxMQO1rjoNRADVFh2kG1k4mMmhGaNp6QkZuCvcX6JnV7xRx6gs0
rPZ+olFhJ0E2iXraQhD9OSplfmV9H/n3fa236dfMRffBNbJFqesTW5eg5sgVpE7jf+OMAabtZ68v
HzQba74TVlevCZXfRsivpZqProIuQhFVVH4quw7cQw7KfOkLOM4DPwxKSBYW9atGEjykoLn2sLNp
YxI7FoH674BdUfwz/Ez+VBIFx0EMgTOmLYXBz14J2yb6jf3fATbxRqjmYn03eawpDC6pcE6iaNuu
Apnveubt7tR7uQSIuOJZt/oLmKQbDy4E+cKC6o5UEWLsGd/qKbfF86g8MvUnz0db725R8ztrXOvO
6WcgoipgcE2bkGT4LJ9Bk63VtNYLEsR6S8RWT89jIDF6cHfOZ+lqSTi/0SCRhDHkXe0jlxPZmWrO
nn4a/cfCrxek7EYe3g9OO4a3B2aE6TH9TVRJ7vRR8dGINRcxIyRtDLA3FvlCJb8NsqDyS4mksD+N
OujQsg8+C0EWSuZQyrJ6xmTVrHNquDhU4nCy+pWJxWG24IewHxfYpfGgS3N55eXq9VGIUZiHnIvv
CFOGkGrsRvuemFNr/dbQB9mOLxmhqEs6NVqnaVJ3UUWwSWoF7EOnBauhi+KHWtt4aRcbtZiwtu33
6FJCeLWpuMoOGpbOvVNLE+5roW1rbxOV+jPjVr8HakKMvYAA7TxxY3r4ek1I42D+/ygWugBrbqd/
oxlub1WPlDW2+ql8ccm7mlOzHvqrsbpre5B+DfwnjbkhjdfLweicjRedFm/0Aild9O2SVJbryW8Z
DB0YpNVl/wBZKswldqerfTfgGEmqkoeMCafKP4rahERjZp2jpJEbeIsIwJ2TvEWwcp5XcKKpGUBp
F0uY0AwKXJ69UDT1UcBlOY+9MW9XTBa4y+bRXy81OzpXsjkW3NqDWYzxhsuaac1tMFOWoIn+w6Ix
eeC240AIO9t8Rhix1KnF7Rzca9XL7rTSYIm1zOWR3LFfLVdmUlHFogQ3ZrHGjQj2S84xGq7ImVL0
t6abktwW2Gk15vo1FIzMZ6sqWJSc2cguivvyZDr+9EsNGZycQ+sIPn7RIEAbQ06KfWbY5q+5Z0SL
G9FNLx6uvEec8OAnUmf1pzHq7NUEQgaHW8eqTbquz3/A9timqpEYkjeTmeCP6YCuAt0xyUO51utj
t62ah77CHHMITWn6acXd9ATs4gFvT9h3D2GYeW+rI6TxFgknYxxugvBX26rto2VuRGWxlUxd2lsI
7TAlAcuGNpEW9lYzPNQ8qPUuyLFAspfNfnmX58MKZ8TPBChBYekZlMQz9+4UmtNb7TVBfjLrMb/9
fpoCy0ixOAywTHaQIp5DiXMXlC+AkVl5JFWi+MQeYy7gcLKHP/SwLO05I6S8ysb0HujOKdGPElX4
2lTS+OBXI9cEmVzz1t443aR18uCvpib5X9ubjPeToxwvHbewr38mOQrvdoLacwtprMy33qaE74y2
eZMv8O9ezskzhmA3gniqn543E6Yu8zvGX1FYDGqVaSfEkWkEWatBY7wOq+qSBdpZnpHeOuepJ62R
4DiUBUcpldEd7QEgnuk1nNw9KEKJYnxGMQSVKiIY6d79Hk2n5p4hLYtIt2IeHwlAwuUpsKW/DqVp
/nGGfD0PuVUBatZw50gEt+UR6696Qq6Wt8Aa5Ms8uYXbvZWtbbxPTd07ycTccbUG08iOajCMezSe
2fhmS3x3KUGl+kjvPSC20WjxzJTodPz6cm3HGLzNS9i1AbLciCcotkGfiAzwFvMYNFPQHpwyX7uD
u3Z62eViQh4aqtETjxE9peWn00Z9dAUYWPR93zNcpmrxD5FBmsc42V/uJuwXaB1zYOYeVu9QZKZd
HgeMDe2N7LL/UaqRgaEqMT4Bj1XFEVFjea3WTRePgA9hEZebP/8l35/jqcCtvhgxMX3ltHdLK2jB
6WS5JUMWcENLiTssUW7pBod1AWg6eo0XqF29Ou6hGSlL3xc5fRqfNtGRBSFZoodzFmjHwLeAAtJp
DXF5o3BgRUzXuS2qU62m7i9Hd/66OaOhd1YtoKqUM+CTEbQz/zOYwi/I5tf50gZsvYlbzoS8Tdbm
7GZbeVXaNaEI9xsRkLgpFhD7uuJ7pTGFG9jz1kZD8zYWRlcrs5wTTvXyFxqSsMJkGcIVMgBl3aux
GvIbzwb0jwIYJRhgnZSDUaTH51m2bXup884ipWmk0PAwD3i130nrnkeoMDBsuPu29BniPZdBuV6R
BzUu7SkI7sY/Oej5wsouK/TlmJaBx20DcSIeAyS5nWXzo/RLWO4pJlAeymsd5WBlJj4txtHpA2Kx
/nK4BCweMBZqRMgi33sdsbg3hUDwCg1RPCyYcopY1p3bHkJPIb7V/uZAfYfKvbOYzP/ZMlit/RbC
L8QdQTF/Btb74gQ5V/21Sw9VYq61/uYQUQsae8bQPTa59ndplUGIz4VDJ8bjZvfxumGITWv2Qpw8
nswglt0o+MIm25ALUjahBZPUtN9BgGe6B28NEsHAd8nyMaQSrXf7P4wCaMja2fUiUi5kK08OSoln
SUk9L2W9LB44ZdX+05MZfroTlgeCkSB17XzhvY8Ml5tRDYMKD/1qImnNfbl8Q2uL7oh4zn/Af16u
121EenJkmYdgJHR+m3BRjuYPvjPAMXwK+bkx8ZIghLTqOlkKZ7F2GFgxZQajH14s0Ld6X28RVkMS
CND4uVZo/1WbFfyaejU9wNMCkctQ6reR97jhLfebC2YYxG5ywiUlGgfOwlyr8joPjmvu1yF3OUry
HqV9gbj7bHjcOCltYf2VhHD1HZaW+29VXXXZVvwA0GVuC6OH6fEfxW7Oq8NeCltK7ZGxL4OR8q1K
gzLajtyaVE/kf6NXzBHf8AOy2yKZ2B55q/s/KB6J/x8kTNSxspR/ZAAgSEG2Bm4kY5DoEEmLFGnR
Obb3GbFGTanIPWknroyK9eiMm61Pc13Js/TMskhyQwbuEe67bZKcqEHiI1pzGz482jCsE3JyeHfS
DRrESwjmBqQgPPjxHMjlji2vjM4WK9Jwr5EgP7WL2/gkETQl93nIbLsLTSL5YiH0eu/MNwjGEnMU
pPPguvwhRiCrr3LDx3IAGOcxDyvL6J/JJHLbxM1EdCkM4wa4Zb64evQp/jURkZj872VwMYsw/2IT
iLY4mLPaPxHVJuuLqkGzn62yM8qT3PpySzMU/QhcpbSAiLC5BEKo6rGvZmHFwDTtVxNF0E6ulLCI
s0UD4W7MLV2kFW7zB0yg2BVZK13M2v683OGxhHsPGDzsWNnNhCR1CgimHKrGXVLbWiqPS5Oy0kQN
k76zs6H8scPRbT+DYrF+L/BCUqRm02Vyh/eoeAiBt+rD3K4Rqj4KEKJk5KC+IsZw7D+8T012aYrW
fuCcLDicW28e71oOBAyNNZ/PuquB1pxzRRCVOHlwgte5GPXvADXSj8ku+TySrejulk0MH+FQ5npX
uKOcnyWC77TAdotrv6N1UYZTEJ0py8yPZtvMsJ55X+xKm6zgNEBRne+dzA2bE5ir7Gjdjjh9+fn7
hXFrrt6maDDHa12V4hLw7KzwVh1YQ6apvThMgMAERtVVnVgo6vHkEQj/bs034SNK9OhNhvh4Y38O
uq9cF+6NgxaUjrU+NXhJBItcxq5X5b9bCSWDegLskz4N6IqUS2V5aYXP+1UK7JixwbnWnzKR6Q+P
efUxt+qW6cG15x/P6ufXRVC+wZA5OfsIi9aX6MuhSRGPGUdTDtXvsB9ZyCtHjjFslk2GOtJlJy0g
sfU+c8uiTSlvNj9QPLW/DU8MF56IjhuxEMFzo0ozu9gUH1yINVmcUx6Sxr1HOYslkpig6Zk0ZLWl
GPcwpCjyRLIL2xOSm6CB8I9XiIch7m1/ctiDWu8TUi4qjhaPPVdgFTTvwEiDvsuR59V7n6JRTdyj
Kf8xuHsORQWRbXJL2aTO43YI3WPPBoSNbuhaLCH2ktuJEDe1WlsKq7kjfU7P+yoaHRhcWbdPDSwk
0JAlQmT9S+Zt91IwQjPPTL5zkp0dtUwtdpXtVw+gYjcHlr0nsytkL4aDQByXNV1SYfeltbMaV1ye
q22c5pkBZTeP0FOxCT6CooDCCoIm9NyybZGU1F9GfROE2za3DUnSQ4CcKsMGhj5TXCmVhctyxNIT
RTNrmtIaGjr35HJv3LU1uS8xkXP91zwP9Ws2yLU516tcr0OVTQ/MwZCVjmuvyCYHt7vL0I1isTay
gSHcMaarjdPfxlfl6csg22h7x/2/PQTmqApWfxvlNMNsD+C2hRjJeSWel4AgpL3hb2QB862EAREv
nEJnEXLbH7yxqee9AdXIZYuQTuzIMWiudP7y0nL1uc/syq48ZopUEzK4OvnR11lw2SyO+5jBtnnv
HNHca2KX2zSvs3HPFhZiZAPkOTHoomCq2pYkfdrLwr3HGO6z4LY+tHUQdNuPal1UE2rzunQss+yB
QJMxvwMq9AqR9I0Z8bE6/W5UuXdWmLz5VqHQDku9uno3ICKc4ha4FGC+DOzmx54pGLhMAsObjo3S
XdpfNRErf5rOQT1mjNZi42kn8n7WrrfEsnXaYM9Ix/AjCBGoYrIJO+iyakWXCEFv5btGZ+altfyb
VQijn0BQbzjIEG6qx6RakJ3jgbNdUNqRpMG4V8vqpcENhgGYcTP8c/jUt7hDiTQ+GCtakauqAv9b
jcpBo8+A0O82d4nMX9xwKjwvFO9tUOccvnGxtD32sMU30EN4Yjv7FXyMjI1Zj8ZedUyE6Wh2nOAS
TWdi4u3Pkwj5IvZh7sZkKUP9AF4e8WJ1zHX7vsKnekswX5wLcirKxQEHOiSHpeh/Mn8a8zeUo8Ww
93iOsmRsO9KFQtgtzP3V1OO8xUBYPE6ZrZ6REWn8sOyCYUJWR/THnaewOgVtoX+aZS3up1D7hPqo
xrsajufZvytykFBHFyhVYgW7MaW3oZ2loKgwHvZ69WcSA+abi2zN/SffpAqAS91QAKH2NAxPTYV7
nr9MYhsL/aUcdmHZuc/ZzQrLxG26zY4d1sWdPCDNwMFUtOYT4gqkcdrM24eb7+i0NEg9gFYaEI6m
L7A3dVHZDazeMigPjE34Ghx/ffEV+ahfa44DTOsobB7X1i3kqciKXv6dDVD/GAsF5H4LTz0c0ecG
9+jZR5ixzsbbEAGrAQNlEW9+g3TwCfafwaa3J3J/fAJ5fvUB7pHYWb31FSzcfeqnfvkuYUE//WxT
zoNTiY0wGzZgwBklG6aAoP5n5fn614TDyeJxm4aXih/ohorA/qZVgTuRXaw0P4Y2yGwnpqIl5NUU
fFoNZaaaCKJ0bD1E+8xJ0LfEHSeCyAwYCZCMnZVTHlQg2h33OIfMc775VtkeODP64sxRcmuEQ8Ts
72x0hNyaprN9oynSW0oBcxieqwoIMnHdfrl0DffXrrKrvCOcym6dF7/uiv4cymz63cJ84IUiUOX9
5mgtiVIolwdOROatoORy3vdFA+zcD2zrpG2gs9ihtiqar8JQnLmTKfroJIbZeipWYhePFu9NHudr
pR+MKVqnJCJ6gSXDG5j8h66fdMJej3UUTmDGumkRPozWv5V/rYLIwbiJKm/cOZKuKqK8c3xhfJIM
+Mv287sR0ddnAKEBKVAW/3F2JstxI1u2/ZVrNU7Yc8ABB1BW7w2iD5IiKVEUJU1g6oi+7/H1tZBv
kgGGRRjzWo3uLZPTA4A35+y9NuRxs7EDd+PDSgnXURwNjzmJAS9aOk7150byhvCW8sWjCi3S9pkL
fNS+2AppOhbYqXnWwPS8UOqZvftlkD96fsxsaJO2d5A5SkJ0iCorVm7WWE9wCWEQ9GE0sStwuUcP
ifHAWbuRcB5cvakwgA+ofTv6BmFe35m2dFBq6H7zKD1bVTsdRsULYZTqBz+3tA6mNwku7DW+1Z2o
4kEdkNhGNzrpo/la1pZO0YziAGCoBrXveiJmngY4117ng5sMXIe73OGfHZUandsyH/u73PfL+qYP
PZsOmgMmZk0RyaE0QuUBCyz/DSUievT5Dh8ALqGO7KlwjQWkxcUVi6nfcIIF3RGMBl/b2PmeuYnr
AIFuW/lIACilcmQtwCajFYCXpm8H/EB71Bal2mpY+TgUUOUTGwyWRrqaMhMzucwN8bGsPZzYLJH5
Fu9roK3bFo3COqynycBH5ETVoe8V60uU5H70K+Vu1cDcIXJ21Y198S0YJzc/oO0z1Uo0pf85VJ3/
3GGCp3dpuY219cOs+kGpit/LCeL6W50IQXcIU4m9wkdU3dGWpyvQVCMgLkMOgbPHW1j+ilsw1cA8
nNFbtWGG78PDKTru2rzrP05kzHorkaHYhXmSxk9QZSZ9D54dQ5qneAw3idcZfcK6Jma8MfS5BF2S
Zt04uIOLmzCxQRBknObrPbf26GmsWd7XPhq2hn+AUvLWxsrf75IM6MrKCYHBbWTgek9tKiL9Qc9T
dUQN0IZrODv+DgJznBzGLGjCW0R3bGg1SlZx4wK1zVd0zhr8GS78QERJak83sqrudABr+tqpuvxz
3ZvuZx0Ttbmr+HBm03uu7dsiLP09r+e8yrdaxSrdFvGOrm6Lemgw7JdapcgM60FDwNSZfJNua5j7
vmzRayShkTr7Lq9btemxlO7mdi0+F+ync4XSpBSKwVEUu6HpnU9alSP6CM2sSTYuWv1vI+Que5Og
Ff6EEp1uk4fjGCk60Y3Vqi0MKwWIEqBhHqoKT49Gp8RFZIoti+NXyEVtsFAQYi8a4LLNYsKg1Mto
1YBj+92xpz4P+QRrAAGSUT70jHWvT/gntsAzNJ9xk/owYpnSbinRSrUecKH3SHNj6+hhUG03SRZQ
MGXl6N0V7rW/1+DSCR/TyKDwWdKdWun0Gr3bfmwzsWsTAyYCfBxp/qlt07l3yqbqacdDz0EzF9WF
vsK9bIt16LntRx5el9DMyPKfLjnAXwsEPfaNLb1IHHRXjC7HZsPI7uTQToqvzTK+Y++yv7DDx/q2
RfHJbTfU3Z96pelPwAG4/dZ5T50jRdlbYVz87Zb1ZKxTcDLtzeT5ur+niO3+KVRRBEddCh/wOUV4
bd3Ltpi2JQFEwx3QCRluOFBxDk7zrnqZKs8MVpXm5BiYtUBHwOJYnNljNBjdUVdpw+fjJumwkzkm
gk3hU93fKguqB7w9gnfp/nua/QSpAfOF8lHf7iZKixT1rME86pSACxoxJuA1C5biTUvit7WGNwbn
YBjqgVA/YTosIQgWP0blEJn0o1vq3AEy4VvpYGyHB8snuonoGAHuM7ThB4QV71kqLQsPuMmMnzSL
AHNyPOvBcLaGsR2pvelr5dR1Tp/LwjwcdzG8uQCfDHu56AicsrqZQY1wmAOfjd47W4EAzl5N7F35
jW1xNltHKVv/lrQve6b4Bfg0+a5cLv3wR9pnDls8pZzAxmljjrYefROlqgdEawVAFD+Y0kfpEgm5
HzgF84ZTF0g/wejMqVVOJrWEmGXhq5agOT8gj63hSaY2BUXSRzJ02JmhPLzGtuCh9zo/9UNS0Zo4
cjAhOZ3b1BDfINoRc2J0F4MetZLAwdfrAE7AlE37b0pLdnIWi2m6tZM2wyuSTolzj3W2ye4pQKtv
dklL7rMGBcbZjtTtGFBD1gXYYiqwRskkmvYKhyq1sjb0y58ussebFPPWeIfMTUx72eMb3ndOVXUP
9FO9hzZX8U+RNXX4CRE4ukXewZESJU5jbhGlJMZEtJ1lf5eU/KMbHHNhtKlTnxNFzAPMMXgaSMHK
Om+0m8DwxJd4JL7zELdD9FnkDYiDLs97bASxj0/IccLklh+me3TrPA+3bD95+jOqOfNsay2cyn1r
heMH9OSgx0e9Ul+DGHnhwPfNZ+tXdYAE1vaHh2xWV1KBcj4J8FTYfQ0Z7Uqq/T0tFxoInzJfIb7A
RxC3d7ErB3sntDTbT4IbEB5dUYKk4Gnc6nrRlWt4aK7adpHZObsOlip6fQtaP7aLqM2OvXSqb9A/
C1oUkv7VIRsgQ277movNIQIKsR0jt8kfXKvJvlrhFL84IAO5A+ne+Hmcoii/MwbkdFuONY6x9Q30
yxt/mHxv0zgjKswAIBPfho9Wi8qyTqeIiyD9/cExkBGmhFUH4IOm2wGAULvPXT821/x+cYe31x94
WfMq+5RoUa89Iy8mfdeNyGq7s8nE9LaojwOXnpngkqT3fZYcuMPF1YdaK+tHMcii23ZN34WoFKLA
2urgL7/GKLPCnV27TbunuRIQbuty4RoKA5UHTZKUjXDSom7bumVxJ2VemHBk7CnZ195g8BVbqHi5
d2hp+6NxB9RXhQUDEAu66+wn5IzBivuEwX1y0lMJ/DFu8peBPQm5h6416QqDUEb3jJr8gMvKjFKw
F3ZbrJC0yuGR86BRrGFCUsh14ty6MSIE3seuyvvwWPAsKBMgfS3uUIL2/XZCxfQhdjrfeuib2I0/
9EM40IyO62GPfDT83WuaLQjtinhoujEZR6pnwJ4Mlc0feK1Zr1nQlcM9vV+72tVJWrs3g4YTkOZB
jwmc1lrjb3Vwn4CwalN80XKrpRIyqYbt3x4p9sDNibCNqtDBrWCls0dNI5rIaTIBL3CiG0nlzfD1
h7pw/R5OmbKtbQHnmyWh4dS10wtqRhCLAPNNUut/o9awXuO8wn/tpBG2Y5nn4wd8b8FvTiFFOtve
m43bD+j/5rV8w9VnoCsbDP6nvIqo7yLeoCIoKiEjmmxZ9QdeWfiTSxYNJI/z3t6mBhDc4RarCd9G
fdaSytEk7VPY59zrmkB6H+NSz3/3Df5jSA4YC7exXhP9GqQTRQ3d0WHC21Q7XVgOBpgth0WDjQh7
w5cgLXPnxvPz9suUTdMTEA34C5zG/2CWyll8bPKNgTDU7kHWqLeA9UzjZxGX1ixmGFEEKt6uj7UM
ogORWv4j1yYaUKrBOH+TWDX3pJk6lq/Bg4FRMCtdi1ZO0+n2sWji6ndb9lgkjQpbPTzaEu+SQ/Vh
PAjcCMWXIgFCu5sDwn5Y8dC0Nxnf7h63stfcDk0Wv1JRrAXiMnLPLGQaDfhRPCivbodbikoeSl++
X5+Dd+ekstwCpcvdVSW9dO9Grk9MVEoh5GaIokSn6TcZ1G0tnAqoZor4HlaZn9wDqWEpzruYU66S
lHw3ZcKVcb7Edt6NI2gsboUx2flWVC7MWivDR7cywcmiz8Td3tznfGnfzcptfpd27t0B/hGomvsG
PUhdlPrMkedmw9lexdN2cgL9IxxopE+VmxQfUUfQ4q55zIcaFBgNfO6I3wX693iDjBewM+RY8OuT
V+jxVouleuVhVfo6g8EdHM1wMKjWFGAQ156VxNYtW13r7+ERmcEeFyWPgP/P7uBEWcLOZEm7vvOQ
RNe05UePV7DOnJeAM0p18AUYaz3LtD+W8OLpMGVtaOyGqJ3y2U2TfkTxSi3W7LXmh4AQJJFpNNNr
moLZ+wC+pZK7oBPNL0D2wR/uM8N9iLTxo9nn2P6yRC++xI4un1n03PuwTZuvLj7JdutrroNFPjVx
a/XGi89B8os1TX2/8uEgNFzTpoh0czjYxxhVE4q4UJhs52Js6k3MPQNXu+Og+m+KFiyzZ3rWQ4LM
XmMJjdpf3JfpXiZ9qP8I0Wh+71ppfxNFR16EHgE74rLtW0+J0SKMysnwZZuKVX8LH0vJdUJhIhff
aIml3jHPfaffppS9zHWEebnaUeXSniYvnL4boqqqDQHV1jfK5LzmhBJxUwI8Wz2OcAxAGABsofWN
HOnB9CmErzjEGByVMj2810r0mCu38fN+62oqoXJGL2hTV6HT0lCnA4Fc1ej/mGOUPBLu66FyZguD
VOWZNcI5j8TltWX3Q3QHi1M8Nx3nAq1LPIJku4HSpXDos/WWnWlrz5WuuncmV4e6WVvim8Ln8BH1
ThCsY+SoBJBmpMjDwvLaAx0RbPxZqTkvJKna+kbjDLijmAmLqE06YCOEPA3BLmPHQzeAFm+NO6qK
tnjCqGNaKSi2T8jtBV45aCK4z4qWzvUwtyIymrxYLRL8Rf1k6M0+QFYwEwHqhDtXSA94VVv0BiGH
IR67AV9o7CUBruVDbUcAH5DnaMY+0QfylTwKkBJ1eKHSL60CnYWmmbE/Vqqe0bkpf9FYVs1vPwSg
Q+Ou14sbzlL5XdQ3OoCNoS/+jEoTdwY1Gkr5NMg/yNgo2p0zuiirYz5YeUeZcIo2lixcVl3Jjn2v
j0gmtlMaaumuSFrnhbsBsWyiAre4orHEXhqOEwi/MqoaYDGcAPtd6kwcuz3p5NXcW/bDjdXjaNiY
kTG3eTXLex7VmLw2Gaf0V0vnvLeDRKq3t2kJ4GYF5A9GflfSRVyZ0ZSrbUZsZE+PgdLJKghN67kP
ipx+g2NQ24/KEAs5/aDi96imdIDOGNf9JsTs2q2gkZUWOfSG+pOi8butxlq8zsIif6V33AlYfag+
rFrogrPnCMk+SNjRfdJTv4sfe81pg9uwLhRGPkz8fI4VptcyzyNsUZXf7FNiXwGKmm7C/VObpp8h
JR3gd3ml73JfNSYlHcdEH9gAUv7glXB0VqS318mhty0qWvjRRLXyGs16CsEF/24UTGQQLm7/ELuV
568tWbPCeiHf784KkCrsksoardUoi/we2i79ew0+C/zYQbyoWtY/GzDkKGoMjqF7R3XiT0SaUXLP
bpvfY2Yiurv2hN5utcoTCKUTDIpMwI+of0LpvnH6JvoM/oR+FMi86rkwSwI6sQN1vyB0lfmqI6Dx
T2XmwtuAnaCRAfHMeWwSFXA6YLWFZVea0avLJwj91+giuk5mr+56DsB4lILW/pWCsO3gTcHOWSVc
Be0VFCYWgSwRfY/jvsJP59J2vZlKjhtcvQZOBrB51G9VI/Guo6ry1kbisXvksrI/oD7H4IISyX1B
Ux4cjCqExlOlPVbkyALIveV5IAkBWN4g2Bkce26zBagtdFnG2YNIC+NXjiagOLoAI1MY5bX4TbKH
Jtejn0kso5lqor1ArX5vOkPa7F3Dm7p1UtHb3I4k6Yg9qrvxXjlDi21l8PVhk8ZW8SPx/fCbh5Dx
2VTuAOhtqPiYfpNmKNI97Ke2XqlU+AKxTdt+DMmL8A5RFcfhEa0DZ2pEds3RMXMdiBTy8ZchC50X
B7Q+55euG5C9pB2UaX3qfoSp5LQ+NTXqvcTkyokg0vo8OaZNMRMsFzZEi6gVejBNHDxomm49a26C
F1iLzWRO86TG3UIwUGgl0kqhJ6bkNB8DyHfOn6xmYlEsCpx2dDvrrt6pLrO+tX6hsJcbk/ysJgSF
JCb4YhvRp0apAVvDoPdscjvlGwoseKMYLTbIkW1MlwX+wJWgIRpu9dGmzGR2IG9XfsrSugmogW17
+Ewtqw2d+nVnI/q+RwfSwCujCQTZWmCCMMI1Y7nlVrR9nHz2IY14YK4Hmo9oJ91uC28X34Gn4oF2
nOeM6YENOfQ3lEPM5CAlarptYXTyJ+zfKjwUIkCMHdiNvINm38WbFgU/q7tJHgQvmya/6pWvPnvc
bZ2tTPUpQaKEvW0jbbQcG1Q7HFNxMOZ3A3EpX1L0ED/bvNIyWn+O+ZzWYwclA+815Qm/0L/Cnk8+
OV01Mn1UXh9cUBQVOcq3cTLelELNIToU4V8z1tYRxVseOMAUu4KaOwhscjVsZ3hOu3b4Wk6I3TUn
ipEg11N3W4UDNWZpihAWLvru5wQdnnE7kEGAL4wz1owVwGa1J5OpetQ7gxekR1L3eSxkTlxhzq+E
Zgj7MpDGHj0VbHEsGAolp7ZDYARXqiEE8Qn8nG98t1RNzbwn+us+YBX/Zeq+Me5UBJz6g4a7hFrx
6DoRyyuEd4qBqXQezSTAftBi4Ci3kxFgq4yCUY4bHwnmkR2lTQCS5iina820PrWp1bKTJWxOBR7S
dhUapRZznlTVjepC191EWWBzSIEQI7f20HTfJ3uUX/RgzIxNTVeWjK6udHitfQLtNvzSI9XjDFON
RHaU3o6WkIIii+s134Ie+/Yd55XxBv+y0ewqSU3fZ0nAYk/7Hh44dt78Ee0nV1Rat8FzR1Yoiu/W
l9GGdpBDYd6j5rHhShV/1eB9lGuQlaO9K+jxfs2CWg3AZ7Th5q+Siwm3IbpMdmKxy4gcUEdXlUDM
/yoDt+/LLCGJxpGpuKvIEfkp9SCiCpwKeiedhzcBNHcpf/kNplNsaMjX4BT0/qfCoqNDqktEuS9L
YTRQhhENQpcWLuB3SuOt81hWQdZ+oJVtcIbPK9/7rLeDmDZGOJlHvEZhitOmDLLVX24v5Zhxttug
rYlu6Su4cMN51ePdX3pBxaKgQLgJbE/9plfXPGcyCucDFDIsgTP55a9pwswoOon7V9WGx7FWIFbU
ULdSCylStfsL82TjCttLtrkyArkWbJ43IiaE5xChYR6vxEKdyTMy5lw1/hVbAKqYM4f+kYylCx+4
iyyaNZqkEdKUhchlN/TNIA9D6yd3Exq776MXj0eHwsHmv/7zf/7f//wa/tv/kz/+/0jQ/2Rt+piH
VL7+73+dixgy6X1zmDdN4eqLrMOeM43NWsfVB3cH0iWQtJTz3NvLo5yLTQKVZyJqRGHiOosIQD8a
KyKDuD1pBs1VKIyvWttU99wzhpvLI80ZWifBp6wTqM5NIbn7WPygpz9mHwV+DlOLSNlKC2/7qTX2
bKb92tTIhbBS+aNSPYBzAjZua6v9dXnweRqLwednqNsmUa+KrvTp4GXQ+TE+fLIjsio6FiIkrxJU
x672GxyCZhfA4ImT7eVB3/y2dP3o/DGcQFBnuIsnOI1F3wQWqrepbosvQgLGzopSewCHH743U5GJ
uZYpHQnfh/yyxWOkWTY05BtgMCuKepfZbrbBqtpsBo9UpffOytSpqeiWbUImVGIR8mV6RlfAwAc2
aaunyo2SD4MsX820S+/fPxB3SZMUep2fUSxC2RJdWQiboAXAya1XAxWBB4NVdUcPHHfm5bHeBMAx
GdMhBNIlZ8/Bqnv6fuCwJXAldc21DW0UlvRorGKZ07BAJbwiEKN778c9j+fOj4t1xcArdzpeVDQ+
oDPGq1Dj72E+aluzndKP754VuZ6GS5NCUNowF48qLf2J3dzhwEkc2drLI3eHYRQybiOAn8heXclF
fPvCg9a28fa6hk1HaPmJ6xo+2FSgwUtEW68NS9HMLcETmb0zfXn31HBXGhbvu81vaC4eWDeXBtKQ
uIkpS9RzVLQ0HOzCfG0AFO7RqwbvXSdtk+RztHyUB/jAjHnq/9gKNPIA2CBR0WnAeA+Tn3MiR0K1
Zve+lsd45lfktSDCDkSTiTtm8dRgHDSzcQHgDBzQA4EufAFUZ9Z419orAZPnh4JEO/+fy5t/OivD
w5mCh2j+ls1ypRmhOHoICCstMq8sUGc+MMmawVqI1JbVf/G8CgOR4RAwlQodAw5dLti9P0T7wOoh
rk1l9P5VivFcYSplufyUi7WXrI8+6VxexYwU5P3QS39jkhm2b+ro9fKbePY3NFwJasQRNhv26W+I
yZ/sHBtjeFzRlp9a39tWOQH10eBX/2ZSEjul4CdUllwM5XOkN/VwYJXqDTh5kAKOloftAvCDfSU1
8u1uTb4zWE/6aggUybQ9nRVSckQ3HkhhWDgZYuYeas7O5zxOQ5640Ne+qpDrNYZGF2RCl3wzupIL
77/4aR3huKbuONJZBrTnXN6zaoDzYHhaSQYSbnOKldVBOH10ZUH++986PSHgXxaEWChB99fQF8cT
4adNTkNMrrMpC75qFR2cVTMQbVSgMnsQQRI/hlVl3tIcq+8IwxMPbLnTlla7c0SKY/8Z46L7gyw7
c7jfo82iux8folCnuKthf7myYc1f5qU/d/F8NA2ZaqwcuY7pV/hZQAfWG4g+IOhiC65drNOxCWEN
Awq5/Ez+PndeGtk4fTMgo2Bx6Rm5Bt6I4AGyXOo8KApn61JX3a07SwIoErx6lazuRJgGh7L1rvwV
5z46Fn+el5oXLmf+3/+xHGMeMiOJugenH2xJL4QxXiP3PwIJL68MNX9Ub+YLQIEvHBmwUouPjpJL
1GLdM9de891Co7mnKZPR1oUjWwARuvzrnhtMzsGiKD2wPxiLM49bxI05829pO2a+vs51s7jT7Kja
W/2QUIs3cZ1dmZ9+7rd0qBRwIjGUbSzTjF081pwiyOAE4FLD9iWLAAW2VxxtjuvHkbQvxCiG2oEL
7B8Ldgo6XGQCbCmNRM+a4arbEdV3ucE/I3YlxfL95d9k3hoWDwBTsQ4+xaHWxxZy+qyz+efPQWih
isNY6ZTo7U1ab9vLo5z5FdiWXA60bFCGEIvX2psGuq9gD9b1KEDqmgBSbMtY4b0fd5dHOrO0snzr
bOwGv7hUi3c36WWH2o6zH92h6jgFmXcs6O6sKaPMLQiV7btaD2BButodySHV+xdVDtSsdYqaN6vq
4hVLB5yfYR9Ya1fLtY+NEngrxFjkd1iuk6+Xp3rmdbaIODa5KfBi6csLNApJPMAlYyEUnlMAJDm1
1OlQU08lxjKiz678tmeeomJn5BES0G3RzTt9VwjRAeZpUdJHtFbflH0M+69onLvKcNwrQ83/1OK1
ZChXNzjWcHNeRjiT0lMTDOSxGSc2LaCkDlsQpWEABJxQtW1vCuMDyVjalRXi7Awdw1EWmhvL0uev
5R8rHyLOKoLOBBEN08WOOicqkgImOq6O/PDup0dnAh4537Bjgxs9HUppsOSxl3LInTzxZJZFRN8A
3fEBV2XsosPrSuPKYnR2dq7iVsmer9vOYnaWbHTWQF4Y4ftNudWAin2AbGJFmxBr+fuvK/yKPELl
KENyAj6dX8PFCRocPyVkFYXSiHOOTV73tiqQd17+Kc/Ni5XLcQ2TOFhbLuYVg9HO0R9bawxnFgFD
0Ie1hIzaFvHhlRfk3AY9fwFcHijp4PVcTAuvvlBty7QIebL9deHknYVMwM4PgPU1GMYByOGkd7Oe
e9rY/6mqsjuS5VPdTK3O4fz9M1fsZTTPWVQta7Hc1AmpUHYPJ5PQXfvQ4oDaDW793PaYYv/FSK4L
Dwt9D7vFvBj948vg9kZAKX8Bp0WDQAHsYaCODHSvJOJd+Y3Pffv2fD8jVY2+r7PYLOqhQqJVI6co
kPse4THSZSO9alPRw7kBHK0dsSY6/+Jz5H6B/5aVmxqFPJ2fb8N5HAFnoyhOfJy2yDDSQOnfRjM9
FJPrXbnxnp0j7SPb5IgFz3Lx4HI8Do4xwm3ywrz9aIdmtCaDZzpA1IjvcAkSOQGr8P3XRNZuOUur
dI51ajHHCQQd+jrQ7QlaVX07m0bRCTa2ce8y9k8rDMJvl9+ac9N0bId3kzdUsdqd/qqQ0ExvgOOx
VqNVPw8ToPEqR84akUj6pQ+c5K7ttfH35UHPLQfUlSGKulznTGuxHIgqs0uzh5SAFWbY5KM2rlWi
YRCgW7x/91DUPanJUBWci0CLX5SU7dlpRu8A+6++CahW3lFWjndJ6XVXdsQzs6JMjs1J2NwZOeOc
/pQt9iVMWTWkWFeIXYyykl5IosBfO6+XJzX/S4u9F5sfLyXnJ6oxYvHQBuF5dVzo9VoiK7mvCK0e
8HpmZHReHmd+x9+MI7kEY5UTTGmxlDp2mcURaFv0LpV74FvJ92qoFbnjEuDUpOxn2aFZKNgOCUGw
45+Xh59XrOXwtlAIS2iUKYpCpz+oU2Wt5duSL15Y/ZPtiekTqm6QpU6X7cox065UXM98CzZZp1TI
qXFJZ7mCtmgT7SCmpehMPs6jNLf/5KL21yHtfQAmczwlEshP754kazb4FymlEFwkTicJ+hhoP1rt
decCp8uhRDwoutM7eJAwTbhRXnmmf/9qi1+VTZH305EW36C9WLzdpB9pk9aA1do4/mkFqf1rXuJ/
ChtLJ96pCj67HgwBFqYJ0wdqLv9zSgVSbS5P/O2vbdnK5UQhOWWRLL74XDBzgG8KKZQKpRkfCU1M
XmlJkICKAeEWVIJlr0YMNubq8rBvXyrL5jNl/thCgDbMX/E/tkkFXzh0CFUiv5DEsTibUSbETB7x
s/zhJQyvzPLscLoz95hc3WXTPB0OZKGOdQmR08wA/IyOxzxWCb74QRswZQc5mLl3z2/+Rcn5wgSv
M8fTAR01U4nzvsb+o9GWjGTaPE2tqY6R5fUEaObNlRmeeY4EujGmzT7CsXWxUcqyC1NSlrB+uml9
CGUBvZ5oh43mefEhCDTvOGma8XB5lvPKc/oSU9NnPeeKwy2O69XpLCnQ5rSR+FTJ9EDdVA2EDMac
eGy9KH6roCx/R01NfgAmoyvfz9tVfh5ZcTLgPq6QX52ObEIWGqvSYsOEX7ql9WwfK+kYd3B+8ist
wzPvDhVcXVKVo5TLIng6lOYZURGYJhKHAmZjNYzTFm81YuepeMo9krwv/6ZnZ8YTpK6Eus60FrtK
nNqBNoVIT7A4Z7ucEyQyf0/bgc5JrvyI5x6fToHHVS5tJ2EvXtLIGPB4pDM/ZsIA2FWavzXh7kD4
ll9o/Bp7gEZzTMKgXTnVzYvK6XvD+YohHZdjJL/o4mWN+5FkorRqsIBQX9JIKdqFFD6ufBJvHxz3
D8rHvJcsNW++wU6HSYLxu1nXdQRSB1PABghNsYPUCXGIZJgrP6c+vwnLadnz5YzOk8HpePE5VKIA
ktzIhqZTad5HCTfIIMoINTNlGZLa4lV7UdSYBZRID2WZgioN3WbbdL4E69GXHwRQtefLr9PbZ6zg
9xmU8ug8s4MsXieU1z4WPJ5xnSbQIToW2a9+3Ax7OEHqpWlwYh6iAXfhBh03IsvLo595BC73TE59
/AffxmKZd2014MstaezX03cf/DGNF0KmRyxNLIG7y4O9PSexCum0afluLGks289zKC5ARNIpBNLu
A4FcQHbsqT94KZG5FNbsY+6nwCTbpom2FlKE99eDbT4ixuevUADZF99TQolUAHhq104c/eZCVH8g
od0DJBubHy9P9e0HxEgcyLCQsncz39M1qS2J5ost9DbGkOE4LoNmH9LuvPJCnxmFExgXzPloQE9i
8fRKzQWjLTx+0MnF9kv4z41mgEq9PJe3C549lyDn2WBv4XU5nUsOsxaS9ACedcZ5jYHsjkqPvsp+
mvb/YiTFCU9ys6NqtjjJdkDLcK/0BLsiRibP1LdvUuDD8D5kcrw81Jl3kdo5lxAdSjWd9eUDChxi
adTMjiH3scYl0Vo7czD6D7pBvX6Vyjr+nI749mq7K1/qXr2/kgx9DsmQgUBB0elcfPcAeqnvpMio
CC/M7miHT9u8h0sZi8HcXp7ruQf4t2jB/fvxLRuCMGC61m6NHhxPiU0qxkyG9z16hHZ4rTMx/2yn
KyzpuMxoFrIIgNKLN9LxCKnSR9yWpZzkE7y74qXQlPFiaOh7V13juJs0z/J3b1eMinKNC6VO7Wz5
MMH1DEPim916QEp5S7BSsdF71/oX3wEBd9QBZz0BjdzT76AfCYYWJoh2HIdwQScJq1VO1Zosv/cX
qZgK90nWDxqrVARPh9INHMuIrJE92USW2EBatyThWStfgmN5/8sx11JmEQEdcGvxzRlVTShQJ7t1
6dXjfnIhYwc0indJN/y8PNK51YpGHNvMLK+iOX06KdXI1J0S0jbKqmiPTcUNOXNQ+l8e5dzLzoYq
Lby1UDGtxWpVSI/SX4T3snSIDYHKDwq6ssrD1OTdlc3zzVBMglM1N2FCvlCYLE5JE5ylWrVkuwqr
s/fEo4yHsm+pMeBC2l6e1Zvvah6KX05RJOWkay52Lo0gb3xF4I7iLPUPyJ99EERN8EgmW/3N7Uws
qRGJHfmVGZ4ZVnHKJV6ILgLbzHKVpJXNe1CQhckWwKm6+Upsor5P0tj4A3LVyYFAWeV7vzMuDP8c
dPHyW6BwUj8YJlh2OeY0g4AdqBzNbgz77nD5Zz3zBOnkucxQIqERb6RIIVcgA2bCugC8eYNiGTKn
TZ4bAnDzynf25pw3zwrpJO1afksEE6dvv4e4JJRDPAdzJgPRbKBdTQmAB/mCti86Q33nHBY/DXZ9
5bN7s9MtBl68OjBdkNWbwbRuGr3fcQ+EXhRaWDX1KSpuoK0HG0heOPAJH76jsZxe+SDPvkNsBnz4
dFCoTJ9OHMje1FQuUSciIIRqFQqwlhs/SLI7D0RAhEWjhAwygri4ssWfH1hacKfoonHiPB24snUQ
rCRt0eWLuy9QP8ofBjFEe6ww9qYU9rSPCYF8/4c698ipBrL9IQRb/Np9obl65uXzbBHxrylZ1eld
22RZ/2vqMu2xC+pIo4KbV78uv8pvVldkRdyCqd5SQJHI605nq/LJLEcIOGvwC9qEm6RFFU9isf35
/eNw6JQcN13EpMveG9uFUToV/mlFGWpO1Bkr7zYI8K1ceXznJsTSSuWCT44AxsWEwmayzcSLxcxE
Jrw1J39hqrtr/dkzK4D9z1EWn2UQw2gH/CHW4ECava08KO6BO1OI7HeXRHhCHNbpkWDOpEGz2C7g
SJVpFxiIblRufAu0Uf9otDbdLvREm8sP6cyrb3OoJbVezb3npY6OoBzHzRJPrCG+QduDWQkVvB+P
VSecg0+y7qoDzn7lgZ1Z4TivKEX7QAe+qRYnCWEHtkbIlg5iLq1+UXn5ARFxuu9ZE26x4Gcba5qz
5VwbqPzl6Z57iGqucFFNoN6/fFUIu/ObNOYtaVM17rGlE8QY4fIzYO1c2ZzOvZWc2pG9URlRb8Sy
Lr2eyrdAhFAAz/e5yMuNTVHhypo5rxInx2heFYqFSPhs3IvOsnNomyA/y4kUN+TVI/RIuzzOebe7
co677MvRuNJQO/cDzhWRWdxpczterNHuQGQcMV/GurKydJsH7bgj+Wvc42u8Vgc9O5TNAiI4rltc
J0/XKVHihKLZZKxLTIlbVkvAhASUwZ20r0lkz/6K7H7UFSkN0qo4HSoOUeundmKsazIxj5gYzGNB
esrNgHPxobekv7/8Gp776nhkrIwGJzXaW6fjkZwQNY1ialJWf2LsioewwTUXk5C7aQiMILx6yq+M
eW6OXHn+LptTU1lKBgoE7342sOyPbiPWk17G0WYs+zTDQ08OIxDq7O7yLN92Rng5XbY21DMsLvhl
T6dp5YpAgNFlYY7cNlwl4d/I68HVdzH4ZMB1UMNY55xdGFjQ6PAb6jsvF9jMLv8h59Yb5s0VHtkX
TZrFehrbOjlRQYj+LXKMR41AFoFGQ/V7ymn9ryxvLKxLYOm7upLX5HBvx+b7Z4ElyI9yPrWk09+g
0Hw1dKNHXFcelZvWNIcYTt7KcHd4k+pNaQb9tklrbXt5ym9XH4a1dN5lc9ZkLS+6GPapa80bO9nq
5tYeI+9DDPvucHmUt5/oPABqb27S7BRiObn4f6k7syW5jWtdv8oO3UMb8xBxvC9QqOqZapLNSTcI
kmpinhPj058vW7LNQpULbp+bfSIcDsstMjuRmStXrvUP7jJjJDeBpQ0tAk+EmRZyL4epbj69eiTH
JArINzU52jqZwBedIt3k6LATDX3vZUt8Nbpec6Uto70xqdPDSSNdAnddGzDGCcgsshNLKbsEaL6H
rLpRVqiHqwqyVKUbHgDEKkgNdFtApdPTSd8ZUCjvXR6jtEGOt0nvQObuLUB8cDeTa7PB27bFZu56
EjBvuwQc8Wu/pywn8ZznnUivaf09yyHLOvynkMmKlx6u79QSGSoeHvcF+JqNzXh6Bo4Hk9vopxZh
3YfxOEoEkdMKhKjdDq2IqDcCdbFGrHrh7TsVIb7A1Xuj3nMmBOnAvhBTAHsuE51VpK1US1gRvU86
7qnzgI3hsFNi83OpWLgV1cieIkyKfeyEhGnT4nhsFfqwEQZPl9bmwoRQJdklBAC5336afZV4bixU
bQ7mVvFulXGOrubcCa+zollQGJq3UrrTQ8l49KGhsTAgFZjj8XIkHJEA8macdHTvgYrzhBlabASR
2W8VG04X1lEJMrqm2zyLIWIcD4WazLSglTEGVt0OqBoOnfiQeGi2a73IeijDk/U7xivtXYQb+8am
Ov2sjM2igmw2qaysKVb5rKGnOlVj4GIV/jDCoLkuKciie6V3V7Gq9RuZ8ulnlXkjjWDSHxcMo3E8
VxxzJsVOnBFDxIbg7aWTj5wGRqdq+/ny2XxpeR4ndY4EuHJ10lqTPa/jofK49ajYR3OAdSwyjWMB
nshvTaxSgfoZ/ccBzaxHG6Wd30Dlzmj9pzRHfCkQjUcBBrv+mBf2Ru/09EJxdAKwStIsr7I1ChDx
qF4FRoyKSqhiOoicT7wzxnL+cXnu8ipeTR0elyUTFUoAJ3EQnjiuW5qJukLUoSAE1V3dAfppkisN
31GwaQYAB5hSboBcpzD8YkY37/KvcGahKbrI0SnWIQYhN/1P59X0QrRjM5dNbanZPSmCuFZbS70F
MG9sPITODkU/DQoOMR/k7/FQXWqQhXTaGOiLIvBCK2PN3MVdh+KzY4z9xuPnTDCkWMyDywAJJ997
q5nFAyuhIlmCEtKolLte1+BLo6lza0BZ3Q1Cg7duzMkVLGH3Tbe00WO0aFt8z3MrDI2VDpELjBtG
0HrOaAjqWjXhL6Rp97Nu4BOTULkriwW9QtxgUbrUlSDP4feTxfRPl1f37PCcK4KHxX5eP3jNvAvj
jMARaFpmoUGp0VDOBmjRbmpN6CWCjwdk3aPyUGMTqzivxlu7rAGNZUkKkq/D1RoIG2hHP7VTEA1F
/a3GsfDKCHvLH/um3ziyZyIkFw97GU4oVZE1qSXSelfoyzghk5IhpYGD8vU4AfJG6iZB9UYXV5c/
7bndDPCIzi2dTI3k6XhlU0wxM9NhezWDNz3ZDBDAcBR3aZ1sITnORSNZHJHpEliv9U4WvYpxZALW
MTNqvbqJSxe5JYzQMB64PCcZalfxiBoF9zacVxi2a8qrk89DHVXccFVjuHeYo1r7sEKGqOrF8l5Y
iF4jt+XtLw965kNycct6jERW6C/ohJ8iEDqnzhhlCOrZUT1iIoZXUFAb0iSo7RD/2ggLL4i49Rzp
sQM3gkUi+QfH6zYDPC5KdcayGfTxqKF3XnoY/i2l6hyWZtCW/RgmokJ3uZi/IcpgoS2P3CqCv42U
oxmpkI6+UFPkQDNcLd6AzxbzFT1RLTqMPVLyC1obv/eqg8Es0m2sEbYx9vJW0SIl9K02Gtw9Su2T
uE31pHpg4lGOMrP+as4oe8Ug3yE98mA66KuyUxlXbe5YPaJ8qGK+V6vxNhqRW8RDy7nNTawUXr2K
0OF4bQKStSiYyFX+aRUR9hu6PM9Nnri999kVTnRfIVDwxdCHZSPNPbNhYNC7MEYBE0AfWQ3VjQ06
S3FvBo1RuO+RiSnuhGqV1/aE0OHlWZ05ELKRRVXGJjk5yWb7LoZP1jMUjfDpjuTaDTSxxLdpToMO
3qV+r2N+tDG/M5GM5JI+J1+SFpq5Wjlj0VsnRJIsKEq7fJs4yQ02FiRh7QgyXogtjOG5Of483OpA
lLl8UlPXCBb8rrxr4UYIrqkLZom+13FVDXRIcaIxa3V/+eOeW0ckMtEM4PVJiXSVYyZIpyI3SJF3
nCf1S0a15nOjRs2HPCuWx8tDyXtmdejpsPBCMIFVgepZzbHTUD2JaNEFzbyoe4qImHn3xg9MdjDx
mhR9V2EA86PpaFBcHvjMx2VgB+gmi6lByjk+FlaKjtYQdlqQCQcdnlFXnkBN/ah6dXgzCXCV9qyV
G9/1zP7xKPxQ8aXvToxbTXZ0a6STHcYcwtblokCg5KEABJj6nY5LUzm7zuHyLM+sJDRxVQJG6LZQ
oD2eZYcsmNcvCJiOaCF90VTRvZnNFAtfWnkb78tzH1SSuFlNgjhlruOhlBx6WIHkA7KjQkUdVLSj
K946onTogwhd3+mt6z6ONWyh188RaqNhoMFEJmXJr/5TgEsaSj8GSWTQhiEWQgKV1KcmV1rk1byi
3Uhmzn1QNisFRZktEwmOB2sdXWQJzfWgLEP3k1HNFcYSCaYRtpvMGzniubNhyesQhD5gkTXiJsO+
T2ABowWOF7YdPnDacDfkroVaFw9RyjEyEtD00veoAvQboPkzCaoH4Idcg+owo68SRGLrkjatibWB
VSvDzezk0bUTojW/a+YInJjIdfNdERr2UzFY/Y+yoz51eV3PTZ9KpUTR05nkFzn+1PiCOtbYNUZg
ZwUy7XlnpdOVWeXW1zxr1RsL0/F9DPIv6GYeaRuDn5s+9RrQTpJReoJfMPSpnyp7NBALi8t8PztG
1CB2qTfvMw8orVmF2R2GAXbAc3XYQ4Xfwnud22g8b1FgkKpCXKbHs8/ourcKqkMgOo0SIVyh+knt
mdcK8hz/QZCAISzR8+QHJwl6rGVp7KBXHhRjjJ5j7PZXBR6vN0WN08nlNT0XARkC0BMPeDLL1fHR
o1JD5iw1AvzqjWg3Uj55LkcgyT7eLuPdgF3z64dEaoHzQ40RXDLaNMcfMrKqGq2wdiEujcNjD2dy
j28n5jX8v9PXOkS37PIcTwOhi64V6hJSJ0lK/BwPiMB4ayMUuAS5pqefwWugchUqmp+p2DkV+CX6
yDBPG9H35e44vkghGxt0caTYA6WR1WmZdBUP6GyYUQCN1CqYhkm7G00r/DrCKn+fh3N8L6IORey5
Lu1rUaTjQ4bj8dU8eOoflz/A6dYlCyRtoKcP3e2krzqgcopIhELlDzOAJxUa8bcSvOBDXTblp8tD
nR5TskAJZuJK5VW0Th90g95w2qZL0KO2vZ8K3dvH+NXu66KznrywL/bqmLQ+t6tz3RVTuL88/Ol2
lkkoEYIOK7nSGnYewZS2KYehioGIYolqQ4ZEXgqqgeRMb5v7YfDajYU+s7s0QyInKIOBQndXt50L
S3rAsHAONEnLGHK73Ru94u2xaVm+4YHUXGW68/byNE8jMQrOVOldblkyzXXpGJMybeobJArbLkk+
5IX+2IVu9Y5IqFxrY4zmKI//wCUZ3ggX53YSwQ+sMChs3qCryUYFpp1enKlYr6J/JCY9ulNysP2Z
yKKNi/0Ua++6ZC5AK/D7YSetC6ud6Nt8tDC4MACFAqgdUxTmM4wE3Tas3rB5Rj/HYjZI9XG6cbRo
fpeQdz0ht4oXqsizB71xouvLH/7cYtO0pFoPDIsMYHWocRdLMTMglCQLZANMQV3A6Bg3RbsQewvM
lRAavik9C923ywOfW3FSKao18OVAUOvHMSytMPNKp3EJuroe7zEM0j/i1prfuJ1R/DFPrXqoEDw4
aJk5buzvc0eK8AVCXOd9TIn7eGStQh8rbNBNpt4v3kydVjFXTfmELpa4beMo3Igg57YYh5gzZYHF
pfN1PF4BUHd0EuwpoY/2hwlV6h2pH0YRk1ttXAxytVYhmljF16TjTrxaV3SrAiNe6ZCJRO4k3tKg
MBGcF+OHVy8d9Rr5pqIuRT68OjMNIoCz26Uz7p3F1OzwK3RumhLBHE3J6gOSm1SRukTgLgrLQ9nY
N2c2LJka7F9yZJ5Waxww5dxm6KhWBUu01LhnNc2NVY/6mx5rsjvK5b0/aVP1+ihMOsHdLsFK7J3V
Elq0/K0kKaWCaoenq2liuYEv9EEdrA9uluhXlz/wC15gvY6gdclfkD2wuHWPt4yBmq2eYe4Y0CjN
dog/Z3usKufDMlr229roq981lJ+DGc+U/aTiirhvW9W+wkMze0r6Gt16FCXNndfwKNr41c7sZtrt
RFuq+LixrwuSpHL0MTsxB3bl6I+Zpyw3ztA374G+ld8iXOH26oycaja28eeaV+P3FMsfFdFIszrg
eJnsF/wD7gWx6FrN0nFjd5yp/FM8oW8lX8Em1f9VPIMQXi+OMUzBaFUd0jr1OOZBgszOl041FOfg
KPik3tqoZHwfwf5Huyoq1Xu0mVEi2PhSZ+IMJ1BTadzRlAVEdLyIRUpxOK6o/1sDLpW462XRoUfh
+U522pc9ai7G7Yzd2rWNRzKC5175vZ/nOtlXaJUFjaOUD+BizavEqYv7rB0x4eszxdrY2mfyG6Ig
iRSalLJZIH/+89t2aBz4XuoUpGE1UaJfzOROn6vijrvS+x1pd+R1K9Te+ZTlXPuqmMOPlz/UmRMt
yQM0C0DbG0Tk49/AQqwPx0iVw5VYWPtF2GXf4mswfLBzl+bNIBDe3uPW577+HoBxxZCStghwZXUP
pKLRBzr2ePUpfY3daItN9HPcGgoUah34A0bvTqHfvHqy9Mc1E7oVKDZj/ei1Qg1zrGRUAxyH2vr3
SJnj65SuZ3Pl4hWQ+FGHW9QtTjfzqyuLVBMJ21ROCGIct+OvDAjRxBappDLUZnWDD46HU4uRNTks
5lBZrnGsN6qtYCHj4iqOgTKTSq706El7Vpc89E8dynSGfn1lo3qnhWOGxWBf33nD/M0Ag3RI1f5x
8rLhakJnZUcDuH9/+YOfxivKExDsuOdBnSCHdzxv00iXMaZSG4A00z9RLLJg01kIOHUlWt6XxzoT
fcC1qKSxEoVBc3d15GOP9466cFgWfeyqu4IAVQZGHjtfzL7t2odimWf34JntbOILD8lx14VocONZ
U1RbdO7TXAAwiPNC6CK/RRfzeOJjYiBtAhkDa3bCit81Wny1YJmzcXpPo9zxMPLnP8UPMdZwS1yj
D4C3uRHOpG5/19U4G+Dp0X310sE8XP7I5wbkwFI5AjdAQ2y1p0Rq99ZUZANedFAm3QrHIKxMIVHh
gOiHwG02MuRz3xHEvFxOCgqo2R1PEJNNDUBCNwTG0EYP1dKVT7o1bV35p2GYUgVqGQbSTWSJ2uoz
gpnzxrLoB6wEmu4AGTOzfQ8Lmkc6Ve3jYnnhY5MpxkNVR0VgD6r5ePmrnjkmjE12Q4JqSbzJ8Swp
bcTmmDJ+XHRlgPcWTuOi6x7mZW72l4c6zfypehlAPghEZE5r9gNi1r2+QKIJsHXKsEipU+VTWujO
baRpWHvTjscJpNTDZ14G2VbV7VS0T9bcKA2hP0S/6qQd0ChYDUS6YKIJ5hY7HEHCO2fssrtSFXaD
8BGKtS+Wip9jvJJ3oVn3H0XTfy9iYTx1yZLvszqeEBgcnHt6ROLd5Y9zbh9AxgUyK/mlsM2P16GK
JxNLoWKgld3XVLQRGXqn2FV8NSu1YeAb7Tro3Q0jEkapob5H1N3aSD7P7XfyAFRSCWI8k1a/QeiW
Zth6/AajhQOrH4cFgN3U7Taqv+eOMRxPoP/wTeHTr8JThrXeoOMyFyiKOnxoKjXDaRIT1vnKW5bm
MNA2vrn8ac9OjMKZ/cLROO3aJ52Jk0DJQeZi/qROevjGsHmkXB7l3EFCIAQNJoIGDJ9VuIDOXVZV
TDwsc6HuhRI6QVIMmINVyuvxOxQtQMVTMUFrjuf78V4Jk5hoGzsIZgxuelWNoxfYsRrvw8irN3Kl
c7NCOIgaCaUoBl1tir7SqjwxvD4AUYrSa9+LvR7rGJvH8VZF5tzGcIjrUmRRpwC1/oBCtG5tEd9n
DM7udFWkAcbfJWbPqS1dLsZXA/3JCsB6SZwK4Pv1PUljo6x7/IiCEBIRWt9Fe9VOTRRo2LgdLu+N
M5FPV0mywVjwQCEJPF4wAFBGSj1tCITjIjkbLt4uKpUU8MjQXeuRxyNBMYFrjlm4cajPvChRJiLk
gUWS9ae1YHWsg2+iDdQHphJ3H8psdpIAU07H1xKAeddN7WlfkJnGAVvFQ23exSPlVF6hZikN1jGl
Yjf3uJVxg11HNWTE4PKnObPBJH6VCidVXalbcvxpqtmtO5ppY2DidHC1NPmXGnsg9MLtjQB7Jgoc
DbSKO13IE36MQVMu4AamABURLEsMYXUb1b7TVw1PULiNpA3goOhIHE+ox4B77BW2sb4s6pU3DC0v
X03ZtyZKgq5aqm8U9AQ3Bj13u8GltOkM8J6CcrfaYTptgd7oMCrtUzuudosyYwRsoBm6c8dS/6bU
hYqOhSqMIOWlOWL1YphvS6Ou39XNjCI1kaPPyKLC6C7l2XnFiZk+XV7pcx8GFL3suhFRzLUAT4Yd
oW3WKKekmmI/5Ziy7o2kV/ZR5lFaSScnwEzb3ojK5waVOEC6qtRvThQ5UdXHf9UJh8BlM1+ncfV7
DsxpL7AnvcE8DL/XEPrn5YnKmHj8+KEzwS1gEV40QvRqp4Vpt8C2Ucg0vKj8YlfD5wyBzKukFuW9
IobwJtEcpLLmtrrLwuz58uBnujVkxxxH8I/SB2VNrq3dMRSaLe9XKAVdUHRt9SaZncjz52q2rpJK
5LsiVMfDlGj1eN3mwIXGrgTsShN9i+F0JqbLNxj9GiCvEpN5fBjwucyjIddY86LLbwix05sx0r8K
p51v7anpri5P/lycRZsD6xeZ4QGBWg2X4ZyoNHhPLIslfuD0A39ZFLW1t8YGX3YcTJO7CIm4N4tV
exvXybmputR9aGnTMCJLOR57MdS0wlJbBFoze1derOIUbaFz4nteW+zbZtzonMi5rHcZWsBcJvJq
gflzPF5W1LHm9YxHajrt8wLPY8Vuq0NmOf3GG+HcZ4VMS9kXGDz/Y5VvpOUyZwVmqkHi6GOy71wL
HzqKodh3dd01DxXxjOozHqbAtPVPl5f0zAGWPEYJ6gWkeOrTokdVVkSM3ZeKfegVIR3IsA9+cPl/
m51ZpuJ2sht3f3nYM2cY8A5NT4KHrCCsVjO2mpyj3cKAjRK7vM5UdcSyTKGGkITK9G5yjLG5GnTF
eD+DZUdXoTO3XixnvjpoEIrAtmzKIeN9vMA2Zn7uooRdoLgiO3hz/t6pB+ytF70/qLVX3yC+Hwcd
l/fGKTqzs8BFSIgrUR6NoFXRO0yc1htFLgIlTdzf8aY1r/JZr2lSlVtShvrZSUKTJQVAURja0/Ek
S3Vxw0XFd2ecHOtbi4HxLZ0p/aod8uFmEX0cxJEd7xwtKT/2WCLakCGAaSyqiQdS5oZD5ENPGG+G
aTKCMgKOSGAtUXcGed59bmojxjOptH8bwyUxEFxfht8L2Nwj33MZb/s8aXaECcv1KUrhupfazXU8
J1veGmdniW6iLP7BYl3jMl03xtK2GwV+VEr1pEzjbY4q2wzFVG99euuzgm/ltDxQc202Hj9nwhLo
JZ4+hCagy+uNrONuGLdOJwKBXdUXIuf7xqiiDvAr6AQr1j9cPjdnsiwqYJLbIeP9ieRI36RuTB4p
ArureUXDV+x1vyi39FPObVEARMwLHhtqaast6jRdOJSxIgK16THYKLMiwUCu7ubb2sXd8/KczsUC
ILXyFkPhky718R7F9TW18mHhZaeY84fWNdvy7SJCKOX92BkPI/WoGcsjMeBtyet6P2ZY9F3+Fc4Q
ZsBdIKRA5xKBcYqax7+DgtfCMBga/ErNaiaE/VGORS+i7sJ7eynBu7SR0X5EJcQsHpx41qUl+BCh
GCK071k9Z89aUozfL/9SZ0IzOS7tIBJ3sI7rABV3Xt7kBi7GQC3H+yLFvnoQljgUUTnvk7bTYx81
nS3hsjOjwieW6CWP3Ip+1PGXiPXMw3tSaYKh7uxPHhwzPAeb0Hyv1ro5+zRNvLss7qvXT5a+MZBV
ClgGd+7qum3ddgC3ii72kLpqt8tgC91nFQ2cnYcTyh5taaAa3FQbx/fcbKUcILBnyoNcScezNdRE
i+1wwa+8tLxPVqNPPCTMMIUW0Eb1QRVlf7CnaNoY9qXsuMouQJ2QQ8leKzaNq1eMWmpt5uoKqPyM
s/VgaB2e9IPh5d9maujvUq81Mj+H5n3dz2Zp+1pGRyEIx7TRQbrHGM26SOMGGqrfqDJCW0DDTGBN
5i+VEj1f3odngsHL21E2v1madSakWVk81t6I0FVb6jgQm7mXzI+2gTJHgW1j324FhHMDEsZpM/Kw
JrSubmYQbDVFdZS1VKcG608and+1eZ3cFgJBhN3l2Z3ZARwu6hRyC7DlVzugn9zOjbnugzBMrU9d
a3+o6qV4cHEUDqZmqA9JE21lAGcuDXTuyPReqt9s+ONdN9OoNLPaaYK5UrCHSfPOwU9czdGftZvx
U+ON/0EZHEoyNHL5UJClgOMRcUc2FyGKlkJWPGbwJ9JFXMfuRBM3Szz00hZNiR+cyByL23FpTCX1
y1bXv17+1mcWFpY3Atn0uWVOvfrWCd2HsGibJtAKAMaz0xq+EjnEsRhDu8Plsc59Y+R4aIKjf0KK
t9pEXk5BgOPcBHHaDu8iLZ8/ZOpQ+AztXpVLHW9U8s7sI6iT+ESguEQasFahdUxKHWBQeBHmWvMW
uT+cQic1jSfkLUX6W1OHZHjuMGyRb85kBFKxBqIhiTQ6ZKvb08i11NI7WmMJ6Jt9jCZEoLk8ji9/
zTMrh7Qk5Wt6CwZypqvwnKhe4nhZ3QV51ldQzM35NsX1fRd7WfP6D0nniyYCOZUcczWhpZpFMRi9
CLzSaho/ygB2ZVXkvuMLPMMpcg4wHKL9q+fnYe0ITYv+Iqpnq/kBmFYr3UWJOSzb5XGYcblFKlQB
C6ilG7H/zMZEIkQqZf15ta+GcrMMOf+mJoXrRfxjLIp2r6Wqeg8FyHlXVvoWGfjceHQbeN7JLILK
+fHR7/OybZG8FkEzmY7Yc7GmyzXf2LsjpdLfT11vbcW3U0IYzQfIZxCPYUvRIl3NEWJkkg/zQJFO
z5E7GB1EHg4jdfAi9ZNBq9Kg6VTjg5Y4S3ajDRR1D9HciKtoUEk0zUYNDcS6Kkv/1lqT015FqpU+
u6HVzocCDUvygbFNi7cL51EKRhjhY9SV0R+xqAV2cIpXgd9c3E955RbFzgtLPbpycxqBG2njyZnn
JHCDgyQCZ071eRVVebpNvZW0TBPcy9uUKyqYjFb189pcrlNr+M53+HB5o54OCSGfsoRUd4OLslZE
iRcQkFlZWUGTdu5wByiJ55uZ413vUyNol4OSkebc9kB5tjLDk0hD95TeC09XbhAaaavo3aW43M1z
ZAVdisbEPpJO90nIBnjtWZTjEEh5D9BoxwPjeMN2boiHQoMNDcom4+zPSInvRiU37ufJLb5d/pwn
h4OxYLyASJRkXm8troJOR+n06LMHqRGGV65RO5/b1njslTjcV0XPNfjq8WSmCQaY96JKqfZ4brpT
tJha8g0pKBVK7zd26P2I42TAfDtnC7/3jBLdg8uDnjyPJQaX1j7dZxCyJ5UOjKpbDXMoBlUjtNHV
tAuWOi2Ctk36YAaus7PwGvpNj4wthxi5JY7SXEaGiSL5aGw4lIOPp1vhMNx3SWoHXdwoH4YIoNp1
inTGTo/qTTPKl1RtPRpriZwpqRX7c/VxO73PVfzgoZ146LL6nYjN+waD8tEn60jfqi4kRz/UI53n
eaMjc23FqfKbVlnuO8xkih96UyB9wIiFEcCRWSTIs+zjmyxtSXs9rMMe1CzWkKkI4+m2TyFN+bpQ
gUs6oahSX1UQ4tuxfunvdpXNXy6v4mnlmYaHagP3oW4moWWrN6oZWyRseKQFdZSo91AF9NH3Jquo
+DXbtPXHye2tPU+7+q63WrQyndlqU1+ZEkfgS2I4xfXl3+i0uiR/I0mFp5rFU3XdVFc7M24pT1bI
hpnJuGdRs+6QGNGi7FFh1Gl4LAtvkrIDmeDjD58/m7x3kIeMsM/bLalqd7sWr/bWV8HAl76NKHcV
LJNqqocEGkK2S7o0fSwbNUcz3bDnL9S7rdoXqNVn+wqTk6dZd1DByjMTdwwMmsVNsoxegs2ApUHu
gaj//fKcT3c0wh1IqMNfRZKFSvTxjp7zBsbVXNYB7D97N1d6ft0WArzDMm51uk5jEwwk2jk8hWjl
n3BWmxZeSIQiSaC7bf8lHkwbApetYcyDtp+v8hjciBNndxhdLt4IMlVAkOV4cnjSRYVEwQa6SMc9
NzwY2bzN9iRGcDqHsg2UxlX9OF2s/QKA47qcw3AXO1XyJ+Drv4+85rsX7/nvVT23CXrvq3/8n9/q
5/K9aJ+fxcPX+v/IP/qPf/X4D/7PQ/K9rbrqh1j/W0d/iL//r/GDr+Lr0T/sS5GI+W3/3M7vnjGc
Fi8DRM+V/Df/3R/+1/PL3/I0189/++V71ZdC/m1RUpW//PWjmz/+9guJ308bTv79f/3wzdeCP/fm
a9/2J//+89dO8Edt+1dKpbwbiaqyZMHeHJ//8RNZggR8rEoJXUJDWbUi/tsvivor5QUAzx5/Algk
+mWkFB3qAn/9kE4OwYTuNZgU3r/2L3+f++OfofXPZeFb/PXP/1X2xWMFkb/72y8vVZp/RmDEAyW3
krtUBnvKG2vnEfRQ8jhpqvBRancEepwOftd9m5t2vkaD/NrIgK0LiwjQulEYZM+t0jwp6iIb93NQ
isL2O2VyPmrujrbhdIPPV4aCP6SJfviOj+Kfl/+rdtm/3DtH++3iXvzfuMukYvh//30lT3bZffL8
PRbPZSeek+PdKf/cn7vN+5VSHG59UEmA9MAlYdv8udu8X2kzsw2pJ0iy8IsQ4F+7zXR+RSSLpz1X
PXhxLv9/7DV+hGAKAA2exvLtQwni77/fv7HTXlqN/9xp8BOoteOARaVWipfDQj8OVb06UjlqG9uv
daoaPW6/d4swf6sA+AV0aPtDZOXGm9hq8YQ2m2lvTIsTGOWcBara209OZvAgKs3+AdC9eUXfYqeL
6JtiJp9pfLU7BC1MxFOt3zw7G4MsrP1UZPfDEvtKkrWfMnv0/DZ39RvKOLXvpvUs/LwlaNboOeh+
k4RNh21S9SO2qGOZFZ3iCQvwXaL0ywcktmleQva6qVOAefD5bb+M3PLgurn529x0+NkORRekavyo
KGiJuyqxPtPGwTeMNLlC4jc+oP0bX4VN6rwzG8QUXrbDq07GU1Xwn3VIPToW/97huXquZHDr1n/V
/8ZzIzsd//rcPBCdE4ED1lGEln/mzzNjGwRbvF6gj0ocJPXSv58Zy/6VvU+DAa47CETMjf8ZoTX1
V57mQLMIw/z3i1nJ3wO0Tvgm2SCeSi8RWRV5zalZXfDAvqiqwEvnmnih+6+9Lylz5CUqjji0Iml5
qzTO9MFu0jYOyn4qdosY+0PXNXaQNhQLfVEt6ddRHZ0fTRPPG2WQ40fJy68CNVrOSuJzEVI6PsCl
N3eK6yQzspZRd20h5xLAIemvnTon3hdmLN5mXBLfqVpsIbiPEyucOA3yG1SU5EJIxP4qdthNpNBY
WkhblfijK7TFD8vpOZ3cQxvR7fhph5y5E49fzS+DgVdn4WAoUj4/wS3OrW0pmVsHOd2tYI77r0at
ZFf/ySAyFDItAASrGcWkZlFuKXWgF4l2Q0MNiAZSNu8vjyJz23/GXKbCWw4XEbhRTIXAu8p9624Q
VYkwX5AN1VsLZyp/iponz1meI235ki20zIfiMW+31IxMDsd6YPlYBu5lEvi9teJXZXv4UQkg9znN
EW/XN1DGDtnoNp9CNzPFAdn5Sd1B0ftq8OJ4mJTKe4rNMDP8ZqjCAtBWAdjRapLcN5rR/TDPNPx2
deFNnxJjQKbL1BWV0A5bcfEL6Ctm4NkLil7dZDyJzuVva4ExjT2iurs2s7MQIPW8vMEH2NFv9H7J
dV/XO73yKYzojj/0kevdeF3rLDS+zR735yJRPpap8bHlk0XXRtvbePqJ3tH2VmotkW9gBgWEyLbE
9NoNyEJLXMkLnUDqpRwftMqqK+ByUQ+BvcseFDx89lhNORujnJwprn2SU9wNOM+0tVY7UCRTV2hC
A2igiibwRKv7ixqihzYN6gGGyBaa9bgOJveiFAWQ8pRgN+j6y5//RI+wFWBHfQyABOQDK9eXhj/a
jRlEdar6TUaBTJsb9/WTRIebbFrKuEshhONB6ZMA9ZS67U7WP6IumF2LuBP+aHiP5ZxsWbKdRA55
jVD0hUFGxCZpOh5tYXMMrQaA1onTfle0uKX23rQFg1mxp/mSssXG2r0ggAiH65XTaj0ZCVzg0rPy
d0BmuhWUbo2fdlMl7pM71PdK39oRxFA9K3Zz4xTo7ZkkVjq8hycbE+nfkg7s9+4l2rwqB/n3Eoz/
77JzeQb/dZZxU/5Rlc9d8vUoy5B/5q93oKn9SibA+xwECJrG8pX1V2Zu8QN6J0RpjgWnnkv1r8zc
+pVyheRlw9Cghcuu+kdmrmj8fbKxw7EFx/kizfmK1Pz4lpCiNzAcJGqOtyYqJ+tWkQWAI7R6zzoU
hRB4fcAcin198WjijrVWF4dOiVVwilgh4HwXqwUeFSKPlj+3z1EF4ee36Ioz9ufvYdIQw40XgNdJ
2zp21HSqw948DMjR6FdxVo3lG9UeMtwpEav6gXl10vhNKPLvi+HxC1lzUgVq3sTvf1q9MxnAcWjk
F8EPBL10mXLRh4TgfXyOkT7wumbqzIPeVN8Vivrfcysbvyil0PY9KrAbEz/5/gwn7f0kzp+y0Zoe
G+ougmbZZB5igUt1ljrmXaw3XNajGhtvFHUavF2WKcs3pwSgbpuh+/byfI/j1p/zhTUhcakmVj5r
Gju4FNQWzNE8mCDPD17e5+/MqCtelfL8NYq0xgIuIgsi8rf46QJwjLJ351Hjq+Zt9amy83Af5SLd
6PDILPSfKc/LKMQ7cHNAvqEcr0HVFZs3isbGOODf2t2OajfvejW3d9Mktqr0p5+NZNgmFkMYRmxg
LTTdeem8VJ6pH8AGZndW29l3SaomT5cX53RCfCvk9PG8QzWDGubxZytHrfZw9xwOo5OKvV2pzq1Q
zMEP+yz/cnmokwlJ9CxBhfwDgj8zOx6qiaJMya1OwXi7cHZIexY7daq3Eo+TCZEXShQpbWlKTicE
DMiYs2VVTnjo5kSp9m3cZJR/O7fCPxAKxh+vnRMOP2Q51OKgdpMGH88pArHpDbYWHtK+NOPd0ETY
fxmjEB9ePw5lFBgOoDbpt63Sm2FqK7vv2/BQe3Hx1lVJMB0zUz/9v42y6ii0jtVEJhg3cL9Nf1Nl
1oy0a7qlBrZeIe4BOnkIkRKMqPus4c1NnBr6kJXjwQFY/BAhdbTrF7P8GMVtfXN5QmeGQlmbWiac
95fWxPHypGVU0KwR46ELC53XiQILu1V79TNF+3LrwL50zn8ODkxMKhCTf7JEAGxXm6EoHBHHqkB+
eEH3/tDFVRr6sWOFd1j99OVH06bXFsj/Mm/TIg71O7OrreFNP+ZtsTPiXjMCt1tG9MGQxIYM2C31
J9McEDKx07rsPyZdVTXvOzcDoONIKWO/0LJm9k2pLbw3nLx+WxVK4gat6dUCSUsn+aLpZYcvhYAh
uKPW3E6HsVi08i6pay+8wTECFhCue/1V7YxacTPaiuhHPxsopl3Tsik/AvFq722wXlS0hKFMG1zu
0yWSRRBL3oVQRmQZ8Chu9z3AyqiAH1GEKe+zyTACs0ncw5TmYiNdl3/V8fowFEpLOvQU6ELrzHZW
3LiMdHM8ZI2m3A2CqYdDsxzKslUe1dqt7hT6L+9euwXBG/He4sagrvGSZ/18L/EWaybM3OcDIEp1
n0Q99TvVDLX/y9mZLcltXFv7iRCBebgFqgrVbE7iIEq6QdCkhXkeE0//f0n7P6cLhVOIli5khxnm
rkzszNzD2mtd6TMzSP16YyTkKv/I8v6WB6AH9ZCwxctFlMsYLBH8RnIffGNEZe3VpoDj0GSQN618
cG+/W5+DeiJ1FRdy5yTMmjL/056X8joXvfHXY1O3pSFEk2VNmalwKM1ViKu2D4caQQ02NctyUawM
rl1ReG8a1HuvaVWi0w7o4hu9WAQIdZEpr75AMO2CrebDMym5xTpmE9UnFzz1pSszNT8ZddYUlAGg
OA0mpuim8+OV3h8GjoJ8kFmvpMwgxn/pLK2LYno9kiFXQ6OfjcT+rVsRWiiRXjywJO+i27NA84f3
kYhMUlFv5xThuESNPfLWiz5aP/vBii4D/dVXn22MsBCuYJr+d+5IEG4PnqihmEobKYdhD1dvhPcq
VscjYrPd9bwwZdzuHPyNdMEhxLk0k2b6CxDOcAHr8Wp3YEFEF0DCYOSB8f7WCu9y6aqDu15WUba+
YQ1jWCQNAIDEfp2wrHR64ljmysjPAOjgg7em+kbJkFRK1YusepwrOhp+Y7bWwSne5iLSChU0mDuI
ZanUbGIy6mgD0jOuetGzrKr9yZ4N3a8aNf1Xp4n+bIhVOeJC3vFxWCOZFuMsM0q1HdjkNUHivLXV
i9vrX2MlHZ6dIvlLd/ru9R+LtFMisaSPkxrc7qBVij7Oq1G92BWErpOIxzfTOjDhD2D/4DTtrIkA
A1QLCR05lrUJnExjzvJ11cXFjLPIu8aJ0+jhYg2dw8yWES3Xx9fEjrOTx9FPs8kNZE3odmXl6Cp1
WVsrcZqH0mLX/jnMtX2QN+64xo2RzV0E7F5PDXflhkCkI/e9uoXaGUYGBFHXL0aXH+k3b0anf3k8
BpmcJrGCgn+7iVXfrC2svOulM/quoAZfzPM5sqZ18YF/22NgQLnpBqIYdc5ew3RukJpJkweO0xaf
I03Nn810rOczLRk7+kuYXfPna/edKEnOTckMU85i3O67MOLUbQi2Ln02J2HaN3/YxnIkpHT/cfnb
ZWUAcK1G/XTjS1S2Ablb+XIBNtb+VUZO9IX/KX311+VqIRxiaoirhk7T7VI0pSCWTJT5Ah0wdft1
ec+g8k+4CP92EvXg/f6Fmrt9bDBG3AHxI81ZwHwbY8JsczWJ50tXufGEcK8+KkEOI+L6ftFH+jlT
UtZz2DR9WV9r0dj126Wc2nedSvn8IxOJTfG+dDrPHoJRMbrpOc7rtvOVKvL6YBljQdO0s8zyPKpI
xFFcd5vlKcNbxNVAZcc6DbYKeVxnWM3nXDWHDyqlAa0MlCbxvuQtkxeAWOAnWN5kQ7pWjKwj1vpT
7+xGcf0yb7sfJBiNARrfA/hF0JN9ssYYIo3H7nV/i4ClpE9ILx1yf2Qsb7cp7sVYQx5ASOWaxdmI
oywYU7iLJMjjwNS9kxH3kfTztIAf+dWXfxloNLCe8bi0zOXV1RIKKEJOrZVaB+HoXc1Nopohw4In
EYQKaOrNq6zXZhY3ozFdwIb/i5HZ5Sd8TeXFjj0lSMXavI1HUb/taSwGir7oH5ArPPwR97sqiTTI
Nxmn5VeoG0+fHWPM46adLsVCvydGOPBbMjmGP9hResC1cr+rlDkpcdJVkbMxv7bjRQ0qt722hNZn
usC9Nfoq4oAUydHNeq2bYOVXBxEOEHqm+q2bmEanVFnLgsicKp9ukf5pXcmd9KzVD3gOdvYOU0CC
ZF/0fsBbVfJ+iOnzXSL4ND7FRQrigEz2T1WZj7iWd00h3sMNwTjKHZCZ0R+kM1C4uLR92oe1Lco/
Gjrh7+1YK484Ue8TQXbQBuEEKTmQkbtpqyVzI88aseVBt6ullzF3P3tD9IEBzdp3CvMIKr23OHnx
AbaU0dYWKr06zig8WxqsVXi5+7o4V6q5XCuSuVd7B/U1qoUUmHlCGCu69Y42NVtRafp0GRIUrt2i
zfzSShyGuJf18tgRPf6q22udBjN9WG51ah6crVtTXueMSdMu+kXtVwdUv9W17Rnyu6H11bFFBJf3
rTb8TBfpe6EhChqgxLGKV5Zk4QRn+FWy5dAOJqXY/ApQPqaiu/wKo12ZRYVjb/VdMQxPiTMfjb3c
H3AoByTaXYI5SB/kn7844DZw02GGgfXiDKymZNhGgnyPhLzvvQVJEqYIZOuebb2DQjBV3StpozM0
3X3xxqK7Qlyf+sROR7Kxe+uhe8/TTDHOuhsDE9aQNN0y6JdFK8aPhQ1RV1y46YGf7FhhtF1C6uFF
ZOxs865pleEqjEUoFwbSqiBuLD2UleJXthkkIuAXogb0Ptn6FgGWovi4guOIQxo9Jc1I3n/dj5V6
fp0Mj4xTmQsg+sblGLigqH3rBFbZeHlixUnYV3X6xu7M7Dzyr2d7jV5Hp/JfU+QwNM5MHrHtOKqZ
t0YklDUOGeuEZ7YRI9GB0kMM4INg1X4fZ7TWQ2GWh4u8/2ay+SdfbaauaHdsUgxlySMETdM0zIjZ
Mj+p2nQhMRT1a32DKJQNxQHlfDGViNvNzBOeuHwt9UsN0vMsIAsCPO8eKQfcrYYHmYos3NAyVqL4
d2tlQgk4dXqqHdViuwGaVEswk98flDvu7kPAFOQHTGdDQ8tUzKYkRkjpJVmlLmCmGL5Fwhb2Xd9W
B7WCcBPagSeKm57y70FngjdooJ9DGcvy1uQIt333vPE7AF0SHRigL2kKb1bbDF005QW/wyzf0ua1
aOXb7wpP+zhXxcg0RF8fBHo7+8uwNh1GYEBAcraiZhPVhUHYFCuMxYWnQ7jzZViM+GAS8M4KaCZN
YiCoV3AktgMPNgyRla1WdjiWrXqqnJYTMc/VgUfe3b5YwUk4dSwEBMvmPUnrqWEYbrXCZhQJijAQ
Ac5697Mq6tcp93G6scSohCwoUU0iHr/9TnPZamUl6EVDf/vTJib5VjO5HWRr7B54poxxb15qLHG/
o+HKv8heNzdwqyQd1KyFESYQDfvFUjOYZjn038pMfC4Vy342VNG+XRBePz+OEfZ2E6U7WTCjiAWc
8XaNzdhn01LXRqj3dkFiE7vXSZQVEKwhOj02JRdxt0hkIInn5BK3/AhIXa3GqGIqmbX8nfBmFdLp
pPuaKG3xxl6n/MdjezvuyOAWGlC8AzKc3Hy+YZ0rM7NaI3QNmDHsqS9BFVuH3L53p5nckko7Y2lS
9PdOeLuPlynSDepJ0Ad3WWA3uaOehduOnT9VpTB8MUPNgUJr4xUXtL0k25Jov62pWZdPTlnqLmwB
65oGGlCAH/XclnEgTBW1o0XPrfGDVfTTEeZg56vLEIbrUIKxIfO4/eqWEU0mbVg9VMplCJuoSM5J
pMbPVm8eYbD2voJEYHFaZVN5mzQLL8P1VwbkI2UsQBeI4Worufr0+FvvLYhSJfVyLgUTGMvtghw9
7wHHt5CE91rljzGiM8i/FAyvptn1H5iS1xunRmc6Y5Ov9mTEgDYbEy47vToVRt74VWoo4ezNr01X
8SyOiay5yZGirU5GMnXdEukldEO1vb5pzdQM8kIrD+Kyva2TMFEasKA/7jj2s7xMuGUVIzQFgPV8
dlzfUpPo5CXFoTi3/AybK0CKXBCakxcz3riJWkQ/9rPXZ2aY1fZwmWfbOw+r0M5mrPVnxGmrZyU3
6rd2v2ZfGFoVHxqYgsAZc+0phrX6JGb/hc7/n7ijnVvpF4sJLRDyaKo6t57jKp6II8KssEYC/oOJ
mv2fBZxpV56ZOKhWZTh4JPftMaLBmeC6VTdbUOnQDeQwvIcaDBJBt1bvkYI/jalWn7I0/fnYV/cO
H+h2vh/dA8AqmysQPrRRmZTYClGaqmmyJ8anIfOigyXteRA0nkQqQN65TjYnIs3nao01weGzuvL9
tFr9qaFCfFWmWDswtbMg4MREGUwAQ5m8ffxjr5oaMWHKKQY7LJUC36kMO3y8bTtXOl1T2jtyEEtC
LW99wmTMw1IWbhNg990JddPljEpi+WU1yvqpTszmOYPG8PzY6E4MIHsuMn0hADa2AktWxgAyI5J2
uORr1pyycWz+NfJTYCKdl657ygo3n/xF6NF31cnWPx9b3/mGpGQQQxKWgjbcToLV1uJmC1Rg4agP
VPWbpPlcorUWJk5yxHstQ4rNJSCptcHKyAnnO27Ope5W0A8slK/pWue+XUs7yAda/881UB3d9/II
tc0u08ePrjn3S9g2E5oRjxe8u91MvTGzSTOepsbtN07qqh5qodmhLZhxhdMlGuFWKdbkHbwcM1KD
Tjt+IkhvTs5SGQfG93abz8lgquya3w0ZAGJsM8VpnHAa0K4HmTxfVcW2L4qxZgdutXdiXpra+HI/
TQO1ut4Jx6qzA3VddF+LGQF+vJt7VhAwgrGWTjL/IRf8ovCSzutkVDSBQifKxNXUCu9Jz3Qv+AdW
iCH4R868btFcKYwQvcvUcOiVpnjqjewPWbY6OPy7S3lhZLOU2VidTjSLHVqJYV5Ua/kMKd8Rf8ne
DQNbJa+AhN4iCHi7X4YAY2pKbE8+DzCJwP0gIGahKpb48Zx+N8d8PHC5vWUxUsAUCK0x0AvyXXrx
hfTMTbuuIjkDB5x+o7afv53pllUHmeaeZ8N3IQG0NAvvSuyVkqSMvBWYSZ3ljU0W7bdrpFwSxt8P
VnRvitcTdLQs83hwwWw+VFwZpSNUfA41+eEiEb2nkrqVv67lz8d+t2uJeIVmDOEYRaXbvVuSYUFp
QYEtVp/bs10pykloCJQhw3bUPJCf4fZyZFFogYEVh/SehPDWVGFoa7bwkoditvuvC2ctgEMkOo2j
pl8ie0hfHThjD0tchJAC3KG/i7pzV55SLuNcHT7JDuGJqsX8fgIRfH68i/ce+KuTBViIoWPqZZtI
yyGtLIuyxjWyIrmqbaMEXlGrp39gBcJhg0xM6lRsTpazNmrXrywoi3NxHdVyeteifXTQeLl/w6hx
QGUMwYqEPm07/FmmGr2s2IbaKtUIEkcNhjmewipDFLuYoT6cl74L+m7Wr7NGsenxIve8hFbMf1Aa
VODkVr84zM6gUKl1Zu6oYtaCCjihr/Zj+y5ijjV0RR69uj4BTQeFQGZ4eUsQV7i1V3dlXZMMWaHl
dsCFllqtC1D5cf4TYlJPQ+ZFuL+BCIze93Qdju6U+8tSWgcw9x+VtW3HXWNy3vWGmeOHVs/0lHs2
DKfL3JplGMEdXpyG0bN/OqInFXu8zzsuK1v8DoER7V7+2+2686JnvojMI9T1ymXGrIlO6pIf9fp3
rhdIUKidkX1ITNHmzJtZzuBFkVghEnxQ5yxgRvTK1AJ9GI7GsPZMQbXCRSYfHQb/bxc0JTUsFUyw
hno2Mwjt1EX15K3e+jkRTRE+3rxdWzLEo4Ip0RIbW2lekgh2pR0mkbEGhZIXb9OZJ69Jl6PhkV1T
gA/lbBk1wW0PuVIaiY1u7BASjuUEDxWJbEt45VDfOHCJ+7hRCtQgu03ZXWcYa/OxOifzet3oiHTg
QHinx7N+0qPYCKbZNb+aUi6rRVwIBeHDO2fPGaUkx39YV+nN3X47oUaRPgniZshbrHNXt2WY2Wp7
sL49K0TDQCkpF1vYu7VSNE6ZCjodoTat87mde/c0o8PwT6zAiYUKMu0Fihu3VsgqxgSqHytkCD/9
AIVn+U7RpqMB2L21oK7Ds4On4xebtcxuYppc1WYYKzEjGgjUonCtdgeX447zoesl3YHWMUHd5pKo
xsbwagjPQj13koAMJg0cUL64wPrqbeNJI/ywiUMkFfdWLJQ2akp3uc9Cry4i35uT7GJUy1Gh9m7b
sAKPMPJsBDtcvRtHI8TXedCcBA62pL3OjsggDHLzg+rW3bZhRQaiv6aEqT1vrMS9rladI5KQwAuW
xaWIhh9zG7unIlVRmXp8F+0tCSge/EecHz7TJipAJ6hnzApQWBul9Y9ylFX2KVmOOjub4UxaBiAj
2DX6gUiAkExvouw6sicPydw0XGRV+GvrZg78UyJtRfa7YnhxdyqVIWv/bprYsXxN1EsVeNZgtOe2
tpflaq2RqlyyZbLTD8KCV/WPx/vwa3r4Jr6kykd4Ccsb7wy9oI2zqnM5FAr67mG7oJlZGtlc/duQ
zJ4nz1kmrQuS1prUrytHqrs0jSKyz6JSU+PTUC3THEyaXaFpdvCj7r+OxCkQLknVExlH3N4GbZZ5
KPjAlAFMN11O49AW0NbWUSQ+UTB07U+p208/uqi0tG/oV0ztH43lNEjH6amTvgU+msVnJdEi+w2s
5p7zrDl1cwRyv4v4GKbnlxkSxECZZosdgkhpTGpLTcO4G/L6nEaxNgWuNTWQMwDdqD5qVWlZPoWK
dGKMgN1iDnhWvQNHvodskVxTruWaAeYABn1zp+mMfLRdOeVhnddDd6pSvNp3YcMr/ozicXG+aIte
zxC16mmWFL5eGVbxva7V9l9tBSpUOz/+dneRKD+Hai7XAXTQXLKbg5WnqmLkbp2HuiUgi0ygOQnW
NdI+aGks3g1D1Bw4y72v0LyVLy8RBa3vbaEK0MfoNi5vn6dY8Ydy0IofePqr6xmyRcyEGugqKcaz
BcaBhqT/nBQlhVN98HWvrAIG1YfL4837FTffnkbYwogt5eAtRb8tD0SdrVB8VmoWEgNSVSzs1BF+
O06lgOMg7fT4aglndgOriDTrmVJYUzyZHJQfY9Ws1Yel1NEGqt3Ja4LYcRRGkvRkLKEDM6b2nCma
yadHXbs04apGZOQoVrg/E3R72SMAHZR/ybBvz61wxsi2mq4MUzuuvcBDqhvlzjKy1CByG+ZaKKI6
01nRC5R5QbTqdqAZi6kcuMT9S0LeCrKIzg+lvF/MRy+zIajrTFMQ14ajJbrr3PU/Wi/O3qwzGj+P
P9iOt//i7OCqotZN3+B2wYM6rRnzBHlYTHb5lWnP5NSoZf4114V9WpHkOHCQHWeXgCYblQQYKO8g
8its7k23xnkItVDyEclZaz3bmYb43qvXRW1Idu0Z/WQGarMu+s9ZPGdWGVrgSM5Cte3Ez7JcvF2y
Yf1rKvKjquT9J+NTIfxAbxagNl2D241UBgNhQ3Otw3bUiveLIZSzVdAyqLx+eLV30BNkrpzZNRrs
d2Qksw4/vrVmdTjaaXK2hWsxb1pbDPpNWfXaUBBkAugKqg9wusC9vrmc27ibYrdM63B1K0gr7TE9
DxaTjQOJ5MFDsLeDL03Js/miBFAqyiqsLmcHoVgOKn1efGfWG46cekS5fu/1rIoZDU44ATv6abem
loV0oUZLJ8ytog1Gq3iTw3TBhKOi+bATiYMPdu/00hxUCYy7EENtSUjNvqSG06IQlQ3Z+pz1TBOQ
oR7pLu48pLdmNoncuBJTLNABMocEoVI/Z9F3dxEQ8Zhx6xc05QIUMr3Zj+1MvPGmavhrLov/kmb8
n93Hva9IH4TkWKqA6dspIpFro0LPEYdZ0/FDIUDBC3Qgr52pNQdnfM8UAD6NwhuhPdij268okhqg
ZpTLpDH7yMBrF2odMOtpcb2DW2vPXyQ1vwcmgkhpO8fZqmTFFM0K5Ovs1m/cKA+KtX+jqED61aj5
+fju2lsXaGsyCNrXWNzcXd5AE8luyjJUJks/qanQriqciFfIspODLdzzzJemNi6TD7EToUEq37uR
q18AQy1PU4+U4cE9sreDwFjRrqPs5Nrb0omjdZ5eQu4ZMusbf6HQ0P09QM9x0ZV+edayyT74YvJe
uo1DUFaCNuEXV6rUUr31jVXJYkY+2MOmUOuTAkz+yami7mOPmMe/CfHWD8Y4TW+adDhS6tvdUjoS
ADdwP2BWt5YXI82WUcErO2903hpLCuHIMmPoH3w6ybLCiCqYa/rut3ZWSIwTC2aRUCS9EZhOBA51
yMTBPkoH2O4jsTmlUlI/OcZ0awVZOwqwpYMVguaT0Vs2hLeG8UnTOo3SQ689l407Hgns7e0h0COi
VGIg+tabk21YwmJq2S5CTQFC2dHIPHek0F9ef85oSNDoJ2cnWN2sDcpeeAFy1lZlU//dmoul+J7E
AJU+Um1P89Nja/Jv2+4k0F2Qd3Dvg/PbPG+cALVNE7cIZ1svvsJKUVxzz+ouUVT333QpifXY3s4J
YAycdr8sctP634SyWjmWShdnRQieWy0/t6Wom29K5mXkNEW3ln45Kav51E9rlXwfmqw5emR3PiLY
G0rrjOSQm2+lAQmIKJWJsQhrV9hv4Pxu3puoCxwsc88KqC9yRxIbvGVTd4PhIzfTbC1DkAXfwfqX
sO0or8aTS855Qi6JjwfqvcUUwhpLNFbr3MhNbjSBEbn6G9KsqD440zs3P3awQrWSgsYWd1IblFgS
wNVhrvZFsOhCf85T3fP7tM2fHrvH7r5JxSHyDEAS28COJFdxkn4uw9gxgJVldc38PowpdXz9B4YA
ZHIJM9XGyO/tDbJAVe2aGaesr9vorMQVUuuJMv32eiuMSRJ5Ew7At7S5dQlgUbDz4PjpgNMEQ5I1
l8qA0vcfWGGugFkMLkUix9u1UDboK0PlVUmnMnlvxWDlgebNc//qrIyYRoLHwa7QyNw2NVpGWbRM
UauQyjt6LqqJ7mtqoq0axAtyC74w6Ze9PkgF8CQRjTSeWdxmB82+dee8IXrsFV1lxhE69TzNzYP3
ZM/t+OtlwEarGw6g2x1c0AC2HdLYUJ2o9Sg6qcRcaUf9p52iIIOGNJyRpGHeimHsWzOrAdfWGA9V
yMTQW+GUIlBMD0Dc/FmPhy/K0D+Pk/mmNqzrKiB574zMO/iEuwvl3cTzqTcjoXb7C7J+6Y0yW6vQ
MMrhPK3kGUOiNAeHa+/CwFWo0TJyThta/vnLnGl1R9UriiosWPClGZv+fdPS0a/t7Aglurcgjhbd
B2J70urNObb0JaOA0FVhNje2Dx+f4y8J6t2PT9jugkARQuIA5yDArdsFdfooMjG1eH6fu1aQGFE6
vK9jMUbPirCqfz+2trsmlzibKxdzWz5Rkas5tdaKxIz4zG+mtHuLOLU4eKJ21/S/VraRGsiVptdM
0r8WGubLqiHxVlhLGtjjcvTm7oRrGgIUsskB5Rs0s7fbx7w6xT+zqEN9crT30MtB5gk1VeT3TeT6
NXX0zxyLo2blnlVQ6TTS0ZKDFXPj64VAdhO1hCpsDEYnz8MyZP2XeirW3+219P4SFNs6fxlVZKle
//3IyuSUFxUlgozb5WIGFeaUPD7LijFAkXCd/NFyhqOpqD0/ASdjyOIpQ3/bL+gl+TosDiNPXZsK
FKji/swwzXjg+7u3FtcFomycZDKIzWkGYZwrjjHVoZKV2sfRzKtzVBoImHq9/UUpYxEs6aw+IWg0
/2km1CrqdRIhur3OwS/Z/aAvfsjWjRK1BUNNMasU0x/Qz5W+4imfcqX7NuRz4y/p8vvrPySFM8ml
LomotzwHXAZThgPVodm0yWnuGXq3eshU/4EVauDEieShxD637hKlSWs3Gn5KfX1hHir/U0VJ8B+c
drA6/2Nk45M24EobGrA6tPQUMV9T9IFGGnXtHK09wOzsuSVPHOQ9DM3hlZvPBG4/TW2Ni8WwFe8r
5Z/cN/QoO7gkd1qAMLa8MCO95cUjE5tt1GhwHIbTOH/XVjuoXP2zp6Z/OWp/bpX47dCPH5JlQNlm
eF8YMzKqf9f2UV69d4tSo5aPueysbZ86WxG6rWg18YmYo+fMm2p0u/LmzQgc9GBf5b5tUjWNJjv+
SAOc8dHNU6eOtaXQICrDwhj+Vo1J8TN1etKq5fcMLrmDs7ZrjLoILXBmIiiO3+6uZi9uBblzFa6O
5N33llppn2YFNZpgylJ9umY5cdk/iBuIL4HR22SjqGLcGnW6yR26Rsi6z7oGDsPMQV+KGFUzdT44
D3tOKl9zRvVQQYQp7NZUMhR6Y060VMql6ZkaWuuxCyynmpPL49O95yAAdWW0RTORvvitIWEz9FVY
WRUuxAy/9eZsnIuhrgNhiO7gm+2uCTgjSE2Jt95e1FGLZCRzD1U4DA7M2VWsXKy1sA5qZnsL4m3j
QWdOmkr/JoPvEm+YFpQVQ7jxqhAB7CRIp7E79yUk4a/fO/oJ1KhpCcPQtflIGZKHRb02FfA7NCn8
GLndJYinlk6svph0wh6b29k/Nk2WXiQZDBt5+6nUvE0Swx2r0Mwj7nyhi8CdzfUgxd3ZPzJCGONA
xDP9sL0etXll9Ac4Dr0mG0Uma5zr5qkfa0MP1G5Bg/TxouSP3twaNBMAf1AmpkiwHU1ZpsQq03XK
wjWPC+UdxXg39pM475rAbiOjeF83nl1c29yxu6sRJW5/cNL21ivncIFEg3ah23C7q7HF+GimG1mo
lmL8OHQC/RrFca86kdfvj9e68wFJBH5VKiQr7ZYdtNIWRVcYKglbSysTuOit+ht3R3KEKt9ZEhgX
ZGAoYcGItwV3zFZfGk6uFeEgGIxxqLyHbmcbQQa168ER2FsSI7G/jhrAp62UYqEJu0gLswgX3WJF
E8yCtbe8GosPmg9/JMCTOO+7OcVSt2tz6bCCVmMZTLlhBcBLh9PrPw9kUQzaUQG8J1kzx6WTvVes
ALv8wcxXicBe5Pz92Mrex2GKmAcEHk1y7Y2/ZaM9qoNClTYqvewznXHX8Au9G58KRcQHkb58BTeH
i6CN2BA7UrpQvqIvYhBBPDfOc1qEk9U3b5OqI8etuTQhVJmi86CRGjLqfsiwurNEW85MEYujJcXQ
7a3ZGQgNwrM5jZ8im4M+a7KgMmagE8YyH3yzvfYdDA/yi9GUpHGxWWJrVFU/ZVFBkqH9S9ESYCeN
/R1hjT/cuXT8lR7eey0wDx6ZHbeXEGiG6RhBYRBl8xE9pCyyUSyU56rJuay2gry30Tmvj6gkk6Zk
foLjHce83UcPplmVDmsRSr1VX13ryp+99SmdKaAZZfQPzjLAK1CYdOvwmm1R2BmdCQyvnodq4tYf
ndI206Ck1LacH5+Avc3DJ38Ba6Bf2lYdZ5BRrskIJy3OePQBGdZPAEOGg3v9yMqm6qjA2xOD1C5C
tamNqxtF+bOBKNRrBxFpksla2S9QIej0zScqk74pe6viqm3IpfNeNH5qoSb9eMf2DtRLK5uXf7IX
frpWcGeMESTDKeRp2TKXKDcidvnY1P22cVVQA6FFTNedyv2tz02iSlWnsA1Gcxcq93Hr/F7BFvHj
9VakEIcc/2OeZkt90UxDEou518O4xAWy1ejPaZYeMT3vXA70+RiekVwKYEyczWKqbpzzWUk1hIiR
s1TER7uoLmLoBj9VmzDXs3ewc197uwyBaR4ENvLiub17bQBqktESPBxJw9b/4qQGOs08dYFe0njJ
ByP/3YD12YTNwayQqc6Rk331rkpMqxSLp8FJeef22+nmSPoVY9IdveFalvlyLtdkOAgQf3HK3K6M
mhUvMguDfObO510vi0dPT9vQazPQoZ6MyoIiHvs8TOKySk4AmYouXIB0ZOHAAGt3MvIx6nxrNorM
n5tYEb6aLMXwpi40Q7kmU52rvjnoeXc1Z0E8xIBA7/mpk0/dc5aq7fe0FvXfkyaa8hQrC///0tSi
3if+7USAmmmS+CWlizwoI73oL16VoX/Z10b+o7GA/H54vNG/WJM3WyBn1/m2hCOA9javzkjoNlK+
o9RDtw459RoJ1CeltQYGUoYhjk85wNA5aNc5/TAYTT0E87yuX6IcstATYUEMKlSbiwz94iofTn07
joZPCTLWnqOpdtJAL43BPPDI+1vEkdk57xZJpQH+99Y9TKU20jjyqKgK1Xnukzn1q2lKLqqGXOPj
Dbq/RTCFexAByBmCbenPGgAwV4NRh47RIqE1rmPQTWV38D7uW6FXQRea7vC28VfUUNEtnVKHdjE0
Ib2N4X0SNeqrb0TWYkjtIJIi804Xw5smkrnUrcMCOom3Ai1O+Fzz6LX0aJTv0XWQtRogY3yj249j
ZI3qdStrqXIqlnVdoVKwVshaUeM7uCbuo0JMMS3GBU+6Q/vh1lThtlU7rnUTpkPRvZsWVfvcd9l4
jq1ZhJ0WGUGa9tVBKCr/0rsTIxnPQeyywm3ToClboYOIaMJpXvTPNo/zte/rGL7Q2PNjVekvI4qz
geco1vWxL+4UiCXcjysYbh3EGbaF9tZzeiViYC3Uo6Jornlf53FA+5tayjy0/R+mFVl/lgkn5jpP
6pBCXRtl9nlZ1dYJeloQ9kEAdP808IOYhQJiQGBHffz2Awymkyw04mqQVwuDsaUXgXPXquErhbLi
MjfF8tfjLTgyuAlXVQ0RA/S761B18t/GqbI+xNE8fVKtXLyPo6O5kV1rEvoIYwJ+tuXFa/TI6rqR
5SV5NXwCRj/+ZkIH9WVSx3NUzOPB9927BaCcwJ9lJ/tuvkxbzQRhTa41F9G4bz1QqWCGF/bH4y3c
uzwJiiQLN6eU7v/tN1MzYbiRyjWj0SU8p0uufM4Xo38nFiX+47Gpvf1jhl4lrITLk4T01lSUNiaY
ShdTEAL89Dq3uiK95PlsuBu6S1y+egIHHAaZE3wagKY5nrf2PAhmRRu3dYjifPGuiRw9gEXLOGtq
Zh3EDntLk9gaiqcEZUwQ35pS0mhSLJfae0JXYwRjuXoLNGGOt/jo2zjxGxWhwOzgtd5zEOrRhCuS
XQu6hVujSaTo+VDS3iuNqe/9Dori5nlWVVF9ef2HI8jgSjUgY72bD1dKMYsxL5vQVaIyyO04/mIl
anFS4IA5K1qxHixsbzdh4eY5Z1CcJtvmw2Xr2kaTzkHrqKUGJV2iNqg0uz6VQBHfwBYsjgab7i3y
muOXEJfCIGBvMbmJWBcBWweuidC0H7We8JlC/AHr/deR+aCDKGLPGgp2XNySHw9GtNsP1y1tMhhz
D1MdQoRZ4HRQRE+ecH5aKHN+XTLF/vj4A94fcrxDNixBqUB+sj15TVQ37GTWhUavmGezV/tPfTN3
p4SZ7q+PTe2tjdkVKXlD25l5wdu12UZvciVbTdiAjvocFcuQ+1Gkmshj8CI+OejhHAn63J8DRizB
tsmBNDAJW3bFtlsdNW35eBBvpWdrMfPTuqxHwql7e0hdi1oduHc4GeSfv6g5EckzMoiEWxgzNT+F
yryI72WruOspQgX54IPtLQm6XmIniXukjX5rrLLKYprofoZJFTmIj9fLqYP189VxJlCvF1Y258yx
oeDKlLoNDYg5TpWZGqdsyYuDOPM+LMMKQ5V8It3AKaTHvNg49HLTrl0WvN1os6dc6Nq3UUvN82x1
9W9C0boZ0E+0HNwhuzsoZTE5Z0AgtkCzZGY+XCmqNozRLGp9bbJg8LdixtxOjx1+zy/kaNP/N7S5
+msjNtB8LduwHKLiTd1bynmExPF3bzjkmruPNdlJMgIiLMRZIHy73UlnzG3LmuwmtISWlGd46bVg
0XrzVGkKvRnTHd3LWJh56EzlehCN7H5FSTsr+1wSA3xr255AExtx1sJGYj2VhvrvGIUQ6JqGsO2y
SxrP3x9v6+73e2FvcwLG0fHWtMWeHTXjyXRTgUJ5dDSauWuFugI6qUyeU1O5XdVUQZNUOXy8aeoq
iCbaEQSfoV0er2XPRUAx8MHAStHZlb/ixQlw0lU3isZswqoa4yvdQq4qxis/d1TfPj82tbegl6Y2
txTyBLUobVxkLOPMCgyQG2i1tmb05R/YQZvzF9c3n2lTH9SszgHHNLZhQWL+JwDL3A6UOUqOhAL2
nhNCDznhJFvT7uapVMZlykqTK0qtW/ED7Y+C2l3hUmexWydUOmEcXVd7H4uIgi4T47oQ/Wyuq1iz
52LScQmA7An6DZ11Net4eUZP2fr0eBN3Fif5KYmJkR/jBtkszkkjg3mRpQtrsxkYl1an/m0zwpBz
os88/GjraHh9r/X/cXZeu3IbW7d+IgLM4Zadey0tyUqWfUPI29vMOfPp/6+WD3DEgCZ6w7ozpNlV
nFU1w5hjCCkpqOzQixEMMosrpJXDhB4RuL00Hcyf2Yh6hWvrUranBLZRoiScArEnYkZSoWUybskt
N5E+ZBcpbp3PSmGGp8oOyxddLr1XsAb297guo7M+mPYF2J3z3Ril8FkxRuJiSgHkxlQ4yKOWyY2v
aSP4VmCXZgKkM2il/Dx2PtLZkmcNT2cbM1tLYp7MMyMrDxV2ttekw+jEJnFkkx+miqHGx36z4aIi
haJzIlDHJDnz+0TL4DuLgzq/IEXWXCujqW+qH3rfvKCIdla1cZ8w6SHa2NyPhOSLC1LLpzaZopHp
wpA5NdXy8s8DGpBPdxsEt+n/t7J4XEIGW60wbcW4ZGReBysffmRSZ+8ct8214Iu0gkDtM4M337Zh
smJNj1mLYXW9W9qedmqtot8J7rc834BAhBq5SCdw/rkZPeXTFCpOh3Li19GQqt9Umrv0HgK3Nft7
WfXnXmGWWTGlw6RVzc5DvbFKzINVIswHmb58bKo6rcYGltiLlHRhLYhanKOetEW5s86Ny4uIjmEL
kVMoQIfmy+wbdHLsGmQb+K/g4thTeUpq2XZBjms3r0qen3BC14QUBuow9pRwf2Gvo8gMj1EGbluJ
fw6RI3+Wx8k6Pj5aW7v3q5XFx5M9xsgr08suQecVp7YvukOTVv88b4QJKoUjxWAHn2m+lDYZJCP3
reyilp76msmdecIZ9ji8tpYiRsFgYYQoDHNzKyXygFGScdUrIFFeuqQJXo12MHcCDvFgzOufwLlo
dInki2LykrHUmyYzpKAItp5Bib/iKOp+KGri/Nk1fll9RhRBqmAUj+0XItveuTzeyC0fhLMfiBcd
C7LOhU94emcZfZRSwna0l2zy/EORDW+q2v7IayKFx8a29hMZGoaSscQY2uKSsowsApoHKjVM4+Il
9U39ntVKtMdlv3G5U70mtCIuoJK6bHYxOdUVQcc8t5IF4599JemHUk7iYyCHzvM5EmUjwZdClYyi
xyIYcJyujWsZZ88nP/2T8R/lljJrenq8b1sLEuRBwP1YFZnL3A+l1EjSKNHww0aVXr2+Qg8g7bQ3
ZOT8nTtp6xNRMmIuFTiZoDKZmyoLhTKihim9zNNjitLscYp3I0RRwli6PF+HKS9CKaTiFiWOwEO5
PfCcjCEzuz8OTnjoNMtFt/ijaVX/JatG8san74VS6PNQBgp9uABUaoqoHS320mFCVwkKvlhRQ79X
KZ36pwQb+M6Z3tzGX6wsttGfpGBKKhaYDEaEcGaohy96lPo71fvNfSQ8BKYpridj8R5nJRTtRsGI
f5AVPfACeawEjbx/DoN2+KRLQfCGAkh9T5yOuFE3W3vHMzfuLlHOp7rOjmrUpOfu0pitMgYBA1xw
3jkfcl+JTp0syb+NVW9+yEJY420rty78Zcd3nz4UYFIobDPOahCbLkL/IER0spaApzaOVb2pDI39
SJXB+DNn9Pr5e4vbEQQzqHB6u0soWyUZZdlIIZhRx0QBuFXzNzlSzW+PF7ThMzMri7sEqcsAJRVA
sFNRxS++XPrG1XSKao/XeNMOly/3lSCLexfB/iWXdtqwq+OS1aS90bgaQx+VG4/BuMfrL7794pCT
miGpLfOJAHstTlpRyLk90Oi5tE1+SsZCP9l99HtR5s+jhmjzEnIIxBCwkeWEuKJOCs6AoTDInJeg
Lj96imPtBNhbq0EdFsoOJoEEHHru6TZhQNhOjKxqMkepKdqP5mQGx7SNxr8f+4EIkJb7RnzGXDNF
YJK/xeWYd2j55bWCpbI7eC3TRgctl7VT3DZNe0gUO0MdF0ap22OzW25BbVbgGIV44bIGjEJYy10S
CvaHwXRtpYiPOhQDz78vJikl95UYsqOVNd/GZHLiVLJArxtRGh1KTe3PobUbAWythXIUeFoVxh9K
EQsrLdgUrWzSiw0fg2uVbf6p1/z45+Md27h9KadQG2WuHkGp5VoaMykKMB1YcZLuVRob2TiRcNo/
/LjND35Q2t9goIoPRuBLqWuXkbKzmRs+SWEbiQmAZuBsl7evVE0KGTmA9mli1iBtmYGDtmN4GUsE
4B+vdWNHZ6YWcWJuOJEWBQyAMvtnHe3K+qnxgv9PRsAoqTxn4r6df7Y21YukoVsEi3JSgmWvf3ay
b17/h5VYlKVAKiFpsQwACqVW0x750UsmBwCVel4LhSj/9NjK1qdBGAgCVZpG4pmaL0VLNdg5Ivar
TnxkmZ2wkQ6dkTSvqKj13x7b2vo2/86dC8GIVZoSaqVe9wrpctOU9BUdMV4m+8WX/8EKTXQouwHw
gtaYr6iUxqoAjIGz9Qi2uIpeJpd4lKe/HpvZOFQA/8i+gQAyvLMci5UbfSiisCPWjZrx0zQGZlu6
VdwzsKpDMVS7qRy049Fpa6QK4yBoX7rW68Nh52ht7Sk3IV0PxNVBli9ukAIp4yDvvfQyDf5fYxQq
b7YSpjvdo6210jHlGmRiE7TcYkvTWgbfqPFwOa0WuBAC2pC0dd8No/ktULVXLeo+dA3scrEy7aCU
t9yTl4yDxvpA3SxijZ4h6k5JU45zYVhH0jH55Dc5GPAy3mMO21zkO+Cbngu46MUiGfCfCsVkHssz
mr/LBPLd2qrOluP9mKzpLIUDzDHaH6me7JyKjdD0vSdBw4D8llL03F+b1vPLOGbozMvqMj2Uhj/9
oZVq/cWupMr6EjRyZJ5DhnSqE8WEcdp5HDZ3mGcUFDT1lhWpGGQgUhjETgqbvm2iYqhJ3UFWku5k
gEBR3ceHZiOLF2riTCzS2yI4Wdw2CEXFpaURCyuhbBxRWNMqZo46zfV1UnsrNoy96vTW+RDHQxQO
hH794quOnq5OSY/rDrmgaxglozumnqw1OyvbtEOyBpuyeNCXTLOMoLXSKNnppVOcDMGRbjrYYBWf
r9FaYMDIgMiyYcxfrEZvC43lAPbNQ8b3JKMoXv1o2GPC3FqLOHMEw7zXRKtzj9SnOsjVBpfIJTmG
xLbwL7YeW58f+8KW4/1qRfyKX8L72Kxps3ca9Je1E/2dF5BPOI7v/5l4vfx8XoTqI+UjxkgUpCYX
poxUagvquHyctnaOfVn4xwnA7vnxgja3jSgOvyabXU1xy56d5JnBttHRjf+GyMtzzdzW/vvYytYR
opPBpD9/qMYtPg5VjwCRX64LgDN/MmD5Welq55BUUudGwx4SYiPEh6+RUpghgqoVawcTAbKdwGdx
Gbv6LbAL74OUmuNvPIjmFyYFAHloe4IAW25B3QPuE1QHqOAvXDztC0uCtDy70NEqD9AIGW4RKNNB
II53zuzW6qhIgIZDp4gIa1E2DZS4K31J5XEJ2/ZLqFRZ4jaq4Z9qb/J+b1CcO8Em8vTpwgUZ93FI
LbDMvM/c76eoG4LeqrOrZdfFRy1OrQNa7NXpsZusnBErZM3MdlK/FBjZuRVKSpWMhmt6bW1tSN7U
om+mT5bpJXuqgavvhSHB+I8JnfbAEn0hdWDA6zBJrgzRVcyp6gGCsU7uRnG993psrElALxiGAAtL
tLNw/TqU1D4y7eQaea1joxMhR+dq0NRnTxhF0vdpcxicoeFbDsTQTQLvXgbxFdcJ7llveH9AHlof
fAMhvkOsmMXx8bdabyGVKUG2LbI97qGlH7b1YAxtGV2NIKg+O5Lc/8cr+/bG9IOzg9FeI4lpPgNr
EuRqxKyk7XO/yIyx6YKoiq7KwKQvKpL9S4ds9sdulNs/qlyzT7LUOi9O19cvGdpW17zOwk8+MKWd
Ra8/JleloDGHKYdvuexZdKlRe0aasmiIvO8yTNTnMIqUHSurIy6IwZny5SlhYg/17vlyIUY3uqaw
w2slqxIUIYP9uXe68eCHU/tXNcjjp7yf5Kdrt8IqfVSw4hQMV8oDNlQk1A7G8Cq3Y/Wl1eThc0WV
+dNjt9naQeygcQYCe11/keD5tBNDD68lZGiHuGxat6RosbODq/eGtYj4CSo5DjhT9vMdtM20UPze
CK/oKaafKi1A4SlzAj0B8l72/zV0IKKP1/UufjUrLGFSUDhCuAUXJo46NxmmXQsDbhFdJzVWwu+O
VMWdayqVpn2UqBxPV3sqtPSgQfM7HVqrs38Oull5R/opsneSi7hqXlT6/tJF4xPrhypt2tidvG5I
3JZbUW0p2Ed5+lFu7QjZiV4dM+mLpzuN96Ygftm/JJDzmXeliaXwFHlhV90eL3F94ongaJGI/aQU
uLzJSMerSdYC6SKZyEIeYJeJfzpl5gO5taL6j8fGVgmGiHs4YCIXRqFrmeIHvVb4pDYRTCRFcbam
pniZMrv6aOd196onnvz3CBCMmrHTXR5bXnuoAfQEgWqMg8te4gHNXkH0z5TDqyIl9smsMwAgqHw/
+4zTKOFJhUqDnRTjrHN3MWK7NJXa5Iz7ztS8kCSq8Znpprp0AfejOAWuoo2vpZmApHtygeRMtDU4
g5w/cebnplPN59/2JP/qSKYnu3EnqccE7uI9pMHKXyDJB2MrIjDGu5lcm9sJByk0jWoKr1oX258o
F6F21oS2em66BgzR40WtTvw7Iz/j/bwSFA2XzlkKNr9Ca8OrNCj/QTaUsa5Reesd6eMkVTu+ubUw
ZMPJZQggNKzNF1Y5U5tLuRlcc9WrTk3imVeu5vLFA/24E56vngJKn2IISpBG0r9ewhq9HNpwJCO4
yMZIiT7UfWgYn/tYtX9mVhcEh6qV/MnNGivd6b1urJH6BbNXpIYAhpeGQSyr6YDq5rWrO+VgVtzT
XWPHh8Ee9qgoVgeONQoVGr4b+H0GPRbbOfQBrQeOgh1BfYeKVOV6Su/teP3WgvB7MnjavKICNrcC
25xuQ+UeXZlNDU6JL7EWTY5OU5zvofXXC2LTmFMndyPwoxE7N9VL05Q7o+5fi3ToTtNoK58Tp9qD
OK4XRPRvAZ3gmqIuuewApWbpT5UdqJekieO/Epu83dGK6Jtf0fF9fLjWXogpqBMEXQct5fexzF+y
3ow4r5AhUudpMr6mlX8v2vBzlil/lmP2VlfF0+dLF4AucftzPa4m/+SQ6i5TDcqlCBr76rXoVUWG
WtwTyGd3ro2NTcQhAOYQKODmpviUv6ysAvgXAP9XLnJmfUVkZ7qBNY9dRWqCnWdlwxLzBrRlRBbA
tbhwipbJLOaSFeWSjKmGwnjRHszClC+oHOwJMqzvQhIOPBAuXT4Zo2DzRWXVmPSmDXlt7nfNoWUI
Rkni/9iRdKzoAuz4xoazc92K8QZiYoWp/LkxU/NVuQZQdqllS/soh1302sgIRj/2wE0rJOiM/Ar1
wiUQWgFHWzDTo1ya2hzfQjhyTnIQ7WW5m98IBDSho2ClWQJO4IZGVJz5oouTMT/kMrNLqa90vPA/
ZWnWe53VbWuCEA2IFe/JYucC22f4q7AUmBZ766D0SnWe0Bw6J8XzXHKkoMRsBDYQ21IpXrh5remZ
FAJLudhBZbyEZRZds7F6mt1YWBGJEYSpQvN2UfeuQ8eOnchg+zqlv9WZ3p69qax2Moj1ZYSbgQ9m
qBWwANnn3OECrxxsP4hVppMEyaGcyml9niwjfVW9IVPcLmXqzPUQaR53XH39wQyhrEqZnWIY/M2L
9cGBJIVRpUNiGPnOSwpJg9sMjn0PpuJp8j/eKCAnAscF+oMHcr5IaRg8q9UH5oIr+vuK3RgHxR73
NK/Xp0rAW3AIZngoJi1RHkA+ZerYznhJ/aR3rbAp3CQd91jZt6zQBhGfSkURdGmlCNIJhvRgYown
6A8k+OqxaOy92tEqYWAAHLgFhK+KkIha4j2lQrKdOhkGRiV07cX2MvMfvUXFIbPz8I9qmuxjHTjZ
jyRv9mYA1m7BjcGcOlBT4iXyo/m3khH1CjTmXi61P1TXtPMnwjKrPKVF9DQiSFxOvFXcUPCEkCHN
TSVeZfUBo/CX2mYkltlcw3bpjye3sa7LAxoW1ln8mPTQDJHy49krGIQcUTrBKP/xZ25bV/MJ7rfQ
5AFTvL9D5qYQAGvKv5+2QmGO6AlTAri5uKksObI6L2sNKKcCE0YyO+2+NVGh77U+Nj4a4CaAVaK0
BFptEcMnThoFZeprl6wO5BPTr92xGsf0GILtOT21JF5HgcYDaS1uD/GyzDdOavPRl/UAnkQr8CZ3
1DrfP2TyuFeEXpyzf+0gGYjAiDgLyxptXHH15oCpbtpoSwclCPRTwBTFziW4uH7/teIw80KZESnE
FYVMPk1DEGGlyqL2P8x1WcgjeX5XHeVUHf/pUjvWbuFoG+mO4c3l/WJ4cSX6PC9ggsziVsDm9iWh
FPK1oYm8k5dvWUF8kcUJlVGme+cfK2+Yvh6QYbplFslc1qTONaik8efzLvGrlcVaJAt9nTpNy5uh
t9OHILedTxEUGnsCYYtA8P1bgRGjhgKAiwtqYUbtvXxqUDa/RUH3ajb9l4yVHYy2ndyhgO/v+UXx
MtKGJsIFMrOwZvuJN0VN2tyYeNSHI3i0AgG8cZL3Bmq3XJDolpsQW1QxFmcX/FajWXncQHJaA6TK
JHgjaPvlw/hb0JZd9kH2Ar84oXGlj9fHa9zYUQMIF6AC2i/AnxYXcK53sU4Vrr3VDfCkQycDDTlb
Qwq9ctV4mvFXnCY9CK/HVjcWjDMyMwG7EG3oJZN/birlZPCk3JLIj9zYML2LRYQQukSKaL0pZfRi
S3r9pPyycB8gWIgV07sVkgiLxHwaKj/ukwmzqtSjopU74UsaTOrnx6vbOHIU2vBO2kt8UnlhxkFM
L3bCoLoZXu217lQTk3wLwtHf40LZNASIlAI+lNWUG+ZnG+KnTO9Ck7PdWaE7+FDjSd3wpOyC2DVa
ZbSXuPW5JTXxK35NKccCLR+ING+amr8OktVeDWXyLo/3bBHtYITxfHGDcAoo1y9PdtxaqleOdXkb
jCZ+sYr6r7YsqTcjf/ZiJ+pUfPJ8zwiOSabme9z66zMAKI8EncoGMyK80/MF5o5aN1SdiltU9PXn
okjQWpOUfoTyz7LQJzD8On+y6/m+XoHXFJAPortlnm6YqWz1GuvVcwKRQ0kx/3ORMvpyKpJ+vOlW
1xzpfTZ/Pd7mraWicUmIDJiN4eVFaFdJTchIiVrdFBrX1UUeRpCjqU4YBuFDEqpum+X6uHMe1qcd
QAspDs+PKLks18rgqGL7cH/fxmio3gqnbZXfMogJkg+SA7+Vy5SYFF6LfHKq3x8vd31ARMkWrKNw
XypXiwMCHsUc6i7Nb37jpS8eilR0MIonJ6XEt2RwFcwQbWyyj6WEN+OBlTn2fX5ryyG+SGpZfuqb
cq9Vt/HpxHgszwNCpdwvi08HztjOoiTJbzJ8YS9mmjn/oAzYHUkrM3TQlPRJZdR/lwW8QaYWRzq/
rJjaegIuX1XzW+X3MdxoLXq6IYrDjz/RIm79f1bIdKjJcvSWOSiDKYbexNCJ5+aYH3LfbF3VA7Kn
5d5eGWnTGxhXEQhzbpnlvVzJnqIxGMMO9kZ7tts+u2nJsBc1bC6IVg1zxiCKV97OgxoogCfymxcR
D/lhNR07ves/91VYnx/v3aZL8H3EmDuluGWpqowMq2YkJr+pQT/1bupV6hkBYYgXlNGwXhWvUJ+r
ov/7tahqU8iEkx6s/vyqVP2cOBUxptugxdafBiTcbi5b4efUsfYUu7a+FvcjfsFIHQ/cIihC5QHh
KnnEMVSlO8F0ZR4DAF3u4y3c+lpMAzDCT/QlFBDmC6rFsMig+8WN6d/2W5RU5ufOd+q7X8p70+db
psDFc6A4qkA4F+WxTmrMskowFZByH/w6bk9jkxnHsc2Cnahua+9+NSX+/y9PNrnZVNLyy2+OFpX5
kUq3GR0LAsGd52TLDggQjhQvKMWQxTdSMmVSBsXPb2aqDec4MMxLpcP2+vw3Ai0B1IieiihmzleT
lwCZyzJCcSArCu+VmeJMPygMOHgvfYaq4f/gEhAOCiQNTm6901b+snmR3Dd2Zk043tgWR913gmuk
lqk7qnGyc4C39o8Y8d/pQ9FbnK+MyQ3IPGrudHZtOuZaOrlV0ZTHp/dPdEV5BkVZB67muZUmbxzs
lBzaRuoNVEza5jvkvWr3gYqO4u9Y23jtgSARYFM7hUtnqVkYRYafqZnD3epZ8jVKod/01dEdfduN
kYo/xLof77j76h6kIcv0tQCRianHZSUnlJiYgBguu1mpJH8yo7eiOBTy1Bx7iNJPjzdz0xbtKd4R
GlWUMueb2elqIVU2Lm9PAVGTlLRVcc6ziq9W+5H2qZKsfufSXXkJSQSJIeEp7QKBV5ibLBIj0D0a
ODd5DMcPCZXhQ4Lox2+PF7a6nggURDuHdiKFEOzMrUjeoCd2k2AlN/yDWjX6W56P2TVyynHn2tgy
JUbZmasCY8J0xdxU2OdyZmcw1w+Dn7sUv6tzIa72Jgr956DruAVVdR57RIo4z7yRc1Ny1qkZYrH+
rUwT4+pJsvOmtlbyWjWm/GywKUzx6oueDm3f5QZqhRzk1mj4Nz+yEHOVyu9ZPO5pIa7cTyh5EMoC
xQfdSu1uvp4kSzwrrDvrqhrTW6oo99DrbRfpkq+d5D3ZH+BOpzlEg4pcGaJ1OiFzYx54j0xDxeMW
Ed6fzMYLEtf2Iu9Y8teenBl6N0ZJQMTQ/+KO5sZ0pfGFtkx2i4xIPWbB5LiTlu0BJd+L87/AmoQZ
3iuSWYAAovy7eEyYY+5zB3zrzVYbr3OTrK2LQ9CGqX5NDLvO7w38JcMLAN/kWBW8bm7Wh8FbGSiN
sYMjX31LkexyYSGeDFaYy2u+YmMSejS2zfaOmYMQtufIV3B/xh92VA0faohjxp2nbW2RS5mqrYgY
BZPp4iUoZMtrsrJJbmFjVj9qS/Femf9N47vdxlZ6BD4TKjsmV5cXZEXMdYryowNd3HIa1mka26gK
PblVTFC7aZgqB3vQ9wYFVzcK9MnMoIPmAm8L0mnhqUGNEw+e0d36kW4MkUrrQspRHfLJ2KMkfn9N
5h5Ezg6vFFmYSIuWK7ITToNfl80taP3hg66M6PiUQe1jUY5enQQBQFsxWldDTfRSqFn2St5m/ex9
w3JDTw+fHK7Ao6mlwaAN0RX4ytWELsMcAEjLtLplWVP9AY5QdSuniXecdf0dyaEBZ7yHESoAqLmz
yrXiTYPj17e209vgNJiahPgTdAbPBnsijSY3E4S29N+XIeXkhQijBnVzsyWl+ZjmRnIetTr+A9Fc
9fj4xVsviRYe+CqqgSyMbvJ8SYwF9EkvddktjyBLds1JMj7Xqjx8fWxm7ZtEruAJaCFbiKgsgcVj
UmoEehNmGlM/EMHAUd+S4YYT5MCPTa3ON6UBViIImcEXk7jPVzROdskcZD7dSr8v3aDofDeOtPhI
s7JCcz7/47G51cpAi4Hm5d2jcwJSbREL1XoJiMvR2ls8oWucFI0CwyW0OzzuexDiDVMEeIx0iFsb
QvCF+5WtL9ujMXa3vPXHo8VK39pUKV/ywnu6aCTQ0PSPqcSTBpDszjcxqDMTMrxIvbUpjATQuxVM
YZnpTmAifvDsFqGvxSAUPTQT5OIKmjGZhVOUSqKSDTb+Oeg9CzHUOPzZ6UiPGVmhvqYlN+rO6RJf
ZGWVQhxNZUHLtMxttEFzpNEZ1Jvcad6pCqrqNDV2eHbKpH9TpqZ7sTI9favMxPsbXo+9gsXqxFHg
ARkn2Mnp6MnLdq+eFxFDF854kypTPkLoP0AyWD+dwGGF/ANeWXBQ+MwipweRaSexwimosyE7jp35
j1GX6rE3lb2a3HI9hEckioIGnzhTgGznruIx2J/EQy3fmcyRPvac83uh6XstvKWrvFuhsgitkGAW
Wj44A2Ft6oT2dPdkuxDw1q+V3v+mAm9wm8D4ExTz+fG5Xl4jwiDROcVagmbe08VhQ5IhGi2o9+9J
ag6ubwXmcRwCy9W15HudBV8eW9vYRDF0oZK/oeC1ohysSqMwrbgc7i2j/Ue9krxDEzblztUoPsWv
nk+4A70PjXgKtFzGy/64JCJq4Hf93Y+z/G8jV/RjPkzdZSi95OqVtfYjiaLs3OS7IfuWZQS0qCSJ
FgfeP3eSRvPK1LCi/q4rUXkc6qk+qmVdH/k549lOrfxTPcBn45WV8+3xzi4vTbFm4iIaN3BFicHy
ueUqGYpJ6/vuHjeZfAKKLx0QbpDdzJuevZ/R1KKthuQV7xfp6jKyHEJgKGqbNfe2mMyvUB0w+V0q
wdfCGvYm/N7/rfmnpOREAVxQ8IsEcnFBO00iB2GntPdBMyMZPdQpDe6RVJvdNx7HJDwGep9GX+2+
8v3r2GnB5NZDGtlvSucEysGRQQndCap86TQm8uAfDR2Nop2bdr33GlVmgVDj0VqP+PS63vfqMLR3
5qjAfSAdWHzsIjs/O22yBxXaskVeCEwCJ6aPu9gQo8vDqEYR9x6mZn5oKaW99mkfcJaK4dtjl1of
VhwZSDpy8rz9KwrN2A+UjIlzXCou6i+O3ajfxiR6UqeNdhHwVeRFYGcRAyhL0ILspXlt+2Z971rH
O4SJmRx8U292PtEqF3w3A8KJpA8r1GXn50PNVA+AMfIxk67lP2X0TP8ZfCg0myZqTnFhji8BiiBn
+tHyqWzs4GYEvX19vKEb344xt3emIFpjTPfPf0PqGdMQ2XJ9jyM5ezO8IvpQqc1AKSsddggENkwR
0BCuMY/I1b6sI4VmGhV2Pjr3pJviuxoBpSkNqb2YzdPYFmYkcH0aIEJWmA0WbvRLDVWd0qbuvNS+
y0mhuH5VR2ffL7ydd2oZzQgrPO/ccKJBzSW3sGLpAIMI4++B1fpndJptIElRfoVU2zvXdRd/0wl4
7k6ahudiNOPL40+3vtgpqTLYJnJB8vRlX3NKsw7pO8+6l+ABP4yt+VoScd/IbaYz0UJ5njpF+agx
53B8bHj9PvPxxHivoJliOHfhM6rX1IYxRfZdt5IfQQlHOhy2MeSWyejWvrwXf6zPPIcdenluMdH+
Xz6dEPxUMdmndZfCGApPv+3vNQ/O6fGi3rXu5tc61QG8RjDjUTJYVgWp7ZcAeST1rmqo04E2DIzu
Tpwqt0cLFDMXtzME/61NLVegPi7t/GNmN1p1S9MqD0FJ8vLQMm9U5WOcVlZ4A6Hu/d6Hpam6oz20
0rWucu/DlORwQbtMSRi+m4AL8F0GXuo9ouu1b4AaJpaBhp2nipx27ppUJEeyIEO50/FhymT0GllD
sGtI+o8KFZf+nEm1AcCglCg52eZYKDszpmsfIUeneYF/otJDjjv/Ab03NdBd++o9UZCpdpFgbexv
fmaPv9uDZU2HgH1pdy6YlaNgS+hCMQlmCjTn4j6VCAyYam2iezUlwyV2gvBcA4K4PnaULStktwJT
SYq7ImwcdS836ADFd72QAu+me2VbHKBKGJOd92HDEBPBzNbg/CxnicBlAKxR4qmP74ldMD0nZ82p
9Kvg69PLEcQ/gKDwFjHlP/9QVVg10hCEyR1cBiOxxlgeohCew8dWVnc/NT+GkSgZ88+AOxFr/eVC
LqrQ0IfeC+95DyOTGRXqh1yFHkNTkyelDIlBhCkKYwLfxWDSoqlVJzEq5GYU3UETTUepHLwDIjTW
k3XFdysC1wHegsLiksatzqogp0sT3jFWkpooSV4e4iHI926/VfbFcnihBYKXKgffab5zmd0lmZNm
4b3rK/u3Jp70UxKVxmXQZf9Db0nlhdao8mR1QKyOtjTQLkH2S8IyN0oFvBwiRN/uARqvPxnjGH8m
dhe8BlYXfSk1s/8UmZBtPvYR4QOzC5j0S1SP+GgC8rEsospGN+pKrEf3VJXSs1eGMqhebs/nrTD+
xwAgCEAwSNp8ac5kU5TVw/huRaF20n24Lj1F3wPXbvg7fk4YCb6bPu7yiQyCIG7H1Irvpdr30QWJ
MH06a3Ed+IfUSXfha1vmqO5RW0fQhrdrcbws6EBsTeqLe1n53r0fePLtWgnOgI2ynUt29bJQ5uWS
5SsBgSU5X1yy+dgVdVMW5d1ztL44OgAxko8MRJjpAeyyilRt6BQq4dbUdhdfKyAAfPwB12tFWATg
GjUrEeUtG7xdoRqtzRzMXeuM6chO/y3zdB+Cbto74+ujhyU29J18ks7F4mr0/SqDv7Ap75CreB8K
SdIRY7es34jFtWM8GM7VsKbwOepGkULBpcG7zWglbBDLElnQgWQ2wiYncZuGCwOP9aEcwAJ2ZZzt
HLiNnQQ5DMMxE5x0zPTFKfdi2XMUz8zvpYJ4ODUWdYoOvdrX9UlpZE/aiVc3tpOOK6Eyg1Gcu6WT
ghBAvc4h3jC1oD8rXjO+ArAZP1lMPX4yp0T5hObTnt7ZKkYnI+U2E8oEBOo0gObHHencLs68Orpb
pARvsLVpJ6sb8hsjdorvZkXQRl+mtHT8tyKRjPrSpKm1s83re40kEs0RZrZFI3P5E0ZG3rW+s6Ub
nGkh4uWW7fJ47HUWN6zw5HFVO0LvnmLdfKHlqNJ0CSvvNpV+8Inpuu/MsUZfHp+9LSOi8yRq4Tyy
8sJIrE6NURqJd8vCNDlnY9IctBhy1sdW1n6pMQkBRFQgDkhsFt8s5koJVD3z76MCp8UEa+U9T5nq
DAxpj9tobYpLk7KRSPdJGJfQd4epmMzQ+vyeMhI2HEx0iyByNiQjhI+nh4b78crW3kgKg+sjJwVT
O3iY+UeSkrIbzcpO7kWcqMc00bR7Ek9A6/1h+BAiHHdWrMA6FrXfn3q/f5Kam4NAtsoTwfQ3FzKV
lLn5NBHvrtROd/SyEumY6xqwEZ1qR+ciPDHukemtvQVzFGuYjxSSlcv8OGG+PWysfLqnyahfg8Kx
j0iPhKfHe7r+hIwA0QYCKkpNiCB2vqiGmKFPxmC6+55Jv6TSrNp1mpQ+kAfH1171b9MaYtliB6l5
rYr7zYDit2SNd0Uu64thdqj8lHhpjUbT98cLW28fbxz6Zgggg4uhUz9fmBNmPUT6Q0cZXCt96uBR
xHyQDiL8sZ31ksRbqjuEzTw38EQt7GRg9MjUurvmdbKLiGJ+TeAnODetvKcqtbUkUjQy0/f6/pKJ
x6nReJrAj9wtqU2vspO1Z1+C9PbxgsTGzANJ8e+TAOpCxWT1rhWDNGhMryh3SwZMD3OYliHSFaDM
Dbd5P3RngnX5yeljzpYARRMrg+wgmVp2CK0sUAbPLpR7DFLjGCGWffCr0Dq0Tvyktvm7KXq6gkBa
4EOX08dVmk7ylIbKXRvo445dkp4DZLl3ztX6W4n7kND1fU1AzOduYajFCBewJt87KqWnylfg9CrG
PTm1TStAEOHDFsHcsrgThApUPb4t363Ya89jaUyu1lR7XEzr4o7YKsGxI3Aa9B0XixmnCQ6YbpDv
k1X5wxn/1sN/hiRVs5dsUBvtYlGR0T810tiVh6oy4MjpJCh/Tlw9Qf8xkdsyuBZZ0dpXPzbAZQaG
F0iSK6dlbTC3mSb2d2XM4vQkQ7vOX+gytEqiOiAyNerC2VOt2to2MTatIMUFn/KSVCca1KoiNBwp
uUfDd5U5+xeBz987SeurgQkiqm8AsXg0qN7OfcAnSE2asR3vlidlZzlzRNsotg+aXz5J8opTi2El
AhdA0AxpL7M/PosXIsbJxarnYMmLnuEzWKdcrazqT4/vh43Now6Nr4k2DnjexcWqF2popXU03mWC
wMM4lqprdbZ/fGxlY+9AC1BPRK+V+b3l+QmT0YfrZRzuTf5/nJ3prttG062viADn4S8pidraju0k
thP7DxEnDmeyOQ9Xf57e7wccixJEKEBgBAjiUje7q2tYa1XbnJcWwZJUlElQL/3eAIdbU6gEsH90
F4mcbqS1LVPxhjqLmguuQX9fFKr2LfNm4xWujbKDw7lnilIz8QsKOncCpiWdPWc22ktH2H5mGksd
9KOFKrVwdwCht+kCci+wH7FFu4cQ4vrsMfoi0bOhbS66DrTKz+NSsX2lHZXGB4VYl6dx1pL6BOQ4
855+EeXET3IjGolgy7eakHVfu9bAlb809aK9gE/sj52iOacypR30+JTcvlXMGAVvJCsRUPW2nMCY
YWxmIuz20lZKee6cwjv3WlUF5VCOwTio9k76fnv26TPx3hP9UZWla3q9q1R6rWmozfKSTF75Avbb
PMbK+Onxom4PCUb4ZvQWaZXyCl8bmfKyNJtqLS/VoiZfvXhyDgtMlRfqCdPxeVMkJLJ1j/zkDcAW
/HOqkluVF5pWQ5AUjeUXbRQfqjpJ/oMpMN6wHcliqfhtVpVLHbkpmsrLYFs/jLXVz7DK4kMsenMn
Abo9FARjgLxpZdM7vxHf8ha9LphH3FwmOqHfS8es6gsjPIblpGpdltChoFK4467u2eTAkztKxAUI
3+tvBvDNFBkzFS7xmgyfUFrrDllppKc4E+k3pjF7O/bunBGZGXDs6Q8gQrMp08ZWraqrUonL7JmF
4pe6cFbfbNQmJ/NSxb+Pj8md1aHRTtmIf+iJb2PccZ7oltMcuJDlo3Jt6oXfuNqXaFZe5nUWp8fW
7qwNdL70XizsFgdnp5MpDETN6FMxKuskhkprj4wLaOMzMMx+b97onTsNhJB2HNkylYZtY9UdutUT
RQq2xC3mT2pMCjuJtvr98aLubCENccRN3uZX3qQj02Ii09JHA93O2jtpdpoQBAkr7MEwv+TMH336
lQaMI0WrwGIyp37bzTGrlOrQEI8XwAWuHxvWcrFE3O28Z3f2TkrkAp+CuAF8cXPsnamqDR2S5mXO
RnBwpde9ZDSrzo/37vYtg2rA346DknHUFoOT0SjQUyUfLwoo1i/quowHc83tsI+c+sAw9+4XZTG0
Z109Z0JSmtlGXAiaUtc3ulLTzE6Rd7xMrWb8nupG8rFtnK+PV3azfxiB+i2HshGH8r2ujcSLm/ZV
ooyXeAGbsGRZGVR5sieOe88KeTDxLpUEosRNE6TUjcVTiM0vbl4Xh740R9/01r0S2s21lZcInTR6
+ehI0nK7XgtqOs5QoypGx35xPjA3lDEATpN9mKoyfv7bUA8BYUw5VL7+G1NZogxNmbfTRZmUTr+o
XtnPh4S5Rs/SGnA/5DuUd/n+FGO2ZcHeVCa+fDVduGbm744yNr7BlN3PT5+CN+oO0RK5AqWY652D
0cCI+5ajZs3x0lOwHoaX3ratdCezvzkHcsYmbVdwzLTCkD6/tjMM0djzlMyXlLN9IHmc35WJaJ91
31jBy72hmGm7upvVwGX2Rjr76kVbijRYpy7x69ErjqLflTa8OXLSFJeUoB1MPxfoekFZbAzLohXq
xUY+rPRLNxoJcvlABLwJRZjj4+90U3+04NLQjuJPwlvqntfm5pXp11bKykA5Zie1G5Rv4zSYn/oy
TU4JQQmwTm0+GEb0o0UK9+Wx9TuLJb6gDi4n9pFMyq/7cxN4VqoZXIp6SRPNfLVrx2NwWJUGqZE2
O4/HjcNloRbdSylOAZZry7zPbCsbHNgBF5XKYLBUw4fJNY+Knk9HxynfrWW9J5F8ezQl2ZALLXm8
QNM2qXJq1KWxgIa4tO0wN76taH9D0/OeBRfL8aEekDRDah5CdNyezcXIMq6BelEMAdJwdLjZtToe
NeF0O4/W7edCmkoSdQBryRbmJgHLUErImeqsXdSqin5M/TwdK+HUgSEGdafffMcUSbJUJGf3JEbg
+mR41bgqpdtGl2iu08ZP1dk6qhDW/Sj2lmdlWNhCmZHTiJHoGGp218YY5oj797KIxFxJ/7Uro7wY
evPkGD66v7z33GmgS+DEqKteW2kLCI1llDuXPJ2q4yB0KT7d1juZwu05hyYAoEJi+Djl2+nlLqjT
JFJz+6I0aX3K0zjvfXvK3SOMkvQlGqY5oGDwdBmXWQI06OFCEG7y75uzXsVxn/PsOBdDGJPP6alD
xRTLztpuAk7eEbpA0gA1VTb0egdHUwMvHenGxWgM/WgbTfJrltA7iQ3FeefGRv3smywr7YC0JRiS
ZGErZ5PIPiRRQfdqNAwuhztZI0oSFX886QR5HyVSGdQ8bwwErutVRVE1KUzZxEoeR9/6xax8r2yn
d/OwTjsbeO2SuE+4PhBK5FhSbfYGOEe7MUJPSRtOwp1LzICkM/xZm5Q9Vuj19f2fIULot7mGkpOz
+VJTFZEdrNN4aj2tOsXzCBZgbNJ3DCzaa6beN0UWQqtCovU3l9eIs4RexjKept44zobRfai1fvxt
WPcA1Pc2jxcShLeEUdMauf5OcQfHI+9c1tRTxZ+8rPfLxdgTOZHv+/9vVfxv50gN4GESC/Isb5aT
MMqHsUtY6Xozfo1n0zopqdEFgMLsoAB28KtdK/Nrrw472dx1JPBmmHyYh4rjATxwewwbZgdlOjNI
TrFmKCGI6oTAsBdqqNpze8iyRj2DGdRODKD1DnZh7g0xuvMdZQAsO2g8aDfdhYbBntm6Yr+vlMpX
pzwPurRaLmUlsp2wYwPY/7+10nWl9Smb1lsdVaGYrZEWYjotFQolUaR7oVK1Y2iYcXew0Yv3B21d
XuWMcTms0jmmGhMUFrd3fEub6/NQIp1Srbnz6bEruHPE4IxSYJR9bpkXXh+xJG+hR4wZe9BX2nGN
3dofxyo6PLby1kLZnDHMUPqgtIO41fZTa0lu5241TCezBQ1UAft4b8IVZ0x3Fx3yycj9uOjscLa6
PlA6JozFnp4dM6ftf3v8S64d+v++A96BihbQFomGuF7vnCt9F5fVdHKixPYLz1VeG5hSYPSi/jQK
5Tn++P/s2Qi6kyugbmtvMXoxOoP5RMH6ZKcZSKWYRtyg1YKWXLUny3B7nCW1jOCPErwLCGNzj7t1
1RDKN1iaNa0fjCL3Ppd1kR8zxL2GnSTovi0ajXBdqIxvm6iIUi5ZMrvTKTMbcq0OxQcfFAZTwJx+
/Pz4k23YxnIPWZicJYz0KZX4ba9kogmsxQVMIbtbI/FajG08vF+g406nJHF6448ld+2P6hp5qW9N
QI2tSrOaIFa8VQRGEiOX5ut5TZyyswu3lwcwGYEBAvQur/UWuWGCCBHG4kynyCryX92CYXWJ5z2n
ffG/5YMAA18AJpEm/Oa7FmaptL2HlbUqh4thV7ovVK/fuaJ310IRQL4CwHq3eoS5E482gPr5tC7e
v8g8F4FnztlONPCG5L32A7yZSBxIXqLkSW2uX8ubIhStWU7elA0CxcooaQIT3bPen43OUwJk7+Db
1d3kiqOpRnkZFsKI2zBCU6x71ZZFLw+DmuTmR2LRZglyxky3L51NCd5ftLHbqy3dOehI+0iWwRs5
bxtmjuuqJ61A2aec3T+WFd11M5m+Atvcm6xxZ/8JWpBpg9xICLjtVxgTOAHTjWZCl1rxRdnlQRnN
e1Zu3Z+cKEXJG2EauFJb5OSkNbPd5e1ymuQ9aVcgfmr5asRo2Fq9sYO/l+HJ5mMT/gHPJKCVUNdN
YSFm2IRYoBCdSqUoA2dw9crvXGM9WtaSveYMODvl3Zh+fewu3vLqa7PkVeQjSEfQuoBdfO3ix8zL
+4Eu/qnp6+jfCHJxF5pmNmZ+7TWa95XHZ/qCYE7hvNbpNMQ+8sS5dvI6LfWOqR2b/yjA0M1gKJZK
zq4ojOh91jpuxkQqs+uPWrfasa/JScI/3EFf39FgKr70a5P3F7POYvSirYpZF41auq96ycR1X7SK
UYdppNtf1ixSOn+epkT/UAqxdrT3V1gCcgyROOvDYjO1MRKTfRlmscTa0Zjz8oeKfFoURqUhBLfD
Spd252beHj8XRBilireGKgHV9aZl+jraUCINWDtrdU6AIwYkw8/Bq6UrIxGAKcS4G5Jee9vLT8w8
mx19cU5aqebva7hDl1oVe+yI24CWoBnSlU7XD0iRKdf6U42nb1qtcHrHOdWKKD+a5aycJiVe3icM
bT+07Zh8jWDxHEz4MjtVuzuW4bRThiTblnnVpjJSI3JRu6PtnkxtPNuzmfqLML4zYOwFwa73c2QL
P4qerEgiswrDRQLJ5VQeavvb2RBa5epzZbfWaSpa/bBO83JKG03deey2nhArkvAo6XPU7yDsX+9q
jOuK6XNaJ62lHKLEqfu9H0qPhrSVPJUFvy2IaSG2iTX5h73JexbR1tlI/eWk5ozUQKBw/HPJ3PXb
Y0ex9YUsiGIPJXZCGJRntvFSPDD0VXIQTlnXWnYwrGv7KaqnfPKbbvb+ci2h7sl539lDOfoHERFq
JRS1Nq5pKmB7LnZhEzAgVjikbXaacDNHAC570Kl7pqCrQR6lsAsabFMfGe2q1ZwFU6NjDH626mOQ
qTC9kmzdQ5Te20h59JBElAT9bUzNnGDQO2tvn5J5LgI3zvVvsegYpGDP0cdprZ3g6Q9HDxwPIkfC
UpWRv+en+71WhSU0iYXIzSkO4gYheVvLlxA51+5gkC3+B3sEXjSlCaspQm7s6XAZigjo2KnJUucd
VqrTUq4itJ1hOZaaUn16vL47n450HFkWKSwiwavX6zMzm5Bd2iNvrf6omwJpaq1avrYuo+gem7rJ
S7kEUuVDKuGCCmYa+rUtDUnOsW+K6OTMY/snE5WiukLzdyj7PwdXFO5vvem2FpJXUa2fE61DDErA
n51eLC1eXmuejBGduSJRD3qVma2sm7b1zo/cvk3UwchQOUM0xjyqwBt/blI4Eo2pOKfUWouDOSz9
oZy6H4934p4R2lMQHwiQSKM2DyCaerTIENw8mRlzA2BIKv5i93u1Fvm3/BybyKXIWgsNF1kw3VpZ
YlFk6L16p2KZupep6JiXmAzqcbaG8eNSR/GLuTrq0Rn0+Hdn1Lrjs4vkTaQ29TYZSeLbr792ngkx
FkMWh9lEDprHhnayRf79sZE7Z4rTKV9emh/4n+37K9bCrWtvjsOUSdTEOpCQ4JnS7UwP7bB6f2lR
q5rhOPWe9ltkrmqUkQ5b/XKABI7udFy7CvWIKfP6d3OjDz+cwZieG1AmnxgGKkgMNThMqCBbn8Wo
8SgbzDgJu3myQyMrrXBoS/GUbOH/WWEnoLBxVylLXu93E5m1ka5FEiZ92gRqVySUwpP66a/KWqDP
EHFA1qQ8fG2FBv7iLHWdhIZbG749Z1UwUTfc8YK3FwREMeG8FItCz2wLLi4BuAukYJKwpCDOH40b
zEZf7XRhbqxQK4GZY0M15LvcyDeNsxfFZt1iRfPSYwf+N8iY/fPsWvibwZMy3BmMmGxjXe+Ya0SJ
yDIlCZXCjlB+85RvTb/Ufz2+CJv5oXz+NzO0yqi0k3Wpm4djVQx7HjoGGahjaf+7erO1ftadRFg+
AUf8sYm8or0oo7Kq7zJhuj/UJe/siUiEsdN+0adTeuhnkJTfx5phiKfY0/LfRWZCcxtLZ/wljue1
vxhJNWX+aq1WEo5gsNNgEVnc+apRoWSnqvHwa+cOsKAfL+7mkWJtqKFJzi707hvhZVmZtCNSJtbW
IBBomvVrXmXrRanzPbrkPVO03OVAYmZVA7O7/lpqnjHSDTpMaBU28xFKRhqltFH8zEv3eAjblFWq
rTGuQD69Uvdn+9RUmWNPU+fBpW/Kcy+n1Vij9R13/NtS2R8HhkE8vYtvtVcpus94qG1CpKCpKFyz
y0Irsxt/ZTY2oocRA4Bo254em7pzswg4JfCH2JModLOLmYfGaJY3WShyvQg9tZ0OVm48N4/h7cjL
qJM+AgMgpXDS9bdqTZOMWO+zUIFGG6ALXx0crYt2Dt/dtZDvUMaA00bt7dqKMffLqGSUp1Kyv+M0
aVOQ2eioPt6xbTbHYZCtCSIxMlbKYpvYyEJSsElTLQtHBzfUmJX52halBrXHVLre161u/LFoVvFi
In//9bHteyvELpUnajUILG5cR11Oce602Cb7aQ7epC8HBRXop5Bn//taZEAkJGR2GJM78FMkXTdT
3aiKw6QVhKsPdQI3cF2ZOvUf1iKVKUHb0GTYpnNFYcTrWKpZmJeWGjirA2dhVb1nX0GiWNpIEEEo
FhNkbXx63g79qCVFHuqrkpy9ciAD74rPj5cit/0qfoPSQzOdf8Dt00DYGJlS01jGtSnCvhnQgF2p
xvSGVS4+qKD05IhW++exwVvfR1UGaWfmxdE7oVt1/YWccowghFA8spJ+/LAOi3EQStb8Y+fFjiu6
WRpBEAUTQHS0GkFsyRP501mYUBea1FbPQ21WOvXVnAYt86sY0fmzqdMvfjdXIzyTx8u7Z5QGAvER
LRmkqzfLiwcVRl6CU3KbeD4s6jSFLuMgoTdDhfR7vsLfjw3e7CerBI0oZzSjZ0DKer1Koy6cKIJw
GxazLrxjlDggj+rEccPerIy9qbH3lkf8y3nk7cKBbJZHIBunjrpgDaEzHxH//rPoIvc7Ltr4JVLs
JydkcKFZ3lunGOdLbLvtFfQ27JUYkbWwbOfmFyXStF8VYOh/iZakXIvLvZHC9xYILYIsnKaBVPq6
3s6eCnK+ggcKq2XJGrirymgc+j7OzuXkRL/OzVS8PPsBKQ2RWxCJciFAE15bjKOiUDR0lcKoWukK
I+Z7yd00/aAsS316bOp2cZjyIKoisEKpfNsY72JoXMVsVKHDh4KCoYovlpPStsjHOKrO2iLEs2VY
aBGSmUi3i9IXrI/t6qg8pWbZA/oclpjaifcZuFy3k5Xc3gHK8qCBXPl8si7533+66bnb6nNKHymc
NRJqXxFR+nHksfu0mvH67+M9vHnHWBAYHfhHOM3bIT+QgppiScs6pLFjBm2O8z60jafs6Qi8iVZf
eWZpSMK0wWlzGrc7ZyrJqHP6RBh7Rfb7ZKddF0Srm85nwmHE4JbJy/3aTZvuUrlpF7/H1cWfhZO6
C+CXpvkw2LkxfB/tjPpsVMQW08ZVqEx+XVhW9EFkFTytImnnL6ByrDqAxBmvFyh5q3FZQHbbaPyP
rXUcGk37VrvDkFQ+BYDZE75jTvWzlXR5UEj6mJtLTCeHA15/Q69a16Xo3DJUZrpmYx5pv4gsXT8/
/no3EdDGirwhP50UoE66XuVGydfzMiRnLTeoy4EJK2WZH92sL9jXRHyqGlGEjy1Lx7H9nDhqUEOw
5GQZ4dqyAErRxYVEPzPl9gxHfD5G+tAE2izs39AVWc6NFqefXDjDv8SjxjH+D/YhzBEAMknyRvhI
mPGkoE1byVmSJVpbZfYtUfI5KIVSvBedngQWU+N+6ZXR+5Ly7D+bBlOggFfDwwFpndL05uEYQJDY
a5VzRaPcfbGNcf0w5IQZjxe5oaTK5wIAjqThAy6SyPbN9+28ggYc44CYWO2J/kVdi97y03TpjBca
rWLx7VxXxr+TwVBiX62dtXwhK220i9A7W/VrbXJhmCp2IlBtypWMyRb6XAaiggjrd44zoytfNGoa
TIUJ87nzqsV+QW+vyl4HI2/tneMqD/31oZGvLO863o28fttDZYcYqQDKhkrwWPtLUThBoQyfkKVZ
j4937vZpkMVu6c9wODqSX9fHs82n1kTUvQ7RKrY030sX5V1dmVXYiEj4xqAVz03peftUlBFAcnIX
qIFuwzMEBtx1RiYhXOq4OK5Z+slrFS/w9GQPb3HrsglxeWGpPUOHNpxNojhDmRpI3uowhpR/HCdT
Pali3MMq37oWikjERgDAXE7ftp2kr8Jdh8QQYe9FX3npx8ActSN+VA0QttIDvVY+Lo25Ez3c+W7y
qCMFAYmOSvLmu+VdLMSEJmy4mksamhlyY20z1oG5lvFxXA3x5fE5ubOXV/Y2bowpyQng4UmEudOp
L6sxMsuavDZ4bOXOuUcOnJgIOgJB9PY0Di4BUDYtUgai8dJD1xbOwmhH1Tig1+DseOY7W0gHF6eE
7KJUJ5U/5qc3oU6qujfKWoR1bYBam6d/ZyP+klbVj7WPvj9e2J3tw/nTvMIVQvfbxs+ogipRXhFl
VUJtg5h5oIfS9PZih1srEOWojUgYnMvp3uT5DK4xXeZPDGHhOZ3Uye0VP7LH+lm4EPslJ5YAGAU2
RbSyybbHrMxdR2Bn1DvNb+xVO9txYRwe79ntYaAi8gbslaJtNwqEXRLZDG9a+zDVFz0Oopln8zha
emaG9lq6e2SA2+NA41dWrzh7tKu2iJJ+aLOhM+chdBI4Sr7bul11JmYo0vcMv83rj6LT2ucYt9IZ
yuY+LTDWiczito+hqE5hd5rKkHPNrg5umypBsRoate9h74283U6J7ZLan3SiKUBuMhz6Z0JtNEUN
o36cgiRK04Mo3e6lh5C1I7t1cw4J5qh4k8GZ6AHdsM1zDns1UxUP47aZD33cNCeJmdx59N8gS1ev
JH896QwIiTcBya2mS6tFQ86UBGa3T1X7h2bj4EOtitMuSPIpNo9DZbZ/LpGp92kQZe20vKu1ulvO
Rg5+Nd75NbdrpjFCfEPSQ+PiZjylWTaTYgyxGXoDov9R76jh5DKu4fGdeCN/Xa8Z0BmHkzNq4va3
2hvOktS2CnwrHEsrX49d78Tt+8xc0+pAj0px/dROit4fpmxWXsGDeibhvNDydx1Ft5WMb9YG7bOa
tpWthuviNCPckH5R/ugHFbq8S9HW/L2yASkcEZeZvNdE1BBkigZ8vWjqbiYZqON+PeSO3ujfvHR1
vrSgRYvUb4dCOEGyauXySgEdAeSSKSZfSjeDIDzakxC+qOzOOQohGu3cqCAZXwc10/LjOAp7eF96
AmR9U49ZjJixmY+HtUl08U9ddv0Xo+jMzh9jK2nDJuu00XcbBca4EBqYgMCjEXhhpFbfHWLKdxXM
JFO4Z9dZouLXNU56mzA/WuxjpLVR/3lAmcc5kEml0y8dyAPvBKGGCRGr5fTtsaqKzDvMzqSslHLm
ZTqPpo7GTlQk+mfDW1eVWyPl+humQ/4raiDdf5YqUrB/RUZUqO8Kt82KYxsNVfTP4+9/e8okt41o
nkADXNgWfT0Lbe4y2oBh53XiYPdaHDCkRpwfW5HvxPaQIV3ESYZiS2tpE7S3QxMleAo7XKZE/ECI
vHqXtbZA9kcU79bE0I551WTHx0Zv/BPIH+IoKRRuEshvNUsyL1kUUZv0MFEkPE92rYUlBNVgXKo9
1cO7u0h4TegEo+2mWpyY5ghDgEuEDs/4rgLahv6hqv6HBcm2HLAV8DlIilzHF4sokibNIzv0xlgK
bNjFsQSpf6q6Zfzt8d7dW5CkDsEGlLKf2/L3nPedJirXDh0mEL5v0JK8RJYnnnXrLuEL9VRaWBRX
jS2ytlHbYlDqSQnHotChVijRAaif9uy2gdyDYg3HRqI7b+piibvC4pg0J+zd2vmDlmZ0SBvLO81m
szeo+ubIYYpjgJQRkRn9CRkS/BQBqmPHQ+nVLu/UFH3Xo3LJUMjTUmYsIOGw80DcGoNTxtJo1FPy
A5t8bcwVa8k8b8ULK+gi4Wgr7t9os9ZB0jMrcsfWzXkAGUEZT1bbKfiR817bau1YsbvU9kJOvwCR
3FFJqhtvDwV93wzQJV4j2ORbvSkh3AzwqeGFZTnBt7WzGsnyyH36QLAY3C+YTkky3PKUU8XDH2uR
F05mr4IIkDpd2dgPB5E37d4s7ztLwq9SJ+V4A3fY3iSYSalKYZslJY3wQRkPyFHne8/4XSsAHWgY
oP560whOjBxFoDqOwrE2o/wQ11X8N7XZdW8qwu2Z49PIdIrKDyduG14Ws92gnJvZYZSlpp/pcFQq
s+/Ps5qbOxjpO6aI1oFfUX/h3G31T5kNMCF+aHph12bTkTh7CbQ0spnQMbRPn26bTWN+DhAgCOpb
U9B0kYKKOy8UXe/56mh6QaztgvNuCneEc7CeAbFL/Rgwc9d3qHHcAYWHKgrdzo2jP7OudtUPwjRi
FegrPSU/XUdRHoDt5/8kiuyirY6u7DVebrcVeDHsZByiRHZu5emspVYMLZs9xrvjbkU6mAGTr71g
yHaZ+reHknSYYp2kN5LWbdUnKqvKcoXsPNTKTu2PyZSrJbOha2Pv+b2zJqTJMETuDUN0m2lFrRW3
jlpHoTWUXVC4VJtKUdIPtJf58PhhvGMK306eQDOVGvMWx9zh2M3BVJWQoW3ohjX610kF0FmCyXre
kiw9kt7L5ibsluvjkhd5y6SvJj53A2NGNE84R0SGndOUKU8njbgl+MLcaOy5jOS4NjVGY1MNmh6f
c7P7mrvgfOduUY7y/9opkdw5ErKmRcKIOdgjmzcrUSpg3+kSn2Oz7YLWWofA9Kb4+Pgj3WTe/DKC
F3CEBJ2AIzfPcDanpGOTFp9FXZ8UgHi+l9j/1P1I0lI9p35Cxk2zCEi93D64qByM682zjKqHyjEk
5yQaXB/cLVX4YfZ2yt5vZ/gqhCZ2xjfRz6CpSLq2+UaKnnSWUrdKaCqGWU7+6M1p/mFREWX+uOqM
APaHrB1tCvJr1vg1s49+y1pvqPy8QzxXAmiqIqwTm+nHas9ssr+GonI04LOJG+0Ejzd3hAeCiISw
W6Lh0La53hFtilGOiuPyjKDYH6LKyKCq8mvFuLCd6t7NaWLj8anUH2COUtvZfOeoHuF/5aI6z16e
HJy6s49eb9Q7F/HmNEkrMOppJ3FyaXleL6ddtLWqLbgfxqS3c4C0Q93764j4vo9g0FhcVn7knoro
7R4SAvHSAojnbUIQ7troYIuC9kTqkjGhExTY3kTNEjnweT2lZh/viarc0FBpmOHVVClvjrAZZeBr
e96seUllrw58oHL9JS3n+NJGWvmvuiAweoRolw7o9o4eI5/rKnHOnpfWU2AoStKdjAZyz07GePNY
8jiRsuH5CAMR7tgEnGWUMloBoEm4pNFf/bKGeqVcrDj+Gs/5u7S1/zAa511p7HWZb0tA2MVnEMTD
xJGt7et9cDuj8uo49tgHoWm+FleG76aRGwydqp3LIfFeNa9LX4tan3/VBkX/MzJL69Nj/3WTLssf
QXsLLBpAK+CY1z8iqUfTZNaUR6QgUvVEXcRtjwwqMqxzWaCb7LtJ3X3MkxIu1GPLtzeKUhOFIHTZ
Zf9mq1jBgJ0GFtLihbnWiNK3hLPQ812t8b/YwVmSMCNWgS7LdoV2jXxk78Ftb53vcb4Ov6pGV+6E
kPdWQ0xAyZC4jr7oxmfSH021jrMV1sJx3tGIZzB7kS6H5/eMIgNXhygVr7exQqBauHpMbrQSsxnH
qcq16VBr87TXeb31CWR6sKWpTpJIMO/xetNmK6a5MBPkkzWnARg58eo5Q3PIimZPi/zezsnJNiiv
UbAhqro2ZXq5MqRFHtGdadM/bTiXoZXX+un5nYPsI+cQIgRK2fXaStW1EfPikig0xnw5pkamngcl
s3deiVv/zbb9ZGWzbQK8T0dCFIWTk1YfqtWqLyIx9VOfKvov9Nmd4+NV3bu9UveZuENS27dT2Bn4
5M1Ug4iwNXt4sVf3r7wZ5wC0Clz65ZLV4GQeW7zztaTii+QuvJVRNk4LDgA6FFoZhXGydKGrttkh
mb3118dW7hw/2CYYsukuUMfbnImiiZCDyUQUKlEXh/g/7zyViXrkdOwNP79rioYQxRqppL0V3pr6
ibDBGKLQya3PSzVTWXaylpinKnbembtbZ4FrlshFSD6bI2gqOZ0NtMFDBrW2/qArxlE1B+v5g47E
gwwPIdLgXzevedHa9hJnlRJ6xdDYQWTH0TvTkAyhpz+RVLUkSMSzyimt1xeKJ36qvCqJz0Awyg9K
Vk6vmSK8YBm66ttjU3duFU0SyF8E8wAKtjQRoxArG9on56HS1dc+WtyXSlG639zC7r9ZTtvu1Qrl
Nb0KgBm2TAz8tj5ZQN8c8pZ3EknSPDkzF3kW/tQYbnLQ28SELG8r7d9Es5F7qicrqT4bee+0PkII
XfvP4AxtdaSzrTaZL6Ku/AAXxJg+Doh+oAQGc8Dyq7aeqqBynD72V1eMJminIforYvZWf+Sxnamv
IZ0nDl2mx5mv5qvtfrcbJ5IsaE1N3keTjoPRRDf0YdwXyt8e0gQuD1tb1Set6xPvmOWdCqM/hlwD
73U0VT+fJiUPjH7mF0zG1A1BPMXZnxXi4Uwm9tS0CF2lAMb9+MvdOfJgjcHQQLSURCT5338qUrZA
c020hkACT0n9GxKo2Qmazn94FWVoDkiILJGgeXMUh9GpQeot6LLXiXWkulIGzUqp4z+s5ScrG98O
fco2SF2Tc6Rlf5nDMB8EdYzDYyN3vBGFDOSMgEdQYTDlVfhpw5CbbBOK+xz1fJwkKV3QTi21Y1Kv
z6qHUIyUMFxatzhz6kQbU4w0WsyyKBgoxwySc2aRY4wi00LZuNvZuttV0QMn0pN/UD3bJpQVKJci
tfX0nCVxenSQfzlGszefjBVc87MbSNsW5KFsW7xpXFxvYAH523YLdFsRizWCuXGsoxc71q+9aaY7
HvD2cGOKJq7EsYDfv2HrR0VnNBYo24Tuoc8L3fja4O0h6u/tneTYwtunaEL3+3pBTZ+NlZHCOY2q
lI5h5g2BvqR/IJS0x5u/tSRrGUjFSkktWu2bRxdmao6UoFqfG2fSsgA0CAqeSaVN40EtPXUvo96a
4/vI9x26DV19AsDNfaLJnVd24UVh6S4oj7h6oefnNC5ixmSqQ7LulIO2oZI0B/+PFJe2CUywjU+3
hN6oTks1DUUI0E1lKl610SgOXZ0OYetCN+3UQt2JY7Yv15tRLvPbvgJW29wxhVodSqnoanWLlvyu
OGN3XKzWfBEQGH4hyt3Tj5GL+Pnhwt4bkUQWiUyWuvGEEeIKK0RwheZgioaU6H5Uuval6NqPk1ug
aKGJU5lNL2aZ7yRZdz4muY8sUkrg343cR9QAVYjrNT4nulF4TG2Iy98WANvdcVptseeK72yrxD0R
zTN6h2B0E+M0gxm1Wm/EZy1mpt7kVkT0acdwqDifT9PoLfOOA9tedbmvAJ84N+BCblXDbSdJlLbC
YNy4s++5LYM+i3JvnO59K29SlJQSySSur7rrNlWJCHp8NhfGAzLJrD0w2/FZtgdreYO1shwYAxRh
rq1oBnmdVSXp2WbmM/w9s2pfGUMWv0tsq7R9pppYz+8eqlvEo9CQJfZj87nUhTGpjdlhse/LD8wy
HdDC1PZE1O4cQdnyoPoPo5sS/Wb3itSb3QWN+rNS5PVRTWLr/aLoeqgP+V7R944voUFJKomvpLux
JSgqLZDbPFd5zxrR/JYkgDUEDvJoJG1U+AtDkcPBaqwdxsDt5ebLobRAW1QGwtvLbS2rp9fqmp3/
H2XnsRu3sq3hJyLAHKYkW2oqWclymBCOrGJmMfPp78dzJ1vdhhsebOAEYJdYXWHVv/6w+nozXcth
MqdbO3MMeTXjHN7fzO5Y/hhSSY5YYajRi5cBZe0/3noEacO/2jEbmDygoSfLZ5aaawyiKo6DI5uX
WfjryzgO7fPfr/H/77++P8oAawKoIuwDfce93y/T0Vwsu7N4aBZLXauHzSmn9CrQZDu9tkTg/tKA
FLTboWvyZEmVGRw7p623JN+Qc/ISGTLroA2Q8e/m3va6p2pczVKFXOdo7qXrKvcgCJEPrvdh2sOa
y7mkKJmCH1ODjW5k1u3chQgn/O7a7JWyI33acLpviqyrP+vpYNpxhlmP+5I6M2cCFPjOi4cN0meS
Weak7oxNYP+bjpsQzzgfucX3rCZVPcxG29CqcKo0s781rc0T+CCl0AXwJPDX67z3teEFtYNhxU6n
t9iGpN2gf03NbF0PypzX/iAq6ZUwdXDViQo0EU9TYEjUl6Y2YkwJ54dHS542ticA45fRRCXZZsYa
ilLN8lg3Xuf/yrPWmuJFGMq4wyZgc6K+dac6nitL9HuI+KpfF2VT6U/CJ/EiroNFn29FrQfldcH6
8+KpbrD6CDSnsl4LN2iC0BW5bUeg5JkI54HImzHscwIBHnYrIv3OgdqOUUVgklyGw0v9HbPzavxQ
TK1vhvOiN0401Kr9tXiA4DfGpq3Vk/J9/D1osJDsobXEbsRBvqBKq1zUAPFSLJt3GPxcsh7ttK/v
O63yxitNczXzSI05Vy9rBqaepCp1y0RthTPH824c8rKgHDfvIGmVxED1RWF8wQDNm9E2Q3xZHxgF
hy4derf6odGPcb9h7JxyLE9ZXR+wV5F1SDxuUx5W3LOFCIOF2iqDWWyM84Pv0P44tLhcEMFYBhlR
NYqDSNCVd9z80RhWS8eszx0w+ujXFSFrCXdyiOfe6L37fIU8jIgla82Yp2gxP5ZOkwW/EFVmwVPX
tUb7FFjTVIa6N1mFG26V1lfHwtVs70cv3KE7LL41qJ9KcxprDdNKLLkRtZahNS+DNwT8AH47zMtN
M4xWf1Pmw2rcKaQOzXWpBTI7pO2YpyIpuNXNNzSYpvlzXqzce3DJdbcIwDLM8eNigt1dKS3HuUSU
izF/XiGPDUlJX0+y1/RxyQ+7FUab4G++iGjDRiU3wyETbKZwEnlDo8FUzfIbiGE24447pH9ptNS3
rsBRa/Gk7ajhVdVDgjsIOq95lAWzRQk8r0Z+1SzD9KZaQzWHIRiFG7FmJhWSZpoT+re1/CpT3/TF
VdGNVv0VFi4pwq29eFpiauXwtLk15uChXW5+Ooem30/Bh63pa/+5HjFGe9S72UR/GdSzLrdQbb4L
MITsgIJGTrXzoE+0xo6NK2bzrXLKeY1N/OGDEOO+/d80YBURGzIXw81CCIO8au3B0cPBW3v/erKk
FxwAT9L6peUqNsO+t+TXthkHi6iwsR+sK4wYxXdeVUQlbkZfpMfN2Mb2MLXZMn/WnEHkB18vbQfm
jxrtIarENFcHYzR7D235XLRXAt5J/sE2O80SIa2YrIsxeHXz0Cr9Yf4+E3u0JGaFvVpke7XijVRP
pjJiKWVjHOYUiR2GL+TYv01jYJTf/FWXSzRtIsCsjk6u98uoFAlF4VL5s7yu5WBEk9UnjjnD2fC7
1T9YTt89Wjksj6ge3C6LG9edgjgvRNZH+HL23VNOrPUtGMlcHEycWCZyIt1c3qWr2mS4aV6RQ5oJ
xuHJ39DAhnNVTxqqnzT7uoNcQoaumtUWAYml/e9cy9PX0VByudnqMS1HaBz+VJexJythRwA/k6/C
jG7igO/LulD/hOMkh6oIOcty/d6Qpb0mhl2SMeKuptQ/qrRdWABpVU5b7NaFhlNtgAB4qkPDLnT3
kZk1t6QJ0Ai/4BrgzN+XbnSHuJ58aKfh0ItuDPEkq91rFVSuFdXjMNdocdzN8krUDxiFxlYj+/wu
39KlRZvdqv34NmsXQQ/UxeJRlkqK0Ovq8jv+WFNWoAtWg4qlN+CUuzktf1s/VS0We/3SucZtl2pi
TDa7dJnFtle1nrNs08EPPbz1/Bt9MxvjJiiq5jWA+DLdCGPt61AGm7ipukXXjjmz6ly1y9i54Zwz
TFzUlvG5D+xijBZibGjU2WKU8YbTvXtfcOlqDzJjRSxhp6OJu/dt5Zg3XTdM2XXt5b73PS/SfHsg
YnjqubE6U/XHJV/9FkPqCdrMU+oGqfqAHsV8DpqCh3W92cMnf7KNHymWtUT1cjOlEQE3812fjdVn
agjx2E6jXYWqpT9x1KTufkZyNb11db0sEQjmZt+R6OI5N3RWJhnKZZl+593m/ErnZcqPdj52xbEm
0ZpjqRW9zuMpcDBWeSg8e1nflDGh4IB4lPlXfrVl7CJLbK7HNLnp+Fw6qyVv/cGQxDN33McVSSHt
4t7DxpqKnyWKbdvCTtNS1ZsBt7yC6KxWryHKrHbNKWTHbdV1C/Gteha68IewGNLNvh7x2DK3x27/
L29lkxe4U2hla4+CdQuT4yqo1ThFOsYiP2o3dQgLm6AYh3mfD9q91lnDo9GDYN5onuyyvRxyijDv
MnOksqhrPba20fmuLYPE8CeXufPDJk6tiIi4EO2zljptGTouXLL7MRWyN2OHsI3fxpwbr+wnLX2r
J1XJw2qYMv9dUJwuUQ0V9l97UVScPGrBQHi9Qzk7Ley7Sepm1djiuFR2+XUqM9Xjvbr4erxuunah
8Dx/RdAIpQvA3Y+ah3TX92WnicjR2tZUHH1E/xo/lJW9NlRpa9RCdrjEdfzTaDwf4Fb6NDogqbwf
rcPw2JGGLY9614+3WMhsEdZf5oNMa+8CMHb+uOSlwiGL9/VuSHcKxfYYXA2N6cnjUi8/KXG7uKEL
en2hbOfvPSnaoXbv4Re70Bh05/336M6Qayrje3CtrB81T+O6devt299HOX/+w5sDbdgBh9315uSl
R0XQ2ZAFkLe3jnzUy8x705w9xTsTBil9ZrZdeHn9aUA4AvA4iebjWXKCjNnKLRZrXguQMSe/M8vM
uOkodW8ImBuuam/tkr9/4B9+K1AA3Kp3kzKcXE6WRbYiu8m0oTzypFFX5jyKxJTGfGEa/zgKHJ/d
8wF+2SmbKNcXw6pIET62/sSbKK8omvRZFZ///jF/WOMBjX6ahgBSpFPu//9/IG0eADr17FofTYra
uHU0N6JJBh+wtNz470P94YveDXUyb4YljRVssz5WnH33iyjrr7o/X2pqnL/+ARfwnIbVyL4FAn7/
QQQK5+2yTtVRoiNKKmek12NszvPq192bdAc9zpfCfvrXT6OtvHsRsLF2ndfJmm9HXU1eXtdHZSy5
iHtzTPcXm35Jhnf2a+20VOjKLjANjgGnzNF6a3naGW1zXDyu+0zzy+/cPBY2mdX28vdPOttVTCHY
HbpCfFV2dvT7eSxaLKfBnYbjmFIJ2ppeRDKY37DoxyrY+meNBr6FaISR0rrgJyTlnqBQbivVMgcm
w5G+Holl63dLFeznHfiwf/+ys0nkTOegAF4DK8Q/8gS70Nc+J03BgWJQrN6BF7j7GsylvGnWcvj1
z0PxBIKlZwHb42p6si4CFEfeuDHUEHBHFaMvw7Es5HWTt5dsq//wVTtmCMUchxra8idfpS3NNIpu
MI6GnZKPYFCyyl30NDnykk2Wz0//7h6x6C6QmwM1aXf8PFU/G8biZTUNgeO42oZK4BGb32q999rQ
zLL8zRJm+iQyPvRQbo2sDn+f07NjZB+dJgGcAOgoGDu8X5iVkQ3SEoyegfBcATN5lF3uJdrZn0aB
rgxkyRhk6Oxz8J9zkXd26wCLmEe9pBmAYecY67iCXDg3TjcZeChXCD7csEa5SE5JxJwb7a5x9Y9T
bfhJY3VbUtrjrxFZ/pU91pem7nSNIErZ2ywsRgbDvu3kowYc1LylrtIjNJjmqtn8NdYtpa5FIC65
xJ3OH0NBUf1fa9kCDT11GJfLCF9oBXql/nWiEkZqMiolLsCd5/O3WxhQeO6OwbwU9g/+z68UYIIc
aIvrHxfhfhmEcddXbhMCjzzN7pZdGOzsk4g/309eDipORf7L+8Fkjd9yam7WEWZBO8fDqnhnNbLM
v/19gf8/evrfDba7j6L3pK7eafOY+LwfyRxKHhOBnyWlWXO0X/F+m/U80Z1K7nDS2vnTJ8dux+21
77bF/ry0Zm3IkP9FWg90cwsndh0Egw+ypP1/j1pQLJGTLlmdECmyGY+VyMviOAL1gEUFJIgdmpyE
43CG2Vb/mEqICxEEZ73/gJxTLEkjaEwdDC/vZDSZnUhjQCKhvQ5m65Mk2a5NcVhTS5sODSVA7oZB
qc+/R0pmO25Ks+KpXHS+c5xmIl6jJrOMGXuBsc/vt6Ws5V3TdhgkNU7A2e8XmyWidoXxgxiwaLMH
L8MA8OCM6axCWerWeuuUSBvwUZZ0Ij94vedXH0RfWe6jSRIkuXGZSqvImNcMvrPP6/1WVHWnPa9O
IO0b1ozX3Np5nlXhZlnrN17grX4Qk1cvDwZO9X5CnxNySWgoNKpHB4G9+l1sC1AEsKaNA37tpSpK
i6KorgRa4DzeeFoZh6zeY1pE6Xu/IdTx1TM2rmOi51U3Xm3VWgYRwTHpd1GWmP5ZgsCTcPU1pwzn
1SUsSY7m7F/3qWl8Y8nXFfHIslZHfXOIskdAR6Z215eD/jw3q/uqzdNaPg5l6mgHmRbNN1RT+m85
mNnzmusKwzWsSEGXtT3LzymWucd1Y5AfJXhoEHuu2z3n3rY8qkYbEao5i3Y3rIMzX9WkRAo8Tri+
QnNauzbyqhrlbOkQ9h1V5lQGd0XpOT/0CpT6QGVaGp9AWuz1LmuD9DvmiXkaG40thygoArEJTFK8
zY+Kyelfa7dFsI25v1KRrqqgiw1jnsFmkZzJ6Zq8iwDfaF3o7avQg7W+xURzJr85W6vpeu5Q8N2K
1La+zsreyu9uJvzqCLTWakfHXq3yeQo42IjN0E0t7DsveFTuNllbNBmaMD4i/jRfq2q186sSo5w6
CxuOxfSr33Z+/gtEtfqYS5GP13pTzM6HNaNVFOt2S1e63nJ+knXDrfu5VnmfRZXmENAzycXYeIvq
DV4PWqvRXjLLwb+vRV2MD02u6V+rDebI0RSNn08RXn/e+Bgsymt/zEGdv9kk/2QfpqXuXmZ/NYyX
GtW5opFZrEBN+bK5ia+6FgGz7s3lmxMUqxOvfWAQxAcO+3uh5TaFqzkSI0dKuKWHga7py11j91V3
V3iTfMXeRZc0tln5oZWvqfu6zFUw/JZmCm90WUtdhGpK67fZlu3wkA2T4V65+qjr135XuM5N08E3
vYNaWNtPeZOqe8tuHawXXfTI900qehkbPeozAKEO/M2ii7A9tugei1cAfnZjCbpshCwv4XETUHLe
O5nffsAZneaGg3OAioSVGkFo4AFcHUqtQMlNYBm2UMDRTTJnRLEezBQ09uDpqPYiadeVFQ6Wnncx
GDoovfCk/0PXnK24BZgTztXK5SqioQrMJ1yYSifeRDWUGCGYA97rvj8AKM1ZryJr3nliwC7+h8Uu
6WC43upOBMutLdzv0WqmSJo9/SF71PopdIYKnKjNXGXFPqRfQlk8v8iT2ewqf5dYYJPXue5w9PxU
lpEUGrkeYyEdvFw8MxeRou3x05xJYQgVgnFagiBueeTk2fYiubvEwbKU/iEzeAEeLEN2D0iXmd2p
GFRCQlP3w+3hEh5sS9qP6MObAlfxrSqjddG3H90maEQ6+MckpoUR3EEMgQ98ZGxVqK1kZhy8vG0P
WJNvn7IxK81bazVT69oDs/5VaKrCSGRqJoez2ErdWBOL92mBx9xFK9eSEZZNMdxT5lVfxtYkdUeY
+QQMa3ZPBu2wn/ilb9+HehKfzQF8P1KB6Kyo9waXmTOKsopnk+uBl5oHQCp150ehZPYlL/w5iIYB
KTKZNeY0h9qGDjMGs/DF7ZyW6y8OT6sNYa3MRtjYi0EHDd3aGMtJbz854+YHxKVsG3qAWnzyPS2t
YrnguXHIRz+H3TcRv43FUgUuIezuye6q4NtsqcaMFqetbns6hhssf9HdyMAcjXgpMX4nXcHc+tAI
0lkeglyZ37EuwsWfRxDzKQItM8IiD4I1dBTAJ4REGunXMwh/SkHsWfPBVNIPIjojGx18053auIQi
fpuS2PCjmreJt6rMp5BZRb2ykl/7s5R6ZSeFa4xFNLgNbMSGEuqDU0CgPlglUrNISs//6Zmt+dGz
V10LM5YwjTSTB++4Vb2CszNNHMCd1OATBqnjxDKdpz4cSFAmt5bD+2s6ep4FbKwXv4JhNr+kM7Ez
h7Ifxk/TpGiiTq0XfCyz1Xvx6rEkfHbayrt0GyE7+d04qgg5db7ciL6hs6PB0vhCzpXJf5wxqI63
nmipuMuM5R7B6FDGI/Tuo9YEzAwKNu5f31P8jbhp1DIeM4cLA9CwN7jPmsUPWSH6U2e77c8+4+6G
/ZCbVZTWXD6HztfWJ365+dPQ144WGrlqX0wSZrpQeeCwoVKZdZ9ni7ccgq7P61iHlDKGDdxY4nbQ
mn1qSJabwnxGY7kfrbRlaZx0HAxT3pYHmHLiQc0DppubUOJZt/NBXCMocxKTy91ChOp1TtjPqSuu
3GqsX8pWefhOryXo/2SSX4q/1sBBs+QglM+qqqoDhIC0jEu/dl46j65gOKjeKqNlXp1n2WszVsCY
K/tXm2Y3Ho6ppfVZ29ghfPrYysjv9eatXN0BazmcK382a+OrCNHxRAMj3RAdGCNd2FvVr9U3DRsy
h81iBOzb1Jf6YfV6ixnWlvWbVelGGgq3adIDHNBCv6YViR3Cspj05QopVBGSJ8a13LV2NWLN4W5F
ZHR1e0OnYC1CNZcCN5IJGCfChK5/xhx8pUENHfcey+axAJx2Oj8kh0Yv4n7rfBm1o+f019vInB2K
zc5VFNiE+EWLNqy/scd2Pio85T5XtIAfazuYevpdkxpCFbhbE9bNtHLbTkX3C2xn/KWDDwSc2b31
1nYQBG50vdbNazFN7Z3Vb9Bz0Udxa27KphXkpq6kj9vW1QuFV/uxKur+i5OayHoso5yeSPzs6ite
695L2c3GJx9zdS+cZmCQEOEAZW5erdqLB2XgeSIgGYtjVWBRYCy6IDtNWIt2ALG27jZpe31cORuW
48201QM9qY1JUqqjAZE6brrsPc3upqA+Hj9Iow4yAiPK4jnXBx/H6aUyjePWlHMVT7O2dGwP7r7I
mlzzp7lyBMat2uYvbqDSV+xbg4YznZoqHDaTLFQbt7UpNHqjM6+3Ppg1EbmLs1bH3PIHeT1qNbsR
7qkcj+3kFPOPETeT9Z4C3Nbi3BKT8ZquC2avfK1Kj11XjNsVs1RW10uVufygZOdBXx5tlX6BoiHW
DxQOefPJdjSlHWp/sVU0Bipf7lr4QP0T2k63i119MtKkM+3SbkICHTm8w7HJB//Q6KasIqF6kX1a
2ryjIc598sNNgy19Q0s803apU60+DLo+o2eYCjUgAuMauYe2ZHdxZirPf0t3060rqzWH+lD5Q1fc
jJkrzMOMbcB25aaF6d/ZNOmGb87g99pB9wszuCJFrXd/IBgamQJDW0Gp63YsyeVVQ5Lm0MG/ODWR
Yw9Blmlbsq3rbCaEJq6fFOtHfbS9zWizsEDK0d5XiAPdB5gd9ivPbFM7MEm5K8JsSesx0hSxWwkm
yEF/6/YdLx0cq+sxUbNRF7ezZpQ+foBz7d8ph+TDyJtyx72SBW1aruuGchN2e5ZHej62y5EiwpsB
YNq2jg2eVvN3EHnNesOSaIUAYaa5f+dRgH7sGnj4e6ey5rJsDF4fud3UPNo0knQ/k9NaZq+jtufC
RBrPlyaqmqZv3hxUokYEytpxx2WkkE54fQ7jfGiXSWu+rdWI5I5EmTa4tXmtWg8k+2nldbuaYqGz
ZtfaA+Y8pNaxFG2TJS98PQsOi2yWMqk5LqcHY6ko/Sytm/1bEpHnYIv9CpLrx5k8rzXuyBorQzN1
GucWToxUV3kVONsRuYSD5yRv8PpnZUrihgm/Hrcwc6bUiKDy29VVDSk3j/2ZJ+xLabf9iu/G6rkP
RdF6Y7wtA9l0sBG29VfbLbR4wqVesf1a+toWBxhevn9TT0veHZpMV8+q1xrrmo5iy0vGL3py4FsB
1eoBaM3gD91qFVxp1pqLOSTGIGhv3LoJmgvwwxnWsUuYmXDkRLD14TW/BwUmPJAMfdyKZBOd+Wry
7n+j69d+97UxfyFC81Ja8DncAdCv7waOQB4BqpX347Vpp6yUNkcy95oVua3nv7R1XV8AO84gKYy2
dO4gGJUAidy970dx67TZaGaXiYS1xT2xkvAXWkMrIBFhgXvJ9OD8o2hV7t6QMKg9xJUnk7h0SwCB
pZSJlW5E2YlgVF99HN/+VbULYI6xA0y8Xde4y2nff5bdgtHQUM5xc8J7NhM9q9EEEK1UcYnofr4u
UAkQS4fDEYsCYv37odo0HQaDKJhEq5ouLuxgfDWMro8nV1pvaeBfohie/2L/M1/evw2UHPr0+/EG
d7WHLRvzxFUcB+U2zzVWgLV+N1S19uXvUNgfx8I/DiQRDtdZd0oA6wWpa+SJWlVGFzxvqmiX/7yK
STgv/zoW7UpgetBlFK8gcO+/y/HHyq1au0zwo7RuerrKDxRQ2u1MyXdhK+/43Xt8b++M4gWIGga0
Xj9Z9IW5zgXroky6oZLGYSqk6X6XXQqBbQPBelQtDhkfzCkt8rtJNOWzPrTTdPzn79297BGZAKhz
npz8jtsutcx4ESZW3wpCHcX4ZgwIxcLc4dr8+1jn244EeizQMUmAZg+x6v3cwsjBc0EAP7bblF0t
vevE3iLdq7+PcmZwTZueohI5PBmpu97yZJiUP8E1K7NKmhleEugZTYp4rfQpj+DV+a9DQFJ8wjtM
dmEzq2W987F92z7wtMxtirJs04/b6rsfjVkMmJ0WJNfGAz5HMk65UZcbqnW/e0u1fNZxJcqKoIgD
4ZXLa+21XndwumVtju2iDwtG4WM3vxJd4kx3AYVYerBV86/Rq///wchPmFkDKs2+f/6Lf1sIWfF+
qhI51uOhztI0opj7CPjfJ3+f2/OdiHU95ws7Axkk2+T9SJb09REMvkpmoxH3hrd92TzJl6n1078P
hD0XBwsdHqxvT7r50vYbQ6dsT6DFzFGa6v6h5q6LBFLCC+tl/5vfb0OOS8/ku2gecISenJzLUoCc
1GWTBHXg3COxCqKi7N+weV4SqkzrAHnv99+/7nwjoMHYj2k8SbjEzygYPLIbwMsqwejHi0crG6km
J+uffyzwMxrSACH0yGDKvP+xCl3D/ib36oQYDknY0TyUN4ItscYWdhwXDrPzWdybVyhabaopapST
NZg56KuyGoRuP7T8WHMb3E+UMfbHbOszoEDlGCWmV8H6rxFVe2oYVr78A9+dNXnSkLEVH1YsY5N4
1Lh5WCmaMeHQ+eZy4fg6W/w734g9ho/bvtPObBgM2910mI/Jmq5raKfQ8/w0qCONE/rCUGe3OQck
Ksk9dgMu0FmTyVlhs3iuvibr0pi/l6Vyo2psXJIGjY4quZ2e/nFBMg7ST5Q6uH3w7DtZKpmlsL7Q
xi0ZbTkf9KDWYs+u7Atr5GzZ79pp9O5sa9wXjFNDZAFGIg2dB9SEI+KPNi3WzzjVjN6Fzv7ZUsSE
FgUGRALMeLDcPTk7nKWW5tw4epLOaGXyIeiSsUTjGlZ1sYU5Ta8snGW2/frXOdztK9hyXOfQM5yT
dRgU4ByEKahkHQJ1taffRm1byn/+pfYjgxmE4gTH5HQO+Q2tsYTzSf2PfXu/AAz3WnGJHHH+S+1X
CRPIKodAc7qbawkuU/h1n9i2NsbrOHgRhII+/vuMnf9Q+zZiGChvtHVO3zJV2RVA312f6Grxolxh
aToXt1lW3PoQyKNS2ZdOqfN9xZTtdaSxpxqyTN4fia606Y4tXItaPq7PleqG6yBb1FXjpVYyFM18
4Qg+n0ePMgeW2L7seeGc3C2I3AZj040pyfsgizyyrUPosuM/zyNlOK9BiAqcGVQA77+KybPwXPCG
BPeK7LcnLco3nFuyLhongp+PtBKDJ6Nu7EsOyfu/+N3VuZ/1+3HBJYPk6NRqf+rTsZmWErHi1qy/
dWtqD4Oot1t9NarjShWIz26RO28Gz+Trv6+d85ndh8aDkhWPzOl/ReB/ap6hqfJ86+Wc6AFXaFmP
a2LmdAX+Psr5kc8owf9SX3kt0k1+P7OiEMocqmlOpDJouePPdmd1dImDfrv0Jv3TUHjTQPyEA0V4
5MnSNHxSJHhozInZWnaoL4s6rL70IpX6lyrks4cHPxvvbRYkwnIW6L5L/jN3GHc01Dw5ogKjzL+g
Jcxa2reutkT4TJF2k3Zb+sHwRufbJJapjPRsaC74l51vRN47MKIgEDG90ETe/wmDIqtwxk45mQW6
lytzwlD7W6mDV3uVM6wfZjqX3QX965+WjP//Rw0qbeiv78e0BmkOI52wxLfBBfURsSMBG94/b3mI
KPi7IyfGdP0MyliB/NKxZBQNBcihaRQ9+3J4+fu6PLN/owCBZ01Vt98ENhK/99/i0f+u8a2YEuEJ
hNm11nOKpc46bw+gtPYYVtZgPGLPshocrHqZhqvr4nVXepnWXxk0gNR1WirYpKJp5yEcFiWKA3oA
I79k1MFfcnpGEGYPSEDgEB5/J+t602RnI12ZEhby/CwMt/9VNpO8MOt/WNLsUg4D2IoQgE+LQKL4
CleQ0oehk1O7H1jSmRsV+lLJGMdsVx47e1t/zCa+EFfEkfR61Dh+eul59IcVBhvM4Ry2wQ84MN7/
KkbeLd5Aq5G6vvavClfvbrEtVReKw/Nrc094xkyIZ4vNm+XkUslI8yTeRC4J9UbV88Pq0ogWVZpB
KDrcPO5Fqmn5PWyNYv3nCg4nNItv5PlH/Xkq0C9SmE9rWiyJF6jhFvT9Kcgr9e/7lOoGKMven5jg
ju9nsbbMbJ5zvq/sV4z9hVEdOo2T9+9b6Py8xUWWy5kjcMc2z1CCBZZI1qyoUQeKwRhxmZeHHp7/
zsEjev5fnXIx6IIcDPaxc6x38u77j7LJsl4KYigSo55qHNtK3gxyNe2bFAHsJZ+zs3uZwWDC8wxj
iWAgcjKDRZ0Se5tZXpJ3fvtb0m+pr8eh97WjPnHYx8juNO95aIzizcI0z4oELvllVJGk0NKodYov
ArI+MOKaieoD14HXPq5T0X7UTFsNUVcV4pksp2AJV5ggHTLBYWqHW3MoijqSvGe/TNss/ZheRPWT
PnhZJWVQlp8s4dCSnUlQ0GJMsVC3ONY6N4nCasWB1aEX8pUGkk0iBk3Q+kq5S5B93hC3/bK3oTR/
kARYlclYr9n0ZNY+932H0Hsk8VOT9vNGamZ3O/LKgEplUr4exi3th8g26CWE0+JNl/JkzrYiE21T
j+8h3jvycrIVq3GcRS4tJ9EG/SM+nDbH6XStFS3SxpJYV69VFw66s2XLiJykQC/8vLuK/v06cqTj
b9PQuQmd9dW46r0CI/EMZZiMrC2b/rnMgmVOiYiJNMxUi235fjhpz6pcITYlpeNj4NBCYxmq9Mff
t+JZMcAgVJEEvXB077fm+0G4GAYxkZmdaORLRmNt9JJ+sznc2YXoHvWqcC/s/bNzmgHtfRp5q7EX
T72j8G8IWl9MvBADYiTsFMIJntzmhZ/qj6MgfUEDs7ds7JOfahZFgOAy0BN/KqbHBU7kx3XOLimv
/jQKXgPYVYPfOkAw7yePDrdoLJTRibDM7pjr9RZCYLnUXjhfdmiFuHDIe96L7VP/UTPIZtabcBL0
5OZBo80alUYNIcC2Ll1v5x9kYBi7g0mAOtCUT5acByWBzW86iVr2xuCC3C/HuPfCTXb+QSBjQKU8
BHl6nvUvdrPPzBw2P7HTRZavelAQu+YYeVv8xFjHfv77Cj//Jg5/hz3rcAFw25wshYmmxryozk92
s/RPkHnlW1mslyxX/jgKL2rLsjz+OXWerMeub9t09pPR8Me3/+PsvJbcNtZ2fUVdhRxOwTTgjKRR
ltcJSrJs5JwaffX7gfaJCbLImn+tsg+sspvd6PCFN7RTMj7rIpXf7s/lz5m/iOgoClBC50pG0Rdr
xc2lh8WtZsG+90PKvtAJ4doP6XGBmtXuoCOa5tk1F++fQer5/yLRTtkpibXhV5VCPDuC9lE6sOQi
0o/3f9aNDwoRYBXEXCWG+evyHMxlEXttVOIBmOuJ8ypnNfVPpV3m6usCcuqf+6PdWGqQ2WhLcS1S
IrnixfTx1LSzZDQntXecF/vooHOzvz/KrTnBgsHKjoI7LLD1z/+TqI3JWGt51PvhjBMvkMhMCyWq
BgBdxyG4P9T1S4bhBjUp6Ac4eZOGXg61xgvAUfiotpWVJ48ALFDopZzTTqsCEdvaP2b68BDeWEWL
IhP1JURnVoLA5aB1U9QahKwoHIGa7hqtKHfaOD8SL71+XrDAWk3fAOsgUrLF0SdgEAfdjKIwgcL8
vk7T/G/k2RHIntBDbKn/PHjObiwl4eSq/63TVoALdjmrZpaRZSMXEg7x6AdCQ35Ci53si0bNce/r
nfFcz1P3yPbw1lqiu4j5NS4WEOg2H1Cz+ymJ5iwKq4KX2vNm7eQb6hHp5+YoMOVRkHJprW01Zxd0
QSxr6aPQVMXfaMrMh6T13pxC48mMLwqPDU8ADZn1R/xn25da5+bE5iKcpGfslWWIY1E4+YMo+cbh
IoJCF34l3MJb3ixY0sJX5lETobSMdNcZdnksHQWfU1W/3ny2LkbavGiajUhIHDGS3yBm5qJo8Rxr
Nkd4rL0SsFmPX2kRif5wf9ibE2THozNKPYKC5+UyGhVus4nOMhZTGv2iWKD3u3nsWrVz5rb7+ebB
oJzh0rK2IGkkb8IQomCs7SjHhxYhyKuJD1qgV0u5H3vNflA7urEH6fMQWVAr47bfMvdUaiqQQ24U
prKLkIVp0VSQzlt1/HlHKXxTZeExhSm4rSikPjZYvbREiHg9mFktA4HujPLpzcvmMxMU3Qmv1nLm
5TcaRF478ZLG58jsi9Up1z+UdWe+1DQsXu8PdX0NgjbgjiWBgK3Pvr8cahzTCRCtWsJRJv+zZPSP
n5mflFZjblLkp/tjXW89xsLTYdWD1VYoxeVYRou7VzzNSwiDz6QZjWY82vAeskf+vL8/1PVuYKhV
AZu0Gp70tsu5pE7q5bZBJbFw5l0HFnCfquGt6ph/ulYa1SUkACjQblvscVMTWS2zFZZCH/a1m/w9
KN8B/yjrBw/x9Xyo6lASdfkf1bIr3bK5hrSik5sgR6NeMd7Lz7nfywc1lusPxDtPB47UhAoS6gaX
Hyh3ozTBD80IoyGxjk2Pf6yvvCoodPXISfbGhPBdg87LB6Ln7a5//p/bnMZ25ZadNEMkJFbpGg8A
sczdN8fzcABXJi9LRzThbnLIwpkmPC0dJ8RyFdTT6P1MCuedyqzpwa16PR1iX9IguNCw5ugFX04H
SSdl1m7mhn2i/zvYcfpk5dJ6EMxehxAMsk4DliGh/LZPFcUzajJN74ao61RTYDYCAlTuqO+kyQKQ
N1IoSIiA8XyrDOAqvY71Kq10qIdkRZvYZR6EnncdUATZ9e1T4o6ftLGJHszueglBWBGhU+SjpgAI
6nIJI69A0qAZCFUacoZOyigQrTY+uINujELCuor0gm13Ka1djsLNlJSUl6LQWuxqP9l1tYt7KBT3
rx/KFPx3LtOhldTNFQ7ImkqisTlKGoSgNmnSKCwG6fp7kU2u/tRPevILCYLhW9xK63dl1Zo4msmw
cr9R7W+91cnMX4Ca2KDTd24+GcU7I6Vw9KkrGjF9WZv14hhl0Wi+M+j4VofcLaroI8mq5xxmLdKH
Y4wYlIB5pJnjO9B4jX306IElMChLimq6UUOwiKu8n5/hrM3LCYmbEe6hX/r5QTWxa+21obPBp6f1
2J/R6iz0F3uxB6cIsrrp8wP0wXE5jcjTqCdn0ovogEOlZX21hJi/pXNX2tD1kJD72CAYZz1Vpkjm
vdtFIMO1xSwLuR/l5KinQumFHZqSosvO7suO1taStP2nBTNpE9ZW2//blbLv3tV1Rs/Q6Ib46yxQ
yd5PWqTiD8Ns4nBQQjzt9oqbWEFZAD28d9vO/sK5b+InxxQGZX/kynY5MaV1qFyYBB+ka1Qfe4MZ
v4tnw8yPDhLR7dPoWmo++GkhkRQyCssPJwuhs2yPbn6xBHUlEIbSswWNIbccxq9TOi3/y5oBnSih
xsLeTZluF5+kSZMHQ1FzhjcnHQdwYgHmBlcrpF0lpp4mDxEvF7BMN1WYM0IHm1oIaWi1lR8hKib+
uwS6a0k3QhfyPaXLxP29tEIrfvaNlMmzPqAEerJwrtJ+GK6C+zVgVyfOi+G4bQBrGGYZ/FI7S47z
nM7yiY5ve26pj363+7rPzlVrIyoI2VCUoEIt6e3VMOvjMavwLkFlryvkSbdGuCplS+vknNk4zZ7d
Ghjz3kYfqd3VoxzEk5Wi2rBPwOhWp6wg2DsLQ5e8gBaf5YXUe/lnXOzReO9KHVKcADf6s9PszqM+
YDvdk2q6aji4VR8jU2VkzYTAiKk+plHkeDuA8En63pooOLzYqtfHMzH5mJ2cDJWsfQLWFD2sGaNU
G3qiRM5gaawKccNFyAb9uzbvn2Up82i3lNaAbkRtqHLXjZGIg7E3M7mXTmZDebLFMAWq7ZFlahx8
bFd9rLE495GYZJA2udk9mR345H2OrHJ/4E0pFvZKo7U7gvYB/ojAO3b65PqSzxuDRZK7JfU8+ex3
zmIeR03FFsqA4zwc5mSKp1Md2/CLgsrvjenVpyGEOdEcaeKA8Hfj/ogwO+1f/Cn3fiRDpn1GatD3
d2nUJNVLPKGvEGgFeqXBYMIS3OWqYz+tuonlznMmEQUqhqizm+pEb3eCrC2iCOzIbJdSDVl2TgFN
hmDFSmUAcNbHqJGizIdqEdlnQ2/EZwNdlOw1xkxM/9rNqpSvOvsFcWlM2Jez0+bSDaq87cu/4KL3
434CDC721lwAa2+d2BtH2MV2sXQ7id1zHaSlgb91Ys7eD9uN5vqUSqs1IWXR8f41JNh7wiuAsthR
N5ytT8WQFP8b7UZvTlNnLgVMAm36Biw/yz8tLijzDy6cmfmpp+jRfUHki++f9n79rRVTrO/hzfnQ
KvQZP+IWl4MP2YBz7tFHNvBnby9F9E7HPTI5ZJxj+WuZ9Bljtorj/jyhGQuvG2Js/zIOywjFAbxe
vYP3Ukyn1aXUOQy9rc8Bp4QlhKuW+H9xDUf5CUbm2AXDahj5tLiRNTxFiev3R7/AW37XuhiV/0tn
o/F2wzzGBvqcClFUMfs6MowUAtWLO2Do+zFtHSiQ9TJ3xkdHzLE6jfGkzUczN/rvKnKH+UMM2aw9
pFpTNPuJT4nlervo3aGcGiXfp3kcQb3tBO7UqJQNvYafyCis/TiLCmVKu6utF57aCDpXSVvymNhz
Ls9YKVjNcyH7YQ5LRObEB39scivoktk1XvJxhubVm77sQ09FxvJC0G2bf0eGLb8V0pzMT3bb+u7X
vPFE9T2ipql91otkzMNi1NI+SJS01ak0qv59ppAqODoZRPGvGL31drsb2sUWeyealpk3X0Zw9dkm
6FqikOpBwkNpptlrkOZKGDteJ1bZtjE+Vg3KxMeyjfJ5J3sxGO8xNlHq6M1NU++GJl7YWAoO78lr
Rge/y2LpnR/cWEP9SyHbJdxdrRUV7LsmqqYjXbHhiysWa9mNjRe5517QLuB6iFUScsD1j45yau0w
ym4wnvwOE+afcOmK7phk1CCPdBUK3QzmXMTJa7qgsQvho7ELGk2WUEdpk2kjqUjSj9BerP5KbOQC
+sBYIpHv7Y57Ey5NVbcffPq3/dnhJvwA76qpfmmyi6M9bDwS25Q44h/aV6RNQ+6p+glAWIvf2JCC
rIR6Wtm/rTSm+Yb+Rt3tC+5mWqYoO9g966zM4h9en3Z65wtP+MHSlRhKiDLT0x2is4N47rPM4V9e
6K8c7Bp5xwDZ3SEK6P/ZFEUwpSTEtIVyd369GF8au+zQN+xryI5Kee77WOudLFxclWUHVVgCcfZS
65uDxtupnRx/Ia7Jag1T7ZivNIfQeE17x7/kFa8C/a/l6ElKmnunTXyM61TScJKkPp6sbBbfuhRj
jFd3yXUtWFJl/hjieEg/ZsJrOZYKYRZuM9Ga/c9WoG2XBOyRavqsJuH6n30Q7bDp6B6aB6/oaFYg
I4+mILKuTn1SsJ6/YwZlQS/kR0Y894lr4tkYC4zEl0WsHl9VIb+i9QgAh/tXvaCQZWnh0mSp2A+w
KPvf6ZzWmGN3U/UTjmCELBcwrF8SAuCvGf6WOqhsBQnN7mhwH8ew46DDGl1+TJEL/42/aCoPBiSz
7JOd+Gn1UsZlaxAcTo1RB8UMU2m/Jn94S1RLnX7LZJZ33yokYqGNGxNYdIkuDfIAszm/0mvED7xa
pBKfF8eAdRQkvGNfbQC57SdJwt/uS3q0GdTRbnmfu8lQHMZ86et38zTF4ztXaJN8gtarvYDuxr0t
cYesYJlF96nXRosOcQYt7lT3feTuPJAF2g7uOmQpokt+ESIK1ccYQdH6o4aNsnPyLGn/jYQ5u23s
kyr5ECW1xLFNoNX1QilsUs9Ex6p7aiIjle8LL+uqHbrZi3uKtFEff7koNL6WatVixS7JmU+10tPp
1ZyG8l+v93o97KxB/yYm3xr/9qOoNQ4V9i7LZ49/1AZzl8XL96UUSF/gX56eWoLTUEflxN5BxbBn
YreMu7IZm1Eeh1KBzO+NmiJJ0A5Nh/dP46EEezYRrgVc0UL72sFHinhszahOD70mzC+xR33xKHFq
BzqgWguTG4RHPTcohQXDebS8jCvbF/WwM714SP4yk9kzP3uJPTTf+oHNAKNldTOy+ediH/er5kkA
xmUqX5yuKBvEM7OS2iSb1f4YW6Orv6/ZcO0XL26M8dBGlbBOFbc9MAxnsY9khSaSGzkUgOeqhLSN
h42VTs+51eXeC1S6qX5a+XbNP4XTRsWhHzzhsJ8LmMSTW6LVXSAdO5wgpwK9xPlBFkE/GkZ1BNnr
Gh8M0YroUKVJhCImEqLa+NKgg6blgdTiEjEXGafi38KL8uFYDlLRHBJQiI8ZYHALOelUcXpibVXw
pMWEAlbLlVbvZCaj92PTWp/jtocRanep7N/he1s5YSxw/d3Fmii/I0vHhis6v9aOUQRlOJjAvden
uYlG+aFIYrdE/5WKHuSVyeqLj7Yr4Y0GgyNXxfcK6PaLX+ad+rjYzsB2E9KYvpdahXJqBu832UVx
pvwAImquBXXtYsyV8BQ6q29o/LOZ56jaEbcBH46Un+xnk2soWPSBsIvHzXlkmbPWZy8TS5+CPukr
uSX58rb3HlVlZpeR71OBNONT6iMVLAfHfLeYSNOgDfKxbhPEXES59MgpW2+1uaFVAjuOmgrFlJXt
sSl0xMMw1Y3ZRSGQkTKoPZG+B2mPZR5u6e/vJ9F/ao+bqaJvRMOEDjOKUVv5UOFls9sKPwo71Jqz
QHpy+BVDdPxcQ1h3g8Fo8p91nqg5KHljPvl5rPk7lYv07/s/5MaSUxPTqSE59tpw28wZ3VatBhgo
QuSU60C6eXvkow9HCD3dETmBMfSTEu+HtE/2MKI/3R99/a9vVgF0MiUY1OJwqNvSBZH2bnlYi/jM
CVPtceiUCxOZkOa7QjsX9lIJReVR/WI7JukMmOiV0QBC4QqTr4lZWty7UYi2AhmfG7VH5Q3We2tB
7GTQ9OVBVWat7VzMkfGorANKwrFQA3vBn/+3Gkj6z2lnV1UpnQndbqy/h4ILNZOy32NbF70jQJ/+
ypzhEfvsquS5juzpdPZXiUEq4JcjZ1hw9RRMqNNkdb7LE7F8QNwBsXKk3f66/yGvynfrUPQoaKPS
CKQhdzlUT894rmY6gCAylx/oVJTHqXPaY4mQ0CkZSN8AiKGPc3/UW0vLF6SRStmdZsJm83aESoMn
aTPFev698OkvZYl81sfxb7MmmYU8HuQOEjH3R72xrBBbqYjj54QY5bbM1o9aIcisRNi6g34YooY4
sHBlECGP+n8Zih4SddFVS3HbLp4zWO2NPYvQbSLvgErTECyIDlBPiB9JbF4V9VzQpJSTfQ3EBtfv
pnjoCNcqhBjRoG8nFNon/A1MpVUPDsOtUSgmUxmH4kMdaLNPRK2VFceEL0ZJZF9Bs96BRXrUUbix
G1cjSNBp+CKv/jiXuxHFr0waHg6+aSWyrwNE1k+SlTTPnYV3rJhnj5IMKtXG0/2dcWM/rjQVmiYe
OB4utctxddUoQHxxdtYwf4NT1xbnbJSoDNkWApjVkB1iqc+f8mRoH5y/6z1JbXnF9WBkQ4l52yEE
t+B0C3WQM8Ltctflifw6knvvKBg9Anldo2E443SEHBsAlrlebZezjMQCe1fm1dlsfWxRsTDN5c9Y
9nH6Pte6garrMOj2OQHnbj/p1Iq/LCQ8/bH1ogEVG8dERYWNqA3f7q/+jTUwXA4mu4qTCSDm8nc5
5tqpQjj93GmoINPVmuKgpxVJnkvYeLw/2PUW46ID7UDHasU9XB2XfjY1+un5Wc0mwkj91PnBiNbP
s4TyjyiRqSXl+yYro+XBHrs+QQaVTshydGhB7W33dkK63HXYJp6rphWrpg15AVHLmy8eRvEpWRo0
hOHjrdP/z6Nl5hkSQ15WnJEOEV/zKo0O5qJGXEWiRxfP9aFZcXwcemuloHN+LofqMQ+GnElR0q4b
7ZxVmXVqUGLihlAtelgpHOQChioljDffRQxMiRBDMrpO7OTNwIXRw7Iti7ORifGAitscNMUSvbXv
6DIKdHPgpIQd+ItfjuJONlI2CHCdkVBxfpslTH7PVO2PyBuHt4I8/wyFBMNK+CKCNS6H0shbOLgM
FfmdQVBDp8Hz8t/3N/66KpfhDBcrQqAeihzIc28hdx4Ka13nKT5XXnivqAgbag9wgbJwngPJbbza
fiQqcWvLkwwAjgG3wsW6/vl/NmPf606/zEVxLqUq/5rHQj27GZJRb58YOI61B0kL399GSzS09Lau
0uLcTJp7xG6H1GdZ+FtP5G1Nufb28dgToDGpYgEu2h7kpfMar0yT8pymuBgqVXzr6XUGQz6Fvp79
e39yNw4ZgDONvc6juHpNXy6hPTrjgKgkW8Pbl66sT7VVfDYS0pzGNKLD5DULVbX2wS1y48MB2gbY
SvsJOoC5eSkWPx6qHE2xcy5K70czcRmyK+WjMPD64l9zNrhBsGFAemwj7Fbvs3xVATybORzYiVr+
ManM/Ll31UNC7/qIbLY/MTIxhbdiWLwtiUIpyjraEjXnFhEpFZQodQyBZqOtToXfxYlnps3wReuK
/hUMZvdzbptJhloU40rCzZ31eyggy+cqR1QvSOfYN5+W0TeL5y7vTePJs5XAP4moU+wxWSnHg5sO
+bwfFW2FM+9os4qEc8SOOQm06wUaOsrqxGu0WnlP4zD8Sjx/yFDY4IPscrAiy4G6AqKuudnW8bmu
htjd0R4ssShM9WQ5QMsnz0bJGIlMqulR/iRAnug7G2avB8ZTEVAgpdbVzxCB6wd58I0d4nM7aCTc
SI8gYXG5LyOvt9gjWXW26dP8QBlTfsSS6ZFb6Z9sevPV6O/Td18RR/D11+PxnxtEZ+d5xThUZ1Ta
zOYZ/rrnf8eSh+5srii1B5qBKO+ZhiBtuiFp5+HFSM243KMos6T72pnMf9Bs7eaTF3VNS312kclB
xU35S8CktcM2A9L/1zBpybAbKcDG4f3ze2OLI6gDe2d9RQC4bc5viUZvRO2tOguRix8Fe3AC06bp
h8UR9ptp/5D4SKtAp/AX7oibJwvDNmfRyVbPGDCOT4PM4kPqms2Rjph4MK/r7891hEAKuRtpIyi6
yw/j9mhdmRTiuCGUYx4QLhlN5LrKOTneX8DrZ4vKEtUdBiNBvYJ5uJmf6V7KVaSIi4ddUxQYtaSm
GeQRdmTUPmlg3B/x+pNxvROPE9j8eSo34WiNhGaXL05xrjlnOxTMao4djTTswvXd/aGub/cVmg38
DOAH2L3tKiKeXHaRtZRnvS27vbG8q5pqh6EUxcG1nIwVabnK5EYPrvdba+qvvDgNkBMx6boC/zlV
BY5EMXYZ5TlO8yxIJm+fOoW101vr+8Q9/+C9vLFVDOD3SJG7JJBXmkjViiiuUq88Eyok+7I3k2cr
Kd5M+6D46DjrEETZEHQ2B00hVqejz9ecERLBY82g2gq8BWVhPueDr3ZjQqs20ApBh5dH9n25fOMU
IxEuxuY8lVK+4rsWP0U5PiT398aNjwT+kf86cDQ8rrfAKg+tI+hlZXPum+OgTyxalc2BJWnrmOLB
hrgxI155zV1xTivMbpM1yIRQrUaG8hxTDTq24C2OyVIsn+/P6Dr1WqlTpFwsGwHUlo0xm7yrUeaw
bgsZLqF9TitLL+C+2TVuflKbm12OJ5d6sJI3DjTEf95B4IMwWrY4uN5txwpd5ebcFZ12lMCCA7sU
/h5TgTeDznmqoB2BZlmzSxDul1vDzLR49PqoPifZrPaN3Q77rJ0eBTM3JsS5JeAlmaQIu62+qgS4
heqM5qwGMEhl3HqfSwD0J3PMnDdnQTy8Oug+EnP4QFuv9QmBarxHmvaM6Ht/IKLxd2WbWbtFxz70
/va4sQmR9qIIgAwdyiHbmtmKoR6zqW7PJpKfFgh3X/iHxWzHR1WmWwPxOK5SQ7hyoIFy+ZGkTKcM
Qf/2jMtphtTFDE1MiEeZ+K1RfFDMvFsw4IHiXo5SFIs1+QPaiiglax8SoQwP3VMgbQ+W7fqegB8I
yRJ84nonbfk9dV8ibCyN8exHWew+mXJBCT3Vhng+LMJHeTJd3PZRWHM9OYI+XhCk7tC8Iu26nBwW
tXRXl3o8971fnCdiBRo9dZ3mD8KM652+WlZh6EMGDrR9e3Q7b+j6UmrjGcH49kiRfgzglPU7yOOP
qsO3pkR87Lg+/wcXsf6U/zyKveGMVMKdEZBDkh0n05BorYhH3JebE3LW9x6yCA/VZuFgo7nAH+Pp
XOhz+U64IA1QZLZN5NcE3O77J+r6wiWHs1frJSTzUOLZ3EaTaWd9B5joPDl9le/nePbdo9kLkgfb
Lcb0TPnd8E9LUcavbx+ZzADmPd1AHsl10/5nMZXlYEPTKvGUt2bl7Cr0mauTVfvgWJYFrNNLN+B1
uDccOVXH+0Nfx1RrGYUNR3MBpZetioNuDYnnpXkXIjzRBW5lqq96YiM0rbT4SdGgf+0cs9uB94se
LPf1DuLltGjJA56BBrdlsXRm27eyzPtwFK11ypqel81IH+Ger887a8rNtT5pa46+uVek1JsBZGcf
5lr6ecpKvJnL5oeX1P84dh893V/M6+0Ko2QFoa4+9dSONoPpqQWcSXNQBepSpOlVvBxz8gpUPPRH
OP8/ZLPLXG8da8XFU0+EsbXZM3FqVJFlJUj0tHHv7tsETMge1fRR28smtfIV6glmYIX0qD1mo9oL
DYhp/Lx6XGJxC4RQHwIrkWaEP6wcBgTmgdYdUzHTIJ1ic/WHndsJXFbmxj/vr9OfC2/748EPUFAm
RaGWvTnXc2xks942TdgXmUrAmnal+WqZCCgciqLymjSg3F4ku1nWhXuOYH5mu6I3p36ftjIHVp1N
BN6qWfrpiEFfHB/ygapJEci41L3nRutMq/lYosxufLcSkA4n0XnZL5uvo4I84fZE3pEMfJ8Via4H
IJ0y+z1ACKxKZ6rZxUcDI5ZpH8PtRVIMvFuGMU5cND/ur8Ot/UKQb/MhNXpsWxelfqo0wCVWDlMN
mIu2FN+JFuzAbZq3x0DuWn/D15ConyLV5hFHUzo1ZwDO4bQWb4bZmk6YaM/YvsbqcH9S1+faRb0A
uTSECZnbtqbe9r7P2xZVYc1D/A50ULkvDLd48+1BSLe29BG2I1/aEq9JVvrG9fAWH6VW7NFdjJ6M
ptQf1M5vfCAorHTtKV+SvmxF2UoBuMpOxjZs7aT40emGyvboquYn26jr4kHgfWPh6EiuXZa1IYG6
2OUrMCm9Mhc9aZF19H6sEMpw4pV/8HWu70MYT+sbQ0pBb3dbpwdFXtugTroQ7dj5CZFPpZCx74c0
1OLc+h05Ymwf0PquFxHpZx4XomIi4yvCHQxJhNIbnpikyJIvsrNmJKCFP2JWT2Q5P/hkNya4vipo
diAVSEa42enm3LbEjqsSHKiSKchtp+3ADeIwcMTaM7HAni+0su/v+VtT9GiRA/IgKLoiWRti8dsB
66awqZrmFeLG9KmovfYlw9/mQaxwvUsg1fHGwHuhws21cblLCqts8L5RQ2hhBq8HXZl7UOS6bsmP
9+d0PRAuihCrAVagRnUFExI6Jm8l/sRwHgY9kGYO+jQ238zhhr9NcEfxiCiEusfmJfDKmAKzbQ0h
dko/Y7s96aV8PzcDfJtRe3uhfo2LCcKpeBC6bi+NFktozU7EAJdsKH6MYKsPYIPnB4n79WZgFJrU
NOSRcaTGePmF0HcCkqq1YzhXsnpGD80NvNiRKyTxUa5+4xtRKGVOxOGc5m2XytUwxqJOMIdzk4sd
8AyM7Fcw/pt3Al1wLnSAE9QjtuApKSp6Hxb1ffTOsBXCK/SD0JV6EDxdzWVt562XEwIh6yfaLFsG
lcmdEsDrNZ4Z7wctTwK9r70Hl9HV9QAxlUMDTIg2xUowvfw4VpH6qTHOc5ibLvWTUdcOePDh8COK
9DRbsRHcX7ub46G7QEpBB8zcxteahqiXiVpMiD2f/4kK+3yoZ9n8nowkPwk9gjVzf8CrgJ4JYi24
EtbWANHd3H+dKHDw8M05tNvFOqRx8iRV+kPO+okU9IMeGS+qtB6FF7cH5WQZbMV18MtVxY+h1Rrl
8O007Yfvqh0Nxi7oG0yTkiStAnfoP8zlIw9lfZ3LRRi5zpWiAdkD6CEigcthMRXMeqOrZdjFgPcn
XdurCWxnXxr5czQI8QnToOmLrKoUZGfZWZ+c1rJ+y8j+en/NrzJHfgdZ4/+v8K9mCpe/o8iWFmy2
I8O4shwEdse2/ChoL8e7IdKrleJUiY/Qcsk+7g98a3ch7vGHmE+R0N2cGV2OlIcMX4bjOC041Tm/
WsC3HZL6wVDH/7s/2NW9xix9YkdqTtyfJG6Xs6Tm7sxjirRjQhn+w4jzCrh+4fyIIvv3m0ciFwVA
BWOVe2erHztHA0LvCuVPia/JGa8pqGyjXoRyMpzD/aGubx1GQiGFtwehZOpPl5NSyMUWTQ553gfY
/t0d3fxn3rX2gxv0xtLRRaUkxxW9Kghvli7RjaxdqkwLsUvNXqumcJ/LUkSvxtSXD+KD66EMMk+w
tlBk6aNtq50knoVZ9ZoMvcydD1nUzXtpwDBK0vrNjGmKt38EbMgneMC3WRzlad2V8IfCemqnz24R
Td8J9dIHAd314eIx5RtRm0GXkIL75RdqZi1N2zxeQl21y85ovexrnK6yb5MpjvqYguIGAvXgMbq1
imA9uUjBslLI3YQl8Pm8RVrlEqYx4EcfJtK3iVUPRB2rr2/dgXQEEV5cO/rgnbbFnzhful6HAxem
tMCfigHMLBYccn9/lJsT8ggWiBkRod3K6urjH7EefQmRf/6yIP93ANUG6RUnnQcjXZ8oEI+opAJP
I87mZr78XqlRuG6ymEuYy07hTOdHgTnACrs/n+ubj08DOg9LCGL8K9CvwjZDOn6lQlren+uhCQc6
n0G1tP82aBn+Xwbj6K6oX6a15bV3hV57EcS00B+9BbELV7lfLCDA8J3gip59gj3jQSfh5vx4StdY
xVv16S9XcWVTOtU0q1B6UPx2jdPJXatBdWl9owfKVS0P5ni9QSydZhaQcT4a420GxGbGWxbQHqEX
VV2ooxN+HH0fU77OXx4AuG4OBUYMYBVqlhT7L+c29/gTe2qxw5XGfyJz+RejTXnghuoeTOp6LzIp
1F7clfOwNjEuR+rrJYq8FhlHwxXpMa1GC+0mKqz39+KN+azwgbVOQKsObaPLUdKlmvTRqj0SXFzB
prITP60S3hFGsPb3+0NdbwsWjewPvJFH12yrbZQXY2+XFep2jWWDRRtLiOOFacYHHVc1nFt98fX+
gDdWENGI1dQFQTRazpsIozMV3j201kIlMvddrMAwDMqaH+z2W6N4XBrc7u6f73W5gnYHtRCTNTc0
B6/ilvWr6n9anhcPbvUbw1AsXTfdunb0VS+HSTsvJxq1vHAp0vggxgKXF3rRb99060W7iq5RMQId
cTlKVvkDDq95FOop5vV52fqHkRDuwaa7MRfu19VnhAI642w+TF3pyeoZ6ZH6Lclvu1TeBy2P8wdH
9fYobG6De49nY3OA2izp9MHOPSzCl+GdW9T+PkYH+8Hnv3GA1hAC/AiJM2W2zWsby2xw4WR6oYaA
GnJ4rf4OQVLMf2X+SNj1z0N3mTNQXuMZpOygEVxuZYWcKmtEXCIMoZMJxf0L4pfB0LpASMBrj57+
rXAhRZeBhnf0lNV71mWH3gMmWBkCnMvnBPdHsXxbvC/a0u/K5N0g4H845ZdEfI/a7Mn1MXZsTfm/
Tvy+fxSvzz6B43ppUkEgfd2+QqMbZyPOChHfAiSlWTTpeW6MeGc2Flrg0fTIU+H62zMee+tPNY3j
vwm8SFPFtGQwiGrTk9i/VPWeztQjUM+6Ty+/ByB7CoPUFaigUTK+PC0YqQ3QdxRSgX0zhURkdBxS
eO0BTGf/FexZfjaHrn3BMLL6TpY1P1CLu7GqjMxhpfS6srM2OxzYa+1gBRCf6S4kIfoaGHljTbon
Xkt5krJHOr/XlDiq1jb7D8bG2rjZCkZrfWq4aMLF59xLFvmv7mHX/RJXoGJ3Nkak4ylfEQtPipdG
7BeYmr9tu1yBLYlVeIc3bylg4WsdmOyRt38z+XTM4FjXRXLGLVjbT9ZsnPVMwBpBaRafUH9/f7jr
UJ4Qau000n+n8byFEnQo5NG5SboQzn16GPTOCqWcjWe/zdongKHZk+eo+dv9Qa8/MHrmUO9IVmiA
UBa+3GCYcLrZ4PhDiENvx7FPESOGiOimbojFEEp2ea36R41rbuKrfU0OZq4cmRWxdmVFGCWrNjJd
1DDuR0/sUsSyp13X9XN/+ENGeJmmWn31dLN1d+WstdkP5Q+jc3DgCX4YJurWqEFpeOtWCUYLOfdR
EuUlNxAwF4pXDdzjPEWlegfVrrS/pqqJ6mCMCXje68ZkdoEzwhsK23608o/dUtTiRyVoXdDLlva4
+tPXOFSVVdbtZzsd678LOcYuzYCkj8nomrGs90kEq/bzYgg7wUVYUI91i34qD9rsJSO2yyhxH23Y
U1/FPHjdDztN8vyAE4HrH5x21LyTI1clD+QEut//j7Pz2o0b2dbwExFgDrdkBzUVbMsjy/YN4cgq
5pyefn/UxYGbLaihgxlsD7ABV1exwgp/aKDvykMdQ1i8TaNhSPiZDkwydfAc6F7RpONWamjP0EGw
E0Xxpn+U6dj3GHmWLa7SQ5JpaQC+ZymPuuxU9ZtiaqNyo1XL0iJpqlTDF90kU0z9KM48dV+1Uao9
J6PnTg+iJo/4jeV5inxAHs9T+nc0okbc6S1KMbfx0iOLmmlZMwa6tJHpkEMWf0nSRGjHNF9yEbhZ
DTyJSo6dqrdCLV06plMyJxNjpyg4OfvJzaRxcFLHqU794Ezic6qWcSwwEnZTPAuwDW4gkxM8+WDv
tPGD52U6R8Gb0jqYBgmDsKGaqx+9pHKcG6ad9oHRqbL6GC1dqq8yo0X73NeZ4iFFoS/VDX5B0Z9a
6Zb8Gcp+/MdGkwSvPxTc4/uq0tyoCowigus9thnE/qwv0bJoKVQhDdWXbe0PsrfUfUQzGNP2sjNM
FFFaVX1qCXK7/4CTxNrnmdqyfAQt3A0nw5pbhJUQu46Qgy+RgBFJ7vR7CTa0/jhk6fB9MdCQvucN
G7xAoAoU7xI18xYauiNaV9hJR82uzxDj2LdWkcgjRrT9dDujTWCh+1DM1YFPzR4zdO6+G2MpG3vX
pJMtwtRJ0vGgsvaOL+GNO99pZXvxn3rS+mSnjZZXQ2/JGjighZqXH+pWinK3uGOd39SV06Z3qlD1
b1IkdvrQ6HiXn8puqmGPtAKn+l4gjvxQixrePnIxWReUkaI9DubsNncyQXkkyEZ9sB50PjttwA41
hjtHT+x79KFwZa8xuW3vYnqf2gEJwcF5nKHhiSdZRnn2QXqAXHZgg+ruax3P+QMK7IiV5CxUdywd
LVZCMSRwvVFVsbUvhdu431PkRtBUzpE4e1BUYBIHQWNkPqaNPaOporuRrvpFYuTj3jB5PbVTj/Gu
8dT0jZD/jZYyax+sqEKENIUFiEdxhVCfVHw8kWYdr16saA6TN9ESpyxVR+HkIBoVLBKt7PtSGetn
SY0qMvzIyJP7KtXau2ksBwTCczysj07TGZbiu1D9vtLKj6YSDknmDZmPZBlX3g59JRE/koDFEo9s
mVbezowVpz20uA+35eroqzBrJU6jgwHKTH2YM25nP4ryPjrN1MafQcu7Elkqz/pCoI3KP4DHEd0h
Meh2AM9Yoc4patfbTdQr692kIKWFFkrezBzHtJ+wRfFKFNmcGZcwDV9oDNNdCzP6rh6dk4uNtXc7
qqL6Ywi2+W2K+lj5o6aE554UA7fir9acJr91YcrkK7yfqLlttWn4BSPOxVcc4SjPH9VKdQPFjQdz
t1jx7B4HHn0llBM2Rg+qN8XGSdR820drwO/gqCSGk/uFFtfiOZ4sKnP4HzbTrkETo0Yox+jMk5q6
kQHUzinye5UHc8YLZLQWSCydRBNVlN0YjFVcLTunn1zzg1jk+AsM5fA8jF2rPgy5m7pIsSHR6Bey
mIe/bz+pr8QwqN+vpWU2LaChLfiwTtjmolwMWPOJuoePNe2UxSzu8QYSJwN11SMaUib+QkNzP5g1
0i8uEm1v/4gXac7zyBE6hQWmnsuFWtA2kgdF19SlMI1T2sX46E1LnOZ74hm4U+OA//bM57Rv676F
/jPmZFD/GVrtVF+0XJk/chkV9a6QS4/Eh7E0o+UrkZbiVl/rTpGIPXbqmeH4HMyiD1237ZGRAAnT
/tZTzuo4FW5/iNp2UPYgaSaM6iFvmQd2gPdlro2GR91JAHP5U992ZVD1SLcdGlgNeoGyFX20xtcn
c5xz344H51c+atHywaQ1P14J8S5iLsAEJDtraRukEJHuefgzDnjlmU5pEofoFg8YFA6cwPXszkqU
NiTm8k58qmu2PRe5w8uoK54NBXx6hpuMbvBIq5GaMk81OmYl4jdYhfjwBKYrWfBrs4OgR5WWDhsF
/E2OkhpUPLAUsU7gGPphz3PQy8cBE1Mj0KtyBh5iZN1wO9SG0l0JZi/iSnQAED9kiqQN7J7NFK0a
kS1iKZRMFvmrz8e7phl+eqnzV4jomm3f62OtVQUISihYrP//PwDBupitqqd3emqgXaEBFEXtUS6q
h4GCAYGdQuvXtw/XK98P1w7gQkyRzuUWL4Sm2WzpCpMb864KvNXOHuW8+soRNl8ZZqUE4HrEUV75
UefzGhvpRGWhe6fShpi6h69k6n6hg4sKLAuttWBGVrC5tRCLzHZu2S48SdkMowxPKOW2llIXN620
YnMnMmFJ2F8ehvN7a6mnYRc5TTHfmnYtUWhKnME9WauFlx3oUY4emJK1rvzSIRRgH3SUFp/QLhth
rapxuwQ8tkb7pKEK1T15coqjY0WHsz9FyRC3J6tMZYc6n+2kuxxoJAEfeQsyKhi4oOzXxK4agBjK
O35PpsxhpS1wRrOpVqobK5LJskf6LXqubCUbfK/3JvneEhRwpRXnQK8b/AbAm/N1TYQwE5GpqF+i
2SMDG3kzyOgoRl7ppl9+P8YhdV6rXWArt2CUeNL0vtYRB9fsNjl5nZXdIhhWXtsm/Nqzi36dDb1s
qnY844ien8/GIIIFP49eDgqj000mXBmYRn/tPK+57sUoKOSuZUjqQ1vv+LppBCkrexFATfFcozG7
N2XUfSoNT5zee7rWZ3OlVlKMXHGQ5xOaWLMO8TERVkaRPen6UE8HRyIie+XuXxfmfEqMA78dss8q
K7sttCsIpsplKGRYYDdhBOt11fjEbsI9zl2F6mVvT5n6/5jcSs6GjsPcaM2fTy4GWr2gwCfDNtaG
/aLUM2Z5RK3vX0IXxDT8bE4oHcLzUepqLpbFMWToZGK8cxvaWKnVWlfmsp6TzQKyr1EvQgdFBd21
7v9/7t3ZHHu9HJUkXOjS4JeoQbbYETZCI24bc5n9Bq4bLlmO0tt+lubdFd7o5Qd8oeyvAEROF23C
8/ENC+fjoqHkhyvgFKCci96xI29co39ys+Haml6eAAyzqZCoRFVUSrblcUihbdEXSPhEdf1DU7Px
UMAS8hcLNPp7v97qEsm2pO2+ilFtvp4dYxFMJ5coP5OU2vL8j1WM74Yt8TfDuKXYT38CINvmgXbs
UuqNVBSKepK0ZpgIoOvh3fQ2RnmpJuOyYlNI21y1feK4tZPNcRgXU/YTOEEZTlZ2TePo8qKl2E8x
yPHQoaYEshklAWdBwu7EoZpm1KmLMvJOorWvOWm+sgNWfXLuc9pLhNSbYeK56dt0zkWoFML8ZC2G
ccJsawrdQeq7t7fAa0OhxEXllWrgCow439pJl/VL0boiRF50DFRa7AeEbJMHJGeqK7vtZeOeH2N3
Zc6b60GGGPWCI/rnGDdGi46jBit2TEpz2PWeWQ1+U1S8WZnVU9wGrtxkP5pCSzTb1zQUGf0p6yAO
WmJGzXexXJHddaAOstt6iaV2sJcCrnmBB4x+MsZ0EFeq0q98b34up3H1yiK/2QRGAI3Lrqu0JOxN
aog3GnVp46ZfGtLOtz/D5UBrmAfAQQdmw1O++eK2mS9Nk8ZZ2LhtyTuRpx8tT14zsLq8x9blp+PG
U0TjZfsmpKmJ6wZaDGGfqfEDgpGrX3I7IGyrwaxFwzSqrzx9r80LNCFSGuBkaZZsDr+JiWqChSqk
3X5BlgsJXrmXUWK+/5LxwF6uOGM2MWj3zfo1Cd6zhnRg9lOfD6n+naAV1FeegcuzQl8E+goJB7kO
Mcr5WWm82tFKsy9DfSK5Dhp3SpD86vX+kwp+9ppP23ryzk/LqqrCHUPs79De0s9HS51l7mUHN9gt
Z/Ohgo2wUCnvlRy1kAbBRQ00dfZTjHkxge6bKEVxn6Nt8O6NuWasJFnYSa+QpvNf4ShRS9JFwd5p
7di3lky5Q2NT+e/do/ASgQ4AL7WmIevK/3MzTKWs88i2olMdp9o9pJPOx1kgv/L91tP674quvUYk
aSCu8yABR9isaORWah6NMMgRtujrowevar6Jc3VIfRRnl/FGuMii+qUV4dX79gTXZdoMve4cCjWk
V1AZNltHtWMH2zQHiq2TuMjETho1d00fO9T4HdH4gsdK80fZq2Qp9FuvDL89hszcgowNRZBwEALf
5h6b3HGY8zwvwy4vlaDTxynQ1Tm+0qV+ZX25wdT1YnnB8a2/4p+vSHUhxkplKcNs1qpvKCQXRVB0
7bCfLPJA9J21YE6k/e29SwvqecUOEptx1WzFKqYZoWlNK5oQqvmfpJmrRy3Pp726doGjxUmOgIPG
oGtt9/PbA18uKhqSoAjZUmh80Ns6n+6oYuiAekYTSsPD9Qfi4EPdlfqVTbu9s9dp0aTD3NCjjkPR
4XyUSpkWpzCrNsTJrTsJl8Zc32njIdGzMZhNIzm+d1YG7TKPhAgECAI+m1n1GfJlIMOLsFUpr1vd
AGKecuyVWV2eBwi4cKHW8JOZbcEZaFS7rlDdOozbLup83aKIG9S2PZU7J9OCQb2Ry9w0p6ZXrzlp
vbxy52dx5Z/TDCQnBzq1FdWpKivpEQBpwqhf9PiO//rpxFl8MFdB+Z0GLhsRsLZei7tNobe+nXpz
dZN08WSHyVJ1aUBlQdN9oBj4UjBDMsjEg+C3V2Z3SQ6ePffZ/bJWoWMf/uYgDnmPys2DJqv579LN
5i+i/6GkgO8m6PzG0ZScGiOznEC1FAq5CMA27b7BdjSDSq7J6BhNdY91Q9ypTx01corrVY62EljN
bvIRrS7HQFHdKPYnrImdYIxyw76do8yL7pexs4sDN+psBa01zpnPJZW0N33SWRoq8IWOsjO87+a/
CTVu78GLMN/xZa/T2esa+dcwJkf8KY2lW74YiimSG3BjVU2zDi9KFNPE8LnKjaYIJwVR+F0eV555
O5aTGu2MOp6ik2oOGAi4eE0Pd7QijKcp8li3MqfEs0N6waCToWQowSqVbX0F6Vq04dQWw1ezNarf
eq1Ka9cgX50HaTvP863IXLDciUWdICyA0r1XVpEXCL8mwlMceoB4bd8iu2y9WItqqs2ZN4dpiiWv
3XbaU7106gmvgfJj3QCh8Cl5XzPu2QYYpNCr5SVjrgcDTO/5WU+dkuu7n5uQsDZxWbNm/qFXdlXz
NHjzsFwj4lzeLURKiMSRvdOYJy48H69z6ezaUd2GNVpk9rEaFau5M5bcTgNZ1/ZnUaR9d6VU/Moc
ERZATJBHcLX33MwxBiuFk90COV7jKUK2sfEVg2wtNZb3aqyxnMwOxKHGlQYRaPPo6lE586BDjs8s
3oe1H1bf1EgpPZeVV+HC4KX94e3L85UFRWXZAq6DMOSKnD9f0Bx667JQbwmFChARpCiUu8ASTWHs
o9hsPZ7e0rqmAfDKir4o1bCeiONASDsfdKaRqovWGcLExcbdl5oa7dWuQ0IphWR3JSO6nKH98hix
XVan4q3Ai1UIlzRuGkPi3uwTaTCG5DAfjnDhxo99mlyLXF4Zb9VqgviJiCtru4k/o3RCBE3Xl3Aw
9Tr2ZY6Rj9+rcNb9ReQDTaM2j67hVS9XFF9MeH38Q0wKq+t8RekiKjj/DGo4Wnb5kE1FdizsWPxo
uKWvJH6vDUVShnYTYBxYV5vnXW/1zsScQQ/Rk5ffS6WdEFSngR82VtFfCVgux3JW9uyqUkK3EKz7
+bRErQ09NRojXIyxPxHWaLdiwMppdJAae+9BIFwh+KHgQ3SE4sv5UGY9ozAihY0sShaRNvTzXdHo
6eOid2KPjF337vFAknKTrQIGq2bjJs8sZ4GOuanYIbYmia8IhDbyVD9Uuv4IjqW9coe9aFuehxBr
7EBORJFuJbFtMoneGoWmAFEJkwHtvQBdgSELsqjKlMdoyKIJTFDUqhT8UzoLkxajEz2ZZhkfFRUX
vS9iUsvpQPHc+fn2sq/LuvldOso60Beo9tPv22xcSnCp1heoDkwdtgQ5DjUHXXHiK+0G+l2X49DX
oKtIfRIm0lbgEYWFlreqE+xaAbqpXMUIb2xsEIzPfZ20lLebzsa5o8ABvDvOEaCrXQvVbqZNZNfV
j9ExsmWfVlXv7BBPMNRPXedilCgKd/yvXDJXf0rdNDN27K0a9xdVm6zDaGcubV5aPEpAA86ubqu+
iKA0TLKov3djq1b3mSGi+MAdlZa7WO/cj3gCJ94+Wo2Snmw60Xd0hbk7dNTKVXwbECe/o0FVYtWG
QN94m3pmnd0SoJRhCZSLfjKBvxLgR+U+5c44/SQ5A0szV7Tzd6nujqZPYVzaAdiM2PAxI8HFo5kM
63ebRbV7A3I2BztVLCPOEHED/bRxM2XZCew6s9+ZicHE7zQelv40CCONdjTGDTPMI8CAh6UX3OFq
n+TLn7LCz+gDDEagxQK5xvxggKWof7aZyOWxV/OcdybickbbPsKcq6OjIXnyIOcMpwyud4zLu14l
Y+wjSJZ1NyT1ZrVLtNz84JRJ330YpWc/G07RzAe8xmnkp4gSKAdr8hBeEWA5XKQKqogmru1E0a4x
cvEJG7zCuwW9gytP3aCBjbNRPJF/Lc4XKlBZFWSEOu2e5NPJT06UtiZOhGNZ76N+1NS7LlMjaw+/
GeiZQIECZodT59hkOq3hoBVZiy46FJ7aPmDjh/wg0DVFOwywtX6hcaqMQU1Eq97RdbFiqKMe7l1F
O+OUo7rKsuwVQaNxtzqD/LTGWquPqp7VX2bsdrwwpw751ROpWZP7J7o4GrmXaXsbC6rmaZmgHV05
NK8cTdowRFqIiVGn2tbenLlbYssqy9CQeQ7Gp2g+2Hg3XcmrXjmYNHGtFV1Pqg/E+vze1dpoSO0m
rsLOBDxrL43YR1XdHI3iKhvnJUfbXDbwEdaysQ3wg3vgfKxYm0pdW8jhEmkgkZPrsvwhtdVO3ULP
+ffkIhm9j7Ey+aWLZLg1JPu1xnbG3s0x/b/AsNLSPQy96j2aqREnQAWI8wMzM7UvTq9QX68iBF5O
bjFy+tHe6aKj12rzNQ2L19aML7Mm8WttZJthZ7kjoOrOVWjNY4E1lTN9XFJN++0ptnulQvLKJnBe
9K4IENfS3uZ+rpOGeMP26rDxRvMeTRLt0I6lc/PeV4D2BCJ86OJBxuWhPf8w3GMDZoBZHZpOVNxN
bpkfJbHquyOXdRT2GfHuWlNbl/Xfao9iWu1sJHVYTXL+EMeNAqwyA0OIVuzu/RMyqCytNSzuJWOz
bHncKZYuRBNWvZbv3dxud4SE10Kxy49DC5iUzwAdTa1z69nrKSgFpdpUh8tUOrza9FqGyBRXYofL
gJZRXHqmtHfYblumq0IB0mxaSdWIxuUdisXzcdYgTs6NPtwKarpXIqPXZsWFQ82frgJ/btYusoCl
AKFrwsTGdysrY2NfqUNzZVavjoJQsWGpKwl1u7G7OSt6YBfrF5LJvu5zUJ6Vc60PfHlSV8MBNOLZ
dirJwPor/tlyPCVA1/Ok4W3u7Z3q9N5N4WlD0C9ldGVClwUqhqJiyrVA8ZTL9HwoozOIfuTIZ6Jn
H+SDeHaH5LiMmuGrizoRkhQG9mva49s7/bUZIsFIfWql8KMhdz5sl9lpEdl6Q10sSQJETlUcKvFm
Jay9thFfG4rGFukqw63E3vOhlH4Z8BHAzdRSLBzREHGmPbRz8mncvT2n13b8eq+uGRUseGtzUdie
UMxpzJsQ7+t7By0rwHiyR0Qzz7kxomvp8EWbkWSRNxCNX3jrq6rw5vrLu0SRrcp4Y5wmd5rssg+x
6/Q3iodHsDkX3i7rCTMVsubnEVj+wyhK/DZxqP0axV1+6AGGBLEBAc6r0963oli5ckG/eBafP520
qxCnXON0IFdbNODUTnqmJHgTRnlXLgfPSolJvVT1ZECaWABWV5skOlg1aHbfrRuh7JrG8p5EO84/
3CW1R18oTmP5yWiW457ytz35TuxxMUrdQiyrYCK232rLOPkTlPjOt/GN/CQ7MtidMyZWgupPV4or
n3rdM9t5eWv5HygIxeOtVzPhYdSpgGnDGj2nwBVjv+9yTBnfvaFWtBoqRsh7sqc2NQEpXMUprbIN
50jvdkYh5GONFA+mDU35DZlTUuj3D8iF4zImjhEUds6PCmDexWontw1jHByAF2M8mVST+UnHzfuP
lkTRlVjx4mhq9GuwFCGvYZ7UAs/Hq8kqwXTNQ2i5EN99Q6+4upcGO8rAHhzj89uzexH1PPtqjLLW
/9Dme2FgbQ5oWbaRXeOUiwK31qgPNe3nES5BnXsA5Myi0nwxzrobSPjkzr6zayv/ifVjiUZ7NNva
iUd1cm7nzk20fS2S1P46lIi4+XNZ52gZt3aDK1KtOdGyK7to8MJFRBjTkQrYUgdFAZK/vh3abIKr
26Gbfa81ykg+E48apom96L1jledafyKM7MSunWOPyvoMTFj9OE1V1P4SCinj7wJTSe+pMEqSIVNF
h/hOF3bafxqbzvltaXHxnZL82v8CJo/anMzS/lvCu4mffW2knp9htRvtEztzHiYQKtlnQ5rJTygA
7n/mSgr66M2LZd31S5dNd9VE2fG9tz9cG7ArNFz5+pyj9Xj9875N8FfA/QxaWIMV2HteN/iZBAyJ
Hv81DtjlFmMoNH8RTHnR2dxsaUhTLgbDthbmSZb8VxdKu6OEB8ugN5LsStR78QCspXQiRNSe4C+S
LJxPK55mzKmLTguVybT+emMnoHh2rvkZjUNxLLTKvLaj+QvPNzSPDYB0pO9Wbd6t+IZidgrwxMUI
JddHvZ/mpZX7ZWmTj63ItfcK2HPbEYpAIyQHolO/rT0Vkq1Rl60VpjJWd6iFun6jDsI31Onn2ycV
cOLlzFhI/GtcXjhUgDdXnysmz0MQegmJIBXxQ+8mb/hkq/O47CmKwcmI5sEQQat1dfu5gW7zvCDw
OYS5hB8UjGxw+A9UtTAq7aV31xbmQLWgcNuqedBBanmu3yrFsHzU4LMsfowkSPEJc0tZBsVU23c1
9fsUND7ag7tFGxPbVxxthrC5pFAl0rHDICiWyCb4lRlXE7SULE4OAF/mdNeyKMWBK2bWH5e5FM7O
1WbX/dSbdYV6Q9pZBnyF3AWmP2QYw3acsPaO/yqyw6TY0/SJOz9agqG34AapddNG34Thiu8oE9K+
isViJYfIG0b1qCOgbn/PVekZgEG8UnnE99C19gpmr/HBshawv1hRpl5Q07HHO3jBT/6uzFz7Rz70
eRSM4+SlfrJM0BIs8tK/akdbj3ui6OwjLkHFuPOkJbWTZsRDB5RgToghcmCg2i5x8izBOa1b0b6y
0pXoDyQHzfRlaU32ri3QuDrkRiIl9tez+A9jdMyU4bd5f+txUZb7rKyyhwpV0UeiGPyA82XOxD7r
Fef7QPUP+l+EXIk/WgPZSd+tHSoppPsrXdSZ2kmfLNJfZrXSDy1bH+veSBG/0MWKcr8Ge4SbdSml
9i1WxqHc6yLr7WPS9IsbeJ1URVC6WQYZG9sR2NaTrT4TfnTeh0xH9PN+nPu0PLhZ0icnF32g7KAK
dN6xjCdRHH190Fr7gyV00e1NpfDwbJakVDA95wRayNvHYYuQWQ8eDT7+AVBGv2xb7IBgXkFBtEk6
Km/hIXE7DIYN4apgALLCptFD7jPjWtHp8jgZuDAEQz0317CHL/nn5r5B2MLCdJEbjjt180NgvtFV
glIZalZvuJ8wVRfeTboQSwRmb6jVUQH/od261SBLgs8GC05KQdaAwHYcJ/suKabhA87rbn7MrCLK
j7WiYqq8StI0O5pwlvAHvaqQ1PIK5VseVbNB0XNIvUOF6esQZG6XP8t+GJ55nHE9c/o2N3dD4aVT
oA6Kqn+qy6rWP3V5avywY9SND8osCisos2rsbji1hrw3K54fjOzndlb9rih6YOulVidXYpvLj0ZT
VdVpQABK5s/Nw+PmAypFTYZXcZk6qT9bRep89mg6RqcJdsqCrQ4d753MVSXFNL1BUMbv+9zqvr69
eS5CVZ5XWN8AHcDbwYzZxFgVPL1Ymp0XTjgWBB0FOzq65jU5l/VvOd8ZRPcvXGv09IBjb56+ycOV
rmwVLxzSQZ8PwEdxilxULG7d1krvDLMw8n08RK1zJWS9XGZSSAJWwrqV572lhhU0/6emUNPbph4G
uvLy0GlOC7m2OzHogrl6W+xKVR6tqnt+e2VfWrjnk17HpmZGhO6u4LHz994Tk9sDLkxv1T4aqPjq
Q/1LcdX00U5iJB5iqbZPSanIZ/AE1XAzuUJUgaKgNYF1UWndzXRNv8HP8ArgwsWo71zgvO0eoc1p
vBe92snD27/4ci/QxFg1cFZoFKDbzZ4E/JxhUCyyW1RyewzW6+mYUp+/cl1d7gXyFY9WO/KygNy2
8FdqFuYSK3V+u7RKNIUePMYnjZqTPNhSxWy63HvTNH98e2qXsRclWlJ8AC9Q72kznn8Lu+rUatSL
9BavAGdfTrb+1TEKhXuwTr6YdlW+VwsTKx/67gaEwJWWaFwg3VLLkCP05FsNqZrKN7mhcWhVrvHp
XvlkL/ohq2j6yqvbhMokwqKY3TG9rSxE1uYePF8ZT9fACpefjHI9FQTqCKgzELyer56XzW68gFFY
i9fzjVbF84ehdaqPc9u3n9JMDj8ttZue3vvJWECawdSdAAsiyn4+KHVzs9ejOL91s7Q5yirWnl10
r355Sq3tyqHSroTnl0uJSB2C1NqKCYZvsKYK/2QdHdFT29NMvwXxVflyofhJmJkHb89q/VvOL4Xz
UdaN+s8oqWbSGwKEeKtKU3ywwbgjjY4vegvm68PbQ11QUoEfYvrK/yAcR411WwESY9Kliz1nt2Pe
Nn/tpPd4UkVXWfTXlj69abCLjw52RYdqvySmqPe23UrlM4Wl1A2iQmcjFdKb8GvKcqDoeewMT5Zd
Vd9l52V/uNIN5CNm2oFGa7bNvlD7egbEhmTAA/WzESjNoClNMGd1H/tda+ZZkBdR7ABuo7e0KzWl
NfZ4bJc/lKpf2k/9MCbxrxgH9ciPlKx/wghtSh4o2l91ybv4DhQWrVXCjzo6utMXWiPaaAIhEyJs
CEl2lkD3ou0bfV9VdvLeT/4y1IvDIWwWWkTnn5zeb47fWizC1pYOKqsm8WckfuTEz8e3v/hFWrSO
xGMOaorOEdXh85FSaSWmV0KYaHE48sHyimfbia0bM9G13VTPPWSQcbx1Z6+5cr9eHJ6XkSnjU60h
irA3c8zRrHfHiuWcrM694YSpxw6c75XX/LVRaBggYoUzxdptO58flnlwdpdcOblx3T1U7jTcR2Xi
vPcZZC4U1xEAXl9D/j0fZQH/qIA+Vk7oTcuHupyq26yzrqGyXpmLRYeAe2Z9BQG8nY8ChYrwOO1R
+sE2wDnKsq4+6uB57Ju398TF3Q0wF048LSqNlhocp/Nx0M4YUeRI4lCx1eE70vvuN5wNOjwN+ml2
Po9l3g7HxUqja+/8KycMlA1jQlnljy2+lIx0JfVECgzGZoWZSVFhM583lAQaz5NXLrvXllOnKEls
yWEmWd1MMyWPnUCZhm3neMOBVple7qzS5sp5ez1fG4jiBnJtKBSpFyzGKkpFnkURA3mYaSN80t7Q
mU2e3j8KxeMXjspaTtlMB74sisH5GIe9o/zxaj3Zp3p0jYn0ynVBz/L/BnE3x4n7HQYe6FyuC3v+
lnsthTYr6ocbeOPiRy07I6g1O+WKNMnk3z/BFWRFQAEr9KLbrNKZGHq3BDJctd7B4UX0a9zBr2RZ
r21+LgzoFKgYwYrZXIgx0h5DLRoRas7cHsqh7Hd19WjVD+jWm4eMQPjKtF7Z9DYKhCtnF6MXGCvn
25D2EoaXlipDPTLNH57R4Ls6Tfai72lwzNcMIV75gMSzlK1XnDr1+HWv/hNMNFMMMctzZThLKl/j
gvQHPpjVbsg8+jdqot1ElG2/JIlI4isTfeUYcGmhE4vXC+j/C25eodStlqLVBclhvIHJS+pilfGV
U/3KcmLnRMBJzxv2wraFXyPD2CUS4hnESu2oWtMvA+DYvmqk+/75ANVDIhZCDKWULWKkFlo/9rOT
hJPX1w9pVajfwSMlVy7jlx98Fv7h47zS/tbmN6Ct7Ts5ddyVc5kksJkcBT8I+Gaj2LfW2tmYXAel
JO5wGl9LbChWHAydMk9ETsDe6X1OyoTHeT22u163Kb0tYkR200hcCks6umLqrjErT7stK9F1u6jv
6ACp4H6+lK5X/O3zeoBy40nzaQEcZd4njSJNf8GGeGmCeEgs+zNiAESBeTpY+sH2rKa7sXMjqz8W
6WI8i1gF1v/2NXCRl/HAwkEAAk2DAcuATTgMrJ+XOB6xWMWPFK2cdt61+Az6s6I+yD6/xi+83E+E
HpgvETxQj4Bcf35gKkHHJEFWJWwLuAJqgi4NpoaZj+jBNVzI5QFhKNTW6CriwETOeT4URMaobipY
VgNarYfGyuJjVRa/316+y/uN5oWHJAY4R/buVoC1MUs7yhRUUOfclXvTG9tvo+5md2Veajt0YMeH
VAzXlB9fzJzONzH7l/LeigzgIdySjDsznWvqGnAd2jSzbT8dlbh90Fd4ykmRRZsIPzVHz3vQJl3k
H1HIqkyghlaLBEWhqpH4D6fSQf2iJHq6fCvKQblv0qXQ/YndKwPK3c1/pjnMd+UEtxCylItiV9wW
ReuPVaSjbGQWsP3Usk2/piUyt36LIvFwFLGSX0t9L69YdBFWHQaqYyCJtoWDqhkJEu2mCa3BqSxf
uGV3O+tC/dTH3fxFHar+2HXJMt7mYm6NK9fFJcCWSJSjgeEcNQuNu+N8E2l6OmdGMtDiNRFj242O
2dIuMhbFfqwSr0+feplV7V2d1m75yNLP8Unr0+IPgG5hPNt1O+uBKinBPr697y439+r0BcWc+Ifq
5TY88YhYvc5t87A3qNfoc7t80BDG+Pv2KJenFVaZB3KahjOds611iXQGCX4LLqczA+H3KyCjMphi
ktob6KfLNa+Ky7toxWagNQ1Hd2XubRYbwRzdWCIOE9bBVbE3XYV2jwV8tgoWYU/PVmpYv96e4atD
8lltNhe30hZz51ZZM3loQIcNrl5BN6r2vm7d4X+cnVev3DbXtn+RAPVyqqlb9ra9XeJyQiR2ot4l
qvz695I/4INHI4ywnyQIchCYQ4pcXFzrLueyqNxTnaR75keb4y0yFWCHuFTXJEEbq4QcOTCC0jiI
6pwMkfhLT4v8hcYvV0zc0EbZuVg3hqR2g3c7zHoO0DrJLBtV450TVwEI6faqRE1z0I0mumKn3hxT
VIt28vONTQNDHVEi8gbQr2uxGYTMqrZ2oyowp7Q5a1o2PQ9p47xpEbLbO57LS/A2EC5kVoI7R4Hk
cu1bTGfOHFW7B2GohyBMkt6aHFgFrv1lQjy1D5K2cj905lB+AJZPzyPN2bYHq+vM/BwbBhqLltN2
E8Z37VCcHm+t+6uBNaAzBOKIcgA0v9vQkbdtmlJqLQK3zntkeY1Tmyf1vxS48sPYUIw59kNb7eTb
W4v/56BL3PgjIUUZtp07AQtOxdvq3Ga5d9SKEOVNVSv/h+9M8un+VlKlRLj8lD+GmhDWN+DKQHU3
C+1ccF8Eupr3R+zT93RPfpek19+ZnJ5iLnUV6A7radHsAt2iFYFAXT32HVVBNjI0xPCO88viNlju
lL7ee+K/SZbu+Fafp/A79Uuz8UWWJa/VQvYWRQw6fSQwS8tmnawq0eDVmoDmX6EV6SsdVbS5i1/r
h8wooIQWQTuY4mA1VxlMpxhDhFx4EcxtitGoZbaANZ368nifbmwZUgh1WV4SGKLg7Xe0B3NWBqUG
EB62yhWd65nAV8xBL4i7j4fauLWWigQpJTmLStp5OxRd4VlGpg39m7Y+MIUKS+4qs14pFbAsG2xe
6jpoHS0IxttRIEe1LSoWCBYMNSL8SmW86+e0PT6eCyw6/pzVpqQ4TksL5Art7nV9PPekI4AEDwHm
VNn8PQYRPv8woDu0b408LLLyMCtc39+yNlVyOr5xVbcnV866PBQTlqCf1FnDQA1Tm1Ge7DhqFDqt
GE0+NYMy6f/laWX8BQigTC5U23CY15NU1Q5Gb9XhYU4i47NqZrxaWpAk7jOP+QQ1V3usNffUWDVg
og5PBfsaFaPWvGks3vY+BZOiPSCNmdbvbaWZy9i3Ei12Qr+tgXsmflskSnSZHD3UjtmEtuqxdKVZ
QmQpstl3pNVk4ADbrpM/1FJOzrW3urwIYiVT44OOYnZ1Ma1BEmKF7HrIeFGdHyYZgoEQGZDVSupa
9FEWuVOeOhJJzze01grfadxN/aFIkin7GIZAtApfjrEe+4mqj/KMtqwt8Q4RZnEt6syxfxaVPvWw
xtypekJBszA/5qi1gZam0ev8TCw1tAMnKdX8BA8jFr+YbWMdjNYVNngRYahU4AuJ0Hbce2iuzUjl
niu+1rM5hW34za3t6rsY5paidFojQtpQNq8v2KYOPyZKu9XR8nrb9MehwZ/ciU2lvkam0scvzoSS
K5KO+EE2voElX3ZBDlL/GsoRlrVvx1Uy9UeEczv9FzRiohbCdkiytjJzPvf97Flo7jZgWIoGfZQ0
LvCjc/PewQsjslsc2LF/y/LnuePNfhGqyHVfK+exPhtCrZVj2ovY+WscuNv9wTba+QXsZ+2wUgg4
HUBzTtr32qCK60vTin/MRlzokIOkWZ2Q4HGdr5Ne9B8zNUNfpkubdn721KjNLh3aH+MJ91VuSt/p
G7jT/lh3SfeUhKXSXUetkkg7Ox6RCronm86vgBPkvkEuN5yxutN/DYY9h389PoVLGW51BhcrX+of
+ELxEltV0LRO8xrbnAAPm5W+KD0j4ZOELi0dCyCxkqqIeeY2+BE1MqAhWYr96/EP+P3+WP8C3n+g
2slawS6uoo0FsH1aVOMDaPm2dRxnr3ovWiXJ/awRuOb2Ueqph0mvrLeurSTzm76Yq+ZoyEnX/DLN
ae44rtIYPJ7CIjnYSif6U24mrX1AZayOLr1o4h99Pc7vc+DCe+ouG0HMNtBNJSqjDAgg4jZYZirO
RoMkWxvBjPh1KY8lklCHsG3ekq1YO3fNRk5EsZ0ADeFAY9zVXZOirqohlouykDM3vgUq4lihQT5T
ejfn+Q2V5Z22yPJkWH8dbmiwq0B0KDos0/8jSSG7i8q4T6sAhTH1WTf6Aq5Z2yFTntVX3KLUYEpn
F2RTZz893hgbdx22LEhmIHBP+29d9lekHSI2llVMlXpRhpzgsRbdHt9h4/K26QhjLYmqPf2YVXOh
LowRJWhRBUZZyIPS4vE3F41ydNVk9F8/IbwKKKxiNkNhdbWUbW+G1G8ZKnTFUPtGIrRLkZpy54tt
rRvyIjRKlqbzHS7H5CLKi1Thi8UJnhvtLNFuD8va25nO5sot0iILf4NO3Wrje2hjFxjO1kE2pmgc
IMiP6PnUQ//zqXpWe1jxjWmBQ6DmBU8XmNi6jAEXbtBxNq0DyKf1UY1q8UWHkrbDir9z0uZoUWen
UMuTD8/MNf/FrIQ9RjZKvgCwPPEC4q37DmFE+5gBle/+Dumxz+8JYvl8naoCD9cy8WouIVn0rvVU
GYmVPk+Tm9QHrwIiEjTkt91B6Rz9K8qmevuum4YpOYQN7tdHOzbzmvKGEP/GoczwG6gVI/lsdbMa
vecOM7rnZJ7t/qmJgWD7oyWhlqtKh8ox0h9ufCxhHeU7524joPEWRLgEpSGDgtyqcTNCxUWxzaqC
PhLPEDSKb73p/mugafZkjml4fO2hgBxD8UDnjPPEXpcs3KRKUOBzWt7zTfaUgVV9HvV22smb7+e0
dBkoj4NiosG2Zq7UoQkwD9WVoBhT8c8iUw6Exs6qd5owhXowhNf/eDyv+3t1ic6EaUiclL7WdU2p
oRI+pGMfqDKvx1Nv1v1wLRqZmyeZZmHogxdw6mvpOFyxVusa/SFVeiE+P/4Z9/cFZXrmzLMEWJS1
duhtVH1SQ7XpAlkkuIlmqvkOdLF+oBb3W50u/h4Je3r1DrIBR3EeAAiiiLDGUYeeLkXYax3kkSGZ
gjpRe3BqXqKEPn6tQ3gFQVrtGR//jje3N9XCll8o83hegRhflQtqYEx9Cokm4NxFykcv7hvlC4IU
ff8BIpEMP5feHE1A0ApqVDCScbeftV5RO+gtYDIPmWb2M1WGvPoB8NlLvsV6A2C5wd01/DD0ne1e
eE6aP1TRhTGsHYrCX2JTKt7RGqpsfKeIKW526jP3QY/tA38NmUosBqmG3N6+ola8WeJbEbgW1hb2
kM0fCqoXO2fw/o5fSk2g6wFHsVN+V8v/uOM7KNo4BvV9UPP0OhbEl/ogCJPSV1sj/mrlY3YOEXp6
00dO+vo2KoPzCMTtjeoaUgy3U5T20PWj0vbBDBD+UlD08W0HDanH52BjIemeAokAvsKbc53GzLFC
qyhiFDtTzMAYtfyrWvXmzu1xfyUupfRF2RaVLwDEq9Dpjl5YFpHFQhbJ9Jdhy/GZ16F+NUr8If6H
Cdkcr99wGR7st8sWESsGvTX7QMI3RdYAwlltZPr5fxiFEuRS+oRHuy5FtijaRbkRyYBLSx7DyhhQ
ry33KgGbHwcsJThesN/Ua27norP59CSqZIB+uXdOtKm94DUwf388l62PszTpXG42AEZr8eaq0Zok
6lwZzHnTvnRSj8n5nBL0mKXsFFDuh6LcBKONfiD4P1iZtxMSfem0czIQ/HuteMpNN/0pWh3KBO27
nWxvcyjQwXhNLZ3GtfIv7NJQei24KJKIXw4tYD+yamoDUtlzCL3/SnA+KaX93nFAbFdfCeDU1JVm
vAgGocwxKWXme2iUnB5/pfub+v8hvwCU86C6U1cI9VEkeKgMQd/r/XzMaaxc4FmU6ksc8mnJqmoz
OT4e8/6S5EUGo3rp4C5Q59UbGLw9pIOMMd22tT9Mtpz8vqgX4xQ9DWzDjs+KW+4drY2JgppCMQgZ
dl4E6z46Lh6oecDwD1SjA84YIdqb4erxErl2/VaU+p6/4cZGIXlGl3YRzUSKeDVJ25kgdEh3CJQe
Bktv463kiTI8J430Xn1rkaeTR6MnQ/meiHi7/VNURyBa5WPQunp5hcMwPsEg3cP+bC0gVA2brjta
Qeq6SmmZEv5DGo1BXXZ2iV9IintO2evxFMS603/J50x/PcZi4b5RyYRuRzK57r4XknavndQIOKcg
bAVsSkRr0sxMd66rrY8F+IZjjc4Tk1t9rNEsEwwAujEQRtkEaWjrl8LADADFoHpn828sI1kTjypz
Ea2i4XT7seyJhoeoPDVoK826RpNMj1HrVoeY4HiWRtHvjLcxtUUeFpnPpbvFA/92vN4qVbtB6DNQ
Mar4b8IFCwlBYRVveABYO/fx1tyQyLLMhVdEaX75LX8kNm3ZhjW7QgvGulROboF3d25m+ftyxoKg
FrsiyfeBhAYA72EQYbD69DXYJ4uyrlZy2mZ66lrvVGqeR41841uR5uWTAHT6MZvQD3ocve7j8tIM
xZ6CWom5yLPfTrIcwb5hBzUEJN3qSUtUxQ8xATm/ehQKQAvslTyaXHGViUJ/SeY0x6jWrOdmutId
QnoCwZBa7pQV7qcDGgQFMMYAEEIx9nY6nY01Sd5wrBujhwOm2eLDrCjNa+V1QEmxajT+aSyqNFtv
R8GXy0xyjNKCyiWnoQJkHgVCzX5Zmq8VZudOAcJOUQFcMQTGdQ5FTVOL4BmPQQd83YcVWWDco2UH
x46q/2HtwHi4hN9FqXvdzc1KKtBjp47BDLvc74WSogXh7F2X9yd4qfgwCIk7CfUaIVi0qja3Eyr2
bHcFf8tB85VYjhcbC47T4123NRRsfejs5B6Us1a7bnCtzHSqeg4qx6XrS+YR9T7kjSG9SPCPv149
mglUAy3gRc4SqsjtpvB07MNYLpVap4fU2GTnx3YY3DN2ja+VU2dTAKtCIZ5wAT5kTRBvq7Ruh3RQ
g6YJvaOObeQBdavy9csHcJkzxD3Jy2oNvukQix4rfI2AOBbVgT472ri5mC9GquzJO94dW3q5vA+W
Sg6vBX3N1NYNSCF4lzmBS1Hrn3GMu2M1xOnHx1/ofhRYIIRWUMVc+Fz7t18oHMw0qhoUMpuxbS5U
Cednt6tgHz4e5m7bGTjSEUqhMy/g73VSPfSZmw1KSilhwbPksYc3qFHjMmRNexvh7oriKDm8vGmE
81+gpG5n1Bv52EjLk0GftOKzLdP+2GWzdpnUrDu3bbkHpr+fGkcXeVGa7+Ce0Iy5HQ9uP/ITmTYE
NJiVqzHpiT/0VXQetXbnNG3NjPcIz5JFV5tzdTvSVEMDTC11CBLMqE+0tGgTxmN5rrSy+mpG5d6L
+Hel4KYAtEQlkqVFep52/HpqTq/OoUOzIBBdFB4i2OBvnByhur4U5VsXrNf3tJ+sN2jaebCqde9C
J3S4zEDmgkTHQ3AyCvOtoU57p/AuK2CVccpA0VLjW1vOqjAVxU5f9oYyBplTTv5sGvNxLLvyXVTl
w6FBOu6Tk3Z77Nx76hSVMG5QA/wQriD09m6Xf6ysuoYMpgc9vR3vo0j6Kf+cGVBzP5UlFKjvoTub
2Rlktak/U7eYUHjpard9M0ToP59a0VkCC56GpNprTO29h3abeQBvZc50s3M8ZQe9CsXPjnKr61Pl
zJR/bSW0shRL0VGFSp8neXOIhjb2rl2cuvWpxyO4eNtjzOJ9nURZJUdy4LL1ee5lyj8V0tWRH9ec
tiMKP1Ho4zgxGfJYU50Sh5IiafPakgCrA14DfN5yEu4oVPRockk6YwQuEqAq4AGd91CMdfBoFEm7
E1TutwGDgQSHsMVrnWfL7QcRmdMa6ewsWtee/bfRuXX4sW4GszjqoWUUl8a0RBbQ45j2iDp39T2m
yTsJJAcZCOWvVYpfW4UXJhN2Gknjmr7hpe0Vp1ygbH3fPLc9GpgHq67aU5na4uPjSHofsJkoOFue
1nC6mPrtpBECzkfXrIygRDLkAGtWPuV2Oe0QH+9DDaOgFoUbCjh7RrsdRa/mMdNFbAZRqE+J75V2
2nym4ll5jAZPHemafBh3UsiN74kHEqBfzD0oVqxLipaCHuk0MChPwak/zDaaXzSrlcI8VPqodIcM
MZsQ1B7x5+nxqt7Pl+iN2Tmlpd9eHqsPWgFmma3BNAPwWrZxbMqknOiQ4ytwioooF77ZhHVzfDzo
/c0BJGhhHFIkXtx/Vp/Sc3uAGdDAwTV57lMbmgwDp/8pyd09Icf7Dbv04HjP8NI2QemvLinDGuOm
ppuBICWux4Yu3tdZ9WWY0fA3ZfSlVXByLqW5s4vu9ypl9kX9gQSQZ9zaTX2R8BgSA9zLZAP1SPA4
Oso+bl8LMKQgQndxEfdcRILWfH48zVRYa0hMDI7bHsbKCC+dGVp+hVTpzhe75+/ziiKNwRbqd1K7
hrm3pg76rWrcIFfDvP6vm3gfHFIgV0BWwEo4F8DPQpzzMI+do2hCQ0PjnHYEmixWbl3GJOyrZ9sQ
Ol7kPVWWa2EIMlWieFtmSKtUWIB1VlOke9SDZS/dXuVLZYd4SQUJGPO6ezYmXpTldeEF4LzaMUjV
wYJbATs0PWaDrcVvCrfSmgOOuXjZuArGU6e2L8Ivj3f8/YYgYqLwigLRwtdcf6oBgSMHSpcIErXs
/wrTCg0/GCmfH49yD5FfkImAIMEgsOW5rG+jl+YOYoFoiwAVVg4V0DEsty0rw5kol5RDr/hHIIib
WkuzeCgw/vzg9gbqPRMIL/mk9I180ptU2asMbUzfpdyLHZMFOA+uxO3vKnN8P2bkHYJ8CkG08Gb2
Kn+o8+HVrf2Fg7FIG4BEXsrlq+PeTWUcVlgrvkHbNj1oY9tflBqhl8frfBc0OQPwlhakDqUZKgy3
0wmHrMSqpKKwQCv4vVdH7bWCwPxOc/LuDW733Z4pw10UY0C0ScBh0AniPbGaFnmuMhcK5Uhz6L3n
qMPT54JqVVX6U9yhdl06Rfqf2cwTOkBsrp04c/f1aKkDWefG5/stjL7b6SLAmwqlBJ+D2Tvpd0FX
Fo0WLy120pqNZeUmIq9dpGAQql3dvWWRp3RXM+p5XTQr50w3RevriSyf0ZuLjLNlROPe/XAPZzYp
WfJoInwu3bx1HRa9UCy7J3T9xyEZ5aEpkjo9FTLyXlxtdDTfdfvwvwzPPWB6YO6OwCIr18eCOvka
0Y8Xx8dba2OtF+YXlsnYgmrYzN2uddpWkZOTaQaG3cJBsGT0JCKruj4eZdkvN0GRSaPJuiCNicHY
y92OMioSHmZbaEEr2vTaVYh/NLHwAo3tt7N5NrYuRfWFtQIqlztkdfRFMbc5nXotGEZVHmM7cRBT
sVBwVsb8YBaOcRSaOr1v7HCPIL81STBFsEFhdzD0KstI7MEIvaZBYg5ZpWdgv9P7hYX2s7AH+dr7
HkIUj0XSGcAui2LM7Xrm3dSC8NW0oAHDegU/4Fz1rMh2CKAbe4POOl0iys8LkX1VVFKQTKl5xnA+
kqq6xI3+j9UKY2cDbnwvdh1xZqm/0KBbfa+4DZ0yVnjshbbUT2GrV29AtoKdNDq79adUdz5lOAad
irAdd8Lq5tCkwIsGwGJUsNr72M7kijBCfQEIZh+qHEl3O821L3Nvy68q7kiYG3kC5LC9p3y4EXnw
f1o0Y0DuUQFfnQfRWF08iFkLCmHK5zBuo7Psuvg7AtR4u871a10DuZ15xoO0oAoOVXHtJwSIUNMW
3XqU+R3tJVfq/qjOdYLzogRr+visb+2apQrOjqEjiVzE7d6su1Cl9IqbSIhpyTHJ0+hcRmQ/j0f5
rQizCinU6wzqq/ADueVXV1Q7CRsos6kHtijfjIioZJXyZETKW1UNv+SKdVKl829tmB/6yPtba1wf
g4xTbxnQWwvdOUT2Hr51a97gwKgj0qnkVbX+QdqIO1qR6HRsuuJgdyJ9k0PlvT6e90aQ4VpcCiO8
xCnzrVIBpUqifq5qZCWTPP/Up2EahElsneZm3oO3bG3ShYoHap6FvnNhU9W6rxOHoVRY/P9QoZKB
Ec32FxGJ5CkVXvfapyGdPGA8JJPET0LO6jhmQlHN2U3NoM37/D0F+vTooUB4KBVVnFW7dl4fRJfi
FmUtdEahn6/itZY0Woi1nR7g3Dzj/mrox1g1Xy1Aw6wAiIBSomHI23f1wRq7n2M4DxRqHKVF2VRL
jrOOLjKaTnsi1xs7EHF6UK0q/yzn/fbkVbohoJnhrRO1Rf1xcMLwWrlDuRM1teVyWZ08mhoguoiZ
vM/uOhuyHswsVI0gnDvvQj9CQJ4sxPspnxYfcbPuGuRvjMhXSvgbqezFadDx4Xh8EDZ2JweAfIIb
l+i1VrWbG2qmmIkbYHh5ClEpbUWgwOIA5jN4OJOayZ4c+9byoohrEnPQLL/rho2T0WglEqOgAsV0
tBJXPxRVN58fz2tJbterC1ZlKXLzdrtTX5dOUyWGHpqBZQ2/7Er5XE/WMz2JF677T248vTwe7vd7
dDXebxQHDxnA8jzmbjeNk+e6MYWVBRYBucoLglMyfuL9NA/HjmJGdMzmBK15Z0yrJ15uoXoZQnz7
DuncVMVPK0py+0lx++alCqVlfgJwF7tHMcpYOWiVYrgXRxmc9x2cpyWLjUfcJgo704NOUTP9h8wS
hIpIlvv4uZ3i1MNz0fA+W/Y8VYcqysicWpxfuycx62p6maLWAkysSDe/wvuXnQ91PZbfjHoy8b9p
paIQ58VcHqOxNb9VQ5a5p1FXO/doNIoJbBJGE2xYxMfdo97wNPATBZVY33QiHY2t0RF/8eW7n1qe
jeExrfMkOhkiQZ2RxBY1raGibnXOQNxk/iTS/JPrCP3XRA16OEjdnPLjiEENTwdVKN/sCnrqe0ut
Qv25jPI20EOnKg59bTZ/RZMQ1cGI1N710ew1smvNO+V7pahUJOwuNyN/Ik7Cf9KU9FemSplehnjU
f0oBZ+wAY6jxCFwD6qt57qU/wsyD5Vnrea4esWDrnZ3jtrH5bTgiJCuAY0FsrW43erZY2+TIGXcS
ZGlROQB/Bns+Pt6NW6MsCHbWmJroXTJYFlT3vYHNHyq65asTtGjFnPZ0YrZG4aYm8+LNzsNkFZIl
8AlnBkoUNG0fHQ05OqdRyD1vg61RwB3yqCK7XERUbg/WwM3iuYpgLpYqP89qOnzLZRqeHq/Yb63S
9fld2EfYDPJZ7uLFSHmxwWOI2mZhIq88Lc2x55JXCoVrhEz0I55nAGNaOyKVnXtULI8JXoe/MNBs
jaOWOFn7xan0/pdKjSbZ+3UbdwX8SKLm0sdVAencLkI0lUCqBLhVG23ar4XVaB+nRHEc1EYsAz/T
pFX9Rajon6kZ0jM9uSmg1bD30N/6FEjAgaNfdMXuKMSdnZPLIHYb6E2uvYN8H/1Aa8DaKScsH3T1
JehNomiHVgSFizWKe3ZNhZIJCSBh5+eUiPAiOfuHrJf9zrJuzAcBFSpOcIsWVNwqc4F0AMCkFnoQ
jQP0FatwD7nitDs30dYoLieRcwI5jMNy++2kZaUFAVcP4l4DR5jDlBlKwtXjDbxx3wFr/f+j3IP7
BpR/m0EP8nKQz1Wa25/go+h+PsTzG61uq8+ZLPcenZtTM6HukS95ZBCrN0ofpnMetTlTK93eV1pv
vNaFY+0s4MaGAAgKVGzJGCh6rOJMqESdqZejESTC0o9D6H1T1ck4xmUa7SzicoxWWw+1SQoCjs1L
nd13+6lwaUvsBuAabHHAmEqd2dOpm9y0Pcu2SN/btfKpiObmTdII8+vj77exlAzN7Njx7JH1LjFc
HrMZXcCg4QF9ygjhJ+wS9gqS91TLpTjA5BDqIAOjJnk7w1qZkrH0MjPIwuaDsLT/ZO4q0Cz7s6tY
/3hxfEyUr06tvCMYfppph6Jko7+4oEV8kqwjDdjSD/vhY9xOL11jzwdt3jv/WyvBBQkaAqWChRV6
+xMNWiGOPrEStLPwJp5m9xwm2I89Xu+tAiL1fP4oaxHMYha3w5Az0n7yejMQ0OkBC5hljX6xnM33
8YAx9BlZz7B/m9tDkT3rc0rtVNMRsjmb9Bo1kqHU2Xu4bU2c5xNECCI9EPUlVf8Dqwi2HplkOF9B
3mP8jItHflITd08MaHOURX6SKiL+gGu4yUglqmN+ZlBbY3cudWmeY1k3/8N2ppAPGBKRS969S7j6
Yy7xPEwRqhEm5dlMnmrVLi425u475/U+MkDmWBD2QHWYz/qpO8iaHlJZmYHZq+FZurDwvFjrzlXZ
vX7ZlqGAllAKpVWxZjRNyORnRltyA6uhBam+iYdvTrTLhdmaEegcsFpUtxeS7+26SZn1sWIQ6wzL
TFDpSKjIhKnlkb+KcufNsjUWRFRaBGBmNGo/t2NBUgZ/brPfUPIO34610R7MwVWCqSm9ndN2fzuR
J5K/uXQiTcrkq8PW96j2j4plBeWA/7oVmuX7wuyKCwAl958YFLVfy07d2YO/Kw+34ZxRoWGghkTN
gE7y7QTjvCs0p1UtUkdeZu9nSvT/JrFXVPaxjCpcyGseDhHvM7160RFpmE8ia9pvAzBheZhaXTa+
inPOi0AdIgHlPQwoAmDuAEtRLox4HlF9dbaqsv8gvKj8O2mQjjj0ppnNhxSW0OwbuRe+NGUZv1iR
pX2hiNo0vt4m4nPV4+3p64pMlMtOZFsWcz1tfBT4rvBBllb2atpIU8RW69kBLFHh08c1rg1x/5AK
IorZaTzIEvtjKxPjmgnsfPCswBpjjOP8LcZ55fHxz7mPN/wKMoTlcgM2vE7nFKwi7b4YbdxpmvCI
P6kDs2xyd95VWxuMnBHKAY1zzVuXMfUex5C00e3AjJXx+zjo7QFnjPwq2jgOZqjpvpSVt8Pw3Jga
3TUaw1ACgH+sOxVS03vD6mPkktrwu4YNyEsjC/vb4/XbuLIJ1hDTwTsuSeoaimi10nTnVoqgCEOr
+a46io5Mg4f8fOJnDrYA8ygRsAvD2NUvXNlmGDQZhrc+orhZ2x7qXE9j3wvpMX/GRr384Ja1nj45
icgGRB1sKwnieC7CIOmLzPGRX8yNnS25EWm4AqiKwEPlylmjEMZxKPgrdJAsHMoj0nN4knRwlEp0
NF5/JbBci9XW0o67awnMczGnnEKHbDuzz7Xw2qOSl8olrfpuZ6iNzw9OnUkBvCdOre0vaplJrBAm
ZgXqC/WZhuZu6eylbFujUFFa6nPMh7Tg9jR3qvT0cCzcQJktkDAGni9Sn8VOgN4YhcoVtyUPInpV
v4uVf9zXet5mVRct+CkaVefOjscLuK09VtzWKHRNdAQQ6BTRyLydy1R5ZpzEoJYKt8cGFpnSa1WO
exYQ91n8ArfkpuazcI2u/R4nM6W4y8GlzJ5TSFXTL2Y0XR1jhkwWxcdY2Cf61P89PqZLUF0FXZBR
9GnAESKUsYbEV46NnLyXWoFDZOd4KtFLyln+5jaFhi5JxGd7PODGWpIfgO2BtwNNYk2ZlDIHn5RI
JUAtPT5UppEc49bOd07u/ShI1i7oAajzYCbWylYQSkB097MTGAganL2wz6HOUjh77VygR1hUN8hC
aF6sv1hjtU5Hcu0FIcXTF1GO+jmGNPH6UaBjkjgtjDvoaat7UTZy1CdBvc9Z6pM9+Me/7ZTm6Kvn
Ak+WLwPgArDvGhQYJ2iatSBQAuAA4cvYO+M5m9P0y/8wCrbwC6hymdEqKgyNNaH3lIiga/vqOrvY
CkU8VF/d2qHrQmSjcMyDjFT+9rySEYQVMtoimKFW++MMbnkIiz2bkfujA8YA2jQgElho8FZuR7Gn
rvPq3vEgWsZmHKhDY3yowtB4nkDXaGdz8rxPr149UA3LA58qE+/g1SsYyRWs1KjEBuDW3CehpvJo
18berr6/9QCo0BqDSQBKVF2jp7CI6mWc5SKI5lIhZZySs5yqNBj0ZM9lcuOYkmXxBIJBvbAG190H
z6hL10xFILB3+0W7MX5XlbW7g3fdHIUmMTQ1djaPu9sP5QmvnAenFogU1h3OF1F9VRE3+fz442wu
G7WypW5Ni3vd6UvcCFfQilFwshMnVQ+jsxXP2fOw1F9fPxQAAtB3y1EiLNxOKNK9vDS6TvBJ6vag
6dI9FMLBWrnL9qAKW2tHWODh+LsIuC4tWV07dJVKc63As/6dOw/xedbjPS2VrbWj50WpnJPEv1f7
IK21LhoUcsVIONU1LD3unsjGqGwo+qfHa7c1IWIDAAVSLXRtV5tBWroCSXYSQYo4HwD22Do7mexf
H7Mx6+G6XujmODCsIpAaYsnoxgY9yWhO/0qL8QvoZn0nxd4KQMglLbcPy8Zr5XYbSMXM46yORVBX
hnKhT5e+08oo9mOp5p8cdS6ur186Ci/cYOxv+oXL0v6RbEWIDlYt4DwUhpLyk3Qi45kwsefSs/WB
4PeALIVjvgBLb0exwfLKBBfUgHLGeJpx7AlMc/Y+Pp7L1o5z6M3QLEctEsDW7Sh4eNOXbAcRGFKL
jyEO18+hiQhmjfHs+fFQmxNCBmVpGv9uWN8OZTYlSrgeQwEM1/8uy2Z6E4Nr2lu3zRn9McwqKDTY
VCV5NxMUyk5/VmPrvVJ60aVSsJJ+PKGtfccBWhqB5CXs8dsJhZpA9qjVRdC33RdpOMklVMbBb0rZ
nRBjzfzHw21NDMlQDhFNQVQwVhtimvBQsXKT2zw1nc9tn9ZfSzg+2VHgiLUztWWRbtPhxUYVhVde
E2iQrZlYHYJ90Mxk+GZ2rOY0UdH82Vq9+CdPxsJcZsjDdJQOMpyP57ixRxBWg1BJSAeOskb0yWGG
fiQlypVok50KgteHbnSMn68ehSo6dwbIWijXa8SrpXR5poGIDqJoxheNgsQp7kr99XNZimVQbRd9
YGqPt9tjqBtBZYa5aOhULcFoeA5rNd4Bem6sGOATB9QgVj6UNo3bUZwxrNwWy55AzInE9nRUT3bj
dK8/u9jngFAkRqCfsJaKs6aqTktqAwG6aeMbN8IOQ6BsuqO6sjUXukTALKFW8PdqxeI5CeNOq50g
n03pl4MrTp21i+q+P0eIBfKO4MCyYOr6TeQhDmdrWGOD1p/xYyxK75n+rHvKok599SXLnw/HGnQQ
mSrf6fbj4PCSZYpaYYvqjMZRbZHs4PYvd5Zta0IwZYmsKFpwC67S4bbSrcwzGAWXXdePUEM5eBLn
0BKz6p09fR8XmMqS1HFwfgtm3k5IGZVB1yP29NS7X/tUCWRU/wqd/jmfOEn51O6U6Dantoif0aGk
TrPe3UqHEck8MrWoUPXD6A7yk1vr1tvM6Jzj46CwN9SyOf+41SsNXbE0XQ6Sok6fR33AeD13i0ub
RfHOrO4vDjY39itQJgDc3SH7tbqe8zx1bFT+rRfLaX6hO/0tbN3WB0z06/G07s/UMhYIj4UFzSW/
ig+5nTles9TuYsWrfRBFzalv5724vbF49ImWLAI0Dsnragv2/egpnjk6QQkJfj6gF2wd5DCW+pEq
prtzqrYGIyaTJZBR4re1ylkQFHaTNrSdIAzHzFcAN/lZNv/Eqdp4ddijj8yG5zux36lt3O4J9JS9
Zoh0N5goSR/UzJHnht71zqHa+ESghJeVowDFK30VJZoa66I6mt0A1L53mNByOypN+e+r9wENKS6j
RfCBR+1qH3DZD3GmUwvQmk7xu7LLr1mp7zkf/OaE3yYOvPoWRXC6NlRx1wn/gHO5MmBOFuASPTdB
McjkYwOE/fOASZ7t1/qEEo7n9Mk7JeVkHdM5G6NDhYA+NGGjtnUOXc7/omUYe38zh7nSD40j5ta3
h053AnZg9aJ5/Tz/HRJ3xc8MsTvl/0g7j2a5jSVK/yJEwJst2lyDvpekRIqkNghReoJ3BY9fP19x
FsNGIxrRGoXiaUE9ZVehKivNyXM6X00MpQp9tBvj5FtcCa09gCyHbur+LsqjdW95qxgMSiRJ5OWS
QhOLF6/T0FanxJiGl3G2l09ZEX5hwG6iLJ9kH9o2yX/cN79x8hlJopAsK6Ngklc+yizdsDetFsVm
j/E90dTpOYaQO4hy++/HLcnGGzg3hvfIea9P/uCGxhzLxE01Ucl0B1U5UbV2qIwy1n3f1MbxJxCj
sQjVADCUdZwUumlnqkmpvCpREZ1CxMOe2IOHaYIpR4CQh8dA7h/YuusFhUJflLpMlFejFvPZ7Wvm
1Jrou9mpe2SMW+vhraLaatPZJpK9tjQYRZEXs628Um11jwMcGhaIIYbvd/Zt6zDwYSQbKoOHFHiv
7dCRieuuiqPAcarquBRt+YfjRtXzsjjj0/1PtIG24MjRkyTZJWCm9H9ty2iUhZqsgCwGRkR872/C
qL7MtY6Yas68tu3Eqm+X5W9K2T3BqPklnua92sj2b2CdNKK4AKSR17+BiKMRGtiWVyO323+tsGu+
97O6HF2YYc95aHu+FrbhU1YI5zi6uvjk9p12SPHgO/n/z57nygvQrJQzKxQb5LN6/UuczkpVqOyb
YIH4Iz+YcAJ4XxjfTOPzPKmp+ZeaT+GP2pyV5aVrI7hBaiIcpCe1tFTCI0EhxFVICuuwdM5Drnxu
k1mBVjZmAue4MDqivQLOVL4wFuN1H1CubZLfR7tX+qPdmYyIZ41aNYe8K5zW8p3ZaXoAwEJ9rYEb
6O+M2ONL1TARJ8tLvPzbaNbTl1QYIj10LkIKvtZNYXM0wgRtaJs01jgrk/qzMWU7y4vai0n5zLQr
dQC/URqxXBBUjYvPSVGXw8d6XKJP5dBF1qtWhHZ8mIvS+xyn+aQdQj3KvMBAd6v+I59ntTwAZVJG
Pzdiry78lqQz+2IxzVQ+DcQM1ZHEJUYvJczq7hBWsQcOVZvG/ly5Xam8GaOT509u3drZ6+xY3eRP
VqFpvqXoZAWm26OYC9mCMfsjvRPnmWGKLnJ9aoDin1TVCu9M67DzCKu0KeTXTdqUlofKLeiW5mrZ
zh+dOc+aT7qoyvIPZRKTAaFD58x/Z2Ya5adc04X2YWLwyfFTkPS1dpxTJyxPQDziynejxJmeWqtA
m/Jo15FlBvBvFfmbm3hJfYz0xSKRXexc22Pu3nAxyKRT2Ccwobi/joCiskB0ItTCVylrHCA8EwFV
iPqd6OfnOV6dc7CmjGdRwYNwc00YwGCrksdtrYAP1LVAz83uSxpr4yEJJcQbtMTwAk2l9imZF+/D
Uqv9Z8Qgs4/3fc/WWuF3B0IoHz24Wa8vWz0ZDaKBXvjqQMl20CiLn1K9GXec6ZYVsnWwyIgpSJbp
ayum1tja4vGy2mns/h4VYUybtql2GjIbLltCkKgHAO+gRK5fWzH0EhJlPYuCIgwZLPAq/XfZ3X6L
tUjdm1vaWBGoDXok9Jwd4GIrd1l2oliWUFFeQxUXfdDD4TOs7mJPzvBnDLw6JACuoe0gnwYisqao
Sp0um10DO8mwvMFLc1DsKPXTMr7gHV/ayXtOVfdIxnOZxuR9NqKX1kVQsu2jD7mdHwUwlk6bnyD0
PZdF8WeXN2dEx05ZwRBEpFSHWZ2OVjtXfmKYO8/aRjYLXFNOPQFqYIdWLzU0tdkEoXYUANf81uPy
farIytFoxVth8M/KfnwqkAsrG/VU8agdr/GbBZNd6ImLKDCsuPPNQptfiLSGnYLA1lOJAflQWzJx
Xjf+vCaxp3Aqo0B1UasJi/QpznOGx8AKWva7HQ4jsjLuD9GWKBvaH8fe2Xkitw4fe8oDSVkCdPZq
Z/M6MooknqOAGRPtn0TLes1vBFCuh30DGFjZxKAcCuZudWupjyO1tvABYzhqjmkmNPREoj0uz83F
cI1IbOClummVzIMyaksVRkE+mhF1qYqxE19H7/Z4fzW3x5EKDn9BKitH/9ZQqwpCeXtQzSRQm8HO
T9RfSoRQlwwmwEjvnfRjPnrxb0YJucnOPt76JdhMGP6HY5/KGPWda78EoDRnML7KAt0yXggRsico
Ph1i1z36t9vKh5yilhAi4Lm39RyUAjrVBdgVJLz+w6FWNVH4ZuMkHx1tmpHmHBgz2rnlWzY5JVx0
MLmEy6tDsoRqay1NVAY1n/HTnGsiOfRmB21Vk/fWB5lpfrr/IW8PDF/wJ3kXRIQU/1au10ldA3hx
CR2GqfXfQ7tRXzKtzPf4nG+/GuUC8nla4dwy+KGuvxqxndYNiV1CiDZ6SC8PNmmzNz1Vav14IYRJ
R2aMpaAGV20de5dpZmhzjSkkNcLqZdaScHoau6zYuQIbSwJyATMvhUxVdr6ul5SWIgO0oPNoRbPi
G1adnCot78Gc6XuwhduPRBsKDBOYfUqL8Nhem2K6QtEWKMWDgRm5H1RdvCcXRMYeHcJNxYCyEagu
PAcQVprUq6tVw48LVnUeA01ZkAZ0oA0z3ppYHzO/tKLqO4N7cfq2NEUxPPWjCJENqUuxp61ws1iJ
3yR2ovQjdYfWsnOphfzbwmRCkCNlrTEr12lQvjGZ/zB+T4KrMcENt2W7fNXwdVBTqCMe1kDN6vHY
T+n8e9svTRAvuvL1/i27udcgkqWUHm0iyAlBaVx/QNNbGr3PjSEwCzv6KnJviHxwSEhQ91ZP7QhG
/IcFgCQIGlQDc1yw3dzEVEgqVF3Z6EMg9LR+R9S29DO1nh4lnEDoxMYZw45J35yPcL2w0EXMzBbm
EAx0EetnNV+K3xLYwvZ4hzc20AHTi3+iby7HDa/tNAjCaOpijIFptPRAlKEzn2KR95Gfdm43Q3+2
N3IoP8lVrMjK+FjUeBAjgPBh5YrHuqgV0UuLjdf/L9fa8nkYtOkptyKougwt/l6Sxx0SfR6S0/3T
cuNZpGlSX4cOKm/4Gm/XOBXqwLzZgYUmx7Opi+QPgfDWkyWavWHEbVN4fnwyfmydNqmL09lzPIxB
H9po0tdqZRSnJc/Vi5Yse4W6jZsN3z3QK0IT4HFrDEyURFztph2DrLKNv/SyM4OegP/4+O4xDILu
qER5AXq4PiqUWGzKGAoS04WeosMX6yX5tDk69aVSIA/69rg5WAcp9jAx5sEYcG0u16c6nsyQwmYk
Z4mdrjnX4fhtXLo9ZsWtOwDdNyVrOaRqrXnKmDiGOi3NpkBdpuUHaLD6ryGatfEZLt88Oet1Wmo7
J3HTJCBGSTMONmbN105rfRhLK5+CiDL9c26owvZLL7X+7Oq5yBGgiwjP/8N+/lRKlyxHzrrlmWuJ
mtpOOgV2ORQ/bG2ez9Ri4AIbo3bvBbh98ChFAjglmabWSkvj+tthxWkIqaag0/v0kCr4aF8RZfzc
k+9+mkpneM+7Uhzc1Kieqrrea1Vv+RjaXYTPEg90Uy/QrKUYOsqtQTQ2A1JwYfHUFVX2IuYfZk/z
0m9dmr2AC/VlZ5dv6yVyspZPCjGCrJKul16PBYxgM8d2apqpe0U4Pm4OlQEDxaEcovDfSI2GxDcj
UX6M2nb4pCmmX1NwKA8Pf25yS34DkQ0QS2/1Ms6N1O1El4dHOK3PzbAgt6kkfw9W2D/ft7Sx2TL8
RMlQJ7QGinn9sZNYZwzGSaYAlZn5RUlM43vctNW5EJP2XoZDz+yOop+I9fZQ4ht+D0J2KfxOFEAW
vzpmlZeqBlXYiUyiHk6T0aXnPgvFjv7AhisnCoUdBS8k+yCr9aHHXtQ8+lPQ1F19KrWq/NA5/Xgi
pkt2Xv2N0yN5Vl1QHLJAZK47tUqKyJlSRsArhD1Nv+l5Wzk+eLf0bSoyZTy0YSxK34hn5heNCR20
g2IwInXOIzq7Oyfo9rvifeUwPUUdgPjr31IjFaC5ccRJVsWP0uv/6F37pR2nr4IJAJ/ish+a/Zf7
Z+n2i17blH/+SwMeXd7CowI3BMrABa3BJUIG0SQ7J/b2i5JbU+mgrwu++2a6ym2jBEVh+Tg7hfNH
3bTGn2aWNokfuuH0v/sr2rQFYlTKwOucn9UZ1SJBXANPTICs2XhQzXE6UblWDmPsPe7h5dQMnS2D
lhCv9CpmNBInLyOdZeVhpzzPSZo/22pRnifX3TsbG9+JzqosUEBMSuFldSeI6+epiEcymiTOzi11
xtc8r6IdXJPcm+tQkQXBxUJ/BcdyM5vuznNr5Oo0Bp3D5EJeMhoaf6hVNfOnKq6gsNvl0tpeF28X
lxA9s7X2h600na52bGE38jIlEEhcqqFJd0DYm2cCGAY1R2pzXLLrU85BQCsAWplA9PBVDUo0MeNf
A1w2yodHTGDgkxS89FYpNlOPuDYVhaobm9QGgq4XPdSRQMMaOsWn+4f8Npyh+gBtOzN0bBuZxLWV
gvSsLittDBpzADtjdT6i49mhRfPaL3oypP9gjnqzC6xFwiXkz/nFS2jlaPQ2Y91BMqbuGx2+8WM7
6c6/g6opz5SX5h17W6cCfjXeOMJQ/le/tudUNhRj2TAFYUN7368hf8n8xO3bx7eR/z4jNLSNcf7r
2MGYBRCuWpkDAyJV5+K2DCwec7cZW6yNSwKblZZVL/c3c2NxMi0CCgnHP6Pr8rD+spk0qCmuZIMa
UAgHYxw23xJIHM73jWyceOIiFz4zCiG8KKuSQBO2M9VLoQZmraFNbcf2J53068Vs3HpP9+E2+GSc
Sk4py2of6d7KNy3JQgcyEgPIYjs/T3aKhcxNlhOqMLaUIE5G+I7H/pAmSvJ9Ftae+M3WYn/9Aavb
kJe9FpZxPwRtw2S+kyqpbwzK9FHRquk/fLxfTa0+XjUUYKCybgiIOul4e7HhGxlapPe/3kYkIGHA
RNPwpNMFXO/o7DqjJuYhyFx3OtScGH+MUD8t2jk/lLH2V9qnnt929s6p2Tqav9pdbSTt/SUU4zgE
mpXSZjSa7A3p8D0o/8YrIwEhgBs4n3CGr/bQUHj1zZiCjols75EgNz6GthYyv1RF/1PUIfR70bjH
x7eU9/PnCaVYti6mxlB7zYNL4coruvzbnPdlYKZD9zGlm37mkW8Pid1GH2nePYwUlfgXhpCRroai
g5jk+r6rLurVIme5CtXilygavrlDLZ4T+qE7AeRPtovV+w27vYQeQpjFh1ydm9Eu0tJMqLekZjE9
6Uk3AX8QOQy7hecei2jRDkNpIFaRm+1TUpXe2XRj7ymNKC8YU9udtMhzT4C7VMLuzjmHi9gbzf0Z
xd78RkazwdwSY9Crut6Oek4ZrjHjEfLorvZdrSjeapNSg5s1R68zIqRmE+sIf1R9zisSdsTi9FdE
N3S41zrltNhZ/fn+0dhyH4weUhWgJgcMehUdaG1haaJXhyCtrehJcdP4i77ABrUIb29OYvPoy+4Z
rp8q+JrKbC5Ut4DfeQychRLmOZmKogLlEOXCd63OeFNtJRwP6RTvsbBu3WyeOHI3evpyAul615kZ
T01nzshOR7ttTpZAdsi3Jmsxd7pam4YotMgCMZClddEKDXB10d1iDFwXQogUpT5fUCnbccMb8Q/5
vmQeI9cmSFgdoo4Z22T2zDGoEhvKrslciOjarkp8/CayU7ZQ272xqq1jIvVA+Gzs4g3HliWA2Liy
6DePmvdlUIeZa5bMF43AaMcPby7P5STKOQkwTysPmZaFVvZ5OASlV6rvRjpC0lLoduGrQ6y+6VO8
1wLa/GoAe+VUrJRolE/8LzFJPdiKllepLF4sSfg0zEue+UOfVXscslsrA6dKk5phUvSiVh+OmTEo
sMeOHBfkiu5bmUYs3hvz9A3qSbM+V0pb75QTNk0SlxD4k6vdzHTlC2peSkLq5MVa/CTGvvycNKob
wHtu/NbSD9q5AZv25CAFWFEKxD/Zg3/ZSzGIrIonMoBCmEe1SedzjZDEi2KX9sF0x9/vO69tawyw
AjiQ6KTV66LXlhfZMXBUo4DHHS3j5UvTKi1jPDZ6g+2i7tjbOik0SmQSBRCKctf1SYmWUrMT1+MD
Qv2v+fVYUqOYU/M/meHZpLLHnP5ayrPsy3TxEjp4ou2y3zKtnT7AsDn9l08FTgcXAgQJCP31YubY
HpZ6pDWiKV30pxLb6cl2neR7Po7VtzHL9prHm5sn4alkumCx1wBfLRTmOOBHgnacs/SshB1qFe2o
tn/cPxRbrko6D5nHwzG87rtkeuWNcR5PAW+ne7LLrD5DTNu9ImxlHe6b2jx//8/UOt+Nc91arJLy
K7yAyYFuT+1HWn9RQ/Ol6XYZjbfeT/aPrIlEnsOxch+Lh6hK3XD6oJazn8ey7k9eiyrpAEvGaWbK
KfJbSuSnx9dIDkW/GpvcaeP6mOhlz+RIyh1zEeo6jW0XHdtR6JclBlfhQyS5Jxu6lVFxwyShFY1/
SEyuDdZWFSrDwvcDwqMj4VJy+f1q0PKvXdjkv4/M/ZzybFY+ydlE4ddK6f7vPyxZMkDR3+IJWg9R
xa6lTHVO88JVY0Q3hsJTlYMzUgIYwaU6fiWkbOp9m1unFnQA3kUKjEJ/dL1qpbSUniGTKejHSJ8P
YZbZnwiQ0vcq55ncObdbV5ExX9BgHko5vEfXxrKw8KZQpWOhosLxWXBHlIOqOONexLdpR4ot4ziI
LtevAW1JCvK2oJidawBaS9Qq+3gQO45sK2FkeJP+LiE12IfVK5CK2GjqAStONA8f3WWuzn2D0A3C
M+ly1DqjehmXkviysMOdEvrGV2M8EQ4XtDlph675/etMdRaCeLoRACG4HJ51QHIn8helLR4/IAxM
s4mAY3lc10AVRUS54dDlCdiG6KtjFHPh50rhnNJS754ePoz00ySjAnAf4P4rT2PNHbo7WkKMFy4R
pHLRmFVnJVeX+FXXBrFXFNpwbKAhmQZHZ07KB60CsGh0Z4BRTGeHptDcQ0gE9YNgQdP9XjX7f6S+
1PJku7lj7pRGN84n1xvEKs8RQpDrpoOqDrWrRVx0OIOz5waevbeorPKdeH3TCsUhnloU52D3uL5t
NJWEsnQcErAVxUvW6dFhLpM9/vKNoyhncoH8MD+jI6B5baV0iqUsRT8FlbDsr7Netm8tGISvSlti
8P752Hj3SBmphdJ0xFWvxxEys42EYnsc+96BkTzpTOvghRY832OSCv3oNpb2+CXHnqQEo/JLv3N1
RlxvSpDBJO2gT9+GaD7m9nLRjbwpDj2wke8DuU/il0UdFwfqYd0ed9fW9soJblhtJAH/TyXRXwJb
jfGaRhEzDAJ5Xfw2VvCDHuMGGdSD3XZTs+NXNm4ENfSfMGFK6hBaXH9Myg+pO4P5DzLhDRA6xq3S
H5ACXaqTlulz81JXaf3BSWotOt//tBuHVWZCeGzq+FA2r65+IbULbXdWmfEximOnOukHp7WtR2Hp
8LRy13mCfhYC1i9siiYozXlLBa8o6qBQze5sxZJxUB3cHVO30GRsoa6OK+PLUR5a7eVgtgIRzU4L
EosCn7/EVEjBkUToqIJFusDSME+nYkwL80ABCCr4MiwVOSbYxX46aO0eq8LWDuNYZVyPLAzjl9ff
Np1nO6YipQYCKkC/T9XhpCvdnt7VrRW4t+QEM2guZCvXSHMhrKnI014NRrj03nulc581B5b++6fl
1hGA3SVEk8U9coj1d/TiBtw5Fdpg9kAWTJ5W/N1U8/RnbSsdYvZm8s99exurYmZV1h+gNEfUWf75
L7ewalDrpAdtBvNczf/CvTvPx9kz4r3A/jak4NmjukL5mSn6G0hH0uqIauhlGSRVYrwNdh9d7FKJ
X/I0aj6leWid0tjSnwxh1Q/fP4CTuqTO4qtJcMf1Cofe0ZrSLEVQpGF6cqyFDjwkLN7nRzdS4jPh
MSfYRGlmjc/JDGtmAhalyt5u0jOQ0fFtMZy9VEwe5etyJwOdaBLJARdgR+vpE80WwlPHvgksxe6O
Re7kvpit3wFimVQ/ypMDw5rfNuUnPsPf9xe4AW7AtiToJ6SgIa6ucnVLpGZfz2oTuMoIzjuWgyKF
64gjU6a9X1ZdfzbyyjlSh/eOVq5Vnw24tx7/muBSiQ/pZ/AorxGjxkghaKmVlkd5SSZfJGqfHeyl
TfeE3m4vooyeZMhGbk31e3UxEgf0WFsoHX013fnKiFk3H+1odj3kQs25P6aR3iwf72/x7ZNIhk38
RM2dGsKNmm2dmZNiNjXjYDRLPoK1qpy/xJxm9XEqaP3u+PFba4S/zCCTIhGsMZ11fTHoCpUFXuFn
56J6MrpF/9jjqmFTKXfr9Bu2ZF0E8llk1iXp9bUtq4k8M0qyKnDHNH627ZSp07LIn5VF13Ze+luP
RqTNeA78aGScUA9fm0pwZyM7XAWV2rRHq566z0uft7/d/1S3xwMrUPsyGyBH67zV8VD1pgwjZjiD
zNHEsaxs5RJZ7hC4S6L8VohW28FSbNgjbcax8PIgcbgWl8viJZx7PakDQ3QmRP+Jkc++MkSoewMS
yNJDZDHZeX54kRgjfwA+JAPF1Y1neLwpjMyueRwcCG+7pX/tgFecwrpvL1lthzvn//bT/aSOYY1S
LZdhhetPl2dxT6mYrhrCa99So1PO0dxMp/uLun2JaIVJkjFQ0zaEc6vzYZfwgnQGqBQ1bbVDDMPA
bzVcK09lNH93tDiP/Nop3RMd5z/uG769A0QOZLRketRxmWW/Xl0ZmXoI+QowhKIclnePxOhL2mjz
8AGsrPHwLcBB8+oxEyQxnOsLNzljUjFyTs2uibLAmJP40FAq30lrbz/Y/yXPkrktOM01MXLeZKC0
3HgJynGKpiMjOW56gNB88h4+iQzLgnAAUQ/whsTyeu+ScMzQQur1IJ2m4lK48XBonbj5mCFBehx4
K3fysdtvBdoBPD1NZehJqA5e21OsKLWRIDKCwlZ0DylVo6wPUyga79msTPvToycDrQWuGZAYihFQ
olxbswQg7JR7HTii1Q8LlADnyJri9y5XlZ2N3HjFCYUIlcF6cqlvGLPF2Om5N8ddUA5h/uymOkNU
Wdz93enMq8NSmAzHqnOUowSjfcj6OikZNTFm43R/yRsnB4QxLMRykJIqzOoyKF4aK/xJD/Ihq45d
l2fKmw0PlthxKbcfEqor0KUEZJJqZp1lJnqYlo2VDQFsQyZNKJ02Iih45SXuRm3nTbhdE/gpigXU
khifIR+7/oxAKrSihyk6MJbIO+pqPZ4ywhP//s7dZrIwx8mZUHoZcjBtdVgQXkr1ARnaoJkq5c8x
dqf5Q0c58Clrx+gLkLdUgWTZmvfkOuSvvw49mVGjHsJoIZkCs3HXqzPsRnNEVU/BMjbaU1v34xPT
wdmprbLsgwKX4sNXEGI3HBfT6+A8efuu7XVOJlpCPDxYPBfQMaTduWxb85gwR7MT2t58OIh7QNUz
QMCtILFdvXNDOVkjUzwGWwqN+KCNzrkdkuzRIy+tkH8wR0bYxSN+vaDYKmwBZskIyJP+1dzG9fWh
fvh1w4jEDEoUKa5rXbqlntLA1pnYDLpWcfOlLhxRRIfUiYvkSZsr+39FX3nTe5R1Wfmc1Ubu7gQq
G3sJpR8wYEoDMoVdec6mSkU25JkaePQMz52quAdDj7WdOuPNYZQU6VLlj4qHQc61+mIRV4MxQ08N
BtpDb4k5MQunKW37ZoomOc32GI2PHkeWApqV6JXCO/3R1eVOwqFGQcPUAtQb4u9o+LifCjVz34tK
z/68f8M3tpAcWX5CDox9QznXWSQCdehqQS+QZwznDuQngzo7b/fGFqLtRROLWTiExNYcN4lZhMQI
jhVkrT19jhNVO0xVpRxRBCxOzmjk5/uruvHENGLI+wkTbIJykvHr4x928eyNc2sFkHLb3ikzao2q
m1uD+tcWZ0hf7pu73USebwAdFIVIFSluXJvz1MboulSzAo+IARVFoSM+zrRS8/0/2MEf0vMFhQnD
xbUdNZlg1WTiKui1dPhQJIIosq7anWfs9mNRaANyQKOSXAP3cW0lbJh0revcDrh4L0ItuqNi1UGj
ucoxTZtv95e08aV4YWyCY95lOQZzbUwN3SZxq8GS8tXJ0fCUHF1LvYS2v9mbNNowhQoLZVn8L0/L
Gs0WhZ3rDfbsBLkCoOjvwnBK9C9qFcbppKcstRNobWwjjUCgPlROaAuuYXv9EDuZBT18YFPPfqX5
5Qhf87r8yY5U4OmdUPZaFRsLZBOJ6vAY/L1OaWqPCMq2azewq348d0ran8McNbNxEA8jimQ3S44o
QMPFiNga5tnZuVWr84ippEPjA4Y2YzjBaYMMZ1Xl6o6f31oYsDsJS6F8jd3rQwI1RDnMve0FegiD
Tq80vydOkj+3ur5zkTcMsTBJSceTyez/Kg5INBHZ6TCEQcGIQjAl7mCdOtGKP8wuUvbk9DaNgXTk
LwCWoB6vV8VsWV7E6BXCRmHXpp+Ebv+n0uagOcBv/3j4moGhk1UKHjGSwtXCxjhSY8LxMEh1azpO
VV09CweIrCLs431LNyEjKQwlM0OO0km1tZX3AMzf1E6jhYEtqvQbZX3rAu+6diqbaT62abc81ZEX
P983KrfqKl6URiVXIcT7lEnWTbqlzG3kdjFaKIZ+zhz6t0nq7vHH395o/IfUElElNgpc7OqDJXin
YbB4xZbiz2pcvgKnhkC1Eo4/J83f95d0ezow5sr6PJVsBglWZz6N3EbpE7xwpDXhSWus8oWCcP1s
LGm8AzO73T1pSqJDQD5SV5br/qUubw1e18+jYjFmnSzqKeRfThkZkwH3/TVtGQJtD88jmydbDteG
6siMRdjnDhPk5vycx5b1jIPZEzG5PYH0USmUycocWcvazwuaU9PkFo6sROQ+MpiQ8Nc/Jl19sTrv
I0NjX++v6qd24PXpY86DYWBggcBUmaa6XlahNHaSNKMTJNrw3qfimNYzDPYMvg0XT+3PidnCT0R5
ulq8d6cco0PjGHuDLvI83PwI4tSfgio4/9UNZ0QMl8WYamDDeYd6R97kB53q5HMhYugwK4iYj1lc
z37oDP1v93dg46yCEZfxghT9IoO63oA0U0yrCytHnlXhg4FRnhmrh81NZHtyZ1um+KiSNUJie27u
YCVilHAXJ0hBw7+6emZTQqMFWI6htuPJNk4rN+rnVCOItxufmdalg2gMO1qJTPxTMO/zr3Cah+kf
CefwJrw4wKXYvNXekRx1doWYV5BNcfaxcsb4XaS9shOM3K4FG0gaEhhw8+DNvP5CeVgvuZXN6QVq
X4NpK1akHsy4GvdoFzcMEXBLP8lBBHK8uuKgf5thFGZ6AVKjQgmh5EcIAHX/0QNHZZqBU4yAp0MG
5Xo5iTIThUdWeummdjrBqbAc+sHUnuhoiP9gSqYRgOwBjt7MQBhxNcNkV2WXOHe07HWynXA40FRY
jOeyCYu9ofDbNwYXghgtEYGcV1uzdPYF5LW8ytkFZovK9pfWqA+KsIz3qM1B7BWEQQ87ZWlRkiwR
a+DE1Ou9RKkgzrJmzC5ss0Bm3ptPKQnUzgt9e2+vrayKqmGmMx6jddkFBIQHr6+dHJmW7Py6SfKd
Be2ZWrnjSmkqkaAfclGturu4i9A/GE3ffpyduX+08k3DAoFs9GQtCe1a63eWTk0SZmBqimAsi9LR
8VvwuDuOaPNM8KzIYJsDvwZxKhRZ06pTs8uQqoqPpOXT1DmQg9hvvejqh2sPLIm0hb6FbC2vPQUS
d1ba1kZ2GYmxD14xzKcw7JNXNx33PtTmumwJpCDwuAXFVVM1Fbis7JIYy3uep0fG1F/7WLMOYgj3
xpBv30eK3rL4oDN1KiEI18e8H+bCKSkfXqrFir86bbsYvo6SieanWjsa/lBKNg1vGvrpuOTOLvHh
1qmEyEauFW8PtPnafq0yMGAUeXYRjWJw7u1OHDJwct1hoMqzcwU2vLBsoxGVoE7HQLT8818iug7F
jVyk3OkOBtV3Au7qieJ6+HTfC29aAcpM1xr1ZnCv11bs2LWnHrWzSzJOHgLdZvI8dcNelXFj42BH
JrJn6MKhIrx6uoxZ1amtaDjgCmavJHQWSKZDF6Y7Z3cKbcuWRIxIDAOVTXV1SOLKLPIon/PL0Mye
ftKKOvrhhGG7+PPgVdOhryvezdKxmT9roN/9t2QaSTtohaPSpYcS9K1SrOXfXpTee5W6nuLztqvm
w/E6UG7IznAFeB36VNf7vvSq1it5mF0ySlx/AWpuTuOo9D/uf92N2wnOifojlU+wk+viajopTQLr
Y3aZFftLZiTPLnjO44LmYZTpex956yhRA6L5CzYAPNJq45s4LpZKlPkl1t3q3PSVpI2YAXvsvOab
duRhJVaVk5yr7NTmoGqZ2+SXRgnzYwydsh87iXm8v3Vbxwg+J7ltYB4A/F5/oCYe66Tr6/yS1Mb7
ZCoKSj9i8Yc5ejyjIqkH4yBb56DO1tNkleUJZRzM/KIs2XgsPGc+z0U8ne+vZ2vXpE655G2RUcJq
PXlZxx31z/xSem1xLOZ8gJzVMP/6D1Z4XnCOsjuyvui8oEYMb0h+AShZnUc3EyezB/fz/2VlzZZG
8Vet9UjJL0x4J4dxaIlSu3mPX2Nrx2RTV2rG8IauaztOxBLjGisdFLGHash0PAG82/fXsnHOSG8B
F/A3rat1E3C0SsXsq2x+nYtIIPuG8sHwpmZG8XmeImOP33nTmnQ6sj2lgki5PtVOnCSmDUvrazsy
7+y7pWkfQi0zjm1iqt8fX5ktgSAUNEn11vwksZWHKV2Q+VVv3O4J1HCW+zr7+V3L42HnGZO/+zpz
ln1U8hHQ17IAsvI9tTrO5VBby2ucAvUGUtBl3WVwR7U+ZXaYmKdMyRv14KL3uheU3B4TqbNiexKB
Qmdk7faWfKlMUOz6q4lS+ldrhAMxtZh4uL+Zt1aYcoJGlbPiAQpeF2szMQn2E5ENPbKXsx7O1Yuq
DfWjEC9AxzIWQGNFUnusY2FFK8USmT1CjnBefKyQXH/plVo7w5K+907ffjGZK0sCu59p4HpyK0JP
cZ4cqeCXF87BqO3ih6405ofejNyjNiva3/ZgPAzSY33I+NFppMFDfWkV7egMW89TxvroYyaLb/de
f9RnPt9hSEDQO8MwxDv3e3OdTH9SSmWh1Devb5xbhwzsSi1wIxlVP5qcmIFMxBsEgplnarqzn9r2
54cPC7EF/Lew6RjmTVO36ENLFyNyFMlkjxdl7PoPPMQPy5BRxmcUDrCjLLODtLlemUdfzikKFSux
An7bTvRnI1Sbp/tr+ekmrq827GpoBvBAyvGKNX7Bc5NSjRQI1PPWbMffs9jIS0i7K9F+LoDQJS+y
nTf6RVJ1gx8y3tiPhyU1YX2zGhVaciLzIjy02iz/by2d5ncvAXsbqHHjjL7hlSI/mUbeCR9cv2fB
OpgU/QFgf7b3bN06X1bCQZCtbqaq10/wAhFVZTqspG0MhNsQLjD/RUcZHdM2W6pdlvYNlyEzJUDo
klEJ/tLV9wn70outMg4Wa7LVUw+pWfPsqVHjPtlhq2mXYYQ5Oxg0s/f+gDmvjF74hQUVmCWhug8z
blmCSbaU5mDMCPAWvhXOSwRBojJ+1nunVw7ubITlW9ILvXvvsnBMD6JVJ/XPxC6K8MX+P5ydx47j
RruGr4gAc9iSlNTdUk92z4w3xNhjM8dirKs/D/tsLEpoon/AgL0YT6mKFb7wBrOtJ6QFEPl/mfra
G9/dUloF/8iPKFxqtNg3l761dLJVhZqf86Ykj+6X9Fh5cfFBUEY7vL0LbwNpHk2IShS8QVIT2Fyv
JT4nSLpkXXHuPXOG9SWLQ9e5KhgCdk9Uy3db14Dah5gB+o96DsS9zdlyGy9XI10W5zHqujKUVlS4
YY91xRddzyx1J556NVS4PmOwPRGNByCNJzEy8tfTi2g40qFguBITjL7y5dAaww8XkJ4TDjmF7spH
29pzINyYSID5IhNWHEyW6jafsGwH5ZBpQ/rL6GzEa+nUC/uYZ7FmXJK5RT0GuwyvevHSTJ/DJnb0
f/ChjUoo1VYF5z42lORg99Rq/yh0krGjYkh4GXNCav/BqkbvH+pNbebr/B7vLIdFFacCBedx5xvf
nBd0Feh5rdBEHlp4r9eLAMm0ypa6ys7j3Jv+4ihZmHvFHlLwFlAH0ov9SllmZfPSf70eRjS9zA0T
yluHP8ph6TSEk63KOmZdVPpjnOg+Zjf4IVUWAjx0F09ikekOHOZ2qlB78YN+hcJQYtj8hkTUFeEt
0HzEGPRHbYrEVy1JxNe3D83NfUdZDYmpFaFIfgOd+Hqmg4esA2IVHbKgURMu7tIEWRnpJ0tN9jon
dyYEM5OXHaTi6sy6yW7q2hBYX9jduSn0X72Vm0i44BHz9nzWv+TqlDAfsk5K0TCx1wLb9XzyMmnc
WMruzFHIzUMjOaJhZKaWESqtmKxHlcqBfZgodfymxZcvvhCGsveKrN9m+yvQNmF4+GnMdHPrIagl
WsdGbrts6/qDlY7Zac7K6YQtowVod3DiUzW7xT/5ZKs7QKObW5AsddXlg2oAqIlGxPUCLNRQzQ5j
tnOUDN/H3Bw+RoN4sVrXeFKzpNi5ldbztpno6vHNi0kWttrNX4+GnmlkKmnan5W6sx8i1YB23mQ1
mvppXUYiWKZqJF/uXLl3H97OExrn2mdHSw8M8VYiCu08CwsjBFDKDoXOx8nJmW6ra8lxbMemeOqi
um13bp/bz8qYazuEiHjFwW0PS4mzW59F81nIkailqCZFfa46PK7SUKitK57HqF/qj02T5C91LeRy
fHt3355W4gQyduI2RLEonl0v96rYoU2zveoQadb3vPDUR1OV0K5wt9t5uG9PK1LqXLVoLxOl0ua9
HoqbUW/iCDmgQk+nb+aQLR8XoEM7ycydFV2LHYBCofxCWdtMiB6W0qkFt6i95JYSIPKl9r7iwGI5
VPW4dGeso5zoc0eSOPoqldZy55a93UYEXiCJ2cEQARG2uZ7mMGimKGoYq3BJlbUQktsiqGO7TJ8h
ECHS2UEa2uNg3H7GNckgtUFUFq2KbZDpoRwI3lbIc5yPdRgPk+d7KrBA+B4v790w3D4UwWE9YQV0
41wfy3lAhUWDQppa9gOiEOJgtFp80prZ3Ml+b68CvDJp3bFBOZFk29crCc7NrPKl1c5OYUXodA26
gMyy6F8IDdMvhjZWHyZFS3aO5J2l5BwirQoFH0zFFv1loYG0yB7QqDcJ9wHxj2jx57TtPic1+olv
L+btZgWtxHKudq1cddsrx1lF0IrW0s+ypJCOT4SWkOYnaBAf29VdPIiTfBg+2lo5/YynWtvrIN6Z
K5nJypH/f2ji5kg6kZ5D3lXjs7lafJkLnXg8hObHCkPInXMJuJfPdX2zv9YZVrNJMmNijOvPqY39
Usl4Ls9QkMbqY62M2eDHwkqk5ts9CmxPcTfKLIw1TYhHrkvVCXSRmMofRZVm8bd2gIJ6NkEPfBsF
goRNMNlSRctsMqtMhL0byfTgeKtWbeplY/FiRzZ917HwRUWCmrCLXkgru2ANdgM5x6bjD6aSH9HH
KJ9yHnf3mM+t+AoKQglyG6ngcoz/dM1k9PMU4QesvZ1CQ8IdRQjfHNshqAur6H2Rd2UdlJPthMJe
fre5VT/TynTyT5qZagamU2P2oeqd+cGzCvNR9FaUhVGjHh3Fk+KATV4Gy1z2wgOChxyub3cR1Vq1
MbSs5cd37qeuaMYuKL02nhLfAIHrBkLxnCcL804oO/1yKQ19WoJhWJR/u34kTo8hJ/9avcmjYE41
70Pl9sd0ApWEFHzru4NWfO16g/zOlaM0AocH1Y9lm5wMZCaHgHzWtX3kzX5VkWb4vY4gb2RP1sEl
ZJx92VTqAhwN540lMiQIJ6sJUyfmmLgoGflRZM/BhCvIEPS1fTSWAu1Is1JDl2dUCSDBATWvMnxq
/x74H36ZS4tRp+iW3PQHT8+rwMiSJDvk3SCGJxcdqylAQLFp/DGXnvNQ6D2kcruMrP6UxrLsQiNH
juSAa0esPVBlin6Y6px0IR9n4ARXwzDzUxMpSz8RKEIEwlSV/nHQ4mo5qkspxc7tdfvcAal5beQB
ByAVX8/efzp5bZ5GIhvi+ryIMY+OuelgdiOkO4XvvEPo91Lhh2sPZxpA/eaWHMwqcccoW85lpUXY
2xutn03jb6/JvW+OsUCyrSPzc1xN765hgyGF9ESNF1lFmL6bl1YO1tzgZgn1QrgJvTWAFV/1TGSm
Pzmq+Pb2LG9Wk4ABFhkgYBO5Hi7L69X0kkbTJ3Mwzwpl2YOVDd+LqtyTmr8J9eH+wGCkSE6fCfGl
TZAd20umsulcHpwUYUqD2lMcSFMKpiQL97O6uHUUuObYsZkbJa8+KVWjJjsR8DqVq3ty/RW4yfID
wMDdCBXUbm0odGfd82y6tPBjlaam14lnq8mwY/ew0Xx7aW8eAe5iIBBEvDhfczdvApZpGno0cgfE
6TSBBKoTz+nfSRV5TUgnof389mC33xEU91rmoKG+KupsXhy17Vs1oUR1HvUqDxz4c+Fc1XuA8ZtR
wPOvErarBQ0A7u3Zo1huxTE34lnUGZaeZhuLBLZCVHk73+pm7VB5INWFrOwwIonQ9bY06mKMorK2
zgpuY3ZQmHn8Mo5G909vzekOuv/OWAC2ealXrBnHfXOhLFY9JmPqGngSiVYGKL4J+3HJCl0LsSrd
FZt5/RRX+xAMGLUcxAsJ14mHNqdBmdbCWDlQM42bcaBmOnqRr+blMH30ogRP1yUrvS9gaNL0QW91
ivqWdMvxySqtsQ87TDns5zomKH2SeF+mOyt/Exzy62ho4qSwpuUszPXKu12cd0Q2EEWodh+wokqe
u06dgS4qNRWt2Wmeyw462k414OZwroUNNvAKuAJCtBWDm2kOxliU2edlTpxT2XnF9COe28I5DU00
1geKFfK9oAHEwglIqYbTw8XTa9NLMLI8h6fbKOexN+2z6KfsCeDqu2uPVGqgzYImRlgIhN4mOhus
1O20KAOpj98Ln9nqX5yhjT5Ib9eK5/bTYeCIZTakgJV9s0WCeuUg+sppPRLBvPgyDI57SqrePbbu
JEKnV6N/7HxPl+L2u726W/BA0ktbNcOut8vQ92mz0CECwJwYH8iWCszRJs0pQlcsynJKlK70di7W
m+ie6ipNcbAea3LPC309ZkWzojKtyTtbmtZ87+XsPBhpVwbAb/BmtuOieGjzIv+rqXrtvcHH69C0
gVadeUQEN6ejbCcKsaPpnaM80g94QxsHL5+N/2UUOmpU+1hRiNfXE4SQlQpVWN65pHDtT0pk+gJd
mp1lvL33sNPjMqfXtFbF3c3+n9Wxz1Fh9s6zHtUBglNu2DVTd7FrauTvfJ1YNgYgPaE6yn9udonT
zN4obSC9osy0v6gtNs9VVSb/vj3KvX2BUis3F6hU0MlrGPKfyNBJ6rqX3rr/qYHLXw5OHh8NKarp
V7EkrggUh/j3aKIrguahopW/3h5+fZOu73W65ZAvqWkSaHC1XA+/NPWg1kPs8Y5EaSBKzEpUOcw7
9/NNLMVScqXA7WAMaMjrr/jPJIulkRM6Je65QB/DDO3EEWDncpkM/lCoXuanuGL9ZTR9K+lVwnQE
JZBPeyibO78CVIpJZEPVHSWOzREkRIWsSJp1FsPoWgd9mKuPgyoX1U/MybsYYkg8v8h0KUMUwhP9
u1kmWBG/e8FXaV6apZSE8Nbc9Fk0peZ2GIR39pa0OphRhLKYV/U7o9y54bjaCEIoekFJ29aplciZ
Gr1zOYzuWPl4mP+sIy31NaP+qS3O+99BenDA37ky1zbjNo5b0kjPFtRE4ciN6gfoHPEDIN3+g9Fh
puaY0R5R884lsJb6CeXW5jPkxuvt1ORxQtkti84jxndIEUBOyqbU853OljsFvNeV2hyQ17gRZgie
k8Bbr8eKZxVVEdw6L2J2pQhz3sxV7gY/VD/OK+Pz7ORRcbQRtv13rJEj+Gh7iZv6ikArtUj0cQwS
A13/cNSmZvxeV7loX1SZE4gmKOSWftW4ixOqsRdbHxuWd/6o1TjVn6TpzL+IeqzyVI7VkIUj4h/q
ZSh7tw7zJaJFN+MpPoSDjenEQzm26Fgbk8AUQh85y/7Ydv2HqVdiM9AcmWl+7g1x9skcKgdcjNXZ
6amhnTEHGkyMPhzBTLphUUaGeZjEXP1dOGj4n2TcGSOH1BzrwFM068eIy3TlT15vtqEKEwXknVJn
7cNi2LL2W8+OB5Tk18tZy+W8PE2Vgyyv05AB7+zxO5HDK32R24sQGADC9ZchIgOq2bDHIT4vBxQw
pooGoZo/D0M6HHLXkJ+0KHfjnaDvzo0JmoDWB+SVtXK12Xz5hETllPTKWe28tHtR8RVhK0y6Uu6E
endeBjJ5iKerAABt2U0qBgFvSrRujC+JG7VfynaM0tCa+qV46LvIzRNfp3PY+1blts7n0YWyt1OQ
vDNTcjPIQIh702TaEqLwfnRGp43hAA5D9lIvqnkw6tHeqQXeGwXe5Cogvh7pLetozm1cTzlQ52kx
40OazGlgmuLdrQ0UMEgwKRoQAdEL2MQNntdSnhFQC8XYVZOvO4V8QO1mjgOlrfZM3W53Jg8p80Fq
FCIXyLfrnYkPojm1dRlfRDwPlxGzpHCc2ZNFaSSPVEnqH3hc7fm63q4jjC2UIWleE63ckPM7OXtF
PbrxRSPpCby+iwmP2ndjYlcWNGKGlF9WZZ0t8janzt+NiR1f0i7WHs3SFX94dBj8RJ8ofr79VN5Z
RuIiWrrQvMmot/KJlH9j8D5GfDFzGdR2/zcKJbik1P2jTakldJWdA3f7rDA3WidAMFcBka1SXuoW
WhJFeXLxJleN/bhIi4BenfnitQSzb8/t9oHmQaF3uxokkVZvd32c14psMaG9WL1DI0POP9B1+h3Z
6ujDhdrzJ3oFdV6/YpRnMDgDzEwVkgbD9Y6cHcSJmi5SzpPbalkwrEXCs22NscqVnSrqzygfuTlR
2k7yIAY0hHAz0K76NCLMpPoiKTTzpOWW1R96Oh8/EQmmPdBPeo2WUt27SmCbS938fnuR7nyQVUqJ
30vvhyx0c9XaaJ47hmhtpN3Rd6fP/TsDwvSU6sVOFHx71VLWgDHAbY5SFBWE6+VZPB6p0cvtcw9w
ACoi3Z0vPNXzFCSKa3zEUGE4z2Vrf2rNRPz99iTvjU2dcZW5hE15Q4IbO3WAUQVD2I3Vy+SMemCL
wqBXoWEgkiGb9mnFlz6DxarfffMiPLkK+SL5/FrXuZ61a5a5PU8IDZD7psest1U/qjxvZ6ff+YgI
hrDVafWAqtkCiyT9zbGFIX1OU8d+LheVpgUM7OkHdJPo+9treecOXON7iIskMyve8npG7VzorKbt
UJBZqkNcVeKpMdy9t+TuKJR8YORAKIQxsxklm6u2mhP33Az0ahpACHwncy+8uXNDULGkEY8v3Krg
t5mLMMB+CZTucZiZ/lRa+XluVqFFcgffaBHTfP/KcQK4krjgydM2wUaSNZkl49E9Y9zrPgx1Zhwa
xdpDONzbC4iEwJ6i74/OymaUZtRLtDFbauqWM/+x0CVySXj9CVmIf9+ezy3GCoQVSlCgmF85FVsX
Tq+cYrtWdPds4nHR+Ij/VEXouUP/WFnOEIdGl08/6pE80yfwz2pAaL1IA9VGHuvw9m+5t1/4Gbj7
rfkvmNzr/TLVbtUXg3TPiaJoZHvxEph27T68Pcq9tSXioFkBHNJDPuF6FNElDnwbmwmP2egr9tSf
iqgafEdOe/nXva0JNJwcdlUboPN/PVQWGXPTGNTtwUR2f5Su2p/10Ry+I2yp+26te5/fntqdQGB1
UyVtMImrOHPX4w36MllF0Xi4ifRyWikY7UMtNZAUSd1/pTlbBsnQvFuAf5VrIHdeVQhoIGwRcqnQ
am2eV3EUN0PeKBqU56ku64Nrt/H/cG+tTXAq+bwEaA9fT3CCmRklEadPjrRLY613AiGbPQe6e/uQ
FgWAWXxE1tLn9ShtGieT1bEPtVlMT0qVJwdo+Htx6L3NsYrarecO3tS2UxCjexs35cztOLLbpyod
P6VJXT3Pjlo9xHHV/PP25ri378mLV9ELjzrdVvSt0VuP3JeDnhHWPSyxZn1bVIQR7cQ0jm8P9fod
NmEU1SMQja8tMqZ4vYKJi4RSJFXvbFgzRnH8nOLT4PWG5ks5mX1QOs5Qfui6Wkt8VzHQSdTbVip+
XCvZJ9T9jJd+tCvtacnz4ptnZcVLbFrLjwYJlh9VVC+fYK3EPzOzz9SgFsp3SqH6sYwyQAfCm5rT
FLXW/GD2TVEeGryg0d3PC+kcOAvaD7NwezUUbtbjuJOW1Na0vDR38H+vpLftEqxYH3rLSDFyv14v
gRPD3BwiEim9SFyv9YtiVgc/6wwAv4hlWFSZ6OjN8S9XL2zjzwQbdDc0asuERJkCdjiraMJWvGEA
Nb5MxWS3AUZm8QO8jAbzo66SzTESIoseK7UXySezUIp/3/6MdyIu5CCgW63ciFUR4HoKeuJUQJO5
KWe9lCAM9FhD5XGaH7p6qXO/SSf3cZiX8aDpdfT+8oFBtZdbE6AxdcAtJUpFtEo2lJbPbg39xMtQ
AyDefn/wQNBATwXEElEt8LfrKea5BVtohv4957OkMEYBGICEPvRlmFVpQxw7FO9vf/Kwo1qF7hIg
0ZtOjuOUnazmGHqhoOJjiyo9ZXWr+HOD79jbX/D2jgE2zd1Ccx4otbpl1KgYppcqlsqXjA4OCPxF
HABODo9uPRthnRfzzq6/vTlBoYKWVhkVR8EtWimOI9MTy7qcxTweEmqdIR5re3HCnVnRAEAVjk4m
ZZ/tR6u1Rc2XOikuVp4u2Gaap6WgajaX0VFxZ2cn4rs3Gti2VRWUs4xe0PUWmQhea0+vwRNo+RC2
apcd9UpDlV1r/7RLqzu+/cleOazXFwcSzfA84NGuxYOtzGQ+k3u16VReDKPXsxOVCuBOCqw68RCZ
bpldcL6vm6fZhEzgzxJOQDgtlmcGiZqZvzBGdt3DpNaiONiyA+7jdEv3YYIcASQ4z6a/atWoO4qZ
ZepQnizn8q+F17sL3WkQv8yGEi4SAYPzzdJ4LsJyrr30jwQgh/xEZLF0IUSVXD3oORpbh1qJhy9D
Z2ut306L3vnlnMPRMdpZ/o7Z6KMvx979ZAMlxfZRb8dvg2lCQrbIp7KTXUPeDXeWj6+xWT1SJ1IB
wufVXXXz8sxKoksTC+wLbYUk0Aw5hmVdysPbo9y+pQCAQcuuLV/KBFt9MQ04RjNYbXWJFcv6piuz
+xJNUf2jN9N3U8Up29MJ5R/KfgQK65H7T0tI92YupXaoLmqsWz6iA9nB6tU9HZa7E+KdpulJo+BG
Sy91Bq8AO1ldFrTrj+hnpocKmN+xHHaj/HtDwTpdmQHo2RDqX09IUewUSaauuiRpJE8KRh+otrb5
qYEZsfOZ7lxHZIZrE2kFjAMBuR4qqbxSSRSjuqCcOhw7242OJjXhnS13d0L/GWXTmaT8XGd1OVcX
BRHyv4YJ2IcYHe0060u2c7/eG4oy34p6pdhzY2Ei0kqoSHKzGUT/BTNHTPX6OAnmedxzTbq3dLxN
OJUBBqLssom08zmfwP3F9SWO9fwMOCANCk/xnt5/jv47yibC6FBDaQVwv0tj2Om3KTUj382lvODo
2O+kfXcnxBGCf0nqd0NUiI1EbRU84i8GRtk+uaYa2Erqnt6e0L1RGABsGG0whI02E2rHMbNH3agv
RWFHBwV/okPXV3vulHe2AYwWpkFYRNth27WkZJCkbaVVl5JWk09DfHoo3e5LGynFu1sbSMgAWgXW
R4eflGhzgjTqQ/3gci9U85jSINXixzgf3Pfvg6thNrstStzetYRaXUa7+K1ljv5AEjD5aHftOUTe
WzrwEFS9YHkaiMteTwitw7pbBqW6ZEPqHqEoNX2QGbH1CQRe5u6EDncGgwBJkselyjbf2pyBikqz
orObi+4W4ylNkVGpm7b42bTOnkTYGoVs3j0qeohare8eu2/dmP95JhwRe5nXJu1lleJAbXjWPvb9
Yp/bJdcCvUytS+F25l6scmfQVdt71UbVKfBvQqO6bp3YHfv2gi2wMh57O46GMBHe+PXtU3ULSMBH
jUrNCp9+LYldT64gK9K7xa64F+ZPs2gR21R/5U0NlTJ7ymoj9eNl+Ypl98vb4945zWt1bEUjgf6A
7HM9riuUZc4iUV+oWpXf22VIP+G7Ux12RlkvhetvR8gCfgYZuRWLvIU6pLacioQTfUmXtNe/6JW0
46AxeVOoLVZNd3LVKBs+T42RmM+DBXrO780x7gOPZ22+4GGcJR90SfvkqS/12XuuxnjsPsf6kNbP
MkKKzJezTATq/MP4Auy6/dvzsix+qk0Zl2ebIq1zMgY85LEPtRoipphPfvBa8InAoqFAnVWAylqg
ToIMbBrU6M9kMkvbV90l/scZZ7yStGas26+T08jPulUW41EWpvKloFSF2azI0n+9tknG0I4y/YfW
9FMSds5kDzu3/O2JYynBIGFgtEINt/0bBXleetJFfVkKaOPOYPfBYMFtyHOz3jnct5vjeqjNiUsK
2fWpmdaXxHDyA0bn/aGF3vvuI8YoFLVXNBcP/raS0s4zgoleywsZxcpJywwjaHCH+R9GoarNywWn
GU9L+3qjD+aQpBi9tVwSi3QeRiOZG5QlFjvbWbT1L9puda699VEh9yXxvh5oZqtFVsdWj/JWCzp3
FmE7T7jBm0o3POJOLLWd03VvR3ADr8xdSss0Ca5HFG6Rjj359cVMeve35WTti1H3tepbtCJ2lvG1
03ozPdCmuOwQdd6wPh0vyQ2l71r0AloL+z4rF83n2W2S5Uim1v0YtGhovrkLSlNUpGytCkVvLvPJ
itz0e5uWjerDQ1ar0K3azAM/b0vki2WX/CygX3iB2/L2BpAzdIO2rmeNQd7LYvpmm2Ph+P3YW+4x
kcDu/aGvFu8LF3e+nEzkWvUgHuIeQjE1scU33dQyT31sd4Nfc4kOIQ7NUgniRnMWH6s/vQ4rDMhi
13cphgyPqjPLPNSrJMvf/fRDoIR1iNASmDfaENffh0VYHYsk3ydNmwNFSuWQe1nu89DtiSDc2Xzg
DdYOInk1EIBNOlDDwbH7xmwv3YLHRyFGVKGFMdKZkupJFvH7secoLiAtj/LWavm7lRRzYj2hdzi3
Fyur8r8kwmKD38RNR8tcSZU9LPKd+4iprcrQCDGtHcTrhUxRDrKblNFUVYoA4lgWOEmkBW8/Vrdx
BnNyAMeCLV1RG5uCmUdNp8sJpS8zzZovbNL6JR/aKeSWyv3JiOVzl3jFP28PeucMrym9A0TktQ6z
eYeNSeZamjKoVcy6P6rFwBlwf5vlJMP/YSS2IfEMmwS5lutFrLx2jurBbS9xvwDHQ8eitT6mJQZJ
BzPladnZ/Pe+GQEG3ws9dIrlmwCK0liWqWj5XKQ6RQcDE6SPmif3DCLvfTMaUKtT98o/23YavMzM
IqtsuovXqtL624KaNvmFSHELzRq39i5YfZvuQSEC24Nv3EZuAAyJn9j9cGVI+K/XM9ckjrOT011G
faz+zHmf59hX4BkqvhLXWu4nlegRNsqyXPpG7Cidn+ZGYu88O/c2EIQyIgLaU6sowfXP6HStTkZR
dBdLq81j05n152gy24+WTLvHt3fQvU9Kg4XUj1LK6iZ0PVSfIjaPDUx3aXNvjE6xlej2cY5QIDi8
PdC92wyjxhWZsNKKt33MbtAQF7csvirkzae4UHoQKe3YPnn6Il9s4JY7sJ87A6KDRnt2Pf1rQ/96
ZrYiJdwR0V4yZwReZKR/eUmV+26cp2CU9+Budz4ZlzRFa5rszG9buraieAJywbtQK0b7Ocnb4ZAK
4X4ezHkvaLzzydb3gGbfKroJtOR6Yk2GCZc+cb2AWQTYnKuFP1ej+f7vhTgizw+oC4Ksbf+tLFJt
oq/I68Mr/pWyiqQDlNb6B2ua7T+QZdujt6/P2SYY+e+A2+6zBBOBYpPdXvpaK4hFks91UXyVgLlB
VD+DGvu39aydDvS9pSSVIZOhwUEQvnnNh7RiCR2HSUpF64JlkV4ZIK2kvb8EwmWyQuzAIlEJ2d6c
mhGlVU/+c+k8aKlR0yt+1GpVMC3tXkn5zvXJUKAToS/Bp9iaSynponTRXHaXoTHopbvqtFy8KE8f
y2bJn5ZM7w+lGu1BQO6NSuZJrQL4DMypzaZ0IsuJsjkRl2px4ochF9oxNqf+OOjmcDFH0T7YU7kX
sdwflGYR+BYUPbflnqnMY88sou5S0Ux57Fo5+voQmauyXRemFe9uUe82qW5Nr1lXdM0B1HBrUiXZ
PBLaYmSA22pxGWXbdsdIyZtHl6X+jN44mGG7FhUCFEUVdqqRg6l27fwCIQkvttSCb/72tXrn3gE8
ocHygL63AkSvL4MshjvCk82PqWyAGu0c9sCbgxjL2B1Y2Z3FRtMPsQtYalCBt29jNMqimxC8u0xi
Kn6lhhr/iRVj8wRLP/vkGUpHEFLHp7end+eA0qKjmYs4M2dnK4ljtiORhln3F8WU+QdZVc4TfPJq
Z5TXPPv67qGMgOTsWrFBtXc7N92bMOI0WUW7bbpDOWsF4vidjVgDzqN4sWaw1gsZFnnaP9ELXcKy
L5ZQL6rh2JcDamGIsJbv+7LwrvFPWHvZlE35wFscvJD2ZGe9M5xVl8qKETXVYya95GxNco/lvVnl
dSgg72Trq9Mw/9pkGmmTAo3t0vmMLKTi654W+/xp+/iub/k6ykomJwRgnZF1u96qBTbWhjO381k1
CjVILLU7EvosOxH/FsnAMKswHqwVLiL6oNvSIhSFvO/SVJ4NQRX4UnhN0p2mbnG4C+lIgK/XhKgf
GrMyyoONXemvVBH2iBnOOKBVQbfwt11ksvpcGYlMSr9Pe/tnDt3VOBhm5VxwbNXqQw5JozuIWHXe
aS2z/n5mgCssLXcsS7YlFFq3rtYs1nKuZpvKP1yMmN8wgMoqjWJn479a7/xn46+DcaaB7vEssfO3
SrgelVBT7TPj3NgafDEqZB3ywQs6JOwDIAU2unGiyB4yima6X2jUh49YgqltoOlZPYS4CFm/BY9R
/8dUNnb6MVbzMQ/NtkqQTVViefKWZXT8XFOGl16f2py0q7A73S/7xjUOIu27/GXUpNKGpjX02tFI
kCth7CWrdybrXAcY61zhVa/pOQUqiHmbe9uG/po1RW6eDQ8lFMgvWR9KRY2DQo+sz6ORln/XVvdO
S5TXUdmFlAsMkjTSputdPw0IiiiNbpxJVzTbN4ESniQUudI3xXuhv6+DUU6HtA3hgoriugT/Katb
hhBenknzjL6WwRWWyBDWcbfTZdlE1oyyGlJwXbJJSRu2U4L7rbdO6pjnBR3JR3NM4q9GYbrPVqrJ
B7xypx2y1r3xQD+uzDfOA0yP61mlhTejGAEBP00j26cDVz9pdpo9GkMMDqDq9tTtNpHo6/xcuhPY
bVDggf12PV7Ue6JGVMk684uSn8iiTceG3s5jDavPr5Gy+UDfXB4FMu87d/42tvj/ofEyeWUHgVPc
fEBR6y6MUAz3WiXtfFB4yamP5n8EslaPU5qUl06z0rAhfznlkVdhCelhjrCw7m/f1Zuw4vV3wNzm
XiBTw6p9s2v7Cs5yR8ENbnFhH8nS5yCCHhIqTb3Xut3k3P8/FLJoKCStylbbDHQUnlrLNrbOHeGN
Xxa1GqZlXYXlVKsPejech4GBl77EKi+p452Sxp1vTa8Qag0YFuDyWy/KEnpKYfU6po21tIM21ccT
R4iFtbIe1ZwmOUD6RqMoH5adBGsLZV4nfjX0ZpsNTSdspU3sc9e206HXFuQrctX6aOqNc5RtxpLz
2Z/GqRoC0Q7xyYzfCYB6/Ql4sq0CVZCEb1irJtTYvHEz+5xmpX1sNW0IEtHuCmOubdfrV4ZOEcxu
AhmUBWiNbQ4U0W+NIKh6bjV7do5jF5GR9y2egYcxTdTad1DDbHxdpNpHU7TjHI49baag85yyD6SN
K9hO4nf72eE50UBAbpvUT9/SPwsdncy+MNSzSJqz5B2anwzhPBNsYnLtWB8yRHx2ApPbIIusnX2+
rjOAiO3zAyB5QcnSZBFKqzgoaqL5uP7NOzfI7WniiiSaW2GQFPS3RVyZFy19sMg4L4M14YgxjI8C
bFBYFVF8rEEPIwovm1+IOlG9TsY9Obc7k1zf1xVnZBCDbZPPdpHUedLSPNdabaGf46UXh+7/ztG5
OwpdY+4d8k13i9urNKvsCmUyzwSp6hOrnn/L4tzZsQ96xdtsti3dLNpZvHPUc7dluAbrXfTnGues
1l4xnts012L0wlrgZhgYNqL6oCuNsJ5ROezj5yWzvdk3kyr+x5VOFn0STTOo3FyZmcOhcwSCAEmA
YFX9T7Vgv/WgwPZTLb/sIudbAmB2CVDNTX+kqotAXGtZLdhOJS9V51OrFWLy04UqTYCsRPa3aiSj
/mg6Qw+7X6nt+Z2qq1wM3PtcUKzfayy9uZusBNjbHGfmeW7d6kOLGDjEYyf/+fYrcxuR8YLR3qDr
gDwGB/H6XqDuaDZw9M1zFUfz1zKX/dfY7eGWj61xoEs7HjulHMO3B71z9DFIWHGfpCFc75tBTT12
hC4xmm20vnnQ7VLB+c8wHogrTEzXvPTQeW4WJH2b7+kl3Nm3tBF5UGkfUcDbvu56Uac42GCPh4/X
GKJCZYX5UO6pq94fhfcMtWMq4duLRu3ZpwC3nfM8LsWBNo75hFnZXj33leC1OR1UXlabP7LzFaBy
/fFSrcM/IIEulaHHh4WKAk5y0rAymv+PvfNqjuNI1/RfmdB9zSlvNs7MRVUbmG4QIGhA3lSQFFje
ZNnM+vX7FKXZFboR6NW53omY0UgUUC7Nl+/3mq7fCTcvviyFbt3LWc8eAz7tN/a6dDN1/fQNv2l1
//ZXfWUoredKgGyQbEDY08OlKMlJ6zVSHqGS3tBCOPYFwTs+Ws90jOVdoFn57u1LntdIgD+r+BKJ
Avqf08IlSZLWQUmNp1atxcdhDOxtNtv9VW1L/cKqfv5J+Zp0g/mawIf4Qp2869FJBLWgdltCD3BD
NXqtuak8NzcvlPbnz8TndCGPoANigzzDtvxY0knqtVutk/JLxcG4CD3RmR/jObhkwnk+Edehw0ax
tnlAXU4mIg0tvQ4Wn2vFee1FejnZdVgVfiM2sIbSPtTtLuujyQ6Uhft8bv7NpCYWOQeiGAdB/gqr
/rQICJpl6ROjTg5kM/thC/y8kVI8/d1RwkUwNsVvjtYSqOHLT5dm1TDY+DEevL51w8r2hg9oJ5eo
HlP3QsfjtY8HU+EXk4/F+1TDYRh8swaj/0PTVOZVRy7CTgyVc9OkiXFhur16KaJvqZ5IPeAY+PKp
LNR+HIkGVOlj/dBldnsF7vpx8UpxAXU8H/l4u8BYXiM2YPGcbhFtMORp0gfJYeh17TjoU/XNSO16
8/ZHOl892OvgamEM9MvR5uQjjXEmC8w3q4NX+Wsm61g/dUMvvreB09/JPhnuBW5zFz7X+aOtuyzL
1erfhB3XSW+6UkRqFW4Gt8+H+IO8hv+LJM37/vazvXIZ9IlMLyp8HvK0XSTRH7BzDy0JbT1NgNLO
7ka25P3fvwrUOvYD5hF1/vqG/4I8pJQ4eSygksTlOEQtvMWorIxL4oazYQchgp4ovx/gASDgZM9p
YxeWIAnjh2nycQMdxyEcPPmlX8xx+/bzvHKllRhLYgLLLqzV9c//8jzVgLmgX5n9AfaPoImif7VF
B7E40S4MvVcvBFCJyI1VENrmywvhIbtqh7T+YBZTHJUu5UBilAWWIH+XJP0rBAIi9vrmVteA0/UO
HlzXFhDybodpGB6txWm/Tq31N4kdv67CCcTm+MGgPpNRc5yfFCAGLmxJNj/WC86wS+YOF4rzs1EN
eQRmFjkaOFxR6Zx8n54ajaUVl5hBGs1matNkEywXHZDOPw7YAFAa/6G3BV/15cepsWIJlEDVhW2U
ZWyzxS32QRVY88ZsSQv5u0OONg7gOtJ9rsXO9PJirk2mQm/FwW02L6l7XfumBEmtKxWHJsrcC/vS
Gai2Jm2uGx84F1vgaUnRakvbKMgMt44t3NAt+yJsnHSryeopVfUlA9vXrkbgHodCliG6rSfLg5w0
LLeTJb6FyWJ+la0kzLNoteuBw2oSOonzN9vXjMJVWw+2DaRDS+P07KaPox5oUDgPFoymjSi7YTs6
terxYx7aek+J/Dft+NYrrvldELUQPICmn4AcWZk4w0zONnmbk/OM34h237GIPL49SM7H/Tqn0C2z
daC7+gUg/mVdKlHbGrSixAFHJ/ND0MbiM0omcfU/uQrVJivFqtw4eZYavROeV1AMAtT2W1KpwRzF
fMkz7WzXBfLm46yQ0GpsfAoyEg9GFoI7jIegXrx3hZ6J7USOwY2VE/RUuLPalq3xNwmWfCYOtjTH
KchwlED58HKWlXbnaPhEjwfM6qqd0RT5Ru9GDKNRDlxY2tcC9sUJ6eRSJ0v76NDy6ugJH8zKXx4t
N7c3Kl3Z34aVbbJSFveBSsvrQivm7dvf7/xwxiRbezqccjluAqu+fEqs/hy8u83xIKc+vS5S2HW2
Wzab0S9I94nx/p76JWz62NuLXpswPEd61KP3hTMZln5fXbih84WUGphuFt0mAznDqU0mL6FdOjnO
B8MnTQXupvbOy/x6K3F4vnCEeWVUwfODgrz2c9fO+MtHx0RVWIOdysPU5+UeWaYblsM0h4bsSnKu
GrWdRGpdmDCvXpT09lWpToD7qbSAdslcatj9HAjHrG8SaGK7orWnA70Lce9hXf499/NLraUzrM+E
9oBbMHsGUOYZEYizWVJ1TTEd3FSv8ne5qJ0Qu7TneA35WvA8j0rsrsMRwpCxnxzvosnrK1+VenlN
bsDga20VvHzVTpNNfTskM75z8biTnso2Yko4uI2JvL4wotd5eTKZwGlXHyxvVT+fioimALhEKmsm
eCrp67BOOs8JkzErH4xidbexchl/q3nKJRwNM9U25WBj579MAtAs7vLEuTC7X3t41GaU1tRtUC9P
xlk70uTGcoQUvor4P8+ZgmiYtX2gV93+wrOvJ4HTZ2coY+jJQYG/nsxmdw0yccdMHmLRSoemT/uQ
l1/M0nfQ9ba5fPJ44eglMsKGw4ngktAhzutCF8547YEtfBApT4gfwTP65dfWkfM21cTEMqceDl0R
BOO2ddPg6JiVc8gS42trmXhcZY3MnvJCXKe6/8FN7LQIC7/fBWZlR22Cy8E+E/gaXqieXpkMKF74
DNiKMRdOz9mjQvrvFLpkYxxN58YB+XYiAcTvhaWjFjPMnO6DKWIz3djYFGUhLYdEXegmvXYT67kE
0jsTAijq5SvKCOILJm2QB3ahTm5cHzvHyhXxtZHTXfKDYoxEov/svK78OvsDnqlvj5TzMotq2KY3
y4rPSnR6CsNguRN6yTKUjS2N2VLemQRxRhXV6pVoxYWnfWV/YxwwFji/0is8DaOvWsIevDxXh65K
+2tdxC1nF4E0I7RVcufrVRvim94fWmq/SyfBU+uzdR9H6YlmkRBEcNxTumCc5WncpbU6APVWux5r
BBpFPjEuudbeazEGmNbgEKEhhC18vBi65jHQe5JA8mDszU1DguHBWuZ+n5TjvDU791vdLE1k1e2l
imOdFyez9w8uD5XOL1H+y0Hha3NvkvgBC49vsxux1AiH3LYvLBKvDD3ceNf1iPkJ1+CkrrHayWib
NFMHgu7SO800IWrUiYHz/mJvx7lQOLw54v00Ft330svGz2+PvF+x5mdPiamfQ6IOkqbT8rfyiKFo
2XMgj4xyv8x+sjX1VMOjAk/eronHRysJig8JS2rkO1Dz/ERrw7TM7F0mNW/jKc8KVeIYUV70cuuD
E1+YHK/s0ejS4UaY+ETi43iyYPcZbvLE/qgD+Z/LbT2r5VEGePSEqdV1dFfNuH8qS+PCQfWUW/Zr
oLImrb5KUGxAVl9+/k4M9TBNSh1mLWgjZ+yKcEpn+Y77fM/YJfyxbeqt18TBxvbWvOtWnz6I1pE3
E9ApjHPvks3GK/MWnSBx7vDpdBh9J3VpPxeairN0OdB/ocutzxMnwEAbcYkYclnsRef1O6uk5zP7
WvHx7YHy2lcAI6JV5TJIziRvoL5jZ6KaPvS6MT0rC1Nqz6Le7yHihm0ZpMeyLIL/yUcA3kMejmE1
koKT2YHPWmmRA6YOvjfqB+UbTPWxF7q+L2pTx0HZYfcIzTTTSYIrZfpRQ8NZXxc46DmEqxRdH3Lo
8j81hMc/vf1CXlmzqZzw6+DmYMWdStfxzIs9vDDUAS4r/iB5jjo+NFKP1s3SJUdpyaG/sFe+tiLR
LKFkg8lj0Zd/OSRJdtVrzSFQaOmJmtBk6b5fxqW6AN2ek1lYoqH7r4vz2nE7LfqHjGerY6EOjUlT
YRP7frA1VEItrs1Nn18HnjAfatHaP11oED81jM6SXYfUCErLaBqXAkNenYmQZV12KoS5GOi8fGzp
2Pgja91y6Kzcldus1V07bGfcXKMe16WdXvCFfRIgfwR2lQ+4SZj619mT1dEduwRLQJI/vs+Z16lL
b+qV0oo6HiEU5yP+9xRnGoLZ0uJ0WA7xbNmfGqwsdJhizrKdaps6wjFUdQjGAEsU/J++F3a7X3Dh
us6CBMhrRLv4ecFKIMQFzAt7DAUuHKl+tWJeLu4IqLCvIQMFl3bqm5dvrtNlGRh1pR9MoOPxZgxi
7XEC/0uubGGD5UA7KO5q1lEjzLQge3RkXf/elJpzFC5Bst2g5g/kMAdyu0qU+ff7AeF8Z9i3noa3
KayfMR4vVCfng/zlPa9//hekBJd/1+2alHtWmMv0ZWBFmCAG12/P3vMvx1U8yi1aya+0dFWfrDzS
WD9YUEfyQ8H2OG/9urXKd/rSWnn09uXOD/Zs7hgBrExdsHDspl4+FQq9IE88xrC2eHApraGzWrbN
jEiWxS92w9Adp6Gf7zVPNRRDIIorD12bH0ssbBoSxCQe4m/f03rJF4ODGpozCRgbMj5WlZPBIe1y
yWPTWg7wW+YmnOq63M6Qe4g1A1S41bxm8qLOqgt9A/MlGz8Ydtp+e/sezg8n603QUWdDWdlzp+Bp
J11WbDwZDk2LH2k458QjhIlV7YrUkUCbtjYdNMcsOaP5MirwzbrGQ8vfeikQaD5o4COaKj9KlbWb
VOKQ/vb9nQ1Gbo9IGYS2+Bz6NB5PPluOv2c8DfqhZN5WoZXmpRPiK2PJzdsXOtvb1wv98j9Dfghi
fTI+fF0rlgwr30MzlyWFRvUjkfKz1mnPwmk2EJt3rl7v3r7mOZONvhyXBVeDEUk9flJQuHFJnDRa
6IMyoKlHw6iNH52miyG/TLEgoFOO3TtqXq2Cx5dbebhUlluFCu2lfuH5zzcd7sXmPbOU0sSGvvLy
TSsrrek7Kf3Q2UMg3mkpBdSNwS56J/I6CXYV5758M7q2jLfQ4loH138oS5SCI1RKHIntz2+/nVc+
PRUxZxV6mGuf56T+S5rRbFGKGIfeGsRtHOjjQ+6o4NLpfJ1lJ7MQ4In6m9HFUDt1gTTGfpQNdehB
zbP7uzvU0OvTWpvaTV0kThVpqRLZjU62gbERnMrjaCEZ42s6BCoI5ahocIR5bbaEdvRIlS6pGX5p
cV7cH7Ar+A3iSk5BDJKT7wIGplEFTMUxr4zS2bazobR7E1uv2CbWcSaH3DAnqe5r/hmmgkFOXtku
9ihFbxvo0sVW9zQltiXUfkT4RaF3VyIl8/HzKBIlN1VblfOnzMrteWc6s6Y9lrE/iWdfNUt/DOLM
c4YwNzPR/BBWTqsoxJbGcfpNQhZRtSCjm616k9Q9SfeuWgr53YUyktwJsi7GQz0UlXZh2Txfytnx
gY4ohdlWsUE5GRhZ60pTyCQ7+oUyYUVi+fO7XbjWF7nkM5TTyRQGJHEngMRta7n1pHKFwr2zkrza
mIORVo9IY4R1YalaP8TLD7VCbBBC16YXw+lkqUJRGeddVhK15aXzu94Zhq90GZjLhqvNwbvUk7pF
fA1pfVdvT5SzpQt8C3MWDkywRSGfnIwQXYEtJbWZHscUHfOVmNvE35c4vpG4ZYsScmYwHJFQJYIE
ebxUL3yPs3kKkEp3mf/Sk0DEebKNlXND4eS66VGUwSxCgkanD6bXXGosn79eRj/lMJv46tx+Sp73
GrYZ6ej1scYe3Y+sMZi7B73AuvWH8tP6Z8xJ5RtpUwRBvP16zyoVtmhaAah7WB0gRq7P/5d6aDX2
MZsMi5VWZv51pwXaviFueG87jXahKDp/lWs1ANKPcBSq26lrUTDNlU+TpTkq4aorkwTUfYo/+Obt
Bzq/irO67K+XAfCiE/zygbS0NBsx9s1R70oHPZH0No3VtRdq37PjGarG9RmwyWBanOFMw7TEQWEO
zXG0g2aPYeO4n/3a/uBNU7A1DY2y++3HOiunVhklQI4BIR2S8iktygz8ZiytURyp9U0iNzmlEmBm
QRPdKSdz43cUolnzPkF2KLd4GHnz1z7o0u6SkOp8vMC8QRLLOQkpOnTil693WgJL4ObXHkF2mytd
mCreoahujXD0jIvKh1de89o5WW01kBcSBPbyao5Zz8C0qThqDKlt3VXdVe2r4GpKLDMPDcizxoXh
88rzrdpmEDPAS5hFJ8MnLxpbwd4Vx0TmLpk5OVz/IPf6J8fT5M+3v+krQ5V6ZGW0QfSB+3lyrdGX
eqZ0XRyNzBJDZFsJmZi6OYLUv32h114jnWGY9muX/QxdyQ2CaKFTCYJEMz2yiCE7AE2JO3Mc6AwU
s1QXLvjqW8S19Q8/CADIl99N7yffz9Qsjs3MgR26tH6DTeZy4/qUmm8/26uXgkxnrwsjRfTJ/uCR
Wz8ujhDHOQ7cKlqUbrWbzgmS4DodvPnp7asBmnPrLzZCKJeUkf7KUlyV1CcTACFhOdfEIh0xRCb1
OIiEZTTvsNytDgTbNxsLo+fPvqsdNH3+liOi31ZLUO+UANZXVJmRvxTTnRwhOoSEd07f7UW4z7Oq
IyULL0qT0rhOUaGFtSXmPiKKg4OBmRWEpDVGaI1luhdVif3oUAfZ59RQBzFY3l0wugaHfE0Lm3qN
sS2C8gikLW9lb/vvuizttlS7E/ES02FqB7q6WlyqoypGsdVT18ffysPxb1Hp50wZoqFz1o/bJEkJ
6BnHDb9q2pmj9qXq8zs3ruVVq2PRNmfxWIaZ8Ko09JK+O8KNN5JNbvnV+9pyultMT4rbQsb6vnY6
xUqhxyHunO/q2C+33JU8+oRS79qxUO2YXtO8lMnnHBT/ERtA+d0QVVxsWhUUh3518onadO7dOw9Z
fvbei2He3LTuwssKcM0OPjqk1eQbKI58nrU792GuJ2MKy6Y026tAec33Ts5pGnZ6S35WQ8hlsVOV
C0QdppVZ8kWWmsqO923X4ojM21iCmyzRvJpAJOH98O05z658Oa3uCkM1zV16HNia1QdXR+p+RcyL
HX+GIZb1bjTmOEs4kT4aw3zleEX7c5IO7GM/lam9w8VMNvvBWB3N9KxIs92CYIHaDXkVJ2KmVreN
NZIDNpbq52yH15hYtihl5a2G6umbOXYtYZ0N5d60dG6yS43ZlNHgDdgxz4OS5kbPdb+JnA7mcRhg
D02aiz73OhbNUymuhrJP61sZkCp15QyZKTecEKr6w4wActjTP57wLoxLkHDcKlwKBFIv9AMMLsfY
l3VekQXW5q2JcsTXkv7zUOad9sGKi/nnYHeW87FmOeqryKbjVkRGo/fBLg0Kb9qjIqCynswSYamy
/F4AtrHH7kgumOqtMRcNRmTz6H8x7QoPBphKYxF2rduScwQCVmwnRwTv21roRZR1Kq6IX4uzJrSD
ZC737Vy040cbIfbyJUt7lb0X5dh8nYgxUldCZCrf1G3fu6HXOG31EPdehdIoyz00N27aAabZKucA
4ODlknRhXoy5GREVbqacCPuy/Gq1aS1CegOTNYbTTEcBS/N8fMRAybdvxiIpP82yTGAoo1nr71tY
e1YJkcIwBy6zOmdZfaWQxOI6F98kPXFmR6dvPXedQbE/3AwOKanHxW5ARPvBIw0py9x53mFvrMq7
OI/T8aPmN/pPyvQu3aQOpzYmEPl0W98QqiDsQp+6B2mpbnjsg6EdVnfNUp+PhP8IKyT1yJ7CitPM
cuM1ud5GS+MAfLvCX520iEsP+jjE0Wcqrv1FMpB8nG7cFkRxsYCfh8rVbgvcv/yHZpZWqtBkJKW3
oSCbmt9taCvBxzQf2nQjFrd1I23QlQ6UPo548klvRsFMQvNeFY4//x4bVVPeaTkXJSHETMRunomn
N+3YZ4OHZJnTIs7TPP+UwPWudnZuT1NI7D25RjGWCp9TlYgudLwsHd+RzqvqUFfFPN5iEFcXe41a
W9twQnAUmunR9h5chXFahLuj7YW6N9hiq/huQxgsXZff2IVXjZvSrNpm3bUKCm+nbJJt6drTsldi
KKtDjANZEMa5ZYrrsXPM+agyEweH0anIkTJwr0K9U+ddjCh0RTKypdXNe8dlUERZXCWEIttkve11
XbXVNYg7GWjjAvQQuuioP+EJCOLgaimybq3U7fGe2CVLR58+m0EU9EFfHTA8sLT3jW5m3QM30mtP
84R6/egZsUy3NQPcvfLa0lo2YCmDueFT+1a4dMXy2Ukw3mv4vKmdsloAfUdebysn8nBYn5kDcWw6
EZHxvbOpKgOrbAb9PBKhnSt/3yo5lBtNF212H7uGVrOI5qMKfQj6817YKOjCjkPoENZDv4h7ZdgI
vgyJ7V9Yi561rueXNVdqNR28ro3cqW75drK8WroKBHgO2upTIillmVSCwVq0XfdpzPOg2jR6LZwQ
cUD/VWAW9JT4XqxvvQE3JJwREd7ftjRkSChMTNb8TEL0w16uTat9qlCWhJyBeiTnTY3sSisnV11j
H5dOTO6mIaShaTI9HGBhftFFZ/eRcFCAXum9lPZmZpnU3zdxS7+ikI1Kw6xcs5L9GjvMUFZZuWyl
cjvnofAHlV/3xTggvhonzZL0VpWGc52d5mMaucMUFN9ze7T7Y6sFpIGxaMUixF3PH3aO1ViHpkPt
sYS5qlUb+rIeMV2V8aLt+rayl+9G7hftzpWx92VqnKbfkF4G2GvqYpShGOy4xpqKHNk9PhGpGRpC
r1HfKLJtw96U9vulXupq53CHjwvq/v5LuxiYGaAXQ5cTsXSUzU5HkvQ505eqYQValvo+GUj5AKVD
l7ShS9kne9hhBcSNOVPtNuctrDOoSFSoybYLIkKTaPOraZBfOpgyctd4mJxEU2MsRGTWc2A+or0Y
q4cJV6+2g2NaZUVUN9mobRIE3/4Bzb31tMyOjUG+8NRdhdUnBM3SsqZPZJvI/mZYpmJ8GlyV2uGS
jFp/DSXKq8PMkLA7Ot9J+y0s3qLcY4uUZ5ulFchWaD+Oy3Vc9kv2pGrd63Y9rdUswoVqXI6zPY3z
Tvf7zt/MdhKoO8dqg4+endfdVdwaZv8oQTDdyGyduLvqvDXUuW1ibFygsvrTA6ErebkrNH/RbtlM
xBPG06S0B02RkRsKSPIDGClPNz0vm3a2g5fiVZEsorkzc6/2vnD8o0SwBs+at+7UauORqD2z3ic+
SXjR0hOxsJVOUxYsSVaTHGExVERXMDu9K6Sdehk1MrHNHY5slIJ0O6Zlu1CprN1lelqRX7VOGvbS
spe93ZpJ+c60BpwrpzqZ+uug75RxEyypR0xTbcA8Vwx9ugpKFP0u1Z3a3ehG0U77clgoX0RuJp+k
z7C4YfRDqdNTkLUtOW6luiXPb+p20kDdGo5FkxbvY8vKjkPlGW3kxlPOshFbqiQKzRgbXs4sYpTd
a9+NXc9KN2bVxDyt79X3c4bH6y6zF7Pa2wZF2C4Zg2a8aQXV7bZMUqE9kmtm+Ru771OtCDGjmCj0
iGYJ4iWazbRU35Kgz4MsHEqNTCZtKhoR5aXARwNZeyN2WtfSUu180lMjbxDJvJFGrGmf7CVOvif5
YJqPWiq6z0ZsEBuw0R0l+ysXJQop32nWqJtszoynTrPhfcUjaF0Y9G4sdxThrXoXVDYBMV1dd+8H
swmC64TYvTqkwOvbLfR8t95hjpriHGc5ZcDG1Y6fHHC/GyOP3fwat4EBCSJvpNjLkpGPgeDczZuy
dqofxqzXzkbmg7SvmnHRPuoUYF7I0HXkZlwMv46km1vaUZN6le0s0Qw3jZWX8a7UNUuROZE6NfYB
Wj2Q8NKxDJSLTcxS4uiy2qYsx8EN9igtq31cjfW1y7gfwsXoJJY3VlHda6ZyfQowyt/jbBnC2pSc
9lToFnPi8L+NdGGWDrRYVJ8G3k0CUm+Hmlaaj8QOWPmV3Ra1F2qK1ee2XZQbhHaLQyPThEJ4z5ca
4w2wzmTcNlVsq9th6YmGkr6FYUbsCMk485aMIYP3IStRL0V145pe21xTcAxNlBO9TMhGPMzPxWJ6
895Y7DTZxTTVl9CVg9vtClFl1nbG/zd9YC7k016MKQ2ggoQjn8NYtTSH2khkua9WF5uQcEycpiL8
SKcHKzOK/HuM09S4MXotT2VUtULcN0khvqo0t/EIdLO4FSwE1uDfNtBikxAQVSPql7NkHu+QCK6H
w6Zf9JR9XE3ZXaEHI+3nmd7ojTI5dO3BQoL4XUBBZe0CqQfJpqjTpZch1LG4O8rMaqi94JHkW12h
Jb8aGnIMYXFgSmhtHDNb0uPU9EJs8mrwlsjNYU1G/OOqv1sj06w9JRyaZmpGP7tBZEAQrGsOdG5z
b7Ef7ULM9dHNZyG3Zk6J8oR+X9iK3oDmBs85nbThaGWpg755HssMQpVeJcja4VlqsgthULQj3ccq
6P0Qr46p+AEzcBEPv87o//VD/q/kubn/4zDe//u/+fsfTas6kqyGk7/99zH70TV983P47/XH/s+/
9vKH/v2ufa4fh+75eTh+a0//zRc/yO//8/qbb8O3F3+zrdke1cP43Kn3z/1YDr8uwp2u/+b/6x/+
4/nXb/mg2ud//fajGeth/W1J1tS//flH17//6zdQor/AFevv//MP775V/Nzxm2qG4fnsJ56/9cO/
frOdfwLbQeyAVYJ/CXKE3/4xP//5Jzp6JpAhyO+cbVeySd10Q/qv3zTD/KcLD4WfxCQHwGPt4vXN
+J8/g6OPHSXCA+iVqDV/+8+zv/hK//er/aMeq/sGU7v+X7+dACtcmIAf2tfQlsH5uc+XmJEmDDIH
aL6GjRWk+xw/rsPo4nrtFNaPePCrC32FE/CNy62APrRMLD1XBtYJRGXLbIae3Abh0MdmVCgOOLGT
XZI9nTZB/7gMwC3WjNSO9HNePlVakvyqlUNAIRa4W480mpsi1qEh8lg45STFnvwrErK0Dpvybvan
u0ba5gVQ89dV/gJa/boL17HRraHbgP1/Alp1UuijbOcgxEC1+Z6XevKwFHsa9PnPpmnwahon1uOm
7G8q16xZ2tNpl2t114G5Fu09PpzmVyfrjdCorMrc53E2PXdTVT6MQC4fKDxyDpFDcWAhENhFNaVx
a2hw8Tlb4K3JHuzvRtnZ18k0SYpMMsQjkepxsc31qgZBy4cf6CIQGhGrwvVntyeh0aQPWdfz16Uj
Kg1Ny53blkbkl2mzC/xq/uBpZh0ZWpdvqsmvlogqqEuj/7+WDGpdS9Yx8F//ma5nS0n0rfre/J7B
t/hjYfrPT/yxlHCUZ1XABGP1hUZ4xKD+YyWBOPhP6CdQ8tfYQfiezLo/VxLD/ieID2xHWnh4q/xl
HQn+ieIVVQpoO2Q8nAm8v7OMnMw4hBsYOhNiTl+G9szqxvhyxgUCP5XRxF+1ppGLU0UJeumV3TYj
AG5nWlZ3l0xJE5kpqVeFW82hYkh9+svL+nNt++tadtLF/XUTWJDwOGvjkpjpk5uofRIstFwOV2VW
hbOlKMy1Ku/sbZMqZDZtVurvZ9FO38lJKNVODbN+tY7iJiJpJftYFc4lEykoPy+Qa1gw9PlwLoH/
QMedleikmRI4iWQlLOarpvVKnVOiP5N+3EqgrSEV1ZOcx+R+rBsO3xqQaVQQmwRzi04XpbBtdu21
CuQsogmwe+aMo5GgShyuY3+bab/+XLXGwBR5FQN3DYnX7j230/A2GeTyVKpmPHRmMv6YW0C7sLbb
wQwHy6r9q4HDzXtpNmZ5ZQxUJ0dQRDmBG1nBk+o1/1B63TMmlOlPy6UXigkhSskHfLNjEuRLEKjN
oiez3Crf19ybumjMKWyqVORXmSH8Oz2YyMoJZgOGjSx8mdwaCUjnvnHkVO+0ehmhJPlLg0voosGG
L0rT+N3zY6cIew8AJyS1o8+2QFIVwXNVZ1HFjW1CCnqsGdpukkGNFNgZSgPlVEPZPABA/V4Kk51s
8sSXxGqITAfuXOId3fklBWvGrTHE4m5EllA1T1rrTvEGaAdQy+Fg+nXglwJVFE0mwrkzMdHXkpT7
cZJxCvbG2FZWaFd6e20KvPWxDzCVxJDBl980p/KLMG/qnujSuawtnkEC99UZ/mFhIm2EXIjZodx1
zdh9X/rJBvQ2sEa8KlxftofcMqp2Cx5J1F7nsGQLewTI6YVDiyCAW19FZjmb77x4VEiK0FTtpZL6
55oyreZAN2v2Jk5i/Xpgla8Os0rsL3O3TF0IotwdbLsrNki8QDsnGv+f6h6C446s8vxhiSfrR2dX
9p3SyrzcZNZcfUQmQkY5nUzdiBwXG8GNkp52l6GnsSNiTcyeD0P7Z1eX87xtMhLhokGa7q1pw+AI
He6hvJ3iSjpRw4fGh9VtWzvMiRjpok4ay3d832cfAE5qa6eDi8L2MUfsfr35Qzu4TIZAj7W9406q
28O+0EEGiDtkXC95/YHVDL56EKeNBKvxzCIaGH5JvtVqe7A/LG2ZmCSi1HoedgDBbZh0roqjfuqx
8PTberY3DcgaXo6Y04K6ClncjVUFY7JP8L2BDJLOUVC6qRmlxFr8HG1IfgshuOVG+Rylt6A7TXPt
OsPkbZYREfJO15puAvAfHYBSTXWHQaGkfZDguWQmyKrOIpwk/Y77bZzPfuqJUOnpJ5gyOy+fn1d9
RRL54Iij0w7fUm16zEczyj39GpLRdzwop2trWXTicc0fQxxHbneDy4N5LLyOsG+p1fyw/xH2zU8P
I7PI7PV0K92q23XBTGlQb1Q8qyx0mFNZ4W6SoPpdb+VReAHMPEAjJ7tZhn5Xd96xNVQk2qbc/G/2
zqM7T2VLw/+lx81d5DAFvqRgSZZkSZ6wLEsGilgU+df3g8/t7iPZy+oz75mXEwKKXbv2m9xqvvH6
EdPu/ixPjLum08JF4+Ru6xE/x6acKPZWyriLERJDrH2btXmc5Xd6oD4PiDkbsuznrMDKYV7PmnZy
+SSwDQjtERc5Y2qMH0wk50dfl+cmBswYaWVHpzlrBsWLGyvEmRpnw9jGV4D/R1wE7nTWeUg3LZhT
ZVg59p2fJhw9nWpP8x1VwYS+qfacJmT09eDrmEPVNDFRtjRRgWeAQQBAzPz+Jhu1z8Q5DSGdU9yv
wU3jT2pX5yB8YwUJS8zz164yXpm3tzeEFKdoUp0HVRWXMACuPHRNoZz64lA2QxHNqk0isuwRMtj2
VW0+OlN5neXGcW2WfVcY+sua/pCmkUYLaAY+yP6ZBBZsQ/hV4jzzAB6GksVX4Mr8xQja+6R1PgWq
3GurBT1u8/Yc7JaYz2DtSdJwVRW22bxTfTWdGF4mGLKwb1RK3qisuk8668ZRCB+97ts492epLtof
SVIXOwPo7ok2WEWunZu7rDJQeUzDGipdlgfLqYJdl1qfq6GfQstV6PWWW5VqXQx9606bTVC71jqk
udPcWkETmiTuxvq0W4y8Kfa52UeAwD9SMJHYs5fPdmvsgwXfphYiYrjUkqDH1hpOwbxcKeYPoeZV
8YCbXJuvD6BQGM91O5+yQnql+cVwQeWo2KHFQvbnFRo6h9rIUEX/bV1zulJxBV6o7bPlu9+9MHHa
S5DQQPUReSTLQSWYLjPpavrjJPqAYqbkozYZ56IxWx6ffaS3vVLm4InQytfxeVnyKvK63Ipcpd9r
VXZQY/2JedfydTZaHfmzbl3Uw0pzDtDzJSGg0h4uDeDYtATLagxnDXWdY/nK5H4f1DoxBZrxMKby
iajeC8+/gdRN0IrtkliXEvLmxVKVRG+u+a7RuzMGltje2E8WsjlV2AwQQZRzoFGO8GuGUqrWGIAP
4kgs4b0syovJS6+WIRUAG8EjpEp5yM1uYriVpiP0edXutSWQNzqurq99i4IiFHmPwUnS7KGVlcx9
m8PcePcJ9KZLoP4Lsufy0NPb+8wSa9RbFQNe/l6ar/ahzcf8IBtQqVLMn6U91Sk/OUEkfaru6rZ3
QgKJFyts/KS807ZgFJE+rlpwqtv8qTKzEyYhANvu6O6cxpDs7k6FANgRWuS6g3kzA9r5Y1Vooa9r
rXWksFoHQo6B/L4ErogMIzeIWd/itA1mRGZdhV0eHNhRwkxPTzqobzglXxZXX06DVEdoGcv5qKn7
oCH9Fy5ArGYNmK1HUa0ZsOAxSY+IDDoH0wsd0iRD1dKbIkwsQt2dL0WiN8V5VSH/kKZzZ3jMl5Wb
n6WdbUep8PIXrNXPh66BJrBOB528ZUbXPnnVFDqvILiqzbzqYK4eistN6zZEeW1emkvFnuRMzRgh
Rp92Mk3yva1c4zs3eOV2VXUgZmBlLwfKtdKB1sX/IbWuAbNFABGl1nxWNMnBXYv8ULj1+dLiuSeU
cT672hXtmPdgFsurOXXnHdO7Qz1ql0nq+ddzM8yw+BA1wEa9zp2WHC9fdOFcJleYbrbh2NV7+IDY
MndflGbuV4jXcNmDgPBQagN9aNSMw5HNq4vGwIlML1F7tfgqdOofSpXx7D3qiKwhp9MUlcDGjUWX
lsZW0YUZ+Cv2/igvkSNi6OlW5vJNgH1cO2l13eb4ScVdO7HWHEbgQn9ZjGlnp9/dPrvwRLabqgHb
tO5LzfYVWfZ4xOz2ZXGqBSjfPkwM2vjo1zNVGVfgINljbeVsR3QzXlurc701tahaeijwWfptsP2V
su+cdODJc9mvzpkq/PNFT3d4v8Qr48V7L/Od20UpmzaUSfGXcpY9xh9yBqKtTSleNdVYMhTIhQSm
47m4ASXOWka6KEeiirE1e3RhWQdbDbSyzLlFFzmjBx6Gqbe8c5vKfxLenD8hZ2IWuOgKtgiK5R9C
LuYI/sUXbyIhxokIPZYX0u+A+9RKOPOpomOk7Slzvz0UOpLSkKgo+OXMtNdH1A7VIw6xHAOIdnwi
s13sddGUz26vl681ctR7mcDcaNGBqnAyyxWxhFWRd7Z09qXekmsTFW3OwLCbxURpHCGB8iz9rIiD
3rMZ52t07n6ZFHXkrq51KnoNmDdfcWqN8yJYhgPC8PZUN0FnhzaAahaV/SQSZi09pqo82vay9mos
+Scvw28EObgHVNEqeVtU20jYs8mg28tklt/sedW/C50rsL16+YORouiIXL8LUBHgg3iqhVZcLWPQ
XYmgS5CRGWWpfaoCvy33Pbwl87CCCd62rR7cA4uRe5cnOnTeFNOs84UwjTmccDXMotHSuCFnJVg2
nFPTOtHB5mgT0l7j6RfpBJ+lSHVv55Pww4lG9/vrAPYMXbJmpmakAJ9ucsztaKGSZurCJSG0LtT0
hZpBi1THjqOx7ppMsJZ73Mwf7CYhbl5PDO3VIKnPiZgqDzeLmI0iVjSBfeh6dS5i0JfUAuGe5zJa
hTb4MQQe7bYrrecks6oLDDGDeJjs04zTj7trPW24Lh2ZbbzzYYgYQneojnWZrpHe+eJ5qKiLkazc
6dAvafW6+j5YkTfNw/CJM4lLpaqqKsFgxym0KIAaYsZ2YWjiiHpyqsLcLBg8KVWINh5Se/lE/N9o
kgI2LZxPi86Ge0Uz/ExCyKAIW1qEdtUKq/xSm0mO9YMchwxmRp+YO7dXIqXVGNos9Hs3qI6J4SZP
FepMZEkTSA1CmjQNC5sWG9rTOnT7PJP5M8wdM4/9Jsm6qKwLCwxssjk0NInvPE4MML1dQr6UgzX8
MF6qEh1MnKUZ/NCp1zGZVInh5zu8TYb10dEL55Ygw1EH1yFdK5KjVWOJk/lVf9RGiWVNRbt0p+dt
diuFWz5X8+Q8Za3B3EsbkeGfUiuBhDB1g3zFkD3XY01VydfOGhe+bSPtfpTeRNaugxjkaw7A7Mae
7pRPVCjR76B8QDEoIB2wl2Uz3cno+PI7iHDyCi2NWttZE3UP04WE3YicQFREWhfUGLQg8MabOYUy
A2VMfkuXYrkLGHLrkF4kugEnLZz62k2BOox1ZiqoDWt+0xG8OUUctfKcUaFSY7T0rvziCMwN9r4n
im9p5xRw7OS4oWzrMm+GgMiJhtXVn7g+KNsy9TSwf57fbFPZ/52XeoxI0CVCiUYTaqO/9LdZ9d9Y
0RZpk2PRD+ro4AJ/Aq6hOjDaOlCb0o9ms7+7VOBi7IRQA0btu7H3hDvDYDauOgr+Cpo+ApA8c/go
svDttHu7IexqSZnZfHFNvBzfXUVMDPqrbm2PaWdpezbROfZ8KsyfH9v2v7x9bIjZyY3CuAc3IviR
bx+bRtJt28G5OMKuRXIYDAMa2sYZrlc7t+9zjg93iPbnD2S8v7k3AtW4N4ukJTry9xR9moWqD8b6
uLoc6/SOpcaiq7fh5v8MQH8z0/vdZWDPYt+xEYOBKt7eXLP4wTAXen3EcD3fMaYWxJjOxQeiz988
QoAUlgNGbB7K33eTeq0gbs8bTXUc/Gzak/0NtxC/4dMiAnrFZLOH1pJ/Fl/4c3VgDIEF3KZCQ5X7
brkHvmzYWBcFKd/jk6Z1DjNIQdE62f3uz0/xrZzj56XIMIOJgRsB7Nn39FkHJJbzy3YWKrXm1S0E
8yfbVhJSAvjxzegOQLpWnan9gj/SRzq4X9+hDRbDWBaRBai18W6pGPkw9hpb41Ffy/xMBFCvjHwZ
/gIN3uCPf5/+/vYqPtoDPmib0N93H5tcZ92UUqnj0glj7y/uEx4HVfznB/mbi0BOdjEp5xKG//5W
wObdQRClfoRrw9GdUeqDr/5hsOXPQsjAh48KmG8zFHq3MnqQ9AW7KnVMXJupBwaIV0MlphO+M8UH
gNwvM3OK7qaA8TwL42cq77uXk0ORheKVqSNs0W4KZd4wGRLTYoS+2/a3mq0ldoj2xr3PFkgG8FgX
58UiEqQKISJ6Miq8YP6IOv/reuUdAmUgQeC7QET39qtfIcNauZerI1ves78Mu3KUHBT974ubviJK
wMlFkx9UmnfC6p9PnaxC1g57Csih9+6i5lAZrTN43bHlc93babteEsE5nplmkp3NQpk3nfKLndn0
wa4gdDkM2nI9b7PMvLKs0jvzkdJGuSenT6XXMLE3K0vfWqxpL32r+OCL3pbAu6KPwQcSRiyf8LEA
BH6zV+LVlS8OSowjEr8tGjmtr6qpg2pl9Ul7id8EhKM/L/3tf3x7RZBU5EqbdAmw+L3DjEOnYzr5
PB7rvjYPtWyCPZaG7XHhb//1Kf8/l+A/XFb6/2x/v+B/p+61/Fa//B3+2/7BX/Cf5vyL1+YRiIkD
Ku+cV/jfAKBm6P+ik9kkUfiwUgI3Yeu/EUDH+RfnHLZOHwNy/ukGG/6bSuAY/9okdvwuMju8X/ij
/4Ym/70z/0Xw+L8wCRw2TtQg2BLQTm0Y4HttrYGVu1ILcwJpmk8u47B90DbmTiA2PTg1s76/PZnf
NAbvTIf+uh4/OT3IZtUK6Pj2CyhMaNJ1xvUUolqSQZMVUiBnsf0YmDWB8mN/CBKDPAvL6fB3d51H
4cgNhLCbE3kBy1k/zZ9npy3O8nIwYBKaAOOlqj9qAt9+Nz9/TgzweGVYI8GweG+WFmzW1rUot9LQ
fZXNlJ1liLmifJEfeUC9rQnblTzcNZGs8aJpzN5HexiDMsjvbbcBTSYP0zy7B1P43m4UfvPVmwPn
g4rwtmv6eT1c1Vg4ZIXR6tpbFf9bv56bwKyd2XQkskxmtIiVaWYB0EFs1HI5TPVGq9P8D977b25y
84yhHTRwFTTfN4RgVBVjUygjteVpQKYwXlscp+JuWOTRarQff15mP4Hr/y17f90kS8TkwwLfZoL7
9iZ7xUi8zAsJ8lRT81VejPeZUVjQ8vRaPQrTAFVjAWm3ltcaQZysnXsrsYN78fSmJIjbapltp0tn
1Du3zRxvl2lDKyLugYDuRNjuXWmAwWVTrUOxduopbM3VvxUVc9Ljn2/md8+OBcIpASNWE1z67b10
OeEVTtbKaB4h+0I0KQ6VmteLKi1wFh1Md/fn6wU/DZXePT1PpyCxPjAIw+/p7RVxQuktWf4ck3jq
LEnBSENfmsM1mcxoFQpD5Ydm0Ic6RDKfnlyrtB5Ht8HkV6Yw3DkTW+KTvfijEwqQP8LemXCNkakx
i9VwmVt2OEzwWmRQL69WJZ1HiWFLdUrtNLvMVIUB4lyYtjoQPFecFSoV1g62bf1lgDAPmOygCzpk
ZBIxe0Qwf1kXENx2Xt2bZ7gxpzciCUbOVB7W4JHtZ34ZNqbBMRzCrfg8D2t71apR/yb9xea9GeWG
kAWk9xEQooLPDBdrE15xvaxb2wC6P+ozCPVs9/JLAGGr2zUtw6UNQBv30gzYtN0On/UQkpB0jvbQ
at/xQ3e+UNMQR7DY5GPZruq6GAh1jyTJX0dP6vbNKnToh+OU6kdFJAMWgHNVPjVNj1yJgYR8TsrO
v7cJ8VljpqBBPFnWrIWVl/R2DGg5E+M+Jfr3yZLmEyC/Vl5LM7O8OFvUDJeiKRaNGeusCIsj0boJ
0yrPwdTdTneikVMVuDWHYcBgKQy5M9oM1LduJ1iVtWfed1XL7FPLx2kJyW8x8sipLWzQlmVCrbSU
jn+pmVhKAjkVmRc2JeSE4wAT24uZyOfdDsI6zOUA/PZ+MlvKJ3IuIOAB/PBJTbqfhmOrb9MW1Y7O
DuFl97XSDZQPedooCvwciF02YuyF4MvWAVJg1mbRmsn2U1v7iifBydKOaN7gEafYtNl7LCL6aS96
xXEa57203Jmt5WSxBoeyiiTf85cJe+E0JogbEwCX4IIkxHTF4te2Xj8EbbtOcRd02lNZB8y8WOCT
zylrWAGX4Vpf9NUwDAAeYn5g+m0HUeMHcgjhrUxP07iyirpAzN88oi1amOG9vM4ctVHmkBf5WGv6
a5rtbVuun5aME/RO7zPKrRhgy2aDi7ZVJgNIwwi9Y4hdhE9HaPCLux/EpFTUwvBH/gq/7NosgzTf
FeS+I7FJEPfshiyfLvOpLH6MMPjTyDLG8qF0nenaXfWhooAgP47EUqSftuTNAhml6U/7NGEsGzq9
LK/ayrTuEZprAxQRsz1lcNiKMFX6ECLhC8Z94M6TiKfec5/huK93RWuDnafdoBRwdJ2/eONgrGDA
qn8q/CFRcVbOTb+3OisfIzdHfx3pmkQQonw5nwb4/AHfJWa7BAL52hymItN/8MjbPOr71lnjdZmM
HwuzQ52RGtaQu34olyBevbVrdjADGX1yMNA41vnM2CY7SSss+/R1jaosd4KQHHK+8szJ7QvsLUfI
FEM9qBi9IKPZHjd/CTFZ1/oYsIEow9rRpnRXayUopurb5VlYzmSFnSbz617z+zlk1jWhT1OVPoWu
37iPJgT5Tf5WdnVcN+a0I8RB2lE+yuAFSzh+2CTLtTssMJabamo9/TC2LpPFqa2QhuoJ6sweN0MX
tNWNqEzjk2a3wYNilMtMCOIrgnEMxRn7UdfqEClU8Br4RGCwferTuZzxXgtRE2ADlTFnZdVNJm2V
StPmNu+HEYXP0BBHSei1uiBmwFnom/SSFBS3c29UPVENCEAqFJB01tyb/VpUqJ5058Xp1/5rT7fQ
HFBNOf0p4ZOOjVTPHKDGMRCEByywFJGCD59d4hdacnPredhPI04o2CB7WPBP06yPJ1LRkisgNlvx
0QtgfwfPNhm6zlaeDWjYB5QUVh8j/bIegML8OxREen9w8GD+uhnTlyerJ/1yZ0CbeVyyBjURJAWH
sFnTWGtGqYO87Bfo9mG9quI1g490yZfYfs3GpflO0IuaYs5e5kDF96ZyU66NBPxM2nJOj5Zd6b5E
KqK7NdGalGTnZXXgS0Y50ZNfsXzMgE5V0F6JXm5ixjpFhWzQ4l8ag1+ipKLBKfaj6ygLVMae/R+8
zqn+DN3AMeKEyUQfF5W9LCyq1HwRSVqusCWKLp6dyrtXEPy/oiXR1zjTjBl2AtovhOCcD3qQGNSg
aGjF9OgTvp6wg6zOFfLbzKJae1VzTEZEHGGOAUgZ8bsIV2XQzRctSrMKBkvifB/9QJS7ZOFjCAvp
Jmact+boR3g50btUwPTeCUpd57CJaUUKVrJoJzk2kKWgsK+ERhqN1UQAYVDgEsJdL4Q7KX3HAYKA
IOllNsXcWzMgWVlr2sG0m+IKpCZZYokXCiyIJUnuFzpTFc0cQ0UIgbp8YNPqqbyTgzEbTWIWiTZZ
n92iVtmOFbrcVoMueRp4N6CANcY23a9uY6HeanQ7jYe+DDr+1G16mAYFuXsFkksZL+BOpypRxL96
VeE9I38rLPaAqS0YTk+UdSPr1jXk3ZoXDYyhDrHddgt0jd0XibNphr34Zg+WZ8mMmFZb+CjTsfeh
QDfro+WuxPxadqkTQsrQ50cFbwp1QNaChTeIwaqQaMv6SXfNTRYBd+S7EaRZdrFOXvt1NAZZxWu6
2J9tkC7k0bjuXNBbdXNkJqPx3ZOe/upqtQXiQAMV6mpMfqSj38BE8M2BwQrilocOCwOUthbSlRj8
M7nI/cF6AdjudyWhEV+rYXGukmwOJO5yVnddFpp5qTWz6NjqyicYR/O1n2sZCFqeYG6Qz3q/o8AU
e9iXbCxEpO0LL21OeSPMMED/OkE/rsc+TBtteMUmbH1yUCjfaY09nZseUjNOkapDVQk55mlSS4V/
cIZIFKd9x720rZpsJ7E60wNOV6KNeHD6ZQMTbIlQ6g0PI03SN9T+ClW/XIu7pKlN6qrZQadDrrXs
Ervs5YV0PPFo40PeRoHEJtyUxcgzRJmEMTyaDPy605wPCznbcNa1XptGzUB3HuMlXBBmpQfLjwTi
GE2RYbW4pY4SkXUvRuMW6k9ixRLB74NsXK2Bf+Asn0QjAzfscJhJo4ElBNGoR+X4eYZQgVtb0nh3
WO1Qmc1ZuQ5sjMxpskgZKTpuUSf9HHNqSL4NptW9qEkVd8zO9JYsYHytQnBedV9lQSCOieqcRxYt
YXbt1J6xz6VeGFTerMUGMCGRmmUn8TjVc9cLJbpDGXt4IBshI9Q+2yeibZOdMIhRAAcr8+xML/3m
JJU+5wd0jvjmm6VpPmqLx4boVjA2IqmthceOYmYXZqZbHS7chflsmQZYsqFD1tjlQSWeoUuicfW7
xaKHch1EaXkl83N7wdZw15Vl8FkfpBscbWU2KfpKR932Cf8wCoJsujdWRxwHfVwEg2tRPS2NY362
8bJ8aSt9gabRL2s8ilyfwxp9P+1X660LGK2ePCXlCN2ejaBESF6C2h5J2q5vVN7oeVx6FSI19LnW
FbNQ20BfnwgdVBGhKErsdLrPa5dA+Tlb6NN6MUC4ZxrGjt84AeES+AC2oQsv5TQ2KSXJ0rQCAymd
hm/tl/YGMzYT82tstc7argWf84Zxo4xaDiyW2RNbmwa1Vu4Ki9F2XAftei20BJf8XHntCyBVxtHD
AEGNklwh8mrT0Tj5qeseXQQEByi2JoyJpS4gCi/usekHgzeD+vt6XjK6c1I+NyXZrOwCsxO1XGnu
NAL8mQD6N7CWrRWXpQx4tyNS+xVPDajnmdZhAwteB2MvlcwVZoizSD3tqUCqP+G/emywMdkpu8/n
nYuIrY28QQ5PXectm0Bf55kmFNNX6adePNoD8+MWiX8d+16Va7umMnISbQGEPey+EqY4TlEvkIrM
TZi2gOh/G2mGkrBLimSMAovKHNWdMYH6dpl3KSRStb034qo3IbV1UGTpMypDNHIFB3FsZiPUbfqN
nScLFn8YjlnR6g+MeMqlX1AYS9lfYpa8QuIKSPIIC5TMiN8yGkkSMBrICc6UhAmEplds2jDLSysH
oiJsXV7h3K0dhJipK+Oss7ByhOFhkM3ojvOdQCpx4RMIYCEH9YpTAfkT9SAH5dOGNOd8gK39eRjn
6QxjYGhihg4YM/BpWnT3cv6amGYVmjXUyP0K26tjvNKaeyxy+o4DHFv1rtXs+SbxNFSjvVt4d4vr
EvtH6JjRRD6CxGRnMGxSkVNRcyKNvqCJdDHOn+2lprKtuW1cp83qvCIcp62XSQbp0qqqH4HVq++I
Lf15i15tn5xaDPSDnkizA7fZd1EjG1wcBlVZj0O35LCG7AyfONzw+hp3CFx/YWUpvpy00YcCoiEQ
WlxbQpdxotr1QfWdPZ8DhzKtU2K2PhkoKkvog4JKXHqaRJiOSzf6SSNzQ1V6dgLbsQCT6OEm7Ce/
g/IbIPacUT4v3RdtMclw5OUbV/AolwKuTTfGJTTSNW51BcOnQekfmWLMuPE6yC4ClTZGnDXuRFfp
U5BD4hLru4JEPz+u+rn4LoHeL2dR9xd4QkP/kLIjBbchtfxpwrbiZkoT7VX4UuRwYh3AQQtLHy+a
qtGEDUjneol4lvU/JWIydvRJ20Gl8O0y5NDpH0zpqSeE0yWo2FLnp95S80tAut5y8JducGPla3mK
fNpgpBAgXHy2B0vnhTX1RrzJVisiDrTsMbyAobHzkpUHKg3N46gsdRw0ix6CPD9Tau3ZEXFEYBKs
wVYKHP+Y2RI3AiDX4tvKV+zEizZUFyh0edpZhggSTMH+IbrFflWQCs/93PPGI80bJ7h5CvIv8Nqc
e7NOqRduUkFHxp5DXC00C0HEiytVVJM6f+r6vCHPSLj2D6TMYohtDxLO04J6YY59VCR2PKpOP2M2
4fhh16RrR2BERes4F2I5NfCybY6Mru7sRyGxkW+gipUHdtayjPupGJswW/3c38GC1s5nO++5qzQT
1J585Jys+WyXtHDt997MhMQ8Op0+FVaxfp37vr9Q+aJ9lZC2vkK+8PzInlFDwBUOaussxQeBroCd
E5H+1HYoFLBcSPecGNtvXd1jos/3v5hR2zdpSbhvlfqfoEbot3B2PHJN/AlSC/NR/aWffagdfbAd
kxsrSz6XuEaQdG+U3hAWnSHunX6yH3Hh8WB39dJ+XUidgmTpmyksdCwMOE2lLgQ8YWCc2DgJnMVU
cgKBk7TgCkIR5reLxr9HolEFhxyECwcbnHaY0PAVIIM1uFg0ESRbnCZr9En5KXKeOGrtk9WhXots
O8OaH8aQ9UyUZdVBfLNVfQLld0ZodLh0qKIeWqpvk6iwbkqPQX+C5j/GoNII9hBcaHqVEP0BY18s
oQbhYlvQQTz6xPw40xh4VotzgHCnviSe6q4k9lu48BRthuC9dGt7X0kmNFGNSOAlxygF7wyaPRFW
sz7cVGuqZbGbFsUjPu2cTPOpD6xTx8fMHtPg7rjTh7aQZ5lQtJKh3XG+hO5uOJLusMqnmD/1+yuM
d51n8lJHdqJ+0dgM60E8mFlfB0AVdudBTsR/J0zTRWtYkpAUDwaDvh/TIvyLldZehXzW1TNbHERd
o3IzYu9bhgG1PjkZ614kTox83NmluuPWsY0aOAgpS4kX5a6dXONiSWeTCtOXZ8xPBLHumA3BzOFA
GUlluyj/83WyIowcqhIBRwunOSC9mfZ+HgOjuEXTJ+r9NGh2ZIyYWXS95XI4snxCc1MLIfLOhUX4
zP479PvAw8VxLmCUnqoGt4MTbECHDshzoUdl6bYo4TSlV2VDdsl/OlVt6DWyiEgyRbxuR7l+Jj6g
//SfdVJgZ1GBa9plbZaxzqZ97AgSq/Z/Hhr/BlXYwixxJ9Vxn6NBfDsyXgp0SIlk4N7qbnpGLOgU
aWkpzg2vYoq0Ar6C0XofkAe2OfT7OTU6UR0NOVAYoOrbi1rVBJ+LT4C5Hq3rMNKWTEK6h86pn2Vi
LLHy2KCSAif4P9/tO4/cn/gC/CAPEgghA7CF3s3k4ZVswxSx1WpzMsK0nEqGwH7rnMM6ty6g3TMY
cEWLGVM3nDeMovVIrn4br1rafvAU3kHgf/0wCGYN5IXOlv72blzvqIohdcdj0KEFfCb7oYzNkUnC
NK+vwziNOFFZuMmsoghXrR9Po92V0I4UTEmM2eJ6zNt9m5KH6zWevAabMU9JajDztWr3ny8T6oa1
YV4msPT75+bKTmHPgJtEVmhwgBnFXWiaNcRKeAUh2Vpymwg0DP/8bUEbtcmsIIkNe+cNYfkb5DW6
eaoIOpIRfDgL5viCeAzvke7Q2RL5P4Tgk4Et0b4EMYjzGs2EVcJpThvno3iZbV28W7EbYU7XdeSO
v9rAa44PBzl18JGaB/Msl4NxWHJ/vnX1fv3Az3iDuH65lB9gg+mBHZjvkX9Mz1yts9kObYa+53aR
NaGE0v2PjEp/rj0OamDIhLCCX75XoiucYwy5uZRYqbHuyr7RbmvCHv6RE/12Fc4rcOhRyfL22L3e
vkBGzAzrEclFg1ybfW0lJgCy5mGa8OeV8uvrgVi4PTEY0y6cvHcFpc7KxJoyTDBm/tJRbjfSpDaT
5J5grn98KZfXEmwwLO/nJ8Pnb2vSoWn29Cxg+MKZ5VxrEu9klkLfdVLJDwrErysBNamzRdjClXPI
WHv79AKjnMmjo0lnN7RCwqTFkTli/cFVfq2JEBkM+lHsDbZ4QP0d6c9xfM0sOy6ju2gmRct0mB3V
f55Hgj/RZ2I9ViRzXGekMuAURsvRNsxdzMT9YOX/shf5TL6QLABx2xDLrHdvMd20tDiMtfB8Eyv0
x21XqmvnvJy7Nlb5bMUE6XwUXvnLXsRFLbh6SLo3bqXzjoyInn6U+bZEsQYRkUUPGSZSw8uqh2Kp
TDc9jHrvx2UOsPHnlfS7B49GHKoCAmoLLt27+yXawnK0nPvNNiqpbiSYSm1+VolWmRedlhoRJlLm
J4jC5vkwNjTxwgMMTfAx/PNP8rsHzxrT4UvwrWL9+XahGUOi9QWHLWRtxI5rOWkJYsMb8RmKUkYW
Z6vud8c/X/PX504IDp4alAWK6i/B7i6HbQu7tDRiq28PC+zqaO1156wW+I0mXoOPU2OtUTam9Qel
7zfPnQibjTND1iweysa7Bd8nGshj5iKacT1GXRXOyQxwOG7Xaf5lRrMcL0VZh72GACp3MYhIBxvx
HNLuw5+fwS9li6pFtgikIPhEUIze/SAzNmdVV2FgOQVdinHSNHOWpk0Xk/+RC/0vtYRLwUXVuQrN
hvM+Tbyc5Gj2hLShe/CLoyzLZOdY+rL78w39ehVWEZ8TnD78AdhX3i6kxcgye5gn7C50HSVxXiF6
16T7wXL99bG5VCxqFWw7CFjvuU+9Mc1+uqo6alvOkSQ9FIfMRvirI5/54IZ+/TLcje0NmZaAywDa
1tsbSoQcs8HiUlqX6cNuam1t3+e+u6uEy4hsRYxB1KQqPghI//XjYF+mBbBJKaIWvufm57LTVG2O
TaQ8ctsWR7PO0Y7VF6MxLReqN/Wwwr8mdPuPquFvXiAXph2Avkwt2Phwf++4jHLSE78fGvj583xX
BnMWL5b+EQ32d1fxeaTUPMLfucm3V3FgJ+N1ihGEXZn+JW4Mj1t23c0/XosYzUNj51OHr+9Zby8y
Evdt6EPJeM4q7ONk/Bd7Z7IkN5Jl2X/pvZYAinnZBpvNZ6cP5AbizgHzrFAMX18H0SlSSSeFlKx1
rzIkGQyYGQDVp+/de25b3Oml9v/ygPyTX/JTueaj50OrhIHCDpCzfvgu5Jh0uqyiils12DfWqJkm
UhMBSrbEpmfOvTFx9u/d3k7uB0MCkemHHEumgwsP5md1LGFWXXwMk0+1o/23P/8I5u9+aohIUiI5
tg3pfbihUk+pjOj0hU3p/DBS/LFD0z6441JfrIA+Q9Fj1l4cQiQxJXnDte/bAGq9YbxxYxiQtT0x
EzSz8eXPn+t3D/jKVeIxJ0DFND7sul0wzGBFkhqGGBmGcZ0ystFQlYPSzc9Lq/HiQHA05+Dbn6/7
m6VjdTZw+GN1WyvFnx8K2ms+QbY8FLlLY0VHPp2RiIHiaJR/W6U+QFoofnkiTGeVejqkJCEJ+fla
jC41YKQU4VBeohZqCpjHxWztygJZFAANI9RxGtxAePVuiLooN0UAAfPP3/cfY8iHxxN3D5vMKh0k
8vfDAlYEM30kxcxbk/IXorqUu4LCA+dxj9Oc234y5yk4M7CY3hqh5BcrmH50yjUpQJiHtFIkt2SY
Vrukbb07NKewOCTAtcdkZkATN50wUTM0kwxbmMI06FPDZzRj/E2A+psHxkHv6iB6I2yHGKiff0wm
hbPRmAM7i2kP35049R8iGkM7RznVw+JF4sVEPUBmHJ27P/+E62368As6aOP/6Rbw1HysFhLbUI3B
qCAsufL76MP5NhC+PlBGGA/tHPzt1fjNG+tSFLKtQZOhT/FhQamQEhEfKcuwQED4QJU93M6Vbf3l
W/3mRfD4PS06PyvJ6OO6wA6TZmaAtqjixj4agNhZseL0FvDqf5gD+c+LwH5icfM4yyCk/vAMTsqx
WWGgiHZEt4SmVRZ02ObhYmqBOEPFqFFGg0y32uBdSWVz6Mby2UwjQvrG6CJ1+5fF59dfmEQLdJKc
Ndazov1hZ2iKNs4HXQLuFmaGa5gys0G8+JdX79fnhpoBKSbHXpYBypWfn9hAxnNh8Q5BLJhS2DE0
KjV4kGOFTPemxre6+fNz+usd5XoOJR6SU4Tn8sOSaovcoNrkesAH0j0Btf2eGXO0T2qiNf8XlyLV
if1OYuD6qNLFwF8U7UTmrTcMHVAM6qMF6tDJSf2/xb795l6tJTJy+vWQRrH+4VfM0Wp4BU+MLlJQ
CqVrHxJtir98od/eK3IIeUwp8hD1/HwV30zIoRn5QhHSGW4TVP+KSUeoJhvhiZvr4//iB/y3631Y
zTxYdanftXyrblgeW9fXG9Tk2T6Zyr81EX73WFjsdWy0JBiSgPHzV+sAnWOM5KuxVsMvtT0zJIKw
uwjcxH85WP3uUmx0Dp0yUGcY336+VCzHZjI1Uo2sUfZJqzzaWFNp3tR4yrd//gE/hO6uawoaeDrH
mEkZmNgfw85Kp0ITpVDLVaY031u35pxuZ/5d40or29d1RzhBaQ9PuVwQcMH83a9t3Ts3aaMwA8hQ
wuqOSKBFYM7UX4EtxU3xN2PVrw/v+iF5qExk2SC7Piw0hqJubAYWWXfKmxW1G+1jhqd/WWh+/dl9
SSHtwq+kqHY/HroYR9M60l4RShSGhyQqi1MLMwsbOcyoP//svx6HcLtI6l324bXT9uFhAjzkFtgP
CpRHS5VvEQt4z5OPsGY2Vxi4UXhgd7Q//62K/fX99GlM8RUd/pcT34frRgFKWptiOtTz6EKFiME4
cC111GZ04YevH7j5/ZlHfbmR2taXOffqQ5L0MQ59WlagnXT6hNf/zkA28MmEzfEfr760YlwMhAYt
VWapHz5hHGDQNhSSuk76w6MwYmKToFSRdQIs6s834dcfgwRwNi88JyzAnLJ/fs3aMocqOcESL0QQ
fJEy9zcaSda0JWy0vmvnZP7Ly/brY0xkNA1PwHq0PGmC/3zBrEF/0Da0SurW7p98UH8Pfre4f+OI
rp/750KLws4iTR13Ls6mj14TaOOklucTTTgGiedlKhFnD8zzUE37pHuoBn2MHv3xJJg/boIC8def
f9jffE/O+lTKNg0SDsDrn/9bazfvFzOQJTMGyuhgB3s7w3k4xY9/vsqvrytJ5cx7qLscy//HIfbv
V2GN7FDbKeigkaUfCAa8pzNbvjoFW82fr/S774N7EBYikb88l+vb/G/fZ27hK4xCI2Q0gmgfNaV+
94yg+fTnq/zmBEznigYq/UN6PtL78HgsdYMhpxiycBLdsMukQheQA8LeenOUrZSSeOf2xby1pUJG
UeAvndzxq3J6shbQ7u4Rf61ZE7MKTfrcf3lZfvdQ8VitBzAf3oH/8cMNKqLo6pEmkZRy26MHDquc
eT1EaYQjvM0cxcFO7xu3QE9Oq/Yv1//lHvC78NSwKrseGN6P6wKLYwd23wJ7l+n8KRFBfu31UfmX
q/x6zKe0pj6iC7F2kik4f77VuRiLng05CQ00ekDJVQJeeIxQoFcFM2s3z/1jkPlIQE3E17syWd5s
ALiHHJ35TqSD2nWi8J7IxPxX2Nj/d5f+H9zn//am/GIv/b+Veuu+qvQrm93/AGb/+Uv/IsyuD+P/
Y8oKc/3nf3lICc77L4dDLgfAAMw6xQ3X+ZeJVPjOfwE4RatD3ePhceTP/gMXqUkO2/oG/M+yizXU
42zCqQG78VpVBR/eEOSROdmnflABjpqLvpPlOc/NIPXNEphOF0k0rP2aFg6nRqsfjdenyriLOOaJ
e+CHWQ5csaaN3Y1Uz0jl5Q7KktWLayuJG/SBBUyJrD17q2MxujHSyZ4UqJQocboNzSdlHbpCL/b0
2MM1yMRuEe2AD7yy3KpMbmLfwNNNLlE3o6CxEdmE3SiUfVuryZzI4spMojECIzGPGUmA3TejV7rc
zaUdzF+VrXHuxLGay11GhFSzG8q4k4eGeIGyPlcdZ88mVFEPbmITNawex9mxS3PazDbZh1nYrCB4
SFOJpYytnksz3w+Bs1wVsW7zmwZHSXru06LxCSRxkTB+JXWiVC9LPUUP3LwA8GUxeMk2M0d0IVFf
0y3Ie2femYB2tnYyBiQVx4DjdoknmuY+0E7zxBWqtwCg0c0kEhiWXUYEQOjSCaiPTuTN595cgLVU
nC+SQ9Qp/Y2E71Zd5jJx7/qFXZSA4b6Osit7EYDLOC3qVxUU7Qlotrlbetd+y1WHFC+dkdADO8Pb
I4iIQhsbCyMckEg+a6271e5nGzMR1mQczDBsMxXmk2I0XRnFmIS5Ri0XjdomqCTp6pexpPRQw6rz
wR7sEbw1wCQlrnvp9zjPom1DMs2eSCMybUzgY/ORFCq1HCbBWFc+dgnPz3O/LCL70Q9+TMKAQGSA
DidOvVtRsBVvW4PZDX4idu+Tm2bs0AzR4uBCW6/N3w3mNAcOvTD5US4ecbrFFy2RDceTGzxqvDNI
wJMZQVdSpRAB3VzcDqOTbnvp47uZPbJxZ2hICWTLO/xLEBqMPCm/+EwB9sjV8KyZcWJsFrtGDWII
B28bhkev39IFJkk3EhHK+9k6TcXQvci+rTkYu2RUMVI0kqfS78c7Tu+IGJ1mST8t3aSHUDSdmn5U
ZtMoRjKIH+8rktTCRdZjf9vOFrdzR/hEW0c7qxojVPpEfh37GdrYVnG+QtpmKfPK7EqxS5ayS6+B
liMJQwjoGpcq5z9xSQlPcHduIsgo2ET4YQp/k4vCV82uxGNUhV2q62dAaZV+I6QYwGpiLEcYpk5y
HkRiLmElx0h+5w0ud3E1ReeSWyeukgjd2tGeFw0vzSDnazPJrHsuPYRad7BIp23bRdau9yzwdeSp
NLu2sfX30amtl2BJy6MkH+JVDwPmGInTMdpojADXSi7FY9AwwI+IEcCGg6FvXy8GjYxhkOCJCA/q
b/OEgfalS7CJhRI8K14iWp2IVFvPweo2UuvtgmEcUNtHFTyuBT/sSgnurR0kKv+4jGOzoz8OxiEa
rNy/thscUveGMYwkqDiFBxIPlPYLc+Giufg1YvpjLDR2oVkwlllde3CZE9Shx1FWtRlOkZDRFcLI
4lqTDfnAnKp+aQFxP6lZji/gogK8RNoxtiwSuPzQ1bphFdcJJedc2365qwD+7Uzq+/OiJ/uwuHl8
pwvOl4d46N04zPy4LnC/jALFH9Toupmya1ILXJSpMNmuex3oF38El1tvxkblauslGkCoVdLjcrPZ
u/HsONIovNe8okF71+RV+e3WLn0SlMgmwBA5zF4UatCbgOeGzg+rqIhvfCMviy3BoXKvyFCRXzp7
IQXWmVvRoHxm7Qh1L5pbsniUDSPAW3aiXO1H+G1zlnu2xW2Q6sy7ZhDpPKOp5EbBBdf9NptnaW4m
auLrSpgBouopmpzPsquzu6WJg2Eb5S6QXKeeTAcvgdLRFXyb8rF25/6KDLLpsfaCfF+smNOtUTjm
Q9ImkGFFHD1XUdmKH0up/BxzYY22fm7L2KWd7eESTuRcRFvkxKQjkOUC35qdLJ2GGG1VvUTPSK4R
H9lzYLR3NGkkTNWs6+s9Pj013nsOhMUj8a360Kep82WpPZAkXGM0QiMu82Dvlll7rJKp2ZpVzO2z
KhP9oqOFXYW5LawAZ6wmYWbDG58+uGoSl8VqqvxzxPp0FlHZYWHCpgLV1Yjqe9dp5hJdPpY0bcwG
FF3f9cNicOz7wBOs5H4zx589TO1gBy25OuraYvneI8t8TViXYIDLCROjLAqS2XiZ4pyQgX3P6wmM
wU/wSjuKhwSbTJ/dNszljV00Zck18+9Bs8PhJAWD5qlmOzpLZR0DzCxYoGtPjfieO+Cb/E1V044B
kXgwVMnuK/MsPsq8a8xjjx87RZ02SIBv/BmBuqLCR8iUwSR5jWkZATHmJountAw+Yc61sXvFQEG7
zrMLELiKM2fV+0Qi8NG6qDyMllGT8Oc54y3hUf7qtBFVs5+w8/GJBtZ4F1xqMgDENaDgQ/BLkq0J
SGhPnbTsB8USQe1u7r3SbsshxLZVm3s7N/XZ7/tJ8lsJNz7Fg4EKS0lVGu9wlI283VYlG3QYFUk0
79njzbupRI/Gvht74y0108zyh3h6XDDDbmPohmSwkzzypsvG9g9JPRB8tpASg+wVtpF5tICLM6Qh
cBkRKhshyv5qEsUTx1xEOa0woPsp1O2hnckm2DvcshsxloWPtZisab5UVUL7jtK8OplJFsPS9PgR
Dmy5HJhbi2O0KWx7x560MlKLOMZpoRy0B9C4+u68SubVCd+uKTetM9lfK3Pp4mPsBR10UQ5nGsZ0
ORbXNLryO3TAMN4hAzXTsTIs8u9qv5D3+OgaJ3SGgJXbrGyUvrzn9BttdtonFK3GJ6NZ+GhDZgdP
Bi0EP/SKonoA7+N/GUlg/JxZadBcR1o73S2+vggdsxrx+hONhl56AcS6A5qj72jgAEc389HCDuHl
0CrzOInfyxTHZhipocLCgQrXvhqEHKqLvwgTp2HXOexTreEOmyAW1jf+S6APnSmtHvyaiCW8QTFV
Cd1o+xWniWHgTzFUm2FrGKti50gDiISvrPmkBEFhu9UblIcJjT93g72pwZgYLKtUi13uSwPsWIZr
1pfYj4aYygdtqRhyKMiv8XGBHvxtSdP5FT4CK2SlJzXsc7NdYoCua8oAZAL3Xot2dA59YjbT05wB
G9r1DvHUe6tZsmAfkaZc7LOxC664xWrYjCJ3jx0v1T2Yf/k2uauzLNW01Eg6IA0HqgJmS/xSQw6Z
e6x8sekGm9Q6z/BYwpGygwwGvCAt6tzMa86dC0x9l5d+UF86o7VEewCMTu+HpEyOl4eikWO/9fCU
fpoHO//We30vQm8qxHZFHaJDrxJ/wbEiG0rwUfmPyFCEea5orKfb3ADtvtdVBrKCo7Nh3cxLRGlC
bCthkyQoddfACYD6V4GO+mvws/Xb0OUuNQhfP4H2KON3vLixunMqgI3kijbGYS5U9NDx9DjkH5Re
89YCjV3ibTn41Y4QJ6N9mNxhae+LxV1YJJcpF2aoUYjjFkQe7jy1y4gwaY0evfQOQN9Qu4R9HRiN
TuSedSWRBYnnj+8RyZbmeaJjihalrSC+QwAInrD9BoQmmJW8cii5UNaT61dt3IVMGGzQOsHFjty5
DUc1krvlsiXl+zjGILIjZiA94gYOpnORDuMBAyaY6o2Hr4vRJxyABzX1E8HJYvHxNplY7yjqMVAy
pUmNfUumLxzeTDtXcGdNh8dCjvm+RSn8I8VH6m1GrLyfSFgjSTkImvgmGwYr/eyKxbQ2EL7lGtjX
JPIub0A37GN/bJOzV0n/vVSAdTeTE0Vn5jGZvWk71cTwpSeXUAHywL5YBNmIC9uu1bDtd16PS9Ww
vnccEfHCyWy4bifOCSevVd5wMVBUv011k1wWjZu9zIRI91VNWuXG98f0mmMn8j/+65gt6l7yWszE
/qWnYkkD+0qSRG+SLQQifTv0tfiGE3Kwzj5EgPzdxtCvvxkxQW6brEFiTqcnHak4icR4n7NxPiSt
JjIBtMHZLZKEQi2O3z3a5S024dJ5sSZf2eT2iORZeAvARVqg5b2rU++Z72x0G7dhPdikTdDiDSx7
7A02dmVzg9FHPaEXlNE1yZqBt2NVAtYP1b20rs0Adu9+TQJtn0eI7+mnfMA/sGVIaeYPGLfL7lwa
xBBvmxpyCo2qxc+LExwLgySCiedh12BlhegQtdR3LpvZK8oOgioZaM2f7GoxjF1jCuwpBBVm+kZO
bvSFmJiaMlcnUmHuGJY5PiypJDRP1F42fR+ZbjtPk5vL/lAuk7nNlEMYJ73Dh2HxjGd0a/KpBFl4
Ko10aZ5tnKfbzpXqs8X+5N9nHeEiWO2ckWfa9Q0A+vlCQW3i1Qp9Yhe7Qz2asX+KPQumPqExdois
q7ydcJccva7yD6kjNBbhxDt0jIyuSVIlGTXKzWdhlISAyD5yiBFHK8iiM+h+s/p+462Dh3TAczk6
QDJccD9dulhqs8rglkObpvmyy92JDGu8UNCm3cwLQNT4w2fK0CTeMMioj0Y7z1dKUQVtqqokT529
S3pMjwjZCFu/cz0yM8mNCdkEeaOrgFTKl4RnobpuHJMjxQTkej4G5UJxwSA4+4Rls5/3uA0lB+ER
iRhhQNkhqnq8RsLPv9bU/NsIG8fjZFSRcZNNLgCcNHBvJxRK1zaWPg4QU+lxIJ8NMnI9o4zeVsUK
0S1V3N/ioTPDZPDT6uwgzrnBSDcNn2trjs8O/rizLGYvufh+ry8wp5dvxBl7HmoTs7wpYlsfpiBe
cUiZzhBYVvR9AHLky0OF4BneRJIGc4gKWD3Shyc3TGYNFnKNK12GtBR72ApJ9xRZnnbPfVcnpKPm
RjtyfPSCJ+AE8eMAJDm0ck4vm2Wx4fRGNIXjw2BX85sjZvNRjLb5jBUsDuNuEUjP64Qobl/qFLNb
MlLaQuZhk8+Wm36quKMLcbNhL/M1sFm5NvVaEVMFd+44rJBwQgxFlYy3MwDJQ6CxPm9JbhR7Ltj7
J0Wy4y7ASDRdDXJwIvySdgUFxgHDH3KIMMM067QVDiajG6PpITD0ZN7kr7DyuXGGz9B0m6fU/vdm
SxV7x6Haj75XGuB+THJrRRiIUZ4R2tcPmYyGkSN525D/0cPTuCXJYo5JtygCuZPKMM4LkMLuQC3Q
fEUHbXuvSmjXBSKDlOgK302zHlWJGeHUOj2wozlfyA0zTv6sMYHj+y1fKxD787kjG55MQye4R9zR
VSGci/zRX4jK2eXzVDvHuBfYI5d0HC7OHMHAiMfatU+RV9WvC+MP/FhdGt3FyzB5BP32nHjA4bG5
Jez4xyXQ/tMU8HLt+tEmvhRMEP6Tasb/us3Aprw5k2NdW66IDmbdWjc2aJ6vYHya4lDTU9rFKogP
Xqrjl7iJYC0McsS8ZxEteYWT2jmqrq6XsJhm57EcZbdNPdJuN8GQNv0NJbFHdHwUmIfaJbqShXXN
RcX4CI8ZK2N3bzTp2G6XoRPpY5Fhg9mYSoxwX+Y2GdmbW9cZTklfqdtkoJswuCStPqZEfYQmj5j1
RtZidyFiwZcbJ0M3dTar2X+0DGof3pbsIKHrnuzYi+4d4ft3yHfXoNR6KN0j2ez5VqH2OAdOVhGn
N8h6P811/iSWpDyW5QrXXmIOvfthxOvMvuy1X8rIL8xn5XqjvADDq8ml4YGBemCN6gRllDE28cq0
I0IIKz6X6oLowF4ZPCbZIjpYA0U9bvKhWO4jlWRfROSw3q7thusuKjj8B3ZdqL1QQca/jDH5KPIC
1nc7+uIzJVVVnlw3qL5hz3fBbpPstNGy47QuRHdObDmJeTPThaRyCOro3JIZDGGuTMzrJIsgPLUO
cTLFxsY43D15qmiG23wR00Kw3giLgl0J2MIy0w1zK9pzY2lVN0skEv1CRm8z41clA2j24AftOge8
G5h1gOjdLulYo268zCJwu6WPet0QDF89WQlW/41rTQMIMhYpd6YkJv2ASDFBWkQj3e57U5XGlyTo
/GTfdEY57RO7N/GTF8RkB/dLb0YZkEIIj3d1Y6sVEhSpfZxzyN3YS+I8z6nr3TDIdUAEORqqg5sK
vL4Agqsrt2x8dErjEDGKjOZvGV2WHBM95198gAuZEnVGVANFfnN0ZVzNeyguePy1Oz9hzx2RhsV0
Arp0JLbZbzy9TY1kLvZmU9uHufITm1ZcnhLrKnS8yyrLfp08N7/KQfeyCrr9MDEK4wHZjUHC4KZp
SC0jPMLKppNMedVg0o/FaxtLHMIattGdJWf1lCDexai9+Dah9tbcgBS3o/RTmegOLts86GDbLaj9
tl1XuvoqTYjCbbRhfCn6PLV3qsJ5fpz7WY9Ps+kPX3Tjl68j4g2ATFYfb1DiUKx21nwWxuTQT2rH
AUytYs0E9oKW3Gp9/4jrkswJbKsBsTA99f19lIuADPA58fJ7uwhov4k4YPEGcOK/kSPLd6tjhf06
9YrmVubNSPxsU31Z2iq+Em45b7OVa8UAGEyMmwT0l7QL2okeiAOo2pxI+qEXnnNi8vJvIFrknmZa
ciiyVhx8SwmCZNR01NXgnFy4abe6DowveYfBju/V3CaWFEedLA5pNZX0DlViigGqk3C+V36NEaDQ
aj4Os4tNwYri72nv2095C6DwuprqCenOOEcvWVlU93EFuD9SquJwHXT92ezJeQtjKcC5G8GCMbnu
8bNTvqc0FKxCrmnMU+J/tUgjfm9zAr4t2rOn1vUottM5zfaA27LntIWHKMNgBBqGkAVIjKQZz2vk
1eY9yrIkPdPSrO1zinIyI5RpIMMpqFJztddn/VH52iTSzV9FpzIJFmuvZCOLQ2ETlUsfQPbEGYsE
HLZb1zO1Pe7M4BLNlvtSuRHO18leRlp/MhNXQ2a13ncajYBzoskPSNKTRqT3ZT7Qeu5YzTZJPQaH
caLmtchKv4nbwiGdgvoKOO/srlnFwloYHdhuy6hFtLxygxvf62xQZFS4lR53y9KQ5k4iBFr3xZfF
XT0Pw2sEQeNT2ibwCBM7YRDhdKPvbh0T2NSdnZA07GuKvilcGkIM2NiSNL1DNO/dA9Yfuhu7KUu4
FT0Etx+se9ErukS3PmMD8a/xvMs7OuzcAqsUxy6u7XaLTAGcRx3Z8uykTdZ89ogoexscr7iOitqD
Y5a3r7DnYHAtgU+FugjtH5E4AlvrKDzLvR7XtiV8hrE6stCIqznvwXqYRaRWplSS37qLX9yTGzxX
Z9H6pb1J3cZ/s3i9zV3B6JhdpjEmuE8RQbEoorYMmhY28F7YXqjTyiQ7SrXuRJhe7rO3VHbthzWs
P/xL/OvTo/KIYEVp75zntugJdJp5ee0cHFYsXRh2QSKsI2AVqA6+K1L8VoDlAHoN/RfgbNu6HXd6
xo2ve9mZ29xW2ckPcONvWMPnfeNb4vtgzbRTdMVCuqQdTRmO2UO7Bk+U9YZ6f373KXKuUqMX9HpF
M92CuLO/xnKoj0srgJB1CFhGuygRKmgRXTkAmIqdx/CGaKisBeSwVDQKdk6D0CAHC5A9LGOVgVu1
xl7u286gTbAUqEcm3yieupVgV/ZW8MPIlPGAI7R+KeI12SnTQfOSKhPGZV2KEnLYVDr38B8ASdCk
NH50tjtf0zq3aiATkrrbrWY1sRoWdn1sgzgvsXDTvAyDmc7bPa0RMqOcLInvvCbJ+wuQu366JP3q
9qeWUbdWIKT/qUKL2945ZkO2Tcz/5d6tJJ0D7Q7Lx0vqtRzta2e8KNuRgPn8yIsPfqwrcr1TSgCo
keSfd4xdBo5VULUOyudlYRGOGHe5uePsDT341uckmFpvByTNhLCzSN1sa1NYwMMKMzMBbzlqsEJa
Fe6lSw0SZenwgdDa0MhUlJhz4xBvTo38NVr8Nr0pOpIoTnYD8WnLedivt6SkNBFLXp68BHbbM4AR
eni0wK6uWgPhble5NGdjW9Q83zODIVfn2SMZh6O5bUVuUvNmPhBtq9M7zoQKMz8J29iewZg59KSF
lTnAO4YistPt5BIKQMRhMEIhnImbAceRtONh5O1/xJVmqA3pfTSnAaR1XegpEfMk5/I9IK8cwkrS
eq/83eEhIZiQzBZ6r8yWhrdFKvlCcN78yc/WMZUdtVIBo4lJGJONtaxUtGmqzpnbLsVzMQajuPI9
tNL3jh0z9ZTpIF0GdW79SeSNe+92ta6AVtjQnjDRe1ezbm0O/h60q/sq8IV3bCLZi0NUNprUpbTx
hs8Rqcz1FzvuF3JhIMPOLEQex3/bJNph3+ZNXtxbwUgIz5IEJg7nJFfjtw5ckQ6XaLD9HTEymRtO
TPCYZoKeESFJONFX+lS0yyhYxreGhFHvCJISWJ/tjddEfqrkBhUdgFG2GrpSQzKww6PhNXe+OROU
4vat+ybBNSw7WPP5sYaM9F7PzFA2dkZ0ULNRdb5kJ7L2dHziHG6dh0wOUEZd7JJMCkkrnnLlXYOZ
mAhomgeHBBxf17fMGwzzYAFhTUhlqr2OLo+LcJEPmVKi0NUYnlAeRMvZgH9+cGY9uTexagLGlBna
5zX+SzX6WsrUDU4mHUY0zvjm6a3T93hKc8lTusR6+DHBDZNnMuXq5MxNtS8MG0ywMpiRMa3narG3
QeGU5qfJxVh5xtnerrvyXH+OmMzTJ/2n4b5+UrThroTsMI3jMOKRLuUOzcb82pQ5B6M5tfrkXLBa
6NPUpqN5CtAinFxCKV2mdfQpLNhE+TvNdbEbggbrZlA3EmjkUOfXi2OBHYUmNm7zQXnrXeAs39G0
vYgiMB9mtxChnye81ejI9FEWrb0bDGM6EUQ615t+4ogQNa3Xf3K8aPZ3A6B6cY0nYyxOJpy4kPxX
czcWpnFhItu8zCr3eHsnPQfz1sxb8xq6k/mQY7PTW0j7gA/ceXbcrUimfmt0sKdCY6qKJzUZwlg2
TGidbcF0iODH3IlfpzpvL5TiKyzD7rK5oNx1iyfpz8sbyIqF9wfFwjP7XpRsAiYUZXo11baxmEeK
G2M0Nq5NL/o1LmB+7svCat3bhdMVJ3uvJ84xq7shfeSk6slNAyjKPkYxPR04OEGply+4USygmIyL
mvQqHlAM7qgjMuCsRK5yirsqBzip2c7uGlKY9otZdS4xdrUbRJ89T4/kRIm8V/b7BHoEdlRp0YNR
dDv1vZGwTyzbGOxSfJpwQSce3UrVLGe7M+2e1T+2neGS6EL59a6OTVT3p4Q3c3zNnTSWdzXBuOmr
CwurQAQAOQsNB2+GWxHSKg1xIyUn623vtpDTAavF84Zks9w4LLCpaHgzpwk+y55ERAV9lVMUOcTS
aMadgLOHggVQWcAYl8b0frSHBglONnX9Y8sAJme+mzMD+mRaeRxByc1xOBCUBwOSfMjacWw1b3Uz
1jEOJDJCIL3IjnqvPQQ0pRP6rI45Hp1ZUOHdVJnl1e8VTw1V/jwtNY5YQbLhhqk0vSQeF9sZr4qI
aoEBE8Myjgj0sNs74miT6Q7AcIakvW1Bl2yTEVmOt51souvQdvZFnGUkXNBmOwrOrvXGJEN6yMm8
LEyK5InmPFno4F2HY0LLegoHW+fpJZd1m9yycijqaUa7jANLlWfmal/u69GBagqFahMLs63lRo5I
45p9UCmwyueomJpahGmqtPe9tkGbPMG3ISGSg2xb7kZCe+NtnnkEs6W0sJcLUN+C7RFXJGpjAo5j
45kgzlLt/N4qqh3Dfha3ykE6coLca+Y3a3DQtA9UN46nJfFVdKiLKAi+d4h2yn6Lgsmp6yNKvtra
2rMzkziVTM4qB6rJP3bGHcOr0Tu7E4xUE3WNoCfImBiB8a2VTD4n9Wkussw6Jh6KxgsCMgVs0eVQ
TOmMfiT91hECsM7pZQX5iOI5KqVzKCbYr+NDnzfwHh4Do7OcA1IaZvFUSso2DuB+Z/icwE8j8q2C
1nIqIiBRu4S1V2U6VL6thgtu3gS2M+nHiXdieqHqoxfEE9GAbm0A+84LnUN1ARz0yOivmP0DMEK3
iw6sDaPRHzuDl2jbi5Zx8IpTIot3IYk03oPTEfGe7+d0YGfQktyPI2DLH5kfCXrbvBXNO3pWBis/
/puj81iOW8fC8BOhigFg2HZOypItecPylW1GMIBgfPr5ejZTNTdZ6iaBc/6ocqrRIAbrWkJiMSwT
g5X6HmmX2Npah8CQraO4QQWCVGHEXzN3fbNDtlzTIIu+xBxERugzkDBQMKQcuB4Bf0s1PJIewk+c
eSabL6jYA0Ek21KSKrG6ZfyMSLrmGr1nhRIE0reEG711YdHE/0Qf5MspM63T3EjpZ0JVicUoZ708
834XgXYguwLQLPeallTYQaUqE/7rdUhMHedgrfce4HKPon71CLrtqrkcHsZG1u+Ox7K8NY0bV/8V
s2MbetSXiA5C0nIBT8ixRGaTus15nVEivA++1YlFtixU8VgC1lPQ0EEUkOKjc+comqaN92jDhvSz
qRiCzjITs/h15wiCc8+FHX5xPLZ2G03kyP/AKb+Yxx7xt9AbTTLmuI2qNl2vsZ572k+92mvaw0DT
WshtMRTzeF8mIu9AWHbeNvvEizKaKfrUkbvKVIvgqqTr8ncU9Kn3ZQFD1Q0giuF5Q9t1BpwnA1Ed
a5YHMR9dt+1XIo5XkuUqTqwQIhlWMI5hUR30PhWBXoPTBoD5WlcGMQFFgRRrrm5adfuBsTe+gOU0
9rwyH6+frWSvvXQiGYSDlsqQydmOSzuf0el43cM4SBX9438XFi1HTo19xF/MsXAGGmE5mxt8sKQW
LzyRrD5JVJynQlOKm4OFJQfEiWX16jRkUeuhZkvgTBRBA9Qn5pGtwq/u8ZR1wkfzWENfxT+DusE/
iOqY5roLBbO+vvRIF5Kj53JWP88B/+eEs8SXBWGZ/VL0GxJuI2Ys2uma4Zngb5/UBGlSqs7M4pnk
TMJeow/V5Fb6ra3b2n/l/EBUcYRnX/VrUeqMVu0xtxznfaX1cktFRBdfpMdcE+eqw3r4QVorvVWj
puv1b9B2Q/nKidzARLWyT3aGs+YeT0F02gGgsrQ/WMGi9LTei9t/U3/IqHIoCVQsn3jIp+5jndu4
wvgySTO/Dllm5Y0UPUsgOKs/wGOw5u49NC1c9OeSN7CoS0Nd+HpZhzZXB0k+pftPhnNLUqtjoxcF
ExC0cCxPYUqLGBKTQvFDPhWLTmS/ZWbt5vqsw3GYD4G1jqn3wIHd+HtsXYvEjBlmSHieBrclp1st
S1ZcgUEySo/mJFDx07JGfE+bFaVJnn2XEYXF49M4NHP17SUhSyEwVN7YgFgi5n7/5kalmpleQK22
edcN94oOSp027kBW774c0wEuynNpddxXhZb2VWbV2nrH6U7Pv3lEybUnIuQXiRZnrirCgevY1MVX
MK5J2+4jwteIh0CnMa7zAZdfEZE3fE9NfkiVi+mcLUoTs+pmCDeeG3R9LrIPpFvlCflJS3M3d3j6
ScblQnZha/WSQumPfcCwOo5hNGMWHPhDYwR1LwXxoAHhnZ4DxxKgrJu7Tn/QD0IcpFl7/082ZeZr
zHv5okUW0BidCXsbujaQO1xbOAFrumDjR+FnPoJdjZWX/tcYp9aRtsho3ZtI+6zalIcjOg8c4xAq
NRDv/pp4vqHDOrGl/mtHYL8ntFze9OUNE3mTW9ulkvSTPmTPo5o7CfQRyeTAQ7uW1Pmy0jpyubmk
tT3OuskPJumWCcZIIOokm1ZsyVcZ2StFLkCGXWmea1qrT0nUwaEb22WntV7N44wuDG+Ya/EMdQQJ
k3uYppuqmNZXWaTyCUsRSk8aJYovUxbBMR/94KL8IJfgmcY/u0qIryCQ/OuEqnBOrEn6ox1iqhWC
zPnNuCmPPdHiV5dvY+uMrVq2MzfRYWgg/QKyGi+GtsqdWMnq3qIv9p/rUY9PWSYEwezr4MQbUSYB
xOKiHtOZ6HrPX/2HeEkdiGMw6HMTjfrNmbFkEw4fvhI2LTbjGtOHAVTrdSzdCwI/TogfZNMP+7BY
h88QGTF5j3l9JPct3bXdPbo5mfqLiElBRM5m2jeWphrwTLgZpGxcJzftdiKmBagNtwCO1SdpBtDK
YT3/c8I0WJ6gdlImNFPJU1Ym2Z+ekFK7VTzj99My874ruZpli/MoPXbBYs2Bfx5xZ5qFvBUqf4wG
v/il0wFli2t69YFgFl2GXAKmg3Egj5AUma1OsuTmUV0kNyJFmOJNueYbNsQKc762iC2bAQlNYlOD
aNJQbNAWej/Qenkq/q/NBVaPAf7nyqMuwjiP/szauZnKJHzOvBwajcRH8+5YhW6XHzh78PGKEqyd
8yCmptIP1LBqfPSoSciaSGofUjRcWzIdhTdtI2PWHTnky2NgR5QSoaKomiD+vUvFBDsHMcM8Gt3s
b7Kkpnq7BaQ41RNpeOVCw3VBGZzm0gNPhBUG6i4qePlt5pc5m/qMHF5lo0R3C2hyNEFGQUdEZIhP
0OvRj9boAEsGWDhIF5xgKvLzjCbjaQnr+rLEpM7Cpgcr+CQqVnvzVl5Tljv9VlHenoIYRKvahZ2q
rgRpse12dURkKSvjdoLcBajMNBqvoKT5tllLyNnMrDNCgkjU6yHxwI22KvX6PUyhqh9BJP3r5ElY
inLpop3w2kjsWOarHWpC/5z7ZX8anbtHpwOcPVNK3J0Ha9oTXeSWbHFQSWIhhit+FfOJeLZ+yweW
Uxp1/d1oQYXZGaLslGt/euqmMr8lURY/OGsyIfuK4/LRHYmYPjhBEL5mGj/MhgAmeWrGRlyScJb/
OSA8VELg5WnlefGawqEAo14/mkRU705pKVmol/jizYYYhd6FGHWXNT0xtcJqJGOmspsdoh9hNTFk
EgAvU+uutxbo5DZMRd9A37jubcqz9iFHzvIZEarg7Y0u/X2tg4hgUAwO0Una2JSEiarygn2At9Al
9vzJVBZBUcQlk+FBVCR1utnNIGfJD7Zy+908RsNwkShetgx+1PlGZraPJYzeZ+0j5p9D1ZxYjOuD
WdYGAjX2Om872vqL57m85kmfLtuCaWNv7jalFnMnTS22CB4tlxPaTnhObgk4qVMQ4dUAGLXJO1D0
ehvY0D+tI6sLrDY1O4hJaRpuQAdTqsu3GWngzzEtKjuiLxSR/XNxUH4RPkpG1FtcYdGVa7VS2uAy
OD/3k+0MFoKueKNIYXomwZ4tJFFeenA5c/5i7lzaPcbe5Ej1U/ib+SteTrVXO7umSMVrjbGDpLSQ
5XajA7xfa4cDn66L6CuvljzjviFykwcYtg0j88RSXQVzvhsnO0LlB+q7NUnylrVGgpUwuIC09F3s
nXxYj2q7tP0474FCZL0L4baeWZwm9gGlP3q0wle/9eP3ISJu6dyDZR2HkOTEpxWZi7uZYjl/pEnt
PKbYXCAo2vjFBUM6O7OZzg1EQkvZbx+5B0o05DEFb/6LAFOp53nu7RsIZC8OKfmDlFAzu068oynw
5boUtCokVC/vTKfrv8pdae4IlLhw/xfm3RTaj3dj7nTNuSDpnzEgbKP3EB2mR//PTHHbnGcZf+qo
PO9O5wWPFUVO/r2Aqf9vlLH7cVdERBhj1uxME7Te52lZ66PTxdlyTL3EWT+1xSQKJjnz75/44Ct/
B34mhz/pnNFhSLQ9PCDMPmofZ/ZwhhShQxYztdjlXsi46if4jkYyDGZxX9RPNinGe6x6XJQviQP3
cN/w3YQQfTUsrJHUQMf+letukpzGoUZokCwDIVqeQK/SI+6u8p0jW7rrNnrN08HbNjHydybG2YKZ
+YvKbxE/HFIEeMIJwph/+idCcs20UpKtfmUCi5NNOwT+s5rp93kRRAQ7BxFGJjoTt51JFkjOwgu3
4Ez64IACJMEE7ey6NIqZnsQ0o18eUpBtkSpT/aAmJMkQ1iGfP5BrPBODbgdKj4iD6tEixnH/JfOQ
RZH4M3UQRd7aPyNL4baK685eOLvEb4dRg7IMNfDbi4bhp0f4ycvVcYjQEjKWAyLOdAkPspBhdkrm
ab0A9ucvqb4bRqivsvKrtV3X/YyyHEXDSge43mZGeICjIoKQ5Z5iBA4BafPrgD6zwKEp78rD2Uu6
7pqnUx++Z5KP4ai8Ne5o0hhLgXSAz59ZtePYP8W278JfYLU0lWuF6FWHYZxxlbRV+aNfiJA4xhMs
7c6mtTqkaHy7bzw1reW2XgL3tTWAhDfIl6EGZZj70N3puQmb82IzTE1EEBMWjhd9MUqdQSHNO0up
l2H6KOuLGwdlhjbdcfvnbL7HJm/ahL4owmm4/3/YQof+rqVwZP1WrgGuLEPNF7LCoC8gaKm0hMB6
eXxiBhGUhow9J9TOmWhvoG3BS+j0FSF4ZI2/IsHv1u7L2Z+SJ9hRcVCEyH0bn6jquncc/TtdR3bW
NQdD2WSlSgw+qvo1HOuZMvCiCrYTzSnxKXPJuBgGsihuAvCVJP6Mcow9ZrN++o6VovgoKRJ9bWdZ
hC8J8pu/CJCn4hxY3c0wdlzQd3sc5osmTb91L3t+ubUExpud4CTJd/5biH66QK7RZWBjZ7mh/v3r
9GHEQVWEuV9/rbPBQwf8pfR0CNCp0g0kSdiBXYH14uDrROY8IrGiKyPjA0y/u1Wq/jiIsCcRdipg
ZlERLro/+UuWBLTMNEqgP2eli53TIFllt+SYE4qltUwEMhhSqtiDsVAhzSqjuMqf6wm++ajj1epP
YdsFFq4z8Uq21hzmy6+c5sBwUzK2t1utvRG3ltdREoHr3/5dw7jrCSmqJWmW4z0YHOx8RbCTLYS7
j/4AFjMrOrnmxJj6u6W5bL6iiw7xd8SpVeIDrwdGcIaZaaTrAvJxfWhJeOeBmHI0LAsSsPIho6Cw
3jljWhZAliv9MkdHgsLsHf52wCzaVzE8NMr7+ZQbHceWvrR7wPFqAfMu04wmM9lNgaf7ixI6TtZt
XzgNPYawHKXU6q1Kl2FZrkFI+Nx6YOwaVm/XJSDfiFOmqp4fsx63VkPXkZEdFQ4LdVQYeMDB62Gr
XNTAIJ1OtQvydfkZ9H3bv/kD6c77QEUujzHTS0C4dy1GU53L0srvlU+q4o9ynHTeqy4S5qvGPz1u
1ApFb5D8+4iaTBgtCJey0G/NoZ/a2u6zUeiJV4KqpPrJpViGP3Yg5Mx9sEM7ixenyQim/wCsKsgO
j0x2D04HXGdDktagjl5UY7ptlGEou6WolG2yq3CQ6n+2zFyPGp4MHnNfdwh+nVHBq6Bnf+kqnfoX
Fl9Xbb0QYOfFo/Fg4NbyKdia6fpy3+hddOe9RPk6ULdWyrMi3HHYOM0dn+rouDq4BoAUdTzVe5xK
bXMWeK6unEnpNhrhpi7o9FERUgLyXcIqEieyRP7OY2DC0zQVlzBLJudgYkLVfTJ1bw2y9vG3aS1n
0L73i8QcVDZM5LbPUvZcorjS1B34WLLp3NJSKbYeP1+JL0IEf9aiwY6zKlP8CoW1x3Fal/zo+TpU
QEUAGTykC9w6ydHB3akqXHeb0tlIH/w0HNrKmhm0hy9gr+RgH0yF7ZFDoalfkMAmF69VzduCNDZh
mzTzI/G93aftoQZ2jdfIzTikOHkhatvp6R5f1NDwHbjIn1DADmf0Fuu19H1MJWhx6X0aB65JIGIQ
gnEz6rgpjp1jDH+pXO3ZVFnxVMY9S5idvfwZdD9orrJJRp58Z8pflIqzdqNCZ3nwOjQpLNHQpj6U
6LgF/Oudp3qASL1TnyjW6YEWr607RphdK0O7CJo8jxDvqKh5sfvSOftZ40V7jTGmO9QB/Dzda1m7
a0Mv/+m7RUXS5hC57DAlTBph/6N4DFYaXaoBFdue5pLG2cUzCngkMHG1Jc+I6Ik+6tP2UEs3o2ai
l2xxWN16crplCRWFkWjm12V2i7/uNYnvYaYjCodw53AOdkm/nsl5HV3iMOPp99LgNcCDg0qnrcbs
w4sXUq8IyKEmBcGJNtcRBRdG0DXe0Y+Uj7u2muUZsJdWp6QnyM0XGXRbAQ3+I5hIW8NcPCx/M4Vj
99qF8fiqs0n1dAms47s7BSEgixiKo2qTrDkQrRI2Bx1aeerzwptZn10tn3qQlGdKCrpLJ6dOPXah
NZeiwimoMqZqq818pk4+Pk+2D84qqNR3GIcT+EQGPC5l2T6zHfN1bfNk0GYf4Oz4Doe0OGncmCde
lWzPtkJvbdMDul3yhd3u7GILwahZmjV+oKeHgptOoIg5OP7C/KYzAU8qULYil0kmiHUdZ+oYdpnZ
UzihPC7Nsftr05nVlh0+APlbp3Xn0qR3LcDleZtbK77iDNrmzaUwcNwlYw/gIbG04d/IoI25pz2W
htoeWxtSWzCNPVSvTVumprH0ir2nkBCAFsTDuRlcVe5ixoE3+ulAdfwuAf/S4cB4eU9I2cDQxU/N
1CeM1xgtN2PuB5QRFdj45nmpqfdKHeLZBzE8J6IoDmsp9GUZE7Of5IjuaLDLi8b8uBUmRWVYj8Y+
LlWJr4XXrmPjrMJp544UgamOwQO+OOxIB/U0NUo62voAnBR9UMV0MZVH3x+6XoHOn3AICNMUGguq
3P8YOJh6kNSQKK1IIG/Kqe+40+90wJLOVqEqAuhpnLOJbCF2gaAAdEmGpD2u0F8XgTSH2XvAAHxA
DYPAeQ0LXt+8bIhzxJKIdYnSPmeTORY+2RsCtZxyBOL4rachYsrwZLxzYRBO1pncAw0h4GSZm4g/
GMWzY1wF2S9F4SflMYnjn72hRxBT94Tcb4gmQv7i+8kvia/ohyz1ILZUPEYXHGbNIVNDt3dkHRdf
ltKDN0Vp1IpCAJbiR0c937nvpOsfatgiNsPco/qVp4NYAJVn1R8xDMEzaZCiOmkswA6dxwIxcFtO
37rDNygxPb7US1vuNGrmmlrBGV1DKwhw7mBozx1k7nNRLubZWr9KXnNY0ad2gH9BzhCwS5UIjgDy
az/beGOfqn3N+tdschf5bO80LIBTrf3vYKqX5HddN8kNNoG3rKZ82WcJSQPM2EBcJxqx8GpTzxM5
T4NubIHpHSmEoI7TBXVeivesc2q6uxKKOlw4IYafwdtBJs/AZYijCydM3qRyWYAt1iyEYHrO/02m
t85GZGD9m8pPOVQxr4hdNGAyzDqKUg8euoG3JSHXZQOg5hxNb6KUY7PRLDkYLb4jsWIHcygo7Nyu
f3IKKqf2acOxse0KUYOCMHI84DBuzQ4EM3mcmV1+TB2RQISWqIwPKJkscmkQLo9Ka9/YSm0nEthe
WXqz6CG0NqVaw/i3yDNzcYnxUsSHroG73wRjizvJIVS2+wlNUtzL3NrJnGffzPUB45BGxgu9GhUU
7VrECjgCnIeE54Mu6y4YfqMjqK59uFCPU9fjgLc7VuGOar9mPARdHoITFPIRrUdFbycVBPk5nZv+
NNmi/t34upw2wObLmb/tP/pNjWaWb1F4lxAA2n1osas9TrGbXah10Cdhw/aT3ZXOo6WL5+U8taMC
4W65RXGThHLCrRV2KSg5+Q4Xe19WddPh9SLQbyzO/TxZkGen/Jf3NdtFOyvzb0WhKjcoZagMwOCF
U2sjqtG7JC5jxfsUWodBQcZpQ4Jxm1D8xwtcX/TYoYVAOlmcKuqZnoVsZHrU+u62nNwJG5WLs677
6LNlzZ3NQlcj6jK9uKr9g2mqu5Lw0S9bbJhIJvveob6R8EpZ7dFwM4043mi7Iw62NtwQOVAyDOqh
P8HfxXhqCAuhGsqbnhhejfnEM4LzHIGa35wjZqfotMqRZpJFzL8CctyAXxyNSihOPqsFx8/LHUSe
PrswoEhXwfJSNpB45VexgF9sWF/XDxdFDU80HC/qxYR97NHLtOvsSuwMiOQCPz8ZHXrRQTZ2vPIr
kr7AhmD+RVGUfHir24Mndyj+iir3KM6pXDIJEGGWK8VPng2PIZxIUhEt0Kb4NJDOpNgQ0ReNxAIH
4KXrF4djDofDVu6nUBO4ZyHcYTxP6Yxj+hirZMp2dDQivotWh7SJvpJ+L3fdgBHiuHq5+c8LhvbF
oklYN0slAR15FGD+K0SmL2XkBq+0WyVbjILDztaLuxft2O45X4rd4kVodS1Ksvldjcgx1EpxEFq6
uHuNaifNrpSuZu3R5wIoQF2pnjlPigiPfbrg+d1BL3m3XsNSCbwxZ1qVHAxvYbMA+tJQM8TAv37P
L0a6xEBzZUmhE8D4tyBC5tNkBBFwaY3UVi0RKhuN1+jgjM792MzIcmDhkA2MTy4OQa/64DQXctzj
luLUmYRn9G5ZVuwkRMDgj+mdfED3O/DZ0VjAYoiaLhgVv3QDvbAbUlrdqk0SzaEGqiBjR+CdZ2I6
otdYfodJP51MNxIqwDhLvo28+6AaRA9/eRHrDPc+7TuslZ5PPZysXmN0kX8md1Y8TwCtZLRX43Ft
RvuAogVyl4DSdY8joH0iq1ScKb0djzR3Uf8EXwjAl3qQl3s+F/FmrcIzna2oVYsIxh9oxzb70dI+
c6rYBPYO7oRPh/Lf4N/itL3zSyxIJj2qfIudu+RM5fiS9W4Mx+4J01F0JjISEKkcbcwWlToKoiuN
e9SxtJMNRT1tLVruN8NOc+o7gvTZruriSCAXjUhSLYhCW2OEOJGkx1zRKfz6B4ENzu7WDkwce3XA
N6v6SDE+lStPGX8Zd0s/8fFVsX40Y90/UGFd3tANYTCrElfx3BkMxdmiMad1KVaTMLL6wrop91hC
oj/9oHCkmp5IW1Q4JtlPvQNLSuBGjAuwnxBw4jR4V1r57Y+izSSUUhROmxJkpTqpkIxDv8z6inMh
wigPWVwHhvRqP08PtAoRIMBaM5WbEAKgeneNVRGEKt8eVDwsw2n0wz4i4rp2KRKzfhafNFByQzdr
1CN9CWHV8cKOQdy5yLmnDH8QwX8OZLOq0mMrOsd9xmc6jA8DfpInnZXsvdEEyP/shD0KfkSSElUD
vNrRFWkO2Mc3T18f9tWO/A870/JQrE/pPPX8JwKMPBiqf86QZe/MmYgZpcwCfUXWnE83Z1hKBHrT
4BVH3dooOjSREv0td9uYjObVCSRspYfoPrFNd1KANz8Rqxa/5rgcqWwnjXAEia/bDyPYoxzu7hwd
H7q8/jjVIiP5wFVHPLKAjwqGFO9rOyNM9IprOSTlF63k4R8/ksFLlRIz/rC6esqv7AMIGbndZ73L
wBIAXsGeH2uyZr4jv8qfer7OFyTsFpN3WBURnJg3LxSJD9JNzkS/eP5LiBbZ3/ueNeQzgIlbUmYw
MWyDCc0L5AWtc6vDRtZtRkZvCj2hGwjrJALFOc8mEQzr8XxI+A/+rTT5NbDmgqy5MM0HdgHjYmUs
MhtHhyVn4sP1gsTkRzgjVz9GlAO3e8Lw4vMyFNHRl1n7RINbPtxrlCk74aexWIoQ5537eqIkc6K2
8udUru2/IOrmZlctAVbmOmBC24TlsDylDaKC7eysxCU0KKBuYQDs9DinK7V9id+gOA0bekZ2URYC
ZCcJEvaHNUqrFxG2VfggVh8li+KhDY+CJsmLt4pl3yxucKn8KPl2ZsQOnMJBH15Vg2TtgcwrTd+e
43ThDvlu1VyyyjpPVV6bHZRl8tJQQPpeIinuNypB8nVtmC8iEpNWCUVXIvULVoNfigoMMdSUDWtw
sxRMe/o1DHxA1d3ImSBxV+R5n2Dhp6e0SJIBJ5Bu9ktatidFvSdVwJ5zInVp8T4h6yN01SWTQ1ag
S2aos519FWz0csvWH0VnYsLXE6zWgguuG+XbIockfkIcwUbXNth8H2L8FytQv/B3esSP0M8xXLjn
oqy7TMKRh0J4iKq2IqF96KtyZ794N3Vfz/CilEAV2LFij/m44feFLXelj5Gry9x33DwcDEgcPO/q
DnH0SM/pTLNMP9DECrbCjyub4A2Jfzy8oM4PWdLdjGMgAsWDqSD/rHsh4HrtrvhFy5GeTgdzAN+K
Kf85jHbyw9etiNHjBWqKN3Z0ous0peT7NFmDogJLvu05aaOEFTEngOGPK8f+EEaVox5EZ1Gp4IWi
sD3ZDJqicJzcWFUiRW029Basu+/kmy4clgdelG6vVE9GUTXHu8qLkb/nzjAcVwGiuNGdJEWo9uMy
OaDWUJdiYR4naTm4aYwdmCoWP33Bt9uiL3AZEgL2zocq8YLfU1R0tWRewKfy7Il7dCCBUTgGiD7A
CNxsBmT9FWZK3VTjQxnGtG6E+KDMbgRnJ/LBXab8NrBBZEftWyBvmkCHic5EPx+PfiPwAxe2C2+l
aZzpFzYZ5X90+K9+d4ofNDO6Lg7twCGICbonYa2b3PuFEwZ71O5DeADHddazBC+6585W9kIoNm7H
iUy62+BT2kmaiivhOep5Ub+GeQrcU2pDFm60TjAcWR9wbzhFPSx/FgLP3wwE10J81NQjJqQIqAS4
p9y3DP9Vtm6KnxAQTnpC2VDo/xPfaEW6YJYI9VVhDlHrs+2WqpVy11eDjqDXw+4smShgpD2ixdeD
QdDFqy9xtkTOpOMrS/A68rtG6++AVfbWDLn5mcBK5c/hpMJHwKG13JnRRKSeFrBf7RY/hvirJ2Nc
9DmhuUBicpLBDYpbFa7zHolnhWE0ROHsFvZk+jLYESbUkP2BgL1ARdpI74PuUbRfo9ThbwIK7ovb
VBRp8dXH7gwpuaBtG+aZgTrg1UiTBh6HfBmOEM/Dx/wDTS3KL2K6OJoP5D6hEu2Ab8N97EzrcJqV
R45UBbD80y9rYBWAxRKAiGJfJE56vZUgP8R6daiodvzyDT7cJAaXGQrIb2N4+bBcvJZxkR/7MdX0
bHP34SB1J9Gcx57fc6O6dIzJwcGS+jTUi2dfhBsmiCSDIEc12vOPBLl7F77Y/oVXeX4hi8m9FKOu
ntU0heumcRL1DcIfPaAVtztqtla6LhSTJdFtyLvvUV598Ol1wx0Rye88aLZiWbuAC+dffhuHaoOl
3n9sFXw50MmsS/UfBD8iqQRubVM0snzydRPeO5/l/IsUkvghLdFP7lfsJg4uTWc5zpKp4TjTnicJ
aWk7ta+WwvnRo6cHUJSSxL4UHbA98aKFhMO1WU5BfY1oQl9WNfW3rqjGdxMhH8ZRkk7VkQycqdyp
Qt9brKjTpRkBIZOasuqR5uBs3sSUVWwThCHERaBNCxENHi1inb1g1f/L648rSvQe05eLG5TAqiFK
zu08zNGJ1hJYdoxf60e7jtN8DLQU8rU0Bdxdini12lI4QGYBaq4AOD4iRuELe/nKC0uhavzSF6BY
Wxbz9mfEDz4TduFwwmlGigvRpQne2EwAgMq5dynojvr1C1G9/c2SUG6czi6kwyUzCVJ0neeXFLna
YWUBfCPRdAUvgFhwDhaDWbHX0Kj3ZCPk5MnBdx3EcYWLqBRiJUMzzsWpDnTN+u1Lm4Y5yjMnKA51
VHcPs8v194KFafQe6F+TF6mldtjG4crOSN2NfxVuQN4SMazer4KUisjFr123WBIE1WWHLOyi7LFC
J118xn4TnDuF8JMEq6EPSWDI3el1tK7+iBpmvipOhz28Ttley7pZi10YkGOzEC4lnZ9T1sz/JboR
p7lvvGy7TsvyWgkVWsjmvvmn7rLb7VQZ4z1jLPCrA0OpQBNYhSQ8ySzPlj2tye2tYpZ5IDkBziD2
JS11/ohE8hzpIaHJGMCqOrCDMnLZaNKUL1iWSQT5qwStFbHzUrnr3Z27+FWLjmqa5cnF6nkhhrrf
kV/W5iwf83oeE9peDgmKRGRSmmcdjW48NOe0nuOT38T5s1Joj4jlcuv3Bkn2d+wn0dZD+3TL2978
nSnLcdHajmRspI7zwEU6Ql928U8Hq+W8yTrkSDxdcnoYEa5fGhDLLZEjPQbOBsT5Ga4Gh6A7wcld
4gx88n2RdY66ySP3RP9aVuEckhlHJCN64vBHO0Qq7TOvhd5gH0LQydDetLc5dcgtzSf8PR0Yh7eP
gnj9WZWD/lMuk7g4tQPB0XVSoTAzjKSxSBcfJmaK33LIiRuB2eVHPg4IiPnwSTlTvBBjkDi0iZPF
FL4XvYAEbaeAyrlZIWW8+y8QDlgbnmvY6O6lQy2PTjY01R+yEbBLZHIGDKUk835QLrBjpNW1/62x
aV5W+nv/y8ZQfohYiPBGVmMtHoBNcl4W2EAf2KP2p71y0Nh8TLmMuJzAVu6xaON8hbgPWww9XIpn
nYfjOQUBDA5L0a1iV+HIOHKxZiknfDE8cRV3MNlprA9RpSkbpS+kOIYD+c+HoiucmxpL7gfBHESk
I0+UIGIxrv8DIiZxNMZ4gRCiv2Ngme1P6xoDJTp0nX7jt6zOvJgW3ZjfnQ1qT7mhvibx9kmNIIno
KsNVSL4ZVpmUwkpKu0nayOBl/OLbcaZsj+Q+vProAJijZYy2l8Y29HDGBrtGd5jjeBioP0iTGFN3
RFDq/0g6r+ZWkTWK/iKqyOFVQtFylI/TC2X7zAEaaLoJTfj1d6nu6625M7IE3V/Ye+2zkkkEzgbY
kcRwi6mGwo1dGmsiB6fUHrfIvJV+zPRymktzFVIXuNgU7pznuhgozbNlEXt7xOUejvboPoJhWN2D
0zV9cVodzBlwtMLiVTGNBo3jdLq4p9bI702BqQUcKUUEx/1qb3yVJPKJlfHaPcJXRHkFEa+PL3MX
sd+TS6O9c8tWnWcX9CISLivXy84fTKvv1mVpSvQ4lsTb5iUY5jN2Xcs2Dz2c1IMGfIufCmVhinYY
BjfIDBSSiZ278h/htvIh5Pr68kQfv8yWb46+NXEuVQVCZsd24foHa8ua3kfY/0CesVZ7xDLx4xA4
8m0NRDXtlNHTlXliVLyQeM6Zum1kaZvPfHUSssTsOGH3EDqayQbhYs4zSbaW9S8u88b/8mk1/k1g
wb1tJ+boM2rdckvgdk7ootWRWOfXo/fsyaAL+KuneX2lTvZuNxYTG0Lvw36NjjUNlvoTmqzt/tYm
zssfOowSe0O/5tU5XjtM5yyGuHkj9n3k1AM/9fc1aZrgQqIm/qemIHkLSDOn52fqAW6SVhoxVt31
5pVhIG/mbsAF8RBYZA48IjlEiLhp7IWlMUmwwXsY1/7zbDlVezS6Xk4eASxHuAzt1S8NwirbT7Av
9hP0KJ1katjYZbechQriL6UBUP1KnBg/suMYZZkZyu53Il1cPWToLLwTLMNAoiyL6QV6zKBMOSQa
c/VFW6eXv1io2irFluz+p4mUa56iG+XDZhfgoYeU2SAPHWohLOIxDeXGi7L4LDh574Np6UM4IJH7
bVwTHr3EQ2QSKRnvvCzkKe9HJbd2FE0Oyg2v2wEYoAFr5wTTDBCM9SRQRc0fevRD/QlvwxXUOUtu
vnpXTxO3chm+ozWY+heeFKd7AyKoYUfMyTDE25kpIAbutnrijAAA000F0o+ekb0Ou3zXk1R3p6nD
BwBopJrTQDI/ODbV3BSnQrj5PyTtkUw5qd0nCtfxnLQrKe8JWoufSjfqQ4kZ04XIc33E4TG89IAC
Diru1LcB+vSg0U3019jOS9Qrlpvch4M76w2fwmbZjB4SWBVVj/hhFj8RpTMKhCoYab1Y8q8pFyK9
pR1kYFuR/PGreU0w/c3W0gNa3CITHNNEgNf+5OTmP7lSMBE+IjL/QRd0TguVk3vufJYqiJ9Wm60L
MUilnQbwpt8qGB8VwzcBugKzSRRt+RqdT4q9CBJLUWsBSwxLMU/0bI1FGoEUnvYiR6fygYlBIAK0
jG+e7abj6d+4OGvUZcQEqFLZLzBpgqHoDwnBGAzMWjRDKfbDsoTW1WPE8mMjnaegNDUF+cBEsO0C
2oa1rGMLj23fBYBbe+W2J9tbZYD2Vc1/ybOXy0UUMQNg04n8MuOD+C4Tdu35Lmd1h0bNdtmheuBM
Z+ATGeC0vl6LZ/p0lFB9V7EN6+f5OfOAZ09bfE32kQEqGxSJFeC7jbt8vZbSb+C+ous4eMSroY4u
OHgguWV2Orl60ceCSxfhMk90M3zJSob3AiuKZGnYlsF/RovG5kLNKto2RKU8MzcopM6eMWG19Z+m
hOK4I6uqEfvFrfJd7cIn3ueZWsROdiKRICiqrPm1Me857164OkgYfAiFf0Z8C9V7jAaBtSia2awg
Ur1yryz9BNOWEn5jZUeJ2rQcXTvfz9hLOKpoD9LjsFX09M0lmmYs1iVK1+fG6aN+G01W8MT0Oyt3
lQPD9ndwi5EHBJJoOBwobfCbQFyk6TUEgFPYuClrJxR78dwVVuolIzYF1EYYL4OSnFlcngdZS3Wi
qrTW4+rGlvUqBzDeh3gs8vK2s3fyy+pZIPa8Zvb1XT8x378feHr0oer7hDrQZzyb5nk5XHh+1zdA
W33NHaQQI+sBxUlLhicrEafUP8XcjdVGe1JU2DgKwWsR+5452AHwqt0yOhMMNLFgrvDo1CEXyeXU
zraY4ZS59S5B+M3wDFPHiSB7iOlRPLJLaVwslJvaydpd57X5haWIuDaBQhEiPL95S2ogJnQ4bfHN
Niv/geppQyGZDNJsNJz8trBItqgiPSBTVpA3DRq2Naj7r0otoTmKmW6/IvzR30XgdvY5Ows8sHUE
3SAJwPu93TBngtqZt3nXUeskG89jF8oz1brdDlmoSfF8QSHDZwF3iQHTbRkPMRLIVyvXjWPCWD4y
iMfgX9aScXSM8gtdUGCXTFFc3FmSWUGA8RO25sarVo3HoTdMVLJwsfvd6jK35LnqFicjHHid4k/F
gQS2VTHLuEIUtMqXsGR4cWWRSEWQOODZj1QdS/Fn5RzMd25eYIyiaTo17BOhz2TmEBQtu/TKX85I
8QG/QRk9Lnh+1Ub7gqVG7ZgI48ztTbZtaPUHLsMysDc5+gPN4L2DyYJwZJ5+Yr7D5cIQdgXZ5jg4
2lDby54t68DTcF15bKvTgB4BF9yAWxa9bBj/iety+oaP4ql3C0MFZgbJx8gZ6pxlGEUXwYTmH51l
hkqx62v28YP03kRG0OWR6ba4FLTK9KeV1+VPiFNclBLLxHI6n/J75kXsy0TOYjfAB7ZhfO0z4DO+
/zxIC1Rk4My4jXzm4jtOrOADxYz10pIjxRyj9yHtgh25n0fIJwU4V3bkk2q/WxBdd73s+j1tF24l
327co0Hf8FoUoPHvY/zNKegIy4ZO5pf+Fo1L/Vjozl3xYOMf3lbOxOqf3RcBka1e2h1/oLkuNLev
COFD+xBieeRrmkiSWu25Av0fRNW5D3Rk7VuVRY+hGSKWmkuOBhF5gTu8FUnT/k4OE2g8xiR8byw7
zO7KaAGnwvrB/eOxSJenuVmn7kbx6csjxIPsPu+5/HDD3eZnmyHBRXR723rno40gG35ThfrJ44Bk
tLvO+VhFdzG8yvU1Trqy/+xAhu6lSoDSJk5b+am7Ulc9rkx809jplg/Xxdt5W379g3GIMMnWgGll
iMQqGzv15TcLdYaSYx9sSyWqC5TkcHz2Zo+JSUtxA/IqsNFU2kF3xFibu6euo9QY44C9uW75Bze1
tXRfylrnD8vCeA7SSuNGGswBqEgQ8jRoeTKWKxnnBXxEtnBLrB+i2KC3WXUt7p0YCs0LJAw3QwkW
ukfujLUhrVChYdkxcAg/bZAWz/g1K2AnbcIoae1d+kUk1mlDvQA3h1yVA7gC+npwz9V/RWLNrJRN
lT9Mg2zmby1iRHZzGC4RpJuxP/jOWJu9qUECb0dE+d6Werf51KELY1W1OManOoi9DbM6/5EbIrrW
dK8IT7wCzwfBzj8AavU9QO+5x73de09QjEXalJzTOyqJ9epHCenWXWTJg4ebfyf9DFNp5iwVHhNI
LBxM9oFg7uBPMWFX3+Sh8T+HBf83jTA/00xfnzoW/R69o1W+2SQTXHE2qCfcMN9oUqcfaPbFcYY2
w/C+qs81UpmjB0yQEbyvBMPjKThFUQTop7xZmDexPdjdFt76dOf0ZeLtBquKGPU0uf3s+3H43WsO
a5Q/RXesGxkBvxjdd5dhAkOiUbscD0MWHskOY7Ht3zA+yBT4lIyKi39r6VevuFSXHzCTFnSLIPPY
8WFecW3k1Ggmy+Rxnmx57fnYn7BruycqVEoxH1wQrjS7fK7NFHwL4SoMApFJ7hPbhMtd7hVhdMBo
i21ltubwMJX0fiiU4GRFuHIefEfSfFEp7PwCLf3W1uB3Ya6iHDXLeu8iuafShPjMKh2JmUmKhrWV
nRPcZnsmTNEUle9toYu3mq6fQ75PHgpV91elSrBZ1DPV+xgNH2VXB3xdFYKGvvfkPSlz/mcLyOVP
4c04IKNBlMdwZqe/+stfVcTTQeRr8FyrTlTHmBdv53HrDZsucKNHLTtkNyGmuwtpxZ7eTUM44twK
9WnRHt9qpIYP6o9l1+GM2bttnsw/QdfY4d6CubJvYQaITa5L1qPIvlHJWojken4tgkwSkx2tWSZu
ag32NU786cG+NVnoRnh+iwkMJQLj5M5tRPZCUlu14ZKqU5+tF7sNEkzOvfLKE1P63eJX074pIuos
LOadYNWn4rMxegRp4j+bmQCk2l/aszWW+dtiwitWK2vvwue7t1E9H6V04qcIM/lhrdvFnJwWSABn
kaJfQCotU8fz3HPJ7wPBiO2Bs/G9yWcTMzqUGX4t3xaO4TO4O35bNk0FO56ujN9b9pjr0Uem8exz
WR1FkdnvyB+IrkD0zFI1AvsRdutYpZPnxz7d4/CNNLN/TUSLFKgOxTtCTPckAxjE9egaDxU+aEgk
3sUvmyIy6eXQbUowmZuw53PJGZaVGB100zRVaet5ULCqaAoB8E6Mg93Arh4xNoypKeLkpWDZREtv
yhxZmBWysRd+XZDTA70LQUVjH9FkTX/NrOZvTzgN5ezwhd5w3rn1NKNVbbLkzYoz1Gq59bze/lJE
kO1CFAbvyI0Ag+2iiUIWCyC4AfXSwY7oAYbOHCsidrbg6tw75BQ0onE0j7edp7A3NdHB5wijDR91
hZbblMg4bJdSB+zptjdMtH3A1BuHBI0nFlTAopn7iJmCqXMrj+Mw70hE6NUJ9EFPzss49E9Jvh75
rpOd0itywMhi/Yel9ttFGpB2jrHOczmdsVQzrVThIP6RBNpvrMHl8uv5VlfoytV1XQgWS8dwIvcE
4kGPlUlvaT/JNIsBcn3k9Lu3gm3suttKiPIQldQTORrxp9UH90WgzR24gNw9J7nDoeqAsH6wR2T8
A9SnLe54CKaoau4plur7YL6Zz0OkFj+Zcvi+gxoHUlLF4Z6kkM6BvsETbTnWf0KDB3PLBdAiPoM9
cxfDyhEpWK29SG4BiHIRx1FzrdqognNZ1e4pZtr8GUe6vZujEQs65fAPlbv8bZr2sb45LHl1s4j/
M2FHG9uxnK9J1Y9tr/OPGI75ZmAj+pjFYbOHjO4UmykH67oVQWJsDDYtl3rp/0jLqZ+5sOZzQKWl
NhNYns3Yke1z1B71M8UtJDkvAhdC7M7tCq25sd683AagyyyXbzAZjkwpbAaQfMxVM7vQS7mcUfag
ti4E7gVEITot6ojpAbXthpI+eddzjpVgbKMjMiAAHKLGYitq/drXPc0mgUA94qPghkxdp3LXhkHJ
IfP/N6Ix9V+WU4nc+UvuPGiz5i6GBmZGQz5Am9cebK6plD8QVwZvw+N3E7zqofhTZZn7QI6LePFZ
m6d1P8eQx6n/Z7K/JxXtvH4tRFo3Y0HLmivWszAbNmz4u1tlUfzOmTtc6fU/VeZlh16APcZRT4XA
ipQIgkZ/sYifSgo/pe9ML2J/W7DFhg3AgO5rgbJTbMNASXNn97T8euz+Mh3O0j72JmBW86heytCO
oU4l5U143qAAisQNLTqCfMcd7r4G3kTITtCp+ksLpzisqO+3ovMZbMM2aw8LJLOnvDPqhS6FsyQ0
yvwl0cNs1LgiJTCyYdSigqDYci5ExO0A+Nn1a1gM+5tcYUtXOW2NBSyoXXSWWo2FvmPOsSK6Fb0P
WlbJNiO0z27GbLfDrJUiJu53rSk1hoYGq6otTLcN55FECNHGetiVq6KUbVFXkcil0hFgJcfJ8gZs
Dv2jN1nDtp8SrK3TuyrygD3+DdSB2gn2Tf5hJnylUPQSTL4olYt5NvDM2bOHHGd4Khzr1V1Y23ie
qS525LkfzGiKTxPZ6pQMSWgOTl0dIETe5EcVvw/2cLd4yiTDsH3kwl/sNM4dMg9XpDFZRw7PhAFb
lPoE1s06lSwe24M1MB70TRRea1zZ18gLijTB/0YuVwIDLerd91r39ocFrs061KUtfkbjI7nh1mp+
q6Cf7kvUWAlwd2K6ti7z/ptfnGKfBI6Gk2MsH+QQ1nf+FHdbbWJG/XAfMHQA38mGkHa5xS5Uoo33
bzp2SKXlqI6liDEKlKy6mij3UfrN/+UzwijckmdhYyxvqY5RVIkPBi/8x8bkuRnYnCZVc8YkkGxU
PPXvAho9HpV5YbS+Vnn/x1TLa57dagTBm3aY0HIjBPaDdIEptAuHuD5hPMufNCuHT5F5t9SNJmKs
fds1uHPB8YnHiZIL6PqBJQNTjZiweQfy5EMXQ/4US6VfJ/gU26oyXrdFmODcdIrF603r94blYWnO
GUMPqqm8aAkEAvF6WcGo7whC6X8wYCeGZVYuOeCSEiVYEHkLvZtreTs1zPNvqwW7y5G/4jeYSp6s
ssm2lnIA/Tt4db6Uqaa7humMd6AEisFzswnHi8YDjuC2bCwmuuhK4HL/Qp+Y35mf2Ie4TgJN0FXv
PY9x2xWnymGdve9X38fIgxHObBxsWv9cx+cqmhGTpmNhD395fB15aNjY/3FFOckv2xj5uHareopg
PjxNyE7o7XTi4OyPp+qG6Qdhc0LN5pMqldjAegUszintobFj5QndLmxeaBz9jmmH4gZH5CrcY+TJ
G0Uva6Y7M09z8jXS50UIpXrcG6iWrOuK7Hb5S4B78bRGEaRZpk3IRMa1AGy4GiHvyiXm5uUHFKJ5
jqbRAOFYVXUu3aiAmdeWP4tbONyqaKuDPUCaoH7CA+BOuwmc2DtpdNRaBgPcvgilPNIdopEWo4we
nQn0Xjz4gsa2XuNrkVcBQDmD2O9qM/otOTbg2VBNjJ4Zd8ge5C4bHCu5oIBxw+1QN8GuFIG9mzR9
N3pB+IVVSeTfnsa1YFSHRMZLFJTNICRCzec6RIXfJpe1kNI+DGb2/2Nv2p4rbyjpAAn2cFBQu9OF
t/CGPCaEYA+1pP8tkWs+MsUhy6dJfB+9cOahzYTowAIyxlhkUtMZJkA2rALGOtj8t6PPUH0fxNH6
ieYmMJvIX8M/hlRVmea2DPXjNGAeJaSuQ407bOohABcYdKW4keFcOr0ixeqqSStc8KDee4Dx5CuL
LGtBnXNz/37ZNLHtR+GjLkBioFim4Kug7+cfVy6202C2GkouEpz6rdszldIoefN+OdEr8DExR4kr
NBPmUVt2HQ6fjn0oLq/Cr0I4UqBWt/h9ZPbs5VWRixRxVTFrSlsG0OWRo8HKHSakXu69JGgqsAyj
jyz+wFEU2VvWjCb5nDDJD2czIefHv9JaBqG2gUbXTtxG5BS6B9QBw3QseFdFw46nMBZwjjazy3s3
yzwbODVcJ2huMRkQ1anKy2gm0Wpd7YGMJd3NDZFZhDhTwvE/CVTnoYOdnXIjz7CB0YaY8h/bSDv8
b6rhoEyAFkrhK/QcdTjpl6LOdIa+gv64CsDhwX7p9oyWwYBz8awvyEKSm3+FJMyXRNhWf9QZ6CBC
VLhONjRhDpY7ZSdpE2pSkXJ0DhuMsszFijlngIxIuv+s8vm2l6pdc0+Hm4FUh3xBBYbDxN8MXaCr
49hM67A3id98EqZhNyerIqnAwQ80pq6wK3GkmyY7MVymVTzAuRPRYdGRF59mOGsZkk5JzQlQxj0b
b6RHgdLD4imge72C5oH8uLF8NQx3zZAxwUGb30oYW3E5v+BrQjksTUgL7XKzjw/VMEfBselkMu1j
q1w1BrvWfLruCJ93Q8E0+xe6l+nY445Ejl93UXftbrSO1rlFNaJ5dWicb0pgghezEpM8qoZ+i88j
H/YOLK8vcskRh/jgrblrmsB9iopguTGzBuRNfUhyyglxWLycOuWFxd5xp7q58J8MNZGiGkEux0FI
pKk1vHXWEj0jgDLTKxlF/WMYGZ8/ihgaQCWepw+ybzygdgkTGcfVNPwB8jIK2tqeONuL9g/Fghx/
R5g/vwTU4YZyWY7H2Mkw8N8jUejeVV0o0LYM25+lNQ7/Eh9/yBHPK5LWGknpA3NETzz62qXw8eJ5
x2NXfOOuiPqTxXR1E6pcPAqOg/pgprqo9pLou58wJCcnLfEgEnPB6DI/VnDdCmygJZ8T/nBzBzAs
JKrKcks/XSvlLv+Yx48vXa7b8ZAsXfwDMc7GU02CImNGb6CGDoFr2GmRh+2p9UX7twcuwlzpFm6e
9Otk39ls2b7wk84vy6ysN15b0p9QC5FwFo9ijE59kDkPE12Lv5eOqe6KAfYv1ZniqOeXF/7e1xUb
4o6BAZYNbP8sMLRI7mtIbFaaY8ugVeQEcu6mem3fcOiEDP1plFBVO26Jo2WOHPo2N/Rokkho6x5I
QhAREU4K4Ugduvo7I4TjEgRhdh4DrORc2FMF98ZpsROGPXvLNJJW+Lrm2Dr4d+ACISo0b8ErjU50
IU8Br1RoQQ68OXQKwwivDpsUdVtQvTVw0adjM47Nj1XPiNNGZrM8s+XsYB8CUPTjCzyq+OidLHqF
YV5d+UUlO4Gu7s/EfkQfTkAPd2QI6KJB6g3i41LG476TKrD2MT1we1g9huwpzhS6T8/2/XnfIYEz
+FxtDH49nu/Pcp0ydVcH0IHPiGCL/G/XFY3YWcM05Dtr0ro+ZcAZS0ixhLBhtZidK6Bz2Nshu75b
nieF2ogJ8DnqRs1AxMkcguZrSsLNxJcJKlSBGeeWm4ZngX7rzoa4WR4cbsVvIhTpmdnfhi9UJQBN
TX37xMNoM6+QliQOJxA1rvhpTNhexDaVg1eLGW1x43Bum1W50QGfC+RmTkrcxT0n7zNOgubDaQMy
b3l6MRTkBkZSSlIYJDauROIhNAfRyeRlmb92C6Pn3Qg+a9wyPvCeSsBhbar5G15zA50rnT0/34KO
de6tobTxpuRrdWkHSenVM3RtPrvA6ro/jFPlxRrWKce/NanyTNvn7zROjeHAZI1nj3WYnEGAwon0
keNfmMjZZyfn1HCKzHw7TVxjpKlXZp8OHjq2QQv8y9szl8uTZl+IeoZ4MwcJJe5ekcrJ7f4ADAuX
v27WEAiyaRxGeN/CM8gUKD298EhBaMJN39kOmmlYzMXLUEm+jWpxJtKP/HBOoPEkTJLmuU363TLh
6N84UE+nbW01ZjnYk5WJgynj2DsMFuMwV/PsbNSkh5/YYb+9D2s1XRxEOepbMU+uEDTk3XBiOm7l
F0WgaHjwjAhDKqgaiMzEcOGlnr0YdVNHyY21VEDlC3ENEWzC1g3WCTNZh686NPlkH1kLDOUXG95R
3/shfvOj6/pt8CIYNtsbuxvVeqzbnowxr51kcFzsTsQnbouJgXh5g5oOOf0wLBqXfalng1Tf2kpF
rxJbJHlTQKHy78GMUp1zbv9/BLWwp+HH7q5Wh3oz7aGErA9+Lu1/KJPnxzGfgEqrErILxgfHflo0
NIN0nqDGnLvWjf6hY2BLF/p2GW0jZI/xmbSRNfrS0EPTMUYCNUAxpHpo6vIh6nxj7ww3sUVfhBnO
Qda7XeoiOq9xQhYypRUTONEVQP1gvqcN8ZIcBkQkO3ths++8egDXTjVIHMqHSf7OEaLojekGNCQm
gOe8c3LJaGDwRwCJstbDYwc3hIqyMZTEpS6DV/6m7DoHNlg47uzEBjOXEeYk4rgdn0ukgiexsuW/
QdTsB+zvxaXVzoetWfWmA/zGx3Wa4a6Qhac3ARCXnW7tFTu+5Z1jIIM5B3WI0l3GmfOOH3UQz8to
BwCqmINvXc5d1iCW+xhBF7JxPjchg7DWenLQoF8E89Rq2zDo2ytLEEh4y33oJKKtXc2Y/IRcooA0
MjfJAdkYe30vEc3H2hj8rY1HZNRhMrNVXbrFQ6hkHIhhg074LkyWrc4OWppW7Lmyta5Qxq7YkVrh
/ldpPFFFM3Mjta28VVPx540V88Bn0A8g2tilemxaFVKnunI35dTCMpPN8hV6TQd4d8WpYmNOOfuu
95oz6t5lTXyjVhnnjHIKakPbJB/wY/7COvLBsJrpCb0h778YV14C5rbB40wT9QI2eObAY6K6R/SY
vw3W4B+qmMewmpaCnIumdGDoF7QBgfLqeygGaJ2WZPhPBUN1lsoOWbtWSDV3SVk1l8TNqmNfi/Ct
jWvuQBbZ+I46SMGbSeMYRy0YF2LDnRDtygBZMuChLNnoIXGBpmEgOhQjidQowfHNDWtHDHg1tdF9
6eBxBqmBeM1glmGTAqXE89ddkPncpMAMHsqqCB8LhG+X2CFqiOk09KKIkSlaS6V/RqqNMaVuW17N
6oFBohJP/O+W8apHycsftp09l9FUy2XBoEwdah4Be49yPWv59jR3x9JrCDxSVXO3G9yxnE+sc+0s
NXUzAJ6lssAHw7tx5bUmbpHRcqX2JipGO418rarvajHsEQJr5sgVgLcACjREFL6WKKPQ2ygDmwxt
dFgA7yDwDQQB6rETkN6AIfVst77eOw6vX0rz0Swfva0KuXXWPu4eZysfpguzFowdIY49n2c/Qdmw
yTMsqYfcunEuOQmgVikGKd62dicUAQx9EmSUtp8cfGXqG8OWlB+ulzx4gE5xW6MNxX9JjqMMdoBa
bgFAnCCkICKaB/vhZqSR7FmfE3SLXqIBVJaQg0bPPXIke9I2pOUxNCPNrm/QyJgljPjjHbrP2xwZ
udK2LBq9cBs1zsj4CuIZCnME06l08+gKTYtNGv958a5ly3G2xIn68jLWfFu4Rwk3CB5e9dLjs+Xn
nYnm3M1od/F7YUfGlopfFnRIHPXjHrmlf4VGlrCaQ7mRo/MTqjwUFSXPjjObFaUYiiSGmJuhrI+4
j3jNyWOG6lmYCRZjAToo9aXrL0e8QZPZdnIevAMeVTc5eCCOTm0C4AVhR2EMoxOtxQV3hNaHoWLH
snN6RRpFEvYKTEps9Y/+eMvHiEmff2sshZJvwDbyov0KtixIQWTBwsTlwkmibPtAjAyTRJ4kMmdL
Eom9u45sRRcrl+yKX1AdYJhlvGRfNhgz5CaDLnUqkrpm++Rl3atNKOHvuvQAtMl14r5HsNvS4Ee+
c/tsJo7e1nzA+0PVWeOo66DgnvXSl6QIEsDn7dtlJS+IVsSnY3Kp3HhdyaPbA5oc1hRFLC0i8mTK
QNJ9zZrC7Xbh83limo8KsMU/lx/2SzL2je/lIqz5jkMTezSpcD6GOxqsZ15v/KzR3MXsrBLiXqgI
ktIiqCa88QFQLjwnaJ2hz2XsdXie7Oo0aXBYW9MvyaeVuZa7jcTNM4SSVQawTZfOZdXQq0/kpYDa
qBDs/UhLQRCOixqBaOsuGfY+GicEn168tCgwxj5m3kQ/sxtaH16TW4OK2oxxDUPDaLeo7nqGIwGD
7zYoj2zcLPsUuCEKPpOpBqihMXG8m9XAIwSPJBy3rLhaj71N078EAon8zT062cDyOPw4UzxExVJI
2luHGj9OWWdx4tSOQ4hOjs8xhD9NHu6O76GtINNkyj8hXvHyqx8jrXtk1d4TsBG0wfwZOF6r98A+
3fFQ1bGbbBGPhAF7WeRYhG/F/XfBRdKnoAKi28iVoL1tge74Opc1wZB4+IbgkIfWFOwowjvvTwme
3351aLksCNFRmWBe4PlMEaLU1WVEBggOiUL4XIVW9zt7ww1l3szyQCGYX8cIw8hOtQ6+csg0c3yx
Q6eMG5jUpobTEBi57MK5hTcboQdkOT/cVKpUpOE/mMMs86gcgvi8NG72bw5GQSZV7ZW/S+GoS0N4
NaMUKC/87qtfZ+SHIqdEEpSgBerYqrJkgTP2iQyv7RnjujCPsLoiVytyy4KUEZXfzAyMYVKr0Cll
Ojw3OdIsDBVqufK/Rc8Jwlu1Wz2UdPuCQbS7xVTf/7CIna2UUkUH6WgV/fjI2LYq2KQPEgirMwV0
kz2qpHs3j5vgw8ow8ZyWSjDg8TtDwDs0yLHazpkYL2bC4Z8uyE7kjhGT0tscp98Lmgi6X9FB6LOK
wH+rl2C569Do92BkVfQEqZloGrI39HBaqE05aDuWLaC0kBVCnRyLI2kF/T97bMWP1ZfUwlOPjPLk
YjB2jgG39esCuvIfmKJMP0kXo+xGuc36MFLEPHa9CB5krlhHZBymwGym1nrOF9Val6bX9XdBMvx/
/pATAKYV4lgGA4pYBvI//RR+f4gkz/QESiadBVXN2N7PTTzI62qV4iFkofgXrpHzi0ZdPsX5gjhN
YPY7oHaCWmvnHgliLKwgwXVkjeD9K29grSQKR9ZoXkW95jsOxSwuUO+d4JZBbCmd/edaAzjfVTJE
saYsn9Vmp0B8XWFnuirtEBv+KJu+nCAKW705hI5FW8Ixyn7fxT3LHNExBbppzpIXfNikdQWOyLGK
41eFQlKircMsbOwojZaiYK2KG2FQTfKd6bJjhgJXafUWSjrNJ9SsavalCsOH0Or9PzAyX6p2eQXE
+FSXYn6y5oXwhm52LmjLYP10Rf6IX3Z56HikStDWc3WqEeKeQtcguUCtXJx604d7bpnqiBhbX0n4
WV7Y5q87OjxiKufI+kLAaN8R0sv57I7hTvVkdgnAU3sn7pf3PBxeJ+lP6BaE2HqFF93NWIfuQ9mj
e65i6yzj2U7tPvhceVB2WTBcNcCaVALeQ5tAsh1KHslylskj+1iNiSaJCvOBUeGdhX38W2N1erYG
SAXU9+WxQElJ7nOdfKkQVFLuGBZniuHtJmvrmlN17PdL4odfAVCld6uQN3rV6DZP0onse28qsi1y
rq8sJpwGXGSkkKwqCBCMQvQFu9Pryo2/GXAHQNeyuhSzhiDVcC5/Wxu63LKM1rkiLuV/HJ3XcuvG
FkS/CFWIM8ArA5jEICrrBSXpSMgZGISv94JffF11y8cyRWD29O5e/ZgnEBr0rJlumAdpx2g0GoVc
tznhw85Padon31UVAv9I8mTf0Al41VQ/vwkeyg3XWElCyJk/ubJPB85Pog0R2NG3MSa5iK7v/MpK
704wlRbYZRP8JEzym9Cdm5NXu/WDSRqJwHxb7DFx9a89FjEWu2199WrJ7bqBFqnpsntuqIoDo0Hi
BLTOxH9X8Z1E0lt3TW6+6Jgm164jzAMMbmtvq856DZJQ/PZk3HaNSTsQFgTjZhpt+uI4Sf1uOS73
e7MkfWyyxK4aLXuiJ6zezbVOoIGU9FYDiSKqOtkZefVL+UqxBSOBiJchSZyUggselDijHWXZqL1Y
uHYB3ATiL3ZLPQ/1RrspwxzLqII3zMKGtlFpapyzWsWvMIEyzNIMjnhKer83RLd3RDGcQbrC9O0F
AgBdRAiJHuoi6T52F8gmB+gHE8aXZHBZ8YzuinHZu3GyiByu9SQvg+0+9SRLzmk014K3cjscTF3L
vvDj3smPVB9WTw7Hi3pssuV4oJ8peC1Tz9cQ0T4crkOnqc3NXYkhgoApai35uXbPF+hGWvg9bjmc
jUzr/4gBklnlzpjZY3vjHfchizl+Sx172ACnRYoyYUAVVCxCaW5R19G4XscYcn1UkP5h+nd2pl3z
XoAwSFrVaqW1DmhPumdgpBQgjXxrlF62Bx1c3+geIwmaD/Iwkw3yM6M7ELbTcY1UXrKh9ZtLW9c6
LxOekA9+FQONC9pTRTTvQ0u5MmCeKB4ohqOlxsZTA8SvJ0xUUPW8r8zI3jug2Kj3hlTIkrlAtgmH
+Sc3ognrf6f82aiJUQ39m6HpuMZpkxVsY0PICMHQo1NyEeB4G+LpSVANTgWuFr6Jpg7WE5V9z6mK
KASdnVp+Q0EZrqnFFnJVNDMRBTJxKPL4RM3vsG2djYDnZKycqkug/YdW9TlX+WNUOWAFWvFQAxvF
apPTkMGfkZIZq/U1Ba3dWxIV6onfiVhxXsudQeodgdlR/3Rb997lgBEyGqHd17WT29s5xMwfQhGD
+4tpZlPMofFsTTUhDsck5GkW1J5ShH03khIXdgJDbsbIKZMX7iDVzjXzcZPNGWw8jObVQYQAy7MK
t4JdosAKXAw1cMxr5uisQ9ty/tBHekDGAEM+y0LzxHq229oDrYSGieFCQls/1IH3PjhA/TtuT/c4
dOM/RE/8E1XM/V9Py8SXsZAbEgZkPZgJAzTXqvs2JaI1Ey/9NijzNPjUEtRfaWE1ahlUCQcYBEXp
F8IEUc3we+v66Eb4blLhcfdD+V43gVfvwyH//0JKJoM70Vvc6+qdmB+zOwur8sjbOPrMQmGemkb9
6gp3Any0z9g2rFNtUo09UAzgB0Dn1kZnKggfRXhhhUUU1GJnvsGtRa4/0ydf77riQlYF/ETasEhp
I/KiZSKKmqg0qznwevVXlyT2OXFVcDWcMcEiqEVrvXdeQcGGrwgwrKBxvF01LYs/BqSFx9FoSBLm
MOJrWJRnageutBZYt0xJY9dMY3yzNEO9mRlm3C41ugVLuqBetco91W7S7DwPaC+DoEXeC6TEhWAJ
yV/RqzUaT/lc2jpu2HSot6UXmGu4TspHbxO3mGeCaTmiBhHLNum5WbZ/aQAEDJvPYN3ZzgQEyZWx
rxEGN2bWBfc5c0E1hLTj4VMMzkpSL8x1mnYkjF7WFxkwYjXj2DIm2j1vK9KZJygrUG9waYyvoNTK
cCM8bpwrR2fV1oWW/TBNcXUmvcgu3wjNzYzoftHCyniAMtmextGtj2Qp6jfZcIEUhqy3KMHTZxNG
j0AicdKG7g087qduOxU+VMS6VW4S0RFRYd4DsBd+50ztyTIrTh+OQV+I3joYU3ZfwsFbiqwg1Kem
xu6kG3aTxwcyyKyv19UQcjNzndZbKRxg15g45VHhb3iSTme8dF0joMbrIA63AWnPblUILsAnkThi
77aFfmB0N/bj1NT0ZHC9P3Bn0hk7SvNDzFZwSEn6H+uZq4/HmmHTBEJtewwdBjblpnmcyrzbF/E4
vpHYL/ZuVwB144OVEAZZiD6NdTWfvYaVuj5q0anxSus5MV1+WrdNPGQlfsELUKO/ak2qrVMteh5j
WIfUBgAGFfCS7PWgUxChFIzZkcAWtlc3ZKlvI0WCZrWjr7oNyo0xBMG70rsL+DDn0YwXjlkug+Bk
tSK6ZmWfv5BawwabATP1evpnWdn25WeRINKwbdR/UpNylaIr+00j6wwidEnPhdYHdyo92ChCPf6m
dtv+guiyG7i4kuKBt/FgGPm0K+CUcFHEIl2gPfbWpp2ocTsmLXuqBbm/iYPYijbsj6huxKqJgVEr
J2zYgWnHbKHzeatnXbgLRoRQvjnJukgMa8J3yakS1MwF1izKnyhS3c4ZO/najSr+wR6MvwKk18Yh
SP43FQY2AN4ZzaqjLngXS+utGwi3rrzJGYYNafPsjkySwgt3dO3JJIny0RdK4ZBwtMAXpRNc4kFE
+Ly5JmwpN36NurqjMkPYN/xNkMd4g6dMfGNBS4BNFiOhYoNYDhua94AihWeupHjhrC7c4E50/SZ3
tF2YG8aflwxgPhbgOk0AEbN54Dzb1LsTAjLrJ+zLDXTBYAJoQSN3nI8dbcB09LA2zHom16G5E5aZ
H4GpadzuJ4myl2XqEEMeYqKbJF0OlbuhWTDAwRn2X46V635pVcW9jIUXc4Lo0SY0DBa/oUvdQRmU
jAdNHEFl9sSBmmvvUidd89VxFD0MmZQvRLD6zRR2LAW4eDs0PFl8EepmTr0VYnK5DlCvv9KK9nhW
UeODgZi8j8mX3JOIjsSNZenFR8Ja9YdUZeRTgMmaLdW7W1uBYTDTKP6pTAsXlNYv5VmBfcKul1xm
b6S0ctLs1wLv66bs8t4PPUMu9r/KfcPQ0bywmgwOlpUHr1PdX8py7o5dAsS/oPTmO+TivCXpwWtj
as1VBDRjAaUYoHZcWqCNVOuOWCPbX9mq3uefC541V+c6XDvUzvWw9Y8wlh3f5K5PuktODyIwxkMR
cm4POWsbJEizu8TMRRXlsQuNS+X/hqnoLwUEv7PjkB7D7AlVXR+JGGZ58sPGn7d7HGkLR1fVX/1I
iSyC3nEElrUC+Rz+omSlV64B1cc0KpppamUUL7MyXwnToV60dA+uq45h26tkf/WgHadLMrxAHLKd
N6XhsyOULweqFhxxbGa0TRVwzhZ9Ht7NStWXpO4UgPqxzlf0rw2PIBSVzyOqU7yguUeUda/bSZQm
zAz/59lqc27voxuqYwdypD3Sktjv6ZfJzw0c0JUYuGatAON2UMiyQuO9G4cfqdNTiEwQTayycMz8
eAi5YSIJvzptUxCgTdjTQmm9p6A7d1SOuZChdPpHCYWMmE/hHiniFmRGVibouf+7J0hyWIoeXKyt
5MmYHLiU4x/KoyDY4zL0xjt9J714wEKUbmiVCJ6gbBhM+hCTSjD8Sy9Zs86ASvuNsBpqIdylkMVN
6IM2zPYfEM74Sk+WE3+qyeXrNnJP4Pl/ac2YH6mxunfWIekm48PK1vbsim3icCyGyMxvLmBTCkLH
sFwNmmDU7bB1IysNdoWmYFj7URTVbvSM9jviUP9/d+J+4hG0KVAHHskrpN/OhFzyw6zVTYxa67G0
Yj9D/SPzTZVuG/aNjwFJo5+ggYWa1oGAiZfbf6HTNwgySOIPvHU8beXw5JBYaeuDJGMv/GaUn2BL
Ic2Xk0XZEEiZvUW9Ht+oiLGNXQPhuGrStRm0KqRJAQz5F3hKZZyTivDEGgBQc5rpynkaOrAQ5M2i
kxeP9W/UNO098IqUSG7dfMS8lY6kadUmpKj1ifqP5OAR6n1ghdrtNME8FOcORszJ1oqta3bxPtOb
Jt96dtXcDU3Mr1oeitOUao6LMQ/nIOaGHHceUorgV9LqPpz4aNONTny0zBx/2Th2d1yh+sFDiX5P
68TcEqZLUbaL1rlkidZh7GQyE7fK0ur3mEUlLy0klCqwJ+IkcxXvR6yXH20YTt/CzOZb7Xbpdapm
h3cCvRZurRtXoxX0RKu8eLOpU910gf0PvlVLLwVI0zZvtS9toPxmtFS8l7DEFtN+8dGOJvr90lER
5JFAunKi7xTjB5uAwjwJCh1Xg7JisvgkzuB1hBKkGfiKWxDhmFqBjRSHUAkLnE+RPC4ArpWKqJUS
A9/sxKjAaxCzapk1zcy9kZ/unokrN+eCOx59nqlfDdh4e2sPFsbazXgdEI3s6UwDpfqa20SDHTGj
9ieeInKB37QoWkYpRMaQoPnoFgedw4y8vxdE1rmvsETpiP/YODPxqrg1eStwam+EIkhTa6RNPoKg
UhfyysPjHIXdoeBoK0jDUhpiC1LlFiwNHL5gHVi6DO6WfobZ73OR7WIvGF6AqHQnSq/zu7H0j4Di
sLG8stxlkwhICk2tNby75uDugNuMNTEhJXB3ctLKVMxw8yZurZLOp/LU+WSQGka/6Du6AvEjGyeB
39vwTY11O3wDRumGRd6ur6Akc2bb70i1CQHoWA0gQd2J0gnbdB+mYZSANMbYQX1v4/4HgIZhYg0T
EZ87XrxtU8a4eLxRUICxZEh8G5fUW7HQ7h8RnA2xBQ9nHvGbsQNChs4dav8cR/e2MSPSM7tGlKcu
l2z/4oSytm9Ci8MjCnho+FE51NV6wH0ynqyoxdNLZV2Y3HDemDQocb/5sYShW+s8Y5FyxvPfloCH
o+QDJRLPE2Wk0bwi7oOh2UhHJ1/nFR8GgpvIbipuiFxMSW4RWksHeIgI41jweY7xJVMxhE/Z43LY
zaN2VtmCl8Eli8Gs4WSjh0mmT6lnd6hZRpyzm0lVEtHJE+FjyL0mfBxwI91hKGGQiFKNKDR8li3k
QIZ+aVnFvsLawYSSFW6LP89oWO95YJIOuWYs/Ezpzb8EF8gNuXM3HBs1G/MRlmX1DIgZIFzDshp4
QrlMYok0AvcG5JXNLykqTks7gjUEpCzV+G07A/lJj9sV2ldBlvFkEnTlYYi7nAojN+yyvQIKBv5+
BApGArQC+wahXd8NoiWgkhTp+4BJlbGQ0JxYPMl0wqmy8k5z3PBbiXVzBtIH93cNic9EOmN7j4OW
K7DMPXaeyo4gfdQabIvtOLn6b9pqVKGQldJPMUgA7pplBZyS/0iSNm08GfDxcsc5DkMv5YWkTsVz
XxkUKeua1E6TofJgawqjyDcNaJTqlBue3FPJpteHIc2g4MkxNr4WuinTr2rKP8sZpJ8LqjBWCfuF
Z1av7UwVDdQEv6ZCbTjFhm7/6arn6pJFbnUGAmFf6WiRbyEvc66w6KDPbcAlaWtgPabWF1jZzslL
YDYepyvkTu0D2Kl+gE+rEFrNvHR9TJeGu5U5C9UNsheODHqOdkOdDU8meuuP1qUv1ASDbwk9tFSy
7CQabMgpavoCLXzEdIsnO0jNCVttPT5BWnFPXGkYPEKu5m+Y5ylwoB4VVQ3MfJCqrQeMc5WZ1hs3
RwQGlWs7Jm3vNW7Gv8lKYp/uFC57okdbt3NvX2OzZ5Qg5oD63UWP+C6oXsWBEP1aPb4OHgbA1eJ7
4nX9BtTp6BAjXY1UbZfWcKPRYV04JMSBw90ISd7dJa7oMUSSu30TrYN3cRwaOs3h4m5zfFYboxfE
9mAeUrcYmj4OKkKuokr2ZttmWELcfmdSigiWUtQXMi3yVnVI8OuAVi7QBdPgkzN5x+A4nNGt9VMS
VvKgO67xbnddcISTR8OVq3nlx1zV3jlVi1cqsJ+zHmN7r3vxv4mL/U4nY02uFtRIicEm81hI22pl
pu6DO5rj2YA4uM5KXUAOJcGGpyF6rlmYOSu7wx8KA/GOvGy8Igi6Z/S68icMDHVzy2VICc5ghwBY
4uBwTzIzqisTgNsso9S87xanfspUOpqG+xhBfwUTBTchNyTWlabKidXPNrSKDNgVkOi33G3+PPbq
PmCb4HMCo/Qb0MXNzVjZNweooZ8G1biyXG3PNgzZO3c5sHXCOQ+9MIiciZaDJy7Kl1BzHntGzIMB
W8Vv6Im8AHVIWafyimLPtQ9TUiWtF2h+YUbVKkGwbjYjUPlzoZz8xGUWDc69syOM8VbU4gQlOCAM
G+kRc+HwZMzZZK/cBn5xNlBkWvDG2aIos3PAqbfDYMJ1kd0VekePI3FyPhpSEauut15ddktb1jr5
ivj6VVZecNFG85wQmlv1ZK59QEl8VG3WbaZZKn8avWqDElxsZw2OaO+01TcIv87Hztr5rW2/RRNx
SErZ18zxgCXBFzPBsljwdOk+4C0VR0dhP24MKrSaAL+dakg9m8p7zkKYcdQIQ4QR3zPxR6COqrBO
EiP1oYgi8cZK/OTMGMWNJo5pSHbQVHvjY5rUP7NOzy0MhLZWpoWEqtcnK8iTnSXFAbeqvRGuU6Lp
BNEea3K2DZsIFbF0Jr/sGvOG5O+enHg6AdVDaw6GZ4A6NrPQvFWRPZ3wWX5GRi+J3TTAsXEr+3ie
voBAsmAL6ZPExgkugpKvxV4YEgydzXC49TpaSkblO28J/UgbB66esZKbZrQNMnbWZNcrGRX1h4Hn
2B/qEjpwPeAaPlHTKcVaSc4GngygrIaxGl0svCx4nB1MJPOxXrwNjK+Ms1Nmb1sFeGJYOHm8nnBR
N6W41Hg/8aMb0UanDxdZjZ5yptWNQQoaN7zZ7QmLYU0bDLWKVPabW3x9OnfW7g1T4NHVm3YPzGVY
N25cPgRW9+Kxe3wKGwupKcHiqOgdbQNrV0lr/DZ0h+uE7T5IFDDuYCCDQFw0Psw1oFqE9fZQj9JL
CzVmV3XatwJevKJWq8MkTNbCFaKlKYNX0V7GjfymXhCXSJoNJVX0xF51xf4p8wx1wUB2JrBMz7ij
s8Vxp6LcWvYUHDKpcdtlco6PUdEjbwAI2A1SN1hhEGLIKQGAHJnU9NfSVGCTs6U6OzGoO9TEB6nu
rsOYljnwNKTRcxnHjrmC7dURIDXiSw1xyAcsVW9qr4pfIkP7BtbeD0c31kBnko7+w26sg5OBW73D
81/im44p+daK0fHnhvJahNNhPDBXcw6WVn+CZqPtE9lXN7pYkg8u9Pij4trms0Rvi6upvFEFIR9M
S/ne9GOXsY1G1JCPXQBjgChmsoclMUUhTHFQHrpFovfpzc0sZ+W5pnbnuMG4MnzVGG+S3YhA+GFb
nfinehfvjBFO01olYWseWP9yrY8/+tYOroJT6YSu6GMmcM+kHB4cS9K1mhR22G/YGbwVCiM+Jyx4
qo5rQkznTz5m2LDLnggp332WZP/iVuIo9+p0w994Rz2aq+lkzEX4Fmv0VruBKdcIdC69QOJrsqbf
elDqsY6oMbeBkSAZZN+6G+D7iOYHlwaDa13h9dLD/KHO64atqJliXk71bU5dz3rG+ZGtHMet/Gno
3RfWwqQ5sp4rZU+DyS4xG06lWnoP7rJk72PUR9qVgHKEoW6cqrHhAKyc/Jn9Cp2zPNajrZdwO6L0
hesVLyQ2bkTZeP3bJXJA4rBjAjsqcnllh38Nl7ERPFx2Tue+PlpFZ/qY8ssnqrkDiq6pZdqYOuXt
IiRgmTOufeKnoq28714aDVNcXriCbr8SXlIlmaV0tsy1t9BG2D7fR0Md9X58c+vQ9zosVgXhmnm0
RrjrRcUW2sz/hdZUVXR7aBBXJCMhKva5ixP5ms4Ut4xTctUdwZFVN86xGAI/a9LvVstA3ED590AJ
iolfJikzgk3hv1ab+xOJHrhLA+9ruC7qYnuehUwfN7sp6pafoQ2vwoyWw09YzoPmhu0uNOL2maN0
2upDCQjEzrvsXQohfvTRSH7wl0FUieJyS0dd+RfI4BbHhGG2fd+9t9Z8VSJBXBjZYq07igGiWbR3
YVa7voNbIpvvEC/ymlVVQmBq1PeDU6gHlmNLgfQCdElZ1wyR2jpYGdccId9McEeQpOOhnHnR2MSy
D2YzkRkZuzBetQ0lbL2q8i0SbLFzet0lR9Yv+47qhS3Qk2jSgERI2J5SvUhf2pk9TC8VBZ6opIrN
YZm+lBbvVamFRF0h/+5719uBY/9F655BWbfbDObYKU7xV8bAvQ88Jva51KLdOJH+GqwiSDYtIvim
KUyI1nE/aKyB2Ws41UuDF2fF3hysisHQO+o5kE6H3p7UXrrUs9m5kLAbdK7NUKGD9sOr1B4MR852
JS9BzXi3NCGOJQMcGIR56OWSU3ygOS85MX6FuxHTxIMq3rHyYMPunzWqygR0kYrUERYFVPQZtsku
lKXL4F20iqY2CKMaxL1dP2A3LIZ0r7e14dfSzh8VecFtGS9aYZLTANVmDMO5uIZ2sjcI8BEtHdsv
/Pv1zrK1yaftj+HblLD6+r46qzm6u9BpGEkgOufwnKtFBjcNp/wmoxz/tGn7xANk0NqZjc+FjeGd
LavzwzWdhgaLWPU9rbLmbJJFpGUU6dh0+8/GcQi7rJQR36PBxEUtvHBRNxmiUoCb0LURakRcPXid
uuIhfKwMTM8TrYUrmCXfnirKExiacttNEdOiWlrHUxbHp0ar6kMnYm8zhiQQZcHcFoffU95wONqj
7WPUeI6M4lpVDUcp0ugIhCOU+4Fx6N6zzSQnNOJCZg+VDbG7a5XUnog7LuIte2oTg+7y7Buv1oKn
SzzGHCya2V5zoseZ9Q5OnLTchHinH7Wgu2UplF2GCn2LVqNvK7dO/un4CHjN8OB2jpfuRgSsLW+Q
BmITFqUtNZcODfRa/xj3vaLmh9TGCtNvEuIkWkr7YhG/Vw6ZFSq8llLv+hROrDLBAPiKn7OqbOkT
KOGmF4Lh5QIMfHvTxHaxb5IIglMAY0a4f0EbPdh4qSGfsp9J3S+uA+IwQx/ZmYPlnCWv9p2WkAAe
+V4UAYcjBBNji2eXKy1iaTf4VeAOz64TlpvYcZNnug+ONducsyVr65dcDau6PgneLaK6C2oPBlzV
u1t2aq+hq/ekbLkUuWRvphG3TjmjqHvDNLD+wg280ZehY6MFTK0E86nSDr3wCIL44mn2gMoOCya1
qEo4zuSizxn8/KOcQSfyza3kp5fL9t5o1qWCZsCKC2n+gOMff2LkdfEpciHymwwcKzztyXVO2Zv0
Pa0CCU/HS9Dk8XqsjPZ9ZkWH/EEBN1Sa+Bj3YSgOuYNLtUQPYZZHEwMfDagPdg/XTTOLrB3JqmzD
s1buAB00JFrg+tlUzYFnlpiVmTtpTAJCyocyjtoVhh2fjJNp70yhwPCJjq2xSV4WaiSbWDM/Vngi
SZdMHI0nU475kz2G3YuqnfpSpqHut9E8PBu0AaDfIRcdW4FO4eTTKVMU6pRmzmxIP/AfEGuPcXJY
MlWSYqcNtkAAWHkY95lPz1J1qavW8vvW+Eq94ui43fCjuMOdCAAavHsJv4xsu6z2L+KDznZpbgt8
hXUNFyBO5qDb0e4wsF0Nghv27f4UqlAk9wyxxvYHBzXoIIyW137FlZmAJyrEKqra1mA1U8rXmvTE
1qYu+iZjBGlt7nB6Y3gsbM6AtH2U0v0x+jhCq2qsXQZPazuKCU9yanoOXGYxbm2uXv7MILErXZ6b
vJcQlEZCRCHdP/jX62Vfp4/AcEjdYli30/mf6uL6a8rlv6loxS5TTbpl/x2l+AhznmXUtv0MOuYx
cXLt063KgAqpJb+OfZiIqWvSxwvtuOZimvUr4LL/YPeSrzQ5bRa62jqlgXPHxalb1x1lMvzw0DCi
5V7PXb48tmVYka0nWG6HdLRhoe7M9ewlB6eIMcvVjcISO9UPvDJhEeAWx4qt99Nb25slgCFSVLws
qbnMnnuLVeVRDkOCbaMp+JpCt8Ks2EXsBBEY6IeJ+UR8DDtC7iAHtIeswCK0FhjIdjjXGtaacd68
0gpDtBemjO0cc8gH5XCR2LPY+Wq9ipZ5DOOEIvJaxhjx9P5hxr4MeEVIZzvnwQfT9ny3yVHrK0Lq
5h6JSh168ArPhJYlcBFMga+1VHD6sSLmd10Nwy6NPCyXHf+4rrfhH/zJfutRhXkkEv9JcqPYzxjY
FzMdjbD50suuTdBEfQgqdbG1ZGnfmd67UzpCHsN8hYDnKSO8BqIR29jje4nVHYNGNaDVmsk7PTHt
MVIs8LngNmBLJeswQvb9UYc3yjIdHZLFP+sFNuURNkTq+GjLYIX9TYaMrKwVueYK1BR1WXQ3uqRY
ENdQTFZoDumOxYOVbDMD4wZm/sh4MVP1mkwFMuQ0wbgh9m9h2nPqvzbKwXwCKUV1N7eDnK4pPbur
PsJmxPOzGYveveC1EecGpy4QYyCNtc3id3LoVOI8+BdbveEH+RSxARteQ9MC5QpnDpIMd7hDPc89
FpAqDVDllByOdNPPq3hW2UL7MYxTr0fy3DII74mGWHTzQCYFV0+VTg0ADPPacByNmJwWy6BtRjH7
bJUzKsJer9kCFF4U7Tu3Jm0dQ/i2s9bbNOgw2Ex5834yXWFmDzr7JYjMNz7VRQHHm7sKteRhDuT8
VtjwC8t2wNLWmNRpznFxM1JdbV014adO6js9pCztA7DOS+OF8Reif8ACXNY56HsGwXhIFPxLlgUD
ojknFVBPmCySty/fnqnZuA0WnkovmZQS+spofPNo56uLEy0kPaWUgctiqU23yTKJBtAKqcYYXZQW
bPYbkrGr0kqYIr2B1ihI4dcqkX/T7P52BPkJ1EAm6TQ6r3AoZbgtOxsT6Ew9+7ZzpMndycH7CZ8Q
FmeclL7pFotzZi74A2fnhQwaNe5CiviDg+SRkCf9CgYhdmDlDPyUes3sMWifDu4TTBASC1M3Xjh/
68eRZOZ0IHJuEaXifyY8BhNvDTTAjsoY+5aYxrHD+bpHVM33SdJREWJS0scGz9uwHyhZcxpYdc0w
OY3YM+6uN24iuMI7qVusvzP9ew61naobWiwzKIv1kKFvRab3OA30KsiR0pFsqg5uRRcVJjDtPaTM
F+Rjowc8TWKGHFgbn0XbR5VPuyjYkAFSaCGcbscQ2hzzGasX1ZjV1W0mc9/Ew0JxoCzOMxUxAstj
x5MkJ7ZT3i3xtPtgmeXGhoKLP1ZDw80Gc6QAqMbm3gwt+JiORk13wa1OnxW9ayD3KbA/dTm0lSUS
4X6WlnKm7ZhMc37SYZ4/SaTa8ohZAL1CNe1B5eUAzLRxg4vqeGyvLHTLbDuWKaSHaMr7wXfETCx2
w96vaInd5OZpbJaXd63qpzEd74mpOxuzVt+EisZqPSncluhDTH7VTA8k0HNCsU0IcwePVIiRzQE9
sBm5Ge7z2OMXOOrOv7HzqmOAToetEemvcbMXTSN5GE7o6Dp2sAh0+qoh8B4SyR3ZaI9jiDaZYe5J
9RS7hZ7BJgqIA6PWNEZ2cmf6XZ0pGx5SO4P6ZsiwXmeVm3PaJoNurjErUMY9DeYrr/Xylylgfqu4
XI7bZpbjE1qrerJn6OMJMey9gSJ5zDT9dSFkb6mXaLehbnrP2J87oj7RgDnc6lpWlHp1FHrtHhgm
QF6ko9xiN0ewMylpuUFUmDIyyXVCHjoMHhxOpfSqWcoYTuyApyNkFYF1y626PTaLwWPVgYEp4Z66
l2oIzoYxQ5XuZPo+5Zn4qigTuttzZr3S7MpWoM6VuzJBQ/MUKaqD1iyrQjIiAT3YOZKAB+AA2GRl
Ny8Jf/BbnZWV3yt7i1pBW+JMUNfnRzQZy5RDCJq3eDAfhQziewyM7Ty4QMzQxCBpgYhMRj+eRgIr
+eCk60mq9p9bspVvZY38xJvKdwWX7JLvrpbHU7QFNwH4vSaPtgdhV/Md5IpHby2OZmplk3gDPAor
dOxOG52YyD7OPXkp5/QDuni4nYkTE42T9TESzSVv5+cSVJWpWBkBZaKeRpub3y5EPfRkiRdbDNC+
hS3ZL+aZthIir0FCRE6//LuegyLOfnKsIFuv7mt8WLE3E2LVUr9vAnuvw3fGs5mVb7NIdnac30QU
/6WClwABfNLYXUI4gTUE51c11EsthiOpCI+1ZB1GMJOSHuxuCA90W7QIaAT82vxVdSJlVwZ+Gx2W
F2yDl8nXuPYfdGWl51mRtm9Rn1FuWBRVgbdvsZDtU24JkoTb9NTT9n6jNrnkSzOhAve18mOvc07I
N1ydZd7vStLMDyGAod8YpgAwYaBPyMke14/MLK9ymrw9W2kTBxYh9Hmspd9K91dS+H2iBIiRA8L6
jlcOhFYn4UPgMfblyIyAo3UmBSbK94pNgksN6Uz9TKectdP0xr50zRfDG7OSTEtWf4zYc8jvQpKK
/CyW5iPO8kdKHKxju+ASAtO9uJXmXPAIss1ksUxPrZECrY+Cx4gt5YZiS1NucNJ3NIH0lreFBTm9
1H1nfIcCE7Dpko/qk9K4Vr3BfFNDddb3hdeIjdOU+TX3knFjkWy6AzR0PH/i/y5WrWUpONmYnE4s
OatXy5F14ysVDU+pyszLnAR8Xa042ZOMzI7MgmxIhElAHHjlsldnuGV1RL/zoOFJEHXWqfsgneqr
a0L7gzmmO6bhpO0qZSQnL+o6gd6h2TsgW8YPIn70q08GhndE8mxqi7Mcs/Ngq2vJIokovUdkfMji
7D4XferT57F0rRB6WnuDsGDxapRXU1Z1yLnx8he7ADtNkzRbBYo5yvo3jsEBmQ2vdYRYDjzi8mwJ
C+Sc1VwU/1F2ZruOI1mW/ZVCPjfRNJoZh0JXP2iWru6kO7q/ED5yJo3z8PW9VP0Sfj3hjgISkYmM
CKdEkWZ2ztl7bSCxo7g09cQfwjtLenv+LtK23o1UK+natsm618oLd+NUEiNGggdsjoBkQyafx7iG
BUr3qlpmWEYMpA/lJKIQS0cnraPFao4HrKrHS+vU1kQPRoTnui6d/pB2/BZPC+AisJyZS2WsAE4T
2ENo5gBrY0P2KAqV0GPirqDJ7DXwyL1oQ2S7i2ZdqEf4ZZpQMrriA85QUoNd8S1mankPIIGwb8Ot
+Bl7S37s89GzmO2w3JU2+SDbESfcvY+K7AZaVbDjCcwf5kJ/H3D9bUMBCznWYAxxFTSrkbctHTFP
z+5Aojr4ifxHoDGT4RlhDN/RQ/qZmoiGeCfycd9q6+DoIse+Vz5KaguU8FgaaOgQ2BCZGM0LqDBG
AoIhiHAtZy9NzU3BOfUEah3PLplBdEfNBIqKweYOyR4gjalE4e0O7nS74NelF1TrkAYuLT9EiXRM
pR9Ayird6hBVjA/QTctgedZdG7vbpvHaz4Oxi5yshmJONuGECHaNI46XDnFEP7wCU0Jso6rePnuk
aJ+CNLOCJ9LY3K0nanCsJfiULXnRzk+BGfjRVVE4rCakS5sBYcF73MLcW2Wxkrd1OHckryH63qVB
soR7FO5lQw+oGK6Zg0zps6mjfzI5bZc8UQBOcgsWk3Z2WfvFprWm9F3HTraTVBHuZ+rxsT9agxnT
nbJbokjhaaFQc1m1b5w5qR+rBjwV9OPQ+wz/3iseYhqY6qnVirkSkIcqfhzYDKptEAamvAe2rSn7
yJHuzWnA/DntBp1a+tpEi89tQpSjGZNUPjHXxNoi7chvV5BQyCBcU4dEuyTEsEybhiBpGmMOAdFm
yc/4RCVh1qXlc8af9DyMNDMI+GVSRQPjWCgvo+OBKhJ5bzVA0UrIZPaNGrBk59RgK88sU3Mzu47I
nybQLda+S7zRDldiqCv6Iai0yMlavjQF6XQ3CnjRFyyqzi4vdbTco7tMm20TttH8wlENAz999qT8
5qtWP3LoK7x9rvwQa2NPA6ktdHtn5XYmSHrPRvcdX3Nl7qURetkzDkDdsloEvcH1HMNaMSuaTT3k
wwz0Z2iFmMESR7HjVaSAmbU1qXzi9etoVVNu2Zy9EOwGpJtX8ohVUX9RKiXWHBmb3rBFkPsapqK/
Sxgk5ucIXC1KGoRhxyVtCnUnKnC8t2QllBeKv0wfKIBGlt1swjccCjCjqzjms68yH24V5Jge9uPI
djHTTmC3DIIi521VDjEDvVcZsWHVSd45HkoiFW1TvMxN1tdvAO68lF8QeTxYgmHfhCmD95rw2fBE
hpgtjkXcRdOZQfusyful3FoD14/fqqKpvM0Y9lhYBm78uUi0Gk9ozsoWkpz0D0jAWucVey+Zporo
0L3L2fhbSkLHK8OQWn9LJpWcR91xQtXMULfAW7ITDJvuPh9FebCvZpLKJo1qZRla7DQ03Ku0H0jO
Kx21jCDK0ovCzxUn1vHRRX3MGka6tCwsRZRL1ZbXcrfo8TC5bZiMPycMz9Wm1LFX7xDgTN3X3BqC
6GtKyvl4sp3Ryc555/XHwaVjSpJQk1+96GODJtmKwpNBcWRfkGZPFwyJwACbdiAf2y0WoPYE4cRU
P3eIlxzkbwnLxSQT5F+LVn1yLvHApXd24ZDfGM1OepJIxg10mlgxJaNWHnIaiGQ4HEo7Regr6ihD
JSOjSzQEJBPovMFv3xc5KZFdOp8tRNwdA2edvFlLSaddlaQj39cytBDASiBaLmnf3m06Lf5b36Md
XlkTofEhLfjX2hi9KafQvviVKY86cbsvkRO4HnwTRwvElfjCboIFymySwLeFejcPZU+iKx0P+sVp
lexpihHPNw6RHe8dicGBhR27ASsOyS5dE6LZRs9cfZZu1EtOCumA6W9iVn80kT1+IyCqf18yOpox
lre8n7aQw+mHNhHcm6vsQoTmGLa1g6QrbxcU4XZtV6cULAeA1SzqabYR9FJMjF1gSoMMwiovF2f5
Knrdja+kT0TtLp2q9CrziBMyPOop8dN9M9rqtqEUXy5SIIPLIBx55Qrfjcb3Ty4P0UaDqR/imSwG
dGSE9q1Eb5H8U5Y0gbYDs1p6sPT2u5vW6npFQzPy/DsbKn8IWCJxPlUUM5AW4dmJfUyy1qmmpz2h
MXWsF6BqsAgI6+h9eK9XnnK8bgTjasq41gEie/IzRPo1LaSUQO08jZAV2GF1DbcWJRw8CTMYmQJb
99Q19XNWw1fQV4Hvq+kbGfwcMAf39/hNK3jyesDsYjHcRApzJ+bWpp1Z2V6uTz5ZrrsqRDW5bnro
Vedk7J2BTAVZxkfjc0I49Mz5tygWuxfZJIDRTFRRvF6FNkdPQWxAsQvghyAr7xvH/3ZL9huiogi4
5kPgMLq8MQLp3qVzrwrDbq4cuKQNo020fSQB3fUi9/FcJzjAScsiaooMgalwZIX7bghQL+dlfRzE
VRhoX5U0u9QE8U8SMoR/R7vSLe6QWypUoIHwa8zAgs47rchUe5i50pGtx4vtTuwkM0/vXgZRzGSF
ccVGLrBWNxxSs/k8dWywD3bV0PVCaFTfeMVYveLvmDgqlVb7lttOvc2Swoh3zm3FMeF0wuRZRy7Q
F8Ta7YvBWh4zeJHuxm6YSO6dKITC5cb+MS2a8LsHqp8eem9uwGSHJ0Kbx7OXiAJSDp9AkWjcygZ5
Z4ftI2W+BylUIydoKcQYdvFfQPFknMML8Abk8ZSO8Q4xfTttVKwBA6KhUsjHpGIAi1sx3kYCo/BN
WQTxNfGi6xf/xlUODK6xx7vS8Sxgfqt0n+9b6AMMiUrPfvHLK7gZCBatRWdJim3GlLJYB/UMLh/H
JXVczqqyTofay0mra+Q65uz8mvRecM/XZK6Hcre/ykzn+N5juOWsnF528Z6Dd4uImNANfd+g0z1a
PoNZjOYTmkOQp2jdolrbjCzk/CqFcl+deBCPWZ8xNh+viQS3fiOb7tYm66S87WjBhN8KJnysHI7H
egqPjmCrAyUmHUd6TaQ0RV6SW8kmwEYZ5WwTPL8Ha0wkWw6ilOdoKryz53Wjla4Ir7Hy29mm5oFO
FQOGn1j3zaotLO+dk6mwHm2bMem7DVF0j9Qpf+0x1I3fEOVCPmM/l/G713E82aNjN+OlTOeY+JfJ
Q8vjzmbeNIYwEFJvPYVHx6seJaDaGWc1tevGJUGHn63CXnGzFOmA/uvKbH3rrSbdUhSbC89EOJxx
6jnPZI+QQG5TNBwTpqseM20dvWOb6uYNCrmAV4ufPLwJ4Uji5DT1FgxITzDSaHlr2U6lYsrk6Ni9
0wMF0gkMY6GXFTiVGT1UHSVXgITE+/9CYyNCri3px89hgAHWjovvrvD5Yx1EkFvmWaNE88UR+hDO
TnAEfd8x4uc12dpzX0c3cqKeXmfo7Iv7tHZhP9DK4uybj7UL7rBzGOM5dgbno/Lc1kLhpbWHp853
8OB6LZpc6JeBuyXHwZ0+B+BJ7yzBr+ds6ByPr33ZWbLckHzVvsPKJjO8NhxEJJ6K9ibqau9EgyBO
1yghrs0CV/HAqVQ1OBIFzEl/JXzlJEetXBEcyzTxsrVjsWOs6MEiR4w9d9xi71rOtICX96gVdrPv
59ql9dLMhAH1C1FWeNPGNeI9dS4B5sH503GZbjJyQxcMvGFrvaL2DI++13gshmCr5KVyynp6TPB7
Vuk6h06ETyyrI1/vRCdM81jE88joAhIqJgKNBJWHoB7AkMjhSD92OCPIcohMnmGLWFqfPfgvwQap
soZQkVat+FyDlnc3fcOpeZ3CJpmRq4gkyEFQeeV4EsF1RlXFjjb1poIuElBGe6Oe+0068kwy/SJ3
OieFm9eB+muHKTDaRFOvv6a47m99ntIDwdxeR7DfUk0XZdn0g+sxBITe4UABKJynCnt9Q0PelcHU
bPQMVy5vajS1qKrHrwyJ4vibb8gbvsUlnWM8dUgH3Dk0MkNUmGmbdY+x6hmmy84v8z3sH6Ev9Mih
14+eLPdxHVr0BOqwwBpHhJ0ZMMsfXBt36Tat0uoGAUG+HWrbO0QTstNNUdF/6icNc8orY+/KnIy4
zUtzSxAxZ+lIj227RVgnd7TSRzRXTAJruDhpXzx3k59l58z2xwqB+2J/D+JafKdRA9G3smQg+NeB
D36ueWH0ZmkA2URTBy58lbgFo+UuVy84OdUGy0QPTqy0bmwMzxzq6A1W1sbkvihhwuU5JJAQ5AI6
HqcMvyxTO24HKB29AkcWLZA7u9JyTnWk7KtPkfl2jx3txc0t436x27i5RRC+AF0y1R55AuknjJFS
ie5n7ndQxiaG/VVP3wZaoIq5H6nTb0EMNlQ1pu12ukaiTtfSHy+c4NLqBXYbqgN22cHDO9hxqjF6
ZheoB9/116VCuzlXE7pyiP/RuiI9Ew2zsebskeDoxd8PPUe1Y9upUB/8KhLmOb86i2i9g5D5Mg3z
BBOwhDSVXpXTxpwWEGXYwT3b6akJlih5RBXeqEcAWiN+MDX4FONBbMGqIdDajOMJrmLckM5Xcux5
hh1HHbVx3CsIswosvdVu0jNrXdgdW8oak8YPfkcI4aof0BJmSKyzCt+czQiKqBAiKdut8cbuh8qv
c/CU9syp8Xw4N5SkxF45Xf1SJVGwT7SQ9S5yROwj5NLquZja4Knrs+5ZNEH8YwKqYH/WwBmuqHdf
fEd2OKIyz/TwwKE9BkkSTwgSMl2PbOQxeJ+GP6UNKhqnVhfFz1Y/W59oEs2XIEpVSNCED98WbB/k
r3MIT+4xpFj/UdsBzSLWAvcZHDZpSHk29vN9Dhj91gQdXx5ogiRxVQ1FtFWmVg5ZqDX5T70bV822
EBhD10rk842VMl4khVQMz1PcxF8CFFhih8Y9Lh58Y2MoCQNcWVt6x6xq9sQ5IkJ9/Aye0tKnWfn9
xLknB8wN10pXJajvjIAUJh/M6uw+CG7xuhhDsGtNaFDh0iq7KZDg5kSrErOJ6yRWYtuT23HjGAbQ
ANzI2GaWx763RQ4YTg+YgoJ3nCD5CyPpcdg2TK+PXuHC+AcIdFkcRi8nSlK3OEVMPr/GdjO8+vbg
3+JosGZaGP5MFrYDJDSIxNh9JtWyHs3NUtMTqhBRsVfdJQOTP9KCLTN8IuQGgQoinoWRGZjBEMtl
YCMeA3O70CBjWYdw7iOIUZVV30yk51ZrBvOMguK+HZkLElRFnK/23QbaMPq86W4QwXA/1J135yRV
8eTCMgzvrSkjn9YJh4nUZON1gdiUwrSc+0ITVFsH6mUMar9ODklv9GusyKo7MqT32ueW0wum89yJ
xSYgQ8ajlDbQc1f4IEcQMxaofkG04CFsVPJVx6J+0aoBcJMO9rc8zYMTMpj6Z5fY3TlNfHVj8ijK
904wEJAUYI6gXTcWyfdibq/YVrlEA4E7lnvnhQy37to4jANqQ47EN7O2G+eM5rmtD3LgG6PYgmwU
xCUmrWrykxoasuPKz2rorCMm+3Z8xZMW2LTdKUiBuDe4jn9UPpv/faEKer1MJZYq+K5Vq9LbfOxT
OkwOeC+CBNhSENqFcmJ/Eez9m5L4YLEKAI8dhmFJhlvKDtTU+OMpEaY0BWFIkKlZCA5eOGkeXTdF
EzvOJiDnfB6iS4PRrN/2s8hAiS+xlPeIXaweSSpH/tNEZAbXmFPMMqH0x7uB7eHR8Zb5nvhg1zyQ
N5R/KsuIluoYRC7Eh8QkGNCuvx2AWpRKJU7mTYv9xbooB+BFeRARwSGg3ecmMI+WCsAgW6kGnLca
WHOc6hoLnIKf13EA0sMLdYUq1RupElYMTkcLeofRE2wvPu8phHRKfIM2fTG8WUwEY7nWncEeRjsq
maIDvWZw0Y5crpNfRcjp2a5ZfZAw0pCjjTTHrxFQOYO7vFqaDXN1POC0UibvRRGJBhEc6Uh6VkHr
dQm8QKAzZsWWFTRnzcjpzQ0nUB4djIicTkkVUeQXMzGpKUwHsBGTqvA4A4CnstQ6Iy2kw44p3oqi
6cC2zEMc2beUkR3SvRy3JkN0WakMjwTGEaRyvlosuvE4Y5lb0Rs6ct6duHlt5R4KUeLUiJrJIhDP
10fpelkLPoRTCTRYwCfu09V2bH6Ayi320ajNXtaU3D88fX1IegI6jl7gMJkcTFJ8m1LppBT3YtkM
RJ17G3K8eRrHvqbRGvfEr31dRhysh7yi/LhLLM9U945j9fWuQRoWrcVQqvxotZPtYr9Wpb7NogzB
JGl8GE/I7DlMPP9gMeXo2j8Ukvx8j5ONZTOltL9xxwiKbpLl9T3YarbyMDPTbcXEwA5WTRfV7nOO
4VI94V4o8miF+MnaIm1DRmggWSH4C8Y3JoGwGJLARiZPxyhCy2Es5zbn6P0iOIMUj0taJk8uHVtq
N/rG3wjq4Gjnq6h5FG2TVhuyFfybkvf6E3bHBWYy/t0tBRnNImaZYspWmtJjgqReFe5NUkX8DSj3
sAVJXfABdbZWY+4YryWwT+NF1u6rK7z5AJpA4ZYtCSmkmSdXvZdC+C2z+thKk1n3LTUQEg4h9XRf
sZ4yEWWkUCybqfUiF9VLIJ8TUIAoopKgzE8Js/N1gDC5N5uxSJ3mFjVtUnwqY9Szn5XrDj0hhoje
127YduM6S2wrfIgtDEJM1hUnBPywleO+VyA9PGsVwR9z3jABMSRD1BVkR8RH5taZFFAbZg36S0BC
XIglieRjQn5Yjdy9tdC8KKhyaN7fWiLMwh9BRd8KVhmLMljdz4Zf1D3wWjUdyQWFLepb2ZKE/Dpo
GuC7tHeMwIRpe96WcRTOuagbly0uBLKHPeZQ4F46tXhnf4Z8AJ5i8W5LMlY8xkAzrY9gm9PPYX4D
2PKZfleMfo05KIcQH0s+TihJEVVhgvCy/pT6SIaOLGiLeyHOu46Ao1hhy5nZMEfMie2T9/kiy7UJ
BZJGDoxx6b+0dKmo1E3hTd9pnyNjpfKcUS3QbjQZbUgisabhhwz4hmuhEnoUwdS3z1kel2pd0A16
n1mLGYdablxwApun55bD9UO+DBZvVly/wdFRh9qIfjnXeqAsTcC97lywC9GLEvZEM2MRmfudGkNh
XmO85Tzlce2/LURERNHOcRYgHhOrP9gPT2RwsVSYPpdVFYX3PR79HZEZANPbbHnqBfS9a0bzEPUv
aspFvA2GGXYqkWV12T2y7aQInouirN6cOuL1xAUTf2KJ8d/befRouOQLUbTkkKsHYenAxoxQDwMd
tXxBMFEo9ThTH9jHjmiMz5Xf+8kbAiMIZpNuMhKk/VBehip08AnVGSVRPKp3h6D6Ez5kPLWcV3X0
3MHr8h8JJ6Xa4s0JvszDNOwDKTApT6a4acRVck+TNH/jADsfaP/iovSl220JawaVCNi/gwSGbGC+
LfTcvGGUSKanzM/HuVlVg8M/ee2Q0nTkaPutY5Z9Ve67pF7BqIGc1BuMdWXReNuFihnDS0QtuF66
QCY/QoCT52kmqfEk0qBiVpd1rtk7/cIBFCqf2cdJnzKUaWr4Lg6HVmy0TL3I8Z1ctS7H1r8jHpoj
Nw4QJrtZVfifGDmbx145A4QNXQztsOX2W/a5DLyx+STg+1gvIyZxa73g+FobFml1FJ5o4H9VnjWQ
xyCH+LvH+TQ/NgO8CIc8DO9MM3toDhKD8rABMlegjQrazNz7gT/ihqPSsvRP+k8aY7cFacFccjTT
1VZ4Hn5EsJgQsrEXj4xXtZVHD9KC7mYnE1kPW2tpa/8SpQ2WUs4w4ZoRJ+AP0F1gqxI8c9aWz+eZ
WzPaFfpjn5WZPAXohFVIWb8JF+1/WxgpEdXMW/ASgd1AZ5HBXcZPYRGcyanQydftUozBhprIkV+D
EgPvGnYyU2K4P/bMYRhtPrMmCAbAhXAC0i5gRPYkO4uYipopKNxHlzHl6BRbDaarZ6bkUQcA40Jz
4sRXRq1nd1hR6OxGu1Fi0h4AmMq1ZBr3jEbeznYpp5PrhNye/S8lwFmwVrFTlzuG0iEGVqJgT9NY
lS9F1zQMPNJ+jlBWXrGdVLco+nYxB1Qcvj1QFZB6Uf65ZwWb7v0scLIbkfZJ1+7s2XjWmwG75X0y
fQCXsYvYd05Qt1Dn1YL/TROP9ukzhIOcgzGH53tn6u1sWSmJjOuHbbsp942FJQBIDJdtOSDn73xA
LPzE7wYA9vKGW8CNIOmkRdw/VaQGPjG7nSIiFPzoJ4DtPnusa1+B90apsM8t7iGnYg+9E2GeOvhM
3pMgg0Am85e5I984ziOmrNhC5cqfIzTYnh1RQjCguHKToii9NX1U/chDP6ABIDR/xW7g7lx/oNd0
HX/PJ+Tdunlrkin8wQjPr76MbBSERqLr5nhkhU3zXIJmgBxPD/AS6prWQAYgiP3D8ZcvmRUbTHEc
7DD2kUlOZo1h0dE9stRbd7LHQ77Y5qaJx7B7RuwzycsVEtDsO6cDWbAxfT2TJtKHrCMqxjH/RFxR
ET8xYnK4pp3hOZUWaTV7wircHyQTUYimfhczWkr7XR343n2thuzoeFm9rUVqf/Ww9eGlR5mPHI1c
m/rsLg45VbTFEGgtvJI7fAq2jYgqWfaiKimCet4Nf5IW7R0V0lKh4QRQw9bLY2Mhs9qoQo/vZVRM
wT4juHKG3RQGZCbIlG7EGiR7SRQhiwd4Bij+oTMt7yVDMISiolzSGRsEe/uamZR7hV9ywlgNjvbN
MwM6fzlGGEAzip7ZB7nGulgfYj00jI5mc8s4smyw5OhSfutj17z4Vi8U4J551AvCG4t/sSvn4cEt
m/6MiMc7kJhj4d3JHAQX5QiKYA684NryL0G8BuWwvMnOJECs7Gl8s/FDazpM2EPtoeARTriv6sBh
KSKUsAyeGDBxjwvLTy0WskBj7ySXS+PJLVJRPUWBKQjcY4lDKtlXnK9D2CgnFKh0FyMI2fmW49aC
DiNQRq4zVLjlvuqZgkZokBV8dPSFh8KddMZ7PzT6E+rKKu3oNqQ1fYFlQTgpDwq7AVdIZzv2H1HA
JrdLW+QVYAN/sB6GxR8JNKsD176fatHZJ9YyTIRUYc3nhuybh8y2TPjqmd7SV+SE0xzj0HF2NUaM
ExG7851SMzNZK3FvZ0qr9n1wmcGu6cQ53+myVMkLaQzLS215nNqoBb115XNbH0lHTF5apjhrdLBG
f2f2sJgT2ZnBTdGTq7OGeRowh0oJIsJKTLLBDcj97IF9AWsSJYG0tolXB0yv0wJf464tvAULy5jw
ik6nGmQeEGBF55fkOzJRSZIWLuEOoFCDMV2LnNODg9BlwEF5yDrb9dJNxPvJUbfQvfeUjlSWm7Zf
Rqp7OVsPxp8tfMbFtaF9XpCTR/sxxalDjFKgh88C7GL2PLdTFoGgs1vaEnoMsMlgtKKbHMGamnbW
QNamvZbEGRTWqleGOUztkwUCzN444TxcMANES/3Ts5t+wLY4mBkbJbaobqJvWaFbK+fNUMdlZz/B
y03J/w4tRvvtcyJB5b12fjVMtwh1LBN9Dzhsp+GO+RkvGJrvCbn83u/RG5OwVmDpvaPWW4jhUJ4d
RDkgC0AQB/JEsD7omerzjp6+v2z6yqk+J42ohn2qrJoBkqil6vcpG1mPXW/CIFSuvQIJpzwwLorj
T/GgWLEOM9mhs9mJEn2c7n7+6z/+9//9P9+m/4x+VA9VPhNl9B/grx4QgXTtf/1LiH/9B8v69f8+
fv+vf1GGQKnUHkQXTm2BpsPF3//25ZKQ8cY//b9kFhUd7ivzJXS7ut5Q+Yz73M7Fm+tQT+D2w6eN
cZ5Q7tYOZqqXxmdyP2XMtRLkSX/+NN6vH8bxaHKTFRHg6XSD6wT11w/D9G52R/b9T5lA7rERygTv
Ak9Lt3WGYi72BKlgB66zmCPF//DKmPK1dmxPuhJqv1S/XtlRzICs2BrfOCtm+6aYiWVxEcd5nhud
MUd+EyGAqz9fUwS/fl0JcE76QtEzhwHnEe7+60WRTdFK8tB7EwAytre+7F3AkZ3SxYp5LKOn1chr
w9JsWi0etIPvFBC+DnJ2Z+nRFjJMUzekvlb2waVNm9LEanoOBQRsXvWJFnHX2ZSa4WkUfeifooLC
5vznL/HhJ5N2IEEK+zpQjkJpFfi/fgeHG7ToaLAvsycG5Elm+gw9b9i2jg2qS3KoeZ8dJzr++arX
P/UfT60Uji0IWKGLyYOihbo+1f94aqulzWIdutUTqEdCLEzpF+chw1mIjXjp1rSDPebLJM4eY590
jr88pvrfXF0qT/G0OvyX7fx69R6tbNO2dvUUVmN3yQqpn6L2KtOFj/iXS12f+I9fVPrakQjz3ECp
6yP0jy/aOtJiIKCqp7ajsiwRfqwxEzW7PgumXePZ/sufb+zHn1M4igcSvaGveS4d+8PPqQH21BP2
hwupk/gW4uA6ZqGPAVguKQ80/JkbuRyP/3zV328oV9U08JVwOIRr+9dvSY+DL8rw7VJlHNFXi+V+
jVs62EzNrOXb//haPKZ0xnwt4J5+XGN4NmubFlt4YXQuXzgowi3BjpZcu1G46f58sX9zO5VUwvMd
oRi0eh+eFIUJ3KV1fQ0Gutr5odd9ma9uHFBADv41inViJfNEzNs/X1f8/twoLuy7/Iqso4G8frB/
PDfaQjzqBHl4QX11MpZs8l0jYfFG9FqI2G5B1Cfj0nwpXPGmrhk966ztyBkIIVY0rLYuxoeRei6A
//IAsuQ5CAb1l5f433xGl4KTLrRL09G2P3zGOjbR2AKvuMyKZJJVXLi05fBLq5uyJfcxyav67c+3
5eOCy9PtOaxTPGfcEpaQX+9KTLW8+LGlLg7vNsJA/AMdTQH00S4EZwlF6qBci+k99pNulxCQu/7z
B/g3DzrrpeBz0N0SrvzwoGeDwCbSR97F7SfnmKuWTpLJQ8S4Q/+XS33c2Vkj1VUSxDqLoA1chvz1
y0bpFPZ+YdwLQLtgY/DV7pDfUxMyzt+XqbkxnPxW+F/lRogQykZVIQ5oluLw5+/8+1qtAxFoPozN
N7f1h12uI8wFHf+kL9YYOPBuJ18cTZ6/46bnpF+BYh1ye97gkU3+cuXff262JZ+L+j5bOrfh1zsQ
LGMTaKPUBckHE1BLT95mov+085dMnxlK3edojXZh717FIb65+fMX//3H1mxPbI1CcKRAbfHr5dmh
fDwDrbg4KSdZkY7VBPQpXjYyaYevf77W7++S63k2QXXK4bVn1PbrtQicJnej9cOLjZxxZ7fBtaCL
9R6JdLcu7Snd//l64rdf1UNbKT0WGRzJNiipXy9YoLgYfLtgyhdZwtwQbpjKw8DEk9ZwEupm53aj
fSyIuQEiNUfE3HmLK48zoXbLQwty8muF2F6uStXKs16y8T3R7OIgjRqM58bE6V0Q6+D+zx/7w21y
XUTtvBCea/NXKYIPz+LQzj3UWFHeOEu5HICGNYfKKsSGiVx+iWL7by/h79eTtuPyu8DuDWjbfrie
je6ITPSsZkQZEFNbjrjXIYmGwP6ZWoAY93d//oL/vYT948DAN0S0ZPseSC+fJSD4sKgOiCYqVEz1
DcPk7iVQVrFXyinXbmxPx0Qu8t0aVUYY3IQmxBRdtl8YX29sipitdpzpLzv7x1Xo/38ej2MDTyVw
w+DDOyhyoCq9A1MJ0UxZxAR7NvL7mJow/hka5nDHJp6uoB87T/clqhlIw+BRnxQpRf5JEnn68pcb
9KHg+e8PhA7Jl5I1kdHKh7eSeZ1AM9nxk0RFPqyhQqNUUIQ18YTq1L4nQxIlMd1ZiEbENc5yp3vL
/pkbJ4k3Q6EYN/75E/2bZ0R4QRBo33b86+Py65sU2NbIyX/qUAS4+S5IxfwEYGre03yQP2xB1+jP
1/vw5l5vAJuCCFwXubNjOx+eyawnA6en13FTg42GHQzKabx1MpcJdy0R5h/8unGnu4b29jMRm0Pz
l0fUuS4NHx5RDrNs/dx/wUHsw+G97XNiY9q4vYmnfD525NRBB7Wn1yBp7jjxK1ha8f01vPZ7cR3Y
UANLNqeanrlLeuqBvCQI4wx3ppWHEAoysPB/RgOUpcgd01UYu8nTLD3vkMgcOUhBmxHd7Jc/38SP
P5pP3cwPBhFSscfQX/31R2sVQENK9/xo+OhE3rgago2X3LMHemtBZsHlz9f7sJe4vu+qQOOPth0m
4oH48FrHThN7AMGto+8Hg43Tkw70xLCxjjC8rfJiZgf/y3N5/SP/+TP5PiUp+7bkewpbuB/eXBeD
Ag1/vzupzjYHj7Y3uR8z0KJOtWtX19MW4GL1l4fjw5bN9/Q9TTEgXEdfcY4fHk4i8+YCzSehBL7n
Mz4ssKjpezdnZnKobdPMO6hflnWcWmE6pvaIG9Zpz/jnL19e/v5BAhvuiMOGqn2ODh9+4NJG39Ng
/DoR72OPZ4ZtcXcp0JQXbN9u376rXrh4e3u6fhsZQeopgK110/zsDYluzx1TV/uV9q6mSwJK2E4+
jfIamYOiF+zmXYrSL7vUYDnCjc1wLfjWKuibW4Fun4Un7hv7YiC3xpSxNXo5qBaQ7NFGdzHHNDMn
pEUnoxH2sYUPRLpPoSYGp3NaWddCNLGT09gX/UCIY4LEfo1Zyoqe5Qid+SVFYJ8/cL6GSTiN09Q7
K0IkYHP/+Zn97R2hQA+0lPBqqOkc93qL/1GDOGj2yERAp+S2JRPSLBzdFSNGkDjOYr7TWPH/8qNd
H45fn1guyBsi+I/PL3ddeP5xwazFv00eWXGyx6l7BJhrnghGjf5yld+2NF4xLkNt7fBSsNN++F4G
hEuK6Lw4Idggy5nO4bFRkrQWNUgin41ztApAi4SAx3ifyCzJTdGuvXjO/nLA/LiS80GoKzUaGUEL
JlAfFoUpk0AviQg4RYEaX1SdJ7uSbOpTSRrfAGX+yoFMKnOi5P1/nJ3XjtxGt4WfiABzkbedmxOU
RpKlG0KWZOac+fTnqzk30+xGE/PbBnwhG9VVrNpx7bWqlUO48Tx0SlM25QJBcrE8ag12vqKMNHRD
GC/c2nkefcjgMtoP8haODHacwfwIxCIRIU4pyXy8f7VufGmSGoN7RVhvGq8u5s2XDrNGn6cMNGWQ
a8BewYRmf5Qoi95/g3WAbSpuEhyvai9ihX4oOoEaOV96ZjwRetPRfjIcf7IOQTwE34HzowBwf2c3
Hg1fVMCVSMwEeczicsVNOJZhFoZeYyKLY/bNAxOEwOo70GWWjibG/eVuXWY4mDUVFDj/cJ0v30yt
JlNLSyz0BjvFjY5JjX3zMR7jmBygekAqJS3h2Zji8jHwaRFMTqt9UOvq9/0fchUVcJkpkVN3ErYs
Ay/Dkt4cQRDUQeZBo6qjrz6K0fEY1hmTf0wES+dNhW6V8XNsQO5tyaD0aGcXVIw3s2MpwZ9EjGr5
we90KFeha6lnW9nQ3rCMXa25gW5sCmLJ2IujeSifZ2BJ/YdKE4z7uypER8028zvXOBW5WYPCAVYL
Qef9DV55cJypQamd0JNQ2DAXqT9MkYhI61RjHBDrfyVj7LHteyheAQ8hAHh/sWX9Bz/KafKPBY6Y
ysoy8QDZkDsRTgLmvNTIDyHcQr+Z84QqO3Em+4RRE6SkiHDOBx3sQCXVufqXEkme9JH/Nf+iA4jx
t8JpoidUs7XygJCv/jsmhtVWruCNG09ORt1d8MJsyoCLGzgVKoO9TeTBhzkbgLXRqzUD0Xy1Zt0p
nlo6G//dP50bdtPmVDgWUkBDX9750Y516u1K4g2T2+/QFrKAxYrIizFjh9LQm8fGCNA6LIP46/2V
ry4BouAGXKqYbRwUnZfLvTaphjJTFXEPbaRmGeXRgwz0Zxc9ZEC9n+4vdsNIEuBbJF+M+RmUVy8X
MywmArSyQkrPcMZzy5DlVpuS/8EJYadoHwlTt0msFtH8gMpDHzH17DVzQkkTlDMAUlVTEPKEWAk2
hQ7VoQkwnJ9m+/sbvPUdCc1UW8Veyor15QZnwDluaxaxh6JQSg1PL44tvMO70GH5rGFylRkpcxvo
83C8v/J1bEzfQdppLiz+QVs8ZoDsxtC5SeK1jlmID6FCDWiPMkr4RQ90Orsjco3oWxSj//6rK2Mp
6e/J8hneudxyXZrGVCt+7JVovOyToVQ2E5D2x3GM7b8jOnTIYQQFgy0UXMsVn391eWW1nAq9SreQ
qpohP8cbpwt+PIicbtY9m0m6bcF/9WnWffgAYzVbSa+uzpcMh5akRi+QTfJEL5eyAHbkFIl0D01n
nTE8hJ0EuPNNYDfjfoJ/j76vmr3XEHGoclW8ECB/4tbLResUzP6kGsJLIfB4IM2CygphoE0+t9Gx
pQGycp7XvheXQKJjOxTRVBvXcLmgLjIEdJLMwuUxP8B4JAricfxfZaNFgITJtMmjjN2XOQzuIeMe
jDvqh2KEuOadt1m6Jk1Qe6BTwLVaXCrTjhPTD3zTa9rKPTYt8E64KfKdWQtjA1xXfckZUlvZ/dXj
lYvip+T7YUl3cdqRDy/mqPqGlzaxHYLg7WYQMwPx+sYldPdgOYSSWliZONXgV98b2bE6/UoiDZ3w
B1t8efSmqtVY99iCdolu/PdaoCAABUhRPAPMSiDKCBoGDt5/zDSBbGwknTzqc5drzgo6jlnQE8wh
HcZUShXvfaVwPzgonhwDyfcGKjaLV271jVfrykiSdpepa3zdxaoaXY4haE1vUjNDhZKqaWB3Cnwq
sloImPb+HuVVuUjB5LnCCckTwpnjfi5Xy1LRxYqSm55ZYhnaUORbOvfaIQqnXwaMht795W5tjjyA
cJHAA4e+uLkd42wRDFAGrBFTtm31CLE8FVBLDkXBSspx677K2qqhEy4TKS8C80qrhtmky+KlHVIR
qtG5JwXK7kMucuPcgnv/2kaatqN8CTvi/V1qN7fpYJ3IuUg4l42MGv4DSGRD1zNgX88cIM5zWWyh
xxnrTcVsib93I7Boe/Q2VAR2EfA1kYoI3Mml/tUaNkT9PmP7G/7fGKJMuPYm9TDnEE98BWLh6yuY
gFuXQECmgHWjxooZv7wEfuv7QR0xETw7IBF7EKDQZYjslMekNFOYKCvncxXocOkkfIILR9rkikUO
M4PEL6spgGE8a9s/iDrWR6ZSs+f7X+HWR3BsVXNssIrchMXVNltnrFS1Nr22qNovqCxlD20LxVPU
zOaKbbxeiuqFZlCkJIQnwFlsCHkCS4GaQhCg9urWD1t931UmhM9Rb6wYQnltLx+sLJSojB47mn0N
fEkCq6kZCRTg9x0wVwFcyEKP2m+gxPuDTwS+B07v7yajZEhGhZnl/qFeO3qWFzTIwR4BTX69+W9i
CgPGJYgnctebQmd+TEvzKSlhu6XE5iNHD/ZQD6ERuL/m9UtmTeBFgjtKZOwswkYYGREFnCRpBaW6
z+o8wmUmBgORRpE/WwVay83QM4VdKL/vL3x9T2XsxM2RHUkJNrp8F40zlFUFJMiz48w2n0qzgSUd
zuQq+XZ/oVv3R2bzMqmijLDEU/SK1VeTgb0IIYnw0O8uHyM7/FqrHO39lW5dH47RlFVbPuAyz0zC
Vo0mPXC8MqwVYGx2iyRlVMcP2jDAG5fkVf8pSUX2Y+jU+K+Fb/x0/wfcOlMZRFCgsXWSgIUHIHct
FSWbbA/6qPmDD0cgakbk+++3MeRrhIcOL4VuzRJx1MfCVATECZ4VxnEPvWlbOceE8uK7rQzr4D/B
5FF0pklyeUco387OXArULcGa/hTmnD8wT1STw6l/7p/cjWdAsOvYOug/+Ze8RG+enjBDExC1a3lj
OSl7X9WyAzXucdv3FQrbANCIsZFetmiVrnyzWysT+mFybGHw8eSfv1mZPo/EiGNzmBvPfsCbFO/c
vGXUA38Kb20ssiPcft0OYNla8+nGy6A2SfuLhiQIjOXLKKKeodKwE17o5sxiKXS3pjZNdt3gRMf7
53vtBQm3XCY9MTYqBZWFvwhjpX8dvvQYIKaN5U/RcMpMiirUiSFcUZALvL/gDVvKthwaRPhd/l4e
qwIzVVnGmBctgFC5t86d5UJwEhnIKA5FvRNwf9xf8tYeBUZG46pyiyzj8kuSNwwV5GyG5/YQbQeg
aB9MnQEGVRQmRDOJu2Jubn0+cA6UKW1yUDA0l+tBiz2rk1EZnmHqQAz4RTCRzaiSDM77bTVdWZJd
g4rUdVkjaqexKtXe8ObCcr9rfdjvHGssVl77rZcA34dFUQiTIpY9Nr3RYAKEgsUrKyiUKzdTviEI
kO+CvgDhbjV6s4WO8Wck/HfiNjEs1CEM4TiA/UzgfosYDQ77BJU+AnUN8G++YRbW/tYU7nddA2ht
jgxH1DIte/d10QkH4cyUSYJhS2P+9uEXrQjLPqEGSsHq2AZJsDPdwn/pYCbZVQxoRiuR4Y37qUOJ
SOXe5UMCPrpcEIoCprgHksy+bUxErqP+rOe6f0adiFa71Xy9v78r9IU8VdheSShhAwbyt3gPalxP
VuR2hgezT7u1ghieG/CGu2gYmE0YiQ02fWTAutGbglShr58KOekz0PuF3yFshpUDv+GedQoMNIlw
XjzPxVceUVucCnswPHRtG7rmDgLvGzApzKnaiEOe6sEtDw3DDKcKONZnx47Tw/0jufFiyTklEgXy
HFB18gu9+eSmPzt+1NU6ejiDf4zopntjVTf7sCqClc3esH+GBnqVlqMD8EVfuE44BA1YSjvdizNH
fWDSBFrUrrO/FfEc/Z1EPD21Rq+uWPkbJwxyHAAAGYG0uguj27qW6MVomV6uwuYLrbjbzYhDQOSy
SStkZTc9vILPQQv3zRaCdvEgzCHsVnYu380iiMefguOx6IfxlhefGf7JGOY+EqAJycUfUTP4n+Y+
1Of3vyZwMxblVtmmh2nm8lsW6QANX6EZnuYL+i4dpKZF2eiM5zOWZ+R0et9/d1ysL0gVviam6nI9
ZIoHFGTpftWKlv0ZFdP2EJFXngvmD1Z8541rKhv9uszuCSWXyFAo/AKlNlPTU6ncbmF8HVGvbCFR
DvQQAvP7+7phlQg+gODIFAQEvfycb96Em8Rzb5R4zQy0+ovbk9VtGAJEaslAyAGtV9fxV5a8sT8u
JzkWjxCftrymjMXEuDNH9xjgUh/rwiop9jVQ+NlwnN7f3Y0XQSnTojr9/62HxS1pIpTd/NhH60mT
GB0L+o1hEyANvmN8jjlvox9/KMZgHwaIDUgxJ+vz/R9www4wKOfQbOM1AMFcGOEpSkUe+SXzleEw
K8zIGxL6BvMN3Bv6qEFSBHIn2TKd5VQrL+RGSRdry5wTyGuSIjLay0/LIHPVVEWYEgZZYmJW0Idt
TrWRYJoR0EbBS3Eg6YvC5HnQtXjbO+h5O3Po/DVbYe/vn8MNq0ArlRQXqDMX+3X85M01S0ZFJatW
k4dZSbS/3IxsW6ax9f5g/u0qy0pqDx1RB0V+8mCpsb/T3dFE+wNq6NbJim/Ccj/PUVl7XZSvgblv
fWYci+Al0eFiFuTyqM0cIKfL5PrDwFyY+TDVcDm8uIGlfaFpmf5sRxUuQKGlYlwJ2m68Jdn8oVxC
Ig/h1sLPxK2i27BTxg/wQNQnJ2/0YxxrCFcE0Zr/fm0kLSy747xGuo5gRmgZwLQDf2Ygd/Eg6tRE
UQVUK9I9UZYhctGVXVuekfDr/EOAViTivmMO1vtUVUwdz+hHM1a04s6vTRe4Sbo/smavYyYX7pyg
J5n9KcseYuL+Cp3Qeoq2KjHfp6m0hg9dm6+N+lyftoRuYyyZ1pB49oU5YTQqsFQlRpc2HLNjnqrR
vrKyZid0cy1Wub5RhuVSnpHDWOCo3cWHRae1RWqI2bbYrppfoRbl0HnyRKH1yVsGz0M926mTC3Xi
/Yd6Y4sSSIgHB8/D+MzCaPR22cWIyfreCCtdjSets6cuCvNiWyYJLfv7q13nHFRqaAdzdzWma5er
GQyuoj0CuhZ2W+c5hQ9t75cdgjEofUOhO3Vdu9VLCVan3O3/vr/49f2hnScnEtivoLqwsM0F4x1i
QITSs6KMCl/aTZvaKnsG7W13kwZRtRJCXNtAmd3Q6afEiDe4Gm80MjjsUObxWr+iiGql+nEAxbK/
v6vrD4hrtSkMyziQCabFqxiEDo8vQubeRFD9sWic+VlhkNxL29xdS2lurYVbUynbUOomsr80eyIS
aQneafIgGpLAjgwuaijAGVZO1oqzN5YicZKQeR4TWK9F/BUjZ98OkIp7UyeiXwhupR/zWEl3yjzH
K5fy9lJQ6tEJBHe6tHPIcpQqjFc9cxjF+BFakfykF2a+h1t8Df984woyJyEhJwSxsul5eYBO0yPY
52aD10P5dXRqKLSzaADzUcASOA9tt7K111GISxtu0TaXgBxB0x7qx8sFGSdWw8H2ew9RwQzFTceK
zlM4+l8Ks7J+qLWvHYNw6uNNnVE6sQP82K7M9OGkpyjOYMpL9GhR3r1/Z6+NnYXBIXMBjEQNblkJ
y2oE4vQY2SsID6DW0KdgLzo/8UIIZWDjGI8QhL5z4ouiAwOEoJcpFEtzvgzou8wc8hR2Ts+Axfcf
BUTzt7EKoc+EEuKgNSjW3d/jjVslQwMABMx62Zidxcm7I/w6WdR5DWTRXg4p8pka/3wSotGO/8NS
DMQAXCDXpkt3uVSkdWMfplrrQdaVkm4H/tlQAvMQkpittNdu7QozY8oyiqwtLu4TMtwd7Fdx6419
1Hx0FM09EvBqLxQ6nJUDvHFJBIVoCifkRMJaNj0jmDZKtRKtp1YjtPNK7Z4GgayqCOPhqa4mCKvm
4v0pNQU3vhYxNCgXMs7LowzcpnZEptZeMczATXZwnvhA0VK0GzM0qkMYl1FBG8MjrXsIsQrXSP0/
sLOUzUrL94alIPbCL2uAEqlMLOKBrkvROq4LMOCw/E6fWjQPwnNeVzDSkeQoEKF2pp9u332RHAPD
JEFNrLt0z6KZKDTMZuMJIxuPE9pbhwgmmJOpwJ50f6lb+5NHTBrqEl26C7eFNNeYIB5FdC5Zd3zV
/ZPPkb8HdzfBY6D0h/vLXQceFl0vvCNNKTroSzSt3vWkjaFVey4vH0p+xtwnRDNOZV58QmQoOjVS
rwuOn2blbd7cJ2EACTBFhCvgBYyF+aSg0OuNjRW9QO+R/jPYVrCDgkFyK5b1/v5Gb2SBVKjlqyHy
BRKwdDExYUZZtWXvWUxhAUCLE9TKUyTFttPQwjXT1MiUBFPkwC+ZzSMJUxb8m9RK8nPUkuZ8/9dc
mwveEqNFst4KUm1pLsIJVnM4aWbqbtUQ7FBim5/dPqmmo9poxdqduv7I8uXC4iDHa+Xduny8fVjH
k5lWqqdVBXpmcQIZ/A65OuPrBJH4i2vDu430VJzs6i4pVxCP1+aKtsBrNxu7iL9dPFigRtoEv5Lq
0SOptqKJy5/aUEd/i1yBWsaVesFWGzu/3n3AQNEJqCmtME+1xFnGELaa1oA0b6DBLGfGrfMhz/Rm
5wRNtnKTb3xLCpwAlyhVEQEuIUROY1WhaVGcGorE+JmLcTrDnAIDoQoD3/1dybO6jFqYV5czWib1
c5WPefkhA3ykJNafvADE9IG2qgV/c26dUtB/J4RvAQY0ChiYuByhmijzlTd0Y6cC+DufE19AtrBw
Ag6cvJmcLPUImYpjQyqyGRAn2UAttxag3VgK9BDdEABSjOEtm0qNqhjEnknllYDh95o7pV8yNJKQ
Qa2jFRN444JSFKIvSHGKlGHZL6sp/yAPPbIr6FGB949K44F5z5Cwhyr6e1bykB9qnkvxbldGvxVq
BY38kuF2R57Bm1oQ+NhoCkMUIA00QoAvBWISBNdinncthHm/S7ce0ncO24J1Bi9jGyYhvRykWqzZ
IkyoIoude5k7lNlxrlQ3O1RhArVjZncooRRUfVeM3a0DBp8lm66S32GJ4aQuWPYMdWfenKCZ6lfW
rwjO6I3TMQ+o2+WfXHHXIBDX3oVtwiYB/EF60mUnTRulBJHrZ15dGc2TPTfloR31jCGsKjsOSrPG
IbBcD7ixrOrJqSqKes4yKtE6OHXt0THPk5YWART1BlKWiNyGQfcct2ra5RvZolJXbtDSHshlaS3I
trkkDFrmuGpR5CHz0sYZsaumP5UTbLXbzKhtGLE7uGPzQGMQLrOcXUgDfz8447C/b5Gu3CqXH7JH
ClBgTTAJS1RwXSHFO2eBfkZAqKWYW4358FJb4JcO7hxV6scR2U774Cuu7x9KuEPQz0rLJHgaSmrs
+xCG+mglFr8q0PGbKNgYEj7LLBTjkpcPKwzsABBrOZ3TsrI2RRDUDyOd1a3F2AxQihC1GyZctw66
UtTwkuBYorP23pRW/ghcrQzhmFQCo3L5IzQ8vBIxTXIegOnshcOCKIqPnhDtbxVF45UQdenj5XIU
1kk95Dw9YerlcqE5IXKU6f05tIex/phkbsp0UjghB35ouCax2MBgm6DejPRbNNHyRBph5TrKLb11
T/wGYGOUJnjkKsi/hXuCtj5CScPsz+jk6f/Z85R+S+swfa6bsF/Z7rKGxFIUILl5oBwocC5nUmfk
/tRmsDqY8nKB4kTV7G0SsBXXcP2sKbXQP5RxBAZsGTO6mZXTiR/6c9+X01OdMtYLXwXSNOmobhwo
7jb3X9ONjyi5V3CyMhWn7nn5Ed2Y+cxcm7uzwdcbXvqkIB7vMmMaMyQPMzv1GHHTfWQSUS/eBGlr
qiudg6WtpiVPtEQow2AzYDh1cY3sMhFQjwfNmUsWI1QQm/mUHhivY5gkqQT0V7kSdehQZgZC3mvM
SlcDZ3J5to6LojxDoCMP6I1L7HK3Fyizz2fUuALdPfU1iX2ycRCBSg9watfOg0PvT/2am/DlUU53
2tIdtvWs9s6PDrkV7XmYHcc4prYeKT8UWPbKg9HDgb5XVOgLjg0DZkG9DUbKBb9Dv47Tj1oXCwQ6
CjkI9dNxkWP+3KBfDplmFELF+d4vDKoEN6HRn+GZLEMoM3Ij8L4Bva+oesnDDj3oFmWbRkmZpuj7
/KETenswtEhZiVKvH4wBHlfC8bAQMou/PNnEQLl6tCf/rKogSWNyr21oT9m3d2+PVegMmyR13J7F
96uRDi50s/PPCNfp8SZoOkkYZfYDVcPOKp2jYwMO34sx0U2wpFnw5b3rAyhhfoMwA9wsGiiXuwxF
kY+MWLnnWfjMhmKp6k3X03Oaw8T/hUZgsEuCtHMh7LLbtfn0a2sBrQ3pDKU7RgkJJy8Xh5avhN5m
ds9jryESpFrZY1w52cdeg/Wxclj1/mZvrEchBlI+OffD9IL88zePxYXptg/jUZybpELYuDCMHsXT
muGyplRIAJqgWokeb3hWSHMIOEhDJKZh6dRs2ycAr3JxDuZWjoIgeT4XpB/qRI9cVL4BhWUVFjQy
ANNEEcHzFDGtOmhh9pQ0bpqvPKdbRwC2nAI1r1NyK10eQZ3CB0CTniNAh8JTgvEFyvBq7/dq8pSV
SrQS7dxYjg6JzeAYwFY5cnC53JDHokUCyjoHYwwtTstgSBFM9l4LtHEzqXQX7n/h6/gOoBtFC9J3
XVYXF/5gNDlLpGkCryvQM9jMpY4mKWPw2i+78PPHqrdshL4ms/8KDTzSRC6aJfnp/m+49gh4A9Zn
YBGWiyvDkdk0kn2jAZ81asWpa5BsT6IwRamBIkkeQHOYYu7e2c6lhko7F/ZH/i3TTWnN3lztjCYX
RYIh8KDUc3cZPdOjW4j8wGD/GrvFddDCUjI9kfkJPbDFNzVU6s4IxwQeiuKKfoCJMij2lsqc5r5P
G/e9YFd2Rt1SJvAwjsg+zuXOtDIpETTSEWgWSnNG8FLZ5Jmd/EDbeK0wceu1AgqivES9ixtrLV5H
6RuIiGodum2WNR+MBBXP3EavrNTgEK+HwdzGI/SocMohas4kEjK8bni4f31uHC8eh7SaBEHCYBf7
9VMlUMvedc9t1xWHYbA+OdMcP/ogUN5vC4gYCF4w/JzusuQTpa41W9DYnHvO4+hkuVpuagOBhG3e
p/U2DbLonaSTWB14e3CqVH9J4sk2Lz9mNJsQ9A8K3Gmjpj+BeLCYzNeqExNl7QqvxI2PKQt4lJno
gcvHuLinejBkWoCYwnkuG+oEVdWof/2y0v6x+wR9lIq5ac+c2hGh56lTn2ZTib8jB2iumKRrE/g6
QsYlBppFeiNN1puXWRZzazC2XJ3HUnEo1LbwZtVJ8uQUdX3WyPCP9+/PK8vrZVLByBohC4kUrWKy
7MsFixalQ3RMyrOLfA2UJXaaKYUHMbmwX2Y0Kdiw4WewlEtummPrmpXyeUQVpXq0BjWp/vMrZbI8
O5oU+/OAQioCNnWTGb9E3NkB8jyDEUZb0++i7DzqU9kdXG3IYWmOasSMNrGuI+aJ+iDqvpuRdq4a
baYgcI3voStQ8DlqddWEB8tMevD6zFLoP1Rk437DsYXOogNXuNinQxwkH528yLpN5Ne5sr9/RNcW
GhpjbgWugoELwsvLE8qNQucg+P1RU/pHd5w/0zEdTzRGskMzgedVR39ciT2unzWhuuTwo+Ypu1CL
NRXFRO3aTuByRc1xF9VoOKu5ZaNxRRHyvdsDLkVYxeAFmR7N78X24inLQyVLz2M16d9MJCyCXZs4
zbj1hd6Nx7IfwSjPNfZ0ZeXrdIyePgM7dCp52+BXL1fO3CCra5QzzjYMQCMz64EK+kQJUHGhGJIc
HDNCPLLqEXCdsXErlvP6s5IBMqpAYYfCGVXQy9WZ+qpq3NZ4tvrMgJ6bWUIqCeO+p7LzlKfO/CmX
g9j3D/vGd3VpSdBZo/jKxOjCZXRApem5I0Yt9DGsTn3O2OBJ1YsQhuzm/b4QijVhwL4pu970uy53
GAVIQExa05/VSrX2doNoOAGOu5ljY61OdXWYr6AwHW4AQVpAs+tyKQFz8zQWYXsuwVoip5lWe8T+
hucxUDUvj9MESdVkDVN6dZgSe0Lth+4WKDHa+otFySvNoYiac+sHcN9TDrOeRTW5JfxpZfD1/peT
1+HCTsKwREQOWglAKZ9vscNoitHdRJ3l3DWDux/pbz1nQ+luAijK9hOTi7spIXp0ulwqdVfmive9
9k8y8ZJIClmyRz1g4Z+SCFgUmkfVuTAYWIcW3z2a+ZDCOj3X4QdYjdPtRN/J5BegKr5DkLjS0RZ5
N7id4Bz8H9V8+gfc5CVnTeIWyCg7Wn3OZgMWirazkD9ADXyTQmn7cv/Mr5yhXEuyhxh0hqm5Laxg
Z+lwbMLEe7YmAyRrjnJmvMlbmEwPWBTrYIaVr6280Ftrgikn0qGpBvn00iyYMGzUtl+dq8Yqw1OZ
aeH41a4VVK0LykKfBWPz7238yDM1aVViiWSreMma6ot0VJLOqijsdcVfmxmqrT0H9tepg+Pj/pFe
F5RZi+CCi0xsReS9ONMyjnzbyrr6rPCF447ubJmnwTat24aSreJP2omAwM32Tlm6XwnUS2sfJpHe
fFZQMfXjTWNURbtii28cOoElkCtQ77LKuvhRsIq0LdLW2TlG3O07kMT+J/l9qGyA7fVH6lJB8/7P
TBGbRFPyEsl3fWk7yny2hFIY2blLs6qhOz1q0S5EoW3+6ZuJ+c1okY5ciTF1+UYvbQjTLpQfGZow
uNLL5ERNBiOyKJOdZ4AdmdjMPJyo3FqoFk6QmMgymR6m5RR6hoFe0SfbzuPhUKHSZj1PlQ6ZTWtN
Q/FbQ2nH2JaW1gavaosxCj+dTRXEjQLV7fZD6LpwzqEDNlibsES27EUV41ifqtku2+P9G3Xj20lC
XGIIxwZ0tOxQhIXRiHysUlC5RXTKFUs/JUo97vXS+lo6YbzSfZCp6eIMKReTskqubxLKhR0ss6zQ
yihuzir9PS8Z2+YhF9NaHfGVEnWxDON9gCdwaXjqZa29Dl0YtuZqOCO90oszGW4OFYuKxMihcgRN
bl8By2/vRgWlhJcKvlTNC4jVoJM20jz5kczIjXxEKXrwv1GeccMPsYkG3LSz3NzQ9wgKBuj9JUTK
Urd1LBFmQzzTPlvDiE1nHtSBGX6qUmNvRYnfHkHZR8qJkVEqbnmdV0wCAjnQT1Fp9hpi0KWwNsmc
TuITtLYqDDl+6s4/2wKlWpQwkfb6N1c0Ndxnvm6Wz6GrRdE+hbBj2EYNykC71Knm8VtqmlC+RLre
/4cGRTY9z7nWdg/pFCoGNLVGOGvE52GeK17tVtANbTQdWo1kA67Dcp+hPPQd6pETUkT3L9m1q6fx
QawouZcZmF4COsCy8BtIAs4tZLrjqSn1EaXuIIzSLSMzzd/7q10FpoCEgRwQC8MOxzVYBBZMkAeT
S9P6PNqpqMIdnOJm9RG9eiGO+TRGyd+2CuJO2zkIl4l9NCKw8vn+T7ixYWDZDHwyqUxlYWmflKFO
gSNPFbWFMf9uMFLxvUZ4BulT5FX+h6XkS6LjwyTH0uO5eSYmO8rrcwsttPZ9ZmBi+KEkRKj/jfB0
mZ/uL3cdKnK0zCZSUnzlF1zUsIeuikuAAPYZSbjmKatRhGPC9ZxqdfeE8Gq6AT1orVjeG2vKwjFp
PXaXYa6F0TBjMKooUyENW095t9O7Vq+3tmJmX/ugUbaQ03RfQhfpm/tbvfqIcnQM7IMcyUE6ZpnM
E9bYNI6FDZAtN58EotdeRLcaUct2za9fWeHXpeARZLBWzuYtrmwdh34DgYZ9akKl+mU27lzv0dpM
PuqQoZwzY+5XXuTNBTH6kuidYvwSJmkUYUOdXrFPtjn/68N2/TQg2bXTnPlPpqvR1/sneR3+QiGI
wWcihG8IFEC6hTd1EdRpZjQmhXkqVCX5pHWW+sPsCCb2cZLbIfTJeYFYcjy0/llXRKttVB/SqB36
s/r+/k+5SgQM2juU2oCHMoSDK7/8JarjN4HTCP009Kjt/lWmcGrEPnOcIW4fy9GKA8lHlqrPcwzI
ZWtXgP4OcWJkw/f7P+T6drkkzbBqyF6XYO7n8oe4XUMDM0JzdZibYBMYoXrUrSY/9mBpzu9eivRR
KvdwnVXQsZdLoX+Lln2JHCiqt05B2SZMDfuLXgf2+J0wzXFf7q93ZYBhUZLUPyA06b9wxy7Xi+kZ
T6OqdEc7tod9k9nhv1OLohSln/oYmiXj2k4bPJhmGe3ur3zdIuUJoScA1AImEe2q5ZHms1NDcdMe
Q9Eg3gapyOcIyd8HxfDLPUdU7phxheFHEy1AZ01AmVjMj02jRme7K1CTM+EPBZiQ7eCng8wrK4tz
CrMziZlbIXnad9YnqxyCszqgdJj6tf5sarFYMXhXr1PuAnkrBsCZdqcVenmAEXCVwET08Mg52Q9h
VVXntFDjbYwMxAFZszXW2CvAPwEQmBBIVcnFgSYsTR3BgJ0PZQyoyzTD8gCbe0gL3fC7FLrJea70
4MsI02jn1cJPgg8dSPuUSAE4z6ODTIf64o6hoxwR16TUtlEgUzLXMrvXSPQipuM3Yj6gUiDNAmq8
sJEKHMFWO3b1sUGjwdOaSd/UdVhvmioqtuGgRP/amW7s1XkwnsbCJ8mE52HXVjH6tmUcH7VOdXaa
GaBIFYbxJ2S4zUNjWdWumYvkDJt/8ogGIVKgcCV/ddtSP7h1ZG1TjOO5DBt7YyGuegAyopwQDZ5W
bu6VXZK7w307YJYgXFvSkEH0B4FQodTHLBD5jvGq9PFVNbwoa33nJ137NMIZtVPbrn2kGRa+10TI
5Sk3Qb4jG/BLB5TUGrTEY9gcs2ICclpFzjGsq3nb28ZaHnVtHQCX0hUwCFlIBZYDpxozfmNpG/G5
ylS37ndaEgv/MFj1GB+MufCLZ0e3Y+OnH4T5/GuuKf+pK4d9FVAwhcTrMuj9EMiA0Vq8LysZ1LTO
+QlJOj6EQdFsUQ9tnqwhq7zG5qEr7Tyf7tumm4uyYYa6pMFfkosPELjWjh0kZ7fW2z7a1i1M4zCL
24U4qWiMzL8TXc/iZJsnZt2sMY1fuRuIgLhdsj0C6pdY8XLL01CXeqGp/kkZ4ALrLAG+uxfJnjpT
snK610tRSaSHRxHHxqAsKUJCkhk7yib3VDR2eqKEqH+CQUNsZ+R4V7z5laHEyVD4JtGT9X1q0Ze7
CiZUkFXhu6cxiYKDmkES5/S6/cA8wLc60ZP3tndYjlozPTSCI9kPvVwuGQvEltDhPaUMyu9V2NS3
KWRqJyVEKkspISi+f2WMxVHSQwdRQMT72r4gP1lE29QxVd80BuXRBCaSgQ4tquExQ3AmOYRd71SU
DzMBIS/ltKDe1EIt83/Q/B3UY4JKpP3gDKYKuyz6JBDNMrGoHoiju/lHSVL6HyklUq3xbIFZnklf
471pJ/Z0tIAGzM0O4ankcRwS1T5oY5mEGxfm/2rrt+M4oXo1+6Py7DK9/BFWErM7xRPziluIuOl4
mD7IhpOIS2vczWXlB8eo9UVGCp5ps7GG9FgYFCZswXdIyQOJ3JHp/uVX6S2k56n8BI9qavjHuq6/
9a1lvxj+KLbC7Oxd3AvwPFO/VvdavGgWJsEkfmMslUjDNBcLa2Sxr3VlqMoCiDRU7RczNsq+Slr9
rIXmcJJkHof7V+LGmhByYqMNefEhb7ncLILJUWnNTvU4Bo59CiL4CvKudB7q2JwgGQ+SHfC7tTHj
16j4je+FAhyiVZaUgE3IK5cJfNDj3q3amh8o4Jjqvu+dWUeWp00LemjaFP4pan/4p0oUA1HloknN
rQMf+ecAiWMIHGLm7LdVZTfNZoIv9Nmsqrw++FkoxFNQBs43a6714HsRZ0raYokB80HvnYYGMuVZ
OFXIuXEU5cYNkFd+hierjXf91ArnRa00J99VatGWnwynnLVv9VD02aNANiyhpOJPSbHNUzDUGaS4
bsdNlITxAfSANaoVCDsMoE4/U9mDr2OrVnYJREeU7ljttKDJ612H3tBD0zC7dsCPJN/7Epq6DX3z
4QwN/azuI9zmh5FRuj8J4nZ/XQYUnU2DJPb7LB1fgN7MK40bLTdM3cJlFW44uDOU1g+Zq9XwjGm/
psmPnk2mc05TFBsrEejVNfs/ys5rOW4sS9ev0lH36IE3E1N9AaRjJpMiKalkbhCy8N7j6efbVJ0p
JZJBHPZFdSlY4sb2a6/1G5ojKCQYQImIJ+miuRocnD8CaUQw0ohPjd/rFGfxBfdJW+3mzvieO8Er
uZaii8Ax2Epg3gENLJX5HOpBzQjX9lR29fRolHPxsVW7+mRq1GsdIdb38la6OlzRABRGCeDE8W/h
NXa5lQyER6OA0PCuCo1pj7BafDvPYbEH9DzvX9kU9z0HBeaGmOIINsxlU3PiVznkYP+24r39Vq7H
ycW+qP2UjuMaYeNJn+j3vQqchVlDTeRJ4Aew3WVbSWZXCk/L5sRZWfAG0/Q2OxrqIH3WpFgvXSCe
4OCHWHMewVcNnSchxuPsazxZH22MfwV7Dx+UQ2uTyYYBhehHNXXKh3ZqlTVc9uL+FueKUFni8BZ4
SIKTy2+dg4LEdtVrp6rQp0851JxvBBba46TmX6S4LldyZaLrvw8N+SOoJAS6BiQ3csOLwzNPGjMb
cn0+AcfpTwM+xeehNauVI/q6U+KZwq4RXpYwgcTe+i3ZUXQlPpVJOZyAViRYM0xydKeURns/RhNm
4FwpKwv52QYJTCgSkzziPrpsMJ560CGz2p/0YZ5QECkVx+sT29gjmBvs8row1/R9r48HRhLSHA8x
jgigLpctjlM+F1JO7GyFlSx7pYbSeeRrUeaNWTu9kQNMh/rJSVZG9mrHYnMsAmgOJVGmXp5KkoJU
PRQ15dQYc7+REtN0eVL9bGdnTRX6mZYoh4itSgkektxiE7XQLpM87dqT4SN95E49JBxD543oKmZY
r5wOT1CJxboUpx/lSiaRkvhiOGUIVmabBu3JjyV/06nc755Ug0772GlWW7sqHpetaw9T+Klv9b5w
W6fTHURZVV9zRaSgvAsohPWHqmv7aqN3RoJphyp94B50im3WGt1xdlpsy0wlChBUq2tFv7WwTqdk
RUEg3lpZ333Vc1NOPCR4igcEUNVkJ+vTVKKE3NVUTKxmXNuP16MMi583Cb6MAPph+FwuIzh8o6FU
tXwy8G7bZwiJur3l93fULoaVUPp6j3CYkSFHvwfNBgRhLpuqm14xJrL/p8Lqf+YVj31/4AYT5PrY
NUq5+PbKE5/HPAgRNIyE7gxH22V7PrC+wQwHNCVTVf854j207Vu1GneTFUxrUq+L5IFYO1xgwjYU
ACaH3OLEsSbNj+rC0U8GSs+bMtdRDWDbn4wisNDg76d4h7dnDdZYTee9VoZroiXXo0vKgorzk+oG
l5yY6N+OvIyqdDFh2nvSA3s81l2nl56TqPN326yNN3peR/7KfF4vHe4NCiuARVEuhA9x2aKTZHGK
vbt58qtu3oaY4dwE3WBvgzGaV06d68MOvyrkbVXibktGufeyqcDobT1QeE1pfqJsZTRDD50+ciuW
yF7ImOF8tiUsaV9eP0/+eL+fCeIaJ48KKZDNQfgghvy3IY3rwg9sxy9PRMxpDILRGjKvR+d53taa
NJe3KL5ZH2GI+TLoX7+a96UcqLqH1HdWbKJJLxO3ngtbu4vDwdqVMmx8l3Sepe7iKo/kfeqrdb99
+auX60B8NNQy7ErBQgj45+VHqxkKBOYEoywiPowf8i6xlU0DfexrGYZleT8Eg/HK2omwdCUhCL+P
R7nAny8Okdkejb43p+oUJX36lZjHzjZS3ZZnJ467Zuf4/fT5tb3kDhIADHLpsDmWYCILDmw6jX5z
qvuqOKvNLB9Igtcf4kDuEHDU1uQzlg9cegjsgzMLqVyQ/EvFaOazV4sMv80AnHvAC1yJ2k1ga5l/
U9Q4YbkmCqHvzbmUvEHt5g+v7i0AQ1QIUGkk5bEUg7GNnOzUoFSndBhNfdvrpWF7Tlc64XkcCnkb
pwYf8uo2BcMJ2BulGnIpiwNNmF5nvmVgJTalxV/RqFZocre27BpKkz1EttQ8vtzg8jjhjhQ1GJGC
JSC+elY3usm1qErTSVBiDynV913tAKXs0mbtLXC9R3gIAIfiJCFncIXrK31HbdAKGU9DqWjbStcL
r5gceR/kwbeZrOTKS+65nhHC0BogO0H7vdySAt8xaHDTTzmil6FXQ4nvNkOot5+NMnqt4Cau6CLc
EEBsUWHDifOytd6ZIt0GeL1Px3nYWmr2YYBZtumR1LtN+k5fKWM+qbf9fkrSHpwmAhzqpoJ2s4ic
bMKFAchptS+UIYRGzKsmu2s722ld0FcpNCo1KvdjiaOkG+S59gRDCyKAza35swtltNdRoQCnNTRj
cW8rif2hkupGdX1ET9/KjSPlXp5JI/VmWI22h110ug1i5D3BSUvdNsjhi5NgqvPQmwI09bzQKrP3
Ly/O5fX+1EmRKRfgCdh/ixOOkA7P1r6q90Mn1XdBE4fAl+VqRwEspyaE7c5oktlVcj3dW44/rVy1
l82jJiN0IVHMJrVGAYaD/XJOcyVtVZv6024azeTgq5l6nKQh3mrkWtrNIEklGmxRDrbCKD8Fibym
Er4Avf36AEAjkDU46qE/LpawZVROkID322kNdqq5Clk5Vmb5MQTxu8EGeT6Pqm28adWsv6mVJthW
oDw3sSmVK5fy5UH860Mw3yEPJih0fM3lSGRV2EnObMtYhftgAEhYIR0ZIJzbVU139CFK31edFexg
dej7l9eA+NX/LHSOCpHcJPwQPFuhobYYgxn3bYAWobpPLDN4l/izf9sQv69M9eVh8dQKhUAuN/L2
JH+W2cU0Kma502dtb+s8yjGqVB6VSa03Tuyv5Skuj8G/m6IAT1BOnZin1uVY+gCpCivUtX1kdeqb
SGq5vGpl/OQHo72bZ38toLrqGhl7HhqoXVFcQ2NrMYC21LdOTQJqH+U9BBgZugv+o9JuIGXgvTxX
i1OJvqHyyWVJeMBswbBf7Bgj4BbHIFDd10bb3s9d528UybZdGKbKXm7j70kWlje8j8f3+B7ObmCE
9lm2o+SdmWO0RHTX7FmHACO0wt5MhFvHycTuXLXi6C4KM+lxNhOQSwMqzjXswn0f2BnsZ+EtiYzB
Nje76uHlPi1KxH/3SShjcBCJR/GiT4rRTOSYO3VfoZP6lts5RiLAmg9aotVknwFPy3reH9S+lrww
na1Dmps1NVip3trahJaBjajqy990tYQYZgFepKIl3gDLYZbLUNF6ykt7W0uMNwgvP7RTMx3qHEXX
oph/vtzacvOLSSU+4FIjI8ogLDZ/Yc4jlVNN28PGcd4lDvplrAES1XIj78tZV9wK0tinuORofHXL
1J0IABGiIwe8fCYnIfEZfBJtX7I1j6ECVibWQt+1rHJ6K2uRdAqbWb3xpWatAHXdZ7gOJEKgOHLe
Ue243KSa4dfkSKfgkJIm3iht1++0GAe/Qk95WNp1sU3TDLveTlvTZL6eW2JruitUtA0eFYvR7ksj
rwG2JYfZgdZUFlaxLQwtPCc28RmaXGs0oUV7VNKEbYKIW3hGcPot2ktHHbGZoIQYpJXQ5ndDIhGT
ZTzsbAe943FG5ZTMan94eWqvmyWhBXGNe51FBQnwcoBrK0JU2ayVQ+ZrEuaPGHXhmf5dr4ZxF83B
GuxrcZXTS5HptplUA74q2cLL5uA4dIGOovQBF7J60zhWt02KXvug5VH42ZCc9pCMtrlhpGU3Y7ZX
wvrFcnpqHqk4+5dPOf9y2byJN1Q3odFwSLnPjx0gRbeNpGFflfGbKGvlbRoln2AvaruXR/nyBU+2
hyQB2BYiU24ATudFu0EuR04T6Mohrfzog40rpKcnQ3CP5Jm6nzWiO6q+2Ups+myjpEbBXAmXn+Xp
pEYI4dlOph7G2tB2UmbaKDFwYOpNCPmeh9ymapU1g9FnJhjFGbYL71NIEFcaWEB9zTnT1UMIqmyP
K6HvxopS7bUYOQqTZ5Xn+F1z8IvC2EDMUX++PNDXy5nEuqLxNIYShkLV4pIYkHpVo9kyDmg/j9u0
MzJPtYZ4b4dG7M5y+DqrQDGxfCS0QQJ/sodX6PUpUrVkqBLzEFO58MzCtu9CMBywPCv0Jleu9ec6
h3gRtzpegeIhfrl6kb3IpbnvzEPCGj5g51zfqYMATQ768FfGxlkJ+RaEg1+9g9kHt4KTl4T3YrdW
xTwihRJZhxlSgVvF2nxbDkP2Vi18kRNWtH0dmvleTXWM3cBK7ifuQDfmzbrvs3a+jX21f2xiTNV5
IxT3Wpln960FRaRUlNADCpSBQpEJiQY/GLLXhZJianiZ8STj/8FmLPGNJFd7rfBjnJuVIbs3uszw
NAU93qru1uRuro8Vjm1hXiKjdUCUrl5OzNz7St5YvXmoCjs+OCqEGAUUyv3QmCAPYMR6RRrZu6hC
rPHl9b4IKp86CYeNKwqgo3CovWzZbLghQxsAD8YpxsfZ4QPcSqvQ3MkV5d3LbT2z/PTf21rsrRKx
VtzGW+tgBQpO4RYs9cnqzKMJhcCr9d46vNzewhqG5SeY6UDBQIaxv0hVXHYumsvO9Km8H7iaukep
7O9zpUs2ahO274baCb9XTnxSu9K46RENcVFmG3cEKoJ/KlWblz/maqDBm4MBJ27ntkSRYLH3rB5D
aBlO9WG0JNND2Nk4QtM8h06jvX1tSwS5QjkWGDZ+dEsFXpBnuiUR3RKeI28gxbO0HUpLvYkS1Xzl
gULhjCagVjC4lH6Wnersdi6q3FFuVLPKTnkbfpHs8nuUjtmjksnT9nUdE2U6QlhBQiRbeqWtgL9P
ZQWppsM5MnWvbpz41skxa0z7bM1IbHn10RSPBK48AQKjSri4b/t6qrGYYWFEcjO55dSaYk3MXtb6
yjactK91plsrD5Tl9nhqk5eQMA+EECYvVogxxVQk9ca4CdHf36lNoWzwFM29yKyjbTuTZXt5OJeH
jmhPMJnIiQAA4rC83B1NisR/zqvkBjh5temUUvPkEezgZiJN+q2XUKOXx8yZ4eb1bNWXGxe//Lds
AFoHonHaBuvMFbAsMct+bnX9aBhgKCv5k1aW8qbza1yxXm7muXkk68CjA3If/1scOUVWGp1jD8YN
Rm3Szpym95oEcye2kKVGUyU4V4FVrdx6z80jdQ+SPahAXVNnTJRvyzaJzJtYs4MT4vH9Q2w6CUf4
VHhqNshfX+7j8mQRQ/lbe8s8hJ6XqpmQSbopxuK9XA/9LSqF048+suw1tMNzTfHMoHPiBGPZXC4Z
ckoQ7eoBHktFpipti+zO4qLaCDLGyin23ChCVQcnBlpRKLhcNhXLQ+7bQABubL9PYtc3A9urojQh
bkDcyu3NPF8Jd5/rHHc9ZDsSVUIc7bLFLGh0LZVD8wYziHrPQSOdO9U3bhJwqa9uCj0nUXexOaQV
XsWXTU2T1hlxHVo3SpR9T1NtupNjrLNKvxxXhvG6U9QERFxBIY7n0hOv5bciXNcPdlNYnXVD9SB8
A01ew6pkEMKM1esgFbxxIc5S2wFTKDKdvLgvO5V0cTH5gWbdaGp3NFPhlmwPLQA1G7CaBS1fC835
/ctr/3qVUNeBIgkNRuA4ln47UzdjSmjP/k0b1KprQmc9yrUiyP+Nvge8+TqZtac+ChEaEnCQGzA8
W9wLmd+PY0OEcOQuNTdTXgf3lp5oK2mhJ9Wcy9PREbUjQmeqp6RsFs1oSpAakz4GOAU62d5K08Zr
5rR/jKRpcoc46+/KipKBFfvhY6VHsUeIOoQe6uXRNuYfbtP06gEiTkftUu2tlVP1Cat39X3EjtQr
UeO5MojR+xFlrlSRbmKzD9wGgMB37J/627ob/koLhI+k1NR2kKq1jdaWlmdkubM3jLzZTH6oHvth
bA/5mOgHNW40IStzX40ziNAqDRDXtzWP2mT90cCt0MNEj4M7RURPksxgaxqx+T2JB/OMWFayLXV9
OEv6YN3kYzYe+rJxNkYNiHqIrWDlvnxmK1GsB4gsMkps28WmLcysIVDvpBuQouMxDRFLnOLcOLa8
ElcG+PmmBMqdogClr8XVXCR1oxvFJN0YXNB38M+RmwbLcwz6vF5p6uqGNAXqgSIlFQGA4c5iqaUI
vSVooERHq2/CTRRL6o0TNrJrhY10o9nQ+HQd/aiXt+1V/2gUUBLFNhoUVkOXRwW8QI4RbYyPKI81
+6gzmr1mR/0+1+O12/i5pkh5Cq1ginqktC+bsiT4LqHpx0epLTCiGc3xPKhj641Nlq9Qw68OI3r1
e1OL27FLe2MyRjtG1czu3DpU8u0UauGG8f8aBBQwXx7EBU6Sw0i0ZwvEFdcI8eJiQToTdFmrQg+w
7wrDy6Wi2ARJWG7Vccbix8qD28EA5WHklrWbJK0D9C/N4IaRT1BjJX/joLXzbgr6Eh0YHiZFmQav
DWn5QgvrO2AnrC4m4XLwfSsvlVhDfYXjP3sTd8aHUVWCTylt7hw9LV6nX/hrRKhWAI+kqMoC0y7b
w+AlGJDCTzBY6fNdnM/1XZx3aJTkluSiX1BJ7qCGlTcTuuXuqDfxycQJbiUAXJBFnz4Dcg4gLagq
4P2WKD/VruQ8b+Tk6Ggzwo2SjD7uWI6zfjerSYTpUlo7X8ymj1oyPtn8rVF9CiwO3PvqtWeWgBk+
CYGT/YZisliSwOnReS3t5NjJ4A3nAHkryPvZzmB3rzS1TNyxGik0E0ZA6eD1uURZ1G3RxwU2fMcy
SdW7IEst1wB2vg0VaziPfmV6Nm4I96EZyic/wOfr5d3wzOZ7ImMZwPCeLK4vp35EULBokRA75ko/
7uxGDo9FLDfbciqmtwZFzZX2np1kEkRcCSDNhYr9osFh9ucy69Njb44aCzwZwK7MbeUOjhlSjndC
w5vhAATenHaqV4zI5rAp1+wPnxt2cNCixkEIZCxDcr+snR4twvRojdb4dgQEtgtwTTvqafcXPxk+
aJKTeubURJ7ZYsyzcn08c7yKqBLsAg9m3jtiWn6LL9u5Cia/nNOj3qU+SaPGvmvMMjoCnlgz5rue
YZYwL38ypaBoyaNcNlX2EPf70cmOUhVObjFYA+lhR/qCVuc7tYuSNbXmq/SRwJ8DsgaXSDAGZ3Nx
ekE2AzWrOM1xLCzbk2NEFhtEhKEshYUr5TkCKhksQLlz0m2vad0eaRr7gfKj8cHq9bWa7NWCI/Qg
H8mSEzJ5AJcXQ13lrZlO0jgeEittHbcCInJIKap7LLUSbZA5u4sYh5up7PVPlPmrfRRJ3163y0iF
ijwlmhAMB3wl9XIO7Do2iqGAMNZpzggmvE9dwyrCE1Ic42m0qrX0+DI6ITXO5UGGgMuDZ9kyUMDI
mGArN5Sjo+fGRgf9vtHUunPxJVLR4lBTLwlyc+X8FiHPb9EtEBUh+QgIlOiLi2Qph6RXflsAfJdu
7anQjvlohfdSK/dI/HeUZdveOIwFJh1Znq8l6J9tWehgCJ4wSn+L43ocA9JDE2w5JTHkYxE49h6H
wOamL5COrpFJdFtZCXnY4Nz38sQu8jH0GUEmEnhk8cQJukx2x+iJhD3VnHMDLmqT9Iq/i4f6lTVK
0QqbChwgz1GeiUtZd6OxmtbJ5+w8jkp3COVWc4N2DM91I89eoszSzcu9WpxOT+2Rr9B4HgoA7DK4
zcD7DIExZefUtuKNadTBoR5bbMBnda3c+0xTqJGRE4HLBxBviTGCfx71WWpnZ165zFNZ+JblZgN6
pU4V22sPRBG1Xi5R56K1xT4EID1LTYZnJYUQzfKiGg5sN5gpZfziLYG8ds8NXb0r9do5IyimuTg5
Kyvx5+I8FoMr8gpcLhxM4JoWx+OAYUuShlZ2Lmo9CzYZglUePE3tba3pJ13KkMN8eTaXB/KvFgWQ
g9ysSGcs3ipTS5etiTE2gnk6JcZ0xmfK+Zl3UnXs8M97sBWi3DJ2PrSO5cteYJDpQAg35+PKNe7k
At/MyST6zxOd9yB6J1wRl2dhFzZNg+Vxfk5mQ6LyW6em11eNDv86AdDWxsxGpgZ7dbAyT/LTNnAV
KKZnIMXN1gh1xKU1soRBaZt/dQUikxbiANrGzyZluzJwzy0XhTwTu47NwKRdfmo7KJTNJTk/9z0G
lglEWpT/A9OzfF2+jSQilRZ83OfKbvT3TRFr28Du7X5l+hZn+dN4iScmquwi5SUvAqZURMt2bOZn
/LJmEBGD0VM8N8u9UfWJ68et5Fpq8sp68q9WYXFbQkqLp9JilfpSZvV2xiwFiWbdAVz9mI9qAchl
mrc9SFKv0MMfRSXb7+e6n1f26XOHAlfl/zW+uLIHvxpRl2jyc0kh765FwG8DNc88Rmr56eUpfm4z
En6pbA4IYkiWXM6wXUp+WJRTfp4qP/8MIDnZWkk3kAPionYzXkK7lxu8vqoQAQBpR00LiY+rakVt
xmVH4ic/11FVvqlDbM78yOz2w9Teo1MeIWZqj+96ZnrlTH9uGYF1oaYn87iiQnPZU1kbpkaOnfws
YS2zj+Qq2hgDJFkls8KTbKGUPwegQl7u7bONAkC2EGaklr0kr6KATA1kCopzGHXz29i0ylstwIfQ
qjNj5+tB/RCV5po28hI2+rR2eV8ImUTAYdybl10tUtkPkrFk+YSp/mVCh//AzTVtmypuHhvF+Imr
qnlnN9KHCgr7GeOOmiSyqa2xp5/rPboeEBQIjEQN7vI7/FGJkXGp8nOWOspOn8zuuxw6VKaHNPo8
OoZ/O3XdsDLPTxO5uONESgooJ0kilIgXEw0owU6miTS/WiPfjp+69LbqDHj9djy+1yZZbr2gkucv
mZ4aO4BH4d6KnIkpKYob3y/KHcXe8JaJW8vzPDMcaFWT/uWi5yWyDMRLk8JqZ2bhmVoOAkudPW0s
o9a2Vo0q4qTY/n6a0mH/yhUoLhnCUbYbSJGr4qcvlUGW4MBzbvowwOgKSLUrdwUmDQQD2V0/dMjH
GLW5MgtXfaVZwm7+AfKImH8xCWWgSwaE8PCctoryM8VB+ga4SnJM8+FjJA41bZzWYtFFm8AQIP+S
PWGxUVpBquJyuZVjk2hDWuVvSqxdon3t24OduqBqC6PwKOdZ7b3st126c9R2Ml+XsqJxkdtFYQTc
E0zdpdt6PIcZCSure1NUc3HiHfcXGS7YS2OjuGibjCuX4uLcBgrJ45IiELgPwQXTFunJruxNo9CN
FiZzu687+JGDkSD3jsHNAeyidv/yKnIYut/2FM0BxQeIKXg4BPrO4jasC0vPHW3QH2Xs0rxR5QWT
xYgAmCi0EShO43aQaxzXwzS/TYpBevty84tL4+/mWVK85MU1tVhNYAjgcmuR/thoc7x1+rG/kbJa
Bg45OZt4VN8Zg216ULjrzcsNi1983e9/Gl70W2sCrQ2DUn+046TYNEhfPcSqar97uZXlwv01unBi
2CiINy7TjwEmD3pVNvpj7CTSx7qHyijx0txNthUciip1Tlmt9Stdu15BTCm6R2QoED8CZXu5W2qn
SQI5mPXHuS2GHXZx5sZsQTRjgWa4meOvYT6Wt9LTJD7peqOjwU5dasikkRXl5mzqj1Vfdl6umJWH
+xky9FoxbaALBTszruNdiqjHuwJFW08N5fqhQrdlJQW3iK7Ehzw5M2hElMI2QUz6b7mnpLEnJYli
4zE0g3xrdFV0VBt43HNRrCm0PDPIGGfBX4H1BHR8KW5lBmkFGmwwHse+u6+sXjlqgWF8TvsEpJQ1
Vmtk32dWEoUf0qi8WkG8LnELudo4/lx3xuMEq/qQZ53zkwtA2gwIc2x9fXKwAdTXuBPP7E4NCRro
j8LjjbPvcjwxrdPiRO3MR+zzAJQ6cXvjjB2Eo6LVz7MPnyIpikddHqc1P8flXS+mkmw9YaRIKgm0
3WXT/oD1V5crxmM5QYFNzYoSro6mug9icjf5MsaVSRBtDQu7IUrl3a4AA+SGSNO+8dvY3IZ5KR+a
oF4Drl/OA7gRLnpCLwFZ54XHw+Tyu5Q4CUNyNeZ3QZRwTiQ7U/XkR3JdORtf0wD89nkb939lXREY
rxPrf2qcZmFFg3uCZrKEr4WDRnYV97LvY2lFuwQXhiODGG4S01qjP1/eC7+aok4B+RRPRQvM3GU/
9ZiIxdZG+/sETG2fWkq9G9R0Ojhmh/SCZMHsdxJZfm/jAObG+Ja+6tYlJUrjwNVEsg1sCQypy/aN
VBk70tvxj2KEMHJwUFeU75sq7M0PSRUqg+9KqAbMK0fnIqEgmiW5iDIdWVtufUSkL5tVoyqfWr1S
f8xNJsGQc0Iz2SJEZVY3VlqXfbMBQCR3bzXohvY9MFA5vpuaLGxcXfWBvCMg4W9bnxf0Sth1ed7w
RcLXGJVu0t1U+NCHuvwwIi4ge2Yk/wAlCb1GTxJlF/t522+MJqs+2nnZr1HwL09T8thw3yGPks0X
uOsrsKQtod7XW0b4k3RHg1P2OLzHjXB0lSwLv7/mnvy7KRGICMsbgtnFwR22HRsOJ/ufkPUi7TZ2
OrBu0Jvs9J2ixtb91IdYELLXLGNlxpfjykoHRA9JggQdIhxLnQFy23hNOWMcuElvdafIzrX9hKq/
5kaWKR2QHMjXlN6vxhVYL1pA5D2wfuRkXUxl7+MGlTkhtrGSRZldClrDKwNO9U4ugv3LA3t5gjOw
iNGIo5tcB1U/NtXlspE4wyyprerAjQ3TPxR5Rl0/LQZ3KpXozTBb+hsk0xI3tObs8HLTV90EYivS
cixaoYSxbLqee/KE6ELiNK7b013gTP42483yRq0oAr6yLQHPdyBywZ4CibMsfDeR1AFqyX262fnx
Z+QOS9MFLdbdZnPjNCsh+lXP0D0iWwoxinQf/1ycjYkSkzSfkyGkYAzMEJRRkrlNnDqOO3BJrbR2
NYW8fqjt4DrF0YTC5KI1edaDOVBTM3TlQJcHWkMt1K2N0Nepf6RGIsC8sBIcYyrO2qTbH18e20WZ
iTXEyP5SbiBbSE13sTkHMrep1mt+6FIFUWXEhLV42pRDZqfHYnTw9aqLIMa0W67t76GNyL+btI78
sW2b9nWeX3yL8PkV2v6UGIUT8uJbQqLl2XIGK3Q7S4v2nZq2p7Yoe6bcynEkmtekGK5Gn+oi2SyM
2yBucT4sNpDad8FIYhKyQj60zSOV1G6HuJTk6mnq34RJ0T0EpjZsDIKQlQ20DDXQNxbGPOxeuk1+
VFzRv0Wz2JpYtZ31ND1qcfZpyspHzJe190UuUz221OkmQW5+5cB4kgH652FEpYmYi2gPGVHSo+D2
Fjdg70dcQoUmh65ODN+8lSt45Jt6zKbc48/6O80Mx+IwpqP6yWyz6EHL1C7/YqZKf9ugxzi4RpFM
7w05jxR3tLKpvI3iXP8IaM84K1Yz3tddCGk9CoxB2jcQLsfPnIbDbStDOfZagrf63lKDpPv1OPiv
b+N/Bz+K+199aP7zP/z5G4nNOgrCdvHH/5yjb3XRFD/b/xF/7f/+s8u/9J83/Y+67eof/zp/KZt/
7br8+5c2KvLl37n4FbT095dsvrRfLv6wzduonR66H0i8/Wi6tH1qjm8W/+X/7w//9ePpt7ybyh9/
/vGt6PJW/LaAz/rj7x/dfP/zD2Hf9F+///q/f3b3JeOv7b98vf7Pf3xp2j//UPR/C3IEFUZCbTa7
yHIMP8RP7H8T/YHKMoQVCtwk4ZeYF3Ub/vmH+u+n9x6pIN7vXKPsjaboxE8k7d/4CYsoGUEbPCTR
6f7j/33WxUz9M3P/yrvsvojytvnzj8sDF7EY4MwkzTmGKFggdCY26W87QadYV0ENd9HvjR/0omig
yJvldmxUbUVO7bIlHsxCQZcMNn47AtPpLMJOoIkT5RYUqLD08Kwq992xn9VtiXPw9reh/7uPv/dJ
nFT/7LO/WxKyMnSNYtlyd9tRWGWjgUQ8lkEbNdYxaMSxaiW6eaY7Jjc/4SOBPDTJxd0RGHaNp5jj
GpFVHQIsWN5AeW53thoiDP5yf36dDBc9AuwLcY3XEdRCCrriPPttljBgD7uA60jzUdRwu6Kt/DMy
3FGyrcbULje+ETuhG8yNuQXvpXUnMBZ+41bRrPVu55tZ7s392KqoPQUNBK+grVIPR8uxdp2kLea3
ThfJ2taftKz34gLL8bsgbJI3yQACYN/KWvCtAv8RbA0Duy1XgmD7gVT0lHnBMObKnVQN/FANKvMn
Agux4QIJymD/Fr3xM5ojyfL4FXr8MGUVDePIrHzXpTEKtgRxReJKw2AYXlKmjn30Y8ssvU7V6uFO
Ru//PSJl/G5NnhM0PZWs79Eja61vlpOjStzzNIjdMXFSx0sSa/o0NnL/MWx0COfIENShW6c90ux2
no+t21paduxDoxp2viU3P/JkyPxtyiP7a+/744dxyLKfWRoZ56pIBkR6tbB7HEmRoYiFY11Px/VQ
8pwmMj7aWYFs1ZwX0temq6z3vp4l7/3WqGs30n3FdtVOCVqSQlncfbTx5lLlDda97cfMHro3s10w
0rmdlJ+Jc/JH5PXTwFXbIb7NJMVGcVG3qNu1jdN+rHHi/Jo3UfSVXdN9IX0HPTKeC1PDzEItexeF
huaLpYBaBmzHzMhSEFUuJp1UimHTJwO/uBo+kURTjH1mT1PjzegjfQq0XLtTtcZ5qOugjxlMjbqp
SoUQ6KA9Va6WjG/mcghBl3dt8jbvarVCcDrT/wL3JUmu0k3V18hx2g+jnw5/oejq225kTtE3Q0ua
tw0gk3SnTu1wrpMBFcsRjxUZ65pgvLWd0Qw2UPxw0QnLUf4hD0P8rcebPPYohRmGK/d18KAGatVt
Oj1vJOIyXsR7P4+VIyLuueY60IFvUzWl+pxEoB+90Wn9YoM3Rf7Q4o3Ueelca0jk1ROhpFIEee/a
85zNDyCmgvs8U/rPCQHP16AGDPJoc+997MyICKhqMZnw6sq2EWrB9ad1q04e4Oy3akEpEw5p4PZt
DbFyjJXyW1M1GtY7kdV9VMqs6FxorNq3pGjzwasAqM2u6Y/ohLdWYcWuHEvJnYTNuu4WrYnxAOo3
2SPg4/DWT/RQ9QiZ9MLVbFCzLsq00+c+jvTeTSsU3QhYjATfFExfDZf0YJduFbg83xVwxIYr1UZM
ONVJg74Jm654X8f9/D7h2Hc2tWyG3zs9HRw3bELrU6ZV5oNaIwsDW8bC7IuP4fmb1079IHe+oZ4m
H+ii2yZKUm7Rs2H9yyWB9KaEBD24jp4Zn5pGir7ZQIXusfuMi81E+FC50Kel0YtiKoQuD+BM9TTT
R3x/Lsb+45wBHnQH9t83gCnToxarHwt4xp2XtLgINso4/bB7zIXQSfEB+vlhXqQbJ/HtbRIUyBHZ
JXZQblLEnbSp/FH/q+bI/Py/7J1Jc53Kuqb/y53joG+mwOrUWZIbyZ4QlmUDmUDSJJDw6++z9t51
7j5VUefGGdSgIu7EI9vSkiDz+952LNjj02D21iHnwBlbepyK7gfR4tQCT6FX8ESVhFIcyW8vVeYV
uNhTYsYony4YeXyU9d52r9pB8zF9a/3Iv2txMAn+gmMLwxpiV6bNy7LyflONVL6ahOExTVSIo8vU
heWlXYOc+1A3W/Pk0p/bHFxfrc8k0yt5XCSym7gPlzwcGxQkflEOERo3H7yljJUw1CXXQZ91G06c
0zIFwmSLcD22knohTS501m9OF/QG8rXme8IWQqtC32uXw6xR8jEoHAuRv63kIal72gv8xpQqtYOx
RTbf2CqtlUO6Us2cnZrBSMKTPc7nqCjyxRsu2xzDqy1O1K3ptBo7QUExBI/j0qo6BSCtf/o8rTW6
gTmp86aKmzYXZDksmSrXmQpvCo+/NX1ZbzemC8pftbMF/qEMxPLoN61Y8lIgJMtiW5tPM4VWio/g
D9uhFdjhz7JL4M49oxI6qbxNV0iUlulngQmgyip79hCjNT2H72Rph26s0k3Seu1qAgyj0X/p/K5s
0imKlpzqafvXXKjBTzck6oSPU8pDK3VF/CcRU3bq79o7W7s7XKTfxUk2ENJ5t4xVkM5e4d9udCp+
tmWTvFlDMH53YtMAQVkTod3rqMv7oI2nB+3ZvXdKnFItBxXXg5cFVVXXeTs29Rcac+03yirNs++s
Y5tF5MDLk5p0/dh2Bf0TPik5P3u5Oi8lcYsm1atViAyaUVD5TjyUzGZgxzebsw1bfOx1OeYo9UYF
5PqkRtvL/XZ0HrkWooepH+01s4x7pAon+omRq95SZ6oWN1tDJvGzhND7uK3h9TkvRy6ZQQRdz/vX
TZ8L4LXnpA3MdhzJdCKUusC26vRN6OTR6KKn9iLOr9R3SGOxagCmrKRguKRIEFVdNro6Npl2Kuqk
ePjeBn4aJGSFjmrSxSO8IHLrsE7bcqxzooGDj8bpanWo5gkWqnN4I8Gehk/lEkU/6mGYoqzYl/W+
98PxikG6Ojh4WrQX7l6qJqDZusyuxf7Cs+n8UMngW+luHC4QMW8kgmIY53Gyu7bp07gX+hvxtiSc
b1vNCVCPC+bSLvHNx8jXfnuH6nDnTnE3Gj/6IRm+BTx88hjtqnnaiGj4Xdle/zBzUfAc8faVWbKU
9XdXX98P4XskxTt2ORIaH3rdCzUd9fdQTBUH+xJYZ78v4cnJ3JtIF4QDzEwd901qJwu3wxon4Zdy
nXyd2VgziR3bfI2AbTRzf4y22W1TQVPvxF90qyTVeznebaznKm0tr1acRChG+Zlqza1MUOieVE5a
rvby1DVsiE/O4DfL7eRgV/AuQxn4T240rGuKUYvfnccZhSYqKBskZEUwvC2yTBtrJ6QsjkeHWxr3
k0KWWNUmW+EE5G0HHRNexopziwdHEUSn13p5FKXrqtMcT551CzNdydSsQGJZPJT7mpLCOH7ua+bO
VPBP4jRAF/aoVxqID3Ebj+e+c408mPaPpPdAiC4dZ5/fvO9IQ4Pd6mL6glq9EdZAzvpaSQIIfMmG
+9ETvHFcJJb75E4uBl7k8BvdLiYS7qN2Q2aiadi4u+zdje/G3o6WY63pF8oJXQz9B1LXmi3fzMRg
NxsnbB7aITQ/RqEGNw24F5scbV1U5ULEy/vo+rRXx5U2cQqjqt208ltUXeQr8T3PWxkPPFhLWGXl
rpcb36jpfd6XrU6DUOEhkuU1Lt4ZfS6cchqnNRsTe+kzC4HzlBk0rr9ttdmXtWksylzXiOABZGL9
8LRjgJvu9eKJ5JBMhZcckaouZzzYVVylFSZ7mTcLGHLqEEb0Fq0O7VQucdL+gUpAoiaZmSbhfax1
4x7nxHL3S7stkhcD7D2n/k93N14iDKlLcrZ1eyS1vXY4ctzFP+MC1UWfT2WCcCvySJO8Wk/n8IdT
Mf6nRcESwr1sowl+m/rIMw1QZ8x1sJQy8e+H2Lf4voqmf3UKUTqHzZ6E/bWg6a7/UdfkTDxKfxqi
x971kXjbfckdzFwXyl9/bE//L8CJ/lf3SY+/fmnQif8PIIkrhfJ/hyQOuqpVX//4O4hx/Rd/ohJ+
9OFae0VHwBWlJ7aBxf9PVMJzP4CxUg2IJvvqjL9yzn+hEkAZODLxI1/1MdAWV4zwL1jC+8DCjcoA
8s6lShI51b+FSlzRlb/t8OiIsaoBBV/BQSB9vsd/3ngFkam2Dg1LrXRUdLPQrvno9sFAdXzlluPN
KDQ9xHHTYRVMpU0hWpQvcre+TeM4TinhY+74OlSjP2ZdEpYuCSbL7BI1GzXim7cmC3Fphrr6PDJj
HeYU/MTygL06jC+UQNE2Os5E6qYVL7p/EntUfIuCvnic1C5JqYEi6nMr2IYl3V2nfdd9J7/LVjpR
NslpLE+icfZP9eAOG4Xu4IKZ7GTP6Bf3EWOXWcH2Bk8/FmVTWRwTZWBODGrMpfwnRLTuw9rLXOh+
vHUJKAhuxLZHDSudPQangSnQ+TLVYu0vg7C475staQY+fleWFxxnCQOdP5bl0bR2KW88e0jsj52/
XfuiUCqXR1l0FdR96cZIqqKxS6gys8Z2cdPVkNf7USi9ey3Xj12H2VQM9AannJ5iTVetR3w+Iek8
fY7XrRKHQI090GTUOb5BuiMCKrm3WZb7p0iocvrM4OsE+6VWLBPxG3WBxsy3nUHlPz8t0VRhZRkW
qxLJw8xUMa3PUDjdPmTtVKm5vRiSC6Z9T+vZb4edKDvhgl8ufCjuU0nrBgfO4tVrkrHvlE5qs8BE
R6naaT4wiUju1XDw+ts+EK2+redGfnesgeUBBLUa4kdi0p2GOaLaZq7nsVs+4Ua37YMvopkRFQ9d
96yGwZP33qQniUF4WdfMa0j1zMMu3qvcGWbCkuMR+UfqlDtZSV4N2HbZNfV5YcYOgytXrUNSn7fA
nS9TN5spn3WR7KnoVL3kOD3c9YCy0UTkJpCFw+9msb0b0tZtda+2tQ4Ppq67z/R3Io0yjtSP5bLw
Lx2PZy7dZeTnk9VE00mXe/zIBW9IUl5BV1LKpfEK9yGZWYHs+nNCkIiTSq82r1EkVlumKl6vz21Y
LPUxtI0wl2VSBe084Qy2EhNYsR5WsWzuyQQ6ALMRNQWx4E5Bl6/BaNzvLjwYVTI1jqRUecs83CbG
XUSKfNxlU3aKsh+fnGSMnhOnX+uzWewpSIe9KIgfXUZc5F8sQgHbk1uRUkiUWdT0R9lYipjuBhPz
pUgaUmNSMe2BuA+26NoNTv+sH77ajOAdQ01YCfcgtB9Xrwt0o/6IglM31Bjpxv/OBGX3XMdNYFkM
AokV1Zk2UhUfd7Os3n3Ay788gBqWRaY6HdC6jJ/RZENZhY/2sHRJRh1ucZhppqqAJ9rxwZHDAOyF
cDJzFid+GvZhbs6NuXLFvpoI2UuifclW5RGgUMu597PB1I7KgkDawBqw8AfbqrYgj5Gdosa2ZVse
or2IP6FxDM6JSbDezE697oetCaqn0njyxFelF4nCTweWxq9I6fJp5tVpOPtLRaMVjqTIpx0jpUA+
7HKxztdOjzDs34gc2pJDjZt6J1oroTjMElZyE8+OV+Ydz8gTcZPRcyXqKjxwmtZhurBGjJmv5BKk
ZRQwVLSB0m0aqbj8ItSy/ZhsD194DM60g36wuR8HNgjgVlk3AOxJy/BjbfGb2RlJc2UP9vdQW7aT
AybGF78KEiZMz5E3RUGeJYsYdvR02QKvS/Vmhjkrpip2D6ADLvCHXNY9dbE03jAQ9zw4ttf+jiiW
uB316H9ZumaoLjizEGe/yGRYP4XB9RzZnGT5BZMbBTe1NzkyLUXRf66rzX/oHXswh3C5LjPe6sx7
jvp2ewhNzGXgYqNVPP7hRLsdB91En2M4Pu1j2xbXaTCkQssbp/rITVbtd5Iz77GTkWRpoUmZTcld
lo4lPHG+hRbGm9zx5+1pDJAWHbatLHyRlb07s5xZvMngdQ2IQAqJVMbpHgL8qaxPbEMpViTZ09Ox
xex3sBvCcPIlDtfkpRcQaGmhObzYyi3TpY6OmaWYhUuzZMOa0LDrV+M1+8kKwyeGrlp7Rz9s6OeS
GAPitGEmexmtxtI34SZqlYYu8b243OKWyMbOd95de7QQfGFR7276xgAv0ZDH7dd049Ac2FtwPCLb
cd4x4e7jyR2TOUoRUrN7ppusC31kMhzDrLW64raXO6ZM6M2ZjVBK735wu0pu6dT7LNLWEBYeM+Do
zV/WxJ8/FRS3hwAzzfDIK8BnhcPcdEq7z3KhRYCPja1Lvewuzwaa1SvvT+L3LA/CLZP5Npx36XYg
9EMgf3cVGS2Xq3B/T1HreTLtad++fpPbSPlTklwRP8ji5iu19ASjLTOQ+2fmcKt/sGuEK28CKTw/
XVcpIvMlkLvtExU0SvKF53hQLP/NLuxjX+nSPUxxb9psIv7SzuHu6NBpd7Ib02aNYDjtvhj1QVXa
2Si6a7ZHyQ9Ppq2yaqQLhSYZOlhYqA7Sks0P/t72NVp08rwJi+gStzHbZ9a96GGdyIBMk3UYXgMH
R2zaGRN5N/vqxirdxxUl2yT2Mpdy7h4Se60/Jayajy5NAXHalcn+AmLqf+dbXb4Ja9zvayC2JY3G
un+CFh8/e0u/X/tmjZyPrc/1mM51MlIKi7Ndpp1b4yZpK5WEqYnr1UuJ2EpIxKCShVHGU6vJggTA
DYiz9avD2pr9rgBc0pnTteWZG1Wv2R4u8hjWQ9meqtDXN1gQ1ymLsAE8W4Ghcqj2bHVHQQQBolUc
qK9TvI4PS1m4UzrvvUBn2k/v6zQFz1IWrc9e3jvlYYtFMQC8Dsx+urKKExXoic6Wbu1OYJDEWKCY
CWZ+I70TprUhN+Noe42CX637G2ssx5H0srV/13sFmQQ1O74yoWEv7pIKdDcODVexH7D2XsG0LaUt
ePzIakm4d7Ivg8l4ThrAwwQ9ecbTtJ416EybsaXJu83rXQZOsMyfSCokEW01KWnsa4lVpkD0tkjZ
SbvPuw1Kf2vaUkSpaK8YAu3HWPnmcAynU1LF1INU4xJ+sx0JlLx5KuzuKl7QPt2SUXDYWzMsSKsd
vz/stnS6PKGHL86nSLd7SonW8m12ffEqPGfgv6VBjUOPwGCqXRhgppQXqZ3zhTYdnc3Rbr2Pc1zb
ICCwTyk6urBJx3ordN52hGamod7iL9evT5WvKaqmThtv0OSGISEB4+gLVPfcGMPspWtpVQlnnDc4
ZyBE0x5lv4cfTeFVbq5d4/VpJehfSyvVEg8UqdGhd8sE9SlMdmZz8kjCKS8r0m5MV+BVUFMbH1SD
hv3Yttb6vBY+sZZbwLBocWKj1gXNdnevyTriEX4pPpL9aTXTnPfNYLqvynf2JiHM3a+T09IK9ghS
NXb72UHLFH0mJwTgM1RyuitUs1gElFEkBxyZtHy8dXxJhqZriKhO4nI6brs1ciLXkbKCJA3Xvjb3
w+r24J6AdAyAxKvuEoJorvfgKOMBFmZP4o/l2PGMgNGa5yKcesVA1TvU9l1lG6nNGIl6i34Hj5Pd
vqIlhW6ZFga/XUAFp2Q+kvewfY3Lpu5vO2k51aGtVvDyEJxlA4npyx8wxRT1oEJUjCZx0ZxcihvD
nPq9WeR9S2zgnwTm/6zg/0Hox7/awS/T+ONX8/cN/I9/8OcK7gUfMPIjPiEEiz/QovxjBfc/IA7F
iUOAO6Aq8sR/rOCe9wExAcZwZFlIhpC+/2MFd5MPxDIRH4udmVgG0tD+nRUcLdI/r+CIEv7UJ/Ff
8a2guf3nFdyv2qmOIjTlinZrQYtgs7+ORTs+xcbdXws1F97RK5bp1xZ5/VeUd1tzLFd3jZ6iCjlB
xlHE07fJ1nj5jmX3OFTWJLOwaIMHhza93JZJ+xluy8ZRT0cXqoNGdF8pnjhFKyrzHOAriPPAL+wr
nqwn90Dn8aCOrRUPYeqDlK659pSx70rhrXteDjNGT8pdLedYx3Fz6ztqujSAgvd7N87dOUBTiq4b
9K7KlgL33mG01PDLn7iI0qDF/XWrfd/iuHRHPzlZmhgbZtXWV59cqPfysqqqbw4bw9m9PVcF3qcp
6Zyz4zLtHEkl0FvG2DuT0d45sc40UShlGpa2VaRKhtiwPXYaeTGziGOQPjG8mXC+tqHBmFSoe5Dm
oleMOztfgia8keGi60uyTXLIat8ubHDtelJZwQDVHpw2kLRL9s3yNIxDAfxo6vUkwgZrwN4VyZyZ
eSaKQgibagsy3pz7oZi6r1PfRe2p35LtO9Ep0ZpNnmGjrneb8TpugzsaFNfuyLjgqfvCm3+IKtLr
2S4EKeKmZVkCnI9BR0NRJ3022eAHhGx6JMetkdfUT7pzm3eWrP2ZY4rCrLoXxbksBzcgibyO7xQM
A/WxShVLNhvNGedtRXy7jLoLU92WruCeYMzIB6buPbVglN2UDOKCnV0u7Z67K89d5kbkBsPNjdvG
l+ej4s6alZVBVSW/6DJSfcYg7BIkKUr1jhs3iA8a0/R3YlUIT2gitZ0i1DgibaJY3reJtxDrRbP1
z0RX03gA7LTHc5K0vn9i8YxfyXrob9iExZJWhPqSqx6JrnucS1ohmaNXnsy51kUGaciUa0OJ/N42
X93N2jjbySdJA6pn1uNic08ny3j2idhczi0zTfWxUYOHimtXyUqPjZ0AqXTFuHWv0h7mOI+h6Iqb
IZH7lLLXkDbeA0qFJyQMM5UiYVXK1HV2TCIsY+ZmCWpbPAsojRmKcussXhpdbTcz1Gl1BraPGHHL
3u/E2bGkJ7JxjUvDuwMil4mgTp7bweva80p/xo4RbHf77s6TXGzvTKoM77oOzuBb3Y9gHRR+FK59
Nw/7wSFbQDjDZ7hv96GrTX03IOECrOaCPLEGJ8d98KC4l6T9bwKJ/s/jiuhjNNWcm8T82f97+FSr
2AWsxWPsSuA3zFoxhybbnvLy/eXG/5/77D/oZftX99lDXf4a/+k6+y9E2QnAjcES0F0hNyflFFHl
n4iy/cHhhrvGXRBViMmUzKJ/3Geu9yFwKNm45r5cJfjXAJC/IGXH+UB1MVYPYGpYRcK3/p37LPrD
ff5fIiqErYTm4nZAf0Z2Dw6I6wP0NxFVPaKCLwd1AHSl/RIrnoLCZAZrsnUYg3fcuEIAIhZ2dLb6
bRkyNTG53nitKizIRY9Hu5LLJh8LKyGKqODq9hHlbvXwuMaeRaxktaNPEX235/46FC9ND0efmtB0
PwOjq7fJiPg+0VwNKRxzX2UoBzxeSTS+b6vr9CUtbc5+E7tanYgtKY5NVyzR7WbTqXUsCPk1aw6m
Eu3BIbGlSC7IFvrxfuNEmc5BPekvYzeGICUIU9rU5RDaD/sEb5YFZVftvzeSwaO7cNngrqQU/ZmE
gEgceoTs5cGEwuIOFU3l26cNC+WYDkGw2L86vHRDB33ULD5L46xi2J99hUo9t1uk4QJFYYrvsXbZ
HIhS9LyHUM2eA5+NYxr6N6xkmO7L6HlpZAXF+wwo9TIQi76lw1ZwUm5ceMd5WZYJzjpenik9XFk/
hs3nYJnX6lHOE1ijN1v9nVI+XQRUfA1j2s/wVbm27blHCTU54Ki9+9yPW3vUZenfFvQcAfRtzevm
QOelykrEg94sahO8LWx/qoVcf4DArvqUTL2XtujI7HQd3SVv/UB8bz1O9nRtEMfljsKOy94+jpdi
sIY2k4lbGXrCbcLNHFX4D+RzTKgrEtJmcl/M35wVVXNG9/XHya3WAwXQ5lQr1zuOlRs+173f/2Q4
nOjdG1b0vGxmrxtc+nnn/SJEw0T7171p6U4OZOJkXbWG6lDHttUcPQoG58wRBdibU7mfWm9eUK+T
SbcX5xVsscvDtdAyR1daqs/Nor0+R3Qfzd/LYTTyri3VGt91PvQ9YH0Q0gh52stw8n6soqMyOkXH
Oe0P/Q42cxzZcsoMkoRfLAyi01zfC6mO9uSrz/tG4bM/jCRByvBuUeae5tDfsyJcOOnBz8nggBZs
6ku5QDd3ZBWwLQb4yoZEH0w83zXTahPf13RvIhg/b5A3B1IcCCju7aQEoo9/rmM/5J5xMWIPQqXO
QiaQXPf4OEKalG7Pflhxi4KF7RkCka+6sb8iZPBOytfTcV8xUTVb35y4Ru9MnxDAX8uj5jOft6Y/
uVP0tUD6qLr6PMXX5DrcEKncQL4tatcOcrffJ9O97lv4Bi98C0F52JGuHX0s87/2xn+3kHeJuHi0
iAv41I12RAorl3SNgjA1RXugKc7NvY0ZaRNVkwMAvRMNxy1OvQ9cFlkOobFzCd97Ao39uEOhZBXt
LIzdEwYPmPa3hd/3rSmSU9iWdwlqM2j4wH3pVPmiVXnDPv/dH6JPqwCdXuvmexLoImcljNnb54c+
EuW3vmqfsINddrF4Z+GIMWvm8eYKtGe6tz6WVXEWRfNSlRbAQ7l3OR4mJkPXLr5I2iyfp77/EvTr
N6vVeFtkJid9a4uyOQdqJnFOtWSZzJhTZ61+h8KxjkRXlZlbk1jFb9FsN2sfPot1B29hEjtUpQnT
scTL2TQk/DPIuRDXrWFY7ALAN2aMFK3UnhUGJcvYN8CsobJBnOb+LBr93UPQccR48x6LUd4PgGgP
XTI+IvGjYmHx0CYWYXI3kSSRrZHbpFtAWppNyVDWz8HzODkvzWofBWr8NKl8+aQJ+BIC7NpTwWWy
k4MwxTfgqLeOrT4j5sbOKal40QYpQGvG4ljudnAIvam672qZDVIXB1YocYaXQSAbePmMPvgmwKHM
T8G795hnbxmBxc0cWZLET7c/hHK5jdFJRvP02NO2/SD7usoBWZBPxs+AlMNNuDQUuUXra4Oc89Oo
GG8oVhzylZbFvNaue3YKfXaRYz7EY+PlZQSA2Nt2XnvDnTYAlG6rDpO0xDfgudPol2/tOvufl9X/
iPQyV3pWQJo8pmJwknNb1XFe6aU/B+v4ZTLzexuqeynr267f0CZt89dWed8mcmMzDhvrwegtAvpv
mkxbQIZ1wC7jmi/aNoY+YOfGXvd7dT3oV8rmZkglZwLxxFSZVrxRDN7FqWa8lrOjzmE1HQk2XDLf
UycVJDkJbDydg/W4zMu7stubrRwegKkudGhal6XznzjfSMXe+cw61nUqajdMg6B/3zpztUn8dqeN
xgOW0KEvc6PU3VJvJAM6bKp7Zz01Nom6ETBZahnr0g7+DTZE/VYt66EvWpO1aqUcglTHDEtKlFX7
8FOp7ZHoKQV2r39Gpb/lcVV3t/5YAzExCqesqUdpl8/7nHh5NIV5uyTvltk/apioJyWCm3CN7nfS
eSgJiou47c5c7RLBbuGyh/zs7EAPv21ty89a8TCmQ0mbnp+KxeY3kKyej6x6F/TJRbalkFAa7XOl
RN6UJZXena/s7duxKCPt6LRyXJ6p44Rg3PyMvHFHv9do1xm7w+60IOFeGXlzn1NTV1/vMbIf4uhz
PEuJaaQdxIWOqdYi71TPQY1aFNFzMhxtixtH/XYdMLkWgZEl3P1AOFQV2jA2goKJuipXAf3k+YTN
OqCo7m3trOX+3bcHbaJDQesWTSIGBKBxTx5in0CcCk+5pjuBCRMlXZHkc05Gf3G/8Mtz1fKAHtO+
sbcqeTTbYJ6mqbbfBpv3KO+5K1xY4AWO4NMIU6WCc2RVoZu27eIdWY73MniRoGBh5sG2QZ6R/b/b
T43Le2gRGuqttr74V7p64O2O6IsKd9EKOH4bJVf7WmwYmPJYkfnutGtjfcSVDN91mWNpfzNdsy46
r4SOs52LL3A74gHybfb9wdwJscYtctN6qPxnSoMLBJhADTB0VjmIU9/IoKz4PazTyU3ELllBE6eZ
86bwxu2+dbHugHM71KYOOe1ZUcyPF4IJRLqgtcQ5xIo9DW1V6wXZFDcR54LcuWge8FWM0+NUkFLP
RMh0jfp+26LMo2H3ZDRqzIzMu6n+1jnjd81FUH/BhKSiT3BguryQKdGrt5pwCcHW3DyOFqAF1Zxu
EY1H2IvyvposT+VtMi5rxLWzr1WLX7nqq245TYse4OwpV9EhkmJW91/Lam/14ypjo18JszftpVhs
U+TVwFiWGcMPHeC1lrmlEER/jtGthcdlslaBWt5rtvhQj2McHfGULmlXL0V1Qr6PAktEizAvXetO
z0BLZQSYFDrjIUQg4MLZgY0+VAvkUIowF4CkMw2Ak8ZxP914jRWeIZeH6FQVtrB5vX0nrxiZ24OF
dD/Od9DdLl0KOgXWiokm501v27z3EktjXCCZosRn0U16aGkGV061fSRBp4uOhd3K5uIgcvO/Vque
i7Rb4UzAV7FNHtAeKMUPbYnhIz04HeSiDefrrnU2WuH4itS7Tl0DODHFsrlptTsd52Ajt8T0+wtN
7v23uREzs5oH4p3UOHYCIpclxuW0sNCqwunMuVcZfUnEFGRsB9adSSJ1CUPpX9tV1/Pum/ViTdHw
DE8BU4PSHecGZZiaH/dNuO/R3W5i9xxBvt3YMccWn9I6oB+MkYeGdZWqYpLncCi4x/ZS3sbNjNq1
aKYjYWvq8wStCDwUNxlYjH9vLX3zQyOruBGVJb4KE9l31lyOv7sNV0gaMeP/Qssf/h773cjUhtJ8
i+cZDtPlLX/AOyDAvACR+lru+SA7tgaHOG3mnto9VlGLS8Ob7LctqBsLxkObs9gI4UXS/ZAgP7/e
K289YTgpTrIiA/mLH9H+yjd21urQjxYqfyXF2RhV+dnEXXkZa9uQ37u9WSpYLyOpe+dgJBgoq629
zKzZiENdcjBapSRcjkyrI5KgGPdK98q10yD0Nf2rvy3lgZCSNWv7ovra263JY8yVyTxpRM0wPVr2
rCfU8zjHZOa8SRFcLi8o/sZ83OooJ8dXZvGGTNoM+teEvvI4BZV6WtcBRfHS3pU1j/2+kk4o8Ygy
tOKiIKOLmNamTVzwssH/Yur5S7H61QXe0oKCCY9+GXW5KpfwUPa2c+PgI07FUNc/2/G6yEatum87
CHMHHUguxdR8GsqR3XH1Tbr6S//CJ2FE3ZJ5OWFn2dgkRXiJCmd/WNupv1AyEvHBF3PyXPxXfBIt
j/8j7tPb1W9ILNK/QmIu+kez/RMSc/37fzkOY4iAq8MV3QIE3B8cwZ9ITPjhmvGKdxB3NWEn4ZW9
+EvbhyAQL7nLW4VzngCMq9H7f2n7gg9XOR6YI7nn7IyJ/28BMcAsf4Nh/qA0iB2xSe6xUV1cWY+/
wzCKi2zXaBNJFNHrrYjsH2GyOhljiXfe6SjIqsCp/psOEHK7rv/t37+sSy84eb645iFOHFadf/6y
Lvas0Xe0DbSsp/1Lv8aiu8Ak9FGeFKQi5MAPIrxTxdb3D+h+VfRxXwtifaTvd8Ot6KxgvIEEaAD6
lzHGLDdFoPXXTWW/+MU6HpAZu+9O6ToFvgik9pkaq0QdRRNt9rdrJbJ37pNx6G/sqUZBEHggRYdo
WAz0vCw8xBEQLikQRv9SlvP2bi3CIz59smui5u2EATGalv+k7jyW40bWPf8q9wEGJwAk7GYWQBXK
0YqkSGqDoBy8z4R7+vlB6rkh8dyjjt7NdHQoOiQ1UQbI/PJvUTcRHhtNVraaIevW1N+xyLUPTp4X
yP4mGNQznmdkOvbACHEqV996sTW1JgfNc9KFlwalziDpWa7YD2CmM2xoZpgBpiY8YMIGKkFXgWuM
TbmgI25nAKi7l3RE/VLuGBR6kOa+tyZE/+ziHyD8Y3NbRvxDZSh1n1NAemsmCdYptNb6a1Xpt1o3
pyjh1wR1fzbUUQpMhR1DTO5LhaTNYucETbiLEZdXUVk2s/YwCLFsOnOhyit9JZsm8Jx8zg9GahSv
k1E72AC0eF+bPf1Udlu1r17r9bd67U2f1WBxwEZpRRtKjJqM4/20URWGu5jVZx2eGLVdZ/OmS5Gy
xXrgbh4nmMo0jjqcqYmyJ/V3SiORJMg6HRHhuiScBWJTPIxx4dqRgOkFdUIjzeJpyf2qJojuQEN4
pO6yZRnHB9horon5snvVQfhDpyNhj/FLWOz5wDvnPJPNTYGFyjpjB8weXasxsihPhokygyHOv+iV
7LxgRr+SoQQpTecwCzShYbeuFjPMUtVwZetolmtK/8sq4ts+18bpqyf62RDgAh0ytoCQA709L7qq
mkhaA1s06U35cFfpTfuqjzn/WZD4gv/P6iyOYBmtjNjb3Kxpbrn00uVRH8d1sdeoC++RqqBmuesg
u9gjlo00Cxnb0/wgpeD+MiDZhvu567WkDZoFw9a0m0x8TAjpVJ0/Va2ZllfEkEKCBU6x/e2g0QfF
Qfyv3/RwV43H2TfzYpfqPj85XmfXLYjzRIwlQjxGuPg4rMT2uAK41Yk62UXsOp+sREvQ9SdQ3RGR
Lqn23HeAbYeVEx23Nh11r0itHOpNuglt2jIp3nUtUBNynGu9+7ql2TRQIwjL62LPVr2LnYyRz+Uc
tpvIwpv3yP19St5HHDgBygqpHxoXPeYT53QeFb2dFw6LChfjR1emfXE3OVZbPeKBr4Z9X2WsGxKY
Sexzn6ZaeJt8eMysTstO3YLnY9ctlDx8gZrNXWAhjDKHGtPnN4nN7nvZG/4HDIit/ZoiPMX10hgy
sg3jjByZ8jmUnx9FbhV+NNmECSRd5t40JP1cd0t5TJkqOoahWTfNMO36fGeOC6dKwz1kg3vKR1N+
Uu7SHwxHRRyXCH0sRooK+aoktklBW0woR+XeIeehltHWtVBVmxDEWbP5ggo1/jiunsJIYGqZe++Y
9WONPK9riJsKsELZB51UwxO+iNpnet90V5m4SVmMy7DzrelhqxLYlZnZfDUrgLFi1p37sqmomM36
yOX8NqJeQ/ySWjvFKbf1mm8V3/O128lul1rGUZs5QnFWjE9urT7Xsrold9zb46lNd3qsPWg5Mudp
cJedv30xPj5FCZF87onD67T5acrkoZV6Gg1ploaomdzrcQDtAZg+qM2QtGCN8AcjQ23Z3Lg1APiL
57ntHKgku/Hz9KNXiX1mrZS4JabcI5OMgyLP8D8khsCd/BEJ9gVNvhMiWj2r1Ts4etqdERLuemZy
KgS7COj+Cs8KRhOLvUCo9YJ6qowqGxpVxX4WIVhEbyTkRciSRUyhfmrdiZgQHtnEqs5myzKag46y
VNnPq7s8ipKJV1a1fkwHnEUx/pCTpYtTIvG1UeF+Fcfjp3bVmrDHthd0HX5503FAWouJAlgfQ3Oi
xEFlgPi+txON2iWm+Ip34KQZ5bHOTBG0Q7W8xgVkKnZNvqV00nVAvDpqDe3KzJNHXCYROz+GFB8U
Y5179FJgH6hClyxnuJ1Wwj/0UXj3ne5rdiBkd01o8jnBF3iDGfVeb8cpTCtuJojt53F076FbtAB+
+0r69nH06gEre3JjZjELN80FIX7zQwJqtRcFeR6oXe5sLa12BjICx7EEsKlW2B3bJBuVVtQZtXX+
53wcsLZaklyN0BodGHGd9THg2ZrufQ/Bl8Has7fJ5DL6Vct3KIi6oJeDpHTEW+q3Sa4sTVrrVhon
sLHcI+6JS6bqsUM1T1DpiIcTVtXJnxY9nipeKubPwOinLAssJ3mBsWSiztZBBZqhsnaXmqo49/Hc
PtbSNd5w/SeffK1tnU257yMhIwWElYNjJ7z+rinhqemiM87WWtRvKdVORoSma90pAjXlfmn5zOY+
ASi0i2PioJfDKyHafA/M4D0OrQL/TXOOulg+OSYMkw9hxn5xDcFcsjYSmLPT53F4nREvHns9dT+1
jtntG0pT7wumR7aJYhwjZ16cW2X4b7qNTNRLNGtTdjYlGmYU285nSA1pXCFyRSHmKRB/eCIGxgB8
oz2A/OKSk8rBUaWlt52RzN/9LjN3ftMghaCsKXu2vRaq2aQzNuw4Vyc7Rek85nL0ftke+B+jLZL2
NEVRWy4TjRK596yDHN9UGXbVsDZT3YtqvdDvkwq9A0hPzZs2p1jDqDpoN9WaOoxcbe8e1IjZfBj7
9BZv/nCIkbh8xsFF27g+6WeP3IEQBk3se6CrXZmkICvOTEC7iZa+xaRddiy9TseE4dv3bmsPdbCo
VeycQSu6a2J5s7BMR7dDIzK0kd0X3UMHFHA0+d059OLGOOGaILwB4SC7fpKMXyjvWA4CYelL1xqi
ZEksyzWsrTnFi1aq9Jg0ufWCW2vcF5WS9JSMmj9wFM70j+7kH7otQyDjZHyMLazSOtxiHvQaa04z
xDZ84WRdG3nnnhPw4wdvdp+zskfJOoyYJXToRqj8+iYjJxORi3MgCMo42IlZmLteaAZSudhE7dnX
IQnZpCR084RZ1hD3WWllR4sF9CjBwk8Z4AVRDEiz1ZpxsGc7vLgdPpVaCZ9hpxxPEuFOILLCuR+Z
te9VrxBGJJ1zkbb9fdbn8tSW2yLceViFA0iNhlY2t/ExZifGNQZl/ewMar1JTbp9d0BNmb5P4qr6
QgD7AOw9jPXJ88f6Zp39SDV9fHCLvi4AexVgYC9k4X6QSGOR1zh5fDC0VQIE5trnpRzSF70feg4s
flueXAIO46M7Gv5ubrHw+WQ7oUVxmsvgVno4k6PwjT0V/4aH6hWJ09yfl5RDxdYUgfx8soJqsSdU
2rVCupBm9iHVW5QvXtqr40pUwmHUVuWF7QADKgVJAsWQzee4LLQIBFY+SSG0EfmFthw3rfIFjE9G
FWKZV5+DTvPNamBEQ1M6aKNHZ5W3xeBPHzn6W1bUVg6Mb2nhKaQoOJYP3th516J3DcaZcvzAiZLc
olWjCEaPIWpTbzOXD6VisV6stamDUh/mx0mHn+OB9oi2q3Ru6bxazE8JEWYAKg4Vc/rii7Cz+naK
lFYaWQgs6B+IJaHFa9Pd78augk4R4/K5ncw2j/wihcPpHXO+dSb8Aeci8bL+6Ei7hF9D2eNeEOfc
l5tKdwsCafpDP/buOTVE9SiIxQ1TiA7q48V8xhoMnkbt8x5R2Je2k0a3WyXpSnbja+R6FGl3r83L
dMYiHSMzFzj48UiilcfDiftqMqLVGuIiFCOLOlo0A+4kW/IlVPGYWARD4Bm7RaiOzRq+y4Px45gO
IIxGWFjktRxM5Zq7mDvzSI792zA2y4cMn0oRkX4x2DtGMUocZVteT3GtnSQr9RXK4TRUY/YxdtLs
wqpuXLxqtW/GDCymZ9U8+F5nRqOy42uLVfzWnmpcoF6mMQMk2RMCnTp0uzXdEzGWXo8csVGkC+uL
h3j6Gc5quJoJSbnXYr041I33RIlYd9IXUVzZaKKf+rmDRm1pO5R6Mhw0q26OsWn2ScQa1KIaVYB3
le60QeuZ03UhTTbqxdebfZNlDPord7NCZVaDhn9Yx9k52HAcCaMH9rwd9q9BXWwOlPsU7GwnLMNA
lcqWf4DkH086UJi80iFEow3tOHu1I8HCHAIEO4IkIgGTEHjozVsumjEhtn7bZCH8hP0R54YVxjXn
7hxn7k7Z0mQTX4ftVAmsFZe84UIayV08Ow7ydtO8Jgnb/ZjEy/o9R8DWB1LX19tK7285QA5EBfBq
95sQItRHUrmCotMKHLya8i9xzqyoObLRL55H1LOeexbfFllHfdavHyQerx2aKMc/lJNW3DluM/ro
6JKCvypbFrAEpTwKCWGkZ1Xikg17d173KNVkOMVl9pWCd8ISlNVGS5pZZIZWWiqjunO2BAbb3G5I
jpkXyEJY7Jaj5ZWG/vBEhGYcwFyPYdvwyKMstT47ZBw8oL9Yz+VAgUagqyFGgK4s7PMLWc0BkRUe
6Ri9B3KZN3qB4EIkz3An2OSB9EH0LfGB/o9ub+NkOSEHys6kwgpuyKGsHtU0GH7o1LO1kX2N/512
yfwRE+q3imRxQt4ShuDUHEZiEzCMADoDITxjpO7BvPNWfOl1imOEZINjDCg5f84prPgITnpJqXVD
dpuNkdbj2AqK0kv2XYexXcvybAL8l03ElQmQyKiAMCVKcaun60Oz1fDM5ladhqkXOPvpxeyRkyLc
554xQzSP5YOfJ8V1iYjxsXKW4gb8tgvGVq58+t7F5Wshn6gvok4ss7GPHYQpHIB6BoUeQc7XcgD6
xqiWiS+LEsUbZfIwPcnifibFbD63dtseUAw2Jx3E3t5vzKMRDNCrC3txMt2TKONWwdbzMp/UaNgP
qzuZ47E1Zf0sR770EPWouJoKXctIpKkzDoEMU5di6VAIrTRVIZwosuJgdmmXhQvNyERvcybax3So
fiqpOkUfOBMyujPXdkhw6OGPO9IEshpRKQf389RCYl4VNvGVAM7rLE5kxdRv1Cx3b9B+69OsY6oJ
ZqQ0PY8RcymfXqr115NVL0lIYm1lXQq0PRGxHukz9TwMP+yh+nrciLnvDGfDRl2mJq1emZZdb5EE
8BQ2j9gsKuMVdEqHzbWnrc1ZxM9d5T6yf+vsHNPQfJ2Uq6dhCylP4VuxDG8FdVbnKa05jsc/8C0b
d3zPetTWX9gXxvQ0aZp7j2Z6bHeslv0TZrwcBCsViIA7IJfjmnZrH8qsHc+at3aU6OnTYyY1d58h
dmV+9I30WbVEMualURlhH9vJG6pVgAUbbSEnpRj/qkZ6VCvKkxJe/Tw6Jl0VKdWHc6hJF2SgWNI5
2RPSh9LYh19JiYzx+JV4jQyYIqVYOJQVIRKzVbLB4D4GiUgRF7P/V6k5h2ZvG+0ZvbFsMZOm/Rf+
b4Z+e2TUMIqyfd08Lpd6aOOJo0NetMTA+D0/pLXZonaQjfoYla1rMdkvA86tobKePEKjQnYm/hrP
pODm9UeiGxJRERfy8/fzH7iTvWEnZlaJk+cl5ySpkyXwc+KdTlls61A0BbIpxFKIu5XeQpwrYz2W
AwEPGfEwY9vc4mDhwzANEvAXyH9nrS6lD3NoBsRQAzsJt9XWCM4BL0yD32W4c1YfeGbx5/a1tmw+
K0g3fgQVx/xq5JVZXcCs9eZJmPVgehx/RfkEt8/X38vWk0eJNaTZa3jJeYHztHl4BzKxu88VzmWx
r2IQ1r+gHPArPiRT5kBBquqz8irFWW3v6s6Nm71fiSk/6pOmz6Fjq3y+p2OxfUXlwQ9AHsDH9xPb
ES3z8kXDNTZE06DzHTi0OgyRI2b+jt9Q57Af7MRwcKWgg93EZj4flCp63pLENsWvfE8gr21bN+TH
onQNANqM6gKLXQ2vpUvfD8LdeIWKNpGO37NcJvkBxYpVUM7bc1OmHNeRMy+zldshLihVUB4HQno1
qkIR25YP8mPtzHH/ZKDlbaOJOIdtQ0tieVC65XZh77X8NCp4eaH91Njljf/jrXoeXRwnYECNGLAK
sTtb+lDfYJRhRRl5DfPFg2ilXsARwHYeqUtWOGnIsvfwgbzFuSR/HYmVmmCQWnzymbIb9gzyWDQH
Z1/fE+eUwTlySvXyY2UbUVGTn/toxePkBP9LN9MauM2yCauKbTeo9SVe2ezyob21ELg3J68Z7Ndf
iJW7nxzBf/0Skfh7jrFrojwljZ7kPVQEzlbw/TtzQDAzjgwyiRBrie62ngVqPVnRRBkQ89xnkTBU
JcM/X/NH9cUvdAXX0vEWYfAgdRdW5n0rNcM0cZAMT4Hjau0r6N2ItoK74VvP8W5nqtU+W8vQkeVH
sRL5LarG2rwAtRAmVHT3Jcx4i8oajVJu1gpfoF5Fi+jsTx19DGSqphNH425FmxYsUtQ1BxfpPVmO
Nj64nZFGvtEZZ9loRr/zqRiogj+/v41teff2KCN2MKt4OtKJ95/pqpmtwfaxBJyBM+7tpj8ladHt
BmGTYjpRNC3cqSaKMOke/3zlf/s2t8ALnaIT4ARqVO13MZQdj9qY1ejCx9xksCxKiFstSb8RuMIB
woeB+ruiQaIv3r9ZhlZEtPZGyG3Fob/fQBi6BoWdjFSKqoxvVmtE82pjvp7z1W6DLva9q6ro3FvN
HttzTZBAAH4/JKFOtI4W0aVM8lyaCvOv2NbfUlt/vbHfK+Z1Yj6Ak+H8YAs98323Tt3RZNexoQdl
bM532LjnuzztGRd7lH1/F2K5PSW/f+MeaVtElgo04DxN754iIqod0kUNFaD853CVlq1QoT8n1unP
3+/7N2WYLjybS1gmdxbpnNCYv9KLy7jm2G1RHfr6ANqugxWV+75JRxUCZbA3/Ply729kLmdyH5kC
hhQewH+XzFkvRkbwBYtY+2PjwfAA94C9e1v+4oJFvxyWDYRiYwBZXpmxdn9+AXRFvPtk4TopmaGO
zIZSdX7++a+69snM5gJeKGC+79RzOpSrts8ti+yJBhbmlpnDwlw9oFhDyzAUr/FKbzwYT6cA9Fwk
8DulJyAmElLxZkjSBldh7Xot4sGC+AZ08RnpZFJYJJfNiHbIoGb9IB1hyjhjrOZ6JAhv2vTVmEe3
vD6iSha9MfVjm7RaurOVZO3/ScvYo2SjhUjYZlAEGc2tCTbdQwlYPf042jx88pLFQnDIIGvewEQ4
qLBKZ1mOfSl1eYf8kS/RH2ajeeJswYYKcwM72OUzm64cdX4wenI+eaT8dRXNOoF36OZifm1GjXQ8
ch/sS0fxyD2CB363s/ESBD3qCUV0g2YYh0m3t504T5kGzLHixTe9zA6SXht+lCeSt6Sd2zjKcsM7
V/0AEIwRXl0R1uh/J4uGDZzPOGMGiKEZzko6cfxc+3HJZJKm6ce1l+s9bemSzdS0eAl2iZtgb4K/
l1dZ37Khl+7IECI9lIPH1F4W9c0uLaboxk+V9jDnIpanpRnZ7geFZzjgccqNXYOOr4oagf3zShCy
VCOqpXYhsHxGKtxQKVNUITw+KHCa7KBR58vcDJuzHmMyG+VJVjMbdEUENHzej3nE7go/o5WXvFYC
zSRQ6oDJXD9KY9Kry+xOFZ6tDNVIoPyl7fbjj5+gMouLKAgamheHqXODOcky/wi39+NDcHnTLjR4
z03T8GIJPFB5OFVjOtzJ2W9fieaSkDctKtw5nfwos3332RQ9d02uw3Ms2tTdxFLWm8C6iGH1Ne8t
LubrIcfdGjg1OQ6GY3GAJOJg0c4/p7QZ91bDF0v0ptaN1c4C2fxOSIx5v5AzZBHESJ8BrZCEnZ85
NiGs+/PD+i7VCHkfSwUjFCFKlJiQ6Pv74uRjq26FUSNLG5DJEp7rufe8R9Ypz4o1PTS69Cb3FF/B
n6/7fvGlrdBim3W5PjkX9M78fl30P3pJsxd8d+mzvica0PKu4XR79+frvN9cfxhGmZcI9eSS3vuc
Yqio1DdBD9FXevkFx4yz8vBurC9xEa/k543G3yx/23L+67aClgEIzeDCm+UIjcfv7wwk1xpl3vSB
JTT3Y4pc9Vuui747EihkY4LBgYnkddV17xKvRvMieQy///lN/9uOg3kXJQOuIvQzCAXeCVomnqK5
KiBk1zTzb+clntodaS3f/KXnof7ztf7tBuJaNqUBnk1rGrapd7FYRFLUVk80MCF9TfHZtpGVkvBR
8hskC7aB23vz15+Kh39+XcdhRLBo6fEI7P/9Y179xdTqyoEOm7z5riGHIgPAc+8N00BqIuzla5Us
3Fl/vioP5Luv1yRNDJUSSaCCidh63yHCXlQ7Q2xMjCSyvNX1YTgvFoYpHBpl3e7JV3W+Zm4xf7cJ
N/1qa3IsQzP3hjdqeTO510gx/mo2eW/ukZDYlwJij34FFJ/3LtLgp80Je0WMq2UQ2jzmH3044rcq
M3W5a2LCf/HLI/wIQKPBF7OsnXakQI9vZeZtSprMn8/EGdgNAjt/eRP2OHQhsTpdfsWiCfPTOc3n
ScZad1gNcz4hmai9u9nAHg3F1yfZS0POCorP1KJgnIgJza3Ewf1x7FXs11rYwm9V8C2VGxNL1rAL
+KZkdRhib8WK2qxkwQxOPdKmYvYsphTdShX0SiPJBfUxi6zfY+hn/N8wH43MCfO64gju3VkjbrBz
guq3vtFlE38o3MSAXV0nidBeOXHu7QdPtoh6VFVxFKXNlZ9Zp43Jfuavd8kgVtQenoWGZMW3sOXz
jNfd2FceAU4W60s95drtAG3/MP/AZ9KkJ3ACKvVrLglxBvQjlmywK8kbQT0DFLzwIv2cUiQiji0M
5DVyG6Mev5elsGvEImPCfrx4FEEOLmK1K0JyAZJJJpK7tm+VdcR3RF2Xg8vsOSPPxY2WSvnHeU3E
y9Bm00cbtx7jgebYJHw0wr7UfWIRZ5rmXravUUMf+ny7tZHIW0dYZArysiZmZyIlVFqhN09jfxmK
Fc1YO9mXn0u1DWjX82DEWnH1E6vJLaKwsNxM21fle2zVxOIyJv38+xA0XnLRscZ4V5nsPesKI2/x
MlMNscN3N7dHuaw+eQzloL1q0CaPFuoXQB0c4Osn1CoEchoaMaBjq3WA2UyfB5tQ8Gha/ElGpY/r
iPAOpeLrvAYXjvpKDt0ecUZVXWfTsIwk0DnonG10NxqqWASuu5+qlLVfeMl1LZP24FSbHaok+9QE
lW5TbFo8IxXE2Pbl5n0m8Fs5feNfmmWeD39+8v/9ubeZaim7RR/oGGgWf19vyBZqfTnnHfEjgB8B
OGKh3TeyXevPPy70j6y8j03Fv+8DH39rsfiP7Rbbhf677OL/jaYKg0MAhlq2of8cDvmo6s//dRrK
t/rr8JuK9L//359SUtv+l6CYhnMNswvPlMfk8FNKyp9AaML6AYwQ5eoKvsK/pKSm8y8TtISyLxcU
w/1xIvlLSrr9EeckBiB7q/fbvth/UF7x7uQDMrLhI5gRN4SE1Kl3CRWGWa0AwcraufTTFsoiMbdJ
X3JRfK5U2h98IKeo7K5++aD+BzjoR7vSLyPHj6u6jomWlDIP0KF3V+U3CCTIU3tntBK/D5NekArA
4SWjXMDKbohGQsHtiENelXeJnZKtV1XZpejTp7xGaIoydw31Oreif34r/8f79Nfb9H/f/n8WdIpc
95fvaOt2+a185fzWvv3W1fLj7/+lhbbpS2F6cJnaft64/OG/iEnh/vxx//0Sb2rZ/0IdTJTPVsu4
RaLyCP3f+1b/F/Qf53sdXRNsIoPKP7hvxXaRX8dWfj6Z9D5eeGzyHs/cu7G1XoZRkcRb321ZBhdP
48iNfpf4pM1w0MxYzd0Z4lnJ6cnzp5ucBPbl0L9aqBFL2zllE6kSCKchV3RXfWtnRBF+SgA6mSFV
FkEFrTezqD8ROR7E2b1v4gtekImZ4F3hOmsYWAZcCIluxyElAnQ/VlMduHb+ZuUOYYSrlu2nBNQP
xMEI2qqCvudAS09liv4yjJOsxBGbrrs6N78my1KFsdc79IrcDrQXZnnzhWA0PaoWjWhNgbs8aR9M
nQ4ilVpjKHuscf5kPnvNgge6so5+4ZKcXablfmjG8pkzXEXcJnkpeS8PxV1+R77AUfrJ1YrXwep3
2K5O/nohufoD9lsPMUXXQkoaJZkys0YpefLS6cYaSM5WQfXFbzhtTrh9DsRyLpYf+iLKU7TVPlFb
1hdFLiYiKZuQFLLJ9rNApmvX+GjiPYGqE8jqTnOpW5iYqubJ2TWdFjrml9wP8zEklom4Qpgy9DRE
Sgbd0BjH2iiFCjDHf2+1vr9NkG3sKAiwXrRee6uEFYeYMyw4GN3Y8jryAyUJX/MBFnYg1mwve4F1
2kKzbeozAox4JMWW3T4C9v8yqhlbEnjNflPxnoelK3ezAxLcW/a0w99CQh/4B4XZA7mdDSJW3+hN
3PhD9yjLPr8FVXQP60xaa6GN6VWGmn1nyOIFN+6wc7Xy81iSml/kJXJhXFYgIDmS0HgsXzgEGbQu
GdUNSJ55UW1HK+uCs2mpc2JQ5XIlJtx9FVn1pB0ZoVrc17pMaDhE5BbanU9Ep6jn0JUqjczSfuDL
y0Jyw5Kz3ATILincR8DKe9y6NTrfMt53VqOHo700D8iukwMCjyeb0MnIqshHjHOT4HNVWztvmgZi
77L4TpfEfw2kO15qa0pexWS7e0mY566rDQNzle2vuy0o8005ibtfxu0mV4WF7IjwGb2ETRO1jhwu
WZpzPkCgw59zphgHJ9Q6Dx0YArxQTYt1xWjuBfHczxADqLGzFo8Xwxk4HK4mJIPuuM9ywnphNbrx
O+LN8bpC8s50ubrmvpggliBgpgBPW2ZE0ThNI0zeSmURvq/bTa2/z9g0GFcJESo4coTF2qDbRZgQ
DZrL82qw45WuU5PRW6UREYriWMYrOjOL3kEDHdlLmRrUcRirHypd4jBEvX8xhhl3XO7ZZZARNr9D
tTmFTQOtzeeAxdpZy/2IcYwcGAY9LyvVKTXNIYR0noNZxcleJo04EVBah3i6jHAh5x54TxA7OubJ
zk3GpxoCK8xG8dHRJnpPDH85gwhg/p8pGWW6PswNEZm0G393LcxqckSSN9m8HU0tt3XfMpZSYrP3
+2pLa+dJpt9honuDyotu9fGBUTRFAqzjHZZGQzTUN9112ZTihDtrAXDcjOTGXO3NMcYi6ZsqSNFQ
nOsG6L0Hs8J7nhCsWk1FoAi6CeqCKOcl4aznVNnbtEW2IetrzglvNyi0fok8va+PTNMkT6r1FYAb
dsLyEUOORABrcw+uOKGr9Gh42/ft4B6R5TtRl5vp3xyK3w09P7YO3+Awvll50Pm9A7i1ui26CdnL
HUPWpWKesHkS9NbbITh72gwJYWPEfwOq/wCmfpl5eNVAOlzT51xAWd/7ixJhTAzRPBt3Fu1Wa7fB
wXC++Vc58clwPK+GB0IUQLMEz5NInb9Bef5tu3SQalO35YBfMXC67yCWBcqRm8IVd32Rf0Ln8dIJ
izAoKf7ZsQNGCvCK6dkCSOK/35ddxkZNb4jb+XejHuNr+6Kn/yyk6P0F3Hez41L5jdmZXGAQ1/lw
k1v3efX2y+zzP8yn7yCi7RJUDXKDQPmCRr03OuG1IG4WZeadwpabjhcLQn+27nXre5t++fOl/v1r
2QA/SskY9D0cXduf/8I85Hxfq0rG/N7zZTRqw4OfLa/95P08o/1Hnuodqsg7AuVzthZDhjOLX3+/
jEv+CsqDNLs35QexfkwQIBnqS9r9XR3o+7djgfOTAQp35AJeOtvQ+evbWWxtMBYvye7ckoz38k3L
HpDl//kje1f56YLaAd9xXHFdnfA/jra/X2QkmB3Cz6J+ihgxXSmYkrvcRxh7VevjuXJV6JE3kMcf
/3xdsX1Ivz7BGAG3QEHOcGjMHBxwv18389CIr2me383UDQeSEI5rItsQbM1uGxLzofbUUNKCNDY6
radbUKqji0+m4jmTWvNi6pOAP7GbEEWafY9razyRffNtTuzsLmvQ27u+dA81IPTeGOkx8jQW4gEJ
DINtN5FpmjFmrA7msbYA7x6oj7vFyy6DESt+5FSxfWxMe/qb0sH3t85mfzSZGAht2WZ+8W6xbDu/
8m2Dl9jk1/Q2aeo78QMIo/4OYOeG3D7A3z9gigBxNPKPARvovFujkDzkeqJB47r0uodlXRuh6RbZ
UZr5fGzmdiBAZClekF+moeTZPUzIt3WESH7MZwd9Vhtoz5iMk7Eb93M+xsE64vgAW/tiD8K583E+
nNMyj+PImcxXXceHTHuJJ3awLxbB/2N85TJucjqYzBuacuZwUMjQeyRdu2SwPfJHchdDixoa82Tr
+Efq0phuxkZWjymdUYdlmrH5pCL5PndzdVjrNp/OG/azR2fElA40F/WTQsw8iWKXaP0TTo4Rpq0a
EkzybMdO6DfrdC7AiCIxVCC0Yyq32oPXdvbtw9iaVUhaAz/BnP2bTMeQgVUSjdDspAjxeAJREsn4
WaRIdnLIs4NwrfR6KDvORmJsbr1Z6z64BbqemrT5T5sCbwldfNVXDtqtJwQp3TX1LM7ZdZJ+r4ba
R6E6lVFmphZVdY55JrZekY80FgebsIuvWHymcB5cfZe0k76fOfUgmiE/WDiejtqJmUJLxBT13vKF
yFv0w/X4inufhuBCScSgNCaVS9od+kxR+pekH3SzfUFAieR3mJ0IkyfElpfPlwREdydp17N3ppjH
qOlKPqnYaq+B4eq9dIgcmz201YxXWw5i6l83pbXedNlYR2hBcABVaPCTfumOXYKUUGGoZsRE0cVZ
TR2bsUj3RiuQ3wLgqaDTKKP2pe5ed1ZRnrrS5ChAwMe94epcIJ/N/LjW8iOmWCyFSMaiQUAnmJoO
7NZ58mRUuX8hi8K6wp+iX/XOhBu2tNczu4t/sHH6ROTTIO+faRvral/LI21oPesb6brXTIdLsBK4
iTC8aD6gxrC4ZZT1bSs4sghy7tW3oVpfao+y39nrpzO579bVGpNYWY7++qERfndRVT19T5T3GRa2
D4kGdaLh/1B2ZruNM+fWviICJIvjqUhRky3PbrdPCE/NmSzOLF79/+gLfuy0k92NfZAg+JBEskRV
vcNaz4LICI5fApgxIRcNDEvvitlGFJw46d6o8cR4zSJumKQafKeuuKFDcg6524soJawNXkR7gXK2
IqyxiAZ+lTyjQ5gi1TsoaSG1o+hxq1/sedGm2ayAK+TL2xSR8IkKCISS0ZXHQocRkBDBe6iblC84
X4laYBQb9bk1HWoe3/tlXEgsSq1e3HXThOtr9NbA0MiTJmqB0IsqIVZvtYfIdz0GrUXvbnplA/ZK
zDesyvW2FgP4Mkv2+1FXHf9cwwGj5dWOZj35crEcbkSDWdf2KrVhQhyHa9a+eYrFaW3rd40Dxslu
kuGAIqw5a8t0STxLJ9w4BAwUPgYuCkl11SHzilpsJAfDqRP+yw5JlSSAhAhbMbupkbAFa1VlWAuX
LGzPmk9+izZagQuOjKTTN01XMnmTtCCyqYLcQSTpDio7tr3lhGOsjphqahYrzhNNz5nqBCctOWhX
DrftVSEk3Saq8ijhG9x4OMDz+tGbbVh3kAkWxJojhLTtJIpP7s6HQZAhwInZWK9msnQwdqan2YE9
V9exQagAjhIAFUBDMphWbJjHDcyh/mgXLlSXOU8PHaOXPVA/uStVO1yPCiNROYMymUs0JRvNhOih
DSjiWSl8KDSZITA175Ymjj6T7Rs6RNTJGZmC14rd30Gg+Wb9OOb7sdT87VxijNBjFw8h4SRh6dg+
aRnZIrc2/o57QsaAU6jxWiU6mVoDJ5kxaPobO4n+tHoL6SqXDQjQ/jZIROwGear4nUKDPzROW21L
IDCRCcEt0i9GIk8Wza0x01lXmcCN59TONSCcNUrb9nPNpX/l55p2FJlOk5D5pH0YjX8k2+YF2cCr
KvWfcw3g08kAwhtllkX2RKx8DbLQnPQxWE1rDebB47AsSCFdSCUDtl01d0Y7T1+kwFx4NaNlBroz
To+TbKHBFWN7GHBJnF1pyJukYa4ClyTbKT+7Bxkkt3ItlyBW2oM9G9Oe0Bo3auALHWj59KC/TF9G
trc7HDjLViMgJRqFys+40LXNrPG5jhBjfmaq7rZNnlT4JpXEU7QkP2EhuVsA3TMuxzG/nR0NaIyM
2SQh196sdjKe1cwKY5EWkmvA8Bq+X5YMNYa9RwwbSVBCNNkjW+UajDnvAtubmZABPXsxVGGzt/fA
eMCi4TNSw/IhHD6xUu+cvY7m8sFvcq9EzKEyOvqYnArUVeehvEVbU+QMZNz5o69c/bFYadu6vLV2
zG3uW71ZI2GqKTJSC19zOn/VDbmPMxbTY5dXTbAwZMLbMeG8pKLB/eAyRMvTL0nE7T5zyHGwsTns
tbQ2QyTnU8BFmt0urnhvsj75NKdZC0Uf9zcekTzv/6SosFLRMkjiizy7uYByXNvlrhJTf1CpaQSa
MeenxdP56JC7BmOTf4yLhb+1w/1th+g6irvUc/DQsuVLdmAxM5Ogs66FBDtmuwoh4q3yJ5JsLrEQ
5LM1w7mhVNi6Nfj1fvCwxJEHsyv7Jo+Q7HzQjiNTWVqTuDfrB6Qc47oBi6nzR4QVPugKqXqJy4hM
32rc+HXPDQkw6sGymFC1WckdXsumDezYGe4I1UORO9j62SD67OTpSbrVcatAflkrf6NbozQ2bjVY
Ry11k5DcOO0WbxRygeniXcdEtkkQ+J77mnudLJAeg7EOc2Vk8ygEgBXMG9nLTIl7qC7TGEAP/F/b
5ivpFGz2nMYLWqaGxK00RkSiCFklUzqHLXETWygTv3Ir7t7AXHzNl3/Ndhfy4AzHtB+ANnea519j
wHvLHaa6RooqqfTMcr+Qt/HFfBriT49BmL3Ih5Wnb80stLcJ0Uc0Wt6I+VI3H5UTA6GxayKN8Kt1
57zQGNUioQ1LXyR7zOs5w0lvDjI/1aEQyT7ICBII+tYEFoe1JfS6mnKjn9TtWOpvSdOQ/cT+9t0Q
65dlY02So0EMhIVbKtCBzp2Wss62TsWgcnamdwHzYgOTksMDWTrN1DByZYImODtlgrtXcfkqc1rq
UJONtyM872ZO1FkwCh5I1eis5y558RICawyP1OXZxU81Ed1oKUYL8Sh/YUX46jRSS5IRAo1u4Cfh
5wxOBD1xVLHHorVib6maeQz7Qsf84rg9BAnSoix/wLbi5to1JigefNXWe+ri4rrh5DkzEa83i2Kk
Ml0SXPHUxE2gKaf9yVgQIiLfWocdPMHJ68ekAeBkCqs8VvBR4YML8BmBXeivYHPKvUJ6HeCbbo+i
EONOk5V/bAcH+rOR8LGxQ8PYqLyoXOx1Z60xvgocn1FWOh+CPX4gdBID0W87J1z09g4eYPqk+bjx
JaS0QzEU46EAQ4bVKCXoYvX9q1Rzz52PE7SpV+05IVdyOzKJfc4MMlQ2NSuJlquW8Vde59iMEGgz
cVQOb21ZjklltAH2b+9eeUziTKEt1yUZsgEgzY8aL/zVPK7WNRbON8eg/MoQxmFOWCkSEDM0e/wM
JBa5cxOu0pLhMLqkO9ajvYfHMLwrMhrOi+m1V6mSM1pMadx3FkWtwdnPpQuXaGnueOKsUGdnfkPy
YnFb9tSxztI8LWnHY9N3JJTlWneoO/EDhT8xh2m1bLu4hvgnhq3jYwBKGRfsiFE3ENv16Rg2laVu
kGIwXrbwnhAENW3TOVYHowFKgvO2NZ97S6wRMiN6Gca0XdCzkDmlZkFKmiHGHq7U1IXs/uNbjFTz
9ZTYyTUHndpPbantiYLpIqudSmauDM0NmY08v2U2curHw3XWdkhIOukc8OmYxOpeqOt4zP32vkfv
/AHFI99W0kKaV8vxEfi3xa3ZTrvKld4jKRUKzOvEjWTZEiW3Z9qHptetQKNlOmL5sXd9z8+wNchO
MXTvszYTZ9vW7GwaRKdcMSlmk0kkEVWCva0BrRFx4YnAIuYiBFq6J9y3RN3SWFtGifIarT+/WGfc
Tqo/l+ZASmg6Mb1vs2hp1XvBGIF8UqnwGCdfpOGu137Psz80qX/AtZqe1WIXgNdQz0EJ00NhTVqU
oqnDnmnCBJU9FsjVS5MN8/v1gWCz9gYGAYPqFQED2lBL34+tn3wILFqRQNm6w73ISkbG+b5UxvSe
1WK9dvSGyPlCH/ct9qRbT6TqOYdGcGzXSYWWBjHBT1R7rcWafeiU1Z6AOvsvpdPmT5qG/JEjEN93
qpHNiyd22rE5w/Lji3v0ECDNFwcSwBrbxb0w5L6jRJeMSxDXYVXv9GZH6ZYi/xHVc663lHh9Hb9M
TLPBGJT1zkanEdZkdqJiyRiwzBqGmXWEOZGqOJL6+kA7dkHjKXvDJ6cyFjR+ulcxy4Y1M+a3uq+d
7SiS/oaMebCkhsIubdAvA4/4SFr/gQWNRuoOMbEx6R37UuT2NSby/N7hWTqQe5PsrJ77i0I1P6Md
Xs7taluRIZafWc/sv6a63KajqXa+05ENszIPmIw0DaqZZQ2NdbXBY+sc52zsw8yhMNWVK667wQDw
KqvDzM9452irF4IvrqKOMzOkWb/LjGQ+pFAxERvO3cnRF8Kve4PFJaHEVy4bvYBOOD2j7OruSAoQ
R6Ou7a1yRkAyREaEuOjqPQy4SxYycEs4URPBRoQ5MXh2CZ0BkY+2JvvSkK9soKHYe9zNoDY0/xVm
JeIWw/rhsHnct6o2NiAm+5MpkP0ko/9Mu8WKbqKSmobU32JBtPhayFSJp5qU+1hYl/xUghqtyT7k
JvxRyxw5JDzBSZDxudRWhswWtSXLTkMHFeiwXVwftcykLrO5qxE5zde5T76rh9mI4ErbebKyecIe
L2yyYcA2WW0z7+MRSVmOA3t3Id1AW9AkEh3NflqGygyx9iXBPBufbA2LQKIKvKry8p283u4wFSh4
xBovN0ObkBtZzF+jO/pn2A5tmGNw4oxslkNSQS1IOw57aHv1qREufFezm7cJv+egV65EoZ7TT6WW
d0SQbb3MSrjY0kz7p0lK4EEBh7jngyNZAB7fR7uACHGK6tWaxMJ5Jc78TgBmEQoc6Zo+QFqxbYBK
AqR04wiQJPSnqcRaNNYmoAvyr6PRo5GDyxjTlyLPw9AZB8k0lqx9OGLMmSYaNy3LH3clGTcepw0J
GF9x0zEmkiQu9zrPg+UlaNNGTOzxPCZ736jx9mLOPxIiVERehhib0bDWGP1Bb2tzzw8jyGbrwJrP
vhE4FB+x+TmBHORz4Xfx1qolzNx4dVihZ3lEqAF/gVEynbWbeetqvXWQufFipQkTA0o4kjEIDFtl
gZ+uSh0oWfp8LS0LoNVivhRdp231vOrZGIl5xwjYjBieEirigjfdMQ7zUZmTerZZ6ZYPBDBeDlit
3mFJnlj4s/6dcDkFBuS+DUMGWMFQoMiU69kOIkw/X0iOmxh1PePBmsrfTLSD24y/RG/3G9WNcJII
gtz2xopQH8wfSc5Wcd/k1FBu29e7dFbtQZtVv+ubud5XpGbuHaiF0US+17byp+GaP6HetjgRry00
bFdLvAxvuCp+suwj3XkZCP3E7hkmcwVCGc950KYuKaltSeseJ2rPFIvuPYOsxWOMwLJP5WOT5M2N
bhi/GgAgG6MlxNOZkCzgAspvfCuv97xPP6gKk0KFEep2mpvubEroD0iJ+tus64vTbI3vaJFcjjcm
KHCqihv6GMDik5ecM7UWFESasg5tAaAcqqy/L2TfnJKBsTPRpVia40vsfd/mR9es3Bc/0c03sk7V
tluWcbP2CvJCK9y9zPlhwjKFYDAApLiKkzgJ5GIzVeNg3lhywjuZEwVGXHvYd4O5T3pVHUiENm6Y
lPM7gEu904Eq30ky+SITjBsFZpztSGLHk4iGK0ri0Y9wXZEu7wr+mtbCHYxsb++QChK1mfeztcxh
VzMXuyW6YNn6pF5HZO/wyLFAvyGmA+5ivBi7xLhcVfR2kQsUAJ6t59PtOgSLt87L1HXN3mSFvqno
XYKqVoRJWljlBCvma5bkfRiLuT2sC4HbXjaVkTcsKA9SNpcxqM0DgAmmEHgbwlGZFkvYzNkDPl42
TTXKLc8kpyLW1UjiaYxqT3afc9ymD9jn4dDzoG7YqnGRZpchMu0iafWdiNaUEce8I8Oa2B4AKPhi
Gxg1pIL1Fx2nKE0YpSU2Q9dgCCCTmGouqetTZevATEbjBVaDHhDl6G0Y4owbcjKJyio0nEWIpDGX
+whGWdleoTBejm4qql1MK7SVbiOvTG+AFlRa9e6Cst/YFpDrtdQBn7oO8AmnMG5TFAv7OeFeX7X6
C7gpkBSiVqKmZmC3VqM6QtpipjtAtHdBKe34IuM90df0inbvh3K1tRf4JcT8uBpFqXCWIxqF5pj1
mvnYppzNK9TQyPJSHSt//87wnLhsrDtkbYLEV9CZE8KFczvymI0Fo1YYu9GCFjDMLnt0s5QMhrtn
HXU9Efet2KolB1KF+eCQ4JO9ny+B6IY1E/0o501BBbUxLKmCyvNVQBs5MOOjfSewwftRreZyJYX2
6LiMB3s31gOZzDr3A/KARHcr6gwyVST8a6sEHMOqz93Oemts6nztbi8z/sDvPa5p01Vfc0qSON8O
+y2BUjzICAPeQ6EpwxbS2Y+YjuHK7JhNZkVJyUBzvxGLDsSaWd19Xtzq9anILdiv5DEgeoWW22UF
n60hnTODTGw8Bl8uen91DQuwiLTJwwBL7ORhqdzx0U5j1EWZDjE/00nuEckQxUsNGAUgO395eVk+
YBERHnQlX5htMAFo2cXOmJ2wwmrhRO4D+XZO95IVyEi60ugexrb2Khpij3ymshivAS5oISEaItC0
xnxmDTMR9UYhuKmbFqL/XOMdFlW2jStEBD569aEsbxet/9FNly3ATDBpkRK1uJpzdwUIoA0BF3af
hfSnmxjyzo3Z0M660Ft23po952s8nBDj4Jcpa1AbTKMbpvRZ7oYuQ1wwiJQ61pg0T9AqzV9EZl3i
p2Y/IYJAQ1oBp2w72I1+rhf/TeHL2LX5bDCYKikL9a4P7UV5J2NeV0zQbrvLzRzIJI19wNhV3/Sa
KiKM7cXVkpsfqQMhgXkHllg1pRUyl7VMlo3jJ/IGWk/ycywa7TzaVFnDsopAjxF+88OJb3H4L5ck
EeMO1iYBKJ3LvIwhAjyqFGOOZy32acic+YzyoY+6pl9/kH0FO12XVUqT6HkojOSPdqpRWhidfLSw
kFosg2NpOOwruGwE9N83L9fNgxGn841DwbURMSy7OF210O4z49XzK/0XbeJPqIHzmf2b/uovK0Ri
pxk1rqzJPzpAZvApu+l9yyxup836o2WAWGsFPYJ0vYiADHHmwXsW8GSIHJjH6lEfpcSNIUs8Weta
UZuu1Q62tGOHDVkT3naVUlHq8KxUOfGZY+faN3SZnxyI402Mrziol+GeHWK6L7kJGO5SNkwma9kJ
HwILsEEQZJA7oT902iXjPKcnrojTXZ2CJA3zk4TP8kR7yXYHKPNNpwOVNlp8+SnqfZx5Fkapdn6/
xDZuU7tKd+S0TIBbSjBtiuVDiOJ/CXuelNt8Zoww9fZEL80MwEDSDlagE1eVrqY3Y+VeLqzEfned
GEM/borlJuscbStFah4xYDLgKDXUbWSlsOzFghFUKee+ARnmF/GbRoBTqLw3izJ/AI3ePjmWPVyL
olp3VBUEWwM6+DmwKDbdbFu+agY+OC0fpkOqt5do8mUBXpfHKbdTNr4PRmkdmDHPt6Xu8Vh6s/CP
nEhlULhd+sPPCnkU6zicZu7HoCX6J8xTT7vGUXG79AYJCmAMQ49915ZmrGM4peUXnHetgkaaoFkn
2e+gGw+BFHpJ/V+4O1yLsAKSC9nYL2f1NEJKx5rfMqDt3FQeUH8iQPQGY9dk1GlE4gzh2nTel6am
IXKa+HJH03OZl3+rs0bb+VnD3yvYm8lCvsYCwJph5p8EP69HNoQvi78+e3nz6Wo6o+ox9XDQLm3Z
IG7q7ObJG/2HhjS8YcejWu40gpaDeRn6JdAZFzy3mmF95q2pspCAWu8qLlIyUmBZhE3mVFz6RXLV
l424U+Vasd8C/uU5F0bmdeaZcqeDCCQNblg3BJSgpDSrlgxp10t3okDx2K8x9jJanomFf54InCTF
osjfBtPuxMn0M81FfoWnroV4yoqmNlBiZZVThoId4ZkpB/l/hTMl9RbyOQx7v6nY2fnajwZbTMDA
GcorQ6zATJouylghR5NRs0dMsa9a8ZBuPS1NTzFCoaOeJsk+jZmgjATz0tG4BcgMg7VLXfBEsg+5
s0CC7mWraGQAA9/TkKFba60pWghe29sGVTRJ1qSAWJYbVTBkIgDXJAxOnAFjucrQugRWD6pZ9/iI
YvSH5AjoiVUGU+IVhNcSdjQWsRNOM5OlRXgE2n7G1V2u/ZxaqbjJU2ZvooVBAkD/V6b5q4TlYhFX
nJs6O/tLvSbqBCNtub5Zbad/MuTGljRxrz9MXe1txzFZgqIphygthpnOodI3i55210NMxqiuZjPU
PHL83N61Ty4ZLIHlDCb1H1Pypc+wRTlmOK85wrVLkdb7VRdmCaMLwY4GQRlbJ31QbyQM0WZXEFjZ
BfpJ5m0KxGfBMKp37C142jud9NwpeeDes57jixaY+Wvxg0/d+PDbirgUwgkjh8R5+jVyx1mScnY1
/UfpuMWtYMu0rRaSGUg5Ku/V6NsvBS7UZ623AXtOCzNYn8CusJ96uankBG1/YITsFs6L3TcAk2q6
Z99JQKmYk3ki1oO8n0zLWd0AE8bzShPpDi5Vei4zPdBZ6LxpCvYU4S8aMC6CNmpy75bXmUxktG15
AzG/dyYk/HMhNgtFyHkU5IQUFA7SvODvDKeLTG8e9lq8DryBcdpD70mOqGMtqEeu+aJKwyYjN7Uo
Vnx3vhlbaYfCUenJSYT+qpUWFZPdx01k1wtpeM4swgWD/wH2nPYIA9EO0qTyTnCaUBx4ZFz7HU9y
jhE4BAOPjDXW45AmggRkTMpHcDfw9krUsyvrWkjGgpwESxhbbW6GHe9m2QH39yICsYj7roEK63ps
YVmw5EOJb/8xqfCkxflIlHySJLTLwzsZtSOC8pqoK6lLch7G6ZRK4M05lj8Esll61GAZsE83KZpc
NtckLIydPYSuVOUjaaD5J5tB7z29RJ3rBPn8kjJrCPkd5x0m4eIhV7G/N/Q2e1+Kgik+UKcdA7eZ
JrKCqIyv99FlU3rPkpGV6qShBYahQqQJOlP9ZiS1ZkMKNoJasWbqjnk4q1pIwhBTYuzI/4BwGOai
Xx/diipReTvbli2IfaFvPWYf4xbWtToxGlzDKXVZ2kHAimxRnkVeTzeLJm206uKzcgnk9AXz61nU
kFfXKidHCZerT22A+EazP4ArM96Urs5Y0H4nZFLfuum8klFW6V8pdf9mVloSCIIXL4ybzarXG6DE
pG7azmaqYAPUGpkQSK0Y/jRJnD+AUXHvi3LOP5nMjWNkyzW7ZamI0pafy24aL+AqqLyk5HQA4nzD
VEQFd+m5ZKnHGH7VD2XJmNxoShxwhEPf1e1kVrD5zNtMFywopXMzUfbc2TRuQDWXctpB+oyj1UQo
QhGsb01dtIemKLut0e1NzT4lGTaBYgYqs0krqUJH6P0W7lTFcNTFvLzR2VlcZbXJid2m1VGMcfNp
uYzRF6WJkwMz6SdMS/x0CfBZWV6qN4qUiEUACzs30bcsiP3jYAxWOLFqSp1Ou+izVRvIjuMEUBdD
wSQN6jH+yhJ+6lYjzBt2E+bPirbLDruV4r3HcBiw50A6UNoZ2CzHm9WzlEO/x9jH0MHRs3hXpYKR
fWdo5yIbEWK5abfVBrIyZgepPHmjfBaxIHLD7oby12RY8Uvcm+tdnmfOs18AXNPyRGPuKNk8lO79
DHy5Dyg9+82ftXv/RTOIlhfIA79Yi8XFd9dvq1uJPsBruM1c89plKzxC47PH6mS36sYS9dOQxK86
KoRGTts/v/Y3Ix5yRTxObA1A+5goB+1vzvFyqfV5LM34BtLmdeFP4aBN//It/a/yTvOijPt35ZwN
FgVxL85pzGKXzczv0sRiVMpOnK49m5CSGcxoQCcAQ8+nshvQnjtVj/LdWreJ5c7w4chziXWYdLKm
4dSIpfgaSdmj55tS/TglI+mIy5LtFwtnsgld7JagWfnKjcoY3W0oAf7y9Vw0hP/x9olUQDkM31Z8
93+Xpt7Jxa3aSwDkZqpv+nmXwR8ZvGegqkFDcF0P/P7PX8u/PpTfX/UiJKWTR5Stu8K+fHH/pr3V
tSSxGZUO58TpOzT+LhPHwqAgQaOwzu+Y5rDkWpaE7s/qyCSbkk8I9daGW5u51UoJvEp/gSpMfnjG
bPtyAc3PsYD4OUrk/qN5GcSWFUcRE4hIAx63120bU/2QD9UBOYYTGbhar6AVsx4aKIBYMI5EPRss
aPz+UNJmhsRC+wGr2+fJHOsQJ5QM+Vs15Audu280xdivYo6gQT881l39FC+uTZGD66hJUtMKLAMB
D5UUJwj+mF1cr4jOZB1vgdwOIOKA/WVuVZwHQrEf1Dh2Z5d8oLBe28eCrLabzND7Uy1QK3mE8WCG
BcMG1hdRzB7oohYCbfvgOvY3o9n2oHE1xFvJMoQd2ocw1wsPuGF3pMqk8E2zZj5qVvnFs+rdpZPH
ApyMumsXkPXBNfz5JWOgzxB3cnAeK3BtE5yQUFkUvOCGMFi4nv9LlTZ8YEcniNoUZdTXjGJau+8f
mov3axmm/FwilbiTMinsCLLASs4nTVqNvWErFqeC669g64vOyB4xCdlba9QuaC3nw3Ra57BeVEIK
N9sRjrozbBYI8mw2FgFTvXSucVlzQNEGcIuCZeezLcuDpqn8vm/kGM6uMW1Fg7sZTX/85Tllup27
G6O1tqBFyKlKTyoz2VxkFbYjMo9vFSO6L9OpGegu7KbkpnCYosYrik3gku4BrYu6SkwTuHld1hsJ
OTDwNbis3HjMMDyq3JPvjJ9IvMWdn7vy0LsrtbGh5WfikMvDCtMirAa/2tH2cp2roseGE0Ogn82+
vMv7Bmxl37JT9iDdB/1kx1akPGaXG8OuxhMG/DU0hhhvC/4ipwQtphjEO+vHhKV6U/P8FZt0Llgt
uKa0onFtKClTmUmG6+n4ImaH68clEmcoVHOy6+GV7UP2lDQTg5IClZDlmsm5HXSCmPFFX7euzfhc
m/QQN72ATtgQcW3n4N68Um/upPZT9T+GIDPNdYceEzMMVJgnT8hbrWuuMvqHqYqxaq8j2joiI5HC
Nc912ovXDjzlQ9L2AAX8JD1IwsiOozGmZ3+W3hWXL9Mx3sHKRqEkiq9rXOeUqUFuLRbKPxpEfU+1
oIBY+31nzB3rs7w2iDBSPD+xu9zpLvuwpI5/dmr5iHsh37XOi4PcuGzjmPV5Z6zrPjpMW7A2S5g8
sGwlQUEvDwxb56PuporNz0jf3NfjutOxdey6dgTob/Zhbm7LjtTwyfzhTYgzK4uLdcM9j6ocICYL
Yl+z2fL5BMuzFzGv00kBG3S0TwmhbYcb6ytBoRP2JcoQ3kL8CyWKjBYtmRCGdQCeFB5F5ba/1ETv
5qQuE+LkIuosdXdfSsI/J9ucjyY3DF915qAuM8xHz6STnZ3lzaH8+TS6xDwmhZthm6sJrUrJbYRN
R2CesNqruJmnrexn/wosP92x3+I5tnERwccomJ5jaqosycB1WPPkL8bj71exTT4PyhXD/of/4Yhv
VzF5ow6VbGNeW+vk3WSrp7bgjOLXP98s317FNz2bpTUhtQjnnQsr5vd7ZSE4spRd2j9kdomvqQ2M
zjv9+SW++SyYqUKgwRPr86egl/9Oo0mZNwjsrd2dOymWQNsJPTinzp9f5JvynxfhZQxuR2oWiEbf
X2RpqzjTzVne6fa8Hdg6Tjr6tucKldefX+gf58S/3cS80mWJhw0G8JiDmvPbTUxoiNkXayHunJJ0
ksw0jp2NzN4eUEE0Y3VzWWzTuJ76HrX5upxXf35Gh3v889v4Zguj8jBcnglb9wwUPXDWvn1v84Ie
xPLo54jLJZvuxDQiRJ9JSlly6Itmm2jMLv5vr3n58qjZcGXxRVKcfivcMj8mpQa06q29xqchTXa2
NR7LCcN7j3m5Y81bc3H/318TrDxsNxM7EFaW3//OtZvjLnEG49ZMU3fZItFbb/S4zh4SS7rvAwkx
T4QdFigr2DX/5bV//23843LCT2Vh4iG0UpiXGPN/r7nQi63KmtKMqzobowSk6DlXU/IXE9rvT65n
QOUDegNQATMaxd13pFFfGL3U9Xa9ZcdLrMGqil2RdXWko044Qm4q/vJX/V6/Xl5PgGrCi/7P90gR
+/tfZcyJ7bFtqO6a9Aci8HV+8XtGf7dm/xJnJFGjpfzzV/itn/mPV/zugkO5A1rNrCuM6V0c9FZ+
1fnOplXpZzH3SAAkUyMWxyBa+lMlx7u/vPzla/qfH+z/f3nMUB5HA7jAbxYsBRkIIULCNI6E3nhp
X8YVsR37rikjk2eaYocSDkG5ks7RGfNHjQHPX97Cf/vMKdvxUwpXYKr89plnRSeMgWHSnamJ86IN
11MJupPd7i+vWV845wPHT9+WpbtuFju0wbFd6EBspfK3nMjKLr+IRYxgqTzyabsTwpy/HJ//9Q0a
NBYXXIcHE+H3h2KcEvwbKPruyoqDbV1YffgXQiCbzRoxsdOosHOGD3STf7kc/uvDwaDMuFwR8Mq8
b99OL3ujsPKyuiuQUfeKDp3EIBq6bWU/SftFTK9ef6Utfzk+v53i/3oo/v1lv50rihlLCnmvuost
EtGgy0/vy/yqkjs79cNseYnjC0ruho0ZfpA0+PPz4P9+ev/nq3/7uPUma5CaV9WdVjDTxKZyKt0W
rkiFotmp3icH88yQkHEzg3dEmll/MGT9KifnwSaYGP591JLWKRFT29I+WDrD2sWQ6BbbD1jRZDWl
+q1NkR8ZY72VM6/RrdWtd1ml0BTt4DpAYje9SE3jr4aY2I1dg0ViJT/T0Rk1El3N2eY1TrCLnjgl
WJqcoxfEpwRYs/rzZtKsERJUTRqpoQ6F4IEB6EqFvuxHEtCpEcunMk4enVq/jQsI0T3/MwTArBGh
SMn66LXG1lLtw+z4EbTCnr4FpNpcOQAepxQzOTMyCztPAMGdHoBEyrYxd+RCfE2t9YbmGgvKPGy7
SgQdVTr5sJcFFOKnJHlsAbAGeW/+MHqw4t5XwbCdnu/ZsS6imnHayZWf+4wAAiSfwd5zulKN9bho
81Wdk22D7CGY8FqBTL//8xdv/Odhj+4Kdyv1li+A7Hz74jkHaHFoSu5AAN8yyoUOAPCafaJ2XBJz
RybC1q7QGTvrTuTryVjipzSbA4P1AEOvt3rU7lCa/u2ENP/jhERygnnYsbDsYRn9djyJhsFwZjXy
rmg/bW4CvieLPZJmPBEG57PW0NTbMD2KkcK3+8v1d8mt/HY8s35kyHWBvjmX//T70aOz1Z6A71O5
gTY+rSxlI6GZ3TYbrBXByKL/6lhJvq/+gAjT7eTNUK7vLDnS42ro+lYrhXMcZ3+46VqFeDxLhqPF
CCPS52L8/PPXJy5+7d+vEt6rBc0Wt7BrsZX+/b166CJRStjNXecfsukza354KyZOksYa/9ZiY5SP
14n+ioZk05Bd7urvHSARe62vuuUmxhaL8DUU3lsNJ32qfy2XvCCt47eLnalkxofF8/+RdmbNcSpd
Fv1FRJBAMrxWUbNKUmmWXghbspkhmYdf34vbHdHXstuKL/rxxrVNMSUnz9l77dC8gmHK3jq99ZIv
7LHLWvr559MZduVyr7Gvflpr4yRUdOYmdZmt9hRM6S055DFuQlIt/n6h/rCqL5wo6lLADJhkPzfJ
QKcAIWF2fykI+lx6PtEHE7RsD2b/YwRPdxN71nhObPrxSMOQ+8Xj//CR/s8+4x+eqwU9jL8f/hQm
70/3ynbifAi6Rl3i6mka5F2Rz0zDiCdw9l72bunZFx/53z+hnDLfTyo4SX/uM4lYg6mry5SLGxae
/W4Nc8bsC7ZGSDLgXpaj8UgkKdlGo0B52DJi+Psl/+PpQqiyPQeGkPEPguhfDUJN75jeV4W6MGLD
UUWLdBWWxV3c5pDjJv1ghYXfefYXb+/nEhn7n2sAwmRXwBthGp9WjoakFtoty0Um/jho2EI6439e
IfxyjH9eyn+dWewERAX0rbpYxs5jpNFO1lrJJ+RECNtHv/c2hYgPU1ds/35F//C2QMmGd+dB/pII
63992SG34n4KXK6o8B56VzD17R9nZuF/P4z4/Tjs4iBtSnqtbHI+bwCqGJUT4NL60gh50wTFo1YS
L4cFKGRbjt7Wx+X/gO/10BIDUw4zFXQNtQinjJeruyH9irG6LLi/rhK//p7lSfvX9c4GlU+z69ZU
ZDeyYXXiyUH2tIJNuB3Sh7+f/e8fxOVgDp1QPj3oxT9d5BGI+ow+HWl4HB/0Ep1Z1x5mN9+je/ti
H/KHQwmM9pIuOi0VmPC/nldM9GA4MVG+dHFyb8vSu6RCedswMX4SAfQVqPsPd5Wj8bGHRGAu3Kxf
jwZ+qxNJ3y5Ho9hSIJidYpMbXyw6v7/1BH4KuQA5dAY2n9OVIw+5fhuNzUXJetPk3TcHI58kV9Hs
003SNldIRb94LX5/5ZdDAjxYXno2rZ9eeW2qnWwUHDKdBwNHq9BOeqUNz39/Lv54FIgmbJp03f1t
02Z6UMuw7jQXUxUX8lfvTTP64tr906/49KCz9TZM5l2mJZHr/3qLEHdZyLHn5uLmP2ujXFfDhKDn
Y3TZAirGJaNvFZcZ6XbiRf5/fnr/PvSnd8xEMhu67nLfGrWvRMvUv0fF+/eD/OERRHW08DCw0kMu
/PQIFgo9M1Izeev0fQUIwbTPuMby0xzDi/v7oX5/t6jcwKQLh2fR/u12aUnvNZOdxJdOOjMPHvKq
yIReMNEN91WVzl8smp/WKCbRAJhd4MS2bhi/LxspmSqiK/vp0gvITLCK1W7udDBb2aQ2HlNANhWN
+UVH9reDovIxWKmkiVdv4av8+rwEmZGhPe6IFyLEbBsIjw1PNKWnXg7OduT6HlOyvr56Sj/VFQCQ
dHo19IFtLPr09D+tkGZF6yQj/PpioLk66LVIt3DQtQNxwBj8m1DcaE48PLOhhF9AqXx0wybN1zXh
TC+zk2KPMKI5WXswdy+xwrCaIx28ncOYSmUso2PJROI/ehj4xYKnzaNOpqW8VAa/XierknPqjYV2
GTz3XleqvLcjNM1DGGlXul6aXyxIv90Wii2D47BUsK9y/6lF//W90gERZ04Z1hfmjptk0YOQmmi5
z4SOMEX7qv/76Uk3GMsvTUFMCMucHK34ryenKMFAOTT1ZcybHb4JGDvrvnxpguny96v46e39nwPR
i1nY3zYxJr8eCBXKlIgmqS96nvpOT0eousmd8//vIMsy/K9rhyqGLLyCa2fH4RYR+33aOz5Gqi/a
LX86Fwt4GXsCsN5ko/x6mCBrg7kPKeHs7krLXsb6uhVflImfvoT/XC7LAOgEscylkfTpNXE9guH6
nG0kjscHw6uuNN29ZnwNcCY8ZnEEU27Z1/798v3xoLYNn50qmOf+04ow57RgDGvkTXJJo5zrnSsg
e7ojkOqdke6lef/34336Kv73Sf7v8eQnnlijajubUo6XdbOfz/dTJb7Yuf3p8bY8h8+6JM0aFNev
d0rKmuYiWLSLhj1hJEGg+qhIXnIOfz+RP164fx3m0xLRV6GcHcCRl6Ag96zZhfWuMnaTmZArlaxC
Dvz34/1pjeDrpEPTtw1JI/bX06pyu5RFFqlLU9ymwUcebFLnCld69lWr9093CDQajDQ+p6zcnw40
QomvQ5nzRIA5saNdb3zxCPzpBv3vAehw/HomFgZIt7fZ54U2+cU5kqgYqbdVQwuyvrhotGD/eN0Q
6fBiMXCSnze1jj7aU5Cb5UUXeYlQ0nOvsyTv/LEavFWDG+Aw8H26TnG0nhrLAJXfaBvhIDSQS+i8
ApZDF5u/APfKPdSVQBuYN4uUL9MyooHNlrhGZWkrbGYWkI2wcH/GorD35eC8Ytuu/FjNP9Il0w/2
u+0nU1VJv4scZmuxKVs4AYa3J+i1uwXHmG4iTAPbeoApQs2xqGkjMrxH4RC3OZA3hq8Dr9BjxvB4
gsflY5VTOxSG725bkzNIH2YdVvEbgoCPAVHwJhmrdpPHDeyaBrhFPA/2D6Q3dHcMIqhHZoS7PIVI
JemBgNxIoss8TsdizvdD0+prYgNKDe0wpl+7Mdx1GRUEpFWdeiCBJzPO+Ihj4DM1sgR05finY6td
xQY2fiO1iTQWVeE7Ejs1BZ4HxwG8RGqMwd6Wibo1yuzdzImhRbvrvDo4yXYmdJhdUUXdTajpSPgM
pCBWIPC46ISANW5ubJqYMkVPU9AGsZ1sSDCVd43ZNydd4bwqOrYMIC7UIQVAS9htZe2FCMpXpyUL
Vg4kgDoGdievRO/qRqZzLETn+aRRa5saB5nvmHhKg7p/a4hzXxeyEz8DC7e4UcvhcapscvvkNHaQ
b2C/TOQC+/O8iEFrFaB+d4kTj/su9ucqFFAMp6FaIXaRu7CCSOJ5RftYtrblp0RKQcGCsnOVDZFx
ZYT5z0oQJEl31T30XV8CsocdVZMqs+oKTKiIzo1VTawDVF93fIt7D+YHDsaN7gb2Zipic68sTDwo
RutznLrk/Ax1u5fehHAz0jNupS1OUVh957lwtpkxma/hbKNhNxoUnV3oHCpUdauwnbJNUk8fxnAa
YIn2xfRApiD4l4guu4qi/joIVLCTSZCAV57lfuymD7SfGtY3goo1t6h8G4P1ko8AHkkho9oRAphs
3KZoD42NuGNQwY2Ir/r0GFcriKyov7vcIS9BGDv0j+G+aAZrH5QdIB7c6EhjMxPjxGARZJx2P+tB
e6smSY+odoJd4NTGNYF8jAkaFbGYTM4LEIjJJuw5x9AXA0ZOx3reNVntoPdsBIY3Ijz7ONJui4GY
VEOV7baVybgqDITHXRePpwEyBbot6FZtVIXnxrF+aJ6OTtVtJak3GCt6Mh5WVuq8jSJhqMXmeF0g
29xm5BKvAgKkDiLOSX8k1+Nckwl9IBYkuAvCOT40qgS6O1bljTfhgfNmsHb4jSCpFcBcNQNfrGWB
TkgxGm3yjPg+IDbuddwS+B4jh9+5kXy3Qd5hrkF8k1bud6BnC7zVIvMhNRCf5wENiVLVJ3yiVMl6
eB7wph+KwGVAg4WLnml06+r96EelWzyFue2sTP5za1qd9EdoU9s+mR0cH+XMPEPDZJMEGCC0wdiq
xSQnVaH8qtNh8np4KWNj8RmN6PpzQrL9IaeTjbovvLKXzGxioptVREQojKRavYcaFjqIPXDRLEej
m9lV07qVDvJZu1gCcQH/EmYCuTnM1mbrFij40hHdrg0fznVhFfdh6UetbiOab5uTHcTWCu1RT4Ve
dfchHfVtu1jmOjWXx8ilrOkL/Np2OVfYZYkBATUcrPgTwa2YQXDokXpNSMFdp1OI87uJLX4yoS2a
CQUHk3kL/UnwmY9gQCQemG3wvd6mjNEOzaCBtrmWVsxlCut7How6qcvg/ePKeatxb62tOP0YiuaH
QpnPMDL56KX2bKoOcNpovhdBHsCL4kR7VBhkwlbvUtLkdYxArQWZGGvHTBKfUOoYTZmK7mlDEQXt
gIMoWu2hTkd+ZmVnaJ4i5E25PiOTg7kTtjnvTV5jwHILc2dj/14NRJWDr7RChrTASop+QneA/7h5
5A/yJmbxiCkvrmkksGI8xk6D6F9W2ZOT5482KrHnrtPy04DX5jjNZXgK2USR5wOEdNst+jpnMUjj
J9HerdD1/LzAe4RHCMGZF6Ir8zR8CPQHfRF59rEInR+WW4Ntw3531TgeyKCh0VbsmomOlM2IOZSe
UFiTuhzbKtkZg2Vt+iTH6M57ssXibN8lnRh2SBOaM9Si9lopKznWOWvvsgO+Ymud+il5XPjR5E8W
IeX3ULRZ7iDK93aLsDJ1k63qvWkHk2HcRuxmeLSHjm4zFg8cH/iwLHNa862dj0bfDf7cNMa9SiK7
RyLZdfBQ4c3tYgShiPu95MkKGr7qBtXau6agEawg9ODGsGoupj6El2RceJpGj9XGYyrule43jwiw
FUA7zPvejFg4K1N4JICyVwYmKJh+VnoFAfjFISpUdt3TJME5EPYe3wGlSyFRUDjJnpLBtidvBRyj
PpFzH97KGLOwhzNv3TYmPbwxRbQ+BOPC0qhzPASxsMx9kCXchCmUNZHYFsNaBFc4N8LwxuCuMZz0
oq2TFnDmqQu3bYZnoFiwG0XGy09jJiDLLQSn6nSgC6IiW2Xgy4+jY41bozaTQ4Op5rpPLbQJIWFl
RmD9yCvG4w1uoqPetu1mEJn7EoCMAYyVl/tMMj5Fn2xuSUPCnQHm+aWBggSyBBUKYvlZPsyTi2Gx
sxKE76Ho73LAIjzzenEWFoLpQct+4v6FdJ4gqml0myTqVotv5hKpZy77dM8odb5RyJ3432YTXln2
gEgU79ZpWuYsgGNCny9ecN+0mbULZWPtWh12T4azFBtBp56Kig53l1cu1gFTbDUkMruW0HgOpbU1
VNXeu8FEynM8Vd67WyOxdmtN+ACWvFsAmO7G0geEmmPL25pRPEFbjXCoqSej0NpvNrYhTBXplANL
m3N2Z/rMYm+kHdZja9AvoqqCh6ALgQR01bhLCxH4oVdMGztkCu8VRGTHgQtIXWp5t5vbKXzQARDc
1SNuh8FUtBg8hs5RHjjE/fTBhv6TIrgWbxXAW3fTaqxAEFWQEYxmskUG6e5iV0/8pOox6nkMxJLO
vbeJcF4bATVkNLhDSRZD9cNE/g8+LxsuPN48EML+oVvMzCty6lZNjSxA5xtMCmyflt/BK8oto299
pWsIYeNkJu1hmusbve3RPSYeJ4yqtMxPSSzah4rkKrvRG0qg7gNyT3ieRrM+97Wh+6kuPkYS3v1o
pCFvKwPfy+DCl8ebjhN/ivbjyBaaCTYKbpe1XVWRuI6Y4K60ghXVbeN5q2rJSBGD29aaxHgfjJNa
axFvZJRljwPaW7zySUvSsrBJQNyRX/iu9OhBR9QFo5RmHjr4aTdUAPgHDOQrfRy6HQpQFP7JlDLz
tcUWwtK4geGUIU4Oso2DeXttNyEoCZfi9zRJwb4hydpjHGfVnazyZF+NtrmGIDOcgc6237jY087o
U3woA6DkTeL801arGk57zE5EFyTYE9PgAU8oFlXII7vClfjJQheiJLWHQMkc1ScjEd1zW7rwGHGd
EhNVuGc0tOFWztRMprLbW9A2bAJ0oMhvTcKGY5vW03BRuM5rqtS+egXSfzWO8o1QzcH8SCxzEA+y
amMTIZBZZvsYtlKwlcSgvWGPWx5GOl7ItU0TU6rsN5XdLjD7QnrrrBuhDBJz2I9PDTyTsz3wWe5t
y1nleHIPssXtlTtedJsWlr3xXFXu0zm2V1Jor1nTpqu8ir3tXOXmt7QS7FtIuIrxMWF/W4dxsRh7
Ep0qioTkFbaAdhVkkJ7XWWumB5qLE3mQSXQrFMEAiJJr556MPKh0tXXfE0SMRoRROWu9e2vHCP9J
0oKwUZN0vQb567SvQhrdtGI46h4Vld/B7LV4W2EJPyQZOh2NktrPzEb5cT98QBEg8Dpq0BE3KSQe
C2ogfckcTis1j26nHtY0ZR4S5TwTK8hb4tac/VBjjGM1WxVR8JoFbbG2UsuA8mgkfjos6yBGsJWy
k4gdE20ddnTROW8d0HlkHebXOXCZxPcgRVHVuxq/VGTUMJAGWC5lMp1hN8BbEomcz65Qt2mVvXbA
l/aDjYlq1ZnYo7TMqzE+g81wRr32IwzEGyjTZHnqwHoWRCZOJp5O/G/RE2UAnWaIgh92FI7vjh70
txPinj3/wAjmoo2ugaqhrQ1nKSC2On3AgrCEH+ZYzIzCNQGVjM7emCNzpS2ppJQc/cGIO+cmDWpe
8mIhpfXAumHyVLlfNxPkDDfwbmh0Az2SzWvoOD+0jAmFwQ7kOBKS8oy0WNvVk1Z+I+wXdzZjb9+y
TLWOWnzrWh61eJcCDZ2EieOLBWEttUrbY8yhWY46YKVDkfarIKyvbILS17pJ3IZL92ml2NQbZPFR
48Ed03bWMBCJYcNiutWb0V3RpzQ2IgAIIsNkXhGmHG8JOaEvbjoznV8qOS8qfnghBABVwvwVRWiR
UWmFfmyhk08iMmkjLAZ+JTXLL71uvjXkZBzmGFIbnK3pHJqpzR7DU/Ta63pnSRVe1Y3ELZtLF2JX
3N2kuewIcjG6NwjH7skeE+16wD/FnYr7bQ6f+yVimTnhK079ZEyhO/I4GbcUtdjmywhglVd29yCa
fvRDXR+itvdWjNDnKyO677ItETvJmq0Pt8JIxSvFa8/6Qs2jNNmuh65BVNIqZxNxPN8IDbkSrWLL
h8Mt9eMoSn19cr0XIhPxlEpM0d/nwPmGm2N4DI2iPLRSg+Kt51MZH5iBAhiRlQAz7Uat/TNK5XhI
69H0gzHJNpmOJEURupqvBNa0TT415XXTGh+2aWpH+FgjoZu9gRAYJxHvVYzJuOe9nxUm+HS03wrb
afdmVtIgcUhfxB2DM7Q0kSQQjAVjo82fPH16djBBUFdNULoaRXWnZdrO6cjPSXNagkNBtYpwE5ZJ
WuIhADHOewcVAcdeg7d5vtC66FFCoy1Dm2LfmD1On9hBGZBUwL7jXI/2sRWEe7cq6rvIcJ17Took
RofHMnaRGTbDGywhfEIW/kqdAmrF0AeHf9t3myHNrecuVvFmajPzrY0M49pLUiNeVU3o/pzbjGQT
VtNTbyHSy1rSIVM9eMa0gpwq0ki4YRn1Sb6BFZLVxr7x+tDHOPx9rtN+A7MCG6Zrsm6iGN8mnhPg
xFHfR4A+j7SWYFCQV7JlogdmyeIWT9Nk3RVO9DgnA9lOmg5cxXRL7KRT7ucI+3ErdT8GMmDWSqRq
H3U1MbgZd08HA3coJ9ncyb7QTsAEnBMA1OjasbJ5S7ZpupnBltLkVJyGWHb82qtXmuVN6oxUqS0B
zuyVaVuEAa+lfOer8gPAP9gaVFNra8Lt2mojRpdBer69aAtJA3b4eIKDruyhvHFiDQtVgZ26wPjP
77MjwPdGtQl17xtKk2qrdcXIxlA23+ae7iOie8qqZtgaVplfUxH2z2MB8sasAxKdsdkAIZP1Lsi7
dOEKsCGYlZ2+El0SbouCGFpjkvmGrQy0cX3Ci6raLNm3JXDk0DF+4tFHjqtmIg4roicZAf1USq8A
pmYp2cOTPCM2LHyrHVBQhqFZ31V5N7J3z1qcQ7UFrHIIISlhR1xrkHe3CjfVykzy70ytIl7b+iMa
wUTgTRbm0S54+rtZvC9+3FWkkzPaQICllAbc/iMN8MeUjRQ3OX7cDexbGnFWb/pdu1AAE/fKmaF5
moj9j57LokBHqyPDInUxluNIRy4DiUeLtKdsavRLb4roUjdmcfZS13nBnkVnih3piosLrnnGoQzr
Qe4tp5l8vHrmBphzvrFskGy6QaWmhZ0B0KZs8te2tYMTGLF6HxE0tA9EE91CWWv8gsih3chtWXfJ
YJwIUKW9Zocs4nolN+UAEScPknlXJp5xMvAtA+ASeNpM2M2eJ8rdPyEAddhs52L+pkWdQ8NVjfah
Haxoi1gdbAwV21Y0WKsbpQ17xvYAcdyI25ENRA7Eln0YRmvvqvihsnFZR2XTbTKrZTOmR8kBHU11
7cExPhq0Zk8zxEI+KbWwfjI8VK+2274EKotOAozPLm1AmYxx8hE248DPp+FrzUtuUNB2ePTiJgD+
YI8+KglaVJWCMuuk+g3EaN5viU15Cj19k5dmu+flNLekFFiYjwx11OqxuCfl1XkZZ/e7U4w8Lzrr
De61dls68FtGrXAPlqxK1pKqeGg0tyE5nYJCL0jpEKkWv/aG014RBpatZaxBN6XoW2szmVeJyvBB
5Zp6nOMWVjodCajPdhsE99wMgjW7THkEcGGrdoSCpGqjFRaNLV+nWfZHhp0dsLHRAORa68Mjnzqy
Fk3TOKAA028iRVOCEqjfT72z8Nf4RAKFRR5hgW7IFXW/pNf+kSCFI1W0byiuoxBuQtFl+U9arihI
3ZoVeepG++ySAXJHBV77pkztp9GS/V0Cf4CEpYB4ASLithprIjeeJ/umHrXMD52xpG/R1ms3mEZY
+20vz51NF242YJERUvaCGw4Z0Vj9wOQ17AnoAI8wDi16Kh1Ty5bBBNyOQRVbU5jR2ajLAdCjA9LU
g5FcV4b1bE/WC9N2nUJNvck0arBCV+z5gU+0B6tCGa4RGmcEQfdh5p4I6eLivkPyoNqjS6AwLH5I
bETX1y9GboC0qPPG7/GAGsXLwuIamnujJO02bQv502XRv3Ly4RWJtzoSwgE/mx4TrcvXOMelMIbk
ctAyaNcEb7CTJONhA8yU9Ze69zVxQNwYOa7KrnWS+16UNaOBirZCTRZukBTRflDCYOyAeIxkhfzY
2CgyeOVkhFq6s0uYR513Up5Qr3JWdQAyuTG2kxU/dl7E9sQcXiO14Hstrt+aL4B179IlAH7aZbGP
q2kGW5vnFtzW3AxWehLcEYM7nCNyw5INfeiqeYyxXnTbpK3bR6xV3VpvYg8USgO2vIpM/Qh80D2M
MByfg1pviI/vkCyQAn0IJ5rFhhc9MUHQ14UbkmIgMBgGOJX3bGyCA1YrYm2TkNTEklgPwonatRY2
2S7pBjp3ZGQvvErpV676nuvF97TMxRp2IEZg6dBZO/VsJOtNFnS3mQtGrnMB1hLAkLBbioxNBa+F
tm76vRMsi73KsyUhkSGK3jnBc6VPJUX06FV7uPQbL3mjb1YGV0XROeYZ+OyS79a3cbyr0Yxcz7gK
UUha8Q4NLtGK8DKIIatpcOUC5Let2R9zCr2zGMwW13H5HmTh0o18qp/z5GRXW3G/nAAWCb8st7Z9
suAeAe0Gj2ON+LP5iqwSBvhVhXW+DMhvEGYldrYAatkyRIIdA203LxReaotlYlJdeySJGOdNr62m
JH3EaLY02mqxTTJX3pE3830yxGlK04eZF35HDupIPAG9+AwuNBlAZ2uYBJkiDRh/Pf4BYRXnm3Ny
+tsc15KETEeT08htSvY8C15mqrGzkTPfWTuTFv1U1tA9JLbbvAlIUr43YerGdSpmvu9uYm2SvO0v
jm7OR9eI31yzeQqVDuA5w+reip7ul6OBbR7LmhtcxGsPTOODWeJ6X1mApm46pQ8nqwS3REt4WJWx
BodUoxFdxLQjuqIM6fq2NdGQbEphqDAeMYHwmT0ga8zowyorCALJBB19+kQZkw1W4YmrtbYG4DC9
Mnp45l28hayDqaHJCVKYGGfnJh0aIgP4qllO99CMzFHI5nZOWTK9sp4bO4dRx5plT7+Bp5z4AWq6
dYFpwebFx5TK/poZU8Se/JuFPZMBobH0ffj2rLK8b37kDpskM3XLTdlQq2H7JkRmCH+MzhhtiNKZ
iw3jjZeK9WfNYAUUTTB+g6wOPozOEEMYnZIEouvW0Cy2hLEa9Q+hNc1JtRjxE6IzViG9m1Xdk7pH
4wlIM42CizmV7V1C0La763Vh3jlGXlAaz6paT8XwZrJM+Rmo4DVQk29knDJvNexqokfbWRBzE+ub
EbrizLymPEuWEn6I/F6yFT4loT2BiJQWAxMPD0cjiBMPBBPZPEjZmWevehhW0LcT70jL+XsbdTR7
XXeZUAZYytDJBJOftX17X0FrBW2T1gCKwNDFGfGN0gmjh16F3U2R198gWBsbq/LQKid8qqnjiLYD
R9kD3HTqieFL92zlUM6h6OVnratzdcqNND/rTJAcrCjtCJ+zT7ZpTxSPhkuaT3tUXPXBGFwUPXwo
XAW1ot61j4NoqMoTbQQ0rRb8u/FUWrT0JgNfcSdlcpwdLz3a+lJu19wLBqnsnY2w2lZhGvm117bb
unfqPYMaYnCqItpSc+DgLz2Dla/QVx5tdT9I5Isosif0oC4vdRNt5jgw9sTzyL03GtRvQTu6W0aU
011vIgltncE8YNwfN0PT5FflWMPta9yZtGJ8xmCauSZm6JFyZKOYt+zxrM2ee3JC/gYZhW9lAzBt
TAVzAN0g77WpyXUgNXXNvpc1E/TlJRJ1VPt6YNfeqtbT8FzDRmYm4xikztvAdJvglsXEIt4mEEdb
ZOm+b614v8A72dyQJCYSjw0CEQKbdAQ9i3lGrYeJDhYUGHTfEoEB1p6aCSCJNjKqXi0hilW8hMOM
dHG3bUhPvE+APHvUKas+VfnRoDBiuhGm61FUzWnEEnfSZWx8S4mx4Y/gbxkIUN9AVCz3rtVnF0F9
tguT7pISfbdL7ApsvZWJc5ssLg/L7H0AifMJv4V1tG2pDpaGNap0A5KI6rh+i+JYbejOZWuLSpQQ
2tzg88J3AIZ9SqqF3t+bPQMZQBbNCTw5IqKgbTaymBdpjMAHIiT5TWpuOdOJ0Bcvnee954X2pu+t
aDdkAyPm+Xmu+npPwEC5wdXf3bFYT4yLMFonVZftTRHEV8qo1QlQBSA4s68uSiYuU62po8ibmcZW
YXLT1MO9ReG510aTplirWeSCLdNpS/8mvbo5TxZerMJp7UMzGdO96ju6TRQYa4eipgBnZEZJflNH
Nq+FN3zEABNewqEgpnZabPV2yrqghvAj7yd7m7pxwO55SBlq6/yFfqGYFYN1YUMRfmulWexIpiIu
pU0Z6oYEUaaJ019jNoDKrVc637OgQvQZekeyaLwjn2TjEKaJwiCQwwdRKRRzPstzk0478qNqnxq/
IlZSDedC5OmeRaRbykRtTcQHpXKnTXuhqQJJg019PJWgcIcpWtmJfMxU5+0Y8dRHZTdLJFSls/vt
cW3ZLcC/wINkUQZrLR7GazWGJcTeBRlseiUZI95PLRPvNXsS5tPv0iR5xXa17HkwrfTST9Ow1uuw
22C6tm6ICrQ2ac9o15BhcUy8VB4hRcW7JE8fE8vJ2IgK/dRIY+QCtDAwihSYBRMbxk2IYO0BDS7T
q+lgyCB8TsPpo2irVzx40VpQAazzsqFj1lMKMBNk66fVcrWwxlG0OPpNGOBx8Jy02ZZyNlbkWBh+
zEp0LrImWqXTxIDcHh/7MkMAucRQl8xOrwc7yMHoCu2JEJoD0u3rqRTxlknANbF47nbu5VtvtJEv
J760ruARh1UVXXnc1R37NHHtgSC7IHZP19YIvYYcSG8bdJn7QcEmABI6JfOiFHSL5taHqYHyYU7y
DTaL2iNIR07iBdBhu9FcFeyNtxFJgLwK5pubMOBTsq5gUC57s0p/ma0hvvKKgIA95WKBYhger/Cf
Dci26A7EmHTWwip4XFRiXsh5Ss9CQQCcIxyFcxRVGxErwt7KWtwYy+jAK9gdWshpV9ImIi3rrfxi
h7aLi3t4rijZfXhyNaKAJUVFNHI/Bx7jd1uzfgZgBpYXAaGJkzyBUuzXs6N9SFt34OGpV2+ErBEN
XXdOWbn3icbZhCYNINVYT+gIosXEOO9nIh7X9pxf3GFun21+mU9zihuuG8FJI73NT9voFQUPFFcL
hWQfO74Io+HBLR2HkwA9KlN6S0Bw2oNqnXnbgExx2/6pDJglJgO5LqLuYgAenucz9gjWbt3nGy8S
7cHosva204N216Rx8QCayfSJxTDWIpTEpcH7KtZBNdhv0tCbfe9O5ksopvZRU24Io68kC42piYt/
NJPUtkilGrZWGzeiVzhVS0VU20Clld1darOY7/q+x5BILwpi+oLDFOnZtKvmG7FGxRVtKYsRvxM8
wKrh1a0GeHdhsR7YMjDbZArG5rPW39PGZceD1fL73AZkJwt33o9R4mzNyKS7yOSx1Kx16SHOqgqo
esmPthyeIy18IDsIuP6izxkz2oEwU1w0aPbw5IYcAbJauakaBohsjzrfIoT+RiZD/V1vq/4JQFG/
TtjtrrJyhO6mA7YRLV/ZxtX0azaLIXzvzll36QDVMs0H33M6sQk9xAdjUISAkmzjQXTmD116CX4g
YjhHw0zWQlTBxcMmuWpkKQiaxUfd2gwwAMCTwGFQ9SBWh8vKuGIvTMUwX+uTGzMYeOASqpMmr5Nu
1YNqfkEGZWzj3nl0G9u4My1l7Nl5oc6x04oFXvFlcWVAJHY1b6chTwh7CO5jcIMnRoX5YyuRVRST
m10J+4gqikCUVEueAfs7a1U65BKW7H4sFzEZAwr9zkzfkNbTzrmAcKIcWBOhvdZpPsdQYVKG/sNT
km8FciLmh+eqeO9Fch3MZBG3tySpghbRjRNtGhJLqVvCDyjSfCpp/WYQupaZvkvs2yNCxq20671l
PxBN8V8knddyo0y3hq+IKmIDpwKUZUvO/k4ojwOxyU26+v3o36dTUx6NBd1rvZGaIV5K57kxTo5z
dqvHJD162Z701wwKSScd0/f2TsuUdyb7PqaNwJd0QKf2RmYfNg0ulsavd7+WeyF/fPfG2rXJdDaH
/gwQaaysQvppAPqsVJR1XCpky/BtfVXurdZfLXaq6jHNdr3LEOsclppej/JXTvsSEKrXArOHoKrP
C6hSdjDm6wDIpGAYy5GibiRfBVdbN/wRXsSM8NtrITm/nTrP8kdhmjbjhzX5NmRHnw1NGD5qlbTb
JvVLQid9ezaa/OBAVAv75rb+llvvXMd3dU0dNfzmiXYNaRM86Wo79z8L+IVTIGNkr9KntwVkqk+i
aURewGJE1FYFsl1OeyM/2svJS+Fa7TJ07L1e3qrmpeLV6Vi0L94A0E+y3ziUYWNRf+sF3uCF9fhz
/9ZE+seSSW0gUQgr0fmR4z3W3bvOeZk0xbEwd5Nxos7jIEsyDlmiORmU/p2nlMQhQjUIXF1IHpue
4wSvoyLZc/7hBNpIEuYUWJzdHLuJe4fc7IJgFL16q8VBgERQebfJ4mnTWscUpRFPDPdIyKcu0m1r
XDWKMO3PpL6WxmFIf+6h0LgRg8nhF3jRTBphLr68s1+fYCyTe/OpOOodin2/beNlmd/wTG6gOXr7
Enu7BhoLP4yGGGfY5ehnpBMNxk+JSlFyq5JQnK0alUSXOn7IbMpv0GoVF497XFA+Y/d6u61ZdwnO
Rvsla62DwR3t13R0qgPo7pdZmMUD2X6Ru7JdFZeJolePVi2Gr6GbkULZV8/RAmlRu1rSvcmhQwyy
OMdme0pJ1zPKfUnR/ESjEnlYRLBTyEEMCeJcyKW7C2G+WPTE2Bx5/uvYcvL68GolQGq8scdXIoZD
skyClmkwL3b0tbND8VOZJpckw/f8PFPcIy+CToyZBd/pP3ICf9NjB7/rWZeCbBW/IEtqeHTmV91/
auNdjgBzbf7AJ3da96avT6b/ilh8Lf8mouMhsOrWuOdU7PUxR422u5cSmA5x08tn1r5m1LON+j5O
5oOY9KBAutHWWOx90rUB7RkWYBAOC6obG/mbT+h4Vz33xltvMV5qe2bbQ23ek/BJ/c9+beXD2EvS
vbHxUvLXjNVGin8zqWsyP698WypDCwKks8QBcnPwJO2KqCgkaG/GieD7P7Rscf1eXfGD+C9IUmKz
XXLLANxXc6dsfm8ctwuc/OGugoSblOnFXwwmEg5EngGWplArqyjrtbcR+Rn5mxsvvhXOdU6LfWH9
Z6IEXyryQwFfk+a/esTWMb4Q6Xa/Cuc7BGCjetdQAjQbnwaJvGQilQbSlBdKJXU2ReLnq+ViUwhn
4aWa43fHR5mRxseYVFQ33gwZidQ0IViRlp9aen+8e0bgeDVIRhs7mHAII0ZWzv02nOr11FGBs9Bp
ljphYr1VNU3G/EZmFh4EAbUgM3oL6ckX9iKSHnv0A+miNl7/xPtvMO8y1PmhWIZQavG/fmzCIoVk
qC5iOWjyXU3fjr5f5M7IybsjUtD/qp0ryQFBRhhoYRHLKI4de2Ll7CoqXiZqdgqDuIAb92pGwpsT
lJMWzO73ypk7td9d8eI6Z9aLjdN8JuoTKVnkoBpAwYDk8mHN0bDvJ+3izXuiKAaP9+GqKNWRH1r9
CWoVNjY7rvul9c8Jb8qQbaXcmflbP367VbNbkNgiNkDf9mzTktGiL6w0RVlpzpFNhJL8oinc7Ulx
rA/wM8R/PPfN++KdJJns/4s3oJaD9Y8fjIpx/Nc413v9ma/tHfFUzn+QH3X/g752T9gw+7Pc6OaP
XOh683dLe85bLk9O8YEsWxeZopXvVvmiwFGy9VE4V263LfN0QBhK/NcCmfyRREpZ6O+g7arkLR9v
+vIhUYkYw0ljyEpcf9jfhcXIMzJOJEGEao5wKaKqZjiWVK7s+PYHUh1rCpwtkZ5aq7xO2Cn54tMt
80sgpts4oRxUYITywfBBIHPMq2/ZRJOf8+3Ovz0ClJxAYGcmw3VN7mUvEQ9DsOS/GryDRyPLgLZ6
Su0QBeniaDvARQoG3pGURSJeHygN2a2zeIyp14XXjoyCUAtUTqVQn4thbfvkIL0P+AJW6XIrnfc0
/hUPg0+Dqtz3X96hHR5Fwx+c2JU3o9wNMHLYmQ5TehAjAkOSWNP1fNfzjMurxalaSM6M+wFh/0ju
qXimxTC9uhIzKT1R9ZNH3n5T8CV/coj5VIVRMlUVZSjoXeVs8Qzseutn4jz36pz7v+Sjl+Mxmc90
jm3EcLm/aTDSvEQHn4nbfMiap9iEkHfciO4kftpvXUYLUx5YydT/80HEIFG4erqgS4iwzb7y4tKg
PSAnZRWRwivnPJjm42Icup5VVt/bs7sduTYs72ho8BH91s4fBBzJtN4Qp6JLf1i6p2X6cg2emM8y
+09LaYv2ENTT9NFoF9WGsP8RCYaBPn5O7mmtryT71RCDTXqeMhrzvsB+tIqy9PIg2xfdQnX5pbsn
YT/F0yvdI3VyWJ1tl56kfKIngCiCwJYPPsBsPT2W+dVGaZsN/5XZwENwcrzX0dnN3GJZglHl1TFf
kvyqxrOeUDWNSmr4yMWRDBm1eswrUYajnSeU+Mon36Sp8NaAqo8O7+PHajz6KmKRC53hm/sIrju0
uMxE/DsLijGqs0e1qVOSkK6XUUdQJXu+PdzSgnBFk9zV3N4Y+la0WGTQRcVczvq9SegiadFJ6oNy
n3J9Oo/mf4mKd6XpA1VTN9Q9sNEEwu3Ye6hXh8GY9R0uZCrWmogxnYEZ7JoNQBM6JaqsJekDpQQb
lwvYq56ISEB8+kp3LqddfpxJuS777wzVtKSSfKkO0vhNR3fTmu85B4Cp5xjG8wBMWjLAz7CJyfSr
ljTUsgXP//KY95LYIFBcQDXJf9/o36iC6pvpoPzrvembAo7tSsHSwsQxu5FLAmcjnk1B/frUP6mE
tO/V5pRJwi7+nB1E+9Nr3FzK2Am0lvoeoKrV+Rt7Ga7p89R80erekFbf5JwHNRBmp4WZ/tj7znX1
i/PQUGloc2MlchNrCKX5pU80iPomukTBiafMV5q/I1WXBFEn37YFY5X/tiPV7A6SfeQ03IgUSKvj
iAsWapszl4xuAOeKH1mhbYkp8HQBj/LueRw/6GcSwyOJ1ogvOLHjbVf9WBDsZFdCef7VXiSUvTPi
mBTbnE28PaSu2o7GT9t2RM5SK3YP9lKyOzRAoDq+HNKM0fNqH1o+H+pKHZCagK7OyV8X7zxvb6Bu
0ygiWWYusvRlMckxrbsI4O88kFewc1cHOf1f49HB170Nwnozi/Zr1QWd631gWz+t/Esd9+QQcZ+Q
1SPLj6nL2NDRu8ECwjWvI91f10bj4k3fMv81NY1IdWh6138zupD4pVr+/Jb+INw2xqciolPxidO9
vR4qfC4LW2Ip/ktoY+zCfNX3ozuelXiZ2q3ImFXIq8q1jQElzMajdz/00Kn2y7FuLVW+0G3pfGrr
bWk8KpdA1oPjGmTSh7gwItQTwcCMKKpspyjTm1D1mfpt6E7KPnXQ4iL9kZYTzEDIg3YwYUobgNzc
eHXdy6gZO4SfG51dikgawmr55nGroAwIsvtGBnCj3maLtHtFtWJ5m70fuoL+rQTj29ImwvOhtl4Q
qm6yegb3+eWMt+OHTjsZ7kHmO1VQ9sdngzZ31iff+VO0tcIClN1Wpu+TGwfrxGmEDemo8RTBGNBX
cIZ/tpzfKmlQir5Al2To3DCukOyUl3/6fNHbFwetanU2ch7OnAdafxANsq99d2898E5Nz+7jnEf5
ZwkRJrQTdOBV2YtQsE0EwzftNRavxeQE4/IwtDF0P2PZu4HyayFIyAVoZ+njAejji0u6bV09y/FN
a5+97mladiOG6coLQH/B0I9OyV9orl3/abLB2P6pz/RDDZpRLExAtPrI8o1mzcc5e2i0E45AupWf
SvckxUdO7PW6DIEr6G2kgyclGJYirNWAl8d+ZwGuSlbqlLlOz/9GcvEbtU+aS07jXVaz5nJ7V9WP
Tz4+zce7zNjRh2aZ9DyTCJwsYZvTypY0e5W9jaTg42yDvP7Opi9/4H+I6kCzPirzX9uNu9RaQks/
EPWOpovnePXUTWlUhpLfKGoEG8QbDx2mbVLNVzpARIv/wqbpppj+2Qj7Fr0gkk2dcXUdgRviDVa+
N7oCgpWTGi11cYx9sH3Ne8AwGKxFdS7rBb4clyN4Dy0O2RKZY3/syfrj9+EibvCKe3NOd7VIh1KG
hh2ujWRMFEhrB0Wi/3kdkiRzjsgm/vQTzENgsRW90KOsdggrju6w7AeKJfS7rolmILTxA8nYhakj
kl6/jdh87NChk8fMCubvrH6gRfleATCGbWXv24WX3V2mg1cnH2quP2xb2/vrGHlCP9c1BYrNGgCH
bcRSXsEzI2ucj2D8nw4DovDH42TlN6rPwmlatllD87Dp1iTBiciL9cPgaWdZJKfU0rYV7P8GNuO3
08RWyfkpWXSIfAiryQxWpz/0vDWZj25eWp8oX5glqKjgNu42WaEFxHs92y4KsFQcKqv9by48BOI1
ESN+6R8NLlz03gG965tWs6KVSOmAIF7sfX+LvA39s7BHRuS12pj+fZsrP6CHrlNWbI0Zq4C7HNc1
2aOGu5a+FmSWv6s6es/RH/dGf6kk9F4FSa+6/RzHVzMbCWkiolGt/YNa5anSRup6qzDWKVEBXKbv
9ORxQG+SNb6iKLzMJH9VifNuNsNm5NIcChOnH7ocMzlhTwrVkr8a5OjN5vrar33k83d01JFqSQJ/
ziObg6OliG1dVgQ6FGwkPvqKdac5xrmv5d7qeU+RVE40UHaeG0Fdfraaty/q6dIZc1Djr+wptoLV
pHuVYt031Px70c1PwJHv06iOdhGH1kq6p0HDJ4FKrD33vXaqme16YHn6PLylRsJrP+rqR8XOzje1
fcZ9kuoODdrWvcUKrEjfomi/aQ5XsODtHZb1lJZM7wUeuEEYV0sfI/G/AhYyPu0+RF0WpGm3b/uB
wplhp/SZwhFaqGD4KKc8uGYdCux/VnF/f/jsXMzomX992qsmwz32xhoS7fYgaia20ZyeR0CkwW22
iQYmp4P8zM4cloDwQFO/+uI/UW7eBM5IDzIz3G9X8317Mmocrigktq2J6MxihKSClTJeO14iZ0ZE
WqL9mIb8UExl6HflQdcr3J35rp2rT1jlkhLjNOF/o227Dirmrjk0K6LOKdsI3WkmOjTeQhtTwU1M
R5onRI3X1B3F3AaCvdQU2anwJppEkl08zlQW+xqiojYq5+ZUJ5zl3vpqo3wdBwbilth0Cqqgv8Z7
UakPGqjr3Ql90aFYSN7Hyhf7KQsJPdX1ekA5pFjrKNAU1jMVWCE9M490vJTEg6872SXvLQ8vGfVE
ZalbZbnketqyIeU/f7aGt2Jky+vxkRsCZyC/To6Mtnl2huIzXwRaQOqmnWo/y4SsfiYr1TDWYQhF
AFkhOpPhDKkUG+W5gw1rBo5kph8ej5z7o1XN44Jqsk95KYwq8FBBIGDFtI0EfOWUjzNaingTmpYB
gwXH6dJjFQ+bPG7Cqobbxt1ApRSSyCboai4ishCRXQPON1HaeXsTgJV81ygf56gY3I1ZWDsi+kPT
qR4YM4+4fNm0GIoHLUgI2vNMrOudwCuE09LFBJlV4GE27YAQBIgN8prmKQxZQ3v06TSs7ztbSoep
NPq9zdTbKflHfj/1Utb6YUzQbeNyGdkMV2DZhkpgwyPmGqWxNxDnW3FiCrxDlSpA9kxcfgQZX0zf
Q2fbgq7Up56FsK/LwNCmLSfD4a48X/ouNNHm+VP51qj8qOZcD9DLPq5pTBmTLZ9qB5kiKgo2Q5xr
uV199IaNKgQDTWyhic0N/dKOgOUeH5TOCv7KAD3LSHZvx0132LKiKYf5XfkWAUaxJoVxPAdkFW6t
2N0o4aEmoFCtFFjIaO2ckIa7QPJFY4GZ4Efl+1yQOGVTPm0QevHl3DuY1zhqyPMr10kGQnPANXIZ
CpzJTadz7WIaSr0QxVaQzPd9vQ2sqjrrHi5jg5Ol7ivESibNvOLHwloSLIUdpDYCAN1DOc1VqlPp
VQrM+n3/WzOIN3xebZ34QpvTLLooXvXIAt5rDOtiAP23tB9vkpGY4aQzT5W9vli5tUfdvaP04pkA
4BusMHW+OJJnsVNaNPs1mGg+7VOKZZNB7DBKhfjIotjPb/rAqAoP6eEMJLXn5krts5nQiHowf4a+
snBgwxApzLEf0qEZ2MxwqdKefIv1baoOAxM7RXaUyDkz2dlUT/cdVmfT3fnzP5vba6Qmsccc2aPR
pfZ3lOEgMDvwpwZdPNnAKGwnK9p3+3sh1Q/B/RfPHgcs3mEb9fHgDh8lSkerzB8nALphpnZxqfB2
Jaesa3f4+KF4hkDMxaNt1wdDYYerx50p8ie83+ChsLMQ9wddmAfD9v9akVHYWWC+SavnmjDiO8Vu
6T6YDC/F7A8HBV0uY/taG0OIfZ5P2UuaBlEbWhxIjvuxaADxQ+8+MHt8TkgJ6QYcAXkQZRX3H1iZ
EEv+e9HE51XhTJsGVJVp8uJX82UoFc5BxP9OQ8a4WvgVWWO9A2KG1siwCdI8meVQDFwONsZEhNd3
QkWLaBGnx3SqKYJcPs2cTltvRNTjuORt4tw2g6xUjNCDfqRqASogbkhicNBzdzCsUTrMlAEhXItZ
Uk1/3d+lm4vbX2ia3ZF2dnLVovZQbD/ebG2dLD/PoIzSNqMmEe96Mm5V3NkP01QDH3qEWNQ+O40X
unDKsaBzZSRC1229MLmvjnJhl8eTqrNOiK5/aMuYDdw4W032V1ver++tl45I4IY6K9vumQur49SR
duFZBAVSS09Xy10Nw8wbLh6CtDsIBKYkAGIMswMzmdeN5SS0DQLA1xo3Ng3qAwBlcr8MNdw2Geuq
3S2Ij+jKbYuUUW5Sm1yQlCHbJELUsJ1NinsbGuOg7bdjCfHaYyav5q4+2KkdmKQptLPD0G0DrxCX
sFpg4sO4c8sKjaVCcp5XtowUsSlP2oI3P8dN91A3gvjhvOBgtvSbzwvalLKjvNK700SjeTO8uvG2
lBQOO5ml2DnH0vvOe++f3un+g+60cBAGmYVvqwWNZTrnvs/d7rVG9/FOZE+5mxZug8lRSKMFaiGL
GOR97NIDsmnrgqJrq3ysBTIw8guIp97FaVKdbUV2KE4GjW3H+VCj3Z5o7fhei17tsBhmGMYrgRuu
KyglS+NHzzCwdiZrOvMGpSaCPIA8k6QK3Xtrms78MJbEu5r2IotAzZ25s8G0A3rs051RgTgUY5wf
R9M5Nj5pGHaHmXo1J+N/1XZ7fC7y0pIDsutXG48btss9TOwQtYWLZqlHtDcLLMUDlkjEQ3iYMKf1
F2n+0lKDyjann8PyXPOLvkBUWyOa+KQZ4PryJD72GUu9LNSMDdU3oZ4wUT+hTEsPeYfHAIwka0Fj
2/xFFaq7yd5BzI+8dn7MfPBjw7eIcDGx69xyYjg84kuS6To1mfstpENKyaKAPT16JkmWch4Nx46p
guk1tNjT8gz1v00SyvLcxSXioacrZjAtyOx8nOS3Z6zrVuV8e3pJfAfupC81a1OCNqoH3BkJG8BG
GeZ0n0ArzgtN3eOS3tx1qP+KdWDHzeqKLdQ2hY8Q2yVoBL+wubwUiCWiSenPcp5+Gr3Lj5VjXKRT
EsyRusyDeVU8jdP9vh08TMYO4SpXP2vcnWMM2CO7yfiAfvZfUCjPb6S8UP9ANQcvxTKeur4btwnN
MifdF+p16E2oYF+uB/ZIfD3Ism48K/a1IoUgqnWz/dERTO7adR73FdQpOaoi413JY+idLrEY0SdL
+3FFVR6MAhOuytgrsBX877GvyKPgWCvyFtNyq/PvNdN3oZOFck9g21uL9Zx5rUl2CwoSZpem0I6I
VXTA6R7A2kkkh5QBKAweWL7hob2LP9fK2SKZy87IYsyQ/hR1bCrCU6BFh/kwmhLZh1DqdZxHnBm+
Bwao+/UrlWSMp6PGGV1gbdE3ZW7jncsxvaNk7G0kIc6wq+80TzP57j8/68robgAjC2BscSQWhCWL
nrGsbJwZICNhos5SLzBoTASw5fipiLl75p/geDJhwGtdqgeTMB0O0PnORYsElx3Awq4fs1/S6jPk
zROwUFX4mBVa+K+ULCjojoYWuLLm0xhW7xEYTeVhKReu3J6khyVFdesBh+a5Wh41SqYyAPSjyiYK
puiWtzMC+nOXycL1m31TF99WvL7IYsbHchkzcfVSUiOxZBLH4c8LSj+kNfukqznKzeY5Z46iMibl
KJWePT06sVPditnyuJCoF2EjteMDfYf3TAnDedVmBapJC+HWudfZF7GPN6QXy3VwJe1J9egh2gVi
CGeTulGfFVYx/34Ui1FjtDTHw/RKekA6bvno3SHr15bXH/yViVDVoaSCiW7JMvmx/OQ/5pP1YsxV
/VECDNnLa1I2AN7UrBOqEZNngLM8CbCccsDJOP7r6CR80pUX/w6LMBJI8Tg7uLH3GHMHPk+T3Z1s
DVmh1GhyIhHS5zy5nxflakSzQw98TOgXI63t4UAtu348kO8Gs5/QNRwy9eROoKeTbxDQroSK+q4k
xwCza7O3MBQFhGcDsS7JAkOSt3qHAxeoNZ9NtI4AV/SeJemWrzU5aLQOU9jDxWzlBg/gqhnOaSLO
AdkTm8K57D5k97HFPxJOZJJdWhstscl8tnpUvqM2B2YSs06xt8bQLNr1Q1uhu+1Js3gmnP+Wmadl
MLNoJEIJZSxLC+nuMVC+BoY2zQx6xPdDF9d90HZ2vOu1zgb4ydutWnqCQ1ovZtyYDMnYjeZqyAyc
K7JkrMM/wYCOt48qAp28qjQW+HBR+/DW68UWfSzvj5I4ieC5N52ZcRFRiYkqmsZXlejsMJIJOdHc
rxXXQ1jqihLggroaJjjG1MK3QQuHuA+abCGfSMdeEfuYb9HZtUGfdgnCBXFLcI0kQdqgl1DdgFWk
qPI60ss47sJxbS7NNPzq5HiPT4KJDAlCnF+7ySoPfWdDEuFUskHR0wcEbjb7hGZOf5JrnKQvy/xH
ldwPEJYfNZNktWLSLwI/hvXzk/E4uv8cT6AtkC2RjrpmaihrySznNpfvVeuYN/wN6gPHkR5MJCWg
OjD/G4Y6t6KsnAyGvoHAsYQsswOEwXDwVtQ2NmnO1/YuesxNACqXvSZyh0Juy4QbGGMWBmW7969t
aSJg7I1TWcz9Iy6BBmll1gLYCA2PTVN+eGtJJo/XfLG1KjRJSdHw2jOVuOSG2IFf9pzGXp4WF3IK
mD/0EomDYy+PzSr+YpXd51pn/kbb+9MsiJ/m1n30hTZf4jTG0Gv4bEmu3o5DRPibnRDHIHqejXsz
jJ8D6s+zuLPlvqbvrTo3vtChU0UnEpLmF19e8VA6Z6nIa9hM/pTCf5qz8ybRwEaOcQfAaC/VLmaK
7tGbqMwlSQh6GLdEkOvEFZxrIXL/liU+XLVN89ySCAB+usGfBXksyex/tgNyTbIpEGE72WMCqt0q
I0jMj3hgjQBkiesUamD2zV8aCZ+IAntqbQU42IxXa9LOVVe0b3Hs5EgeWgABNVovFoprGJB+/JFm
r8MZ26/TQGlt5co36kjSi50m6tVh/2CHnwFqLczpFMzelqZ+wlr1Unr4p2w8k1zfnKKbtW3fB9Iu
H2TO5GcLjRijjESdwq6nz9ZClfqNHedlxSIoH/WmfGuTu01scaGzqkkzXHTv1DcTkSSDVq0QAx43
hQcysZHj8FdWkpCOvAKMQh4kHCjolgAq3pU8UWPQWBoZDDqPabwzslhFFGTaCPotBu1pwD49Mo8G
batVO5Gp/xzSSnbkZ/inZUju3Ss+4gU7J7CtSwEOF7ajgJQuItN6y9wrq0a+n41+bYRzLi0DjtU2
6NjI+z+qgWVUFiMZDSuC63J1vzOQuG1VZ59NU+EoWVh8mlJbNznZLIFa3BbwYIXr8Ei8iKolld+N
1OUX+Wh3EXcBKhnZHYyZm7jI8IXdcF6blJxvLOU2T1SYG2z1etquhKvlL8AZbJzcXsgRepo+szod
2702+c6yVV1hU7vozcaBZrqJtz82UBl2S0yQToJA/I3dQxy6piFYgtJ3htd6riJDjOkOPa1O8CFF
oVcjmdR3yatdRJqnvU+L+CcLmF5C46ot8ftERbmj8ztapaqDypwep7Ef3xzDR/UsevRR93RQWRDJ
zHrYv0Dfvuh4JMMy1lwMSeawbUtofEbuFJOD/maldBftEY7YFC96v6PH5cCi40ajZHPetoQxHSxn
xQFceot87Bewt9b1e/6Sw+ZkwYvToJVf0qK/rR32PmY4k4GsaO2bJCIQunXR4UmZmTZFpQgAwJAB
/cR3QkWeDLN+cMFP2tdFTN5No69oO6ajPMVCmREDTQvOSdeE59CqsXHt1N+2sd/9FvdQNmQnDIqj
q10VeVI/BGPN58G2x5Nl9t1hVi5ocOxV/4S92qEm9YEVRFdn3q46KG0eM+Kwpr1Aj3QZfdEeMi/z
DmVH2aVn5xhXp6EGLTNs+I25euwmThU5gquBUFp3rBi7UUcSCSiehq7zfmYQ7zR+kF9DJbirnIe6
MtvPQu/7Y9v5xa2f8/hiWmP+rrt0hpqTpoKpyJbtuBTQTURZHV1oDOZBOtZxn3TL0Xb07xVxmkbq
20avaVqQua8dRqzmezsxVeQAigW5azV7kBF0CqbOSe7x0eLUMo9TlYkvpZOsujjZFJrEHIS6lr8W
/6/oQhmIaQHfHu04KpozDWjNN+KtMRq/qxo+xILhXs/15T8PxOZkzTi3IeDrI20YxfOqI6XTy3k+
o+AWQ4ATBbq5ly+rkw2cJkCTtoZ6TBP5v8ameN1m1tr0/mD/uYPD68j0HFBkvDxh4DKDGX5qg8nM
2MDhA63KY+Yv98QgrQnmgsbWHG0l5/46pVGvOHKp8uloyMQ31CeNsfVm3wh1HUZV9UtDNgLQlYOc
RTpDxItPyEfcuKfONcy/ycTc3M+KdWjItHWbMXb/FGQwXRcif8M6bZn6Se05q9m4lrr9S0gZdfHp
ADHFaOszLxSCiLV7ls3sJjbsQ6s9N27hhIWYccfEVkVZ32QK70uoJn1jxvA/MBf+l1Gggb56sqb3
Ttr5rsZAg8sPGzH4T1u/p+3QQ9AVRdCTQ7pVoyH+MvFk18U+Fs50a0uCIrcygRRs/IRbwly6Y2tp
OaEAuobhkhmbJLXyw55aQiJqvBLAikv2Tp3XwtqBEZJWXUUV9Qp6Q1qzeRJaBYaSompiymbFBic5
Vlr1SbBeEVJT+lL22rvhU76EiHo8k0/VvaJ57h8goC2shwmIlVHEJx8rH4bBNvkGsqGJmqhnHOxx
990uZIiYFOFuFMviZ12vOoDVBK6yds6Zx6sh0sL6LdvOCZjV5D6V9mqeHDOph5/Z1UQW1bnXn5Wb
GKDrZnbqEGwdSQGZdnIUExqmvHqRAyZSt6QOtMsX8CV9MUdmXGxLceCzWlv7irBZDN6yQL0BqjKW
205yvkaOPXsPSZ9PANGGdWptLI+LjJf9igL+2YYhRWjfl1sK0Wh1wmZwNooVEjMXdWj6mkEhik/K
KbnMUbk2Wri67uSCJ+mI3LulsTauJ0hlKnQHee3ivQ8ZyHthWkkRVtb6Zq0WhBGZURbwaJyg81yQ
HzVUyO8Hw/gqUi6mpVlgGvp2WSE686b7WOn9Rj5v1kgF5JyagdkoIptcw7p6RjcCspv2Q0pv6y3W
CV+aRyQxs4J7I8BrjWTad7t8Su7/gv/qDuXwzzTA1/oeG4CJxiyEIJDBoGw/kmtR/tBr2p2LJqc4
vIrLSQS9Be/XucJ4XO3Gw8zdOdtmyL2oZF07yiYdYPogoHpRMRmkhvNApZZ/a3VHhb4YqMXQwOcm
xHlLRujpvJbrKym79X6tJ+NqWJoIfC8frnizq21jrjJYemPeg/gXQSPs+F85Mm2ASzIrrJa+w/uK
WKPniM+oOA+mCn1cTHLhrvRqgzIEkHQ84+izPM+g1cthYOunrynvm8e8ks43wQGEtTlA95JQx5WP
DLO3zq22S3s3DQTjQohvfwzFbMjL2iwIFayCx4n8QmqDRyJlCnotttViZJjXkzgcXJG8WjnsG5eG
Zr3pnSYxrg/a2fOY/Ceuhh0QXb2be11us7kyrrwFd7YJFFOmIKAEnVFYMkqfpCD1H/X23kbDabYD
vi0jQ8/S99ld9KPUVfciFU8ICguJnFJQZ6xpcKKlrWuoNdOGwFPSjT1iTUiVhQArqu4/I83an2mR
8zPYu6JGm97NNpHNQzXO/0faeezWraVp+1YaNW4CXIFp0JOdFS1pW5LlCSHbMnPOvPr/4Zm0tCVI
OP0XCoWD44LXJrnCt97vDb9N2w6uqSIy5hUMZq+uKkRRc37w7HK4mcvcvkAJjEEeLceN3VpYy6gg
Ry2IIK532dbLmv5G0Vdk7Qb04rwIjCtqSd1NiwY1ToXhLxS+eYB/jDcyvsOkzubTasLKYRc0LDYB
RL8RtUlJmQTLBGYjmyawixZRzfwjCTp934QUamTEOeu8b23cHV1vl1o6O5gAVas4mh4pO8G/uQjj
xWGb4BSEKG0cLcv7cUw4mShTaP7g/IKAftxrTBL/htDGkLMM/sHMUI5aGZy7Hl8PQH/uMyIiV0Pb
yQDY7UU7OmFq3w0hBSaf8tuyb60cNJarnON2m5OngvC4wJqqq39OJkzcyPKvfRsZuz/l8abGWAqm
Svg3olRd2WL8MfWQievaV4dwSO+pktq1axrHVFGwrbJBV4+dnULxEYO47JL6RRPFg0cC8vorRyKQ
dScju5YK0WcbjdY3hyiLH1WZgkprBSmuFLS2wuglm10awmRJPpScIBtJTs6ZOWnjLPA1V2e6rdva
1BjlOU52jj8fpJFwDuRyrnFgWaNr/uLqCnqkDJgpY6vk1mB+rEObgq3Swt67BRfgQYn+IYhz/9pt
uvqyiPJ+y4UIFt+QRUcaGSjHa9jAESbF4WpGBbWa6+iXl0XFRV/U6QU0DH461klc+QNo0UXXiss0
KYFV3BbnKBVgV0hJoNMjjmPq0M25uKXzA5+7yWGf9QgTYOgs3yEQMdXH3FoN8GqlflqDmV8z57Ba
CMMXvDMgqkUKOx9fQYWICvIso6hVm0YBlQJyYK7XIqSxSkOuCJWnMsc72ncztR0RYO/7ipC5oKrp
qzoFYLrMKzpDS55g1yh8GKW8mE0YNSqEawxfE+pXWyCxgI60GjHP2su5vUuBT0BDsuPY6Zu0C8qt
WQTDHlNP89lZCOTYe3nL6qFu1FYNIdcyr+ze+CXSod5FjR4rTF3LehvHoj/HdmQgKiN+RmDtr7PM
hLkrXVS7QWXuPK+aLsJZAyv0eBXhLdfvqk6a3LawwnW68BlXm2wXQKfA3CwZL4u84GLRehCYDEr/
TahL6ngT5oRny2wfzY2zDaa0bnfQ0GhGz964VrbBpVHC13Lrkdbl2F54KGKnS3fKMfLytRcuW39y
E4Lx/8JG/x6ACrlXQ+V0URaFJEkzbbEtp10KmR9HwOYgMTF7EU0b3ka26974IczhmsS1b8QmLpZU
aOg5j5IYVDyeigKaOhxd1EaoaMKFSN7C7fhDl9i69vMx/CZcFIA5+DEmJlhwyTJ9MUM6qoDVSPjo
Y9MSDxBVZrN+qEh/PIQ4luwRwqLqtwMTvxESoIcS61M7mLlDUZnvDYn6pxFAtXBl7Y1WwfPAHf2g
+3K4DbFH2sQ1Ogijq6L1wK68TkbPvuhzYuOcMX8MyGLeBR6yXjLbB5RBobttxaS+18WMDG6guBJG
m+7kNCzUSz5rpounOHAhAbsG87lnSSnR/OE2SxN1lmho4hk5KQ4lR9m3HmvbXEQI8O5ZH/gUDU2P
ZoOyx9KAxamPuWnWqhYrD6vxziwwdFiimYOXU0Af5LtCE99vmzmafqDjaNZeg6wZH8V+5duLS7mY
qPVqFw6FKilyhjShdmyH+NxT47TWeXfMKwCnLqVidQaDzi8+UQfp9O7loNEArHRR0XurioZJEwdy
pKFdm/Z0kUUSi9h+jL/7ZfaHDRj38txe2kBFfNdN/ni0sq5gVyI5Ze06MMLtUP6YMFy71OOUUNjD
7fGo1vGYDKP7vIrx35/hbvjOGO5CE/Be274Jp2NWxR7uAZW9670ETvbccrvkpYhoP1eiuCjHilTT
waHOK2uMZENc7zj6IsgAYIzmfYARBVQ1KL0mRtlApXOwUaMt3FVMT2ETVHMEhmyoFgC1ysTaVLyy
dnbkESGnuFNZDNFD8ffE0U+wAo9bdNZvUgKkyZNF7QMy5B9mJARwfGHMjSWIneHT34h7Wrimz4ad
RsYh6+rwZ2rYdAlAxw7SGOtzj4CZDfwKeNM5Jo7naSZajlWjHfk0lLQYFiaX5PrCSOkba8dLIhjV
8l7I6Ib4XQXeRapq7tisGRzDy5krd2QA2nppzbHv4wUe+AhTQa776SLtK6zzoyLYCy5eu2nqgSvH
YPEAGUmD8+24wos7aLZaNcU+dmPrOCg7PU5RgJmCU8aLR4VaWQ3CymCgs9NRoTiSm31Yy6ee6Mxv
E/ax2GYLFMa+5txSejfoM1++DKDUG7PvbNz27EAcgzFsHoSbwMBEwANW3rRARg1P1RhQHsy2q89r
bcTftUuNLFtlg5B03bbOoZMZKk5ffCNObos2wKqT8/vZjRCoJj1XQ9zBxzXIOLIs3Ujscye8rF1o
fXlvqz3YP4VxjWskpj4jvb54vMUqWpwbttU++5VlLZZiY33TC7xADDdp1iIt/wAtqJe+E2zndNu2
toy5M7sYNcxGAl0DrQDKF22v/IrLsejC7NlOE7XthrH9kXdcKjAgocYe3N8CZ0dydH21o4SA0eJa
NbB8M3a3YeVEF0UHSiqgpo2qXyQsagjZdUTy5NLA58ION6GdKuOmCt3sW+ra1a0EwAJBXRBgoVH0
2DOsy3GyIcMnEWELOOUj+xicfOcqLn+02jqCKgZnE5pyvvYsSgnUgeA7AfYmhWa36iq8GTC46iTo
Xjy+wCbPD67ROjvEw9Me48H60FdkB5iwsZ5TOQwzRGvdHAp2jI2eG/ZTPSaX0wDnYzIF2dwxPvR+
RQxfmoJdKtgcV9yWcakfUNzgSMXuV4gXSh+KNCtdjuG6Pm8MCoqZtMktNpEE6gpcKO7iPOBu55Th
jUBWjgc/Nm1nnYrdfecMGXJ1u9r71dxit+FMzzUpEDs08ewX+ACy/SNdpTvQPqThhHWWzmzQ/0VL
QnlwELSVvo8tVHFzMOersWrJCyYgeY/JKxbAJsfvIKRxTYxTv+PqJQ9D3Ya/Sn9uDpbosvVcjL96
ixzOtsiivzk+e/Abx2Yn4qHcDeRR7ywQLvyrArUTM+TcTFPgZhj/7zTZG7BQ4aCFhWj0Pp2AF+NI
7kccuFeTQo3dBxYWC7HfbmfVOPBJCcco2t7+UZcD0Nyy2U5o+M56Zfjn7gjmvYrG+mdiaPennmo6
h4VdFmd4/dYbW1p8D5wCguAp6xbz5MrOt7Qd/IMTo7HxiUPZ5mYR4wbhGIckDOJtFHQGm2uQb9UE
DbmS7t9WGxhALdZfoDvY9YQJriUi5mSfKzBC3DX4R6AFOpuNcReYhb5Y4sDvZJWFWxzXkxVCE3gJ
nSXO/IR+3WBL95ZODrEzrv1EZSEv8f03LmysBClS8JRaK4yUNwiDX+jGLXQposLWkengtdQUpHQk
SYfnY+LFZ6kFWzvFM832LiBaImxL4/SHkxtYLxZ+SfofSpsQk5cLIynLR6vDZsZGYLbtmE7fFCXQ
eYzmf13bMFDSOA6uHDpQlwNTn0OqHeA5wP7PExKT+gKrwND6RT9I3SAy/w25DzyOvPN9P9jtpgqU
vfe4/p2TNiEuXDk1O87fcp/ObH5xnXvoO7MBkrKOdlHSeE9038YV90hzRSoYxFGbgAqCu5p1VAOZ
MAHXuJWBl2RwJ0v8QVa0XOJfgK14IEH6v6JETNbcxlGZGbQGx6KAY2n0APlurpdKzvmOEQBKCHyC
sJrD8RARS7iI0KdwH9oD4a4x2WqxbfzmkI80dmJsTEM8613sO8ElrFZ4fzPYKLsxRFpR6J00s0cA
r2BbASSup14aFJxGdAFyF24nw6Fgykrz7xx69zUSl3s7NVhSPgbTt043mldoieudl0bUVEjbEM4r
YroxKV7NDvw90gjdTT1Dogmz0ToEEipJgHFCjZOHQ7/1WmGX8CgCfKK5lfQX0mR2zMVcbsJ4xsUr
RB2Ym8EdviOHmRhNFFoV/TlCg6nBphTwC72iNPJ0n2QoqSkN0AQ0hrltUtx/Q8cc1oWZm2cAvJhQ
pFF5YTrsQ2tvydVRw+R8M0wYQC2IEMZfCHaSwtkPYyOuMbZ0V0EWvmRliu8PfbtL/LbndSTACTw7
Kg4eLYwD/FoMDQR1zS6TOASMUf7Q5PTH2XnDM4V/ogOzf6J6LnG0XI1u62wGMmm2Kq+iR51PJH+A
GkLUBMM/dw1LPcJrsnbNUl70fV/uWwn6DCSmL2b044cYI65dNkKejaIen40BxvCos+IhiZz8zrAQ
2nJ3niBqgX4nafndm0a5Y7vAA47Oy6FNTOc2DY1iB33DeYDJiYFH6tKJgpFAq7MQ6FVp0Ixph4s8
tss7MvVAS0f6pBt36QrZs6dmTFwTOMu5qKB2NB6gs9tySMAgXQJOTeNeJxkmFWlY3xvZiDUWPcJr
DKJ5122Z3WLfjhmHxj6ymctm41tDiQG4Cf6e1Omln5bz94JK7JKA+psBk4pNnHcv7C7clb2gozDE
Ft4nyQQjEcpdC3rPyqZiJCEDmBnvNcAJkjLatD8rcQi89DPgm7oCnORlwjQelYA+3Jp7LLV/hC7n
wyrvQoyOIX75aV+aG8dK/mL4WVxGpdtRDyX1vmlg7WLHIW7HYHhGTfKzwdbibJjD6aEFLN/Qj+13
U4BxXZS3HqVBaF/RUSv2jd9zR0EejZMC+TgBqUf/MLGQRWPI5gFerPGS8VZJQlMxK+1irRq7wmOY
s6geM/d3gvXjZeVG9A57ClvTnMMrLncV1xTIbnelm2R7t/f0xp/AiQaBx0fZq/gIvW9YD+xvVM2w
fPrCHbHlBM9s8ggKeOE7l6MsEcgml3N125jYnODYbz5ZZWf9iuTineWgBbLxWVnHWJ1eCX9w1naX
TLt89u2da3r1Yzw0YAoOV2SS2/GDt8LxEoa5+M0ugMi0MUd6hPn4hGm6vsK4kQNVBg3SHNrPae5l
l/BFM6qrggqkKo3fbMVUXViPoMowvX2IAfoFDb5kK0eFW1Id4Bflg6jEiR/tRBX15LQuRpdJDwMa
shtu1gpIqy+7hwg616NJ4QbvFnGp04NarTyf8KG47MJ7esE+pXma3A2kiNx6WNDDrJ/aH9C65Q67
NS4mtoZmw//ED4Oj9MGCEXFWdYCW6wTEBup7msJ/jdK6uqySvAI3qbIztqz5XqrSOJf07fdp1bHP
ULGIjvIJIgxXxNhBaOebz3jTPMIJuO3wbsfCH5Ap9e7L4b5wAPcESM63anTciwCC+bprIc/RdQ2Z
KkXxOxZjuk2CpCA73VkU4ySB3nlzYZ7JrCM7AcB2r2QSfZeLBMx0RHgJaJa8ZIomtAlp7NosIJfW
ohu3XjumF1w4ipt5zPTOIN1shyELeQR28hAZqirWzSEuCHLBJ84Dq3WB2ElB2VgBzsmHzN0qCI76
LMyu0KtiRNL5tEbKVqLpiAEjXBx+FkuU9iHqF1sNF2vTeshgk8DtpBUAdW9U0Yyrfl1s2UmibZtD
n0SnYe2YC4THEsO7y2tVw60v/Pm3X6SaKbAQOvKoOg+aIIbaauDMbvLvcEbWt9Y8K5qyY7HxdOvt
XcXnsmscCEwfKy98fR7AmM1nUoysgx0Xd/441ztDC/UPXw5x9owpqhg9Qo2S8ckd3PIKXVP4myNu
vIIKAlEHM9AMrBIJVUcywIYUm+wGYHh67Av2ArqvxWFInfuqGutV7fCX9ML/rWYhKxJuuOPhNw15
QE+PE3fxlaXG6NagL7OflcS2IG2ZLSy0i7jjNWAHT8IKwpOO5aExMVwiVYCiyosA/vwqsqmzvDbc
djgS52hlKdrD5V/gsOOFw7p1bvokrO4Ljf0OXrxhcOGNiT6HvFdu7Gmi7Wmq6aqKM5cDvHWvRQ5W
Rl5fug86jwnTOx4sIPru9ALJ2Zi8+rICeb6hqRFhB5v/QqcSbPGKDm7ssBKHsccvLqZ7CJVIZudu
EKC3zWSx7xVucn5XB9/Gyv6NI31+LooeMa8aXIz1/Xk1cXW7Jk6KbRn+OPsFN3YxFv6dbUOJDJwS
ZCXHzDGhjQkWUtM94t5zMzroCSIB/qAGTIfauHSv677h+PT0Uqeh84hHMwE55KtNJoKlJCE6gclu
bIlRjA6RC5uK65tcLJ7zQ8dyxN6WzWpoPUKMI5QneGU0d9bkkjTFYXllBGQtwV00kN7gksnFNeIk
dctfwVJB51XVv7iy735ndhfsUuK9MJPDfSU0/H4PgJkfzX4KSH/RLQ0uvGbjGGqOo8wJyBqrQR9y
yUXroLEmYZgcCYmZgJ54SFm3F42DNsDy9PTQOJUEYPT1OTQctOC2eHLxj4hjICcMDlsLu7Y2xKM7
9PYWVIlrLLsiRFhwOMiyGzaEdnWwLkrgtBTusIF6WvgIyty0JEgh90d8nnDtab3UJAZR6PMSBv7O
Vr13VmVzuTcE5JluNuoDC4+qugFsb2Mn2gQycy9SCLAbyjt2o7b7UcIiPDQQZu4qdybssyMbEdeE
eAcePZzh8clydRrq9sl0731h3jmpNWziYtKXs2P9kL2Fg3zKqdrmNCkgWLp3HQK6y6TN4G63zI/K
go2dGl14oLsSY9JAMsbkaeSvVYm/W1axSEBNqbkMhWUtfacr0q3CzZAo1DZ4bHO3QYHdTM3Eft8U
F8JDGaA69KEYaXbYPeT5AQ8tE6Z3F9MWtapnCleqHMin+L8kaccWqM32DE8tJi5+QAZUJe6w2S+t
a3qqfdbvSq8ur5lX6oxAthnjqNlBOBg2ZPEV+R9KIBSxTls+OUmPUrg3OmcluKHCUJRIS2qoH+B6
3NIdJdgroRiNSY3+KEEoY8A3v1MsLrZAoTf2jEql1zWyqshvHuu6bm7NhgzHoHKTfTCNYoO5mrWB
kPtM55+2ID6blwXnztZuA4zWywa3BRTZa/g8ziGNMQ5QncdmP8mf3ehUlw2te0RFtIAaAVM5hcG9
6gkn2gxieCYfzdyjrnd3bqa7F4KJ7HPhxXSPPPO306tsV2O1eucN3nPouJDZahAEGmh/4POKLd0b
LqpR2oAl4enmlgNcEN0RmdXbYH9msbc0zlEC3TfGNJa/cyYUgJqkro0ODHTyHulbxSgLVnypskNn
qOBGWm12p7k3QhJvR4B7IOpzJtXvqqVPUWYFFwg35CDye3M7SBMGaSPMleMY+WZEtLvSU44fIeXb
epwRYcIELLZdwMnX+nScSOMLkcNF4340QonoB0AGNGdqicbC9NCznPY8JuZiw6fgKh6a09ZN87+S
uMQNnk7pr3YC6LaczniuCPQCbFAtikN9V1FYXtNgw3PK9MefVHtPsMtsQFckMCSbjpu6AzgaergK
cVz84eFY0sWIrGPJGCliulFuGTbnY6r1qqmr+jZk2zmEJaaY8PzoUNBXlTmSdSg4pKjQyJDI3xIr
vrZIit+IDMGsjrhBOSNJKSvpT/6ZJNCEAsuZYBFzppkzVjMdSR+QpGAyNU49n3tej79x6CaPrQ9y
7UqaDk3C0WCZAymsGCau0yiG2QwMjINu3cDLGZ7IlgRaTlIHMxET635UI+NYHGjTGOskQe7YCzVt
oU67yEcQTpgD+UJzjlLSI+Fp0/at2sukQY1eTwQi0Gu8QGvyLU4S9x4aULyu8srZw23BygkXjzVw
f4hMoOPoh1ePQMaEX+wYzaXV2hVNBwg2tAk094tuKoOt2zt/A6/rAzqk47hc9w1sq1BHoZixNsUw
acBfH2YyNrh4zMX21J3b8NIDCkCra2vyrAJ2ubXtUk/SHhWP0I0eq0tiIsGlFKE9DXbg0BY8q6fV
auG5aCyIX+Q1ydPQtViC2gb+5hgWwlULrPOmDEBUIGz8sYex+xvYuBRqvH2NtHxxAWb3cG/KPXlv
0/Lrsr+NyPSmVzTzQ8nqxhQC58DFp9RkA15HLqbdWYjHj/m9wihzVdR0KN1UD5vKNpN9DQ33TFNU
kYZI1bZqOG7RuDnJoSbaCQtTDM0iF41K50kMgRO7vqSJNT/YZCEc+f8SVtCGxjbrImOru3BCtgcB
CQai+cfoYF4CyFV/EltF3BISMgTGilejFq8D3aPat5XLOa/pBqKdTx4bcmljjvVgYQs3iFfOuJn2
aAvi5izpwHuwkne3kv4dZiHKwRkkts6lSCKyQMedqtAgl7RK8avve0M+0M9GE6klCKXt2Ofap7Lk
uEDQRHm4LbOpvsI93NrWc1bhDEE8gFNH6NnY87JRYQlk8Zf4dVMR8bkYf4BWw0GLorWuOzxrbAse
Z2AZe1f00R4qDR0FNO50flT/1GjdfZf4c+GmCsx0WykYZgVhQ+u59LFcVszFOpqgC0T1g0tXfOf4
3zxEDNR4SySJOUNxrQzoNPgg07sj8GUbIAuD9bm0TfNO/wyoFX5UOd2xuU/NyyHMrZswA5k14Nrf
mWWJOm30PKT1UFohQ9aA8xYNXprgaK4gfDuWEBf2gFQSk/KnuVvokhIfWjNCRs5Fstu2bfSkORZX
aQ9YAcau90x+kDk9aBxoIKxF+IDvMbKDLWHixbb4sRoGNUhsevRdBXojajnvyiKCBG7MWD9wCxb7
Hk04KmjX988rIVg3MWlzvojHg+QAgwlrjNcOMLd5GCs4yESMJU55W4zId304VexHgGVSgu64aYrr
Q+ny2TKCeyLPwgDfyrNH+OQPTmuz5fQZMcYREcK2B1kAk16YT9x+G9xj7WQzZxNWYgQQr7wKRewU
spsbI/5kLT90HVeGdTdDkIKUF9WPRMPIvVumwzEJLZtThWnXSBqqdNJmespYyLiR1BdSwmbn7Baw
VlRHaxVISy9mCFGTF/u5Ve7vIm6J1sSzdxX4MKc+T0d/H1puKak8aSnaNJY0T0LfO1YUV+KpuEWf
/D2Yy3Uhpp+fD/E+tpwhLI9iWknb0uZJLjpAmNPFVV/civlych8Qr9kJ4mE0iZ+P8z6wnIcQjie1
YK8mbfo//1X+fr6LqNj/5z/iv6Ownq0p8/LbMv4GsKDLYGOxi3bRU4X27/Oxlt9cYLpY5Gd//uc/
rjStt2MtIfevxqpRHEVLbuHtND7lwV8PO2+P9rQAH08ziGEXULg+H1Go90Nq03FsxSrwYPwuX/LV
kAGBknopSW6LAecAiOzdfIsiFG7eC5TXdWeAooLdD3887zgmgIbNF8/8wXdkUbvK0VyKaZGcfMd0
BAih0Zzf/kqLnz0KstzjdNt8/pgffERENxJwRUCnJFfx7VPSEVcZ3jT5rYMlNuy/pPS2AbfjtDj6
3sXnY1nv3+ibsU7mfux7clYkV9y64EkD6jeNvYSYfnw+ivxwGE95tsW781gCbx8JtqUzmC3DcIST
BHGLjdjO/muRmLD+XunvlvK3fXcfWmfEWtEOAs7UiFe+ecUVG1bkc6H6lmLJNZ6Rdff5T3u3+B1p
OibvWSphLf99+8vGtGoNI/TkndU3P2p5Dw337+cjiHeTZhkCVoi0OQ9sTum3Q/QCFj9xReqO2wts
AqwkpI9JSA+/tBt+GxJ+TtDcyjH9KQDkR6s6gl7cBHG6J5cJiIXcthVF1f7zn/Vu+ToUF0LbwnFM
AeVk+dWv1lJVhDG/uWqOCd303ZiDOrgoych5mM0bL+mOTWPhtoSqnJo3o3j+98OziEw2XGFr93RG
gEOFEP5kza0fZLOecbOzica8LqXTfotLwgXNOYppOZjWWcN6uPx8+OWdv9m8eHrNfxwOTJPd/+Sz
W0i1J/r19XEUD/V8rLBxI4cGAZ7ndlsjOPt8tHfTfxkNM32EpZIz4J997dW7dumYALe6NcGGqP+A
bCrrRZXZF6/03b6xjOJajklyn00Vero5tTlc1cKqjzBv/T4iiP1lGAjR7LZUqJ8/0PtVY3uWBeTp
cp55yjk5Z8Afq8odxvoIkfGutoPzwVJXnw/x0TuziGZVpoSSIE7fWZ1H4+zGNUkmiODusHuRN4lo
MY2JMQr/fKiPJoMjJY/DOhWmPtkEA25SZqyK9khPmgxi9QNezGGwEVS39C1TR3zDenz7+Zjio1fo
sCWwJ2jtvSsJIL929KUZNAN2pGq3dyEoQfoXU5hdwPh91z8OcXczQJTqPTwwogNpj7uqde4+/yUf
vehXP0ScHDdtNdQhdXJ7bPGpsPvbqUAyWT1+PshHu83rQU5eMTY4DWTwuj12RGIa35Lp3HIA0RCd
mEfi/Brjx+fjffh21bLePPZdoZeHfrXiiDiyknLioUyw97q9jX1//f83wsn+SbhrLzTs7CNdtoAq
GkHp6H+xzP5596fbFLMfoN51HfILT9aZ53jmoK2pOTbGDah4AZQfiRuvehIqP2j/gH0BHPbii43k
w4/1atRlvbx6eb7TZDnBz80xHeE69Ge5fvBxtZsxh+KW3qWrCoD487cplgnw7kkt5ZjskpatTs9h
H9YDNk9heyRmY2OKs4zsNf+m9PfYb2ThWR/RwTJe4E588awfTpRX4y5//upZgwhbqDKIGDfU34BO
Hn3i5b54tndlKxszpyzW446pXTwh3o6BoAyOE8sdo+QezAHzGO/Wbm5kdyk8Zy2av4XzSwTfjP4+
LK+zcPf58B/tbq4p6Olqtmq2uLejA6YmaQKV+dhNVM0+XiObSgfYfziiXWdLfzBMp/BozNxcPx/5
o3f7euSTeaRDfDNSlyVS4Nk8k/mQFV8crO9LK9vjwdCoKc/Es+/kyBMTlM0M+6wjWQSe/eA2nN8Y
xv75/DnerwfHxM+Ir0fbhXP8ZDMhU4VqobRYD9UPrlhs1mRO0ClOL7PmMFXXrvjqdFi+ydvVQFFm
IobRQpsuN8e33yyOaSHD52FW4pMSY1beOdwzLLmSmMfX9VfF2Aer78149skZMMLoDqDztscwuPP5
UJFxbpYBVgyb1iWSqsaK4aIaz0fxxSH//vu9HVe+fc7e6mpaHGzT7G9j/BTEl2F9xwT9/Pu9n4eM
styKJbZNStknh09R6MJEINsesYxch8X13HwxQT58DNoQrnBNbhOnBQQ9EjXR56yPDkrHfH6oqWap
jrYddMfPH+XDiQHtzfUoWOS7c61zzcqAXdQcxQDiYwc7YaOLqSWOsG1Hby2d//0RxMvzeCwALski
O5mKSYvaLrY1nsApQR16wDK5x3xqr5zzxCFjYfGagpRtfDHuh6+UOz6lkW1aLIG3M8MBjsbGgfvB
kODTAgta99d59uRaZ5+/0PfVD6uaa5mnSEClWjjZHQNsKiYUZ1yDEioT7W8JXTlLRv3FMB9NQelI
oB+XeApPnkxBw7U6OmKqPdrIHHDUGfZpNHv/h8nxepCT1VRCc2wNwqSOFZeYDu40TcmmeipovdVf
VD/voRgOtNdjnZxptVPRz44dxspvQv87zGl6Vrsl+9owj6ZzSbmK/f+Umqjf/U2UfbFxfPw+PWCu
5QZiWyefDbkEaGAt2qMFaDo33RXMqqfPZ8ZHMxAOuDRdS2v2/uXPX1UGIXlJutFZd3RUuE5x9zWq
a6fDyH//+TgfzUCQOldqThj33eUwrRyXllPRHTFqIjA5gGiMx2A37D4f5n0ZAF3e89g42AQR9598
sH4YVRCgUTwWulzb8EJncTYQQx5dSxJEy/PPR/unMj05wQRPZXsSop42zZO5iMTQSY1+Zjgc51Rw
H8NVy607I7nVzrUMdlYRLgrzVRk7a6zQNzCf1hpwGpEwdvNg1Z//ng8+plBaLxdKTgFK6rcfE56W
cuIomY6RdWGHBv6odKe9c/3VVfKDjwlox+0b8E7xLU/mpTlyae1bOR8tG5f73xO6kTj+ArNb/o7T
V2s5vF2ERhbX45NnmWj35mNUmkfdLGmZx4CkxDg+OM551I9fzJoPbiCOsGGOa5u7KnTLk+2/hh1c
BBwNx0CjjOLt5Ykw4R8qLAQQoJNqbsjmF2yd8zmOv5hEH71MKlaLk5WPBpz99qNB31YtpIIJK9Z4
i4jWjw1CEv/9QUNF/r+DnLzNdJJYr+T1dPRY36KELihvWwvDXPXFZ/tgy2Ig10Mv7FmuPm0zKEKz
qyHpJ1Ls0XbLhhTtzb+e5JQ3jgVaQin87qjGq3J04PIMR1Ni/FyYVwr/pHS0tmA1X+y/H+3/kgWl
FVg8MNDp+ZxhMg5zvRqOo9+QWu5BDSsK2rw6dxFOyyxa415ILJWBvK/SpXfbNWP1Xdq4so0UsvCu
zbH/94v8zW86+ZSTRZAsoSgDZ1K0brM/vXFXyWvXfP78NX+0Jt6Mc7LIiZXPKlPUw1HRCBuTWzNG
vRWtxvKmcm97Yzu09xozhy9GXXbMk2UvOSYoY10ucpa5rJZX55ElqF5rUliPCd53WBinskacuqFP
Vo57J0hXc0wPOv+OJUytyi9G/2DPkQqSgkRqbvIjTpai4aWDZ7hOdxTec4wBEkAxHIS8uPCtLxb9
8pHePSatHa5z7G9sc28fs4HIDEqf98dZ/k1hJi0gUQm7Ji6/gIA/2F0kcCniAkDo9+euozAQL8Zx
OHa4fHJ47GdBQIz66or64UpB3cG5AzTrAHe/fSD6sDNsrak7pvVRWNugP1PxvVfue3lJ93rbyn1A
xA3uJgMNrdh5+HzafHDsL4uU6UJjE2TlZP8uA5UXmKJVR4mk2+thYWL8Wo3HMYT2g/ZwTrafD/jB
TOGM5dMhQ0UldgpZ2TSr+QOvPIoMhoR/0OGVUcOyxnYCasMX03L59SeT5c1gy9O/WhOVq3x4wm5J
nhSEgfy873ZGcxukf5Lw3kkQ1oxq/fnjffQ+Xz/eyftMWYYdtMjy6OfpD3KzV10od20znRMTDQUB
J8Z5OH4+5AcrQrOp0yTBZ8DEtu7tQyrYGSSii/LYw3B9mBx8MPdefv/5IB9BAG9GOV13g4c6TzHK
NB0G1Bs6emyIJOm8vzXQNHJ4Y9z7ZDvgTfX5yB+8URpvzBcy54Rkzrx9vLntZ6Od0+qYQlNa1YY+
L0hEjtFh4Hy4qWGXJcZXfdwPzuI3Yy5//mreJK7leSjxq2OVIdE0Nouhw+dP9dUIJ7t1JuCny4Gn
KifMAjMibvMvRvjoGIJVYC9NGBabPO0T4y1SYQzHVKybs7ZBhWLcp9DBPPtG+9+yHnOQG0t+Nf8/
fC4Keg4D26UNf/K1EmlUaedqJmPf/qhUcemX8eH/8OpeDXFyvHYFpgJ5wEwsdTXSvgoI9mzj5ouN
UXyw/0Ng+N8nOVnJhQXsrjIMST2cUyI8iYYZ9w6imTdSRSRQu365nUne9M3kzDW6FS6/j2lkHlCq
oa5Dj4qj7dPnTy6WpXyyn736TeK0RpyrLDLThLfrw7NHco1Xgl8G3SZpomEVlumMps66S3g9W1zb
sPKO0Ld0HrrPgObt/otfs3zL97/G+X+knelu3MiyrZ+IAOfhb00qDZZcJcmW/Yew2zbneebTny99
cPdWkbxFqE+7IRgQ4GBOkZERK9bScTs6PIvGxLs6ea6MdmJC2aqVZwvQSqCD3wK2X1TKXlfBkevO
oe2Nu46vUCFa4wa9KQv5dP07Fvwfk/Lfz5gs1ChHI28e9nnWPFgtnagQJPU1CCLgCtctLR+p/5qa
utrIjbrUTblPioz+KuXVzB6L5DGQP+k5bRY3nfdz8IeVC3N5H/5neObEF3mqXedxK+4w50GrHhOb
q+Tz9XGtzOC02I6YgwmZKyaAf++RsT4ZpidEdw9lZx2um/r/bOH/Dkd8yzvXOqJ70/eFkT/7/mON
/KL+allfBAuBjHKik//Tqq/O8D02bnRnbfkWZxJaGsrFNsWyqW/K1STsgb3nz1p5dNuW5twbDyzZ
9QEuzuU7I5PxVV0EG5k4okp1gk3a8r+p3o0Fi9J1MwthlKEZFmkhsgnkLYSneDeNQMZrivfEbTbi
SN2fKL0xID5Qre+g1FdMLY/ov6YmLr2lCSboDK949sLjoH+t27eGMltlrQT2ayMSq/duRCpU11Fq
Ehh2NZ19UOIj2UCncWUjtPRvPIZJM7qu8N8sqZt0uYRUmjjGcG542oOdfsqKT2azghtYdBdk5QyC
Mt7z1BcuhwRXvBOHbpfzhHiIkp9NdhOjgBK059o6GRVQ/xguyhWjS6v13uZkGpPaDMsqrrgdHfc5
qWkOKMpDrNAUHaXDv/AbOklD8njUoQjqL8enFHKPsLLG+EzzwcjzM/ykN1BJ78G6rD3elwKLd7ac
yVw2XgBFa8itj77CRi5+VCBnrx+p5Zn7z2icycw1CdTGpidGIx+l5osZfS7zn4H/dN3KYlzxfiCT
WxMqlah1XAbSRBHqbbQERV980gNpfi8ln/U+OZCN2tjWT71H8+CT7/zWYNkw/o0z5OGnWTxuoQuc
Fr1kkGg0M5X4/KQlQyFkrMufbq6uOI/FZXtnZrJsWaCog6mxHavycxl8dY21vMeagYl3CgZIwv2Y
cXSg1a36t5m9XV+wxW0BwEIG7axQ1BC/f++XaH9CsHMkjIb+q1f2nfEtwzfF1lrovGZoEtc6bRpA
QchU0b0IAemLnr604OqG7sv1AS3OGMdVB6DL/87k1A5dHVljyD4fIfClR4nnxxpqYnmT82/bjk4C
hQ12OWkwNQ9JHBW8FumcLwBnmN19YD52PvwngbOBwgXxzrNV/xyNu8ilmYiGbOeBDMXK9ptd+TbX
PXU11TIou1rTKx/NCrVrhyp7jXIpOPqZZ977nWXd5oPprLgPRYzpIhz+a8twuI8tYA3TE9VHoATi
bMxek0rdhiFZzx5NqWoH/2hTPTTwwWQA2ekn22Z1dAavGtD3pwTIqUQ5VBzqtgoiUtnyyhTM7lU+
y+SE82bVRAlpckDKuBkHKW+LV6+iS82sESZ/ycgqKfTC2Cs5s9kWntgSW+/dWYnb0i6sBO5l2/7q
Q0JLy+bWD9HPoQfi+iZeWtj3o5o460E2o6IouuLV9FzIeGlq7JJ9t5pVXZw8m+w/NxbogCmAxO77
xGiyoniV098yIjCJ8hR43mYYJdTX1oDds4PJ7MGvxDY1+dssE1hYLlQ52pC/Arn9YtTBPe3JK5t0
zcTEHQNyNHXJ6vJXt85+RjS0Nug5Xl+ZeYRvA9ylWwIYgkaBdJrhgwo/DiIrYhjjk0GLPc2iUHfh
MctqN2a3KGMdkFjeabF/09CdFZUrtYeFNRMZRBtsDPlMEKKXmxDZD8WAKEgwcro3bajCYNGN9ItK
PA0rCEuzKloJXRdm1TFlOip0GwiENk2907Jp6CGcW69N/R11lH3rrMEQhE+e+BYsOIpFpticI0jg
IKWNLpOz14B2DR2GTDP4JzWq+zpGkhf2XMXe92uo/IXDfGFzsleivtZiwBf4Tnoma/1M11tA45LR
31zfMIt2EOklv2daXBni9++cRgIvBTXRJnvVyKR0UA7svTD3911utRBFrT5nFjyHQz3K1DXAATpZ
90tzftXEcTHE0esIWbfpxPuOLEoBz+/1US3tCbAHhgKijpWbPtBU2t0bgNjhax6XUL0ben6HSNHa
22w+GIOLnL4kXrMm6dFJ8YCmZ1WiMOO/1p0PHWMKp5u+L5V2xW3MrzaTC43Skg6WG7TPZM5Krc9M
i+7q1xi2WxQCh+i7hbCagYjTIY1/Xp+5+fk1uTyB/lPBJuk7zUa0Fhw7HfKj5AFgRum+ZPEDpAvw
DH+3um/XTc0XCVNMHtBLGrxmGQFPg96uIlv5GiYu0kiSCbsBtPIfNgI+SlzAMggiIA+XG64iEQfJ
7+i/um6nPpZ9muwNO8hX3hXznWDzAuOmomNBMY1ptjeIOpkeQjt5TQdks+Ek0wa4n9U1M/M6APOE
JR1vJ8Lh6ZsvdXTVNe1OfYYadj90xn3SFlsoYT5D7783wX9JknvQBxTgyTXLkr67PpnzyPKvfYNo
hrKcoU+RPWkxeqFdJOpzD/1Dbig7eNjjYaANF110eBj8T+3wADE0XUo3LgCSPjia9RmZ1evfMXNa
fz8DQBjsEFTtp14kLny8cdiqz1aG5gyQt8qPd1bT0pV7vG5pecZFu56NVIA1y1YYhVTZNjo+zwYM
92gmbjLBdBvsUYnN6LRWdrmJBouFQsaH34hikO8sT6J4d4QAIh519bmS78rxU+fd28FKKma2bQXq
kquacZHIUk3hDN45f9qINT/QUv1ZKrtbVJAeAg0qmWI8XJ/E2f0pzNDRY8s0mAGXn5zBqPTlWpFL
/dnIvjX6raH9qckUu85Thbomku5Im3/U/9POxtPHkh3cP0qKE4s2UjhxpgXei9SlZ6Pu7yIQF/83
G9Mzn1L286oOGwOp/g4KZitbmbeZ4+f9plpsPeRDKIUYk7tZU4PUx9/Yz+jcdyr8y4m81ZrHWnDa
QRnmlSuxwMz3Y0+glnhAWZopTwsc7thX3ohs6bM6oto9QBWHnCzK5O4jfdcf3nrEqTzrietpp2aE
l1sPDakYLqfafY4N+RdMZ0d45o5DHP++vvXmO1zcz9ya4KTAFk+fhW0G4sdDYeA59tLHSI8fVK2B
aMRZiUHnDunSzCTqNQwfrl/V0Z/TEamkANpEiCA9xA3qtQr+4oAogrBONiHH9H6uqcOGWQivrheO
P+XI+VSNKNGGaw2IC2bYBxrQfeBDyhyZkMW5KteB+ey5/a1kuXRGFBu1Xdng8xwtLwSVRkddgK6o
jk2g7ZlixeMI+vaZxsa9DMV+ei8XjzCVBEq0tbSdzB1iZx9fLMak8DoSCBaGebn1Bk2W/BHcx7MV
AU1tyk9QnuyrNoFy316JPubTyFEimQ2ok3QP+K9LU3akeFDz1/lL5uQ/UGBD3khkGvTv13f53FHQ
VKgQ4ojoEMXqibtrnMT2RjkMX/rsxUafoYb2EDrCTWlb+6FPN5304XE5hCEmZxd0r0q+5XJcZQ5/
sGFm8ksnK9JdJsN0wV60uYzrsl7rVJkeLgWAqmXzngTRxgN9ikEwlaEbw7wYX2zkVp5qvyfVLcXV
jVnIgNtj+CBWRjc3qHB5kLEB9yByApMNAo1zZQ+oW53rtv9e5BV6sBL07tYhWe3Tn64cVeT3pqYH
ABxCUJK0ac592aFSIG3I1tKNU8Hb+0cpbuvAW7m1pj5eGBS9rgyP/pXZm2Uw82psvDI8557lflfs
HvSWnwuqvNgd7vuwGO5ipYtX8RDTk4BdkZEE6/S/9YrJFpXy0HaQXgjP6HHpT0o5mO5mdNADNruu
pJ7l/EFDr4ES2Swe8jaDCiyVauQTelg2D1LZQMfuhgiqRza90CX8Mish5QwTzQfytqebQedZDZJu
sqWduEjiEAK5M5TNBcLQMdxcZq2YyMt28PapQorFhrUrLvrmWNhkAmJFocXDcr9pIIN+t/EI8kdC
did1bXkTxiiEdZB9/b5+1Bfm8eIz1cuTp/DIgASbz6wG/7HR09+SDk18a91+2IxN66vMA5fECs/O
SzPo7eSZyN2e9aq6jRuQcQ5d2KN1vG5m4aTRcSHTfEruhlbQif8Pi3KoM9koz6lxHAOUEMtzYJRb
J/x53c7fYt/7FA6rSwAPwNwhDgDGNDnSqeZCmaTU6ZmvQSiuRp1cSU2EPLNYPfhS4GxzC+27mO1x
D+MC7NZxD5ELGYrwF+Fr+Wz5/TfNhaVoHILwCXxF94JYE+x6rWc/FcjmHqqQYytDCqNu+lKz1k7Q
wsKDGhYZDR4jOMTJVdJJqIZ4dhqf26a71UFGHwu6VHZoy7xdn6slQzxjDdyugMlPexEg700sB4Gs
c5Wn7ecxTeV7+LeG06jkaw+D+fJTGoBnANC18A7TBArEWbo5VCilGPIjuipHG96V3oKQvWwO1wc1
97O0OtCLQt1FBuo5LUWghwK6oo3ac6j/zoZvlf8rL3/G8vek/2MoaxfWkjFyyNxWJt6dp/rl4elz
GUlNsqxny0IIPTiWTnnbjiVc8XSJB4fM/nZ9cPMVE+3xIsg1/r6wJqdItgsI6RSnojvQeCold9fn
w2sLKfd1M/OrQyUJxb0hO+xDtsblsPSRhILkueVZLh8q39x1w+fGfjDzp7qoV5ZraUR0l5G4I7aY
44zTXHcbT1WrMwldbT/qmbrxRYOsYEdcGdXCHrRlgMYCvSkgwJNzhcB1BjS/a84d+ai3FCXdveJ/
zdxO26mFt1bPXJhDIkKZ7kCya8zlxJrZ0VKTmNz3UkHYGWwa6c5Wjz7iB2tNPtPsmsIlJvoMyBni
Wml+vFwtP7R8HYZtIgtvH9dIrkCRe30/iPW+9KkqXhumH1PhfTq/MUN4BDMp7c61l9BMFm2ssH+U
2/DYDs5TZGWfTA2OStmTP745/nb74jh4VGnTnmkVSfURiFl7huRoYzVvHWRx3qCsjG4+fzwNVB7d
vLEMQSl0OX/iTW7nqROc2za6DyzvHrXFFbTIfJdfmpjc5U1W2W6FRyC5D9Y7g+BUsj4BW1mpC6ri
/F8ulHjl4NBVlSwPy3U5lKbo9UGLq+AcQx8KiojejtFFDMcam0fLyW515c0rql2lQiIIX8gDwkjD
Dy8I0582GIWDEwmi807Rb0pT90TaDw6KLNV3TWp7kO3rH22KF8QzlMhJMnIwYb8R8/YuLYWcTKcP
oxecgzC58fRyays36TjctnZ/a6p7h1rS9Z08y2v+tchjEJgB+2n2qm7aInaouIRnmL2VrU4PRaY+
bHa1YKOX826PIlsHsb+j7ULbHDaZp/1TFnqPEkrU7ju4OVac0izt+PeDbPIVlk6D1SxlNlYF4SpJ
hHMYvg4wTvJCLaL7DFGO7pOPgk6syPu6/OmYH+1hFoYJMqBE4C1pzjJn/qh2Y2FF0dmgWDfm/deI
OHzjd3aJvrx2SrVVcon5bakRA+oEZv/L8DJZbVXN8yRMlfBs0xMwVPdjHsFnd2x9Y6f3Xxv7oEuf
vArOX/UupsScKm+InSFjLfi9URZQk7frm2HhVHKZAqt1aOehKjFxnEUaohoLR+O5Lk4RNDNVU6Ae
u1Y7WnAvF1Yml2keGU5E+jA6e4Gxz4sfyir0YFYKZinFKw+6R0Yz57XrDARATEmPzsFw1yFridQi
VE38tPRjmkS7CFL25qSPb7378VBBo3gkUlT4G4uVvTzBqaH2BrTT0Vl1HozoECD4aXHNyU+u4334
NsAUz3QCOzDvwEsvTVFcynhYGOEZGSZE275Y6Md1t9e3xDxGIP2PzCFVSx6INL1f2khLesdHpUrP
o/NqQKgYEKd6/bARmhPXLc0aklg0h+jeANVN4zwUYJem8iRxA8v2snMY+9XG6vRvsW+D6IAFNU9f
iiY7mmQJIs2/SfN6Uxfw5mrhvrLclTr+wimA+JfQgVYCwVo1+Y4o6iGYRhrmrMb5Y+66/0ROfZv0
wcoVuDCzhHc2e5STBg/E1EyrocpYkI5wimPV7+v2EyJGuzIzV+Z1wck4gO34s9hgXSJVgCZhGJ7N
+iHs/dsUNsIO7CnqSEpytld7nxbtUVKn+EwEJk8LZVVLyRkFgfCMShG0ffqdFX1V+8/I7bj5rYog
1/Vts7RakE4I3Aq52tkh8BS5Tfo2Ds9Dku9S+75KT6P6fN3G0lLBaSTuR5kUyTRBUlW5XvoZNnIL
Dn0AoG77QqoMtltppcw4Hw096fSDkxggIKeCf3kG4AZ3cI8caRWdEzV9bVSFJqA/14czd8CXRiYZ
gcFEnwKJM3aE2W9j7UVH8OO6hbVhTC4St3elSu+xELcdQMInx0EbL1+JFBaNmPQPiqqzQZx/OVfK
4I0V8orh2ZIO46hsOjLmjvp2fSSLc/XOiHpppEe9krcTRroQPaBfpbsSoS4PghsDrKCgaJ5chmOo
G6CZiXYkNdqWdFraYNxZn5UFmZUbYHMDWvsfO8Zksgy1HQNIwEM4WeElFcLAxW2bPEj05nrWTaYc
Ygq8Ub1ycJZmzyQtTw0PHCRO9XL2hrK2vDqTwnPdwZ3pPir+Px9eHvFCsUUAy9XhTN7/SUK+FiFn
7+wpKDn599Zo3ly3MF8gWuOhYJFhTnAAWU4WqABsHhZJFj+H9g84bjYGWkdOsAYvmHsYrFggaUgF
cmfbk3GEbdxnVuzHz5Fttb8G0LFnvQBdYFS5u6eOtEafM3fSouFfgwoCkhlK4NrlwvS6IUkjedpn
A20XnDUi0DeZ8buCLS7V3spxrU97vhF40chAhTDGPpg+/iOoOkMgxvFzKf0IKjos6s/Xl2meXXAM
Epji3UQGj79dDmjM81JPI3ieM8QcoFj/7VjhHVWpHV4IRaZwd92cWPXLd6VoBRdFGdhLSK6K8b57
pxmh2Iux2Z7T7KTJXnnbB+Uj9PC/qcT+QWPmrtFr/87xP3qeyEyKqoxCS6wBZdvEr/oqvPhKX1Rn
IJQooDW7wXeG7crQhEu7GJvInwC6giyEHKgxxcVRYrUDFDbHM9Lk460k5/lBrdR451ath9YomhV+
Zd/odvOmxlL3q1DHEIX0TgjGRZGqnGETT7e6Hin6HooOn6qCTYdVVYW3oQ/3ea6W6aNf+cGvXEqc
fhPpcicd1M4Zd43VmXf2aLWH1lfTG842lf8hi7/3pRo/BWkHDYY/jPWj1TsVmn0WwjN2R+Ohplb1
HYK+CJYUu1obCmOLSLqd7KwUrUC3QtchHDzphNqEhlqv4t+Amox3udzRbo4SeHTwvcD7qfZ+d3J7
47tUIeBt8PTdhHLbjHs0AslTqShdovR0HJ1yDFFzCZUHWtWlTV2OaF3SIWx99VF32Ot+4N+XUVij
UB5Xpzwbxl+errX3md/x9kCwc2sHir+1pUo+lG6Zb8mCFM+JDclOiaw8wHilPYSJjpZ8oiLfBXL8
kGSmfu61fOw2ime422HIzCcT/cV/kBzvwy3S6MWJPSN7OwuZAmMjua7zuQv78FBY3k8EWGgjuL5T
Zk5LuA4yK6A1LdKj06eOB+wg1yJjPMPSslXKQyQ9Guop7dcgjTOmYkB5xJOAnURHk7jsL09bj5Cl
H5mhe+6V0fuBxrJ7SmwL7VRJ+5q0frSNtEylC4OgaZM00ngQ6b+NE6r3ro+ipypv20L6XRrAOwb7
5aOTgAPgrSmKK4LHaBax9ZKn9IZ+Ho3fsa1thCIn+mOb2tr/C0MwwlB7xl/PHpatrlRF7Bb6ObKf
u/5Gc1+H4c1Ww5VFnd13ojLKnW0rlCcEluhyrs1WKNJyAZ0zAgW/vAtJuYTl6/WxzLy1MGIB2aNh
kSL6dOcUEbCXsuy189hruxFFnqx/LPRbpXlFFe26qb+VlEt3Buc8qAeaIwRWdRqDoA4WKAqkqOcm
pmt7+BMV3Y0OEZ4f3Tn2L7W6C4uHTva2ErLvORKO9Svp8E1hlvsxPSspykCPaYFU2E2x2pI1u0WY
hr/kCexuR9QxLudalhsYcfhyHJi8tYTqoxqjOPCihMc4rrbqEO8K6ZNlH1AF2bXdIc5t2lh+u9Ts
vOx7BmF3eVwlhZ6fapWpAndLFYfMwvSjfBEMe7DuwWCf0as/PNd5DiNX/b2kD+H62iyZsv8aEy9U
ttzl+BsuOjdoMpNqcfeIwtFNVWo+KitoC6veypab72tYVd7ZErfeuxu7zDxEs2JsNdJXjQUGVFis
hbtLNoD1EOqyaBT8J2cn9cMkRpPTOPl6T18xBDFut2fBrs/aohVxcAB1wa4wDXXMUK9cox6x0sSA
d+RdFFYvjdSvLM48EQszK0HVf+xMVsdSW5v0j2ycAluoTJPHSpS9VjwjWFbG+7Zttii3barkTbO/
fHiEqAyA+hYkyTDmTcIcyTMLtPVa+eRoYMrafQg/PZox143MQmCFSvI7I5PAnvZYqZYRIjkFI+SA
7k+UNraW+VkpDmFwrNaIphcW7b216aKVpdUqctbLpy4onqzU/GF3qMyW/sqg5o71YlDOZM2GkuxF
NzCoEV179yaoznLwSUW710bG+Pr8LZoSkCvF5gUGo87lgRpVSfE0RGxPZvRnSL6OarLr+vYm8M7o
mh+v21pwFMAyeSSThaHgNk3JkRCvAH2k8onS8y5Fq1P4SDyF8uPf2OESN4DLE9NMNp6V2Gkum7V8
ir0bxUKIKdz7+rMW/rpuZnEzwBD8/8xMtt6gD2qj1pV8Qqlsm0hBhXKltOkUb2U48/IXe5zMLa9j
spk0nUxeRXpsloXaFMqprtL7Aj3cuiGI1azuzSrao2lTTBjTG7evvyaNtQvRrsO97eUABS4z2kd6
jTBj6tBK1+98jci6CoR84EoKZGlxIRGCStwGWTfrYkLFOB7K1FPFab8doaEezJumoxGna1debUtH
nmoLZVtq6+DpJtOhNpWheZXMNhrCW8tJ9koquGPtbadApDL01CLsNQ7jxdG9szk5JkZCGy9qvPJJ
U8yN5NyO6b2qFRur/P3xPfV+bJP7LXTNZIhR2joN6RfKtYbx3fPWyB/WxjK531qlqovBxQZxy6em
Gz41igvtCY9BN1hZqnk1QGzdd/OmX7qXJGosd2gH+ST3AQydT1n0AKVcYDo7e4AAByVGzyyh53zL
+i+5jMN+vj6fS3vFoO+NCO0vmmXiCvQMmREpwH7nf4rCp7L+JLUvlf9C4X8vV1+vG5tD8Bjte2sT
jxAWmgvlG9Yow9wZo7MPABL0erHF7e0VOb8tjPaYBfnOLsutbI/f+z7e1YV3lDWFRt/xm1fa2xpd
tpXvEifiMni++K6pA0Fcr/aRo5dPVpRtHCgB3NvIOg0FLTbx0Y+cjayEe7dboaRc2mfvZmN6tfi2
GgRuwZlR9WGX+/oXs5OQzKxo0FuDKS+6yPe2Jnu6Q1Cg0GxiDVeKPiHkfHBpxkJ48kEp3c3ggcjy
SPQHw9lI40Mdp5+r3rwbigjQW3IIvfJYIukc+tFOg+owDPtyWyTecWUZhJOYLQOZOtwkWOfZI7ML
cqcKHbEZ47ssO1ooNyr6bVM+DGW4SRP3AXm5bYLYvaDPu2578RwI9JN4gsOsPPFfJtkRicuXcxj/
cbgSkwQmEWgb+vq71v/w6Tq9bm/+JqI7EZZF3p4UrEBBXZ57P45oavQT+VSaw5/SHlFrRM7KDs62
K9NX1iY70pWHXhoO1+0KfzKZYuxy7XMSSYxO+yYJs2F917FL38xWKb427hpDz5qFyU4L5La0oiTk
LIGjoM4OkuSjZCW8J0Hn8FNQD4jK4uXkqZ7nxUkYE5OF6q4d90G4xlm/ELpwS4MV4adomhW/f/eM
qlvDbyJHG09poX+PungntfLvdDXRuWhGMOTwYuP5Pn1JhaUf1gl0ESfJQRf7Bg3FzUiB4vqSL90x
DuBsQj0YTIH0TwYTylrFcRuGU6iqR1dG0DNqnhpSi21o7dGneKYN5Sapmj+1Vt1bob5ty2Rbo4N5
/TsW3B2fQVKHIJqGEG1y1fmK3pKhtoaTTso63uf6zwp+8qRcaf5YetCBfKe+QIVdExWZy7WzzapW
TUcacHXtNrbCY6El28y6jzTpQKVmMyiPpgtrv/FZtv75+BBJ+ytc6Ai4kFi6NK3GKOcOjaaf7O5p
dH+YzVOskDgN17JXc+QHm8akUEumh6crDEGXhoLOB8STyfopU2P5pjIaZDGQ2N5QiU8eNK/19y4I
o5vCzH6oVadsCADybUUmZOP4bbOywRZ2MdJybGHRh0VL9mRhm7r2SGjkBqoq+Y9Y9x5sJwMSa6zs
nwXHIgIlau7c9nNaKTNsXbMNfCbX7naIlT+o1nD78fV7b2Lila0O6kMJ5dBT5mf2PY3NFbJoNNpW
oAk2uZ6u8XsvHYm/LYxUINiv8sRXku+qzEZOsVfrO/oeNhpK0/Sl7KpwpfthaY0o68tsAF4EoIgv
N4wE0MOjpK+fNERzB6hiFIVU3M316Vu4RMlw0f8h3q8CGXFpBJSJXqdaqJ9gWmlRV00oJHrGT1X7
ktufo2aN/Ghx9uhiV8QzFr66ySHIQrt0wMzoJ1Au1GS+mK20C7qQjpKVnSf+ocmlybj+a2gyeag0
GnGhYmig/nZXhf0TAspgdPz4S8LdvrMLbe2EL232v6KIYOf556cKWs3oAdRUVfUUAZ7ZBIo2bp26
WOtwXRqYgP8IfQWgkdP6qBzkmtZXgXoCd7UPRvPWiZ2dNki4f788aNaH+644tkJNi9WCRZvH6eUG
UcvSGQclUk/W4LlfoLLR9mVWCpH5QZe2jtEZx+s7cmnbA9QHoIb0qwBdXRosZSdP60RWT7GS7Ar/
s+v/VsI16NHSPiSTLFy+TBPbtJZQWo0KSNpkVLmBGrm501z5oEdPWrXyTlkyROBGeIxgHViqyWiq
1nQGOyCF0LRKvEVj7VXt1GqjKiQONeT5th+fPIGPhOFW1KWmYAoFrx5pjqSc2ubN6r6746FcQ4ct
hMEkP4m74UoD3DLdEHkuIQMpsSGSoh5uZTM2nkO5snaGmyi3Ru8Q6xdFZ+4IkkIZGc7e2l0f4+KU
AkYQXRyAq6aBXmHbkevbiXpSvOZTUUY/+wp1876mPa11/9WEcnGLF4aQIRAf8y6qjCOERhI5VE8E
LZtK/VWmx8F5uT6gpR0Pb8J/bEyOWDKEY+VAy3Oq6Pbe9sb4tVB7KKKy9uv/zdDEKbYQA4eKye4g
MXdj+mjXSu0uWEOKiS09db3vhzO5Ugq/D3uUdZQTJzzYlJV1hCB25VgtThmQDapn4s8UPR87qQd7
ADbU+C51v2V6sJG7NUbqNSOTxFVeq7FSay6HyXiSSwfKpr0emCsndr6beUzSa08bGSIrM3xNgf5J
WfeEhVo+eA9ep7xCu0WKMc7OThms+Nb50pClgUUAX24A6ZpiutANc/ICHMxJSXrlJQ+c7rvU+/qK
lYXXC9EeJVRANfwkLXB5aJyURpu6HpST1CO+TqALAOdH31uczy+FoUOsmNyUwV3VPw3QoI35r7hZ
iZ0WZhXyDOoaf3nuZorQYzZ6ZAJ95TQow8Grqn0P3b1aSnvXXckIzacUPi3CW+DMf/XMJofX8924
zRHuO8Xhq+uH26r+c/3QzoeCAR62Fo9akLJTXhWrMajZWVJ70uLswJbYFtmukg6xvTKQNTvi9+88
XW4ktRJBkX7y8HSlBItMfnCNY7JavpsfKzEgmnfIZRC/TO/eWkE1vs/UlpJJuitr+Z+2ETR8awC8
NTNi4d6NR436aDBCpT2ltX7Qyug2zrOfthb/+PjyCHiXYBqCS2Xada+k3MRj3jSnMDxZ8AtlWbIJ
jWFXlR+vEQi5AYHEA/+tI0t1OSAKq7VZo4gGF/VNanxunaPp1Rs7eum8H0P4dn1YS7NnEECLYAJo
y5QkAYEjNW6KqDn5ob7J5bN4FNv5/uNGBGc8jJhcGDNFX9mXWp9W6fYU5y81b7ZUftLXXlFL29om
iyKgI8ipT11eWDaIIllWR7Y8urNy/dHJjEPelrvcsG+vD0cswOXFx4PaMvgjgoVZqAzFX07UFPcn
e2w2VnLbBXvor3Za9xKuynMtrc97W5Or3C2duiMZ2Z/0jkaEL4AIIBV9uT6e5akTO0BwndHRMdlw
ikcHUM3U6ShZKF77t9JmqY9y9fm6oSUfypOJnIioq8zQJp3XOH6pVf2J9xJdcMUmXmPmX5yudxYm
02X0uROFTtmfSu2fPrtzQ8oWaxIZC9cereyQl0DyCKSZFPHlfKVuXdrxkGKk/+oPXxL1boxMSKli
svXhpkne6uTNy9KtpN6V6kPZFDfXp3EhjcYH/NVbFTwgoDAvP8D2bD9sLbU7VWb+1lraHS1cz1Fe
PI22ttdGczsU2r0hwnKTcsJolt/+1QfYglkKJzV7fuRgQtpOZcfYsAeof5S23ZXJoZBu5earHe6b
/FgrD7q2Egwu7VPamv5jdRKnofg6VImJ1cHIN0V7kordEPz01hgn18xMMj8o8zZGOJjdqbDfzPRb
nh3y6G5VDmDJidANCs6N/AVFjYmXL5Mx88KhYw3LMN/KfbXzxvhGcux9IHvfAJZ+vb5mYudPnRap
wL8OGOju9DWluYU1+PCanVxQsmpxK0SImv5W6WCwoIoWZys+fz4+0b0ruEgtmOZnyq9jYoydr3Xp
ybeGTRIom6j9hp6M4uwygo6Pjg1SS95VtE6SUQBpcHkeytawIr/tspMcRDuluavGN8PKuTKbfZAe
JHmNG2xpbO/saZM0dmg2fd7HVXYq1HajxM4mM4JnPXGUjZwnRw/q4w+ncYmxVeAC3GC8hqb8EzDb
O0aqy+kplANamUIcaLgdYudwfR7n3hMz3NHcbDz8AXpfzqPUDomddFJ6slV743TWbyUFWN273Voh
asGFCkvEhorJpmRUl5a0Xo390Q8zdn+8qfNbqbilyXgjm/1ek46meVslL2Oj8BHZRu2f4o/KSCvU
XN7bn94TetA06Yh9M8p/lLrykLhhvSFbdfDK9LOernGULcysxSEQdT1hdlrncV3F8pokzE9O4x9M
udxH5lO7ti3n1ys8FMwoFxMZKOjDLic17vKqILDPT6H3o4ZApe5X+hLXDIjfvwu15bYyWtXGgGp+
LfQ/jvJ8ff/NPe/lAMQsvvv3w6r1O6Pu8tOQuJvWuOndnQPTav523czC8YWbmbQjFUShTjGZp6xL
2gz0YnZK5BKazFKHXS31TzDXfHVb+03y6vN1g4urb5OkpqOODT/1T5Sjsri2lexktKjnOD3g7MKz
7iWn/Cj3IvtawK2oJoj+CR7llzPouFGc0CSfn7xcye/6IenPWeOv8eAt7YP3VsQ6vlun1B9asPzs
g0yW7qJO/5Q3a+KAcxMmLNY2gHbKItB1TAaia7HVFWRvTw4cQRrK4aCpVnIH81URZUjaX0X7ABQ4
Ex80BH4tJ02nnOwalg5zH1ryITXX4B3zPY0VEx0ANhvptmm1oECpy3alQj0VVrfJrFtp2OfDSV5j
oVs0g9cGOY3+9IynDXp/a3BQqj9lSnqUDXzp6MWPRDGUce2Pl4t5zUEYxcNeh+hEmyxO61SQh2We
ckrB5HRZTbkFrYM82UprsMuFNQIzbwv+IJFMmELBi7AxEH4OxxNcKo35WY++9+GXjx5OUfQgSqEK
oTCBk8H8VQiQspLsX2jDhVZsreFO71dC18VxcPJluLCos097+HwdqS4zDoFBqt4m6k89sg9W+/Iv
RgKKgA1Nh+6MuiPX7EYKS1c+5ckTvSBuC2X5WsJtcSA8Pih98foBIHd59Juw4tY0SLiZ6p0X1Rtj
fOrUtXabeayKc4ZbVRV9eiKiuzTixyFdRDFgW7pe9fCLVN06ya02QAJnFJt0rdCx4GrwlNAdUXtd
eE11XuRARglkxW2NvdU5X4dmbfkXXmyUQUUdBTiJwMFOIiu3pRmwSEr5pMrDz7JT901i+DyB82PM
W8Y3iqPd63szM/cq1akSNeAPR5Ao44rUpaAxA306eTIWNNTAIOWMp1J6Nf6Hsy9ZjlQHm30iIgRi
3AI12eWpPHujsNvdQoBAgISAp/+Tc6fT5Y52nLvplTtUgIZPmfllzle0ONTj4e/T70/vEdALasdV
SYtv9/tX08j+dCCiXSD9iY501NcsGZ//PsQfdrm1H2A93bCpovfg9yFc5oa8r9chug9Porshgb/m
HKT/H2gSXhc4cQBJMGP/YsGq8RUC1UHFXpF2SVUT+SmZpzwUVGRKTf99C4IA6B+beRAdEHz8/lix
aHAUdiG5G1qRBWOZ1uKeiSL/+8v7WvasMqP/N8rZ9TluhRPATIPcSSe4kq1JdWMw2rsj9C4kj38f
7Os+8c8pBEAbLWmo6s72Cd33vBdTsdyVBuYnvZu5vtx4zjeV3B9H8YCVr+ce0gDOl1URNrGsoVty
mcOhn1luF9tA5Nzyb/bvr93r6LFHWfV/RjpXLrVEzApMJ0ZyvVTKexY9J/JXIB4GSEOIARda0GxR
/7lwBF8Ew9B1EwSrfG5IwrxwAic5Yb6LHmDZnPb9bVL++Pun+rpufx/kbN0GphtUL2co3Qy5WHp7
DL71Gfo6BCBz4ERrReoix+NsgtNRWNUS3QNePqr5slu+c0760wBoBF2FIGs/9PmJ4RWAhool6E7F
XOXweEuL4Ztq8evWg7QEqD3W5GbwM+d3/tCotiNqkqeZXqj4vRAP4ItBeu3//jG+zmhcEVdX33Xb
Qcbh+jP+VVrXpYURuN81pxWPj4WA8qJFfvl/vydgGFTVWDX/CLbWE/hfw/T1GC1dTJoTSwg6p+tN
XX6XXvyHJbOOsdr4ribwX9pFiYcY8aF0m1NMnNQ1+yBmOVc/y7LcSMRBFyhNrSKp+rap7+tGt9q+
QDuDhl0gDOfSTTQ/Gy4trGVCmWRuS98iXu2WoPmMOy9N+H+XDqziOug+oOCC0OR8Zvi6HNphYPI0
+mFKVZs6HbrU/rNVootR0PAPkxm0xaOQ/P2LTbx2SrTMNCcjLwOGxNlOpoO9hgn+7u8z8A9vD2ce
JjuChGAL6p+BW9bzG0BDc3HScnoZGzcHSwUjQQeGvONmstHz34f7Q2mEwxztxLiJQ8r0pbWatwsG
7BN1KsMPHmVygluCllk1bjXZ8QS98+Wmba4Z0oz+PvIfVvRvA58ttT6MhiWiTJ0mx17p0ObRRI+t
ZAdIAbK/D/UHUej6kHDUWelj6PzOKlqCpvzOj4g6UUiBeHkde1f+eFWqV2mSTRi/h8kDRW8FC3Vm
vmOuv1bTa7UEVwpcb7BHnpspghXjbo/Mz5PyP3V/mdAjQiE2EUJCuj23y3eP+oetGGAsqjOgiLiF
nF91+i6ZFJ+sOtXLbQT/QIUIZILoN17BtTn4GfK938EzC3nwBYSb3W1CN23y+s37/sMkRqmDjKO1
3qVo4/x9tQgFGz3fs/0JEeo3LvxMU1y/claIrcfpA8Ktt2agLwisBocnU0nJZnSGLZ/ZrZy1RGXU
5K6A+K2n7fvff9qXrwGh92qumuB+g4vn+UkVNN7sLn043iOJo2ruYbdP+p11YB8bpo3/zeL68i08
CORXZcaaEu2TcxTFGWw9orpFgnzzqpshM66//a+Ps1JgcHZGTQ5s+vxrt4FaHFcU/X2RXE0Tdvbw
aP1PGl3Oy94Zvju2vixZbEfYJoCnAJxGY+7ZMnJgWmzjtuzvbRGmrtToONkG0SNzvgE6v0yfdRyY
Ea3iOgjWz68yyk9gFMJMf090nE8tv+k6mbmuRONTA6uH7xwcvhz6CBVCVCQEQuinXkNAfp+tdTLA
pWiZ7D0gr9S1P3mEfqNvzN6w2r/OBvSfg7gEMAhv2i9iqq43C7MspPfDpJGWwdFANQkfbhER807A
v9sbVqL1xGMR3fUIL20PFmhymixyklkykRnhjknY7aZA1sdO648hjhCDETHYktaJ3riSR++LW4jH
BT55fRoVsu4znzJ28C39EfpTczvJjh7gThHBKSuZyrzsHbWxpnF2SR9Op2Iy08mZk/B9tRzsUlPD
Wku7yoW0iP9SXbE1USlSIXBJ6jqESgKm7LORRyiSksk9CFZ+lE5VbJVG007iV/WWukX3s5pcc5z6
ubhs4D+edr0n3oqm6A3cXGAvvyk0vnXN/e3Sg7jKuiJ466VGZGsRiZe+02GVOry9d2P7VNuhhWPE
Uj1LpM7kRsApBY9Pt0rCLGZ02bIXaCFKY+NWG8UcrANdPYKV5sdhdsiGGudjQctnn4568Yo04rH8
5cxTkRpo6DeIxAyv1ew+ojG8euwhw9y7qveyODBRnfF6CeHHFoKi35i0XLuEKp28WJS8wyZGa8/O
Vea96sZnN0HkmtvO3mWc4KWnTQKHiV6r6bVUbYSP0wZLlzIpH2fVrin1TsIOM6VDJr3Sv42E9ds0
7htZ501D4zvfeDbVTiEz1kncdyq357cRbecfaCv6Cf36sEVaw1sD21IAGhSWJKlPigBuqWP8ZFX9
NA3xs7csMP4CLE3uNHISUyBiEMs6M8/JgnD5VI4cSrIwmdo+M47TfIYxbvc1ZzwbB9acBCqkvZ/0
DwBv3wJ3uuNNWXi5hXuhGMhP7do+ZW043STDYnU+xCZorwanNTvbN7/gbBuxbafdHo3bY/AQirEz
GVMgD3MIAKEr5GOM1G3kMoh7680vTaibPGidcEpnz56qXry5HZoPS62G1CmbF+uqH1PROfBbKfyM
JRPohMbYjPkiSoUq4u2gwv6QOCaEiFuoZlMr5BzkBPj5pV4K0aWKdo/+Gr6cEsHGTRiWYteWCwf/
oVXugp/6papJHapKPtbzxFPSVv4GEZzPZnDoU9h47WGeh88u1MOYhoo3FzDicTKjgzfD6RLlToSk
t70Ui/s5BoKl1YB4ViOF3njQhvZ3iJ+H2KyDLkdaxPvCArbdtEKg0ZrjzJx1+CSRpOLtYXPKi8MM
4xT/hhHY9C5Dv6RdoNscZtBVNo1JmEe1+BWWXZNHQ4lYtDYO6jRAxGG9jadxwVQKvNSz5FjOlDQp
zBm77jDM0k+hf3OzsEQyYcM7yKrq1j9Gbl3tCVc8A6+iczJXd14B+lr704eQtNuFteSZZX6QJV5H
vS1Sdl2SDXP8SRdnkEeLiM0KKvarxjYIY2Vt/+hJeZxL566OWuXsllE1Et03ZIRmUTywqX514xIb
jxVwHc0DYV8UBDj2AhHI5TEYe2xrBr7Dbuoo+jRMHl4dSkj/RlFiaVYllX1siOT2oAOH722g+P0M
BtzJe9coHCVBk1YOp7t4YfzQadmITelEhu0wU2+qnuw0QyK28aqXiIB2RQsc4hDwA7IhUqtjjGNM
yrkHS4V4Km57uMfmdhxHBNIF9tKSDouvEYrAiHKa4h+ejuPtVDDyg/VwndqOPas2sJzA/BcTv5lK
RNoBUwh52mgSX/fCkyKv2qB/jns6P+ii+4CSmFxKPd42NT6GgzT0F8AdMTygxFBkSRV1cKX2QTgW
Bfx6F4tYTkQPh0cexPUW+VLTu9E929ERAX3EmR6Xpnx1y1EdYq8Ljl4dwgi0w/TAanayMRhZCpwH
sakOETnuKSwVUzNv4T0/H52KOc0lDUdYY9Vy+YAMpXR2FHc977MbohhKQ41AjspONjfY7NO68MPc
AziVm7CDmR3w44VkddgmqbU+wpjj+sfYUZvVzoi9tQGFcphU4cqrCrUbORrZI4U6kdGQ97Xjt/u2
CYpk08oC7koemkGFB3duR0933SKQZMyGPTXzazvXcR5KMLDKW+QlX2DZbwsYxsIkFObR9UcSF9gj
VXGjo8XLh7GnG6RYxY/EYmMN7AhfWV85rzg3fs2+ECTTbWvy2INJQbqMUA6mjSFK4dGZcHcRjr8q
X+p6qnbz3EhM04K3qb9oiiQiI+q0aJK7OURKK5k7pdJodf2gmk35RLp9GTnZUoPHc5smFRw/kVAY
FNva0l3rUG8jCkQzCROXV3SqZFqbeqfgT81cfBc94ofhpDb3IAbIrdfzJgMBiTXqjx0kGCWU/WlX
6+apCdx6q2bibQJRMUxaNtyH0wRlKFPdnYU6bU+hKD8CeeW7elpgGKLtrxmvMsOBq7IYIMhtOCNB
bL3s5DKhdsPHkmE9Ovq1U7DAFx6zr13tii16wm9bt2Obxin1K/ZD+1pX85xjq24v2rgYTjEarLFJ
RGhwZ5GtrrXH3A3Ue2bIoCBtdItMNKTYXTnGtW9G+h7iUXqaAanFKtQue+17+cMdwmAbYqdAAJPw
snHyWKYcUx1CRK3uksh8+lSfiHWfPOV3+ZA48X2sSrqNTRH2mZjqLqMdg6+2H7K9SxETzFTRIryM
iMxHb9NxLsISNgPNcMDe3KRNGbebSvTRAw647trSylwEFdxjKg9rxngtks8k6sydrXyzY15lLxPE
x6VxMcXepiJ6QSNz012FzPVf6Vg+ay8unqwu2zSY4u6yxs6SemUJInRANaWiDutpQol3Gy9dojbO
ONGUl7T5HDSJ0BgP31aE1NQynRn55LWumnxU5MHX0zDtnXCs9M3ow3NzgLFdOtL+ok+8O+1LceyW
uZYH35RVlbr+MvYw4e+PREQnON7DAxJyzjQM+lce61tVdu3eSaTIvKrYoYiLgwmK4mlbFmzXD2Y8
VPDazl1nCg8Q5ukMXEeX9mREaJpooYnr3aWETBPnOJ0lbK0akOMmkNd8oXzD/KLfTA6M9Xsy5Al/
RyuDzAysNjeYL5AQhTQXSqF5LYmXHc7gX3R2P6yyyB/iDagpgBZVsvPLOO9Y8MlpQ9KlYuDGQGLD
ZkOs4QwS9z1RwBHO4iFCpRGwttLN0HqvjvfYQm3xs+/LejupCt2/3vBMq05ktRe+LnMgLiod3Fjq
FXkUq1+ybeLrkhPziUx1coQ7knlYYsZ2bg03yMCx5WMD19ONZGTecxXaZDP7NSmv0BfSpfA85Jek
SxZoy+fwMo5sm+RebwKdonUTVVkFKcMmsTOA7RgnXdCY9g1IHSKCAl/KFzXjGExJR4t7n+hpzhzR
0Xdjo/7Vq4Y3SNjfLQ9XwyaYaMuxfC1i+8Dmdjp1vUZBWGDrOZJBjwpWLmFNkBhvYVoQ47D6nOIl
3k1xOb6jmuhzXPeCVPoC2E+p+25TcKfbBKyeN0nllZeJV/Q3nrTkdtCh2HahCvApwqrKSo5sh1SJ
mT1WWkFIxLyhjo7aRK2XcpjzLTmPHG/reOQXK/R4U8PquA9DucGWjLsEEd0eGUWszprWjRGhLTlc
QxuN4rUPe7ydISl2LbaqzLp19OY7fXuJ+wSaHRenmOyx8WXnPdQqbJo9FNZCbUMUvVk9snJb1R08
GEXx0Gn62VYo/9qgzGhgZuyFBheNZPmVJKPG9h5gx4nw6yt8/o2s4uq5RtD9cVFeuZlKsCvwddH3
OlxQ2rcwSBNeoB8c37np+hFebgnMokc+m4wEBkuhZLj6KMRaPuBrxnrnzqUokQrejNy59GbZFGi9
HtFUi6oVAIg2XYdaErlf3JI17MMJX0d8oFdWJwG/CjQQi2jgdk/E1PoHNbrXwBRHiF5H2mbSN2Rf
lwE1myLuca/lMzAf0EL+dReKOC+L+odXBqhzoeu8dhNhIWy2xcXIAbSnLi7gT45p+UFQxm2uPAhn
nCaE1A4UY3uRIDBMptj0i+cp5HHqRDXeAwD6bY3/D27Tpe0GdPx7GCwVAcuF2tif4lulB4WEo6LL
vGERWcXLB+LOsM/om3tJ9GMLauHCTxRKP75onP1oM2aFlDctkU02Lax/bsLmdlFrfAwxUYYeYaxq
mG4eXA9qZuHCi4Z72sNipnEOYqW5gFaW9CcY/nlp7LOuueK26OQ1dDknHZI3dCUO5si49uM7Rgj0
cAsxdcq6+ocMzAOh9aPX9QHmqz8+FyRQjzECh1TqePPyrHwzXY9df4wlD3McopByqiR+G8Xy7Mcf
TdHAK0M5ZM/DwHkrm5Kk8NhPcFZGnVdsRWTliUGa9hxy/Hq/baOPcTE4Bn16hy6XYDPP6qktjcia
EusCVkI/hxFRg7Jqn307wacC+UBpMXVtGiGVEF3tdZMNFES6mRLygJr4sYh98YweneidBkVxsSDy
CcfoENVpPbH2mrXeZLK2xuW2Br27qcd6PhrIA8kWVpvs1MZN0uTonWrUfvHNaUBymD2KapU81yHu
e0UCSYWx7Kc7zj8rbS7HDp4TQyjf52i5b0NPVrhLKURMmiL+QVnjp7JDD+AGDm84lBCiaNo0jEGx
xFHToeyAOBGIs27xwdFf5B0S3Uag5P3uELTkg0zBh5+YMmsbbJCBJB/eABWMh60oXQReBkzpJaDr
qcA765h+WkCzZHMMn6LI1OOvzl+Qm4gMvWzuowU2j33Bj7oZzQVisgxNK6uObOFOJoYATEnpjUh6
rnj4PClQgK6Yb6c6jHLc+nELtDAiCdGn2BP27CjhpFFQ+7tFIBF6Xih8Ym1cbNuSGfw00d2FtkGw
vKdWCpOV/Rv0V8hTWFB9N5XChl3M7fUUUzyDhRamWmqYzNulfq/QqvsCLU4z7gET9TdltAIGOHrG
zEb+/cLK+LFD9+0+sr0oM68g1RHq1OBRVTC1TccQAYLdgBbSFLUkfVUh9Q+Lh9ynnLVO1G2bVoa7
0XTbQDXkGXdlm0twYNcjpNibQbZDspPUfa9bpHjuR16xFPcqNHlz7BQ4BZM00QRGRXGy7NQUv+DV
sxRVCUjZGEXsvJCHtvbtvhIABqJxj0viNhE6uSB9ZLOyhgPktdZV7x+TFla7JhDehRjiPgM63ue+
1U8RgIx96HivSYEwkqlNHosRDwbr2TQsgiMryb1lsExfKv4jGtQrCrNosxQ0Odged8ME5MIUVfZe
8ULrTd+TOuuJ7evMIaTJYb0k8j7GXUfP7CMyI8sCp5YZ9eu9rL2914X71pllD7tDD8Zd4bLpUF4l
Yb2n/UtM9zqEF/Ec/PQm3m+HTrmXtICBTWoC9jMAKPJeRBpX84Zwg2y9tU+hbm5wDX3yBg6TtRGW
NkwN5dYm0ZBWZqiPvvXvxdyR19kR6lLKKIK3HlPvSaPphVuPw6YvlvCa+b69sz1nuG6aMCdR+SD1
8qPkbbAb0Uo0pwMtcG8mgHnGQqExvx6C6SGuk8fGIXUBWjAEGleLEYEyi5NV2k0OXe3IvIRUsk0Z
DpYfDKfII9ij0d0vZflDoUS45BMlV4KHXT7B8i8l2GQul1h5N9qVPnAc6ZB09BkaIGLnJfHsrQ9/
/l3f+HbTllocrYdODQZxRypM8ysuVm/eFg4ccYlgWpguKxTMeSzIB2MNxPFsnHK2iOjAA7gKXExo
23/yF2BhrnGSl8n0YZWPMMCKs4C7+sbvywX6u0ChDkBgEhBVGaXGHdWeDqV6FA1fzT6i5zHxxnys
Y/dkLVU/helGmTLsnEuKCuVF4TjYaYrr7nbC9RB+RN4aixgq9WOglZfaoTv1rvbQ4YFuEITOFlZn
rtc8NFU4XeCUBeI/J/V0HGsRbadRfUy8wmYUjtbcmcHrXjpI6yCT7+WG905yXTQdvDy5qfMScqUo
7ZmcAB8mbwAHEKms5fC8gAC9CSf4/GRxzBY8FkqVi9DrBIFRH4u2ls02I6ZEL54XP81DL34mQEJv
IRl9DuHwtF+8mWZAhhdsHsXsbxYWPruA8uoFm2qI1jeovovqh+k9hF4m5QAvLH8sRc4HQ9/cloVP
8wwQSTCLDTDh9E3jEnrpLHH3ycz6xYl/i9895FPPZp11AM5yLzHjhsFn64EhVDJ1x+TkjQXLRr+N
Uo+2WIiNtGntCz+bsOFstd/y95KR7iSjTp/cYVi23qKvxtDSWxC+pUmtJ9brhVP5mEl0mrDF4nbc
jT3yssQCLKS0AfwOFYCqi4WG084ncr6FCCe+8i2asWcZwGAcG8VJ96v1eEmaOK0TZ0TeFGfAV/QC
jy3QWGHWubT6hrf5yqSgnwDZewi6AUH+pSWva1GzFUUbYZUHV9WUB3LnA/7uUUn+nSD6ym1AWQtl
TkyRkeBBEfA7t6FDl45SJdgg/UUc56C5B+AS3Cgz+t+M9IdHoujIW5sY0Q7yhRziBQB4r4rJvev+
BDCX2YkBkxQQG3yXEPaHkcCqrYTuSlh/aQC0AmI9KB5gTDx72NM624+XYE082FEJXKWKmH3TOEdX
bdZv3Tse9Jxrghy6NCFSPJfv9TTCVtg29N5NcBPgTlBnUtQxqNR+uFrkwieIkhSMNIAs8dyZXMSU
Au1O9eJ2l4sbVwfgnOLkgspIOQ7pHSrZ6BrrYz5SORNnN4dwRHIBBV/T6W1uj2LU4b5yA72tCUc2
eA8piiAKyaosKIcbskR8MwXEgVFU5Z7KEvP77/PmD+8YfYJQqMCMBETyeb9Sgm4lEi49vY8BJiX1
w+wh2nXZ4a7w93G+UvN4tatNE2BFELP4rr9P0KmCkZMRPr0HOJ5Se2ugJEPpPA+oggG38+lozM6T
B5w1uMx+o0H4SslBewxKHvYW0DSCafx98Ggmtg6ZEg9da68bV15Q9xsq8+sIiHaFf8Ka9Q6te7jO
rH8pfZAjxaahbJoHEJAI85wvWG2++VTnSh/IWoEIQEQG0dI6Oc9p5tH1kayB3vUHHcEM0Nsg1/fC
MU8R2mONOSzJnAP8w8lUfCOW+ke68K9lsRKmWIP4eFBmYdWf2/IjKZm6nE30YZ6AL0BRUPkpxyX4
MVlmuhMNcK2etU9CB/Ynk575adswuWyUZb9kEkpYShD4H/ntVnosSR0KC+E0GAFPUgefXncDK1Ar
FfGpgNNllhivuImHwcpUJBpE2cVIs8jmtuO4i06PTgwb50YNm0T0yQ43YbVzDQVACVT6MACwQJ9J
NYG+lElVH0E/FCebBA9QJJD875Oanq2e9cWA+ofKwIcRGbrGzkQ81ApBFbyPHtCMBlEzq6prHrnq
0dUtvyVBV104wYIOnpaVOYtgZxBUKrhCTcyDdLQRUtepCS6UV4UnObR6hw3F+xVae8WA2u2JZ2Ns
rU6Zd6WjDskyuLsSeS57NzLg5N0BYF48qO2ogeuMIEJ3rl9M2SzA3me4bwypqgz57Dq8C8PW8KR5
opcAR77TXZ8dPutrABgM4SSCjZBbcC6aUprFiYwZfQCNm/q4mkzTBUikv7/sfzJPzmYh7NZXaRbM
AWBWc7aI5RLpqUq4/xDNUd7WOza8JLsRm6//BsAOjBFt8+rnSo7BLWf+DN27MHobEUnijN/JVFcV
2Jefgh4jKLfQb4Yl//tq95KBQSba+g+eaa/6rt5Yv7hFdjRgIDRSFcs1/I+yAJGZtHU3XvudN+Mf
pt2q8Py/w59tNkAfjCkFhh8HwK0VyNBbR11y/zsb4HPRGBr84YoFYQ+6B+ExCb3R78+5DCZBeLDr
X+MovkGQNYhPrHWrqi2tu3Jjy+qmi8XL5Gzcobol/nfmwOemravDwP9Sx61uaj6EVb//gMrCLheQ
Kr/xDMrC1iRu5jkEqGKrHmRH6iuoL9tDUVb+ehp7B8wdDTQXS6SCYUBA9iauecbH5NeiyyAvYQEH
UHGCGKwf7R602HehOuctl//8YgQFQ2KyyjJBnf3+i0k/VhP068XNoJ1gIya3O4l+mvMR/fLbEcf/
9azcBn4WTZSWRRjnjNqtAjRO1PgpGlN9s0edz5XV6AT1Pt4ddSnyTs9WDS1J3deyFneWe81B2Upf
Ra4IstqAsEBU2HctmGcHIRYExkPDH0ZEDeXHZ3Oz9NS8tKYtoeD+TIDtJd85/JxvNucDnL3gHgla
QyMwQM/AWkaP7njqx803e835Al8HoRAir9UgQUDG2VtrB7fooezgd8LOl5Vor32H7iIHgDy8SW4m
cOBuwHIm2G3kgkZs4se//4A/PSQafyIPkWrrHnP2kFrHAigB4Xd1YXIu6G6IbtT88vdB/jQ1/j3I
+in/VbNEUPBQF6KDO29GBKwoIdIBYuncwf/67wP98WnQY4QuI/jJwqfw94FMYBPg20lxB4D6oxDt
ZxhCx5CM35wQZ5q/f6Ye1vvq5odGwy/qdLeZbCsaWtyVQsjUFON+MEDAhHuvaovbF/3Vud/tUH8a
E4oMFM7wKFlL3N8fDZ+nRQtsWdwl4UcS7EvxIMUFwh3TDu6yNvqPLaHrI8bQlqJXAR2VaD0++2Qc
0pfG8hHzom52oJHeo776b5Xs/x4C4r/QRwITMqp/f6KRsFGiZZPfhfO8A1p22UMn8vf5gDCz9Yf+
+wSFPyYeBbdi9IRipPMm6lEBngClutw6ixbbAWnc4OBlxHE1d3ugY1WfMcR6SZC310vVdLlT1nXe
BonOKhRl0JmaMZvUMKU6ZMjtGhOoODiwpaUBgQsQCJmkNRq19yN47LSmjbnnhgL+MHW/F9KLN9wO
/rU/W9i3TYbmGgKqq3aKx33t8ieqBvssfTp9VoFM9gEXzlM1+59OBBG/N/blKSwquRmmzs+jcQBA
HyD4EKkSH2DBAHFQsiiZm9Y0CFaYJEOUmJJbtDy3h05M4Z77/ZhqEy45FNHyMhHzvOkIpAPRAKmL
35U+9AAUJlVyChBAJimY/Jnu20KpK7O0yW7Bmb0dahNdsBEgpds2CsR34GfQVBJoNgkCvbv1Tjdq
8G8ec3Bwunw+RaIUJ4uG7JvEB7Du+/xXGxOgnUFf39RToBGFUYQZIzBi5lWLSwYYlStJIYZCY06S
TzSweQcsc2N6/V5SUGp+IF3gqrObw96wTdsCNuURD8m19BpyGqQPGzZ6UEB852YC68PkRiBvHXKJ
nh/guTQDXq2uUIa4W7TXYoct488gkEsuSvSNwyKI53UpyKYkAV6pLZ1NYobqBTRge5yChmB/xCU9
9cMpco9aiBP69inkJxODiVTyQdvK7udqVCNePYwB4U/ZJHvHNwV0KsVrMveg1SGkfnEXEVtoQHxu
sr5fXmG5HgwZzNfkjRM7MNyF584HuoQGP7exl7yJmJNXT+th49jeKTNnjqJHb/aaD4YAnQdwWu0R
nc9oQveSnz1p9PNCobfAq7nHxJg3TOqfsANz7lnFlqPkc/UWy9aPD1SALwgiM4W5HwhwiYP1IJRo
y1/FuIQnOwB/FDwBeh/PfN804ZhBYxfucGIUp4aUMcSkoBGeEvi5fwglxow4Bbb43rPvbEjkHa4e
Ts5sV/CsjArogaY6uqKdvY9gX3fZi3FpbkB58R04rQUvZxAQaI78MEnZXwul/Y2ryzkr1kkyB1Bn
ItHgVvntiPcsflR0Lt8aHpubgiJfssHLeCxRX4YH1tZyCwg2vJ8Z3n0aegW/i6DSuHbchj/UnXrz
IiWfB+W9ViwMkCgLRfvoL4AzLYTjIG1eFmcKtvhI0w3ebfJMZ+1lTVy5OUghnQNlabdVJ+O8rchr
sDhBAGnd4KWtMLB/DhT+6XGxhIYiefJBhwIal01OOB020UQGZGn4iOlLIsmv/E4bPGgM5wzYLU/z
R1R+jF6RcdZAY/GT18ECgqSCFYqFVX7nKfxhAEoxHKISicvlkMU2GfMlZG0e6KTcaqgDsgZgdCaJ
cLd07LsDbRMfWHARPQ5+SS5GAQ1mzWeeNQP9H87OYzdurGvXV0SAOUxZuSSrKMuy254QbgfmtJl5
9eehD/B/EqtQhBvomdFaRXKHFd6gb0bWnNtPaHWD9Zc3U1VXiLxY4DvaXmKkYjJOY67JmCOCoKIn
WvWl7nTpX/q7nTvptHMzq+w2apRKD2YY9YcptbNNRoMeKGUnbyIjzjZq3ea4L0V6/WKlAFNVP7IP
QIqLjWit4TdwEvlBoKX2b1tE6QlwhMEgqABMoSZAw0cRjEcOHnkDX7nfpnKnfAa5UhcbJ+3bxyyq
wn8NCZC5G4nA2WixmGYMcnfW4so4lL1kIc6odF/UNqGoHexSQWmeqXww9vaxRKxvWxUxMH6QUW6c
iOSTmjXRQUTUe53ZhQ8dfZLnwW9LjnGJaY2Dy0ustPJTm8TGPpWk+iOzBJTf07rdto1NYy5HoLa1
k8LrpMY8S4rtHBvMBHdAOJJ/mLRnx3gcFTrUoAibVAZkHxXF2azpevtJw7SlrabiVw2oxAWDFm8l
GRE5hSlt7DvPgaT4WzWuf6Y+xIaox1xPT9MvpJOY3wUSDUTYJ9sOtMVelsARSU4+PSU9BjySDcwn
qSouBobmH+qKoTgY885VU7Qeiwaws9D9fAdmE/ZTyNzyLCp11oRNmscubtp91CTth0lljicXtthp
pZXtQIWNG32Uim1ojPoxCGRl7+eBsxs0J9tUgdJ+4/ZNd2MYR7tpyFLXkkra85EU78qENd0VunkS
ukErwtTpwkhAwMJBcT5UXZtuTIFtUO3ov1PHnF6EHYiPZVxmh1ojrNUKY4+dQw4dLBk+501qbase
dNQM+3sCEAI2sI3lU+L4zaGU6nIXcuqdnSbqd2nWmXvBHAf/Ddk4iQQ0rSQS86TT23lpUZTAyA+n
HZLkamuVrJ06sdSdFXbmdsrohUgj/hKbvqR9Mmh1sA0aMM/ghfTHdLSlIy1s6Wj4FkPjkPGuU0Aw
zXoOjVFKxBlstLIDX5t8xI4jOGhM+z6KIi1PmZja1wpHw60y2vqzACKw4yLDJk3qmu9JO+Ou7bFy
HYUmZmw0/SHHiUlsY16WqzpBvjNShhYJlOpTqvraFmx39VDOE3FtdDBcYxGzpaPmRR/06AcaSPEW
O4nuqKIuCrxGQg5xan8WkEdd2oCxqyossyEplAe2rI+qgqLuZ6j1wWJ06I6NPR3p+LDJfDvYxswV
N8DUJ1ebUv3U5FKHgRCF/5lCcOzdMAY4o9XmSxIH6JowK2ZCL7NmzSncpn5R7MpWNs9loHX7KjMs
1+7U7ANjl2Bj1iUY6MLI6PuRXYUWHRBtAEzrB/nXJJcn19cnnB/VGRuOgs++t3XMZeTUdsfcrOEs
wWAeS8PZlQP4k7wyf9hT90NYg/W166CK+dj0bOJWlQ+iK2IXfBBGBlHpHxtR6g84XQdA0MPoAFiv
+JxMkr9RjbY5JGmubbIalFMVYH8sZ6G1N+RCHHJ6bI9kBazBsSvcoQUKIYrO2dHdmf26HMNVLBVs
GKiQQ+QXtCtxZkULbb5s4gbJw3hmE9CT0j8OegHKOpFksVEcBqx6F6UbVKt6qGbJsPPrOjrmddh6
E2PwY1G39VM20a6SRGM+sY9GYEZBcCnqRH4SeYE7V6dK+1iR+kPR0zwYaQBabga2bKuqSrmPk8Zv
tm1rtS+jGvxKjQJ7d+NSzWg0nIP7Lya6MeOmmCTxTbPG2lOqNvmpl03yjzOZwc6ImYT1cvgjURJA
W1IPPcCfNJAUjrapO1JZFeeRY2F0zh5YsbzDjSRk6DbrUk/2sAPuOmz8TIhdByh5H0tm405Vrx8d
BTR6KmFjneqIWyld8XUsEOwKBye72PoUb7U8pIuro5wSmKXtDrKq7QK9kHYhAKGdaQShDNirVI2D
jmNPtxc9lLq8G3xXD4MvwaSHbtA0gtl/GRo7PYMeEepx92jQ5kzPsRPPyFtDl8BmNu021oV2NoRT
PzmB9bMXSe+WBYteBwC6hwRDUtoH9tF3eq4dfHU2Ec6RuzHumpMlq+1LXyjh3kJl8KumAmyj/d98
shopPdd1MXmmFEQmQH/s6R9EMBlIWud+tYkZYyobqIjxpR44EEIVHeoWCVCuFLpm6ZiA2E+NxKtp
u0OlzkHC+WW6D1HCfMyHzn4FlemXm7gv2/PAMDl2G1/uIZfgovkr7fLW0yUre0kBJD80VQe1OO6C
yO3tZEC23iyxUuytg180Egq3I8eDgc5yNYGUmlSlP6ZFFR4Lp6+3emJ9a1gLH/yybD7EvZ99Hioz
fuxCUAFJ5hubaeyi1zBux/2gmdBwkD50taqSP9lqGXlqIIHuMqKQcqhqD9qY2zs16IrXLq3wNJ/A
9jhlMic9YLiCznDOYTPluEWXX6Ra1Ls8NrPHHO2CBzUymw9UPAF3vlZdjFQML5ZZBSdZxCwVBvFI
TMa/+b/ibdhriJuq7E0DiaSDA3LpRLlVeVVZkdkLxaZHqff+LkyCzsPuUXKl3op3mtqkwBwpMbIw
6F8131D3pjDki8PG/tTIZrELQz/b5nEfbiM563CrrboHNGXy/Wh248dIz5qPeoLIsjbpoMP7tt6L
xN/YsX0Cyfs58XVp28Y0KQO1Bx2Z5d2TOlAr1RyHG1nP672qpvp+ni5utFruD6HRKVsgLb/8RADT
MbvqXIhIeSpUkAApONnBlIHzTX1HO9luHmFZNd/TnGk90EntAzg6htkW7OGkr0yu6iE5hzBXABGE
5TaZ5EM4C806OTi2SZ3OvW7au8aPqzPww2CvGeC6gwkhLkfr1A1DQmDIjcgeNNt3MKHFptoG2/So
lHGyLWPHoYEZca2Lov6kK/nPOGrsi6xxzJlOSdrSQ9GJJC09jUFkf1eFktE789ut2ojmYma5/qDk
TnO2WvmXaRUc0K1QzvGgDW4NR8Kl057uJ8Pv9iG9hw0gGN01RDHuzBZkHCL15k4aBuUAbhu4XWrH
v3W1VTe9FoDENJP4HBVttk+AUULnN8Jd3QO74AiXdkARo0Nk1CAB5IYkFLWrs+3YAvS6AXEMmpgb
JqW9RdgQdIwTpiemlMbDMBMI8A/FDD0Kyq9NFY87dNF9UFVdtpnkdDo76ph8p+Nv7m2hDI/oOvwe
4yR91TWJd2kkn3sHdemi9X+0SFi8CC0uvSb1GaINquoVqtW5pKPBrkOL5kAiPjuPK1g6lWoPdrPQ
XDhBwamNAFqrZiWd2wBBMJfOifwkO5oP/wgCVop7caj0ysnHomEXOKN00TGChOejFw+5XxYfOj3u
n7MIYghApZepyZgglnLmvPiOfsGAVXqVHMQj2atF5FaxE3ph0gPDCocPheYUm1j3fzt50j6geTmc
1a7KTzpX1iYChesWNNNR5bD79DlXwX0XvByJ8K1sncwZVprEMZCNHAHOPJJtADUi2PiRUT5olSIf
uly2N1Vpd/ss9JNNpRmfIczbR/B1+e+kg5k2jYC+Og3H9cRAN3cYRXUBwAJDSXUmwy1KZfpoMqg4
ma0Sb8h45QNIqt8iTZxjpwIDHgLcDIao1h4wscdiXVIew7LPNnZQyl6FiA6vECudxpGcbaQl37Ms
iQ4pxdc+FmlLUwHeFYySmaMHlJmuszDOtE+H12IwMZKbZCrKIc7+SSRJfPGHyDzDL2sOTQn3r6ic
7iKRT2E65Qdbu6pob3WZcix6f3riSq3cLsrM5ypiiEHl6j/g867usnKQjnpjAa/D4SIku7DCvRwI
0KFp2oA2zZxdXpNkBm31ywbT5KZsceD7JeBqUEauNaDPPpVl+UzCPLkSYwm3kllRgWP0iLcPyge7
HdLHMBPR5/v9vRvNPRTWcVOxUCgC+LLoUvqibyTRmbInCfWbSvVNg2FFJ+RGiD+9efQuMNQmyvsu
ZUGSkpR1aXi+nF3QYY1dSCu/7z/GdX/ccWRNBVeDlhMM7/nf3/THW73QY1MuDK/lfKhV68VIO/qT
6TcL+273fqzrPjKxkOEjoAlQYdlHHmmyVFOJDnmTDsck686T3z7DMv4EdvCHPLa0Ytamtld4Anqw
gBZ0OsmorQDKWLxDo3ScNAf+4eWdBU5X9Q2aqeJs+LSSihACDDC4Mf80aNKuzwGu3n/i60kZ7HLY
7OAlZsiSs1SriSdVyA0UYW+inxu0hyz3ctG7VnmeSjCqoOAkFJ5lXz+gg3fAA3ujD7/u/4arVcRP
UBhu2rPZ4kzYfv+FhTT4Qhpr3StFuMVtm5RlZZ3eekrEo1UNWcvZRmYpf2h0Ae1hv5y8MG23GQVb
HB6oGVwpOufVCAnkKRpfevlrYOyEf/SrlW7+9QiXeQFsd6aoGJwa6nKjdNCPBUSgyVMMwPHqNpyT
uuFhouAEPHERYstsNDj99XvVmMBwYStMe9Sl6rKf99xNujx4qfpT0SIoQysfbgknYjfKRJit3xhs
sr/nkdObvakGYC+Dqh/4cphDNT04rQ3Txr65SJMHCf6rEZs7Y6C1W6+ZdF5Ns+bQs8KIPavtMNZ6
HxrV2ULGoXXwtNb53I35P8lovtAk2/79O1Qpvm0T0RZGS4uhWTYqYYLK0+jVldxt/TYSpzRJ1wCK
8195N4fhYVgXOvAoAoHBev8wkYPpZxdLo/cHj94UD7r8S6a3a8g0h8aP9x/p+sSZo+HzPk9VLfyv
FtEUwfTOkYzRk50XOwW5b6aHtvpaKj3NaYxNR2Yo9V6uV7w4bj4kEy0L37dZm29x0HWQyBLwK6MX
tjUXRWd+GsCBJSbNCaM94MG4suluHCugbgFNyUyQ0ZdarJBErgxKN2f0LJqCSZg9Tlr9X0IgcYt7
DUKkIHDef7eS+oP6WRu9vi5/y8I/Y2l+uP+1rq6/+WO9CbFYgDL8tiBFoMJLmu9KrrhZfhlyWK7G
/n6cW2+LhA6ZQQ3NEcaC7x8l5CCJ4RKM3p/mVKBn7kDjcOV+vbX08MKc9d04lEhNFt8ESi4c+AyI
uqihE7qjBmqnGuCY5bFT48uOwS08qiJ9GAc1ei3gTu2RVf/3/qPeWIhApGYjUhBjbITFj8gkhBSg
p3B0UJVbZuzaqD2oIJs1pd50yRp+52Y4oijoTCETv8RcxjXdtpnm4SGHs9MKEPS1m9JVrtsverFi
OjojcRYHCZw4LnMD9e3r29wSmmkpxdB7wyB/Vo1gD81PoEkAhZ1iLoZvnW8jM/2hTGvSvzcjo6DF
Bc5UXF4eKr2ulcJXFCClQKH61kJjA4mD/ORrj0r3XCO1gjDw7v6HvErXQLiA7bFYs2i8kEEt1myH
RWen2BAe1AK5hTF7MrNyExbVtrAb0x3JYHaZqq4hom+FNfC1wuAJlCnL6H1Yva4hQghn8AwcuiDz
YJ8JhV+l0lKQ4zsU5cpHvXHVYaLF3mRaz2mwXK9MOGClIqbt5VRhthOiX0CnsVlLBW+cADoYylm4
EHADmO73j8UKZT6v1oM36dZ2mIyLkojT/Q92OwTHCzB5kyxoecigP2wlohu8pCza59Gm9WjWQ/By
P8qt72NR71ig/g2ut0WUzPGFYUjF4LFimJkdDSgfVXou23bTGseh+3o/3I0TGhnG/4Wbf86bJAia
Vjfinz54SsjMf/hlq5/Q9NlPa9KV8/tf7m1LVcEjUZgoVxZTrVw6YWDkg0cv5KPhl5yRI/o2+mer
Vlws3DdOZz1lwFI295/v5qHNcgdiixDVjLN9/4AFLEVgwfHoRQUkJl+idQAx2ahp7fysnNeCAiXQ
/tW1lcVya9mj763R5Kb2u8qZJckxmjpSBs+cXuGb0oT6XUo/V55tPusXL9UAOopAFIsFJbfFs5ly
xMALGUovkC8GB6RaRwh7X1rfhIwM0Qw10vwI/SpUf0v9CQTF/fg3NgRC2fN5iXwbzzj/+5u1o/eF
SLVIVr0qxziELmEQreHGb7xGXFVVtgJ7jlpvcUhGnU6vPVImzxGUNtXYKq8VUAak7BVj5aC6VeaA
jJ+TLhWQo/rn3988zljU+aQU8uQ1DBWV6CuuOJMU7cPisx7+RFWBxj7iz6Bv9JUC78aWfxdYff8e
YyPRgsFoJ0/EwYtkWrsQe4Pea9R6O0XHNl3J+25tCeJhZgMeF9W0JTIR7WeN1KWevFIN/jUT+d9S
LXe02+mPhviax/kBcYcfuD6hDc1Q/q8XDdYXHAUYw6MT7yzw7l2eRGOItrZHlk9ja9fYv/9DANI0
GgNUJXQF3r/NoI7q2O7b0csC6XM7oP2CbpexkgvOf2Sx80BU/l+QpZJo08mx7PQV5YBPAIq5j3kC
l0Fyfg4hTVNZ/oo2AAwLe41sc2tDzJ0GHTkWALnLe64wxyZpwj8ZNSVdaoffUrV+UsSaT/hKHGPx
mWw0gvQJIR7PIBcb1OYpYDriGuFfGo3NRTi2EeRdAPjQJvyD2H+z6ZxAWEGFLrQHl9Gd6dlGfLi/
Hm7ccNw5NGh0csqZW/N+PUjMuoo6NqlBuADyHm4S/Fe/PPeq+A9Le2710RHSEe9eXjVWJ6G4Xw8T
EizMW+UGUR3beP37p6GiAlc52+1epQd26vtRoASyhxjIzonFMfZhxjrKzo7/vqaaAftcMFQ8Djf3
+/cGEojUVRqRBhV2d1BSNUPYwJJXeBC3vg4vSzFkOmjX2HIzYxLjT8bkjRoolaDapJa1a4uj2awc
77cW9B9yiU0Kcq3rr9a5oYe9P3jMD9wu+Z4zTsyz4/2vsxJkuWsAO9VaW85BimBTVl9grbr2Wqp7
MwhX7ty4Qh5ymSEmzoQMCLo61O1ik0m/ieVWzcv9J7lxt1u8KBp+c1V91aFSKcViOoKDZ4NIOtdT
qR78oF05qm8Ul++CLJYYRmcod2J852Uo6aTV15wJR6l95cs4xX8JxTRhpv9QWC0TiV7vMmeywBjG
8M9cVRYPfzy5i+lDGZuvAsDVf3h/+DhQ89ATxlb1/e4pU6GLpNJpUxnYmymnvtRWThvl5jpgpKDo
Mvwa7tL3ITANYeKu80i4/NRcBR96EyG1tP6C8ULz4LcVAzV6SJTrGVZJLTwVPNw1N0Nu7tCiIViE
HezxbI1jeCubgd+Hvzr5Ggeu9v5ndUWqoH1HL6bMxL+ZEn0wyjbcSFYTbRowVq6Tyd2hyrOVvsit
Bfs27GItjUHZk22EoyeMfgM6YbfeerwZYu4V80XpMv7Jq97cVZYT4YoJ3JYng/WdN8yr8xEJkaGr
zQd5VOoHqYucJwBwIC4jxmRDLmW7OEuqU+VUJWozRbWRWj3+en+t3VoIsJLoJEPthKGzeOPIn3Xo
z7MQFJAiCXKlvvRa1P3Kert1UkMZxY0N4jYa1YsolQ3cq3M429JB2eZTc6bArhtAkdZKbrUWaPEl
AzvPG+TiKBVHxn9ygVJldRmyAYKJo3+5/+puLVY4aWQeZPxMuxdpTh8FE+ccPdBckj6o/YjAtXTQ
I/wCFVppaR9/keXo2/2YtwYPXJSz2TImj1AkFkFlZ4xVMZInJIjqFcB4a+a5zoBSV/LZSh+0gtSf
fRKfu1Q+lY26vR//1jLmZMdsnAuEbvbiQ0bJUEVmqzLjECoaRMjR2SPgiPtBbr1Y7lmAfxqzVdVe
nH92HFkFLlcAnFDsPGiSND1qVeBvfK2h1khSaxfrffJSo2Sz8ng3I3M7kk/A+LOXvTwtBTfOO6ea
qo+zMoWgsTGpnyIEtR3TU6yVBObG5oMqxC3MYECnpFl8TL0xkaFAh88DXreZxE/wdk34+f7LvFFt
MF4k69M5eRCfn3/Dm4Onkbu09vVO9fQ0sbYtFks+gk9S3z5og3EURpNsZmEKANnJP/cj39iLEIWg
cFoOzhBXUzgt8ZXYGkLZS+U2ciGsnhDu8DehM72aWvb3mTp9XzTgaZzo8yt9/5h670DMZJrstbX5
EXrqy4w0dqUsvoz22hzpxip5F2v+9zevVKpBvqtDQh7dfUvTb4rAuGVL1555XAbt6v5bvM5zZgvi
WWLfoAF6pZCgqAjjhCK2LkYE/iM4B84/Efh8VDS3Q+zdj3VjWkyjnmHIzMKivF++RaccTcDwiBCC
egoFtJrp0gbobmEka5xKBDnN5qcyQ8qlBwW8rTJ8uv8DrjfE+/iLN+tAagZViHCI5LxWQL5FdG4z
ZeWN3gxCX3nuJNBEXw5QO6fPqynhIZXoY9WCWs3cxHq+/yB/0APvi/x58AZkjaEAuitLdEEx0VKM
OUcv1K/VXnQZ4r5DoBkvYRvFX3jLoIKL7KMz1s3ntlQ1TrMyCl0pVXx0Wkv4CY1TPwyqJZ76mA4a
EM04+tJKrX1AF7l90KMw8LB2yk4452UHIxDJodSYs8gjfTXw82qDRW1bI8qQj8N5oJ9/DEi83Jqu
32nsmvR7V0XBc6ZqA9KMtvIlmQbpSzAa8h5RjtLrQkiLrUC7zDfTEA29CbnOWEk2Vgb/vU9aJT+w
31BULqbyKQYCCmpD116H2HlpiuZ31EuqK4VyCpBwipppT8YensQ4Bijn2tODGO32hIZsREe/q8zf
AwONX6mKhvL9L3Fr/1CC2MzoHQdXn8XBUBT8jqENzIss9+j4HKfqV5lhAuufA6CN92Nd345zfve/
WIvlO1SNngaCWGOHPiCTbFNduRqvz1TNhBIPWHdufFw76tq6VIaBY14U1L6fkWmE7WJU0qcp1fon
o5PTldG1qnKWvV/HOkzqGb/BcItZ0+Iu9ts26KZU5PSIq+q5L8eTYgMo3qF3OkH2s5EfU/Kvtlwm
u35K6iergXKIEEno4p8ug2gs6nNt185LwdK1d7aZVvtR6DkNZtvaaGhPfDcYZzzPTIFNgYb7X58o
ukl9w1RwJuWay8+PbKCkg02ML5ZcbSZa+LWJyqixssiuP/wchbyM6+fGIZ2LsFBjPAsuUvegOOGm
n9aW8fWhRQTHwneIPtc1QCsMgnHAGjq5aCi+GRYYdkCo/fD7bxcwikqM84FRkt5dvS3qW7Rqhim7
qHn6wQLbC07hfoTruxNSr8MdQ+Mf3/DleopwC4gcDW0hRa3jD51sh59kqQvPiWGKR93v+pMmyZY7
hP0axO36G82RQSyYpkp711hsTmTloTfEor6gR7Ixm1PnBH+9/SkiZbriFDrQzJcXixYoOhZ/RX0Z
xZOE+K22+ghzQvh+NxqqSWIsY4GOMesymVOQpkkCO0AAj1i7IO+NjS9gm23kNLOcYzC10afeYkhq
OrmOSDVc5Y3TdJUKgn+M0JIbDOl74Tti08i+2BSj8corV3BvCIDx56HZ7iVaN89Jp9pb5E7tfeWk
EmD3EbG4FLrYoKkvQd8YT7ZvSMcYMdzAhfY+vQ4IZWHWUqjBsQZlUMKURV9GxuPgoVer/jVDBNXt
TbRf3byWECOvhTxuc1FaaxOKGyuMyRJMf05KWghLaFacNdCUc6FchJxkZznWAfO1XfcM703ZdWaq
QaCrM5z2jKGQjwA5zXOMcOe+LgKVxGY0Ho3JafYiVjTK8VHsIBYGnwLTivZl1WBPen9DXJ/o5Akg
2yk2ZI2m6aKiyuOxCjpkPi+G1o3bRqu0J1WPxgM7I3/EKKXSVgLe2AfMNAEHkZToIF4WBUFCJhAE
E4OoMtSelbH5OEn5yi11YxxGTTMXcApl4g0S/2Q2foUK9CUsYammsj78QGjVOPQxZpRzgvlgIKJ2
BPQC01bHmMPAsmZLY7Ja+yXX9xeNDR22EAsB4vXyvKnSfhSlYnWXEN3+vdD86lVLGySQnaJMPmpJ
qH6aSvPHOPrFvstA94clnqbwQjLJLRx/zT311pvhJqU1bpEp8BEWb19uLIkhstRfYj1pt9DZ0l1u
d/RdBOR/0iM2heqABrVDp30Bw8PMuakNN/C5WP9+ITA7QdNL42bktF9c7TFeiiOUpOEy5k8zIEjq
/r2/tK/vrBnV+n8BrPnbvKmTzJGfrib5cLHlb1nkmeEhLz7eD3Fd3c74a4A/ljN/4eWRG/rN5CiQ
Ki4C9X8dXmOG+kHWyvnPynSCH2aNfqsonWkzIAk+IQ41/n01MUtIsHsBVc3QwsVb1KY+DKNGQ5Wl
B2/jQKNTZs29idHK/Ue9sXQA8mKBMud+cyNtcYExrG+KSYuai6N+VqadET7Uw6uKNVZ4sJN6W5mH
qDmnWbYS9/q8eB928YDSaLZZbRA21ozplIWmcR4zBN/uP931MWgqaMqREQNaRPxw/vc3ayULxDAJ
ONKXMZGqTVJK3Sbq8uxVypJ+n/gQPu/Hu/FUJGx8NcDnCNz8yXvfxItE2de1Od+k40umf9GN7/f/
/nXZMSeE//v7i2O96ZQ4z3RJufRpJHu9aOoPCsMwtEHkToNTEaoRSoBytZJeXW+5uSMJqt5mWMGx
twhrp7lUaFU+XRIZnYg8TU65itY4Fguv95/vZiD0BmkX6IBMl6jJRE0lJ07G6WKLEj6S+tAFEIHj
cdXS+saLpIygcgM8Re67vB9bg3TCFzVPFA07e3qtaSGpUf5BhxuFkNb9p7rOHRj3IhbAqJeKgXTx
/SoM/bDuZ8KRZ4KUD7Tfhv88NP+Y7SmCLoagyV9vrXfhDPV9uAG9X4CffuFJxqm3kVEe/r3/PNer
/H2AxXKITaVqVIVqfuziQ93s4cL/9b4lZyF7AcDNJOlqHcBEg+WVFRFY415GjSOE4q/1blBae19H
vP+vn+ddtMURqONmUyNbEXmRicCMHT+FxmoWf72yQV7NxY+GsSy6iouGQZuDcqxQEvRkSwYkexYl
1nlrsmg3g8w1EIceMOelypGMXh2muV3kUbUCBxyflEJ6ojtarbywGwt6Ri7MIG1Mja86zHk01oBi
lQiI3mGIH4L0hDsA3lS0X7ZirZ29FmyBlgirTmutWuam17/Sw5ORwMcUg9aRvNGNXz5GUvdXw+2X
+L+HW2yfEg4xrm08XILogo+eHBNJlGlWmvQ39hCvkHtX4/alqFushww5lYCzPvJSUySvmNSIs4Vf
0Ov9Z7kVBcE6h6G8jAfwElA/af7sEhbFXqbKz2r2tUnVz/cjXB+kgLZA/swCaKgZLq8Gq4uqIet4
W6L51OQPiIVCRlZdE0srgL3/Yd29DTZ/ujfXKzJsVo9Ea+T50suAq0U8YASZu1kZb3GOhKW70qe6
tRRIqMEbMDC6viUsLLsQq0lDb0IjQGMuhPWEO2lreKBb75A8hfzLBODAoOj9Y/VjQPXdhaEX2wfH
OSvyR03pD5KKqkX88/7nurGZKF5hptHsu6F9WcRDH/raGHh5abih3+9RGjrLQ/2qlJjNaPIpS8Sa
TvH1W5xR1rML/QzdwML9/eOpQ2RLpi61XqmYOGEOFerv3adAzVa+1nWyRxzmGUBEFFm9IkNgL2T2
dLY7r8CE6InpbLelZMKncigsPEm7fiXeDdTiHJBCkLEiyLelKqQxyZ0sBtj4EU0tH+uLENBT8yPC
K6i8iGDYSc20aZS/zjFJIYDKy/QjQNstZwBpC91Vx+jNy63pKIr8gl3D7v4quVEUzDFgUHEFQ6Ba
IhZxi7OiMRrQGcg7N4D/jvKRUh4LBBTwN9u0iDtEOOcMOFXqmbRyAP/pnr7vR83i8vxHkc2EaslD
cGy9qTBibzxYBx+GKNwmwt4qZr7HufVsIk7oOjCGK03bjTk6LoFoG9fMJOxPQVaW5a8yws/LlLdV
1a1sn1tLGdlRqsO5GXRFX5Nwmywmo2qAN2vSJjNi4yEMbcYfvvhLz3aa47wETgOInGSOV22/2NbS
mnla7cXatggTt8VyS9l2a3KZ1zfEHGYGbc1dFWg87zdnaLcpokhq7WXmcAIo81GR0pWrbk5vl5+T
NhQXhMwBfWWIjJCUQutMbT3fQBY9/DXg3TFF3wvdOlTys5J6CCytXBS3nuptyEVGh6qyg8OM0npa
qYCXUD5lWvsftuGbEOZiyl76re6bMU8V5L8y7Uep/pe/D2STlQZei1Th/YdpWIC1Lied16HfF6fJ
Nl/Tg72+C0CCzUMY8ENoTy+vHaUWlh5WWktZEh0zXXYb0ZLRdY9Z6r+GWvw9UbTtysFy3WomJrBX
E9IwWqbLzkoU6GaIuxoxk4Mz/JOGT+D9MOPRgScFu6j5mlTiqIvD/bC3ti3MIh0oLPUe18PiXc76
adrEclDFZzxb8LYZ3HJcgXPevA7eRlkkjrattcqoyKxze0y/4/mpnzI/MD5VlZCeikkBhY18oxtN
4dfIqcOLip/gym+4dQXOxxJUXgbEMD3eP6hlJJEiOWProQGJ3t4us5ODqZ40sQIYurV0bM2UEYae
5WGXICUNvYn/v3RkOzu3fXqoVediJsyJy/EpMNRL2K6dh/NPX5wizCaYTwJTgjxz1eKcCl+kKLJ4
iYWWUvcci1OL/6/c+qijrrXPbyyYWZOdLgSJBKfs4j3WJcqMmIxWnlPou77sDrI6POal/vfHFL1a
oPO0B2iuLBOIyhatX7Zj5XXIPeBZGQ/H+wv/1pokUUB8wZnVCK5wHnUYzB5HZeUp8ccUPDPTCTw5
n7Arx7f2QxWmGBB8xfd1ZZ+rcwtg+bXwo+ewBws6ZxHvF6Kf2KOWOqL2oo6Ot5q7JmC5yo934fBF
+A9TcFD8fzrzm481pozXMcJASvxid68TNokKBVdaW5te/z2kA+6lwi2rD3q3gku59ZHf/MalUkSY
allpgpT02vQLrQatit1afr3/AdZiLM4Ei6F0KLSmhqz6rBbfMq3Bs3DlprixGWksQNwn89UhmMz/
/qYqkiCidm0V1x4ycP0TVpHSBdM9DXclFNBw3tO22C28jijp/ZfV9Tby4iurmHIZZhPVnpWhUKMf
9fIJfaNdmKrubAPf7JPSm8J/7r/SG2fcrOzBgAHMvEFf7f3j9njace2qpYf45SaqvtWa6Q7Svot+
3o9z67VSTijWjJKCQLH4dBIoH1H7HDjo6buG8tHGYxuZHvE5LE7R2je8dbq9DbZ4KH2McLtrCaaU
z072dayOQf2zRj1AN1aysfkvLXYmhyflHwcCoMMlGAtxK9lC9QqGXvSlQh4dI8j77025ke9pCOWQ
7AEusMkw3n8gW0GlOKtN6jCcDfaRLl4qv/6ihdXT0FkbK+rcuhWP/iihpBc94Fz1c6R+whbJZeR7
jBNng4XBOcrEz1I3PSBAz/d/4K03gHj3fItQlFK5vf99yA/hHY0RrWchPziDk5tk5RXc+JroeMDp
ABwEuXSZVOM4jOOykDqolmjmjUb1YrfZscI/yUKRazvWw/b+I93YE7NwCB1GAH2zV8H7R6pVkBVO
F/0/zs6rx21l2cK/iABzeCWVJlmasWfb4xfC48CcM3/9/WjgHksUIcIGDnw2sDdc6mZ1dXXVqrW6
k1sySlQ143tnFoYTlNFdX3W//t4Yw3IgriFWmzBDl8YUJa/NBB2/E3yyR8NPnpsQFNoYv/TZ2kN0
aV3kigbUBgwC4EuXpsJKMCt9TNpTqIZf0Enf1GH8yexNqG2VfwhmqCPQ1WXYnxxxrnFhMTwKPVHX
MZUFDZ7YdE+9WDxJincogCbdcXPuWin6oIWoQsbJik8u3BMMz03k9GQbzGZMHnUWwwFBiGXSDd2p
ggI487+J6tENVzAMS5vJ/QDaBxY4XpezgJaPTKFYwGLIgsM72NKgpoi+dVH7yaKOdttFlgoIBGi8
ZKLKuiZpgJtWBOBViKfRKJIvnZW4m1g1vL0HwZ+NlHi65VU23NdjpG86xkY2SVoWz2VvSSsnY+Gw
TxpZtOgB0NAFnG1sCpsICFig5dJA/m3VdlJuV9a6cFFcmJjFOx/yNAP083hqvcqph89iouwMsCyT
1Ki/Y4IVRMwLjPC7iQivUODArxw0rm1R23ttv0/jUybqKz9q4VsDpifCI6hgghSdLdsw00xFco2D
I2ePiZEdav1LAcV31cf/3V7+wuppVYPLgH4A3IcxfYAzzwUAoId9LBB6PDhza6alSkcJnszsAV2a
TdSvtCIXLhcax4wvwRhoaZS2L83V8OoxowA7gNdLArw+inGIfJSF5RF+Z4ApAmjXIfEevBHK0zEq
/JVDdH1QgStyeTBEAGgK7MelfUHV6i5ps/YE1/Vj3zLegqcjh2CuEpldey7gA8imaMoDzJLmHYIW
tsuysZT6FEJbNmjPufYprn5p3ZdkOIiwDHt1ARNy5OTwZjZDuRncchv/fRWCHim1AdoUHJ+rmirp
fSpMvBJHoehs0ywcXVsZNV/YUKa+GVTQf3/S+bsOLpeqb5raOMo5JKxNuU0z+UWL07+OAzxTuYkZ
UOZhfNXwFbvGUvO4MI6JpjlSwlRnX68EveuTAC0SOF1ejgx6MIx96Rpw5SOZ4/rWEWD906AKEaLk
KDPogv49MJtDaQl3QPlWjC54yYXR2fGjFCxmVRlZx74AEi2IaG3vbx/w61DCtCCFWHnq8gB5ml33
ZiCIbgrt4tFP09JOPW2TZOmpqpWJAnglOV20Bcfib2mnKWhfbqGkB7GqVJ1w1Kz3qnnTlI+t/CYE
K4X7hT2bKJP+38p84F9mLqarEqyMiLHocGWL+d3tPVuywMAIrRyKXWTBk9OfBcUqrvNKaXP3GPsZ
UuTik5dJn26bmCL4ZR4PDBG4lwm8ntaePvvwEDcXcupb1rGI6DcgqekkurTVUFExZA+G5CpZKcsv
fRsDLI2FSyGwNI+80EFAUyqxJklQnapD8hz+UCU9Ff7K51lc2R9Dv2saZ5s3Jn3ctD2GhOBF7p79
rNowogXbsXUU3DVQ4YIx+tdAg4gLNKjmF2XjoiUmQI99VMzXsDgUAPR8/0uIBoiW/f1BmkD2hCF0
SQF1zZ2iMAUv/D1zoyDskXxP0uwesiUL6tvbrrFQ9Zmw0LSkrN98fvNUVjZqJTbzTj/20BxBxRs+
RH563+j6xo/6977rRIamlFcZ1ZtOT7f/YH0qPvJIn0iW5gyjWgcBmekyW1TK6Tbq9xp6fuJJHO6z
IkddO7fb5uCuIUYWviPjg3+MTsH5zGl48vYCZLrGsW8GR4wap+ZW9nMkryWVf145fAvnG6A5r1tY
qyBfunrg6aXrS1Du4aJHXfhaBGsIi6XlAA6Y5nxg8KQ7c7mcNO3NjO6aACpPt3P3VfM6W9P6nRSn
uygqdrc/2fS3zWIJDvnH2nT0zzYvCl0TZmVTOHqyxHS2h/SOFz2U1t+PTVBJkaHPodUtQ4cyu0qS
FG6SGIj3MS/HuyavHgN66lG8lpEvfB1AMFN/m/7sNbZCHAuEkDLTPIJsvCuzfJsk/krWcp2GQkAB
KoCZhqmdMT9howTzcOvX7tFSBcdSX3P9OdN3inVy469u9aEa1zpaCw6BXCWxHuFoer/zlzDXLkLN
teSd+hLph6Y27cLvD6grCko+NTTGFQ9fcIkJnTLNbEz/P0fZDm4C9RV6AlCLobmgD/kmcNutWKvV
yrWyMHtMhR23gPYU/MhVRi+PyDoYFeiHrPd2lZE/Mp1+aNAiSUz5MU4NxFoSbUO1HqkAsmFfQuEF
AP0qEHZKz2aH4Px3zK8dpCoaZWxd7wSXfnWEm19DGESRny0LsvccZYMtWWz+oPZcFmatfYk9vX4Y
ASPbeTnIP8TCXAmkSz52tjG/39hnp7KYhuMMhNZPQGJ2ItS2dfwJiLfnoVAA9gnZpW5cuXoXandT
u4NHGwzKIO/mjY+sUJHw1BP/ZJm1AHLiKz0m25CKjz2NYlvN22pvdFnuSGbh7ZrIym05C5gybprW
Lsqk34hVXmwCrwk2pCzqJgyD+IGXSrmz1L8vBE+/lakYJEnhaJzn2zU6aEMOTvqUmd2zFncvTAQe
PS3aWFa+kpcunoYzU1PEOfsUUuvpkVCH/qkwFGLjN58XPqzut6PwQoLF/A2T/xPBzcTBeGlERxJI
TEzJPXb6QxUPTGS6ThQ+x+paQ34pltB/BS5FUQROjNlqUhctI9l03aPmPgnWXSeFG3SWmdU+uuoa
ueOiLRZEMZRHBPjhy0UFSi+mbakKLMp/snxqv/lzXg8MSqAhvDals7iDEyJxKnuA+Z7tYF7EosVJ
FY7gnLZ5mGxz1f3sZ8KPziv2//CxuPpNkNHgtuYZftAWqCCqontMYLhTvEe5GhAJeYzpu9w2tOR6
Eyk8ACoK1lepRq7WnWq1nXscBf8uT8InhmkP1eCt1DUWKnZwEZ7ZmX2orqE26VqNezR665MfBd+6
gNJ4I1tbJRmfhEB2MkavskrZ1aK4r5Xky+11LjkK+2kw3MmuXnHfe5oQpwwocKNGkJjknS3kEJ8K
rzHalenH27bMaxgCiz0zNltspvd1Jg+6e/RShtNiBCOJ8MYPRBqbe8Vtg32R17qjFIHoCIqE+A6q
jsiwlUmIHGQ12HJbo8ZCgWhrDHL2I/CNzwK6IKarE6jH6tHVEYO3hlh+1KQ63pS8MnZ1LKCPLtLb
zKh3OwLXh62NtbVJuFaYMUm9Fz2K3Lu8Kq2HBPkox0JqxabrZzlpVLmHUnQb7kLV/eBD7+u4g2Q9
WF7yLY/68mFs6noz1mO473rE4qI+6u6KVM0+oPFSbd0UQUEz0d2nMop/9U2wa4KmQa++S0pHDPX2
g1BXuVNGg2HTyndhyK/qO7nhaUwJUx0Qy4ofwtFq4VkYFCdz4Uv29NBDSNNLDlEbfBmE2t8wysoP
1sd3btASTT8kO1zIrXbjqFp2W3X+Xh2TXHKUvvuF8ku3uf1Zr44KTScqc2AMCZ/XBRjFZdOaGqOm
cOraryDBkmbFc6bQeJEkTCaYPps6BdMFNoswdcgon2K5wlEM/MYeUZgUzHLFhnQVxn4bmWZ/ICcl
lE1H5ey2Gd1KpoAQkon0zB0x4J7ueC679yZEPbvR6/xv7F1sm3WdO1kSDrtUlMs9Y6iho0l58F3M
a2mjBGhpaGMUDbZQWGs87lendfYT58+tNpXTsoq9U2sV3+k919uiGZ4NQXoai9JB8XvlAl7e9z9b
Mtt3XezdUYoC72QE/lY1fSfovt92nsUVaTzNeTVr1xw0co7eV+4LwlHXPw+W6NTJgyZ5mzF/Aad0
29TiYiAUmRr202DSbDFepwYJwjLeyQ2H1zhRPzK5t7ttYvEo/DExL1NDBalojc5zQfMfrfQ/QXfi
4F827MzE7DEHRW8ZdpmIC5hgvqsfDaLeBojR4EugGn97CU7uRvoArQ15y9Vzy6h1SF7qykPaCKBI
ei8Pv2r31+0tW3SAMxvTVzs7dTntEU3JGvgvemGTDK0tde9ZmdtV+4A+8L8saOoy8uAhkMxfwrIR
B6bBCMCJyeCNJ3/tEnlXiO4/WJF4WPFyBIkjm8rlkkbYb9UpZB3LBNErUX2vgv6b2Pt3t3duydnw
YiZOprkgEqJLMy3ZsZz3FCvavA2dQWgOUo+GT66t7dpSYIQgFvImQjDAyFlgzDsk+YKGM9oO1ge0
QQ6IyN9D3roRO9X5hzUxpsOFMjEczR/4RAmgQa5OoJfedP+HaxxQjfoHE9TWp/6orDK0c7ltRSGp
PeAg4VjloX83MKu415EE3KdVsfa0mMLx7NqSgZJyS3A78mSbOUJsMkZaZ7TrpWb4GFmJZjeZ92VM
g4/EiZ/lSF7em9LaXNWiVdDxdJBAgVy97BGzE0ctqqUjdHtbT9yHaW9rxX+huy3GhxFM8+39XDjA
DEdCPU1JnCb6/O2qma4ntJklHt3sl5cadhm4dgeroGI8FOAubxubfPpqRwF3TP0kBsDnPu+KAxOs
YSodo7RzHwyFV8AQtPGulICRqcjMDqkxKTnqga2GiH3ftr5w4iiuTu8p9vW6lAyCuuwiL5SOrVQ7
ovylLF9cX1hZ4nUZmfcA2Ti3Li9sqlwzB/XC3LeCSpKOpvzsj7LddPdyJtpeuwuNjeeipHuwovfb
K/vt9bONBeVJR5nMh3kYZVr6WRiuXXL/OC60o5pFxZYBa2ZGFMHfBkUtHhKxUjZwN71GY1K2tlGO
1b6t69QZx7r6aZZmv9GDTPpg5X5pW7nR2JGo13u59Mu3Vqnqjyka6LZSDNFTV9SeHamC/CIXSCFK
HvmcOCQ4atEHz+Wgv/VDkRx6o5cdUWzaHVl74hjghuJNFgfZVi9FfyeMKKFWxaBARWZBFd/z6ji6
o4AaegmxRSHla32fBcej9zLJfYD3gcFrdk3VhT8y3t+axxjheF4PkvITheq+OOY5lOfFGzC121/k
ukAHtcC5xdkXiWVByKoMUUQ3tpAjMh0jpNHkBtvaymw3eZCHncKbTZbe+2Tb6H9/uQDfmKajyIWv
uWX7wvByWYjNYzFpFxb6gxtUnzozWDlRS86uQt4FNB1QM1CcmbP75YAYnUCnOypQ+UbetqggmiJg
CZmt+9/k6D5VNRtIw+3dXTjJF2ZnkTkYAyFoxsI8Jl72XRmi97YPtn3yDwkUbyICLguEJXkeroyA
5nQ+yMYRzI6dyy9t8Ck21+DMC9cz3U7gJuDeFmgcRU6Z4ff0YNRW2aYDkpSj7OTJtyrY3t40ddES
00GAT7mIrxjltExp0lD0jCN93HrXh5A+5ePYviqJBVZCD8ovhhoIO1eCjKvug26nMch5CFEC3g8Q
PHo2CwCaIwjKfRekxR00v7nTKMip5pof3aOPmN7riLxTgFBlZwSp/6bpWe/oRY5QYs2Ba/pK34WF
qYW86bvUszMtLF/qdtR/hkjRPvRabKIuq0W7CjHhE7meBi7PNR/9QIA9zQzKXZgZ/QdpDIO7wUJ1
sq+a4EON8jHPOSmz80oXnsKyMVccbuFSJqj+2brp35/FV3UshVEQ+EhF98qghVo9ljpY4eo+H5+7
ZHf7Qy1+J7jLcDogp5RvLo1lUd/phF392IZMjCWHJPvGAu1OerltZwp6s0sDcAIVP+5iamTzdJoO
RhmGlaofR0Sjfemr9fd8FQTBSe2Oqin/uyJ86+SAo4Wu5bFgzk+PPnjCGs3bQvrCICGjujDPo+c1
T27bEuVzqrXukelIJ2/bHwTDu6wybcXndinzeuXbrNmbOULdJmJTISh8FOLmg1Kq+9RrDp5MAQl6
7ayu11oLUySbf6Pz9c1eCaVreYpQDu7RrfPSGXkbP7u+8ROVbDRih9LaBWUMUbDkZRvRKH+1QvrG
BIZ3GI0B5kiYKV9v+8xS5DWI9kQPgiJuc+mboRhWWt/TwtOsYyf8bBvgXH+f4YPB+2Nictuzs+aj
QmckIiZq60mRXuL6JTNXJn6WPH+qmE61BHo2c69Rw8DUrSJwj0FffA0FCCZMIzjc3qmlghS8S4Ak
mPhnr+YDmQx+V2OqW+6xhRqQiU8GXQ8O4/E+nHwh2tTZfRXjq0G4d6FyzAfrThfqbWO4n+NY3d/+
MYsLpk7z+00LYnbmRl2qiK2SxVQWfQnWrzD+XKHKe9vGkmtMyGZGYOmCXdG4CHVZeGoqczS0CY6L
cGfRqL09IsH1D4YACvFIp+LN82zmIHWfm6gN4yBG8tRIyk6K4g/66K8cdZi3Fw4fs5f/MzTLbgxV
lLyuGqmut0rwUMAwv5PNIN7HnfuZt/u4EynLhkKpPCGMWuzGQXHv6qbNt6Or6bvUr8otNFqov0ht
YTd5JNnMIH9XqDzvY6jG7tPRaDa1S9VbkN1kCw6Guamkz/YonSCWBhgeW7luvWldZjBVbCUbv8oo
W5NP7GNDDLb5gDxeWcflppCDyokLicH+mFJ4arXtQxz0wZ1VW31ml6Za2Iab6RtjGEunDQZtl+ZZ
el97irVTgxFV96KPwRJqqS30MRxsYA/3UUbE9sKqO4h+aNg04cZXczC4uBHd3fdloB1CCZpUpMkN
u6tq8UU1qGaMlFf1KmKuWBw+iK7HMJ02vib8Vx+q1kq3ozGO+ypR3ww9fh8j1djJvaBDiRE+qmKC
3HLUboVCSY5Bahb7rutjRym61O5zhYHL0WsfgyEUgKvGgxObzEGajTe8iAW5Rw7rp1PmobvRjZF/
QUVkC7FLs4GvL3vVUr/cNKgDbRo9i/dlk6kOLD29A6Sk/iAEir5n5l7fNibzVYDX+01QahY6kfkn
KzJh5xtx/G3Wlwli43WDPpNb0Iaocqo3XuA9GVEebIqgH+0e4IgdK+PPYjBGp2wkcdtlcgE0pazt
NCJ9otHYfGjTTNyqPZx+wyRqLSdq+1B1gQQurWn5ke5XlBXkVzdspXurNDrLgZSp/VannqRtUgTW
Nxpzp1YdweJJgrljSvRX0ra9DVo/+eU1wje5K9OnMSZ9q600eGkGgYmtpuscepmGk6m16IBPjr6g
cO1L9537sU9N6+QLiMiNWu3yWwfjATniZuOh8OJ4Fk2TTdaM2mOUBslT4ouj0za5hbxqXm/kNMlf
fdkoTqOJFvnkSuldz6mxxa4XefgEJGlSmNsGgtB0PZAb3omBCFShjN7UuP5llGXywWwaxaGeJf9S
C8/cqYnn7ZHO6h6tUDE3Tanmu17N8k1co1gFRL46xkUdcoq8fJcWVXsfQLfEsPtYpVsdobyNQWrw
UGnwC1JEZKF9EmxiMf7ZlW6zbzs/eBZCxMvgm/FeZb2TJtr2lnq2BxfjnZFFwz7Jy8KGVtK/l0LB
OshirTnG6PtMq0rmPqukfpNJXbst8lKlAY2A8Jh2/l2gVPm+HX+1qNP7+G1F2XGjAKpdKTss5SVU
EaGyI9th+GMW4MWuNTo9y9xjpmcTt0dT2FXqw5Qu/src+hFZ9h+3g/BSbJza4ADKmcG4mojqwX2U
HqNex6K3DkoB4CTrq0NWukQFeQ1msnR9oXMFrAY4tUqadxnxmzKU0zCgyZ+ozVYupeeK6cuVHVyw
8ZtmCsQ2nUSUAS9tCKI05ok5hqcgqezOoBIyfLq9ZQvfCH48DQgUzB5092e5U+6VqF8HDE3mmnUf
WP+BKgzH3qkNajL193+wxaMSypKJ8WLeae9NwTT1IQtPbWxAt7njT+QQduThmzRfuSgX13Vma3KV
s4QtSBU974jdJwXIGMza4ZexFelu1HrswDmo2Xmofr69vIVcY2Kyp+QwJRpXhWZBHDylHsLw5KfB
XnQfhyC7D9y320YWXJx5HzAfHKuJsmR2/ctWoIQkkCHzYbDgEvxr8bvkdlvXWhkMXzM0cz2zDUwz
znE9Rfphml9SQbXd8pOWrbQDF77TxXpm/sewkJQGqYiHj18zWtg5vDwJsxia91zJ3/5h7yibA6ml
BXUFwNCGRE99RiZPaEQMgN6T0P8EO4L/UlQBHCNKvia0vOARCBjqJNq/KUaU2ccSG5iL4dENT53s
ApsKP4SmeIf01srLYc3MFEXOfF1SWRRs8Owhg0p5QUtVfayslQO1VDxkMcRzAH4TL9ksw80gxq5h
Lg1PQy7F3GtMe8oBxbRYG4enJlNah2swArCeqIkTNom4UXsr3CRelK3k2os+g6gbkYR6pjlXD+u6
SJDDjvX21XMSPcnNixudlOAO0uMVSwvxF2DoH0uzKFImgj56ZR0iEcnEhKuqkRNxz992y+mimD2n
MUIPYGJUsijsXX6+oRUat4IP8pTEZF294wvvY+NuJyBX5bV2k/yo1vTXFjxm6giwfdP3pNNyaRKu
3VrqYsE/6a56D9Pyx77jvamVa19q0Q5894yuTSysxmz/ZCVmkkaF21Wsyk1l/qxJktcmNNZsTN5y
5v1J2BrpGHOD1X1pqy0EBUHOk3al6DH90tlHolQ/BQ6Nag1qJZdWPMNXvdhVgpOmjXRMfkV1sUPl
ogRrc9sblgyhPAFrEn2+qV1zaUguDSqi0LgSd9/T+D4LvpftxqjXwLoLnv2748VNxVV1de+LTekl
6gjbWycPG9fy7SxZS5AWVwLr7jRDZVLRmN0goxSXoh4N/ikAEWXrYn4ww/RVMYSDkP81zQdDQKiF
/8/W7BqRhyKISu6NU9yiO2RNakD5ILgbWXPH7e0PtBQIGZ+b9K3JM2HWmhzyzOGEOPRqzW99ZAXN
jUVCG2TjT7MS7uU022i+/0uuxG1PbdN2DWvbuuLPSHX/vh518RtmByutKf1CC+mfWqnVnTI1t1WQ
PvMSWcvhF/3kbLGz0zVWY2i6mUikMPXHuOb5MVamsLKli0aoZFNU5HpGIeFyRyWrKUXZK/1Twow7
QLXgsfOsNTKyRXc8MzL9iLPP1jCWLHVd45/E4qQo33xd2cty4kjyx9v+sRSP6MxMVJCMlFzVl3kM
yrk3wNSY66GdaBKjndsk+3LbyMKdgQrPHyOzKJGJMaP6kNBOV6BWncTgXhAehfwQxd+a4r1uVzqH
a2uavXXqqKi80MNcJn5y4Wc0pL2mrGQxK0uaR9hEGFMTxWyWpEmbQegP0NYdCrHZmnHzVKnJS9mp
O0oqK/F22ql5YD/byTnRc16A1qj6CLPCV09p7NA9WfIpTLt9XxU2GITbH25lJ3/T7Zx5odUNjS6i
6XXyBmGfCaMPFF92IVlpVi6sNUMzd+8atyc2YUjPfrj+s25SNVkjJVq0MY3AMVTMvTjvYJdG6tWh
LnCJqKod9M/F8Dl1//6BMImT/c/G9BvONsyDsLzuTReGWitz0vbnqH2qmp04PsTer9ufZiGtvLA0
i6mKUXmdlnmk0d22HmEqAuUrS60TUkKq/HF329pSODpf1+wEg2vQYkkwg1MvPYbuuxn+B9kl4rHf
/8EMM9kkltD4i/ostBZNYxbGiBKYnFinzs8eMmQ+CmF0wkj9dtvU4v4x405HclJ2mBcrsjYZ4rqx
glPZJSPXr1w/tjWFdoQM8oe29Ci3AZVbOb5LVwelJUNWqLxfV2GirFZDkdL7yfRHKCEGobPV1Fg5
S4tGmJcm9WNYDHXzSx+Euioth0gLTmrxHsK9kLbvt7du8SCdGZg5A0joTA9L6HADzzhM826RpX9E
VmR728yiz026UIyLAMKYExGMWmtkDDvwnBl/yNrg9GgxlfrndBRXDC2uB9IDcB5Q9eF2lxtmVYqX
czeGJ/r+iMJSXo0kR+vWYOJL66H/AA6OfitgiNm1lDd950ZJF5wqaIcohCTA+Edt01SyfXvjpKUF
KYy+iGhVA9eZa2EoYY6efT/5tt/ufTf9JFTgxFohTOhzUlnPmNmP0LxN/X0Xj8goDnaRGE+R2++Z
xNobaxNTS5cllSbQeDDbIXA9/d6zqGj5uh4FrumdRlE5Kk03bHx3gCBe6e7zWt1YTX7y3OatabvD
7Z1YOuS/+faBzcsQI80Md4KIAJDE/BRHZZd0/UbJ5F0vGwdZrj+W3Rrh/pq5mSONctKbeYo5H7BB
3vW7SBc2uiI7WjIcabhtbq9uyaHgyIC2Z+KUYo7xclujNmc2cgx8XkXhW6FENJIj6pOCrTV/TWPB
BkHfzNMIiBIvy5nv1pGWwE3Ps3UoHqLqi2/9d3spSx5LWZoUdJqf4DF5uRTIdhPP1ILolBZcY2r/
oEovubnWX12KjBMnOfRtgCp4s15a4fuQ5ZpRdNLc99T70g/726tYys7O//7Z9/eaKEyo4EawVDx2
jPIX4c+YQXiveeApmQtrs7lL3//c3CwOQwcySG49LUet7LB68xFEHGl9RisfZ23bZh9fNxq/DCqW
Zea/yjEF3Pp2e9+kFQvzGdhUnHo+WRxBsmkd6vYhsh4E905wX7PgRyj2Tpu+1OV3xbprpJ0iCfft
2pe79r+JunsawKCOgbzrbInZEPJCNcb4lOdv7fBSKvey9tePYO58OLCm3gUXzRx2HXpBZxWCEJ+C
uLJrIWUwCd2mdO0JfO2D6F4DiUfAB7z11YNO9wp9jDQ/pmz8nLhbuoXPcfDcgyNPqnu1Pt3+cgv7
BmyIqADnHAj5+YczDGEMcjXMT0ZzX/qW3TS+HQwrSfWiEWDk8FnxTCXWXR7bzAgCAUnC7GSgFX2I
grh9U4OweVW7wtrcXs/1kaJWQgkQnmDaFoypXpqKJIhToPXPT5kHVa9+NwynjI7vGt/MwopUUgCu
JhHpoyt6VCC8hlH0yFu3Av3fgkqwJpXlxhql+u72ghYtaZChkUVNpmYZtSaGiaZAxnmSqfBETInC
feh0YEtvm5n25fJdivramZnpgJ/d8K4RMMKuYCbK/yvKnhaWZcva0RUfBOGkCLXTDStPheuQgUUo
MhF+m8aW1dnCoNkQs2RU01NQ/vCUcVObP28vacEVJh0xg3RlKjvPMYTML/aGXLfCUbY+qiGzl/p7
bRT22G1v21lYyIWdmXcDOLGSpsKOqnd2Fr8V+YqB66yEFw6z+sQc6AyvarSph2xKh/AxlYKCD2M6
OdKAVSU5VABtpVwrCS8gmrFHpwO6tOmVMw90dVapYiFPgr4Sk7QlyJZkJzHgXeevvfHFiGFnSz+5
+Rr33+I+Uredzi9h9vcdc+aCo9wkVmFFzIVF8LPKE47l788SFwS9DxpkMFPM+xAEoSiMA8aa4kSE
r97y75hvqe6kdFhjlVk4tRxWEOEshibW/OmDkF3mq1HIc9tr3+o620aK9cCOrwTWpS07NzNLIOqk
U+uxxUwhyG9toH4cmrWvsuR8MqkjY2Bg+VnMZWCoGiXMMkXzUY2Y5lPkTRlamzC7z/zgTlI+3j5K
i9v2x9iVAr2Y5VaaGRRNx2jre9pnJqzttlN//r0ZiH14wVFVZyBidmLlvk7FrKfKrNYvllHugUI6
4MRWQurSzjFLBtkPOT6tnNnOBWLQtlXGxzFk8C8lY6Fu8lKL/V1oCVtfCNcSh6XNm4Q3uCo4vleI
Tq0ZY7WRC3zOTEJbb/yDLORPprY2E7YUVykeTH2WKXjP8a9jYIbGYPZ4RClsws61G/W56fwNSKCV
HVy2RNAzmKy4ZlIe1Rh5WQPRGa8jhRQtu6C+nVXV3uz/u+0R1ywGuAL8OIYJ8S7P+3kfLHOzoQZA
5Z0GYmvK81opdzozWnawgyWx2gTUsLJ/yCIwynQFIE6dpG/6omcRT8oFhvwy5nkt6ylAbjUtHnxz
jRFqyS3OjcycvRUHPYxrjIzFp9ZAZde9M4a19GHRCDodaMdKRDtl9jCDblLOLCb5T40SHJt+uGvS
7tQySL/ymaa/Z5amIGoJRRncWdyIc11GYZALExQ4dnKhgskS2fTC3SlCdBq13hmG6aWhOlnbQLzN
YIbbbfQ43N7+EUvn+vw3zIKur2qBVSr8BoSBwuxNUNOdMeobxuhttDBu21raV25CSF2A+l0XgmCN
RIYjHJFdkpLnrtefBIjtKjoUt80s3SPcusRE5qWgH5x+xpkjFiP3hkSpjqb2UO0ieA5/yaUGyfdt
MwtJpgaqfOK/0qcX/LSzZ2YYi++B03GXlCoBN5P2aX5nIeriAQj34ZTTso+NtjbBtBREzo3OPpdQ
y0ktoyRzMiekcepTNHsrfNfxxX/5WLxApwUqE8poFvCrxE29zK8o55jZky/wSrSywAms5u8zZzLa
/9mZ01ACHBgbpaW1CCHABjrbjb9GW7QYDi1tAlLAj8THuvpSQu/K1eifelF/yMf8o5uYx7QRbLH1
TiADPzFhQYVVP0XIBgthsXLEltyemjF1dojEZGn+mhfNdnDFyJ2+mf+B5/YJeq29ayprhIeLdgyY
2Kiy8gKehxMwZz2V4w6mrHxw6v5XX/808jXxuQUjeDWTTEwigt6c5wFZ6LUqqqe0lGTYjDThbqwQ
aYv6u9uHa8HPMaNDhcbFDNnb7JN5AIYTRWbPgt5g9KAHlqU7nvDsNT9uG1pcD1geYCMAuK8GKdrc
74KsBmUz0YF7rbKvJc2RK32lQbtoBuAXGsMw01+NOMh+H9byQPqEbrxtDDXzKd9b+a/1kknQWMr/
rMyANmnXFV4QBdT0tYqr0bIFHRx6unYJL72p4L1nDowRc6pT8ylRoQQf3vOSO4XNZ0uId0XrOrGa
b6D/tltmRaTooyQXKEI/3/5YC5fVhd3ZxewhSqlptQ+QiPayn/ng6V/d7C4dgef7a/F94RqhGE6u
NmERrovMQ9uPQtHCj0vF4mucpE4VdK9/vx6G6ej/8ieYlJmXNzVSfbo6Ckep/lJC+ixWx8F6p12y
EeIVxvCFA4USM1+MESlYu+cHqjDKzGzDwjuFHmmgCauLux2b4FCMo3N7UQuuPkU53aILAHxTnS1K
9VTe95kKIGWottEoHRrql1ahbW+b+U1sN8ueLuzMrsJUr5s88xT/BFjpyRU0B+a9XS9W+6B4Afm9
V6TYUd3GaWk/U505VGbu9Nlad2shC7j4FbNrsg4hTGG4gesLKmi1zpwkoubYP0TjZ8vtGLwHiDi+
3F76tLIbK9dmaNKwkpJRCsk8DL2yg+aDh25Q39RPTSnvtaw76fXKS3bhKBikASLoc21CdM4W2aVh
Uae56RP0lU2UV5tq7cmyYmG+JIR7lFapLbKN4Ikuoq3XP2/v2aJXUhhmfo+ZNmp0l9la3lkQQynw
9LjD1lMejPijusZVvxCdpkc4O0VJnZLPLPoWQinAJ5KQ3uqGdzAH97+8V1+DVq3tbqjVu1Dw1l4q
SybJc1USUEZlr2pAHbIxudGTxVha6n0wB8vb+JyLaVCscMJ2tHZWF2W//n4riVmWKFFCuSa6KStV
ruBfwCiUOnn5TuHt3fVW4tXS94IQHwaTCQHLH5ffq5LgWmCMygP9+l5bAqJgrwwirKTwS17Hp4Iq
DVA2r7qZXxsZ/f4sTMnMxLewvPeLtWnmpVVMhIUTGcA0cjAzUAMMbVIYr4+FDrpwyOmGgjd/bDp3
bdplKb6fWZoXm7Lx/0j7siU5eWbbJyJCgJhugZp6rOr20PYN0Z6YBEggxPD0Z+Gz9/9VUewi+v9u
HI5wmCxNqVTmyrUSU8YVKNmm2vrYnFQhA7C0+cxaqbEszRmAKtDiBFgFIJz5kAYS2WrAQXLjKocq
6uDeJ1D1W7npl1zcmZW5Pygs5rXF9FR0XPbNMNVT1Vp7KDm9xrm7x20aePmv27t6aQKBCcRDHFSC
0PWZbTh7rHJURpAnNtrR18lTocN7O43v6puPG5rSP3SC+VyzECmNdVlfwVBk8buoiiM/odoO/QFh
XI1rabSFUSFni9rOxHUAsMf072eP1BjUitJV0EKvkoH5EnujMqA+FavfdfN+e1xLUSGKVFOQASZQ
5CJnO6MYs7yN7Aa61Cp6cOvqtyXaIEELLDAWUK4fj6rO7jxON7JSa5Hv9O3ZlXhue779bdanNK5g
e0Rqy+wfClR9OnIvtW5TWt9EDXbSbmWLLpxt9EiBZRWVJox43v3VlJ3Xe1ENEIJjBfC8Pu2skHlr
CcpFMygET3ROcLnzbAYa9vqU5CMeXKZ9p7c6ZKOjfUK9leT7woGDi5oUDaYnClJflxulEIo3WFOk
nvIisMQuUnsAfJXt+lXFAcVdw54t3Fwuno8IFBFY6FALubRnFqIhTWnmiJuqYMhypHgBUTT2ThLv
a2flyC1uTZtOCjIOEpRX7WWVjGqReSI/kioGpSoPEub5idIDCEP6BlpYvRbsBL8Lay0m+Iu8nW9M
pHunqBtkq/jjcpx4vjpJY5T5EdUg5x7U/cxP6preS9b3wPUTSG+Y3EXir6qCCC9R9Ie3ua+sbrhz
7eKv4PNDlNYZ9NkSJ3sBMrABQsn2NqJyfyfOwO/ajoLmFzWojz9Z3anwDBJswASuuL1Kw20tt+E5
HGL+qaIDyjIUXFHVWk1mKZA/NzT39XZecSj4YHGE7fV+RdJDI9IHJ38kFUjh1F6n/KHuyhCU4yF4
MbaaxQ4NCGJuu6+lc4adjzsUtLs4CrNni1kLk2GzFse2GO9q6KsBrBYbK8mupVMGIhiDor6NSs3c
HaeCmgnPo+JY92LbsnYDsbMOIjz9H6Sv7rqaFP5QaGvIrIWuCxBPIwxDTwxIVTw6O2w9qsfCzTyG
xscqMMGaG9vAHOe/rbT0pXMHKjpPgfGTbR3xK+3lykZaXGA04aKPGa9cNMxMU392CaF0CDXELC6O
ptf4tC33ILM6RIkA/o8Zhw5Baz7ltql7NxrqazkY926fPYKE8vftJV66DF13Kjxjv028o5e/Q4JA
rS3yEkssAFGiXs03Wiz5JgWmyE9is/r4loJM1tQtiRoW/OrMp2olhE4bDzJBsi8D1O6C1HnR1acP
D2rK+rjeRBcHhzHLiXikLPqhh+NuMhSvUAf05aSAA1Y+aC6tZNYXti/MADI5PQKvmcXNFsSTVg80
T2a+pLq1ifiDZH8Ee2yL7+B2Cm6P7JqGf2IW/Mfc/I6I2rqu4wjmXOMEmbNaHHTwriXs0SKgtOsf
0wGNoe/cbf1heJXxy9D3YQn+te5dRX9Ke6t5f27/opXx/z1n5xvZBAdCreUMAE7oXYwn6YKj4qSq
lzj6wsj328YWcLOXw59tH6fUG2V7KayhKW8Y3+r4ng/fifabu/dNJH0tumdV40cgta6yZyYPSPD4
JV0JcxYODRYBcA0kc5DydaY5ORvz4NjgFGsYO+ZWCyZlbWsRts894xl1zv3tES+44AtTs7uyBSOH
RQqYIuy+yBpQSR6k/HbbxkLcgejemrwgCLIhZnA5HJQoeVpa8EUcqleJ/d3r3HB4YEETrxhaGgwq
XXC50MbB43I2b8xrRl5VRg7EFg1Z/FhNN/8qIdeiFdzQqLkiZruCbtG2ySxBOlzScYEGYhIw9UDt
lS2wdH9MAnjg5kGbADorZ5NGdEMNZezkwCO6D62eHiqiUItHowIa6fGgCQyhgUMt1v1MlK+1XQZg
T19p/lnah0AqQgV14ja/QlgJCsGNrisYGAJasgXPh7VBPz9o1wuQeUhbrbHj60uHHZlfVNER/Exq
65c7ZQJ2mF5fFMescx66wvbduHhiebIpqXM/gVtJkoclHhmJM96Z3DioEh2LVL1bMvsmDfbUpnzD
TfvRFu6Kz1+qaGFHAYAITBM6RuZNf9NDyyBDxI7QFPlpCylxkwJN14KM4i7OiUIvDIXwHhnSXaln
D3YjduirW5MQ/j9+BjbEBHrDNM0ObAIvxE1hsaM5ZI8aGMwI03dmAt+UlRysSsmT3dOX2hme86L8
bA/qcPswL+1+lJNxkqHjDCzZLGZLq0IISfMS9kVgyqcSqEKSbv+dkdlBbihYcghLy6OyfpRyr6mf
o7Fyry45pan/Bh3lyMxfpfFEM3hOHNvF0UB2koiHQfMCYvd7jd2J2l4Zz+KqnVubRQxSNT0VpVMc
neQ7cjmAJEFg2yG+MoH5zJIgrtG/VdxR+gjM4cqdvnSozm3P7jQuKCeFAdtZCxpR+qq8JEBzkG9j
uzbZ5wZExbdXb+nph+L8P3M75bPO7i8HATZJarc4gpRt2zdopyGvel9u2vbkQl5pEBudjj56W1em
eWlvWjb4wHE0yLXCuKqr2GGTvjDr7cA17wb2rrdrcICljYNEC/YMXi24cGeD67jT8CGGjxJj/Tpa
UMwo9TsJsl8/7p1DGtHw9mwuDWqqMP59wSAhMbPHbOnJMUWBUVkvqjpozUuUrfj5pR0C9z75k7+E
GbMgPepTo0oUTJRxgnYuK+StdkIwD+zLeDRrtSnG4uX2qP4CemaPdDRP/2NzdiIyphxAzVAERk/m
lpUQdLSdXTyRijX5JkcbVoyXeFuwEACubSXAmWqnIZ6teKwicnCh/sjGAP15W1dCZ1gmDwBtH0qL
hxhNkMjkV0bzTWq09zLigVYICA1JkFp692bkHAS1N6QYV1Zq8ZRPijzgxsbOuBJDNwACixWKwUfb
cn3LPAz14FuSbW3txJxN05yk9rNm0ifumunFFTyzPFtBE4QCwJOg1t1q6AUVfu18ivsjb45RJYOP
S9rikXA+ztnaFVFnG7EBQEIh1auEkp7K87Xk+mIofm5k5rbsHiUw6NAgtWnn+7KxfVVbfm7XfprS
g11QiMyMb0hLf6aG2GaFe2IWQFuWGSQ9WkQ6+8vtDTsds6v9ejbDs2OociSEXIaf46QPlpRIHK1x
QqytoX3pNW0JqSOnxaxmlQoi+mmA+k/MDkOutnn1E1o8/25As4u8yaXFISWWHrX23ixihJErj6ml
PBy2CfJ/aKuZGrumAZ9dAzEoOpMRfHnHGOyMqn6Lsk+IzUn01OunUj251os2NhD/+qz414IJn1Ub
Cs43Ci1vpnYVe9OrH7IHGd1K3nWBVXTav//8sFkMlQ5OEYsBPyy3n1QFDTIAJ+L6SIaD0QwhNwFt
qI6t8WPkv0j5rsQ2if5kzaFUK++V/2OP/+8PueIoAkC51FPG0yMb9UBo9lOPApyf6uXWggbVKAk6
JEHfQutQ6+UOTPMBxc8d8myvR+TO0ppft/fEtMWuNrmLGiAQ7kh9z4M7NYA+gw9A5jYD1AvkAYCT
fQdakubD2tuTBzkzNNsaI0S/Rr0Hbooaw12JpHBT1vctmCduj2fpSKGaCTwzCFWhET/drWc7sM+0
KEkYLrbhr/b2qbG7gFsgdwF7UJfGOxatIY4X99a5ydkpHockrscanpg1Kkjbred+75FLkN4ph6ZX
T4DWyZOwb976dAtQV2Bo/cbunpoKEYu3JuG2GImBfHUiGkb9C90ylxOge2C35BN0rBy/DnwHgiu/
6PYtf7YgUqv4O5Vvfb5SrVyc9DObM8dSVk2kjzlsWh2HYpIblPybZ2v+2MhQp69tvLu9yEsBGUKX
SSoFCc+rzj3ZtFnvDFjkmqc7JfqwiywkqbpHe8L25Mb+trmleAy6pC6OBypR6FS9nNIy1/ACJziz
Rtb4ltpZwAqn5fa2keVtdGZldvthK9C2RU7+yBX32fBC7fuyyHdoBOnr11K90Ow5Mh5ArQd+2E+8
wmO0eenltihWnnuLLup8uLMd1LTEANcWfkiSvGvspKxf8Alp+pYPHPyeX4R1lMPOzr6DY1Y53J8w
v+CZWpmNKXyZ+yWIjeB3oAgOqMdsNkZZjlqFzpujWZ6I/EyGJsjkPsssH2SegReB4cWhvm2fsmRl
tZcS6Yj1JwgXcKygBJuZdkc+pvE4QatYJzaS6u6LVMP3zOKFD1nv37Yt2IYkerS1bNCnGiz7kw5G
/dqm5Y8ua9beVouHC1sPeJqJknLeWuV0vVM0ExyvpvVGxOSYpG6oIWRO63zL6jxs1VqovtCbC23Q
M5uzHQ/PUkPRBNBDh1hPqJxtVG5sWAliZjJsNalCWmTPTdG891m0J1Ua6ioKuUwflGmshNhrw5+t
hu0qo+ymyJOCK1l3AI62Dzl4Ru2UbTp3T/jX2ztv8bCfDX0W9emaKjVlwLeQJt1zQNttN/kzOOz9
tpm1Yc0OmauSjmTtFIvV+9L0QtZ+4RJuJRJBTKAijr122+AU4VwdqLNxzW4pqxRyKKb2sjQuXyNR
/ir6/pBElV8OEowknAZtqTbIDa4cp0W7yFoRE0BjXMmzd4qrmR2T6OY9yqR91FnzUBL+Dc36m4Ll
90QrD2k+Qsvtv0BiekAAG9AswtMMm/nSZ1eOXWl6CWiz4eX7dKwOAkVgiSIYt9aUwhZ3zJmpaanP
Qo4q0auIJjgsJhs2Stde9LENVVasFPiWIjX0Gk3NqcCwgvL80kzRy5QKAjN5Kf0mvf//Gjj1Wvlu
2t9X++TMzGyflENrcM2DGSOS77lG/0A6ZGUky1vin5HM18aMo6Ib4dHQmPqYmMmDwSH4DHU6KPYS
QB9Z/XXMh001gMfr9iFYGhzqBJByAREfCPdnzkR2WqarEQAWILif0rg+YYes3ONLgzs3MVum2K4g
G2e1uMZldO9F3kSiDZq94bkY2kCn+W+48GcNbOu3R7a0O0BvNWXS0a16pX9WxWABLRMAWKIUGYhR
bkyz/UJZ/ASkxsoIr00ZUEgE3TMy8xOL0uxEl6CfsPD6B2ETQE5mln6fSMSbyDlVlWuveP+FBAuM
oZMZMHhwHBjzoogG9Uovm9hcwAMA5a1fYJz3xwHkrtWu6b4SnfuRwNvZTjeZthbZLw4Usnw2ghBv
YkG5PHFOK0eDTrr0id3xgAOUEZCOmztEB7Xu29zhaxavXQlGi1IIXkqoMhvzHpoeEkAxN/BIElAj
BlsAWNdyPJxXkn+L45q4G0B3CrTknB8g6sZIgPsC3ZgDGMtaq94wnd6x1nswhjVtw+vjgBGd2Zpd
p7atjZ5Vww/nTnaXWdp9XhghJBW3vI7CtCg2RIpTXagVYOviEOH3px0zMV7PTuGY29xG/wT02lsa
1mUPhG7c+V4q73IBsqfbZ29p1aB2YYNIfkoEzt/QY9RzqyrRLmbwXx6YoSVOOjhEbxu5dl3g3cVz
7m9rMLkCwhl1pIukwUPdGsYeSQKRg0h5jV1myYgxgZEm0hLswZlndox26KjEZV25r4CN+VaxhuRf
mqtzC7PLsuusPHJM+P4R3WBlhYISIo80Mje3Z2vRb4AlCZAQG4QE6Ee7PLtGasUEtMjIA1SZ33th
U38p6iG0IRvTdn5nnCL5NPSNr9NPty1PA7i8Pw0gcP4xPJtCdFTrbDQRr2ZmveEF9RPyLQEimY/g
dsdVYEMK8LbF5Sn9x+JsSjWpx7WyYJGn1qe2qHcCsoEZ2l5X7Cy8UC+HNp31s0AncRogewYYKoqd
iD+RrAy8aq8bf5LkR83yULD7jn5Bg6BPzbsCzBa0BeV2e3CS19sjXjrdZ3M872asnBodtToqCQ50
4HzSWS9G2d7lNdu2wjjctrWynt7sEkihpOF15pTS9J704QG5TA8s/RESPPb4zVnDR6/tW8+4nOO0
UTGtLLwLRu85T38TowZ0ERuW/2zBJRWVaHspJzTXT30NabtqehYcpZByM4xumlURkuprr7Yp/915
R+Xiuo2+meMj6Hp8u2MrZ3Vl/87LazpAiXmiYcgeaGjVieuHvj3dXsTp0N04lPOkmEj/91AiZPmS
U+MAKt99luh+37KwdbSVk7LsRv9zIr2Z8xm93oyoi5lU+h+whfiDers9nqVb9fwAzJyMm2hW5tWg
ZtNM24eQOHCrrh6qVKIrJrlvNPeppfLYtf8FRmVyAXhZITeD8c0hEX1dZVox0bKbbrLLIYo16sWu
USroyioY+TY37lichrLYZua9262k8ReXEZ0kUPhDoHtFcT7qOmTUCjggjzz1kCqK8qAaXm3t0wBQ
zO0ZXjz2IAtA1/SE1p67GOqkpM9S5PwitDHpX3il/JFU0OR8MOgfp3q5bW0ha4t5PTM38zLCKrLc
KieuPe+VlYAngOucAszB74j5q3Eei2zfiZVn2KIXPbM5czVxBRqSClkOcAQ5O+E+GMLyG/loeSux
2NpUTqfl7NqgGR5jwoCduq83LTegietsHOWFg6cdoHoTJjXqXv9yQmdHsBS0JWmBJKY1js8lJFzj
0jo1ZnqHZu2wwOOFE7JDDWuv90N42/bi4UQHHEpgiOWvGuFLgMwJetxxOMsmcMqHGBXr8pgnr5Cj
2rrRj+rjXGnYPMj5T+rX0ACc50qBmjIS1NXBMBvr26rw3rsiC5GU+H17XIteDYnRCa0OtjQyux+4
XkFxNIafllrxFWKbfmHHP26bWNwqZyZmW8XVMoisljBhWYNvpi/u6O5iqMBV8qRnX2i/FtIsHoEz
e9PVdLY1s9wZ4wYKy0dhIBXwKek0v/O26+ysS1cc3rDTjTC1srizowb1sDbJBxfeBM06Xuui4sl3
yOnfnr0l9wjc96TX7HoTYOtyNGPLnUyWGsiuSekbdbsZum9a3PgjNYO8WYmLlnbDubHZFVThhZIZ
DYyhf2Jbp8+a225uD2fRAp48k84qijxz6i0puFcz18Ytmnl+0aLNvl7xEkvbDV3akDBEKgPY+dmO
Hqmy635AZ2Ja/OYFDzqImaHb2c+xFSAIYWYrdbLFBZr0dvAiAWZ1nlCA6EOXOh3sDViVSHznOg0y
963S6Q4a4Ldnb2lrow9gynKBhAsET5ebQUSmxliO96LdWRtN9uFIHbDbpIHoft22tDSLYHZAQAB5
C7xQ55ZQ+zBaAldrKCtougzajo9ldc/rbkplPyVJvrJsxqJFvIT/kjyBGn/WaeFVLIqKKsuP2dAS
gMsYihMx1EJx/pDC7rsx5CnaWJFh/6qDoPC7KtHykViR2LCxwzMsVmPQWVLfQaKn22hoUPUBA+fo
WRq65xSyXP4YM0Tbnv6LVkMFyC/nIeg3Gr/RvB4VAZOETGvdb4pH48oeWdr1SH9Diw661uDum7kk
nsnWssEvcdQSsHER0PVhAT+eBwUZB4IbVMgR4FxltszSa3vI1udow7GbOyIs7oOHIVsp4i1tQeqi
LXIiznOulMDoUNMYeAK0HJHsjjDNL1S5AfjSH/maHPiSg4UMHCBYDojTwHt4udsdd2LGT6zsSCgf
9r3NKhAURI5PHL6mUPv3PTJ/TKDeD34W0HLYIJS4tGUyx86ZRoGRloA2WiN2T9E75rNFS3BJJW7n
+q5Z9ii7R+0GOqhIMvSN+4ap/kYGWQZE0Sps0At4cDRF/c5UIxRFOOS+iFc/edStQ5NoaECTdffG
0iq/T+t6uAOovvaRNc+3tAQgznOrZBcNREVoiazps2DyG1FDcu/1qgjxDKCQpUiBn6at++gipxiM
iescCzjtABJ3b+in6V9qUo7QyWjf8Fx5H8iQv+gxsNcZarL3g2vnGwlwI9oSETYN+Q8yiHgnx2xq
FkONuhxGPAeN/lUldbZXZms89I4VgeY8tXwQyz2BJ8XeQ4PV8mVXMd9hRepLxb4Rb/ieoEcrQClq
3Cb5l6L/5I6n6gjNUOns0Eg7bPO6BXlaOfpJlHVhh1IvqEwbhXbCIahiK4gqsPyBDn3Hob8digbY
a7My0QNA8USuTFYFjSHdO1cKeDykVLcZr8TaMVradWCpR94dsR5a2ma7rukr0jIFtDyzo2PsxI/2
kGxatlZgWjpHSKGilAWoA+7c2VXbZlWst54EAHwCspTAR9Mwqayt1u5ve/K/+b351j63NDnes3jI
BnNsZHUtLNnxc9Z2xG814xCB0NMa0oAaWZhPBMYQtjWdcdN58ikxzK920gfmwPeSFaHWGWHXrXmS
pYsTXRETWBWN4+jru/xdpakP0BEeGNhO3mXzGnvPBt9G+UuMBtPbU7C4pGeWZjPAYpomhujY0aKD
7xUH2U9w6eC2keUFxWgmtwiw3MyDNCP0mFjZoAUHD7yoV4HDYz91DkhsrViaduD1gv5jabptzhZU
s0mdRhUsAX5FAnTL1EGWjmC6jrJ0G5l1AU410KbGHAeGDEjX3R7o0mx6eD1j00IJ8qrds63Y2OYK
r60RjXIGrI30a6VWbsylzXFuZLZkVcuMhsUJBGsMEoCv+ovBvM1YgBuxi7dwiSs7ZAEfM9GagsbZ
AATJQlv15ZwyibFKBsm9zJDKL9OoO3qJVh0qqJbfV/D/gZ4M/cbRDO9eb0ny2gh4j4CTvntEA4m9
NUXG7nq8TncyZmsiRYtTjh5UEJQhUXJ1E9omRCAGT2TH3hsDRqowJUBZ559vL+zSvoJeC5weLkEo
502/4mxfsTKCOmmNBw0Yw9iknNt9QnT7k7kjRLMltZ/jolU7HYHMg22X1sq2WlhxYHMmzV40ZaEh
a3Z+iijiYEyZOPdB2egbyn4Yo+wQldZeZBALoWvqXws9kmgxxYse7ZjoSEIL6OVwI9NLR0/FPWrG
oPrM+3s7+apBgzlrnlBB06BC3iRvwqt9R/zpaBek5I7XP13zFRGej9MJdZH0WXfXmrqnnXZ5uhF9
gLztr3zdRPV9+bMgn6IlcRwNT6X+VeV8Y4u3ITVRbf49NvSOey+3F/162jHddIp7sLUmcpJLc72w
c02jUCPn6UtX/BDFN+Zh7fU8JPr7bVPX++vClDWL8MH0Ulf2MA5PeRGhbLf1sk0OSIzrfG7joxhC
NHbfNriQ/UYxG9TsyPngtXRVQGeVJfB014antn+mEvRxxkEbvtbuUy63DT0W9DfrToMlV7zJ9VUA
MpRJGHCikjWvWJ9VarGEZ0BT5bIOqLhP0wkOvdPqLyvj+xuMzDbLhaWZ27LtoUXwmAFFCKkg30Ta
fWt15IcZ1+7nArS9fj5W9lvtOtmhYJwecmrzsEU39/cyGusfIK9Hk4GFn0d6p9nKSdpNDuawLUjz
BcG39YT65RiMaW5vADNyPsdR/CtvHasN0tGKfo4eGcBT0jdbl4n2zUydT1lbGQFv7HIXW1R9KvQ+
6zdx5qXPdWUYf9IuVs3exrVxDzCg+KypWgQcrAxbt4vch7Tg/YsoihrPNk2eElf7kji5d+oNrdh4
rCI7NvR4xcVlnjx1sV3vkNG1ch/MSubGKdBkGUBBWB1Uk4OrxU40RO0tKvrMiGNfATuyM1UOrFmr
gVQqpuaWN1F7XyQ9P2S6VfuxUOMd+NvjA1QsqiAbZbKDbCQFGRB6TRr092wVE0YYSyM66vD+SC0B
rGnQAd5RNk1gmCkY81uLuG9dWWjPSVYPwrc6S/3o3I7dkXHr1u2fyKvfKZAwXartx8wMoYVdvCSZ
Xd83RJ0STdJd2Yv2kNlVv4GSAQWHxSQW3IghUJzKwEEX53OkeP3UIl/5zTJS7VcFWOE27TP1Sj1N
ux89MQaDKZ3vws7aQEtl8WzVQ73L7SHDCuvjEOiDlXyvW909VYgqntBP9mu0rGjbjIwErk3TbcFF
szG8xNmOqVUFnhN1d5GSIGk1i2jfJR7HayB1NqgyoRZfGX2g63l2AIDSxlc6FdS98aOt3BIdO8MY
jpabhIg1ZaCVKNIEn0mqB7nW5y9EOsXnsardl9yosscEbbN+BVL6+9KJ9WcVMXeXRnWB8gvo/rge
86+iaNvd4DInYOAg2jkssh51MwaaELA0EBHhuTYYUEptwSKO7hlH+rrFHCgHl+Y7GUztjy4RfXoZ
OoigPkwPdZG3G1WRcpe2BJPdFSDPcrts07pE27hDJbeOpqvQsJr2YEeVfqeZbb1zYlYB44dnjTbo
IhBNpAIjy4ydTQVCscK1VtzamnuZuWwaadyp6zx7Bsx2a3hvIt15cQ851Z+33Yuz4LCRz9KBuAA1
6sSEdHk3OHUa93nZp8+9mdjvwnKgO5X2VnMXmXaLM4CXf0sjd+MQOe4RK9oQVTC8kNuivnP03PP7
ItfCRn1HyiOwwEX22NdZERjtN04J2LUduWlTNOB0oxyPSUG6H26DHWPY6baRnRGALs0I0KNNn8vE
ZjtXIgLLOoD/ofPchKJm1aOMpPmCfKLYacYYbVVERdgbY3dMW00LecO+Dl5T71MLT0yNZk6oIE4V
2uCB2WUFb3+0kpXbwvZ+DiUIX2OBooUzpl5QeZH5OAi882vP3RpW27yQAZIRrucK4BtyW71CqInt
0fxsb+pc/ikaMPvTGo1L5kDanbKLGpecVidBwbAhesu1UCcheFxFJkTum1T+kalOfZKpbhc1kKlN
clBUC9akz4Xe8qBsEnHqyoGsxFmXuSjoIaPrEVkoUBJOSGjHnr0eck54q0cRgdgkoHl+lq4FMJfb
EwaACEW6Gi0BDvJDeK5f7hrBiswhAuxpZb3TBxV2B96zEImv27vzahwIFOnERmIjPYSI1bg0E+kl
AuFU947CvOvKrWesJLquv68TpAFchEUwhDbRy+8bEUgxm0xoR033yzG01rJbl4HXNE1A9U3yiBB2
BnZxTvbJQXGma2NenUw9LOTWS7Yk2ZnIV6+xps0NURA3TfBIjAH5XMinXQ4kNqOx6mp4uoQ/Mvas
2q0DxxgFzRrHyXzGQAIMRlYsvoX1gJLLzFBSdrzPbZodBXLSv8tV6N70//8JdgDuxGbFegBpBA6D
SYTuciB5NGguFw6ATGTviTuvetLXml4WhjARJdjw98hvIot6aYJVYHTvbIhxlg+WFthrT+frzyOb
CZAqyP+QqAXF+eXnmyLrE68T7bGrRt/95FQfAylMU3RpYLZpkWzRmD4Z6ImPgBASoh87dKD9wHnA
jQDspD01310OQHmCoI8CIgLIPNY7b03m73p+0FAGwiV0aUyA6HktJUl1oXmWip4BQkCedVjjkp67
Jgv12wmGCQ4TZC7gNC5/fi7HRB+G0nis62QjMmQ1Q5KGg/Ex0We8nGd2Zjd067JKiwns8LL0E4j0
/NSIr7VrWYvZcLAIeF/YEOlBHhGBuDVzgeCQiMyEsOgVLbOgqwYBweDs5JrOwezYoWXGQI8KrguC
zjsEArM9VdJEiwjq3y/SCFkUWk44fNBFwYQJnhfU1cF6TODUZ9vKEDjwSdSLl0iCXctE93dyV/f7
DH/rrLXO/9kmm4yhxwzU2yDlQefNXKPCFC2jLm+rF+M7GMTqzx86IdPXp5oZeHLB8YqQafZ81zpw
8Y4RKV4KctA2JfnYrYfPgzyKIBiDRgmcrDsN7ixHY1k91RCCaS+q8/z0VJbRytv1erUnFg1kWhCu
ITE7z0uLtGOKRrr1sh3yLyQxD6g7r0CVrxYAtIVQsEf3E4zgpM9WW2QFpYqlzclFx9kmyzcfXIHZ
52f7tfGge69NnzfV1tkla0j561/v4K0HoBLqRMBNzCvYOadW0YhevcT7SNuVH4MEI22MrAHcNNiC
kLCAO59dcromEtnVlnoxyPhucestER8LAP9aADoHUQHK5IhsZjuU6Y2IFSgKX3Kn33/TQJbysflH
jhJlY8wMEh9wHPPDDPphyJZmCGx45QMU5EYf/P3z78/Wlxoc/A8pvs/YCYm6iO9u//7LE4D68wTV
h3wkJMh0sGPMu4yIFuXu2Pfek8BDsNsQtpVrW/TScU8mwAKNwvoUVv7llr88xWVbRPoglfc04o30
qx7DqNm0ant7HGtGZq5iLFhF8dbwnugQMBGmemimgZWF/87K7DBDtYhlEEP2ntA3MnZPkREYhp+v
ycrPxoKUt24A/0KnahHKwfP2FE6Y0YLuVDuNyXs+hG2O/tljPnwo5HdBbobvQ4MQSzJ15s47iXKi
mQI5LHHCTZ1PMfKKb710Hdffn62IaFihC+KJk/gueUDXupTWPj9bCt6PlVNo+Pl02DhsV0UrSz1v
or2an2mVzi4fw9IcEg+ROHnj0f3i6adYPXQpCuXIsgWK7rJq23g+/TpqL7c32drIZnGbtGhf8ZaK
k2Yd9D7k7crI1r4/C/s5L7oEzxoszLiBHhtdawFa+/4sHkTOe9TIiJUpxydKX8hat8DK9+eZdcdr
pVNJfD9uK3Q/PHHtYz7xf1Z+imqgYAe6zNkAmlj2SNJq4uS6r6La9XSnNz9vr/HM7c5N/M3ln20u
lzaJHJCzPI1A01V76DHWH+RgujIxi5eBIPCQnIGJyAkgD2boD+0ag8/ySvxnouY4Ej2rY730YMKO
IT+GBNB/5UL++f5k/2yWIh1cI7nE97t8Xxeb9vXfLcLMhegaTfUcXYenkYH1IiyU360VR9ZmaOZE
urxgaPN20SD2yejhL8LbI1j8/MS2CSQ5etTmaRW30SDzZdf1yXOeNbsE6GslvJl8zT9ZiP9x4sg8
IbMFLSe0EV6uADiOFR2IiaOwc5OgswNQ6B3GNa2Aqwtvuoqg6YZYFmTHaAC9tGIp4P1LG7NEdZAM
35t/Rhnabx+fqgl3D/lipKFAX3NpozDAfogAoT5pzqNyt5ytYfqW1uLcwMyt2qaU9WjDgNcErfie
ijWs59IsgUgeCRUkJa5BNIVVx5jBkZ+K96bbVP1Oh9hztdKgsDSKiSoRGF9w0KC58nKaEt4qEWsV
P1nOT9/wftxehMUhnH19tgigoDO7QjF+GtzQjg9RGnpWKNuVJ9eiFUBs0PYAslOU1y/HUELnBuFB
LE7DJkmf3eQnzd9GY8V5LE4UhJ+QQbOA7p2/jED4IVvOdX6y8zu+Ne2V6GzpggA04T+fn3nv0W0g
nqERfirj1s+M/0fal+3IjSvbfpEAzcOrhpwqhxpcVbZfBLfbFjWLpERR+vq7VOce7EqlkELt0+4G
GjCgSE7BYMSKtZ7gn0Bnen815j0bH1eEiYf7lBifTt7MATptOeptF9dPzNm1zZZ4e8vd8NRPhY+y
U/mPtpZRWxzVJ4Oz3ZWiuDeVCuqnVvdFdiFqUNYrHmtpXZBOUyfhSLQfG7O6u2OLHvqppHly/6b1
0TBXWkGWRmCpCM1BozPhkmenXLXKUgO5PD5vbFx7B1B3YqyMYNEEEPY4J8h7oIBxvX25yYhwqVY/
1WNAs98I0cpVmd6lI4Ke0v+1MX8WTxXjCue/fhqNwDTfBzOkZhQba1xOi4thuIDn4qWBp8zsvLus
KAaWevVT2QPvF9rv9zfw7Sgs6Hc66FxGqgiCIpP5T/GBCWRWTlNZPWkQC0mhF3JGM9m4NohpSa/v
QDBx4RmGy2nKA8+xOp3WsMFKleoJPaFW6cs04t8Hb1fou1Ug+u18wdTE0gQ0mIYrfXY+khi9Lx3E
gJ7Kg6NGfbWysxbm6+rzs+XwjIYzY0AyQW2OKUU1bqskh8ZeQbPd7t/rQcyOCIqGSHpDTuqJlocE
CsnmvjNXwDVzpml4Lgt1HvQ7gLMLX5sDebLEGkxuxNVT/svx/wgH2MNHtzjwDHDPg9mdJZAa3tv9
3TbNzmwfTBZBIOOBgVedl0uq0THBP4h9oHtvvAzHPlSEB/IBPXDHlXvyZh84ugp2ChxQA34GqJ3r
jT2JMisK8fRno36qvMe/9wey9vVpAT8dG8FQpSMZvs60NurzUPG86L6Fm402+/3T33+ywGJbg8QA
LDjaEXiBJAWk5CEP7xu5HcakjKQiLYmzOZUHro3kdSyBgmrIS+e92/ZrttJcuPb52TY2x7zNex2f
Z3Zkl5s1UqyFz0NlFmccbGw6SqOzyJrmaWMQacXP9rjr5Ba4oS/PzqRi6yHenRoK5qnttGKJiBUt
fk4dHxIP7lefZg5EqYDRRHkMrMkI368nX6+o1jgqd54ZPzFgRlfCn6XZQTsgUubYSVO8fv353DSy
RBtk/Nwlh2HD5NfXFrEB3CyS2+C7mF+xWlNbTaYUyYtt1KA/q/0vnzDEHqCMAtIbmjiov1z/fIOY
XBaKozynShIk9Tf6teoz3mWY/k8GbpRaOlsbKuYqz8ngZ8m2qr8a5uD7KNmjPonKy0TJcz0AmSBt
aLR18uIBdGRAbMYf1oQ5l5YYNQWQxKC8g7ma/v6TjwAyIwNxJ1eeefKvd9JXSSVufRDiM2gATP07
yKfOEa+W0rbK0FgpyH7DIdnk1DfG3ReBEx8LcWVldg40ZWAtM4z0Ja2idgho9fVzdvX92VumGIC3
4gLfb9m+TfdK/3/8/mwV8MsRD6Rm+jK8OWQDQsT7XmhhEcDDAhobhMzQE3JnTjS13LgdpVG81FUI
EHHxAEoWJQ3uG7m5mLFFAaE2oIGLpzEMXe8kDmzUAOHc4kXtwCnpvsbVMYUMTLJp1oQgJ7dzFQKg
2UGDPh66tNC9jxjg2lKZokHVyTr+UrpntOXkim96K4/X2WAMBBf2hMnHSCYG9Xnyn5d4+aHrO70U
hnOqY1KBuUJ/GxxAQKpim5D46f7kLcGGgZbBNTSVviEMNLuIcknLqlIdcoFDr4922sojxW0b9Van
R2NlZYcEwHK8CGvduxit7T10I1EO6NiMvzi9/zP2Tz9ldpjyzhpbTdjkMrHP1iU/IGJ9Hg25crnM
NuX/NwPsCBqNHXifmXPTOitzRG6RC14WAd6jPrdf6YCWyf75/tzOXNyNodnupzlVhlIzyQURSgaG
8wKUD/ctTF/4tCE/LKB2CoaHjzL23E97o1fzTMVuGRUAPt0RWgmVzxTFR/dfCKWuQF9TqluyCEUR
MLODLArgt/kRGJBeS3mDyStc5wFsJM5xtNQx0irqnUlju7mvFpy8jK1urQx2aTonjws5UcDhbpDm
WloXiiU07NRxqCGrAiLPavhideFjRsHLCwgsfjoK9tOP+HQtxWmmjMDukosuLrGZ+lW59naZDtR8
zaBpaCFnhJsP/3NtoQIqpyZcIRdqjGcykNei68WOZP3fMe2fYmKhBVM/gWTvyEn/p6Hy9f6e+QgO
Zj8APAsYIIKfD9av6x8AIeDM7LI0PjtjPaQ+sUtvy0Gv/WrppeFTaI6GdsuLncisIeSdQ4+sLHjU
Nz1/FJJmP0BQrZ0cw4qjAmL1wWg3yWutOWXoCSwM0xK5AebS27HYHTeAJ/8FYI+eqFfwfdImDQOV
hVZscouK56oY7ScCpsFA48Vw7InOXhB3YvOmjgzRo4qOy9HL5Y8Bq/IUD8J5giJT8jdmbv0tUYHj
vz85S+7w43X3AZaZenOuJ6cYRK668WicdY0O26w39NfSsNRnRx/LvUdjwDjQqgUtW7vZJBm2H6Gp
t9FHLfl7/5foU6ZqtkyeB9UeXAMTQ/Sc8mfAnaoNZWqfG6fIY9DFKg6Y51MIBYNBtndo5ECKDo9R
1x22NG3rEC23zUGJwTbBWfLsaokPJJKxyYVTP2WKpkYCDVy/cloNP2iKE+DrdOqJ1Kw1UorZQUXa
FWg/5F6B3UHC+gY451bomo7NTjt3uQzrjB8Bx3+/PzvTIfk0OZMJCw8nwBbQ6II4frZMg1FrgzeU
ztkleud7rUKA34l7wKlFt2JqYTQTJBYeD5VyPMpnpsDOqvTYpgINA4lX+gUxu39SBW0SXx4RNh6I
Ny2AAoGlmt1KQkcfMJDe4tyBGK+s06AT70RbA0TP7r5p3ibPiXTZh+DYPIJJKVoIrGoAdkEaUQEh
io5EtnpsUUq9P5xFQ5DJBJweMcWNLJbG2rhXx7Y/a1pX7ZtmUCLCoIrBXfJDw8YN75ubYrzZfvDg
UdHQNz3q4Fmvj63eVU4HUEV/Fj31zdTeugOKz72fZb84krSeycDokK84i4VNiIgJr3dsCgNJqNn9
7oBLWlZMwqhkvtQfbUYB6PtaOu1jxZypKQEUIiAImAvEJY7T8Z7k4ky4tzGGwR8QE5r2n/vztzSU
SXAUeEQdb/p5KYCBpTqRVtqdSfaqJ3ZYiJ9l8f2rNqauNETq+AOQ9pzlpxFq7mbM7s5eWx+alp9s
/ozu/ftGpoW+3ghIqXyoHMFlmoC9Xm8ErR/yrgOPwdkEobew/3Zo8iHjITZFVJjFSh5h0RjesIAI
A1p2k4JyCfCJalLKs6dV+3I4eaA1GNTUV1vLV/nKyOblGuwEkGkgUzSpEiLneZNzGY2qyJkiz+i4
ejR0PHa42wRAeD2Dcg9iKMx7NfP8RRHJoTX61/vzertBkI5GYnd6JmA7zlPTFFDPWCm7Hu4pDSr1
zMyf5riG1rs9xcixAxMLuCGYUZC7ul48Fwz1XZHVwzljSvOITiQZDExlYF5w9P5AgIl6z00zeTbs
kj6YEGheY91aGCXuRPRzoKljqlrMnpJSsMTsjK47d5r+VjTqNxAS/TF4vOI4bq8U9KT8x8y8SGXa
bASfUt+d+9L5qw5gi8YD6/563fpfmECefKrh4568yY5qVLTQfOzOyfizNdzNQD2w1vIQBL0rrnfR
El6taBxBZQxQ4+tFSzhgCBowxufcGB4cKpJAWDQgzDTCQvKV+vSHI5+d76k3HEBwVN/w8J9W8HN8
7sUNNRzJz03d1xtY6gO1pOyp1xLnwet1GXW2Gpj5BfQkmc/cKjlkttWga5HlLwP03iOip57fNPYY
1Z1t+rEQ7f7+3C+4havfOM3Yp99ojrVWVELwMyvUKCfQ5in66jCCh9nUqvehbKL79pZWAEhBvLzA
MT3piVzbw6vZFWh25OeE6shnJspOpyICwdmpLVb5rCcHOl8A1CbwckD2GvHpzMGyzqoAkG/4WdP/
jP2fVPnuGK9ieNQghlOhFeyg5sreYngH0H+lsZKXXJrZz8ZnDoLpiuKRjvIzrziaz/T+F3X6V5mr
XjBW9s4Qa5Rx80rT5HQ1B4krpEjQIaPO6/wyn7R8Dc7PhVrxqY1P2wE2aYV4+TAUZrvsoSmM7NLp
IDdNmZUEHkOHvcW0LsBduJY0XfJPeBJMcHt0Bd2EOS36zQpBxvbMetA080a55KL4I8ka68bSjvps
ZxbZyHQiMVHRwFfRk9ZloVIoQVaQoK2qFe+x5AqnPDOoBqfn8Pw17CZF48Yxa88dUZJ/wHXM/TzP
yL/3T8jivCGhBvoVtFXdVFtswUdpD1p7BprscaiGndPIKOVkJXm3aAbdTiYeCuBYmF8fcMPcjfsE
g7GrXecML8xzgt6N16QwFpfHAhcf2t0QfcydoIK2TscbuvZMPdIgM1c/gMFhU+E956vMWVEdXbiU
p4AQ6i36hBGZ17+9LPfKUWbt2SmtEN0YJ9ZXj4nUyiB2ke1Ba9lGrdx/9XqtsWgp4EHXJnAQiHkQ
NM6nM9diqx10j59N70VVdujdxxGrwljJw6EKifLO+gQeZyXgnmW4Pk48gnmQ6qHyhHfSzJt2OS0c
pDz5udSaEO3nAuQyEL2qFCtBGdPbAndMtjJeo4ReOghTTg3BMZCnN7nl3MvGXqEwK+BYSG6/IET6
5/4pmBO//M/QJvF3hMZgApnHV5y1Bil0AxM6ijHy+mqM0P2CpHmrGH5lt26YoOc9SIym+CaqoowG
0xlR5mYauLcay6e6BtL2qmkPZad+kVNo+nGoFaDPHo9FtHfNIxaNmLId0pyfK0f3kfn2jeSg6Adh
vd+fhYWJRrnAnR5t6ExAguL6tuQWOp1TATtCfZflH42t1WyW9u2VBf3awgAO0KwvSlCryE0DLj6n
7nyRlqCdemEaGNb6NzwdQTw2BvdHtnA7XtmdXc1liUZsAKxwOzZv1EwCl4NheMfz5yx++7qlCYiI
9yj8z23EEVeVx6d72Mp/Qf+UyLOo/vD+rI7P9w0tLdYnQ3OgkqdykpkxDEm045ueQE/6WqZicbk+
25gtF7LZZWkoU1DRnAfEhk4dB2D535Tt26hXIZYyyLVsMzgrY1u4LXBTTAVo3Hy3eji6FSsdGCI4
9KnKIepqs40mluEjmpiblZ2xZApc19bkw4Eom8foKZrSvVqDc/G8/OgQc0fiI7NWgrM1I7N5rMoe
sICk52fU/CCF+86dXykY/+5viKU9/nkksz1uO9xThYvYmrj7ZCoD2DtTf7WMb+YXwdUf/uizpWm4
n6J4YYyKTtQR90A8PKiJ9ezkxj/3B7Nwj0Nx4z/LMv39JxOysEqwnGIwNh7ySfVPamiBDs6SNX7l
pVME7jKkdiawyU3lRG+pQ2iBHZ5ng3VI0K0dSmWso/ujWVoadPmjpRI0pVN2+no0ZY5Ax06nZ0hR
es+CIbnMcrUGWYXhhm1a0UMrRrbizZem8LPR2aYjfUZkXGFna8URJRRioCpwVKrXLw8NvcAOohAU
TYBVmMUEjORu4oIR7JwO9fikj1Tu1KJ29y5Y7EPhDu1T5nVrJGFLb4+JBQD1YJCcYk5ne12g/6ge
NGyPUXmy+S/m2A8MTXpQmA5A3LaltggtcopJdopjGbJxf3/QC+cZ6oHI3wKdASc/r5PWnQfepKxl
Z25Ufp+YEAt/040VIwubBkbwL24ToM7n9Rbobqq0pCU7E807pAkYRBp27NDRL4pDI1av5lnxbTrU
oCT4oMgCCxjKH9d71Ez7tsyTjJ1ZmT1ZRaz6esa2guS/LJ4UYZ3nqZ8I87UUzGc2CWRJs839aV04
jFNqaaLaQAB/w28nChKzofTouSmynx79kfbdGq3nQgj72cS8RQrvTnDjc4eec23XuO0pG2xoJb/o
Y+Y3dvtsmiuLuLRT0CQyLSHgeNqcDMMowFyamCY9p1Xzy+7kqwBGQpEIe+5P3cJhx9nD9xG+om11
vnqdtHQ2tjY9a5mJx/ep7L517ZOd/rhvZmE4ABRPoLlJc/lGewnkwo06oOR5LgvrwBUejB2UjPM1
iN7CKiEOB0gMVQuc8fmsgaQpr2iRqCgfyD8NMX/Erfdv27nHslRif0Cmy9fwVyuhwK3VqWQG5k48
rJxbvEfqtN4gm0E9W1AhC8dudEOqK76dmFACzZNgiMFWCyqblaX7GM113miyi8ZCpKkAi7uJ5PoK
d1NTqGcI8BQ+VLWaYCBxG3ayOCc18mSlue369ree1t8R5f5ibNw0CvJK2lgFSsHjcNSsjRzc89gp
vkd0iCGYj1ls7DJXPjXCwz7Q+akYqQhVo3uF0Nk3mSSBnjTb2hWRptOXvGpUEPCCRzSRUYzUYQsK
L6Oz3xgkApEeQHtn3b5VzN7lvRXYihForfaQC7HFrbBSO5jXd+GKJhoLvPSQzYQXuHlXo+Mps/Ne
PTcNyS9j7naHvub6qZKa2CVE155TABCEz6ReXwCu+q0oLXsZktyzfbvbxvZp/NmTrilCJXXzkxfb
VWg37m/WMKR5226I7p8K8PTAOV4voa1O2gmID+BDb5rFHZoPZKi5dapcuwxo6kZWNnzn3RgYWh9B
7jb1NZqENLY3dmVsQHB5sJgBMRVa7SHt8gs0ZD6XbRZCTw19WO5emtmuqtgenwtrCLOqeR2A8xlx
w9DqAbglXis378JB4tXE3OSitm1+AJMlNHQL848+uA9JrTv+qLPHrkmOZeE90ZolD7Jmp47UyESn
NLJrcLpl6TYzhu5vYlCwTcUZD1mX1n7jVLZfxf1WNu57lbUZSuvyTGTV+7nGI0UrHvTp5kvRK+33
xMz9zhv5nqbQGi97E10sbtFH0kuNMM3zUHeUv26TBRLUeW5agVKvDkirUN8R4G8HoX7q50PabmLk
oKkfk+KHdO2jqNr31PLCvnL3ZkMvlsZPVpaFhkGe25bsZazuzdZ7iFMrSDN+gHbXOyid98S0d+D2
g2pVF458DPO+2AAxfSol32U1/ebEDL16yXEkxaZGvmtsf9S1FvbcioSjnKDCC8/We5HVN49VMuzq
wfmm2fFzQYTY9R5Tw3y0jwlDB29K+18g7X6vjT5EDvZsl3pEew/kc8W5ynuyLxURGsKVkU6wE1wd
nVfWP9DUPqhJ2wWVlyVBNXqJL4eCbGoNiHBPSc+jkSGL2WfPqeSh0Zr/KJXlbEzoNIdIOBG/76uf
RuKwA02zrd1B1B1JCLsBM58xhDmoTbZWUu5NNIKHHOI2ASgUkR5y419ZStihYJ4WOlT10ZvSh+DW
Mn1QQpKgS5qfsoXogx1bK9AydwbawKG2NYQYQJZNvChI+F3HF4AoNTHgU9bJZk4FxBeIg8A+8VJx
GmnECDywrRlel4ejOvYbT0v1jd6g25Gpym+dD1FjdGGckzJKOjCQC4HKl2dPh38vlPwZLZ7fO8lC
8O/1+1EWBTZoQo5Zm4P7ULY0ajiIG/ORvsq6N/a2kgUsVn6otHnqFRX0rf1zORpPylBBv8E8pn2f
n6QuSuhxD8+2V0WiM7c6zk/XmN/jvPjpleS9SErLB32cFmiMwSl68leViZ+W1h51tTkNphamojk5
RbNP+jHIiWf4LvjPhzb9iSwpXLVlHVPUWzZDktQgp9SPLdH8nJvf1MGCK6CBKYxAZWxjEoG3I8r1
RGgPsanv0mx80QrD8vvMOyIZ8XLfo93GnlgslIghzg3c103GiRQuUpmpsE9WKxL4Atr4TTc8d3r6
XKuKH9v2yiX4kbGceVA06iK1CIUTZOA+UhGfHnx4AxUtl511Uj2unjHEBHI3vf4+KHU1BCD/hOe3
jFBTNzEqGkN4EUzfq2mmRqz8C5qNbQW1LwXqbfIPpWELj3CqO45qukHtc6kyECPaYWUMIqpLOoaQ
pRzf8kzjxxzSydv7s3cbSEyYQ9SALJSBwN07e3nlAA6XIh+1kzdWYFAmxI0PQyXblz73KHo+0hhk
92RoTxUf6pUY2p4+fj2ROK82OgTw0lxAy7g68o9OF/cnAu2LIzUYfXXKttx3LQU7A565W3AfklfU
zJRHSJHa/xTAURw00kEmJ1GNAwQb2cFSuPsGnlXryNI237htU5i+5RDA4SRNGx/MiQBGV4WM8sT6
p2Z68tINdZMHesOTR5mp4nlqVIqsIgEFOXKo6pveGOpvHkOKxRQtXDIO9aNmjcDaQOfkR6xaIL+r
He/VjXWEr4NS4b1P+6Mz8vho8kY8UJekJ0VJaYgUVLsbNLDKiC5uQY2spQ8dlxC60HPnkYt4+BbH
dv8qqgYbAEHLH03n4LXFMQtS8JrGPiW2UoJfAO35WSxYhI4ZYwuVrrWczG1cADSCBQo5dJFOrN2z
R1Uv0rylqoYBeX3p09xUfK1L3lUb+q/399ztAwCWUJsH894HGmu25/A415p+mjrHSH1IyG8L40c7
ZYGs1y8bAqjWmkoAE63PXBih0WQ3trUmTrnliH/TUh23OTR6L2lm6JGG7PJaSefWF7mAdUydQHhv
o/NrGvknz6BaozmUOD0nwW19P3bpuK2ahv5bEk++GK2aBY7sgda8P8zbt+hUcgA/0kQZDZWT6Vd9
smrEMu+oUoiTZTIasUFVN8IZvkiogUsRVgB3dT+KOMDRXVuxDNZBLKYRJw3UjI9UDjkC+kSLhs5Y
Kyd+VGdmjgFZTmShprQJEBCzCzhXtQSAyFycyCiysyhNcISA9fvS2ZSDFHI0fudDO54cx0rObByV
XxnJ0x10lHpAJMrqRzu66SGGJ4iamIwB14HZLrmbPHvCQ7hXazFeEtDPNKpx9O3S0rsgacsiKiA5
6MuCgB9ZtlDgojXdSFG4Yc/G5Agn0gWN16o+DmO/I5L/bhtTACikwM10NY0GCaYRVSKaEQ14MY0K
Gio4+/5gy4gR6AH0bp7Cs8nEB0YlaDIr2ZjSQmKmcLx9arQ4eCPRQ52CNqaroCpqZ2bxDkTvH022
1h9PjnbAm7aNWlPrDrrWx1FKWrrNKppf1KpDkbJDIujPGCfKqXBbvfANLQPHtM14/9RmcV+tvEQX
3Aak2KBLjcco6C7n26IpE31UgUU8ma0an/q65j9zUHsftbYeVh5b06rPd8WErjTAuwfKsTm4cmQx
uu1E3p+40lWbEYRelzwG9SJVINMOEnojitu6ODp6Ef/BTUn+i5FOPLQT8yn4wuZJrpznCkBrrD+5
2vCbdUBZ2xnkfJNijXtnwT/ihT2JjeN1idThdGd/Os9pTFTABeGJbbsJuDzzFBiY5sVNSHTfcSxM
KAJc5CRhaSKsmjmOPDN7ZGhccTJ4+53pIJi0ROBSI6wQ5ZYW3Yw9Wg9LI7xvdiHmQB82OgPRfzPh
16ct9Wl8LncUN9XT/lQDPtilf+v0lbT7ggCZgIaH2vp139zSdE69/tg5HpKU81GCj5x6SmGIUz8+
IfMKbZ+HynzXlH/vm1kalTVtTmSWoUo/Jxwa0IroSicWJ7t2gjgxS78cyu+OzH+rudlOrOtvI7in
V3z/0uAmglPXBoUFwGKzJSRFD2RzJsZTS1DvSi6j9TPR8mAs15hRbgwBTofw0MH2R54Lcfb1ogHt
6dm0p9nF9I6QBI3b7xWKa86P+5O4ZAWEGcCGIWuHWZxtDS0GGjy3rfQixHeZ9wBCaGgGc1CzXus3
W7Rk4rmA0QAmOF+uLG9MZOvi9JJZxkEryNYUtd8V9aGw3d39Qd24SEydB3wHAh5gcwGxu566QW/0
uATk6cKUakOd/NuAh7fNxxXcykfi9Mo/TnYmFrgJ9wC09mzypKfi6SghgugZZWg0EOhCpuQlzU9x
9wwwdda+NCCYV6rCz+QzeO9XtuJN8PNhHqjdCUN4iylz2zovW7VNL7R3phTNSyOVn53KwyxuDiMw
3P/FrMI7/a+5KSr65EUAZmkKYoF7PNctcOXngQbmyTUg8k1oNRvTbEpVU/alNYj0UvXcd4yDx1c2
/MLegK8wQG0J/j4bK3c9ioSgNmT2GAWaOQKv1ILSfCvr/f2pWlgZ1IxNIKqBPwfacuYksDFUivAm
uzQqHiIKssoPVWKKX15j22FWONmzBy2LFS+/ODIwRoISFO9zAOyvR9aXbjL2Gg4YemAC3aXB4O0J
KVYu5YVj7KjAmkwgUrj2eU3ctqjSyGTEAhnE78ynSr5lfNIVWZnCG++O6wNWJlQL/rvpZTdLohep
5eSX9gNF4Ep10zaxF6q9+erCM/o9FEQDM2us7f21m/cyAdoCywATgd9bxXN5HnYolAIQIrLiYlAS
ge5si2rEBmKRP6XO96Ju/jDLOuX2GJq0Ourd3/vmbw8AsmAmRoBkv4U/U6rs0ymrdLU0GzutL8jN
W88tpdUvmetibRmXzOB3fzybAByf14RE5xV0ZFVzMTMwb2W9yUK16dcgtgtzOfFcQ2DHRgYcjUCz
N4wh9SxnGmsualGcY1WH8AKJau/NyF6rzDy6oxYSzQYuDXnctlw5EDdjBDkriuT4Byi426a0obfd
kWbaeOFceHueKXzjVdC9vL9gk8O4ugRmVqZf8WnBlEmlr3Qntel4mw6oAo1ZWA5uRMt9XWzNsfVx
M9w3eXMGYRIPeSBSkEmaiNavTVKIF1ulXqkXR8j4WOFRdSllnIV60UM+0mDZ039hD3wSSL6hyRN5
v2t7nlfxMWPxeJGsTIO+sSKnKo9ek/3uAG68b+vGi01j+2RrNp1eXRlG7BH1Ak2di2vwrWASbB9r
dOLLZuD/QXmFrtU5nE1pEpRYcIgvBR10f2RtUEi38inrV27NhbVC+xsQoCA8RtVyzlhiSoq+W8gS
XAz9ODbvOTsb7S+ekZVpu0U9oP9IhU8GYz2AJABIXa+RQducohCoXNQaBDKG9MccWMXxobKgKF9C
/k9oVciYtI7gauc7gfJH5AplLal147annwGvDXQOiORuGvEVOdToPoWq0dhpvppESR2JNEY3/kuV
C79Zk+9aWEaYwzULtDk49ectIR5NFcuMOwUX7VnJv+v2ln+5Sv8xov+YmCXP3LTGhmeYWJHXPvAq
aJssfL1/u7/tl+YNtymgDXhwIxUyc5SmWpdKqbjxpTV+E7cINO+xb/ea8uANkIFI1qRFp1M0c1pT
Ygk89LhpQOkyC1CqjOhG4unxpR9/pNCqo2xNx0Jb2vifTUwj/uQXB0U0nZ7BRIO83dEujbcc7Rx9
BgYBpWjKHR+k5+dtzZhvGeOj7iW5L7vhlyGtEOpFQRwbz3VqQ8bc7ZqV07K0bZAsBJObOwnDzNuy
mJE1ZhLH8aUYH2q04ksUc7y1rALS6guzDHc5uWhwaIL96noKBAFHCEf94aJLV7sMBTJ4lYAcWtOj
psdd5IpK2fxuMsfbCNfov9c2rSMuDWcvkIkIEYr/0LIOQmpZ8i9HrBBqHK2tKlAqgUW9LBSlJQ41
TBx0lJp2VNW7fVIJBQkvgVRWqztiq6i83molzkeCHu3Od9XO9k00Y++h6ZaFqAGk/jDhdnKoIUDK
taGBbqaqH1vpT0fYWiQ7USGpZtkhR1GwsFHL5J2rhGZqomkmoBpQx+pzj6qPO4g6SJgkfjN6QakW
UAvLEsUfktrxWwZJ60z0+tmAdqSf6xr3G81ooPAu2bHPtPKo906/U9FFsc08uz6mrVcGgFMpJ6VK
v9PK4Y5fu7L8zoVESlCmRR0iHzqgoW9gypaOTRsJI7OiNifNI5iQjB1aTpz3MiHGFpUYIxy6tD30
LE4PVW0XaNFQ2oPiKpmvlunwwMHMdCHEQclONEB0gPBii+7xN5JCrDPunTgadKc6mCPPdrlnsW1X
qk3kEQAECZ7NITeg8Qn+jeICOGwcpLFVBAjfMJ+l3YaVgjsmzoURMduoNj36gTato0Cf3YW4mJRJ
f6xbYh5SAzmopNPyndTjJkKmGXltME/7aDb2oNAn9XDwTMh4NFKGEn1FPpHOcGwG1mGBuv4Yuzno
9sze3qqj2n1zlSlXmjnxhTlZvOnx4L9wx0l9KwUvd4FkORp/UY00VcXdmFZ8NuK2iHicA8kFGAE0
TVX19b6vW/IMyH0hjph4km5gtQVU7UQb2+4FShaBQ4Ce6bUyBGjnLev09/u2lvwqFOAQyOOdfovh
TF2rwRWcxBdPVq6PQ/pgFvlJ0SUq624NzGgeaoW30m43ec+5d0Ueb5I5Ql86iGGvzz0KmYU3WhIa
NWVxSAyyLWgWVp71CJqKGkw+9u7+IJf8DIJsvMmQJgXkcRafuU6fjQK56Is3ln+gZRixLF1pZ1ka
Euo66F6b8m3AA14PacAbthNGH1+gexu0pnp0amhlav9Sq42I4n0VE407F13wEKTCfYjn8+x6AjQ1
zspa8yBfh0YKNG7lVrYpxjVsztI18NnM7IrKsl6AuWL0LqNzSXXqK/0ed+ZKlmZpB34y8oF9+HQP
Nl02SuHCiNFte+epr5/tErKFxPDH5i+3VnJSK0OaP7hGu1VYygdYE96roWTb1h4eYniY+ztu6QhD
vNicGAuRoJ+bQRNuY7rjRG2UxIFQY1AqH9w6CwC/um9o4XWFKhhYUJFLhq7DvNEtBttJ1TgQ/lYA
gOj/priZjPTA4shLcXsC/wYIwv/N4jT0T+sFUbesiwksepxumhqt4s2TtH5CiN3v6x3RoTcECun7
Nhf3yKdRzva73eP2ZwNsUrMM8qrEhfRme4BNNeWGFzTopfnVNM50wvAyRu/gRG0xb/gfUOZSE0Li
C+6sEUq+iQXcUPwjS3/fH9niRvGQxpiyGVDJmx2xQbRJjlQshNu5HUpA0GjzM/H4Jm5XMES3qQaM
CMBQlFfgX5EGmztdyywMJqR9QQv1paLmtnTtb7SXmETrmWdDhPJz4U+SiaCDIf+Ps/PakRtZ0vAT
EaA3t2S5ttWUaUl9Q4wcvfd8+v0o7O50sYgiNMC5mANBispkmsiI3xytSPl5e6grW4+6Hg3h2RWJ
fGJxRApx72tSmOpnaURyJu383BmnCAhVKUz726FWTmNCgRwGNwVkallfjONabHOer2dd+DINJ78n
M4r1U4iN6t/To8CqzKOaSXYUZ5eXWaJbZR2alY68mOYEnrnDZO8oGN5j5wFbSOJNrsrqPDKL9PRp
gFBfv9yAktT4QzM1+jkKTTsRpk+qID4Nlvb79hyuhpnbBDSqaLMvjzCxGCMKZJ5+ltVSsAVJ/trK
SnPMZa04/YdISODS8AO8jgDv5YB6sYzrfJT1cx01tuEpB2s0Dv2m0v3agNAimVuLCE3QmroMg09X
XeRmAPCtrc+1KHe2Arz80KmBf7w9IOmPFOciw2GrKXhPARe49oGfwXhiqPXauTLRJR8Fo3Vo+Ut2
6FdATp+1rnNwaRYoWwZltS/1kCK4lSe2UBW/UrHLv4D7HEpbbirpBCcO/SwtrcDdSapbxn7/QKI2
HIQyD3d6lPaOn/TFZFPTbxxNzbUdv+rXGEs0pqWq++h3+bADZJvd9WVb3IVBotu1VelHXfWtx6D0
qIDgluCAf4AfiSZ1+ewLlvIiewEgSz8dHWSzUFj0Ju3oyU1w9nLsnMa+8fco2VY7rc27vY+pg+MD
XPqAFLt+V4IcsitR7XYFyl+2ruWZM6nt9ORH/fcM/wrQfIZ/34Oic2ruY+BxIl7I6hDfQ+ownEKa
TW39yjoWpag8NV2Ns3XZffJ7cTgOOS1gX4vMBxNIwjFA4doBmDY8+EncFHbmg32L/NOkHiI6drlU
Pmi8pkMbzGS2D6FG8VwxjfuCyvmJ5mh3jAAMPEjFJJ5HQx3dtOqtT+ixyw+1r4l7QRAz1PJj0VYH
RbxP9cH4lXkMKK6U6T4A6bBLsMm9x+34D9rO+hRXOKUDSq2PSeYVBxMIiGN0hXTHf022Ere+0xaI
7ydKk4FZVHybA8O3FbMG1OsjNx41s0u1OtsFGqTghoejC5snc6Q8anYSaPTf7WDgneaFuiMqoXmf
wqR96kpNvUe4sn/WB+AGPpoWj2UFzdhTI+EUd730Ggdiw8JShgFBflP6nCWVt3HVrJ2+VA2R4uFk
vG6n95HXJqGeaBS18296702Olw+j7YXiq1bVJCiRv5FureQHNEOQhAI4APhu2aXtNbNQ01rHzjuY
9lnyWWh/dQMWiDG84v57UW8Sfq4AuRz67wMukiAl0FRBAHoFkvJcpd8G5XvmPYfBSVNcCmJ2LU5O
t4U2WXnFIELFJpyr2kCQFklQGLXQujQPTxa52XWcyX9r2wZbFdglrwn+HQoWV7372McIZGB1nzvl
p+ThBj+h0Ktv0W3+iB0uD0dNl+h3zHh/bfm1BrklSwHTco4zTTjgwJ6fqgLhCaHNvw9tqz5gHK18
SVQ9ckY07BytF6tdUkVAbGKj2DGC2o3Sxvz7pwGJGBxxKlI0ZJZd8SLWkmyI559VGr+BOPiPeNdE
ewUl243kUl1br2SXNFqhAtE1WDQofCpacTBN5hlTkXIX9KC2cUj5IraJ7Iih8RNoa7rz5BTrPySS
QMBE8bHJopnvjRTLZKn+s97iGkAlFKHEMA8PlTQJjyHpHUVl1Gq6MbYOaRpjoGlGim2UFYW8SM8p
pFiDk4epdJcXUHOomegPvl7rRysc/D3g0+w1hJS/1wWhPaj+SUwbDdottaZdm+X8f14xFGfiAewW
sDJKOgOlkUHdc5KB8hMh9qvg5Tl6Os7/GgUzs4Lnd/t+3Zi+JRFNH2RlTDzJPBu9BpHa+9J3mPPp
sm+bunGsxs6RMrRebwddSx9mnSxMp8mKrlA7uZLrDaQNgnbj41jkr3qpf/IjpDhux1nd5u/izIN/
976yfLEcsgkoWc8zeAxDW8Xh8HaIlUcHJr7/DmWx/GQrgUZCcneG0S8nD7XGKlc/BqQAt+NsTNkf
rtK7oRiAhjO1Yih++Yq2ODfi57x7uR3jT9p2dZr8O5jls6JEzjIh3zHPRQ4FKMw+Jbpgy2r93Nbh
zzjTPzLaEp6ieoqV8CmKRFvLm92oFRu33vpgOXxo0MFDW76vhDobecPV5rkTEkeA2JBCB0ICZb8x
3rWrB1jXDFVGa5iS3eX60IYgixOhN89i7O086M9JrtmdpJ7UUflWaerPJoJ0M/V3xhTe3Y69NkQU
3FUWD+zdK/UvucqnNLcK86xnz2KfMsIPWf12O8a1mgiXEPcPtGguIlDfi/WvCVZRmc1Ixal8joRv
qdnC7jppxqMYP5vevqUw1FunvkU7Wntqi6chbuy233irXqs3LH7FYouUKWD5YaLuJabP4hDZUWA6
grqPc4ioppMFvyQPfu/Gk2tt678b+lJ/Px5ksACcoWcjzc99or/WibmxJdcHBpqNG5YXyhWwoUwD
tZODyDhHQ3wuy/HBLOLYUfPiDH3uqxYm//BQQhfe+xHJ5sas/mm8L/fq/J5ECm+uwy73SGCIXq1J
OSlMq5Si0yBB6xiTV9+Zrdqe9LIIHd30s89JOHpnzAzjPXj5DClRKHSy56NaXgg/6s7nC8Rdtwt9
LzhJnWwccJvtd8lopPvCkv8Zx0qnF4QBSWvpEVq6ovja6RrdVjCRh3g0B9vLlCq1exng2+31q6xu
EsrpoFToM0Puv9yfmVnTUg8M4yzHHDPtb70Wsseu1+WTIRfSIY/S2GlzCGPllJNeNRW2camc8zoa
LdazkLrIiAvHNGg7t4f0SBNiMqBbxaG2j+oW3vDopZZNudk7+SQXDrqk4v0weNVR4n3ogC8UHDqG
5T3PKvXRQuvXjlACePG8Nt8XQqk8lhrNkEQfy1er2ti+q0uYshlyOzMRXl6MHn5dPVVciucQIQhF
a/f6XxpZ/UlSKUf8f4T5F7y7VMJGzUZNIg0W23CXxvVOSOGzZRstitVxoKCCuzOSdKzWyyhaEKA+
iNPt2SzKT3Ka30+GvBFifSv+G2PZ/ix6Sa6yVjPOOfZCSatTfdOnXyYapvYQd2dVivbDINxnXbaf
gi02+loOgO3A/w3QWlTj1Ea10oitcx4Q+fSVr4bu5lQYEDa8vR/WJnLWhwHpR1p9pfOFVjcI3jg3
z1LlwW61EEsT4o2rdzUGmuest7n3ssRvC0XgB3qnGBSQZFvPoR4KnbxFall71c730VztmzP3xYoQ
SxGeXR5YZ188WfJ3IDr4rt+r1XSK/Y2VsXaEvAu15PMFMJpjCsPWefSfJCOz69ZulI//4btQ2AYl
NW+pZTWstMTcRLvYOhvi+EKX4mVsDPd2iNUZw8gHwB6Yy6s2n1dIvaSnHqSIEqJRnFgsrz4Rd1Ka
i05VtfLRkJGSuB10de4wO6PITI0b6Mblxu20xs+UZGZiIDbQaQ959zCYG/f0n5xyeY9xMtAhYP4o
WC7Wgt80Gjzhmh5IRpmstL5Xo/R10kDKNvkHo4kpzXquaDZnKnKuJFQAwxTUfCcfW6CJ6pzyNRXj
u0aJOrtUy8fA/B10IUhoZeu6X9sZwKtmtXR6RNxHl7NBHjVWhdJY5yifyu9W2SSHMjLlu9tzvvYe
ex9l/ibvjuRUNXNwBUyHFqh2Oxnw9F6s6ZQlKGroiCpsLN3VgxMwE3B8aU4mlmlET4ZSgkQjD/Xk
kosTaIqOcOIu0AxIzzEQfTOp64cMUv1RkkvzjtmuPt0e89rifv8b5vP13ZgpcNVm2LXmWWs6R46m
gC9pzR4LMBVlN9HK3e14a+uaTh9wHEQtqc4s13WOup9QJOZZLet9FiEJ7nm7CqOm22HW55a6Nfkv
3rk8di/H1YgUSDqPOIOfPfsaBu5ilT80lpLYnRK8tLnxT54Pb42nOWqdbkzqvByX+8p8F3zRCRAb
iJO5FYJ8mMynqIrurCjduI/WgIB0n+DNITVBx2F5QMSlKmQxokdnTXyxsnw3eff9gPjSOc6pOKd7
ue33nmw5ku4fG8l3bs/v2rVL5ivPdAhOxOX0WmZT874nOpCigzKlvw2rOkwabMCk3HoZr70U38da
zGasA3TPO5j+1URdmfLpsfHVT3I2fWoaFBL8Ib8rivZgDOJxapR6YyVdL1iUWdif+KAxzqsaFxUn
KjNDT3ZT/MyaHs2jkyb8+tvZJAZppgFOe8bLLN6K+ijnCJd0+lkJhG+Z3CBVnD8Kcv1Q6sXGGXe9
32ehGVEBB0VH8YrTKtQ9FGe1paWY4pfEbp/ehkKxu+JBMbf2+vU2uIy1GFaZT2HU+XT45Gxm8tc7
bctK8frEvoywuMACNDuHQGc0Ue0Gxi5rGqfm9UERVm9/bdYs1sZDsQKJLC4i0JuLM2VKjCYwhkg/
d5H0WHrWceo3Dg4k/6+ODgiDSClzPtHhviqL+AKvukYd/Rc9h1NyiE0lO6Vy0e4arovaGbRWu/MV
c9qncl996o0u2EUAn+6KGixwZ/nTyyCU2p2IFvJLlhXBwTdj9UsURgMuY814ZAv1X8D1aR9IL+JT
J3nJqVD0zp4mwGylWEe7KgRYh76DrO0hDJf7mALYRySl+YZeoB69AXnEsik7tF6T7pRkcrIzdehJ
Sh2Y+6w2ooMCmdSexDi4j9HkDyBnt/E9tlLfqkr/bRD9oZYS8aXRK6hucmztwWZ9m0qxOVZJ1O2C
Ki4ehVadDoMXqw8QgLXO9spOsZsuH8/JoPtnLa1h44EOcUpLVQ5aEH0fxhqsUh5Ijl+gFKKWnvBs
jVn/GFthvKcY09Ebi4uD1YvqDjchLHcRI/+owAS2ywSBlHxoPVsOg2BveZGCpKVcfPDaIHUgxxqv
nqDnBy9qUvjQmnDMUUR7KMpIR8dmkO9KQ/1aUNSicWmqNjp4vkuVoHMEn2amVINiMSspfUDD9rvf
S8EuqwUqle30y9pS6b8+mllBwKpm3hN6A8v+StuB0wwqJBgir7FzkX6q6Tu4l9nx31NokEykimbM
qoYUQpZoMQvJhHFQGv9FjqSTFdHRDLyHwix2NJ1sIRJ3ddq7la7+Ezfpk5eIf93puAy/uBhav23D
gXr/iz6a3yZNftWC5th38sYNsHZkwnGdEXGweq/8MI1GD1UVBf0Xr9MOVhI/AM4H2Ao/aayPmdT9
9asJuMdMbISnTOlwebE3Ri1pvaT5L0YQHFKYjV7tPyTGFhZp7V6bparA7oPsukLw+42oo9+p+y/q
ILV2ngWP7KZz3+qH23fb2qGJwyGwTN60cE8Xh2YXBamCZqx3zs38h6rBxG8kbyMZWosxcyPBHZFW
XnFOq0ZOxdaqhbM8UjNXYHUnG0/zlXwSVNO/If78+bs8WWpTtRo1GAidXuhoXludnafxyW+sz3LZ
unpl7Np6vNMHTh9hSzhpbUtj4DNf14gyXxU742gytdAovPNgJIco+aegopiM/0TTxjyuxqHAgXXE
TEleJue4GyqtmE4w/7ORfv5nHFvs1vigZl9vr4kVEBfYFREZCQMzb0rFi1cABlGWSc9fOLO3ZKYU
iaNMQNEaqpr/1CoxInV4PSKQ09QnMPXSLusH80SnPtzd/iXySgaB2BCFg9mhBvzT4pfkatUrA1Sk
89jQLpRDfXJyzeocLUMOMkqk5OvYI+uPdi/eZrpROFXnRcciFDUOeS/42XDLHYbYBz9YlxF4jzY5
KsX0zax8IFR0nw9aHI8o5wn+Pina36GlPYSd9quNW/VpquV210VhSrUTi8XbQ1vZ4Ixs7qxIuHNB
trp8AaklzcMIt7azYCSAFpS9nxiumOWn22Gulfp4BHDhzDamkEUR97qM0/tF0idCIJw9tBEznGQH
lTJwrhgv6aQ5ZpOhyyPYFVrRyCEdVaN96TTzYaT54evZna61jhBUR3PonySzRugwPEmwz27/yJUj
HO8cTCr+SEuh/nD5G5NK68dClITz2H7wRMAiyU4WSzrQ2iEdP9yOtbaicFmi+QNzlqx+/i3vTgo9
VgH9h4n/EhaenZc/BFPfBfGxDY+jIDv6lp3K6vzzctDRNJ1NL5aXMM93PHDlXjj3gyZhdYDBS6Ap
kD2LCLjPBPYhbSzZnSiLPnqG2cBVNJKd33hfeSL4aFwq3j6dDWJ1L/F+DAnEiCJVO7s3hOaglJ3x
gPqN//H2JK0tTpg5852AHgei25eTVHLPyH1icQCYn30UmBRIMqix7W9HWTnPJB5uqIrM5NQrim9j
aqU+ZBmkvBoFQVLrFKVlCNlelUpAEtByux1vbZnxIOEs4a04362Xo5oSvyf7y4WzQLumoJbSW7+T
+LkpoVCLG8tsPRZP/1lmnothscyQP0ytOmdswpygttgZpu0uR8amkAQbRUX79tDWVjUg8P8PN//5
u1WdqLlcaAlDmyLN9qWjBR/HsF4b2Q0rGQrJ329YjhUQvvPTe357X4bTkCerYFR6Z4ygToIfvnWe
cuyFcF/V4bFIpo2cS5r/vcuKDWBicDzkJ6SyxhLLYzSiUksztWKs1Z+ysUOLbzpqHQf9nn0bxDY6
xI7Q63sxtT7KUfkmpp2tSQkHt/E69P1jWRQnTww3ah8rsz6DnBEx4AyH+jgnPu9mXR8HWQxzbqfJ
O3SY2CblvdC1dhwEp8FPHeC6G595ZVVdBJz37buA0hh1McBF72wKyF7F1n2WMW6LW2ocd5MgbXzm
FdQD4Sgh/XGs5B9efGeggF4Wo4ZzHjttpP3VPilTdhDrNx1XbLt0lLE/Kl53Kib1GMtpROalbxwS
q3MMm1bBAIdEYLmRRqEJTBVbW5QiPFsVntvh2BUHvTlb1pck2zj3VtcZfAqqnGArrjK5qkAgDvAX
61rMdmqi7U3p0R9+5njpekDzU9Px9I2kTl39prODEKShmay7OCmkDifGNq+8c6B/yAeghDqilA28
FFWyjcY1hq94pApqYPN3UdOz7A6gYYE+fS3ljpDVTvyHyEJGOD3Fhriz/N6mQ/scmfoxH05NVTkI
Zzq1JtuDdxJ62YlUrM4eQnHkAAQP15zzBK6DdzS154gM3e+fw/AfzTtp8Z0u/yNYX0btbirvAprf
t08tae3jsrxQYqJSyQQs1jMewSRuMJPP/vBWd/t0PGfIkxnBZEvTD33M7FY6yXr3ImjPWR+Brg94
s4572RpAXOJCIkbIGm3p1shrX2T+SWg9/9EMXtwTnpqMupTCe9J9JEab3dB+sUzPBmMPk1DZjxNk
SulQgHUr3hSZgxZBXbX8JgDH1LRpr0bf/RphULBh0+B2GNOoGfJls6roby96tHJ155Vbr+AVQAC/
VyOpYdXOSPrFVm280mijSLPoSLV2FhX7gCVT+r+zftrJ0r3Qv2ZqQ/L8pSmeciB/sbLveO3JwVER
D6ka8XRW7Dp90/TM9rwHSUiOMEcn41PRHTv1XOdubb326mka3romudOzn2kJbTI0T0Vwt7Es5Ovj
fn74WoB7KV2gK3h5zJnmlDVB7al0PSS7C56F+j6NH8bKBdVB4vTalL/U8I6qZbwp0jivuMVNA6Ke
XG32Y8VpZ7Ei1TrukKUutXOkq0/WEBw1naIF8hG3h7jyJJ6B+8C45urMlTuCAXrDKspKO5tyhBTq
YyP9tY8x9+X7CIu7afDbqavrFni06vpabUfKl9tDWNm71LHkGWGLEwDWHJcfyWpHpfOzUkciRX1S
hxaoj/k5GopPsM13o+GfBq1ONy6kta/DOwYVOh2Q8tVz0OjlXuoivk4X1RzLtVF9zDsQpVmnbhEG
r0Kx9EBfz49P7h5qI5fDi3TeTGHZJi6Cq1X2qneHqd1gc26FmLfBu9tc1nOh64oycYNs7O7gvVAG
bYPknMvmVpvk6khjNCAG5ycP/L0rWMHk51nkY6Piij0a531zFKPIsOF3w0+HgtX62fH26rjK7eeA
My6fqgwVrGXGJvWlhoBIEbtx+CXQEa/9p6oTpLhPt8OsjQvyxqw/hwQ2WL7LKfSRYUzb1opdulAV
du3poTBrwGb9D7Lhk9YYv2/HW/tksHuAbZMeXPeEy0npfc/SY7ce9cYWg/hT7avnQlb/tnbK9AEC
4cHIEUgvdLH6EkDZkjVNsZvAP6yQXyl+lM2X22O52sCLGIvlF/lhoEaeGLvk+D9xpv0yKfo9fS5a
NTgZ+PkzPOctxYv1mGhrwFelHLi8pSbqdGM+qDEneWjXwUe9L3aN8kbhTu0ezHqr2L76uZB8+N9w
S+yTAK8YwooSu33n79IJrd2udPytRbG21mk94uoK6g19nsV11ZujJ6FlUbhxbQQfVH/SvkRlgIjz
p9DjLLz91VaDAWairTvL3i2LgKOW+QkvL+heVbXLVWqceXg3Sxejx7xxSa2Fwi6Zuhu6lTJt+svN
laiFEuLqXrhtzTHRv445nJPpB1nk7SGtLQo6uAo7iiP36q2cankbK4qQuxiKSAchFn1HmLSDGUk/
dTn6SELzKDZq8/cTyckBUw+5Xe55a3FBttWgZG1UZS6WsKA4Gl94NOJqtK1cFnb+GMkb8f6oIF+k
FjNUcW4e6rPk3VXlSRulUBe6IHOxuYtoOA2R4PT0NBw6e6ZRvFSBsI/yHnlh63OTCnssI89JPGqo
TNRxX77IGpXOIpQivOTk9lM+QUVrTYQbbLnzi4/sdmmyRzNR7ogz2HqBSk7RpeJjoWjhrih1cV9k
YWXr/JU7L8NgXq/b8MEPIs8Zqj5+qUudf6sQoswpBEysIXmUEb6xVQB2NHdwWdklvO/1CfYTL5XO
TpIhId31rVMgitNj1fnCHe1qb8ccRmectDLpoPTwziQv8m3KTB42LWX61putdBZL6c3MvW9FKIz1
AaYNffUwFve9YECxMMwaNZTUUDOIXOZvCXfcV0UQZdsafORQSLA/6QXugAn8EleUAivZRTo0Bm8K
qrtIUkY7kHzpHhV77x8rlmVw3LAoHCEOZSdRM+0+TfBV0Gt4sxJo2Od0GJVdn8c95kqpwfT01cb3
XzmLgLvQoEIMjUKNPu+Cd7c9tmLJbNuRuXH1Ky3evP7ZK/7+RL8IsTiIzFhCT1knRBH+oyvhXWId
TbT4B4t2tH9ogy2YycrGBWOCnhYtglmEYHGDBOlkZrIQZi5kBLuZAAnXgCLTbld15yL4IUQbD4O1
KSTnRP2S256q2uJWrHzM0nC/idy+L/dm27tSWwLgN463z6O1MBr4Tkq2PMmpPVx+qaC15MEKei7f
biqOZl7XFDcibw+FUvwPi+J9qMUXK70k0oZyjF1G/GL0AYzKu6n7cHs880m2PHg0GjpU6+ZZ+1OB
eLfyigFBOWSmYhee289JQCfSk/qNOVu5K/CCpGOJwDFKTkugr9aYWRpraur6iJaH05sUP4X9fcf2
vT2WlW9DOYqPAmiMgtvy1RH1U1t5+PG5yTjY+EHC4qCzt1EoXgkCPw9AI6J+2Gcvc/8uaJTUGNPU
TScf0aXsDL3o5A3y21+PhTD02ACww+JctiK439A7V8PUDZTWpXxm9718KrTxcDvMvIYWn59n2pz5
zxJjVx1rH3xiqoh+BUG8t2ULsHwf7VUJkfmzDhXe63rbSzaeNivLYUb9iqw6HohXghOl2kpJlHiF
ayXjx67Yj2FE81ow0cPb3x7dyuKmMshZMItboI++SFLUtkxVHTVUtw6r30rNvShnGyW6lcFwd85m
K+QJKpyky/MAta82aOC+u31Q38VC/5lcD/+d8ESavvGtVkbDu0lVkNGjOXWFLxLCKg2AZOeuqueU
O+kXCNa4xTFcHc+s+oR6PaLdyyQ8NVoh172c8ajlfqrrt1pVD22T7r0i/ft1gPwzFjUai29uvVxO
nYwZQRzkjKfMuvB5qOVfQuiFL03sYwuloEx+ezGsXEjkWBx0TCINpeViyOuxG1BbyN0+yaSnqTEC
R447C0ny1nCktgkga4fmW6KE8lYHZuXMIDSJHdaInBzLF1tF9c+yvLBwhfqrMDQ7I//QQLa/Pb61
5fE+yGKxB8IEHlkjiK7AQuw+xJsdhtVhyMacolizc+cigoF7Njp0U+62nf6ojcU9+taA6bYK7asf
6l2YeaDvrqS4IzNHeyKnuoJbZnecSIOHoUWk7lmVvoXBt/8wb0j8QZdA6YwU7DJchjx0LkqMqg8b
BxSHLdcfb0dYHdC7CIt583KNV0Qt5q6UmScL4T0JoRFgB4PxopqRHaZfb8db/U6AdkDVUD5H1eRy
RChGRL6Im5g7yRGUr+n32JeA1D1hI+WaN+ji8uCq/TfOIuUKhzIvtLLNXUPORwywOn0v1WPpZEML
LNVoBFy5+vTv719uxblQNRskXbUFtAHESVPxIIzAQXa/sBsNtzSRV8f1LsR8Rr5bgEU6pQIabYWb
5/h+aW6IlqGu/wzin1K0u/2p1kLNpSJe68jg8x+XoTIPKyjkLzK3DSxHzpMnL813GG7UUO4wZEg1
deOUWFsbpMlUJFDv4eRdfDMlE8REHY3MlXMJn5SQVyVOdfEW62MrzGJTDZxFUmAwLkH+ybvVVsof
2laKtDp374ay2FaUbMayUk1ioPZVo/qlJW7YlXaDqK2+5de+di++n7fFoST48I79hAFZfBu1ekUB
f9fJOdfiRkKxdoxjOQsHAf4QBL9F1i/KKbomCIi6cqY9AKx6VIJgI8TaxwFUoaDigcn9Ve3G8PWR
Ah9rILZyWxnPk/DaWhvJylaM+c/f7SFt1NUskDQ+Tgh7bEL0uuvsTeXfta8yk7tkDKyRbVpCwDpK
U6WuD6krDTJ90HPVFDsl/ZFvUWrXTnB9NsaY02RwufNSfDcaNRj8wSjy3BXwbA2KUzu9KeV9F3Q7
Q/F3ar11l//JfZZHKx9o9g+ilWEsBwYEKwFwneTuEGnTgyFokxMJlbITB0k4RiZSAnrXffZE1GgL
WRv3KPZE+65vRbvKcSeWSn10RkWpwEQLuRPKVn7vQV7cOL3WPjLaj4Av5vfwFUAU8dm+HxuLwyR7
jeXCnvSvcrtx3q9O/bsYi10+AQP3U4v9UFvFvSH3KGdPn3NZuS+jYicDE7LVKN7AlKyOC4ENEjYV
U8NlcRORMCijJZkp/Gin7O6C7jtdmP9wEs+iZv8XZHGiDCjSG+NIsRb5REcVQrvUKruOPt2+YFaH
YmkiDy6IOFdoHEOQZqsEnenLH1B5OU4yyS4KULejrB3FXMi06+cqFo+Ty/0RFaXS9qORu1YHnSn8
5OXH1KrssfwUJD9vh1obEPsdyDrirRYd4MtQRqYlRuwpudv4yaNvygep9++EwNyA78yzv9yAPBnn
hxaahdayR2V4+CTq3ZS5oloALhCFF8E0v98eysrje35lwYqko8v/FqeKlUcC/hICDarid++dGt1y
LAGp3ewuLIIdGINy3FjYK+flRcR5s707x+KYfDFm4twB8a1YeSp9gCs8JHXwHrfHtvKZIO/NuqAW
KL6rLYR+cCqGMc23RkDrODpU+AKn5sZFtjocZIPnhtuMcFssOyVNg8nARM6V/a9aWhwRWIxqxMny
fv8fRgOKG8EIENa4CV3OW1vxRM1bI3ZV4Yuhg0Axvzbl2+0Ya4OZE3aYH7Nm3/J1pef4TpuVOjeV
wd4iKYLx5E6MC7sdN9advrK46YoiEEPth9bUH+3Ad8tAiJpuqtoqcS01rF9KvX0rUy/L0WyIwGlh
zPSCvO85TMKD4EYIFAqJdsi5rBwvKIRTM0mYeElivLeaqbbLAiJNrE3Z19Qbw1M/yfHvRAnKg4X6
LC4slXLfdf54NCeh2muFVu8M5MNO6PQNrlcXmV31/XCMBTXa8ZU7Fx5R/9QBGMQ8uJd/5kkjPOgg
I4H11Yr1QyxadXDkzGx3StvKu2kq+9+NGlWOUoz9r2oSw89+qkU//Dy3TrkXSvcayv07s026I1jr
z1GXQQDwJ/8UCvp0FPNAPTToezidgC+inON5JXn0zpI4zH5h5DgLI0J29XU9PtD93fKQvP7sMMb4
e1ThaFHz6S+Xlk59KlNrlpY35r8mTdo3VfKlD6THFAPw2yvsmngKTI96ywze5e18tcQwyZ7KRGpj
N509wuug5tKhbe1UOQiGvrn38+FhqMS30TMfk3g6QoX9KkbxxrNxbcRzkXYu+czmBosniBhnlZjC
u3fBdLpDGJ3Ejpxay+uTCaL89pCvs4d5xP/Gki9nVxtyjwYXTd52qrDnbnb6dBdPzaGoPpgVBN+t
g+J6ZxGPxxU1QRk91uWR3reVobYFffO08w6FLz12sn68PaTVEDzgWDZgDa4K0FJcWY2pdaAnRPaB
/6vGk/d2hLUPBD4I+jVUEhKUxbHqC5Wcax2tFBRgzgkWnVIUe3ZoRJ8q09i4Z1djUQKkXg/Wj01w
+YF6UbZwVfYiN4Kse5dWiIpWRj3sOmPIdoFVFhtVwLXZm0WxeSuQDV01WvW21KMcZXRXHXzj4MMT
3Ley128krdf5EB5f3N1InMHRIje+HFWeSGocthldokwGd/yqld/N6SBRkfOBhtz+WquxDNTgaOOw
r7VFrLqp9EZrgpiCSNp90nkUOxpJcw6byvOOqI0Z3ydU7Tc28fxdLvMjRvgu6mJjWdwXkpdG3O/B
cJoPfkdXWskRTSXfGN9qJLgpIG/XhGx9PDniOvKBheTfsgGwWv9B1jdK0SsxWObIOZgQGuA1LVah
OOYiDJ8ycose9/FG/FKMyZPstxvp19oBTI+NNUFLlMrO8rAfxrSeZPwzXFBl42MiCx8tSUsPFRcW
8FHue2PIv1eCpj3pXd/RSW8yRNsT/bGAt7xlX7myFVg0IByo4VElXL4xM2EszX5QQ3cA1NANOAv3
3ufba3Pl+AWVTQ1yfiNel7fGvpLKUbBCN1FedT3YJaJ6DOrHMrJ2Ep6+xZakzNp3JJ22ZvEIsGXL
Gn9Q6EmXGSmniVd9SLXqGfuhE5qJX28Pa+XQgksucj9RoFkposGdbRsAMG7lVSe/E9+C3LuzAPSG
rfrtdqjVj4QCFMZJQA2pEl6eJGViIFNWMIMo5+a7UVBI1qPE2thjW1HmAb9LCNOmq/LaNEJ3MrDJ
FIcXLfc3Dvq1ELNmINkrhcerhyiPx6gZ8H1xu0k4dAijwVvaAMZdcxMVoEIgADh4oSWA1L8cRlXU
Y4L9ZeAGUrnLU8v5H9LObLdtpenaV0SA83BKSZbteKDsONMJkZ2B8zzz6r+H+YH9ylRDRPZ/khMD
KTW7u6q6atVaSaPsJIjli3R8NkOJYb5u/AXj/WOgj29lufWgE91vOjyMB4BBEEyzclXTduqq4BQk
6rPRe2X7Ty51MFwOidsy8B5rxjFvlQMC1DdmoLwmyn/YyfNfsB52HQ3Zr/ScX9CYuicX/lsfORuu
X7zKRTuTXJLBwfXYoBlBPcS0QnCSMif/qlpQn46T0t9Kdis9wN0YHHWDLLqwfEBMDol7CDENSHgQ
QIlW14frN0Rw58lmqYkufT3UT1bxbygLtZZHIzy1ipdmX4zqV1BsvDMvR4g1m3l1XuigBekkr9n8
CwjRCUJ5dOKO/KQE9yNEqjxpf7VVdwPB1Ad0yd+0RO3csIW//Pr6BBcH7jImiBGb5/G+jhl20uVt
I/XRCd5yf5doI1rrabbVF9iysvz9zAO0sa7l5YAVGNlcnSp6tzmGIAgGLGQZrqTkbPLwfG8C1s7C
sZAn5IFbNXB/T1L0iipO/WGew+R2KpXp2YE6eK9Z49bLR+CwARqg3UZFh8RvXb+t9Dl2YHaPTlLV
3Ztje5/a80d16N+CSf9bYZzlqJyZWr7C2Yf0R1q9eYMpGmC+23dh+aTChbqz5Tj8+zydU8EwAs2w
ZUx49UH9iNllp5uj06Qd02J8srUHJe12VbNFBCD6fOeGVsmeJs96XdgYqtM3H3ZsqXlp8xEI2Vbd
W3SXATZTTv5/oqCrj0dVpFTiqQxPnaEEe2sOyrcxMIYHswZAdv1aCb0YsFxngSDQB1kXecupbOIS
sdPT1EjofuU04MYE8UfLb8cSYKHihoiQjGa0J5Xv90aM4liZyOYvbei25KiE616iFmIhtNbXVyPJ
4x5CSTs4maP9QUkh3Oz9fZhuvByF22gx7q2STvBUcN4fzTAr8xAVqvAkF+0POy6O0+z8SioqOm2z
kekKFwQ5HYMY4HzA+b83tVCFGYMdhycF0PhhqKbyuTMqxAUZH97wjyK3sjxVF6jugrReBf1Jgrd8
ithH2ITG5yalK2BUntGY0z4YFfWxDip9r9XVtJVtLKd+9QRiAhJ80VIUXAo479fooBIGq+AY0qPJ
vTJ0IIg33Dad3KkEuE6dK7VQ17Aggd2hWYHqbH3jTygrXD/Hok2lSwQRHfBymIdWzf7Sry1ftdPs
NHbHYmCy1URMbrrThnjjwggNwaVC9wMHChHV++XykJxqRImyUxr2x6b6Ajeuq7SfoLy6viDR0UEg
ZSEIVrifxsoHBGoiTT0aeCeNUT+fuhz9fYlmwnUrotXAx8H9R/9tGeZZrWYsamRsh+yEqpNbG7D7
j99jSLVy6ed1Q8Ll2KiGLk5t0QJ+b8inolubVZOeOqVDmbTOngqt/dYZyUaOIrKDDaYMeF+SZK2u
QRyNmjNazCTlc0PupQWVqznFcc6at+sLEjrOc0urDaL829eOMqYnRatu0Ctwoap4GCSkQlPjLorM
vRnIN0gLvM6m4ZZp9KYXyuv13yDKVpbXF6eRKpi9rhoFTdwwhDinJ0gRvgHO82BFvblu4s/zd329
wS6rf3paS03v/cYpUELlU5RnJ6cyPurVDAdGtB8qlpcUO3wbcAO9ca1hfNDoOSSjc58V8R0wtv31
HyLcWPKlhYKHWtLaa9vxrGYO2L9ToVbtvpEqeB9sZl3D/1BooWZJdXjprBESVxc8yZIo6jou+DAm
8cfciIIbeDeCzPU7JlyvL2o5jRcfF5DuAoijYrrGvdRxZ/a5GgAJLuefVnnvAGbM8nttNg5D0x6u
GxN+QZtqFakZbCfrgrPiBO3IxFTOaXkGbuMiIppaW9NLl6zxf/53YiuBCF6HNSMr4xIItmdNfmp1
uHecYn42fPtoRzEiFv2NDo9Z6U4uQrm6uldn6RG2M2SMwtsGTegNV734lPXXNQAnL/03SjxrUkJ4
9coBzCaoohQ4Ecqb7S7U5vJGsXN7b1l9BslyBT9Q7ryBnd2ipxLt7TIhzSASRKEXxbQMMpkgV6r8
ZKftrTMpX6sCTo2J3O4womvCFOMWWYhog6n28OCnWatfPJFieegTvwH4PUkPWdmgPPhFV7///SEC
J+04pDNo35hLQDnL6xE4lMIU8b8TdC7Hqs2Og6w8zekWq5Eom2FMG1E1OMRs6mbvzUS+QsbkOMDL
la8OFO1+8Etueje0vnRm5nbKVp9W5EnhX+ZRS6mfkdZVeMoyG3pO3U5OVsXMD2LjZTVvnMYNE+uS
BLWOOQls2tx52GZ301ilT2oYDBtWhG90WP0pkVGA4ZKvAiC3aKrlmraSEWXW18kfo1spkjJY/frh
dkz85NhnoXIHAbFPQyPSb/JuSrdaJ6KTaPGm4M4pwFTXUTjomQpuzZ4oLM1wJ+ZfEsT/8nTcWKzo
glPmXOCqVG4v9ItSrWDIGcGvU68/2OD0gTvveirvuJRQenBiFIuUjXgoSpjOTa7Of0CGExUOPeOW
iGAX4y6r79TCcbX+9vpFEwbec0urjZz1lsZZ1tIIj6zbvE5uc908dFl800XG/cAIk5ui22YzquJI
7ec8N/e5LX3s/HgjwRedW4rXpDpwB1I50N5fRSuwEIgcyKj0ET61dEDgbN5Yq8gEEBNqaMRbgZJK
BTFlmdGQBe0VfrT9zP9gW6gsX/+iIp+ClvwSbYFuA9h6v5C+gD58shkYHpFKCoM3PaZO8FgYDy3k
nJb0ct2ayP0v0iw6PLV0ONY4hkCeg2bM6LBpJjKpZe/cZqlzFybpY5BoH5y030rlRWVfcED/s7h8
5TPX7EiNYZgx3bYpbh77Mgt3uVzfIxsM8iTrPsCxeiP1pjsxg+jalo7AXbvFViLcSMZgbQZaKA+u
Uwyj1ximUyrcaPCipj9mBiSvf1WRYwEr9K+BVVww2qSV4pqvGmUQYqNleNfJ6Q9N3wLfi645QEDa
iQgDLeNa779lOlIIDCX6eoEsKa4xdy8KkoJakn7XI2P/H9ZE+wSaO67YxZPFzkOrk6HCPvEMfLQm
/WOkZ3tLy39eNyM8kGdmlutxdjyS0Z4ys+HTGabvhoGKRiSovkA6JEmOHMTNdWvCjTqztgqoipxL
o6GzqIWrJ2xDtwxhSjc3wELXrSA7+H5NHR4wS2GxPEmMxpOn18+FtdETFXqNfxdirAc4yzqrW1SA
8E1a9zCGCjpI1b7OjJOm+M9WMLw26haiW3j44D1k8pZJ7wtSWpR5OqcIIYboS5Xigt/fBbJxO3aA
h+r87vo+CU/Fma2Vd69Cmx5vhi3Ld2K3Csd9W+sP/WzfJXjhfpq3Mi3h4gzaJhQ3DP5deeHMbstJ
rsHehf19CkCknHa1JVF3+A+FgGU4ZwEUMu+0Jh6zEhOQT0hGVzvfZelFK3/08afr307o7RhUB90H
vwt1y/enrwi0tA+WpbRZ8AspjUMhGT+umxCcPp72ELfDt0/Zd/1ABDfhyxIxfRnjveN3qOgUtbVb
DcZLM9qPVi59mmLULK5bFeRV76wue3jmKgr6d6YVgDWggfUEduyes7rTjQ4O7fm3OkrfJdjqi3AL
LiK4zRB00RllKhJZx/X3zEtj6FM7YdLX/lCXiQtrsEnH8PraBOdP53n/Z0IaDNh6OhaoLJoCMe1+
eG1I4AJGJsLbKSJGVltwYKEpcA4KVTxzmch9/xmjbCwrFfG3k7XwTOXBvlF/y2PgjuoWk5HomCzM
mTb1V/L+Ndmgn8S1nIddRMOgOGmpeSu3jOxMDjMapXRQ4+gYD83G6RftFvvO0ig9XRaf5lTrKQGU
0UmNU2901A9DU78N05a/EKU1YEFBZ/IQROFljXTO7KGyECYfT5JxlxjGTak/jequqW34Iu9752NQ
f5mhW9X0jbAs8IzQyvCMpp/Ka3ed92a5Uw5xog1g2FLXGH6k2odMuhvy2zLY8MGC3bNU+D1xIzwy
L4israzXcjkIBnD2J6n7MMUw3M3f1Nqrps9yUe2uXwDBvmGNpgRz7rjgdYFGy9B06yWtP2VO+CjF
ptfkxlvU9ofrZgTOkVMBfJUcClZidZWpjZUxG1Lf9qc07d0p/ORsoYgEX+2dgWWdZ04q9u0ssOYB
pGzxUR5g70hbTvqTKacHO/9Q5ls8BILz8M7eyim2fhsOhjn2J0ey3Enl+UVs5BfcJK3HhP31ryfY
JLBeC3oOhD90KKvFBQ7qAHZV9CdteFLabF/NnwJ1qyIh8E+wjdMvgjlau2y3qRkzPnqtdiff3PcF
0xe64S41zsneoj4QDPJArkw/GL46iisXA/ZTkmaKkqntydZ7oGvI/lVfcv8fX/00pG9J7X4Kb3ma
WF74S7J3oXkDYMUIbq9/08vlEqvhsVlIMqlPKqsNLBsnpPwZtied35Dqd3F4mFs0dDYSxoutI3RC
c8RSaUZDPrSc27NzadLdz1SnReavLuQbZAwKF347/aHkeb3hOC7uGKYWgjzglUzIQR3/3tQUpKEe
VKXkRVYXHjqlLz6kubTFUyZaEHkoNA9AA6m+r8JYnyVJN/B6PNndeALW8sEatKPSpH975FmMzWQB
c/0LA8PaTITaaDZEqu+RunlOPzxRz3Sd3NhwfxenYDEDb7uxIPLUi55JqZaWlGmS72ljjaMYdkYb
PQFM381xvnHgRNvDtNEfdjcyuAs6mzrV/T5xglOe5/JrKgf6m+E7WzOmQivAcZYxZ0p+69iv01U2
K6UOTvE02gent8z9HOT+4S8vD5/NQTcG2RiTdu86GjpKNCWtZQQnR/3dTN+n8lspfxvzf/7aCnQY
YMbBxsCSssZipugTxK2dhgCMlvGDXduCwjGKfRtv5WYX0WPJNM8sLV/17JZ20ZyMMliUU4MWDHCc
U69OsWv0INWM6CZWrdesVH9eX91ly3AxSvEJWNxCOb/u6Zb2rDRqbQWndkwA+DjmAoUzy0OjS8Zr
JKmD20xlvIuUnDlHGWHkYqHgTlMYVbs0qtO/TYWXn8MsJ4MQEItdQD+cOMmzUG6CU+GAu81fmOp0
Nf2r5vy+vm6BAwE2Q5sZrBz45fWTT2knVRmRAzwppg9RepQpRzhWgl1eRu3NdVMXL5dlSWemVs63
TW3T6cspOM0TlLjTlO+KOYVRCwxSWs+7Gb3WeUagtq832vXC82RTeCegwgawPrlZXE7qoEuSlxhw
Dc9R+ZuHzvLGeAZ0/gn64m82PfCNDRR+WAr91KnQ3eKl+/4Qj1WcZ4NeBqdIq47ZUIKxr/Y+2rvX
P6rAZS7aAzpoUvgIL6AlZaFlemWGwSkFub2bp0Z5SiZklbpqmqBWjuzjdXuiTVxKHzwDgTRSP32/
rGJhMjNnfA3qktDaQlgBSnQqnvruURoPcXXIFYYRq2rcqrmLvidMnH/o7mAGWIMUcgYd1TBVgpOW
+8dwihK3MiEr1oP/8EGXHvYCZEZDYA2ZIRGgppAE4alC+rgKfjTWo2Mg8vTx+ncURAYW8z8zq1JL
S84njaXEdwwllGzT5DuqVhvhVPjJlqLz8rko36/gAaktD1pvA9lq7fYwW481reus24L4CVdyZmX1
mKiqtOsmGtgnragnL5nr9C63aWFf/15ba1mdu8ZX5rKffNYSQCk6oSvbF6SKLe/p64bEy6Gtieul
ArZ+gukMAvI8WvZ/dE6DbByVsNnwR6K1MAtK1wY0MDzRq7VUiRXPDUhZzybjcZUmzw7hMD1boypv
nADRYuiZ2uaftfCifH9bUZSxQ1gUfC8NwleIprwpUDccgnAxzGcsk1708deLCTucgdQWvpfVk7Nv
9OnnoE3BBwbAtkQpRa6OJNdasPkLu/XqyiQLalwtQ99rmhTufrU2jgXSkxPOdWemtr0RrkQLI8zT
4abvTBRe7VI9pr3W1XjWerxpM6Qhzdue1//10yYyAm6HsSEkdKA6WcXEiWwb5FwQnLokV3eZ31QH
fTRH1+hy+/D/Z2oVkKxJSgy/iIKTjKOxUgDwv+Ti7roN0Xkjyi5iKEiUgPJ6f97KXjOyuTQZznXk
XdxFu2JL9Vl0CM4trA6BGdSKGozE8jm5GQdlF83lAZWHnTZu+AHRznA/4SVY3ooXgXXojB7ZaoO3
SCnt/Vl9Stu3ItqC5IhSE+ZmQDTx9CXbW37FearLEtooyklN8hLND1TszGNgoa8zTVLDAsPpmEb9
AOZhsLON5rFwhbwaIIIGLnkRUZMY6dehTiSvtEywmYXs36dxod1mjZ9u3CXRri2EPgt/FanDmhEf
/cYy78tZ8ozR2A/yF93s91HylePy9/eJZ7BNxY6HJMOGq5CnzsrITAhUCxNz19I87fxZey6Gn9eP
+XLI3oGXIIw/t7IKeQPgeXnSJQtMn/Ypc7KbApnAyCnSXZANcPsPG6sS2oO2gl4JhBIXCJhKBvBd
m4Xt+YZ/43Qwg/eJmy9ofSSz79SW2tD1BQruMfkdBDywEgLcXQ8jGJak5WFY254VD98nJ9vLU/X5
ugnB6cOzMXi6zOjQVVi514r71dpzYXmW/6iGr3D89NUGHkr02RiiXcISxduLGn/jD/MU57HjmVIR
u3mqPEkhUx2dnn02LL/nPbXF8PqnTrU+Gecmlw97dp8bVaug5Ygcb+iGo5Q2x8AoDmFmPw00gpSQ
Ln9sH8O4/dT1zbM8j4ehTF/MKXyI1fTOgPuXyYKNHOASdcRpZbxRASECvx8HaPWbxnDWYKfBkw3B
aylFpyFLDnGf3bf+vB/78pcC0wA9kGGvhdrGTRH4N9Xg5YV/s4hw66x9xJTPuKnjaYCOjrrpt7tW
TctjWAdMNWcIEZdoqzItuEVdc9maWFbN/wxmDOvoirxfdZwmtm36kuMhvKQ/zLzRb8cmkx8jSEsf
+sqIUZdJwgd4tMuXDEaBQ0s/5Q5Qz6/r5/yyvLr8EJQmOIcU2/F+73/IaFpRG9WJ75kRrBl10uhu
MJfoxsaTchtZSf8tq9LENQe/e66bsH7Ia2ZPc3jDPvqNWiAWBaG1X47VUWEbRzespeqR8bnky/Uf
Ktyqs9+5upCdUgI2j3zHox4dwiBVTm5BLH9rJ2a6ytYMj0MjG3snLLb2SuQKzr/Q6tIoFfT2VRf5
XguJtR3ep8xFSMn++vKW/+TiZrLl5CYw8IJefL8NiYW85hAGjldr+o2DrvgYbb3Fxev418QamDKU
QZeTLdjeMCefMtq/CkoLw7CZNIjswJVEXg/TKvXs5e9nTiYfbMk029Dx+uAFnLlbjfpN0P36+++F
Z2bwmu7opZZUrHZ6Oit4shyhPy1ZaLhfrlsQHTgIxLgVPLYQylnFasvJc6NOHZsZUAt+j9KNnW9K
9xMs+YFDtrOiw3V7ws/GCwWcCNIDF1OYsaP7fjzIjpfaunFgDLskQ6jBfVlxuuVzl8uyPm0g5v61
tbr0aFMGZa0Mjjfq9i8jdB6YeHvUnQntopLmhnEaGjjOfdUdCvl2kQ+cetUbLfXv865l0gL/o6Dg
yDPm/UnpwwZy+mliE2GJqV091YwfiASAwiyT7MesxFsC8H/C9sXCGTwnQTKXGZwV6icPojaJYVXy
ms4a7kBGfJpLVdmBdU0f+yQtDnKTTPu6Mo03FCG1uxQmS6boQLn2zPl7UdjniypTfxvOWXfUERm6
abRuUUx1hp3TGvrNkIT+vugr9QFnWbi00MLb6wdFlDcsbTe4DZfRqXX2E7fS1Naz5XuJFh8189Yw
bg25OqAxwNDbhlsSZMbE5f/ZWi7J2V1WBkR66H75XlBY5YutpP5tNwXhTzss2l3ZV1tTDaI6t2pB
Y2Iv+IBFaP69QbsZFfCHuu9JUTC9mkWbPEwWFK8DwXSn1eH3fvbNR2kyLM+2cvufSZLlwM1kpT/B
WrA19SryAaRnYIEglKTduQo6s13ErVGFkhdKxbfKR+WrzA9tAVkm7DtunZW/I38LPCC0SbHbBOK0
hJ1VJLB6NW/Llk8+SA9hve/0z2WV7aSeTP57Jf81kyXhn4lemTIwbyyoEt9/75LKTmD5HCZt9mb1
R9zHrq3+l+Bm0wM00TtGytleRVDmtkpiTex74aj9tiPrmSrcxkEVec9zE8vfzw5qNQyxnwWYmJRn
x7gPhqPeedfv3ZaJ5V6emQg6LYotK/A9uj/3QeN/m3P5yZLtjXevMDW0F7l15k8W57g6AB2bD+VA
6Xt1nj+FeulW8Mz14/hKpGrdyibYdXP2q5vHfdA1u7RUNiKfyMGc/QBz5STH0pBAivEDspx3SVB9
GHPjYci11zQY94ggbxVPRbnPMgAKFyFY8QuGjsQBsFAg/IRGi3WTgqiezC2FLtGlAuHEA2Nh3OGl
+n7vZkg8kU6xMRGZKRltrL1RWVNvZKtV7oMuaW95bcb7vgJCdv3ULLu1jjgMhHHDSCXANq8sa6kV
Z6FN9pj38RfKQyc91vblCEInKQ7OlKk7yZrdvNnC3os8N2VVyhrMoTkXU61Nq82a1c3UVpOpv00l
DadFHGMcW5J3td/U/yGWk4cxskEhxaRg+P4LKy2eO454xkXaxyD6HTpPafCxLt+uf03R0XRQRQHr
RKcDAYn3VqxeidN0UG2PpuBBwREPxfNQvMVV5irKBgWV8CIyiEKWwAg2ZbDV1tWjpRFqlwxQDu6K
RNmrUXsPXO+tKaQX2xk+KHr2oiS9uS9a9Yucb42BiY7Ouf1VllY3Wtpyrmyvb0s3td+y+ejUltv3
TyWiyuFwGqaf1z/vH6qP9WllEnsZKeRFSGr9/vv6bGDU5qntSXIVoQBcg+8Jijl6QRdE/+momf+s
xD3vwTLyw8fWmuZjU/sxJZKkQ542/NJPQwILnVY9mzxdD30Zz89Z6DM1kYafC1iajqgj1OSZw7gB
nhEeDUB+CygJMMO6/t5XDkrdVmB7RlfdUAE7Dj4yr8VRZ4APWLx7/UuJfBahDNw9tOMQKK/iTVho
ldKnue1Vjnbn180b8ws/rpsQ3eBzE8vfz+JNo6JBVlmR7ek+YlHpD9LBne5/aMeP1+2I4ppDroVM
imkuFbz3doIOAnOYBbAjWfEuNQ3pWMf5eCgdKb27bkq4R2AYYGhgg4C3vDcVa30rUT6wPbVsHssu
uyHBuu/T8GWe0rt+3CL6uxyEIrthDpDhLTg+oJpa2TOkWjaitsbtd1Pya6KqtisspKLcUR6ko9I6
6v3Mm3imk8okQ9Wiq5knFILdKmZOMGxK9Hq1VN5wLMIPTtsTHJnBTzNWrjKVisbsTQp/s6rfwJVx
Y5b7emuISOS9wMkztEvdhWHSdYOoLHK1UWaHPFkZn404/KkxG2KmcIRGEqTCtECtrDnAPfRS5dpD
MW+BLEWFPVoH8GTwSIf1e60npfbJWJWFSRnatF1Le9TSeNe0r0xJ0yDtbyqDmdrc2snWRsQV3Jt3
dlduc1bHoJRSeBYLa/rHKaYvpWLfjggHuq0Wb3ELCfaSyhmgDaZ0wVGsZybn2pyYSqCiXwblq4Gy
82TIjdvI2e31myNcFO9WhB0XZod1TgZUYiwmi5o+Un3mXRhPtTuHs7/XreGTM8bmxkVVBQkTqBuZ
OaaFr+KCrymo1M7qrAynAO7xo2GEwXOqdsqLlWnK72h22v1CJ/+5raBEnwtVrV2osqJHioxsb98o
9V3ZRfajHWnDPo6s4K4K5W5XSs3glrXe7YJKHt22Tqxd2NTDQ2jMymnU68Dts7bZWY7vfKlyUkFe
dimfM1IO17+naN8WkUz6B5ArX6BkHW0OMrNNbC/qUbiq+PWHxPp7x4oOEJPBNNNp9qxvYEGg9SsG
xj0bfZzAGW+y6tlo7I1IJPCpi9oQWI2lkH3BZlrLfoc4SWzzgqvdIdRv/UB/Aip5EyaR5CqWtHES
hY5lwdkt8gq0UdeBdrYjvYHZcSmMSd/6SHs1o/LDmGSnaVZR3chCPLvvyrV0iGL9JXXyjUAvCL2o
EvzP/nJ0z+JikvuJHMGN441td98nwYfWsDYmgES3DRDhQr8D1P2CXGEI2rlWOOWe3+TqveSo9etY
dEytm4l9p4WjvvFNhUsChakBk2Q4fu1FIrXvdSWkD6HIT0YCgi/YElwW5JJk5uBGwIwIeCRVe1bb
oiKXTOWnzP+kQsgBwVyF5uhUfBnmf7qtTyhyILTomPengysgkpScQh4zglweZzc8zB9UKbsvMnt0
tRolgDbxjYNEv+X6tRZ9yHOry9/PzoZT52HWSJTRx0z5iC7Vl66kCHfdhvBTQvwNOzFYU2NNl5f7
ehxlYEA8fe52iT8gPxS70vw1a0+d/tI18X4aN1JBkbdSoWaADmKRLF6X7qu2GcCUyrYXxPE/Tqe8
1rIzu6G/xSUs8iWEaqbuUWqB3mr5+9nnM7JILxOa8d4QlT80o7zL+yTcWZr5S4npgfmlLh+vf0zh
MVk4+ZYZtaXo9d5iyTOEs9nTO7b8EQhyO+0d344OWhhnOxki2UNAFrGfdL/aiACCOw41B8rqjC8s
b53V6w6IuAbZQGB5fT8eoSB1R8U45CMA2w1nItg8QPoWmRjFbrKxlb+q6bEOc6wanm4MXqUlHwep
/timW8MDl/QpYLgpnzCZRsfiMtxISG2UZTDonjJn8tPoz85XO08bt9WrfiEmD/fWYNYPdk7U07Jc
BiysOEcUmqKj3dk4g1rLj5Vjjg/OsDkCI/oIpP0gOcArLcj29/tMS6OSZ6vVvWCwX6VKvjVgl4fH
3t8C6QuOMCIzC3CNoahlov29oSyV49I3c93TkNDFiGuAxqqJ8kp0tNQt9SnRIYI/guY9NRaaGKtD
NKfoB2ZTpnuq5Kl1vteYCrT1t1l9/etrwkOBYiJsWwv0YXUxbTtvdBTmDU91XkMrc1X5cZbfEv2h
kD500tfrxkR7xcMEjTBoJi+BmWWYFGblpIZnBEO/kxZksBF10DZV1n9AAPI2+5+pVa5u+7KpMoRt
ePH4qpcvyOtuOGvhcVgIo5fC36VHoybX20Pt6N6Q2oDX7Cnap6U83cWWgtxPb1gPC5Bkw6kJjTpL
MsZMJb5ldQbNLO1syMS48bK699PgkOiHSLcf2vwljDdCg8CBQpZATAfDremAyN+fd4OXdJ40tuHl
av5bD8tdbuV3fa180u32+zTkH/1K3VImFh0QUj9mzCCZxPrqNCI+MQ1OxmlkkHdXZZ6i3mpWvr9+
CgWhnFoaBXBCAOntGhya+1keDJWhM2T4VPaRa27phAniOAYYZ6TSzsD8BYGdEtXWTP3U6+CamDLJ
lSJr3ze/e+upz+kzBUdn/HJ9TepSOl/V13hv8Fhc8HTLpNf73SqjrukyiFQ9pJHb53nsw/soTMyj
rkCxaJQUNE0TEMUcz/Ju7s3mQ213zVNdTOouTOJfpVWOXsI0sBneFPSkSRR961gODXDzDA5DFzw1
M97Xf7RwIxaOlaWwplyUuvQ+zmlq4uOCKnbjjFKajpLHhhHRlVl6wEs9jdxpPSSkyujCW1Wne7P8
eVK5qZbj9tU/ak3fXek37qdoRXT0ofcCdsUc1+r8NmmYBZIaGZ5URm81quSpvAUaEQWGcxOroB+G
o9xKja97Sa3OrtNLN6GJAyAROAR9tnFVRKUWMAqMvTMvrgEgWYUhTZNSP+AR7wVNYO6KKd1rUvsh
jPPD0GnfpFR7jLLqoObRp27ON/pVwpXiCkjUCLnc1NWRnjNJGWoZ20Vb7+t6bA4S415eoSvDjZFO
1YbDEzkfXrnyUnFB8MJebV5p6G2blrNFiVpBdl47DpMKNmPcOCMiqAAhg2lPKiDQTqorO8qMpIwe
803TzEgNFAvjzKvmyXxGWVqPlwK4dqwkuUP0R9a/NL4c7x0z893BCqVdJWfpEQHj8MZKrGGXgPvc
65CsfTHrOj5N3Ujtq/CT+2JCYieowNZqsDt/LdLQv7t+e0XbA7KNlIgcC+bmVTMvBtEXKmlje04l
nULffPWN8jYAdhqrW92DLVOrU2hpvhQmWQksMysYPTP2s12iVs4DafrnPyyK1ARHQZJyUb2Z8r4C
yUhlpYuN+4qBP9k6dK3xOAbSRvIuCq888v61tKz57EUEebEmj2gleU37Pc8Vt3d+2Pq4ZwbD1Zqf
cXq4vjCRZzo3tzp0th8WUa7Tf0lNFZKuxcHfXrcgvD7/W9Ca7RYMZG+FIRZK5200vsmR7lrpVndE
BOOALPLfz7au/WZVbdfNBCRYa0YiVfmm6/OX2K4fephMZbt91e3qV+lLR7SFDog3PRbqFouAeKH4
eMIsIKN19S2FQrG11dGiMus8xZV1DJzgazn8tTI1ry5mMP41s+zo2QEJklDTgTFRmIWmIHHUH7ri
3NDc3ziHwtUgiPOnyqddjOoqzliqttRZXhR8LqJvZfA7jTbaEsLrS9H2j2wqXZPV2YtDKzfDngZa
KD0aBRMlBliQ+KOafrx+AkUFREYJ/mdoFTGSsmsZPaSW7U/1vmrGnW37u6Z/rpBwVKfPcJq2neU2
MHRNW8LOwvtFimEsfS5OxcpFaSmj2kFg8Rl962sZ95+R+Nm4wuLl0RJYrBgU7LX3J8JowlLRUtX0
AvlrEISjK5VVu0P7IHXNqAHIC4eWNT1nhXTXI6Q1gsa8/oFFiS1vDwauYZADj7FapF/KuYUYnOUN
qowMotyX/7SSnn8uWmt4kRy5+57PwXCIp6Z1o9ifNxICYSGCC7EAGZGjuqhmplT11TgrLU8Zzfuw
SI607fet3+0Utf7oWNZxCqcfZRD/1MbmDvzxKU77ezvrGaTu77PO/n39cyzndp1zg6Rx/hRXF0jV
+/0YhmDu+sI3vVnqAjcO2/4hKKLMk+NmemlCRz8Gavkfevd/ZDyZMsL1XCDHmI/OU3BupqdCegR7
WQmwRe/cOO9f5n6WD5Na3ARKdxuO/wG9g8gGMBrAgRCAr8cqA8eO5HqmrtXm31r9B41Wk4a46dxO
xoZPEo0TYAp6Z15Pyzj46jUj++k8p51ielZaZqWbSZG9V6YaLGLUlN/nsPpECEhctZKbwxDK6T3M
gunDYDTlqRv6/q6Nw+m2irRyN0mTeahS83R960Ve8+wHrpMfM4wlU+3YhUmL79uCVC1v3NL8+4FJ
NlhZeucmj9X1oy5tdNkPNXwzxDLfGt2/983iiw/1yvXFiM4xPoXuuQPR5YXEQUoXyZRMApoDrUHW
lIDgp6fa9H8o+fBFq8stzJTIV57bU9/fG6t1jFYaFRL7Wd6jqv7kV1vVX+H+gPQk5gDGpR/23kQ/
adFkIOHulYntmsV3U6l2qn68/t1EcQ3mCY4nfIzoJa7coZ7AChpEDQ+G8q5AXGbM69sqluBd3YI3
CJfDLAfrYaj1Yqg+m9thyoyBzrM2/ignyoGz9UpJeGNBG2bWNONwvcVjVWNG0Sev0qNbHrkHzdyK
08L9ZyDkT8toERJ4vzlRnox1xIS2p/jjryAtHtRU32jlCY/0wtexkIFdzvgFPBQCXkTk8U62S2bN
hR23DIFn2P9H2nnuyI0tW/qJCNCbv2S6ssosJ5X+EHJN7z2ffj5qZm5XMokkqi8aBziAgIrkNrHD
rFjLu1UZM7l+EBbWjVdRoWCF0B+NqenXfAjVYImRpHyK5ZP4OU47W25J69Zwd2tGZsGN6EVNG4eU
2GU/2avjfmjp+1orQfzC1gB2JSmlxkjEPne8iZ6acpWD7bDE9hWuNpj0/TUmvxUbc9/pegwrliMw
ij51n716uDej8fX6hiwEKkxKG0TQhEuAI2cepkBmOJeSVD+2ebZDde6urbqnPk02rQLG2xx/AEV+
Z95n5d1aOHV4ggmTouO3L7ANgcSsdoXm7jHpxBsyP9VmEutBGpqd4tcHZcxXgMNL7+TkeuCEmyQS
aTmdH7zCj8RGMDP96Cbykyp/zf1f3r0ej5vC0P0nV/T82zr2QatZDXPJiXRMkmjnIrO59dVY/NFE
YnIDCm1th5eOKs1SbgOXHDHb2QWXy6bIZZo1R1m/E9z3HuVsxV+D0C8uNkqNGkohEwJ8FiP4oQIj
Ts1svwQ6ZkJT7Ucxfh1T441duNVqZeVqLJ0pUK9U3adqIiNC52s9FJoQEmBpxypOarvSzU0wVu/A
BrfpXz1I4Y9kRhp4+rUoYOGZIeb91/BsNa3OIteVBwrx8PB0UeO0Grxo8q/OdDfXr83SzWRQmZvP
UWLIavaJeiXX7dB0ylE1StOp6GLuNSiWVgSIlr6HzNag70yf9GIhJbPppLjN5GNOwtIrxo2ZyBBQ
CtUG77Z2FCevOIvRKeWAN53kpKYX53zXQrq9PVhb+VgNigckAapwxfhaNNk7bJ6KHesIZZVkDdcX
cumsTLTelJtB+F4y70Sq16tRr9BWz+8KsduaOVgFJfwBy2HnoPD8TbEExW5i+G2vW17aQnp5E5zL
oFo+9whAtyJA7p5yFJvmxU+su2hMVrzO0u0my0aqdyLZRK38fEnTAJkA3/SVY1odoDOyXWHT+O/X
P2Np2yamXGqkk17A/B1iTIEKrZWp1FhIqWypS34laBHbcqqn/8hQVR1ihho3bgYhynXLi1+H2+K8
gM++eMvTrNKUXBSUo1T17ffcLPs3E+3STS53a1yHi6b+dopoFTALPvNg8agPsiEU6tGNsofATA6R
5N+6WbhSflk2wz6B0kGXZ34FpNCosl4v6YCUD8Vw27g/TOn1PywaTIZE28AtwAqcHwlTSIMqCy3l
2Gblm6Z2BytwfxeN+b8z87db8SHOGqnMul2pK8cE6dVNJqMsNKAlTWror8kOL70utMr+/xf9rUN+
MFVJUROIgwfmIdAL2SadEA6JkanboWoiR0xoRnRKv5bcL20VKC2IRKhiEX9M//7Bat4MgdonIl3/
Mf7WucWjEidbDXapz2/XRzOz7EiXvMTXMkU9DkJSvESBGmy0JBHeu1Fq1kxNSdDcAYP0JH/FVSAE
OkuSeklMFMX3tCNVDdVuA7XdVWFQOYWhxY0deGF2n4zDsMvSItuYlas7eS70TgVLIVHNAEwgqqND
DUHitvckrbE7UYz3VdNnjpyJ1a0J65cd6nVnj0YT3OpZcQoBB38RwzKCv0ZzDx4QoZ3ITONmyBo7
iXLeAV3CbZX6Lz0wO482Qi0+8fqhDdR1jdP5aLcLiSzbQSZ+1wRR+EbAJ28Ff6juq6GnUUmxG4S1
CnqUgphkR5qoPGuuJ9lh4AcbNW3rm1LLgp3YumvZ+tLzyV2mLkIHW7toX2dF0FdqDfDAEq2NojCf
gjSMMAAoj9YUa5cuAYk6naq/moRzLxyH1hjGBp4ja+t7QEjHPHM9CKi0L2lrotKirY2oLb1eJLjU
NwGYo8Q9O/+NWntVI6jKkVzrh2EMO7KPz1duJmKo/zExO/tW4LltGyu8XpK0GSTtyeqlQ4lk5vUr
tvSATZPqZOvQkwLOOr/JYxb1QtoYyhEqiLdaym/HctzriQrcwEeCkMkwO47WgAcLywejLT1FLBN5
zAuSUFUi/6vnynHQTaczA7t0g5X4YuH0EVxM5WfIgZAcnF3nrHcbIetN5aib1i9PrsXnRknybZIL
6lbtJH0lVlz8Iqq9NCiI4S5Ytrq6avumBd1lKOHWlbVN0a5EM4sf9MHC9As+uNwOrTqri7HQ+O5T
qlmHRvDvygaJoCb9tFIILyMxEyhIIFecilnLNNIHQniZ2GII3R+eTvO37/KvZs8Fvn76pnsyc7o0
sTl7kP6iKzMHPUC61JWx6yrHrs7/CK7k2+ao+HYil//JEnvNZeXOMgF5vnxwojYqYrDqUa3qNzWM
tmaS0jg3V5Kvv9II8y+aKG3orkAtfAFGV+WxrAO9k491j4TbICbDHbNX2tY0q+YY1Jq2SbNGtK1q
VJ6UoGpeNLEfbIXXGgmmMoTcWTcKEuFaMO/RUAkOYTCRjwRuu5O1uv8Wm73u9GFl3it5SfPAFGDw
VuTIkTw3f2Y9o7tkxGOoQaU5g1L4h7p1mSBADTPZya6a3rkRJVTbyJk8MXxVP6DRUX5hUCi+szzX
3wzRYaybmxLcpOltzHgDwHfv9fGmh8xLcHrP3aS6eRd6hfrAq0Emm+TlRmQq48mHrs3JBLG8k8xW
O4H09/7hoTS3mhVWuzLsxl05mMEubbMK+KPYOXnH89joReCAFDL+GTIjQPYulG05b4SNqlb9VnHN
eEcNKXgyIsE7xFIdb+tWXJNRWrpeVPimKXDoy0D4np+PxFOVICfjPEIga5fSk2k+JOn3KHq5fuDX
zMwCUHcoxl4ZMNNKpa3JT4rx2ONiJc9fuVkLT6IFHHMiEQATR/pz/j3MY6aGH+TyMYQebSiSfdZI
h9xk7iQbCzt3tf31D1tygOgEwg6Ofh669bMXERXfoNBSRWZkut70WvBYheFKrXSprTbpdULqjqQr
L/3MBoNiVd0UlXQcAl17cXvL2xpZJr7GfdltslyP3hD40zdiruYvrTB4N2kuD04oN+4mSQiBSj8o
X9NCtB6Y7glery/A0oIzlmtRXifI4uU5X/BybBWvC0fp6CvRPrAScyPKzYPslr0d5sldXa6WDJaW
HCI1mJsA1E1TzucWzQRcn1CS3+opzWLjpx/Jzue/iRE6FBjRjgdiOXtEE8Oq1QBt4KPQH8Psu+SZ
Tk7LdFRvm26NDHUJwoXizL/GZpFI2aX9QNtWRhAA1S1hgFxeKGSXL9NkcPGDuNPqND1k4ZBT1QLN
JSnouF3/4KUlpY81Tc9JQC/n71Grq3niyZkC2KX4p1HaL022xtOwdE4AIcHlzPwjjP6zXRuLROqR
KJfJM9zDYG5y0Thk6etQngRxDZqxvKb048imqW7C4HF+RLJ2gFAnTpRjLtdbguQXRnd2DF7u6Rke
pKb9EsLPq+qJ59CpXnF1S7OnmKUJD9ckKb0229C+riI9yIhglSIqER1R72rf3Ms88iF0y2MVabYU
5SBPTeFd7jXd9i1vT6LV28k0jXB9Z5eXAjwbnQ/GlS9kFWW/afyRp/WoR7cl3W5Xww16P0Ghblx4
1mQp2vj5QyD+vG53yeGrlJCZwWWAHuqF8x2QsshSBbBMRz1sdLsLEnVfDxJ8OaLAkK1Zr1FJTMdn
Hn+QM0DkqFKQ4jqd2ysSYyzTUZYpemkbH5WNxBOdNtpe/6olK6DWYemi43s5ATd4eSL3bqIda/8n
ekoOdFcbaVx5UqYnav4p6JhOl0QG2D1fOiMvPR+Yo3b0w1c/3/rVFi7RKOycoIeVN683JmiG69+1
tFt0D0UmGnDhF68mL1jQ91bLd4lk30FBzdxXDmMXvgtqvPKcLfmaD7bmTUwwCeFApq4dI1GCTSnY
AlW//jV/b9h8BWHAmOqscHmQ5Z0fhqo3ijgxR4pDXap/qVOjs3twuZotC2OTI8zT/PLaPD2Mrjja
yaB7TtCFt5H20Ckq3AEdGgyOXiTaI8q1TDbKras65CFlYWeDFB61NlG+VNQht8wGUg8JhmobtUpZ
265EpM2Tq/8aRMO/Gf2WkzgMUbAbel3/lotMQnuJNTiaOmTbVinkp7wNW9uT87Kzjcx9tPAOeZM7
nrcX6n1siM0fH37/kzwGv2Wt9N78VEq3WtvDUp8jW2rGQ3xH0BDZ3Zh1O7kfW9vi7TqIbhiv3Oml
08/gOtB8ghEK57M7loSN1RVyT1lq9DQ7lvsYFNGwERV/5QYsHUceIZ0S9iQzP38rhJxgTaNCf7QY
PHtSYtQV2s4Nf4ye570U5fgfJg7oqvBU8B8jafOkmdFlbZBUJESguEBvujbLbdeV2UqOtPRVcD5O
7Q5mlC5KDsRQ0NID8TgKHgO7guo/MAWwF73mnmr95voVWLRFhZLQnqcI/3t+A5R+gG2GGuZRaM3S
oRiR3AaSW+7HuKUSJ0OoebpucOlsAP2CAlviEy4KAWErdX2q9hrQPnNTVgKwBP0mhDD4upnp5p7f
bImiP5AuouCJ8H72XZLQ110cM5IQK55xYzU0aXzat8MI/jquzf4u6LtmU+adtr1ueAHch2XaDlRW
+AEXLlLT4wIUfKhRcG73mag6XSHYbmnwmlX1fYK8DTdDtOGUsBypTX8K4+dJ87DMCaFsYExFv/mT
KipCE3a6ehTL/EbhdbWRoNuVafLsFp/WfWdufWJFlmnxgNGZ86MykuyriU9/p1c6Z5I+Dz1pZ41r
ms+XT92ZGWtWcAkSkQmmMVdBnsa1sS80N4ENVkrfej+Vj14gR9SC4zq4GbN8+MdIe/91ZVsvzy2/
gEiaSIV5tMvINwmL/zvy5sovTf3GaBOwQEaAbN1LnGQYHNR/7YDCQcjj20q7Rvftx3CN13jhWINW
ZrJBM0FtavPRhqzQoIsy4GwKeHli5ed4EL7D4YjiFAwl7VqOvPDNzGICI+EQQdg0d3dCmWqxHBUW
cz3uJnf3qZnvOldYuarTcZxdVR4LxOmm3JgB0NlVNeuUqVSzSU5m0N4wseyo0jGIT0RXjjjuVrZx
+mPXjM1ibqnrVEGq6+TUZL9YabsCcqAUD8Hg3eo07ryY6lo75FMFya5aa23YcMk7gP1iMSHTob47
V+np1TDJ8hpJILHYae6rbN5rBVjqw0Q5U/s3ubrVggd1jXR+cYmn4rVM4Y13edroD7VRBJaURkbP
5RQKD60+Om76Arn9QYRWpvdWsDMLh4brAYIKWnb1EnlUlpSbg95kAwE2SzWiHTVv2Pv1fVwyQjl0
itqghaOFff5BeaCVQ8jUzQko1SbsXk3m4AjbrhtZWrWPRqa388OqFWaCpP2gxrBoNU4W/a56iwDs
VxDudXPlexbPxUdbM58tDhZSawG2zLGg0SVuBWqUzJ7bA/zWfjPsarP5IXvFxrOGoxDToPrffess
EjbA3VpqqMenoQqcCJmIsr7Py71XHNRw5Q5ehhzQsquqaaDpwjWYPxlxAOpA7pQYNhdKqMpjaTid
tNP0FTOX6cOZmfmTkcRSJvHsc0R82bbCwq7llQRl8RAi9QZVP035i1QykAU/8QuZNeu/1wqcReZP
WVzpmyzYYKSSScSpTziZOT+DSlVkTAPG8alNc8eAfSsdXyz/08CCSUbzXyOz2wReVRSBYsSnLHuM
gt+9fJutdWeWDjg2KHVAR4dM1xx0Xsbw90ZFznaQ/mjNt8y9rb27lMyk0X/qxnstHgRxI/rb6+d6
4cHkuSQQo39CeDtnFajNPKjcARprcg95uDHUm6r7UVr5JgDfW40ric9CmIK1KZCelGTQlzrfLSqp
VRIbLCSs7gcp/a6Gbxajw3n7W0u/xuFt6v6X4/HB4Gzn+sFsaZKH8QkK6m2e/6iqmxRlw+truHQG
qW5qdHKnQECf+cHIyqd2ZBudtP5r678L2R+zXmnerZmYuR+9YmITxr/oNFZbz5Lg676pg/8Qzkw8
IiRWE3EVrc/z3VH0QUrISopTalY7aRA3uXlXyPXKai24N1wblFjwOk2jNbMz0ApuDoi4KpFybTeK
eojox5TBb4RQru/Koh0L7mVqiIwpz6N8X+iKPkspi6pWadeDZZtBs0m9wa6Eb9ctLWwOw0I4OJB+
zFPOQbiKVieh24jlqUijTR7+CChF1qm8sm4LBUhkvj6YmS1c0aey6dcdHyTlGz8MKZploAlbx1O2
0dAcIEm1u0Kxh88reZwbnl2ioRTQ2YBJ/RSPkdPpj4kq26l88x8WUUWLB7rBKQqbXMeHYMIoNE/P
RrarbPvbNuj2Y//qliuOfOHNQ2uRKV4qdJPCyyyKQDJZsXqDs9dFw42lxRsanCvh3ZqJ2U3FmypN
YGECxd1foCN/y1SuPr1UVD6myqkMNOZiPG4M5CYxc784DWF8KKvkUR6KnWquBcV/k6VZLnBmZ7bv
cSxTq+MFR0U6Gm5pFf4uW8OAoSVR7iMjkG5GaMgdpQ6M7aB1rh25hvlQq8YfpRW1U+GJ2gF27PZ1
9KLMDoUUYpdCDbedbvwR8rBhYHvQNqWYt3fqmMQ3per9CRtyi1EVXvSiUJ1KQRmj6s23oG3xRob6
PIqhshcKwzrArem+jJkoP5ieH7+pUho4emVBuK8NVOQHGVXypkgdo3BdWyrFwAmlxnJSa8wOvp6W
u8JHf7byTPUwJMVIT1nrHWqb3kEGWLJpUi1jVDnwX7Iwqm7GBOk2v5PUN0tF6ho0mfESN0a1R2Cn
+doWaeO4ut5sPb+0+FdL/OIzs3hnSjlzmabkfbVET6cfDberrdIXosE3/V8vVONtFmz97BbaiegW
lL8GStdCKCRT09soLsBxMatv90Yo2lovC/tG1KqtUgqNM6QycPC4ABbYqGtiYgux/dneTz7vw3XU
vTQcrZS9L8I/qbdFvcYWGS3KuxvfWnt3FmIQcqG//DLczIuKkGdUkliEbn6SK9nRh1MhfFXG0Aa7
dBNa99IaTHThhlJYo3EGk9ICUjq3VPQHVDU7haWxCaXgMazXcIfLJihRAn0xQCjPVi8ZY0hIjCg/
dcXY7gI1FHZ1Gpqb635g4YWDlhrqGrgzqS7NCwN+IAmN2DAK6FW1tgmMDD3LGhWIzBXuSSFWrC2d
CMg+wKWAkoMJfPZNKjc2QGAFa2gtjfIhgmqyFk9uEjrIA664uGVj4K4p4jBwNgfoq0GqVHEZ56e0
uInjV40oxLNo6halXZmrs/ZTYDN3dNQC/8fatJ0fDrtg9h6KK1jrAJL47mh7wqY2383i5OnPRfLu
QUjaJj+u797SqafBBmIE3DxUcbOyjuR3QHY6KzupKSQM7U3ZJLarCk7dH4J+n+ilc93eQpRCbQ4N
+On9m6i/zz9ycGVjlAY3PVWjtxWG+x4afnmtOb1iZA78qr2yboQeI34l3qleeNMJ0kPhjp9H5wGS
+Pdj5uwIUlH3GRTe2cnI3tvoSzX2dkF2tMYaqE4x1fxkkLEQ21Mnn4gDZ4vme57A85KdEnU0Dq6K
smJBzd9JC4j9NaUX9qMWCBsZplW6W0Vgw5eQ2H2gS7e1XtansE6Cg1I3wX0Ce5vT+OJ418Oauh3h
33iqEyV0+lxRnWAQqbYjR7mRvTp2MlQ8Xvtas/Zp0I22XBQ8AUX+I6+DP22Thvuut5qtIJrJxitM
zyktrdiIGpRH+UBpl+KnCY2onDoSuZgtyd1JdevBTtPStKuk9Vfm1RdImSaQH2SOAO+pWsz9XR55
iSfFRnoCgQfmKwn8fT4EUEUHOnjd3h26RynKzG3RiO9hGyWwcOsn0Q/jzSRga0tpKtyAy/E3SWo+
i6oabZTGCzcC86B3rde8GnG2VtBZINg4/82zrE2Sk0qTEi09gfbZp43w1ar9O7eQvlpCsCuV1knL
wbbU/gBO5j50gZmNazHv0jPxcdnmp8tyowpFjPQkju+CcKsg0P35O09SAjcj+dYlOFe3zKTOCY1O
WZFutPEhT54a7fPzafzpD0ZmC5k1g2mCEklPSfc9bG4g4to2xb3qZzvQRSsftIAJOTc2WzLTSkTZ
gmbxpA7fK+EOKh4nEt7SfoqTXjPri6hlu0r9p4W9l+Gj0NtdX9DFHQOTzZsLAyOTT+f+YBwzU21M
Hf9mvEbtu2WsJChL7x6dCzqoTBzTH549CpYfe/CX8Pdz80s73rkQz4XZGzoQfZusLOXS+wNynv4U
kTvMU7OVVBtZSdWI98eYyraZt+nFF6+7rYZfWX1ItO8rC7fQWGDCCY5HKEqZFZx70mIMItCzbFzs
1q2td7ncOiH6YAd+G9oMPQACX2PiZExTf9crZrUhVOwQVu91JhiE+GAJpmRDRxDszC7xb3UEB3eR
ZsYOuPTYEfxc9e1GLPKXKte6Z0nnlQtDy3isYOZ/EqvihfGSCKac+qc2xM1LEgfGS6ojWUJa3d/0
UmA4gValBZS+ZrZpPKv7VQZh7aRi4e4H3UXEu24zu8zH9CWRu+rz0BFiAOaR0eUgLKVKdn606EHr
tSw0xQlTDtO7Q/paWa+umq3s++UR5uwC7WHYjL2AgvDcThbwfmV6HJzU+B8vSWzL+3Qmf25gdoZ7
Y9BLy0uD0xB81fN/2rJ0xDVg4cJA8GQEGgemgYFHzZENQzj4uVAIPgFAS2ZCQyo6FPpDmN407mtC
Wlqjm2p9b/w/jf5bsP6kwcFvdlFZrTiEKWo6DxAmLDhiLVxWkwhydos6M07HGtafU+enu6IW7QjF
A1P70ajbxjjp4jHOnq7fpMmdXlik60jHERZYqrbn+9dkgLCrTsGieGuO9F3stoMI6tunrdBtVEX+
Y2qIAcVzK6LqihF5BzFipwDpvrPCZ6M7JE2xEuhfeiH0Oz/YmYXekiKYbTqplcXCd8ozjmCdZCvb
6FZAwPNdzlYilUv/em5ulsTIptfLloc5UfmWhEfX3w/JOySwoTKsXLPLSHiaKyZf18GjXOKZpboM
hDTtwRp7+q6JtCdYbg9CtkbEePlBmKEzzCQzaG3c+Pk+5aEmjmNUS0hEpAc3qfdCmf+WoHru4Nkr
qmbluC9+FbSP9NcBDV8ktmPeD8mATtExEdpbLXBtMxVtUfx1/fBdHgryb5hgmJvGQV1cbk0pINXw
uTyl39+FRfdUGWXMyzD+6lztLh3HZ9Nfe3kvrxU2oZee9moCoM8OvO+3FgMGsXgUk9y3xyhBFtn4
rRTdoVSitfTl0gdjbGJepAoBjcb8dqFKNHhD2YjHtH9zk/cEFNj1FVzap48GZtcqCyQzHwMMmMO+
m7S4BajA10Tplo0QXRoqXF1068/PnmyGyajXlngc1HRTjLUzCk9qtfkPX0K/AIUGKrcXuBLNkAsF
cl7x6AeBbkPvp+9BDTAUC8PFyuFe3JUp+gIzitrKfISDnoXsjYXJsRPzZz/MnjUpXnvl/6p4nbtv
th4wHlUhUB0X7Q9F7LoIdk++Rw89yFNwcr54XxTVqwB/hSGNquOV1R+GLHLb94NDq2cHOiZ2RT9O
L/Lt9dVd+uQJywxSAFfPJp5voTgMRtu4mnQMFT85mL2WbIrcWONBWsi1Ju52XCGlDjoy89qDL2ih
5yuBeAxQ5paeUz3a+8By5Uc5yO4nAIRWu5s27p1s/NJ2K23oJRcJJAkZXVhS4HuZuUiKz1keS+N4
jHoEVmy61aWjCVHz1uOed60spjeaMrQrL82SP4FRVprmuEQ45GbllpRqc9VI3MAuhXmBMYDxQauI
ebNaa24J8ZsVCq0le/AwiGQNYCOJec93MhigUSy9SjxWkr5PavNQpTexvgvdw+dPzEc7s0s/MJGm
ZUMxfZf7bYzKA9TKb9dNLG0YIFKutjqxE8xjuyJy9dGShhEIZLbX/PBBE10ok9v+IZa1O6aio5W3
enHtPhic/v1D/S/2pdA3RQym1TetvYW7fZMPL636+UYxjopSHy3WCRw7HzMO8iDwtHE6E13uMLSY
M50dRj+vr96CV/5oZM46BMqvNEIfI1kn9cxvq9s8MRpmxdZglMuGJsVCAyATILjzVQv13o2S6RGz
6kMl/Hbru7J7uf4tCxtD+ASFCmEUVMXzQ51JqMgIgjwyPPRQVt+gaYl8DTTh03UzC18CQHMq8QHn
m7zh+ZdUCEwMla6ORwXBvSDpHure3RblmgD7khm0vHjG/kp7z9mzdMGKPN8MyQlyfyeU7TGBQRbo
/MoNXTSD09Ght2Ld5pN7Q2dQ0G46Fq2V94PQ7qK8/gZH+gq0Ysmp6yrDtyAfYC+hInK+ajDnRKWe
etway3JtVxYGR4mDGzLsXVQptQ034SH1pBs9H5G8z36VslXZTeg9X9+8BW/Bz2D3aBwxezl3tL3u
D5RTwvEYwxPWxf6joCVvTah/VVyfHGz4dt3cAlCHoXpYwnnGYa+44L5qASe7gL/Ho9aF8m7MpfB3
U1rtIaDrt/GLvt0O1hg7qITG38qGccLMVTuaMgZDUtd/ytLtIPKnX45DgYx1tgEeDMGiMP2SiSK1
hKBmcC2mIiLHCI/XLS1gD/hotOL/4qankZ3zvR402sBVrI1HWc+aB9+LvkZCjzTIGDX+PtbBRaGP
qt+KpVo5NRO7m0Yw1gSYFmIVWhcEZ2Anof+dz9ahJp4bSSONx77yt4qZn2plTXJpcUU/mJh+woeH
IO3CNK0UhJwJLm29R9Bd2JReBIf0WiFzIcWZsO8MCgGDmQiAzi1ZIVFXKwfDUYpzSmDfg1jcFtJz
4nlMSD9J7en6Bi6YYwPZOIaTRZ6H6d8/fphSMZ+d1sRcRbUv5ZIB3nZjmS+y1sI2Ujit7G2uW1zY
LUJpkODSxEFBUHVuMWpzxBc0OCPT8XdE2SBQ1urOixYmdkWiVzLFOZBISqE8NNPMOI7xeyX8sfLP
R1STNsf//P3ZYciLRtJ9K4Vk2WydTtxWcLQg4ZoPn0aMkFBP6o7AoaQJAXO+UoXbyKlqQuEp1uZX
P5EPhtv8uL4ZC0/CmYnZaQsHWURGUICnzjLeizbaeWk70JfpD5+2gzOCMoP/0WKc15R1RqPTqtU4
ZjnV3bBw/PJeaV8+awRiXtCkOr1o3O/c7Y06mkSQykvHCrgnJaptJkd7z9dXtuXyXcEMtEjIfwJV
A694vi0mxeCslBgnHnqUnYSdbpwS6b6O9rL4ev2DLr3OuaXZQfNrXYyyEktC/2wVt4nMXGtwyuLP
19rO7cyceK6HQpLFlnyU9M5RlS9NEdt5zWRKiugEyhrbz38W4c7k3kDgXcA6TAtATwyR9RHJd/Q7
fLSkHlpDsuVxJXy7dAR0S/41NMctZkMem+JkyDXlbd98LynDXv+UpbNAOWUav504KOehTgdgiGkq
ZlpylJxGNQptOex+5nW0C9ropzx2367bW/iiCffwF6aiMFIze9mFAu6eRur7o9EZv2M9uWmMNTKE
S5cwESEQuZP+87LPTbjqUEmNklGC8n6afkq1ddNG++ufsRA2QGJCug8TzBT2zl1bHCtu3LQkVnn+
MGjDLqKLIqY6Wsw3XvPgZbdxm9zk2acd90SdApcekzlwc5qzc0431PR7mayhiizHH9tfXaFuxVT9
zjjhSmC0tIow9DFyRBnsklECBZxEQsCEWNs6pO2fTnoU/Lfri7hwFtihf01M3uPD0x1C40WxoiDM
roVN1A0PVRWtdGwWTVCKov5JP+GC8LwQEqmIhICQNmzRj83qR1nsVmxM7/153YtNgaUHbQTSBQ7d
+WcAtlPGvuIzhM6Czjf+khSmoyft95jZKQhmWjuoihXHMP3NmU0q4hMfII0SGbHVc5s5rWK51IT6
iDo3ypkIdYRSZqf18FiE8qPpFbodSaoN2cZKG3dhQRm8AUVNRsmE70Wzs/fLzG/SBtcHxtB3HfgK
rp+KhTQEmk+FliqTIoCC59FwJgoUtQS/OSpg8ppsJ1b6gygcypo5rfEg1f4GAv29Z447q1/r5S4t
K45Qp2BI7jfHOw8KGE/LiJvjqINfmbCdcfH53IZt4wMhy4Nx4YJyHKVkNKgjcuQiMXc1p1Jq9BvF
MzdjvHJIFnw7DS6yKMh1aejP80cPmGqXJGl77KqnSdQhyn94AtG/6+2C/P36ri24C2gsqERSz57g
4jO/rqqJrqY1myb7xkHv68xJwuw3vB0rjnfJDkN0AHK4cJOc5fnB76IgadOqao7NEB97Lzi5Rflk
mGs9rqX7BYu+rEF4KJF6zz8nC2KpC9zmKKbHLPxHbb96yo3U3OeaY4bfjXR3ffWm6zq/zuwRFRQi
fhCP84hMUMoUKHKDpnBopz7Etr+SkZLCWjy2ADKZSK3/NTRd7w8u1+omOsJqMpQ8KqjRqml/P47u
QdHz10JpbNGrv6hRtkvA7jhq/DsE28smONc/d6HAws+AnWdSuZtwAdPJ/fAzKjE3x1rEi6QyM5B1
/dAFKfm96JSaTjun3tRJ8lUUo/uqTdF6E6tDYCov13/E4ppzCcnkQJleRD55J1ll1oSc2Ea1k/hg
tifDYDhpDcv69+hfbC40QdwO6Owv4pEWkrhecLkaWmcwdJneZUP/kqOeWUUwOoiDvklCdROkX83a
+9lDdpZpiUEsmTqlaP5iomAjZ/1jY3qPhhTtcyX+YiTSthLX4BNLV2vi6p1ad4w6z9+xJvUoxgQs
SKwfsuI+AkFhRmuF4oX3A7oByksaR51HefoRH3Z+hJjT1dJoOGZR4BQE7LQQru/rwtWdZNV5QBhY
mcjFzy0wL+7lYtH1zEoqjgGkdihO9fBL0V588ac73JnF83WDi5/0weDsLfbyzEJGgpC2EO6FSrbN
NWGiBT9OlMSwK1g0Ar85Na8n12ZmFGJ7VMrwmzBau3qsIYMD8x9lFUPLmr+S7C5cjY8G/wa/HzZJ
VYOoDkqpRbuFAfN+B/wTCpNn8fOzX1P49z8f9jcS+GCnzyImVmLsRKb1IA7mbenDeG2Vu+sbtPY5
8vmJKKVOTtNubNEXjuxGftTLl7R9743tdTML94curg5+ZSroA5A/N5PBhQNwt+mPKhrmldzbMRWv
auWdXTpslL+1SRBF06GbODeiq8P/O2wpyOMqesqyzxcHGNKkZwrT7wL0PjVrTTD9rDvqGjQxauB4
+mBHxpM4Ir3RrHzN0pJB9kV8AnYOptXpLn84AB2MiKoOH8exGd/zCI7Ge4geru/Kkjv4YGI+DExL
lOFts+2OYxXsATb2NZgLp8zu4vxe1wPmylaOwdJp+2hwFjqUqSpV0YhBvf2RxHddcJ8V77G0Eocv
rxx9AYisKKzNZUr/D2lXtts4kmy/iAD35ZWkJMtW2bJpl6v6JVHbcF+TW+bX30PP3CkpRSghTz80
GjCaodwiIyNOnANRObPiKLkfFTQPsApFxGTpapW1NK7OHkq8eGMAG3rRrVA2KYQ+4m46tp06PaBZ
qf2CI10EBILWD84MooZyUMc7hzLvLsmZJXFEa6NEnADFbgjpAWC5zPXJ/qA1cEEowahHrf7OoG2r
eZGHEub1HbL2ll/oCsBdsKB/LphwXDIx0vBBwzv0LrZaHzSo1XBgxS8Glbva/mG6le+ksiTv2tjQ
Bq+C6wf/vnhJ1UbC7ELn6rEHIDPAwS4eZ9scn3ijKJIRfrxbhBBkQWag5QRwaYD5lt9yOo8Kqj7q
jJSIO7ItpU+p+oyn97YGx7DVhb3GA7Sk+MZE/Q4tMIq6ddR7WwG716YCa46p/WwmCFT/UgeU3fN9
28r0GLW1fYaOH8zHoqZ58eZzG49VnYEaPzd3pHeCmmhPBoizEJ8CrX4w051NQ1Q5AZj9YZn7vH3O
SRGYMzys8Qy1MLtNwqaQMZ+v6Lx64IrD8cKLdIUalzoVyd1CVZdw2SwPXur66FZXlem5rH8qVfaM
xrgW7XSlc5hBJVL/5EmJ6sroN7zbEcO7H8AlpnTxxs2epiF7dqkWxHSS+IL15cX0LQldNDGJjy+a
V2SsNCxvi65zN/EZf1T7F962Ww1RZOPiMUY2nbkn9JdZHUrjvqmOyQwy4aICu1+36Qo7sJwZgGzi
cwWjyp6vH7GVvY5yEOKxJUWCgsZyq53sP9K5EzjxXFSfKHT1WK3Hh7gy2o1dMVludiUbg4cFav54
qSOFID4tsnhUrI5iyRqFNoeclmw7ZyO7t9hIAxAJ0Vc3H5qXTvGU/fVBrlr+QJzj+YtU6rLHTwZp
6bmlZShRHSdXDwdbhabBI2WPVRdvJ8A/eSc51RcXzdLsBAom7Ez0rmPzn9tjXDEnNdeQA6ottH8O
eeKjEDYEFifpHQDwsq7Zi0UU7InOGGxWdPKm/jgtZMdow/MrNflS4KEqGdhFvLsYWrJbeJjh+Il4
8cLVgfuc5uGotaMdUDt2H5BINnxXSd/0Ee30gPbKaiIrgzPwFIRoDh4mmFNh8ahtFGje593R4QmE
sNvipWq4Fhge0b5d3yYry7awZkGWBGEi9ImFMNEtbVTD0gqWiP2jovYTmmr3ZCo2YzHISFtXRmUC
LoGCFS5K1EeFUVUp15y4tdpjaT7XA7qd96rzen04EhPiWwEIIwfERjChKfc0jv1We5xkCLBVGyC6
BK8mcri4xs53eolUZpK2pDnSFDyNo1WOm0YriseScOf2vYdcMZBm6ATFrImrU5IGj0c7647eWFql
X/faDDr5VkejNWK4uk+KO3vgqSSvf5kQ+XCLS38E0rnehSQoKMiH1IibDlCP+54dG/LQOE+O9kbr
JxO5rv5bnj6Rdl/K2IdMzNxZYLDY1REWALKF3Si+WfhQTEzR6+6Izr18nykOD0BxoUie5JcRlqWh
oeFD8BUn7KIjp3XKeZ5sXh/joX8tNP191LUArNAhKfIQ1Q4QzA5NqLUWC7xElbwALneP/sEpjJwr
qvU4eOe7RyOjk8/qVELJaQxzNQYKVfX7QbJxLmfyzIp4DkyjrMELAKUmr1LfJrwyCZd1ri8/9Hyx
zk0IxyCxbLRhTFp5tEvwwb8M4KEHXnhnDl+G+J8mOTo3F2iwVAAJIDzF2wwEbUJasstq0zaUvDzO
Wtjpjs8T2fvi0tWfW1hm9eTOLPVxRKmuLI/QRN7OBTZFmdw1mbPTbHJgrHy57qxWFgmUhUtfAare
iHkF35ukgw1xKFYe+xqMIkYe5JostbnMibBIgAIj1oFQDpqRxMtLJbU7ZfOMEeXkYfbSbzEvD8Qa
wrxUH5QeXdB2sTO14T7RlI3G52BuoRxl95KI6yIYwdKd/gxhYg2nol4NbcAjt8Y8SNP5Ka7Zhtb9
zkEjCpAGf9KOf78+u5etSx9GLVxvDhiXLpC6dWJSV6FjCfpbSEN6xV1C0wOa8Ladnj2AgHNjjWA0
TZivgYbJoDzI5wyZ3QyUEmqgdvmmBb5M4ntWTr8GmiTQLoHnFM1FwukfBo/aXFeLI8SHfbM9oskt
hCKxxMrK0YSVhY8HrGCg+RM2Vu/UysQcpzhW6YG56G58SrKXpALzb5f7/fTS3azjvUw1giNw+i24
MbFAAdCLwssxK49d9eSMFBSnW3CH+GnypVu4DRsVz4787vr6rk4lzo2Kllvg5UT4paLUfMx6uAOj
vRuKDdPAvEkkbxmJDRHxENfFUPY2xpUsCvMQLmXpPymX8XKsWEGBdJGVBfRhed2dux2XI+Fhl051
jKv3uX3Py7dcf7t5ss5MLD/hxLP1C9+s2sFEoh9AK39nWj+UbJB4m8tYEiDJk3EIIXk96pmGlqLq
2GvvvVrujBIkzwkL4lzSafDh6gW3dmZp8TcnwzFT2+B5ZVVHmw9Bnv92itJvrMQnyRb6khun+Om0
eKRXZuBO7a6yoWdf7qqJBLx+AgdvUODOVw9qyX1bObQc1I31d5AaBtPo+J6X37EcCot668/0T1Ht
dQiypP0rWB223NugzdX39D/QR/Gr/L2gDI2tFd6OYetoYQw2Lyh27Vzrtzp+zUHFk2cvTP05433S
1zpqDG9e8kXVZDfXylWCo4AzuKTlUWsQ1jcdZ50UZdUsWX9brzfUyiTHbd3C0v2mI4a/KKnWFqSG
bCtvjro2QwoKqDZvc32PrlwSy7P8vxaEMai2NcymDgtg7XvAs8uPyQ7Xow9FekWZNt7w8xP20JsL
tQU8SCAIdb6JtFwtFFXXa6AxyqCJC9CZH1V720wk1JWH+GagJtir4fqBz0E2HvqyQrxk4WFi9hOp
jzM3Hkz6vShlLOSrS4Q0PDq4QCIPANX5gHqm9uDXqLEJrG9m8bPOJfHKyvm20H22PEbA63WR/zSK
gUPNW8cCoQetHl5S/WvRIpkk65iX2REWxpwQs6REgx0crNQZdu3wQNxHnkneOcuGErwIxgNieCwH
buMPiagTL6KVqeHFNcYDCvBtU/IQ3IL7kbqS21hmRtjXFW9KNwXZ1VEhO7eBRFcV9hn/hBGMYYkk
cRViD5yv/dKXpVLTa45u1YWjh3b6vt91Wbq9fmaWqRenDBVyNO7p0AEDNcy5GZA8EtfM0/ZI7MbP
hyc3Ae3ffcdAlix7yq/tAgtW0L+H7NlFL5tjEyMnVtEemQuhXR1MjBWKCtno7UHeIIlP104OelIQ
KFtgTbiAvDM7a0czztuj27+p8O+W8Yl5OzWw/ICTrcYTqLRxkrXA1CuhOz5o2XcTOjntn8bY3b5C
FrqGFzzo0qwhbISWjKyMWdIeYwNJ9H5S79KChOAZQzJbf/B48nrd3uoyOZD/QMoP8YuY7VXspFDr
sWohp/SrUn9pao3X7E8t/nXdzMXlgIahRYpA15BEBexZOERtD2iRBdrWI9fcg1NpPoTFKCmiiQy7
pFAeMsOVRDOo+4mbHTYRkyEhAQZfVAOEuKxwB8YbjO+oZ2hg1DpbC2oKJs3adspdO8b2RimqOEgG
Uu0Jc0AnxLr63S3J+DBlE2h1Bu7dQ2st3ZplzMMRYUtQ5ejcMLwi24KvsAemYsRfvTGw58oJTVq8
5/EEBaDEVtAM4Y6Q/1QMCFZkejQ2TryhnPZozu2mDbrm2vvCzngw99roDzPTwJ4x2j7vk+qAdKyy
0dN0eOyz0vle4KrbZJDZZH2vBwk2YJNvKeg8qNv7XRHV80Gb8peudvbvyYYn9t512qB4UfZKMT3b
ir5PR73YQHOdbxo+AoqhqY3vAM8VDLpVBqnaFD6HJwnzBL93nkEqlAKxFLgFFFJnOoCOvmGqr+t4
VCdlTX30Thm7DE3uwcinN0NR+lBpDYBPPNps6cgHjCjWg7TvrKAFNm+nZ/FrXnF7myrcRXcnhSLT
QKZA1eI/Tl/MYcuqYqPUfeU3paGgEpgQv09Jt1VGcKvrM/5gDUoW0oTVPjM6w28a0JzNNtA2ter9
AYdS5bclM7foToOalWsm+ylD8NHFxAyN3NB9tBBAYbbQ2K6Zim6rmizxEz3Vg9lK0kAdoY6htKmF
Zn1e3DUDJ75hYYSZjcgvt4sirPCTv1mOldwP5Qg1zcEbtqlhKE+AfeF1QVwOnFGaJb6S2vOOen23
UWd7fPBo0uBo2YafZdy8y1hHN8hNAq1SF1l6pK3xi82W+h3l8n7fZpDeSSaITc54JUrCwEvMFg4F
HKWDND/O+0WObmyhhaTPdn50WLt3+wcd9YT4kNZpAOoPta62tPtmdW9TdiiHB3uWJV8vPPWC6DNQ
oAcaDjIPYkEF6YxqHqleHolzHIzUH9HMfd3TXDi0cwsfHFwnrnp2677oDeQqYv0+Ac9lmyR+qhph
DQGq65YuAgPBkuCqKTPG2UgxlkThaK6wN6ZV42kiAzmtDggNXWDuRir3QmFVxRMWgozIBmQAGOj1
j25+qdXfg6y5c3VlUJ6Ek3btBUlzfsWZJKaUg7/9OMRRVj1i7JKF+eB4OQs+8P9oYKJBcxycMhAa
5xY4GtPICKmSY0K7gzW3PvS6n5vxO7Xsg2VZflYrz41tPDjZY+PsQKm660n/wtqdqkI3DDUNBHx+
aWdwPuRL2XlhRkEzh2djlUDsuUl9zvJwAltAbqu+O38fyt+TpvqTOQccN1t134zxZnALH1x7cf4Y
Txbu1sI3yWuMGjRpn/TE8k26S0Hi2ZjWizZTyem7CL+WGViQNi7QzhBd1c9noGIF8mTZXB1p89vo
+wDo0w3hP2M0Y0ol9tZ256ktYT2dPm7hlSZkJYaDPqg+gzdmmWxNL6/YswEJ13qimFB9qmGEWu9O
EVFHkgRc25Sng1jOxslhVnstxQ2L76Ov0h/SH978evsZPjUgBMRFNdvdwLAnB4cETd+gCqmGVPl5
3cqloub5wn8gFk7G0XrlgAZ9wH+zTjU3uamArxfHAbeqa2xcm44+8gLQ43PUEmlMxYLOKy7oGjDe
DfDJP9q8/KUl7jeQMstWcHWbLHQPQCSA5VCE4Jdm4zaOhwmIySMvnxvje6ffmoVbBg/XhSQj+Nou
ovOy5slggukKffxIKJHGN73e12oZVHN1r4AwALcKns8o1p/vlb41h9xRsuqYusmmmfeGXUlCSn3N
FSPD8V8TwvmlQ4wnyJBWRzxn7JB2Ntu71DT9TkcFCBTOyc4AHdlUKVnQ82b6AgXg8s5iEw31rIPm
Mstcn2vJP04OIDK30PzX0gRklEUM2p4U7FysndMNwlZ740xAZM4uYaEzmYPvufBrRHPyzxzgkxEJ
MfIM2aUU1oFLR2p5ok8DleX61jwEOuyR5f1I5AsHzBnzYs4BnD1m1o+eQWG53qt6IVmY9aX/rxGx
XDaCM5SiQob6hJZryAlC8Sc2R4mRy7Lqso/Biw6g5KJcKHYLVHk9tYwq5TEn9UNakjA3+YYb2UvZ
aqE1FxsouN7nRHUCnc+bxMY7wKw31z3J6nE9+Q3CJneMoR9IA9Wqon2ykwwp87cJleXrRlan00Nb
zqIXbqD17fwkkRjwEmZX1dEieN3gNjSsm2XCl7k8MSE4drPIdSUfu+qoIrifQUtJnHscXslAVmfr
xIqQiQK/x9g3IwYCHcEAwmXBmHrQ2N5en65Vr3BiRdjiHu96qG/XFViq3nMP0Avz3qtf80RyF0rM
iMWMyi3hUiAnfgQ7xuNc6z6PM9/Uf86GJK8mWX4RIIGdr7STifF0BsFspciwK7+uT5lkYSzBkaYE
uAzaYCyd1mzG3LrLuhSNC66Ee2PdDARhgWpCYlrshClhZqGgrID4/MJ5DAnJV3QMXx/K+rL8tbHM
5snVbudTbxDeVsdRt/2s/6IoThAXbGNOsjrT+rr8tSQcy7S344YlGA3h3zNVee853pzXByMzsQz2
ZDCx43VMGWCiZnxC0a956WtHEgQvx+HiGeD9HYbwDKg05hWmDRvQ0H2Lu6PhTJvZ/I6sx5iagZcl
gTFJYOhrawQ6IRN9HM5KizWpwMGR69jRubYjdeHr6aNXbeJCRie3bgfVCHTJoegnvm4bb4o9u3IR
DiPNMwwlyvMjJFwPTSpBoayt08Jc8/+GhDlsTaUfrMaGh1YPnUODiskaC9eOzokF8RlNOhV9Djos
9M4vVX832odulGyE5UeKG+HUhHCX6alWNshuYT/X27FECNx6B4o37qB8B59B0A6/b9/cC8Id2c4F
vOMKm5vjRTo6SPYdx/Hdgki0WUkaPteedwh00O6JBkn0ggnXjTf2CthtyvpYaSCysXZj8iMZ83Dw
flbQHLg+mNXJA2nI8qAG8YKYUMVTteVebZdHqLOHxIiDojlW1U+GRlplupN2V69uB+g3AuGF+gS6
Jc8dgzlAaC21vPJYp8yv4xdVqfxaxo8uMyLsaj11PQWdroAhsO5tHOljwaxAg4j39albc0CI4cGK
a6Ll5YI3jeg1JDqMsjoWLNvmyBLWvwG1AuKhhjJ6GVCr2rCcSIyuuoYTo8LmA4th1+ljjpK3d0xY
GbI4bEAoYRkyvOvqJIKDEc2BaBy56P7sPG8k47Ixeu3Rokgs7NJB4n1WxwLmACSjPBBniW5uNvu6
b1RAxyq8WYl36NreT8sn1329vlCrXg5gXACwkZFyxKq4GjOCRsWhPDatdphN9qq4TBLrrM4WoN0o
iIHd4YLOFHwRqVkrABmN3k81+zpBcaZ/vz6Kte0GICaIWoFaBKudEOsoiVrYboz7jvXq3qYTAPVe
6GlfmfWvenpL2kdryD6x2U5NGuenFXk8pc/QVHNM4/YwgtDU5lDodLX7bs7ero9ubQJxsaLMgs2A
Xsxl9KcRA7jnRijJIsROkZZvfxjU8JWb4ZB4LQANhWo+hMNwagUjrkGZTWtMoUvqZ7Wx97GLJqXr
A7lgHIVwIa5seFJg/QGFF/MHs+Ixz5jS/ks7aU96E28ZiV81o9oV+Y8yBpVudiy85SWu3SvKV8v4
jioHqNTBIyb5IcuGOL0Xlx8CHAjSJaDLBnHZMuUnU1qktNZmxx2+kNZ7LlXvR1+Rwc9TYvpDnu3A
xrOfTfOuzOKd06o/jQRYfYvbgySwFfftx89AAdLAvQidTRF76FKvRfoQP0OLxy1QxruRmknYs+lt
bhKkTXNkslwQnvkGd2Vgi483xvkcoCXRBOMvqJ68RUjgfA5iEKJArW7ovnCUs3dgeSnvHVpBBBbN
+U5KdoqtfIVqu/ulYfSeZNY/nTH+MePutzYPb2OMbGrqkUh1U4jF6KX6SEA0ve1QGthAZOMF6Hw9
RE9+hQIVD8FAvU8s8OrP87Z2+L3h8Ud4isChJCyGFHmXudoNdr/8R++jZ/Kh5XXtp43zB4J6B2vU
shBaZlngxumWN9YuRX1xzMGGTNt4q2bq3tNxytUhKnUnCRTAm2JtyMPr20Zwlh9acJgLFFeQWweT
h3DBVJBMUaFJ3EXbdv6W36jd9/F1EFngDKJ6C9CrcAITFOwmpSE0Mti2s78A+9LLeDLXBgBWFfAk
onsTJSJh28el4vHWqPqIzaE6BL2M1kn2fWGC3IxNaQxaicgwggJ8BIPkkXH5feBUkdtHvuRDL0uI
XrIeo2KZSSNtqxhjiEJQeH2FBVeLNVgMLF1+YOi9DPm4E0Mnrx1hYH7vCfi1On+U5QNXbQBTgwAC
fhDcjefnzpyQrdOTmEZTtYMMRKHvJhmoWYge/j0MyEeDjAr9zRfhlxfPZDQVmKjd0O5DNQ65ssll
GMPV1TixIqx2qc9GN5hKF5Xmt8x48srN7YsBVSqAGaBkutJsnNclR6WVRmxqQsXYopjuU1mkurYa
J0bEdmNtNGbKCodGSfPErZ03hlR7uT4O4R3xsRpoGwW1wQennvhmIWCfm8cMpyKdQqXfWF0ADIKZ
hVMSpo3khKwP568t4YSos5sUXVf2UQfguA6CsO2tWm/icMR7IyPtjH9qHHLtAMEr0DWa3k7aniEZ
iC3EV02vpwOgZ32UKPeeFwK7AhzG9XVZ278n62ILB3G2W3RjgKQ4cs0tSspUJlMn+/4yxJMgoxvm
nhPaYgjz+0wCtDh+4vcvbZN4DoPzTewFUrIE/eStQaMye0+2WfP1E59H6RHiHiCAu2gl72Y1G8ZJ
o5E5+0Yb6JJTsTo7J58XZt/UueHyGZ9XdWWT7pWh3N7++1EUQ7f90rd30UNtIMTLDVoOEXcz/0hQ
xL7+/TUni4gZ1BHAW1w28aoMWgCQEh0iuGAfyhoeC3Tdp+kgsbMyUai2geIBrAtAlnpCXKBkM3gq
yp5FdvwbcKjqx83DAMYF0DQUy3G3ijFol9kMhCTOHKlFOE5bXu57vhsVySBWJmuBXuMpC1Fi3N/q
+VmoTRVU5n3KoqHc1XwDmhpC7jNJcmh1pk6MCBGtmpujNqkZi1o8Xd5q/omb+2wQ+vkg0pFkuRVX
LMrofooDNKUYxe4Tq3EyBMHtsSburdEoMYTs1xLuHhQrSMcbc9CLCz8biHD2sllhvLWxGgm9mwFa
oJJ3jWy1Bc9n9rMWo20KE4W2KeTOxi/cO3gy/pb15cauXZ794H4XrNT6SJia1CwC0E1DRVCG5JV9
fxnlif9G35CWAkzFIo1DBuwuKyT+e+WKwyr8/f1Cwo8Ubmk4WseimG+Itm3BQtBsr2+nVROQhAKG
GwxRgD6fD8Fw47IA+HKOwAljNJsp9W1tc93E6iydmBBmqTW6uaTA00Zl9wgyV96+/G/fF2Yp6Yzc
SiYMwRsCZwxxHm7//sLE4AAT7i3ytedTpNEGaMupVyNteqCqElDQEV+3sBL/AYoFYAZedtio4j7t
LQtAoSTTIo9upurOze71+L4wtx7Z6ERia2018IjEvQeaNBA+CgtephODZnWsR4OpAqy/sbssvD6a
tbN9akFYb1DWjAQ4Wz2apjB+zLYzpNskS7K2ax3wZIKfEOzNF1fSBHocbtemFqllCMxQld9l8d31
UazNE6hg8T4Ckwvg88I8OYSYM7cSHtW64pd55YPD5BMWsJ0+JHbQs31xbStNwgHMiUAe4Cd95v++
/ft4wy8UCLhRUXk737fo/sDTqW9YBAwtMYAb/sS5Pv2+MEN9wXjWegg7jHjXq8DvSvbRygqASVCF
YALeqODoFuYnKygfLG0Yown449JPuOT3L7/vJL213HHghsBjHnkk9GGIp041GBq8zXaO0jKE8i01
XzQjur4EMhPCUei6NHfiASYgW5mCMUQDvkJynmUmBO8HVDs0zjhMGMqWpQ8z9bVGYmJtIRa8JAqq
cBx4R5xvpKTkNfNgJTJ3mRq6yu3nALHlfz8vAocS3aka1cDnp6+u+djnt1+iZ58XYj7T7suZDPi8
1W8y5aFygmqS+IoVj3dmQj+fILWOR1XFqzeKv3a9z2uUndHX+InjcDpNxrkRDulGQNi7ORocAGwh
a579ub5ZJcssUvqkWkJHZzkP5vyP8rOo/vWJzzsajh3yyYuQ+PnvTyDu69J6niJULYuB+hn5RNAK
QPtfC8sAT8Ix3QRdA61gIW0CfW/km88MYLmiQSazPLXOP18yHQRtCZ2ihreBmpaB7D26HNULhwRS
6/8YcIRz1rrF6JroS4lc57GAKgsSmKAaCJXZr12J4tfKWiPWW1LUqHLgBhUORYq6gjerWhNVus9+
1xK3J/u6sBBWN4MTZ8bXmyEYELd+wmOc/frFJ54stEJpW/IW32950Jd+LHtQr/hUKPRAqQZeCYsh
xkgkKcd+1AhE9dzvaXvQQWOZ/7x5M8EEqHkBvgBRv6h8VaBgB3HboomKg8IBXLzdp559Xlhf1cmM
FGQbTaQyfxy/jYPspbu2xDgCKAnjPljUhc6XYJhUzVQUo46Y+ejRI+lsyaWzchjQGYPqNsqZoNkV
e/AqRo3RKvQuSuv6YU6zbZ9RP7caP6buRm9kjGsrLhz8mDh6DugXcB6EaxQPLTR7JnMXje6LUpMA
4hPhoEbObWC4JeYAYQ0ivoXna+FOO5+2IlWauIFwc5T+K+58+suQrcvKtAGLgu71hVQJSBFhXcrJ
BQNyW7ZR3oFCIt0OUBzudrT2Hfv9+g5eOSQLYTy4p0Hwhy5JwVuBF8SZJxK3kTVHLgq2xB+s3XUT
K5sMLTeI/9CqgW44seCFnkg7547eRKYbEncnbR6SfF9M7ae9jiOCZuyocL+YRkjnP9d//8qmOv39
nnAKkxGUu3ZsQqCzX97vuhvm+aEcJQGOzIpwL8XJWE9xasAKcDPJ3tRD0gdERqcmm6vl7yc+Fxmh
9t9jaRIwI6BmK/FYslEIJyNVbGrWBkbB6X06bpT2PlZ8Ltu0slEIx4MQ0qutCitOvCuLQG/C6yu+
evz+7lixvaqjDbfHEt/PoVOlHnTlJVW3WQbJUsnRuD5dyO4Ly1FrhGQVrsC63CRV0NND/r2XvS3W
ZwupD3CMgo9QrEtpie21U+s1ETpAQSEvhZSsz9Z/v28Lg6gSY7KtjmDNza88eQDdZZXc1fGDtOy8
6qswjP8MRAx3PId0wzDaTTTqYQ462NRHX+z1lV9fkL8mlrGenA+HxmMBJbYmotoOqoKq91aRTX6j
pvXH/YGyPHKZ6OOB0rCwf0GADrYjtLVEJgCn6XM2DIFkBy9uWwhCkVX5a0EYh0ssPStj+ESr23vD
nVkHVvOaK9s22cTaA5O1pqxusRNzQjnSGDtvsJ0JB8b2WeOPtwMOliTR3+EIt1RTgDs+BfIqavPd
e88kp1AyWWIUh2RarjINk5VooWn7HbBefyDb69SHOPhM5u50KIZwmxROOgInhKFYeuLPUHtOnq9v
4dVT8neuDOEiaQvNpPbAmkgptmhAtdSnedxfNyFZbrGWlEP3MskGTFjdMf9lzGZJ1Lj+fdOAOhIa
dOCzzk+hNdceBMuXW6S7Y9kR3aWf+f1/vy/cUqNW0qGq8X1mba10X8pwGetL8Pf7wulzPDz63Hz5
/fEms8C65Mc3Uqn8x4WAKAsQpYWAU5iiytGSyQErZkTjb3YdKPZDnm+vz9L6KP6aELwUayv0b32E
hp4PdpupBBz6EwsNWk8Lb9cF6y1SZsxOWTdDNuMwQDh13qmOBCax5s5Pv2+cb6QWLB1z6o5NZFvb
qvJJvtWdTdm9X5+oZTlFZ3tqRVgLiLEluTbA++nKe8t2WYlK2DbVQi7DdS1u9JohYUUcZ7DKuoch
UFsneUDye3TH6XM4qUdXxpMmmzphD2tzjITkSJsI+D6WouRzx+cv+fyJl9Tp1AkXRzWo1GAFNgAF
6RS4BxleOJ+40gGp/YA+ooYvPg/qgcSztjjcbh/fqYDUotVP0pa75q9OTQg+XakY16ET20RuudP6
R9f8hL86/b6wjfncz0OW4PtOZHBf+359+8p+vbB9BxQvkW/DhVHWYHPfVDJvvuZHTn+9sGutxB4y
0Nw3UVwfy/yrmr4oMp562RCEzZqC4rHqGLbRzLaxEUzR/zZDQvhRU2DXnBhbaAADRg8gaicxsH7Y
/n+PIjl/7qfiphmMeLmzde15NiHsvJ2TJy37+r8MAyW3cysE9wWvS1gBW4hj3Bk3ysp+3El/FxoE
juff1+wUXDANwgK9RXl1DyGPT/x+w1i02RdmDfHO424/9eMMl1TOocbR3PQZT7GQSaAVY6F1uQgL
MpAfAYQYaWWQdX5h70AFC9af66NYPQ5wRJAoRlkPibfzWQL5a5ESjuOgegg4fU7euxtB/v9eiBMT
wkKXzkgKZNhxT/zipd//uT6A1cN28nVhmcki9j4z5EP6+KX1s1xyFmSfN87np1M6s9UrBE+Ks6uM
O2kAvnrWTn6+4O5Ib+hd6uAwV/bO3dbfnw3Zg1u2wsI+ipuxbO0lIWUVAcsekcepZQ5jfZIAXYYG
HpjGxCeLynqkoy0MAjmpfApy2Tt4dQjWkhJcNGiRPj9fBGPq24KODSJkgmabrU2/sU9AGICBBwZq
UbxeWv3OTVQZ6StrnErkarU7D4oXJpVs1LVBnFoQNmpNeDl7w1hG3PhXXD+a7d5QZUz+FwsBYCAy
tCCDtAygMT7oSk4SBpCUai0FdKNvfQ72iXe3orc6JcGAcHvqZaZrSlY3b3pG/Hy6xxC28wTy1ZvP
HYCHIGOAei1IOZEKFpYccinOWCdT/Wbwag/GsHxQJdH4ylyBOg4lBcRiqJqInY+u4sZJRpLmrVLA
AoZ2e5lrvTjakHxGZwVgh2hwQlFMcB19PvY1EB/1m4ULVH32Qy299QqFBRy4pXcTaAa8Tc83rTLk
leIRL3tLrD0L63p/o2tFrQo8rAAyAKYELKgQx1C7HLgd0/qNoQsZPChxKtlNl0sAzSY0POAWdVFc
EAs+85Q2fdc4zVtp+xCoamU1t8sVAEUliK8BMHBxHkSiQCWpMvTm9cMb1GDVZmt3d5ACcrubRwE1
ziUnj1OneqqYcbTgmnhHWrBNdb0Vehuto2Z460qcmxAW2lUTZdIAqXu1kpdyjmT0VZfrcP55wTUR
JWdtH+PzzSEzS7/IZfTqKwbQP+NBgAYpRhOyN+cb1awgxjH3rftKxnbDHmNqbm6eoDMDgl+CDu8w
QoHMfeWgAaNu7M+SftLLrYQTdjIC4Sx0BsCIdo4RzDUNkdDyf3klemR5ffNKL84CACuQBYO/SuTo
YPNUMzQAl2/6rk3m0FRvRkC5yPCiUIiQElSkuFDPl8Jgusq7ycvfgKbw3btRlWVRLu65DwMIJvFw
QHunqMZmW4TkxqDkb1bxhDJxpv2TDtH11b5cjIVFGTedbS9FPNHvVVSry9wd87eK9aFlBbUZ9KCG
8mQdm5fb9tyOcC4yjRTMi2GHWJ7f/Egzz78+EJkBYTFcKFs2lMFAM5MNm81AS29NBqBHAPIbcE6a
s7BnCQcjj1uDaaM9vQKIO9Rt6HIZFPdivWEBZN3YLouPRW/n+YYqXa+e3WKaX80h7OMwdjZTt7tx
ms5NiAw5CAayys5gQtsa1pMnQ3NdbCfh84J3zXrixO6EzxPtfvgXiO98t7mvZWW8i7VerMD14cpW
0e8nogEKKwfFIYOV9F5RC38CXOn6LK0NY4mU8OiFC7nAAczgyqKpwcdX9jza+5G8EfY+JDfvJx1A
K8Q1aApH8VxMtrdc69SkZXpkvUPRUbUkrGKXk3T++eXvJwEsnzR0Kjb4vDHNm07dJX17816CBUAZ
DBWIKyCvBUcOGEM71ImuRyn1RyfIeXjrKgB+gyWAd0LOAQHa+QiA2iNxg6gkYuWmb++KB9reoTn4
upGVaUIOcRF2A1IGdVRxED2vKq8yrKhOk6DTn+f2eN3A5V7Crzd1JB8QoQGuJGRCeed0c0sSO6LJ
8zRyv/6nQ7q9sV6vm1kZBy6IpQ/IBFBd+2AWPVluy+COUxeKFY3eVlcCQzIK2eeFUeS61+K1gs9T
9dlSez/nt+aAQDgD4pKlhIYuqQspm6710k4lxIrsrvZ/O3kpOdKXvvX/SLuuHbl1IPtFApTDq1od
Zjy2R+p2fCF8HSQq5/T1eziL3duihCbki4Hhh8FUialYrDp1CuBDBGVYm110OOXXOXEIqNS61Lwm
46catM2doniOtf9IGyjOxq5FN0K2Essd62RzUkrFaF5BlOw6YLoNf+1eZdA7wAlHnIOx9LBlulvl
Sc3RH3aorKuunLrI00XlSxvLjNcDZl8G4QfAY9yRy1V50KKhtK4Z0uN43B/j494BoA4OxE9IbkHJ
qqWN2TlVOqLI4qoRr8kPVbrb6i3kr+43AouXWqZzlZV37e+0OD3+/PVh1hwWRWTnWEV/M27+c2do
rNZUyHXIqIvmSR+csflg9d8tffd2XSridpJe21FvqlAUh8fiWRqPIt6/rZGgR5ymqiaYnlbw+hE0
C31YpeFNd/IDuPpN/VPYu0oj77avAAlCBzwnoARXfF8tYElKrJfhbdYPOXkX6QIHdr1jmXzWMxbd
K8HXzU1UWo5q1XRteMOTOukvsQg8vpaPXCIcfLQ4xXmAL748cU4WO1LuKPa19ZCZa0XrvCneZiRE
DE6JxrdL8W1Iy6pXqXMNc/tkts5JYJHY3y8yi3iW4Or8f/lsG9wZDBP9vZocHS2u04wiYI907+X9
lnupgrtBjSnNNCWBCnSUk1q3VPfGTjAEEFEhtARsOohF1eUQRpqk9Tgl0tVuAkQfnJwKztrGGiBK
iWITVGKzbgic00qs3nJKySBX+3OMUk052l2hAQiuAgcAYGK8fNG4YjkCRrRqGVZLrs1zoTvgQ93Z
gxdN1pYK2AjvVrnOxqqpSUOuSpycw856LvqTkXm16plqeyGaLTCDWzOmA4oL8h0U4ANnvNTXjVVe
0wz64tTXihdTECHYFO/g0CFmpqEMiLuF0EWIIjZaEpS3fsudEyBVf7HiaLzC2M0UdNrgV3ygSlOZ
dk6udY8o9alSdzszOuqkZaScGPXc6iFH9W7qzMYxrho61SgHtEV4fA1tTRD6w7O4BkjS0a9qOf9j
VBdDB8Kpa9148k9ZhEHZFG8yui8dYfZVtLIv286qhsS8Kn17aIrTkFqCAWyYJdg7lO+xOBbawHMb
qCwVWgKejAmaZ68qK5TMHNGh6C9m6U4JZ5h0OUv1oYcSkOkgkuVndG+ZBo7d/Sg4p7iMczsJQyjo
JvQLAe/4/tf6UgF3EOSmqGLKpgmIcs95bzn73TGGQ1dxyBCWxluau35k9NbQI2JpV62Yn9Bm+jiX
gofDxkovNHArrep9Rxg7wpVIX6YGnc8vgq20sVlRKavj8YC2gkATcqusNhQVCjIxr2X0on/U+/22
yMAbHeW4QLgjOsNldTOzIWOv5uZ1iD/bHyXty+49iucaqIRUvKSZFV+e5KhQinzosMKgeNa+0+mf
x+LZ7HLXv4XWqHibW/BZVzdPqDlZOpeSdDW/m0Z/UNB3vkTP38IRRe43lhm9PhnruwP+WEREl+OY
1VqWqmR2rkP4pTKNo16WlzTc7evpCyXcZIWaPMchU5IbH4tTKqJCZjuFmyzUmKAAhJHbmeB2Wo4h
Gepkph1xroy6zHL+Mc2ApE/a51jZnYUF9y1WG5htNF7SwNS61CSbaPoDqwiXpp/ONbw+pdZOWaOe
H6/++mjgyYvbAe4pWMNWrzk0STDmos/aW679ys5G+XO/eFQvsxgcmKpQNbgcRVeE1jjmdnNzxlc7
OijFf5TPWT9SzoVWN5Af2gfr0256HMdEjTqIZdj3w+vjDNPgzOM8Eif8NMlPtXFqdt8NqFnG1OPt
gF7ccP6Wk+NkBOk4i9a3/mKZ2RGk0ce9s//mv8CN0RVEG/jIvaROBGGgrLpZKnp4H2Wy+yW9lM/5
GK0cmkRHczqgy5P3mUvzSqBgbZuQmEasG7yimB64GcsZikB6Ied92tya4Vuia4dJQndTBO6zShRI
XJ8DaGLN7BVgUZG8ZL+/c4+duo4Go2zbW9SfK8etRMUxIvncLUqbXqJaC/losD5aLv21d6WXn8/t
1NGwOysdmvYmteHB+D4ZIiDfxvcjN83IJAHcYF2Vl/NjDk1ZEVtub1keufWTAp623SNAkSBeDMhZ
YqvykJAiR2O4eWrSW5x9bY95/223eAvHwGFhNyywxs3/bNqTmZVlfOtsr0EZucCMru82sJ7eiefm
n4YSbtYC4r3U+F495d1//HzuNkizRiPSAPkqoN4/Sjs6PZ6ere83HNzNJiPKQLRkubzTpKjzLCXx
LY2O+nRWyHEU9a/Z2EG2hie0iTYmoITgCyf1vkjBOxrFN3mQ0Wvqqe5vj8ewVoCGnAgaIuiGdCXc
vOUYhoYAdycZ+a1PfOLq7W4vdSmeqb+zEBNNYgCaIB6tp07GCP5uBXzNaJX730bBbVQcwKZACCu/
VW4Re7Oo2xrbiEsHZjkKbqPOJBngr0J8qk+uoX+WjlP3Fb1ud59mxEls0LLBz0MJK1/7i5Q4QMs0
HW91gQ6JKZr87eUBA5UFYsTAvyG0sE6/FalpGZ06djcTFKR+ql53rwKYMhBCB48Z3FX+0dNIYK7r
M3lAo4uXInMOUZjvX2fmqSIxhoY+SANwJ5rmUT1NjTPdKH0Oz5GzO7wAgoM78ZzjFcVjGIU9xKvm
ly67mcd984O4vApQAFAYILOHR8y5LnoKPzurtPlWKU+vqXLZKx2SQZn8lsFA/pBz4jvbmkHuTIcg
+lrYx7ASYNH4M4ArfiGeM3YRUEoxOqUMgTaB1KX9quqeUpyivUFJXg1njxI5qpXQgJpeP5ToWCXq
FM7bO14+Z5DguoZOQyE/d5BomN41qcA/5S8FKADmA7sT8JWNfh8KSSK5H4c+UKqb4ni2jGPg717p
exV8LibUIimpEYEJFNWtq8POXuBoU4ERwBKhCTA4LpGRWdrs2NG6KtGyPujks52/OHtD80w+MkWI
D7JUDOAAS/mdVCtFS6M+QBAGdVKxu396kAN7Q0yCvxGe6VK+GtLU1sADEMRoEUCdxM1+Pp5/ZmXu
rwMMABFUPPsYUTFS3NwEtbRv0I9ibAKjfJIIAKbovvqE2yCRbo8VbWxWtCtmxV5wv9Y06ECUpDjR
aERJTZeEniK4nEXiubOA1mjgNyohfki/SMN3fS/m+m2e7j6fu5WTifb5MEC+LH9T6iAOHs/OxkkD
vgPBKQTpEIh568F851tkWqYhCJmhmXx1Uvpf6FdYdCJunQ2rt9DB7aXCQDsL9FfuAiXyCNoyp0en
QoddgSO8sRDgQsGWNQE1RVqJOxFx3I7OpGKKVN9Sjrt5Y7AOaGBhMwQuMkoO/0qYaWuYY63WQXuS
yM0pBeuw9fU2KzpFxBxFEryPGqlKVulNVQdpfzBSzxgOj9d5Sz4i2jCnsBhwi7hLPxt6S676pAl0
+i6+dNnTfxPPXfokboxCayB+Mm5G9qUSJAo3vp5B6ln4CwkR2L2lNZoyKrVUkpug1jw7PoaW4LUv
kM8HCKtGymlEIH9IPJ24g8CYbhwAJBKQpgVQHFzBfBxVs8eUZqWUB8l46ZKnsESnLH8SsXNvDIKl
KxjpDd4iFg90n+28DAe0YwpK+qLYp0SEHt4wFQv53BpXvQR/uID8uPJV530Vf7ATwUSJhsCts1ah
jbpGoUJGM/WPZu093qXrOwd8zbjNgKGHyVs1kEITVzVqTW0MqO6q+jeENmX1GEb/zL8e61kPA3pw
tcFOaBp7Fi63azvTzDLArBwU8YUek3q3k4ryazDSAvAO8ic4SEvxjVpRdC1t5mDs/kSXei+MB/wQ
gBUqMHEAL2AvcaZi7I0+kUOnDxrwBGhf8t0p7f9VgMoVZMzhxa8sdd8DxmqkQzA0v1Tr185moqxD
GNYYUwM0LMBOvPgaHKVZJU3w4UNySM6oYxfY0vVBgALMPp6BaBKH/MVy/gcrCZGVr8bASAw3rANb
vpJsL2QYowBtLMtOgVYKFo/LWaTAF8YWmtkHLRjE0OOkFTxj1zYJtEuMWRwHgdFkcnt07tIIgLzM
DIyXRv5sl+kxcYqjoXx5fBTeGBiXfh70oP0MgqjwMnD3LCdrJjppo4paQR0Fyk+UKkv6qf7TT79Q
inMJC8HDYePkQRur80HObZ1UGPIIr88J2roIRd1BgTa9j8ezoQCDQWAeAUkLcW1u7efQsQt5zNsg
VUz3PTrs/JV8hKsQDUPPZf6e7sHPUUdR2waAgxzUI9hnBJuXGQduPVg6FRE3FYh64BeW6zEWskUB
g24DM0LzdfqxpR+b4p39Ce14EhFL6uZk3eni9lieSZHTEeiSCryx6EGq9oIBcEpQrwGYAapNwLjL
U5aNdZrB5avxDPrRmufQOu9fbbiTMCcOIIeo2FhOVji0kRTGCfNc3c46ms1uvwaffyefm6BCiWaj
I3EX5PM79JxOLUF++C3Lxa820DuIb8MzWLecMXppmMEi3AUOWGRz/SjHl8afUI/Yyl/M9OCkT3n6
XP5TVYdyOgzEi7NrPb+HCwq88eOpVNhBf/QpzCDdvTSKwnE6VdK6YLJKt5I+9NL3iX6PpQ9Jylgy
jDaYo48qvT1Wu2GrsdNRPgIQAfwvi7srQ63U6iyJcF6/Nt+R/kCS4rGCrT2O/CJeHsD8s72+HNYw
xnmllnMdoLWYVJ6lvSAI7HD0iIRnhXAXfBceg9cohGbRZLUBKYg7Wl5U70WYQQO75/FwAo6AoZqW
I6jHlvRaiZcN/az8M//YOz0sgwzuLJgywGl4AESSAfY8kz4JrOTUhJdQZI/X67uQz7d+GLPJDI2p
SYLJPtTF06ieLVHger3CUIECIYbxQzaW995DbbSUrJ6SoP8V2ydHEdiAzRHciedsTIOaGyedB8yQ
4va5O6ACaS+xIwojUSaCpUXIBXlLPgWlq72uxnqFEZReSDwQehJySYhb9rvfUUtF3BnvVKPK9RKK
dMW3y/fN0/7NhIYxwKKiwgZRYM4nGoe6r9Q2fdtMXXIS8Xiyo7q0UPh6E72/kIVC5JHfq/XQAhFm
1EkgocGYcZY+aD9A25KLqGG2FhzmCA4q6IYR6+dcCJPqVZnqVhygT5rleCo6DPenxxO1OZJ/VfC0
2HGhZGpvmnEQ5kesdqH6Nj305JgKjcfajcSc3Wni3LuYTGQA1V8cOIrbxqe0P00gVeoE99jWEbzX
wp2RumwqO+/tOGipOwwuugM+nq/NUaAMHWW9iNmiF+LSBCayPUiyGSUBmQ+a4jajm2dPRhE81rI1
CtQLMZJYNOJbNU7TlaTTJqPMA0tDAeCp3x+Wx/5k1Fw4G4B48hWZNNUT24zxelbJsbZOtqgr6cb3
sxy8hVtIA+SZj2mrWYPEQtxkgRr9/GHE/+yenYV0pv3OP6BzXQPyUmdBpL4mVrA/b4Rvvvt47pbT
RoSQavgCgTN/cY5m+unx128catSNoHIHBLoInPME6AO4PcKpbeLA6GDFb5Jx2wsJghFfaOAGMCP1
rjYV06AfM/04fHk8gK3Fxd5RDcTkAXzhc9jxlGTGOEdxUMcn4iIu8lj8en5YeROegAzPhCAqd8LM
psnNPITR0+pLVD7NxTtZVHi54WFCB5L8cJKADga/23IH4fLpUPQMW9R+jTv0N/Xy6jy2J/s0WIfm
C6Wuuj+yvdTI2SVtHOZ2GKGxZ9ULXjldLDRWFRF3rpdGRzIYiaQ3QmBg8pbjkvS66CIqpbiXIlch
ryTyHi/OpgI0VNeAZkdPM74YfSaDY+tgfg6k8pk4kmfn3fmxhvWFhCEA6oqdhQAo2vQuhzBak4qG
KGYadK2X6unBjl/K9nmO6cGh+wcDYCFe6Cy/BNgtp8oJZ3Tdk4YwKD7U2rG0BFfrxlwBp4KOdYgu
IBDAe8tSXMVT2ctRkDdPxaFMdrs46A6Aoiek9ljNDV+kl+szVWRwuwfV8CNFxYrAyG4cw4V4dhHe
GVnQEJVRU0J8Qg8kdg6xOXjmXvIYYJFRtAXsuYEgBmIxbDPcKUGqqSd20xdXWfeKvPSmPPKM+NKq
u72CpR7ubaePSZlJHfRY9XUo3Wn49XjTrpfaBmKbXXRg2kEIgBuHY2YpIsYJvbY/TfPd3ArcgbXT
gZcRCyNhqzKMJ7dRu9ga5B45UESJ7W+mPJ3iVymqz6ZWfXs8jvWiQxHcDVShYceC7225HmGV2BPN
OhI00mvencL5ZO53DfDAQIWbhWgu4uv8WNRCc9BUWgqv4Xgs/ylEuImNlViI5+ysnutVoToQL1Vf
7H/KVhA1XFsnFNAhXmgDRo83PJ/by+smV2u1Sa+g2NE0cKF/ddKrST2y33gA6ww4AIve42zo3DgM
pMmswWiza4mmRIYpudbetnU4eygEgB8Cc46oj8Ed8F7XqNnpdn79iHprdwShz+O9tLESC/ncmSgd
tP5NS5Jf9fmoD5d8ECyFSD53ppFGHIBMx/er4yUZT7bADdkQj9QPvBAN4CrADjkXAYyTeZ0pZXqV
HLf4uZchHpO/kM6d6ERv7CIz8/QKqCc4Uht99+UA+QD/s7IkFXlibvL7asDMOzS9zoDdxN4kgiJv
GIqFfG7yNYW0SWpE6dXSj3V/mudDJqJaEang/MBxloYWrdbTq4oWdWhRbJ+VvWxTKA8HXQLz/1hz
ahi+pbnruijV1LLCLNW+WT1Vw24PYCmfDfHuejOMMSymsUivZL6AtEwYdF5P0VI+d4SLMK7mzsEe
DTOv1Lze+ZDupWrEFME4sMsH7csAcec2Uk6MQZsACwnw2EXstRD12FsfM8jHWxoFK+A3giOznCIr
CosszEIzUOsP5cUUwcPWNyd8YSAwUR+OAgac5KX4tEq7UenIFKRe9E8Znfr8MDneXkMH4BYCf6DK
x4MXeMCljgyFvU5j9HKQlK/jeNSc3YZ0KZ+7lCuwQaqpBPmRFpTtq6oJ5K/mCEBJVFWpSIcC/YQW
kcvvj5QebVgjtQtkdAcsdNeoI1e2Pof9r8fztKkHcW/Ag8EDZfIN52utGyVbBriHAtTT9F5WeaVe
iuBoqzOBUaDkVmX+BQoCebeYjJ1VZXHRBUl+RhAzsjxN1M10tWehAlwriMswPgDUQi8nLO7t1LQH
HZkCcs7ay+fH07QhHageEOCB6wvQDL5q2G5QASBN2RRMz4iRhdXxP4nnmTmlvu+bdIb4wX5Rzl28
91ZmcMN/v55P4sY50cy6h/hWOoVHQz/9zdcjwIeKaoZs4KY+TUtkCU11CvoXpbj04dNj8RubB1//
r3juWk5Vk/TEgvgpOdro1hO/pyIS343lxUuHFVXDvWZmY7l5TIlONC4qOaANcbPnyRGlzzbGAAUo
+8NJQ6MQPjzTFqNaDlMkB7lB3FDS3DFDl5hB9HTbGge0wMFgb1vEwJfjMBy8p3DW5CAzvXL0bFF6
e2sY9/KZ/ru7c+xlp4xGyG/kjxl9zYvTTC+7V5vBV1i2VoNN4uHtqlqGlZyQGbHiIx2eQs2tMkGa
Y3MUKIxFrRCA+jb/MIyMPNKVap4Dmp/V8NAnl9192ZGrZfRerB7JghXn+dxqYqLDeGLOgVJ75q9Z
xCG2sc6oadNQDQGoJGLS3JGgBXq8UakGQqI6zKln7q2pwucv5HO3ZzXaLRa6sYIkO6LJLFqO6IL7
bb0GyJ5ADSIM2K2gpFvupHpO9bbsqR5oeuTm5KTTIzF/Pt5K61la6uB369BVdY18TaBQz/kQVbvN
HsSzBzMebCjx5GsMbeSmi2K0tMAcpefmUFSJILW4+f2IgMGRQWUbnibLOZL0os7b0NSDEDeyrQZd
/BcjQFoUyALkdhE95gx3U8hDK3eDEmjVbZRe+/Pj+d9aY9DOoKQKoTDGTrL8/rnpbC10IJ7Gr9Xs
Thl6dPuPVWxNEQMLAQAFgweg+FJFao5xFg+1CsThRZ7eza97xQPFhQJkmApGG8uHXixzts0G8RJf
juuDmwg5aU183iJlCR6Me/ncDi2VnsZNDPlT9WfQrKOutscpfbLbXnDc1vO0VMTPU0U0vRygSEPD
6R5EynR2908VDJ2Nki+WSOFdvMQZBp1QYviVBXqytnXlv1GAFB+jVUHOkueFkaRxmhPU0flOHR1k
VwLvxu4RQCojDAHDPsAUnElylDgylN6U/SrEFe06iuC0rY8D/N87+dxiR2E7mtUI+VJ30BxPTw70
y+MRbGynhQZulS2aODRsoQFtsxX0L+3d8GcsAjxsbCVcPfCzVbxMVFRbLY9cj6tNtrtB9i3rYxp9
lP9illiywWSVVoiic7MEjbEZVlTxLfsSql45u87t8SxtrcO9Bm6WQHyro99xpPitRV0nvzQEmZ8f
j3VsTdK9DrZSd44SaB9n9KmHjkR3rcnLRMizzTHg+gQ0E5HCleUOJ7hhoL1V/Fn/oacvDrBgvcAR
2xwCKg6Yh4H7jWdgyMKhcPooV/wy7d3+Yuv7nRjkue8UcE9cNZcTI2sbxR+ML92pbQQI2c3vx92A
ttDwkEBOv1yCaZhpbZSO4vfR0Q69LPoLc4GM6P/J5xG+YT5XE0lMxafKOaZP1X5fHtODOKGGCwJY
a/7JiUdCGvYEvV1685Pd3j493qBbpgKEM4x/DrFmQG6Xs9PK+axFlSb7k+FmHch6XTA99aLq9k0t
CuLlKiILrGMDpwURczNNZtlvp1M+vJaDV1QXYeuMrZVGcT6w4mj9hswV52fYSUfNYZJlv26OyXMs
HR9PFZsK7pJm5cioCEAKFI9D7iwnSe80khPLPkVXx+Ik/ynH86SdDOUWimKTG8caYT2oQUwPPjHP
u2GWQ1STLJL9PjybsWdEh92tzBkjxr0KNpl3linNpWFQJ4yGJNcG/VZFfHQbS864GGGYLPyn8XwY
Ul6Bq9HRZt+2SlcqWhdNEUflJaGCVdmaqns97PeLcQx57CT67Ev6MWoOTnYuRJTZbN/wC48KTXB6
IBiNRzXnEIzwcopWd2Y/VJ6m8Rn1LP3nQUSlvDkO5KLhXrKX0OoxWrdmZPXy7E/Kua7PdX4u94fG
WMEbWJRR9I6qB/6tJTu9ZOsgGPfNQ5wmB30u9nuXKGYBftYECAFgV24tSBOWPfy/yZ/bA5y/xHt8
ADe2FPBKb7S3NjuB3Dp0RE1wVcia35in1v5plRFiAicRC/HGaiPqjc44INdD0puHD/YIMs1Vomh+
nL5kbe3VEwWS7E9eOIchFLzstkaEQBnej3h7bdj2WtWjNB11346bo248o0m31rnpbmZ8HHYUOfy/
Hj6u2DC+WrSI1v3B/mDRyu12V3xxCjhnsJRavFI1KJCTZ2A20liw9BunA5tKwaZi1a1wCZenPDOI
VqCphuEX7UulXqr8RWl3Eh68zREic28PF4BnuM07JGE0t3Jp+FRvjoo9eONfODoYxL8auAsko3ZL
TbMw/DS+jcdRRDmxcT8hFwGsA6hwGbyWE0+VOaJ5qei+iS4L5J1Onx3zFCfvUHYvfLBursedLu6q
nZpR75GR0v28U91UPdil11l/8ZRcDIhb9K6rp7h5U9Iefsv7Y70wsmCGQkkIvBJwUSy3lDWVo+SU
pe5L1aWML5fHtmrDF0FRGbIdAEqBO4sPSCSamWaZEuJApK70IxMhXbfm/148t9Z50ZkTraju9zqa
OR3a+sXWBckC5hdzt95iBNwS22FGhj7DCML8jABykXuRdsmlI4AbhTua+71oHGzA/rAQ7Iez7YXT
DGUyJro/Mp63I+0ElnZzPUB9yCBZyEzwr9UiGYE1NGbdN6JzmbqOiB13a0GAPMaOAjM7clyc9UAT
g8pOy1L1teHU5SetchMR7fjWZXGvglvzNBqGFDkW1Y9Q2DN7o/pcRIdkdykWLDlcTgbxBJxpRSs7
kFAyCyVUfSM7RF960R2+tQ7woDUNqWsbpTzcPA2zVCi61qh4sL5Y5QdDRDm+dXvDa8YTAEgvBJY5
+a1hmHHW4fM741tkf0qzE0FdUv9Jc74+PuBbq8EqYZinw6wu96SpVMTC515CfKJ+os6xnJ/05kkR
sSFsHcJ7LdyxUPLGjrMCw6HOYR5P4TvwRg/WmRJX+0PIX1yyDJKCKCoehKu66rBCwmqSUix9fax/
5fFFCNDfWn2WZEYjILwKHJ7oPDPSuXDY5uqNgKIvsKgF2uaiAJj4xrmEQ8jZrKyftLJHnBsj8ML3
knyo348i0MXWSWc8G/+ng7uVLHAuSpJjsPf492g8tcql6/883lub0wTcCwI67MfkVj3uKpppBlF8
VXq14me02tgrH82eECyHMw1XClX0y6uPNDLarg8GHOkidesfgyw6hesBALQLpjwYXEAv0LZqqWCW
Vbz3JfjQ47u5NN283Q1UZCVQqPJhEHSGsOWCOkSZxlpKDJjzWD7aY3KIZsH1tzYkqMkHiBBgSHiG
q+L/kICbOuky3a9ab06+oXYb2WY5/K5p3v7FYKkXFeUkYKjkLWJTTxHakrS6T96P5jPJn/5GPKKD
qG4ENpKPZo+t2vRGjItPTt71oNhsrn8hHz4z8pysrS4PpK5z8M5IFBmFZjqk/blV/cfy18cN84Kn
N2MvYlhLzk2LrHS0YycykE/Aq/UC9p9E5Ext7FbGtMFelqhpWPUAAsSmDA1dkv0T0eVzQfdS5OJp
x7xA8P6DBBx5Qu44G+VcS0UOi6E30/FDV43Hx1O08f2MxQ4GCY1t0MKSu4oUPY8LOiSaL9nfer+r
9q8w3BcLqwBQKlxC7qwBRpCxrpyaD/7dcvis74/DIx7xr/zV4zRMc8usbc0foj9T8RKPheuM5/1T
BIPESGCBqgXobGmQagPEMIYyaH6CDUS/N7rIf11vU4QKEFuB84RDgL26VCC3I8hZy7j3pfSUoVSP
ujQUGIotFSCFwa0JqgdtFV1pjDZBfavU+tV8iSw/TS6aiFB4U4WFPifgFUZJDI+WazqKDtO63vpK
etDRzlBxDVswivUVDRv3VkMM2MUaYlNHiTqSyhr8cPyO6rkxfi7ng70/SQhaByREYL+RMAdUZbkc
6lQYkTyZg++AMT8qqRvtzipAAWOZNeHxw9PkzpyTaTGS2uHol19j8kkXQRbWft9SPLdf0eRbtfsC
4uUSWP/Is0KA5VR3MFW3rd3M6T1ZEqBh1gvD4v8wICxPv7YiWh1RxZTCwkcLXGdQXT0+0lA7lHu7
4MInx12E4hhGOIyXALc0QCblXa8ruV+4JnDtjhDbvr65IRyuvwqIIerH+Kce0JL5GM9T7keo8j6a
f5zJVZWjqIvV+qgwLW9ZN3D2r5pMISsTzbSHlgSITFerIlf03mMTsXyALzTwdXBF0qcGuNtzHyxQ
oPCJRfw3m/LBIQLYClBWICVYnpGo0ZquRH7SR7VgdtDC3Rc3rBTaHQPFxaIrvF8zoqGHZkRJ7kvD
1Yp9Kz8KYWhbI2B39hvjHSsYXI5AR2+MrAPPlF/Mufs0RSLHYGuNWW8jtFlDoZjCR9TQNDu2myls
/Cg95FZ9aZXpUu0H38Co3ynh3ixzl3QNHaEklz2pckmw9+Yz3tpXInGB1YAbtZyjZtK6nrRZ7Rsu
HY+65P2FeLApIK6CKNfKe40ccDKTfCoR5wqBG/5SfPsL+azeF54rsgo8QWYtkXiMa8gn5efsLMef
9ovHWwi5BABTkRPhXkJTUVZxju5ePu286ZYP7m7xiILCN4MZQiMAHvmkm0RBBzS19eXvY/M85rth
SawS81/x3NfPFeYrohDfmV70Osu7nSaIh2sGMC8YplavOBTAx60FpgY//K533zRQ5z+enY3jBfYi
ZKMABQdcm1/buLSlKprSzpel2pXxCE0LzxJFUDZsBJQAxoM4DaJOPB7corKEgpus8zOjPCRHQkX5
+Y17842+FQg3NCtEZc/ygBUFiF06g7T+ZL4by2c6vptYDzfBOduaK2Ak4JqBS9dGEHOpxWmbKowl
zNU0Z26Y/27U36okIhjZmqs7JTbndfSIaxRmj7lqjK/VocsFZ3ljDAwCy94RQD+DxHU5hhEpnLqT
lcaXyDlWD/W8/8ZZyGf671LBSinbWWFAPmqSJec2aIdZxO+54VvA6UPNFoJkrC0WtwxqlDnKaCet
32CFa2XydPVrkwdjHoTdl8enY2MxWB0DONBw/cCwcveC3NRKN+Zl7X9VHD+dBHO1ls7KnxlyCJWM
6GDOvVc6NA5rVSrrfn3SmgtpBQzZG+Jx2yDUh8ymxspjuaWYVaOM8lHzwzJ06zp2d/NAsLcDsGfg
1EOJ0joXLEvWGBsTwjPh7+c++rV37k3QTEC4AzjJGjOU9lWrKHFv+NP7tPlASsGLem0yUFqLKCjq
SKBk1Vs6zo2G6rmi+k3tRsahdjxSX4xO4NBvrAEoARmADr4LLlDOMNl2CGpA0ki+5eb1l4h8fjxH
69OMJCPeQDI4SkFevcKeD5FdKVVp+7RvP3WgIcprDWBJ6dNjNVujuFfD+Xg0NfQpsyp0VlMLV5nd
ftz9ksNCsMwToPrYTXwH6M5sUYqpYK31+qeK9hiC72ezvPTiGWwbwR/maeNRwhklosWqmReq4Wfp
z7A9lV/l4mVUT/J8ouOf3VOF9WZwG/DSAADKqVJsNBRPKg2hsqMcPu/uUorWGDhroExAOaaJzgkc
Snw2tGjuZcn0c9WNy0srelFtrPRCPmeSbCrHk6xQy1euNUlcO+wE/saGAgT34MwAqY0XrsoNIE6k
rJnKSvab57h/JdNuAIG5EM99f6+ij56UNLKfuBZxARTfvboL8dxBKDX0rs5GiKeGF0cHKoKSbhgl
NIe1YVXxnMUUcbsHhUgkJgkAYXL+p1BfSPREpJNTC47DxhostLCvuLuj5ckCDUoFZJtm/C7k14Sc
Hs/SehQWnrKIR2IkaC7BH7cukWQ9BbDNH1KgXI5VBxiSO4uezmwulocaWhDyRMNhFinhbQYd4m5G
E5TJt5xzNn+Upo+dqGhiPVEsEw5GQoRKQPXGvz3nRE2VJm6K4KNd6y7syu7DgDo9fDsL3DNjwbkX
gDIiUe5ERWCQ3LWVxN2fokE0Cdyn4DuCxwoGl+VKq7URZ5lN86BLQR1yinZvpIV43q9PSIXL1YL4
SP3EqDCi2+ONtDX/BrLFCPLhgYjWdsvPp2NNldhWsgDUQK7aKW6xG5GAfomm8ZbCggPGUympYZbW
U5hlQeI25GtR7L7WENMBnhAN4tAWGA+45ffPcl5a9ihXgZqDgbZxUdvrPZ6h9c0GDYx/Fn4Mrk7e
Qc31UWmVQqnAlXWIZLdw3sWKK2cveYwun7uzcYjcI5+LHAeirXCZlqPpWimf5WyuAq9xPjiO13UH
01XG3WcCWnAcWIUPrlGemCEDp24TDmgKoGeyR2bn0OwvqFtq4Hyy0U7xqB6hIe3yw0Blb6jOj1dl
bQChAQkOBieEW6+yfX1nYB1QlieFI5dBlTxnBUK4l6Z7bkVwl/XpgLuExX9jYkOCjjPj4dSY5Ywz
EjRtiRITF+WsAkO+pQFZoTfA31ut9XIcVhRHoxPaVaDRT3nxupuDEgx7YDdCxgZZcLwaOfMnkWJW
UkqzYCKvY3zI959uyEfIx8KGgvvN44FKZIMsJyUpuomDU8zQ3Fa67F5otBOHN4PCD7YS3GNdMehs
Ti3j4tJPpfTerJ8BuE0rgdexsZ1Y5BO1xCjQZGz7y2UgppKm9tDngeQm9e/fifOzFhy6DTOCCBDa
ujDcPowtt2ETBI9Ho4Uhl4zkJR4MTxp0rwKp/yi78ehWzdfH87axsRb6uBGlUUX6Ooa+PpqOpt4e
ZVHyae0dIOyNEwhHE67yqhVkL8fzmIwgcCTVySaRq9tupQuO+dYoWDrfAg8lg6Jw3mAIzuk8J0oR
dNN3Vf09ixAcW2NAwBWdLOETsoDNct2V1LK61FZBcnnVWtep39HUf7wOWzuL2ShgwXBRY8aWGqoE
eN8aRLNBkR31/FWKr0g3KoLtuzlNIHiHHUHwG/mUpRJUfZd21iZ5UDm/s2sXC/bS1iyxxDv27xaa
zU4jkE7NRhaU82/N+aRUn9Xpz+Np2lKBaNP/lgwqq1KQIo76dKpIFlT9i22d+9FTicATYbZu6c0i
Q4NQE0wJQ9Xw5b9O1WqgXs7TwMl8GUOIP5Wq5k74J5P/Ie3LeuRUlm5/ERLz8ArU0INdtKs9vqC2
tw8kMyRT8uvvyj66ZxcJKkR/29uD1FIGOURkZMSKFa/3Z7OyH8A1oQ8SdgQFKAtlH3Nc5L0Bo2V9
N1GAurEfq8Oj0QIqjBC2QXxrvt0hm8KmJWBAzF5J5212QFoslIpaHCTgERTHvxAbmg8f5XYfT6Fc
X4fxggCSy5Rj0xz0+CRHu91zCLA48xFucx5s5DO9uca1sRq6pumqq5bn3qmKtgic1qaCu4k/9cAl
t2ALN5nE1NhuMb4CXmHmg1DLp39o/RaXv3duOV8q5A/wooSmYFLzmWRp0mpjoTdXEwjGQ77VeHSx
5agIQE9ZpPl5dfaiXEPtpKHRzLK5Fs1Zkh+VvSkWzpGLPDJwybx/h5hMpnka9noWN9dG+0900IoN
7V77etRKA4ZnwK/Fe3K+ONNQmHZqqs3VUf0/7W5yInz87ej8ENwcoqrLzc4iWnOt8zfP1DZeGAvL
JIzOL/ab0fWkjXo0LGiuvxL2Rfo1dN/2HhxAUBAfRWUiSuGQvZmPj1CQU/ZR11wVcijJYYsmfLn0
8+EFDRtlOaNFhuE7+kyqr9kWgcnK+EBYIreFoivc0mL/nWGK0nTMk/E6WINvlI2vft+9PujHBh8A
teQghhJxWVFIs9gk3XCNHZfGn2Jp//hI8fH+jbh2lryZpmLWzEbB1bU9UqdC7HUrHscP9+zeAUET
bCmS6whxAA4sbPCUpxlTrdi4OukvI7kS1HLJxy1I8PKUImQJ8hUo8So9pxEy1HkR/Uq/aNrotzQ/
xFtU8CtbPZMheBl9a7Vw0SGDENUnw7da23o3cl0SlwoZZB0hIf4mEt+/etl1OVEgoYr9XPsMa3LM
ir8ye0DVYyr3D/dP1sqawQsA/QHy+hyUyn9+o9kyyFizAjReV3uSz6nsg6cQbcFP+4WAzgQUl7zL
LOTMhVSVroTRwLSr1X+frEOvncvdZNjIx+JNgUsblcdLfAiaOoZWlKcaVNBXknPUuvensLLvyEEh
Gwu8H/4TH3kGwtRaTAvtmksHanjKbpZOnjRAEoo/6NF7VNTwPJVDJ6WOfW2N38NbTLON71/Z59vx
xYi+SS30PUEo9ZpVPe8loYMG0dwi115ZpJkQwWlSmojZcQEh6IRcm2dp4xitDY97E8Qy8PsQbuQ/
vzmrakInYC9NC6+Hx7+RvaEJy9EBX8crC3S7oPZB7no+OpqCapJGOu3aNk/Sg52f7x+gpQWcDy+s
TamnukpjDC9Xz4710E8PAztZ6e68PsoZb2ch2Kcsn4Yqk1rtWkx/pvGV/L4/i61FEuy4WtEqwu2g
Xav2nH8qtI0dXl0k2COE22H7EC+d7wEACYVJKgNfLx/t1GWVq/8tnb0JaywR3oeA7qK9OR7UgskL
KyVOqwSXXT7qrsNKt6g3lG1tlYARRgNMhBbxXOTTvDmoIPgpcpI4xhUdXFwC8v/dTdP4FG4EWHMB
ZlJOSYW8/rXTenew/VBu976meVksaAPwZkdmBbLmEqS61xBfVPXrtwodo81wK+iwtkTISnAkPgLX
iygv6OtTolWdeR3KzGta1xqkjU3gazC/R+EHoJ0jHoiIvaM123wGXarHuKdb69oPn6fId/KH4dR8
cYr9GjETI7jGUp6kkWNDTEV83Y92t0aEy4QEF1DaiGgAbC7sgz2FDGXArX6N6YH2h3arUPn97p0v
E4I+qGuDRoB7B6dqvkyaXThFYcvhVblQy3DVInJD40+lf3VI6UmVp3RutbfhPG5o1EYgXQRAJ6Cc
YsQp7MzStsYqvMZRdAol6fiy10pxvAivkUDaAqAIQf/KvHUoUCnktWNu2x4kcyOKsjy8GB8+Jvc1
gagR2UdSw4zzTkvJa4JmQ6Dj268cGB+9I8Abyf8WQ1lOV3VyBpzFVVEb18pPwOV9YIFuBAinioaj
XrEaAir5SF9ldbfxgB+D9zmiou+VmcLwct+ihr+KpCvifWkFPORGimi5/hgfOwCkH/coxeBMqkRS
Ww6hdM2tp0I5DVuFsUtnCa1C35WCQ9gWpkOVWkTRFCN9taeHwnlNzGPBdl9CcxGC2SjG2pC7FiIM
yUf0LY/2IhTgbvOIMYiQcNUtuNki4C1To7DTV11+yB/LLTaLlR0ARERHtAdlBHhUCd5MP8TZkE9S
8lr8iVsv381dh6/H5YzbByU2oFsSVietczWvmZO+on0K6hPK73uP/3x4IeKt9o3ZWj2Gz4snu/vU
WBvnf3n1zMa3BTcGlH522usYX+m8ysrBmuCmpZuSxiN2tuFXrpxVPKgQNEEWEFe2GDoZE9OMMycv
Xi3za9n17jielGljPku3jIPj/pXBT8ONP1PnFMn9CjKkQzWATPCgRIkbHnZvykyI4JbZYOEPsxBC
SlTUT8nTVOxXCQRzcfGgmQ0yvmKp7UBDswjDrHj9RtmnMdkLwUMAF2MiFqygJ8UC6JdmfTNGRWxd
8/R3W3ra7tYpGB/oUFSdYS+QDhL2ICv7DOVyoXkdZZ88bHZ7WlHo2fDC6qcSmlmi+7J57cl4zMi1
TNnGIVqVAHgc0u248nXRH8tUYk79NGCBGsslYJkwhg0JK6qAbAMuHVQbcVIAwSglIVpvyrVtXcGF
2NcHMz2GW236VjQBpQ/wi/FUf1e5uSaUxNDVkvb2FXhJT08+l9JTFTVetruaQEXqAXEZ8GuD1B/J
8bmcKicZ0ezOvkZJ9RQ+5psuzIqJmgkQLGysxnHD+tG+pv9pqB87R4N4VuZbW9WYwoIBOs0BqXhS
IwOBFLlI9hGpTp+D7Ep7JcbTj1NZPKc/dpmN/wpArQsSJ0iiLG6ijNIWNPed9ir3kW+ha3Gv+v83
Cep8L2jeAnoRYwqojJBO4QcmoKKgAA86uDLwZ4TLKC7w0CqpguF16USS+LzPWeULhOA051DFQwtL
JGp2glRKbI76q6b+x3mLtG/3V0fcYPTuRmgaZGZwmLjmCUrnyLTLm6hMXuLYrxS3MV+01B+0jeCM
oNqo+sJLEYU1PIgIHJ6IWKSlRu1oqGMUDj8ozWvSfBu1nev0LoLfDlgxG+RjgsqlylDDK7Ojl7A5
2sq1SIL7CyXYPz4FC8YPbBgo6+W6PT9GBTpHM2eKwqBOIlfRX9WdLTffBcDlBsocSTIQCgoTyIqi
k1SqO0E+HOSj1R/2fz98VhT0Al/OCbDn36/YlcWUyHCCrP/83Bv7OoO9fzzy0ghd8V6uCzDnKGuF
IpeWg4ZauBm+D/nGi2flmIJeHgFcfkShaNr86xNTSjQWD9ELNdww+aOZnuq4TbTh1a9LQfdqOK2I
a4iv9TwCRmoa5eglUh81dOUzvLg4tVvP5xVl4HAvxH+Q/kbiWFQ5ra/qHmnSIGsMl2nAnjzsJALg
24EHHOC7sEo4SyKZvWKH7dQgFRu0rac35822WisLhWoUhFnhdMDFF4OtuUzslLUyzmoJuq/BlZ3H
ChzVw058DuaBXQfcCAA/EwtlC4d2zGwjUpvICaY/bXrJvnX97nMLAZyOVwNjDqACgnWNDLtojMi2
gyJ6BiOsuc+rfP9+gGawVLw5H/41P7aKRBHGyFQ7sKQj+2QkG2Z1aZP4RqNoHuVHiP6IUb5mHExj
cuwp6JQHU32eyuNem4ENANMsb7aO5g6acLcVNKKmU4xT0Hafx+Qh3uLBW/v+m/HFXuJDaEm2QjC+
c8lCb9zpUGL18QtZSxC28yoC0WUdLRux6DGcAgQpXU1+RM6SJVvsqWtzuBUiHFFq5MZggogySEHx
Jbk7Y0mLOQhb4EzEpOgXPwWW7uklaqh+7t9i5KtQU2uj3gIZ3vkJZVbNzLSSpiCnvwKqvd0ffWnq
UHXEQUScKhXhZuHr8ZRwNFJ0RqA4F4UGTfHEyOt9ESvrzzkKUF+G5CEK5QQVkysJrDN6bQRo4+Vm
j3H0z/3x+SfeBFj5BqCiFnlcmCC8TkSgUqamE3D3oRWoxT9Te8oJc8FR4aIdmSsrPrzjjbj32nz4
kbUxKxhvMUvGwrbleH8zgH312PCYmFudgbckCFveN1kaD6h1CiJc1rntUuv1/pItbwdA8RFcguUA
RdmiGVlpO4VdIToWlLlxMJ3joBMXKRs36nbSY2m4hNB4DssF5AaoKiz+JTeRDYb+ecVgdVpAC8eL
mSvRrQD+4gRzCUDmoy4MT6FFYnc0JDvMSK0GXfmk/1WHJ2Vnh8T3OQCViP9xn3IU53wOktnbaPKt
6EGeuX3+kNt7jThyQFgZBJfeuz2J0dZBkfBMDdUxMItDIT2l7fX+bq+skIa4DMDNqA9fpu67LJH0
vKtYIGdoyfxJp49SvNf3xhRQtoBoOgRwjMB8icyozPSiiqYArXTPWu4j3f6BRYLnylF2FtqeyYIV
l0lq22WosqDIQXRSES/R9+o195eQTIQp4czUYlIxc8bSbCxtDLQod/OidD9wjgAtAgoRthD9uEUW
D7utFac1JjWwc4pmVSdpi99LiDnwgzoTIOxCo2tZB64eNUC1jatox7h7GKrIS5KfnbovK/dfUYBl
A2zMowJiv0F5QrwgyQotsMw/ZviW7t9trmn/f3hVCPCOqTPZrMgwvFupiTtlu29t4JgQOOGkRijw
ABfX/MCimaQBvhOZBSgGCys33bi0V1SO5wbQuYXXty/6GDXNSBArS6ZAoT/MwTXbk7aT/InvwEwE
v0RuLKtOTXPsaT4FxPL1t0Y55M2ZbjGpL26idyGgQUblPJ7UImMcVXJVoxOEaJNvMK/YG7367yT+
HV8I/YRMAkt0VMEBrI69c4qU49Ce1XEjML2+G/9KEQw4bW3WFT2kaKjm1VzyQ9uax6oEVDECVgam
wwVAMSwoCIQ7iwVG+anovZEGZOueW9sKnFZEpxGyhBkUlDttbcKYpMONNdzWLbfwCGszuB1eDG7Y
renkPYaPO8tX//YvPUpH7t9D/AtnjhoOE9qTQiEQIOAF0PMTyyjgPyxBpSrKeEjlRQ/T6Jk72z6+
q4WOmm0wBII7f1FrKFsSmkgTGSeKHqXDOB32zwHRH545Az5qgcBO4exQBHFY4FinRPKn7FNkn8Mt
tVvbDO4OgBsVrhMAa/OVMqawjAudsCAZnuIfXe3L8QfmwTvdoS4FcWPA1ucSorqPQ7uZpiALL6X+
YmeyOySetIW647eyuOU3YkRqjBzVFqGkYjcKxQepZTN9L+mjYvi5is6r5/tbs3L7wRVEBNxG9omf
sPmUGpsMThfiIWZIL7AlOTtWzROCUOZWzGNFE3moC1E6tCxHvEvQRCorLGVWJwfl9BpOR2N4uD+R
1fGRk+CnGAov+glVGeVKP9ZKQB1vZG69lX3fGl/4frmZoqLTMiVQncRLUflZ735yI6/MMa+IhyNh
hwM83wq5jdU8Y5ocyHHqqv7k7ARCci0HqIazsAI4j8acwvGtbDrkObIhgf2JJZqLRmYbzuCKreI8
rEhBwQ1Z8ph2RSoXEn/VT6U7DJ75TXIOqNy7v9Erao6yHcTcEejj2RvhXtKswrYaC0/7voZPq4KP
UJfdPt5qlLq23/A4ET4A+Su4WQVnSk1D3QonCiXUWs9xqFfsDaJhN/DA4xFAFHgDUDPf7ibSjUKu
TLgiIF0znpJxC92+PoN/BQgnVjMnBJJabQr0+mgOj+3f/fvA0flojoosPILX8+8fm8FqWahMQfKT
yY+2FoRbxFarE+CNxVGBiYCL6Ec51hBPidNNcP3/qQrXAMHb/SksBWiosAesk3NRA3IpaFwJ2jhD
Icy8lMojeSLh7h2eDy+8vsCIaypTgeGLZ7v0nK3+9EtFQNkiluU9MYHksqDOVpHopZwbxkWp0f/u
aJFzszu7As6yGxEi8lWjYVPEFUQ4xy497i2dgkHiOEhUX8LLBFOc+IZXyqjQauj6RemP1cGINu62
pTmCHeXF1RABgyFSpFoRwKhKpNgXZbx2uNBqg6KI5KxvuQUrx4jTcMC1AY6DpyfmmkATEtWS0tsX
Iv/qnwr7x/1TutxnHqNBd1teLsSzgPPho0xpeymf8ktfurLRuxbV3GYjRbScAphEOBUUoFn8mhCV
uWSGnmpldmHEK18Y8e9PgX/i3KOZD8/F3zy7EqUd4sHA8KHxcyIHqX0+DOFL3Z6S9qTsxDnjVCHJ
ZXGqBsRX4M0KLg2o/qzEbkt6qVSfSqey3DhWy7Xi4GD+mEDJOFLkgtWI9UqlWVvTS/tPn7k7CSHf
vx4OEk82AmW5SDk6aVbXyZTSy+hKA3MTlEfe34ulx4cySNC14N21FryOUe+egW5cubCy8drYbZzO
L6MDRSNQ+XBf1MpKQRQHi+JPPrP5tlPEVuik6cpFMx8y80XZiUfhI8JV4gFG3rpqQS0/OUSaatRO
XFS0npZVdDLdarm31D2co3evDO4xIlyC7oWUUa0JNe2iG8epemTTkZHj7kWCCPis0HFYcTGdMxEs
YEZN7ZL0pzL22VbkfWUK/O7EHsCULzP8RhrlKhqZj5epeZCcY6Q9a1sxuqWhfecrAeEefCUEiARf
KZ2SSJELiEAlXQh/7GxNnjPsVztOivI/IYJaqwYKbUdUNF4kB9xWbrJVo7JcJ+TSTPTcRYE1ILxi
ORibpslIQ7W7SIqvVD7LjuNWmd5S9XAKkZDlUL8V8L+ho7ZjAHnjBYrdp16Re4jgoPFCt7MuDIqB
ZmvIDXIaagRmRd9SVmKi90rdXUK9BGrxe75FBb806LiS4Bnj3QikOVA2c822bUlJ07SFgK/hVyX3
bHZCP7/C04pTM+x2o1CBC2IOuOJgc1x07OFESNJkpeoFrdeS+hQ7G5fT8vTyCl8E+8FlAto6Eata
DWleWjDql4E+J8kREDqFHtnvvVrOheBwYcl4jyZhwVSpj80ij9VLrPq15nb7tZyz+4JPCwWHYJsQ
eUHR1CiaCuj/hclgiH7KVd/aggqtKMitCFHLaSSX1ACh8CVFjjDyiAq80MbdtCVCWCUGVFvh5BCh
jU/prz55aLbaPy0l4Coy4PAjawTDLnq0fUemMq+dMuimX2b2UJb9NovTlgxhFmB+HzNDlcqgkD5l
xVlHgbT2/f5x4i7l3KHCgQWEnpNlwCUU76W+6wmJiBUHLPdLO+gp+tB4HVxc+sKir/dlLW9xCwlC
5F9gUuCYiCEivY87qjc9CVrt4WqEu806mnhznhrgIYG0EktYSdWpsW6EJDDgpI+eY/24//UrmzEb
X/DW5FIbEfLA+FH+ICfnSj6RcreB4lNALzFEbngtPF/AG+/WNiTcfkQmgWwOPittj/25P4e1HQB0
y0BmB2EbXB1zAWrIlAI3UxyEj+xntt9f5vVu/47O7ePN56tyWxIAxeNAk3T3c1VvKfXy1puPL+xA
O+VsUBx8Pel4svyglr9S+a2PLvtv8LkgrjQ3E5n0IrcrLugySH/so5S9/d+2QXAGE6mwSKJj/EJz
697bYhReOam8iw1KG+GyIn4m7LISFnJdO04USJEv/bbpafNBvHKOUJsEy4FXMVdnwTClud1KZGqy
QDGir7n2oCDGvHuJePwd1b54d6HiQDhLmiYNEtHLKAjJY/TojBuatlwi+OJIZyNUjQwkUjrzHQZk
u5FR5dYGknFQ0Filpyk42w975zAXIqySHVsNbqGsDZzsuVc/dd4HhucvSCTk0ZRJpKVs0zwsAZ7r
Ann6pBiPxU6aVvh++HyMC0cAOr3AlGaZbNQmIu1B0rw4XrizyPd9eE5FA2iExX8JkYLBtGJFTuQu
MLJL/DbupAVfDC/Y0pgZStI5UxeEmZ+0byndi4zE6iDVAWwhTDUiBIIO6wVoA9vJ7IJU793saADl
eX97147ojQBHOKJ2b5VWlOldUJp+ovqqfdKb030RSzWezUFE2kpWRORx1LpAb8lBpZJf/f2/CVDn
aoa7nsRpjTm01m/jd6h9ZHj0KuAgAqRrRNwLuO9aaTLGLojOipq6nb1FVrK6QIjIIfrD4xxi8YI5
ALFSd1ABOfxMHuVqX6Hn+xnlJNQW+ggBDSYLW+wA094ohdMFzpmAoLOb9sel4dZhcABqUIABazdf
f7mO1Y61rIaT+mAlr3a9Ee1bOaPg0uY5UgWeMHy7+fjULvvW7FoaVPRQSX5pndv0sPsI8X41qBPi
hnrhssRZ3RRgiKSBXiDE9KRU/9wff/loQyqLg80BQ4ENFRt5tgjrDpGiVYGuH2XTzc1n4pwUslF9
sbZQuJFBDWRzej3x1VahB2Ze10MVNJ3XVg/ZdAj3p94xEcDYUErPM+9iGiVM5EyebAcTYW6leOlW
1fPaQuFNqwPoB+Q/rv/5XjsNXrYh6mECLX4Du6xX4KGQGL7W7PZRUb1ogOwLIWR+bgXDrVbjaA8j
pUHYSi6Yr7eS4is6jdQidgIsZXj1iJWGaS7raN2asKD/oSpPZIulaXV4YKdUk+MtwRo2XybOBQkq
tJIF2XNs/rL07/eP6+rwMEacdxCV2yLT1Ij0h61MQCuCy82TALGgW172qgS8ofAKwd2MTtbzCcSR
rCDGoPWBriFNUFXuVphkTQBKYZGxBPEGL+GeC4jUKk47U+qALmvYs1PuhhsBQ4i+22hFxRmNxPOj
hUaV6NTugqk6FMlxkHy9O+7fBAAIgS9DBIbbPmEGlOUhk6c+oGjAfajwx/7xkWhCSNrAoxyndD5+
WmYDHordGOjqi2l82clnzq8dFBQitsMZ8qFnwq3QN7RgdSP1QdSa/m+p2cLGrW0w8qA8AYR6MAQp
559fVl0WTVMyAAry1qdnNd5wW1aMKdp/8ZQcjihSfsIBIqEyyjZ1+oB1z2rzpJFLR1/278CNCFEJ
pLhpHJZCROEkrh7nrr3hvK9YU41THvNyZ2B2xTBbySRFGlsTkLXwaOefmfp56M7yRkhkbaFQkYxY
JOIiy6LqKDW7cWw7FnTqCzqDUXJq9kddkHoFmQESD6D5xFNwvtdKw2pUDVMWSOSr5HXj9f4+8K2c
h6cAbeDxIof3m0VcZz782NHBNkd1CurmSBsPnBuh8pzCJnVunj4Psn9f3MrJ1cHYgzgY7BM4/YQI
g0aROM31EP5qg870YPMlW1iKlS3RYfUAOgFzxRKaGjsacmYWrFMk2V6tfsqkz3JT7p8G8Gu8XIV3
gVnUeg4ahXmkaQ8+8LfMLfsfu1dpNrywKclYWImVETQeAWKNnsrsAwYKxCfgbIadAixELLppxn40
SOm0AUBryVHZWarP7d9seK6bN+EdK2EaqSsMH6EkQr70xk7K24UA4RhllUmsKgvbgEy2y35Omx1U
Vk4RQs94kCCQCgsrFvPKOnziYYyHwIy90XaT4qkd97v271TpeNwi22CIQSSGHmcDS80+aCpyKpBp
mIZD+YEHnIHHA1QcAKDl+4ERYhGDRGNQo5TULYoNI7uizrPhhYsuavWMTY40BErkl4X3ETVDEAmo
EM67scBTZD1QiIOa4ppuK1/B741LaG2XeWke6G24qRA9bisuJ4QhjTEAprlFT8rcm7T9ngaenrzy
HMAZeNz8E25UoY/HMLWGaQyQx3cPeEfuHx+EFbgYAAiGMyw+Sno70rvebMdAHb0O1X/xxilduUZ5
4SJ/2lrog2AJ348X4zTSMBygad5v+Y32brXVD3vlECHZiuYHnNoYFb3CIQLxSS8DEjwEbXac8tPO
7i+wFXgnwBVDIJJDpER3NXUkLRy5uz2Qv7Lijsb+qPxcgLBEede2BlDA8OdfmPoUjw97LwMMj8J2
/n7m7JXC8hSKMmo0hbNnDaE76d9VY2OLl1owFyB4k12PAtIQ6OJAb45jf2iSy7izrf1/9wDhI/46
55EkwV4PJK7ttrH7IK0/R9LF2LiOV2YACg2EkYBY56RhwhI1DejijIZ2QS6XBysnJxm/R5Yfdu8E
qAxRQQWvGCohFvs5jJJCj5U2aC/m6BxUef+zBww9NwKEZWoTVS70TIMAsNAOdujG2sZeL3UNbioK
8xEoQckq3oZzc6SHNo1DJ7EvuVm5Za55mbwRiFmTAHQdzioI3JC2FSRoxBlkCXzcHDnBc4X9RmJh
a3zhtFpSGRpOnzgXnXlt5tPvu/cY/tC/n6/NF4jIVj+wFsMPlTfmBQi3pt0WG+TtFpCUHF6AFnl8
gjc3Qh21YFhF1fylAV0/2l653VYv6tUlupEgGKSmYeVQq5AQFy/TN2uLamNF29AOh+ezcXPy9/l8
Am2qNswxUucyZccoQXe5B7L/VgPvJk+X88JacGEIh2iMk5RShBQvANm7hly6zrf928yBPYBqKrwX
teChOlqJu6ILrcvgleNrG228qpa3JtbnZnhBkStjmAy1x/AFI+hMc46NY1U/pPb+o4R6LOB6QO+J
dRJhsyTStGzQ8/Ail55KPhvF2+5Vmo0vKANapctKB5THZdI8pz5q+91HODy85vUdMLuA2ujFJNXD
1IQXa/ySuHnycv/zVw7qbHjBVCQRHjlFj+EBdes61578LVqhFU2bSRAWKEN7En3qIKH27O6QKcf7
E1gd3kKCAc1neBxGeAf2eEgnhdWGl9yQ3Qc93V/pgxovMGyguwqybAtTNOq5RLRuCC++mXeeDa6W
/d9/O75gKVgVG3Js9+ElAQ9j9KRNH7B0usFdI1R64SiJjfGQk5HSHgwxl0J6s+O3LTD02gG6GX7B
w0h1Gg4pzJAyPmXG78j4rUobF/KKpeBUC2Ategf5ijNQTalkuoIl0tqDeejP2fTErH/2bwOuY8Q5
weGFKk4hhFSHUQd4LO4D1BnDw3araYugf+WgGkiSg//9nSlHzBOWXWpHTdGbl+6TrV6N7uf9Caws
EugcgCkEexTSYWKWLSrQ/IG0sXXpx+Ix1s/xZ6c8RvlOYm/upaJUEK9Nbk6Xz0FkIvWmKyGmU07R
oetO92excppmwwuXwkTNMgkbDC9dTOeb7drDt/sC+ADzWB4emoA3cVUG74UI+6sdDZ1EGlu6qCRz
w8BuL/C+htZF8nn/xYNcHgLzeJDADRAruyRzSDOqg2aB6bUbtV7qbOz4ylpxOhiu1nCUgJGY+xid
k1mk1HPnEmW+4bgFOyhsYztWzuxMBD90N36YVdSqQaoCjuRLbJ6G5Hh/M1aGR+ACT36AuZGPFN08
Uk4jjC9sd/uDgtUbp3VjD1aWyEFKnmedURi1iB9FcDEquS3iAIxCunRG71pJ23Bj1uaA6AUKfhAA
ACEcDx7fLFE/JEMxaBowQo+TdeyK8/4leu/Xg+Q/UEjis61WRjoOTh4Hg/00eom6/+GMDBgq3pCf
51BuwYlE9IiMetfEgWX9HdvEdV7vf/7aBtyOL1z+ZQGMVp1j/ErHS8TLM4/u5DHmFgnZRiw8fFRE
aUV2MItNcjTQKbzQQvWM7FwWW6dobYtvJQhaIIWjEVaIvlz6LujZIbE3bNLW+ILRa5s0iTMT48t/
88Q3+g8codvPFzwkJpvAITcYvgjhxXt6tf96xh7A80KYH/ELkZVgMADe1SY5RN3KI1ELN2sfSqP1
Rmvj1cyXWTDdSFiApoqz5sGXF5ap7uQiScD0c+l7V59ejl6v/rp/WhcbgYwz78UAgwGkzSKlKtl4
tlFlki5Z5pWTW6V7d0IYX7DYOoMLSQyML13HpzK4//ELVeOQY+TkgZdHNBvvnbkh0hixczvVpYut
SKdofDDSEwqNNi6ELSF8BW+snUT6qZJrQ7pU9leWovr9c17tNUl8HuiciMuTh+PFvIuu4Uli6Q0c
gNNofCuUjT1enQEKlFAViHzkIi0Vw5dEaXoTBXp6CtFOQj1E1eH+TiwOKrouoHQfZGS4EeCUCfYi
ajU5pnprXBJF86lyjEvPzBNP2epHtzIVPHo4aAitJjkQY74ZWac75digItSwz6XyVBZHe6sd4MpU
ZiIE21EB9ZZnJURIiqsBJDw+xmiS9c/u9UIeCbQN7/RU2JP5PJKpStOBoOLUTtF26JzUXpm6TrW7
qIQXjnF6MPCH87ieoCA5CruadGjsi1W+9s0piT0n3gi8rS3XrQhBPbqclpYSVTYqPr6X2bnuHFeW
T4O2ccBW7JQO+BNirMA1gPRMnInRJQnrIvsSew1qbxwwLNzfkbWTBa5hMEmhlAFPa/7zGzXPw67V
wT9iX+rM1VM/Sc/yFuPZ2lLdihCURHNAaKhzEVR5SSPXkr0weY5+3J/H6kIh4wMmDfAXLWyJkSVM
nxLZujTGFykMkg/sg2MCJYa0A7RdxEGVTLNLxJzCS4zeN7JXVXtRRCDMQwgUZWK8xm5RTWIVqd04
lJioUTrJSIAmB2mLaGRlp2cihG3o6w609AwiuvJoF6qrRpJb7PZAoNzoYQE0A2d9BpxrfpwyKywV
LSZJ4CAz9tgkG47Byi5zhlUFio3aeDB2zIfv1YoBJ2MkQW57pm/udv946gf08GjehxKlxSslV6TY
jJlCAhp5TYwg1nH3IZ2NLyjbqFQtRS82EljfE/04SvvvU7x1DTy0AJjkPvJ8ddQczBzOREkwHpl+
leUv+78eIDcNFb84pBAyHz60NCb3o5MEuvPZQBuOLa9v5YACXgCWF9SRwDezhc+XbAD1UkVNgq4K
tPDUVwEZ9js1MBEgiIceg51KZN3W47jV1QpTSMmPVj8k6GMuf9+9Skhs462O5y5K9cTwkjVZYaNO
NAka/TC5g75hiPgJn7nGSFbdDi9cCGHc03aI2iSgk2uHvypyjKtjGG5Y0y0pwj1NGCj0nbBOgkl6
NCr0ynwtKZbK+8hSoRUXFmqlrMdpSikqYyUJrNDX2EHazSL5vlb/ji+sVRvHeERYchKo2GefNf4H
Ph8wAx3peu46CdqMeL1Cp7qHPkh/We9Ou/MN/POhDsgE4L0OnZjrW6XGRuTkeQqKeFczXgp94xmx
Yky5O4muXggp4bUlfH9eTnExpU4a6CdUXE/pRsXK2hniQVbe2wPbK5Z6VjSunTFSs6Ax3vTSG46O
ejS32qIrPGwh6gMcb968CtFQZAXmi5SlQ6jWDFJ47K25jolvJk9Z5MvUl+DJDu3kMslrta1ymdXF
A5wbMh2enRPCKYC4oKPVMEEufQ5fh2a/KQcdPTCtCHlwomNhb9BXx0Rj8SELkgiouiMhv3efXTBB
A+KIjce3imeLRUY72RohQdh90X/W9d5KE6Ddb4cXVidNWTEkDoaPKzfRiR+P3X7l4xzDQELhLoL2
CbpdNSYZFCUhQV3Dykqv8m62FEwBBQG4TQF8A1WUcLAKmuXt1OoxL6GgXrsFyF05P7Ph+c9v/G7L
ZGOEBkEoLrV9Ba7Gxv7y8yGoBW5p1JfwbBCKxoThy5jlBh1Q8onmqKw99Z3qOonl7j9EwHxicZA3
w4NLEGIRMEu3dcoLrP8TD34kb1iQtUmgEQ2Pt+I6XdQ2DOBtpVliY42KQ5n5TnlAIcsHpnAjQtjl
uMinrM0gwqkPETre+B8ZnrOAwURwv2y+y0U5ghu5SZIgMx9S6yRtDL9iYh1kNv43vGAlrEhVmkaJ
4WtEB0LOdfXJqcEgePzAJJDYRfEtoBqLSpwkIsS0xjIJJOCIwjTx262AFj8o4mkF9OB/Evg8b5RB
kbQirzr0iLHKyh1+NvnuwjQo860AIX5isgaE0lKaBGhbUZz7LYDD+vcDv81ZCqF0wvBO0ppaRCUS
SNbZBKhuizFtdXzwmaG4GpA3XKrz9SFZ1lAW4fOT4Sg7Liv23zZQsn/H5/Jv1r8hk16yEMc0/QZk
rLUb9clXH+AV872l1AKQRmOrJQ3Nk4Cl3/X2xNqPKPHN+MJdMMLnTlupwudPXtS/YB4fUICb8YXl
V0damXYMb9ge0Pj28JGrAJVn/DrDyxPX2Xz1o6gaosKGH8mG8892N/0QFv92dGFxtKJu+j4ccfR/
aMzXtvoCr9no2+GFtdGZVDVRyhKU6R0L6rMCqfuf95d/zcrByUbTYYReOCv8fH3ADZ4PQw30nJPq
bvVqPXW5NzZs4zLj8U3RBgEWDuXlbFOLnENaymPbgichCCOU9hqfW+scp+eh/FI5DijJd5f68m25
ESeEWxuzGRmSQUmgkK9m4irtl/uLtrYvCGVwNAWY/RB0nS8akZrBaP8fadfVIzeudH8RAeXwKnWa
1N1yWu++CF7bq0AFKlHh13+Hc3G/bbGFFjQXxtgPA7PEVFWsOnWKN/GVWjteHaf02K1ZnxURci2O
wkCg1toi41f8qZbfmujn4P56PIslxScYVlApC9jbXQeogpHUzEc8gQDGxYOX1tujuCiM+Xd8SfFl
QJCHuonxG/dzGoJ4+R9F+WnRleDe2izEQt6oV4TunaiNCwqW6sv4arb/4yQk60NGxm2txSSGzu+p
V4afzPG46gUs3cKbpXp/iN1MQrWTqc3SjF5D5o/DLopP0XRQow9YIqQWEe5GEEh0M58vVZzZGum1
kl5182hccmNleLEU8iW/HV5StXnj1pVmY/i8/JGaB/q7pvtQPSbxn1vPLeiN3plZEQtFbku6ffHo
ZjmfENmgJQAnnqvwFW11vxtgQQGIH5hNVCXCcs/XCad2sGOnza6JBo8p+d60+1p5HrI1Qrb7Ow6X
A5xTlohBwPmTLohhs7ZXBIcS+JG9EtW5m2k5QMJ7K0C6G70xFnpZQADajHtWhmr1zQhjPBJN0RsN
QV00X5OXKlUd3k5xnl9fRva17r9s3ml4Zcg0IU8Nuim5YpAUVm3WTpxd6ck8J2uJrHvNgdQM6nLx
DkVhIljM5ts8aG4+VFHCrgQ9PoZPTrs9jDEXIJmhkvd2b7UQ4KS7pt4N3f7x8iyc09kEpItQkMFW
JobxC/Z9MJ/73EflWGp+3i4FUDjRDxL5PsS+58uUpEMLarS0ukKLsxPXn+roRNnpsZClvYBzhpS7
KIS/I11mtRqqLgrtrubPyv1maF8fDy++ca6aUFd3M7y0E12fKOWgWuzKMu6XjZ93Oydcaz29NAcB
kEZtCODkQNHOFypnlWmmCWXXkr5cNbKSnVmawu3o4jDcmIjcmjLLpBi9NZ/rhKHHG/PqfgWDsjAF
hBrw8XhNizpgyUKYZAxtG9nXq6EErLiu8eytDS9ZCIJKVHStwvAhNppd1+7bwhLBW34ngBcYJjmf
WzVF0UYg/LrSIfcGHaxrF5Jvvw3CsVQBgRdtDuU6PodYBc2Afbxq7HWaPpGiOyZdeVL6ZsUILa3V
rSBpv+08dQgKkQCw8BPaesWwZuUWVguINZT1A3CEKLUubQYH4S+62I0Aumh/KvYBPH7GWqBsQUEh
74owKALU0ONycX+J7DctWEgulP5Rm29uuG/iY7HWDGVhpWA+ocEFggO1IpK5pmmUNjq6M107y8//
HNb6GwndIOmO2fDStW5MhbpuDaQLkjRgFC6PJPlDib2O7UP/sZZanAjqBnH7xGNMDrvqdkmGrBbQ
o/qgUz9jKypkcXxsNnrtoUM7EhNzFaIPjtqZPYLe9U9lOCZst/3zBRQY/RcQNANoZz58aJtN3RUt
SBXLl7E+rTUGWvp6ZKWBXkdxKLp0SsMDnKiWmQ12S94+/06VFed1eXTAf8AYjVCTnK9xIqY36oCI
9GjtGv5G1kLqS7dNVCP+d3xp7Qt0X61AuxSjrdGXA4n/sLbHi0WCBux3qClDRNSVjmlfuEy3Q6w+
1Jd37uK19P29dy/GRzEWTo4ofZScDSVXMiOpRP67fbb4m6PudMML3V3ya/spgiCU0CJaAy0rNurG
zhE91uuhwjzYK+WOl3Sba4Cxw+DAw48ImoGqay6gRJf3kakD6gXreO+gECI1Vu7xktoTDUDhyQjV
KqevokZ1Gqcdo6ur+rqde9yjAE6vEkeLFZcVE2gbEYSAE44yP2kiDBTh2jC1EIN2J/rJ7A+G+pql
V6sDPMQP6w9oj1tx8gGwqjiN7Sa66pnPsh3Z3OkG+wL/D3FwANmRPJPGR8eGoac2DF5p/dnyT6Nx
2n6wEHKAcwm2GYR6peWytMRMS7OKr+A7d5SXkW+Pg+MhgaoXtH1/730iGdRuYDZDm1+o1/Y00Sf7
afP34zaAywQgc3DDyxSRuWoA4AL4z5U4pyg+rr0VF8wcTA6MAyCdiCXLFI4j1VkPsxRd1eKSVWCc
30fqzqVfqv7YrzXlWtAlkAUtjuQrYHFyGf6gkZjGrhldJ/QYTQ8ZfVPYybjYH/AMZnIkz4B0amSE
wofS3WBiPsv/frwla/OQdFWW6KWgbMGOJ3tbO9WW3xQ+/+1uxx7hTOHUCuYcAamW5mEWYBdC0wFQ
/aZod2kyb606b2kicM8EVATFEei6N9eJaJ7UEN5k8bX07OElcV+MapeWf6y8LpaOGMiegAvHm1uQ
2s6lsN41+klBEQa3fiX2Psp9ne7cwtMyf1ir01+w59CIeAag8gUBFhmu1aFoyO3aCBlm8kz2jrNy
GRfMOVrNC7pT0LbgQko7UmltVY+WEV1ttEmOWy/SfH07hEQ4OoKOBI1F0KBEsuiRa/Eoy11Eb1TN
jzxqqyt2amGNZgKkJ4aLoKPJFSe59qbiR8Ou5B/YBUgAAQCYBm0FaPT5jk8sCkkZGcm1TguPKIX3
6/EFXJoBji3cNWSA75GdGRSmG2UFgApJ5JXjcVA20xe5iPMLGD0cEmCF5E0AttcqiUAV6vapAfPM
GofU0gzgKsPyiSQ/QrPzFbKKKuKMmDnyU+2xj8kp3o6uFaDLfyVocwn2wLqpsyEhK71GeemM4/Y9
AGYXz21AakDELB1TBrbWXHfCHPwLmleRXbbmES7cNdgKBK1BrfbOfzqfQJfxwjRDG+FY9hrW7j7X
o4PTbPduUASIN72oOAAfgHShJzqYeRg69KrmB8P1Vhk3F/YZQwsCAKC1EPCV9lnv9IkjpJxdB36Y
ApVv10ez4YX4G6+5UlGyWipJdiXN5455aIo2beYxEJ02BPcJUkVw1eRMKh1Q49Y6bnZFZS/zVluD
LzjNs+GlYxobbVtr6Bd9rdJTku0U561BrdvaI3LhLIH3RDSoQ9EKbJAwhDfrJGrUW73V6JXFOyV7
6msUF3zgJInaCDwi0XUZTLpzEQp4to1etSlQ2on9GmUrCamlgwQ/DeWYgq4apmE+PHHSDkFGFA1V
rPOGMwVY+PF9XtoIgbkTtfqABslFC9xwC6NmWX5N+Ksx7gvzyOPvcG0+IAXmE1oPpGfobzmfhqqE
k8bSEKdpRNXCtwnEGxNpvMb4+hE5sNVoxQaQk8xqnMUjclKRmV3d4bM+fIp0T6l9ja7MZgEpCdOA
slUkc0QNg2wmmkwlZQ+gzbWrD0nlASsxoWbJOSYU5W8e14LMOrUfCBEio47ki+ijBho86Sigl2PX
61MJiBjx6bHU9o+XbumkIZgKPDee42gYJKksNzOiRrPwUAY5h5ezt6rZ/iITDZ6BxRS5HSS052eg
LdshdXRA3LTiJed/2JuJmqGxsDJwDmC775lXHD5O0eCKkAh/6sDWVB7z7eAeiIDNg97AtiNgMZ8C
J1lqOglDzKvbwWyQze0fxBT+HV+GQZdDyBV7ypOr2vTeGJ6m9pO+mVQMMgACFCX2IljhSttgaXEG
Vghsg+kmJ+bFU/yBfcblAyIDdAdoRi95gbrG087QACclLYp7TgZf8UAW3hWi6tqBF/Je8ijpEsS9
NBK2VXLl02v+DZ14eeMp+r52Xi37sP1O4BUGwml0jrTg+M/3O0L0n/cNEDlmTf0BKcmwWpnM0q0D
izyOEtxaAEAlR6RnXapyQ5SxFE/tmaX/4/DSWrk1SZNEDE/yv8bkR7jmLy8ZWFhWkQ1GdShU03yB
eqXI9E6tceecXWL6OffjtSnci8DaC8ZgkDagPZecgom00OzHDmpvCp8r8lRY3tCv6HPhBsxDaxCB
tDbghoD3gId7PosiShnnrMPLyHphmt+WaIZ4jK2duR29NxMkv+xHPVZioMhwv81973yrhl+Pz+vi
Wv07EdkuRaPrFKD1wd22TjHwjeAO0HePRYgdvVsr1KWhNBCUe3fMUEPaGtwpsgR+IfN79wdbK11a
FIArAV5F8JfeRYvikCOHPgDFkHY+Kb3QWbkSi2t0M77ksBGlTUeASJJr5/hR/wmZye2RQRSNwRvE
kcVTGM+A+XFq4hxrN9qYQWLty3DHUECxfRNEzBxU3aLcVE4dsSRr8wocVNcv7vQ1tb89Hl1YAHmL
obuBhoGOBRG7dB1Cm7M4aieU7nklOY29b5v+sPaEWdpmlOLiHQ/qHRNdBOeLVMKXMYdiiK+V+r19
6cZfj+ewNDyShEh5wiWHmybNoRsdXlUhQgVlsUOTl7Vyq6VDBCAdCjMBcIS3IRnRcshIBc4j1PKT
U0VTz0HLzn4zBxjqJW6FCLV183oZ7TqhYQ4hKC51DsPa42hpiQDQBFIcyEbR3m0+PMvAe9C2FjpB
jX/Aowy/Pt6BezOtoX71/4eX3YBMjQ1zijH8mDxXw3NoHmzzwNleT34WyUqocWk7kOcEGEMAr7Ht
86nEmgI6rRAlPrX90zD+crvf5uZ+ONhp4XfjSuANA0s9F6FmRItTMwZ1g35I+W6NDfd+MzA80Eng
V4INuvMDWDbq42hm07kGL1Gp/qOHnx9vx6IAFGyKflCia6fklTHA0k1G0+lcDr7lforJdnwVatOQ
aEGYVJSpyVpvrFxmlU6XXEAr6xHQysVr7S3uzTSGRe87xJ6QEQEnwXwLtDBitByn+KL1O7DuUnM/
gfgF/ZHXsrcLayUIkESTNIA+0OlqLkh1Rr2PulE/swzkLHn53G12kcHJAj8VuEZEJnBi5wK0qqA0
GiP7XLyq5qXIVop9lr7/dnjpOuQ9GZJGJ9a55c9ZdiqGFX/p/rrNP1/WfmhgotoTPl9jh4L/Iu4/
zeaWOJAgGEAR0oWBA8/1fIVCiwMfO1HrbNuf6FNdr6yQNAMQmSAghDA1Ilt4A6EUZz58VdrtpFlt
f0ajbQ8sW7thivaG+WvTnXuXglajcAEESzp4ZuZSDLRV1BuL9Wcjsb3pW9hoK8GbpWncCpBuhDVW
ncE1CFC+xUDCGEgJrzU0kS7d3Ryko4pA7JhlE0REJwVMmuSXP4UIvv/9eKUkl+M/UpC4cfEgxfNU
znYWSuuEZQcpE/eIexy81jpYa6v1ruNuHJt3KciwIPgABhtEIKRdt1qnrqia83PRnBrnkKCSlZ/6
OPbs7IWax8H9Nm7kL7wTKazkjQ1PCMuZHpX8PL7p5b7fSHR2N7xkw3ujSyvNofzcREE7XehGpf4+
PiKoIuyEZD1Kj+afz8DUocZd3p2Z03ox23X6xqjWfyQIuyo8Hey+dIQnao9ACdDu3HiZY4Nni2xT
Vv8RIPKcMK0wfzLUp+3DJtdshZ9z7TnkT9Q9tMXx8emV9O2dCElZdTUgRmmn8nPbPPPxtJHsFMMD
TYeIHywFHKo7tOxQkEQt2mE4s/Y5TQ7OdNj6+cCNQwkC/I5ks27Kmwwog4sbPp6jH0w/ORtrHsXn
o+0Y8Hogjl6oj+405OSzsWvOtfYaJq/JytffKyhEHwBVEgVxiMlakoKqRpO3LOub8xTvEtvH+WlM
P2re0nZbIbaYB6KuAneIKmmodGmXuVsngHvU1TkMWvPNWYv0i/8+V05oSfkeHsUcUB8gXYSx6Hpt
SqvqnJB9X71w/qOxPbPfb91rOB24aKjFhttxx+SZDVNfkSJTzkzdGV+5uvkmiBwsEIFQGbhvshNI
jA5t1LPcehud77Xzfa3l/P1FEz3twTaCbAvC4DJoKC9KtUdzHPPNIO5faln+EfOV9bnfBdR54Q6g
hBD0LHfRpkRrHO504/iWT+BpvfD8KdVfjHbF/bifB6QgOQgjBBGK/F6pbF6xyCnGt7QKUOa3ZuiW
JgGwDXxLJLKBWpDe1nqq5fYQ6cObOnx2tENRe6AV7LcrVjzdb6RIB5ZUMR1LRRvelPKfFDxL5Yuy
RgBz79/MRUh3e9CcwaQaRFAXiAWRIiT9SoLtXn0IEahlQWTu3S+YW7iWGqHa5hBhN8yz6K6Lf1St
39QeCrQfX72FXcHTTmCWkZAEhkF8yY0rkJVlbXQMYMoInBoNuqsZkFLEtR8Oaxx3C5PCFYfHiROg
oWRKEtWpWaybYEF9i0MvRHQi2jk8GNMLLw6P57SwQTNBkv8BHi/TbvVpwHU5leQ3arPijU0BoHYF
s8p/5wJ3fb5sgDBzcIljLsnoT+kXVh2qtev4eBYIRs1FMLBADwx44Dea7yd+LMlfypp2v7vxqoEM
LkiMEI/CC1be/I6bU29VVnoZ8xf7wKaVU7wwPEZGHx0UoiD3ImO9CbXjTicOHt/Zn6H1bY0N/W6B
BJIBgUAUBIE8B1Z2vkDKqGdOpyTlRQmawUdlXLRGarwoAdcCMTu8yhAWnEuo0yjUYzUqL8NwKH4N
3W/LCTYeVfj9gGOATAY4sfv0KTUtghdaSy5J9pw6z1r4tVur8LvbhbkIucYig6NsGnUvmFAPfXGg
a3nnOw2C8QHHhp5CAAqqRFokWmfG2IwKmldEl+npS/iir72Ll2YgwEM4qaKkWkZ9sCzpKM/ALa39
5TCv2D/egrXRJUez1t2pJCVGt8rM11IEb7qVe3Cn+LBCAmEqPCiEo2Re6TbXe1hvENKr+aXsn3IU
Tg2vrN9pawCiu/MqBCG6LLhI4C/IsSgQb7eanQ3uZZx80HkgzUI2wkDhMqO9JBCzyK4hPgvzNL8S
aOVKia6E7oXViqc5+6Srtj6NgHAzkPFCEQ3mgG5Wcwmky0gaNdy8RNU/PNpF7c6tfm/e8pkIWbWy
rNUHFyLM18bJvGTYSLopVglQApgFlB4h2iyXdYb5FDkdMc0LLFDEd7XpmdZWIyeAgBZ6J6PVAfw1
2TM3e6plQ4ieK6bjlQr3KxudoNd6Gy8cKEFWDsccFAOIMEt3u1UKnSPc6GAvfKL4RuIZn7ZvBRQ4
fHNENAXN13y3lbBVuB1OoPVE+yd+aNfqzRe0EwDLgtET0EZcP+m8TtUYjmpm2pfK8TliKu25rHba
2mty4YaLhqLoxSyCBnfkpHYTE+ReCufSfSsntrMs365A6Vbs0o8s140gMd0bdy1lpsW7Pncuk+Ej
6jE425XhbCLSdsS11fCkxfjfu7H0xqj0Hm/30oECCBcMjeCNgzKUbp5qoDVdREWnoGan5J+i723x
gRUSbzGkXETXb9ltaqqugRVR7UvDi9OktwfX2j2ew4LBELTloJgUXhOU+nwPNBonWk5d58Ki8qA3
P8LIWVmlRQnv1aN4r6I/hyTBbawxUk2wKCMz75Ham4As/sAcbiRo8zkg5WJnddRjDrnfJF71AeWE
+yxMBJzLu06WMUBhNA8n50KVp4H/rpOTthGj8q5iRZki9Czi5micPZ+BZbVdapqwdWQ8KMZ1XPPM
3tMds9AHFKygGwYCA1CYO04mhYHMVYsb91Lkfq36PeiTjadq9KnxGaH56k+lPDDdaxNf0fbT5rAO
hEM6CiQ1xMDwz3x2cRyGrZYS6xIPL81Xvd1GWPK+eLfDS9uvhFk9pTGGNyrqHUz8tfV4vWeRBKW1
gpsoa/V6NNvRttEgh3qp+aRtLKPC52N49G/CAqFt+h0aI9UnTaui0bpMbuulWezRX9u/H7EQoCTQ
vlnw68yXPw3hgYwmqudsDx1NPQDKPrBA7+3w3lsUIHU7F8DGjDXoqBxewmyv0ze6sQ5WrJAAGbwH
BaEEZR4AIFgSjvqX8NLlnxyvyD9tXh8Aw0TPQyhygD+l49lPU9MVGiUX3uzsN3MtlXev//D1eEmI
VqYIksv4YhRBaBMAQ+QCTL8n2kFXK6nOezMEAXjYQTO9o5glvwatj6o0UtE6iLM3y0FqO/KqcfMd
A8IegUGsD8Iqd6HTtCuqBqUE5DKM5zQ9VStH9N6xwfCwPoikIQwBLTs/QeZIQMSQoH2Dol7Gzk//
6vqXVWI0CS7xfoxAWQHMEPwngSqeC9F71U0b1qDFUnGs4jfV8ajrHQ0z9pSNzY+FKJxZWG4EtIFe
kedT90hpx84Q4u3iTe25y79vPrKz8aWpZHaT26OF8afSQ3ItXyvRXzizKGkHqEcgh+4x8U099jWP
HONiheC3fmPB5s9HBAUxGlS3o3BYRsQ3hlUMQ4sXhcZzz7ObtYzq0ucL7ntQNeNU2XIxmV6gV0sD
lXjJG6895T8/8PU3owvpN25rXTeu3rUYnVVfCu3sgH79sYC7Cw3cApx7JOehMu5DTZzQiHZZnQUZ
cPXFYAfmiHLLfiNPI8IcqOVERhjs30jqgCpkPo+YpI1ip6QMWu1VJa/u9fEs7jZBGl7y7hlNuiKp
IhZUXp/u7Hb3ePilRbr9etllSsuGaIh1BM5fZaX5KQfoZms6SpqBlFlOzTrrLDGDKdmT5qD/jwsk
6e0+Neoc5KEs6JQTOatrfZvFf5+5fPh6wNDhWyDeB49PWiClV2OO2ikWtGQ6lvnz0B9Y/j0tPxXD
ydSOoKE+Pt6ROyUOC4qMCE4S4ltoliPNZ6inMqy6oQgK95B+hqH+Xay96BY2Ha0EQbUGpQElK4MY
mpwWKTimimA0cgRJT3WGyu185fotHFxdxJuQqwUq+i4FNoLCRbd4zILR9ODZ7Oyx3D9eqUUJKEPA
u1ED27jsEJPQ6S09rsrADA8R+d3bK2C9tfElhyxlBm2LoSwDg+qeNvym08rlWxKA7oEA1KFIBk6l
pDo6dLsuO4Wkga37iAdlay730j6LQyRaLAOlLNvPhCoqKZopDZCVAqKAkH2lb/WacFrRgxVMZQCr
4HZI1yNhVqLYaH4ZtNHeRTAZZccbaSuEgoWzgfyQQCqDikvSgBV33KnmCg2aYp/qp8nyUCoV/r39
LCG3hrbmKMMTunyuxUFYoRammmaBZiILhfqAlVu9tNVQE7AUIg6B9pTz8VObD5kOEw0j1L3+zht1
q2epCwS6SGQLEZjCfPxY1cNeYXUe5PFT+Nket18FUKCJZzv2WQAO58OXozk1akWywI6+9jT0dLax
6ZHYZcBnQMIKAMaCr+QypiQkLoogqXyz+2aNW58n8/FlkkmWJ2MecoxvuHsX/Crb9/f28+V23ZFL
Q1MZMbz9ghhcm65oCnGNJCskErKoJBLo4TtOlWbMojqmLAsmC8z0rHvS9QtuRG0mTwrZ/NTCUt0K
k86q02dgR3XLLBjVF6fwdO3z47u2YOEAWRBTAf80XozS+AbNBwvERpnQGSVtvC4tvVzdlYfHYhau
nBAgaCCBXrhD1qdGgRVTyzoAtUpe7OvyA/YHeXIE24EGw7GVG8vkdlo7dllWgc4uiuGZxco6LWw6
4EKiQh5QEihB6XmSlK5OaauxwNR2+adPw7d62K3VRS0tErQGAtTwcBC+lC62XahGlQ6QMeTM7/Cz
9Y2CpwnqHMGYhFrE+yKZscHCFUpaB2Oc+eNuGD8yAdH9SFSyOOCgkQ6TQqA1zCGugzdqV7sMP9tP
EbI2sDy4EvflH5launaf11ggMKl0bXzQ1afHEhauA15v/0qQVHdrV2rtgG0hmKLMi2xth/TynvC/
y80hZOyFaLMN2KoFULocwYqTaazHwaiC6EcVn1z2gfsGpxK2E4Rh4CoQx/nmQWcTHimjZVVBU34b
K1+z19yZpbN6K0Da6rSnrIt1CDDyo6ocw61YJ3gvCAGZqJGHkkWucf79TsYmrSc9C/TOZ7Y3rFUF
LHz+bHzpqulDM4ZqjPHH2lN6T/36+BgtOHuz4YX4m+Uvu0kra4JjZNcn4ngh4g2bMXlihdBvGYB0
lEMhgTYXoYJ+2Eo0hwUpfZ1O3Rpl9uIMboaX9tdSqljrLAvDN6CpUvaNuu9runLbFnfhRoj0vFKt
nA8oM2JBkR8cOKynx7uwMrzMVAofpq+y1GaBVfi0XC+8XhofjyqkR6Gwzbsg8VDHDqKUKQvcdl+V
nrYZK4ctxtAIY+D5CeSAtMVJnvM8j5wyyNFD6U/WeHTF0V7aZLwTLPSeQhAR1ATzM2RyWvHIGsqg
73OvOnbhc9StOKtrIqRzlFSlykgLEW5CPOs5+pKyjWR9wltFKkAQv+APzKZ02Wq1J6HOzSLIhx2r
vUj1th8j3DLR/h2VYmA6mK9SEyYJ+CloHoTkU2I+hWv82As2B0YAAQ3Ex5DJd6Rd0PO+cZPGygNl
OrYZ87q49Ors+OvxLJY2AtgWDX0c8G6AkZ7PwuqYQlSFFIGiBaRCl05ciDWrsyZD2olc1XjWoydR
UH/P7XOd73i1/WmFXlnC0xMc0Mg+zGeRggJItTqEyIbhW8/P+vZFwgMdA+Ptg9etXF9al1EREt2m
AW1/Zum+Ug/U/oAI9LwD7k481u/aWkWaxaIpjrIAHUAnstPji9L/frzV4sBIDxSgqVHuJlqA3adn
Mi0vGpdqNBjHLykH6sQrUG36WMbCoYXvItiNkdp1QNgw34gmNWiWxC1iDdVRId55IN5WHgJxsZFk
RcBENKgGIa10Mcops/Uqg4ycNfuzUtT7x3MQx3G+TsjNvDe2AiBLcJjM52CWKBjnaIgchMewQ0Rm
s3UTVJKgzIBuFe06JR+Gx6RI2l5PgwkYh+d6LQxwf9mQXoVGAhYLGZm7/DflY+i6fUoDQztSB07q
3lqr8VgQgYEFvwGiMBAmbXI/OPpYx24SJNpBnTh4+LSdsdbCe2EXZkLE7298pUgEDlP0qgvyH4YD
SsF0c64VfM8oCgQPBMC0iJxIXgbiHF2TZBoEfNOaryT5vPkUIS0GOIDAIOBpK50iR+OthXB9AvNA
feukIQP3WMDSLgh4lGCYw37LV81pksIsEycJ8J6ylZ1dnvvGfyxiaQ9uRYhPuNmDeqgjJapsbDQ9
afrZ3O6JwX8RxRcIHZqgbZW2oDF1HlZ5iC0o9nm9S1cetvcKzwHYDjZURGTuqTgivdHANOIQkMec
NOtFcz674N8eXmx987MKgoSFEF43kBPSOgGI0bpC7wXxlxLUXX9v34Xb0SXjlrloDo1ebzH8Sb8s
XuFyPx5/4SAhbgsHQDwZREuO+S5HllH1fa1FgeK+DuQtRyDAXdmJZRGiIyEKFmDdpMscO1ZlZ7oV
BYl5aPLnSX8m4cosFs4qAJuIb4tAEi6FZBVaJ06pTp04cHjiD39MSbxyGRbncCNAutCkHicDPQ7i
gE2vKn1NGJylzc9bxHgQIUFsDykBeH3zneiUPlSVhkFnTNW+b1Uvr7483uvFVUI1NLBRiOTeBeon
s9RJWhhQGt2x+Ezb0/bhAZ4QqVaBAJEjuGhn1qZFSeIgzI61dhq38ePB8iPNjZcPbhjetjBA8/UZ
o4zmE8PwjXvuv4bVB04p2LBtkcQANkOuTEjj0mET6OugUZlH9diL/qw+oFJFA2pFvBoQXJUxMprT
9SottCxQ6Mk2fHtjk4n3JRIEhaIaHaSIslUAo3CBQDfPg3o8TJqfOE/gjjM2Ev39R4oonwMBG4h1
5PvMFaMo8kjJglTf2bXful5Y/hjbYcXELZ1WlKgKLnf4GnddB+hUR63VFnmgNkf33GYfOE63w0s3
Og/t0OwG7DdXLa8HHLT74/F1uPeGgfxA7hCtb8BTd4e3YtYUtXzIi0B3jhrdq/FBc4/6Rvab980Q
HXehMIR6lRM/hs7TGEy6WKXMz8x/UOL2gW0Qxg0Mrchd3WeWOIIxlUmzoFOfkujF3IwOEEFhCykx
hIbhcEu32p7iRJ1yMwuSMPRHFvn9Wnpy6RzdShC/v/FjwOicECOBBKb7KBwY6AfUHuK2QKYhA4Cq
Gml8M2wccKgi9TY5b9muGz5gFgBtQPoZhTqAMEtmQcvHaUqmHNlVFF/quzjfHIwBXydKtU0dSg/Q
T+lFAmauKM9KjI+wpNYfm1/aR/SFaLEC2yzqSGVcoxVnzEndAdkw12PxkZaH2PKa7Qk+zAMRAMHU
BM5/+SAB8tgTp0LOzSXf6dUpP3CbxYsTek+ApOUamqFondwaGyyT7mvDyei93txX0+ZQBiYBuiys
lWhdJvsAkV62llblWeAMT2pyyla8mCWVBKWN+nysFDqKSJctZKzpsgTDt7k/mU9p5vH8NBUfkSJo
bJGNxqmSo0okTNyE2kjV09EvUUE/eWi/G6/ppQWPDDyB6PqASndAyi1tfq2jAXc6dxDQqPTjNJ2J
e07W6mwXNIehQHUITl4VpdzScrG2ywr0NKdBlqHbOB9X1mlteElxgGCPUS3E8FOCqo3najs8BkE9
1N7BPDgoWJTzPS2Px6ww8jRogV4Z/WKlQm7p82+HlwxoB4hpM1gYPsr3Wfp1sDc29hCmDZgbEMCr
uG+oB5KWX9VK5hhJmgQTMmLTWd++/IKKRBfPEkA05XQSn9Clsei0IdDqg/NnsrH/sfh6XDO8qxBo
EKFD6etdt9XGinc8qEuvKw/GGjZp4fzPxpdOT4MgmGmI8Z3874jsBmVvR78eezALOwwvHqEq1DIg
JiYTryVu12cI1aN5c/3ZPKr8y+PhxQGRQm2z4SXL03WKEeY2hh8zL6fHFEWDIG8xffT6qjYjibEb
YHkVDUoQM7yjqCMOTTWFRV0Qx4WXGD+nb4/nsrRUN+PLS8UKwo0hyrqgvTbqjq4BrZc2+3Z4aal6
neU0avH5uvmUpC/T8NxUK37Agm0AmBFvN3TkhE8vB1abZlBaG8WoQaI+54mf6acSFHXbX0CgngGK
H2WD8Pfu3oiujoJdErkN9tz2qrLyks2l08ib30qQlgpQidKthISYeWkLFu3d1p0WhGgiqKSBxwiG
em53SGFXpZJqTZB8A0/BUP54PPz9TmN4gQNAGYvI0kufr1VZzZmStoGWnozER3nzdqgbwlQoQ8CT
Chx+sGpSsISn7YinT0Wu1tHliZejxPLxHO4ugxAA/kTBUYB3qOzwsTBS0PSLhtfstYx8bTOHgDS8
OMk3Dn1VFfnITQwPgkOEcb2U/IrMrXF6SYa0Rk2XmLQN0/AadroHzmav17aaH0hAIAYVqHBbBY3Y
fBau3kREjzr3Wo4/Qmefx2vVAXcnCQJEKEaEuEUyWjpJhU4GUHqV7tVQ31Sl9Cu8EPvNQRkIAVc6
+oCj/gOBDek26JOKPvA8joOd0fzUm5+PD9KdToLhQehWAKFFbZSc7O6T1NKQ0YiCUYv8BO4quNWU
8S2x12oEFtYKE0DNFVhqgSOSaXTQv6PHnYAgzTyY/Fx3f7d85Zm4JELHUuElpCEaIGekJ4O0+ljF
UZChS4h1Rtd0yg+Pl2tJBECmAAcIYhAkK+dHSh9Kao1qglmEe+tHSA/m7w8IQAUWogCgcrtjR837
wtTKipBrrJ5p9gIl2KxdPHFgZk4Bthwpgf8XIXmVkzO91wlGQe76JX1m/Oxmz43uGWjph6r/tRfR
gqqCOPFkFM0PwTY6X7JCdwYNEyLX3CsrlH4P2VZzgfmgwlxcDThQeMXPBWghqVHP3kBA+UtlP8ft
qhbhbnGk8CgFSbTkZZpUyVrVysjVEK0j1NIz05Vzu7RC8GGhxgWmCLQC8wk0bTk5VYoJ6PHeBl3t
xlZPMHJYoJvxpR1o+BSjOqQlVzd6tRvPrr4+PrNr3y9fCmaStkSbsmve71wO4knnz8cC3ruJy0f2
dgbSka3Dxm0bISFxfDX31MRLv5GfekB+qu8/nOyI4dX/6MwbEy/UT2uMvGIL7j4A6A30SIObfodQ
IAloZpOQExirPVCcIIFS1+iZFjQx8LMIQSH6gVCsbNKHuA+tbEjCa555traPnUPJ/cleCX8sSUHC
VBfV0yKVI/byxrJbU6NoaCgBmzidmHOqrL/zn/oadf6iECD9sWXAQeDizIWkaW1MrjlByNdJz7zS
+JEo3lqx6sKpE3WFAq0oOtrKkX5ScjUF40B4RTmS+hejW4PXyGiKVwwuPUyvKTuhJmFZUTZwTxz6
Yl1VujUoK4ZHp0uk0pAZBHPMfInaKCymKu1D3PmdYvqU7B5fmcXVeW95iRwsmoxJsRultEjSmE54
VVrqlXHubUaiioyvgtilC70r/J/5BIq0b/UuwXEd96r+5JQrb6Wl778dXtJZtkvjiakYvjkr/HMd
ryz/wn2efb2kUOKwaFDHHoXXpDiG+i7s/NXm1IsiRHs9EHgD/yW7Cm5T6EXEbRccDDuHnLiza4zt
LjSCKv+KkGZRtG3dNg1ExPGx1/1kDYK3dI/h5uB2oVIBPFOSf5tTKx0GzsNrD6hxBB/hUE9/VWt0
a4tSkL5BalYUbsvwdT3N3cJWqvBKOj++5IbXfM7XaFkXN0NwylqgaYIo8fsbtfd/pH1Zs53I0e1f
cfgdf8zDjc9+APZ0JrE1d78QklpiKCgKKMZff1fJ7tub2sThItsdcrSPTiU1ZFZW5sqVOWlHAiyg
F/HM76aTMgeGsuEnCKMmXRFogC0cT8AS71vpIGen5UpuuLgivhYoEdJ9FgcMNdVDvXEdrunGrSRp
W/REHex+gKReDzU3aPY/mxYTkUwHGRpb4QBBR7n7Zag/7w4KwnB4Px+uUAzAgqRDq5AC92xsu9FA
/AQNuHYjtKXxhft7s9U9V8CDoWB8jX6Oaeln+ZY/tXaY/poBEi5LCWBISIaBuW5kVy+GfbLigxr/
gmb/pHBxUQsG/00cgZtJNG2FaNGcu5HVPQzApsbH/dcD6iBEzxDE6xCeXY6fxSa85p64ESkfcnIh
WwGE1SMKHB6S1+AJBIBqOX6iKEaRAsEQjc6lyfezLIs9Rg2H6Dwj4h+SBihOkrd5W3iR43b+C2c7
W38KjxnbKpxxG/CpuyZDpcn7Wm2gYervKLcstwLLKxYPn41CFMEoi+C1tPql25n2FJtO5A5BU5Uv
hwp/OFudklb2AOFYEZ9AQg1EhNIiqVNuaH2qOdEQqMlnt/h99xFCPlM0oRMBCtAjLLe4YL2p1Nim
yBiPun1Q9/tfaCqEFQI0AWAduQthOo6jR1PEVvoSNPNT5/94/fN/5jYke43ElijKQuNM0bt5+f2T
ojTV4I5eNNCTnTx0Pxz6qJmHzPWb6TB8jacDq4LCCZUN671iPdBrDQlIPFpBgyfjIgcn6506tdzI
pY8mOdnNpSgOr89t5SpCLg0hKeCcEDiSI5xxUceTPpqACc2XRg/GNOTWCWUkoM5/XdDaEQMBCu47
tH5AQlhy9Oeeq3HPmvSqu8EA7mVr47WyOj6qDEzYKQO4c8mMUNdqm2ICNM+sHpUi9LZqGFYUETys
gIKhpgovLpm4AndFo9X9YEcxGktVWn5Rx/nSmU/FL8QoENGGK4g1AjJJnkhm1aZaqdyKutz2Gfc9
0Lns3grEIVH6jF2HbZGDCKNJOj6jYiPKh8fGuOi7uQyQpxXlqgjdIayNP5fqktUa4O1jZkW9EZLp
VPF3r3+/MBeSOi7Gl7Y6TwjTrRnjq8Oh+r1syaFt8oPrgtzZ6/y9TYWFhQfSA68vPFHBMCvjuLhu
kxmQCTMy4dmeKTm9PpsVJce7UTRdE0T3dzCxDig4Y0wcM2J6CEa0Wvczb+MKX1FyMMkhcIu+NyjN
lHXPtHqjcYbBjNwRKHSfG2fPCVLH783w9bmsKKGg4oV6gDASOBnpHtELp3PUYTYjdX7jOpdxC2aw
Nr5oNwtgIwhC0cZYOlkVNTSwfjmRXUex8lxc93++oAgCOQNIOOCfL4cfa8NJC3ATReZ0qkO6xaS5
dm4FogQIdMQJ7tKeetLqXpbWbtQOh5KG6qX8rICnpg0AtvqFifwlSeY30Kg+KlXeuNFkhRnzla2o
zdqZBUwJpZ+iJB15t+VCWWpcTt4En7Ai58k+6sOnYmuxVrf6RoTkmyf5lDdoCuAiUvjW4V/NrYbn
q1MQNCg/2+7edeayU410LMvciMbPc3nJzCDfXcIKwyF6Kf4pQjqtOtHsrOIQAbCY1Z/SegOMtnYl
AUsCxw1wtHuILwomXLhduRN1tV9bof25gBdSbRylNdsBFjlUo+MfAH2lSSgTeFFGlcABRc8s4xH1
HyQNTPM8F+f9ZxYuHKCTyJUg7S3dGvkc13Y9KTbeGScjRjgz/JXx4aL/7CMMKNTyzKZEIwoKdnGB
l7iSQmMryrWm3aLEAR0yEJW9yy3AgeSoHnRtOGtBHodtfRzsA4pa9eZxM2q6timoZsGpBYE0Eg3i
cN+8+WpOEVgA1Uuk9b5uBS45KMpTMwZM37hq146YIMvF1Yf0933ARc/Vpk0mN2LV2UQfpccMnC9b
rDgrQhC/A2ZTxAjh5UrWxM6spDMbqHqRftDpR+684/Tj7iIgPC3RaQf5UZE2ASXpcskUu+ly5Jyc
aMSSATW4oYsr5soFsRw0HrhTB2UPy+GTpFZnt2/saBp9OoWVvRHkXFsjeGsutFBUh8ic3kCPjUPj
dnZk58CnKb7RHjWUP241WhdWVXKtgN7TBLuS4IuX4xWsdqs5ZzjECXlwy9AFlz4jQe4Ek5v7WR80
8/7oBd4EIIsQjMIgzZP2vsSmZdwZofVOCCqY3VzGWLLb4aVbZOTEoaqK4a3u8/igOm932xRc6KLl
mAEPEVziy113adU3YJSxo9J59KqXTXD/6qm6GV/YgRs9H7KWTW2M8YuLrh3rrR5La8MDwyxYnEQh
hJwXIXQw7aJzLZisj7l69U77V+dmeLkEZahLOug1hs9VEjQZmKg23nxrSoG6QcCYUWYhcjDL5eFp
0swJU4xIL0/FfBzqs96e93Om4AwJnC74qoFwhVIspVRTNTYsbUxxcdTgKdhCVq54IgIOJ6ie8QK/
SximttrNKXWNiPEgBTFoZme+Y29c42tCcIvDlgvuN3ify0nMbVyINxM88/KgmOc0ec7JhglcFQEC
O9Sh4iUDM7IUkSapWXtDakWJFxT2c1MdUv24/0ThCQMX3AP1OYLwSxGzkuikz0Yjssu3yN5a3f4H
ABpEgRJbNLrSwOO+HN9TwAuCRoZG5PR+7SiH2NI2ZiBGkAwsislcbIHozgv841ICw8t/1idstvKZ
5wfzY5tDUNDlIaOHeasAeUW/8Q5DPSRMOkjONGk6JKlKzWOjHo16APiObxJrfyjhVoIu6UbZKA66
aql6ZPXvRv7B2ipiX5sB6iAB9cdTAy9xaQZKqZMJbiFmYD3UR76zYat42sMlAHoGxfg/ydSWuzGV
TstsNcF5SgPk+c5Fubse5acEhI0gA8Ay2XgorJr6vs2NaNIf9OZ7QtmGYq+tkAhs/ylAcjyKoTQ4
YRCgDmH8YE8b53VFqUVhMxIMUDphn5YrpFSlpdXapEel+6jPl4Q/tP2Ga7M2g1sRkt1gvcZma8Ap
VasP/Bkt6HfbjMUMpDt07iirDW/Qo7T7bDif94c1F6NL/otVM61H/EaP9I/WyEM7McL/7vMlDTDM
rphQzocNGM/g/PFhAn/hBKEBoqDWBPkbMiXSFhM9IYmDcBrTDlOYbLEHiO2TLR5yd8CRwE+6727U
DKxIczpaUd0+qem1qh7b5pyV7i9YItg4AeEEreMdFQ9hdeHkiWFFhRHYo8/U8+v7sKYIFoJCgpwF
LGzy7dbXbU7qobWikr04/MM8o3HBhr+0ulKihwvy5wiqmNJZMmv0ibQTrFSFwri3dRLS/LBxmlZF
IHwGPLOIMWuSrrVxk5pAJ1mRHR+cEoBv3KJl/q1nX35htW7kSFNB4aNRVYD6Rd5wzEwfvBfJL+Ar
UYyKtBvKLUHKK8NRdS2rUUI9Q8Sc+Gb1VkQOgPZ6fR5rtgluvWCHh19wB9vV1YnrM0Nw1jaPrH4X
/8KzDn7MX+PrS91zqmEkphObUTo94R8F8WX96GUbu741C8n5S83ZNLiYRWkH9G3nbCzSmmrAPUZy
VRDNICSxnMSIB9asWpjEzP3Rfs/ph7TeELE6AxePCbQIxVbIT4mqtUdeTo0VWfF769kYfvuFbb4Z
XrpEDYurvTtieE3ztUd9ix9k9esR+4GNxWYDZLVcIHOevMoyKwvgmIvZnPOt0NP6+IhsgRbRRWpK
2l/dpgyuJgzH9FApid8k339heZD3/HN8If/mGdrqE1VBEYbVR0vtZ6/aeMatnp+b4cXPb4bnKteH
xsTw/Sd38i31VIwblnVNgoNXoooKM9S+yijDbGrbeJ5xQpl7YdrJYOTUMbYhZG0XboVIu5zHk5VY
BoTY9LEOyLjhaazOAWk7V8AxkUOVhmfUiUHewazIcN/o1VOrB5N52L/P4gIFAQx6tkPWciPAd4G8
3eBaUeNe7IBVvzIDJKIQxwIUE71JlsPH2tySyWZ2pNJwyj5k1cu8m4xXwKKBY0CCGZHYu2SaUXQO
rxixo5w/uN7D/laQYnzkTVGnCI8bQavlFMBvavDMwqWj1kFnhv1ufjZpfEkVZr0hCdUxvqU/9f2L
pV+7rdY/9+dIJM9w9wN8hkSUjLcprNHVSAl3b1b92AKM3M4P7e66L+Svb4VI6zQXJcAgBYTkzaks
g2SrXdy9ri3Hl9bJzVhpxGJ89UffvCPtu72KAMAZmMfwLEERPsJ7y20eMmIU+cyNiLeXzD3vv48x
PN7/oN8BGPmOqrgtlbTJS8StYjdU6RjQdgp/YQI3EqQruVf6tDcSx4jS9xMq1/XLfze8dOHE/M8J
5HPujywo6BZGQazw8tWwXCLpAFVMyx11tg2ELtKgqI9aexiRgvji9PufP5AkonuIy2C/5Rc6myqS
0r40I8v76l5SbTf2CcOL5o8iVYrTJB2lEk2w6ibtoW7fqAnH6O3+nUCyTIAtQHmhynmBxKuzMu6o
FY1qpOSftK3g5JqiiUQy6E2B3kLaeqkJZGidvIVFj4bkQv222n+QMKwgT8WFIOgDlsOrEzMVdwbC
yfD7uvbZsB9diOwrHmy4zwQhtRxvq0H1z7pKAdN//fHbtMXhtGJLRbxTFJ6Kmh8ZnccztDcmdAKr
TOzrfUiN373+/e4NXoiQLs2qLPPEGiDCOiplZDQb7WZW9AwBYRFLxS7DvZYMhagiydD8tLwq6QEc
gkoZKF+c9Jkb+y0qMqO4ksXVjHyDrAbjNCll0oLQCS2MfKfbmMbKMQUAENx7KPLA21mmr4Pr5462
VZbXdHhgB2c3qSmSnzaeHWgEZ+EdKNOZNJVWM7R3xykaA7VTfSvtgte3eeUkiXJ4vGfhWwiY4VIR
CrXphz4zimvaB7kWkCyct1T5/u0P/NKNCOnOJLVKy7qEiLgI0fIWMWcL/YW2oKSrUsBnZiGjK2Kr
UoTBKD2OWl0N7KlpmDlBnh3RW03b2m9NBJal+wGlT8i9CeWAJGkyFK81ZjJkoxk/2c6T6vlQwVY7
plngeI+u81ubbxwxoWj3EkEehWwQ8n13+AQ0VXZi0Yeh5YU/676HMuQx0Cd/6A5cP8bmVuH2ykqi
8yOMi7jHcTCkI0Esj2iAZpKrXoRtFsTDKZ8DezflIPKugBoiiYbsK4qGJQuMbk1NXeUKAdvtD039
oIG7cqtAZ+VsL0RINoYOFfoHVxBRNccu+5aXB3X8tlt9HNXEPQRjj2yHnAlUtB5kq+6IJhzWI41P
van6dKsebnUaNzIkl6Qs2pbwbsbJLgLKfF6FVN1vBYDAFizZyMaKbmxLK0A1krkp0DbXMX1bUKTe
3w1bYbO1UwWUjYBhi9a4MqM4HyYd+Ey0IPKUoMsuen2u+jfxuLs9Lo4VMirwS+BCiw6wy5mgm1yP
4F1PrhYaa/fnUt3we9Y243Z86T5BNd9gDflErrYT5t1LmYWbsJQVEYCKwDURmHiEfiXNKO3OTmKr
ra8af6i1s1lfpnR35ENADfEiFoBoJDal/TY5B6mOzZtr9VFVcS1eY8RkX9eMlZsRNXcA8ICvTIB4
pIXKm6zK9D6urs0lT55yb2MGW8NLUYmpTRM2ZqD7bqwvTx79+vrHrxxWLArYN0RhJRwsyXKMLLMZ
KZPqOreHsvRT8pxOQb679Q1wbYKkBA97vAJwcS3PqtVD5dIS9PTdRws8KGRDqdeWyAE4AWlxIUiu
o21yt+CZqtFrXgaTHaRbb72Vc+rdji+pWlaxqi1MjG+6QT6HUxnoW21j1vbhVoS0QqNemYUaG/Q6
IAJonIv8oSDhPGwkAleloKYZFTsAW9+1FAG9UVyDnZ5e5yLI9UBjJ9L5lnN4/UytLhcg/MBogSoD
JTXL3bZjZNDGDrvdlgeAarz6WLUbga61ibjQNpRtmAaSLJJao5FSi4dHi1Z72RtzPBnBPJ6afANu
cX+s0NhaVAYhIQUOUzkzq+o87ZUmy6+VGyCuP/Ubx/Z+nZbji0neRGWR9eDpSDG+bvmze/TGg0d3
Gw+IwKMAS4U8jiFnHkcrp0TxQDqdcidsQV2a7g85YpfxKACiFI47MtjLSZQ2U4FKodm1dh+z/ERp
SMoN5rW1dboVIelGnygEb5Iyu/ZdoFcBsQ7J/kfschbSeZqAYeNGilnY7ZGXh3KLf31jCq5kZt2a
Ie9SYPyuDtTpVBgP5n4jJaaAw4qyV1O0nF9uhGf0bUy1OL3OetjpRzcN7S3PZm0WDqrIQFWAGwNl
DksRStwPE+NgqHOHELWWffyuyU97bQe8phsRQidvdMJp+t4hJM2uFRYquXT8rOx/pS1FiFneiIhT
s22UBiIy57MGrBY9O3VgWxsTWTMetxORtkP0QkjwHsdaxYd2ONfq8RcWCtRZohwcHrlcM4MQ+YQy
HQPpfvVS5wdGT5tc6atTuBEh7YWRu7xvCz29OtwHLM+l59ensDq+KCjDkwJILflF3ioaqXlmp9fE
9hU1aLfcArHEy/ckNvpmfOn7PRGX6lOM33kvSenn9MUFsncL4rmqFDdSpONEERrMGoT5r1Zx1PNH
AhvlXl9fqK2JSGdpmLjdNCXY2J3PLrDobuDlD3TYELK1G5KVRc86LUV6OL2O0zF2DvmWfdoaXzKx
vQH4lz2K8cFLDDwY2bglNsaXE9hKRj03czA+CCjb78VWuHxreOmtYvDcaZochwmBifqzveGGb40u
3Q864YYLy5deOX+w6mO/1Xt89QQJCjzE8IAfkG9pPrSuMxlTegVtklWfyuwl63xqfHr9nK7O4kaK
dITGIXUGvYFNIm5glefYC18ff1XVbsaXjlALmrEqcQBxaudLH+XlZdziK1iRgEcQchR4rQjHSdrl
mhOg0cckufLKr1HtwU4j34hyrSwS6kJB8Y4SANg8Gaow9TwzWdqBVCyOfc/5o1bH495lAoAKj16g
qRGEcOWAU1zX5TyRWI0s+2wngUNfeLexE/eTECLg4ZuobL73v+0kNarBoFpE9cBJzANPtxyBDQly
0mh2i7wtf0rIfvPsYNh6QayND65d8RhC73H4xksvgBhGY+VVqkVee+HzG7bFQLI6vo2MFBBzK7BU
y+4tDYEBLSLmuyz7VuDp+PourwoApSgS5aicv1NptDEBMFLBBEy7DXk8BdZWDeK90RBVlPAkEQQW
SVpJGfSs69Vu7AE9NoL6o6KB6jWqt/orrU0DoR9kkHCH3jO1EG9IerVVtSgDaCd534MkZP863QqQ
ZuGyuO8B+NAiJ3/Kxsf9jHRYpJvvlyx3Y1oJQbcULZpjf0jDLR72reWRjmk991ZfqRhecc49u1Tq
hsle3WNwRgAqD5A2OoEs1aBjIyVlZ2oRMwO0MWu9N572pO93hrFIN1KkRULfI9QkorI48uocHKZZ
+GP/HoNVA12cgaACN4Hkg1V8Bu9B7c6R69IwS2i421NFFgTMWoDuopOMocq7oCtxPQA1F+kWuhJ7
gTpvMR6v7TPqDWGREJsBV4v4+c2jxJgnlmnupEYFqoktdkq1rWjDigQoGB5uiPaBY0GOwREgUjJH
IUZUmp8T73ux5WLcX52ABaGyWzTaEcdJWiMkl7UKPB5zlKFJJ39jfwaQ6vVdXpMAEhVYCcH+CDbi
5RoxrTHdyc3UaFae1bkNnDkPGrYRWVpZJlHAD4Io0bYeMOelkGqks8FByxnF1Ys6vRTfX5/D2vBC
15CCEEQa8rWWzt4Yd1oxR54RJKNfbOU31sYXdeO4+FFeeFclSYYZVQbzNIFnpk9eHHXDeVkxFyDt
QhdzpJsE/62zXB19dlKPxs0UPerOp2OgJPvNETjsgFQQtwEQVNLqd7U5c0r4FPFzAqx/+jLrL1l6
3L0HgtsM24y28jaY9peTQGBjdOp+Aq4ZrGDv8+bDrwwPJKdQBHB/yGtkJp2tENCL0PJ3Cv5ybz9k
WtTJwY1HMadw6SVrmhJ3mNSsAIgQiILkVG5ogFjj5bMZjddRZm2DWATm7q6PwtA3tG24E1WJn+EY
XWkevr5CWxIkP77LEr2FCJTVxwdNO6hN2G6co3UJyMEhA4f/yqAUIzasSjAxRWn7AAesIk/6FgPE
iipgmf4SIT7hxmIrtFandpqciI6eXypClU3yO/3w+lKt6PNCiviKGylW4epzM2MimXp2ipO+Fb0Q
h/Fus8Efh7QVEmQgnl6O79kVHXlfOJGVfrGrB3c8seyL+Vszb0VA1wXBdOBpBRMkazZvRz3r+woE
WBqSx+c4DU1yjL963eH1BVvdFtgn0XJMkJ1Jyq17ljLhWWRHivW1UILWfUNAPPELuwIzheQucFt4
CEl33VglhdtOYAdQKn+qwyTeryBgg0Ut+k/uwruivHr2Mm2celCdeiervHR/OMl+jwZN0/AERR5I
tEOSl8lsez6gnXTUgW76W5Zt7ML9sUV/LrxNRIcukEXJw9sDLg9zzPWoHYPJ8L3dbcAASrFwjQKM
hNgh+uIsj61mVGabF+YY5dbb9Gimb18/ROLXl1ohOsqBSxXXHIygIQ3PWcv0NMHwzifSPTXpc7G/
oGApQdI7y+nKsYyNMYoJ8Tv+btoyTys7oIEYBYB8D/9zV/avpq6TGTqdojybAsZtv0+My/5VuhUh
mXG0ZUff9BoiDNg+Pofg2XGKLbTTz37T8l4AboLJAPGMHZf2IqkmQ++7cYz69gLWEmr4tAZH3ClR
AkfzrenQ2aG9FTpeWT28JFR4sTCJoO2T7vCkb0rScK5Gnj4EbtuFw9birUlAAMWGg4Ckzd20iJLj
iqXVHBk88a2Ax3/s3hw4sXChRDcnGDwpFlfZaA1qs3iKquxZrYk/VrnfZ7tjrgCgITKAexCM6bho
l2o4xKNLQF4yRQXaeOfNHJRb5nxlmRYSpDM2tbOS9xok1G7g/tZtEand3xZ4MsLMAZopUGCyr2PE
9mR2U9qha+7gW+3TpJzGwTe8w+ubsSoGNx+0RRR9yOYQ7J4orDdIF9HsgzKToOgepg4Rm6L1Xxe0
tlxgJMJ/EFvEvkvLBUK7zMlZMYC3/JNCfEfb2HCxoZIy4nGBewNULKCDkMGsc9trQ2fmXZT9sJP2
uflm/M6H6rn+FuyfB7wRB+9hQBDv6K94lZeFwUYekT7kvllv7MfaMok+jFAMbDsu8uW5tfES1gfA
j6KZpOH3RNvdNAf9C4HLwtiWOFpyuB2YMM+iNpkiU32m2kn7snt1UOcL31YwrwKUK6ldleqg82H6
GGVV67NP1rQ/ZoZCYjAAgrcSubk7Lgs8OYAvTtQxssxD44XjFuWVsNnSMTLhN4l+PDre2I50+xW1
ZY6zZ/cRG2P/xdU/1PHGI2Zlh/HdQDQJtkoEYaVbQ7cBD+napo/Q8We2nuL2/f4twKWE/CIgeICP
SheEl7JGLYZmiLoUpx8tvP674aUdblyjy6u5HaJ6DGcnIFsKcO+NC0advz5fshNq1iLIMWB81zwO
3I/pSdMeGDsM+93+hSC5emJoKlvLTQgy2rAp/MK9ehMat+IO310FAkEC0QkoCOpAZeLyuidxgZAR
BFXhbEHnsu7y+p6sHVpUvuPORngLIDbpSFkTgVMwIq1Sxe809cEYw35/0sBDJhzBIfHPfQzNHmtq
l62uRhTw6rBT99oNXD0oSMPLQvSBQH+LpdkD+DU3WV5ydO541KfHH6+vz90lJwCEAnwCylPcpTIH
ZuUVXQmoAo+08ak1NV9B47bqQ7uFdb7TbEmMpBrO6PBeHyHGoFaomgStNn/bPRHYJkdgInE3oPh9
uUx6Uk8eahwb+ByH2b1Y87ntz2Px9XUp9/NAkyocWVhABFnQyHUpJWUGiNELvYxSIwADjK9ou4Gp
OEa4gpClE4ggUBItJcweq1uXQ0L1o3ks9oLjpMGlz8+5S10yYXCiP05a2MdvX1+e+9O0/HjpigYY
ciRtppWR4j7U7yf7XKJBHDu/LuROpX9OwhUQZA9/yrTZie0pidUaZZQ7D0nzNKWPtrXhMa1ss7iF
EPMQBYngJVpuQks9is4NaRmpwFT4fX54fQYrw4tULwqjTEGzI5fLZrPpEG2waNSp5+9ouP366Cub
sBhduuXqpmlGzIxGVuenRpgoZxBXl1vshCu7ICLtgK+BzVhAtZdLlIxQuMrJWFRp7/v4lI2fLGX/
Mi1ESKep4+j94TYFizT3q64/NTTcvVCL8cU23YTpet6oTCUYf1Cfi+GUuJcJhBxbjTNWNhvONx4R
SFijXYCcPJh0I8n7hLGo40+543N3YxbCdC7cMtEW20ZcHA86IBPkFI6St8RUY5tFxPY7O2jnM9V8
ln9SqmDeCkCtycKSgbABderwA6Wjhf8/ZVlNwTJs+RoLh/IAiJYB6At4jbONrMWdt4N5IQICUhbB
xIebb7k7dRxXaqxClvWODCHrg6Q6xt1lHt+/fgru9ke8ilDog9wRrg9w5CzldGRM47mfSzDkhHgM
890GXRpfuphmVsUmnTC+mvfhPCu+Vu1V+J8SEHcEQTrKS2S3Nlfd2uptGMSuPdb9NbHOeewXW1R5
q+uEEkWwtQoOTDmBAbTtwEnpFdH8WcmDfovD+s6eYBJ4A6OwCygbvIGlo6Wag9Z4MadR6p0G9zC1
yDBsrNPaDBC7QYEN0kioWZRE2GnZxvowQgRqSmafbeFr7gyvmMLN+NJJskxiJk4/0GhsQrd/W4F7
uHnfWufXz+vqQv0l5WcJ4I3VYnQe7FKBFFIHbf22rz/G5obqbUzkZ3TvRoTBrcF2Zoiof2iuT6on
pQv1La6CLSHSBeI6pLKKCbtRxH5mHLXsTdEEtvr1v1st6Q6ZQbmfekNHRWskKw/Myle2gp3rGwKt
AHfUTzjM0oAgYanHNNVoNKSBWwXK6Fdq+PosVk8uyvjQywaxwbu48MjVSSF9j5ObhSTzE83/hfF/
Ug2jJBhmXdIM2nRcH6uUwq73/hsVYbXXxxe/v7ijhGbcjC9pRh7HPGctoRHDx9PT6B7jcOgetI03
wOoy3YiRTK1qxEPVJZhGV36N8yfL+/H6NFbHR/AUwXlctWjqtdxpPZmsWE8ZPKs5BBvpsFVPtHqS
EPmAbcJ7GP7tcvypm5neJlgm0JChGiDrT1tIhi0JktIl6py1k0ZphCqf8Y+0OfLdVDPYajiEqBkD
sSMIy6U9GCd77IbKppFnPYwTrqGN4hixxvJREk0kkZPEixi1Sss1GgYNbdItaJvuPOZtaGW+8iU5
GV90fQO4srbZt4LEz2+NYJazIdchCA00UtB5zIf9hwkZBESW4XsgDCK26mZ8BEOIVlFPPCV9lnxw
ij9eH39N527HF/b3ZnxS2mC0ozH8GgTTlICWwegdSf2GkV+ZCLAfyBiipPLuPebZeVJM1VRGTAk+
ka1Y1NqJFaBVkP/ZWCX5KTZkzqzVKS/hdujpOws+tL2x0VsSJOOn9lNtzQwSCBr6gm2re3J3BzaF
UkCvEdsU7U/lii6wkVaxog0l8ugPpPzC+r3vVYwPmL8geES6DQVdy722k64jBaoEI+Lr88kyjq8f
pTVVQBgO7MKiPvqO7ZSXvZ5xuE/ggnlvdW92k8Tj64VFRdBGwKvkGF1fAkXfgWsmagu/HH2yBYld
+/zb8SVNUEZW5EWCA4piD5f69t46NCQ7bJQbwtahmRpCy5JRpVqjtak98OdUQeNZ9yvqVzZUTHzh
rdGTJUhGz8hBP6Yhs/JMhrPKXmzvQ/OENuP7dhnLjwCgUGQT8Cqc1+Uh8rp4Nty5aJ7bj2XyYCT/
LmP9n2/j/0m+V9G/P7f91//i379VbGqyJOXSv/7rOfvWVG31g/+v+LX/99eWv/Sv37/TJqPyX1n8
Bgb+j+DwC/+y+JcD5Rmfrt33Znr7ve0K/nN0fKL4m/+/P/zb95+jvJ/Y93/+/VvVUS5GS7KK/v0/
P7r88c+/i0Y+/3M7/H9+9vKlxK8F6ReY7H8P9Off/v6l5f/8u278A7c8GNN+pvwAB8N+Dt/FTzTj
H4CPIKICMKNAW0AArRqe/vydnyqIa1XAx9CD8+9/a6tO/Mj5h2iRimJLJJYQCEAzjb//+VGLbflr
m/5GOwQQM8pbMQkByfzrtAFXhM+CHmJQJIjBiSpBNqvZ7sxasx86hdQo5HO1uBwujZJ67OLGqYa+
GnqpqEgL8JK8N7wqvWbxjEvG9dCrs4tRKZ6OZPbee1pimWfbbpl9zEpjIo9gHR7Vx4rm9Vvdmech
sJPc8465WVt4seJxzCdfBeaVHduG6s0HpIM8HiRKBsYPP+nzDOEsllg9aCYKeyJTYHdZ9WjlaInT
XqyBqGWQG3OjhKOt9mcTPESmDposwkufmUPmp24lfGjWnGipdpU/muqpzQwDzV8Vnfp6YiCGgtc6
sAk1mmSXlZq8jI1C1RfYXC0efHyV+kSBFPw895VXnonobP7ZpUX6JeFsDhXgsmZfrake2brZHryp
8armhTnwGJsi/tDRdGKuX8ZO01q+gpyH8snAECFxlMl4O3Tl3LzUpKyUz01jxzbwpl7yNscrxm0C
fCgbSUB5VxdPauWUFui5k9J4Q5vUTd+q6PGnp34ea5T9gT5j+fe6VtQctWc9MZH3UKmZvEtSj1tv
LaUx6W8saarpOM2IZTNjHP4Ao4xmzCFpqq9p7Uw/eDGBfNcvOjx7Dg0r7DfmVKjnNmZ56ttGXGbH
trW6Z7ekc/4GrsHY+kqr62/qNouV82ynShrmCdWmD26lDt/hTRF2LWI7bVA1wAfHPehJwt7XmRc/
NMrkhOrk2mfV7LMrXrnkPExo5GLxCc1D0KxyPGTwvo1301C2ghXCMcvxiKRwQjO/YECCm+hs3pTe
s1enXpz7dCi9VvVHqrdx7afFWIKhJklR0/hYgfm66wMbRqwKwGVbT5oPoETDet+bmZeOvqog18ZD
h8YM65uUVuF3llk4h9GsdPeRJ0OqhXBTx+mSoCapRavDwVYeu8wui9MomrPqMbe7h3nM8/TBjlkd
+3XMuz5s0443x9h1uuLsNKSml7YarI/2UCdBpsxjWFVje+o5kE5+WTOnP6jMZk9TWaYvSlmi1Bnx
ssrvvKZ86Yxkov4YA1sdp4rTHPvCmN5NDZpEHSpras6jViEglLLpTQ6K6xC08aPy4rZ1dx0qqjnB
2OqUhCVInD5qCopq9bSysFYUKnFop1I5mX3HTN+Mm+KdXnkdVIin9YXVunkddYd9SWhi/4YwndkE
rqMA290WAwO+Tp1nC/x3iTL5c1EZ7GIZtCShm5EUXVoMjwKm2hKiPOUd4Z9slGK+H6fafHEJVrrp
9Tpu+WXS07asP/BuyDO8VvQxj2fix9xMHWA3a65Am4YAelnz/husgml0h3iqa8fzx9xIjTYJWTl2
OJ/+oBKv0E9eQ8HzeDLUmo/OIdWGZP4dWZ520B/T1lT5O68FciXghZfaasASJdfnQzw2c1VeCBpS
d9UP1gxGn6N7GImdNA/bssuGJ3WkOUNQlFXodkMP1EPxXuaPBQDZ5WPsdrXGfdeuR/CY/F/2vq03
bpzL9q98OO/qQ92lV0lV5fI1jstuxy9CLh2KEiXxJkrirz9L7sY37UomRg8wwBlgXrqRBLYkcnNz
X9Zae/YXE+3VoIikxRLOUFDO5yHn5ZJi8QtnSHeq0cbPfAj66nien3oonK5hGWUKwQd4Bg0nBzZo
L+gLKiIKHrQN6rDQ6WCbR6Ac0QYrhiCZm89RTvXwlJtpSD45Ho3dKQv4vOwnfxrVTd4Zpm6SWju2
w7Rw5WPQPEolEyDKyOGKVrWjKkw399Wg/DktahUnnycZ9xROWqYXfc6igwlpUIwj6V8abG4R54sH
Aag2rJqYi8vQcu8hWzcxx4b3rEj6ttsnC/zCGsQDolX8ohsXS3WZdUn2sRkg771al+wUC9F5XrJs
8g75RED3Xmb9KQznoOxVkCsMb3NTZWfe78F4yrOCaGA2FtQnn5o1Tu+oWYe5wMTIfBeMmlQAbKVF
36TRcTDcu5sSMZezCrqLOhmSwypQ/CdiZrSQ6xK/2HVKSzP3TdVPs6tIrvsLqBWO1zncuVcs0q2n
TsXNUuY8Nru+jTEB3fZ8LiDxHRyCQaeqiNYg30ch2PYsaPzHuOs/OmJcMdJ+uhQT+Z5Enn9KBTAd
RZtBJ2tQGDsJkMLwxNc26a9WrDVmq6dfDDjX6qWh8MSXU2ut/FbzUI83go2Lv+vaFBuObpN+WgLb
tGU34rL9xPokG1k1DONAmyLuo/pmUTyi3zqm289AkgfeM3L1jqKx0g2oyLStV1c4IEEVzjCZQtMg
tWVO2ZyVEdPD/ZKu4sAAoViLcUqGWwyAXEgVDRGaoOh8DCs0zWtmC5/QDAMLnB4qv4Mvlf1qDm2g
11Iq4xcLzVuvlHkPwkDsIrcLh4kAr6K7Nj8mkvOkw8yPLITq3tijw9rEpcuthP6CyF7iyZFKzlHQ
FgSn877XMr2u2y75aBRYFOCj51QVYTQsABKH8zULO/F5XjxHIOtkAF72oIawc8AFPCwhMEzlVDfm
s00I9v5iaHDNFK1jnQM6JG6a27qjc7pfeyOzQ83YehXyJLjuBeakFC1lTbGmXvN9dRFdD9oNCoe+
MROCr9fA8b8hdr4TfwwPRv3xh7n5LP4HhNAgHv0qhn76PEyfzfT3MPr1J/6MoyE68RtqrpguDeAW
mAFbI/WvODpJfkNCiQ4rwg5Q/bZG/V+BtIcYG5BUtHZBjgTSC+nOvyNpL8AvBFQBnDQf4m8bMuWf
hNKvxa7/iKQhiIcWNZDI0EkArxcAi7OUqp2DtBN9ph5svCS/Z3WEI+CR6OCtzXBhMiOKBkHdNRTU
giPDJLYrHMXgc9onGDnMxhHj67S8wShDd0ejXFQhDd0dIAPpQWfRuHPQ4v3yt9X9Kxn4e/B/lmi+
vjAERxHpYTAFcB9noT91hIm4gXBwvdau4otzOzsKUo2Bzvc+JlZUv35esGWu5yuELj4I7lh1/A97
8fcqVYv4ETkn0Q+W5eQJk5LuEvCgiwUdjt20ZL93uLUuzcBbzGZlU9VNMwbJRZbvWpNmhfDsTWeo
Lls+1yWIvdO1naneKcM3yZZMF2PepvtojdJDC1z9MWyC9Z1+zFlBEksGzEO+DYFEtRCY/K289Lc6
m/OnJOrgIR7auG+KHBdGAZEPVuah5ruVpw+kVfro6enh10t3jrHeHgwmNxI/cJ8CjDM62ytvaW3v
QAR5GOsV0FQvYIeACnbVT2a6zE2kijn1puNI6/lCgORX9S7TFeYB5+U/fxM8P8AIvgDAAjA43i4B
94NQYGT29BAPsb5oEe9dZ42z12yS5mKNI/1hyqS/N5qoYxq3Zh/prsZwinflQl+btW/NCawY1HoA
1QRKEc3jt28iogWqQ4NwD906TuVa87VEpD8/SljQIV35clKLTgu2kKz010Hc4jR1O8h+R0VtZX2c
iM3u527mv28UkhuuJ/uUeZzfEpqH79RbXqeKvH1ZjCWA8OvGagvB2T7bwLBPfc5NFzxkcmY3aSPF
10b0tIwHpm+acHZluKjkMNXr8NCKRF0mIFrjynGDvydjt+zDERNE8M/sMKDWcOcxCLL8emvPaqOw
MWi/4VzCI4JujJjg7Xp6E5URHdrwAQFAeGjFinA+YGHZ5l1Q/PpRP1sOTBHHEUIXnqC2f3aQeN42
OVmi4MHKKB+KrGeQz07GZmaV6TkLytbzenDNTUwKnxLyMYjnJUX4t7Z8lwulkLj4LNA70FCmZZ9S
GSdXHsv9320ow2+/ftvNc7/du+0NQbhDszoFre/M5HWsYmcaP3zgvWMHZWu3byIrDsSsEsqObXAl
uVuPzAO3GaGX/86+vEoov3k++o0bAA395g2Jdj72YIq4mDiKOA+hb+NPHF2X+tJCSRix+BCRB1NT
MHj0sICogmunQxDGIbBbpS0Ph6IlOn5BqLwOlRF+fvRrgaxr8Zb6MUSO+zUnDQqZi46vut5PdQlQ
tG2KJskWCAqRJv3KVBJNxdTQjO50n003eHw4FWs+t/qoKNLdIp/kiGTHdT5FUdciijZT4FypxwHK
90G9RCeby1gUlMbSFIpP3Tc5+vm3FAOh66Jee9pBNafTJ8jD4Cjkue/+6EKQVwo6J4GsRARacUEj
05HD2s5uRGYkuN3nRuTBDsG7OFCb+QblDyeGEqC9npWOh+my8y13ChwwxbpqnfxG76lT7RVJZ5S7
SK1C1KGB5+lu2rHtVDmlOuwqKEL3cTVocWpRN2jxgbSrIl+F/n5VQQB1VaPapZKda72jgArncSZG
bZPL++ZO6CEz5RzMMYGs/cz96tfmeFaze9X7DV4hORuyHE7lzPHRAXDdtp3Sh6Rf8p3nKCn6KWF7
64noZYwB+SMK3+zGOH6A7GbzbWl49I5R/hA8oGpMIOQIZho00bPzM+GPY9M3I+bUer3sDoETyPo8
JDeWDuNFD/D+Ox/9g3PC8xD0Ab6D1grmq585p1S0DrWbJnvwPDZf8AbiizGkZvbZNvro1+v7k0/b
RFPgqLdZyOhFvfWD8LGtF88uf1AjBsSHTUz3necjTtEB3fdBzve/ft5PPg3XGAJHxEUIG8Ptff4W
VAximSh4OvlD52JaOhklOLTdHwPh7+n8/+zL8o1FiqXEBJXgrKcto8aP6p7UD1AmGY9kzilKrF59
YXEhVLOq35vX8jNLRcMTlQoMwgDQ9VxoshcdSVk+eA8RD8aLTqtwZxnvHvwMp3RIcKMxM0FvFJz+
neQyusi79r2m4itO9637RBMOXXagmQAX/gGUV+e+1Wr04oeVeXB90gOn8NhJCVYzZ3VWV/HSR3Bl
deR0UYc8n0sDI6SlGtLw0ZkYgg+p4HX8jkn/GNSh4I6iEFiYuAhjdA3fbnwY9mhvyzp/iBnAfEte
H0WdD0dfJv5DOHTp1WhZWuRhbSvipSOi83W+tUmTvGOAPwbmiOcw/hEDu6FVt6HK3r4IvJ9MRpZ1
J25672tNNXuOxzy6k01ovk1YjLXyVwi4FrLly+dghJuDBjyjfgUcvuc/5zrvnhrDTdGGMX1qPSbX
LVuu/ZtOC/IYQqkmqViTpm2JVK1OC7L2WGbBoxCFUCFQ2Pz1mfrR0mHjkKIACQDgDbRK3n7RpIRZ
hJ7qB68Jm0IkY1hMLvH3uhmm/YJy0ztL+LPnYd1g5+jNoHJ+Fs9MKBWQ3iX1Qx6oCz7qumJd99Gx
/k6Z7D3s2U/2a5u1DG+4Db33odD89usCf9aolmbew5BF/GGbx3MX1LQpZ0BDy2Fa6bGR2iuAMFJV
owy0IBfkBeEUfMUci/mGYnYJxt7VgJwEMb/I2wSTrZsc8n59DbR10aw6O6Jp4XZcSHe1Jkw+hw4H
5Z/vEcwNdg8SGbRZzhrZPUIHMnlskxSCXChL6hfbum/aBl94RHa/ftaPPhYrtjFFoYqFQsA5n6wN
h0CiwOo9hDNAv0MfvjSzaEoIOHz69YN+cqjxpI35TAKM9YDeytu9mSeNKW1xTk9jI80LcNPucxiv
My3GaJm9EvgDFMSGttYMibZFA4n6JnmZ/T53Re97RrxDA/iJD8YLIUjYAoWN+3F2uKPB+KwXAz3x
RKUXqTfOH8yKgv2s0vaCtNrsjCT8Gq0wscvyOrtDWiLeAfJE+Oi3LhjtEQhVIeTPAb0993Rz07aZ
5k1zyimfj4Kn8y5m/3RKNRSAtolX4OqiSoT8hZwdeghWaPTyFnZynWmqBgFYxabuv2C2MTIXJHLI
5OA0w7cb3KsRmmIBa09GO1kMnn6I1/BoRmkhnLT+8Wtzep0e/HblkHviCkXVC5ADMNnePm0dULpF
r6o94cauBkoGej0vKMiWCVuVf1CNiW8jboO0qnndtxA/DIDYVcKHwIycFdm53KyPPBD5B5t545dg
ENExqUuZykPYJzpEsDx4rIxNqi5+/e7b+T179W0QH4wO7W+AxM7C1ATiZ7nz5/akib4E7xVXb6of
Rx5dkZh/DXz9Hinyx0OOEgnI2rAzkCJ/uMbitulco8P2NGcLQ1Dh0X3NJ7KDwNg/FDqEqSEhjDAP
CNnrNmrtbFv4EKMXO/ndaRYrNJuXLKmAaY6L1efvTTf+2VeB0gZG6kZ0h2d5awEqaAFI0bicEf+2
lZMjPSSq845NgIbpOzu2bcn5luEZqAhClwD4kLNnQWG07cLIjKcuQtswS1TwTF2WfkkG4n+a/DX8
FtrJu2mHZvQhINmlz43ywPDqu23uaDwx79GOWPauVWlTzIqOX7vORR3a+i3mxoi0VdA+XmOJONDN
5roWnXIVTDJ0OzTR9Iehi8cI5yhC023gRn1KPJF8UQo08GIOFzuUVhlHL1ugo1po0vrznWdkemyb
tefXNLHLNdEUYhCOJjMyu1UlYZVyF6L91jZz2TsXJCXLF7Dr0LnI0hKXZ3av5oW4Ep21wexVS1pX
RImQn7w+EmkR1E3zQsQS6oKjS8Z3Mg1GW5ilnb+jqRji2pLTvvVQMS0AFEjQGJ8E1Lv6dR1vlQcs
bOUnKkdoT61VRZ90nqxYm+vrEG1NV6xmWW47H71Pr67bHU/X9YobQd7hX74OSznbXMijbbC0DAMp
oDjw1pCCkEey85U49bRvWOHDVudybG27FAt6HHXlE9diIB768rZQEA74Uidq9UvJFaYzWDXDY4Qy
/d0hZjcVYDRkH2QS8ABbL/oItkV4HFYqnji1cUmigd12qhkFcBuhubVynvjOZKG9Z0mbf9XzglIu
RljMFsiMtPtDxoSxYux5kJVzY/xll86mfWaL8d5Lg17FIc5WAukk1mKb9bzN3Xq7EoChtCYKB3WK
uiD/Gg8bjkPpqQUMxArgAsaeNTChZqIc3W0hyCHxZmOKEEX+vIyAFdn3fQa0Cs975RdkGeuvXtqF
WTUqGSSAuJNPZuFhW2YyGm7wSaC0RAIx/NZwimnReR1q2IYDTlBEGLtwa7YmE6AUSXJ850j/cKIx
LhP5D4BGCYavnieXEFjGyJ4pFyeyBN7ehzbYJZTrvhovFDt0mtOrFMMl3nEjP3oslMbBsgkQmuLp
5ywokOCUya0eTz6q1pUUqt4HfZSC5DGvD7/+vB8DC2R1WxURoEKA8s7naSrrk3D0W3mCRECzS3w9
7fJlce8UO7YQ6a294ClbuXJj524Sem/tBQXk2MSNlCeMImoqTbI7yMPKHa1tWzZm/ThIJBmx7Zbd
r7/uJ6kr+lIbzBDcQdS5z/3x6mO+U49m70kj7PhMUkdu0pE0N2sawUodFD9FZ/gugfOruqTLblEr
zf9omya9YKqv37nQf/o6ODKQXNl6aT/c6MYaRI88MadF+MshYv0pgOw1RmhO85dVYGwXFJPW+2z0
h72K0/CwuNXe93VHLgPBhncC259sPST6ArDFIIKA+sJZtJe0kRqihejTLDEQsZfQ9iSDfW9u8U98
BUhEEDQENy3duERnuZakmT/NzM4nxlr/hlC7fjXdiKA555HZtWOyqgJXntwRKB5d9njXdQfJFwzh
kmSaGqiOcVxECelG1FO9CWNlJaXAqDU1c18nDFSaqjhB9xrwONkklVsDfbUA3tVXWY0/VEFjRXeh
ehV/rZnxy8B4fV66FYCN6h1rOzdzFCFgalhMaNZHULA7i2wnP7MRZetyytFhOwRW49bsdCiPsnF7
gzrOYQi1vsaOPLrBto/9EIjDCF5z0aArtu9pu6JkIcfLpR7sfmy0fznTeqy6mSzvJBSvbaa/H8nt
XVHI2oSBoaEUJGcBWL76CTMiXk6UpOsTl4stVz5xXrCO5zulW6/qMnLhWt6VPmzlI9BW3lFnYryU
Kc3vAmDjPrXxZN4pBJz7vu29trOBIwugMya4vHUVwk6NjpNhPcmhoYWQzF5NgeVFBhGb/8KjYI+Y
9YCR14hDz7aLepAHG0ywniYm81KQWJYzgHqHKWzUOw7wPJTfvgp9DxAxcOIwpeTsq4ghXh33yXra
bsYSMuj6tM51VtJW2puBd9mNnyCo+bU9bgf4fIshTwb5IrQ8IBFy9lA/l0DYpRYPlRHAfMESFipa
vJ2lqEcR2bxXYv7BveErYfUgasOpgJp4nqVGfsCNngw59Tpf9yGCk6WMAfy4FlZFwNPV8kC2ZoJb
YtRDrP9o1Tg9Csz7u5kHsNN//fk/WfNtjAdYsRDCASfizMInkXs4WxE5oVzZlZZNy8cRNYdinnt/
L1Ww7OJlfm8GwA9N1W0NIC0D5gKwFNvch7f2m6ko7AKRuVNce96Vg0pO0UVMVuNCzUEHcbILlTee
hBr4nriOnDRabxVqSeJqAireQ7vjKlYRuZ+EZ44eEe4akf5YycSL/2GYgVdFYwxdCOAtYtRbzuJZ
16EP0qWjO2FUSP/UjlOwRVf5Xln93kzqn3hGRBmbVhdMA0iSs6LO6C9wwBH3T1E6uSO6FOuRrzTY
x1yFBV0tQY4xLrul7sw78du23m8PAY4bQOAbIwOtv/OPBJSEoPacu1NiV3JpVLB+qFvv869N7cfP
A0cWfitDjIOG0msJ6W8diHXhPVJcTk4DRo1VFn/8fSBRX+RAEe5DLZZLJXt721Nj34lwwm2Tzr7v
NVffosUQZMczJ7ZaKoEtDoOTcBi4YzIv+tjHwOmhHjkFougj1ikwqR35PGiKyNmM0zJXBpJqU1mT
Pt2hh0mA3sxsmONgNuIxAJrrYkHrX5UjdfhNUZvfhumoSOXAzf6+BHFvS4GZuw9ZwqaHefQ+xbHj
4H4BubCHGVAf+Ms0/B65eLzKgSVxlwbQ42Vf6469TICoHxUGWYBhihbjk1mBDSwYEsQ7nqdADIaA
rLxHLH8tlrxZpwzDmUEThNYW9EKQupydS263TlzSPbaayKsO0PSpauNxuU5XxumuybkM7jx0LXpM
fYwwpTUdWlKOdc/9MgQPcCoX1wNyGsmQeoDVeoMpbSQ/e/3Ubk3bICuc4wx4xwETotrBQjMV7fh+
vPIMIIm7daFtUPS9tB8dxD3pPg9MfLnmNTWFH3uGlaj36At0UjJ7Gw2y/fRrE3319m8XAO2xEJVi
ANBRRYzPwj3ML54x0MDIxzRsmish+unCx3wAVrY0GQAkrceRAfQ5yVukNe0FnTmYrXJKxrWMpOfJ
YoSccVOqtQm7InTcXtCly3fcyrwpNvm8uMIQn/UmkxlazWnejaLKvLn5EqEvZXaZ6lpIH6B2UtZD
qu662UeNsU9cZPbbGO93kvUfjgWO4sbNABYDFx/O/9vtRv9C2I5m4yMAoGoP4DX8DHauuaxZHh1g
JeOujzN9QWgTmcL1nXzH7/xQx96Ec7cZtuhRIYcDru3tG0RTN+kpY/Yxj0FEAsxU7sbUdBeGmLhy
NJ6O3tzpw5gFuIx5OJYggrb3AGuvh1/v/OvQqjc7D6rVnw0qQDA2+NXbN7FkYSGQrcvj2s/mU+rP
GRBzpom7suuylpdUxBswPhDBsyMOiRFNO3o3QMbE7vnKzX0f2rQk3cr/3KT/RWr+H9xwWzvmP+c7
3WnAGey/jmZSk/jX//3XzoxqNNO/jpp/Hr69gXD++av+AnFG2W+Y9pnCgcGF4VbDKf4LxBklv+GU
ocT5J0xzs7e/QJxR/BvANxu8E4kJJmlsyMq/2FBR9BvKr6iObz0X9GRxPf4DNhT0h2FK/2Fq+DXg
w+MFcGMQwCxw1b81NbH2AzrFPHlUsf9tAJ4diZvSpUJl+WZ0gJoESfu9kUN97LL01vm929dNf20I
+ovMtzdTs0bf5khu/Sy3wfxNcD/XgbzXmsvbfs2WY7oo87Fug+EQhTy+I20f33GEtEXk+mttu6ZI
+aIrhy7ejsIhXU2u/gpuwT0gEHA4g3zuG7/bB6kBwofQb6vPaLl4dVbkmXjo0fvTbfbJt+G9EBG7
CBIN0TgQLss+dRmg4eE95e2XaeQvdV8vBXA1bUnm7IS2hi583xuKmEMXpeaOQNvA8SJf25e8c0+B
pI9B07+MNF/QD8+OIIZ9bvz0GE38+1QDANSS6JY5ug+8UB3D0QCbHejfVyWaIkBH4hlIkS+YoXDS
a3QhvNwrCNoooKUkt3XkXZIp9QAPFwDID81VM+mx8tBfq2qJm9tvMVeL+W4A6MqK/dTg7Vo/ReVy
IU81xWvyvj5NCU8K32MJJidhsQAE/F4HQLSCX/NEerUeVqt1icKn2aVou+3mqP2WAnaLJB3fTSQT
d3VAk7JO56xSUFXSbiGozxJekH5svlEomhQLG6aLCLP8XmYR18+0TZs9oITTB25588FyEVV09Crh
i74YFz5X+SR0qRWNANR06pjLiEHMoxM7FP1jTAfH81HYEV+SePSfJwELQLDhtuBC7KVTukoI++bx
6D5PvUtwM7D6CHhLb2y+DwCks5B+ZwJcCRsO1+O6ZFUnsEQ0jXQBnHF9JMvqXTDrIT71agZsAyW4
HsXHtBuGQgs/vlgdrpdJtTmsNpKXKxioFc5CU3TW3hjOVrCEhmjrV0rkYeuTzZrogEJ/VljfYqiu
WbvLbCDdfgDB7neOEga4VzAwWuuDI/NT7QGbmWrbVLhx7nUE8gzGCocHSpJbT9v4lolIfh2g2F6I
TLUb0+W+mdCPBALpvhvbb3O7PLUS792J0d2I2Vse+0m2hTGwIjqtqgzdcErAjdlN3GMXaYLfAsbE
h0GF9x2TIKstM3YxCo2ucsRnxUDrUy3bL54TD8OE3R9brEEndF6+rvkgtC3gwO49f7CFzExbtLK5
mjvxgcz2xib82mdoyTk3iLJucZLSEZSEboCxawPrjJf4EAUjOHojTDf2YY+eN9PrvM+O+UBg3KAn
yjBl965NbgPsZqFW8ewtAS88myxFOMYXoxkfyIDtW9z4IrV7osC1oiQdPNUGdrLOw1R4fWYqZoZr
jnrYntGJQSF+gNlFbVKg+YATwTJUEEmX7lCrrU/CwL+0skfpOYt33FM7FuHbFZluaMavncD7pmt+
0gEEvyzsCVfyrUQIXpAZT2+aXpR6Ju7CB6+vSgNjyzFuv3tiupGAPlRhQPtSgp5StqT2CqPQXuwT
Wb+8+r9R90kRDWDXrZQlpSKwIl67Jy9Zg5KYetzF2KQS8qCi9H3sseQLau4IVsqEsy8aZDTixQtI
KMl4N/RDVGYuXSrCkKmyLPR2xCO6CCX6cL2HHRmVv8CiLLJaoCOxJKOPf6ej4UcHibwCfXfgH6V6
BrX72QPbsEgnuPw1l1m1AIybKiGLcIn0x27byD5O9jFq6TuP9VkFn/rUJbAecDZPtcUtQPAyRTqo
56nBTSHqz5DR+t7HszqOXLfwm9bsXn/3EAZdRVx8tFN6qjtHd2oiXdW57stqOan02OtKUzSaZi7F
vpmHpoAg/AE0uKeatd8DzdLS1cS/zO18I31IgM3o6xRoTbJybPi1XLtr2ePnce3d5nq+Cet62TmF
aymL2hew+J7V1AeXJmt8UCDdk9AJK4WFIaJGsJbhPMlmA2nlaj/kXiv3beoNa6lbBzrZ1MHWyEqK
GXoB5WKz21CE93bGuSNUPOT98CK99hHwpgm+ALbQSaDN0glbG9UyLPwZrih2XVR1PEHZmvIL7gbz
AApPugugIFMGHvYywHWwTPqZy7m7nP32m/A5IuHJBOU8eWsJdGh4yWPLLmgQYTwvulAnH2300s4h
NLtddD+HHST6uZcfgVXaUTvoctYCe1snp5GTHsQ9dHxmD/aiTfPd2eHBReOHJe5eFrxWiY5WhkyL
fQH7Upc0GK5buT55Jrm1o5SgOlnU2jNukfZhQw1Vz73jecnAqCuQzv6RU/w1p+kRtL8X2MHzsMCo
oYp7yvv8a+013yByvuyCwMF7s5kU4erqj/WmldStT5SL5xqDDEqxtOomHCQ4shqQ1Tzx/sBNg0E+
I/vuEc/sZQ/hdd73L75XX64i4eii0W8Y9IylHxN4INGMBRuCjbGnn5dZtAWjeEdQQXd2rfOjhzrq
Ms71ZZfZcTcuABNghD2uUp9eJaTxTvO6djsVKbxC3H3jC/2OpHBvDFhmE7yMAMQfs2D5eLGCHVmG
mOJaZDPuupk1OXgcmFwRERfsZJwiR5bYWFxYDaxljqp+nLFIXvs9ZzhtysPebXTNkiU4MxhH9cWG
3mWPCkaZ995piuHKpwlEQLAJ8TYJnDOadw1k6hhazf0M1DC8wbBmoAomgIrPaltBcPoqa2gC+ybj
qMoortcbdJCiJ7/BalADpxsDFbRW0ci+xCFuXuPxD2IIo4oQv1QhPj1vAVcPveWpA+GhiDs8Xwwg
rKM6eGpQ9jIMAKrcKWBpYhwMJ9EGUdyJW2p8DeRz06BKMCyXm6csJ708sSGrPyub4GO4ft7iO816
XbJuHg6tQ+ZNEFthtCuCGhHA5QQo9u5TBtmpUcPP1qQeCiAa6S7g/Fr3/udx7eKqteNLP7Jpj7j5
YGYT7ACy+sY6DfODu8KsKbgqL6U7SRE5YvLneBGviboB0zzcAywd7Joo1wcvhIdsLf4TCJhmGi28
aDdmtGeVvZ2lMIWNyT0B7wbUUP+apTg1BouZDJh3N83ig53xfivhG6R8RE+VWVwGGj6SNVhuErIv
qofb4Si5IlqOvWJc8ZMZGk0l9dFK52nzYL1gAu4ahtpFqPMH2/2ShPTbKLoXOkOu2G4hNjinyY0J
GRrOSd5VzZCzsl76uWrq7JQ1IcLpZIAMgPOPVAlVxvbgvtQqsAAtrt4XCiWsKhIg7WoPB53X0XJ8
dYYsajK0+oLLvom/m8HOaPqA24Wg58mK2lzMS6APeR12O2YhXpjHPN9bAwtGPXG9ogPut82x0Bn7
Lxe6IqBOT04jXl5cIwvJkqhiUOSqpMJN1LYLlrFLwkvSNObPVPq/IWH9T8U7tmf9W8vj/w9lDnTx
f5Wq3vyxsK/jm5R0+4E/E1IvS36DcFUIYCCEadCz2Wh9f2akHjp+v6HY9Dq9BEUQ9ND/nZKGwW/Q
7t/AxCia4t7YoGZ/paR+9Fu8zaQAPhPCHhiamP6TlPRtZRZFX4gPo8NFMOsJ6SjJzsrxKrQ+G4ZG
3jRzztJKjsHqY16O7IKvnqoBNQDxNY2uDK48D2An1bqnv63Vhz9z37+TBM/qQHgDfDd0/rdxbtsg
63MAAZsZbzoj7PWopUQ70qokf4ho6E9HwBwbAeGvMIg/1AoVV28z3yS6/H/MndmO3Eiybb+IDc7D
y30IxpQROSlTUkp6ITRyJt2dTiedX39WVB30rdLF6cJ5u0CjqqFu5RAknWbb9l7W9YEeex5gVW7L
Lp7Yo1L9g/j/myrEz8Vo6DarpFm/eeZ//7ngrETaY9pw7y+6I+o2xvTBqk4X3ndNWxo4XpuKH6c1
CKdjS1Ci2qdBb8FHTKZunqmO2iUPQ0gKl2icZu8fhO0/ooD/V0qIiCkgWvh/WCCYmXGz/F1KaHHb
ULxE4r6Oa9LrpNMDEsXIzs/O6vbi19qKTV+9Noimo/FVvdxsMEP6zbbVrPZlFqkXclepuZa+Rmag
xsnqZxr5Onr+hyt8m2D/5SdlekooExN6wJ5SLI2/e6VZCuiFtB3edXPXbr0jdCWKO9mlGxgWiYJx
qOJ++EngY37Xtqq1+2aRkC5luOr6H5YC8Nj8/Udh2gVdCd/V7cbjv/z9Qxvqqli72FuufpEYnUuv
n7qHZdkCWAnt3IjPdSx1Vf7DtbqpOn/7AMhe8GszSSG2e1Nbf/uu2+jEQ2P1daThM/t5UzKjqmiZ
K/SaEuP9FmEK2zlDWK/Mu3v+3DoN1M//fCH+Pjom3Mm7OMQpeQvj4rD4/Y6hlRnMNCzy6rKXybnI
wMTzXdg367aTYqzHf5gv/n2y9Me34+lBgiPNSaD1d+tMYAXFiBT91VdjC15nFmMoeR9lQ7X++d75
Gw3qr4cIB+XfPmACDrdnAOWPC3s7Gv/+AcuijNMy9NdL28Ct2VPH3D5Cr4qDa59MTv9BDX243Vk9
whD6zx/q//OtGWImGJ/4PPEd86+/f2snDsnC2UleYsdr1lMaUxD4rfDjp7He+EWdxhaKKmimDf7P
3/n3yxkxPWXJWYhFmMcfv91v39m1JXmXQVyYkHpuLnXPk/7ncQRAjDvpP387JNrbrOyv9zHvMA/y
9M3cR4TT+z1tM9Us6xgdYU7T6NjxUDoTXJ8AD845KPGzHniuMaE0Wb/lCtP/oelMeO27pIgOMGvs
U5Ag2cEPyu6ssN0+uSWR+npMr4Wq/cPiD0uu9EodqrS5dGEfvMksXs7SdeKXJaOKW9XgHYJZP65R
QdmGjAZPpssKmTlHWa91G15oNHH0/TRdd9PE5Pwr04X6JubJHEvH6+6qYIseuR2+9QyQT5Hb6gdv
FWkuIlflmV94tIlpH+18CZlHtZ4+pVuWvnfWKH2qx2zI+3IMd6sYk6Nbif5esQBrT1Z2Q4jBqMCH
4uMh9eoPQeyplyrx2501fXsc56i5UB+WJzCKHxbRbjSzzNjjbVR7483FSWdTfC6nsfoqZv0r0VtM
8xsC5s2WdtsVi7MxDtLtKcvWMJeRMtmJj4FlWFUoHnXKJ+E5jUcYRXhnHTR0JZErPhaQAlGV1zbd
KTGor6qd/VMB1eQ4RMX4vmRBwGGjxt/zeva+pYtvkX2ksgc7lvYhjNrnKYiTd1EKxEPH2nuXDlX7
wkZi88s00ZqnTZQNl4xVMrvWRsvwjtxMuEv4SWB3lNadSCDT3e1mltB9iQoPRhIqu7z3RwvTU2i2
0VeFPtEcZCdAKq/gqYLLSO1+4LRYEL1kkVOobsROJi0PsZMFzpVU53bfNP38vkjb6nNjhg53aZo1
T2wOjUl/FcGTU1bmYx96MFIqkx3k3DpXCSUFfTW1GfpL6CloIgB8jJTVwel6Nr6rlunoPjO2+d6u
0RUPeTfFe1Qt0GLHxJHE8l9lSYZ7elzDNZovxOW/R56I8jWePOy7lnT+UK5XAx7vk1mcet1VisUF
lUP8eceUV59HV330S7f7EdjIuxPptJyagP1cVdyZR5k49Q5W6NFN2jqfXfkw25X9YEJEwwcbbvV+
y7hCJtySY+eTY+4j0R7JaoK/8SeT44DcHsJi7PecyeaAva0AVxZVyEzefUMaJ7fJ+COWI7uqRXnn
ocK+elH1Zr2WXj8lTp+oAOiAt7qfkfVOBkE/1+UMM6qc2W9Zz0/FaJaTP27rIeja5ryWqznUfosN
yoGXxC2bLkfjOcggxG0eF51kJ99vxNnvBXppYKfXeCv6x1rW5XNNtPi+KQN5UHKdr3ixQStPiYmC
fFsUDbDOPJ5LQZClPERJX6gdAiVmVyzT689A1Cgx49yiK3tr9+BVummvabV03aeKbTDO59rYvuCL
pAvBPJslTfUgMjE0P7yi8X5Jrpz/cRsC9TLYIcJiP0itH9OGaMZblqi6+KgEr/Me2bpu6gtkF7/9
lY7GzLnj2yl+xf7r/lBp19+wrrPank2YlitLOtMbJqicPEwsfxRmgxPPAza9VJvwbq1CfqrJNsEB
1bh1azjPNyEjnYyqj9bB40WNWVHVTfO8dsesGf3qbpk6HFGwUfkKyBUV2CJbtw+VV4YJCHUxp/fl
wHwyn9ahbi+R5SMYcqL9o7pfvS40jwkncRge5Jh2lM2e4lz5OFftir++AMiwG9w5gxPQEf0+hJyj
cT4m4xLeR6KL2geZjXJ7Dl3JG9Z3lq34uVmejwdCmOFXX1E4XgTb2j4M9J9jmTce0LnHOCbwdUxk
XUSfVunx2Uzg20w+OZ2+bP4ognLPDjaXE1dsAZ5e9DK7dVtxDDydmBcMAWV7matYbM8a3Fb8/kYi
6m4OyCWDws3oNdrJJYWDx4UtcBlI3vTDz2HrKqzBfojDAiVTVXduZkTZoNmm9RIfN5crVB2Soc6U
OtZJPDzEevEDJgwyeIFZxPW+l0jjYZw7nZRN/+B1U9eW12juyTXkclkNZxenvJsD1LqJ/1xhORxJ
22BkrN3RTDz7hnDdYUhdwtxGtq2IcX1vcNKAGbnJj6xv0oopjmcTTBKr0dY5JM1kklNUyu441lWZ
NPvQhO18ghuwpJCqwA7eR53XlpdsZR3Sx2xNF/WzHxYui5O6wkx76i7iMPnCP9DE+OYpXuJR1829
PwztzMK2Zag5/Ea3S2+vp2IMf4a9q5HMgq2IdIAeyZH3i+pDiXek2d3tjkMSibosODDzYaBsP4+V
KOsPQvvM18wEtijOK08GxedB2YEjq5j7uniRvufacDfBYgoTIhaRDoddZyvZ/KopWxRGnG4w0iEa
GMpRIzpZnyoRytfcvHfwTrwlZeOhhjMB6dJMmhNsJ4nC0hXoW7IIH5FC1i/RMBUfPGuyixiqGEmQ
jRJp58UfKcvf5FTWd/x6w3EZ6IFIvC7I9F17jcNi6Y5ydm2xE/2on7N5/SqNRuVWYX0q0iZ9cHRf
5Etouc98Md0BJ3Be3ZF9WZsveLeswOoYICOOwwF5JzhX9qRVk6c6MWz1qbOYsEkV7TF3ezsFkTja
FVkyHyTIR1LfUXaxvjMfRFZuQR6vHCzpuLb7zbi6e4nSssMjsmE8A/jbwQPImu5SpSkS9RzJ8SGJ
iKLcZVvo3vmbKc5133rnwAMZ2/RLcayr5aNnezK+Mey2PBtiyZwxjK5mVfYSNpG83gISO65JdzUD
d3Wk+awrMaIWDoOIvsGA6U5BwzytW+dtB59uuNNDKt+Nm7dCORztnYICfhim5ifzZfUiS4TRyUvm
/bgVc+4Bgn8ZyX/yZ2XyIerwAOdIteJeuQN6sq1E8tQsUGSigWQvL7zNy3H3eyaPnNl82Bah+kOt
x5V3ngkqpgZJbVyYPIv3Kyuc9L6xYfDRL2iGmUyMXT4JR7q7zG3q41xP2iDhKiUPVVVEH1vPt9Ex
yco+/RwSmGkezWKBdN1UZLrOaGooAaeq2g9ROvjorqmiGPJnBY+U8oABdDeL15qX9aUsa/9bUI7F
tQ0W/85fu9HkJivNCbCYl2H4gQ0ETcg6ewU2aEbkVPMFj+Pyxtx6fNaRoqDit09fNKQK3vlx0r4f
+mZc97Y0/ltN+vMDqxzXS6Wm8UXXRXBX3Rr7fWhJw7hyRWpQMMIOW2sAedZgZ45uLER8sGbRRT6H
bfFDzzb7GHk1uzPjWWh3x0yDv4fAg8qsHLaNMXpEt+/mRp/5winMOsNm8f2kQxxda6K9Iw6N8tKz
43cnSJQXbDCyWZX7tarnPJzFfG9rpb4YgH2vXrcWxQ5f7fYWBDdp34WWfEzGlQkRkitzMc/FSJ93
amweopbH/pKmdvqgafjfcaCj4npu1zyptejOkBrFnvF7Z4/TYpb6gBk4IJPFGDwPrRvPR6hv6wOY
1RJOUFYtC5+vdXAVri06L5SFjh1npXPwqm392psE3qaqvVczIwUb5rl51YJemBSDVFWwEGbCKPi+
Hbqv3tiGZ37BiMEjLdYbH+3Ng7qJae+PtQdalNWFR8ev7KmspuGKowsMZDyXe+atAborMrx5zKgP
n2XtLh9YybkMHMfF8mENBn1JG9neM9PoH8TQPzjS6u+L1MVD3Mn0CeqePjJSj87hWMRsxFkSdbJ1
eUmzlBlv2kKhhWKg7je34Rab/ImeytXOWcS9eorGzfma0qiseeds23ceVr/fuxi5PzNmF1+jcFhO
4Zz+8AcKTH6dOZ0hfAThTLmy0FzVGVu2atqxXqU4rjF//JRpE19wqlV7NdTeqZm6DaODp+ivhunB
1506eJH4NkN3TI9rGrV7JzLea0wXvDeQRs/05OIw2OhndIM1ksu8lslcHuVSZO/cwnffa3qAi0sV
m/sqWx71Uob5lo7+rog3jezdJJ+iqZge2QTLqePo6jSSrGJcIJK7yIWUA18hOnh97e4BCcvcCeU9
qSWf6meCoAPtMdcjQxS4kN2FERTPiBy8z+HSuEegl+5dB+cm13VX5wbTWwErl2rMiCw4BlAFqUXL
8JjWfbHf3Pa7CpIKSJiTHYxxgAR72p6HuOj2Np5pRxlqHfqs1PK0esHy3S7hBxGq9tJOcXnBUVju
qLJeYuAxv+ixxldDH/nY0HlMBwuHeDgs2AJfCkzR9Z7Fw+LJn9whebA9T9fO8cv0WvXrLcuWqJSt
XA7RoWDnjDZ+rofIeY/FLUtPqWGGe26GpGF+lOriC7WPt0/1jWZi4/7FDVz/k1USg10tYniiZUtT
BqjhY0qubK8xHu/boYhe3DZa0May7q4e/c/zYsTLUq3UUbIwz4OQy8VuRA8zcKJXQpQ6L6gTXgs3
ZTo/9sO+Xj1KOoy5bzJWac5s0XmqG/9joz3/HFcWEZDhTbxnevkwA1s4pkonV1mF/BBG9N85ym5m
D2d9G2csi3m4JAzWB85rq6mCbvNj59ClZoWtnNh7nu1uF5gwu19Ju1yaov1Ga9y8a2lDcDFJ/90Q
au513lBnYL7xsWSaTDHQThUChGS32bg2B+t39WuTCZymlP/ibNybdyBN+i9YPcUnIaV8JIoU5Hhw
5LmrpfMV4ZRDfOuGI3d00p5T39mOSNabzcug8H6pJdT5liTdQYRhSQiTxapTppi6ea1iXD222KOE
4GQ8hONguBmrHgDl+FZp1T77badeyItDww4MraJjXeaPTvuQ1dRm7rBMZwydP+qwVdhu5RSPp2mo
2QUBMvDLljThzo1qGlTWTYNQmtdZHqiGv0Z82T6vbe3tGtd79qZxvBS3d60r/ekahDJ9WI0fPiIr
Bu8m4zcDVtDEP5uquPZDGcp83Lokp6upGKM3XnDStbMQHKAAfK2adHiaA6/+mhF74Bfa3F8VggaV
fUG7uqyi3CPUFa+hq93HEW/NDVQovfsh9EnJ1sK4GDSG+CIKNudNW8ZWtdC5M67wdmXnuMdSTFHP
7Mvbwh0tuv45Exe8dZNmP6xmPHVjuO02XCpfptb1v25oMRPmC84x6n0+sHRKjoqS9cAH8LMLszdR
tk7e9mH2Em4e9qklqXcWh/PZW6SXexI76iJVc1eGSuZlubKSRE2evXc60l3U0VH05vpSv1tNYpBE
oogfIbnS0kYfHGXXr/E0DUcU4D48gAjZ6KIS8bkvF/ucShuZHUgyjCfZBO54j9wIA0u33Zdu65bp
s7U85VRHmTl6Q8svhpEw/J715fqTl6XJay4s9j6n2Qdj5mLEW2z4Ood1gD8jdcf7zkkWTkx/NiIP
0nLZ16Np6yuSUVHeFzHwjalFOfrmLqVIzgGH3byn7Yre/Ig3WNcGCkg1zUvmDBnOuFjL+5kbe9Zv
K8bsRRJKDY0fSPxfHizKPtiv9VStK6XhujygxXpvjfGznSvCN8Wb9sFVbf8TrYSSAzSyCZ9b7UmC
rnu8x3ijc5bUOc3F/NHDqApl4HFoJb1kZXQXnlBgdLyLtzXj1QD2Zb1Kn8n40RdCDA+yTZnKb7bg
T+xUFYND3RhtkifMTRTuLDW62eM2JzXhcGlC876EcfjQ4VqPcX8pN/4y3/wzD9uy2OJQxF2a7JPa
1STUutThCdxkyt+yuICcU1XLNrvPJBf8xfrBymRqcPuGa8IPRo9QC7wKJ/FH+8zBXazfwd+3xH2L
IpLFB9XGEyurGARMx3Qp0/5nneHwesGzhwODM4WAcd7GbEk4bXOvqmu6lVtzLcPNJM+Bo32V90FV
o7CPMK75V+hJuNUYH1LJYbj2blLepbaemzOwvOSxiwL6+K2JivoLKOoASZMgIFfbBhOh+tGfkvSi
G8dfn/xgovFvCQiBoCOS2XK2dpXT+zs7jcgTQpY+7S/DabaRbI5wjyOuQFSQllr6Ts6d7a+pUyJ9
u9mShOeZkwZh3hQlGx7LBrpM7mGYGQ+MCQps55729YnSFLGgbFfXu7M16SVs2OR9y13ImuuLi7ww
73Hshi2hKHba/3JqJWiCDBX6nfAG2JDb7MYO/jy82fbX5qUQt3c4HtP4FzwWMGw5jh/uJ8+rbiOz
ceSDDxzFP4vMxOYF94dPX6rx3k/HuAin+r6rXNlcey/gewNtKuNPHMaN/0wt1CgqZE++88fO+9pW
5GAknJWlU/TwgYIzX9Ia8+QIJiTFrZZxY3uQtTY3YVdFc7ELMif+BU/HM++XNgu4dJ1JXf4FK/B2
s0Q2jOKdjryR4qlPCroRAaqfhCcl5vvJw566K1abQpHaluZCPiWBCV40HFIeMIPg3VxuI+y4QvgD
Pi9ankO4+gMrA8p4G56bpuH3rKaxRVjc/KYaLh3opU9Fk+gbLB+vS0Udx5Qsj7k1zrwCl+x+o9TF
TsvgK3wYtinE0SvDzX+HKwf4z1JjZamKnnTMZFNWBbVzj4XI3fitETuyq6cAsu4Ai9yUs7bkYhKM
9oZDAToGEH8QLz3DsWZgtddE8jrHCkJtxcG3ystgQv5WmBiY/3webnSZlnRLL1HBRoQ7Kh6oN4c/
p6LhH5dVgb70Xv1uzvANmiSWd9DHXZnb1jHbvTN18AjGXmhztHOf+odsM8vwuExy6vbNOjtXbi4n
e5xVON7hyU7US9iwfeBrNmFu2tskbk8I2Y240GrCfWAGNyfHRqXxcO78uXdfqnYEj8hByOaGzHFN
g90R0AyygjcND2s4ZPto6kVx3Cj2qWEHPOr3NEayhrHUrv1BoB83l0j7NeJumKk3gwGu2BFd465F
ptFZ3mLhnL6HTRt2ey808pudI/MMRSRNztb31PQjA2DUUpSSIz7OpertHpKo/5bgbI4+jULQTPlb
KX4EXOqvaERtcNbZylaHeM3SEWPQWAR72HV+cbg9YRzRKU39uRtut4ZuOvvtz4dTK497NHVVJs+u
3hJQBwoqPrtEjdfZfRX7CIP9zHbzi487fTl2FIrxUSuURIZC2J3AkE/N1YP1N8M6CPSwr9xytRcs
nKp8ClzM4NfGGToXMkoza7TUamzoKzXub+Pth2VDf4zZKHsAEABzO9FZO7Pzk4XUBnNkeZe4nviV
TO5S/cIG620oz34RN3xwIcqOdPwguTAU6ftPoZp55mt2CKjDbf03wmk5dozm8i3gl3v2fcMlEEnY
3SiFfXlafOWX+6kzOgW4VLayO8G+Ge2Fjp3x8M7nxG1+NWg77YXXQNw+RCZtRrsnnbCqI+NflHUn
EvFwFE1mP0o72HvftgzFGUQozk+YV5xeaztQd7OthFUPbZbE/SWCriGPOqwdu+y0GP3iY51UkTxl
TpQ6HkI5lTbndF8sT12IJvaUrXU1HtMm447wta5J1He4DsHtr/OMR2lqwYf0onfaftfWY9ddAHQ6
yX5x0+a8+Vkdnb2q080d7Ub2IQxHwPM8wcLuy9TVPK/gTMgUbJP85pqatltPtRcdPSSxT0qmBYao
toFC+Oc74s9R6dpXXXMYCcODrYvH8oEPKRrfYYnC6KUYpuqPwlY6fvzzxEyk396Csu7YHFcPly4r
ODw/2HZOGJjqBCqZC5eR/QjPYRV6txPYHaqzv61bc+dzKTFhVWGTWyAi0w+ANIXeG954nD5xBzDX
Uod9aEOV4tEbuumz8BLXYGhMt2HOYeUvvs7ZcBBTKXORXWq2UjbOeUg0t4VnC2pihwUJ4nkJGV+g
fOrVOblDvWZPDson6yrHck6/dFEadQ8Qh+PvyAzS3k+ODsN9w2vRvKciisxLSeW7PRe+Ccz7pJwl
j+86mruwcWJzz3YMd3tR5B/N+xhr0YwMwp1U3xWOqsLvzRBb18NQy0vyGmyblT95n3TAJvjI+rpj
pUW3OY8T83xxWprOdc9RON0EYWf2YV3vaaGLdckr4pTx96JXJSjYsKzG+1RFJBdux5THxho3HbeK
LK/vFGQqsKHPy3WQo8UBG6XjYlHng94cYsOb/ovqTbTsiyW+mXgYDmSMCOoMH8rOQzanHobxM5jX
SXVGvKOZAE3MPDZK75NuXsK8afy+PwugVJ9bMDLAVdoZkhUa9sqU4zz0MvUe0Z8IltHp6eBCkBiY
xKgaxh7/XSNF7hxQddkyDs9T3RJ32OHKSDRPcd9vj6Xbmh9ebTkBnNirHPivFJXii4p80jEkD0z3
UDaOWF9TIepyjzme+2xIBy6a22TReId0IcTZcZxS5V20tvMrVPTUO7sg6PTZbInzkUHTdF4W14o8
1M3Q3BcmMhZ7IoncFeuOU/6E0KHlV3pWZ/hUklT+ljh+I7+7Fg4060jWKk70bpFgosSOmWXltjvd
++U3IClL9WnJVll8jWzBvVEgb2a/GLCs8mx1VZg79rvU+2Bz2g0NG+wSFdHQBu3DhKE0PRQmntxX
i54FXPf2wZ6DqXb0/dCjoBCriTNx3Hrtt28Rc34O+rYz0bjzqiqeuuMNYBcyPqTo+lFVdWzS3ViM
aZwPVjJS7JqJjmryqpLPtX8OJJYn5pMsaDhZfmR2LM1B22zvRMFY+jqyNm761g+zYk9LWC41nh2m
UPNVCV+MZxJVKVvoZVtv95vSvv8oUMpv3tXOQJoeF9qzguWFo7afWBYra9SRIVoeeqmH8MUQlA/P
wHY4myUdOrjebIm3izEdnIWDcDUm6txp7VTf1VMxZs9Ngcf6Md10gQ13oWKJEUUIu/DU68CxV3qG
eT64HprIWxKBjj4gA/fzdIDx5E4+5tVIoRV2ZV/I/ayRXhTK6RiX3aHHU+GIp8Ax2ssenDGoIT/V
5E7UfNj4tvU/0Sx/cwHe2nfCvWnyB3UOiOlvXrKImlrFRq1kbtj0+KpDm01vQxOK9usKnnY9sX2L
sn7ruEKfsi7j9fOHueR/ZRyF7cB/fl8z8Vc76P/5H12jf/t/nX6Ot6Vp0+9f6v9Ha2mIVel/TkHe
199+qpqw/c8/NsjdFr9h0/y3tzT5VxBjEM0S8N2ov39kaP/tLf0X+yZYOnKzdd48O1zS/447piyz
AJjH33KRuQKyvP/2lob/+oP/DfDExVwYetn/Ku4Y3AysfzUMJTjeblABbGeg7GKeB/73v+T+U9uF
M41triby8fgn4mzK2y6NHVTCetU7Tcp83Pm4DhOeU6JxAGD9lm2vmSBJDt8yPqbBoo59XBQ9C9s3
FyzaUBKw5sFnwt5uolr3CZiIe/bSICpR880vlQ8CjQniVJEip/dxcieo1YkxZ10dJwEI9CbSjtne
sF8p3hUlKQrmFgiEYi7761gpVhXNjMgv7jKTzwskuWT+wAPoTcgMa3fvO9l1wUD11gXaeWM0VHnn
EIn1fVp0/U9sPsld6gzJvGO33aEnC3Feg261h4zZVx5rjY+DEEPzqlwxvF9qcYOpeunyGb3Hv5hW
1MUubmbBDiV8il/KOpzLPFwtY+ACO7d7gOJPhyqmMftVTIH5sCZOFF1HyQKoeVGWueQWE35CsmU6
oCKSUDvtTulrMo2sJaqGtfD3To/vwbZuAPkgE3cTu1ddXAN2/Nry/t7yvu2ce8bKgjkVlru3tZtr
BttTx15q+ng22QZJyUx3bgJMpFKlcg+Vff7c+OVyZcfQwOTcq1JY7SYRz0zyOkJw/bbMyKBzA/+f
EGQuJjafNRF696bTa7kl+rP0AiFzQgGskJpSRhG7ItXpzch+gy0EIvIZHZXeo8SwHOSRzazYsUtO
PcXBxqR1aQJKnNZrPyX+oLo9adNkxLrRuJxrPZKd1AFRjpk1TeDYqo6l5H4oJubzywRhgS8RM72b
wp90PV8HGzSojW2jh5xeC8oqJq/4aRFZX+8Lmqr3cLW3H+jD67tiTsP5BAOBLV11KbQ4+UtfHnAm
yjwQTJ4gsdVd8FJENf6EyfJKdPRS3OEqiU8gJPEr6Ng2Tw5F73xQtDoVWSg69XPXdsG5YOtExf1X
xA/BJpjDWuEQo5i7MmaOukT2LatNRAZN1HbIXa8f3mxa+mPu087oo1/55QdyArgdSjaAvO/1mo5H
Ea2KhX2rYz972zhvuVu2wqEGUuIxYNa1cMVGrrc7eONT1INTZOW27KdDVG3pF+tObpZzn7fLoSVb
b9D5TNDlQ50ofze3np12Rs4E3WLqguqIPDFc6BZnQ8/BFz4kknBcXom4WXOwKCljTMZfGTtPtgLJ
Gn2ug4E/tewIQ/d4vwZu/8tzG2wazNnwGrnYKj+R0eydfEF2AwA66cTb6TnyR3w0S/Zp9NFzAQ4P
c7wD5uhxH8rpZaRefFAMvD8XpAtZApNlRUeCXznzsSjE+kuV0p1oXLpN7yK/d54n6dbzrvC6Odch
lpZcYIJgI4wzsm9Rbx4Np6cd52tTBWE+SF8vfDkGMfkWdfGN+bBW+6IIouwsWFQ35LZiArCT4Xze
WEjQ7xVr+MQRV834PrNxEB1sOInpEiiv+RVPqnhqIAuFt6kL6RUcgJ37kvll9TUt/NtgOkI8HNlI
STpwz+LgpNsxK6mnF6PbuT7qMRXzs65Q8qXlnAa82daMupUlhkfmxqYHE07FkTjb2OzaRDFBn+jC
hlymE3mzvmRdyEQ8C8vIsDyxSsx9rBUbxg6pUzHvxyBZfyuYL3+G6sHWiGLm8nPVxgVo3BrxsMWL
+z011kkOy0oD/lL7PtiVpnK3j11n3E894zQB53HOxlcJLbyG9D20onlaFh3Yp95hfeSxW2RX71kk
hjStm8Tbjkwi+5RYT5c9qcJJWE8ZjEwFDqjKQ/0ucBivkYaZ6mq/TWyroKFleH2/kctqd/BbxAOr
FGIoUzxkX6aRz2rvaKAnlwSu0K3LHJD5ZSQM8mBAUKwdZYo1K6AsY4q2KY/dE5HTswxnSgq786Y1
ce+ScpnDIxhP0pUJAv6dAPXxWWWV+67obO1e6f0Gb19hSroFRlP/vW1M3J8bzq0Ha6dyex42LD2n
DIH+VK7lkO4aMmItz0CryiNm6vUlXlcix8N/UXcmzXFba7b9Ky/eHA70OBi8SbbMhtmQTEn0BCFR
EvoeOGh+fS0kHfXEFEss16wi7sDXsg0kcHCa79t7bVXq/TSdg8raob2nYus0jaduVIeDlMT+lRVH
axyrbsVR01QXLREYJ0LLhmRuS6a0oYgibxGEyMw4pebyVRv9r3Z1/70t2/+6pLEJyPtf79sepyzd
/7PLqx9v927Tv/UPqMJQ/8LB4/Ax0idk78af/AOq0M2/bBqdJOXQUXy1/vyzczPEX8jcDfZTTG9E
tUypN/V0qf/3fw3jL/xAhFdQwTZfGRb/AlRxQ+nC+sKtudyd6UxobwBpbzduVqxxKOfQeorQeJ8o
ByVzlKAVBN5OObAPy5F9SoJWRAOXAq8/soyiSe5SZWj2HPyY68zEFDMvrrr7IiBgxQQj6U7SJ0oy
uorS9pfHe3rVoP9qALgSpP6/NP16wxOj0aTaq9pU724cACAgbMdtKhSl+qicDV9t5r0et6uEYhzS
l/RL2ZvGE4VWpCuUvfN16ZOw+uebeLvbne5hImjzxPgfr+/W5oGOJ2hMJ0lOSmSbR49+I6oTrdyA
mHLzGf74emHiLvn856veGIGmy/KCWB355dNf3B7egrCvacPU+QkpSmgfm87JnmHp6YeBBXxtOqOD
5b7wn0KykOnsylzTZy5dJTELOLGHq7TPxJkFy6MKFPvZUqfI+AFK8+358nqLrjph5sjo4DBw68/A
ngUgqsiSU+MO2b6jOj3FAbA1tXU5UCQuHW3TNb11oGSHA/SDBzS9+7djAwOSQ9SKybcG2ukGAVar
VWQ45K0S1lwdIrUInsw4jg4tDod7bOfh1rYxtdPS65GaowrfIAF1F24SRltaIh+m6/Blv70diHKm
atOVhJlrcHR7+22NkcPppsnDk1lMumFZIBIZOScdVLev01Wg+NbXUSiQzN1Sx1uNWhHDfDHsfYgO
/j1oLqJEWzk0F3qZH72p3z8kQzNtogxUHbeHQ5zB27uzFKzofduIY1mo+YaEpPEgOr1+1jQ5JYNV
SNtaV78z4FLtElI+tznShcWf39hblxbDxeDyujBgrU9updvZJ2XDVQ+WVx99mtHPg5so7Gem2wnb
tng2M7Kk/nxB7YbLM11x+r1Md5OJh1n37a9m05jC9bC6I5MZH0kcuNU2AVY3DzVKNTlt4YUVhvjF
VUfOWpOjTq8NKyUitPWDO/l9dHArfMRAsSjkMaG8vROvRIOnFKI/Bmrg7xtBVGLBfgsLso/GgrZV
eE/ZzFt2cRrvmwzV6SycVKYyd6gsKegdx0h+EaF//PON/fYJ4znV6EkxranT65n+/JejfNrBKWCG
U48O3qK11stqC6A0WOqY/5+1vIAvBDOV3sgYvu4iKNm8nyH/+wQ32V1RCDG5IaQjDurtpTWrBVRm
NuZR1IVzKSjJzfKGJNoZQJnuReqldjDRTJ+MzCDfHSkoVT6YYsSHd848DtRiMXDouOuDIb8TvtP0
H0wwb+191+HKwEGPQI0PyuCtLYqTAuJDpOZH1eiaS9sYDieAFpm1FlT7wAqbIxWKQMIMggGHuN3+
9udXc13c3kxw9Ol4NnCc4W8b7BvePiDVTmIbTBNrTu4qn4naLucYEOqFpsMUzKsmXDulFt77lQKW
vYwG/5P0vQjnkOZ2FyLl1Q++33fG8Jv7mb62X8YKlMNUxl1gHtPU/uIH4VZzo58f/Oa37rfrQ59i
BPhYVY25/XZQCE3SYPWFfnQqNtXUj5vp6Nbnm6zyQqQpib+PYkdZQcIpnvHCWnc+zeeNI7N4EwQK
5zjN1JrvOfGIS81t3Q8G7Xu3x1Cl/EaFjgP8zedSRwZVbDsyjnwkzaXqqnI9TN3uWVr1jrH84GG8
MwIJFHPJ6pniemjIvH3gSADp5wtpHlERMVdST5KfWtdAKpLW/UtqQZK3KaXAJVT8+I61Qy5NKll7
5viLCAPRziyC81a+IGWZwn0dY92qks2g+vCVUgRQ6hDIj4rONxmN11fI9pfKIIDhd5aakaQVami1
dqQXMFVWsEjOKyjV+7zvuSWa4IB1iopyjhOF7RNmh+9uwealbTXjZ9PZ3Rb5qrpw0zjDA64kT1Kr
m8sHj/at5/H1JrGBk49IHZMy6s1YHsWosUviJqkAQGPvqAcdKHjg86AWsAafgpmR6sETqmQNYFvb
PWXoalNgPAAgwh+WCsnrg/nm3QdHqZ6F0cIxwMHu7evmmqOplJp+rEeqfnWtNZdec4qFF+bOY8QM
vINW2W8SPRrnjpLkf8tGsqopEl2oSv6m0rTGPsqb5mJ1onsx8df9Tx7b9RQzEQq405vxb/VIhsCj
aWxHO0p1CCNPVuR9drui37V13aPtKJI7p4b/qbrqQ1EVzOSjLTZaMTaTd+/+z+/xt725QV0D0AHP
e1pfb3egvt0JL3Y77egWnbUjO6J4ll7B9gtlD7ViR68eDZ+H+eervrOb4rLC1Cw2fPbvjRW31dqk
UjL96NOs/6a3YGysFv06y0i9VPSxO0djZu0qt3DOhj7mm+C6Sf8f3AUN0wljwEfi2jfTgxt3vU/C
L2AHoVNTrg2BdUaxcYnYFDKSNv+mlqP31cgwltJNDpYZGKX1v74JzqUAjgmANeFO3/JVgV61jtHr
4xEYdbDL8zG/10ZhvsShqR0cr8v3RZ8cxo4ST0dz4iuaIvHBPdwwXqePmXugIWKbLNZoNG62eU6n
FY1DIeRIIqLAfGer6C+nD9fPpnkT/T/rdxLH9gqQb3CgA6E99vSvf+RtGIwLEBbFs+fHKMzrrmou
sdFi95Smfka1Yu3wIFk7P5T5poIsA72+y4miGkwMNoOfhCug7iqRqoDuxaRXzTfX4xZFUea0Dx42
aGPmgLd7gglcyRvXGHrESN3sCSZPVey33T9zRAKD4WA6RbgORss5Dw5q7SpTrEXul1/R3ScP2XQK
JF/L2rW0/CEbWyYmNn3YV5n+CEgNyeoVcuum/TIBZ7zwa7P7UdWdccgb60uFD28X9GO3aevUOYVK
XX9iYZTEvebO/PWk0/eGcSzHTgwLSbgrk3aInWsMsCQiNhwe4HzQQgjg07XRaI8zbToU4eXgYEoP
1Nq52B0PUpfL0h6VnWyictvWNAbQUlrLWO2yL2XqO6dCBNlyIEB0k7tVfLbM3mfga4yt2E6/01HV
Hlj38o3Cq9rYTqht3WIonwa3aH+OTakvizEn8FTqSE9Yd9ZuolNp7JX8kyMV5VuRNtiZg+lcYPD/
2YvqFfNIgUQDiWhGsHHglPdeIkA5uApDhf2WOCMoyzeC8sC5xGG0S4thVY2xtzV957MaKucBlQa4
Qh+EEZw7eDN2JPZj5qbkGDXaIdIKsTXKPNpWTh2uLQ6G8LOCVew0Dg6yoF9Wo16udU/2u7HTk03G
vuQctbIjRbwcfmSIsA5hxBEO2Vi/iNOk25VGWW/60FQ+i6zDMBm7h27AqIut1AtIq4SCGxjp1zRu
3S27LWXVNrGcCSzmR+G2yh7VaIMIvQ0HnCrWSUsiucCmCVxIcetZ15IAak0rSwpo4iGNELTPKCp9
crSk3CWi1vp5FTj8zes/ZKpJti+CynqstHjrZW26JD5ugmt3ob+rejd5XavsotfnSt0wZ1J1Pyg4
jJ6DqLQ2KXqvU+yH6tqwYj45KGD9GYbvJISZtoVhoOebtDWtHQ0JHsP1paG11OdU5bVvURyb95yz
nDV65WHWShcDGG8OlUSn4f+od03h538TlXmfSM3Z8U6buWVlhOx02EmxnxBTElHzTVTPX1vm0AAc
7/t5UFrWHmGy2NIB6edNUeWzWC/rjLDhNN5dVyMkNSEmbQiISPoz4wl1WXGv0ezbjKZQthDPkqXT
mbBPkeDNBxBV37q8xEsNwH/jW4rEZJGFC5lRER9CTFOOhKWvw4t0sD5LVJrAr+7LzH2QUoz7zC37
O+wIpBBDill5jGRAqb7M54UZaM+uFPjd1KGsF21ajAVNvRYSuakGkLEdTg2knCIbsltvrheV+RmR
Yv+TsOMN4cCwQGMXf4qNlNHEbD8H8P1JIxOSqdT7mmJWfGh6x/naof/yal9bopRJ1z6wxlNSJvYc
6n93d50VQSs0F5ahFdUQbgwk6qIDGz/nY/w6UdYPpcpcWtfyb6MKwBT1WS5fKlHHG+b+HGIoONaZ
EshqspEYXzurqy9se5uLWal8GF3Kh9uXCYNQNSGDpAPYhbhi9lMiFNT8Tmou6EvXWhnEUBDx9Q5D
hVAekevaJqD7UiZptnQHf1j1qfTmdavWp6gLhtVgNv5RSRt/Ix0y4aWVpTsFVLE+ExnUDGRTkwXD
MccpxiWNVj6N088iUr2DV9gBxzGH6SUErbBEfvvg6W657RBbPhdByUTYYCEsgVXEKEE6mzqaYbHK
1FVUPgelwW++noGuT48cb/s0ttUWUFH6QsOdrnZqBdE6BRc3UwXIYSTHyYtp6tYXKEHdd8wE+X2v
hOJop7nyqLflgLRWtyYfi0FToe42GubqmeM19ZLs0QKqhWOTT6BMDnKQirJBc2xHSXNxBBrELBnZ
Mo9kdD1fp7Kh15tLUbhZODPDRL8L0prKIyYlTgC9tWXJ0T/ZKbO6a+RPeqjejz2r7Jh5U69baTDg
hok2a/N4byjauEWClK/jCUNJeh2jmZwEdHyDVnwylZYKDbLkjt+Z69jom2pPP/dL2pjFj6LxKKk5
hQ7KPpPqM2SnhwyF0VrpEBlEgdwJ3/Dv7DhBRg0NBOibMDYmyTZ3IpbdXJf0EhNBtllYNI+D3mH5
xYq11LVU3KdBerLtDqFp21hnMe023dbhzV1rV3Xka8WcHaGz1pluu1Q+Apqiyz+6SzalI9J/Z7yX
Q5K/FhOiaXMUhYq5VoLImYe8qjWkfo7uUPaR4+HhmxF5iRNCCdQ9h9tkAQ2hXks1V2j8RpjECyX4
IjDcko8RrTqf3jwWD4QJXU4OCeXWNYa54SVj37eAvuc7C7BW0KJH0dQXBf49bkEXJ1rhad9Nta8/
m3mh+JReVIRiHhY7Vyk5dNfRsCX/t50HlZOuJSHmOGfK+L4KlWU60mKtEOwftL41Zh4+jk3b+90a
q6my6NLuR04/636KKtkCprOWBmCGQ4LO6VGPVXubDy0Tmy69lQBn8ZAofbMDT50fk2zg8A7u0+Kr
4qtPmf4xW5rJsa9Gnxoz7ei/NTupn65FkOt2bwoiPpcG3pPRM6jKZ1lFiDod5lqx7QV8IA+XIGc8
reN2ZnrUozQfSueIWLgCMknaQeN2BAINirIlCp5eo6VXh5ypec2xJkdZDDHWULGHTJxff9OWbDUX
GCnyjcsH/tlrUckJ9N338rpCltG4qXuz3BQGgXHUFnW3mBEVx1c+ti6rWT7q89AoumMkp29ZZ9Pm
l7nx0LqOc85clTqcBU4zsqUP6pQnBWmF4lfEERAAb0js94DdfdcWOFXYBmkXaDqbLEaKzrCzBIVD
ZBQzfAninPn5tCuemgCdb9t/q0mv8PPjQJx7GHfdzE1U/blgW8EhoqpYu0tkddG84RxX0VkY+Tsd
qaAv131kNsri2a2mQ1bvkZNEAq9oH6AbMBt4KjtlZ6i/+DXqMrRNeQFydIRgbZnBFu2v/eLqfXOo
XGyyM1GLcYM5p96FdY4tSpkExaZZcrnEo6SVqGP31NApe4KlqhxFHtqr0hhBOQqI3hsYLcy+mK3a
YiFJ3anQl9qDeTJjiXdwIMezPeDNbfBQ01oFjXCMPSwyc4lkGaSp5chHSsf1d7VV5JdGt0I4qlCW
F3bJbkKo/QiifKryJOTGfodDoHxR2fXmmOiM+my0Rfkjr9A40VIPkg2iOs7jutOhqpH1FGvh6+Em
a/QV7s1xX3E7z8w8FeBL26JUZYj8vhwR2yBtVf8OyQEyiBcOul0/6hfipswHMN6nIbIuTmK7l8Ho
xYZ5FJBo23Hzmgpi3s/4yvJJexmoM52NBkZT8qsY6zVKEc/3lbmd4uctcp1ettfi8nGKB8tT4w0V
WdwqNcmjiWJbz4FTdHstFuYKH2KHCsOzd2MeTCwB+OZ6GH4RTvCVNgw7N7CY/REUiDHXdSQgfk9P
DjxPuTYDOcxwI0tnGZlG9YJqNetnJmYUAloyBVpTHZWoqpPGO6DQNLJF0xvmd8YeFNme+4vu8wCH
15zsjf7OSQ3/S2YX1sEPguJnhjixW0FGCT6XKYhqaOHqtAKIHm26hu3ui5BBrezjbgQpAwgtLfdO
nyp/B6F0FoVWYzTC2LcG9iHmHgoC0h78YyqM7dCl7VYXXX/obC1a6VFS3kee+qMMa45DURQm5wTS
B/RXLY3RVEXGgGi+x3NCNK1jLm1UKftBpNAB0A85X4G9OGjs7Tqot5DSTXItoYsuQhgUR1nXbnvy
pB9AiqOGUMZr09LVT9qQZPz3RN9c6B2zA7KMMVx3Tp4tSRFxznKIid6ViMYhFnACGFUjA83rSpTQ
1/1DYpe1mPm17R2L0GiPKXzaAwWcfFMqXrpsZctf2Zxj9aFnF516Ct+3nko+HT3N+XSu/1ikIope
5GWTb1T0z4yXQKOfeN17AO8K11HKKeX6j9aYN88JXpSdLztbQA1P5cqsIKBAZ2tOMUa6RaWmGqSY
qa+ANu6SpmH5DN+4e2E+n1hEHOVYhrmiN52afZw6F9zh7mc1R+yw6ECwtfPMSIrnlgwOVLR9aP9s
Q2xLrw3NBNsQmxG/jXaGnVs7226BAZc9XesM/NinZjrwQvWlLguCtSMGD9Ehsz5MuxkaswD9Si/4
6e1U+2tIqwrgf9lNwUdVuA1QgSbGHSj6s+kl9VExneZiWJ65ArrBZxh4+utt5EXNf1Dxi+ssafLU
iK3OlmMxIJj23Vhsx3TUVirqP+xBE6GJWgV1UU0JpgoavzwAZYzIpyxXtTv2dwD0f7ZSwALBWrJh
OSCRGSUUzvxskwaud8fs4Fz8rmKjELYsUvzEGdtd/04BjrRVpBthbGNvpYjEfwS9o9/zzTod+iLZ
zyOz0R6I5GguvHaeH7tN6Mw9YugGmLgHp58QINMbAQbhhNniUFp1rVXep02dHMpM4S/85Ou1EqJ1
KOHzGvGmrhKX7Y6cIgQEm+8uIUn3gyg1ZDq+GnzLQpWHU3shzGA5PRxHTEMsq+WJWrCx6xUjWSGi
CWl/sUglnVVftF6jdOjE9l3Kis7pJJELalDWQ1ykd9dXiy1G5QQTq16yzEzO9l3dpN8cNt6PMjPy
ZdilnwnX5bgqfci/XaSlS1OLQA1hathw/tNn1aiS8BP3/jJH3XBAuOTPRnYIj0oI9YDpEksEkQOh
vupjTg1pF4QctxnBeA0YsTHlbHKUIma5aaF4XVENr4ug9rF7AsGRLYPe6TdUyodt3+WXQAm/Ya2z
jlE5NtgrasKrUPJCJZd6u8eM4cwIR8XaN1TVi2t64qEOyhiEzPTAoHsoPxA8FSieYFuaM5/y8JkT
H5TowWuWij0Gw2yMQuPFCnX1TvR1M1NcuB9QcMr+G0aDmLoW6rrZ0HoAckQE6tiXIxaaREXZioud
COz4CBqoQpunhH9fCzS4svlYvKGwy+VYgvtmceZ9EqUOR1omxoUy1mcTUygEkhL+uVLHAtIIWJeF
FgzWLkG2Bffb807X4V76rncmNYT82OvXHScxwZSNZpzJvn2Kp/q1auceLnKttFGdKRQEbFwLh7JT
mI0M4N6X0lZQyytYLO9fpyMND7LljAUlrgKx4KzDlw7/ZGwu9lQ3XqMurOZgDtVVg8WPCkhWnUO8
R8nMUroKbWFCoAFJy+i+FkaDB7mq/Bz8m1ey2VFjynxNgMNvpiPM+7v3QLKxrw2O19nNpE96p1vW
I+wUATOJLd/qWiW8HpGodOD3C51EO3moXC/VtJ28Hu9YjygWNh1foU5H/IxB2ihQ/0bePldjce7o
MV7G60SMdbm+ZF6wi5ocrhgGbOz+9Pm2EFjlTjWb4tDrZrPo+5i/NZbbklz5b1Zle6A/SvWkqlWw
ypFHP1vkv2/C3lxWtmUdKI4pDyD4OLxMlb7CGLuXBrOEM2OspfedVVTPiVnZc62ofPguhAleK9su
OKmdnXYcavp01ZWWuWnsrD5m07rTTqWta0ESuUP+OTGDHp2hn3MQG5R5hcl1qWDiY0aQef0Q11F2
SOiYn6Ur/bXat/LQ0gdeC2eaWAvH+mroTrJTp4Uv8IP2ELhQEEeVGG1aN0ToSanN1Ko3V5ahsm2U
HpNR0rGDxiOdnlSQ6XdpMwT0IAz3xRkHajZIRCQ67m9DqrYbi7xtzRi1KWYgndO3mITkmlgpteKc
UR8y6KySXbkUQ1HPYIUGByscUSz0NUOk8XN9XpsxE39D5snSYpLCDRk0Uwqqm7TfNTMiw6UdIn5N
S/j3S4uscxdfaxXXdd7xJWuUM06FAKdUGWu2k/AepgZQ7obePHctZ4mVwD8XTOGgv5RrhMPwcB1L
iIC0Ve5i1TVymW2N1q3WGTXYDUko4k4gdNyQlRdt3LJbFpmn7jVVBk+o0b9iHg/2bGjYlFlRvMf3
eBfj9v9WFybb3qnDKgrH3Kieq6/cKg3uNU4HM3glw1Osu/2TZ6rxwXXZGNiZIdZW1JjbVEp9lZvi
4HCo3ru5on9nPIXPEnXM7jriP6iJv1MRR3lDlKNgmkHVdlMRL5tI5EPe0G50muSJ4vl3MYb5tu6y
eCY1K9sCBRDrLq3ShzCQn3ER0wbVFSgfJNN6P16FOCUKjHVid97pz3c39cNuyvVoPsBxWyYpdEjJ
37b02r5q2cfH41FlvMKgsL/EIa4FBhFuhrnM42jX4m7OFmpReu4HpN7f9TaI/QR1HoL1NMQvNwKp
EOaObIFpHQvsomz68LKt1emIpjpU4WKTyfLPv/YdxYLjCgSpLkxiV50Y5m8UAmxvZVSkvnIcFNaK
hBoegtxQdb9D6FKPA6TgByXv5ZoVwb0PgDtyuODm8Lg1SJFD2/305xu6vvy3z58boks3tVORWOo3
GhM9NFmDm1E54vkXZ8cL3JcKVfdKrbxu1dT1z0RKd+0bYtg4WEfZevjnAbLMT9ckNhB9ltrOB7so
F5miRku0xd4Omyk7zDAUF5MP7K7tCM75812/8xjJUlbx6QhboI8x9LeP0Utgq3ZOaR6lH2IOGN2+
eL6upFQX1aUWxuW9GqifOqwDnP6wc54MUjR+xGqS3ydOGq4+uJ/fdQikR2oqhnOBENI1bz4xVbok
3MLBPzZZGy/HumjulDKgbhRn6gLc09+oTpuTn0WopU0bI6iXZcreiRDftzk938wdce7GeRvM/FDT
TpXaVHcdcXu763oh0kScP7jl37Uq3DJqK/J9xNUW9fYRwpHKCBwKrKMTO8neUUFx4AeO1xgRaNEI
TkINkvWN8Afrue8rUO9+94zTkFPxdNChpiRW8TAEH3ySV9HQ2wHJfbFiaA6CVu7u5tWiNcUBrlTm
sQvq6FOeO946gr56qZ04WZDIqZ/TPlpEVd9zrLfdrUObBzdh1Cj3WjvaWzFthAy0YAvPsOuXFgnm
QnpJtvzg+f2unAPyrdPdxp5OsN2tFmGSzXUElupHPDLTSj1tWsIhhqTONh9+F/2Huc4BzqgI9guj
eNHpI5XWqZ/35zv5fRITPKjp22UIGpjb3r5I9lwsOioNz2tDVw3k+N2FkYhr1U8P3tQx+vP13hvr
NqkNLvIjFL/XqL9fRE7AolAay0Q/GrkHvL3OXmjHZOu8iMxT1Qlr1yVutemqAsvaVKr789XfEcXB
1OfaCK2IAjBv6d9hOUhgU3xqvac1UHZtKtqDLQ6tm1DEhp9NhyHeC/Jtwfg1xTy2yvJsBS4G6CxV
Xvq8eBLYk86okT56Mu+8iclAyEuYdHu2ejOXVnmQwwyq7WOYoIe7KijDPkKoYnbFc2149eXPz+Kd
N8Gc4yDqmNYv5B1v3/zAxhdjV2wdXdbOO8vghAeAO39Mk5w2Tmoo9JVaE0iYcLeWaTkfNdt/lwhN
WHTUaNMsYuC5fHt9BSaDaxNqdoTn2W5skqyxgCfZS+nhf9Iia6ENkziQFu8nOYrsXh+IKASSOI/i
DuJ3JeUHcuv3Bgc3RLPeJuJP1+ybN2BgOiiMwrbxkln2pYI5h+TbiPxVgaCIQobt/DRN+glBxQfi
Ef/WlnGzxrSdwWrTbdBXTRB+64hOeunHSe7wr18YT4lHjVySSeN2sS1MI1V8wxFHU4unmvfEVanb
lNPy1KTFute/XDfL1/mq70daE3++gXd0OSz26HwtDZkt5dAbIUjT56YbBq11FBiCHmofQq0exQCU
hniXW02zS30yMTSjh6na98k6tinbfjBu3tlzoErXmEEwwbtwgG80UmiZc3tkUsfv2m4Ri2b04/pm
LbF4nyZ44xdBTuKsrCj70Iw0+5UenuGFtCCLAj9aJFVcLsE/fm19LVv0bRZ+j9AbHQkiyGelN3az
EI7FR9KSaWd2sy6xQ5y0JXwuaGhuhlZidZwkiyY6wdyxdlSsnHOLQWFnFhAQQY3R9mutD5fp63/2
5rI0RQjPYGNhc/UbGV4QcfqFmxyces6Xa9tqi4tW0v7uFI5edaax9KByFGc/DhiurOexPycPkkgp
t8lPQxBAIVSiBMZe7CefBtN89PhQZ5DRa3BNLYX8q6ggy2vqfx3VEloy8BiYeFdD3D8BJ6eAb+SO
OfkU2zsvKnedilZt0WqpGs46P0s/EUlFqWiYpPuqSkGhHIdxR1WiIfqrxJY8uvnza0Xktf9cRIO2
GONQv6vycDi6fta9/HmcvzMzumypbMdCR6+atzNxKu24Mntelgnzem+RoHkXIB/4Epi6Nk+TWB6C
PICXNRTpzAROd/fvL8+eAEEXkis+9Gmh+GWJ9N2E4lPXhSeQUOSvYux7rfPgW6juii6XZGsGSblC
l/9SxIb+wZnqvV8PNEqY9iTK/u1YA5fHyCBsxScFW1I7w4uBOEgz/A0tHO1OA3r2LVPJ4k6NIVgq
g/9RNIj5+w0Qqc4EjCgbKbBxmzYD58yVeecnJ+Z+RuW1oglBgUHiWtRPuPPi+VrpggykHSbayU+t
EgEykDKhBpBPGp4CQew69wSklCZBIDMr2lo7SBvYMmjigWKC6QUUeUwCvzbEDVChxqq6JqWTP9Jy
CvpzA/3LSKaeWz16Sj98HinjtNg4EngZRCZTfQutnptS0oxmcx5waWwFTDrZCHtyfm0RtJWn9mQw
ZGhGp26CgnT8JZ7K+kHpp18CVZYX4KIeMSjdsHtVMdqT1AIHOhq7cNLt/nlw/X5i5sw6eYqEjV2C
Q/PN4OpyLGZmkp98zOx7M6a0NSO2lgCMAZMEeb24b4cZaj+xZXNgfLD7+32PQymWUCOiUKY3bN3s
OewmKUfyBEu2ejY1TwimdGQSoR6cmmaC04DJ+2DNuklfQbxIwQgVq2C9cnXmwpvlIoh1PUlFG52t
MKnmbeCbxqyOcmMlcto/120W9jLCYlut4XTXAJwpreZUkT67dIr0Hw2GXjnqKq7dZka3nyfmoMO8
7k+ZOPtd56Ei9sPx09UExkFMffrgrd1WYdAtOw7uOLbqTOW/TeQOwUuFBVLr6BMns3crvdxZJhH0
Zm0+QnSlAu1r8T5PZTPO+nSMX9q4vFQaVTTEWH6BybaxNvT4owUcGgokuYezms7SqRvc9D6Psi9R
XDGCpRaPf1MjzNf9JM/j5F5OIX3dj9jVhtN1+NIzpylPetYDjFr1u5t45SpV7RJ9XA9SPh11/XPc
OnIT0yjHthv2d6qouENRGnf6UCp3Whx7YIylvQCPl61gTLtHAlfyuZV32MIHC2O1rcArDWgYr/MO
GZFAxfiVZpGJ9HhIGtJlgzhcX/fHWaR2J+FE0CXHggRQw9lznKuW0mrbxxTAuTtaR90coxUCJBIv
+0z5mloswDVasqWdUiwUTaO167hSIeo69CAKvYl/TszOy7XH5zcFUEsCO/KLnhXqLvJSPEaoLV9E
oGvPAI7hVpg4AVyPmSYrSZj8YBTffjccaU1Ho4tvQKHSfqsQWG6XDSRDqMcyQ+Oh9C0rrTVNO6aV
Ll0Z9a8r4L+yIEOV4X+3NJg3yJj/nkv5fxNYxmWH9F8blE85p+3vb7gy07/w6k3GgKzhdzAER7fJ
1zTJqP/xJvMnOtsIUAyYbG3e4n9SZSzzL5yolCs4iaE35h3/pzfZdP9CjMfyp6oqu0b+oX+TWHi7
d8fuA6toWtY5QzAd3lYrVWdk/PjAgYnWHsclNQ61WUWaD0st8xU0j0R+TV9pbLunEQj00ohjg0yW
Vq/EB6P5ZjKbbsXAUkDRdjrNoLB/uwZJs4QmYcCKQ+U/LH0IWMu2AqoCd+OD1e6jK90UTOscU2Dm
A1vNXK1eY0WpZpEeBA9R5cj5LyOBFz/4efarl/pm13L9UXTBqGhQF8NTNN3KL7u2xEF6Ss6rOvdd
212Psu7mvWYWCzfs6J8Gsl30sm4XcIncnQLT9PnPl3/vl/56+ZtnihO2jmyVywdMYEcDKNgi9Vv5
4BgfGvduJqPXXzqVKDSDih3ehLe/NJ/KtFbOSHKVWOxJps21uS1iRV9kfALKzKmDSln9+efdnJ+u
10QniweCzQumvZufZylEUlsBPw/FMekSCjDVpa4ooF7yWjkogKpnnBHGD3bi09f367HtelkBHUDl
7IQV25n+/JeXyto5kPwSsuvXZf5ZaG27p0M2RsuatdNb5Zx0jXnlZLq2sDD5LkyAKOqmGioh/x5G
NbXvLN+0tCXrY1Uu8iyDuW3lkO4WaAgD9b6oYqSIyhDk8gRpo3A+GJTvjQoXLg27IGFOPKu395/E
6HtJENPAlcQ6NLfYA7HOHpQYe6PNPxiC4vo4fjluTo/LRNCJ44unhWXo5i0No+nihxAu1t9xlKTX
0BpmXgnDc07+Gb3lNii8hTRxJpOKrjt7B0k+hb7CKnzCojzbmeHW9jrQOjWtDYKpir2msJ9fdCj2
S47IeFXvJBW0bEEd2SRPYGz6pyGoNGJiBOuzRA6QXsYQtcnc9YnSmUcWYQ4zkEtSklBQlD/1gu7d
jH1WdsqCNO4XlpbJzMKFEEHHNwREFfZaQr9TpFflC1InZLFQgTiFp4qTbHdXlKIjgb0qtQSKD/ul
LO+LZJVGpm7dV6IFQOQ0vvJYWdL81qIdLlaekQEnr2MwVHOj7LqF6hVhxM5EES+aT6bLzCy1SgHc
VIoHrRfyP6g7k+W6kWzL/kvNkYbWAQyqBsBt2Yo9xQmMEiX0feeOr6+FiMx84pWe+JQ1Ksswy1BI
Ii5wHd6cs/fa+85FFRIMUAlJPgbpNW7Qqg7j1jRnLadsAahp0Fv/02iV0RD4nd08OIAE3Mt5muob
B6FAuVf1WDOvF4v74KPDlyFb4NX52befeUxOTIKLOb7R93PVbrTjtAPdExVgYd3Y+TbbCRjs2aDd
G66xgF+Frdwn+Obi2TKENAJKtkDmnWH52uOYQ5pm1Nazk1fLVZfN8Teqd/PNVHeuCSIgyl9yJHlo
lqpl8YAjq+FmgJcF5bRunEfV+1EdTLVQd1lX1WO4eknuFkga8dYjOO3OyxvvdkGoSwjSZFIskRmu
kKA3i+XQODWILDb54wiP02OLp7x+IImng5OEPsOFZsNDcb8K+F3Zfsm19PuQ2Ua6yWwtv0AHW0KB
RCQxbWj/uNO1E/fmWZthCaCnVxe3rJQoNwSxce4Y1PRvlkcZxfq0F5q0xVlS1bZ9lnqTSeTCUqLs
3AvLy5ATdKYbErDZY8rMZkwgtCO6h94UCEfd3LebA64z2znaYynAvE09Eej009AwEkLhIPmt6jbx
CUgEpW1ezVVJCIVt9IiI7M4R1rZDdHIT63pFf5wFpiXKy9UJV6BzITelrIuvFptkuUVuAp+oS3Ty
dHzE/C/NnI7tDrrmQnrH5DrqQACZw6tiuxmU+mFVYrGAQUyyVEqk3DBBHlnSJXe3bHD614LkUOMC
GaeNJC+v7GBashnUiW9qV3FJZNDBTFoKP7hSxXwJba4jqMJsTCJUphFOtYcUTWzIvGIoDJ4isDnI
fNevzjG2OtlD3bKJCgby3OxNJZbW31NL8tRl5KpZuzS7Uaknia932hKkwa67qQYpv4HozOQxnhP+
F7juLOgsmq4svtBvQFXsz4QP1nZVjo+o+JLp2oS+mVzr3Ux2ABrY+tyOVdJviNYb9Zum1awnRx8Q
VC1C1d1e01F7ynINfUYuEGHOGrIuI89HJ3bpiiGArK5BwXO0lRZBbNGaDgGgEfnIlJOEcgDhJent
Api82JCDYt9VhplQPYWACVml8fXLyewRiCe5TrjQkCq4STUakfEA2dJR28nQmUGYNMEuPznEmX1y
m3j+YjjjMj1HZZNCMiV4JGpfaiG6ZQjreaR7eJmYE5kUaCvhzZ5HVtS6B3T7YiL6bkJRUmMUbk1O
WpDKXIznuTYqZ+PrfQFPs4tT+mmgcEsdrwxmtvtixIaJUJBojG1fOXaDglGY8yUOzbLcz3bDIBxN
R6s3UQaeN5wpzN63tvCSQ5kZsqG64JEfPPLDEFm7Mn+i6LBEgaEaaGn4a4XYTdYYU7mRxPzA8srN
Q6/QKN+NUOxr3qNKPOajmO4FwVsXmtEll74rljGQOfEYpFbZMXyhUe6SXCQbAfMwlHrPc0VV/dDX
FrEZCee4IG4nmHeLIUYiusrqNUqKaCfnljwKjlqowpr+IRlVfTH5athgg50eI/J4eJ3jCD2l2ILm
HrazJi+LpJVXWVa81ugYQalFottWMyXOfuiWAFVfuu0T4idsExmhFsXmJhkIlQggiRf3fTpNeuCM
ho41qt8SwJBvkSogkss+x5mIN7ZFdSQYk8E51CVMMq3z/WesZVqwuPFNNw1Oekgb56LETH2ZLhJQ
s1XtnCmJ4dvq4lzD7R9Qx5p2TED5GfajOKS+ehcpd+NVruxDMmFwuzU6ubNYwreWDabZ7fekPuKu
sieHsUGeGljJqd+lK45u0JtD5LZPLfIrpqJGeq89jhTyqoryQKVrPOZdVHz2pSkPVJumPWHNqzjY
8fZ4LphVQJCpbWPLr5VfP1EKKCjkJluFTy+YTOAhuRdNzc51ZHaZyapB22X15zmyL32TGdGLPdsG
vMC59oPRc6MvbGeOlaVFBxAvX70Zk0+olcZLm0OwHFS6wiezfE8EBBpjOlt6QNzuE1RmTAX90txb
zHqkpi3ejaYWpKxophAmjt8z+HpbzU8wirdfpRsRN9sWN3XlHP24zsAxZU+oQj7NPvHFRckqna/P
Ki+KYRsTNrVZOjX6YaR36OaxlR4pDei71EnOYHnfm8XKu6sxtfgVutQ5691DZkfOmcrNJKjSFvWM
NqFBY29QruJT/TlKraHbRF2s9gYNzCvIzjYNC7Vkm86c8zHoJiygU96+2FWb3FXmNK40+YEIri6S
4PnduPlUCAUxHqXzkV3svUVj+gogMCsOrvNrRB5nXeofysZsCNWsvySzeZX50ZnZLVowZEaPFbNe
zuqYnD67RvA69heJ2cQhEFBtDaxlWpmTWGUwnsuLZqqS7+wUvS/usiCQp8wZQsTEOqbZyzlW1V7w
E0wV6oDcmQ1cWJ0VOWSqnlmPWU4vEkrBATDUaGuTRNmky3KHrv16zNxv+sjfGSplHpw+Q+ijf59h
4bNJG64bDcX8VHl7clUADmqYuLys29gLntfOsq+TOZ6epdNrR3tJblBSs9NsM2JmTTPVEAppNfpv
Ex1WJ6uNWMAx9y4s1cqFA0cIo9u321FIBwvnEsL3NgPAzlt2g9ExdWZzU5OqtE0rdVPbYOcSwo/i
fvLurMo4y/E1hZoO7XKFrvqRdxmRrzq4zavtT6sSs79DN36E9hT2cfI8WNG9GmsVTm133tS6uWmS
+BX/KvYsjqHB0EZXZaFtRdq05MW0yXlDGVeL2PWMg/G1JyyRjM/aC93W0PdJznbZwmC7abIa/AMO
VlL7TP7wFNvRPgaktz77VDzXyh02ulLfkcqlm6RSG7qMQHxwGJQkviPRJJSBoEyyD3CnuOoFk+NI
Gj3eOs0fLhD7MN+q+tJmQ0xbK409hKLx/ODJNBVbwjrRzyGHlBtdzHOIJ1NMbFdwdzHc/YFdqo9U
Gv9h3T3HhIHww+xEQQFo8d/JQTHttVHmhV7epYdy1JYb0LTxncLN+ZTMwowC16HPH040I33aF4mH
UG029W/ukBBrnIkxJU2DMdeGRSrw4EWQuKuApZRHXyGO3rA/EdXRSHpyUR3NWcZnUmowDIDJb/1j
A231KpsUUnUjsnHP6kguQ+Rl1qHU+wS6hhCwdEi/WZMGTYm5s/APmsRLHC7LmDFy+ip3Af8k1pcY
n1UREp1CImFmWd13HmPhskSg/OkT5b91CmZL0EUjKta8dSHSLrE9A+SdB/cFzwP1zZ6MuOnY0GGD
RB8DHBk1PbrP9BJrU5G45i0pNkUdYv7LrvRB9fmmQ5jxasw4X+8iKlAEHPVOn5KAI3JQZynIiW1D
idnbWL4+zJvFi9j5ms5CPySiB4Ykxm/0R469dxTIYy/0Kd1gfgU0SZ5ylRCeRjwY/05EkG/A1NSS
7xjhyPQeezuWm6bXmmEf163eBmLU0qNhTfVLbFlqOzuR+Tj4RHaQzqz1TzOY924jVcVTgjZBsWr2
c3cJGy8WF2BhB32zmFPHf04qctJcli6Xs91YPgqU449pXDJQDVL77g1Psox5Q07rKhHxVGyWKOpe
evTAPCtVEjgU4X8MG+WCPFOtb2/jMUpYG8jU4eKoH1/crPVEgGO4ORgm7ozjYNrtN4LL0pdyrqYb
X+jzi1djSyPxUlmM7apFeVr4ztPQRbiWiqpd9mBR6oHN9gIavZkplNFE9wU+qmU0vkzUvJ/sCABz
UJD1w7yba/GysSCNPxDSKdjIMzCnoLCK+dZ22/otn8qSaSlG3hqOkgwENGHU1uylmziu0KNtt3lq
zdNOt0YsE52n7Bed7JJ7S5TobWvaRHW4MnAjkqz9jhLViDZpl0gSo3kXq/mNhF4L8TZk6J54n8m4
temT3MSRU6ZnPVe5LWZ2B3gjsb3sbWfIWS9nUYRD0o+00y1v+RKVhFEoXBxEyZC++hjVZvt1woF2
nQOfqNfXDHY1WZDtfZmZoFkHgaZy0w6+n22QkBfmJh57pFES0yOpaMsSWxtU0vaLqCJwrKM0069a
r7uCJTeCXcsN9Q01oSH9DjkUxT8SPlYZPHf9hj0CKoGlhkQ7e27FAXuYVLXvoXw8yD4yMAlUZfWm
jSMJF33ctbcT8nqcaUuF4c5jqiWJrqj0N7KB7CWMlA4xqzdjaA9zCqJjK5ViS7osM8F+C2zoC/LE
tHnTEOT4mZAi9PDGojV1SBpvtAQTRoIcB4Qm6wB6tMdDHhSnKifqtHybzKhcw6HwrB1HX9aLZM5i
N7TMwrm1yiXDG8MW/6FQrs2P7T3I4MvQEDqGiLQcDonQqxZQRNccJwhG8U4NsYHPcRDGsQSwYexy
VAJyt4ghG/Y5WWPqkrxZzBNogbNHrfZLNyAJL7lx2bca5CbOZO3Rh+2bTdt6XR7UFpl2VCA6jkZa
ly/fPKsfk71P2C+bfLIeb71El16g9y5BpWbUufnOabr5QWidqEPX5zbZYVftjbGkBGSkM4XUA6QP
HLF6bBU33SB9wiRlr0fbDiIYWWmJSeF4yochC9y5Zz7HHdpyXptIVfBlHM6N8J6ilCpl6GLUVLu4
iMxxR+hT/vr7wuQvKmwc0tkpceK2XTI93lfYSCyrqThRYSZl3gVMS9S6GoS+16pq/qBs/ou6K7I1
OqcWFCBktyfFbLhYOUlmXIoY4mVHJEgOA3y0NgYqtgPUoHj7x7e23hQqRYvmBGqI97fmjn2hOw11
XrqazO70y88ZAryUmib3f3ipVceDBg2olYkiTT+5lGXNbofNk0vFxFy4BAztKoetIq6Bj2R2f5Wn
3xUpoTR6PvUEFO1/Fevf35ZAH9CQvJaQFyX128VpsqPqzQWPDEv6XrNGBf+Bz8n+EuxTv6HiUV/B
+o53hmi0e7NHHgxuGAHI75/BT18vn8vHio000jcccLXvPxcRLn2e53GC61l9ntJs5ERV06kd4xTz
wqJ/IPP4xeXwPlLCB5toUBs+eeR53HZilCLd+E6Zb0xEOJuJctEByfR35A3WB9/wie4AJOOqaqR5
7Zt0MuGtvr8726QNk5KmCfU7ifpXfHqd91jGFbmdcOXUCygMI39tJ1lvF2cQf5em/6if+T9rVv5/
h1ReG3m/61h2wxi/Fu97lvyVv3uWmvgHWhC6gYL3GyPFX2ynf2ZhWMY/THShNLMchP1Mt/9uWtrm
2ulkVkBzY+rUFGkr/AuorP+D6QmhhUObE7kF4p0/ACqvQ/6/XlWuYPDpdN4JMtZ8gTr2/aBh+1Qs
to7iMu5z9wogR3oz9cgNPIT7Z2VFtFbQED0WtMDjLvVRJHc/PKtf9PROtIbr7IcBV0eH6uguH+O0
1TU3cVollLtDPqn2gNaN/dhoki5pV/I4UYAFYAQtgX1Fn145peZyQqFEs108gr3B3GvLuXRE81gq
8TmCL9gErbTmezPOpmWvNYUz7boK75EUfwgOWz86kxsNOp4bXRnjVGHeUrakI8zpUQgly4PSU0Ps
EI9wjlAURp9Va47FzpcaHbshWnDT080y8nNoI330QRvqRJb/14dhVgerhQaHfI/TpasF0F4CYoX9
kct5QbEwssux1ZjrO2kk2Req+c4OTmfmbaK8XOod3tUpOnQ+1Ki9bCAwn9Us5moHxwGSPzG2WbGa
SagN22mf9uemDkHhg/X2/ZTFhxYmYFtAdAZz8roCvh99GkSQojWhEUkH2yIJDqMhDqIuQN83RJ1D
JGJOy0IjTn2I/QBT648e2zopvhv/qAh8XstVw7R+Dt7bH9uPlNVzYQzZzJ6ZVEjIB0sVh6X0ZZBb
xUS5uK39LCFyz560T6WtfJsK0IiSegD3IqLb3CQDdzvQb6OdbxQchFdw8/D4+7fE+MXHZLghF4T4
SLPoVDft+aRG6tEyhrxJObEQbELvdID7u2bU9RhqXzsYYWeOtXnIFvLfr5pFAtSRccOZw9QhSJNT
3BnWRlStNwRpb83mB8Iza50q3j9KFLDs0jzMSjQpTkWFDHNTdTW5Hn7txN110VoE0mTJsFYRFZFV
G6dRNVIk32a1VaUHkMcrqNpqSOkO1dhwlornDLN5HY1fesC1OyqfOTgwp/iSEV1XB0Lm3S0q6Jao
GsuZNCJyNc3edNoc6VvV+bFN3Sgrp2taDpGz79jpRQ9Eqs4PLmUgJ9DH9WwCdN2LPxjIJ4YnRjKV
SPY7YNY5zLs4Pd6PI3cpzEqBqwunOGvwdHtmDMpG19k1z3oZ02qIWvIE59nOtsDM9KfEm6yLDjA8
3dqaE1bYmpnpfvCx6N+ffCkuM6tlsb+0UQSyQVjfwB/a660/zNTUSJWwu7pwjwZSLwy7CoeOT1mo
+gJmgqM90a3VeL7m1FbpWGfbbLYoCw7eJ4LySMw0Jjkf3QZMGGeNXZ913eOoAxRVlv/sV451LKKU
TDSnHI0kHMqGUOyukxc+FOgghaCB3q66TqHm9UFqDvgZvXLYW3qXbWlY6vd4Pt+qKqqgWxUPRbyI
K7zj6KYpkGVbLarX6s2MURv3J93DsDbs4a5xrRkGkvo+tYKOSFO9SL1T7LLodp7PGkHO27Kx9QNZ
NcWG3XV53nkdn0TT9V3VDkseMlySt7yjjR5McETWoUpsa69LVJNa2jqXvioIaV5UzO58HM+UlLcL
Zi28drp9WBrZ3JFFcEeBG7g0I+JQyGwhKLEgH9cDJbQr47bZN1J4rxo8r5D47+QSkKOxMbtIvDCX
n/VWZ29QSfsHVevxwanM6ky2VMcnnGUU9Ae4lYTzxVO5wVflPLWCDjPs4Lslo6jYk/1zLAwV7w2g
YruSbJtNqyBOuMM834JMefABHV1jT2wDI+VErDRqdmgO9zjPLxSKpOeulNpLN5GXyFjNaIvp2bCQ
tTSL2TnzUfR/I5C9fSsxFTuy33LszPd9IQkS8Aa5bb2ovGuS4SXFSrvTx+qbJSHIbf1WQhaSeU8p
U+liuaGJlH3RO1TpoaTV6VCTibLv/dC7by0Hv0/gmcRTJyPvW9Mt1RBStZwCgV39ioz0dN/0l+w7
TLvEw+Iu1SGpMTY6enWuOz3FQmpPnEH5HrYYSS0K4y6Q/Ewm9OVFnN7MwzAf46WLjlZdljUhknV3
NUEVCgxXdJQRCfUTE6wyq/fERlNNtTcnkTxaipJttVjnWRzNW9+f7TM0/BoS5JKY73FKquMwxcUB
jTp+XM1BGtG009cpj7uRL63qXj3D6b6Ys2UyQDEJ7LzUrO6cgXLLQGlB0NmtFQXLGsKbX9F0GBNS
HtMB1QI88eEJxZhJ26RMqV6Bc6ayZmp6HXJIRYzpj5TgEQ5hwxgLRPIit8eMNymvMAJK4XbHpJfp
fsxsO0Cj8RxrjnXnUSLbagQbfGFizQ+zbbYvyVwXn9qJMrGnc7I2yHzZ8NAx/JcoKXIm2HtoXWYg
FWnC28Szk41OFjMMOzM3H5x0moOkI0hKCCJbIV4a0bFsx/xC5e0C2Jty+ejoeWgm4OEdjfZ4YvuH
CgPOuQWGLkylbu/befzS6Mv4YJiMWCAwpjybU9HtJo/WQ1naxVkRzZ9o/H8eRnvaSdSuRyqiiRNS
NHC2i2nMn2sMCzf+FEU0onPjxkNdcUtfQDua01xtlKD81JWuf+jnpLuXlDKIUXJz+8Cu6hO/Sh8z
vcoOuTs5ANEnzT3SQY3vC9eVXyaKgs+DosABkavM0Ns09ZWajAWdLY5zQybI+rpIdW9EDvQpxZys
IjFNTQel0THiIalD1EkqOUMRUbkG3VA85Iu8sQgBvZaaUF/8JR7CVg1fStv55rftnAeNpSXnVqcX
d2XX5lejmU3fJSgE9r7EVl5oduzvo0xLDkCoBLmxFl+flcNN3tB6q8KIde6h7Je3Lk3HZ1sb6tvS
KMHHFNDMUq0DAbmsD4GQpeRrmc3L0S3LJMxRSvobtwI1IjOKazFxB+vqYat9TB4mVDOq8LjPwfsv
Uzpj9CGm8tHMPes6J3sLhEUpL6y6FwdDT/IzM2pejSGablAQkBPdN3JPy9ndCUfLrzop9G0zdxQX
q65/jKomuijmzjwqL1MoQKbhU0vU7zU0KhnM/Ol4O6GszlF20YsjtQ58XbGPe1RC7MDmJ3JShyuy
kCdnL+K6c3ZgbwSEtjxtrz3UGkHazcPKGozjbzqIvImmLPM+ZOMrMN3L+SwGH7CDeeD//Z1cim+o
EKfL0quQsZei+zSS2kzUrOeFvcgyWtzqEWlEtXHg/QR1L8Wzja18R3GZel3eolYZIwDCYQ/cmvAy
5RgcrKabuEPsTAc5uTVmsztmdZSTTFoW1OpoU6VHlEP6Y8vB7CKqNXFBFR9HXJTQMePS5r5AIrTt
nNQ9GLXUviK0hM5Xm0coL94Ze2clA0FCK6s6MxrRYHO3gWyY0eZnR921Tb3N6ZzvZOeZ9400SFKu
RvtN6y2ivZMSi7M9jNN1OppAO5sgA/v60OPA2DuTLu7ByZq7QTYwQPPafHH9ctd7qPjDBOzpN6fx
Gf7KrD5Fdtzt2YTKz3JsliuaE+NV6sSImOK0P4qG/n3QNjm60QLytpUu6nqAMXaYhnbVpODKYAaw
zlNaLEjOmqdp8f0zDbhgE8wuqoEGdAOksoI2D/z487Tg1LUwTvZIo6ozu7KmQyknLQ+jArwksV7f
GmHPdP/mYmevc4s3lVnotdK7xzAq4rCbCrGfpWnsSs+u73izi/MFCVwfdh2eLY8dOI4Wi6gxbbG3
qna0x8FR+lVa5+5naZXugf6AkW6tKPJDFUlqxWQNLNuWRtg9weDdYxvr1rM2S2Z518rmb+CQ3E+C
TK0s6Msx3mKIqjGHecurOdl3pZfSW2URku7g30W57F7A28V3E9Wm78Sx5d9iv0lu0jTKd2LQxMHr
aT0GiHS6AC3XZIYUe+VRwIOCu5+8DbB1jnnudHxCfbX/+82GEOz8cli/M9OONUXfhbUqTxsiaEkP
CHBOT4Gl9PauTuuek8XKs5K2B0pYLkZIg9FAnzJB9TDNrh54sfL0Dc+peW6aPUX/BpDz10ZP6YFZ
02BvifJRj/PUaDeIP5J5o6HlonnlK+cZOYYTlqrM7ybLQfmA78zhqXhviYm/dYP6khnAptsBUFVX
nxwYORy1ywb6GfqNaw3dBEqnCsMRdHu2fL7PW78bJf53Ih/q2xEBq4HsRr2NtQPmU5aqM3d0Md3P
pEKm4KcMqtgB2z+oCOhcdJoqPhFkDNYRlGmXDTtwMlKe0RvIvEcUptUOzr7PiulC20ULQg3bZ9Lu
ShvKW+77VMyRtgKklKiMbqa0UcpihIomObQxAs0gQhYkDjQx1SdGRx5f+KmK513WCuFvZl1NDr5K
wYQTE7N9GPvBfzCSsXwD1NQcJg573+N2tfiMczlcynGJP0Hpgkk4jSNtePSCI/OODw03cQWNmbGq
LhN3rKswMfy3Sh+8KcgsHCJa7LafWXmTi4ay4kFPszW+Hf7ytB91O1IbvR9YN1av0z7SUpIWB6tJ
LjIfn2PYZaMNPI/9zYaVp/5ctrErt4ZbRQ8CSMG4Qy64NGFlFmTuTUQWMPYha5i72J+Kt2G2vIeC
vPQriR+d5uXaqeZn1tprxLJVhGwx6zzIPDe+z6UdveqL58pAWVq5RwEj67BAzvkwp/lc7Smmu5+r
vMv7EBzXgG3YV363wcGydCH4LvfVz9B3oAliRyheBPIP5Icu0OxQr/v8ShsTOuFKc4hcqhBOejtB
I+aWOPZ1T+LRywMoleggC1taJ0GTmslFgVXwaqqdpAjX5boI1ZzO81keVR42UGKpEUPiqzun0dVo
IchIP3up0Ohe8CpXOA91bRz2bA/GZZ9BWzO3lExKkhyTrivO52QZAHHNs5eEq83tEYowogQacfST
i1hjvJoVwmT27i0sYnK4NKCYFbDewGLfkp6TSuk+okAZsg2UfZluSVt05p0L1ssNqrlMujCqMcch
4CrcG7sx0is1o6UXfsa3VRQ6WsUmd1TgIF651IDNfU46qckNiaLWthKVuK0XeRaLRHxq9cg8a8xM
ezWxtNJgsxceWEYkEBGYjdCCGtngfqLTe0fXjaWhXBH/Rmf7T83asfdq0ZbbWqoOnkxsvUom76u6
aKbvPrVIm9dIqxE92gNTXtLZfZCVJWfOEWVOgwt6GAeiKxe6uYuHwG7HR7fETtpTU4VQkCoNZYdD
POjv6zJrGfZdzQObBdh+mjeOt1b6/zJa/ni8plfWT4CqA7dtEOgsCaefNEbtk2d+s/fLjK4c+fU+
StMxE69TBpEOMDemDJZok/QTtxji4RrMrmZvDc8h+dUyqM7TpTcRoSzpMH4eTQmBWgO3dK6TdYQu
MplmusoMfzsQRKia4QQi6mwuClvbM7X4ipMa8auBjrN3IFYWGcu6X8idMC0LZI+/fwg/FacI46K0
TfmOceeIn5xzLamqNTZLpLl1Fn+1db+sSIXq629qRkHHRyFy1GqMG3T9bPhZ0PMgF4sxhANxfpcI
prJro0htRm1qy4+IA6dVKT4clFbSXCic4e469WfrKMmHBjgPi0mbPcSRwcGv0xcfmXJJGtDFHHvZ
vrClnm6HhYjNvVu0Ux9qNvjmD4qN7/tBa3mR3uLqUcdgRtX71B8UN6aJcIOoHUMpWrtTd14iL9nG
whp2S545HwzOtb30Yz1uvRzsHaqGdDMNSz9xJhAp2M9pqoN/V/brgDf+kZj6JawH4f9Rh/bvG2Nf
SxsT4A8D4cRzWsY1POZYYWRPSTFMla+ftZBgQxjv9vGvwfZHbab/F9vceqGvdaO6NE6G/v/85b0j
7WvzOry++8UKIxvUzfitU7ff+rEY/tVjWf/k//Q3/5mOfq+ab//7f32tUWauPy1O6+pds2idNf77
/tLl69tr/Np/fe1++kt/d5gc/R+MKKrooGUY4rQb/+WKsy16T+7aNDdMtl10k/7dYNIM4x/8WcBC
Kw1prQ9SGfxnh0kznTXoc2Ul4WH2BO2EP2kxva9dr+Vqhsb6EQT9HUED9n0J0mtYLSB44HFICnmE
j1qD1OXQ9MND+fT3uP7RHPa+0EkjBv8fuBk+NPCu9Z5PrgKIxpCA+MLJac8TvX1Ai/E0AquvfdzE
LBjqg7f59La4FC4chAk8WwdYx0nvgh2/QoItW0a50K8TUtP3Pi3WDybXn65CyR+pGDwSh2+XDv77
28ryuJxVprqw1ZHOk2tt7u3esj/oVL/vw/DwTIxXzBIOvSzAPaddkAyXWcFppIfvRtLOgqB2KOMd
QNkL4truZZZ9HSX82t9/Y++nw/WidF7ofzI2TAybp8AOtcTxMPdaH9qijTfGKIad2yht62iEu9Q6
sVG/v977+XC9nkX8KVeyIBNRpF9//4e12lVKjzwBv1mz3GcXg8GGy3HiJjbngyv9/KWtYUIEAzLL
W0J319//4UoUgmozy+QQVg7gSDxb1L+asfgPrmLSH6YvBMmBPu77q3C4pE7nse9JWgirZ5lqI+TY
ftvLDy7006tFO5H+MNM7XxYWp5ORnlGTQIzBZqUoxjgc5zzfg49wQg/B9A4xr0kpdygPf/xtEbJJ
f9sBM6ZjYX1/dzoAb3LfOW8iAKy2gm7wrrNtYvPYaH0wEE+/LnANvGDYHtnCecI/Hf3U9MU4t5YV
YqrK9jWo+WM00wz8/Q2dPEUGHzMUY50OHf1utgDvbwjcR1J7E42HXEW3jjPYe8C1FxiFtpxoj37u
f9STOnm/1gvavNbszDg0YNY5mRGdRa8aiW0u1EcSERI6F/7ku2dFA8qozZPigy/sV5ej/ycYjbxc
4vR1bvuZ9NGRUpwphNNvdYpm1KuStjifaKQa4Yik8aOkvpNvjltkt8nwMNh52uzET0amVYmMhI00
DxFDasfG9u9w5fV/fGMwYhj6mGjAc/70xSVG3KLdrbkIWvRjrJf2kf1Ctk2i1tjK2eo+eN1+dVPr
9CRcZioQaiffm+2tk36pYW6yDEoY9N22hR9r/8FdQezALU+DkKG/CkN+mKPgFqeqMbwslDmF0ajS
CqpBWAXqoexDfciN7e+H/y/uinWMocj3BSfk9K5cWxsRbDP8F0iuIVNnvi2M5qOU2p+vwlfEJoN/
1t2Ad/LsfFUXk6NEHrZNCudi6rtNPvb17vf3crKSMOwYa2w4UNHh+CUu+f2zYwPdp95CVr0HAisw
+dctcjXUbJb1ka7jV5eip762buG6QJM7uZRpxOSw0VemGi3CZLTlXY8dJ/BNlf3RLh74JXfFk1vF
GPwCx8v7S2Fzo5O0+AWdg/i+GSN5PqVkWjRqHv94LHAlTiSY+FcbxeleLdKNIR3jpGR9pNEZTCjU
Q0lE5H9wQ8ztGInXXHpu6/0NJVCxZtxhxBJkWn+5aDoYbjwOUXylE8Zw9vsx8YuRxxaKxZ7l3rZ5
sd5fjNQ4pLpuDn256HXqL+l0qdex9/fx57+NHP7FVfAICWKwmWgNNtPvr1Jq+uyACoYF3zXdNuuX
z7Yq3A+G9y8vQnIvu2jGhO2crFTpZGQJ7MYy1MaqwGgD6xNO2PxB8OUvRvaaof3vq5x8O5ia8rSC
aRym0ZyQCFCs1dF23Ba4+O5+/938fCmoITjhUd8hdmNv9v6pOZgIVTthVMQ9tOQBS2G+yU2HCA5v
1D74hn5xLWGsICTdQK4DRfj9tXwEpuYMVzb0nMw+z123uhjmOH3lLGH/2QmEF9ZeiXOIqNiicK2T
JzhHpgY3mktB68u3TqdoMZlG/8FV1oH7X2WEdVpAVQpsxbBMh5PcXyWwHxeKzJ0LfIx5mMRNPGFE
revnguCA4XwijQp+p6kV3gcj8OdrcghZM4Pp3q6Cp5MvbOZwZc51TFEVRXMQ4f/ZaLnjbIoeeZFt
oWX4/QA5oVCsN7liZZDwrfRnziMnF6z5doykboswHv2oD12r8YH5+Q2+Vrxi3qM2Cz/fC+ZDxOfT
0Kv/y96Z9datpN35rwS5Z4PzcJEAH7knzbIlWbZuCHkiWWRxKs6/Pg99Tn+xthTt+OQmCAI0Gjrt
PqZIVhWr3netZ21nUetfQIipz53hD3gi8LeZUV2uFnU3SPsb0qmkFuL3gdJo15kiptDWCKWxreTp
/d/+9ZBzOG0AauToqwevNJytUEliWHyOxkXW2PcxlpMPQHDqV62AxHxiPLx1NXiHEF7Xs80r1SME
m3pqa/Z5oyAHbidzx3xobSpsUYvONT1xtTdGggEf0PdsxOQQA4++fyY+/ayXfP9sK1fhZKeu2JZD
QUNumsp5CIe6aj+8/zjXv/LlgHcola8Y0FXJxfr0cgbrxP2kWo65RgXYSXv3x4oZoS+ebjIalqFN
F/H9C751j8xej8YdjQPOci8vSJNFKWjUrIT0BnHoWY8ExVw1Bdz8vHCyE2P9jffHw6RSRPzvSis4
+syjarQ8rbVpK3FWgYzSqfpem5ucAKjMunn/zt661vo5hLhDtYQz/ss782unHeexKCPHVxP+xUq7
oPwrzgt0Cdv3L/XGW0M/vJ6ETXwbxnElHgJ94vprbNQS1KtvJvceTF/pW0D+xpYjpNgW85yc+Ia9
fnNUcdk0sXogr2Puvby/yjf7hRIrc8FV6kotMt4iVTPOAoLCwsCw7d2f3uRaPV4LrhyM6bMeLVOa
qSVN6rNF68dp3ENjQSvUZ21PWs6onwuaxLeaiR35/au+fos+A8XEy+C4/HAsLSbhxa488M1ROy7F
HloECXJ5I6OCsIgTg9Pngb2ce6xfWB5ttjiIwY8fqAWkohhK1ATCLHuiomZb3jZBq4M4LZfyU7Hk
xV2O7Rad1Nz3p9TAr8cQ5QbGK1CwX1Wio8WmyPgW0t8sIxyR3RVmeydq8E5gJKY9fa05hbjHkeec
2uO/2m/ZFKQgdjP/dY6Yx5jmfEC8XVaCr10gyRGDBXBJMot/4tG+dRXWUAQoSJ5173hZW4aFBIMm
43wuHZJYcxSPQeL3J0boq7FC4YuJsD5B+pp8S1/OiK6b2sFw2DsaLezSdUNGtwOrW5aOyz+5FDUV
zoqwkIBJv7xUsfRtJ51eckPQqk23mzY2LtOtLk6ap954dmywHL5CSAhha65//tseSBqZ72XmJKOp
1pAVEqBQwgkgu/rE1+7N69AjWoc/Na/jbchokq8oy4WDkcIYsRrCiifXhxiyeX9Gvxro61uidMLG
h1WZXdbL+yFzvVVO4pBa25hIfBQ4CC3y66CNcvRAZxOZJ2rXmXP9T+6Pdc8F+4tY/NiAlVvCITp5
llHrkB7bxpp4dsDrZv/oMqRMcehbZRfrIP3tdSXtIlrPRTLMAaQHO1UTfQ4VoKz37z/GXzW7F8sV
z5HGGpMJuTsN0KPNfu6RptgvvC8bkCd5hG6KYjAlSVk6xVmlW4c6o3hDhGuITKHfA+AxT0yCt0bM
b7+Bd/RFCIpJeb1rcCDsNaQTfu+Wj729OB/fv9NTlzn60Lkqm2bF5IoGi0BUGfgPlqyGEyWpty+y
Lh+0ktfd/8vXZg7Dsir52WvNSY5AC4c7nBHiv068trdGP8UH12ZvR53y+CNTttmQ9w3pNQ5aG4Q7
k/FRwVGgKsWOz4Y/1cSXQM9PHTLevD2D1gOq7ZWvd/SqQBJXAYmPDJYFtT3qS7E8Fklvndi+vrUC
Q+PlYESpHn+S+fIpovzTqFiyvyMnB/lGNds7aBOUWWxE/fMff1SYzAYTea2gc7A+2rqaGXJcpAqU
Cuqxo/+f1llkZVDD/3hGcx02kRziccrxnXx5Uw7ygZ4sd4ldlRBcYrdsssynNjuxn3v97Di508QG
38kwpOP28jJeNdk1SriBkTD3oVjUjGPTC0LfqOSJO1oH88ulgy0Vmqm1g0gVcQWW/r5GFTP6Fpej
5JpEHu9QPDX7up3lTeoaFZwdqU7Up47opKz0+FOgwuNV43BDie9orRK4/2cTDU8khJmLm7oonOq5
4GTccrYCsUUmfa0/logN0YfWXmF+8gSOljP2DFp99/5y8uo5o01gn05Dk1IJzZCj59yWJuyfiizH
3Gu0Xebp+NApZnxILe/UjpJhcvSkfaabzcmR9jffVft400xEehl3ceZFRVVqrJRzqQ3BjQdqX30u
rRqf2yb3x6Z3w8XWbNCInHyX5aYdUr/D+zZUIioow943+ZRnz2JWbbnJ0DyoUC2V8yv4jUha2ujn
+aRPKmzr0ZiwI3nWZ1vknXsxkfcKR6i13Cky26lJiK+GaLl2R7Kxo/65sN2ztmZnDx38ualC1oF3
odR5NTCe+hGNKeW+j3Ew2QjCup4gwk9SB3miZGpPiNNEnsVf7aDoXbnlKwWiCZKCl/nAAKrZQqmc
GV5tfY3NWXozcVBsMj7Maa55TQS/1ShIA/GBZVkwBkg1vKjyhEEA4cZF5z8WYEOuVCbInAXVpgDR
NNaseauuMoZhFpCrNmWhQAW5IJMV8Fe+T44WT+eIpoo4EqU1T98sP5EQyRaodU4oymnIcM2occo2
pb5I8WhNVkr+25TNsfvRG6ogOGtJV3duq34MvF0zu5Y661axC8SpKjC2bm3POreO0jfdQKoSxPfO
vRtc50sxB9GoEA1fxnnTzDfj0hZYSxNpqgs05e1w78/E/GwMQojPSbJF76dNy1L+aPBo/xBVr5mX
iJZQMflp5nrnjWcVy5Vr56I9A5Ay9mdJgrl6m2Gu8D6vJhsnYhnEtOglcfLdZlOFNXWBUaWHorHL
5MIapyRLNhQD0+xRs9fk1YRFGRqXbbdknM+WIgzTMuJUPDHbSP8jOryM72IUve654dS+t1O5OZlf
5GRkYmsRDu4+TwAH4TIOdSZTgV3LBJqB/8OXYY5MT/+IAqYHH4YZyr0pcxP7lFyQkp8DDgx+tqTW
/MATpkAdea5MDlavo18MGtLMtmPuwd5JKl27URxIkbUiJZruLVSIGJIUSOyNiT61JWI41r9YVgoS
pnD53cLFrDs+BE1WNrs2L8dLfXZlHlLO05fHFo5GF4I66AV729HDwQLsEqZGm2efzRbAZGgQSAh1
0on7hsB4v0NvnCYVMBAbDgQm/dyzNqk+Wd+MX0wWB75nGQW0x2B6BSArGYeVwDAgjG86HIFsg6V1
sfYj6I/7AFVme+bgXFPbFJInDgjCCZCvAtoDlF7UjbMDPm7+SAgUFBtYyd6wXziIo0Q2lmncxWPe
ffGEtOyrhDSNMpoX102RLccuMEwE1BX0jMq4r1EqD5vKroLx3KtBgkborOv83IdjMu9sorK/jRXH
lK0pTauMSsPtnjzEZ2QSsRnuozbR1lAPIlXAz5tuc6fKSp+v8ISZmETGdEqpvS5d4OCCaLz8GnJV
rMA5rFJNSPypvhm0QcZXoGAJCUzizlfngrh3OyKNzbqHz7mkj0vmlrwMIcSM1aekvy46w35g4U8f
62CKP7J2mznUK9cVD1pZlyw3fqMvh5E182er290XZ5DtdEHRQHwJBtTYF2BaSEWPVQMekz14DOwL
buEP8rGNh3SgUR3SweowbyXmoO0pojeAROC+uE9DNWT6h6mShnqU9ax/1FutuzEWwG7RqAEEJbUq
KW+GxemLM4144+qAjDRfImpBzR1WjryIKqn5P6FGBdXZ3GFc2weiN7NLSC36F4S7TrKvZ1Foe5RB
yQ9rNBCvY5KGbSeDxulJ+Ba1BrgI+PTOyBohLsk9CYxze9SdRzfVlRtqvW1+FmgdZ6Kq/VRrmOyT
n53Pie5foOqTy2XdpyXwLqfKta0/JlYVwcIchyiI59QlrLhS1i3h1amxyRslwTjli+1vpT/igYKL
E0C+gHfShYiEB2vLWgLIMPbkPEVKE8uHYqGk9tTqSn/yYXLlD0iecuOiUJprH2Y7ZclvEgcqW0DY
AhaAPtfyPWsJkZYSV5mJwDleXGODenh2ImVNMvlcGFP+tR4a89EtKj/e2YYmEUNYBRQbPeMb0G5J
mRka6jFW0nyMtULJ+yK32uAxIRM6QTLJdIUbxFEklJVlfrTMRSeQRsS2uIDQaZH/lmI8xL2M8W/j
NU6bblo/7+NN2ZKMcJOUQ108umVhmXsSR/3lEpRe3D9AJwaAONY1X0mktoXc5LQJfQaiaLsoSFu4
it0gNH3fEh/sf9GKPnUjXAv9ua0l0wh/jpe3DfxMV1tkOXkcBgGmu0Mpp6X62dLtnzkzDfJ5TD3v
RxO4Pqnv+WgggILz52wzrcpxKCw4ODd5LV3nE8sGqZD4eojx+MBqpRTYSCuZzmvmKEzBuRMxRbmp
06fQTIo2fjQbt8nuNL/XDQa775Jqgsug3a99/uFjbth1eifruLNx5xokbUZkaRCb4GOPk/e+vlQA
alXq94wSkpGrqzYdx/xc1W1QHJIE00FEeBdBwCFUsaZ9LDUwQ3kUdHB6hjBfLGN46gK6+s9Ol6jk
YzbUUn2zJgxRByeLU+e6kYn/w65i0O2jHnTOeYZsI4MEaszL2ewOWraNK5blfex2eY5igCxn0ltg
MmfNJ3ZGyGjDWisH7zC5hWHf2/msGzetpJb4SKK5Su4mnnS/n4dmLG5ae2mMHe3FdNiLZAbOikK4
eAQrZ88f58FCqs3ti+Yr3dYuiYJ8tgm4zcxGP9NJ5QZwUPZ4AIzZs/CTgXH9XGNki0HBCuI0IPRD
PtSX0T+UBN9i9DDgP0ZCDeQssUjow6GdwRZuDD8z6hs1t+PKMhp555GyOyZmmOJk1Z4kpNaR5LEG
S4aGkNq5tM1s9PAzcI9XuYGvOZq6SbphMxDNvEOGIspQJos53SZKy81Pg2tp100LIPoST4vbfYNB
O4zXQHAxDURYDw11l2IPxZCmRrPbwSytjVuvxF+y1zs7eNY6XVefvJgEDzRyNRGW4dRrvQPGrqMi
qiG6hTCYx+6sV2E3pr7+XCcAfD83VQJZ1Jjl/PBr3/5H6tv/NyEvnPZ+O8KsIt+/xbvXzxLx7t1z
/z37L//RPn/Nnn+X4f761/6W4SKaXRkv5BP8OqOuPca/OC+W/a+1GMq5K1j1Sr8SKMqq7dL/9l8t
OC/IazkOoY3FTLDWIv5W4Rruv1DOrsI7Skw6ApA/0eCi43hxCvLW6iW1Ujq5sOhpH9hHFRy2m5Bh
DVsLC0LtNbRnifyR2cHoswR7zvnkQOuGQgqv2tRAfYSG1c2flmWWxhkLbBNgypbFz1Ya812SBNLa
mZxFDr1vir2ZLlhEmSQsQd4Yw5kPkuZQ2wloN1SJFfC9NvmOSao585X2gOHNoVeIf9uQc6dHiGba
x0w03sYsM+17DF/io1eXxg5uNCQF0/hi8dWIQEiCc/f7sTikTclpALJ/8jyZhftlLReRZOMVH4k/
LQn3ZJk6yxMb8KkTXPJ7B4pujG/ToqxN5yfiY7jrRTsA2upL+9aJXQoLmrIjqFXjB7SIYKfzPvGo
ZYBG3yt7ABU+4FzezygdyzCdunzcGKyw4qxu5GJfxGpiOcpZXyDCpq24Q35uDnv2/Sj9PRXn3VWa
48euLGVe4ajMYSGWnvNZ77xsejCdvi3PllgUF16m1I84dekZA+sqN3zQJwJ5zAZuXlplSIANoJZ3
UpA5NB7KEu77t7zBgjiEnMf6grA31cyA1lcFo9vsfX+x43s+EHPiAOCoGyPdQozrm+En+0iq6gJz
uV8rstHBN8SG9sMg8bq/pYvkSDfghSVmsC2zuK9gyMm29Wv9apKOj9IFyVOWXGdaX1Rguk1Pq0Zr
k5gs+Tkff4NAkCvh+/gAURa1GVtBGzSyWer993HU6N1KRtBVIRzVnnH8Dlyk26LyL/1FmXnoueBp
tuQOAhF2/ARwv+s3w6ZZpgSm4OgHzz0p5EZYOXlw4bWD013WpBYtfji1Zdvv4BJKfTdMsL0Y8qaK
+h6g3xU+YXv46NpyYGhJyoNfHCedoe3FkvCGvh2CxyDI/Xu/yatrtxYpDra0yz94LpEBHw2hQScm
i6pVn0bNdz8RdyS+4wkDettUQ/00zXmZ7RdPg9EyEYYbNRPkgIh9rXPr1+DlInxgMtvgdcrTBzV6
+cx21KdfMnqE7LmoRBNazWzOoNx6PoRZYL+hV5tdehGbE18/YuydBeeMpoLzYsyXz53lOFdNCrX+
YsELVcDjXxV93pSZ2bYttaXfaGUy3vgpGI/DUNczFik6tjvLm9sPtezNB+LeTW0Tg3T9QteNa8P2
TXEt41fbDaMMtg4nMeMcncNM9Nrk91HsDNZ9w2FdRYNvBA8ihQmwbSoy6ttqHvXNqNVJDNhzhDyz
JM24POv+2I7b1lqAoaQeRqbzVLAFpoaRpRP0RQtTapl09Y1vxHqzIVwzX+5Jqk7NsJoZi+FoNAYA
9Srru1CfLe879ODVGFXAXNyYCKLu+0Ik3VmNVXeJ2l6SH5c2MLa3MneHXbaa1sMYjLfcduCwx7A2
3PS5zqV9qIwxvfE8Y7ChEGv5l7i3qPNworSRp49gVQEwG6O6SGqb6S+8zP6xuLV1W3MkPw8gJidh
lTTiJ/FZer8bi6qAS45EDxbHkuoQfrWCQPcZu+yGowKsfqr2EpYtQZubuUrKT742m5+XxcX/1eGQ
eFyFCV8mo+90SjIupQOjnEcMtZjxe4aKR9RBnWWqAyecJOnWmlz2UWVm57u5sfvkIrdIAUFg39ws
1EQeNRZWfNMBc2iXdrY8qzxMvzu/wZofyQE0DWhROKBQmkmPq9BZDKXckdqQuaGZlZzB5phg1B0V
qmpTkoCWYC4k+sc7g25cqRWYYhcdJxTT50w5wAtNqz0llDh2N5lGx3TXDW26RFoM6F5b+ZMGGh6a
REu74pr1wb0kclRUGcsH/XoKGNSGnvCSBls2fhaA2d7UleZDMRaEYpgOhxxSAOpbbzSt3AbC7Ehw
87B2Gp6pYpKMi+1eYxEvyjWivQQgfN+0pgIuqtlkPob0udhQZxaka7mZPFsVUQk4dwob7MctYghH
a1Dg8lk0LksdO6i+zXpOjOM2TQZ9rHazrYhfGJwemqBDVU2EiFLktPftAhlAqLd97A2bJEmmvt/2
KbiaC3JK4gYvOgf7iexHeyE8Ec5ZIBuUfIb2zUktCWR8xFRyaYs1taAsjSdn5MByN3taqTYO3sZg
k/hteZc1gcfZMoUDApEEzWsElLVrPwi/SvrLGIPMeBCUR+YD5BZS4p1S3WsT8Oct8W0uvcW2lj/I
Fy+SXWy4ilLMUoCHgVBmPtVFmi732riWwBLXy8dwgPbh7KWyY+/GzK2svkhsk8wFMeGpYFqkwYIN
P5b0yscCzldE1qjZ7RGFVzwZ5qByN7i5B+fzQPeZTTaw3aW76eDxFvBJEh3MnJCjglBWUCeMCKRb
LOqaLMeWmXbumbVQR7pka56czRkLyeUoe0521LkHZ9nrJf7/a+E2k3mL7J3TK3aVNN81U+m6H8SE
PGpjZoMJKNwCIFeQ2hdEVusLdT0i7Dr44+zfdNxR8ImWODxvja8Epd0iHuxzzgx8ofAVa2AnwNnp
5Q3y6HEm20V3bnSkcU209B0RJ2LtAHwDgZpUkS/78UvRaEkbyX5KrsFVzXcQgOMd2RQsm+2cAd0O
bVPIjgqY2ZtPQHrSel107OoJwUXGwbzLEjRlub+EM5Z794x44gbKSZ2Wd8aMZ+iTJiZvJnGMo415
zsoBU7lo3LFDyWYE7U+74qY+Vb4sg20FGSvdKL9rHPIgqHzEF22BBmgv6rGATqNylUddrEYs5xkz
IpuiorEb6zwBEPitLgbil7HiwktKGYvz7SApzT313VI8CWjtpJgIl19UyGp9p0Xp1Fv4eFZ2NluD
cu4TYACAaiTWB7ljbxhTK5iIkahhhseXyO7c5aPhL4lxn80EqWwXyGt0AzDSm0+lmfbqVs5OedvV
k/ckCltvtjB9TWvfdxlDhbAPBLHOSEBGOELlzXlsywju1zJkNjz1gkYuq4MqnN0MPGc4pK1WWNEA
Tanh1Es5j4h6q/gcM7b1K5nK1tlbQQwyofNrUAS+W/MpcInlANZbDB23aDUaPQMQRO2wtRIH0k2m
0Wxj35VeGdNoPpYQoW5Miin3YK7mOXJiw3K2KGkt6PPuwC68M/gE6xX7YUjkOn+/P7Qg5wrbajZz
HrSPHMdr0n7Tvu838+h42hYJjJuDWqEkcgNylEoyKSTBYclmTZ3PQQEvB6BetpsKvT+Ple4/x7Uq
h0hzGv+pSeJ+3OAtmFxIGAoqqR6TWxXOBKbu2M4WP6FFJIe41xJGc2+rn5XuTA91Pxj7Ida99FCY
siauB1PazpoVQzTzWDpdbuGMml6xHWLKeHG79DetZqjvJKWNemjoGdmj696RaDxNdxj1lk2AChGo
S6iNKaMe2LjOElFlAWCrYNRxwmv0EzyaI3Hi0gsO7IuFZgd2VjVY6XeZS6q1TpEjtzTt1OFLKyU0
KGS+4PW1XFxU3WCpMIn1sYvyBetNNOb69Oy0zUyp3WvSLOzYL6aUnClds68Gm3zpu1VK2HVsVFGl
WtImlEOjhVJH792ySw+eKQtUO6xdDAnCAzIVziblo4iIi2ncsMsd7lPk+v1h6dL51h16Fh7ye8WB
flzP4E9jN9h6XTt9zXGoV2egalj6lKZZRFtWhgcB2xn76pzyJQCekVo8jaOJhf1E3/ZIueDhKbQQ
9SICNKhn4v9chVi/SSSWYt2kj9rK9VpqRUlOyTrq3Sy4NKex0sJAI6EXbj/FsHWPwXA3GtdaVpYE
BR7fTU9JQ1526f76hX6Zh1hA9VW48fIXqlr2HQ1VZnSdBdfMFye5E0DhwBCkELlphzkR5BB5a2Vd
dVjYaownnsnL/vyv34AWKQ16h17zGt378jfg892AkGLprqUeXytN2rtYzernb3WD2786vL/7VF9f
BbMuB3DfISgXncNR67ODYxgXdlbBQraIN4AJfiCeO/nw51dBlKgj92LeIC97eS85YubBS9nDozZb
yG6BAlbbcXkC+fiyjbs+MbCngYEtFeElTqKjQeRMPoc3UlKoDXB6ZhlFgs/ZoZkfxEyL7IRs4/WT
88iCJaUXxyiYgTX88/chi9Wd+mNMLUwrAybN7NjTlpA3sPjvP7uXnfn1rpClgeNFkYdo1TrmWA61
3vPRYSTGcTmIXaUBm8FD3/ahbtXlNre6LD57/5Lrr/4/xQC/LunhwSawGUww4o2joYfWGsW4kqtg
qVQ/28y1bp00HS5I/XDvKWbKbyz6a6wL8/GEDuGlGIZLr2utgazCAy+xDpeXT5Uq5ITJFAlTbhMK
EuUcKn5OzsgDpjzA6tWh1pk2qu2W4cT7fDV6eMirM5zH7KBHPNbvVa5eBy4CzyjJYaiGCU1jSkWK
DKawTYR5QiR/pH/4daMOrjDeJ4QytNZHU8Kssxr4os/eZiAugePZxIdBIAp+oI3FNovrex9iJ3U+
odWKy73TevE1atDs8/vv+tXwsmHdQgs2ULiCC/WP3jUyKmFaGlIW0fnrnqRcOEIYLXupSG9y1wqd
wj05pt94y+hzPMtc/WqUAo/mTgaNfUHkwHLfOc4nGkxGYkSAfmjkkrIwJORG+YtIwxwqpjyB4Hj1
nrFW4MJy4Omzv3m14hmiXc/AyNuLwYthNhJqxaHQVz+T1OYI80dPF48K4n3mEuoxl8sFR8N5Vm6v
g95Ko4LzKSSZgeZ147tfwMiR4uRTGTxxwaNVab0gnwqWWtTK3OHxBWuYQimeGLJ6Oo96qHCGTXF6
PT8aNJSNTbAaKFgoBwPzeLXS+lmRApiBrprLetsGwtgstiI6pRpNcXCRnfx8/zkeDZi/LrhejsEK
BOJ4sUUQQEeWBE160Zb5VHBgfZxY/KiYOJs+oQ6UAi06pdU5GilcFAwFJw5gLcCkUHu9XIuU47Wj
mEm7srTxe0wJBpRw/70w0c28f3dvXAhxHDAA/sM35VhOls70fsxWJBEd2zwsigTgdUGPEWXUKUnv
G5dCc7U62LkgWtS1Lv/bRmvUR7jgHALCKa7F5tdNFWxPN8F6e+/f1RGEmNnN1yrw2VYg7sW8d2x4
hC3pCGWhSKgt7sioRelT8By74Uo0ziLO4wUeD2zG+HqRHLVCw1nosPmk2cd7iGRucVUbUzFu3/+1
Xj8BRNOIJBi2tk6H5GjhLbvBr4UiLZamsNgS14YcxO/FNlh/+vNLYVfjOXPzuFyOHna2FOlUpkka
Gc3w4PXjwyD7B52f//wyq5oOfSUutVdKToHwpy6hnkadsWZNGUWxhatuh0HXFv/g4ZHo4GDUYaQy
iF4On6yHmj/kPj1KJeeI/OX4GuTPFGXrT+/f1espj3qKFhQLdQAP5PhSFFiKvKWdG7HLEgeqzczv
iTTRM5mzxtDfSK4curzf3r/q0b6fMctmm48DmCYGCDLqlzc4lLkWC0slEStcUEU6Z83r0en7m0B1
jNM0HVGqtP1ZQYs76vxGntgpvzE6UfWjRfyFSGCv/PL6HJZHv4Eryfd/qM1bTy/MJ9Ba7A2ki2zv
xBR9fTVuVSfXG5MLZIbjM4ZEZNQHaB5RA84PaJspfLvdw//GWvD6QrT6SI9YIyL4CjpH48YQo58M
6eoIXaZfM4HG2T+aCSStrTZNtuP+6rp/+fSQZ0yZ60AFadyFBFPe0adm6gfaVvz0/kB5447Yl+Nc
Y6xwX8cDZew67KYGCp1GifN1bks9O/8nc5uBYLNdRNXMin3Msiochx1wQ5/Ut9Pqgnrrd+Re5QUc
++/v38+rjQOkHQAxmFtdzmmvXD9OqmVQJSl3CNsQB9sZh83pu3njIjhasYyz1/ZfX6RDOJRVwo8J
MyvLO/Ld1U9m1Clb2htXwWjB0o48nu7o8e5EQpKnEzSRbjZYyQe+L+VFQ2bKH89UHIsGvBt2QCwU
9jpAfvuSsr/NgMQB2iX+DwGHzb1BqLQF2+cA6nLyx1OVa0DNDzilBzTpjy4Xz6okDplSqVmN80Mx
TstZA0HounABXL4/FF4P7ZWzFbCT5DCN5floslrNMhu0BrSwlXk8bYogqy70nIN71WA8Ct+/2KuX
RfnBwOPMWQ8+3KuzZi5FQBoD8bYi1u2dxvlvqyNQ2/zhVVZ7KWIIFgbGA1baly9LW/J2sLnMavyy
d4qK66ae/T9+cFyFh0b1b/0c8816eZW+FojoV1VXwqF9PPR4L1DUweL9yF7Sbk6UO15twrkaIg4W
oV/j4njXOPWW8l0gv/Qz8uyTZVVoF3Sr+TgbA/124Z5yl756U1wvMLF1s5Wx2dcdLa46QqCGlnoQ
/iopa645bKbAF4c/flNcBzIWowELx/GeKeZoUwnComApa/F8oUNNTvZ+TMxh8qcjbwUfUflif0bd
yDmGV8zd0tZ2NjKjVkI8zTUTBbTwJRDd92/JebWV4UrrzgzRP+oa/vvluFAJkiktZe4SAlxeDESm
XGVxbH6F5N1c1sqKUyQEdXVTBzQ7NZsI6I1BqC76jlZHQ7ykuXBDGiR6G5aWrsHdlP0l+gbIHgjX
sq3hzf113w3Ok1Oh8oqgKalrz5DLpzSYqR1QZpwfXLsji6KJexpRXrNq8kbPzj7Q0qay2iXww8gi
B312lkPejg/0Lx+beLTEOcmRyRfldFO6M9dT1gNw3PiamrqyQpo3JO4RfqAexoWIzmvYvLGNrFa3
bhtAwYRiI2i4DCZjBAVsJ7HY2pXlUlfGUvxjGSagrKzlpOgmrTsdFsRo/nWXKeNJeBrbHd/rKfq8
/zpej2PICthqoLxxiOV8d/Q2yFucRI+Npk/Yw6pcK2k8nRzHr2fnCooAwMKORKeGe3R4jHkcMED4
PNh+RTnJIk/yugR/fL2MWnxN/vlyomh3fFur7Q5X6GraXc8Cx5WzqgXjSq4MZFs0jj+nQNp7UqiT
E76dN67CQkp9lQoZtenjQr3wtWxxkHuE7WSxFc/YZi2OJu/ef0XHXyDuBQttQO2RhYCS3NFyHReZ
2atUj+nd99WFUHWCKxRVLykQ7smDxhu3xAmNCcrWn43w8XYhF3VPhmcP6mDUsNtJPgsJjcu/FoE/
0ir+n5BCfweF/vf9j2oVAqpfvND/5If+RQz9z3/8vwMnyqv7X8NE/6P8XrXt8+8SRv7/fwkYjX+t
rixyG3W4EJAg157RXwJG41+wGiGRYfWgZsn3iPX0bwEjQXWYef/tsMJZzl/3t4CRP6JcD+RprXWa
qA+dP1Ew/voO/V4jZ/JS+YfyRqsB/+Tx0ckMEDbbLea/OK70r9kgvFusUsDA4QRGi053DTRJdRZ3
nv8wgFWmi9loD3FTXzaWToGTGO+gmxEGVGeCneONZ49+aA9T9mlq7SHK2MNsk6XxdxRxSoQNwzep
t09LUgy4KeYPMQ3wvWfJAi08kNvFrPKzwl0TuTBnrAHf7VNrZE8NjGzEJ2JTVhZBb/GD7qbWruzm
dI/244L6s4YmrHyoXfIQoAr8iJEiNtUiERDZG70Y5WMzD8MWEZ93bpoVOUlmN28NaXhbKFYw7o2p
+2ZrOsm0hbwi74UI5LHdBiPOs9LGiNXWs3mTLH62Q6uJpEotS5QHBLiy62ObolXuJh+7i641tN2c
9CVJemRkdGObbOvK+l4hS9lkI5kEuSP3vZ8O96KoP1pJ/T3OtUd7iE2edOb81CbjnLzx9D7OW5vc
lPFABkVxAH1PwrOsl/Nl8P9uOP3/OX0SEfzurL7Mvs4v5rSx7rf/mtWwfDmaUQmHNsJ+iB//PauD
f/E/gtRh4YclQqGXf+ffsmTAwbQn4TisvKx15v57UhsBWmYK3dTzKWSsf/onk/rom41Omm82BAK+
ARwfX51F1GxJ4ioowU4DQY9Bp6Z+65dadkt/or3z2KHc/rbavdF9PfrOUaBY+7vspbkFWonHVFEH
pxdawNSm21TQD0APvVGm9nUo23j3/pVgo7Ct+W3Bgr7JQop2m34iJUnsty+3PaAvCkIXO5yAzMjE
2BY1TiD9rg4szcJJbzVDSRYDnSrD2CbBpIsl3fhSz9uCCBLkUQN0lQztaWYgPhTJYXY7C4shOsTv
lqIEiN1pSQ4uthPvsnCt+trTCCiKSRbPEFI4+V1Pg0nbFf5kdRukKoXFtjArmrO0CMaCFAhKUdtK
k0b1bQL+O+2cCl77nogtcGKogsmtOJQZnIgdThBVbGSex92msH1kjWi5pH1NZr1Ut5ULF2vbafWc
X4k6mb710K4u2mypvWcA+JV9harHu00wm1zVs5d9I0CMhOnSWdOIHFPVM4ECXoBgL8pFojqHSK68
qG4KocdX5AvknIAyL2ftS7uOZ7lx49axJHpQ9q6XaO9aC8Q/Ye0bI9XclZo/sas+rMP7W5IMRvGF
s0BnRS1yB9FcTHNfIC+lHbtGFcYI3C/8tJmQxTpTBTEotHNjcYsQIbNyCL/AxLRY2//B3nktR25k
afhVNvYeCnhzi7L0RbKbbW4QbeFNwiWAp98PPZpRF1jNWvJyY2MU0oxGqgQSmSdPnvObSXOJrrus
zElf/Dae6R6gx6tSfhRRIsWNFYLWe4cFBmHWL0rL6qnsCLVXnxyJFdq4qnRjACrj0IvzPKhhlpzw
FFGtEtMGe1AKTAMAWUIE3jalkJ6xSdWmnszLJFeiyrlDxN/Om3vQlMLJ8DmHxkjDkJuhqwKkNscK
PE1kOdPBaYVWpOu4TQwnB/7pdOoDukgi/xAmHpT2zQikNlzDaZLNF0wocCdh54FPuucFKFCsKdZ3
VoEUtNnUYmVVUYkKL/LTiDz50AxG8eAYNKsPeayYdwGpKU4sWoxH3WBO9QeAmSwi0Tdjvq1qvVTW
fEe7WBtx58H8BeLWr+04w1l7auEh7/u0Ht3VoDlBuJVOXn+bkgpxqBZTCMiXKp2Mp67OMXPy+TW1
72f5tS68UxDsD1e9HuQQYZjrEvJAUkB+c9wuXXdAx4RvF5ILJkQwF6Msz4r3hkSiiSpb2Id+keNY
BY4Ww9jWgEOH51DcGd+lZsnqkmK7Vd5qNpbw11k/oGEbj31kzH5RMJ9XKrCh4REWDuSvQHAju9Wy
wQBJz67Qb22sZhLc+yKJNZkJakFf071P1T2trb7049Cxqx9qmZnp3iq7MbxqbCeUuNtr9dcGUHvG
yYtxT9xWpnpZKTFtOD9DriCcLmvM3tpu0+BxAn7WDbyp67fBgPtPvi0tfHDpD/Z5v4MF4oTrNogq
bdeg21HgqVthxGggU77XaZKapE0gn8F8Y1DvRzoAKh9kOpmMaokG78K+U1eyTqxij8W3rW7hTAw5
mGPpqRtDaVPvkHqV1+yrLpfvUi3Uw5uAjezuLKF32mM4mCzfjYIlRfJUlsFg7w1Mo4ZoxYXcEsmn
oVCUTEHxSOvbG9st4MypQL7j/dgAvYUBpiMTr2J6ijFwEinVNbQoNboAYJyJXS2D6DugFmDeELNy
3adzIeKV7kXh7RjWmbEeSnV6jLWsj7YWyD1JD7gQV9TCXWyEJmn1GzpDtGqxKaIFDpurGx5ZldJZ
j5EVme+lQl8AklmLWxXKGYNHsP7EvanK011deWYyfRqx4dYegkiboNAo7jCWn6OiH3X9kwbeHg8M
X4LhpbOxzis0NHUf4BOVy00JwLuT30NkCRqMTHuTfLb52gPKxG9uZYy9Ysrv2M/gV/H+15H0quzp
/yZ7yyGp+fOlZ1PHbf3jKEGa/4V/5UezRwINDC42cwoym23+Oz8ybO4vFEgpzVKzmq8w/8mPNPcv
LsycINTMsF1Hc/ifBEn/izwGPWWK+1TD4Vn92zni7/SEW+L/Uu6VFhyFE8BitFjwNeB/LlKI2FKy
HMtJ029dRd/KULM36aC0u99m40RStExUuPfPfzAOhDPKgIv6TNRg5NZKy/TdNBMfWzSF9k5R9pez
F1zvO63M1y8PuMjCcFxG34q5oQgN3oli4HFmNEyOyKHyW/4gCL/e4FQXLUoYlyl63meGWtYafg3l
zK9HW3zG/hwPNULHnc84y+9EWnxuCiStsJCL3r38Qs8776gAkGDPqsasJGA2x8No9hhG2tBZkPa9
6lDgLoClGja0j7qiiFWUleWPoJ1tC81ONzDkdrptpjXFR7r1DnxrINQvP9CJGZ6zav7DBM9gtuPn
aYxYlh5nCc0lS+993cEaoGza5kuIjeTqDWPNubRFGRmp5cVYYZHmeZEg69FQxLqrhOzeVU5qreHj
Kec0lH5V8X5PqvmS3D9oFgOYpa+w9CKQcT2OpawQEmgS41KrveCdbYXupi6VEkvFvjyAHBWXkdoO
nF8IavhCxWkono3teiWxVxBQQJ7jz9BfJW2GGgPM6zN9ghNrjmIni42COtcqg7jxe6Nq5ENjxDYz
g3Ol2ARw5n0097v1y9N+ahRwOZCoUbWhCDk31n9rh0F56JzITW2sp+wh9J3JfJc6dpKdqaXPD7uY
cFYQ0WyGJ3JHXASH2Mtrmaeh7ds6+SoFj/AiodbzDV5HfYEHCoa4ESJsG5is+pmi5KldRcuXvrJD
gAYeMK/y315RNyuZtKDEIKtEYDCT1nb2HgL8zhYkmXZnJaE2+WGvWyCX3Wj0Q69u9gVS/vhu2rL8
0SPb//pZZ9XRHAa6SzNoqdUakkbYJdBp34XVdI+ox7CuUFx59/K3PRGRadbi3MAtG2DZstalRIYs
TC8h7sMe2Et8/XSUGGpztjS2pi0V3ODbyyOeWE2sVyrM2lxn5hg4nmoYYCqei6Hlh3WdrJhHkmua
o2+YPbA5rsaRSnq0VF6TOjpEU0ip10tn59cJT5mxVM6pR596FwrySHBTOCdWLHbGlPe6NkAPwOa+
6g9amWF8JybxKm1bDuP5lznIrFlBkcbgYpcrOtokVc7JQmJhIhQgrVUwKiXMR+V1guy/hqJIA1aU
sxkI5TLoYcZb2Qpal7gVjsHaHdAHKoKpPLPT52lZ7HQ666QuLDgEPJdhSx3qPG9Vrt+QtTripHRW
sZbiFmrPzhCPgOZiUJXuoY+8MwHzxGlFJYriFO9mIL69+GCuVUOUqmJ4IRIMamU1+bab0NRGbEk5
c1jNh9HyJelI0xukr0k9efHVnDx1WvChpt8n5Ra9rB4gHlUYNex8pdAvRdO9TiLvXx+PswDZXDIe
ToVFALW8kiIQzGTfGDGPHZu8WTdGop15r1NTCLAYxPDcVqGcdrx/dTsXsH8d00fqxdiXgRltoaTV
txLa85lNfGqdWGA0aYJzBFMePB4qNHPZ23PnhhpKeAFwWL+AySp3UCu068SgwK0rafaunsJ+q3KH
PTP8qTdFxQMphdk6gnTgePiybM3CbnViCPbuvqOY2Y2NfN1NpiEX+XJQPLVYZgAIeC3sw8xfFb7f
zp8CzSoM13o+XS3vhqB4GOMAQ5F6+mkHybUb0sR+ecD52Y9XJ9DlmZMDDhZU0FKkoUMpNEbVGSpF
gMJCkgb6VRwjQ/P6UcBiQ0Kh7sqdxziewSE1G2ypCxNVuCpHnaDVt2UWONcvj/L8O0EIAdkHdBnc
J8LGx6NYTQR/C8K0X2Pq+sjl3fvWlbL9ngXTtDsz1Pxby3kjdpF3/5KIXBpu6eid8arcYMgNHdUP
YrfqqDgZk7GOtd6682SP8GHkSuovOdT1BqZgX9L0F1KlNmr28ecp4Fd82ytTLu5Nj7CK5Q3tz1jt
4UYOUjjNKtE6ag2GkeefUhmhK6DaWdtvSw8dyhFdkHStt700/Bi9jO9ehJrRKo7UvvLnlvXgt6Vu
vQvGFr5dWnQ4fsPXzrNtG8fW18DW2p/wgtU7ZPSSD6UrKdFUFU/N8+q2vLK0wnyHUh0pfZt5RbMN
eeBPEez+fINshnXtOQgerSIqn5eB40bpmmXtZDPnG39vtDAsnLsMC709NctN95VNaogMSFjS2wfn
DFjcmtfCbxsFnqMTR7hb+31j6Td5V3124dNdnPnKzz8ycNtf0Bvuqs/gIymFyAZug+EnfTpeJYZO
baqiFSfwND23oE4MRSccPBuSLWzFRYxJRKzWpRWblJLzDHdZYBowgCxKOf2YWWfO3RNp7qzTSseV
G/gs/784IQoU10qZcYEqnMr5JjukWPw0q7xDPVQS+06RYUiK0XqAqLaKplPi6uN3NPfiXTikyb2w
vPbMVP/KrBcbipnEUwR/ORoly8JDVxmAV0hx/arVs8u2Qt5+BTXW2iuJVzgQ6jP3RlisNryxE8dd
ySYcbpueNohfVlOLvGFsIdI0GAX3sMyJgnsao+o5wPvz+Mz3BrEEo4eONaWa42WH/H7ZFAMZSyBy
/WsjtAGRLsX6yaVf/4HGgH0bRkn34/XLkOSf2wj4WtC1i6/lRFmsRihSIK1rGdc5LNk1SFQNxmeq
vBaRzbZyKSio1KUwVdMXeVGqoc2nuMhTIhwQgeCZbB8y1n0dY61rJbeOLKczB9CJoI1jKGYNLoXp
2dX3eEaNILeQlpnLJTji7ZvK0p8y/ib8djjFZ9b9qbEoN83ANs5xaDvHYxUgTUjCGtJ0OlEXmlRs
/HmM6loRU/eWoVjKQKEpzrHXjodyOe0m+Nbs51aTeydXWR0ZN7fWPJftnXwp1iK8EvYP2r7HI+HA
gltnzz0KdVJjW3Kutj7WjdAIuZyeozucSBcgHfFSDvyAOTQeDxY5gPkLHF586VTpzUj/ZcuF2f76
8oI/MQo9SO5T8ALIz5cXHS3MtV5rCE+R0PI7dBCg36pwx898o5PD8B64LdKUhnV0/DKeKrEKlyyH
gbLGRRHpxrUdD+r+9S8zO9pyMeSiqy5NMwlkVMDgWvhW2/T3Axot61B4+pmN+/z+zmUNkS14BVxB
qQkevwv0ydJqMwVd2cjgUDTzn4HWHbTYuS4VSikvv9KJJUcUMuaTly6+sRRTRnB3DAYYhf4Mh/yo
lQ4QFhC9uzrSX1/ZopTK5R1lCfDXCPscv9dgonmU0NbyHTV0rxvaKVs3avrtyy90YvbQKJs5dbPc
NzvpeBSr0cIymbjLuJnq7F0F9seAL+2jaGFvhoZ8LTWUfco1baahsPJ4P3VxjgxegxRSxJVCrYog
XjmI5X6AJN5eKhSk76dKm77H6aQhuZGWNlgf5CMkz7d7/WtD0aSUAFHKZQEdv/Zk2Og6z2LEIq6m
vUj0auMkiv7UtlGC/k4rz2yFU9NM5ADEwXaYDcKPx8vZI0E28dYh/ioXNRzvrYcWw/t2CiafgK3c
v/x+J9YpHRHVgAFGbUazF0G47geK4b/qxErTbd2OVrPWh/aGUtvHN4xE9QzzpplksWQyQc9C1iIb
SJXVSF9J2CQrL+mLq6zr5atLFxCo4aXjFTUDjZdrFZ1s1PZN9rRQzUNjFM4TCi2IRbvDuS7N/PkX
KRkHFyh3ekuk2ctgb0W6l+hoYfi13qcHToVH11FG8Bh01BHUQsKiR1lqL3vys5en80RkpsRFjWtG
zDjUtI8XSt0OMqW5YqFXPrjvmQMQ3Fk0nVkeJ5ajOTe5eHISD/7b8SiUNDxXMYgtrjNkvqtMHx1B
9htq0Y8mkK8P0NQvCJYUEIAgLWsYwoCS3OvETDsEzmG1nrqyIlS+xkSVm4pqypllcmoK6bTMnURa
XrTzjl8umyZlvtJZEKzF8JCFTraTXXRuR58aZSYKgrmEuWQuDzeSLcx9C9Z9NkXv0QXtNjI5ezc4
OcgMRKaZBrZzafmQz+1qQO2WX2bReGNXnXVbYxO3eXnNnQoWVP2prvI2qIEs1hzoSaEpAn2skdss
Kvy2eTkIM1mXSPC9YXlTC5k9DgHAcuYcf5vIbG1yMxL6qQKFkIaDd510inWmXDw/8HL7ksVT26Eb
R411EW0Rv0nJa1kBGJ3G+7C2wo3bOOW2N6YJ+cMSmxpQDrWKHO2In+OZs+XUdJK9kR5wbhE/Fu8Y
xhpQT7VnC+ep+pTha/gFPI5+V3ivdKyd650uaQ+SpXOoB722+HIqPoiI8lqki70L2h/8ymOEkfdu
MOCVvLxInodEhqL9DrsAk1fe7fjLSYHyaGxNVKwRlo9W0gC21AlhfYmVwUGHbi6Wu6i00TLcvnrk
GUTIPpshfojAHY9cC7T6kDAwfICSwS7lEvyYlpb7njsoCtxRacARiZ14PY06XZyXx37+LbkQkoDR
pqGLTo/oeGyvyBKUfSm2tCg8ruaL2b4FOHcxls50Zqjne91DTAGjOW6E4K6XzuhB4NZWiW8MZVYE
kJDzb8FX968/X7hczGx8Crrs+WXYoshaJchVGdyZQm9ljZay4lnOgQ5OvAtLk1YpScEsfbTYAm4Z
jQRm0nE9U9o9ApyTbyARunn1x2HpE0Xou3NtXzZRLLvMIam6mJbmE0ipFhSgN8IUbxrzHP9kPhCP
I4oHgw+iO5W3uSCxiCgj2tE5Oqi8UN7E78Kucx9GHB++hLJRIWGKaNNHuvbqg4xBaUpymNGoITgf
L74gdLwshIoCjC0IkTud0AnvlfDry7N44luRZgBJwc/RBaO8+FbaqJixoyPrBrBR3TbYAK5pCp1z
QTs9CiGZ6xN3vuUoKE6mStIySl0kwYbPBoQhz6b1y+9yYrsSoOar2dxZpTdzPGNorylR2uoGCpv9
hHS3Pq0Mz51WVH7kmerNibId0ZCLoENKQ4btLWKvpGs2jhTKgEEipuXHpVpsFCftkD8msbwYOAE+
xdK0N8hN1msp9fw7V1VwnWIw612mRNnGri35kDSFvpbWaL66TjxHa/gbs0AF+dwybNq4UQ3ky74h
u3yPq6TKk8TnotbzTJJR2A8UfGiXMpnHMx7WQRCj4Yt+pBPaHwBmF5dpM9XlKlNRoeGAjM984hML
CYImldJ5UI6FxSce3dYLK8EnrlCxu5GZMW0jKxnPNFROjUIyNBcUuLWh4338WrrStriN2oafOrnx
nsf42AXduZ13ohg9B2KEUehtU8NaGjgCnCxGq527GGVl3uSJa1/YU1E9ogBVoMoch8UHgODVqs6L
8iZVw+z7lEZAbmWfNDeWE+UXr94+VBpmpBi1J0q8iyUz1q6FRpXDx+Ry+WDmDiLatmgfzXY656V3
Yqdy+FC7m8MBDuuLz2hmDtq8OtgOJDmjuzxpsmt7zJqtnIL6zEY4NRRlKKAooAS5Ui2Gwpm++FcL
TpSu+Dqrfu3GJBDrHtB/cuYQP7EdrDlPpxhIUkaZ43jdQLIbA4AwVDeQONyLaUhuI8Xx1nFvK9tm
jM81aE+s01lChBsjYjRcCxdfzDO5gaDha1KVD/AqKON4b6tjfSbWLWeQOUOrZFZNo3hBnXXxVrK1
ROvUjDJ2NIJEG9lr1Q1jyErKazGEkCPVGZ1AuZ9PhYL/8QTaI22/Js1oeNO1W83obqRH2+rMZ9KW
8zYPQykYF2F6C9gELIJ30TZTn/YM46ahj83sLsUmyYiz9TQYq652NpOnr4a0Snwr0WCpBe8nNcRm
ql7nMBlet+t+PQtHPFV5i321rKDo2dhPqkPz1iqycmUg9ssx37q70oNL8vJQz1+bYhALE8MldJII
n8ezK3EhShFmmxFVVXLp2VFz1ejZuVb+qVHoNdBo/dVhNxcZhZFlIo/Z+qiH2MNnWAzNB5y5ztSd
TgzCkoTVOnuBWqzM41cZRRdVXYOFJNYnSPenqM6bFnLqr5yweX2wPKC3UyVlsONR7EqCxZdMWGq4
YoNg6XhlFV56bhRzGTcoCaJbxUGDtgvtmV/r9bemrt70aIIbqeHbgJ2/lSAaP/c4sX+e7NLJMfpy
qp8tRlHv0yrwvhhSE18MtEboi8kE3nAEfA0BUS0vaviNzngg4FliryIPfQmlQnXepflYpSu7qJx6
h3S0chFOJeKzTly1h07rHUSOGvpBF+TAxXVRJDnt+aE3vo0Z/lWbGAHwfdGXhrZWkNLEjoatgvme
ju3XZshrp1vXuhTXkSVF5Qs7aj8ZdUCel2d4Auwr2Vf1ijPE3Wd1o3xp8LfGia/PE3M16HaME5iK
ImjkZzBjwr0bKDARSpLS8G7wuvQ2G53xqTe1skOLv7TuMCcym22WFom+zfJ6qhC9Haf6QjUzBCPQ
/88/lG0XPbpjXCFrZk/xTV4L452KsP6XSupm4zuZGCSsay3PdwOpS7BxraG9ISFIP0tUm4dtGA2m
tq0h93s3IgmIe1Gsl8lFgv4A+rpkduEucBGn2hrugMJHauqoNStaVeTrdrALF26Phe2OPutSv4+E
HNpVbVcoGoden13lA438ddHGeUns7soEVx+lrla2LeSXSq20JwMR+h61g8DD1KEovHemNdjNRdSU
07fIsIHcNd6A1C/hrb63oiw9mH1dIXAbDPlH0ha4FDKpy2A11lj5+S0+kzCM4lqq2Gll4kZXDPNJ
L4sGCXrLTp8gTABTSdve3s+WOjVYcVd026lN+nrdewHhPwHVnK1bdNxIDCZg2JCvJPz/WK0QVImF
bn8NkkJ/Qpi4LvfwXfkneow+R3JkS3wvwjoKbkBWTekqh5j3LkR4ZcCYLQk+ODBxg72jVRGOhJ17
qILUuEjGzrtAuru+VMe+XhnA5rCQNYzP6NHbT5TwG+hfaKbnvmJAql0Fk5HQAoqFFDBZeiQugaWh
E99Q2fiuDg4WdVUuBxa768aoDuW18pWzLf2YqoFXrZJOwL5ygXwMK8+L5ENt9RP+9hUZp984QuSX
VM/wiLC1uTzG7TdV/THsnae+KTGhn/j3v/X9kOU75OaH68Jz68YXrZfsM7XKMNfSzYTPndSa5xeu
GL63Q+Z8lS3Ins2s7l5vDVwwPgwUG/C8lnZ5QDfVdNeZWtaGP2oDWpl+VlQoJo0Q+6MN7Yrpunbj
fLgDR2F/ierYytbSg/azbVO7bWHA2CAcTFG49nWiu4m8s5raMN5Z6LJHaGCPIZtBZEjTFSZme+vM
9mTtK3bqFPfgJJpP0dyi2kGdiHXwOFYffEJBTM1v4gkhm1Wv1OnHGjmkCpYnunerAqOKD1mDE03m
FylySJ/FpExbzYuH8rrAnlBiViNxb1LoZX3Cp2AWXXbGjPjQFr22Qmw7wuxz6OuPiEv2D6FmwTv3
mIuLwkiwehybBhO4yur0ad1q8Lv8vMpMzNNQhWOVZ9lA8gXZQ67dOoxdX4fsB4hi6oP+2orUXNsn
cVdclwKPNL9vEz7elJlYUNnqI/G/+Vy1Od0S1xDWHnxfNcOXqupT1Y8NNh6KLbyNEWHjwrWqTutV
6Mn2Lhlx5FwNsNNDH+go/6cFseMpitPw0I92DNuw1afOD2lRZ9S93bFFiru2fmZeuQ1NJ/uixWZ4
SDGi1P04V8txFwwZcxKqSeH5yEpVGNYHkTngyYLnwCr3BhFs2jA27tpc6Pq6zSYJw3LUC91HntyT
6xawb7jPUQwfw83QVp1+QV00wydo8gr5bqyD/j7Esg7SSVS75pMwe3TZE6vVPgeaqX2uO0LBZadZ
g/HFtguuwhd9YNDqrFwvuBnZv3IloVp9UlDkKYj/se6sQHym1qYZrfRAPY21KYy6ibephXKQ30PI
D3zhZTArnShpAFmknbtDhRYqnMiwgtlILRlva2/qp7XVk46uSk3F1AQSv3mrxEH1Lp4cjEgBwmGj
hB9D/wMI1yRWamzIx3TEpLj80BWZiC5EW5vv83xdVbV9iWBL/hOyGrxTPNgmvIN6OSH+H0DXmBtN
+oatgdlHx32+wKpE4T7rBaobr3pDSy8N6JjDShS6e2G1iqphoyrUz3IiCqwTZXS/KhHIfd5vyH6g
/Ky3fmgN+rBtKHZj1ZCbIHtjvDG/IPoSvccKuIVQa7iZuQnZUNTCsyyuV9NUIYTT5llsb4AeOw9T
TNd8logJ10Dyg0tDUdMUcqjLs6PpP2IVY9vV1xgN827ngsUp1rYpuHtMyPpCaXRltDVE3lCcxSKT
0qw3oZs/KF4OL28IsCqUaXzfarGcNhxhaC7DTLX2vSe8R1dN85APCVnWV+k/YeAaEjI2JiHvvhpi
NNujtKvMFUkBbieh50z9ChkS5SodKlxHqgn25B5vJ+9+CvrBXKm4w9522VAj5eOYETL7U7BRwcF7
K1E29oGFPg2rouCA/6YZURRg8+6m/S3WzdK4aYa0DO4mfGEG1IRx+/hpZpaibLuhctU7DVhssmmg
mJifh8xusx3L2mnv1M6MiR0aq/RGt6NEBwVvR/ZDbDbEvti2u3EbxYFpf8QEaRg3JoZvYqfXGZiq
uJms5EbJ9FF7wFXI0ndKGkT6BVeesruIJierthqC+9Y2SJBAWileJr/UVSu7uzHpjIdqCgIcwAdM
g909Goe9tgmcgKXKjdgqPnUII/98OVV9dklDdwDFrFlHjb88o0UZadoQzkd4DKMs8VzNLWSmw/TO
sWV4eHmo+Xb0ezWUbHVurlBZAhA2dx6Os2LF0MCNGJPpO6BMOZdse23XBmvdROl5W9tBdxmHjX4B
3XzaNA26Fy+Pf/JVAS1Q4JuBkEsMAd4CURphkIINyuRtRWsZ70VgDGs3q8WZtsezawavSjeeK73N
SUtCe/yqUVqU+ugCSy4DGsCKZo47UbXDK0sUTCiudCi2UtlCmm6JYVFsFf07ycmFa066SRyyr64z
W0BTqjhz9T3x7cBzzvUCYEx0GxbVkEl1s6mdgO9ms2WynhuAY604xmElso1bAlm8TaYqusGsB242
XtvfXv52pyb0VzMHyAPC/MvxRaI4BSkckHI3ELtxDKoN3nPncJ6nVgi0F6oWUIeAIC3u9zClJ25S
0vSVuqw25qA0G9MhsRhl4L16hVCcp5lBBwIo1bMrYt2aXVoXLtCO2MNJha7Ajd1Y7o/XTts8CrwG
TjaqS0vFLWQGyWCoOGERBa5a791hLYfkrFXF868zU0IAw/MHFNiZuvs7uDhGawE2O8MoTSbvuH+j
hGPlPfZzQaWs66ZybweEQ8g0+uHWzjVlg2FSqvgWYBP86/qeQjOSGMib/S1H80d67rIDg8THXGUH
FEEzjh2yiDn5KBoTAW7TNydb/RL2qG2oHMDbLiBFx78V7J/dReeAIKfmQwMeNEOFqNQupRUDb+xK
jtQ50mkFShyzQ+6Af/zrPy4tCI2WHL1+hKWPZ31IO9kSOU2/Qylh2+Tyg6oO5xoWz0sMcFNnnjzV
Vqra7rxlfisxcKDFGL9wPoDf95D30LqPxS+RvSZ17vGC/lsv8v8Z8P9Nrea37/vMv/R2thv9r6ty
QYP/9W/9rf5lqH/NJh4eGjmzCvR8gP2t/qWbf83rbY7OKIAhrP8fHjzk+bkyimjYrFKDxBAP8bf6
l+H8BXCLGhXSYcDq+PPbifDK3OLkXID2c7xAZB/HFX5o4YPn5MlehKG2i9xJPYMGOt5R//z6Yv86
dqCqDbqr90VifcpbfOxGyB6/zfPhXxnIn/1e/vnteen/trQbrQNFaeThQ1Akd15euQgzOtYbf3yx
b4y2akG898E9WIDPFYfaRRGW/asiwD9PPs/Wb0+OWVeGVA9P3khX90HOXCkQls4c+fMT/pOu/fPj
iyaWZ01m1SpZ+GDisrShN1GiQaPiadfn+sXbZn6RHuH8VynTxBDa2A1XpUR9M0NJ6G0/vjiMIJyk
Q4ig8v2U2eE6MM2noVW/vPzbf5qbRRrUBH0yQbL07p2+VEGKpYDSNHTz3Ug9s27mbXNi9peoqrYc
hqlADOw+dKrpJqOIsK+tRlsNVtzeQSs1EbPvviqqk74qIfnP515CO9DPMYY2y937pEPuLsw8PwvO
Yu7/sH2XrUqoO0VR0GO7V0P7Mzag2QqZoA8vf4tfU3Jqqhb7N3XrqnOarr8H0rPRRbyREG7d4EJv
n9zpPXZVvqA6hxObSDbAhH0j3GfdtyC4cNotfy69bwFymi8/jD4PeuphFvtdlBrwEZurdxfgVlfJ
7RReKfmDTG7sMF1bxtfBRUMNolevX/TuRwft14ItmwlxGajXOc2Bv/+CyOz8z+TY/ka9s82VcaOU
P43AO/OkC52Gfz74Iniobh1gC9j394YSXRjG19EV+AlsuQld1cVWwzURBzUyYHc9ia3SVSvdbKl8
421UeNRAxJk+FqfM6RlbxJnMyxOl1sf8XsXXt5WzhrKg7NHuNJsZmlCOupDux6C6R3ZKo5rH/JQj
4mqwq2qKtiY1+7bd8w+n6Tags9+pZ2boF0zr1Lecn/i38JqPlHw72M73Ag9iX6+dCzmoH11hrlID
LGqbzcJLpe5HVfWoKVnnZ01fYEyUPPVufd2o4mdcedeYGX30jPhBH5Wbzos/Dk34Hlj1j7qbreyG
S9nQEKAz5GrKjdNhKjhEzUUbGO9tWX9Ncwx6A3xCMEf9LPp8E6GI5kXRVaeMK4SS9zhjXkbTdGu3
wyN5waWqBruuc64UTIoiRb2cZyzWAsSSRlhf3W4ytXvUKT/HhbgpKk31DV3svb7eRXF2H9te5wtY
/lYWr8cse5KK3GZDuqlnn+1Wiq2eDZdWXF06erlrenHlZv2toRUPGQWNcJa4HLvgMAr7jVFwEcM1
mYfCalNx4MrCPA+4vtLjjXYd5oY3FEzNu2jCOjCg/fry/v1ToFoG9mHi6Ke/fxjraqvH9TYR+dsO
6yU2O4EwjIGsXh1MyYKYWvx6qQy/6bGXOr0mWnfYXhriIIRe+ZGN9YgbP7z8238469RF6tUrTZ5U
NGAOeB013IEHK7pPsjqhZ2B7+dvmfVmTMQpjdMxwbA6j9O47M7tM1PRM2ekPn1RdRGSnbjSvEY44
KLiAUi0tH7rEM9dvm5xFEFUw1lMSI2wOvedSxrO4zGpNqu7SFl/Ml4f40/Mv4iMIDa8SdOkOrTIe
JgW/ct2mU/u2H9ePQ1wHsggh7Kk+SIfzxrPCek9jInpbTqEuti8SbkmDy3JzQEfykwMA0bbDH297
8MVGzT1ELvDcqw+a10/IeUwHQM6vgyL8+2gEX3U8K46rwBaXhJ2MZsaK6jQamLnzpr0KtO74xxMD
7T4M/MQhHbxvUxZ7fhmrZ3Kh02sFcejj3870ekzMMm4PeePuilpW60YT+Zlg/KcfX+RZRjE2InX5
cd0LtlUDOlLiurl+y/ekin385IE10DICJXHQRB3te8Rc1klQZ2eSjPnDPT/JzaVmTg6W3pK4xRy8
zux8awLMn6WPAu9ZLZt+SjO+LNqsP1hJEZ4hE/xpsha7trHtcVLTebKq9CfraWUU+N++ba4Wm9Yr
nTCVZlsf9Loi2kOf9Cky7V/+8T/kY8+Uf1p0LcK4UqpD3zrFlyK3lE+TMzVYKQfuZhKDuqW9jwtb
IfRbCMo1TbkxKGm9ag+kDOKu6DGRn7BdeI8NtnGb4fThF1XqrBVaArhNj/K6Hrvvqd2Yvt1r9hsX
0CIggExyhkFR20Pluj9CDDH9rj8HgDp9GQPguFicXR7UHrbhB91JlX1u1Y7fGc6TavYbG2uB6y6P
OkSD1ebi5W/wh8Wz1Pif0PFDQ120B7D2PkoCKfKWUfS21eMuYoSj4y5bdwpH7WgHK6WGftG4xOaX
H33eryd22hIjphlwwrNubA+WG8XrEM3PK2zt8nXTadqbDnTY78dfA+PGBiGItD5ESsmNYbDNjWMX
5/j1f5r7+e//lvQHwqjaeHAb1HlHxBGs5juKgecuOwtT5/+cLEtksDsoYx7HtTjQyTEv1LbUrloZ
f4PrSiYuKlDnQ69cuKiC3IyN7q2QzhObLHK8M4HwT2+3CB2lg5u0Ydf1Ycqbh7Kqr7rC+/nyl//T
Ty8O+1JJzLrO2/ZQOua3SjW/q03//eWf/kV+OrWqFptbwpruAjeuD0k5IEAgRttPjMLjvqroMazY
EM+iZDDXaeJ8sKPIXEuhCT8lWF0qLcr/dpQVO28K0o0jve7RyQvlJo/dYCu9vOR2MyorJUA8ocpb
jmNk8neTbmebolK9XRZZ70Qf5GttkmKt5K6+6ZVJ+JEbISJZBMiv4TSzb7OmWXuDNLY4gE50s4W4
pyFe/Q9n57YcqY5t7SciAiSOtxzy5LSdPtt1Q7iqXCBAAoQEEk+/R64d0f/a+S8vR/uqO7KrcSag
qTmn5vgGGN62S1Wo2Y2DgduUhuWEMdA1fm3h3I3Kr8Q5u23JQ2+Nei3bxR68MRhyKEZsYWP3lwZn
F/joqIHPPBic6+LBFwZ4l+2CufJo5qZYSKzSVQJfw8z80zBwLDFC+c3d5hI0MS0OnHdBGD8pbtrc
2hZzauqr2fFPNuZLwBHMyWMfo7TDyVSMZ5YlEcbBxAdOjtBziEVXpQ0mV1KvQeWx9vVXsrRPotTl
AO8sa3+q3HA4IZTXe7igwVso4ePekK+skz9ZDZcoBqK7rsXo03AqZXkEuT0GyFJ+xdg8Z1z/sBwu
T7NasvTl7PrDCa14ndWJXLIZVCF0Dhy7hySn/d4+dEmzMyssbDEDN52mYbzVsvzhiv7x35f0Z0/g
Iogb1vLYYtLutNScvsWS8nvhrn0xhe1/N+X+n1h7KRqyKziyEbPDya3d4zLY300bf5Fnf/btL2Kd
hE1As4BOe5Kw47kCsZtguB2CEhxFf7VNf/YnLkKepqSNXKvCE2FuAicsZ97RCCOeA7zZvtUh9888
5b9vdZhXAUzBkvAUDl6YGt8+NcnyX0lh/nPzL0ef1ygc2Qx59snpMBqkG3k9TN/r7MO77v9+79Yu
uoKeNTw1XSaDbf29Yvj/k19EbezYwG/DUzerPU+W94om38tZLokKxJhwlJMbniKWOBkI+nAwXqb/
Dszy/272OQj9LWeRibOWFpPhp7H23DzpMTEFm8Ivpkw+iWThRSVDFwPiecfDE0zfYcTRqZszPPOL
dPH8yP4hkl2qnaUZFdHTEJ5G0NdulhIHKVB4sx2QE5jYTTCZOUaLk38r5lyqQzA/L6NppsEpNiNm
dKF3gShYOjfhbMT3auTwYtU6GEMkZ0e90wJD7iUcnx14uf37t//kOQQXq7ViiyUDxO/o8TltWrmT
tzGBN35xbz67+kVXIg4VnPRmjS9uyzmFhcbDXHvf20YuyRttnbgjZaE8CcwvQysN2fXgv/77XSHn
O/sPb9Al+fGMI64baFVOpjkKFW0xFpp1ZkPEY1mX+TRcGxbkrrc1/IPQnx19gSXEFQ330dTAc/DF
HQ9sbTdr+UXc++u87J++z8XG5tcGMy0Nj05xuUAFYbLYnOmFbQoXgr1bHnFQ4etbuAzuMZ8ohMz6
EvFx9LdmRLP5fIgxhuKL1fXZQz1//re4sDRNv4Zh15+QHAAcGWAKXDZfEbs+u/hFXBC+YhhXFf2p
jINriFgPC4E/yhdP9ZMM59JntS7bcHFZzE+xVsuvAGy4PR+qdzTn2WZYKXqgY2D3hg0/63J+9L3h
eRBufA+VM80w3V2nvAqntG0rVswhzq362WM5HchyO3v+2fgW/25ScbTr++GNTe6cckN+4LDhmo7j
V2Duz+7QRZZgcPgf6FKKk+PWfwip4ZsUz/+dhPY/MT+4iDQrh7YSIjV+Gk133VuFiQgUdpCw83dS
Ld9buf5FzFlwgsTmZelOUWXeNSSs4fL870/4k3tzORq1RhO4Ic7MT6VJCp40pwa2bV+9PZ/kTv5F
gsCgaxjr1XQnjTPLfW0AhBpo30C0sqp06BhYuHwahiyJR5mryjE3gqruftVUZtMydJulVSyPlyb8
WWP0+hhTAV8VhtahQiWIWQjvMSCGbEB6+jCSqjGHs1uY8wBVC5Qz2+/dovPa+Nvqrbq1VFrMuPnK
g1qq3qKiyL936YsgxdZV0E5W7QmraBtG4hkMtC8C8mcP9vz53741JsdQuXaqPbWx+EiG5NULvwit
n135IuC4i8EAHLROp7+QLP4UyqJ2vuKJfnZx8n+/dhBBxRCtCztxvfDCq0Yvt3r8arGep6z+aZf6
6/O/3RUqnGBYPYPLg4hv5wxZDZpjd0LvceQOzUeKzbdw+3d63trZB+antxyo/oXsz8cmsLnK6y7I
FSyzaPgMv/NNgDH8KqnTcqkhc3jAOs3W+rEt0RsYXjDYgBwZqkPyUM5jMaE7ib+k4tcFnwZq879/
FvKX73WVLsEJi+uQxvO77mRW92fbI7S6zleL+ZMHQy9CEE6jvQZTxu1Jzj3Oys2mZ+R7C+xycBLk
gQoOUKI9lWN17Ml0C7jlt9YXvQhAtAIdvV35OW6i5RM7YQEXu6fvXfsiLHQIMLUNQn4Kwn3pn8Zv
7ueXiJ6ed8JbQtOe6NyRHIq9aj9Ay7z53re+CAtt2QqOghNX78frqtSv6Mu9fO/SF3FB9CNvufT5
yYVRTQbU97B1IO/Mv3f1i8BQB30MLStpT2sie7j1tTfQ6CTfvPhFhjD0JIQmTDcn21UvHgTVGcaj
v1kVXs7Kl+sCbslqxMkOot1UMgXA9iu60ier8nJCHsP/mH9DVnvymmQq5gUoJQ5B1O5b9/xylnRF
16mC8JCf/NF/4Y34KQaU+v9+bQgN/zkWXxKTy2poWx0KdnKJs0UgPmLZB+EzYm0wxnsXTheM7yez
P8dos6qiVi8herHEksxWa27ByU+4c1eBEUM13cKLARjy37R9xBU6NIZpFxwJrhIq6MNCvUPvN/W5
3VPvyCpYmFG8pP1Lj+oT2mLYELmpUjKV6wkBfBDBDgqh2d2cQ/UULengNlt8suK1cBZ3j/1jpPVe
hD9M30cZaPr4H88kDInRJyiwfsblbzd+8koPRJ5bFLtHbAZ0jX9Ls4/COkf0d/Cw4j7MxqY+bwu9
HlOv9rf462OkHgJ44Bj8EDbcN3zf4vc49UdpBzzfX5MO/vo7uKSHXrBTYkStucY/gzdMge8ReAaT
W2jh8v+9jVMHPxi6VT7yF7MfQKbm8w1+W1N+6BnSZ++I3Wx2h0PZ+bkG3oIDWCjkeFDuJinB8I42
5z3ORl7K5+629/QVOgYvJVDi2OVIsG+X6qhR1nhweocL5Au+Q4X+StXxHfFe5QS/OQGOjs+vSqEK
PoosdOtirbx0UhB1HSMcINVVlYbooGpYPlauV5iVYOpN78630DNuhqJMuxstQ1AbN0q9NeB+uou9
Eu6UdzXGBwegrPfn30j0K1x+rtEEgGLUzcdvNhX+mjX8W/JQLzjuhc6wOU0NUPZeGfyopvCL5XDe
kf6hXD37x/49Xaugo+XQi3MkmctjpMiCEyitCtrjUcIBEn5Mdg6++FufBY3z53/7HXEvQwnpSXNq
6+o4B/0TaJz/FfTqP9XQpdnP2I4DSP1Te4KKw9/HfRmlvom+EkF89sUv9oBBmySszqUuTmxeIQG/
bhX/ogf7F6Dtnx7AxRYw4tA6AEybna3IMOFWgxy/HLDAah0UeP/PGc/U3i149eZ6V6/ejae+KME+
e/QXFWRnlABFoGxOMe3+4MzLOZXJNDzyMG7/ACCf3MTafjXf9dnPvJxnlhZCSegn2Qnw0PFqgYzt
TkwlTUHxRftDO+ZaxA3LqmbUmV/qZMWa9JL9QKc4E1j4exZV3hfbyyc//HLUOQrBGJEdF5CN9gOI
AqS7UVPcvTK4BJ85ZlWhm2763kt/Ofoctw7ML20jToFZ3scufuW2ev/3reyTjexS1dUpuoJM0TYn
r4JDH0gmFdya5iRrFGV7uBMnO+hKbU480n+vBLu0+YqMZ4EmaLsTLFxnWLm3OG0EyuPff84nq+yS
YhJDSc0DHJae2qV/E2J45+5X/OjPLk3/b+ShNcAhsa+709jaZy+cf6Df+cXL9NmlL2KD1U6rGp80
JxW5z+XUvIwy+KoN9tm1L2JD3wDl5fZed0pm96Vsk003qi/y8b8i4z/EnUumv1fGQH0mPjvJiPCD
se4AQ1nuP07WRgXUzqyCzVKM0+XeGUnRLfYu8qOkwYwgb/JaM2/b9zVJu8bhuWPHuVhMz8B6ScYc
TQVvJzngcT6o0ZsWPyJfyNnquAZo6osf8FlJfTlPKyc7Lx5cRU7aCPjwthvY7IEx0mSijVMj7pDP
WAxU4D/ciaftmQCCVGsJX0AvgyzxdM6oVgiJsKtP64m0jwM/NBCsd027xWcoqlXIizbiBbK1WvrF
OXWY4zI7Z1uM/uDtvZ7mnPo4k5/8nZp/u/p11l/sC588+suJ3pBH7hA0+HVIfJndel8tMviwnCvn
f3jylwO9Munlgu5oc+rAS3mwbNAbNE/XJz9c4t3MurCAm5osWg/ITW/pqq1wiINpcvi0bwHFWjKM
W5fIcKTIkkDByBxjFvy5JTX6Fc7kw7B5AhIURCB4WkmGpjdsx9M5gkk01fWKOLXMNwau58ezpBHa
jECBDkR6eBaHytuoYWmvwE2aMllxcnDlgExkasS8qTFziCfkO09xn9y7nZsHxrutlUQSbSj4PwEG
MtRq4dzdDRJgimFtslJEsO8BiSMXjNEjWAsUmTwos64Gms9fYMQA7AW80zqH/XH00rzHwIV8zP08
fNTw175dad+mrAVeIlnxJTDCDey79vRLKVlVYIVE6WjAkKJDTDIGDsuxxBD/JhxMt6eNE+c9pXex
F/xsamqL0nNgVxR2cteo2hwwZwesjiDNEWKiagvKwTuLJcyrlxle7D7/AO+regbm5C0BxONl5H5w
5ZOp3C4+GEaBO/DM5Q0GPwRd5ltwkNR2UUbDgF6HeYcBlWwF3PbgTxPslZIImeqyOhnv2TOYEcNN
4wxN7nTl+IyaKBJoTw/huz96/m2j5B2260w5tb+zo18VuLZIPVfZTWu1h3+AU+mln5asGSA676Ko
ui3bid2yYaYowpWTatb8WMzAC9sijFierLuZW5JLMD8yeE5PD04DTsw6+H8wOORvY1KJW1wWkx7S
edIdBqqBeMaUIDD+uFUzs3tATEsXp8mh87NRCcmp0ENeTUztqAeGULVSvWE8IvlU1fOuaoW3b4Ak
FLmRfZUSZas9DHGibUi5eXOXgObJ6Cf7Rhh3qxLMYHWW8nTuWVKA0B6cnFiLn7WoqAfT77Db9Brg
szKEZzjmu5GVRdY+dgIM79R1avT3aWL9Me0AgkklYivGx4Yw0yrBBNKkULVoL9Jwhkno0mVB16zH
BHvoHUTg1YcKy76Yy47+9CtfctSFZf+znXWzSZxAFp523W1fkji3iTPe9DFIcygy6AsPJtpmk1Oq
96aj0V4swxm90dmsqd0A3rZ6nv5AG443tHfbQwy93TuTMXgbFtWlhkETzoqddqtHSzYzIOsZo05X
oIMbpnEwJF06a6N2azcNeyl6/V4GMjgMSwRaTd8NBitC+Ycl6vezhOc71SipQARPFXkNRpolpAY5
ZqlzbsJlN7JohVQmSe5sV4uDSFb6NgG/cu2tOuapZxN20FiYSD07YJIdq+7qaUiKCrvJ1l3iaSwa
FfFnbxb0GDggofZs9nFiBshXmkQd/QjamIdZQ129wYDJdCU12jVonDLvpq6TttzNnggtqmrTXq00
WIHegsXfPgaa8DYe3TYpzo4IqQ4C/ryIoNlyKGqe4EDiT1BvATiSJnVsCkCP4UHWjwwKmrWHgGqt
CWozYIHWB5tg4ZhxWX9PwQrFStwNNsxVYFy76ZseIoQ45h6GX2MH2w/x++mOhkMFq1tm1C8QDsrz
hQL9rJMWTa1WLn8G6SB4NNozmDYjVN/F6xQWMyF8LTogceDCPi4OTicETU3Jm2ypV0gHSz3cjAQu
86vqaREMGuoqP5p4vlZEHBoGCBIP8GtE7XWpnChQaEsMtY+tYZe0TupqnKDR571EE7OPXVWsfu/k
YWSqAhQgfeeiQZibBgahk8JUG7g4Cfx7aYketsRURhv1H41S6/uE2bg0sGsJsi442OOYleBug0t2
HJaze/yyYqhM4IUHWqZ1ol0zaQIKQLXkFjZvWckCsBjKOQTXiuAs7Wc8j1AyLW5wopUXriC/LX4O
bQG0dAMs8mgwtVlUzV1hCJWFDrRfOOB0F51Xg+Y7V8hfp4VkQ61gX8CSWuY+4GThjTf1IKLhv/5Q
i9IvgPQuxwqjuLsxAiumUGXcPsxjUt7Vis3omkjXTYOhi3MNQ3sn5SVUWakvXFjBNTizGZwRvjJJ
B18hFnrv1Abqp+URmhfCG29UPJZI1St+8I0Re1obdBA8EYFog3U0BWDhJRMNb0PLJpO2YY/0xuJc
XpSkOtRyFtuWzH7hwr/+yRklCHMgGN4M1uN/mjqETM+Y23gqkbewicKBd6JZzc3yAbCMvZsx5JyB
CTj/BEYv3qzwsn/xYWG7X2Ao9qa51+Ht0lVuKENsA8khrRr3h8eaX/D0va0b7mfN5NG7rvfBbbEz
2HCeXjasKx8Wgg2A+92cxpNYwX4LmhwWBQPePKNzOF2/rz44AkBh0ywmptt0AmcYMQzycgg4+TXG
5NQtKAbgeK1IK+eZRlijwMUw4PaKjhIHsdEk6VDXQSEpcruxdUjKO4xo1qqEw3AUZQ6y1tRyfF7R
90E0maN55kGaDuqUHu6Qz/xyReiCWAWbGGxNzjWU83LPMR2bd0MQI2k1mHUhm2Ts9hZgtC2X519U
qWoja8/bxtU8vMFLUWxjX0U30innTdIO7v0SAnSEg7u2aP2SYqrXbekWlCWBvy9bvKHCHR7FAC7y
pp+8DnmWdtgOBAlS56Oe3X25uuBBGys3WodLRpok3Fgav8lZ/+q1U4F6Qsqi61tsY8jdC8qZk8Pt
VePlN/zQAq2J4jkyZUGIURswpUEuKXsfNDcSJJtZVB9zArJhFTEQTBMpZpYxDvt6KCeZfAxtPCBY
cT+vvaTM3CFst1MCphiCEXp4/uRupZjw+M/aTOY564GCABlnwwLV6CCrZD93Iz1idu3eZ12c+iwA
gdB3SlhzBnB7HsePc2Z7A6GuTqOSAChYR6qCmYiPSqInlcqnWjYpcFU6Y8EQbB1a+vtB1EsW9VjT
XIP/xrGTHHhPwMMToXPVOclrvTbhHkaNzpEPy1MF05DMxbTvfh49+hYmTZU3fvtH2jnatap/jgZa
pT4SObROW8yHyDVwnnyncd7RAXUzOQRiI5DOvXDLmk0gk7ypAXwKYv024Qtmk++JG+YE3i7ux/Ip
1Is8rtg+87O+MxH2AcEEHDXHzE/j6ta/Yta2exuYdU/GatwA4DXlWLHAJ0axweKYEral3ZRsBZvg
nTRzp04dQ8lRwP9yM4oIHDY6QykMB9Usod7Dumokigm0scMUhceeR9UVGGAt+o+CHhrkJiJVQMuk
SB/MR8I7ENaWyYKYVwpAA1LHNyXEalCSD363RMhoEtRQDpwg9BJ0N+NEpmM4GmS/lTfr0xqb+LGX
UgNERxj9BYqdtwlnWV2BcniLnJE8NvMMlmFTZgvG/nO7Vm5uHcLvmxacJwCJWNEsNLmVpdQfrt8u
hyphf8JkAH1/YOQJtFJnTiFt73dLRbxdHa7wVQqb6LrrPYw0A2Dj5r2u7bEcUVJkoqvH8549pr2e
bYpYWeLGOCJ3l9F1CoRS8dYKBbRY2LZt7vqsRSxsoaduknij2XRjxyq6Wm3Pfvhh32whcg6BP+Nd
Do9MuzMx/4MePuobPdVXLeLulYbCZGNU6ObwqfvogkhlGMMATCfo6hsLqhYSfGR8A5klpk49u5EN
qIYjsMgQQLQy9b2w2wGEjrDo1z5ObRfdofsFJGe5Wpv1cWMy67CEFW2gEEbrhMhNIl1fZcD3sRUH
3irl9fDK3TI+NsJDdogkBtLc9lc/zutmsP1YkLaCBzuOaDDJNfsrlOXCRXYhE3IFM1QOV0o+FNVZ
2wvaqykc1n747hLeUSptodGg3RgRjSrVk8Mfk8HnkEBwdNbxvX/rgc97VlZO2pAm2hg5hFuQIvh+
7KIE+a4WsDRLMOauluENBuz0B9yi44xGq5th+4QnUsnMDtq6KXfmRW/5UE7HhXnVrplXca2N1++k
mtvMK+0EXxBwT5tQJzd6pv6T7NVwDJScswmjAGmi8EpVEFSAPoXw5qqxQzFQ10XfY7sBW08iSvXV
TavpeZ8v4wynDtE+pIN4jpfhnDeE7tHFVyi6iYUYP0dGHMJfLDOikzdeXSlUsDg7G/1JAQPV17mQ
fo2RRN0+NBbfAJ3zaA8JTc3w7JzkZVIO6lgzizeA83xagLYYP4N+rZrUWA8a78BV17Jc1tsOyUfW
DZH/Z0VfYU1JLYVBHVtOj7N1SRa7Jvxdla2360kkM/jN+pgki2qMJtRmw4LwtddLnM0u+BN+4vzx
qetuAIShG2JKoLmgCtP5CNX0Y1Jh16u7il9Vvg6vbA8E4dAnzRXo92KHnwcrwoqfD4lUeHCFh7GW
QZCfvWlepIDkS6JiQHnTeLfLOgFVG/hC7QI2/cGIwXvQBgBK2aWri3FNfi9lzQru1UPaEU/vpgk7
thoG3CjAlm9QCa8Yg4ekEt5Kwca2iFCxnuztrBHd7GD6bGkqe49SKrm3xGFZ3dSm0M7CAE3EA4Lq
IcxFp1acQoEpL8sICgw/7q/FuSYJiE4KaYS7d2B3XFCHyUMfRysYfjZ46GKU9IhCKPKsM4ssxtt3
P0x9XZQQOGDiZ46wEkL6IOg4A3KrcfRDYS2bagKf7BhDeRsF8vJmLvFawepmfG6MwdwGAjncttif
qrIqm9XQpvUSezlUSh24pURsG6HnbT+HHiyeoAwWxDRpNZvhZiaSTQjJwx/wGdlr17LqChtl9NSP
qt07ATmX66OfesAKbNeqBNTQkageV93vaxLbmz7pyox2q78FUN7elLjqFsYR6w65wZh7McYgy1XZ
bNC2h6ext9zhjBY3v6+d3TST9bcdaZg7Lo7Y+JCsJ2Zx/DML/gsUSecu7GanGGQfPsUrL3cD0u+r
Ed3fNF5RTBgOPmFsVmQdNGYbv4FGCmLZ4BE81eoaTNTybpYC6N8A+geO9ARZfleza9179N4jqtz4
mG/aw4FNQg4YzE/QNKOqQKWxn0EiLgAyfoX9BWR1k0CzSUYxDiqjaaewQaUOuAxXJY4UUmaj6CZc
cMKqAam9nlzAWZUJFghuAN9CklnNO+th5EBwf8J7IcTWk2hZhdXMXgnHbRJREJ3Q/fDBNtA/SuZD
2zeE/G0Ig2kjJL+Xs39LZptsja27PFasuZkgx0ujfiGnsB5PcN91QzDMjH9w+1pP+Vi5EQ5RI6fe
qDF+BoTby9aIvca6z4jbqNxV6wcqsNeuLt/aqeN/Yl6xTOooZ5Fxc200ASZ47OusAwLdLftgH0MG
XrSjZRklPM4U9rlHnEZXuUIjZzOxoS362swQBc3saAMHMiQHS7kK1Vhgsb9bUrcpehYB1lTyUUYR
QausWwpPoY7VdGIHNLruWkzhoVeyioK1kcRaVaFJO2RFBXjpybHTXfAoiSSHXiBa+WLZWTPqe281
zqZjPwcX9WiMkcpt69sTyqMI2Gs0e6Iznkh3/UtTV7c+n894zmlBdRaaFzW50e92Qg8Ma26I71uc
PF8RuCne1z6DvpJq/ixl5Z9KJd00oqNJ50E2RV1JTLm3XnhA48S7YQEK5N6NSsweJa+TXm9o7V+V
Ps7x47Lr89aQagNPSHtV1gA5L8C0PHG0G65dpKa/G92gj+QAXDUrm6Sqnq5BH37CPWOw7Rt+d8ob
0U5KYNPGQxxI9+rZqvgBCdkJLAGUzR55Z0n3qLho9hjmBcvWWQSg6gGYw4DfralZ0IWw9Aa1ikqx
WK454ksJlHGxLmu3lxPWZxq5UXOtmTMdHWh60G8Q5qSANf8RGfApl0B6mWqYzUojc/iQbdiUHBMN
26pWONGhmUuN/09ggZK24Qbpk1tUNUOzO9H1s5fUudvER9URCvJz+Aps9BNooOaZ4nXdgckqjyGv
w0e0+tnGEYDhhSBJp5KXMR5nkJdab/sp5r91pQGFlvA0xmvo9oc67MLNIpQLeh8NMxQDY1qB/Vql
C6isAgYJGMleBnrnUOBgRRwXVDC5dQBIOTh0AnEA9Xzec1Zt0MAacvjP+zsuB3BJJA82fiyGLBp5
XXTIg/LQcSKQz32beaPhL2OdgNBLcN6r6yBHn7i5Wclk0yhqUDS41cEdpryXU4191Fs2Amq8o25a
524lY/NEG9x1POnkKiZiLHSikAU45DaCKwbcKGEjDiNT8MDAtM+QDfwKVI/Odu9PGTL8W8StMB+x
eV6Pq3+ly/4Yecw7DtWI4QoxS7BNuXNbUvs+27bO+IAkBfTVOevPXuWO387IANZf4bkLhWm/h0jq
JBsAlU6jWNIc50oAVhv5y5Pjq1OfxxJddgMgP4PYGg2TVXp3oIVfEQonVPQon1dYruR2gEcQiY7j
ArEQmfRRStlkEq9JOk3kCHcROOcl81S0s/eLYmsbzQAwPm+QMAK9Wwr9Y0Y3hSIH9Ux55wcJivaV
253LJXsJI/Svm1HUtwMKiv1ie3IFqFyQKTimwwssgRJtqA/RSg7hhDNd4m1HGmw9dD0jbwTInsSn
+AyN7wHBPowJyOEOQZ1nHFR8xJmxLcdu3gKuu4FxF+jtvSnqmiDatnib3WCZ7jBg2vzytEr9wX3C
G4Et0GEsKwOAuj3i7hYFShaYNcj1duHcHWG98T7R8jB2/c3IwwYWdOaKrXfTGuaRa7asZiOOJxZM
ewROlcdBKDcwpNyNZOUZUJTpOopz3veK8eAHykSSz3Bbci2/n9fyEMdOu4vqBMYFSDPvunYtRppc
KWxwSsUbi9ngCo7WxYp3Pq25vG0GepSOIIeI6yccnp7A1rnySnMH0m0CjHoJtUAb+BnsrZbdPC+n
CqNQaQ/seG4DJk5tC+o3QMbzw5nHuLdsfa0EGTbMAUC4eV8p+vo+aAdZGOBgZGwX6EZtxDZxJMOf
AV8PvQVnE4jkJmUNXpUaadrYp0k3PGvdPHY48wLy/KnzRT5OFfJWR7xF7fhRTR0mqbFZlKLzzqrM
I8NG70TMu3ZEdY8jlmzl6x2RLt8TImFjQHCYto62wkhQ/Wwc/aeZ6Y6GmH6FFwUKIHmPdkG7bcIl
zuNV1GDAz0fUdMducVUuVm9nMAebtSAnZ9GUtNe1cZ2bqMbX9wCd9hv3asQkM0IPb7NA1MnDChdZ
zBHhnnk4fzAluB2r8rtsHIMCaKOHQFvYDrIS2KiE54lEJ2mphx1A65iOJRx2AK0AeL7T6mWMJyCd
6xJ0g6k+tqO7i9z1FaoqF5hxpEnI8fTOVFOSzV2J7pM118OA4V3P/JS+2iGRdIDjhR171/wKZTIf
VlVr9MHkLjZiKwb2BuT+EfX5VWCx95eqHh5Lj16N0W/wyV96Vx6oC3S3uUVqkLcMzZAwadlV0yhM
BaM1j7pmcZcVrhwTexGh+DUtCBeJ124kZa9LqaIr38TzIYYn7AepRnoN75l79HLhaynpY4sOeyqX
9TApqTChChm0A2P3jETLGyOILiNV1+2A49BAnXzbH6a+ekPvs09Z8p6IHg2wIasxNj+m0uNHd0RJ
LZnn7WtJVAbodlvKKp8ZxC2zJrfEwbh9JT04jJCo2Y9wwDPJ+sITd0r9ZdhaDLYIcK1gkhiJLPKH
Ee8Z8Q/rWm2q6gFQkyvPOXkL6loT/0C4vy7pxzJ1A1jhHrI9vaprE3Xovnbmo/ITva17hAjrO39a
6uw8Eo57aFT2KHnEHpNeDY5adPdzKfvOOcyejYMt5DENGtlrFcn8f5g7j+ZIkjNN/5U13qM3tDAb
ziEjUidUQhVwcQNQgIeH1urXz5PdtTtdRXJ6eVtrWhvRABIpItw/fyW6sAxGO3NSBnmrX3FMf6y0
YGZf8S3JkulNAVo2r3ltzfF7q0FNwXJad7E5PIrLreoGWQmJ4HF8MyqbYUUbUPZUAQAt9RafKQZ2
re6vLzn6YFlMEBz30wfw/U8t06qdhquUIhQzytLqTp84/ppOtkoVNs2YtqW1NbgvQONuZFbGV5sF
Zxf5oFEQDifjrAsBNeu1Jcp8W4t3NUycePoy0ib6JIoifZ4N5Yd2ll8VwQn9uB7qw7BOW+5ZbWjl
ypudswbFNWTVZ8/8R7UH4ZLCqJlkCzRyM11GpW5vNCTrWudVq8FxKWzWw1JyuFrGOMOikx8H3qJh
7kNPV8e014/eyI/i7h12SabfX7Yzs56Ovd4UN5M7nbHKrGOr23p2/+wFylsVXhd8J+lzq7tseIKD
EJz4h8wNLxrH+TNJqQDIHQBpv0zDpsWwNhOFpmW3NDec9Zojd0XJM6TkdExcsRn8MlnPItnllSaI
8yniK0eZyTYwu6exbbxwdosrOM6MZQiaxBoINhEM1KAz7ySwr1TP3rrAWvSy8cGikxegLrAxN05J
xoNo6/s6ajU6eMqhWLtuPLP25PfalD6Qt877015bDgIJUb12XJ9hW3cPfps467joF9ymy2ttBO+Z
Sl/NoH2HY1zWmm9WoVFMRcQG44ZaUt73i3lK9O+G3XjApE6ys1FVn/oxzaiX6pxQKwL7cWJYX1tt
fDBIx4sKH1Ij0az6PNeOQyh4uctVx9EpVgPUM7g4rSsW3TN19l1NjRNWmf5cDVoXaQmgQz3nNPEt
iNNqiw3KM4vq3MccnGQnPM6Sc/PMKfAsSJHappWFxNObLl1Bs32p4mlC5Q1VSF50unP74ckptfZa
F0qsF99AiuoU3UZN6XSf2XX6FA8JwLAdt/e+BxQXx3K8gvlz19rku/deP3h3Vdm/1LE9M3/4BoEH
cbncTmUnrjja2Pe5pvQHdgLr7MmSIc2b7gRkAYk/jb8xzZ4RxY29b/R51Fsvbwvea9ZyoY/Wua6K
cf37qBrUqbQinD79qWILPBmKnm67ncsHay7tteMk59LviU4hkHbFqaSIFqMP7kZ38Y9mXbCSkES1
UrZ6w8pabHOG5NBdRqIMDGgsFAjmFmZhhnp25G6p84e5Vh0rtzXcZY1TMx1S3xf05PXFJeC3zMhb
0NqrgdHg6FaeCjV8C7tSE2mUGr3AhVRNOwo8NovB1TvHiUY1pCW/sWJL+NiWrgmyN1dlB6USYN2N
HKc017or66ORVvZem0xzrfp8DgliOGY0qIV0IwXXmQxMkEDRYzrBOvcQG7Q7meaiyCchldJL5zuz
91ABpDqGO8tISGl0EjZKQWZellg3CBOmu7jWLuob/cvq+LzSwrEebKvIIkfrIB6bfommXHuuJ7iB
scsaThOQ9GMg7j3XBrYbWDgrGksWq+YWTOYIfEF7JDUDYGnC48wFlDAdtk62682+3hkDmAHooutE
1PQsxynmTRxmp9lLMXIlI5ORZmSzxUcUvaqHIm3nQ+loVZSNzng7ehfIwR69sBVZwSClqaexJxlz
ocDlzhzHB9AFfdVAo9us56LfLYMKrqfFlyez6/INzSvoCcax2VIktNz55mjWDG7kZFWWEldTNyV7
d1LWW63sJVpEYJ5UYiLO72yYrMq+bApOHG87xVEkhWPbwvpafGZVbh+VLRQwrPBX9ejm30VrEw00
5AYDIjoSE4X4oov3sRbp3g0cc9/VLY3VZm+fiJOmfDl2k/xj5La64YcrO4xrfXlyh470pqwrr2a3
1c9e2WWvdmpah2ksOJ3Gonq2/dF6hyRz0cCIfJPA5IXIu9grQEztSC1zfAXyKcNJSvO68JtgRXR/
DoLsAqYqHLAns5imLSxYvK6Uh30ubdt902fAefPgb2Ghrecm143bgQ9lb3ZFd2yYbh5SJvlzUCfN
dzmYs4dzXlmRnuvdhWxDj28gcVEd0hljrLVo0fr4dgI0+7K1ON8aC3BrOInyUjUk6HlKMhEUUZmk
GXExtQaSTxsI5zmWGeTVySbpkSWsjL70DhT8JddT5S3fraXouEca0jyHqn9r9JrzRVkEu3TWWRlT
VW6lFPYnV31/GqSdb9Av+udl6NrQt7jgYZnyeAaPdpwXacbxVdP4xSYdFo74Rknc7gqG1samVXZT
vJ29mOcwxm4bza1qTqM1xbddIY2T10otypVXrhO72yR6AmUHGOpva14n2hzLQ/9WT/5bb7v5zmgB
rlXfX+IG8sXQAKhN89V1p4pxryjnT5GhDYUthCyVhXwbNG/c67rlPVDoRL0ORZ9jZJrtBF/Dwgsh
DcYHGuDqAxdAAAxIH+ZXwpVrJEV7nXh8mMjibP/NgWu9gxQt3kzljl9lMNAMlAgANhodbrvGY6Gv
J/k1uXZ6Vl3uRV5vQfsJMR7ozfLC7NI7xnqYbHL6AK4l2/2JzjYcOPN4zFyr2WeujXRiSt36eSnZ
fILsPaaHrb0gN9lOM2vaheqGeFa6F3e0Cq1HVO5rMc0lqJKGb6AcfZzufnwNL/aUVuycQWpzleji
PguS6nFpZolNA1SjXOdt7n7YcgRaotdgJ8cpO1AhrMgU7pqNaaTGqXA6PTRH6CAvQ8YjQLvfdC2Q
15U3QDOlFPRA+3o3vWUTcVI3L1rX1M0q4YTCmkhBzqedZwP2NnCWJBlilFjKuxsNZjQ5yi5dVbAm
t9T/Qgq3ZnzfthUSAaUhFgj4aQ5rLPUX4famnfJlYw08Ha2X5b7CrxrFPh1FWlpzVPdK61j4In5L
UkhIPc6eZVloq4KVQAsJBXNUVBtF/epJt3weeU/WnjOxO+AvJlgNCdA8IKtZKa2gAChu38b00pht
N6/K96Yt3un2Nq3HNmQEN3eUFVbXme1aT17atTtbzTksnAU0NVVM+q0zc75pjI1eim7tDdRXCicb
w3ypUKvJGD7cYJity/nVdGZ3O+uj2MDi+BydfW/tJbMVFYmRosaHL16CcdoEvgZfPAbdVbukLoQJ
3JAURDAbo9Wtaoib75VAXzdmdRD2CH9WKsPTsgR+vLXEBNCly/RKes6QrzrLklvTsrkoVeFEbhs8
OYqqiBX7c/YSW01zU07+h9vpzckcJYtCW+jsLGb2yJo/rGMXzLOjNhDywZ4roIKmtPai97KVHXvp
cQYjOxUmrDnVZVoI0PNFjVhOEFWXn8YxqRlv6WgMxrG7H9Fnwqs745MziQSCU4ffICIcQ3IKUGNR
xXC1mOkcGVQNfpBnlG7cjBg+k2SqG8duXrj8vf1SzVPEiS3fTXmrv6S+GA5zPEIne2iX2k7qj0mj
oeRMqzPjWBXOo5nz/sXazei0U2R6vhehUDM4+GUpNCNiWCU6esVLm3O1bHn5CZLOxl5eezkuCIJc
i9uiKdZeXJbrzm84r1VVcI3oP9l0HtO0BrsdCjf7HvuVvx0CQKs41vOdpQ+oIty+PbpsQ1TxoRQ6
DuWYnKrJNs/KnO39VE5ia2nimxCduZ3iVDtNcW++ibrhy7qbT6k3OPsYm/bW1lW8T5uy2VblIM/p
BC6wGkZHu1b1MIb2YA0fXZ7MNFMV9n0wmTV5w8OCviZW1ZbuJWj8ZvjwrR4RMaf9W5klM4WLqW+c
HOkl4ezASNX0kBxsxD5VlLd980bv1MRH2HOOoKHsI6UG5Ji1tntLTifC/FT71ss5O3U1tKRpm/m6
FgBOmjd0Bx3z3hbUb75eEq2PZF4UlGB2yzdLxl4U554VWvbc3udN0DzUY95sxsay90Ry0gfO3kB7
eLFB8bYamnIAOqE0S6Gy0PT+DJAODN5aNIZoTX0jpkvDGIU7dNl6HY9dlvTp5THLoWHeQAB9l/B1
a3tQw6aKa5TA+R4iPBr9OaZPpS0O1UIAUjzqw8OQzfVaG2ZF1xqiMU+a/QdFmqh+taU51HPlXNrJ
+FJS0Mm/beqDJvuJX20PDnvujmTnjxgVJe9nN2xdobK3hVy8x9FOuw0Lgzg1/RAfC+SfBE5Ywdpd
sD3MRtq9GegqXjW7pchPz1sR5YP+1POqqFzy7LOQZXMfuH4dr6qmV+u6XOpITG0kJ61ez0UujsZA
1JjZmfM9RsmZDDnbiigXLO4ao0IKlVZo4s3aT25k4Ds74tCYvRujPyBcmM6LU5dRMs1dNJh1cNVC
Sj1zVOaEGdtW/qFNMZY7UXEOqhIPaLs3u1NiDPMNJ+hHz8op7WvhbVaG7OuTNMbHauFca9aUfg2W
/zYoxzw25GGjggFYhnhMoSJRReI2PJOh8+ok5YcvZAIUoMBXCWsAtnCr8Us3F6ifNO9nFtWiizir
Fiz4nDFI69PfTU9Y27x0kr1dBRXWNihDsTKltGpaXU06M/Oc/5xlpbabHZnufBq9rrW4eNXGGQ3o
Qkbdzg1UecrVjC7Kx+noVW0Cs1wV8K/OnZW66tYQJQyXp5q7uV2mB+URUlfB1mG5gzGPaXbcpon2
mk1+EqLEoj2xgjpJL9mRW1IT5THznTiCFLUiS7I4EDo61Nfolx9nzSm3jV1l+4LczHAoFozci/Pi
IF05qnywvjk+cpQkHuJNMIknN5veFeF9UZrn9hpBBGbAkkuqEZY4l6m/053rcUFw4arqVXNzdV37
TXF2GpeN0m8ixCvGQv9nLOOFjHpU7xLuYuVm2s2SVQok33qvWJBDdvevxHc3nbOV9Z1utd212ZXt
tYs7celdSaUb6kRfxsGVns3vrWEUkVENgL1t4rN39QW7LbhdlnsccYrc8j+CmiS2VeehpooX213P
lt5uJlWTywdOse4cRKBtgBoPp9U3akWzkOmf0B1dePQv+YN777IE3tCRHd/WKCBeElUuX+ZcFg+m
jhDD63rjjLAjZSGid013NG+lySF5drTWQlGf5AvjMVVmiO5RaWrmTvRaddACToDrwjGzuy6b0BKB
2dbQfsKr3wMTfyxynWpdIcLaGVCw6LQVYdmlLZEHZ0aIDpbtYyzt7Yw3FYpLq25joLn9FJhqN5eC
yzk22hO54IyUFBKIdsyPWTaaE1SXgHaXcrzvEd5tEXuxY42ZWAeoEh9qvcwipvp5V4lEhgZY+ylW
ugyRTYD4DBxwXPiU1e8htYKOyLUM0gCI1nr3OwHQ5hkaMGK6aMHNODGIjzIJtgFiu+81HCvH8QWh
kzmk63ZQxVPt2iX6wwYsJOz1IIkctza3uAh0/xj7KfRdxtniKp1bCiAwXCrUNq5zp7yOvZKMh47T
xFcLjH/d24lKIukO/pd3aQdrenQ7VHiqraCb7FrHicM8pYr7MadYFb8cqGSXzO8BytRDqWEnrFLg
w8HBjiOSIXkcEE4BSA3jsWsqhBAiKN2N2RCwZVAOxAtBAazNQXPVolwFik+QG8jMO3t6jqREG8xV
MqHmY1LRt5VZfwN8jLegpzyoREK+xMN3MkXy90CfumvO4OIxB9faBvVSHsolndjPFIeSigu0Ue68
40RkhoaVN4egL1TUczB6WtRCfUM7dOxDBmGasSsPbpm2h6EZMQN4CVqOyXSGrU+95HUhiuBtGED1
GrcVay+fml2cMs2UQzlRXgHDcVjGwdxh2RgYXl3mmYAjWjyjoZxSuSTAw3790jj2sp5YC1duoqaT
pzAqMhG58c5hfKAwAXbTMhRKo9jpPjtTm1Rot2X5Dbg6P08tso9SaeJYE3+09iy43sWQ6r4r+vE0
9YgpCRXFM5NzJrG6IYADy9yzZ8T3sV6LrV4k8HG58YKQpk/ClM3Qp/16h2K23BajMPYdzcsHYUsr
WZXSte8t6denGcUc135Doyf3EdiOE3Crw2jFwgXJ1yZ3RY8vuMrIxSRsxKcckvOnLiBxYGWO7gx+
47fxOuit8cashXyVfD9M/IFTccLmWVaCGI9Z9Qcj96nHJCJ4fWkyjsielGHmgGpIktlItGLNBa+/
d5C2R+RnwiNKVb+3VGZwHkjGnUS4HRra3B8HY8G9rsZ0T7dxu6F9cfryHMG9ELCDbtl+qrBkK4dc
HWnT0NoBT0qbLHKNHYd1uVUZUI2cn1sf6zv48Mei9/16oLxyr1tyjkNy27Wd7davsVlDWyIwWiPc
oRIBUcqIR4T+DXBSLB4e9cmjQ/e3pHEUxfAQR8mo4m3NHXitJwtuo17vvkEZZ+syxRG6cFjd67Pv
HrLKT1ASiOI1TbOXgS68HbU/Cnkzpg5Rzi+aVi5YY2wHbXirhRV63nOKgwELfcatPDuek6IeoazG
lT23g137f3hN/63ytIcy53//cfmdj7KaMSPF3X/+x09fbT/L67f8s/31h376nfY/f/+2/CwvVWU/
fbEuQKHmO6pK5vNn22d/PP6Pn/x//eb/+vz9UR7m6vPvf0PAXHSXR5OqLP7241v773//m3mxmv7v
35//j8f/8c3LC/j73+4VCEVFZ9o//M6PyjTd/u3Sj0lxne3SnHaJuvxRmaZbv6Eacyya8xge7EsI
THGpYPv734zfbNe3Ldw4rkuBH7/6fyvTjN9oJbW8IACx8H3f9f69yjT3Jyee5/ueqXs0StLe6vF4
v5r9JqXseYYU3taFSKln76K8GeyQ9XACNDbdJxMB5lvneawBSWDRtDwJQodXecpZ1mnbrl1VnijY
IWjk3jtjE6/bNFiqcMK30ISYY1AK1oPhbYTX30wm+utVQzt0pGcJcvqmYo8PU1MrbpoMIqlis6Qp
vA+yuxY1yqNp5Nm9sjwMTYuRcvzXg+XmcmiHyc1QtIZCMAnpAyejxFXuc9aj2YgcOUhrVV8AqHT0
UL53kO8TMJVRhVlac54dav0vfMm/J4P8t6fx8k7S2WlbBl5hM7h0of5s9CWj3ut8Eu+2FLnsKI0r
j03jAFi3eRPmhStAS+d80zgEaoPRDIeMYiaRTC/AL5fjyPg2dfReW05QXDc2+7voslO8ZJ+ldIJ1
G1h31iKcd1ki7rAHirmWwUoiD8bvwjw2AwB7OsIb2ctfhG/+bPH+8boc0DPLcKj2+/UKcQ23bCd9
vGwJ2nvQt5wRMyZDh0OhEWsPSZFek5lX3/7pJrr94337cyPeP16XvJuX69zQPbwBv0bFg0MnWYLu
FRZi8HEiJNZGpUJbsaHix1lQzf/Pf+9nQ/4fr5JeWdIa+f8W4qOfP72GYX3SLuP8bJvzrTZI/WQ6
NVLGUbI+i6W58mjG/ou39vKgv14yf/6jlzfhT6kUZZBbbjOx2wZdrK+Ey2rcpsJYzwv65v/59f3u
yP+Hv2WbvkGYmGFav8aDFoScStDxio9xXjYO4z+xLYfWkoclSEgck1KSLxPIzRJk12mHOiYuhuSD
81Qa5TFulj7PUbsuNeeNuv+roqt/9nEHtuPYOtWSwT/k6jZSZr308nLb+88uzeuMigt2hYBNvGnK
fysP4Y/PGg7CNqhHtVEI/fJZVxKBMak+CAnEEu+5AuVmpD7iL7IE/tkVFTgs07QvcwX/2itE7ATg
ZN9eKCBMJE0iO45G1bzNcsRXzuTh3TaSH92l/7Js9mfP9o+X5lk6r8zwXP7uz1eU66oy7SxeGihe
gpZcdVGpJ/1fXEy/B77+fDHZuo6vAuk3/+CV/vnPdGOZ2jgLy23s7WV/9pu9aPQowbtaUiuQNdV6
pHiu2Gnac1/PkV15OL6SCLG4rm2MJthoeRt24nFm9C1Ka7PglzO+j7RH4xaCK0lDZYf9nGx0emQa
byssd9dY60y2x1r/bmOqm0Wzku1bLmCZtIOPsda2XxGcxsFeZFeVwwSEqIZcMZyrd5bEjzLMp6bo
Vp0JzHupGGcCGwEqOAutnVJtLlC33ai/6nP+JRz28omwN1omJiqoeFTIl+X1T/d4EyBcX1RabxNF
7zuMchyO3Ai0ibrJmnarOaytetnQRi938QUWLvyx33W+7kH35s1eHzN1rYau3tLjrW/rBMxJkzUk
XsyZyJzTjS0xp/7FxftPnzYyTMth/HAYC35ZmtzMBkkzmmY7+8zEwMbhZV/+8B6tr/zklqtqjdH0
2cL7YmJNW7lb93zn/tG4+m/NkjfVZ3HfNZ+f3dVb9eu0+NNIeaU+mrItv7pff+r/w5nyMur965Fy
1Td98V39eaC8/MIf8yQNvD7NTYxrOmsl1xZLwB/zpBn8pmP7cxnkLrZIxyUP5Mc8qZm/Wfw3vm2Y
zHu6ZfC9Hx28GvOpi2uLtvjf72aHVLL/M+3+2KgZxP/lCsRuyRX934uD4/oeT4zFgb5f/hrGhJ+v
+ASIU0OG8DSz2lOMSZZQoI0r6Gz9MLX+Lp4zG6odkcxolLDJLxYkbNmFljlt+g6flHM/WOiboS39
FOFyFoQmwmN2qRVHahCbc7fcQyds9CY/lPmx7sQJFxZU5iSNZ/Yzyzwb2lvWuTu0/murcbuo7wft
qTS+A3FF3cJ5eVcAYjvtO+7VIxJTjoWNjfcKuWtYJlC8DZRtbEANgQkKV0TM8J/E6dJ8Ol58I6iC
fFJdo14kGgJXfDnyBgt8sLbbfp8hcyWqIXRhcf3m7CxnZQHaVa68j1mI5DAe6kE72GShaVoQOgN4
v5GWCHG7Dh8maJdu4DltEqw0atiKpt5pXb9tzDzy2mwbO4gPyW8Xw+vgDU0kx3YJtUCLwCy+l0iG
kSVcjfZViZWnaPYWwDIDN3EpQSZDUgoO7cDzb/t1AoFtFDKKR6LeEo/ORm0zKhzFpJHp5rweuy8N
3xFWtJ7icHspt2Xz6AffYwurmkus9LgE58E2rlGo66u27+JtCyKWpP1V6riPy+S6nHtR9066Lzd4
cVcBjLTDKE8Yx2fcjis8abjAx4tdO3lKxpoT+kUmlux8nKBY8nG0aKZXX+kKrlIl8qDlJ9N+Syfn
m+siwgpMCqLy9wRNp+ZdjQFBAGNqYelDzYEg9130S4EkBseGa9ntdU85q1U4Tz0FnsKFd3X5kB10
gQ4uJenocBnocqV4QswSGaDe69h5dtWC9ny8znsSCi4W9gN0y23QLfFW+UfyoRDFBPsMftzJpHOc
7AmFes2EbOGQJidmQ9BHNFFSHi/1kTQp8K3+sxaEJCxlc5hcoM6y2ltcpHXcfBnougI/3wIckXWi
NkZNVl9lk0hP3x+xq5he0GBcuVlyGNOZBBMReSJFZ5o22lbzetzPEEKBjiphmEPCcaKu8Hder6/5
lJFiVWsjI1qwmVZxf6FRkmhJ7/qArRLmYzUhO/b9eatV/tq01Y3wkrWXDpt8MO5Mm9QH/95WI5YY
HOwSWyrSIE6xbFFF2EBLIPWsV55GXgYeXczMmtoU7UdbPrTE+pBQFJOdbU/7WQBs2CKgP68t9o5h
0Wm6hPOsHSsYvD5Bity/ToBMbnHX02JjYlczCn09wyncANshPbhYJPXx3E/ou5fyxq6M0NGblWWr
ZqUVvVj5+nksn4XSDnhhGSicyI6HKFB5u9GnayJG+AnyaLmVWmYwb/zSlmelfzORYmeVqO/GPMWp
Fne4x0YwyFMx7TvnnJLtwfBg95uuvzOSfqXr+cbsDpMNBkys+tLeXTTuamgwCyTFKZnyHXbOlfCw
8ci1wiXam2g4GfxWc/reXWLXcM1gqoDdUdW6ibndsRJbZMhUqXZbpi8oMb8EKt0M818/PEy4tYTD
3YBqmavqvSBozhu5RNDpNB1qy+m9I5mFs/w6B7JdOYYfQpavhPmYj9DQ3OYV/WTUn4TT8im0ryIt
UVuivHPOg2tuu+QOvQRLxPXgqICYCuObo1BMZQWMnHw35vRSNftYuk4Z1Z6+drT0lDtUAKF/zE2i
J+J8RYbDwbfH2waIUHC5gEHScROjZAPF3w22vaGIbYh8S582sWABJJyhnzikD7w16R3hrIH/FpBV
MY68w3FBHpK+5rqD7dCHbV2XgidvY+XT6lSgMBm+vGY5LL52WqZ7Pd5jH9GBAe5sq3poCdPGrvNS
2d4WJewuNVC9lhzH91lZs8ZLGSwn32jsCO3fNef17rpzFhqWapW9t058q5kOXGJQ33p58ArFSMhE
d8dojLzN1V9a9hpsjNNrMyqM/kVgnGTarutBgtQT++LaJpxJGd8wcaJPR+XNEWjmhaljk6TX1CDP
r0GCCrY29iJvr0Zg1Aq6Z1OR8nCNm4k+BIjnQ2r2mxqJ+a62jX5dKhi0RbZnnClGODdMrp3uZft6
1C0i2NrBOVlVPHGQUu1WBlnzaBVGaCk2Wd3V2k+yMsxnQ2/TXTMRVT9Qh4du10y/NQW2SDsnFNPR
J8wDIuqIx1wPLbE/8B4Y7gJjY5fDDtzwI68M+qXbRu4vZUNhMgZKrJAUHbLB6x+xH3WR3zD5rnxW
olI5Q6SwJsBs+8+xRcwAchtipNVTi2bDMdj8A2+8c7KAOzK+qifjUWhQKY6OEaCUoLG+8XRRQY+N
fcYxS2IRcNGw+CPBp2aEXPS5iHVRIPKeKtRVRymrL1uffOBOvXg3IGIPshX6svLdnkgdESQL6dV8
nZa65H6KjUfTEQdib46zHaP/X567ponEMn2oLiVLSTnIiBQmacKPA6/aG52vsOfwAXt9HtWFWoP/
paGFujB0u4wTBar7ro6f9WL8ViKsr0yszynOiLIY9nFe3+ZVs9HK9rnxRppkmjhy4TzJzNP9jSzq
XSlvJurrMvb+1lsu28uq0hcuKqcmtcLWqANUGY5ywpGU0sjJQRw9LP2xm1z/K4fJPGZV0UZ62RVP
laBaeZ7FFNVOa60h0to+DLJgZl/tFNpn2227u06zUA/YrX1DqJJYNqmKUeXonegfChu7KsyQfHXt
OobMLxo4pQo5bLlC8Yj0mKmhMiW6yWpm0UZqh4usQjfnUlF0WwibgUgl7VUxkh7REMNx5zepQneI
buJJVK4dk0duU7XtWMT4tLRc01sxWGpHslMHjEfmCK1KzcrMpIetYvFj7BLqghYKrQwOnoZ7iU9i
JDWIME7CKGruI6gYzTtyV7c3KRjTiz2TzRG0eXeyc4NIkBr15muhx6VHZNWi3oPAbzYuZb3fCKwQ
66HvyI+La2HITR9UeHMb9teDPwDNcQj1mBXTbs+a6CBRkMRTLTEAf0fage+n8zbX0uXYWVKi3mTj
6Iy5uCJ7+sItfzTBQ+qNR4fx4qkv0pkU17HCl2wgcI9d64Qde7wnpAd8kGd/7UJTR2MiSI1KAm9N
G7J7V8J/XwXtVNJa7Ik9AWBnJGBDhHSHVSppntKZGMskgDtz8t5GoWbMy0dPGfQ2wzteoXiKgtwX
t2zGBNHFVouIwEKzNepH5NTadW+U5B9TivYUe2V5csbO5dZLgIJmOu5VscwyKtsKGbcVry07iR9b
T420jtfbABlKRt5ZSrjHJrE87C6OX+PxxpdLVfGjzBq8AJrYkrWLo8Ql5C1p1q2TGK8e6oODzEy1
bgpnftCWtHzLzcB5UjZcW1mm467VmZRJ1GlxBs5IjeBGHj08HBttLM1d4AojrAklusgMmK1mHzcs
get34FwIrtBPX9lN3R9La0jOUGwfqhQHoIHncVAb5d8tdfsSywdUGuNaFwMir7ja43ApGeEMbyec
cS9QJt10gmQ2exweaPOTKzqWsEBmQXyyJ/tB6yDeFr2+0sTIAUj4KjQcAoYHpT7rkUNDoRBSWKl3
wolw35RTaF8GEmbDHV1QYl8ZTUtkMwN7pj4k6k8mdPeb0XtPyYDlrSFdZSBIUNhje3AH+5SkX7TZ
+zSnq7NI2u5WT9iJ8YMUUaO0dJ3IBSLdfC6cSyVMIpNjF9ehNFFQySE4Z74MWQaP5EdxyrfGO9fR
n4uhu+2stj10bc/pgG4SaRQmvGr7OA/2S3k5t5gcUqSXHgwTTaGaNUTuY3o1uBPHkKDgwBSQMBTF
HheKGxz81svuWUwZiv+LuTNrjhs5t+0vQgcSiUQCrzUXZ0qiJPIFIbUozPOMX38XqPa1qkyTIT+d
CIdPu0+3UAASOXzf3mvXgpqHkdEsHTu1qw3rc4ADgGREG+1wG5LKoSHCbmbG7XOswmojMUQdaxyY
mKAM93r0pxyvqMJYwyKLB6L2vWHHR499Nu26mySK4n3XZygQsqpI+DIybxON+OmCWmOULpA2rNIq
yJhPsXUtYkaxzdpo5hzlZtbVBLfK4pk09Y9+GI1hnZbFAomOhs1QF+H3pq142jK8KCejaa7aPqVD
kdsUlIqhPpQGytVdmUBBu8SMiFTpoGjPfjXgxG8rA3XRJJ5js9zXXaU3SViQDSKcRw7FeBHn8VtQ
pP16MCDavNQR/qii8l/rJCfVlDfrLv8HKyqWoP7630sqH8tv0VlXj3/+V0XF/gs6inA9ul9SCxMJ
xb8qKoZw/4Lm4cEQpwHiCf6x/19SseVfS/GF9gROQOGJBQ76T0XF0vT16PmBjXWEKRW1+LMCylsF
FcG/eFZR4Tr0leylcI/Q0TxHTJcT/eck7X92bOf7+1DT/1k33sDaNLYe5+hFZR2CD5nmrTDkfOVH
at67g4UyHJVL8OjjpJAgmzLZocWep+RLoDmEbBorzxAjTTPMk17K7lvn4Q9a1ZVgI1NjOXHWqtT1
iNFQdc5ORLNVf8TD5K1iO5XFnQEYWRJvFTn9thtt1exnMII+58jK7MmKr8x0nc+LstRLDa22sZOx
C8xmTA2RKCs215A916FlTGJjorTvsZjF43Ka8Dt7U/ml8RA6E+j0IMM5uW9dlf+UOSsVggkrrm4i
EVWPrpU4RNmOYBL8sB6bNapNjzZ7m6JB6v245ODURXO3jRptob4vDNPa8odc4RK0wcvSD/kwmGUG
JWosaaFbTISQlPrO+DhXQZHsYtVj9J5GtODbNInRFwokRYGTRmzb8mCSAOpqnmNNoEe4adqxGp/4
tw18WeXYD59C9C7GvYfZuYMbovBQs+EwQdxXQl33UZBNO9k2Q7LpZ89gIcHb89hSyOvWeOIgUIRT
X/9gq+/rj2GO0GVFR6OcD25n9iPb7nF4VHmUprvQnUSwLkfEYXcdUMpk5xLXNqxUJZBoz5HwUI+g
sLlQQ99CrcjhVwSmrHAszVUfIdaJuIs2tspHwPwU0uknWijBXVXgrwvbi7LFE8lOpwcDM3kTEIQq
6EdwcqEskfUMjT1tXCi82Vaq3sTx6DgQ9nBjzBca5pZcZSYQ6q6xCbHoF0/RRpKX9YWTIR56WAdI
vpU/5M3RCJpxgO+fZ9XjEGXxz6KEIsO+2Q7Ej0LV450mZymGqVMgiVlZuY0C0+UluZZCqO037cKp
QPw5oR7p4mpT802FFFpUED6UKhm+W5gfrMUJ3vIlpbM5b+gultgXfR/LKPZ2/rBgFPxhdlQ0E8Ji
BIcc7CKj5hhUcWM83X52/MtirBpzXdm4cne55413uUc4FjvLoTewlrUuTHhD8LG1wp2Xs2fGH9pN
Ig03oh7Hu9EyEzSnvz7Ftq17qHfo8BdSjsqbkawFX9kH0lVn1oYilCMamFYWYfbDTgCwYEBF40v6
GWCSosB4qELP+7woPskkjhzypzZoXcpHt0la6zZNIGDsfg3XGe2N+toJHCIbdqpMDb8GHcTMzNu5
7Hb7jdXMeX6FtEnydThpQnWvcb9pO+gpqBD2y6DvA/XVqgl1OOb2wN4wmKis0uVv7nkmqKypf9h4
DvzkSqW6vXVw+oIpjUP7O6sq8Wi5X5COmpoHS1rxZRj4NedNS+GURcfo5JTyNoFrQVTN8p+QcerN
nFsOkFsjS240YLF4bScIrHdxUdMJ7312LKsZt/42j33zy9hTcVNpYm3jOZ4ex9LVN4U28wecIRwm
8C4UT0NqepfpBKMXAMPCeuuSzlp3OVC/uijSz6ZfesdKDcU1Ju6JekZQxndyaMtuPcWuPAQc2DSQ
JR0+pKP66IYYC3hTURQQxdy37eLE6rqNx58AgwrBNvhH1dD46XJY1pjlDR50kXrBpvGtaF4nXgD8
Ylq6zzCepg9JURvhxiIM4c4RWXEl3JJ3II3uE+EAFUfZRl1MekS8WoN5WZXtoDYBDvwPUxkmI8/Q
nW7nfJH20rbbukpMTMftQ6Lb+Gaypp9mPNRfXFEUajsjiYrXDvOsceyzwv8yJjHGT874bdXVV9x9
uundrnscvSGlzhX5x8QbErQYXbEvOS6uwBBxjtBRnF/MNh901IftAE3OFesClZWEhOjy5SI/robt
nHCIMwGY/QTdmn1kxmY7VvoeKYRx2VR70wsS/obOwtvBq9htD1VV71TQZB7zhYM+OWRNwGJaZfHV
7NkcstywQfYdphG2DA3jGKtj738rZk8eRJZbT13G7m0F6qj6zqEZfKjvm9PHaqicvRkF1WI6t7wE
7TUIhbVnx9YW5ZtzM5OpfATm7e6ZSbqrjEPsGhRhcGGh4zukuZ6f+ilvoQ/jat1VYelIcjLj4jtL
Y0x9u2oRrRZxe+BAQsl+XqinrZvb1kVkS6UPaRYTbNp3vLHV2Cb9D6MY7Wd2pj8pWdTXQVrAA2Er
8kCL3n90zUQ/Ge4InMpuyu9tPuRAx6bIX9fA2ahqafocEeOCSyWexrlfxt6lmfbVB9ue/A0igTHa
1N5QPk9m2/x046a6Y4anfOvy7d0gWWr/FqLVH7uw7zY1O+6UbPJZX3W5PdORxWmylhCB70uccd+y
eqruY8OJPjBhZtsm4rCRiEFdtlRVmG1K/9qFTvF3Y87iS4doc2chHLpX2oY5MhF7nptTscmcMugf
Wx+K67rUXt3cZFY4fyKRR8brkkNRvW0RqPYHUmyU91iwI6NqmhpEycQJhHdIp7Vbr8y4n66hWjmP
STLzsVtz763A7WKxNVAE1Gsv6NKfbjvYNJqHsvns1g5rP9OBC+4cqAPriU+jIIzAueZh1ndrq7VZ
jGPaHYRGOLkkGoPD9ki3wki+JHD6EFonc38J6bjXm9L00j26KOTEle5Vvi6qojXvp8IFIdVm6jmL
g+JiDpncsSrK0VkvQqZ5HwqUmevZmqJs67EZI/Jv5B24Dz0QMUxxeZeZ5IbqgmkuIHb0K04f6Daj
qWJFFwVL28G37CClKt+HzZZNULJBCbisMwLo5wbZoPFs6S4k4McNIn8TpJOHEgHL2qb3OFAOo494
OCxxlbLclczdwtBeTwncyky2JR6mZFXgRYevwFm3qSzH+DBA4eA01ePj2bqsmw1eMJGKpyKyxVMn
gfzddd5krrPJtsu9itgKsQaYlFKAS1YhiDecjXfUiMboChSJWPxmEyV1cH4Y/Sym8+SKkkfzNZoo
DrEiw5WgFlzQwWHXwWkpjVi5prosf3RTq9K9WWhczohZu2IHu4jlI8XPd5AxBoZ9jDuNXjbluzWl
Q0rqw6AcdOvSZNdqU3oX92llAxmJvL6/U4POKjxyotx3MvEus7LzaIywwYN6nA/mYTJd02MyiZzL
yS+VuY6SMT7IxQphdSPrql3a6ieboxsni0XFM7QqfSFkA/5SOzDdV6QUNuQBB5GR7Qx/hIxHht1l
1rilTRHb7wiUDZrEvixwfNRb4HI9/SEDtv0qZJ/xqMsAR649D9UNilAKAz3VINsPyUkwUYFjjaZi
2EMFlCMmR4Ot2Co37An6bTLxsUM1ojiBeapH0JuF3+o8aD/CBmdZnps6ucZh4jwHQje7yQAq4AMa
i7ZAl42bJM3KJ0/gMl/FYcq/71cdVmCAVENGRbGnjYUCFrFYg0AUlfiM8HoVNopBiqUKeii1FrnU
pQb8Ypk5V9XewrGDBntWxhXKZLfi7K8MccHBBztyKbvos9fHDc5ILydNMAPxQUV2qvGrRu7nSprU
O+aGuWfdwvU84mSUF1YJ/HftQWXv1ngo+JmhLKzPbklvxgNu0BNcivB9rbtYXzko1mtaDJ39INuk
eLTTst8nrRc/2RGYH1h4xfjDotd571JQoKlTheh6OsORx9ySDQ7W1MyhwXSd+eQ3Adkkw8shIEzF
SD0hST7HgXT9be3N6D16XPMuMg/gVAwgOzQ4qlAqoifu/5SK/oAZmTBvUZUehXTbK1plRYziOoU6
n4VylhvUjVhv2f0163C25PwlFDW1RDGhjhFON3+kOawbBDEZCAi0xT+ANVFnqMYR/6nLCMPBa4u1
uUwWStSSaofdN4caR/hHtt89WAYsGO40RDgYlgNhWFCK58En14ieimMTIjovtabhUoY/lNOS4jFH
45GPbsBtAKV4ldRmxktuDQcYm58Q/1WG91B54+fazuyfXa+MD5kX1U/eCEInmPxgq1lfN5Y2oEOp
fHZjmo25vnP4fJ996jA4qDiyfG27ADJXQToBPswIS+W+qif9KLA59tglTTh9y/nLHYTD/8YtDOgR
TvbaotKyc8kbgD6cFvUqHXuDkn0u+0Nv2fnF1EbjnsVyWE2cKVEVYav1ZWBADzHHO5Odxz726i8R
kQMPwrCcS2wMTBamtA5zNh7YvU23NqElX1W5QD4R3oeXYkn8xRMS1FR9rPzOMmRNGVuztdnTLe6O
45Q2u3AS/cNIXXavAzbwlQmjOVP9bYPBCvBRI72rOdU/ihHsMaDa0OQT9UCduHkUEwACQHPtkz9I
7zey3IuoIEeN1ec5HILgh2NUoAhDARSUSTUnpd1wrsxYA/pCRxLBUlOxB98tbcMPzJLpdeZ22ZYY
cY8pomR0stZ7+K0kguXdMFGIJKUgQMUKcliWgq2tKV1ACVVGsFtf32W4QwCqDD39rPRZkW6w66fW
ONakH13a8PUOve9Qou4wQVXCyJ5dyFTbSDfVrZc2DurEAFbQLkaUqfYhHN0bQPXNfe77yV6Xwrio
DfSCaGJ9dpadDvWKU4hJPhxmxgCdwyx3KaXFdec3mERi6CsX9DD6e6vJv81BOV6wvWjx0Ds1WEFQ
qq507Vug4OnnHuthtUW1EbE2s9B/GeJxQnHho7eAHNnS5vaiYSfTiLHE+Dz6ZR3Jw5gP3nc7j4oP
OaVpXr6ky1jW8HAuUfGjWh2iyvS2rRX3P9O64uAi2NUwT3pAreqS2N7BcKbvAA3S26Ysy+5COaq/
a+DQM2VZM9O9MQMiMMewZsOctDOb2VZ+qZd6ISJDQXNE6/E7SZd00GN2HXy9U7BISgwOKAzjmT15
bQeE0IxR99F2M+PIZpzEGoIaoJghiYSexrFpC7gmtLdNZ/e7yrce7aoSOB4x0GU50BQ6T7GzQyj7
ZI6m3lu4JNYijsfL0DeC48j5Y5W0iAzYo7C21jExhC4t12M1hZwNRJtPh1pL8TC2EMBJ+HAUep+W
3zw6Qnwp3Rz9SDt6I+UoL7kLxqJ6UkHupJzOkRFMo/+pboL2Nh0dXR+H2uDD0YkNOwyUOOEo2uug
LnROPNxFdm/4t5NCPEw4hPeZgBIMb4457KcmgDs7BoNNNExrTptqjNMP7AfnHVbtpZ0nVP09UXn9
rcM7QcWs6v8ehzapN52ct1NkpPs+S+09O0/DXZHZYl+MfVVu8Z0YNyyA1feOVIu7EJj3GsgStX0Q
LNa1xdEfOTPcpSNq0+FYcEi6z/p+pzW9J3QnU/p9jlrw6Cy93lGE2SWE1wnUvx8eBLCd49jN4UEX
1FBoJ7XdOnc697kezIkGqubQtmn11LEHcIy6hcbqzPd67ruvZCJNh6Kz6ApMdUIQRNg+sRxnH2M3
H7cYmtK7bAqPHXe7JyeVD911ku7ZHpxBXcxxO5sXAY6dYVtlo/E016r66mbtTRljGi4ofq5HCWEU
g6f5Ad7fQuxJLApoZvToJQ1AqaCjXqiNj4Vv4ymgVDYd2DN7E2UMlJH0LgPkAYOTXfXdnBw5TuZ7
bEjOk5FFYgMPJ7yOeUstHNt4Q1QJTKlwVvmRWk+7GRprOpK7Z3xoYlYi9jyKTwHMq6YRTdEPFTPL
FP0Fw772bWzZBfbPcGvNbb40AqWmke6ialhr1eG+qT3xCHQGkl9T1KRtJ0Zx6RU9gZN9mT/pEBJM
lU4/BWEGu8pKo89WKjs2Vn60aRE4XYxeWF/j73JuLJ0+zDCG1nmf/9AkWHzCLMEX1ID+uU09tE/D
2Hxu7TyMrgw3bz83tjIuAMm2j24OpYijQVJYdzH7iPEpV25AERYZT0pHvou7Dechh3LXEAViXsFn
4R4p9eXVXQQvUWx0ysqzweXVfNKZww5Q1hxfVtNSCfLtyKz2oewpXFYyYJfqtYVpgCMwzIepshd2
c0ggehD29qWRm/wDHOydu8kesk+suHW/I8GUvVSBHUsRxBJQHug5jGRYSOuqBEBY+OEGHC00SayH
WA0V+qfyip0JvsQKC7jajrbm0MU7xQyb0dvs39GvvlYxV8ho2VCatAacRZz9m+q2oqW5WLSfXUdP
F27WmeowzTa8rKlAh20XEDM3ll9PNzoxyq+/dRZesS6chlspRyMG9FDYK084pnZflPi/Xdt1esIk
ivmbWzT5deTJbh9MAqEVRddNJKruUMi0+wBDycb11kF1f/vyL3mGv+svuVtqBsvRw17Ex+aZEWVw
CYFCvwL9NO2zpcZlDPNBGzlABBDqDjznhIqlN0wg8XRv0AYfHXQDlAoQVW/B0iCeQ7nE37H8ZUsM
ro3SZ5cRD7WNFN0HnHI1sF58rFlJB3kI3Q9/egtYnki9QFO2rL2Offb6Qq1CfIQUwzF6AFXPzFxT
A/WiaPrbJ4iq/1S6tjBZvDxGEWB883scx8RS4fJmUzqAdorXHFsqAJQKxhfoC2NKL7si8K29Cq3M
2NhJU4E1mYXrIDSMpfGOHehF5XryFtg62Rrniusp/o999haM0BHU4yE9WMJPHPQdIaV8I88tc933
FBi3bSJEym4v4R2FoGk5e6SEcgDrGYfPNhKGbD/XZDgA1ljeglEZTvqOyea1H+kKDwgcAVP43PSZ
XUBK1guYWenKKWtC0nxpOMVlRkrNXrP3uCf0PXr2kpZ2UwwE9fuvUeEVHuOEKAnLIa0vQOEz6hqV
24gw0nvnO36J/v79MbrC4tkpPidLmbZlniWFloQY0FNHbGrZKWNAJlPqPqVBVQIAnPjCv2UVT20z
EBYGPcWysNQzb4bxDYiTIrxUWgbqkKLpo6FlhVG6oxfWBJtBNaTHqBr8PdJX2kKUBJDDDu1kfVbK
d+qVV6cOsiBAe4Q8sYEeN1nGmYNNdeXuDbfICv7AzPjJ0Sn+IE1J0TWC/IcGDiXatxIS+3A/NECN
vVECUJRtW74Xhbm0OE+V1kIqaDYI9IWFhts9U1rTuAgRKyYREMrU6z/8mlQbC0njXpTUIG9YF0CJ
OxH9GMCS9eQcSTWb0xsvD8cxBWTQCqofY8L2MK3gUPDXCGV3PvKr6TKLKjkEqxbZh/tOtKB16vdB
Iy5szQeA3Ud7/JU6+8BneisQ0Cng9fyS8MaI3CWijPY7WBe2fQWO/sKW14RQciasI5grlzNBuMkF
uCn+GkOJvqWB0UR7L6dFu86FskugLTqJL01yZOwdtCgFNIExBRU96eg+QTrnX7XwW0Hd1bnpDQjU
utj9VjpZMkPR1PFXehTm9Ont2ex0PcBf6SyuK8dehjG0QfPsLYWDmCY7AXqbuUO+HAKCdRKN6TEz
Udo5EdhDQBQO2yG7tbaT4WXvBi4uV/j3R7Q4PLFUKT4gPHUKe/yyWv62Is3hqKY8biiJhwA6dk4g
bPbBs0tZ5FdXises7SOE/vBrZMACW6Uh8G3qj4H1twpVmSN/UBEiSerLpFCmlFt3mRy6pzxmHecA
jTaDTA2/2irPs/eqS9JyU3FeB9ADYjqDNGr5xlbZ1Fr3bz9d6/zx0mEnrdEVQjl4VRyJs+H3m1PI
3k3faX9wuKrQfoDRXFtdyq+nyOFdcxBGDhwJLS98nYTfSkL4wo3WdeJvTdf15RazOoFZBcznWzic
EsRyHH+0xrEF+GcI9REcYnzpdDmfjekraNw0oFAxmeYgrqPR1WThCSr/7iRjNMN53mH256vD9VDW
H2yf89w79rVFdHDyOrljpAqOpW3NpI1s4fSOU6PQqSrSH61cWoOSxg3HoKJZyn+oEsiXoHrWI94b
i+u0D8ZorwpKxxwrOJm1lSTX4u1XcKZP4EeYLgIsIS0UCg5WpzOzUGbbEfsgcMvtwHJOWkJpfIxj
D8UvvHa/IsrLmR4WFzDN6Db1o+2gUJBdeR7BmBTM0BfhJaioLgm8rj/z0IU0HJNscKNlIsWuK5Ps
J9Ysuq2qrLLrrs+r9KM5uKCQXnq0TDTlo1U26pPqaDnAqDEpQL78XaNXJf0GE8bcegrgCG0Cw03S
XeMbDJGirYKV2TecQFVTJBLbfMZ+d8pEU4Jxa/xg7QNejTCojKiRqj6n4Jhyrgj5IwdA8BmzSPsV
KDF/WPrSRLWAsATYSwBCSscWO8Jfas7Cyu8Qr+GR5qyzpM1tZZxC7cmRFdvHfIoXtYBhJVdTWoqH
xpsoaquC49sqiWuwXX3mXacEYgmwqSL1trLN2IGrNF2sWDxdAw5RR8fs5cX+kVwIJz//OfdUnWiF
/qui6P+iTsjia3pDJzQ8/3g+FQot/8IvoZBlL957lELCw86nlMs4/5eV/y/sU4KsExylVChtZuB/
rFcOriwmPUcvUz9zlMUe6x+dkFJ/SYkBH2STK1m9ER79gU7o9MgD354fwJrqMCNInF7n0eJdKmkJ
QB1cG+U4belOa5DwusH4MFuHrKaubMWFs2WaIEL3t2f0yoln2Sb+e335denF7eViduU3LFKo36dg
Kwsqr0lKBR+KLymz7PI6wmS0cUuR/5Fl+l+XQlfFjK8cHujppUxk+sICKrsmd7HaZMlIElxVVuCj
8Zi9fVenq+avS3nIwZhoBcIruSw8v62aIkiTWjbclYhCYkY7mIF2ZU+/TI7/3S/3yrOjnYdfQVku
C/XZTqjLAoA3Jeyecna8QyvRs5LCVF50XV4dabGScTQ2eF/zLh7FO3e4/Nnn783DAm07+PVshu3p
HXZ08NI4rhR9hbbJSSiqc3YlabHrMwm1c4g0OSFu98769dpo8Xh72Ia5LuvG6VW9dCCwz+GqUYuf
IjCnkZizKD+UddIc336Fp3uDl1docbpZjuSI96Q8WyndVgAGyxyEStZEf6juiD5cMMz3Tp2MG9ti
OQjdhdjk1uO1X6KMf/v6rwwhBs4yH1jcrsJZeTKE8iiMyULi5fZjHV9ahUeZnpfZqneuc7qd/nWf
FjoBtIEWVrbz7XRvogQJYnTfck7nY9kS/mi4TnNFdCHUsCJ0D2/f1yuv0OLEwQZJLOcOdf5cQYtT
hqISQHyhPDgB3aJpYo1X7Ry/M0ZfvRTbdBsrNUCIF7fpb19hyplQli52ynGo/sZZrveBm7b3oUqs
d6702mCRXMjDKGuxWz4bl35PmxkHEA8R9yE4pRhrn5MF4tr1zOYToTmjSzBLGX42YTRckdSVbd5+
qq98jpYUwHIF8mrHOi9aUaIRNEc4hoalZXzy8P+taa9Nxwre30PHLmXjgpt951W+smwwQgVkGshW
LENncwC8KhSDFs+3WBD/CB5xuLlS7UDRGxekMHT7rvbUruyi+ufbt/vam5Waa3t0MRHXns2vWR+N
HRFD9trKLQLxRKf2c5qojVthZn37Uq/eJF0oyhy2C9zjbLziAWQOBUm/9IaLjajm+Aj4X3wvm965
Bk8Y3fXkeBK2Xtpgyd6+9iu3yeyDG4xaA/QUeTasAOzEgVkqe52DNDk0FnC1RqBlIvYofOddnp0M
XuYBySmI8zTWRc5CZ/dJl1AnwuRaQU1hlQBZUFb53O1YSueVCe6Tzbe1H5rK+SizwtyKWP8g1bh4
Z9oVy3XOFhY2t6xoHlZ1pNNnBwLTRT4xh/wO9IoMZz98oFPkbaNwEaKWFaiIEM+tTW8dWUa1Mzrz
+e2H/sqEyBaNBwIIw2TuX17Kb7NGy3EtMEMbXWVODM6I5eRSJuzaHXuEfy1Bg799vddeslY2Jo1l
g8gx+/R6ZT57va0GBhh60J0ZgRGmWwy4zTTcd8byK9MUvmi+V61eNnxntzb3BgV0qqDr1MfQXWiC
FjFST8NHZ+jgcGTKITO6L591OaS39dIW++NbtQXbXJZTh8hCfTaep94ym9xIGWMK509n09xH+ojZ
2Jz+OX/8173RK7cK4op9seeALGAbffZUy7bPTSp7axgV5u1kywi3M16YeAibXYp6myasGZB23Lr4
ZcNq+/adLlPf2Sj+/fLnyJyyno2gmAxgdPUyZAOTOM4GpdrbVzkdqi87dWoz4uXgzP9SZ0OHatVQ
hpMst4QbYY23MucL8gK5KTzT31I6Ti7/h+vhZmCF0Sw351yaMs2RFKQeAI+8hnRYN8OmLnNe5xB9
80I3eOf2Tt/hy+3h5KUwQy9CLB2J03doWoGP1KAjI7VsgHQRELubZ+sbGQD+rkHmfGl7ZbFxgMZu
6BHb78yIp0vqP1dndRMWXwyJGmeD1eiwuUaosLe+EnBVJT2vxHKaCxpCNDPSQWwp1ci7t5/waxdd
DomMXMjJgHhOb1l0AaVpgZ9tEHF2xGCQbs3Gjrce7p+fECUS+rLd8M5rPV3iXu6UQj6UfFZSalXn
/QYfXJabJOXSKFAoRKJCHSIQPWuzQgcLt5WAe+Inul0Ayfidh/zKCPb4OnE9s3GiFLT8tN8m284H
1ZeNJGdm7WJzNIzgqi09D2mRFvQJZvP49vN97VYFjh32g9wwldXT6+kQ2YNlDTWhdBTbxijQF1oN
QH1Hx7nC9VHFS2u5/lAieX9nnn/1VjW7loXnt1R1Ty+dhkam/ZBXO+khvtR5RbJF246fO37ENp7G
9x7twmX5bQ769VoJh2eCgynHpH82BZq95eR5YKO0KqW3yzMHiYYTzoK847l8KLQDM6y0CDoi6NyD
qpG73l3ss6JLwv+2oh/0exvGs03Gr58E14UqA20HWkdnC1BijFTA5gbiaDY88H25O3J+gVnHCvGG
RxTIWFvOFWI39EYmpAkiSYgEtXFDvz0MTtfcX79Dsv2nng1Vkd3r6bvQUSbtnnCG7djZCVee5otk
CNwNwLronY9rGVH/Xgl+XUrBzaENRcsCRNnppYg1N8OhpyqZBdq7tgcLqhd2ka9v39Brg0tRiQa0
51jLMeT0KoKVLqRr1W49cs02Fqmeu9ScxIPZOfRoEUX+2db0n9sCQU3R3HYVVYDTC7Z+WGnEAC0M
2jTfdbM5XniuHI6DjMP9n9+bw+bIgR4Llux8HCM0oMiJmXMLaK3alqbOD4SbgC5EHbIhv7javX29
1wYHOmIBCY0yEV3Y01tr6ikbCulg2alhsHRatQcg0OXat+gEvn2p16Yjdn3YTMmT4L/l6aVsogHJ
CgvbbVs41qZRc/6JsNLkNrUDa5WwX8ftkAbhqh395J292EtR73xg0tAxOffzH9c8+xZn/CzORIbL
1iWC49h4pAaMEW2dSfftzjLwiERT4/89RWFzCNPZMw8tDdud0RY6XIV49W4hDxKcNaLwuXRSKytQ
o4b+0RZtvXZSPbnvfEmvbAc4hCHQdxgNfFFnc7dv4W6z0KyiT0/EteeOV6M0xZ2Xk+s5BmN3a0aG
/BY1U74jgtY7vP2qXplOPdNcBAUCaT06jbNhkap4opBJ+1oT2UCXq/OdbV/FpK3S96K6Hs4NWQSG
33jfytpwNk1Hd2Llki2x99K8fqAdLT+//Zv+84mweHLuXnb0bBdeptvfVk+7LKu+1Um59V2/3emw
c2E66PZiVoP1VJmTfEis1L3P6ma6n8rIeXz78v85epe12+GRULtl83B2ZOztUgJOaih4KF2tVZV4
QPAtubeaDj0ScfaHOSVtSUykhbx95bNT4jL9oLxn9gYXBuCDHdrphzNTR9E2EPctT8Y54IkC5doP
piQ1AXiHNmbn2DhDcDl6fglgAD7NrYjM4eHtn/GfM8Wi02FeR7GjaKydzboh8YJzkU8Fqe2lXkJU
BF+qiG/1VEzH/+VSTKGew15Uno8+vuKCvDgulSCx/17TnN/6DQHBK75G550P7bX36lBJAgSJPEDr
sw9tSBJCJWVfbpWJi4+8n4HGqGwdvZp8d/6bwFS9qpY0SXZoXv3exPTaoGa5ZAb2sCyzJzx9tWOc
NVPikQVYw4K/9J3QXcO+J3ZaZjm4X984cIoFxwOa4dLOxTvim2XgnM6KHsVl9sC81GUxPdsZxL6q
dGul5Tbu3PwmKHsISTOhOJezMouDwA74zhLwygXZdNPM4UlzufODaj/1LY1PI8PhXAeHCIf/Gt2e
QlOtx/kSkd5YvDPzL6Py7BbZ+WAsXGZSC1j06QP2ZQn2iSjZLcrnEmEqzJwpzjR1usa/RE5trlDQ
Jv/DFwtykGVuUTZxpjtbbvqijPFiJsVWg/LZk/+RXI+yCXYjCqV7Q3X6Ao5CKjZD0AMTKdrkxkFD
9OOPvyJWOhchAcUlQaH29NYb8rI9VMDFtrZ78R3dfLaXegTEper6nbnhlffK+kwHiN4apcMX/dRv
czPqs2WYkkCDYit4biwvv8h9oh8kyUsbBR/+Pe7ma3PissfkXLPUeORCC//9LNWkVhFMLoHg1IAx
2RrQDTPKvsknzDc++Gu4nE8Vc2lJnGdm73HU+C2xJL5Ot3/8lIGPa6g4bK0lWsbTH8L/pzdSFVVb
5m4E2alX0wMbbbGRfkVt8e2LvTKauVXFqNKU0FiKTi82u7KvcAVV2wQP1zWkYXk3O4M6JJ53z+QP
hR965OHtay5fyNkXBDecpgnAh0UhejbvK8xFQzRxg0FSibuhV/6GmTv7++2rvDINS0SY3suxnBr3
2Z3FBb9cAUTadl6Nvxg724WfRM16JmtvXqMamxRiyy4t9xCN4v9h+LL9ZYag+yTd/2g/QZcOIQ2z
35YkrGQlqat92PsjWd+j2DsEmDp/Pi2xi1g6mdTaGcHnt9v2yMykX25djU++RGWNI1cPjwjwfpgE
lQTgZgzrz4cqnyYKRsAB1Pbts8Um7c3ZRMHObWr8Rxmkp5uW4NEPmO/cr2+/zlcmBEYnaju5jFOe
7elAlWUjiNrW7B8lXq+ySuD1+plxSawxtltCit/ZMbyyjtow0BXkYHZLeLNPr8e70rHrps3Wiski
jW0+DA6jULUiGTqo4Yvhqsb1xELT+uN2Jm79nVrW6z/A5VRDyZBxdHbDqtchCxk/oJuJnaj9tINY
xDlmsaNeld6CGBzh/wKTKL7GtfXlzx+3i5SBfALam+wnTm8/7tLYHLr/x9mZ9spNdF37F1nyPHzt
dnefczKSBBL4YkEAz/NQZf/696q80nPHbqutgwQCCZHd5aratYe11+p7oFq0iIZISWj1UIsBoYWM
HYd/hCa7TxBUX9PinlLg4V/8jf/1SipsDjROyMLnHvLsTXaOpYSeRJNfKsSKn6dkhANu0RB518rs
t3nUUGOUAeAgzZ8+PF7+nYvix9DTZSJGt4GWbAvQei5aGFkGiItaMbzrJIO+4Kbs6+utkCbiBiGZ
IWPenDFYrKo5F64fWl6xXLMhQ4F96o56U87W3aKKwDtKr5TGAWTEGys1azQXALqhZKiaceCufDY6
RyhKi/jp8YLuTVlUBU2oyelS8OU2nr2JUdCpXd1kwj2ufhfcjF/9ufcAdKXuQeC3Y4poDyJ0FWnr
wETWBzSQ5UDJbTYhq4mX+dRoKZpNVobYGUKt9pwdeDp13ldvFgV72j6qZ+raRGCbZM3pfEY+BNpw
QHn/AsA2XRwxN9du8miAlEI7+JB3lx9LdM9Utk4JBQ+0Xp2B+oy1oHtA1yVJwrRy2/dZVg0fdOFM
73Rm8l4A/oCXi/pkeZq6TrNvj3fyvtao1so2OqDoQQ0rXNXP4ZDX1Ap3OiInhYNF29OIAMp6kbS/
wiOJaFFpd9ZXm4llOmFlO8Eb32YzQTHwYoaf8w4Nuce/SD1gmx2g6wZ4RfeAgFF+XP8g0bRLjjaq
Ffq9Zv/hNyZyJkPcfjTj4hNMYMtnUCTDP4k0nIOTtrP1hKIGFWDX4R9bNFLZu702tPShijqdX0Rh
uWGrxwMC85Z2zZbePfA9e5+eqgSlCfomMGBtI9FghCtaju4SUkajYNIZoGUQSO24vUUxAibunYb0
Ep5CcwpnejwowVR2oZ31LOr+nXST6t7jb79z2fhFIEEsOlc20eL624NwNEsAkzpcKHP2XLdM8Tf6
HFy45cOBqfs4XMFpeObZZsrvvH9rW6ZZGbBm+3No0Z27ZH4yXWBPmd7Mk11dy4By3qRNaFQvAm3D
aYAlfO7712850WlApqPQWXc7gN5Z5U2VNYejZ7TPdcScg8n01qWBX+QixiI+8C47151KIi17pgpQ
CdmiiNK+EKmbO3po2TAfe7DuvTMYO3npfZgjjN6yUOLUgvYXgCISdkNCW/vgs+8cckALKtyhIk15
zlp/9SxKqaZCHhZSE8tfTH0wkRvql18raS7/iDpgDvXxkdq5zkxLUZGGFMIy3O2tEqWZz0EUMWeo
6SJ5UdOGLxZsSM6Z2dS2O9MI8lskKkqGLEZb6dE/tr/zyUk9eEF0YhyWrH7fTwlmkjmgBNDwCjVY
ca56gcrqaWby5NZAieGcIsfrPheNGd1ac1pQU0r+w1tJgGHzwX0TWMH2A9hF1oFM7JYQsmWE9kYI
OGojZizUSsRBkrcTW6EaQjEIzBjhpLWNJWU8FXnA5FaIviT0DXnDXLzg7L/1ky6C0yT3fu8rqwt9
5mqfcvjqbWIsw3k/d17HxM6QHEyh3G8+T5pF3REUPdHCtvQ5U+YzgJI7oWPHzbsYtqwnItoOnu2l
eKkqIOAj045MmFRHn+I+sKMyRbmXx40umr2tOeYwgDiMOTuMydpoDRfO9KJxJQ+wsve3SamzqBCI
0+XozsaHpTOt7SZF15trZX7249a8ZW1ih5nV2mGe40AOTvO9g8acGgL4oU5mbhuzWtKDdrZiFya7
vAyrSC4Xy+rhu22W5vr44uyaorZHoQ+dGyK99cVBpM/X/KJyQx5jZDxHn3vTJxDvSohoHpva/Yxq
kpQShQVqYhODLDEMqkYSOSEDAsgqZvE1tQrrMqFhfW7SLD0wt3cqie2AAtMsU8389cp0k3FN1yC7
M+e2+QIguLhydZvzwFzXp2aBAqM0rOhWu4yi/IeFetS6uJom2fvmmy50U2HCQAPBSBEcmBoLdiGR
6O+qAe15+iVH3ZjdD0s/Rlf0lvfNdMOvozmmDhYGtDYZ3mK+OIgd8roiqp6RwO3+fry+e2dLYU1d
dlA9TBLaG2ebofxcGDn2hMsHhKsaFp3Z6d6KpbSvqK+6sEk0SLd3Qf48MFB2cGT3lkvjkzKXGgdF
JW69sYNsSisv+LxmMwdPEUTXNyBNMUX5wH5ZZHzUH1fbtQ5VmfbRXd90HQXY2nYAmlnkEPV1LnxN
WfeuoIcNobRrETsOCJr0g3eN3fgoPt41SirHnAPzpJQs1ou04MgqHNgAQxCX9ksQW6iao398afw5
epq1qb2JBmKt12+sR1pJzk7mx7Td2qghMytoReWEvR8hID7CBHbtwaTYJyOZ3H9zPS6ns26kOeCY
tIIBqvOSL49/wt7mAgCkVMoryluuzt5PD/mQzAg3J6YT6tHgvNTSmi4L/NZhoy1KfmY4yoz27FGH
IivjGaEYvvESgfSLoqS0GGqmNX/XoZe6gvasfzdA1lunPq/zvx4vcMfhUvYCJ6BqBO6dnBnsUk1d
jpYF5QKKHWMyp1eHkPcSe+P3x5Z2lkapwKLeTtkHAOfG32YDjBTMz8OkBsw6g7OlXpz0Ap8z4/It
PESvtgbmGsQ1UQmgLcNab1ydF5pcUt2DMMuijgX30smDPZWZUbgm+yGZDoKO+9XhgRiRAaev6gbB
xl7Xws7laml8kXCAXj0e6DN84Nq5zDJkLaJpOggCfkzErN0AOnA0wWi4U0K8owNoislf4DdjjLaa
ze/STv3v/tKXv5Ri0t/ri2X/UcJ09RHBxfg5bcY2v0UeVOp6CZU7rQidRkPVw+cU+V8JYMl3H39/
tZvbn0d2YzM2RSDOTqy/f2Bp9MSrJApds3CfuJnN2ZyhR3lsZe+rc1NsfD8POfH+2goq65JZDKgP
0wwly6av02ev9L6UkIw/D9pwcILvnSAtOR6YAMyQAWZI/ZqfnIFF74/IESnjHB5hxmVReQqiGl2n
uELyxPEgyE2qIxzp/QWlJETcwC7zwHF71kZtiwHfxFUEvRCRnY2lhPooj+0rYcar2zWEdkTNhCgg
4VShbW0Ktj94Exo0nLMikS9D7HknlI/rCyL08L4JvX2z1DDDPd7CnfU55Ia4H4YjFCB4bTSTiaTr
5qbA7BywLXo5Aln1xs/lMAwH/eM9U/QWPQZbuTj/X+Hsp/1rSz9O8shMKKgb1r8NwpzVyWVWgKtg
y/z2eF17FxTVF14NyEjUv2xuAJmfK4RAP8SrZP1P407dByGWEfJqelQ3RNAbHmobiWnpm913fazq
S1/FdRUKFKtPw8BTAwfR+OscC4RTwNdcHv/ArRYgsASQEaDp8f8kcJQ611++LgooDeFeu8hpLupT
Z1jpS2o22ocsddRcsShQEZGl+RGao+Z9hBbOux42rFsL3+G7FjmPDzA4xuArwKRKvYv6U1Z14wcT
TaDfTbTsTajMLHqZrSYPzswP773xLqr5xTAEpXQaYJubCHlZDbvnkFxGvfpcN3rxDC92osakElS8
gQAlZT/c8rExTwgFDzfkKjSGE0b/fVGZ8QXMSHPwNe88Eb6OWUIlxAc3i7EFyyqMWCWSBYUsAWFR
XOU9ZIg2FcQcOqJPjh6V18fbt2eQ68IDQONKFXbWuxcNVa3BEA1ri2XYT2bSWy/NaEo4gqr6uZmS
o/N8d3mYdcMM+FyKZy7+dm0PYvnRdmCgP0PTCUsS4yrAE8AjLMxrh4+XdpcqqYafssI4ggUCbhNs
EvRqGQyr9nkSqL1AXmEu/xoGk4UURhFnz3P9KSg1EVZ10B+Y3lklxBVkESS8SrJ24wI1krG+bFr7
LLXRvzCmBZk5feuzbY/jp8ervEtbsMD9owzoqf74totrDVlHKYqBCzcVy0WLWo8KBUo+TektkBwI
uDvKuf4EjT6iWnF5BCy/LwRjHxEErhATA/SJNgcowSK4oQz7jPTAUa2PKdRZU/bUeC7yHw39c0S2
Snior6khjC8oEszvcq9pn+Icqa7HH0MZW11o9WMA9TBSSWGDtvb6dDWgIAwvZvolNpHIayHIDKu+
6l9/SdVcrGIhUhNq25ktvU0mM/Jq+wyWf7qOAfTKGqDFE6zoQQhD61FquLsqcjVTTYuqfHi9qpkB
EU8CYz5bdBSeRRVXb8d2Kg6+3V1Yor4dSYMCueERt6GnIUpgIrD0w/lrRX/DIU8amLrVXzlNE5TS
B9P+CKOtdzDgvON/gN+S4VNZYEbd3mRGGcGfYStS+NQY3G+K5x5uRbfRr4vdGtllsLqj2tC+RS4L
tT2K2VuYXWe2k2t4zO20sKyeShvWcz2G5Ki0FhDqGRyDrz2TFs8iuRhFZMY+tq3N0vTyxaywZ46m
dnMyH02o3nMO/Pj97mGFHiNIlYC4aztIA+93nFCeZhgKAq8PUO5nF6sL5veiGQuAmxDHoA+g984B
jvD+YxJ0oWFicxNwQFssHVkQd3rkKtiMEz6NUZc92VBvXBA90t84fiEPlnnv07FnU6HxTI+H29k8
H3TdIU5B7v6cQY53sT1ZPY/o4F4CA+5hOn+U4Ry/P9XQgB0FCyqOWfsWTDNUApmJ74HX2/iWObY1
AY7aOjtmDj32ILyzHFAB7XqvDGcwyQggTd21HCXSZiWKdZqrWZ90B+zu4wN1/7hY0HFRzaD7xF3d
elzIERFEy3BymjHll6htk7NuDN6L60A/8tjU3vZyrijLE91B4LDxPPAlC82MYI2Ix8EJvcaS586Y
tSfT8dAe7AdxEO3u2nP4tmriWCWma0/XF5YhwIxynDhYl1gr+YCjW7wd2VUmZPv5IP3d+5QAR7iZ
qFhDBLDZ09EVLukCJA65j76WoWdFOCc+cjWGedScv3filkpNgOET/9Di2JhKey13rQpTnRePF7gv
p9CqoJd7/YaBXaCASEhLdXhzP2Ixx0nUQholmPGFBL1AuhVOf5hGs7+8yTMOfNue1wGABL6KBhEf
Ue3nT6lQRNPTbDzENoe+b4mwMuNW5JXGtGfXv/RMdp97o3IPDsl9xEMZj7VxCxgVoSu1Nmo0M81f
b7ChNDZAR2tZMH6UsxyfdE+QgFS17D76Wlv+ZsPe+CJzXX57/JHVVm09AYPDhBi8l0xvq6/y06ph
c5mDHAzYGQmZJCz0kaH4sU1vhhYEX8h3G5KZCv1btxG/PLa8dz+o1RLg8FyiGb/ZXkvC8+0Kvrdf
NO21t4cWgtQamrN4GBA2hN76sb0tfRbxK2Acm/EDOim8Ylsyqapw9NzVYy4kilLJyYRul2nJePT/
Fj6Jb2iWhVlBEBK5ZehCpqef5jKt3utyqr8ZUZUhblY2jX2yZGXEl1o2aP2hndCLkxzrCYb7pEB5
2AeZ9xXZTuPfgqLzcK5a+JafQPznPROKVUOVxHWzfyxvkH/mrqxgWYrQpjo52TJWp2aZmgN4w84R
U7NBYNrwC4Rdm3ONJiv964UB8RaJpmuSu+7JQhXlksKsi9bdWJ3nwG3PJtW6E5xiR7ih+5yagIjy
PLpiihiIvsTmhFl90DiRj9TFAlHubNkDfR2307+Lwujh1s668fNgAEo92U7O5yhTy/zSGjN6rcuQ
2t9qHzbnsEm6FsJbODs/OunYRqgIV7o8pWIk8AbNhfh2TOuF2aOkFEcByY5rpTUM5ukHuQGpwXoJ
2byUTtIR2HmaLUMjmIvPML6hp8czdXl8SvdMOXSMQSXQ8wN3szYFX2rTGFxIzg2wS7aOVo3RL7wa
xXBQn91xeGo26P9MbR7ECmpBAzozggBnNN5MZlN8W1RqdCILRK0GRKt8kk69XB+vcNcsLM0MoVCn
IL5br9C2Y+hUUlbot+6ECK/dK7JkMSL/rTdj8y0IUu0S2Z1/YHfny9I9VQxuwAspSGzsJn5fyYTf
c9Y7q3zKFTViM/jt28jUvz9e4a4lSLNIZfDe+Jr1Couy7hFpy8mYE68CECy9a2C3nXkqPbf947Gt
naeYl/F/tjZRhqzqqYqhhT4nfaF/nuDC+aNRfenHVnZXBD8UNRWCRmc7cm3rtS8Ks4HZw4hbUNxt
8GmszQr2/ehoVmrPlKFo9khI1fTF5lSmdeDmEYjCs9UgmgNbUXkFqpM/oTaUPD9e1c5JJK6gEUIL
jzRxCzqdSk8KM4nIZuYO0BNcFlfNF9R1G1St86w1Ps2ydH5/bHRvw8C2qYNBU4sceH04UoQJvHpi
w4q55CymE2O8Jqj5x1b2viLpNQEFBU02beNGKJ+OyAmytL7rzN/jrvqnqUzvk9vm/+GssxSCFMin
qHBttsvyJgCqk7SQqJjSd7XT8oqYKFKHyxJpB/u1tyjCaUbp8MXkLxtbjWKMgFDcQkdRDKGjA7sb
Roqa9TwfDfHu7RLBNLQuFnPf9GvWu4RGhUABAN9oQDF7XRAFvHlD9GqkI7U8NbPLpDVfiUO/ttLA
di5cGDHO3tD9RdTXXsrcXK4mCzpP7hQ9PT4Uu4tStVHFo0vauVmUqwWz3fgj9QlKpW/RrCHbigov
0sPHdvbuFRP8/2dH7eNPMaV6cUxE26yzJZjTgs60OZk2bOAeghVQYgTFC1obwUHtcCecJPEhjaa1
YMLQsDHKVAs6ldWC0Z5B01MU9enXKZ0HJMo8710x+HVzkJ/sfU7yE6o9TgDfrbUJrDIj77NR5+h3
0MY+D0vzZxXr5kFWt2+EQ6KmWxj+37xasz+VwnR7KjzlNLwEbQZU30Tr7vU7pgbMdMpm1K3u2lwG
ApSogFlngEzpW5hnkKwo0i6sULNgRth/I4Lo38cm7xdGpcWkuAP+EQKl7fhBZgxmYwjOfkF+EAZO
434yJsv/8tjKfXqj6jkGgb/qDDP1uj6KCFWYCSrfHHkg/zeR9csbM0v99xWSq+cSsZJTDe/EGcWh
8fLY8v0lwDIkmRSUcVZMjq0twxbRCGDlbJxflR8tzUq/AmpGi3tou2fLjiq0AgA1PzZ6fwkoJKnK
o8LQMoilPvpPN4/qJjowXD7Gr4RKZRyfOToPDnhn+Fbxil7/izngnEwI/aibrc0ZaezC2qPM1W53
toI0OEc8oKHMhu8zUhEHn3RvdXhLiLRxlsCL1H//aXVo99AVXbji+TQybeWYbugm6MoYDPr/mo+l
dlDP3TuiypuouUgCkS0yGiplZnJiMhdyqxjdDEc86YlvH7Rg9w4KeAwKUz8KN9sSWNZBhscIIkiT
oE/fk/iKmyayDLJlMSDTh/g2o3NV+HjndpZGFwlCETXwCFJiczqBUQYDA9lKBzQWbxA5TC7BhJd5
bEX53HVxAewXqScoZ8XIvQ2E7dZzy6HAyljOAG29Kjmlttt/gPArf3UyQ5yjSij8v1RTt704QSFq
cksuOjrtUahZMjv5CWIzwdLUZ8OuxrNEa+ngBdg5kC5tetWt4ojcNQCrdkntpuKhS+zxdyOP/Rea
WtVXTRPwsUdlfhD/qE1Zf041LwvSgh4VPc4titdzSpq2ywwXGFplH+1MyAtDx94ZZpj4XLSNOCMm
Vr4gi1x+8tF+ODgz97vJcASxg06PhhFWZxOtFMmEfOzsAc0vY/GH70Z6G0ICXl6Weo7Hg0+7a0wV
LdhQl/HrTV5TikXq41IxEdzm3a1FE/Ftt8zujSzVuD0+pfcTEDDQ2P6PEXrKp3ek8ZWGLAI6TmWY
iALV7mqSF50rcQmycX4TDxJBXwkHkkwcBoM1+dae/O7j499wfx+xS7dKvVJwx2yBB6BoUNdb4MKB
i1c+62iGX+J0SQ789a4V9dYScBL+2eqj/+RAycY5o4VfhsIchyf0iplfp8V3cOvvb4UKVBilUcU9
VmWurVhDJ9EHp4hm9ZS7rXSZns1hil9SV8zlyaiH/mAD95aFD6MmzcDQPfo7tnuIkoEThEtrdZ8G
I3ffTQ0apI+3aG9ZHpgQ8Cum4rfcfLwy8+C3RcwUvFyORIuEAqBYoDcPdFmeBiM+snf/LvAFf7Kn
fs9Pm4V8D6QhDva8WXtXgIf6CjHr/JQ6dcbIpv/HECRHGiR3S2SkmN6XAtBRrrsbkdAjKP3LGLZX
aXY2quRjcBa21z2hi2PADV0fwfbvLjn2GAmgCuXDGnpHp+Yl1dIPGXJKlpak16RraPxYwBv4lcOB
8/rR3lk5T2XLUm0EDgmz05tIUOIea4h8y7Dvpjk4I0oVf+MsyQ/eMk5Q16VlRdNtLs5zOQaXtgms
P/UU4a9Tl+vZ22FJzF/RnoRXdM6gxEUVlDqSnOgr21X5J6wf/H5Uz76S1PdPhtvNv1DBnqBss1p5
0uruINDb/XL4LBowvLB0S9eHo2qgeZZcpzAtpftW6N54cVAevPp9rx144rtzqD4cZgBkKJbRLQ5h
lJ4lBal3WLjzH47wqz+RPp5vVTYgMoVAbDad7SI9Yr7bs6oQYoDS+PtuCLAKEmJKS5ZhrRnzJVhk
w/wDMicRjDnXctB0YPqmcXl8xfe+KsUSBpBhbwTst/FcS56NUetqCOk68JB1mTmHPQSc1AmrIyD3
rikaPmDN4BIkv1tvoFj6GRVY3rcBRNgJ5ZEWqRQRhQmV79f6YzYQRj0I3sEIqMLT2hREl8IWvo2g
mkDV26OrFk7OgKpQniRXC12p3x5/xfv3VBkEtmgzggAlxBZ9oUlKbah+8pjJGElww66DK0Dn4mXs
tPqtiJf+jSazHk7evP47DToTLdSsPnhRdw4QVoB+MLdG42FL4BKUoAfrys9DuBi8EO3KOlyk3ZxQ
nJ3fB1HQntzSrg6M7uwqrpOYkLI6D98W3dKXA8OKvo06CqLSlwgqoi+L4fW0XkBKPP7Ku6aoT0E6
zHwHcdl6V9uK5HIWmIo7Pb71fRFfJ98c3/dOV7ze2YDYUayiatzprkkP++BkW5WGqakNlDq6f9Ug
VDrXVXdU7rgLcYl+FJcdsF7InUnh1quKy0zBlKIcIpgyCPU4d27oRndnZwqC767TystkQJ3aKcQC
pFJHadHeRwWYrai6SCUoTKzNt0RErh6hLN4p2fpp1GBubXTzbDTReFDY2XlrgZkCfFAdApzAxoMv
Xpa0pTMW4WJNOhNkXfO5iGCqqqOuQvPUKm6Pz8vefaBwSvTnAm2h9LJemjVSJHFzWaAzaTYvpee0
l7oxqyu8P8s5N8oSeeusPXA9ahGbRxdC8P8Z3Ty66VwuE8puRSgja4JCuSzmzwx1u7e6yr3n3LKS
a5B7BsIPtpn//njBu7YpZ4G9AKwAbHK9YN+Q8zCZC+mKHKw3S6UPJyJDEJO9lZy7avwzR1DrZZTu
EXBv7xBROVZ0uDC2gjdZGw7mqvK1NC1CfVjip5nc99dMp4CAuzqChe6aIlr78Uwq2qa1KSpbRaV0
nhgpMH5ZSt37XE8eA8ujHh1UKfYsWQGdXHITRdu/WRQfTdpM6+Uh2Lr0vPSLdhGyKi6Z9Lrr6zeO
oVHG3gn2QCRubkZFXTBzddwNFKHV81xmHQKmRfmpbTvtZjVMLPNIajQBOvnrY8t7Lxe1SPotmPeY
nFPu6aeYG9gpBIXCwdMtmhGaQWZd207vn/3ZRbStk2j9eqn/dWoTJLVN1UqfqLEdhKp7N5VmORNW
uAVe7c365yjNVd0kDwc7C55HM4GrD/XUc1tUfxo+fNm0co5o3e5SKPyuQprQLSLuZ+XrhTepiRZi
M2MzZfxT2v34C7w//kFBbe9KMpQCdZGqYzDzubYylPEskz7Ica+j/FDZ7KeP1PGV1/IPL3Ka5dwO
XvN+dqGzOPioew+Lkn1gbg6wpLdFMYtqgsaoK4vQnsyuOdtDKi6yz+Mnx8m7r9nQ+H/6QSwRqfbR
0+4XXz9SZthz+GoCHxwG9B5EJZvFj3mbQD6ahy6P3Jn0GWwIyrGh0KneZJV9NPC/d2PVC0r0DqCa
yv7aXlq4Rjxo2HMyp0C0LVhCo3Wza4Le48GN3Vsa4z8k/VSHuLYbU1knvT6tLcIeNNlPQe27jPJH
/VPhVvNF9It9cI7ul4Z/VSSedM2oLm5b+a7dGUsUx2gVS/Ep7vrxZdAJNAtQPK8O6IBgUJJRvoje
yDYeKRTJV4BEaVhmzXgTOpcdqPx0LbvJPjih96QBCu7BX3Sj1Yu59XtBX9kUg0siVi2Vv5t9PrUn
e0whnoK5fvk809T7W8hCnvtgTGmKO+MvU125JxO2jmspRH3gDe/9ED9G8aTiEpm+3AIKC13z7GHJ
8cNaWnypK0fk58Lp7SdXUK46RWXT/xqPTRUfBA27dqmwwDTsgzXYtnlHMy67YUJiEB7U7yiwpxeg
B97b0aEUTraNWOHoWJ8fe/69E8U0B6IEigTwDmwf0Puyy7bOQ1sYqB8uIr96mdDfzRZ6Gv/BFK8a
XHl4AfKk9b1cxBjzh7LNHejGq+OnCzemdREy6Y70p+7vpQlWgwPMi63A/RuX0/fJ4Iw2poRt1qcp
Z9Z9IMYN2zjWn8Cbmc+vX5p6tUDYAAsFurleWpe6o1kVLbelcj4kflefecurqz8ky4GlvZWRKHA6
FFjz7r2aq9TyNcHKCjdV3ESMLSxtGZ9kmvafh0JUByC6+/dRQUSImhnIIKvcbpptzrHmIZsaukbb
XidP6z+0fmceQCL3TiGwF0X3r2bZtw16w6yp8ZdNFkJtiuq4ZrgXJ6fVNeJzLo+3am9BP5tSP+Wn
SKdK7aFKBkz5dW58yIcou0HgPf2Hq6z0joD9ge5GG3htRfIUGjHiN5CG5fJNUA3+u6iDWtSZZPSX
R0fy3AyHffmds6FkRhT7Cn6L67w2GvcVKtoTCip00f6OIko35WJ5aGAwfzYz0/P6L/mDYxtIKUk/
9DJrcxGsVOif2yk8AG1/RQdZfmRG6nW6ZzBIAyb7UQgj2qdZsT2AXYDaZtJiZSybqQMoHNXntmuy
PyT64e+Blx51JHbOInMJ1BWIRLlp21oYDHw+Fi11FmV3ZgTMObtJAqdydkg7smeKB4/CAvVMXr+N
mxpHvZG0P9JQt9LmFEcos0yxMeCLKRw9PvZ7j6yqYzJRRaxCtLvJmKwkZ9obpxsWItJPSJcY341I
s6tTlCp2lQI9NB9xgjCRgX6LYU06w4BS3Kqxqs6idMc/H/+evaUrWILOMSW12rKI2syaC0frUkjZ
tfSDsRTRO5weHEV6fIR/3HlWPVqkdCtpVTIiurkWPeJXbrk0aYhWCirdXttd82YEa52k3QRFkYFq
ax4sT69dIK8P4ADgRjAPwGi2vh2JSRvP13OGrro0uJhy7E65xCE4WZodpKj3995itBh4GLPvdIK3
Gg9A+r1Gz9M0LKUoTmnfThcAa2i11Ez1Bwbcuo+Xdu9CQe+pyirFPha5zdOYFAYlNkCov0AV95Va
b3lhblC7PbZyf0KgTvLIlbgctJi3kI4xl27BXHsSykFYYdlmLVxZPRI7iL+cHpvaWxCzrCRmcFbd
k7aLCrK5ytDikIhdA/TGpLKgzB8+tqJu87omhAWqwuh/cAo5zesTAecobcEpkWEFJdUvehdkV9eB
d6ojN7zl/G8nL9aqX/p29l9/QHjEqS4SDamW0yZNYfLckwHKsSEvMFIuQzBee6uf/6mWDLWIKp8P
zv7OgSQaUtMNqoPC0MF6pYguRb0zYC/qyhkIVV2gojzGz4HZzje3YKb3YAPvrzjJA5Ee/VeYG9nD
tcGiGeAXKomQ+6yNbg1Du5CcLuY5Qnr9hWaV/WKlY3YQtOwZZUYVH0ZmD8mYOsA/RRJTbhGZSylD
Jueri5mP3sXr0bgy3FF765px/UuKttlBYLFzKwAH/8+o+vQ/GdXNDowEAAg6oW50rtvFf0MTSpy7
oYg/PT6vu+sjTIfkn5txN5Q85EUnpobzijju/JdhCGQz/FSrrqk5a2FfcpSq2nv19Bh5IIOIXHlq
0VC8brbShlSolkkhw9xhSoWu2xxKOMlfiEED6nuO/3o3gz1CNMQEVCK/2cVmXAJEsyoZZt7cngl1
hosNA+VZeJl38AbvOABSux9EgPS9eIvWexdFWj8hnC7Dnt7NmwW+hUsXWQwZZVlmGE9w4Wi3yNCr
d7UlogPbOy6O9p7qhlGGoSiyOTe5KbOxDRbBeyc+9ygpfZCtnX15fGJ2Dic6ykwew89ErLEthxA1
GRUariIcE0vRK47pjee9CfN0bg/ykp3DybAfPUvl2KAh2IQzQZrncx3gPf2K7nyXTwsVSb16KR36
fUWT9b9p5VQcGN1ZH6QHlPCUHzV4cNcbOOvaQmkmFaEbyOCUVIUewrXeP2We6E+PP6Xaj/VjwSQ3
Y+IMqFN+gWlhbcp1+sgIBOP+nMj0Dw0g3NlmROoTVbwyzCj8H1SWdu2B2gSJA/iI6sfa3gziohEd
8ZA9O/5LWcj0XVLEDfPGMi7/aoOxPDB4fyBZIL1ZxdNG0rztOPV+0gppLFNodGikxO00vEl7ORy8
RDtWYJ5TACNFCQRFxnpZSbLkltlqY8iBZbQZGMQL+kTVgVPe+XgUbRhlBIrDqdwWjJbJ6keDVzWc
EktYRNRiukUizr9q3Zi+WYwuOqgC7CxLjUkppgjqU7yz62XVjqhTmrpjGNS2fmu8Sbskx0P293eM
sJVGBLTkys4Wqbz4Zt4G7jKGg9OnH+NuiF60bk7xzMKgnDx6H6E26Q52bO9bwkBBmAKZk0ot10tL
U20kXnFGME2l/xe8v8U5zqR8SmZot7NJHlHf3N9pMjDqjoqkk/GALVSzD1pmvppyQgeqRCgnSduX
zubAUL09gvHu7Br9FZBN1NsYxdxOD89jFiz9UHHkq6l9aTPLuOUJKcljz7GzIG4xcDAuMTXE7YO2
OJnW+QYLklFRfDSzbrhkdo26YHJErnpvCbwIeGsG6oHJ2FufQbMq8YasJhbx9e6D3evOl6AsF5Ph
xDZIDpb1Y2x87RGx9mOXIErGBW9eT+i2phTRPBmOaVJPcIFXCqK/pL53gteC9Gqhy/I0xuU83Rxi
Gth/5tSBQarKdFLYRneKU4Qy8fdh0Zz+nAdD/asQ8/xd8/v0y5zY03fi1gCgXgsT2tNMidk6FcK0
lvDxBt1fK2YAKTBAlaE4M7YokYnBhtyK0yFMY+o1p0SW9a85baOYMTnfOkGyzhBWIA7u1T3HCyE5
1SGGCiBo5chvHq8Aj9uXSTOEEwNeX2W0aLAeT85iXJpxnIdbOgr3aiuN3WsnGD5358j6V/O6xj0t
eWIHBy7s/p5Du03uqCAccKxv9bplEhe9oMMA93ifvunJlC9zXKBfNeXDmzz14oP3Zs8ePWlQI7TG
ObPqcv4UONtIvedGNhB8lY55LuHGvQQts7cJ2MnTiH7WwZtwf9kpc6NHTlaCg7l7UPuJtkpRE1em
XtqCdei4gVV+FC3vWVGuko4tPXdc9XpVCIAC0waMGU5VFtxqJHCvtKS6gxN7f9EVLZEiNeTBJh7Z
BAfT0hl1jLxsGJt+eqHu1v1iR21+0rmDr0aHKFPEqAyD0wjeYgiyGTB7EbSE/8iLnZylFH+UHmKs
hOTyyY3q+LfHl3FvadBUQL8E36ViRl9/wAbuNSaZiIsbW/rnDlLy7GRWNfxlllt8f70tFYhw/Cje
U7JZ2+q1ZuTAQFY193byhtcvulB8yt9N2lwdqUztOBkOBLGq0m4iUNisq5OywhPEJG/6qD9pMvBO
sN3VpwYQ0nM7O/JskqZfHi9QLWDtoiEzITaGjpp3AWD5eoGR0cpg0JWLlu0IWDFNPpe5GJWYgP95
hjHsuYkm79rPk/HtsWX1J28tw9wMrgigH03fzQmVQRwsS8E2ji1FVdjWoB7B/wv/r8d29o4L0TFc
XWokDbK89Qr9wvNGKLpIOxYqxCV9xFPR+A16sY08+Jh7DguiIezwtpKbbkzRQJiFNkdQm3H5Thms
ctcmg74g87s3bi6m3x+vbGfvCCXhiVHRngV+cL2yReYpWrEqOa0cA51QEJpjGjTtaVoW42ke0CNO
kjE4TdZyRLS2c1ZV4EXawbVnxZuQD3SGYZZdThwRLzlzklaBNEEKVsAyB+0bLcLqJL1G3h4veGcr
V1Y339cq4nlZBIUGC/IfZAqL+Y0Rx/LcBOMRocv+AlX5WVGGcmzW35ZFa60+49SkHqdXabszUJaa
msbIG4xmunjj58aRvoX6QzdXQjUVICtWxNvOFifpRbWEiMOABTDXIYiOu/h9JJbX47F5UulEqoiK
DGFLSVpIoUMgm/LMBfG3oci8T8XiRdfOGs2jsdMfk4PbFVHfo9hNAIUgovrMPz3hEBdEy1CDkHF7
v/zgJMX4PMWRDXQ4rd8bUmp/D3M3hGbv9S/wQdefLJEPyxnnkH9aHAfPPhSug8CG+3ec2NGZSKP/
l14r1dfCmZGGi8ejbuPerWKSjhSNxjciX5tKaBSLpS4aXk4zWRTBFNTgRQe4sgZkFMLjXF/isVou
9PW1g4f0/sxRYsYl6rhjOh/bMyfcwRlyz4PGSv9/pJ3XjtxItq6fiAC9uWUyM8up5Er2huje3R30
Puiefn/UxT4ii0iidICZRgOaUWQw3DK/qeLJr920+qgWaj34FOzjD9o8udq9hO4jDgZ+fa4ox6hk
b5REcYLYohj63gAyMlH87Sbbvsxd7T2S3Wf+3Ifhm69Ihlp4fIg600VSlyv0tw1hd2pojyN3VjIp
BRxep68CpRns95ZS1q2ftsaRbNHu5JY8EXAI4JitDLmq1A2SLZJntbOGII49+5Jjo+HHeqPd3b6f
Xm8dJkdfFeUeIOVsnvXkylDqiYkOUpB3jnnp9Dn9N1UK9z2Gve256iH7WR1EUFVNjyD6r18eRuam
ojlH8YTayXpkQxh1bXuc6amax5OXjuFTmfPSReGAyEGRVs3n21PdHRCzJVrXVLyArK4HJHStJy9e
YmXXqR8dKHx+ViblKW9G/RLFgINvj7e8ZeuLxEVLlA4WTYolg918WmFqGL1U3Mc5NugPcWMMD56G
As+E81OAPlP2uQTMcS37avbNufnrzaObzlJPN/gBdEg2iazQs1rSEyT/s036yiKmaOsbucsd5jXd
KYXfcYFiVrxLYtmdNb0+Qq3tbOLVD9i+t0OtaPngdEFX08SjPQKGpMv7p9Yaj4hOrx8hggpaV/xe
AK10n9crO2qp4+VeIQP8rtsAOUjzpLoIt97+onsT4rbjQFJJRCt2u2GHwbKrvpZBbdOyDycumimU
OMEn3psNNChCUEWnNUG4soitrycU84eVZkoZqCmWqaFmpn4xoFNYTbl6ipRDFam9qUElJHBgZsR8
m7CsL5qxsipVBlYqijtX4SKNunJ+V4HUPN3+itrOMVxqbmhz0AfElGq7L4ylC9roEswflGWiL3rY
fjopzt+0tLzZxwvYuuC6PBXXSYfmf47Q3nnvysjK6bRJFIZAS2jyTIW5/JxOof3klHESIUFgTUey
z7vfZXFwRITPoEa+/PlvVz99N6pBWScDPe6aO9kjTzU20UssMu/gctopnBAnYhWGwACYQErV66HG
3hVerfFZ1LJqL01bYlKnUNKtmqQ61030OYEvdcU2Z+Tsqu7J9ebuAcpWc7A+O8vD7yCIoN5GQrB9
e+oJGq5EqC4oZebhshrPlo9wm30itTXgKwrnzckO75zNByYbIHTddlUj3OCqPBFDMEaxvHfcnnpl
31N0s0LlYG47NzLEAfDnXBfkjdt2h5qXgPKmoQ8K28CJAI7Y/ZzkSYDVSBdALQQi06n9XT1Hc2Dk
8RHycmc3UeemGsfYS1a32fnShkobly7dllioD25m/J1jvvO1bw4P2c6FSDoHCJJTRiV4C8eukWgp
1DhExrmojLPs0uplDuv4QBRgdz4AzSky459ER3i9Za06MyNy0z5ARWp+SOZhOEdZrFE0VaqDldsJ
U6jVIIUB3wWQ9zYGqx2vyOnA9IFlR/kXObfFQxZ6xidNT3W/r7CmKmJt9PPOfHtVCpA3pRTqUhpQ
O29zBTgKOwrEeR/kWa0FUG6IdesyOU9RZxwEDLt3wKLmRy8OOA83//qDIm6M3pJF56/pvPqiarm4
5kVSnsc0+tyVVvqht/TuibsoD3p7Tn3pueVVkhsdfO29O4CwGoI5XGWwkpu7SJOuW7tlNgTlhDqe
n80t/SZVy8ZvUWECmI4mpNJvPws7iQRoaPjDsCjp7Rqbs2FOup3NCU1dr+5iOv69gTGV7Ty6EzY7
Iw5kJyVEL+r2oHvHZFlYGuHIrZI4r7/3BJVQ6pbke5M/+Zk9Kp+MqUw+3B5l75gQWS8biFAMJvl6
FCcxYstscMEzOmGdw7Av/XlK6+dRL48Y5rtfkX3DM0LhCGDDeihPTInE2asPcDhGQFELodjGsi/P
aEH+2415/yVTzaMSwN78eK9AUrBjXN6u9aBmrlnSLsshQJhjZFPKtgxUaevPMrOOHuS9CVLoVtmd
S5dh27fLmjnUh2jiytH6yL23rS6OP9UoSFtfjHF5pUSJWq6lD9lRZ2jvTIA+pSzAlcbrsYkxh3ky
zQ6hhaBS0acXBPFB1bfyImNtOIMpPFLoOBpvE7+HWjgaVcJ4cdUlgVr30Tmrm/KiTp57Eb1xpCq2
t4qWTr+ITjnI3q14xaIn1Mup7AMFDNs3LPdwyJahKc+4gscHXZKjsTbb1Bih/6c6MAAgKPp5mCzv
oZioh5VTdITR3x2KYjGtZUSqaCGuN6fojBqFSAAARpVbXzrZxaeoz9UziNi3c/jo8ILYoO225NTb
kkTae8pQ6uzNUmm8K+p27lVvQAF4HI/L7Stl7+JCDweDxAX7RmNhPSseILew9L4PIFKZ2rnge/YL
C+HoVt7bhGQD7HbkmQBfb66uKI0ptZsuQalpxx9NJbPpKljJQ+WYokVFeD4633vLtRi3woUkd4Xw
tJ6Yi0k8gjUCwCwR2kW1pXmpC/zYwlHqB5WP3aEWfAOGrTtEETq7otDnkEBXnYpzimnoCxtDUhOw
koOh9pYLdC4tEoqkZI6bz9iEro4HcNwHXti39wW53WdFOXQr2J0QWHKbZ5Su7xashELX7EbICAUl
LIprYucYYNm9LP24rNKDN23vHgZl9n9jbdapM0rDTRwADKgNZFeoTO6jo4zuX10GsVNRIydIoJb9
wa6nX4fKAvBy6p1LkPhbNpYlVVfLhCuK0kb5b641MLhE54YHUcHud/xFw12IzcBt1sNYWZbIYmDT
w3BOknstE+ZDJNq2uaopGNPbJ3l3MHhYC1ZjwSBvnpUGiFcppoqcoG/N0DcqK3qYukYh1dO45f0/
GA1AAPqUaBRhyb2emoaAldqnyS8YSvlshwPuIKPxILJD7a69efHtsNUB87RQAtYjhVriaAocO7BD
mQjUOWzusQT5EvWlcgA73ksNyD1IIcnS0SDfhB/2XDd2EfMFK6yuvikjygJOqaeL8nV87rtO9YtR
yU7zmH27/TH3KhnYNKJCjX7L4jy6OQTC9pQ0H8iy0NGeH+0Bk+/SmsprInsU3qViXbPcHD/UVR9/
Rz8pfGwQR5xPqHWn5zIq26udCOOnGsrcfsrsqPhXGv303+0fubsOS2+AOxypkO1mRn+8SjSP989T
B+tzEg2gazNF/OP1yZF7yd5jQY8GlAWAyaUXsV5yq4CYWjs8SkXoIVDL/XCx2wmFfx3sA65eR6Tq
vakt0BYiXZAJQE7X43WFFvOUjDzt6YSaWGEn38xFA73s3D9JAmEU0kJbck8kL9dDcXQjWpVMza4T
LBmwgWq+Iand26e4wk7kD+6E5alwkQOC3rVNv8rFYBAWBqGfloR3iBB0d4UeGyeMDaPz7e2xt2ag
4Ja8C9QKeNP1xPreiYQ5UCXulwa+0PGwHguTOlouUoy1vT77eXvAvUWjsknVALgWCcPmvuvNunON
OJGol5nKvch0BKGLPpo5pF148EjtPbtIz6FyQOFgSU3WkyOZd8rJZKyyN/tPaWp3SkA62DsH67Uz
ztJxhToGhZGe1OZdcvR2KnLEagNrMKJ7K5/qcxbW+Y/bX253FDABwHDIs151WmH05D3Gw9Qi87Yt
L30Z6fci1gfv+v83zmavU8EBmcgTGADNGv3JHSugW1F80L97bRcBAgAZtF97nIbuNt+wTC/uNYxg
g0o3ounBzspR88sq41rq6yz9rnZx+dcwlY28M8pMIxmREWx7E1TJX/ha6cZZnaz2XlOFEgU5PWfp
F3HmcL3pTvezKTRN8VUjij93cZHpQVgVFBcaDUHT575Ji+UanIze78PCmE8SHm1KmSEx792WVOLc
lOn80kxZcyQSvXPgFrofKjEkJFTNNiWewR6AjplY+QrXRTYgj6fPhl32d2aZFMj0T0f8pr1dQzjI
vvkFJ992EtKwML0KPYgAcdwk94dBbXynq6qj9HgnIKQ0B7OWUJqC2LbyoLd1nvSVSrenaSCi6aD+
idbUoKxy7To3BRp+pEUHW3XnMllYFTSgKUCS321egJnO4mx0fEwVTY+7IRnTTy3j+fADzLeH8JTD
vaXxgyICUej6LpEZVRVcsDu2a2pRAMvTbwZ94YNYZm+1lhbAosu5sPmW3fNbhFspeq8roqBpV6vK
d5ClQ+IPVMeD20d8r9C4hC207hc9bx7R9TiW16Vmq7sdCtSxVAPbHcWHPsPV/FQUsf0/dTvAhamb
VgzvhqboPmPePv2d2LainU0txefk9u/ZW0fCN8o6uB3BQ9gcChCLVQJslCvHoHY1C02/AxH7X6F1
R+DovZHQgwO8tXAr4MitJ14P6qiGMw7pLhWxH71GtwuJ2XT0Q4xGD4LtvSOxrCU5BKUx2MXrsdJR
pFlrKG2gtYqjvdOF4wBm7BOlPJlI26afvERxMx/xv/Hv299z75KhhMotQ0eFx2ITmE5t1rQaLrdB
ZKlYjUxdhuUO/jzvNU/YJ5jp0x8sIA1RSLYOzVHo8uupRpbimorSE0ZkeuorjuIgrYyyf2Xr1cHe
3Z0bAeZC4KcatxVdyPC8NtPB6oKyM7t7bJzsU2hF/bW3K3lvLRrIt7/l7o4ByIsSHMgBWh3rqTVU
hYlsuWPMtg8fo1IxsNDxtAcj0o6aHHtTo8G8mKNTRAJOsx6qR6uo61EOgELcWlfZT8kpqpz44rRh
91Vh/IO45de52iAUYPRSK1hKBkSUyw/67boh+htQOYUFkdPkOeW9dD2/G8fHaixm4Q95O34pZnP6
H0OpeVhp3EafbCMtjg7K3if+/WdsDiX1udYU1OGDns+CMj7ETfSCLdRQIvEHLwbXHUiXX7IJWwxI
FBk9tjhwaBBsk6fYLDRQnEl7qZvRPN/eOHt3OVLAy/lbjL+2L72mDgkaaWTA0aSkp1TXhydKr+r3
26P8urG2a4gJMFURCioLImqzhq7ZtKMySliwpWOfk0GbLkbs1gGof6jGtjs8WUZSPkUF+LwyH817
IxXdFaJpk/uUv8bu0qTSgdNA0eUK9rt8KULLuu/Inw/i8V/o91e/1Vrk5VH/ZKNv3msdFcUCuTEJ
tazp/k2F01/budBU+j2dCaG2xTM5T522v+p62ryAz/e+R6aRXvDmTf6KK0PL8ad02ypoqqE4WK+9
XUgTk3RSY7lIKtcfsqjQDdKogQNNbZz4VA+hewdm0/rZQrc9uFR2ahYMAAiJjgLyD1s59ZKaZivC
iYPnGCTIYy7OKV4lpzkGmoNg0j8d/Oy7aoyPbs+dSUJ3AlaMQAHEuFcnvinnmQCOgm7fiPLc1SMH
3UoI6gLNGN304IbZmSfK0dC9uWFo2265qCZ6r0PvwkVKQtf0bYm4emEOjj/UVfEO2K9+iVP1hz4O
7UF6sTvPReKNOjyv/Rar47Ql/NEMehJlygGkiZWfa6Qtr2rvHkkw7N2iVOEXDDXJGQLny2/57RYt
YC5NhlZz0AsjvqsnqfuFU0nfS7A6VjrXOWlhO3wUCleMMsRYDxjTm22dGJkWJqxfxN9IILY3eQgC
KupofWFGVz3Oblc/6XSu/UIetvv250vKBmJjsaXY+vA6blKDyqcM28+a8t4qhPUJDpj74A24p6hR
k/rzPDlBjpS87xiTc3aT8OjJ2ImtiKr+7zdsEa8uBA7SEeTkK71tvo8qTWkbz5HP6B0UD8MYex/b
JE/fngMQm9Kc5tyQ52xPbRt6kZLnwEf6th98FDf0x5Cw9WCUnShgoTbQsqKYsHi4rLeTQKQVADGj
aLg6vIgoKZNTbXbO8zxM6jmMqNQc3EY7LxXc36WtSm1r6fevR1TVuJVhq/IxzWia/dxr1NLXI8/8
9/ZbtXcofx9nE99AGYwwVKYWSQekugxjHp7rCuTNkA/1gQrY7pR0UD6YmZAcbgPSTBOzUC3JeUAV
MUiwUDjBuT6qQO7tQvRXUZdhK2Iysikw2QbqlVXCUkmTMF/o4RL7muNZTk0dRNy1d/lkH5Gxdr8i
Sj6Lxhn/3LZ5XLtErVP+quiWxYM6IWjdWViRYaIQHVzfu1txKRyAe0a8cptfazOwia6jb2WXaKEX
uClr/uxyv0G4ywJRtO3nP9ghi0SRAR8FwP9mJw4uOtJiJGYyaiNHWbY3T0k+dp8M7DPv/2Qo4jMS
FiDIW0qWNs2uMi09Oa3F/i6apjKo3cQ9O6VxRNzeWzEMrFBa57+UqpdX8rcHwmxQkteU5bKqy/qr
rGfxE0sP62kotPDl9qz29v0SyS8ccQRKtg8ueXznyGFpJ6mJ+wKFOvuqoF1wsC92J0QZjKwWcTjy
9vWEOlWBatLx4lHFUy64e9T+kDbV3VCo4cHdtLcFYZeAYkbrAf3GzY4QuJSMmstDXmVSXNBaV+6y
JklfZkM2F2S6woOLY+9IAxNgUouGDZ9xPbUGKrrArYAEwRzroJKq9z4S4+i7VD3OcWREePXO4d+3
V23ve7JeVENBIRGxbOJiO1GqasQjJRB56r5A8x8wCJfVYzigqH57qL2I7LehtlkJuXNapxWlFtWN
8vESR7HynJWOUvn2EHknp7Pyd6NTAI/kuvOC24PvLSbvJlKmxA6UzDf7Zq6S2KwUcNqLd9A7ss33
mdWogapP87tYj4582PcOA6AuWAZLpQd8+3otddwSUYUdgIWbKmQh0xovSqu+XdYJkzXSu4Vbxk25
Df+6sCd0H5QukCLS7jW3wtQmPZR12tuX7MdFmo4yBFCy9VyiEA0nvL/Yl7OcwOhM0znJKBl3jaVf
jNTA1SNCmvr2eu1+QIBrdEqAPQGaXQ+a6rmeiJYyIdC99Fp12FBACTlqru2NwhXMtqckCepjsytC
BEAMO85obIx5BYwAf5mpC/Pz7bnsnTHCVTRLQJ+TKi9787dLeJzh4Fo9Gz9Bo/NbnBSjD6lnEr6T
2n8SUC00NZiivCzaK2As4vuZtCloOJVrXRKrzGHWuEesr73TRCzKzWhAYyYAWc9ocXVPIqlCEFK6
DqV1cwkErPxa5Wl+7zilODi9e1VjogAQMwtYgTE37xjtPBXgBQxKbJPBaMazd82U2H4ylTk6DyEw
fmOurEs9J4rfpXaBW50ZXmd9OvKS35s5nebF3gOJOFpI65l3Qz/omTMMAW0l+Y9hZskpB+qC+xk2
FJpIzB9v3zvomS1OIjgcwwdYjzc6WGzIjvEKvSvvHDMqz7ZZNd96YxoOMNV7h4HO6AKdQEHhtYt6
HE6uN8Bri8bGuwivTb8MmKhe3z4hRKiIshAOJJDcTEjLssjQRqhQVagrfqElIpgUl+hV8f6AywY1
By4bO2cRP9ncIWUzRCDv0PdK7C70Eyss/VoL+5dsGqaD7snOHUkLgb45sB1kPLcF9zZtKY95i5RY
ZNkXI2kLf8qq4YJKWgOdwXFPtGWPZAp3HtTF2pP0CdX+xZZgvTf6UMaZq3UD4gtK8lNPXOOubHp5
Mtom/W8ymhmmaPzRC6VxsFN2LjTaeiAN6W6T+m876RXwB7p58AN7JdYvdO7/afvGulMTcRCdvNqS
FIsW8uPC1jEXqt56hnaPaXocRxTdoqw9TS1AgZKm66fbW/LVmV5G4XVj4YAm0QxajxKldUH1PmOU
Xg4PNsia5wKrkAvB4aeoV96scb4MhyADHHT2C+nbejiRGUPTV9TXysh1r4oqm0DpzQRzVs1462Gj
cUhogAgVFwhvwjYMmehghmVXBbU3ygfTy+egnZL8EbWto8B8+atWBVaGIvanUYkw7+Ils56V2onc
yUVVA3MYFi+JyvKdxk4vU6F4dyEIXx/1lvq+ovjtD974Zi2/ZXhyQkRQIZNRYFwPnyPvVcYt4J8c
waMzlbL6U5Uv3FJCsaApahpfzXQUpLw6B8ugNEsX/D5PwXbOldpgK5aLOlj8jk4tjPRLqeDtacSh
uNzeo7tDkXMDaKMQzvZZz8+eeXJby6gCZ3bma5vo3C02wXrVONPBY/vqLmNWBA9oTVIqX0x51kMt
/lU24I4qUD2xtOyNsP2hR4UcfVGZysfS6KyP0DKiL7dnuHPWAR0teIEliwQZux625qc0g9CqYNRK
5AqmnuhClN0ffMdlWiQ7PN/ApdejDFjzkvqyT4q+K66GpeiBG7ua3w3CO//BhBaMAFcYJdKtqa2Y
HMUzQyakq071ycg5pFTTbOSGbo+ztzWoN4Hh5LFDN307pY5Sd5SZFQJfcX526+S/UXoAU3rvqK+0
N9JCzkO0jwlRy19/PHSGPYUySRnY2uzeuYBW/Drx1Kc+saq3PjFsQvpXrBG4hwU0uh5KsEmUwaEy
YlXxgJXzoF7deeQtbc3s/vb327n+aYhAeGdTwJHZMi3ZAnGPiHkRiNKWtd9OmZq804nx7lNamPGp
ctzqx9uHpDkA4muRAH7Vn8cgzoiZIB6o7RCfoY+aftKOs6/hnX0tXPeoSb53pH8fbxMpjFnIYvbY
g1pSM09l1SmnZNSne1eGBnoNUXSt6vRI6WhZou2LQCmDza/x4r2yKSl4rq1WrYtAV4riTE1cPWVU
VB6bbG4QOtWrJ4EixckYbf3g5L2eLjzSxT6E9BEWvLOZrhNbjV013GAFUmP3mZiNYOjgfPQi6z6r
6VDfOzpH5faavj4cC3mVEgMpMjy6rfidpwNcqXsEGvinQR+iUB5G8ghfRyHizZcYu5X/UM5AZInh
1odDlkRm7GUardlofW37cfJHK8w/541THRyOXyL361VECBRuCX07QBZQkddjJZadKTMzA5E5dzFW
E62b+IVSpj+ysShhBGIUfKrbXHQnOWrtO+DmPLYp1DOdt0rEP+wwRVTBNYHGHlx8r18MkmrCQi4K
qC/u9uDWfVnnqWnzGRQj+ZxQnDupWK18ub2ur68HOk1gIxC2pkSAptT6A+AX2WWRS2CTqDps8Vix
fLrH3otMq+/60LkH7cO9STEgeTqVAmDTyzb7rVgwT3Zj1lQ4A9fuzEsDBbx+jze5faRtuDethUAL
1xMRk1fVTerbxczGqSEf1wiPdVGW+uBMhV94rXhupXJU0X+tbwiLhyQejW6wQWzdza5F1kml5Mau
dZNI3I9iLJ/NcirvbLbXeTItJfX1UVfewR4xX5wphEWImFb7LpSe/JHaXhuEqVd+SwrXfmw74T52
bWL/Z+al9aWqIxM33UR8yiotpn1VH4JxXt9m/HoMdJfiLDIPWwaIE5IyG2bcwMPtCsdXvFT9WM96
9mBgvvnsOZ36VFiT8X3SFO8gudxbKoALCzqN4A+Z1/WWmNDfGt3eILTuzP/kKLxnb66Lc+yaXxvw
v0dVxb3hgBxBv6XjuACY18MZReyFahO3wYRT0T+FYo13EhcMtCAM15e5eVTc2bk4f4maOdyaBDHb
kn5c2GbR9UqDUIfeP0ddo/lUT837yh2ORId3HgaGWrI8MgByr83hUs2oU1PMcoLWavr54tayOhcq
OcKDABz+kBmtG7Qijg8q+zt7B3gNVUxuUWqa2y6MNlBxoFvbBkkmwi+tCVPvClGvHR8tY3Ir6qdt
+iNuku6qVSAEL7cvsGW9Njc4ESY14qUBxLuwKXIWbZi5bak3gTpI+T2RJmLqbj4+NdoQobgmja9o
EhR4ROhD/Gkq0qPx92YPbwFoHmVWemvLfvvtRvPaOYR43bZBI6b0e4Xfhu9EcXRfO4o4uXEyv0yV
HO6q0jnqOOzsrMV1nXSUT8/LvEkpIBBaWjfKNqhcxQlqexAfdFVEj0AWso+3P/LuUFRjaGIvFcot
hKeDGU3fpEQCpsDBOJ+F6Uvge6c8BuN9e6id80mtZ9GbcZeS6LY1WkoNjj7qG4FUsaO5zkozdLzI
FhBPrZvyc6tHR4nu7SEBUK2X0E0M3JiQ+MQ52aE7arthTDZo2copnpXpqW+t8a08XZTy/t8kQSOs
R6wde0oUJWwAq89zIOyGrlA3zU9WahxdCruTW84mXd9fylfroQal1eLQTBFqTXvjW+zJ7GnuKwVr
6ikGIZV59ofbC7h3IDAWoZhNEspNtJlbFdmVOseImEa6jP2wLMp7r4//jfW4+QAFenpwWst7RgXh
iN2zE1tQqgBJuvhz0J3axMVoHLStETdNEMrUhlKYNyfEtd6eJcJKowKzoIGWVvrmkp3qXBo2aXYg
1Oqvssjmd4amhdA1p+58+0PuHDrc+2iVUuFCnmNbAG3bqpxFTxplhzhMos1XB8OAVwSyt0eon51L
lOiHadHLg5K87dmbk6a3oCrzoDEM2Z5GLakfGwn9D2EgpX1wUdL6GvVD8VCYRfqUSAB2t+f6Gvu0
tKgYnwIXGTGHf71NZ9fpnWLBJvCXj1j6Dv/0PVW8WinNa2NQqNEi2z0L4h+/6GzvSrR+ZGS4c1Kg
U5KyEoTwG17JiiXqNHYx1u1mPmQXOzGH90PtAU8ez3HuZXe3Z7yzW39VLSGbc1TARq4njBx6O4Yp
E0a8InrMSjv60ss2Phhl5zAyyq+ik2qRaG/eiExqkUPIwZywEP7Rq6nte0Zev/OcqnpMMT74RMxS
EfXNR/fO3pYipINvzmWA9NU2rBvdKRoalSKA0Ky7qKncoEhoJYk4Ge7auFXoqWl6MM5GeXHcMft6
+/PuLSZUY5pZSz+NAub68+pJmoWVSU0g0YyZK8f5XhNWXFCy/U9VIv0gV9s7qrR7uO8AKxLGbhYT
JI8ZFTGXwsy2Gf2yLdoHvUjj55mq/8FReb2kdN0ZhY6LTty1JceWrtckfY0cmzeE08fItsJTjpWG
D2rPuiLdXgUiDmFAhfyQ299Uez3NJaMirTcRCwJ3ulnTOhStjETVBo4lMPpLIys+61JpuGjxAc98
ddLNO2cerLOj9G59Vp0pvbZ9EaaXtIxMX+3qJvEVOzdQCFTg/PTm0P118COXb70OCMH9UqDACJ2K
IeHReuVdWyRlPCAk2oxietTn5SWSaenLbiwQwHK7p9n+REs/8IQ5RL462tZdbDRvhrCRYIDjQeJo
4aDTCln/DKQl7EoIifxVadj3ndL/EC1WXlNvZhcNGdRzEs5HtdLXmx6q9sIWWfSpIOIsf/5bLCpm
vYxF2MJywpEmOSvz2Gt+ho6megW9jiKk1zVTcr39wV9vCmJfkzYdsB66Ztv8DVCZY2SSVFviQHKi
+ShOY2+H79sksw6qB78QC+u1dUhOTa5LHmA6IZu1lRNHwsuRogqVzsTJqA7z2W9Dw9N9rYqGhy5G
lfyKP2Rd+sYAFubUF/b499wovXH2jARxF3W23HeubJr8pDiy/zHoDc4Uiju5X1HDraYL5sOi89tC
bd+XfYan3+3P9XqNWBuLD4aQxNLZ3EQpIHvLMEvYlDLJ1JM52M4JVJTynyijDLpkn7/cHm9nechO
CCEoclF32WZnOCfz1ztpEziJKWz0MCvv44zk4UtjDXy2g8FeX06A1sgF6eFw8fIv6x1YpUliTY2D
y3mmlvW7VDdC68eQDvjXI6GRu8+gXqzBV/Dj7QIlU3CetHKZhBeHvnlyyYZFqHpqsuqbTv+w9cvS
1iPfVcvonchjKuSyj0LKJcr8bMi8x37Bq7wvdQWL26eOhglDOLjOh2QuopdZzpXuqw4C9JcwsaL3
TujKp8FVVBGUJfGQX2cRbeQ0M5BLBEHYlmdQRhbuxSHYvtOgSMvCvRzbv7se5td0Gqthii9zVCTY
PUKgFQ95mknDT0vEy09eNqpwwtCD8x7xdxEJZtlx0l86pXblY0+EF31vwHviXKB3Qkd70EP71hBq
+MEYU626Q6UMT4xCyxqHopjt/pwrRJDenF8BgqDUAtqaahX9h/UKATDVI92mbi2c2PMFvuwnqxc5
8smed86myDkfbAn+vvWRhYGEkvAvQMRCWViPh2GKrbXAuwEMZ9H31qyrc4fw0odiQFn+9lCvjxa5
KTkqOkokAGTE66HwARA1JM860Ic6v4auFj06E36c5I7TI7STowT8V49rPTcaeewqLr7lpdnWdoxu
MsA+geCdQgs300lv5m96ImN5Tfk/PBWGEf7dosQrAiLYUHzIptLMTyWFmfnk2KEXfindcfjCUx2X
fkr3N3w0m0b7p6zqpvZ5XOpvsjOTD/FYUkeJYjG7z0g+k+jXvRjucyVBPo5sSx9PTWrXqt/psReh
audZX53WEN8tfLZfaq0pQt+yc6s65yIbhT/LxPraRLksT4Biqv8pjCH/rCaF8qPrQcihKTG4XyPq
j7nfxKK9p3ObzUFcyOajSBT1X7DmyHhXXpjMvjMVBOzLanzTpSm/IvxmP2Rtqv879ViWBLY5x38T
3zXVWRvxePGrDOve93Pk5nRHktr5GPVZ+xWLopk6uhK2+alqoZY/5qnmfpkh2Innoo1Uy8/Zp9Xn
WUZD9MEJDbND4KBN5izQhVpYH8IcHfGTR9jFwUMv4CFzvfGr0UVWd1KMuv+uNHncwsxq4ulScgTQ
4EQ+CF0GrCrTQAImy6lqhOnHLF1sp00tlM8DOk2qLwvU63ytp0Z6KalNvEglIX0t8A3pTnZoTokv
of08ztIrhw9ynJWzEHTBDvb39ipfhNOJZOmSc3YhaWz298AxAw0M6Gu0m+pB67zsCWZI4pyaiT84
GGy5B37f28tgDk8twQvUF6CR68PUdfAlJmlpGKCq2WnMpHNxQ3kE8nkFfVs6G4tvHy/TUsCzjPUw
tN/NGjafetKSIlLOhSvGRypN4dkS3Lt+o3vj51BY8tHu6xbx3Mw1Bz9zVSU5aYVWHyFb8XZdRlxP
nLANpxS+5qIRvsVmoiCox+Pk4D9RENa9ODJTevBiltegU27H1rdB4HFrtuZCBdRqZBTEYBXzHUoq
CRKnRT12QAl0Bb/3qmuqryPW7wZ4qSECRCGKIQp0r0kdv61kk9yF2DZQ2ao6VT8BKOnCj5WVpMa5
bPU88sMxDrVzmtu4brQQLs5aFMoPTd8K/tdZtFw5Xtb67uCW4gJQce5P2ElOhS+t3vlvUOO6uHpG
H2fnRPG0j9wUTnHOutF73+jt+DMPhTn7dRxa8bUuRffdiqvqgytr76/eVDjiUdjy0Qdht+Mpskvz
r7rqAXXGdSufwwxGvS9aQ5MvTZ/OL6FeKT/SUtjPDqJiKqy0RgwnzRKIltZ5lT4pnocMXZoV+IOb
tV4+JlE09k+mKt3vZVObE440TX7fRnMrTukc1epFbdzxB42/7n5qxgRASBpqL9J0O8tXZInUYyrK
9zSRyiQYxYw9XO26aehL6ZbGSehO8g4qOLuLZtr0AhneecA6gPAOfWl6KDkq7a6PaRKODh2EFnkl
tUKBM82m+VFkeQFkHEOUk4Pmzk/OA79QBwzwIFVpCfi0ObZDVaaUw6UW5gQxzR2Tzzb8GC3oU6sm
J4uwbfQbp0mrIOzz6IMoiFo+SbdufkaJihq0wJHwCx2+wvXHUB9+FEhNKsAhx+IfVW1n+65Eung+
pUrufh9j0ShEPK1IT8Af/pey81iOG9m69RMhAt5MgUIVvRXlJghJlOASJhPIhHn6+9WZ3L/ZDDF6
3AYsIM3eay8TfAWs3Z6NmOO7KiYHNtusOfm188c/r2okwAEPjvDbPDhNl9mWn7zY615U+RRWxXjY
+t2JoA0VLja9tTeSZ7CUxZxtUVHea6ev3GydURGlJBeXDZwcb63TLtyS6fPQxdOrsYS95TDixzv4
ZQwdvNoJbrpduu0h0bLzUiUR/0JMtGzrkExDc1SdhV+UwgvCOzJbjF77WWy/aeIj/tfS1d58KeIA
cfYuHP2HpqJXeRWv+0uAamV7ibySCFPC2K0pq3u1WDfLpgKZRVXcNAdTR+Ej/i31s0YNGVwHLW8v
pX8+y+bUVGND2od1d2IflU/KMzF5Yr3a54Y7cTY3eDN3yVVQ+sOSmXoN1/ystavSZW5En/cy5C+v
+s14l/209l+Jw53WVEaRdaqamQQBfGqqn/XaF3fDEktB9NFofw2gtUZp53nlo15IW0bs4PoHNgRt
obUE04NvBcLNwmrzfhslojn1NUqddMWt5c6tYsUSbY14LpEiuyeMpsR1a4o4uImcAmJkufmjfUlS
hh9kTdPWQZOWfdS7WUDE7I2XSMKXrNVlv65t89QXZ3htbff1U0GCWgGptwzHtCvaxWTJCu9q9dxR
Uoc4PgE5A5qyu5CGqLwoTD3eo8oPf4z9Eql03olzyc5pVeqIl402qadYVFd+47UPpeWXlOWeHqMv
U1u6p26paaKCsvOyqg5Lfa8LV9SPLgG/MpsaNQisaRnhprRGTnywZrM+RZ6r4gMONPGMpeu4PkcM
Hvps9qoCUk4ZiyENCTU3qbM2tThaqq8QNMVFtV9P/qLEVbf7zS+roG29FE05bDmBP5V9lDH+pRlE
5ig5FLyyPY3XtSQtarOWJ/JPz8pdv27v8CaHSeLiaSOvkJyGY31qinGo0qHck+7WlGH5h0lFFOUQ
+TfvaPkaY4FIbPaPdWGqm+JosgQH5bTeKx03tdCwNd5p18CO2dnI8AFHkq7I5FjMcHKiJYLi7TYC
pNEPZvvKsoakZCvu3pI1OzKdW5dlN/JP4+RprNzo3kSO/72sk6W+2MdxCR+QA2txlENSdcdeSPtx
a4N9O3tX9vfRUvFNSAeqiEmpxc6ydsV42bhB98M+28tkJJTqR990cXUizbZfrzaz9jq1hs75vHdq
5mh21+rKYPEZMK9wh69gdr7BXKpfPrcb5ubpskfzTAgcQdGL8tguAxoUeez8Nn40yiG+ZXXmKDhA
JN7jXGiIOamog5WHT338R606UHAPZP+ZbWmblNwXS1wubmH/avxdjle77pxHUjU8nTfTEF61OOyN
p1GIKeYlDeqpCEOqR1u54f64qKa8tihRqSwKPks54aV9GZWj+GTVlj1xIU7dj3o1g5uOcrR/oq+t
3bQotvlWFSzzw7Li73WFqdU0wPz3g/oYVElyEa5mR7BEWq1KJ2ETllMts0myEeLPQffoRw7w4pR/
nVRqxlK+GVcJw0u2Z3gs2b5Lc+aDJ848f4EfMN+Lytm4K5XC37HVhT1eDc7IjUnSWP2NKtMneN5J
hiGLDGTlq6U2VZ355IGPVAeOdUWZGiCjYtXv4kQE39Ai2K21jz/gNuAwHzSjTwT07H1WSnIW1ruu
X+Htlm5qSV+Ul1LXm5sOnhH9QyEn9IDDblx528TYm7zslN71zcBEpUqZruwJwZd9cya/VM59uztd
koZeV+h8Y1ubrDSO8OgM5hgdr9g3lYZmY/ijF3fIoaLtE2jHNG0Xhd9s1UFEQ/fZFk1TpK0cxvvJ
aqMf2u/415qwDPADWtV2PzaoI7Ky5KQ6jnXSJCk8guZLbTXjIxNlf85N60TrET/VxSWypp2bjMup
wPQ+GhGLDOHiNhmtuDqKsdwAIUq3slMTr6wONQXL7ejI3cDiWZ3lxnFWOsWz/MTPglEWT4R2A5s7
5Vg8WZaj+6yEUfNjLZvEOxhpF/jAjzafabOVunPkYEenpVa1uhoDxBNf6rqmkosaHXyZGtuaM7It
o6/xDvpxcAOBd1Tk6gKftlqUt3i9F3EKiKyX26DydZTu/F+hCA7gF8nsWiJdB9cD+Chry98OeogX
rpXRbmjeSe/kHlX88qzs3PU+0ltD7Fdhhw80VvHl5OrFynqe9kp6aYntcYlDx+QJTxz9xmUnypoI
6FNbarc+2iDnSVqMqvgFhQCxLyWcXT1H7Th5+Rh645fGiUSXNr5xbpLQ7HyWzvE+VwAM2JtZrXWB
JZEVH7RrfO/EWS5vorNJQio3x/4NYBCQT7lqSoElLg5yFZRNtldUxcUaL7WdNTKoVDYGS9Ac8K5w
XlEoWOevUTosXcdrD23hxfqIp0v/5A1BSYbo5m5j6iW13FMXxfp3FLHcG+3kw452BOkH3BL9UGVD
2cTLtccB1VzHplkH9vIE1wQLvehq72Bip9siVXFkSyqZdeG83/r95BaHWJdiS2tIctyrka8ANiCY
LZkweqxOGpmyRochmZU3U0COcKljc1G7lhMdnaF3vwQ9MPAJwx82gVxt+5H2qG7zyOnj5KZqyWRM
7UIst8IL2vZSOFxW6ejVuM8WTE2e7Uk5c17p3f5B5pqyj0XpKnVqxCK/RPbKKIkeonwIFhqpTFYY
waVBsowEq04bI4PZJmipDPv4israQ4wOVNqdAK6s8CCZmNqYtXvs3b7ivjkyr7GqNDybtRHwQ2Y2
zdwQkq0o3Sn16TlAq8hDUBR5iFAyojWmT0US8H4mLIa+TiUOPyzOaoszW1cxBWUffG8nd5aZICWI
w4hlzVUOfHKjVol32mRPkLRchlUWKEUkt7R15+m2X0VrUtlFOxy9cBJjFivWbRbuIvCOfgmCkBZB
AmOcb49wiyeXJh2XUf+cmjrsOXq65HMT6tihglR+Uafk5oTNqQgXCH9MdsaYMow8zrSF1vxC4exT
qPmhiVO5lN6vscc/LHXJj5qOsSXH5lPcrwkTDRzRojQIzGpQ8I1A+10SiVxHXjvlA9zCIIWIPo5Z
h4yH4yxJiB9Ru9VNJ1HX/tXurQ0/A78p59QFbedn3tAQW7R7fbtnKBNXJ/N6bR6CvVpwmYNv8VuW
ZSjoCOroRg2S5BS3j/uIKxBLqoeCY/ybDmZukIZ1uaftHu43nAyU1d6gKE1I+HV/921VPKqul1+n
vbO6G681m4W7XLDmS+VhXXNWrBRZk0Tti222TWamWNyQqVKcXDflFjzyRRwvU7QBRzQXbpTXvVk/
l80Gz6WFseZkvim8JluDMrp2MVwJ2Vz2eBssG5e7quO+RsvGZPRQLKEvKLZG69AoS29ZMqnwTxjs
QXIdjHP1uSJ4hK+vzfpVa6ZTh3a21OvgJ8BajvGjS2fwjZvFk+c9rJ6z9SB+UtysrT1B5myr8ZM/
lJSZpmz4zMtMeFIWSjLoU+W53Zz161hcuxIjumxBYOod6rXqRGZKWT0bfIQlfFcF5aVOal1dj5Ve
CnJrwmVIwTXnZzWswZ6bqfKHK7zlg99VVPvtoZ5H2vHQWcroYkMINhymOpyXVLWJ9bL3rhqyAMBw
OLndqI+hq7s4DfoQGS3/BqhYZ9MJTKYbdLpHZm3YdslYH1ie/k+uvuJHZTWYR6l11MSHc553hL0X
82sgZ+3eRt0uptxL5vD3ypSE5NB9FHTSFKbp1DZ1c1iSBsStJRlo5Nru+Fd2j1iyV8fa3V9alixj
u2nOxgRoACYmJPX2eyvq6qps5nDEngQbmMyAiX1Rlg+9kjT4jo1m9xYH46T9F0wi4z+RswXkWjhz
XB0as07RzdL582Ovw+obZm2hONTGntoU4Hbar3ay9n6TBTBfxlRcCcmjtvjl2K29cP/WYApaxfrZ
HZe6vJhtxHYXceEtbEB77f90i7s0eUth1gKE9t7XtRfmh46awcqIOLFHQJguAYQRi1ovzlq3MQ3G
3ZdpYHwjMx3r6NFSAVMSHKN9iLAFZnbc3MVwI6irOFwG5Z5QsZDG2svSi1I8iOo/gkiBKkUlgC93
D/v8dSbY6KdupqqljWp7cYA0pVvamYa7iOVP/ty6nDueaq2MPFCViQZcUcu7JSp8vgZBeGBCkXEZ
J/DKl6MtTfDVHg1DgjBpzJx69RANacM50+dqtYM/MgzpJ0x9HnniuUDf3dTQmllf/N1dPy2fEZ6U
dVZSQD1b62jNFAardSEZ0MQpmjfF5Ww009kW04rUKxYybSdK/M+ykx7R7avRr1Zfyjsh6/JX1w7F
l3Wr6++aahmsGhfoF+lg15wVfbm/bGSY8/t8CyWr8OMt9fANKTNXwA2M6M3q1KlL91Zt9DiITZFt
5tvqlCdD5vKT2ob5aYtr4JZpnJqWZlpyLSoAaH2wKm6IDGfv8VMcEbGa+uWwPnJegyE0q7X8GC1/
+CPHZRiRK9WRyszut326Y933iKGX91zoor2kG9B/gn32nip20O91HCDuCaCTgZbfBrpNKi9EHiTt
cEkLPHTj1KYHJdfe3+IXSWdo0gq44YfjTEN1gNUSNbkcQ8pv/I4nJivBrh7AcTZBbT03JmMo06vH
gBa0vvKSHW1A43beN1WF/YN2XfMjacfW3MhNxAujySUKUluG5XhTqyruc9pv/LDXZBkO9SST4bJl
dPBaA/VfJ2RB9leYSkaPeJWdDeYYO44Z1l/xlFO/dHf7OprHojXNT1TmyzXed0WV+XPlvdRzm2xp
3/cAyJpR7m007UNJelOIdTAErnZKJ90HX7pu1QUnaMiRs2yhud8SAfrv+FavLjiKx+Psd5WVhm7B
Yb5ynzEiswfLzjrO7Mfd4dpG2TyDTcKMC/B0sp0BoLQp+ycnVHq7At3wn3eqZaZ+hsY5Xx2SldIS
CH4HcRTrpenATDNR2xPLR1nA+F1HBF7aqK13siq2EpFvs7d2mdIC3zMXkt29UB6OX2WStPGdzwjx
jyAR92WQNLzsxXMlXW1tfFkW3dJQstlyeWQ3AA4Rl6PvprLpFV7U4dJlIsEnN2tb5b0E/sD0YiYr
4jx/sXrnRlbefFUBZBTpopDrnjZV7jIv6j4StNTOytBz2cdfy7bWL5ByB3nAj69sDkUVkCQwKe1T
GDBH/1Msy3qzSbO/ipYz9dYenIUdivZ7PlEKm6tgH9zpYpPCugg3u9QMhkJdHLslSfrTRP3yI1lX
ellv3N3jWHiyO3S+bB7JkbXu/Wj0nydmqXWqZRg9oljuvsl6seq8b6NgTCfL5X+5buSSZ2FgelrD
xS+AAtaNq0PRNwaZx0HeHqq5OHONp/mcKtlv83eK2uZLpWMuxqiwxpL9HzPHgvqrL8BGdo3G1WOD
tG1DtxVt9ogNo91jkNFKCoUkqH8VngmmdDYQtPAVW0vBRMaduhTN+rCmUOndF8qT8MkXazRlWsTr
VTmMTpKOUWBdCrPN/vUSyuXS6E7XF2Jzq5duB0i6qfB5lMcSi96aWt/QovjeGHzbaVyqPADo5npo
AKwu5igukmxj9P+CHVDQHFGfDcFBi01WR4a45SOMKUGuigM4NQ5OcoI7r78Fco1u1Wq1DNla176E
3N8MTJgUG6HtkvbGYZ41p65p6wfLdbjblTZTk/dzX/wo4f+NqTSKg5EkZzRhsdj9LrUpp56LzTiU
kaJv5zw0xfRlFz0cWDVyaqRYLqoXhIvWr4YF8GuG2VBlzCyKr37rNvfTTAWR7Yv0mI9j6nLSuwLj
q+qx17kJy4nUQ9OJK9Frqzw69mRdxRx8YY5Dit8fJhMV/UU7ib3LQsITunSsQy6eaQqcG9+fdZTj
TkDtRReMhNmN6uqYKLccskpJ53IHqGe+MEh9apiMBamuVkrXsDNLDMgu5x78LPS5qDltqTZK2H0J
x8/GsDhpbiM1JJRHwe6+dnAyfg4+xq9Z6wiHmmDG0SIpaw5tjXN8xvhtitJkKNT90u21c2BndBEu
HhtRf36iN/8UOsIuaSKq/cvsBYudtVs4eIfZAvOhmnB0k0XD6n8ZBJzu64r4JTdVEE1uN2tLnEwm
nXNv9nObyeETVNdwTYdPBdEgZ1KJ6zwFFNJTykiNsW4n2itzLnoyTMes50hiJIJRVuPeC7qd/rFw
u/21g/QQXw5+r1/iui4fQhkf63K0p4vVcioF2q5ccAF/a33oBklyOyfb8pWRRTxeoJHqrmmI5Ksl
Sk4Gtbr8F21nuQ/7sk8JtaWZ4YrSDtyPXEUkVcU72G1BEQGoE/mClrP1qvzccJtDObbxgYO1TABv
Fi0vBsheoEejwPxiIxNe3CjhVRyW/tLcbX6xfpNc208eH6eGyzW7f4a4ouo9u+XdzF4yrCd+43Dv
N81IGdusBUi5xz+za8KzUqyIoX/tIhG0oxHLPCXqwkcX2xk4gXzYR28pwPaB9oPv4RpRQbiqqH/B
jcDuacb5s0kjLDqSWwa8gH5x7wNQkW8T2IeNFRpwfAsLQRM8E3Vf9WVnp0OIZxjJ7+Fc5kMv509+
QmbYtWawMeWbQD5HOxyizh3DfSQxhGTsH7BJ2vG4WfTYub00XDauqsr9lAC6vyCP9s6wcUDnshlG
ThcbqJVO56lFS1Ypp4RjVEadn7ZNHIMBWdwdXA9h2ef+3mMqSNHniGO9t1AhczvWiS1TTy5bcDTe
3Fl3HdgzwbZjK+bx91gpVd2tZbyQXTDVLQUPOZbexilau62bC7FaEFBMCaVT3ema8fSWhZMn9YvU
Uu4nCpixtNKm8OA2JSvkTYzp3Mp6dufVj3Gjd1soUmnZhZyDeSSdvnnyylCaIrWxFxVYiG7S++QT
vtvfyd5abYAYLh3/YrJDZFXEarpU2b1tWV/sqlu6y2ZdZHT+77p6uK7wq9DPoWN2Si0r3uPhNwGj
LqUNYz+eMY8JSoZUD1aw0Obvi+1cBGvrLrfSB0RnYjCa/g9G1mYfMsbJNGJHNYZl8adI9oj8aL+Z
xPXUE4/7pSV5ZX6NHe7OOzseijBbMZ5fPzNuUfanzoTUQlmRhJ3zbbDGwA6PQjAjvCgcYxgqT94e
76/WOpwJPZRz1Y8e6mx74jGKaWJ5juPeuBIJJ/jq+ZbN5nai0gUva7EUxiA/Vv6E1dMAQQEEhokK
Lg8tbwfxxKSj4MIEu7aeu8AdqDT0MgYMSwqjNijOsy3ZUgG8i/hnKL0w+qnDuI3mU82ctKxSfw2b
cQKBqv3u6xhzy7wmtK5FvsarV1+vdS3m+2CTmGNn6N6w/K6itYiuV4Vk41R7xnQ3Nh26f4pJ2Fhy
AXS+P4Yjf/+Q2jGjAiz8SfB7LetyFZ/CyrbW78W2cm0wK9mSC8X65qeFTpucgMW1uXRmw5VZ2S6j
FOC1RV1tlsbUOZyi1lxM3UKWyNyLeuGq1FNzByGqksdhifRwpXZ7b3ITdF77HWePQtLnTrHKQT19
+0JBNdnTpt925+BZWxcxywBsybbA7+OvLTvmCU/AZr2ZtoBuZre5X/N5nbFFwO95+6bLtfqt1t1R
lyGHQHtY/bb4ZpVqsNPSMssLLpule1ztpH2qh87TKep5QcgS15+f42LWDt/LqS0iei0vWS/KkX8p
497YisuS7fKqA9kEBxuu83aCmOm8IEACYwrA7JNUJ+BwKaIa64FJaikObdzs3zcZDU/ooZ1PW1za
EQ3TVOeTrOqeIQI1YlpJ5LYpI5Tqtqf3fohx74DI7E9dkBZhUX2fp3JyMhOo2aTdOG5fO3ffFgpZ
Y9sHR7vy14Yp+ddFt+uVRbEvoMUM4aWeMLynSQtzy2NfEHLZXnpNI+EMzPsNYyAj8qE0/vXA7lnS
3dWMb8atIKDXr5f2RkSEZC60DbSR3jh2qanckYwABuNM5gGBfna7s34ahzECPo2E6Q9SQG8/7BWT
36eGE/GTbakJTBoPU8IhgqjamGt4kBCEE0L6qHi7n2oZQJpuB6O+wjuKn4q2c9pj2RdR9DSQ/P1F
EmgJYcdfg9dkMO0GGBNM26HYgq7PgmVtc1Um69nboY1wasY0TGTLSgruzTQ7C3YdQnaXxl6qiwUy
83AbIGWqaakDru9E9WAZ2Mkxr8FsEuxnce3qBtF6ILJRF00J9jyR38vF3zP4lEXkpzKI1HdZcjfl
69bB52ho3bmN24TkW70X2wWwVukfpnjqqmvYVFZHsmHdibwudv2yQxOYctrI7WcXOtUvjOzjOF2q
YL3uMH4yx03K+ruaF+jKcVU1D/Po14wu3XiAt7jtM1OW2VXX9Eu0r9jwJ7dneUOZOV1YzRlMH+Yw
DFeZ9s6mJ/lg7MhdTQkcnbisjPCtVBb7/FxVdMYpWVyY50dUOurgr9v6MDeeGXkla2CnFSfQnpYq
Epx4TgLhqjQTx3mSYK1+coA0vzDYh/lgWkypM5YlwHWz1+N1uVJi5QbpjuFwO4cSBnstv7XS8z/Z
yVqIlGOfdeNO2+zeWKNSdWozCfpallMo6PEmKN3DpJr4yGEUV0fCVKujtkdLZxHDK+conGR6DKZy
P3P/Avd2KFX4gLUONq/dwCGeWnsbb3lVb9tDDTX32aul7K5VEg5VXvimKTMJ6WDOi6AoY2Y9FBnH
WDEVP0MIwPom0OUIlukE8ui4XdMd9egn4D80gICw82oyvTn6e8/d62fCwQfnCxKLfj9IG+4buFsV
lbldJTUu6ZE3XTNJ2YavTrPHdb77VvwjGqbYy6TsV5OzuXFPaLq+I999nRL/UtrDfGtWUq4ynJBA
2eOu66/cwQLCrhw6uSMFgvtZBkb95gxluNXW9hksAtm2aT9XJ85UQxj0S9Oo/aKBSiHAYC1Gs9CD
2hdVqeCTs2JMfO1w3z3unRNSD/ydpPkvXhlscWyVYlyPbGq6t6ZHvZg3TVEFDjs26titVXBpmg+f
8lYKi8kvdkc4gONMl+B59IYJT5Miw27v42wcwaAjwdcPBgfuUwunY928MqtxI//gp/2Ln3d+6P/o
oCgyQRTP//z/0O916XATFdhS+6QMX+OTPDwPRAycOkb4//1RpCZD1sU9ilvlrWALBx5HbO0YZaMD
r8CL6/lUhq0+VY7sP/AqecuqPfsln1Pa/xcKgRPdG4ZetYw9287EWdGMfdoWpCW0UVeftqYJ01Hv
H4kY3lkgZ8IwmdTYm8EMfPPp2m3cCygkCfyBzb0Uu1kvYw7SD17ge78KRjOaVhf7038tEMTsXdSu
TZJB4SNwdoEB7hVOexAmYOzbqOADOuU7a8Mhx92lkEctwaT+n2vDhSE+TSj8sySUP2vfbg/lAse8
1sNH9iDvvT+sEXGr4mBnNb5hiSKRk6O06iQDAVHPEAKiW0HZ+8H7+5dg77wsEnR6rIgQf4W3Ot0x
UAHdIZ/JmgHxh3Z0b2FtOAcVW969kbHJGlEVTzJcnc9MFnXuwpF5/s9nCRofON8+dyaKmvOr+D8b
jtYuQqbBS50U1PmsTqCqwNLyvP+aVeIg7jovyRjkjvRn782D3KZCyU3gKSrdyPgpEQPwyRZ7dL/s
y/iRbee/l4qHCSQzLai3nJPJmw1nVc7E6IQW3qra9SfzE4abG54IXxHa1R9lTL8VbJx/2VmrG3pn
23l+4T9fYdNMTsGYA8ArcuLbMep/SKbUR6qaX6BfXYa+wj+0pVk+kPL8+4DmuWeHDvbfmdL85rnh
GiuLgp79EJjgOBLXlUntR8cuGceDVYZbZjudc/z7enn3x5JYzJqBbIwA558/FjLJ6suWudIMmIGW
Hao7HL/tuBI4mM5+K3PXkTBJMff/z9ufn3sOEjnrayMUQP98cu9LAoK6NckKb+8+C6vrnzZPAKUu
69Ld//1X/vsAQMKL4/H5/uM+emscU3tTMxqZ8Ky+jE/2ssmTszNH+PtT3lulAR0t0iL2v/PWfYC2
vABGjThA10ChGB6YW+m+u97gx39wA723VgIX5Rdi0ug8C/rny9vbZJIRDkxZAlvrbp234s6H+/PN
wY/BzvfeL5aUIqAJ8r//xPdeJP53pKCRqIiM9vwK/s/xYjU2+Kems90Xt/su3DLoDiKZveXw9+e8
lcqe9yDCyghBZ4D3mPfmbpgsh+yDLUyQEiAVxAKWHdfMzoGJBPJJCAyEz+jgVUGCvFu8+L9GVZ4f
zzEeREwu8UV9G/2ujct4luFyVmCSnfmYtaeNGxE4tzR4G9rzRw58760cPBvPXqweuP1bf80KE45m
Q8aaxdo2RzJgHgtCgw7ko8UfXFIfPenNi8VBdK83yYstwyHIRecQ+NC0xaGTo3/592/47qPOGa0u
thXYjb3Z4MBZRakKP8l8q/Z/YlRBErpXj5/Huvooo/zfpcs5Wvv/P+rNZUSBEWoGTUlmqgSzapc8
0RL8LCfjO4CQSbbk33/a21PTDShczo4O9v8cnoM3z6O5wcxNtzpfrMU5oT5aoWZtybE9Zwd43mqO
UQmE421i+uAke/tS//dkjIHQFJ5v3bfaxcbVaBpdV+fx1MZ/umFILlumvxjjO8MHe/C9R+GYaHM2
4zYY+G/OmBDjfbHNtkY0a+I/UOr9DFnEp9ko66M24e33O/8q5GJnf+BzGsPb/SaEVm5dwmK1vPWW
iYvzWXWLShlOhE8iFh+p4t6enjzuLM7FKQbOIoaXb36ZM2uCT+LE5KtVw5EM41PwP9EEGgqGpsPA
38H07oMv9/ZIOz+U44S6zD83esmbIrQOjJyjAWZmzJDznJjTXhisSF4UWuEjFUeQA/IMV5WW8Y9q
W5fn/7xkKWn4irRHHr/5zcY3JUM0tXVz3m1qPs3tcRievK7UD10VBzmj1gHKyPDRj35nDaHMT7A2
S/A9RDX1z/vCaIp5HjLnrWqY04SutWdUqOGfUtVwCf7+E9/7rGc1vh+fDXBZTP98mNQQQ6jNZoRS
Xp0lXbjcDaqaHgpnq46zhGxmjYP9wWd13lm7SKawacV+kHCPt07loo5Ku2zHGSa6cu9cYFumLnE4
/xTzkFxIsyyfompvr5p5ch/p8MQXQGEvlyh2Jfk3jMqKpKtBppBr5MVQeKlDuPhHFfS7fyUMtbOB
IBzTt0t+pUknVbqBlGwj0JNzvKeskuBCCWu6UGEgfv39W7y32iOkLgjS4S7Yb6s7xJ5954WLzj1Y
0RYcREsUuQejCbLM2l+TpVofUC8V120tposCzwtz/Ptf8D/Xh/+rWjtvOGqjkKR7TJGhUPxzOShA
TvecYJS3Y9hdA7t1x4j884uorNvDOG17NkxzcDvZ+5gHYoDGzRfOpdYtoxQITn//c95bnETNxNTZ
mEX4b614IPCXxeAyYt6Xqrvutnl7NDbiCqsKfrZjGTFjWuUHa/O9Z2L5QO2LSSy31ZtrahG2vVtL
Oecog5rM31xzHkXN0WOzxaZNGd6BJnSFH31wc7z7XMICzk6V0BLeJqI5TMH3CpiN8HIvZH4w92fj
WE0OKdOUCtmsZVfHppX+B5/83edibng+5RByv/3iw1yttQ76Obdd4V1ETRuG0Irn5rpA9X0ww+Yw
FEFM9sG5c36NbxcaW4srDENsDBzPe+H/FMUL9F7teig9MMw0L3W9TgdXh8HL3xfQOzuKYB9k42xg
/CLf+gjAJRXBnOxTHqqhyRNchy6RBUCimMo/yJZNNrmrm1EaePj5a+/y709/59Wi1rQJ8PQdWHtv
6w7qhE21TsVSEk143YSw5mMymU5UqFM+9y7+AXL6yDDnnUOLh4KmUBWcVexv1i83GU6zCXeW1syQ
cU7hdt4A1duoqLMoWMx/36NYHbnnS5rUZfvtHRlPZ8PlMJ5zX2zW9RRO6rGC2TscbbSRdWaLuTxu
SbQ9/Pd3S+dPSff/ODuvJbmRbMv+Slu9owdaXLvVDxABhEit+QJLCa2FA/j6WVHdM9Nk0YrTt97K
mCQyEIC7n3P2XpsbqxLF/P3zM+KYMFDTj4E0bWO4NkoVjUYrB7hs7WsVvToGwX69+R9cVKe9oYJG
OZ+dv79oWw2ZXBrszGaRNsdFp+/d24b0nrTtEsq1ekmw7lr84k35yXGAYwCPsMp9VCHwf3/RNc4t
s9TjMWjiaqDJrU13IxmbJftDjwX1rz/hTw7pBFvgpuap5WI/Fv3ziIJwmgUHrhVvsYZ97GCITbuT
mGO6I+5tT4PRvRuLrX/+6yv/KXyUrYdBKAmyZ3DWOfL2+88p1xtb/OqgJ6JTwHxi7S47hpBfGDDW
XdpqxKNqbW+8223c4l1Ho4yYQ1LlQ0nw9wPTGASJqqhTH1UTfoG//u1+9laxL/Ni0aSkiPjhSzBm
IUus3OyLNmI1m6x0zEOJecFkXHbjZP5PyX5/3Ax613RgOZORlfH9zVhTW7G6jpIlnehZGyP0ApXm
ZJipo/qfbwBnPjC6UeNML/4xDIdZkTak+MGCGI15yJH3seYtD1lgqF2c3rhy1KoI/vPbSSAu3DsQ
+uTv/PAiYWlrTETcU2BUDb0CpZ6uRFavgRMjLNHJerv96+v9bCWGsWc7Goc5mxSo72+nXcvkbq71
HMx6LEdLOil46IfxAfejAnu6ii/Npil+1Tf42UMDyJQcF5CXZ2ri91eds9QRCZ6CoJ4MzTOdDmVZ
mUk+wkDpjCTQfvFN/mSl0FAI6xrfJ2EgP16vtVmBGTuLwFiT4qI1sv6pV/U1pJ9WvPz1Df3JR6NT
DgqOz0fL1zz/+b9t38ZGr3PbcsEYEvmlZXcWNmITA6I0If4GFb/94lj2kwvquKzZxJn1ndl+31+w
bnQcKJglgqJL4l1tis9Kz9SIqLQW+lHT/uIB/cmtBKcJ15cJL0yJH8siBukTc19ZBAOLVoCyrwjR
Neioy81fwcP/oLr9cBQ6n4NIQAPzRTf5h4XPTJGOmdmyBGOerpGhQS3oMmm6yadc8U0xDpSfcn2d
TYN8GFr8NcbgbFeymJJvGSTsN1zdOoQDrY/mcyCLpRnxXRL306VN0XfgecijGhNLlCTF+Cs82c8K
BnwKFKk0HY0/h1xtikaEJvq3wOiHBolQjBHLUBfjSERd/dSg5OAUuy7Js8N+vG+6DO4IUiHpc9Sa
DFMIQIDB/+tn8yd7GNMAxmQKZx2LAdb3j4osNYBRex4VxRwlxEaVfaYvzVBZUHS1il5Em+QMmCsb
7RcF3M+uTG+eRjazCEhFPy4zxkQefJosQS5bHwRO6BzYt/ESR7kRKKNaPpnDnLlicKZfnDR/8rgy
AmGuRMnG46qq33/kBPdXPbbKEgBFT5GXmYVLRqAWGN38qxjunyylULbP16EXDt/kh8+ojWWisR0u
MBviszhfF1WIUmdhhrsgbly3PrI6df7FB/zJ639eaYig4GAgqz/20FfFmPqiwdjerhBOZBSxaLXB
dUSbWGpWANAerffXj9Gf7ilPMwdM4zyboJ33Y4XC6L9RFntaefuy4XJQ0jpUG12ESCn/07mgyqV4
YCFUcIqx/5RH1+blbOYWHIyz6PKA9y5zi9lGZ0RH+xcHmZ99KkhTGt+gDbTmx92+Vto1t01pDbAC
06Gven3yDEQrKTIlUQZ/fQvP2/h3KxsQQRqTUNJpsCK8/eFNtLHJoIQFm5Ahl75Egc2of9saACx/
fZ2ffCjWHgoelfvHf873j7+SAD1IOm0NyhkOgo7nC/8LOb+J03Svf32pPz3+Zy6iydGYFZvS4w+2
5b9tfGbhgCA4N8yxrXbROA1tMOCu9MdJWne0vtcnWSnF7q8v+rPPR3tOO+NkqQR+DMNKYeRhVlUQ
HSFfg5uhZrf1Ss/OGhHH/k8upRFBcP5wnJW+v5UmvjcF1eJZ3zSSUmsMqJbgzyGJd6x/zuP+1/vy
X8lnc/3PB2H4x3/z/+9Nu4L4Sscf/vcfF9l73wzN1/jf57/2f3/s+7/0j6v2s74b+8/P8eK1/fEn
v/uL/Pv/ur7/Or5+9z9YIPAF3Uyf/Xr7OeDc+eMi/Kbnn/z//cO/ff7xrwBb//z9t/dmqsfzv5Zk
Tf3bv/5o//H7bzSN/+2un//9f/3h5WvF37t4LV9F9qe/8Pk6jL//phl/P4txWFvxuVjn4dZvfxOf
f/yJ+nfQxn9kK/zztMD2Uzf9mP7+m+T8nTYZSzKtI8pESlO+t6GZ/vgzxfo7LRaDkoojBgIHTr//
56N/9yX9vy/tb+CDrpusHofff6MY/P5xPL/NpJ8TD0XVINM4+jEeqgJ5km/qtrjOgm4Y/XPTbacB
VfIuLuLmMa1lge5UNgTYHb3fLdB49ilkm2uw4aZf21gOBrVHEzxm9m4ppP7QKfLm12hOToOjYKQ0
IT4l27BgD2cCcEBA3OzblhEitkXszFClTXEERad+qs76Us29123x7bhhBEFe5DXNbHNywvcoL+2j
PrKyAgDqXLXTDyVXbzn/I4O80vrF8Ne27vaSUwNRwnCJcbF1dmKdj/g/z5Jr6UtSnSdiNXfJNgUD
sor9qlB9L2Jw0e1JzEPM9tCCIXTTPGuCjarcnYlIWIs+vu+613WF7LhkRgRzZNklOn3VtlPuUBHv
HK25HHVJ3xF+eo+lJUzgJ6XLFrUxawsZtbQwIDeZeOrkwglmQbeoS9OrWsL/Gw8bbHTdmzLzQpeK
h1gKBixOelU6V0qZPaVygRBx8USZBU2hg1tpv8XmOrrViMeB5JlPeRjSF8ZFtS+PxhqthiJBZ1BQ
1KK33WeJdYZJOTiqSN0WSRWtVaG5WZ0Wt3WfHvWGd1vWqmPh2BJtmCH16k5v8SPJ79qop/5ofKSt
eUD4fdNW90ae+ka1m4vpwhkbvyqFeIUdOoXMf5JbqurLrhgO7fhUF4d4dQpMdEXiyRo0IlU0ezEq
zzxRNaTB+ag6422t1qcWdLGrzaoaEud6vdXrZ285uc/JE1b8MkdGs7wlYo2Kseh8Ky4OYkqZpWzV
R5ZN74luXG0mz1IPSaWSO6AOmQQFeRVf7GqVl+v1vjLinVYJHKTyBrRPn/JoKUtfsow8QKWHzx+t
NOiXus+vchk6zgREAG7hdlJrSw+hU2Y7ocW3vVnuhhqKLtAD6DBZEckthwqRTa5edu/xpLxT4vjT
uu61YjrQ8qmRkHMO6BUFt83YgjNM8uupKD6HzLhR+u0L5QT9vWRcgkbJPvVe2znqgrsUMYzRns2Y
Q/ZAoNBDkQ+XuIHudImfqGw4IeOKzlTtSh+lf8CJHVJLd8A/+kY22haQR2S+znr/ps/z8+xoReEt
uXLVi8yvnf7eweuEUBAhcGkAJlO9HLN4Mo64thhZyOZd1i/1dQefm2FJ3eSuPClRnqjvRaqph1QC
yATyAPFw05p+LpUHlDSvqtCCHgZvP1ESrHtUSu6cXW/J0cBrbJGKUWe2uyoRyje3d5QPczUOapyE
7XSY5h1qcXcGEOBPkmrz8peumaFlrqp93YeaJXnVRiYaFI516b8pGs+MsBVoHLwLAhvQopFKUz5p
w12zWH5fKbBIsApm/O688l7RvQo9HMrSs9qn2TY/0rLEV93MwJaw77tbi/I9kTXXmQjn+CZGoTi8
nnUjKcgcN5XkbgZ5SeeW2HQQda9aut7aMm6wwwxsB86ItmbGO5ZM3cl2OqsOVuVaymx97+CKS79B
1Dz7Ru3VKuobHDI6JCalrbqXps0qJUozOBQHB6Mc3vvBqloriuGXrN40anFxhOMGdmYQaqL6nCxU
zkczFhoX+5L21reVfSU7KYk9iiTNNyORMpKnGnq7X/KmdggMrmbDG/Mlxc0x5nCd0k7XnsqiXFQM
vHLbhwPmknfGeXLm9XW+acGQzzOrc751owaRKOmQoPW5bgYlQKnBMxMtn7EErqjXOTXhWd/Ybwwf
rAxFRNcmsQObXwMHomtlc72pBiO+obdDDJTJCy1YF8MUL7xtoO06u0xMfa4v4n7Yl7zlBqX6c7kZ
5euwKZd1Xl7pdi5dgFLX7pkTJl7bxLlKiNN6pymt7jKkHF+a3q79JY4fNaeC8COmD46zbTS2S3WF
KYVXB0hob4ALwbsBcuEgVSmjr223isEbl+I4Av/Rs9l1mElWZuuZsPameYiQJAdJwTlKbq6FNmCz
dMJC43uXFE9qydBmpcVVvB0UUY8eeZi1JcEFcxZQNe14j4u5wMIUv4BMojfWQj3A9+lOw+eml5Fl
40YTZhpVmRWJHl4MZSkDwmzsPavYTZhAUcU3XknaZgDDJD5IaenHvQi1aTa+WTB7XRV1ibvQSd9t
vEV7bGePJoDJHnOUp2eHYWt9XLUxmBNeSbVLb80svrDbZLfBk4s5IuOYtbX7hEHhCZG/5qky5u1k
uSkbqdrrZXmEFTHCiFtibMDA3mcRh3yb4dRMrYvY/zMuyy+7ADCk9UoWpfNKNpxTlJGWrCVpoRbD
E4Mo8HYN2oV3b6NIAdBWXYtq3Slz9dVP0gkUIwiWAWuUfGmnL5q+DrukyY4Yva9hxdCzTr2CUmrN
8nBKrurSpBNoO4+ptJzadrs1yyZ2OV/MPjxvNh1z9sa2CMt2iyy5/5LX8ZpEl/Kq5sJYf4gWVXob
Dq10Qst/afWAooBtrBhTzSa7d/QFw99VXBQpZlnQBQIFYppVnrOderOC7kXIHscltlJ7/miM8RF3
4zlBkcV/XJQ0kCp13KWLBs2aTMB27R5Gazls6bxdxlIVmXKfnExt3RmZej0aeLlqp5rPNrJr2C80
qvT8fsNqxiyxyqYdDri9FYuzlZWxYtsCF8lfMDN7q2Z7UoN8Pe4mB/MVCKOGgz8Btfwu2S04JNbj
0AQB4i5yFQ1UPGcLu3OUivTL0rYAx8db2TcRkExXbZVALKXfNqScOx3jl44HgISPIiyy9bFVu91K
4nmCGQ8r4wv9qQtAeFEX84LI2Hyk+jOfE09UFUUcZzEsG2B9iifNGCPT4F2M66sCHvDZOm7vbGOp
95qxhFqHWxLEkEidt7GwfD27HuITvmRWks6VGMYIMES9cw/27rQtMuebB3rAATCrcBRPnTZE8mqW
j6C32AWvnE12wmps9l0MdgpUzyI5nlYNHjXhk9y9zpX07hQpW/+piWf5M6uaI55JT4eDaCyjX8ZO
OGXSQ6VUcQAekJzKwq4eW+E8KUIu73gnbeB07HIYpC4aQw6TEkZNjmt55EjTOYwI1SyFewiLuU77
2ywdutUfzngjo33C8NZ7BihXexV1aDR6zBkaBDcycxlrKye+GOP9ZYUPone+mUmgFkfCravMCPIZ
0ylwZJhVMMWvRds8GXZ2OeVIyA0gBzxqjNNTVUavBGV8ZMuQm9dFb48tXFCnUKR9l7W9u+R9VKCD
37yE2p+uAStYABNjV+XD9swYoWan/daWTuMnnZIEjpiDyQoTAsO8Wb7UR9gl59CmKFa7+AExQ+Rk
UVsvz1tl3pTKsPhSo7843dtcEgWgphETaHCAsXVjkXEK2EtmZRhmPD3AUsZiGqBLxZafCuFlxurp
Oc8PHDqzMS/RM4UJw18/I22RM1HVP0DnKC0X+cP23trntAteuvmE9iz3p24h62xUha+oUnEx1KL0
0ffdE46ZuEprXDfVurxs6rB9wZbwQdFBbdLSi5xnKOina2cUDxvefjd3DtbW7Uvj7EFUew96o7d2
GdTf5KSV1m5uzV1fCx/ADu6tEqp0ZUk3NHJH16nS+bFMt/tK5YQlQRsfxRDU9HK9M9Y/zpQnKTaP
vRVHWjXv+7H3SxuWW2U5J3tJTzko9tTBGFnbT1O1vEM9uUzrG2cy3uIsO28uzx29irSyg3gCfwjw
NBBxb94bSo3r0cS+dk6OxdcYmWNzxFF0QWMFkPdMJAOIV3wGdYA3+o5x+1Ulut0Sk1VC18JdKFxd
Ve76qMUti7GfD06AhisM6xo3bpjCwXLW8R0OkRlRPaTeQMMOLkmEMNVr/8ClQntyB8OEdoAZL1Ls
5UGTJ4q5yj5HfhT3DptsWhVhr8Z7TUwPHAQPU1M1u3jQaTJ36yETJWeCJzj5jienhnpVD/q7kUkH
wfoV19WbU1tpANUgJLUqGKFPteu9wV+iC8ZkQVNHt+8ZdEpwogTJ8Yd2mZ4KTfJMGB4bHhnP6JUv
0WefySLvpiR/JHXxNKXAJ0h7f9aH5UJfZ95tJ1r5Wsw4gkzLieNbbO2ynpqAaRPtL5P9VQ7GUlWA
a5kFjuv6qWsmyGLE+ZyYjkZ6ZYFdK6edrshXW8aOnFlAzNqcmjDRxJPZat/qUlfwyWeX5Si9dlsW
9HX1kHbL6uWV4ymZ8jGNoI+0zjoM81Wnrl5s9VHXd7InS2RAtfo1Us/+riMBA1f22ajJ6bS12psS
gIDYLDzkmfhKtp6PGKsNS8R2JiKxrsoOK5YzzUG3qK9yXExutWofcYo6DRKb4UHFiSTCgne9Ufha
PO7MusHkaFN8aNZcHZVl4JSov+pWzTri2FT4xnoHW/UNR+095b2iV5JnYdCNnd04Tbuq7Ap/KKwd
BK5bMbU7I1ZvRZ5gBLQCA1xTM2kf9dBHtljuyLl6bjm4lwqeaKyJpNZ7nX10SpJCx/IBlVI9VDdM
t7rb2LAAR81Rr4/nI47bpm8T/MtMPE1TDIej6wzabWb+rSjwEsPIhPAH0PY2MeeJSuF6glPwnqTY
41i2y/Qz0abtItfzOHHlplb2PFESLNh84gvmQOKmjdD2KS7nYM1s9X5Q1PZaVjb5VBQ8ex0TA4iT
2fRU1eg3savI+9ICKo1tPfXjbbsgyrXz9dYyvcFokFiQ1UhFzQOcqQmzIksM4bZNmNRaeScc+S3W
U5CqMql7e9yvDplf3RJ1OHlDlL7fJALLHxSplyjoEvWtXMruaUBGG6Z9Ne8ckh3COm4hWwMA2uvF
1FxTwirIrKWz+5W8m7ibU+49ZKddmtraA2QHA+hQKneFKyWremtsJGZw/YYyB+OocR+zlR3a2nLc
Tap1AKaJyjJfzpD04sIgyRr7WXNiaym60DpD+bEHbHzz43SRtqBCazMWh6q2s2oni2L9QNh45tZ3
y54VqNknQ7ru5yaRDtsIEKYfyXEeIOrTwVR3q4y4QMbF/kRKb7U3CnV5HphcEGQwA/6e+DVvzWUR
XzHnKT8jUDestTmO5EwsV0tcrR94Pih65WoN1gYztTfgjHA8K6cKavhkzanIkzTAw7CFI2Mgz+px
Tkg8D6/JNJihY6zFGwv5YS7KNAAVKkfIW0bydBR9+cSL0T6P84yvBHChdi/MkaiQqdZPiKPhITSx
Hkez3WSR3OmqX1Gqgz2uWDJnrfDOTAb2sOreZj+sILMQhoLN2LgA2lV7kGtab1ImmSaSNRuqe55G
kvCEhOiOJkwMj2gzLk11tN4WHKn3MuyZ3cqcKw8drLG7VpXj+xn0/BGsoHaqsrkAWi8foQcWnbuZ
co1OUeefEXhLbyx40t8SI51eUqyOrKnjuN1YWUdBYouqfAO3wmFjGRrIpZxumReNDKwAIEdgCCli
KyMzPmoZDA/AJvJ3vDgei33HPPvYF0NxMKQmP8H575/HQqz7fNKMowT5BKs2LAbJa1Q1Pmhc1d3s
kSFc2fQGx/Wm056on2DYSWwysWzts6wOxnjbk5N1oxg8A3Xv3C5T86rGfQi280BOQoIZUp1Rpypw
tcdisKv9GI9j5a4QGKCBWJisvbIy1mObFSwjAHsolRYtzTc8ZE5oZ2L2KeTne1MSqt8jHs9ci7q+
9k04xtQedbxzRghXOuU0JAQclH5uWvFtg5gllLkrq7HOfss7EBbxiP0fET3FTiKkOJS4zq63W1we
Q3pG+FviFXXK0zw7yrUkg6GZqvoIX+SilSyYWRBA/MJx8htl26wLSccKr1e7yq5v1mWYw1Hbxglo
SzcnYS8m62KxRrhPfTlMd0ndfitq5fyminTcV1k+gJkElErOb9tnxw4hRBmMBUsqjJg+bBf9zUCk
A3OP5utFYtQOPNeyMk+ckJWghjLPvqERtIFeYOwOStt0UDvGODR7Z0FP2tbtR6lu9DwZaCZ8o4u8
eMDcb4TMUVtVqaU4jEzzC0AQeGAIgDdWvzOKX1KBFfqZIuseGcD9gzR0cDYYCjNcS/o8yCSL+EpL
n6NcTfYjA0Bo4PJ0IdTWDjQCOu5hCZyPHps974WulPQUrXg9jDQq2F6LdrhYYn3YTRioTmobqyBj
Z8XZaYIKkXdrU2iqjOOepgyZf5SB9SQz25vksLfm6U2BlewPgmo4N03M9F0TAL7dSakWTp2AkqyK
W3WsqO4nTV7erRLKhFFyDqFghsZNfQ0QKGcT31NedZ9GNqS7zSYoi98i6SGbGenFUqXLcTMH2iUq
it7OaxE0HMy1uUby0HL4qZL+pmSw9C2hBgOmO3VnnMqi87aBvNYUVuy86Ocr1Uoe9al7KJozDWhM
bhSARF4tqZBezwCVhoKedofO7WWu1yj47S3tblTDrY/FixNLUA81Om2lVR5U1lpKm+ybpkhQE8r+
xazya2UZ7+dY+WIZ8QS3kmMpdbh0OfeQFasVsrYOSb6Th2daYPzIGj+DDCsD80y4U4GiIZmF8t6Y
nqTXlGHTk0GaPU9pXJ0664Wh7R2dJCWEwKsjwNGuxWIBIhcNqFTLG4pGijJhPA7EOJG/qY839Jmu
s3rZZfRWc/le2xTr1BjF28L6BzmIfq9k6N1pqqXuRpLORGsD7hnJncSFjRxOZt4kW5JAL9KvS1ex
S9VYhX0C+J3NwPTENlsPWW/iR5G8YpLvV/rz7mLbV8vAycFwqvdSVy9lHTMcJ+zJhwnk6Ua+7lrs
Bu8Gz0rLquxrU3klF/MQpB22nUrzhSXuSlMfw02u29t5km3sssupK9SnetPeh9F8HfOHIbYAbTVB
ts1aWFqAqphATEtMz2mEV4ouf/UV43VzTG5iZj0I2blYyfIB456w184eXURwXMwJQ+iUbkuEQENv
zEia65ku3zy00dK2AR91Z7AixExfqlHeUTc/LqvFvl7psxd3+cERdeVm+XKGP+u34B5i2qb9vZim
q9iZUqh+NLw2DWIN9UJWqnKQreVnOsygqkfrdpa7PAKsbJ3oN0SNnWQXQL30HRagnSbVxGEp1AWK
A8XA5EC6NU0NMs2+XTj1wxOnVo6FcYdI7bBCAvW7zHIC4BJUySJipqM/IxCmKmgfSzPdUReB2rOr
T5HlIixTgCXsTLl8lZF39KCpdr0XTmxWoWZKL3QOjlNNr1qxxaOtTt5mLUskz8NNtzYf7TRl3hYL
jmhN9QUakPaW/LXUyhOJTrnfIADiic9nN0sIVOnttNjRUXkQIMtdOeluErktDrSftwspi0GriGTY
6SU6KMu0Jr8btFOzLt/Mstw7icKdoxvmiqq5pxsvuUMlH2ITnz8eVt0D5szwiGHGHiO714C2g5wR
G81FM5ma7xSmvw14P7UYNpnScedir8HnB0q+hN8vL88rJiC/np1TMW3qhTSAnS0kW9wskwI2SKaK
ZVa+A4epB1QGq7tMY8En3Gz23O3UduVN3GZ2sCTqvaV2QG7yXP02GamIZCGblxpYHWbPzppfmTms
rhn+KlShAqcoWKZ+MPabVAx36zYXL2zky7Fp0rdNirMXfUvsy3iII6jH5AFIJuVJdx6PgOdI2u5A
VRR3RQw5xc48ZSoTVys03gl7WE+mU0g7TVN9vWxOqJih3ZE6ZTuvC370D9oeEBMNBmOOtl7gfnIx
334ibiAHrnhOmcM0jIe8eUFnRBeHFS32SrWRA7goxoVKaqXfLkow6MUHhvBdvfKpOea5loh3pVY8
dP1oAuxG1ALnzT0TLIUk8SXBuZao42Jgm5K0wMAbSXt2xq986J7xtqYnx8r9NbEURB1sKpwwXGip
eagisyL961B38n5QDLraLNEpFW6mbPM3o5P6ABrgmU5KTpbQ3mcrO0p5flByK8rLInQKzlXFQEtl
iM7waAO40imTQLgKWYm9glgXt1VZqh2QMT4jjdUFlNZ4cgbYesn5kPSumvaEl2GvDnbJqXUyIsU5
1bpRRTAQi0MRS2QAteSPmG1xv8bVE562L6ZYfNztylRJ8JX08wkhfXZoME1TSeBd1XPUF/JdlmcP
Cy5wr63TPSzg/brEx7hWLozeDKHKU8qDW850cWBjxAKfKbl8nmvuRkNrwSFRiqDZYrPT6DjKzhHU
FXi2Dcz+mYiTCNBL9mIoB8Yh95IDq3hqBwKFu5eY6bYP2VC/KPgku8ZsJQ8kDvR3g3Ob9tjkL4P4
6uCzMTXmpihbziklMz7HxATDs7i9pUeQihQGWDUNX7I4HxpDqw4GXC7mNZfavN03WfbayP2LjPDQ
q+I2mIbVE8klRD6+1s5cIdKm6MwS2/YdKkwH45CqTZIbczzj2JAoQcNljUG5mTtCAmAsHXJQwADl
CXUgOkSWj2OiV1F71jRvNq2GopEpICTd1Ws5MJSdMM8BK1vkVEUOSbeB9SjHo0/Zf1ktleID3GfS
lS2HBTdNmFa6/WAV9JcFQCKfJIbhCk3n+8S0Yx6k8DzinEESeCBeUx/AN3jIdvtm5M1Nnp9EsQRV
3sow/XQKmLK577gLp61A378p5r1S8PsB2AxSAg38QiGCiRvNc2fM8pdJxMfcizccH92OtD4ufg2s
lIysJnYuLcu+gcrsFZZ2lSPTYyRSPWI+1Vzd2Thxz3cSZw3YXw0LzvTa83zlbumIR6j5bt7ZNKlH
8wYfWrSRxsOPhfRUGWoQGbM4bO0L67is3Mpm5iHQOKcF5Q/dljRuJrQvc9vVA5/Y1bumQKGePKt9
vhPEkIUDKNCtYti4LMqhS7bbmCOIjtlHqxiRJNXXGdNORztzTXkToTFxbGWruUJV+c1q65BUQb+b
4Ks6S+LVeXxMRHWE1kr5uZmTbxVVlNfa3mnZq0GZl+9sKIlH8FO7q6UhbDK660PT9L6jdvRnGOPJ
cVVf8WoBx2q2W2ohzyRlkAz2TffHXm/8Bsqdq1ring4w7a6pjcDPuorywcE/At97UbfU9rlVfiSD
uAD8/wQjkVcPc/icXjMRAgPfBoXCgoz6HOVwd6o5FFZPpZj25KwY9IrOQNcpe6wAG2rbmsBBV+Jb
uwB9q5W3pIy7WNDlvW5CVF6yo9MiGFCS58Jigt8qLS5f5AirlIQjW4inyNl5VLbS9DcSbANzdlGl
yhtxJM2FCnraVQb9CAN38ksNLcOcBk4t1m8mRMGnDINSKCSafxZNIZ8zYzSu0gsEuKBOO1p0hvDR
gUBSBWQMqe6gVx9lHl+ONXlIhJPAs78nLMy3ZXHXKE3Qq+PX3HbMM+WYFyteH8gOAIA919crxaro
aVC3c1DMWB1J+Dra43hU2+m63l4SmaAwu0I7oLhKiSWtL0Mt1cMpzoKzMkblWYy1PlwwD1CZEuBB
vbrTSrEvR9YkjeiGas4u4eK61TzzP/Z4ObRszU3jIle4Yjywb3MFkIX2LnWs+0k/XtSzfOpZ450O
qOJwM6sD50wkHTUZTBopmbP2WE0kuDH4c/S72moO4yof0vR8FNAFMHGN1BMcmyQdFJEtPUsdYS8U
WcfBEqh/1lDRiIRQhlPexDt2Wd8mwHyPPd2T5ki2Kw6RPHuZHY5r+r4Oqzs25Ko0DcOWjqMoUROJ
dT/Qy4clXoaTbuz0li0dEp86dE8pmQMjGMo0twFvpR15pUr6BeX+gOG18Yhs3FPju31lktSFpCkZ
k31vrheDkvFmwc/riuRJluZDodBaqW44bopdzpQYya3kVvmr0ROiokv3YzUE8pwEbcxod6Nu0Kgt
eoWxgXqcen0PDRRSqUQ0RFuRC8yvWamkfjSDnHrGnEU1xD5t0V172EIlHg5VjrIKKlJcVq9GqT/N
1npFz630F3r7Zn2c+y6qgQNuRpfeEH0UE+kmr0uAjJQ+fd6unyreSWbl+teS1miuuVFGewuh8G4z
DjC7/LVU73DIXQqGJizsUOfMdggWJxuDvABxqDUho8aU6lyijrZ5slf2R0LMikut7LaHgeMpC2RK
w5V2ip7oB2OtA+KjqEOV7R3ed5j1xZ1Tbnf2IKJsspmTVw7hNES4dPKUXyJJ2khHXo6LunHUiT/+
TVX3L+nav0vVlLMr55+yw7MK7w+hGt60c5+U6GYZU9H3YsbWmbe4qHk04sYyrtYiNrsQTG7xUVt9
+dQtgkYqtpP/zd55NEeOnVn0r0zMHjV48FgKLj3JpCc3CJLFgvcev35OsktSV89IE72bRSu6o0pN
l8xE4n3m3nPN44y4nwowhhnnTzmr3v9DCPtlMPn9I7kQlFCEM8P7Cnf/o345SSi0i16UDvK97s3O
Q15pwUyQOLmizG4bwIbfGdtb9/lQdXcWcJCAxeUl3Hg1ss+vp+Uv3SW6S17h//q7uPF/6i6r8u2j
+lV3yRf8prs0v1Ffmdju0V4KjdUdCsrfdJd8BNSczbwXQ7Cpwav6h+5SU7+ZOvck4BIXiJVyUfz/
lF1ePgQCAqH1Txnnn1Jd4hj95VpmTooZD6cNrBzFpsH+yjT/nfDYjNEWhyPbpUY5d43LsPdwRrzo
rgGzIG/cnhaTETb3ojtScvaTX3rFJtmY1+sSrGnH1MQ5PEYgtovK3agbsq5ImnqeW2c/BIgaqEWe
8Z7sR7/fT9FWN/bywJ3G6a4eWdU4xRYLuG8Fa3uEZkmQkF8YW4XMrWVbMKhD4OFUjKAdtCv6LZXK
yANjeB2MniX8OQCsE73CPnfPA4/iPLihb3v5Jt4ZfrxJPMRUh/hMRp2xHIcD1dbgPKKmPMpXyjnf
sa7a684YKPv6aGyUTe3pLwfJYx3qS578pG3bfe4r70kQ+sP2kfXDneqozuUnUG2Z1xcb4xERX+In
HKy344tyGtzBOYdu54tr5s6687g/Pz7azulw+T+L2x7zXee/sjpwTKc9tsfKWfZwPHns1M/Oc3B/
HznvBBcfe2/wi1sG1k72SJgPmyYUK85B3lwSN9gsEeYNvfWRJi/xSBfh270mzj3PlZPuAOPw32bP
/LAdJDN4qJz39gVg6S18Sqc8Fk50tXCmJw9CKW8TblSblIn2EE2eiQFBPTcfoJh3KCMOGpMbjXiI
QPBD+Lqjfk5uEHFsuu3giOseSn5ExVz4ynXC797t+cewrifzpn1eA2SAXnKMdlwHj7O/OLpnvKLK
KwH/ByL3Os8kWn66abw8vwH3T2pmdq7ftYlxgTN81test7VPPWjOw2bY5F7/YdQe0SmHMuFlU/Xd
60z7IbmkiCy81iP4/c/xBFYi26hOii/ZsZ9KoMCs9B9UfhueuBPjIcVvX6MdgpIs3lElxrsburuX
dt7FP5CJpQOqLycNIr8/yDsEicf2ZXlFkYsqDW1uSwnfbGOmP2PkAY4V06aRPfPYMYUdn9bI1fMr
+0xIiVdvrKf6FB+VE4uQ47QZHgzzRnq336uVkQejgdF2ZBe9IxdhdkU7cw0Z1UVQNmF9Q/RzJIdA
5ii/mPRd/t4qTjE7Rr2ZjuaunL1VdxH0aDY5qUDBTmq3g1iKaHD4QW4Rs04iBya4ZffDW5w6+rG/
vihcULsue2pR9DGqF+7jm3SXHvWBLwrPfEvvfeXZurk57nn8lEB3jSdxCyDYoEc58iyx4Li/MGVV
N6G+/GG8GqfiEG/sXWgFeeNKvrrPAokLjDlAgpvsg5Q8rgGx8WLfhDTvhlUQnasVpqsD6ZwcnvmZ
q45VaPIkbmA26y+etDjhHe1W4PQOlNbNsNVOo+qOnmG5+ge/GBq+AK5qcLNsFdthqHiAgc2zQ8Ad
mPgr9Tp8kAI6NN7BsvqwPBFy08lO987jooAHYfysc98w3fE5PKc30WH+blh+8ylRs3Oau8gYOzVg
malvyojdqqss94rqie1yKgPNDdjQ+Vit+t3qXbMtPrwz+TrxtkkO6ffsythLdFNvpUff+hmWPCXy
5Fov+XuBL3OrvNxEJ/sNHErrlOmNcqsiXH9Q092ovCBOhYR7Vk/Ki3WsW5JH0DgMzoe8I2LDuvYJ
ZN9Yz6EjnYojIcpO/a7c7NTbjemKK8rOK+tmdFUf7eH+qtml2ypA7S5Ht2a2I4dRe9RafqH2iv4/
3rJh81L/7S3epq1r72TnLt5WN3sISe6TD93ZuVo8Xz8rsf+heIoXud135cjfHNnTnsu3F2SGPgVg
6SwBMACPKfTb4JGjxn/BPu3Pfr7V3dWfjldKINwrxF6PXexp1+ueX4Gizy121XHwsIJfVzuZTwHe
6xAG7Boe4S0stvg3N5z8St9PHg+If56OmPvQuW6TxrHVnUZk3sl4yXZauO9/6LrDX/MfL6xVL4/i
qn/EC9gd8k3t5I+mP3BfhEM9Ot2xOU4BHS3ROHDof6TKHgFwTlyCs7pLYLCr4A/EbTv+erQ3xB+r
hA91/V4CbH2dQ1dzesGgIRg8vgZC8CbXAyn3VqLjuDzlk4ZeFRy+Hqh+dKNvXqST4HewNQ89ExuK
DVelZ26YnHhv6tsDHLP9nbv9Ie0YxSsH42AFD1flCn7YJWRRf9NdcoA4N82TuMomFyowT9EQkMjk
qZvLv0AKUC+50itnLA/f3BSKE92Xb1nhdvamO/KgrGcSKK6mo+yUKIphcJ/s5pX+Tfo+ah4QNdLs
Eu069M+2x4ad0c1mSa7HiPEZ55z+kvOQJfoHyngrqKWtOm5tT/TsFKu9gdn4zxeQ91XBP3/04vzi
4dl8Vhe/S/fHT/p/aNi5OMb+dd0Iv+atr9rkLf8P1HvlJ5ax32xAly7j8qW/VZBCfNME7QYlJLHv
WPnwzfxWQerfDFi0BhF9mGbgnVzag5/OHarEy2fzIROInWXK/6wgJb7fBaQHBEDIsipwrv8Z4476
q22Hx3PhF4CQwLiNFwhD0K/dUELQYN2VC8JjRIm+FmI63FjqWhtw1JPyWRqk9JV8lYpdIVEd1Cas
BOdNUYq+PRF4ak5eYajESSkQIZigmnqMMJsIhOeyM7sEYro8UyTZ0vCRVLL0pje6nB8YZBGJs6oy
SZZIuaXBJ+bNupfLhTAFW560PkiTuL0OtcxGlqBY6HXCEqeNxAg8DhCwzDutZkt8HEwJ74RUa+2w
+92r+b/0iZc28J/NGU+MBiyF9gwy3IVf+sfSmvD6Wa+5g5g24hI5qYZnIYaC4mONj3kqiU1qp0gd
ib+Lnv79T/6DQfLrJ+PrA22Fr49X+GJ7/V1RH4tBA+EtcdeJDHcw6v5qmUX9f3AvrT++8Oy5uegw
64MEEBai7F9/CgmkSztgIuowlEeuajbYsy5hIWdZEkum7vS0K8eDSdpBdpZGeTwTMBezNYgx82d+
N61GC3hqqLMK1UNLJJrTrVF71KQOvSEQRnj3pMeoGKxzaElBgTXRdERpDpoTT53Ws7tszAcBdhNO
fNsTa75K86y5kPdH1Az91OsBbgRmleOi3WV1pX1f6rypPDR8tjrdZquZ3w6TmF/axoyvsjhWfpCW
aCReHWE43gPElN8w8VeZGysLjY0iFpJgK4uNNpmT9Tsi0PyT7M16dWnP1WZfqBFFs7TMEjYeRiPp
aQbNRIRcVUwk+7VjGfmNJsOVxwvZ+CzB2k/LIBbKJfjcUvxsDTniqrQzQdxHOXn31TIY8lZr8m5B
IIXc345yUglY/Iypr9WKeFa6MQzdUBoEZUg0Vp/FgIcOnl0z361lL2ubomYE63ZJGkuenorEZsVW
Y+FgbpGwSFqJFvFMqxWMkNDBkX5DDtFMvM27pkfoDBU77jr/31+gX/zVf743ACZCJOCuZgAkw+aP
u/bXa0daqwTZ9XdSeaq93rTSeZx7neqD0A8P84yzNtTuyBSqlwnMsJNb6hXiNdmbmoxjHX/G9usB
/TW8+E/uDf/6CPpbHn1yAP3+4OHz/3HuMIDA0q2AYNJN+DR/P3ck65uBX1QDKmFDLcIgzYf+fvCY
3/AvQ+DSgKIwXLj4TH+OLoT1zUbPxE3DYrjBa679mXMH0tWv91dAyRdOgA4HCuAfFJY/0AnwBRMe
mCX7apKaKLtv5U6jW5BnPRvRFi/KNCceVB+BmI1Vc9mkF9l2NrvR5deVMPoji+/VK6ye8gvuvEi9
CIeMeqA1HTtGuc8VLjjbhO+VLHJD2hn/rX1LobzIZxPSIG+4YliSSXnVSWEdy5e4ZWxJ1Cg6oYl+
NGaH84AokrT2XCTDfIeBEEbvRGwb7rB10kffWm0Td5JVNoceNcfkpMRAx1ga5PVuQZNGC2rH0ZWR
kQvngpigwqvA5K7uWI3x90i18mZTpanMhpJ3d30URiIb7qgpTN5hYOiSR7KDlODpKUO0zJjMyQsr
JcK9XQLUCId50fq5nmM3itvV2JrKYKSPWqWgisEvYU7iTqqJsyC3T1OjUzMU031u13a3vViX7BuS
+WwW0H2J1oJX3UB60DNE3hZEfpPuMIK2VMqZx0KMPI2mUpKH7jSoQXCrVAxYHXSkF1WHXc5EypGI
gH0Pw9lGLJoVeTXxoeNGUzsDCc7cS0aBBmM2cOb16PVaFBUNdmxGJeBM8TpBlWf946R9rQFv0hPA
/IZEflGriPY9ywShdCSSdYXfkHiOZBHNMYuJhj2GgSfIWyQskd0+UrSU9BDGzuV8t9SyGbFY4mNs
NiVt5ixHf0xBwWqVi2ssm+JKJmckclh/K1NQSDa2XA0/Zc3OC2GktC1Q7oH6GwsyCgpFwoA5SZeI
NMLIsbOAcGiyIDNmc/XtKh0zkh8ae/TWpWumfYTS6qrR0fNs5IHN0Gbk+8zbqYeUfibLeQVNkOeC
8O1obLjFjwz73KkpQKfaylI+GKymzhEKxJc6s3vLjTF7PxirDJwuzcz6hpR3C/BlVPVHKWzb0xIj
pnaI31RBCnUai8pBr1n2rYrBPlvkWfnYW2Os7eS4jn6YsZGWm0WYDPTaMNLkIxY4+vg8nefLIdvl
xtawFp7bOCxs2+sqEh4NMCo6uMMpYZ/REvLBWjqPn+e0nhS/T8j49k0KmwHt/AXkopdTFwYkvHUf
SEkj4a6jxHkcEdlzg3uiJ+6eQEgWqqVsd8FMVaW4vaiNV2EXA65mI7JlQg0mjuyIJUnmWhbqYvxT
Oq8Z9MkB3UcRG9hXUny7pNqYAHUJcjTeOn7m8zgX0g9ikfCtqBQ5icfBhqSd9DDE0bhTp9ZpO4ts
wiYijcyuCsYrmQUB5ljNc/ySU1gIZkYrWXcy0VeRr9aD/SbNptl4WRmrTYBxVTBkC6t2o8sl8ilz
HPJHvcpM4WZobBOXd+t6KI2ueUutRiEGroT0wSXV8vxGF1LSqrFGStZG9rNSE1HjLKtmNIGhzOmw
WQfSa1DWY7d5i62xsPcSmdr0thXJnfyB8lCb/AkppnE/oFeWr8N66vIziUI6gxrwfmXh2fbYF6wY
wf+Gb9M4kfLiRmEPdtlJ1CiOv89sjZmj8CBQp3Z1iWkWxay96tdWnGQzYeXo29RtNJBK9dTlJMZu
bQnbPOO6vmvvZmlpdZ+kvzA5mCum+NeYTLrLTmuu++YOi6+Ze+2YcvCjNBibItrx/uTuzf3CWokl
m0mQwkLXCXBt+4IfklPStB2B2Nh8uX/7JPBK5r62EfE/huloEC/Wi9i+SpBIFN6o9HqGKjjGZvZc
TLpanq0wt0dH9HbGHEYKrYt1VRG9+WReWGnby60XL9ZgSQmZS+mI6/F7IfHWap1pvcT/LcUoGYj6
cUIGcUsOPRogLSMHnVwZzAtToRloBZuq3vVlaaGfS5SXcVIk6Q6pNgtDmxr+rIXGMN0gkhNvMYok
yyPPIUt8osZH4auZUOJnYgjkDsNoOChogqZ8pbwmzd5DFDTlV1YtLUwfDXXQ7m3CN+nPKsOYnUmb
ojtCvcV9LotLHLO1dEwxhpnJCD8B+gLsLab4mYJf0ol7MzyyWyL3jr6liDwNnzDHSa1MjFdLnWlh
FFcoB1vyC841oX3o1dp1ehgRZ7WBTaxBsiPmCrjOOo28wdg/J6GvkLfZeZqSjQTXtq1pFugDw0bd
hRBgiWqOWxbWTh/W4iVs89LapqOkS5uo4d2DGjVvMAkvEfO/uc8IaMqHMmR6gglrddBgMG0cQonm
Ly6RDzhxXOW3cZ4Qh0a2VRvI2jRHmwn1H1isEjPWtoy1ptmZWSXuwYUJzRONpBonVvg0HGKsLXWj
qvn6o7CIpnX0sBWvXMfkAVsdNgmvLKI4uh5GMaH3MeFFoENs6tNEEs6DlJPvF+Q8j9nVMtJK+aFp
EUXpyAlxGii4NJ5rWU5ye09GiBVEDTEXKKzSlrl5iSrQnaEjWazBMwVlnJPGcotnoddk1yi0mJdF
Hse71GCSz+1fEz8GK83RQEr5pHq0qd0CKw7hNDlVkXmTpyOInrqw9YxRZzTe02lFqqeVSXk3pq3x
GjcC7UKjG/GMR3uZMydeS14jc64F/kNkNzQJMR/G20TKJpQCvLgAMArub1Y7v68Koq9AkUL1LOZ6
UPdDXVqVL6iq0HEqtPUH6qq5vbaLlYPcU1A5a3vSzGZmJTbsUkLyLBESVkyITzE9ACdu000mqvAD
xJd+0YB10X0v7EUcInNNmPmNdTN84LOffmih4CUl+w15S55nUuwBcUCWNmhNz4KfQsZ2U4YI26Sl
49h0Bbo4r05VgpTjCFnIOSTRVNpmepKYgTVWVH5raRjVNTgg7CtdjszXMboSKVBP1poXJoVCfCDP
gYtOe0ZcnSyshAq8KbmTFdPQuJVlRG+iGOXKK7O2bbfYkSQTgbiWvdSEkPWANTBI3SqgA9o7KZYw
MgvS3H/YEB8aXyuVMETuM6B/yCYryYO6AAOBeKedDB+IDHEki93l6T6x0sV+Q2NsF06vLgKbe6qS
vYmyr9WfS5Wo3BvFktPhTsdRgncPAWeLKw5tCpF3VoMN32oJuceeW/FrdLx3JXVIBO9CGQqJjsBm
jdTuGLZx+iOSdHlBTCub8UZZBCl263hJhJWaqr+qW8AWKBcJ+EGcbJpIYayZnLferviUiT0/edRq
y2zdqtMk37adoZ04YeFoUPnkTLpXIyZKOMvOVFdhz1mtDgIkZoh5SeXKYkbbLYSLjoaivRDYhYN1
1isFaYqM2M+ZbapnJhO19VaHMQnxFnnjlSuiSkoprgppdDjgppM5ju31gJ+PyLxQjG9ULQsK7TjO
GWIvWoMUamnvzWbNZDccmuic5ZMye5XBMAmKS4ENtE2r9YU7YtPjw4/lwk9NmBDhiJQRHwLPK0vC
2HzGRIhRGnsc6yO7m5gp096mP9BmjPWmHgsYK1WqtY/zrGbMA5JqZuuSXwwzFoD2H7FNpRAMjcqp
xODPsrZCN/HmrKx43wEHTYzRhxBVShuVyx32RULlcyws381cMWmAoukCVDQQabo5iKnOkU1ITChx
cpi2cWys26i4qPyNUhvzTcYIJ+EMydpnxGslTh+lMhjHtBhd3QFWw1ufzPInkc306lViDq2f5ill
qibBmWdUb4yGY9No/ESa/dWnIzKgif7XnTpwp+T3bfrXp//WqGvfFOZ8Mt04Lp6vOfA/GnWhfFPg
GIPd/erSARf+o1FX9G8y/7vMCDWinMzfaQyE/E1oIJCZ5154fJxHf6ZRZwb8S6OO18zgkdk22S38
adKf/jrssYTUR0OGmrybZX1Lv9qVXj7LSf+sTjyyloMKUgaWFptVSmLPgu1gxhl4sJn62hvdaOrx
Vp1RA5/IqzbTncwdYfwRN0rVHdA3j75NFPGw63Laj53CVV9yhBo5I14rqmMg/nIcYnIgRvzRzHDt
uLO6TmLbEDwt6JCH2H7GvVhhsgmXpJzurEbo2XdMn0aDfGem0fHksii672mcJdeF2rW1Rz0xJd/n
TrlQGoy2tXcplbR2zV0Z00aciRK6UqqZ5yReeSvP5YrdB5uiCO9lc7K/UBWzlyxIvEhGr+zphOa3
8NQ24wSSjq2aqKFLymrKG1vXemtTDD0FH5DCHp8QLnPrUZbb18GuBQttjeEgzSSeoFU2H7QkfuK4
o5po7A7Ug860wZMQSBVo+gYLdUetUkGWkcl7OjZUi56/CyE2qDh1ghxkRXSY7KzZmxakgEdNSqV1
Y3Rx567JPE6PawZhJsJVNbTlLkPWd815Fh4HyzS7oMqkeQengxUmWMBi13ESd27ctOK+6zR75m4z
ljRiAwf8jvPcrnBtaIIEDK26GIznykpdUcXze2rNZIJUIbiazbwwgaBhRaju5pHdvStEg12pYbqa
Z2JpObpd7mV41rNFeVHIn3hDo4inK7ks9ImqJa/bwPCpSuwgrca4taXxgfGoskO4rX7mcBjXTRqv
U0dlNBsx2opZUbUPbR7Q9mpxl6UbXVvm4VSnM3pnqbfH58SgkXfkpSs2WUy86mua0AhtwkagY077
Fgnk0k9NeBsTcXI994IRkifGKDM/k0HPxScTaGO+y3D4TLul7ez2Kp8LgN/OWOeqAjFEYJ3pNyrB
zo2KplWsmbrtTMySq2MqaYZOg7ZS+cDWZ7KslhZCwH156Iv4qe711XxBtScnDDD0cPikCLj0sZbK
qMcZ27FiuNJZdlhVBopvC/0tpP7ohOECQ3cgt7wp/aVU7NTHo9VV72wxhmhHvHFj3tVz3yYPEBM6
mZk/Bzgee2utkPv3StN3Nx1DkfyqJ14Fe0ssyzmMJdgmgt7e0gFPJwNje8HOAIG5RLGmFqayM6qp
OmQpETCZPrYbZerKK6tBGo/35ISzgPFQNqTLXb9G5msNsPcQpkIJIlMfcRAaHaoYM3uHqjXj78ws
ZjIXnz+ORDQl3WQHaxaX+MezgsVLyDkmyyZn2oIBuUR6UStuOM3rQRmtnDkPMVD3Ft5fEwPpwOWb
DcPjMgztgXtcCsZgNfZliuY6tKcfaapFV3Md3uetsG5J8o72cm7yvH8dtNlgG7yiIJud1rCN66Ke
1Xvr61ROylbbyNwJ95Olc2DjrJ2Icx+XIBKz8SDr7Xq2odnsibDvj+3SjlRHreHhbZc2PYn3M1YN
dXwCTYm0d/wqDpKvQmFaW3nTKHRsfadaB9kaMD6NzVJu0swat2u9VC+M4yjolETzrRHVtonvgNjd
RMEPqIYIN/BYwquRKR6UTtopIKZPw9jdiB7dZzp0MqHHbDVo+XGlhOQ7OHOLTEPBGnaPC3jw7LQf
yPWebT+fMjgAoqBdGRdMX9L8ro+4vXVG/7d9NydbSU4AdoMlQJ2rzIFCDjbeDEkctAQbP/nV8XME
Oh6wDNNUKCttYM5DuEsKpgOXcsswoFtN1NmbVaeXinJkoEmBdTqVWnAnUp3sxsSA6dfiMXAMVZLu
mxgVhW63QTJPw3NkmcO56VscMBHcGdEsII/jaaNkWnwgX17BCScTQiYByDDS/C1ax6RyBJ98ueTF
iVxfPsWiuNWNjrXWPCikU2Oq0Noq8yVbtbe0JNNuwFB+mrFBPCupYhw0a6x3Y5vU+z7MD6PSss40
0GNxZOl+1Q7lVuvsDpHMOJ0GEFf7edTDU1TF4UaVdIXZadW+IeBrfdGpzc6o0xDiVTFs7bV/N3kJ
fWg+ym0zjUFR5PExi9JyK4xFPWhriDTlq1iWCxsEAqbrwiUQoHJtQL03dZmnmMWprhViNGivrQbV
e6KXu8rs1RsRL7hnvspxgE+U5ks0lY9arp+psDkRJVm5ZSOrelLHjNWQMf9JSpGfR1O+G1vE7mqR
YleRhXALnAxBQlKmy9bQ2k9aqT7Zi6l7YE5oMPT5Q8oHbi3JV78g9WEK9InGBJHIguWvDlP1Ts5w
cClfLQbV0HDb887146ltYYaAgm9LGPtNGCFTYk5x6iP2wc1Xi0Ir1l9hxeYU12S9jF0pDfM2wNdo
npvIaI4KOaw/pq+2Z/jZBIU/myLzZ5O0TLWIsVFj3MvVWnMMi2Mneh4o3AWWz3Yaxpp2pQsNCdSq
lDbAYmw9ydopdce8DXOm4lZMkzSQBGSlsSpfXvA2lu9kgjg7ed5NgxEO7pjJMfhtQ+qKT02YRvim
GMOSMcKM9P617wSAIcaAXLylDR6z6t2s6F+JE19c0wbXnXZ6csMwOcZ4Eef3GaMFOAIJW/RAZuia
+fbYwgojg7twB6uobnscZ7SsoTiltkHeSMs0mMHBDCOq79Zthjfam9QLX4k2iYxO1Iza2DF06y21
3bHzGHfkVCdHhgXFYznM6NlodKuPSQkprPQKFyGNTuWFGPcDtckfSt2wUaQwqlPJu3fhfKQnyYzS
t7op1AdpqCfJ73t9CNps6vf5hEGNDOWVOHLLXp66zq62dD5FME+r/pkui+YaSsLIaDXfphAwoIxM
/2yNzFmswuhvzaHitsE3pDNNB3PY2YgGSAqwTMx5lUKUambc1R0eKD1Nkezpi2R9KDMzH7A85kOj
F88hEPc7+kcy15M4Nc+dMiIgu9y0ZAacBM8PYR7k/aT3hxpmhO3NUavcTVpYNBw6eZluVrVUT0Oz
xq/zbN8JMsBuaqrfAIA7M/clTm+aVJp0QCJdWHt4tXIIKiWOTmDkxes8asUpSQ0cRrhlT+oSETiu
NwleUjPfVvGoKI7ZWsO9lRjzEfhm78YSiglAi/q4s9IBZqbeGIBZ1nfJxm7Tj4L9RqmVz725QEkM
RxsFUFbNOiSXap6cMhFQPfsusWIafFs9G6slPw9qA+ikE/XAqCUajafJarSPtZC7B07GsYRnt+Y8
gQNyxzLmHj6rYsfEStzHi6WcdLKRHgsYeu9Zu0SzFw3V/DBC/tmagNY5yospvnj7ldMS5d0pNmb5
dKFh7TO+xSXWsJaPa7Ea98hKmoO2qCTg2mytmOKt1DG1vsQPpi2ik9YlAJlWVervGNUpm17HvOVk
64xailoj7F6BsCRM5/F3T58zTJBbHulTK2FGwEkyZarb1olQ3q2mIbGqbbp2uV5CeY6emoztw3U6
iJElymxYlymuDFHoHoJiUp8kqQoRKqoWZPoYcEfJHY0OhsVKXmXpuLeLhvN8aGdJP4lRJl0oKlRg
q0Ve4+DSIkKgA3O0MwwnipVFWwuVg2/AMQGBAkVy7pJw24piZ6kNBzJ9gYuF84nfq/ajaex42JdO
X+IAdKjX6l2hTs1RmsBBEd/5noXZfFpW3T53jZYeiqxj1F7YmAEnRgvGoDPSMrX5Qr+hphBS5Ol1
eoh1OAxmnCOwjROEc2Zk7HS9eIFEch6UEXGvxqEPDOslVKjQa97V3pzlzAn0yN4ZgLi+8wZV7yJu
3a7WT8pLP83xg2jsjPGpCDfwiYwTN1ODkhsAQiBhJHvrjCY/zOGovsm1ZvYYRqv5Y+4Mc91qrbTE
tErzJHbjQjvoidxo0yuqeOMVQ6G87qdRQAFiy9c3UBiHNH8i3nf+jIjKgoc0y1bObs4Ym12chzyy
sjaVS3Sc+TpESQGQRAvtMNBA4Mk7Wc3n2FtsTd9NdcTzISWwHVyS6WuY9dB+UzfPUomZYGhUzVZW
LSTullklA71XzCVsFlRmu4G1mbZXZn3qrhcL6swb60ekyjHGsA+y+RhfzU2F1L5TOXocqzYLC0wA
4cBvZl9o0gnLqFmcJXPkqbOiqHftbFC5nV8muPvVtrFgGkJmzQvaE6qZNtdInnR1iMxzztgrd9Op
q6Oz0HMzPGljW4PNHENmccUKwsCX+KU+R0MvqyuL1s9wrUxa9WAYV4zQzPXxq65gPtELm7F2jCue
PkcoBqJfuVNgdzUigdTArnzYSunwCFgi34eaZvvqMoRBktrydR1XSQBsWdsqYdp+yGsfY10jKdtc
c+NJ6tPVr9m5bkIprDdpWXJgmoqVO41i4sOJizl/X4ipSB3iCfKtJufKwZpL229k4zlv9ZErXzaL
fdx20j5igufrGSTADBupl5Z8WVQ21fvICBueKpPLD1A0BmRKJbfh9BcMMUkJaLeS3vbfF3Im9vKk
h+81ExTugXqt2l4mr1qwCOAiDpOVZnHLfo1XhuU0gams1hsJhG5gMAeRGMZVJJVGSn8uQhEeFhGN
GwQJyg15HChnq1UEZtQ/mtWyBGZuCB8WVnsYK6AbsKiVI0515USknokus26tZzvBJLaCxHlXK2k4
5LirgllhYE9irvJdqvv2EDOjuQWdxK5Rbix8uouJfVdw2rDiHXJ8Z3E5uwrL9qDiDR/oBYbjaAXB
1ijhmcAxOutZDQ8g3DWP9jrbmbHa9X6Yafax75fUC/VQv6tIiHnoSQTZlZCNNa+gptmx01lwcypi
h2oqZRyPkTqeqslTFJFte0FIgB71tV+PSX+Scza0YKCa+gXiaJalNATlYF/jMC37fS9Juk4hqUcz
qly1Nq+hu9k6u4EWt60D0sTuf0uI+Wvi+J9CNoQgb+zfjR3/9j78x2noflEI/fPrfps/6kwSMcWh
T9V0nGgIu/4+f7x8hJBTppNwn37i43/qhBg/WqiLCBwns94g7wd14U+d0OVDfBvMUorGLRkP1J8Z
PwrGqL/IME3dRKJqY5ditsAPu8iIfieGJMgNgVAVq17TR3uWIkDSaJJios49eVWEr8dp5k96fGcD
dmPtMG0JgwTDwXZM04FkoPVYtjMHW7nKvdvpQFP+0p71y3+zdybbcSNp0n2X3nseAI5x2TEPHIIz
qQ2OKEqYB8fowNP/F8zq+iVVdeapfS8zlcogEYDD3T6za4uJGSH4f1e0/xtaQ/7LjcV//ucdZdmY
yDx0R5TNRdZeFOU/Lc+YoSkr8LAZ2y5FGUxJ/yloC/sPibwc4HmmQg/Xq8Od/Y9bSuA94+2K3s3N
6y9/JP+Te8r91fqKoi35GAPLM5K2NMylFuHne6qKjU7atrfzUquDvpTPQcECWfdJn+N9zo0Lrh/n
YcJzySlWz90R4CthJUsF0wfQEK+HwuoXX9VEOzDp50y/NnM83k6oIl+6BPvWxhrj8aVJPdB9bZeO
EE7d2D/nfddwSA8wMKzMohHfBlvEpGJEGiBcFGVJhThnNmjm6QRILkd7ekhBF4Ha4FiMWmRXE0KR
TwXXPhz9KHgxEgE0bcZt8AiLyGjQAeLwR5QZUbHJ6EGdtmbej3Av2zx5nqYUqFQiEj7BS+oUnacc
vXXAovyZ3qe0Toc9R5OhMWBN48SjqNqRFt5vv1bQDBO258/2mLB812NWFtu29WgiBWLoBMz49DhG
1yIjfu4Z5VBhBZ38ei5wTFnUzBe1TMsfP91y/8aj/auHkC/SsVh7GHXY1MaxSvy2OIwcHq3JdY+J
UZLpQ5h/QW1m6/zXn/L77YIR3yPFCW+P6kzKcbhpf75dAl5d/WCZt2DiJIpIZQMWaiqqDQ5DNCfJ
5a8/zf2sA//JXUvlHvcmdyUfiD2SKrxfP69krE4ZQP/Oot2Am5VZ/loGXvE1CQLatOaE5fAUVKWl
tl4LBoXBQRwAl6NkiW4NndTnKtISqEgXj29p41O6EPOlqfY7djs4rK9RNAXlvs5RNzTyKfbrqPMN
LDVT6J9ZYruRCTmD1JWFbIEap4OG8KSSOR6bRmsgemCJML7npNPwTdTXgRmL7iI7s3rx7SlhjzuQ
VYYB6/nk5yOb/I9QOtj0uCZJImIe8x/Dkff/Km9sWWxnb5Zo1n7dbOw+4UiEb6ipD3kjibx5iTvU
G1EvSBR4IP2HUTCPnbi3MsCrPngFWm+G+EALp3vo5wZLokocQRO5k0NV8WOSSE49xiDL+2yG6ILR
MOi2qtWzntgMYVIaIOlaU4ouitHxtvEmgmDNbFE0Umdz8Z6pGZJZpPC3rVrtimFjy1p7QBAL56LL
sg1OiZvIES4+lwB7R5a9d9EQlTvmqAijM5s5okOOCZrAwUxO1wP1tF+xQSPR9llB4MkVTYJeEYuw
2IHmL617yOt2sPbRAUYuR9XftBCnnSu3KzgMGgDTT60TRgFD5j4Lzo2V+9Z6Duz+JQZXT58AmLQS
6wI/54mkxAyklqf/isrkvDimjegfIagnEUDOwLZ2TOrly4y3w1+BFRa4xqmD6giHMq1YZ3YBaDqN
fdAPGl/jso/zuRTUO+kHwPxWgvWCsyGdDvjV4XmUvgY2YScY8oY0BIvjKwhBdKZHCENlBjatI9++
iSFYimPcZWBMo7lOOBkoF7MMQVZwI+mo4Ef2YHmwKuElfM4wSX4fkZG/x7aP1DYIim54GmdXneqo
KY6NJXpSV36LUsTSNx86Spuu/CAZUK8bA248NEtk27I81UkD0MKXacaMTePDocPaeZGc+Z+wd9an
wgCOz5QECQFT7UvCVbQ2nt3QIoNDiVNwNGLMWOVz0XMsdmwbv601NBfXzyafbpUZQvtYTin4gh7H
5aazHP+2M2f7m8s1fskBGzlnvw4CqDCNmfnraZoGsSc/gX7lqL5zwDpHfBu5lfjehvQJ8KbGYrY5
GW3R72qJ7XFlZxPJ3SQqSzT1Hhhz7k8JWLDR84+dO6sfOQtMie5RwnlH7mieZl9oBofSah5NjPnf
nX7EDDRKtz06GlUAGKkHNnziffidb5HjVYgwjF6GEaeGLz7QRqJo9rur8liiSM71EMOnnon/VlOu
51UERKzBkFf5777V59dimrR5hpTl/9DScW9HI6q/x3PFAVso6dAxw9RP8Gw1BLzzMYf8S9Nj9hTP
fXPt1bP+0Rcsepiyi/C1LoAVEaeOE38TmRDmePGN1kNgt/X9xJyFCU3CmHFl9UEybaaE80VkZJi7
8gh+CjKeJ8qdP9XRt5KD3YuMswlauDd3+NcEZ0WigBKrpzOE3H9MW5NDK/E27fBaBvehXzJLKb3E
4IINDJ0X+dpQmzI01FPI6xEQV2aH393Z4exF3gr0dRXkBiOEfPCvOktWfv+t1CX2EKEW6BKhD4f/
ZmyRAxguVHcGOPpkBZCMQ3eQF0YvVxHowWovK5xj8zm05sUF3HeLPdxwwI+oHkDpKkeqJBtC25OF
0jbArbQZCZyzfJqBN9lNfQePk5IcyTJA9r60ktuZzmcKKRjzXusUWXFbozZ8ySKj8A9iysvviDbS
4cAbT08w+0MUAV+U1hqDUXLoqKsmCO5mKVj3KLX8Zl+2sr4JpqH3Npir6ENeNdNk7vMsoqMGn6Rb
4xdiL7AJ4wzg/xiCmwdW5hvP4CzM702o/A+ncLiq3RTFt9KxxKseaJ1f2aFIflAdLcEOurnqoa9i
fcMXquxppfy24BHyOQSDMIjJT3MopdRIJH218wsbPydTX+b3eWhpRTWBavuVnyTk2IGAzAC1tNLQ
AMEjMuMLXUpgKONg9U+muXzEJS2+YXKGPD93Ha1AMVjEpjG+lSEn3BXBGhgHVB74E88pXsINc+iR
IHBjDM4SQuLc7HPdW4i/YfqSegJiihvAR9nAH2P2hoEoZOxRoeBuE9uW7zHdVUvcja6hiEG4Wilh
dLchyy9G6bxjj2XHqW2c6cd1niOjSx467vdmHQLcu2syGnlXdW6EzKqDnOTq0h2/EokWwN0xPr3V
0eDg/xFzXG2wnM7keosa5I3m6VphaARHxEswu4xpC8deT0HlrJMs7i4MrtlPBq6ZfytkWRNQZ5v0
Qw19+ZoNUfjhZwaUWZdp8CuYHr58wPGGu/jGow4iVOV+5LGDb8OHsWivZEDL+TbPtPs4NznwSXzF
b0XHQ0c7EVQeXH6t6naOQTBiZUUzsirDb6p0Ek6d8WbARf9alKH7SgsbOhaZjcAT84qeF52fM+QP
omiYtfGZg/+qfhTmtJix7da60TxlX6illN8cb+wWV6kAt+q5+A82aSGhiRd55g1Xte/lDe/0MW4u
zNhTjOQLORqUb4q4OGOJt0fQqEcUO6wQGupau0MqyfIt+i4dKW2YeSWGaMBUa5JYOdmJOpnNK0fq
2dt7HfPgM+mzun6ZIhlCChOJGO7RcIJhDVqufHCEDK2bUbRaHRoxd9yRpW3phtNGhcqm1wOeEpPh
mds45nvJOGaAAmlFk1MSn3QYdK1cpsUObGCVWhNZLIQ2WrismqjFS5awpTwhfBUTHS6tHy0s2mh0
iFeXA8cFXBjNnLwDjI3tA4I9dWEVNg7nirZBF/hRWVhM/tk1DmFxES7zM+KjbCOstcxhf+Fcw/iX
juuCXSsEPjdnKH2Z5n7OrmDwizBaa6Od4w+rcXKxK0o79S5ZgyP1g2I9fh8/LBPG2jnODP9o+IOB
RmjGOjNAZo5lYJFpA3i9Wwi79aaCbU/NRuJPHGUIrUzengpplTxRhxsDRoLRhmhJB8NcPWEoL6wd
fSFwq/u0cCRJfzkn7o6tiIWvM2hT1QPLaHwL348k/gatFWDgPUM2J6DnJNbsvYk/eLxFRclPixyO
LwGMOQpx+zQ1XR8Q5IhBX4NZFLO3xc1qt9ciruLyqlQNc+DWU1634Kb9DAUQGVn6x9BulHHbKxuP
ZmE6cryr6yG0Hqy29uE0NFFuUcwyDc+BWDzqZhbiP8+mgu2NP87F2gxTG4x1rKcfLTGYYm1kDTgv
6NpWfigjOb4uo51w6+hgOIMHpG+kzcKR7YlseBuWTBUfBXtrDdrAmF34lwXdO67TWdFV6nowGEaO
F8a6wk+/L0wLikTtj9ZrTJGV2jRtb2PHiu183vrV7NTHwIkD62SOKjbWCksVuQjJxef+CmGr1J0H
EGW2pzlZzYWu+lu1uCGAbpOg2YKSqXFWFcKuT6ksomSbBsRVqqV+loRhCe+0Aup/bzjAzql5cZjc
09/N1n4y8+6ifclPVp3ToYhsXt1eyC8ihoRjwmizDVa09cgNSlN+P5Jq+malgfyYOfdGr4K2t9e8
bqK7qCrDDIrDgDPaxS+mMcfq8cMyBiu9hBXJ1a1jxR4O0TLoJ371ihyTa/L2xkLcfm+4JfCtCZwR
fjMDWskaH8hkbUw5J2/fAVgyxF7/pG3ZPTu8BQkcgKTGCI7LwcOR2Y53flVhZrK1a1j7uJU5rTyc
drH84ti/hcJJnMAIoujRYIz4NrNdwrHJG0JQ9VTLfKdiEfMIxdH8PnspIzhiYkwe8YmhI5CyS+yj
5aT+NxV60d2SJA032JJIUbhNRsqbwaDBSylFAeYRgcW8+zzk/p8s+1/Yyn467/8LbeqxJ1Pwa2Tz
82/8M7SJ0xI3CS5LaUrbQ5n6Uznz/nBATHnIaT7xW2jv/xTOJH9Ef71pmJ7t0ENr83f+oZtJ4w/E
NIOENzXCLjKq9Z/IZovM8f9lCQ9m2mcVMb4qgzQpAtqvskRKxZU2pgJuj2kUX/J0jE+zTRw5Dvvh
YRQUIE7NrC9eaYxnUzTt/qfr9G+0nl9VmOXjXYBb4LaW7lHHWKBeP6swDIU7leS8xMhvmDcVNID3
pA31Q+cRUvkPP8pGeEH2dhbtUqIQ/vpRheAV2zKwZVCf5o+6o5ulIju1UWYe/M1v9S8XFZgDvxV6
p89CbzjLb/2TvC2bUjd4rOgkdZb5kMlOYJUFQ+EQ2nCq3cxHPrqDT1cY++Lgezu2kzz+9W9r/qqi
cWX5LWHhAb72fG4857dfl5wV9nIe+9UcDmkFRnTEKoq7pHc2/pws0UFVNzuElfnUelP+5kQ2PWX0
S9TPMre7dCeUN3+4o2qtbTk2ZCf/+gf815/PW+5hSWSZRi2s0r9eo2Tyc3NeYgGlN7dUFjBtF4Uq
Tn/9KcvI4tf7215mDdy8WK5RqH+/waBs14HiWMxcsUxCbEB6QY4O+CLRmSzjjU4Q3MO9wOlkl8UI
Z2uo8Y2MkMs/xoJQxV3SWPGdUiU5UKWGSmyhj6Pg9UVqPKRt5aH28L9O1mNF4xPCWHvDOY06RDaj
otk3bPnljhAnezmV1va3v/79Fpv2z4+vhXQuHcdFPWd5sZHQf7nTfMsuGCDCY7DIt+7czPB3isdt
NU7FuG3RCv9Gx/zEVPz2gQjRyNUGHyg/o+Q/39pRkPYj24Fi4XziGMizlSXdDQVKGyvMvvhh81D5
DpoP8gLlXoC9T4YfUgTc7Uu3vKbuCeeoGP7mZmcx/P0qcJI1Oc/hFoCs8tsq4jliOThPoIwbJ3mo
WckoB56+z23mn7UNCY8yyvxv9OPf719m5a5DxpZLwPId/L6czJwSdGSzb+F0UB1jy8h2Zd4OfwP0
+Hef4i2KOGgYm1Hvb09xnxA0Thm/4+pB+ZNjJ9e0H7p/c/3+3af4hAD4YrG6BM5vL4FJ2y52oOVT
hjw6mg7pKzrA85u/vlf/zafwjmN8BEWRBMTytvv51lFBWQiN8xKAtPpa2HL8YqrG/vibD7GWS/LL
HeoZLh9j4p5grTc+F8afFl9tui0pWudbE/Qs9kY8OtnBTeag/s5RFxcOp6WXlppp4xDZtrA2OY5v
ZxvhARcbNdb5eNN3srJuCJsRC6KN2atuZOF07aF1KXZbc2qs1LGzMSyuU910SBX4fLCwQwhx7gq8
2PkZe70vr4hB83dp1JgQSkKn5tUzUQG1xjSW9shQHMupoYmJwFHJB42LA18E4xt77ybs4/QQZQ0l
omwh+2o18IWQIi4c6nhA9Or3zjEzyjO6JUZNQBHWvWrrMbqFbioPxLp0/sI0fvLWXeWJ9iqPi36+
xxE2G9RixZG1H/qmw9kQmM23QKNd7hpqeQFKdm4KATKBT7/JkiYeNiUWdnulPKugFqGylkzp0E7F
TtWOH+0ne25eqKgY4AcYYdTtcMM5t5yKMoNdv+/3pxBBcSZa7RDs6HIoyNfAiRTSvaWraeMktkfi
NDTjR6oGe2MFvjgwd2KCW7Ey7SkEEYAapfZW15dIl1Vj9ytDKsHr22wdc0uas4eINpjyYJgt07Jo
zit5JMLN9claZz5yJoNsZ7SR8aWa8CJu68TuaQHNHKF2bIOBYkb1cgWdvMhpIHSd6K7Tmldewjv7
ZrIYkKwiLikpTzLbdLtWk4D6nc7Dm57q7HuD4bLd4omkubvip39qhoabILfte+y+prjlf9bQSxqa
9Ng0GbyAvcWEYtomtAa/ZBYsi2tdpXG3NTWh+V0wUag22eghR6tlET5ZPqGFld9wxL+IoVXNzsys
LMECGWeKDUYvXs0mqKatwJQJtDNvijdfDgVdgPHCTLO9JLnGxIQz2ktdnd6Y9EADmh9yHzI0e9tD
Q07RgstXqI9B4iVZBVYyHBITvZF2R5f6FxLoLcWZMfPMynRwpnAvTeaWYIwZrwfMThD8VM5xZJDk
N9k2Ohwoy0TLd/rLqA2Puy5gFlmIGPwkZ+38XJsZKr6XjulpJLf+ribeWjTxRLDea9dGjtSeQscl
IFix7iFQgmKovOgr1SKBfcBxZjdYgQTGP53pdt2Ciga1X2iBWmgU3U2hdOkdaxmVzSnF8TJcnDwg
O6KMEdnTgghvrVGp8bkZ5NgljJHAC3fDFLvJFpOZhWxMdRhdSnMtuhsH24Tel1M/exdM99abK1Rd
X0ICz+GT2WHkPYmpDo9RgYdm3WOdoXi6HfAvM0y2oHqOMRVAUSv0G96uBa5JZhyjrfZMMqyEgr5M
QTLeyTiPl1oC4sgA+UblgJDOQiclqtW57rYe0GvWqpqyeR9nILJQ8+Yu39Pox8A3icxWUZw6ePLg
l/1M0STj2iNjh6y8mh0P7oDLmskMyo9bGAd9hGVbQzzpt6Rt/bOq28FaWXkRlOsZTvlNDhmgIkRO
l9lKk5CfLwizfrbyIQV8kJ0Jzb2tpyTeuRRHv5h5RWcAIKP6I5Gdd21VuAu3sjZ4D/dUgW/NMqAI
p0z9+uyaCq3Qwd1Gf4FPMInhJ60wIIjkRudKHZK8GXhs0wYg4OCU1I3Lxj4KvwnGjWvkdDHUHoZN
DrsU1rgEJyDHk6MG/JTUwcmK6QK7ZtrKbgj7diOPFoSlB5uppLsaoEJ9BFFv3gh79tSx8Cumdraf
t8bGsoN+3md5QCGyZMaoLkNItOTo0BMDdd8ZAxev9kQetlgAEI3jT2cD32sCgW8hRAxDnD+buggq
AOEgJMhC4/DKP8kSSeC3tP2lBckoif7OnMK8nT8pFLVw2nEd03xgriILJk2M/nLi2SwkLSVCnEs1
kmQYnIDWxkJZ2Y6MN3646JN7MX8yMKxPHgalSmSKGm2JHzwL7eu0oDOquiLkP87MZ1beJ10DulOH
Lx2+AtSNTwLHqBnEEasRHAfrT0qH8Uns0LXnfCEYDceDnJiPHc0bOhimLZQZ8gZgP5hzocwatJcY
OC0Bg0CCgBGiPnkhSNOwQ9pPjsj4J1NEyug15eVU4qG1YnNNzRsEkmaBkUSfXBKMidUDCgazAuhY
NA+yyCePWaf9pwDv8o+iDyAdM3KxjCtOU9BOJHOzcj8vEJT2k4fiZLJ4nj4pKVbUOv0m1gzv6Itf
SCpK0KJBvLhprjF0tlc4kni9JhkAFrd2R3aM4WA95WHMbGaZn7zNnarvHMzhT1XWMvvOrBiui2Ug
la2dqjSGjRO607S1DdzEICDTXB/MfuHDMNRuMNdyQei48arxFLcLTYahS4+Y7ajxWzFQv7EyP7Ez
RchQnO9AYTSvU4fAdgHgNXQ7IDXFJ7DGMgKWEesTZCP/pNr03L5wkIWX9evOWh6rT/6N98nCsT+5
OBTdaEJsfdJAzMk/6Tm6Xkg64NGg6gj6k0DsmK7XeaeKfweiEw8khTVpSe5qZEn4JPJoIj7+UbWV
gzJQWTJklZ1a+aOPbRPYh4r8xUCSJS7l158bu/8Tl/4LL91fWLJWVdeOX8uvvwSN+Rv/cGUFfyx7
9gUqiYdlcdX9j7ZkBn8sfigkD8/DtIf55J/ikjC9PzwkFxsDHs0ZqC4cK//HlWW5f8AxXyyCFkdn
GuL+M6cfW4lf9uMOgsvCTLctR3JK5cdcjgU/7cdHv4PA2hX1iuScpnZdNm32TiuMl63s3BwBl7pZ
BN8r5P16S1yyIm4SOK3f01ydJuxxlJjMTWVGaU6LJWrSNTLyskGJxoiXNZ4bMDWFlfdXjJyy4GR0
bb70+Axt9+TpwIVNMDfRC/FG3R5cyA7hdTBG+VeDxbBYl0MMmBn2gP9VygKCShz0l1D79lcvRb3O
wjZ7TbyKqelI+5vK4uzNHkpm3E5Ix3AwMlPWTK6ZLdHFHAXJa6jRpkl5GfB1AvkiSif/grm63NqQ
sS5NnlCKbZodC8USvbEXF69s0vjCHD5MGNIHTMwmV4g13xpcPQPfyqrvhf1o6VrdNshYQG9VFd31
OvLPRZA4+9md9Y1H7y5miLTLic20zCjiQd4wuWyHNdgY98NQ7VtAdewaGxfVlWNjXlryC2wIR7As
lT2X2ylMGUJzXtF7xufFsO5UaJ4Mp+8G3geVf9t6YfJulgY+IS9/5EATH8tYR49BVAPWoLI8Okh3
9LcTs4inZDD4e03RplvHD380fk3SLyNQhmEI5kLan1pO9NDqNQBrDMNHwflsj/Moe3LpRBBjRZ7b
xqcg2RDuKvhom9gtHbLHPWS2OoFnIwuxmWXbPmWdMm/j0LymR/4pwSbKxJl9woZcUMSYqAnPDC2Z
BtPkXnw0Q5xsBAbBA8KJXjDnZJHdUWgmem5TUfIK6jHmZ2PiYrr1bdsOGo2MbwtMKJ6hqg7iYx82
SwmKJR7oc4zXQbvAaWxcq3XpVvsgjmfUejgjAEKcU5hb3Sr1yZAu5A/mAQGf1964EeaKXsKK0USZ
I682jy0vxY0/yOuymcXGzYKJxjv3xlGlPBOYp0YynwQ4p4aUTG5F16E1QgBPveImrLr0Y7ZJKi51
pQU1MMmw15Lya8Cq6tmF1Hg/l4om7sCPv7Uth7l2lum+LCsHVoqR3ijX5AYUFr4jnVwSSRNwy1Bw
ySapUzllya4pCvqZiprpEzBrDDupgfGLqQhhCXbVmVXzJRS8SH2LFG9KsmjrNhNZAKbqj9iUzXtF
Meo+TSOOc8n0ZCVIbagSLmPmKp42uV+eekhp5xlnyqa0zC+jtOHns1u7p7mStEVEmpHEhJtBpKz1
LUUz8VbiWtkYgoamPDCoBTWK20445Q5fibwOTRHctlE531DhSB+cdNrznBjM0IHt2B9VZMv1ZLTj
sYV0c1ZQQUDrt5ymKLSvSCzDqJ/KhYLSrT3pPkeW7+pzFAU5ATvCtP5O89WfaMTBKhVw0D9Okf3I
7BYsfhDjT2EEpV+7uQqpA6MckTMYE+okzL/42qLXIOWvdTQhcu9oyKIzBMOVNokwGwumC4Qfo/oR
kYDgeRiVeIeIzqZHetzVxg2j/GV0Qfmo0bTPmRbZ2iRNf6oAAkFw+LCG7D0xa++iJqZ0hQBi3dYT
yaq2rNpnXaTzRNG3MsJdZMPQM1Z8tQcxUqJU0n4rxv69NbN42CO8RZqBYKQBO5ShSdS5vAn6EReh
ihzz0A26+prZSCN5h7tN0Xt5HQ4DZNA0N4iLxIky70F+efWq5ho2GYVHnslpBHUE9bC1WzaxfJF3
GlmGM3+0NPSNJmCeAU5L1V/rxQhYGfWB0fCRMfStIOS4Crn9DkzHQRMy+8uS6RkrxEmxSXX5jCsj
AUEReu/2MnGkO7v2qE7rDGuNxeRg5PFNZIGfH6r8oZOdxiM7Mw5QGwNkLX+6b02DusWQf64OOXQu
35u+2cmDAdRK+M6bmgGrR6DSm2FPTeK1b5FPpQYYAtlWFuDNU/+8tHAVNgniQp5pE99X+JFD2nIB
HB6ntGYASJa+WaKA6boeCLVEcgcu65aZMIp7T3Q+ZvlAvRQ25osOJxSaQY3rtyVn4aiVKRlNZiK8
l6lmcbAOGS8ihrFXI6Q1YU8X9Gc4XIb9yAJHakyYQ0gzVgx8YbQSKGxlpvHc9O50J4uR/WNPEsoq
ELvRlDAkl7dKAs2L0oesyHZNjpgt0majCsM6OJy/bvLciT+EBdzrlGSjeWc2vGxjWhrRe0P3CTBe
E1D9lT15nhdj/BxZBEEjo1e54HUHFtNdM1LvTdU2EdKM5DsoLGfrdMEPC4rjHjIex4nSpD4w+la7
LCluBclriHFXDFgPjoEe30OddoStjBZUGoe8TMXhraurcqM82axLWZ20z2FWEwbe4jvGWpLaRA5w
pjHbsFZJ3Y741eoNdItDRA1h5TXTuu/AtWXCrzDqRvW2AuWwxZrNk9wNH+FcXYPEOHp+1r/Ppdw0
VQCAZLYO4Uh0PbKrB8cIsXsUzBiUgCMH0h2mE/GuHDRz4EoywPWOye1uTMWNqY35Ovc82obz8W7g
vRg4pVxzWOFmJ8KYDjRb6ME79UAHorC9MyJ5xVmQRXLID34vQ4Qho3ih9xP85TSMh05l5bUii/Z1
ZPhyAt9FSKsLW0zpgU52hHqBHnW9+bbUZtQui3grk6jfehAhOWRg68NYYF25RVFsia3SdAk08230
5mveJEQNe+b1NDME9nd4VCe3NKxjp/pyyxo4ckA2OU+69hcOUP42MnrSHKMBoLH38pI4tv9m6shZ
wyZ5GHNQcGnK6oelnxa5acATXDV0oo4Yai+w8Gjg6KGGS15MST2/hAH6EPbp2wyeXD04GPPnljVQ
gq9r5NUwzukpb5vjMIo3M0l2hL563G3tLkaUJXop7xyQADdFKq+KHmsuQo3Yw2BhpeCwjHxqwwwY
72cju+85Z7NLMbl/63OXuztBKlfHQfYj5YRH7ZdwN6Hs8BMkQEoGQs7ZMHibmG3qKhgm2JRNF8Dw
MKanNqEsGFkDZ88koHGY8s03ix8OZM6dgkJymGrUEK8O1mOhXlyYXmuY0VhDU4/cblg0O8Zkkj4V
GyvDzo+b+roOdX6ac21uvHl8tCy2UEDnvoa+uXA22vmY4QZAziJbP5j3cevfpqkjsUkoc7pqYg8a
iAdQJOtic8uOGD96KNx95mfVR2Th31qblBk/mUYX0NQDR/Sr05bNCgoHhr0kKlq5KsW08DS7u4or
tgoSW4GJ0MazhVV/5fgw7tLZoqBTDPxzP6pZHMwsoPFdRHZ2CFswuF1fefU24Tulr0wNkNRy/E1r
VRRxtJpiRXN7WlbyDhti/sUWER9ozf5tSFf1decwM1ajDikW0/Olq/NZHopSwRWpcwZNLUa7L4Ye
48VsZh4zj44jjuTDEfMKNxrFtyt2Bv6VIJmBBxev+rUnMrmHkqt2bLy9k/bS17ToaBaxzNnct4Nt
nlszsl/bCbBKmtOHkXSO2ukl6AdR8zLH2MSx3b2DrjCJYGpdXiIkFkqM4sYfkIR8ke7rLvRYtIU7
nuamaTXzxrS6aaZ+OvemKfCOmnqiXG7dVqXX7lNN8vBDO3N7EAFOpWuzMzHhFZVPd2RSjAeYLlOB
wV43T1hOeGCcrjS/DoGKn3MZzsMazqFzVXuxGHGQDh1OHy+Kmg8pFjrImAm+/AmGUb7FcJ/Kk9EX
iXtNS2BZnlmrUS5YxhMqJxI8rlhxcXmvJt/uFrJch1kR1A70jn3j2qmxszBwOjhdXEXRDw267X0O
2AZVS5Ogvtdtiv/fNlGSaO/BsErtTeO6aqvRRL3T3Ce19ZrBM7QPtesnAtRACOugj8uWGH6N7u4V
RUIV6AAo7+jx2rEugz13LK6gecuewxTns5Wa3bTfzq7p1zywEWalMHOcd5uqy0dliQZWiMtK86CG
AjseB01e0ySas/EKaRcEQuBNmaL5um2GryUcGnhpYW8nd3ERFPVJxsAOj3MDVPEwJBSzztNAH2o2
ZHV/HkFVbeVS9dcwl8efPi01m/QMbhr6N8HVVsn3qRyio+zM7D3HGrjBbDXchaJzjv5Uupe48DFk
9XOy4/uh6scDARoORIZp5AbX62sRX7Q15I9J5G9y0rzclkffEcxXYhoEU2qZN0w7nspc3C5oRCsz
3WMoW++g8H1L5tW3vDYo8C05zRZx80pSuN66vVJbQLksU0G/81pT3fdJQvQa+hM9JwPY7cr/Grat
f7Dd4bnUEmVbeM2mtyvzAjgifoD/8pBTRL/CKfA093HFBBbWRajI0EfQHfvxQohqQ7jHhO4szmYG
zjIV8rG1zHVqM2sx2/x5dOt6NyU6285M7ddGZd9NlXxrQORySgjXDBYNeiEqEDDd965yt7qanscx
uBmn9CXsJ5s5Va8RvZ30ma/6rVPxJa7w5gqhvubVpeqyo1N231IDKIU7Xc1z4RyGtH1zU74AHayL
jmaAmEmGOyLD1hT3qHqJSYhnqzTuFYCdeDBv+wDSdVeUJ0hD341gAXBEQXVjifYBuxxWSaO4RPZI
m4G6NhXN0O0gGgBfw7UO23PoWZdO04JcGd2PwEIYUUsvsp6upCTfXQ1s5itNpMtiY6yGu7nKX6fA
/8LpfDzILDy6SkIPcTkh8RiCcdkvL8EyORTqRxoS4XDDC/nv60jKLeGgHYvvsGYS/yXv5nNMoTLQ
cfDUc2vvRAjrguNGlPvv3cT1cKajb8m3iQx1OYzJ2xS3GgZTcpzm8C330282Kv3ZNMov6B/wsdCf
WSQ3xRTNWzzPz7R7G9v+/7F3bstxI1mW/ZWyfpknlMEBx82spx8CiAgGbyIpihT5AhMlEvebA47b
d80fzI/NglTdJSqrU5PvXW1V1kolGREIwN3POXuvLUmJMr0vRpyWpBoi+FUuOcTjNkZc7AbxKwyO
ZLj2WjmiW7PWL4PkdsxIYCrBIYdTrSVQHnq/HeR07a422Zm8ZWuTDvf1kzBtctooXHe+X35TmXFo
htTc2SzooSXyC2a7l75noH0TOe5RUO67ivEuU8O7ycs/1YVz2+fjsXMcdZthawg9n6vsuycvyJgS
WGf+iiiVf854hYCkofzYGv3ZAGKEgcMRbfxHk6M7eInrvJgf5m6KP5W62pdZHHnWem0HxSebhjCj
wvN0NE/QbY7Zqs48aO5KdVCT0avPXgkCoq+PpjVdjAOYiHg59zUkkL74BAE3dInPFjI5kWn50fKJ
iYqn8lyQziFGmV2iRzgfWnE0kfzZvcFIVxOkpbPXWfZyj7fJPppyOI/JIkus4M5eYhK9Fx5w9vmO
cbPcd6JwYEhA7V3Ujb8a/ofR7T7QRznRsvmc99m3mIPhyhYd+bB8rzNb6ktzAuPPLv6kUnBFQWvV
Z6blRSplxcjHWkR5ukwRTqTgBsUzCVIY+VFI9u6eOgqMprBDacNwyaYZ4HI8VLeIGS3aBe0F+aH2
UQ3Y0dCdk+xkfmS6svdzY5e7sPWy+N4pnMM6BcGdTlL6FkYBLxSm/Sw6+hzBsSKUDIu+PF9beS48
prnoTmUxGGc0eMxdU1p7vM2QyrhvZRuytyVRZ3QXK5y1A8OD6kjbg0APBtYe6/pMh/IMTj+VoYFm
cjxz6qo+dqZ3sNAFkUzrvKwy/dwbwblXtHv6TTwoGfMfWdTXdg6SxAxOXcJyVfRkh7neubcpaQnE
zev2lPvBPoFqIWfTuDLUtWq6y4ogDYQ71HSbXh4VRVQEQVjL+FtNAonZMuNoZ7A3KSC7GNmwStoo
6JLHvmHWt/bHni27oWb0HHnDer1jBh9NTh7Bo0AP49nGFaDiu5g49LJ2oeDdwf05qc7/ZFqEua/V
ncUFl4E6gQA5K2vO6MwJJwZNeGOZw62kZXuNHWCpcCS1+QqxwOeOmorui79hFZbkXk2U4gzh3INI
GLk7Blr5HmDM2FivqD/OCIt9w2wSYm/LAB+7Jc90vL3A5lecx/vMG68SwVvvwTnbpXuXgnrd+bm/
7xm8HTBOMKTxGFF3NZaR6RmX2VU5xYeBiBK3XB9VWz6JgLFKjIlDtS6NGQLltTHdAMTa1wB/lrq7
mjhzeLoCVC4f5hX2WCGyx7wqPoyClAHdM2qT11lueFdOxdrhxDQxVMEAxouTvbs4T4uSHwpHXdeL
Ne+EFSCtNcshVIM4cZB4AIB+MBuO4rp5op92mt3qGGvoN0WcQNKOyf4KejTULq1e0gcwG2jrUxI3
0VAleDb4NTsX8ku+am+HA+WjbzLNB+oQQUI5bGLBncjMKixs53xwanEQVmIjuaq+lKIC4TT2Oz1r
xjQizWmtCvkkZw6UXZtMB9gv2DszSsFlbNV5iwyHaGtG1LT3XjRfQZQFk3ec3P6M8+BT0TPQE6na
Y9IBYtbUwH374LbKwULFOpg+B5RRHGUzueCmwXGI2wvjXgW3041mRPF8mWd+lRil+bHq06pEYe+3
86KN0MsU+gC9mS0O2LKsNrJaHAoH4rfjuz71F/hjGAIaIi8R4x9LxPCf1op5Lt8HWSF7ObniHpJv
WoWZLI0Uebvjva3CG9k6WWFJQOfO+NZ4MZy1ohict6wevLtmHae7zvQLANoBvrndzOmJ2Hgfjw2I
OqnpcLYGoB83Ue3TZCeM8lvGZYDV6Iiw01VTcZ25LbOFgAkhJ+dAhvj5+jS0lpSYVa9dKByT2IBV
V2lygSBYypT36GefrHlTyvcxvipY0FskcQKDFF4L8kIBkz2vuSNa6ajuWKer15/yoGEczNduz3to
rZqGfg1mcF6a6tnK5XA7IUX/IOYiIQIdOaX4IXL7n6Hbv/FU/tnU7eK1Xt6P3LZ//8fMTQomZC66
VY+ZlhRewMTrh57btvmbAAUd/QpgOggl/2vmBnWDCZ0DiIOfY762Kfn+c+Qm/77N4bZ/zjyBVqv8
iyO3dwO3TcaHOpPBHenBwIWxub8fuMWpkSHoFi/OTLPW+jyLnPwsRizDwPM6l61zF8TDZJyMUeev
wbIwDueQMRuXcWPEE2d6TgPBEXGdpqWLZmlYnn66lDc/tHg/h3X/osn9/gbJ8yGZzkOrZ8pNwffT
RHBTxSER0d/m1BWoQxBmV6FTlfUYilm33vHPX+297NAHVuIShYfM3RYuDIoNt/zzq40rWmzSX3Ia
F4KYhH4tH9q5aG//+qsQKmcCwEAY+50E/fOrpCmcxNSqAfQsjBmKKu9PZe2Nv5FQbu/1n9rGH5+F
BRuahgdvw/d+iVfy8awmnoVfthVVfhjbybwO5lSf1UjWLorUCPakwLzKPll+8/Hef2X/eGGExrbv
WqZJmtT7i9hRMfQ05bC0MDolX2aZTmCbioOgBPix5pAXmbxSYZULPpuf7473kuZ/vBTDIDTrElmz
+cvtu9Zz60CBRl8iMO/rAQ1TunZfJmN9M+1K/EaG/ocPhg6QtWDzZjBEF/Yvd0dQUcPnJhkmxZI8
DnSx9r7sXxcXmeaf3yDb23731ZHHx0tI0DmesG17eyM/3fS5WRREcTDri2nzRLAzqn0Nm3rfuTUy
MwRpFwElwA9Q0n97Lf9w7/sYqPAf+NDmOVgHrEc/v2gsxyyfSzIFCrzSIBmmVr8JjWjwN1fxX74O
NhWHQT//NX8REI+bV4XGJc4vmTafOTA19EXb/OXPL+Ev4nNuDT6OcO3v/2fyx19eBuDjYg0WjEMJ
xnaXtmRv58EojxlRY62SV2XSRGUuj72K0eoreKY04tzxxNH1agk48QmFltddfyOK/1efXvgoHCwL
MTh+i/dXecygsHGYoCu4gmIVTk4NMzJP+vNP/y/uVNQTwHS4CsLmVn3/KuaaVz6lX7arJjX5O1M0
s0SD1bdNWNoQk3/zlf7hMeRaW9Jy0VJv24n9y8vJIGb+kYNfN/LEOEzSf4aheNH7zjnhVclv1uh/
/WJYgcBPbUyWX66g0wCrkpj4aPxXRJUBdboVWbPZIQ3b2sdW1/3uVvrj44gtwhaezUYpfF70/dWM
nTlXk+BxHIOpu4aDgZnSB8AyTZyriQFaj8bwOQsWrLRWtMbtGiEwC+moUzAP9PJkwrtd6vwhNRr1
m0v/x/sJkAC+ro1+42390PfvjXgAJD0wwYF2ajQLExoZy66W01+9n3gVyVUgFdVBNvPLFyyQBvu8
Ek2W3nSXi7lNYXyS5xRPxyTO8uA3H0psu/r7BXDDI9B2RVnEGvjrAmhPMBUIoeKAa6q+Oh9HlzQY
9MTFGzhmOe0cO0EU6CSQivGZJURX2b7xiOtZ+pGKp+YvOSu2tQRDK34RDlymbbu/BiAgJk/8SvHx
K3qe/dk0rnpGN2/Tjvjz6/yvvs2fX+iX/azJdeqQYUZDrcuhv3JM2Auhfrc6bPfrr1eXzZnQRSxB
iKx+uWcsOJ20Zrm69aZoot9sm4TEk8nyMBE5Bt7ByqblhK8LKXvcQVX4zaf84+rE5fzuCBLE64pf
v91GlN6SDayBdJ/XaGE9PFSAbaOgHY2zP7+gtmn9+mG3XYDvDIkar8kf3j8gZm8bdW5voCJaaN0Z
aXsx3X8VkNdSoV8wIw1V4N6Sc+Uyp+y9EYsGakZ2J0cE30QsUCdVcU3uAPFAI+U2ItgVNFJDjde8
cL7v6q8KHqx3HSgc1tkO07w97zhvJW1Y5GsXPw3tosW5UfaN4IYupjjs8TMUtwZ2BEjNqlzMO7BN
bDw1FjriLpNhjen2wfFEh5T4TF4isTjrgKPBXK/TFjNRqHPeE7PFUQ2HwNLdsB9ndxijSc3baAoV
MD2+PANXlgRDVPdG4l7YTbAmEQPFAZ35BJ3x2AetPWztaUIELHuxmWVQj6toMOehOqrAV905z7nz
zIHIri5Be6Emqlwv0zubnEJv2Ul7nJhvzQwYmJ8yJ0npVqdJZk3xlepbYnBvU/xWKrgwEdCo/Clv
a5HgOivTAiTzmFYj+vwlEIwriAxT/oJCzkhIc/aaePgiO3u4aasyu/XgpsLv66tmpGuIKDHsMgmW
vMAb+LEICvDmZt6aHmr6ungm8A71ljJauhqER7ZRDzGzCsEmBTeYeOKnDIM7u79uYjgkPG0ZKnBG
SSdRKr/Y+7PKXHooCK5APQRjeu7GdvZEJpypLtaaQxRtkGFBNTByDlSfaVdjY8uT0njarNrrJszK
S6i3I9w4LnAqu/N4SmpD0hgy5A3qv9o77zD2k7wF3DyPdDvnbpSTW3eEL8FIN68HugOYhJMvXVHR
yImBTpP7B6U43RMjDOYrHdvlQdJ40gciOKoxAs0pz5IuY16S2E1lowVppo5HvCBmjliAdms0+S7K
PWJQ5zuC7WDGG2Jh5ut39GpI9aJvCguV+d0kE+Ld1GS14FO9qc3oMnnEdxECB5J5BisU+EnPC5d1
yR3nTeoRkTxxDzUJJ7dGU44GyAJXXfbQtbOI85Dw7msbC/HdVOUKvYut0+DYSrFiig+ASdR0fXsd
EYgymB8LokLV3rdqgrapREETn0vZGLV/UY9ub2SnnK0qO1HR1O5ZRRRlGU4MLKrjnPvmjWeY+csk
8iG9auYsUJs+aGuqEZgJLZ4QMD6RAYGG+oOwPJZ+Zv59stKGhogcGzvECumrg3C/2hWMNYhAqKmx
dvPsMDTL0c7DwnbkGkD4GRFVsD64McNGkhNJ7hxMXCsdc2KcBjWiQTfxt1+J7nWCxZRz6XQnhpgH
bpZz1E7VjOvMHyzIrL2/Enkwo9/pAhgKzPEDR0XtGvQfqOWaYN963ZqEeaMKgc1KcEP0ZlKiv6A3
tBs2rFEEYbwtor62p5niMhNLGKd0H0MX8amxq7Jh/SICaFflIoiOnDH94PmwLSsa6zYvImEa7VM6
MSl7YibFuEjGBLBEA57Nr13pC56CVbnW0UUMHlw0qnHscx/YGDJSIgCxCbuErexUWdnPmCFKgfdr
Za+xgxlGUeya+dfUD8rxWC2peWZRdRBwk2NT4+MULlxzaaEC6FXedQdOAfS9Uhor7m7rTC8hRQnI
JsawFQAKN+uugebLz2Wg87dmcGPQW71mIJN0KHp2KU6Lz0Vg4kCdaBqmIewaVgkb8m2619OIzRbO
3lyExtAQ09LgirlLdF26YenahRO6a5ujgJ9yHEUj7uvyogY6vXwcXBxVIvSroZNHy0prlFbGkCpx
6AtlKvIdy5xeN/nFqM88stUTnrO1YGIZJH5xxqGfQ+y+y7Rq+RaVZ+thePXy2FFPVdo69K3FqAho
4F5UPGGas7y+oS1rncj+bJ6nJBcomGKnpl/PPLA4Z2wpa1acEtxjnTV4WkIF79WYQ4Vay8XFLb0p
kUdCZc2i+3E2/J++37+JP1fbh//3/wyvf/v2v05jk6nXd5r77Qd/NAAN6+9kafvQElzsxrbHEeQ/
O4BbDDeWU9y6AfAYQUeIs8k/8LpEeNHn29on0vI4jW2W93+0AMGkcmjb+n8c9+kt0ob4j39/V+X3
v/z55w4KnbR3ByT89JbjWKB/AQAgwKdN+f6AROTFHJdoaXSFI/N+BimITRXorqvv+8EzESgurct8
nCe3zp51RqTdXU+xsShyvDrOEtEUJEPuEyJr8Dgd0rZ1GvzwdqCRY0JN+7zGm2EySLvWuCTcUH3s
BtaLszoO6pvRGv2XpB/LF9Jz00diNOKSPVX6wUlzCmWZzUmHCuNSJcTJCnhwweDHSMqILKp3uGuY
OUr2iuyykBWp3T6b6f2o1xw0SycAGKwsr3IXTE1xi8BUndrEt1/Rzo7LnidWQoJxPVF8WEwyJO8b
YYjis8XoVF8nTSDOmI9Vz05adS6r6xBUhEwO0/KW1sK6JUyUkdbq6/RZdkZNGraZjJe+QVLFzmU/
Y8cuCmsinSB1nfESwZnTRQJCoMm4I3PWW/ylIBKHPims0Bt8LR4spBTtZQYolaNi2Vrb+b/xKv9A
GLCtAckl06POcllcLEUq270JxvahZJHEYCOS79kG6ILDKcGLdlqrYkpPVI3GcEV51A0vlehz77Nt
Z4LxNICYFpWZIhzNaTRhpp07LgGgeYkU27ZrZ4X+psiDFi3lLNYqhwSABeB9HWGk6L7BjdHZQdtl
e1k5jP3DFcnTdcDqD+GrtMuAg4U93CPixsFmA2lkODKYzYqNLl/uPTljTojn2ZRfPWs70NrpyCAy
AEqaXCACB1MP2GctIq1yRprsfikSJ2IXMNPKmraJB/ufa+4IfrE5pPoDX/pU7ZvCRKtbkJiG5NjU
SJDIwhDuPhe6fiIBGVyqx5ifDaW3GJP2ZhE81HWMOkmIOD5NZMyDIyS0RCJF0z7NIXAkPvvZgD/L
EtwUoZNymt65nuF/Q5bITVcGpfKA46Z6wf6oPTg+KdqtC8l8NzlgIwxu4mRav7Tz1PdIyGMUtlOT
Muttso33wxR6fvaJnb8TCi1E386cGQlDooEzFlacHCZNtg16iG1XGqFufcnZwRUj+TR4yLoBiY1v
zZw9cMjNd107MpTHmEdYT5kgUmr64jUHBNVFTTVlLwnsn4/L5E9YK0Y1n5Vjz7FU9UHO4+NI+9hn
XrKecXXatwlHJZ+MMu6TkebVA/+md9OamUr33qgHop0z+7IKclxfuaCpDTe0xr/Qd/A9w1nKhOMc
bben3HbZz1ahWg6gU6kZe9GSe0Pw0tzVNg93qPrteATFiWnuQjrMY7K4iKSdfsDOWuIt5vtYuvJ6
wwI0O50PW6K4Z34oe+bl0dJJizCscnWvqWEZXqquME08CX1NqWSoIYyVF3+p1jk39irXBBN1FLgX
FicoNu+5R6u9qAzd20plEYdWki/nrlcvTyZ8whcyBIGzEAgvr1c5jGpX+2ungGxRru9GuJCfVgGw
Y9cDTfFPaOaGS3R75ksZ1KO9m7VHXrhpNtUtLyoJlVC1gfquEd4HCxLToxUzWNwlW/QJFZP70sDZ
3w6J/Bzq+nR56HWQXvdd3H4kWSPtdg12yE8Jppk7L5b2xdx0pbUzEHBht8xod+La1J+R/PlArxLG
2OctsoD+UPW981TmWwRjDNNxDhMcQrcAaDkpWEm1NBR1fofbvTO7Kw/rILp6szSuO5tYZaT8lf5Y
2cRtRRY74kcNCNDfpc5QXfC5GxVlRgoUgJeCZqMCYeShn3equnLwwzxp5dcPnVEpAqP6cTKjYHLN
aT8mZTftad9nly1yiyJ0C9aiMHEbihe7MSuSTm0reTFsXLE72aeeh/3LUF8LVeXLpac9BEIBp3+y
XlJn3rlrHF9XZsdaiokCYrXWE75FzopM2HnX2HYaiMFzmqZfLW9m6D0V46Co6pdah2hcRLtbE+1a
kRW0nofTOfaPFuGKWGUm6NmIs63izWpd/WTnBmnusdOv2M4TE+5bQ5fuXmJ7w627tQSQn6H356yK
RrD0mwUFM0eBT0hk7DvuFJoFJuG238jwm9TeMmtC0oDt3VezydE9JtPxocyWAkVqT8/CKgiag17c
xS+oP5CCWb1dPU2lA/BOwAWHP+G03FZz5uoH4ifR+RKuSAk6EDQi+aoL/+vQp/URrt0GFotzwLJJ
UbQzfg9JKjO7AgnQeauYUvP/Oz7aXCJqQ6SYRAPVfTWdwzII0mNuZNYNljNidnD003uUnRN/qO2s
akJgDSnQBz4zlZNhIjCvC+I1Alxb9CgrM5l2BgRJ9B4tu+HsKL2GA6toH04+8Noo9u3ponUHGqX+
6hNaVPdAjcO+YsiN7KM0mb8j5oMtPZbuZ69X6hwwk/Mm3A0gWwtm/2etJPsEkEHcIAoCZt0dKnOi
Oi6I/ZuPPod4cRx8DyyfbmQaM9Fs7U8i74zXvl7zezTiKE7WACLdbrDmauKYYQkefxkzfhGDjb9K
lAnAEInVMsUVBTyvqkYehhnoBpeqLksb+WJKm0gbZvxMcpo1Em1iOV9i5Ojtrhr4BRG+fOsFmgRY
IDpuOFm45hbpoZ14oyrN78SQea+qrWekBBAl39JmgsCc46jGY1euM1AErd681tZffXPFaD8h0L9B
RG0hCvEEBeG65grbGNJkMov6fr1Meqv46svVIGLb7p290DBDsRZVCpJEMi06xJmZXw+NhiFRM6Wi
gxH75VcJx3Haa8sdpr01S4/tCTf4l74n7iea7CH4Ojm6uBy60n7YctKJFkp0PO2Sah2ugEMP7bGE
EV9dBNqXGtJRPaNHCNZvIEX6ezBKVRZlVF4fbIvGGXw/1UM8VX1Hkr3Ty9c2UHT4FYmJHwREkDly
WP18bu0WFYyb18CQUwaNy05jUfgI5dxpznUq2uDYEL14kZlmQnD8UqoPpYJjhRy7wVqBmVRc5zXP
KHRONDu68iAiwPFbMXuMPkU+yYV08dFXDE8AIPwL1eTjJ7jCE603j/AvUO24b2ruGA6jI45wVXCA
gDmpajfkz9NFry39ZLBSdqyayXRhcbLAU+7WAfv3BMeSyFQ2zWPiBtYj4Zc8GjrQxmU+W8YaymVp
vijmZea5Io31BAPT/uINSt0l9RxTsg8Shndv9v7Hzlkos9PGQrDTECvg8lzBR4Xe3srD5GEDuuC7
nj4JJYO3YKlVjRTflebenpkIHaXUCH/q2BufnVxj0dygo2wF8WCdM2GYnpIFbzpHqra+hyiRf3SG
YcVEUkuKbnKUFlIi2/ysNMw9lGVPb8ZU92QOVvlqt0l+r4vYMM8KezAeZ+IdHuPOCi7cHmVRSJPA
oN819Dh1zcRF4j+U63SeaImRAOxEdSHm3OM8Sdjoa966nBBauk6E9vjIvlEoluS9JjJTx9QlDB07
TJ8mB/Kn8HZSaeu7KklxENOjWS/9CW8aCraYPg6SJwvrnV7NcVe6MeR1nI7qYKfd4B6cvmkdbPVW
caMsDWQDOc3owebdCDtBl6EcBn2L7rrqgGeE39vWf6mm/tC+1h8H9fo6XH1p/3370a8Nx/EsSYf/
eP9H6r1//OaNNvjuD/t6yIblVr+q5e611yU/+qNU3P7N/9+//Nvr999yv7Sv//vfvqIOHbbfRjB9
/XPRKykc//u0kLvXVr+U2de/NW9/G9LXv4UN8SG//viPkpmsDwbQlMv8h//doIX/TA8RIBFhGfoM
vXCk/7Ngtv/uUT8jqGEEJiwL4cN/FcwGehpqaeZIvo2TnUCFv1IwIzt5VzD7CDc2VY5FtjaDamae
v0znUeEJF3fCAWvAHNkJmUlXNFawv82kN9aXI9mZME8AipUQk4AXn8+Aez+nW7BB6H4P0+D5Jlhj
Zb3KIWFvgRvJ6qApIzPDbSJN8GEQFkFTfWQ7od86f4/tKPole8C6TphHCd1+2TdkjBA4veV91N+j
PxbOp/e9ZzZQgqGLXoGmigl4NW38Lvp7Zoj3PT8E+6jHUcRbkymag2R+6DIvqE5wasTy6HuqW87F
giEwgtSRuFFH5/KMygcb6+ggDwrbnCoZ0I2Kn+WQgT7ZGq8b76hSHJ4I5cYWmTXJuJudKgW0VjvZ
VWAsVDDYtIBHE8hDjTVqg7Rfz/KeTZekQDK9HRZm4iqCh5VI4s8d6akE6c7BcF34dYtzjdqQLt+A
Z37xVIO7SzbuaZonXB2I/0rU+8LfCDLA50PWHIscb2kAOkomLPa7rMk48Tqr394jdFCKj5QRhuXa
HbMdORTrx4lizAzr2onRDgMi2k+KDxMJURouq2Sm/aPZanXMant47rOxrHaBW3s3buyi7+TMmEX4
qUBp4y4M2l3ZEzhBKmkraf66Zc46zrrdUNaRBJcNbhOqchoXbFmefVnDGdRHcx230Y7IaisSkFAA
J7FPiANVIR5HC9c1SHDf5Wwwq3Fw79aqm7Iz3PNjf0Io6bWnXuddFlZUQ+k+CYRmvlaXwtxXKEYA
BbUIr3H20qcMXUUcGgQaWAFEtKPK3JPiteJxczKT8oWe6nCZudSRh9R1AfJywjIZzVj0UM/7Ajw7
MahG/uITctDvU95HF2kjaHM8UG4nNs04Vtwkt4kMowMDAK3u7LXBZUDvm06sberLJU+BOfeZ3QU7
2N1Lu+9aNZPTVk0N0WljTnt0hI2EyhemSmLcNw3dTMKV26IkMcHo83OCRI1HYoSH+ZBmdGuwD+RJ
trVQhHeXaXDvn5zSImCCRJFleqog2rZhWo5Ddo8QdMqvijruz+fJG6sLbCzWeA3uLZg+4MgbphOu
sd4/tGu9pS/rwo4/D1ZQyDfet4FzH3SBiHpuIOfQQ7vPIq+xGtAv01hzejGBgTEHWOZsPy8cjyKm
5kN2EgCNKvg1Kd8NvhJKWkdVnv+hxMaP3xtxnX0OxqAJIiN2THFMg8V5I6hnmGh04azam05FloVZ
4FHcq4xwu0OH6wf3oTNV6dlsD2Z+DGxQTKEPX0ddJfFo1kBqdFtd02lh5YopNa1vTY58aleZsR5u
ApE5ZqjxoaUHpzPzBBbzQhnTmSXo+RRR/HDiJOWmMAu2v7XspsjOGC131ZVVkrp+NjGpx9YiWHnO
ZhaL9MThkGDJcqgxKVrcR/E5hLjRP9ZrO+Hj6R2ykTwtFIOTjEjHyLFTptFNL2dFpGZJk0LmmnMV
BLaZQMN5IeY+KHg7fPv8EJY3/zyea3ILU7/JnwrLU2/dQi2wFDMDv7pfmke0Urw6JkT+gZGOlP2z
GZtoiUlfkqEv4xaoa2byt6NrsdykZNbxTciO6EHOveVBGvPwwXIGMe6APHnX6bia35DdEgdZLQV5
NVOcp5xSJi97FVbnXRcL15U4AN08pm6j3gbE8PFZL6V6W2bDecstuFa7omtyahvRSx5W6FOPvujJ
b3GavvkWNySUhKWDxJnFyCSERscg52BbOLQL23V5CibilTjquYRL8PzS38znDXlCU7FdqJe1758s
vVloysxR2Qm0Xq4Pax3PD5OJL/cSAhUqqIGJx3FyFPrOUWVzE7JhGICsaCl8dkyYSMZZYjHe8fDy
bdV8hcXtcgssJmWinincMAEOJsmM1fipQoTymk2S5qYLEftu5CStdvFMwRcmsTbv09RxTm5sYYNM
0I4GmPv6+Gq0pP1NaaTgIIRcaliFeR2kQJwTzRNLSvYdjYDh0qK0rkMRIFY9YFFtrunNUeU4zkLT
NimxCYy2hYm2tqS0NjqruqzaOEPPjxjmVtH/lschCzT07S4mbqVeZtuLxEyf86KLSRDYlbNp3Xe8
fIE9tnbSw6oX6yJOZrBzzP56euJJgaHZNKr1vhVZf0vOvPu41cIpwy3l4bfOKmgp9ph+LmoM9/tO
zcmzxVrO9z2rEiXm1LlblnPHRMq1h/IelntxCcvJB6Grcjxotp9cgd8VNca3uLjulq5+bIdqesSk
Z8EnnyHhx9KqbrTb9Qn5HYFgu+l07O2Jzxy7PfzBCsAcOAvaVYXNHuNT1EQcvtOTyvOmAy+1GCZB
FHLMCWqwsDOytrXWkpDQCU+DKjkHQNcxgvhmxXVjEsbsjrQS6/4eyBQT0s2GQPszbfMKUMnkf+AQ
MKgzsyesOCSIk+2tJWeUzA1TxFgCLLQReqbS3kFQUXcMEpuXQvs2AUDu7LMx2wQvhAEIDq7QliHM
feXNKFJEJh7lVKuvZb19lVLJ7AZxjlEck6GBcc9cZr7zbGm+gHbIPpVZAAKo9rOO2eCcteOeAtOy
j4hCmuumtLmydCf6qLUYpyNscdSzn5nBy6qd8t4iwuyCjAH7gcwWXURyLptvjmdV5g7xQRpgAJkJ
XbX4xUQ7B2VjQMZy5COxL3lHFYRzale4Qpw1TAAN4retvoqsbeMIczH2XzPP22T/c0Pij1m3AU1j
EpbkmfRlt+wHV25DdnOArpXR9w/tsiKphU75eNNZjEP23E/Jq+PoZDkvlzF9Qs2CRtGA1I1VnJMU
B8Fl8SEgDcTX77S5cVtG5gtgbpEbkMprcusz7aZZZjAyJEF59sk9GVFHhgyQAe8QZLAyzmAzOseF
ZgBUnNrVZxwMBFN0LcKCuAzym6YdLLwhHY9syHCIewAefQsfH23qUwa14II4XKKwFCkqzB/XJfeP
aupwURkes+8DrCDAgjZZ7t7BUaWFt8tpyQlK6gaJsGymOxnUGN6WoohvqjJI+31QEyG28xtMXpxC
NtIqey20fiOx35SZzhW91XyGa0xyPU9DYtCOlcb0oeZYMAJEHJargMpK0i6gRwUt0Ya0j2ncrkJC
r+vy0BOrC28bZ6Kxa9VUf8lK3VUnqe2pi8j28CEHorB+xkovH5jgayNCawZqMOeK6mhLHNgHad2U
UZWUxRT2Q49YQOHOfkV8OgERABzHUDlb7oCh9V8ZjsBVWpp5/Ow1PduHRFxDwEOQUaZyaOacmjHx
IdINCU8Teb1b3SChzujcVM6T8HNivHvODDKiJ7idsxOUL3smwmm/4/aXFmP5QN0mVUUoAqAAaL0a
MrFE/Nm5twlN1CcLWzOHLtNNv5kpPoOog4b4CSt/82mF9SSjWAEMBYnbmw5dStV+KzJPl3sOUWxC
wdiQFT+XzNJ2+aLtcZcRfPVMWkAJwYeeAIhGkbnkTeCEY6bOtrZLTHOkQ+6ZxfUMrJ55v5nijldE
2a87n1nYBLYmkV/bmXHUDuHo+HnoSEzeLblov06DimESdgV8DDVYzbpXbHBYqg09bfMGGJXhMrdM
HWK1sKL5jmk8NnKI3bse+OCLCqrxeVmn5IaUu2K9ddy+oiW3TpO7S3FEGpE2GViGEk/87RIMOKzA
b7WC3U1BFnFMGV/iaK9t6NmueU6nbiyOMcNMiFsww3QElzm5hWDvEHpGcGYeimnKv2btbL6m1kI6
DjwNlySqNZkv/x97Z7YbuZFu61fZOPcscB4uzk0yJ81TqUrSDVEqSSSDU5AMBoen3x+z3NuuarcN
X56D3YANtG1USplMMv71r/UtZaCEcmHSqbFJZme8Uljpyz0qUv8gKOf4DgaSoWROyvGLL7vhK7mM
9tXWoHc3gqfzl2bo7DZmu1U89E2JfTiqeVSg3uviq1hqBiJDcOlgEsuiO2wa9vXMHvm5KnzQpw76
oAciN9TPAWZgin5YH6RbNEH2bLrl4NK2C64IhMXsNQLiqzfUKYGEoDXQE1AlXfWt6vMcMJsjXvs+
Uk/Qh2mmKKnxBGYaeOKSwCQTIf+4vq/CQr4w3pQ6rsNxuPE6t3+KhCC4uq0jvhpPg86xQeUO4xty
etV1G8OtiscCINsjmTzj1cRkI+OQpenTYoepwQBsc9nPU7gIhJ9suAcVPeJn5LhzNY9V9bGM0/QV
y8TyGkx9meyY6Pt3zJXtuOfCqs4DjDlsPEstUDIF6PZN2rs4gcbe1E9lGzUvpml7AeKjIhecW9kQ
7vHNIbxSWVNyap543O6WovYfKfbqxutIELKOhSyj8By9Ne+3+Ii8D0hhWbqjpNN6w4gjISHASxR3
GR2OQWw32ltvYGTvM4RnD2+Ozz+ooccwetqldU0j0FxxYFDNV9cbOK1LK4nSXW866fe+IIJ4YCNS
3HAotm1Q1AnvMeFB06HXWTXLg4sZEJBLiizL3UeRwHbsGY+yzW27jjtKbThF+jJhG4yrerjgoerv
knbBNY/KtaZ5Ww6KO9awDSC8BbgGVDvlhvfYzvv1P5oy83myleAsZfQD0KA4VWW5xGMXNsnOgXBv
f809CGGpDGcbeoZXqOryn2tlV/n3jnvIh/pZGDuJXb+rZv/PKWpoWP9ZUdu+V8337ptCU/t7cY0/
6Ye45lif8MX5+FBsywZF7/8urtmfLDz12MqcwGd7E2HK/s2N4n1COEM3o3Yj8Cl0XnNR/wqkWc4n
ujIwj/ghRumTWvcvjfG3AM9f2VHWOM3P8hpZuJCATWSt/7MZcH9xJ5Oc1IYxsS3K5wmoVgRnltbN
IZ9l89GYPZN4zxepZi6oAEjPHJYhb3W2/YxLpS9Ao47svDk48M32TBAIPMn87EyrqMZySK9ht02q
ZckPkW8Gty73vG/+MKQPoGyRrtn8GMFuTJhukKJKPP9dgq0HTrU0zwA8C5bhIUdvtt2MX/HSUDW8
RbLOL91UYNzSESo6i+rJ/mqgXjvM+WX52HPyAhHnIAXFoNjgMDt6Woz9bCwdeMBRK4Vix9eMvefi
f8+yZHrmTVfhRVP4hbGZOFq8scAu1F43TXY1mFT2sRn2S8oXl6CDwirYKvHgW0oO/IgnEFq4k23G
rk1gHOb1d5q/l+GovTDn9JQzNmzMngGkb1a3o+GibXHvM+qXwV3mNY5r2Qe0eyrSgJbX+w7FkBuJ
p8YHA+rKvHphQPfVwdh+bRl+JFKzaOHSclrg76zIVgHBGuc4Yi0xgzNbkCxsxXkGEg9ZYJjaK9MT
8o1GKs1B3EFxsrba7nidoNTuB0615aayqUIFvu6m91NpLC5ghUh+YLwwOJbT9TWdYS406qNBd9yy
j4jTgaI2h5CePMyiEzuFzrP3eW+UvCO2GB5MmOmAMn3DZJgpvBdC5NzNRaHCL57Oen2wG8HjFXzJ
98IN4SOawWReQDkS706X6i+aZUnIlbFWB4aWb9+BnXTfgkG3RG/z1ATWELmcmzpPWwpPrzOL3aIb
pneblDXAHk3K4A5zCD7vjVu7RnLGlp5Rn+ayMVdXBUqLtXGxw0eAe8geM9aF5t6vTOnAOINihdI1
X5vCD5bkYEHVrI9+J/EalYlCDXPSCNaQBrSjrnhQ5g3fnAVGn8uSFLY1T03QTMFIKQmeVbStu4Tg
9cQGt6g76MjVxLqWPjsMPdecstpkp02yNgxSLeJzzaHS2ZfaK8YzxM7CxVKcoE69zLbL7xm5nZXj
v+FivFhEFOlLE3rhAoEwYoqUdmsM/MTw4ncUKjcBqavCbs5laNBnKzRt4jEkQWZVPykL88qoZ89+
cmo8JA8LB3YKUf3B9eK+CxeCp+BCzEcNWYmKhNrOkpfSjvLqC9VA9ngNkMqXF0NhCO+pbrAjXNRA
JBZ7I4dWMvClQor7MiD9sJ+gY7j3ZsVpO85GmbQHc5rG8VrKIdAXkiJettTFEGBpSPDUcycYAFbt
CNaP5gPmdM1lLcTaQcwp4kbwIfIyVoDzfpMoB7eFMS7pbsCLBumuz/3XisrFbIsmX/vPmLizlWo2
QrMxbH+MjajDL5yuwuzSVXN4Ofs9zppAIc5VY2mpM4uGxHdXF1V4NQYFvMy0QoWLi66ZjJvIIAlH
t7B01b7DWTB8mzN3eUhEjnOe+67It4ibMgc0U7nJztdt1d+bNTyjuGxC9y4Ym7DYZ1Gi7/zJtks+
94ybEuu6UfDreONlnvgj3ZQ2AX470XybATgwU+YOHyke7pGTe+IZ9gPLH1E9eMT87vOig2pTMMMd
xxn3WBd3WJhIUSpvSfbsbbw7Vhv99yUPhyfayyWzssBBPXrT+FqkIbPdhk0mUGAl8mx6RplYIRlT
XwkIN77db/FXdjDj/JyfhPNHgMNnzMv+LqpzFhJDzdJ0U7LVSmI157xZBpMDKhRp5YrvYDvfcA30
JAMHNyWTgpH+KrPRdreGz+I3ZrQP6m00lM2NgoBcFM5GttGMBySrChxpITCPPAUDHGuIjgyTTR7K
g9ZmeV5IQdEo76ebXBe1AlZro/LuJt/mphuBQbotC3gWnFsnJ4/byHDMOM3ynMFHO8+kZGz+nW/J
Z9cXvrcb51qy6vDLvr1neJKXHgRX+GtW5U98gDZWp2Vesmhb8nX+YrXocDtLIwDQ/piPSAYieEDD
7fACOMKaryyZwieQVfLRcLQm2R2mC2qa6sdDa3HhHX1qIRDxwgw0iWcN1ecE18NALAKEGMt4gf99
DqwpiF2LvAsGB01VLTRySlEBl2B8pBGAbmih8nnvgvDk4qgjLiUMqdjwMozqGmqyU5Y7XYUz1Kxy
fm57btS7rBBUN3LuRUnIXcNMz0MnyXAAVL1sIbPiw4cvPwSPJDQGCU4hAL7mGA7BFq5c59gYPej9
Begcepkz4AvMxKz4u9GYKIOmAnAmohpkip33bMpZZvlH5jHKDHNp6nrLXt+Az6J70Elod8Fh8kz8
MkrI8LPdIKdhY5uj+9I1MfKXIhev1BlkdYzLk9tZBffxtrcxFMZMr86jlosTEqwt+xuuCfNFtIQx
t6GkZXbT8268cqLxSE4Ganou67F6pbgIYNfY2yNvMeuR9TJ2jM/0MGRPS9FGbwgn44pe9QufZUrK
D+G1cwN4NqpMHptZeCb8jp8H31zrXZrdSpcZrAEODjF73BIRtZFc91M1bXo7susdQQHDewB/mcO4
rC0MNAbWlAzdve2rS+Z63J9dZRnvALj9Zi/VKNx9qgx5tpBQInroWqkfh6MVPelINDfDVHhVHBY9
W0/QFN2NjTRCCw6P63xnkzO7TYKkVYdJOk0eT4rDFbNtWkdImBB9Ygpn+/tONUkLtLehCZncCxxi
eibMfOfKldtMh3DIUNkMotjk1GvU+4KqXxC1RVZeYq0I5bFfhcbtiPKyUK5NquqayWt+1vji9cHT
evlw8N9zMdDKMwGwHJPqsp/g9q7X3nLpd458Y34xvhaJnX4GWwO/K1Rj9CqRq9wN98j5vaJictjS
5to+J5MRVftxMZzLLhl6jeKEarnhH+ZHPfXLN6fDmrKxS8MFAZM4FNMslD/iHcF//GWwgpVTZPfB
dakHSbM3QRDKwkqWR+h4nbhwplbZJAfaBNS2bh0kZq3uao6zb2NaSeSQvK8e+q5sXyI9ibdUTVGx
NXWA1jFpJ39pxxSpHTJe/Qgrb37HcSBvxZjDXwsXM/rcAfeFETwO3zi+Jnx+1ojVDnzbHSDliXUh
nkV8ZZ0UX3Ivtz5sHCYPUdMux9GoGn7i1rBfNBr5PdMg7g0WQe6M1oYzwMW3xbmsT6NX5u7060wF
0rdgIAkF06avXyWMQ8qJizm6VOSuUWgzuqJRKzqEC66Uq4llkRs3mUBJF86o1qRRiQsW4R5IKduZ
8HIM5mrZzHQetduoMUao3FUgX/22pRyddQ2hENUN8nNqTOMRAt2EKwSO8G3H1gDOqd0NoKqXJXpg
aQoCOeiX+czils9yOywQ4el0xqc50YnAfTloUvJ3WCNZXfe62Ql4090Ogdj4ahea8bj187KAlArR
bNOHHVAirEfqXeLQeXENgcPJH5G7d2PGNmjj2lhjEuxm330WO58Fdww2lWqt/s055D/OsCxRuhZB
s3VEu/txWYikwaGB8xA7aW8kcaImnzWupzCqFDLLJa0VZtccpbdQ4mePc0qFrYX5agcRS0VHEp4O
B2aWBdlmCThPx50ofO71jSsFpdJuiP2rlMbnpIcCElunRtbOSTAMCIPdAecsA+27xjhqFSs1CaVh
dq+mMqmrYxctxHlaoxw5Xvra/4qzvLc2jqdBEYeninVCetLesN3n4a4r0bxPk/ajXTJy3t3aYYdR
SswRTxbDd8Q3xVUCiMmZePhIpc2XyYAgRIJQ9mv4u+q9TZjgo4+lyYvu8nFynvic5a1V5B7Wb8NJ
42FAqzGMqHzC10RgGmu2CndIGtmXrErbcB+AE18umC2bassE5i5xTU/u+0JTN/Gs0DLhL/etSvd8
XYYjYNvBI3Ne4jwjFQj+z05NUHwdo14DgdFlgJSJN9cxOKOQtWBb+tnepRxnpgevZbDs7Yo9DmRN
Wx5Ds6L5qfGUSelsUQfGxsWGF+17ryTOYOfpxEeTpUa2LT2rkod+nmALWhZkcSGoOd94vsIryI4g
woDiGq3NHnIZumvDU317wGRZXa2WV3tPUbfVxO1kJBha8e4WAFbngJ2Eniw8/TVpEfLrVtnvCj9Z
sWxo1zAbHUS7rWOkjKTBuOTpsXEaHlOQiuglGxtfi0O1FNhap6ZZV6pO5ddnKgTVzl6oYEQQGrWT
wDwreRaZSTRsPZ4sDnnuqa4PHGb6zyyXmuKcnFiI/5cgG7eMwpL+tpSSu6xOPe86Wion3LIBgRNa
cbQ99B0yOYazoYiuKIOZp9gicgehEgLcm1hDoHEbrPOwZdoy2UumjTKmbrqfYSlabX6kxFI/tmUx
GAfpy0gT6+ttm0QoDbuPOHuVSQ9YMbYbunyoPukyT0DFKtkCsi4z2Q4t/YzBL5g6l01WymMISTqP
mgO1U2FGJE7T6llq7ND7FK8co99p192XWEu2jIQAszQcMjfuBq2pBcpKvCakNcrkfA2rMfXQS84u
vQ1EdmYHWRocUx7MzTWgv04clzCV7OGrJM+PPP/zlO/3uqvHnjqrM3na4dOlttqS2/XfUljGnp8o
Hx+z7Rm9uuWYPbLZ86PWfqPzBrKmpMK6ukaQX+rYxOjcIkY6PCmtslrEQZy8BvLkO+AHLJp90aWd
s1tO3gQ1eKrbFX2fSFzj2BcEBRrWASQapj3VGJFzjvGDsw+wey+8GZjVMfbjXF+209LijlB4DXNK
pGd3oFFsdVAYy+qmcE/OCo1rX971mIZy0r/0Xe1lKAJra0Rm0hyAtybBsI0w6aAh2W0X7rUzQO0f
Jwo4b2YJMve6xOGKrZB7RHkXNbLLP4PtJgmg8kSPz9qDtVUj+y5LcI8vJ8kuMVRgLpnHop/2euYW
P0vd0UXGVU3w1Jaet3eiPKFW/IdfpYY4z+N4AK29bxlxO8Z0lJMdFxRmlwld3o5JQC7DZaFOhpgf
5piTUYYZXgrY6b7KjpC7AEvbpcJYE5Xg4Ld9hjl752MgFa8FTU1PYVBVOPybft3W2WEzEalfjyEh
EDN12Tn9rHii5rNxULTNz7ulHUZ58J2KKRMrsECNOtmCbPBVKadtzLK7EU/vwv4S58yObZbMY59i
EMrBimroz3jAgwkgmdr5963jZuJ+CGqsSQ7+g+oQFE5r7b0xx76kf1iZTram5mRxIgfqXBrhRFSG
tTEmKNqj2BhrVPR7sbqkCOUThpC9LAf6P1YjVXcyVTUng5Uvy/46XF1XMDWrCjRdObyECiV8mXrM
JfbJrDWdjFs1P3Gza1Y/V0pE0gQW6s4PuWUm7BkW6oy3s12CfvFXT5gPL2lCArCwiiE/1vNOIAjm
u64I6pAqudVa5uZLeYs8wH7FY/l/hvTG1grDh5/Gcy8g700T7Q3GiGctX5pq3oPUzp7yDk9bpIG0
Q7NfrW4J4vqLlbvF63yywrUixO+enCxyNH7oc6J/RBUKm/eZu+VqqCtO5jrSzqxVXIgBIPAgsL+U
BnRgDHU+pxXrZNEzQGDS6sZe8Y0vPya+KFgNffpk7utORr959fwNQ6Wx8vkAr2JO8BNHURr2hgY1
LC0GccWXabUIz1R/jdcluNChPOQA1zlINSaTMx6aOsMd6BtgkUAOS5+5DXShhX+LQhi2nqhbIv3M
MpOjxW1nkei47sFEaiPdDpVbyH0BJFntTX/w0GoNL+3lA2mshcwfgpK/A3pejN+HcLHp+CPA2KTd
NutMg4N7kreMkfUwmfVnq6loYw+dyR+2EBXdfMtWss7lvpk7M8Fq51KqSUw6s6Vr7GkvRerMdKbz
PaYXY+AJEJX+sQycpNzqtvHlObOgXsCBMsBh7RhQxQ9EyLywOxCdWSBml3Ok78u16+tIfsADALn4
aXBfF+Y8vffaTTihduXAVHkxYkprDggDJiNMRQcGTx4G5IzbRSHHcPhOLkKPVyZIouypI/apLciZ
VBRjygiq1HbIEds2gWoW0nP7mohuTl6UTUrmc0GhFuJlbiZMCaRbfIQxmvF6tYbj6shznzhQZ/1n
L11CAaMWGNKbnRtjxoaSs6//EMiIw3eESwC7t6uiHNd7ji3kJuXSaO55ICUedvhOSELlFoQJd4HY
KJx0foTiOomDDh2aZDYhBg+zWwVeEWDKcenJOzL6t1hHbWOggyXtqrOkIQJ4PhiDIkueTSRKiA6U
7+actO+yya0vLNpQevKxNeud07omGH+sKZKbK4X2OD7gd24jq16Ms9UGV287QwWXgVSddV7ipyBw
LcOEGInlsqCenDok6uFgXd2kqeScbDGHcxcz5PzQGyE2AMwgo8JpN5RETXi/OcO21PMiS9bUk8G7
KGzGMqu3Ywk4vUceMtunyJLZmwEQI0JLKowHmTURMAVLVvZuRmFiEwsg1D2rpya71TZ/EkRk8pfI
RCRfxnYkrTQ2Kiem7U3ebW03OMuR/0O22rT8TWRFx/KtoavmC7mX0QCQGpJS1EZG45Ax9nLhq53k
HxYqKL8CqPaCDwhXboyCyWaP7UXaA5wN9ffWUW66QS2THAYTZVk7MY/dEytsLLhhqe17Ma4QT5h9
1nfGtHSfB2VxTzIjGwnjZAaeS799xFoHN2NYvEBvlQKpjJC+7lYsPYpwC2mWdGKvABxxNTONT0RD
MYPIJXhpptGjrja1u3cdDL7atqYu7mZcLukuXAIuM20u8khtzHif1EHY0wGb6nuXAaUBwC+ydzAo
0T1yCO+OVt34oKJ5QAw0uqTgLem9WyNPqToelinhriv4JkMurUS+J24xzNAX8tXYZTTj18ozfWYM
6S5XUZBDWu+mhQOmIalb2ixaMDWOGdLftuLxV9C1isUaeksXfjOAnE7c8mT1gdFMvWsnJaWESETm
kBvFJSZN/Ky4rohoZQjRPMryuYazwN772eU0PG9p4ELtH415/IyPiUIoOkywXidVDqLXtlpBnaQR
jFdTZNBjoIQr3pmjco93twkvq0KMxq6m5WcrND6BuKulMZ3ZUELhS0Vl/uHVJq5soWrWNcSq0Fdc
R3BOFqNlkkWBicI9pSxcsQXA2ro7A5XE2nXc/bLzbkgbjsi4qiGLRCUDplmsMG3ujRCdW8P6TCRN
g0QWuIL3URX2CQtl23E30sDwtmEXhiUVhYZ1kA+ulxV1ZyB8MPT6D8nomF9ClUTLvlqc7M7pzJar
SCw4vbDA5G8FN3fkkDFUEh1HM44jY7hkXaRsvwOMmB4tvkkuGSSrv5ZDhekh8BvjDhcF2VhwJDNO
kV6x9RpKO/ncuVZCGid1YF44ncEw30YsQa45EoZ3cmoGdzthLF2l+T4CR47uC7fZr3woQOTJnyJa
bwl0aMc/Lok7yn0YogzHJkwxpBx/JiqlKF2pgMQN9gOTW3COZSV1d70rvGlrJrLCKzmxl9vYWoAF
FH69+LHTOnBvQDeoD0GTACGXqtRvlBJUxb2vekX3mLkKwMgwLILCsBnuFcgPg6KP2rlWkTcRGCKt
+uRXpXk3Mn+pgyvdLr/s+fkucQ9CFR6HZIEFoy0oyhl4UfSeWn64wIoGyjZtDPfwebtp4wRWdq+r
vvlGsqEttrPZ9l8wPKTTxoT08v1/l/NqPnv7v//HY3H+n5fz101HyqWr/+vqW5fTyPhfZ335rX7r
/5h4Wf+E3xIvrv/J9N3IMmGwksxb9+s/KLGW637iH/nWmnkhN+r9nnixzU8wNgPHNC1iL76zYul+
W8pb7idrDcGAl6U9x8dD+I8SLz8v5PnzfdCaaBuW41MECXH2JzCkZRR1g7dsui2MzqE8zXoJuFPG
AIi5LOt6gdqEGfMP79ZvvoA/YinWJf8fEGW8ZmDDZwa85oGjBO3582vKPuTSr63xdtGD3udmvWwz
yl7O/vpVThDIX17GcUMH6X4lpZ5CQ39kXlpUr0KGsTTH06y+JOB+XDIxYdJy7S0YHtwxPcV5xVic
TXX44Jfy72CG1i9swdVFRGTJBIQJycmDBfzzL8qDepgXWgdvw0bpoyuLaD+uwySWJ+p0eq84r+jQ
2iYQtUiaaRAwRUFMG5PqsbA6D8mnow0mc4orS1npRapl+ur4Ovubd+rEOPzpnbJhDbPoCwJAqz63
lZ9/TkrwXIGAV98KB+nAr7mDe3VqHMaaVgzaewCJR0vvxpHTXueYnrY82p+tLMM17i5vilTbd8AA
zrVgFXFeJeV0ldHSdyztYNir0XEOcDkE99uI1hdzuB39eXyynD7EyAdYMeuxFhWKKgmqox/+6UXA
pc3bb7vg8Ewb28fPv1pNK/isHbe8ZbnnnnP6myBEeDkFBmkf0yBFLsJFNYS+Ne7QzM19HZXT9q9/
iJ8hLCGvi+HGd1wsAzbrlvCX71jT+6MXeqK4HWtlX1CW9lWkLGUcOvv2c3ADts0imdtlf8PS/Pcv
gIcHKOIv8nYraeaXj1UBl9d+XaW3KOcZuwjra5kxtmeCziWqtqNjrrIH6lbFpkrpaqMRx9j89W9u
r1/ln64s3EPg+ZiiuM+tzOtf3n4ramqek9FNIJr+EKQUsuM/DAi45uMOQbc8WPMD7pqb3p5HMJps
zOCb7a2BJoKGuqwL5AbELIayu6ILj9lazlAb9ZaU9xOyaqzIBCHz/g1d+d9uULihuCGbDKJ8Zp75
C6kRF5wcJ8OObro8Ch5mIj9YY3FK/PWbY/0CwlwDkNiheH+Yby0w2r+8OfjFm7QJwuUGx97ZlKJP
0vjonocY2IcCMIaluumbI93XfAi4bfnzphrC4G9uxqer4KePCNOXB8Ro/XwgLP6KxTYKNom6WWwy
/ol57UmcHctUPmsVhbcK2RLSilNYl3ZFneNGmPrV8xjdsL8EeMyrtmiePe8q64HwYPHAZrsLvc4+
qz0gcEkgXH3MVLs+S9zuBbnagbX0P0/eP3mW/Ps9FpBogIfZtjDhmmbwCwIybcBHd3DAbrLKu+yY
GWD0cW2JwHXnuLNmHFuajvArQVf1VZC7QQLoTSdngcZAtnczBkF3zqwXj6qDq5Btn8IPRuqTM/ny
d1/I9Wf5+a22Hc8KgOjybIcc9cuDz44mwglwJm8cUbX3Nrucw0hrfR+nwD1wvFPTqOvgAi1peqya
teqlspp5Tatzq8XD3ceFC8aNIIVQN0bgtFhLawTt01v6j/LJ/396Ltc77/9cXGtI+rfw8/W3ivDz
IfulXXv9z387w63uSZ7fJiBD6FTeCiL9cYYznE885HnKQ/V2qdg2V4j9b85Ky/oErTikWPv3rPNv
hzgXAtj6SLKQXbGXQ+f6J4c4115jyb9fWRg3Hcvkr/XaWn2e3voI+gNU3CukptrzG/hSvpSZNNnL
smi0iac4ufHYIdVcVj1137BRJpnENfsSVqn49yjYmxt5VmWON275ogq+NNJ0nm38VeLYZZXbnltA
2Kkgo3QZNg/VamqrGHWd26RqPX3eGwuuow1eb0o0HJWL+qKn8664nCHgY9smkKIv6IAs8630B7XN
s6aJkMlYsm8cjhrmGfzHSJ87KbYPpB0BVoqY+F2W+Y7a9sp8t30p00tjpqkyTjC0kYCcVPu1EM5g
kq6wAnVhZ40sjouQvfetnJfZvIZuuG7dUCRpC2WDgtPDcoYmJqKnqZ4xKfKMBGa6M4bfngh1whtD
xNMJaL5c6znPusHNDgz0pd4GACoOEjIHNzdoEfAbcfr0RwFwJd2tlnEWXtaAwR4Lnn855aPT076S
eO+1VRsXxCR8AD6wuZkWI9GCp2RJ9hj2BHnZLVnyvPFbEW1CubZHekU7mTs9ZO3L4ufVN1PQ8sbc
2PrQmI0Itko6V/fRMrIcz0nQGCzg3eIRz494d9MK8LnRYAKTZljdBYEcMEQuJr2xuUn74OW0pAZr
qnpO3gdKIDHb977xaCQQbfjTQspTiR92XDd2GXiHrGmx5oFM6g7k4rlHQXXDsuErV726wiX/JRts
R6ZFQpFUOManLZk64BgECzSU+aAKkiPcMQLpThWqredCbIKY7XavaMy2go2FSBzbkVE8z0jqLzIg
x8nzRrGJJ2oGmRE5A93TzDLFIaVDx1tveHu4oeNZMolx3sIyY4+UF7VBkrNbAETkeYZNlSvrYixA
1ZJXz/LsrJBu7mx8PfCj0o7Hu2dlhmFviETocsOkXhgxlv8qj1Ogb7f4BMSro/O8P0vh0L1riP5L
jGtRvfqUaaHm+kO/M4C9V9uRQu4C1mYL3AYh4LUiC+XsiMY2d2bO8ipG+8/fB1/6105IdoIq0WrC
11S5EwluHXZ663Zp9YbmSU2MngOWzNhkSGk4zhg8QoEq2N5C8gKVV4SqufAaxVmO7ep14xK7Jkzn
Tlj+0xrGBq3oxYPseo/YDhlVeXCG5MLXXv/qgMnLeNS4yRMp39GnzstnTYcAm0OVU53zYZo9dpXQ
hC+wKRY3dzG8ejYgTYoUs8MIGewtjzSljUBXNVtQEKq4Rgql6MlL+lTizx7Sj86ExEpzqY2QOCwV
H2hu9u1lkniLeUgdqAlnY14kRdy3TcJHklKTukWQjbxD0+nuYWkA1GxCprNwn2i04g3IDrVWeC0I
cEWUv2FLhF3DOnZs9p2SYYlFEtpp1zbkaUedGOxYxvojSVn4xUy4rD0DRxQPlHqPH0GQjx+0XffB
Blt4M+IEcBMCoHVoPVGuFDx5eLaJVhZW+KXLO401zwzoHfVEc0vmFz/tAnv2I88EO8tksaNvs6/A
VwVQjHCq8Ny/8tMkfXd6V073ibR5X3wuyTI2HK86r1pzWXaUgRvshPhYzuxi4GZTdXIGy+tFxsti
eMadhHUxf0EvC5+6uaREbtFA86qafVzcL4lPw1mQjk6MVzvL2f5PU3XEaeETwXRsf34udVK0+OrM
4Iy7BloerBQNda9p8Ko1tLl9DUDelNdOMNBkZpRJ+FH0il+uHpRHxlMtzhXWCvYxYZFHrxYyXr1P
4bzhLuvG7saSEUCaDjjcPskkJn5+PgefmJNxT6t5sQ07MvYcBPkVrXL0XRG3AZtB9kvR+VwM01xv
iSGH07Hv8BdiRQv8zx5aRBNrcAA3uU5GSA9T0t3XOLxht3Wtt+wAOTVVTL+UeyeJuMOYzvEbYqVZ
WqzbXl8H25xTnIwBF9t8X8YVUEizsPoMEauI4vCEMJxXmmF5AhvyuZN79skfcSlV7RsPAxyh+QmI
6DUCOKJ3AiWCRgCa6J0AitJfYYoK/jWQvxNkEWJAwjealUS/KU8gRvsEZXSDFdCItgisMeX6pF4e
0Y6vW0P3cFyc4I49LWNf6N215W4Qo11cjO6svwb2CoWkNrAM94VlZSWJWym+k0ZIwUcmNl+3S53g
5f/CoVLY8fSDN1lmznInOyr7CNvz8CboptXXRRC3OFRRQ0ZuQ12RMW2CE8rSWamWacHpfOM4aUbI
L4OAU9L6fJeuLMwpLMBiuj8YmXppqxei6PYRbj0QTXJsVvE0neCaUH6WgquCs++29lgA7xo2de8t
gT/sJJ5/yP1J3Plwkwl7YnnDIFm4l9XXGsgle4QV7NkH7CMBeq+8T8ReEkrRiQOanJigjQUeNCkd
fnT3RA212aiUG+wF0ETDXkAWtVbIaEPg9bUHCU95u/ESUKZ626kOIikY8O4hOXFKDSLefAYrvrRN
x2lpYsYEUjVbK+mHkRT/Qgzfab03atgauqpb179MvQjdtaphe/OiXfK/DVsrnGgVU1dN8T+fumPO
3kAdf6YN/X7w9j8hmCKackym6cjxGcV/HLxD0LurpuADEUBfocPj93O38wnNz0FqYR50XX9t7PqX
ePqJ9FOEJIPm6nIst/+RePrzqRt11rFtClECC5Uj4uS//vs/nLqborcSR7JZNgeSGkm/XLQOWoHA
z7L/w3vyJ2Puz5Pjv16JF+LdoM3L/UWRUBb7uKQut2UdclfLWk/gbjfzYl8F5qsfmaCu/voFf9as
frzgCmpiogEbDH7p518NW8yYuZHYZlmRHzo1sQYThFM+5pAoZolIw5lJ2y7oFbLgX/76tf/sbQWm
uD4qIwqSgl/e1mSk8iXzSfubuVlueySI+QBQQvHAaIq0/Ju39s9ejRmNC8hdp/Pol6EcT7Gq2aRs
JR4+gl0JOO9tOq6LWXjkrf6biqA/e19ZLPGrIYF77q9lK+REs7Epm21HYcHBZXOzVUVAMoLa4QQY
cBxCKr4tbP721+/peoH8PiCePk+XD9P1PPYNPv//589T+4yILMAhoYAsX8DeEdb0WWE535OuBFu7
8vL/+hX/5Ddlp8HEzPNkrbD55X2165A0DxXYFtt6yuIZhI/gLeVVESw9HkckJRaY2JBgHfxNowsc
u19/WzicbBngiPF3cGK/XEF0zjTuVNh7rQyAIzgpFwgrIGh5XqxMkjGw/5u9M2tu2+qy9n/57pHC
PNwSA2eKpGbdoCTLwjzP+PX9QOmvX1tO25X7TqXiSmKZJAics8/eaz3LP4afoBKqIKAlUhvq23Ah
mRBdD9RkMBbASaXp05XczhQvs8RmJrVzf699YlFKCkPYlp+4lHQhpygNpGc7gUP8NtSGTuZBIatn
wdLrcT3KjZTdqynEDhDWQ4PJsRmDwtXMCu6JPvo9jFt4WDfqEPfXECX16AB1yS+E1Wko+2sqFTcN
ynInwGZVnIRsHonzloHcMlVnbXLHuoEXOCdGJ9v4wsrGxrNWFHsziBJc1GONPcKTkeGTeGFkVjJJ
NpQ/oo+nUtVBdSiZyHQf9SgyfSIX8BH0Q/bepvX4hMIyYveWouSK0LjRL71Vat6g1lUO8whJjhMO
s2ynVW5VjqJUDKhxo3GCCacIYVyJum3hduTpAwVRAgolNeaXnihu8mlpvyKBiUvlueibuPBCwjLR
+eL3fgl0Kh1KfG4wsm1z6X4oGVCsraaB15wIOmCH2EwRyTcygj58gUF70nBmgkFoTHUrYp75juWv
Bb9hWvE79nMs9JXfxMRT06/e6Vrc+5u4UHv1QQkD8vo4GCb5NrOakgofNcb0TEo74udh6jXpCcYp
iiHEF42RnTRsEtMKtI40oQwfmzx8oLFH5bFiv/B9Z2zLoLwwARaFPbTfVKPp3iEh86EKqkn1JCTB
YHjohMLw1Bey4JcrIe+qBFnV2KrVTSJj7FllaqHGXthmiAXSCEmyTdKXPrAW5uAMmO22ZnIlJiMK
dyBQkWaHQLZpoCsmdLlVpKHsJwVdjLMAJFCpCU940VtMZSIA6sW5lOnEqjrmJGnTsxxE6URWNsb0
w1ApmITauO+r94omPPTvEJdVgDpFb3uFA2LN93KSODUF38ROKKRb1Rx9xTOZvtN4KivBgMeJCml4
mkXgPqvSYjDkcDxX/WeeLxgASSfKgTMZbY3EpS2Mjy5V5QpLZ0KNPknzwONomV0A/BvbBM7Zob/L
jAoNhBgoSOAUoALYuXR1egp7a7ibCO/gYITdabCNcg7NVURsxy3mleEJgVB17VR2aluam5BQBqun
t2oiLj2mRq0/o6/30TZDlLTFrkDINwkx6poxs9STWDY0mdKCrhPmAWRJEEQLPTwgqit4+uJJug1B
it4TxzJ9E6RRerXqJH2mrh6+AcFE2FPxnlq3gMdzDvJQfKsb03pPJr98HWRfI5MnrbvWG80KXX/a
TT6kwEwXLnoVcjguDE35FhiGJkM2ydVbkDNlRUPD4noitBgeOAGw7gCkAVjiN0nyocihxulHNfFf
4KAgn0ITigazkzhlL1WkAFXiJIYEO9/2oNafpW6Y+RMZDb6DTeKsWkHmDt2k8CPHorNEhiVTwOfZ
IivKrroEPXSmxT7NEgr/B+p95Bh6yy/M8UI/dwY8Zw9JUBCSTgKSAGKlknGLhbmem6i1ZnDMgurP
6DAV8KMkfjPpQKYmI3udiAvcDdBTFvutFN0JWo7q1VcR0sIz6LWn0kxIurFCA2li7Qs+N3tlGVcG
kLQ/QuDW3O+qmr00PdMtV0SslXlqXATdingzoXU1ZUYbRgs+K/Z+PIE3AyLkI7USws4H6RJMRx9K
ApQtQK5X7EUQVjI+1tZENB3eRFCRB5c+aoimnp8j2SaCKzadoXigaIYgTpLymDG7gmI/GsNusT3r
68XnpXsjT5vvFH2JfL8WFo2NXKXRUYEX7d9ZgyXMnkqfLmN1x2p3m5FlvDRP9Vrkt09od7KhUYgt
jYd6soVKH1M3CqF1uEMqmHgmG1RuwXdStgLrPuBkGhxCEf6HN4fAjteGUWjdvo1TnORyOabhO36N
vj7UFXCWlRGZ6rSVqqq0nFGZhuqcAPVV96y5RsSDWJRImYLOyjZJIjTlN2sqk8MilBNcn3pwwD0u
iGK+n9QyU498rnl+ajoTR0NLJ2RiO1G1qL0msd/JN72BGNQ1owZZL5VK3QOKlcVpFxJsmHqVYEUd
A5FBqYI3VKe95LIQqE2J15lB3LYfegWKZt/AFC4x5N4W0JGVTcnSBw+2l+/JLWg+wjIMrwPIxz3W
9gj7aCEI701FvJtkQvcAMYTTaB2PoWrY0qQvT54aNemqrwNjsmWdl/ISTUPPRwxSvS9MlO94MTLU
SgDBtYF2VzU2a0AykNGRBBrferPCuzgGVrOWiD/T3DHT2mcgeepDpHMutQWwGd+aKefwXkdN9TaE
bOVuYjWVQkdUCrJNIJotMF/Ceh/0dPIZuhcBwereEPvjk6IrME0k+Fh7Bb3h8n0Pc4r8H4PMzTSn
847dPyoxRBKUQwZ6XHcHCzTPfBziXJJulTE0H5pgQS8QtWXOLpwgs7Fh5PQy0s8YBd+gRUNxy1hM
NbdoJCwA4tGIZ61KJIOYPkPts2MB1U5DrgoX/jGqg1l/YvGm60gjrUOGWfpmbQ+jZbwHjOueqrm1
XoFWCacA6hnfZKtLJ1zfGHRg/UwbjTAbGKb4lHQXx0aheG1QQPwZdfr7qxkfNNlOvhBFdsHGNNuK
0IaQx0VJQ0jAKp/iCMbAs5rTabmsCM97u9ErObaDog9o2RnTETMTouO+p/hBwk5LQC51sO2EvYKI
0UIigFpc7TnQKn1+R7XVHOiSZvKxyokoYd4WGoKna+1IlFYWmPXjgMhV8DA+KvrbaE5WvjYEWD4b
DD86IvyOxjGOpqZqd42ZjMluFEwWTgqMivSUZGoCT2gX5xCWjUrbVzV+y7tIAwd6wELQh3sR3SCW
MqTMpeJmHdYa4rwoJeyAvIXGxmDB0QhVHYYxB3eL+sTkP/Bh1rSxZSuJ2qRUBvDccLGnfkih1pCt
RXQ1rUIrLN8gh0+GHRjyREFqTcd56T+7tc9WRKVDBKIH2GEKnaxNWIZjmukSJrxOwQtWtn6nv2O3
lCDlJ4XKmMAwlMD/iJWir9eyjl/HEaMwih8zC2EqnUIun/kNEHWcuim32AN57cWbAGiIjyNP4Apk
0SgWG6AsvhYwNecdDngjcuIwlD/6MY1O7SCNz00FaGoO6cAM1wh/Y+HIeCAsu8kjzk/t0Goenpdp
PRumLmwM5jKnPEriF11X8kcGskt+h6p0OnGAPbu2STziC70mOYDDn4aIiEWlPI3Itz70ucAzIsAg
9bC11vjRpxhbYjIwkNCJdyAUXo6nm7DuKQBZf2GKTVMSJE5SjjzujYpmmwET1LcIlmK77usCMgml
MZjYtGjkV+i382OKFCtnKmBE7yZjXQBweSXzHYracAyrqjF4xcp8JQCkurXUStBWfPXippWKuHBb
kFDnKEMWyoZfixsybWkGRADeCdDzJeEtHLRqS1oZjodxYGpoC5zv8TBMSfraETZxVgd8QaoNPLGH
GMheHm6VJjEb5KoLVFD8BAziUYC0hkyDORkVo+HqHC4w76AJJe5HhVLoiwuwMPYb5alYKIblwjNU
F7IhFRmQQwrR4Eg6UP08GUzgPZqjyUFbyIg4kWYyeNVBm2xovQjq5dKCsRchf3xhuQKvaCmQFgef
BKKVvPAXo08UYyP7+qNEUMylGeb5rv2ENgJ5JtQI2wMwx2nhOmqfiMeyXnCPYRwqd4As0AqXmKXz
fRyOquHon6DI5hMaWX0CJH028kv6iZVUVXbGDLGcbHd/gyc/IZTqwqNshwVNCZixPImfwErpE15J
zAkcS91kptl84i0/z9L/N5L/fwui6H9vDjpx9MawJ/pRWbn8xN9TeRU6EeIu/BIqo2/0awho/m4O
qtJfjIgVFJfIn2hfmT8M5eW/yKVWmLjTGFyUUfQN/39zUPzLIrCdATq6M52E6X/VHPxZRGQoS8o8
QkcDhaO1aD2+dFxwKAddvLC4K2kINjq8GSfm7P0HTck/vsqniEiSEBJ9lSpVcYSTgInhinb6dAjA
/z2kUv2n6FryVL90VFQ+D+I1epyGjNQGvcJPrc60JwtIHiiNk65lbE0g3iQ5uDbNswn7pllPiYG0
KzE5z43sSHZQcoB0LLUn4JPYKE7OfZff5dMQ6S7rnFQcYazJyo4kH5UUz6AeDS9P6Gi4EVCXxY2A
sHxV4wJqCBKRu60aE1SMLXqEM8MQIUydoJUmxts+zj/eSt+U9AdJC7lG0GOqfUDuh0/FEMOuK+HM
XHy8YvlG7HrCaI0I8oar+6PyTUXZiNNnJDbE8HHwrzC04gAX6L3c+GxynMH0YdwP9JSuGoVydCMW
o/gwyUQmrqB1J/d9n1miyxGkONFialOKmKrLPSHOKBGr1s8yl4inuV9hDaZIrS0N5GTig2tyYhZv
w+Y/iCWS/VBSK7BroqpvRvzxD/nQ9iaAFl8z10vzrnQZ+Pvxusv0OnUZ6uX9HqA3w7cWgWcOT3gK
trU8zO1h0DJVfVWXVA5Hx5ufw/dRy30dz2q1qQtjOvsRhuSVVA9g4igEiMiiJsBcwxS5eo1ZMUmq
ssb73KzLjz5Tlnlr0KYvjHXTl0jstG9Y2ZQPBMVa/iwY/lzZZTpSrUs5GrMNuoRFvxovVkJphpZI
G2ZJkChlULhXC0sxtHYZQt8qqMym2oP4JGElk0bCLWnPdPJLWwMpcAp5xLDQyrhdXFVKR8BVVlUO
7mRZ+InI8sFpqYljPG5r3cf19Sm0sxVwXWD6CQAZnkyKZc6mWpIzAiJC5UabGXn93/L89+zGZBDx
vy/Pd2Q9rF+zt+j1xwV6+Zm/F2gy4P6COYe8SUVZiMB8CWj+b92UpP/FIR5NlawynlBUkg7/Rzel
/IUUHYinaCJzX7qA/1miGe0sTWXLWHoeuqn9K93U12VNg/4hsjJzl7JbmEifvzSpy2aUpjFNLzKi
HZpw8GxfwEtrFwXYKboDGh15eYNfs7XujN5qfHuk43Angnt4n8t0aigdzXgHnSID2pqa6aMCBWl0
BHLRtkRCK4+9H8ki3BxRpZsSzddC51hjA3Eawl1VC4ZwqIxMhLA+ddF914rVSy0NZr+eZZyoMHT9
pjpi5RFFWFBpUNk1YrQWQQwQp4TTtDNWlfliRSYnGECbQ2VHkD1pq6BqkVZQX/XMVqMhI5wi42CP
c2VolsxCX3V1JpmAQWp0/1hx+wUdRwiDDyiaabnHH8lEoKwUMV/RJGBoW4j+t2ZOAQkwo0YlNcc0
HNwgl2hrxArwbWsyida2RpUeI+h7wJeNDrUS8OvA2VBLmr6yBXlgNt+Szpq7wOb6u1Js1VPbsaKv
EAbDKSq6XrVskBZhC2itVugPYjqbcLJVQrzFjzy5gLDQSigkNqIBa43RGRh0Pw6Q4xUo4pUQuToe
eNDJhAtK7kwLOqcz3VfByiDLFgX7TPyY7BOBtxIJox83pEeT0jhhnuTkyBY2boS0QIrj9ywvvTrL
75oU4qGzUHSw70Q1OIYKSP5i46SxZ0/lIDQIwRKZwwXEmMCuki5KYUQIFKlTPInSQyOzg666kuCE
VT8zfdmQ1UOnqAasQGAg+N1DOsRj6xl+RtMNVUaZuWlWjdc+gpCEx01i/CdS5dKSsmbTbYqWUWAC
q5BQoWLAavh/i9rfixoF3u9WNVw9Tfiapv9k6/n80f/WhBrSXxYWls8JMyL7pS79e22TdApJpm0i
dR/jU1H5ofpU/2L+piIXRWBO6NOy6v2PJJTSijm3YUHGtD7dQP+CtcnC+sO8D0srHqFFkcoqymtp
n9rzH0bTA9GHGYKt7FqPYm1LEAxn0bztB53k5LEy/1CF/jzr+/vVcCshkdWpnFmxf64OSeWAtSCU
2dWIGmbSF3kObgYlXhVKeyyIWacBaESbH76UfxiJ/8NrEvyjf06oGdt+nVBnsR/KHSK5K4K5G2LA
i83YjuuyiVyxL4x1hJAmIs/z9y/6D5eVmS3ybfYs2fzlsvY6DNBCStOrPGvzpm/NLRCmx1Yw92lE
Rfn7F5O0n+eYXFfZVHRZ5wWX6yorX7Yn5ri5GaeifrVutN4zNUdhYJO8i+NKQsbYxO8whVFEPoE4
leKbuDuZaMtzNKSQTSG/O3JrY2mnkI59pwvfzeDdLO7H6jHszmK/bfsPRd2asYsqtw29NL5Tmxs9
3KemXWkuwCDwL3W2NpvnGShCzmwASJR819XbJnTUQ3wpQndS3qfiTu1vw/yUhjez8UwXbC7Xprmm
FAcdjJJIVK/YX1ZornAsy4zVL+g71wkeAmMTMR3dCEHoCDgblKvpb5W1sYOHz3yK6ccNeUGvuA1o
ptpjuoue1cfkTS7tRDjP2rdUyI4RZGbkx1VxHohxULPvpvg8mbea+VrF4MX7bpWXF7l6q0g/byAx
lfL3HpM90WIkdQQdXQoioGljRBBpqid/vjDDaEJPXEh2HWCtWqNR82TE6UpSHoVoX487XZ9XSyPd
kvZiucOB3ZzzyKaBQ2BYAYUpsDzuhaB06mSv+o4xPHeCravrAMd3sTXyP9yTv/h8lrsEHSajIOTm
nNK+nDSrOEA9yozhOpCVY+s6YxC1mXz6gAjwat9XPdRtpBANyLEnoborWrX/w3v45bngYRBZdPAy
UuUZnznUPyw3DPKY3E26em3NV/R9od0OzWzr5QCZirOx8/sH459eDU8RyxrGSR5CjvA/6m5gULZd
gT/7mnbWPfJDxJc6oMC8jw9jHbZ/eLVfFhqTZdlUKV6xZLKgflnc/MHohU4Z07txcd5CaXPUFlVu
6W/bIdtTRt1PNfPj33/EX3wtuAOwFfAnImVQEcB/OXBP4HRENTGSu3rSnltjw/DWvAddT6SGmVSu
FDfUDqE+upDmN4bBbK0rw7soozAcmLQxflG2NHELd+Q0jfbu+vv3ZyzX+D+CEpYm9FO4T2XuOAN7
5VfHQUQLkbDwwLrNy6PRrfm2lxazudGY11OG0cEWN1OykbxxSxIsSTwMWcLSBTHITWitxA7W/Eq9
bTeLtcDLjvVe2lVbbWesZ4IegYFUNkLajs9o8xuXkTHzhcHBqy2RjAI9aiXsdE9cxcuMeyW8C4dm
h3oere2peQtuw528r1/SXeCFa98lOgXWp0AgCqgIx79qz7+/Gp8L8a9Xg56TKKkowr5ugAFyew1n
hHVr3sNFZmRbIaFHZ2vrpM+qtv9h7It7hnjyOd1zIcYMkKtT1h64IPSWNfLPlVDZ1W15HPbx9+KN
z2GANPjTXWX9sqF8fmv/eZ9fdGR1IA7D3IfWbbwtD8zqkdgSHeMV+2IjbAjOqD4kru1Tcpo9/9I/
STf5Ydp1rgFr7pTIa+ZYCGe21iYgRfmqbOkWT5EXFRtsXwRkMO1NQ1QhKFEOtM3N8R4eCASwgbAL
gN2NzQ7WI99wQzwQG2Pvb4ezdBnR2KxgdoKGIpEDvWgUOlW3TnVCkW7UcT8TwAWhvjhP/qtYPLft
Na8gAKzUp/QE2MBTN+U6vpTH4oaU6OK2PsZrwfv997vg0X+520nHRk6k6ZxIl4ruxxUnAXWe+WFv
3kYP4k66kbbzTXxoTtnJWmkb4VF9AD9+AUlA1kCCxhlaG+YGVDiWB2iUFJbhJRvdNLdBkDT0KoZz
Xa9TwSavrW5sfi6t153pGpE347qo3Bw6/0C8sTPFaxM48kIItYE7SKHdHOK9ljj5C/uOYbpQHqqS
h85LX6pbYddtzUfmHo/SsT9lnnBm41GQVVzi0c4QtLF43HZw5tRbq9+GmsPzUBUbRcUzQr9qPcyO
1btgDWHUgRGN/6DLWvqx/3AVqVowHCqa8Xl3/rhLxNQ4mF7MW//oH6OHbqdsw3vfLp30UIW2OHKy
WxXIgDit5mgCVtlR33YegOd9tIb5eCm2oyt7qseZVH7kCJgeiz8UlZLys1DORJ+MbpTFntIdU6H2
VTpWQhavZr9iFmCucZsW0m6x5tSezvMYwBNRxn1CXiH6giwgDHxXRtvUuOj9Jc63orXTCYUtn1Xr
3mQA2LhGcGTGISrOhNgICvC30vQIt2iLXfvBGMnHdLtSLuTFMOZnrqC+J9XKeg3O5Yesu11xH0xP
JmL70eX/K7WdTgwDOajaZucSYDEMq4L8wMKJZFwTDgk6EzHO8UnJ3Dp1fHwBoQfIryXNGButLfHY
WcpNWux68d7IJPC1pzk5ltUaU8GyGjc4URHa5yeCZ22w2I6c3+vKybKcJSqn+86bB+pqiG58NfGo
vtHWVfTbpNvHslckl15Y69PbRK2o55sclV9H7G5lMOWG619rFkN2PiJvRl0CoGlSD3AoyTlijVQ0
BkF2zpRGjOfNQszR6FsGcFuY6xqHjCgokDvdsTEhO5kPkXEn5yOeM67W8C9LGQ0bHwU+j7qCe99U
vzzqfiY3+jyH4jVX0aoQOL/19QkYK5J7hJPGH3aOr6UM0khc6VAKOA2yqX4tLsTFVVtA0b4Gpvne
1JRuSgIQSqwMQo9L+e9G5d+pr/9wZmKC8fMTyMvRu1dMeTkeGozyf17H2kgEO4A46TbWs2rVSdVM
MnP+TdHVpc7fhbEq0kHa5n2vHIKqcpIByckc1BurNHZ1QUf99wvrP7whRjEiB1VKK1WVFE7mPy6s
AqDhiJQn8SqZ/mNNBwbgEEGJBoJ7pUtXYeCvyU27B0B7sRLhFFXGBaFAxmlEvBiTmv7LgywVHmUN
g2SqLoPD+JfKkrUJ8Jwoz1e/HtYquqNQRY+gV5VnzZLgzCSYrbjE2h+qvaWY+7F80DTadrQ0P8EY
tEu/nPPGSGkNyDDitYvKBuFSIwLXA1BAGoPyh0Pl12oWATBFClWKIS6HZuPL7Q3skbZdkUGhqVoB
txi8SAO34hyGnCxfFCXWnURS/7B/Uir/8glBoKDWB8zMum9+bg0/LP1jLZcK4B/5miQ7ElyzeBuq
76Sw20lxgvCjxpvOOhnBaw7MWOkt0u1ZFMSTKR4BN5Bg86xVd2qLneohF6H07fPxdiofpuatarlL
xtsFCt2+RfpehYdobJJ8n8wbc9rk1XGaN6XAtNmNIeFKWDMjNbOfMnjfWW/HW6PaEFXA4scJz7yZ
azeaN0Q6jOXFiHjqz3l31PRNJj6LZK8yxz/BQ1anYyJ8FJw5QBzZjQx0SPAMtl71SQ+unXU1iofK
4CS0MXgj5o0QeLLyLS0e0OoW46kJoFZv2ON645KKoDD3i046/7AIKaqbg27d4FWiHnKEdC1GPZhe
cuFWs+BawqMZ38vzSQ6vnLAN3fH5TBFXUdjJ6ne/W2v9K4F4uXKJqruU463e7mJiRgeArdM25loJ
bLS1Q985agktzUy3Nn1HIVmp8ODVFYJt5q+E4jIxeQFGyVh9VerrlKgs5EjNJZ847GxIZCy0bWki
pd1yftaNu767Cxe+JMDyWrltJns0Hzq0JIoLr50eReRzcF7W6qZ0SZAYtN3v15Ffdm3KMhkzFagc
ETMGY4GflpGKdIAAVaN6DaMAo91E27ssTRrlhYKcUxNqO5JK4w9P7S/VNIk5jIsN7Niiyst+rRXC
mc42mSPKddbfyezM6tkmu0yk0WxCrqg+GuHEGEodl3jJi9LuAmXn52vJP6rVA4JsFpRmfBZMLzWO
2Qji9cSsYJVoF9hflXaZpBc/sFVgXPQTKBrr3ZC6Aa0dfTfFZ6hUDiAwgnR2VeH1ltPvZOOQrzLl
nqpuPkOn162LhWVZDFeD4miB1yvkOjiiYJOtOvdEr4i7XNyNzfcgZ3CGsMQln1Rfi1w7cWdd+uR4
mgm5GW7C+KmYGOcB06sQUErdYVYvJdkGRv1gKLugB5F2kyoes4E82v/+m/0lM4gvEz87eKJFzW/S
8ftyZmE8SARKrsjXSNklUP6AJBzSrXZGE28PH6R2FUeGq/UTsg6pA2yNyhSytA5X7CLOO/LPVh56
JHs0jmV4SNW35V8CIjxIFMFHmfWYajAiOzKT3tG2qNhvp1Mx72LjGObHG4JmpEUXnFM1q9AJMRJM
38e+dRPlqTO5BAW/HIpxm0mlxyzVShnHvE4xodh8ATbM2im6DRcq/kZ4K89SczQE5xPm4+T6gz/d
w0CyzQDv+PQaqBdorRyUjuqM4/qmJOeTOkAENJgNLAj1zTS9ohQjcoUD05XgNs7Rh94pKujgV1Gg
Z1cQgLHDJETkshNoTBqcWl+H0CmDu0YrXL97g4sL/gixZH2HgmW5ZBPnwS7ZiGwD9VHmcB1zhof+
towxRqSzzvQgHTokccqaAYcuntToWr8OTiCdyYks525lCsdUR0dV3ZAt48eDE8HxrN8V1rbwKHcj
pBnCywbtkNfnRnuQAn+TIJ2SyxvAk68atmSteytG7YAWZEu0ycokH7Ec32LJyYzv5BiiokYBOoee
VKyx3gOv84z2mwTFPfNZ1z3FKJajEEb1aZZdvWbNxLkpqHdZufOn7Zg4ZUdfr+vOQHKRcL+V6bum
3MkrvNfCuNaSdQcNNt3EE4BR9gLKfK8wV/d8mev85UF+E0ovnNcZmSaiE1+F+050pPcAqBGHl8pD
tmAV0CHdejwm4Zr9oL+0p3HmCOz1POUOG026DrdT7PnGusDSXGRuleym1Cnv22RPW9VL09Xsjliu
S+QQW9E5lOl6sPE25Dz1zTHq3NDw9I3lIJ4lzuYZbn3xEuwtrzglr8KZtMWMQO3r6HbbYdPRHb7p
6KXqW4O+yzV8Ccj8FFbiprpl0tdfJpW9zI625T5+VMmAtKdLrTrqY/6HM98y4f1S2qC/wv4DoMLA
W7MMPH4s8ApqeVSFOUDKOibwCLYikba9zQExXOkKQNdOstxYzHGwQh5zgxS6c2HtU53GDozQU6hK
941gHEAX/mHP+KUWpn9oGoyeEf1YqrG4BH98Z1ZVZ5Hgd+M1hsiNTF4unCTvo39bUfLRobtJBrA2
Q0f1+vOrAMTwYfhN4jWOqCpKrXsQQ/Gsij2H/PmVAOnzEFt/WDMhqX296gtxCbUjYyiuPDOEL6+q
GwLJRZN0zSA/zLZoOJm4oREVIWgPPKw79L9HxdWlTS6fYmEdcp/ODylrLF34cmt+J+/8jeUHOgMt
iy7dG9I1iAt7FJ4NzGNjf4o01oz9FH7v9PM8fJeyJ6PZi+lb350rgmTjh7z/mMlVJFSJuMwa6hZx
ASsmDUnsgI2l5pTowq+MyuMeiEMvBzwy2dboFlRS8S6qt1i5x8GRO5uYGZ4Y7EA8ukwewnRn0lb2
NFvdyHsaGhsKkUvjcpi06Rc6tK7WkjfZlcsE2g1O5GC9FB/+ffJRPmG6cuAnOGxrDlMjD5iF2z8n
j4SyPFd7aSu/TBeBX7Xz4NtAMk2RMQpQV4e/82AzS14yX3thM+VbxTiMwyWHQ7sps7c++TZlx1He
iz1c6KMY35Awv5jPJKZfUbnptdu4OojFU+bk1YEHfCa6DLRKsrdo4gTbNNrkimcla+jybNhg+XFk
8c/+Kt5VzwmhlM9Y740C0xSCMlY2lkBirVfGc/T2+w2Xg+6vNw+mOcytSwfk19PI1JqcINNuvpLY
rlSbUd/E8UFVPWn0fMulqOS/q7ojR1tGcIAlbW5s9QX7V626fXmXG29dcaIXb85HWCl0GVVpTYJP
GbohDnpSLTi+IfyBZXlNn4WnMrOLU2NTXNMhwFZ62/ruIDlx5so3/u30BFQ5mTzCwrWL+tQ/SB/h
NX/IuBsuwaHc8IZ21TH0Ev4AkNkDhtRVcfBvOg/JqgOI6qF81R76NRD7HA61ndyy3H9oBNFxwyGA
0vH6A7MCjrwqN+GNsUHBK77mjWNs9G1JEpJ0p9/oXrkLX/ICX80qdZtt+0EnkI1TWjXP2hFmn3ZU
jppr2YKbrZO17jRecNBXbCa26NUuJxjhlazfhgcqtpUXei3irX/w70TyErh27+K7vA3WMT2e2Abg
Ux3xwZyUTb/R3xtWa7fw5Df5Md5P6CguOa3Pu2pY8cSRTFa68ewkiTtMO9QT4ORnRG7MrPr30rhM
/XZSbsNyXmvjwQq9GN6phhZ6tWwK+cq4is/5Y3LUnzs8Enwlx+y+wiZX0Xx2+bv2HfTUBAKNkg2m
mywlMluqwh54uWFjNfte2Jv9sRhEunVPBC4M9DBZ39/6jbE2Mxu7VhKRgLLGtNhfktbGxveufe+P
oF8ik/hEUMTYv+CuuHSQhH4D4iJFlN17ZbJulhjbU5IeRYI7VIffjFIcTkH4HcV2DpA2tscY+xqi
P8/Xdr7lLBk6sOklz1e2kuSZxS4cLgktVuSX3YcaUU/hg1iX/Saq1o16LNAHNjcDR5PYbQETVevO
wB2xLgqHQBR2y5nbxbdpbDNERFtsMb5jEvmHU8SvLRBk6MukR0P0RIlrfalvVa3OTEQf8zXrjG5l
DDzhfgTaIOmZd4SJsWuTq1QfdLk75wV0tUx2BP6ykVHS4gUO+fvn/5cNm7fDtoEyFqGnxcDr562j
VmqcbV0oXTE95tbkilrJhLVgrDGaf9inGPX9stRgDKYyIJiUUd4v3Qgx9ZWeBJD5OjrZBoL4aTwM
D7Ibe5Y7nBdiODYQyc7CXTfegc+tZVeiRXwvn9W7CTb5mS553J+xE8R0zAkuqTkJe5G1In5HjtYm
Zpdv8/0krmztFQ6Ioq301k5x+2D3Nr2Ge/ssG27W3mCBxrhvZMsG1RGXjkGbYxkJkWdILzzoN9Nz
12+U+C5QT1PvKizPZ3xfe/m53gTb7NC68y5Ykzt6TdaC2+6nM/Hda3qrj/y+G5b3h/x1OJQn2RtY
l5STSthufDK4JX2HeHZtXvn1borWbXKc2/OYHDOV9+Go5zEGvGXD8WA59BXGX65gXCS2HPLLDL4b
ezgL98vaeBTPvP3gBYsSqSZn5mvik/IhsEame/rERrDyn7FbM4fhQMQao5+VK4B/p7CllebNB+pb
T12x3zqyN39g7ydTXrjP36wlE8fm/Sb3A8+duaq+c6GXpWYz7/Sn8Er6d3RX3HEUEnblhcye8HtP
qghKsHfrPAi2KuF9Ihznv9g7r+XGsWzb/st5xwnYDeCVJGhEWVIpky+IlFIJ77Hhvv4OqOrcK1F5
xej3E9XRpqqrAAIb26w155iL5gWBfkYrCUeLvpB/Ci+/qm6iJ8omF861vHC34hC/BazP/UV9md5b
r+OFfpW8uAaF44V9S1GY/1SGi/iHQVK3uzIlR+hFq+0tY/5UJ3GZdneNv3ea695dKeukuEi77Thc
Dt2dbG8j8yow11G9xgiiGPj915HDpMP0sEoVnMUbACCK3JIeG+GbsZdUMQi2Fz8pWAtClOMVKjor
ZrQskkeMD7OyAFOIN7a3pbzS9e0o1/p40E1yPpehWDb87vxSkVcprD7iCRPryo0eyuCCRGb7TF33
L98snQpESAApkEeqJwoAR4It84d2OkxTVt4oRpTvO8S0C78bTK8C6PMfzxHujAymRWLSK+Hj/TxH
xIUY475XkgMqYgL2kB+uWtCvhZr8Hh3CJr6fkbR5J/6pPEpxhz2HrroaOGQmy8+Xc3GIA0TD7RzP
oTPTmL1Yei5vSeci+Kt9JVTVj0ZOSVjnPRfhgx3iB03znCVVsFy1mU7tqaFVP8ekdDjPSxfLrRs0
r9/f6Olr4MlTDZqr66qwTF0/qa5XA9m9bZxFBwDfcNhqyTAV6P457CynHhH795fTTmu58/UAndCT
nGUQ9vsp4ENRNSndbCpJYTw40dTv02q8HGIfXFATNqsoml5JzKi8MTYib5wTBZTQsdeUhvNlYab1
vqs5M/J7MOTCctsKV5GU9Ur7kjSkM2uc++XJaLN+AhUFqwrPxjp5Mk2mYLipjemo/5RcTyMvaZHe
Kzfmxjr6G+ci84o7+qXhMbgo3oxHpnqaotHPNMF1R70Wy+RaxLdmsc7YgM1RW54mrzMKLtFaidZJ
smJLYvmYVIMFGVe+cZTmNehR95DF+0Db5/7Sqvbs8shKj+tFPtJwWruEek6e5QCCTndau5Y1m4g1
rU+XTDLMDNlVrlO8vVP8Q892P/aiyqMmwEZk3PNfDWWBecUb7wgcqOxFh/KgQVm77ECa0URhu8Re
jvXosWX2Q2OFBy2GvbvCUVBay7I/84jfRS8fPxJkhY49jz36CJhOzJM5IAHzSvk1VY9TWV/mMktW
hj1YyzRkoSRTgCjaQvzqctbPMmF3RZKkqeHdc5NiR1Pk9vuhefrFCs2CpaLaDkOb7PBTWwpH4RDU
XpgfdT1CfR+kNybxThs/etV00rfzH2NXbGOcomemitM68Pt1kY4zOSErB/H/eaYg/iLDbRLlx85V
1q2GqKscyO+NBO46nQgUYYvG+/6nfh3atK7ABHNgosPxLhD9WEZQTK1tNKPKjnERd15t70dD+Bzy
2M3HWbL+jy82f0hgXNDfQD06mXiHYLAiCOI817h6ikJ4yYnhvBWa/DGmmDe+v9jp5ox/PEWEOcUd
qxTLyslO0JjF36oR9Ed/Sii55Q17bZ2WzfdXeV8sPg9cy4LuhCbWUZHFvsvbPsxisWkMjVaJ7uhc
UXSj9LoY7qEt9AJyJZ8/m74l+vMq2jpQvJtVoHoW+x0ErcRcRrtitvQdFPemHPal5cU+zE5raaXr
1PL0DNOqJxGIV9dGfV/CnQlWWrMZFJxJxIcSUrW2/H2reTYHRXdP2MNoevW0dX3PnUEkK+0Px0m6
1gNbpXYpglV0n91rD/awVIVHqkN5zd6Lv54+JN1CBQwaehoRtuw+u6VslwUtQyCNwCCj7ZBdx/aa
vEQO8WAZHGUJyL2u1jBMAnsT79tsq/qbpN90V/lGnnnIX1YK1gj+gOfE9AD+6mT+NQntDKNUlWQw
kWIjuht6fIvJJbu5a+snaRU3IeX871/sF10ioCHXos/MMJoH6/vm/8OLze2wJ2lTqEd6knMQJtll
mR16hmWh7eoac6Ua2GplN2xJtAu8qoBM+/0tfP3Z2LLISTBp6Wq4nOdv98MdwCwJcMMO+ZFM1ocU
6/CSJCZ/SXBz5bWxTg5A8UfaJHB9f9mvUwJTMHpMnQ0Z4utTyBOkggReRVkfR1E3F62zUdDiWaG1
zDSo+t9f6y9P2WEPgMVR6OgE0Zl9/o1Ki+mtrwsu1jvHStW2oEBiWgJ/wv62UHJcLZpMl5NLCykt
izMbwb9cHeWpASIMFSBH1y9se9b7MI/G+qjkqkvPYlp1eXBlSKtaQaa5GqHJxDFNwOCBztzT9z/9
62MGdayBf7P+cXKeFHB1MyqDDrfescmafdXAj3FUl/lCCrilzdl5iuf4eZriapTFTBT1qPpPC9kz
FxeJn9UckVa0WwpZfbvD3xEspC4eoK6ESz0vRxrMiXNmOH3RgiIB51fyiinkokox9M+vOOTX2EpJ
ByzLRkRutXofoofO5REUwT6vDb5inZb00JIq6rIgkMxcOQTa7QRxlVutTNV1O6lruzfFsaHP/v1r
+LI95/YsB4cXEwsjkc/t8+3FZaogxg3Uw1gR0BpAiQu7qlkDn20WekJ3n82AjXSdVqabDMzMWH7G
KnxsI51ml5mZ6xa/kpcJtnulcdCtVHp1huKtjM/c6pcRg1yVIBZMv3yY7NRP7rQDdyHgE5dHt0S/
PTV0TNyygiqtJ69hhaLs+yfzZQGdNdmCvgeaC/xluvH5wbiNbLQ8sIsj8asGknJ0K6kv0zPfoHUq
6hQY1JHQULehEYAS92Ry73FJgRZIo2OFWA0St6s/G9pwaMJpF1ZRcSlM1GrBONEENqtyLyzuw4VH
fTVIceOrgXtb+G4CyxZ5z2BbF52ARFVakbGfyR8LMT2RFUxrt47FDcZOdEOT1NaT/gr+gkOF/+IG
obLjNqiWUhTW0+EasjjV7twFx1WPqA1UNiqtqVwoiV8c3CzHMdbyAqZp5mqrzR0Rrys4n93dZHup
r7sHZAWj1Ra3dtWO1210Znv69eTEI0OGiD+G5YnF6eTNNJHpOLJJ4+PUZrPni5Zwp1bFyk6JzlWB
QKyiuPUvpExumczvMf/0C/I03tRWvUp03zMGs3uEkQK8hDpADaIAeg8B1t+PH/20Ej+/WY51yGlm
BiaH+88DqNJzHK5OHh2tXok2BuybGw0CiBd0rb6A6QYwyi9QE8B9oUGO9LSV26YKGdBmC8KYQgDM
qeesTLOLyY0uM7trd4kpN0TeNZemEuxbX9O339/0lzWXIYgTYI4nmj2cs3nz45pryLxWQqvvZkWX
uzEYFLBTdYySSNcdUiIwWA9y9Z9fkwly3m/A1mOS/HxNeBYodJ2uPsCcfp3S5i0L00dIFLvM8VkE
6Xsparj+/pral/wOwKJscRhA7HHceUb5fNXEMGpdpO1wgBhp5FfCPNrw2bXhgXjZACd5oD1ZJPcm
+5ZUHIFmB20m6di+yxkV/GxVeVEULAL8PCOWUDwZkdOsDE5qDdg5LNWLYEKKob/YcLTzFzEU+Kn2
NQU/vD96d9MB/UzNLcRugPD6cN2h7gGC74+3bbqyRy9POGtyEHpo0mrZlT8y7QWYR0P7Tlo70127
4R9kv2lIZVBsfCrqmflDFFvnMRerPn8yDPhPEA0XqKSaW8vx5EgnDMEPbVLhCbl0iQmSwx+lJFaQ
wl61yoddYl+Z4sauf/jU7wQ0ENNzkpuAG64P2EK7Yl0Gy3qgEntNyunoLJRnZl0aXhH8S3ttzzJT
/lEeJD6OzY6KEHKjlWem5a+rgMsB1MEoQ9mdPdrJfJmqI25boTNDGgbKiYHiph9dB8hqi75LzgxN
5mCGwaeNA8Nk/hJcVgNSJMyTYRJZhDxFldnDoFv3+h08PH+6aUBhgylYWrNvlEKB9WQ7v9zyyucl
Fv4xbJ9CedEYz4b5pplvQ0+Jq7wNyrdUIVtpUc0Jpo+T3KB5k7DMVHowPzTnx0hknhk/YtJftrMj
1xfriDaZEi9bwHgDoooOzQiJV7489OFVoW8C54kohsVY/tabejkZ1C94Q40kcVaQxljBdB8eXf9i
DOuFhZunF9ZyhHbuUEkZmnbXhYpn9PlyXMIbWpg9QZYmqbkthWVyIsYOeQS9NAhiCxKAiH6mJqma
6IMZOlkAA+5Ns35HSrnItVv3iUAcFPQUqhDy51QLgqeqyDaAwJcj9WwowgsdCxOWXeqrD6hiYGDC
amtYTRIa3N2z9RPrALC9qV7EDx1iJVJLnbu6PMTJb5PmMYx56gE7B3CUG9y7wV1UPxfioKKYCZ8K
tDtiX7mcdDEUIXTL4oPPzZjujqxvWT4jn0LGTICYgXqCESs3irUiGBx5tFntHLjnDwVr3pK4TNdd
UmehjyZ/6H+0I4lZdMA1E3FXcqnjVDAhJ62y0JPlnXJHV7B7MfYQpqjPR5siX5q11zMjkI6OjIN6
Deo1fVWg5GORVFeJ89LrD4oLYdujF5SFq65fycQLjGUVroTc2PE2BZXJ2di/iJAx9j/dhpLkTrd3
1biO63U/u/FGuE7KZfz+p4fxpq0RoeOPa4ZHFY91rD/L4nmgj4sKtw9X9gOOd3tFO4/wcsyFNGhr
/d4lzD1d5vpF0D4Fzi6dftrdr4mRibW6c9huzL1qCU2QeYxxQlfU3RTSI+DdGfbo4ZkK+VfeEdxz
TFBGJTvOZIN+kaQIBy4z6cXltUAokjcvydxPHhZJs8u1O5ObV8rfnXbXpUd/OMY0GxvLwyzi1DvB
il4kP/KQDJ9rQ9vowSbMLsxg48eXibyI04tKzsd7Y9qijsynGy3fC22Vm+vMOoz9I0Y+o/sh03W2
k8XN6GwGc11G93WCNfCgyVtJ499/1Pk8pmFnuZ7rXCJkJylNz7cuLVJkUOBFL/ziTKHJnFf7k4nE
RgXHGU/VNbZ7X3avRVvA3O4OEw3ACG1pGreg09txPWrqMSbubjdVor8x28pcNGA/80EnztT1w004
h3pUUqcunADNT3QUc1XC9tfujJbYzQwdQ+bTQllIt7uHPXsPt4T+rV54qa2ifpiFYDlirRas54Yk
TSowXamuu4ZlKnXVZGmFj25raIvSzirUsh2+E8cTFempqUDvORWbpEOadWYN/rL1ZU+E43A+B7qq
ar2rjz4c8JXSajDAK+lR99X+VoTdqjLylW763WLqNBbjDjOLE7wMsmkWqhrIc6fvL++EG5j9gbP3
cT59zzf44QYsqXXkyVnpkcObeRmUt1QDxnXZmn+iBulg20qIMjXFYZgB/TJPpt+Yxuk5lQz075/F
/PY/jY75Tsg51Gn/gHN7rw9/uBNogKGbxl12nFL1ObAm1u6RE1fBVncj9GvLZV7//opft6fzJYUB
QwzJLce/kwN4DvS0mXST0mfTtysYFD0RYParURIdlpkBxgmp70SdZ+hhG9/zzfqmHvR7g8XwAvAk
ij6R/Qj0mr/NGWu2QEAbZiKsq7/ZA4vWnPN85im9q7o+PyZcBmChDDb9aNJOt9TR5EfJGFWEgcSM
j07Lw003qDppAJK45D5qvTIlG0kPOC4J1LqxS4Bei8QioN0o87Rbm4GrbUZVlRtdmguLXDHiLAJt
HfiNWFt54W4ce/bAZDFijKZtNkT8iO1YoLoKw+h1zO3mctSyTT/q6plfZ34ZA+ac9McrsUxsHPbJ
VqMhOAxm0ZQcdUwVi95p7kfYImfe+pf9DEmGHy9y8tb9wEoILfcR0jQqjQ5SftaRVpfoaPg308Hx
Ryz0WoiUUmwqgHE07lMlb/IhLdexrdbrlBO31us3gA5z4lqQfNF1WqpIGWDajuhcUfmS7RCuM2Fi
7lOcbWkG2BJKxV67K96ucW4r//UrnovpOlUsx8AC9n7C/vDtlJBdgTFPykG0CJsKO5w88qwpDhDs
vQtLDi2CfYEMLq1hLu8GQY2t1hEItHrnzCt8L+GfDFA6FwKx5NzC4JT6eUZpSaMZOSYpB1mlG6s1
ug3xN5GnTOauAJm00PRyXE+o8szEWuraaNy4UcsmAZ+ER4RWurAyOi2xfU7I+Ncb02bEA6AH1QBS
8fnG8rLPidColUPljrDPg/5gTIAGZQpxcugx/+btcyehX/u8wyxU9ip1hKU9opIixqmBxRUei2x4
OjMcv5yRabtwNOZL5r1xmD85+9UzumYMyuBIhk1+PXGeFYbc+KnT76fc3wnfrVfQs4LlYA7qEj6h
Q/RqKYjlIjRd2Q+w2+mSmmqubIOmzdgriD+5G47raszV5YAv4v2G/5fl91/arDv4/9OikFDnb78+
kqLe/4Z/UVH2f9PENhn4WJM4WFPT/h+ciqJZ79AnwyXDl93PHL73Pwl7+n8Lep0seZiKsGDoLIr/
4lTsObKPPzuvhjQgdL6j/wCnon2eIYC8zP8kWmCMe0abUE8Gf9ySz2lk4ZVS9/WvIaXIzWnd6d7i
dioF1NPMvLW0ZpYQ16ovvYZSS7GPCCF7sRyZjbukbfr8zFTxeSL+554oCSM0gMlnQ0L5/EFmWV6p
+pDCcB3LY5Yq1nPZj6m7Eqaf/HQBgv5w+9R9stik/GcclH8v7WLXmwviMAFPHkfaA63v7PiKNEqF
TX1uXfYZIVMK685tO2rhy4eBcvvP7PcxMfrzif2fy+loK6izUUtlc/P5lxrZQDk3ja8cM8WgGoZ1
9hrj+fnpOwUVA2Lmfn9/vfn2/98c/PV682j4sB4YMZ5UyfU0HRS6k6jlTlSNunFmMvr3V/q8Yv97
JX12uAB7sdiQfL5SGNVlMWLCVdK8vcKWke3icOxuvr/I3wbKnLjtkLTn0Gk9uYjSxK6kK35VUGbf
jPCm/tRVVF+OcZPudL+tXiTHhlWdinP7888ygH9/nUPrGA+PhsXx5Dk2yaSiwgmvAp1Fe1nmJk4N
LKUHZ7KcQz7Ibj+k7IazRCgHPy6QUXz/w//6dCn4M0TNWZBz8oW4dj0mlsr1k0L1SkjgGxBp9Zlt
8F8Gp0aDEdsntnZyjuen/2GwJJbTxm0RXsGGtF6lisaIYJP4bkgSvC9l3d5+/5tOyo7vD5VeJrJt
NEZc9L3e9OF6OplciMGCK5CJBa66UnkqIj26LVTDv3N0ZXiGSwuQU8BfUmWiNhgTzZT9VZ+fSyX6
y2fC5zj/wWeJfPPk9XZ5x6zpB1etxCDYlqm58iWSd+kW5/gyf7kSnVROGLSEsQqfluxkTYpf5tuX
nd4GT8YQxbvancR6bi5uzzze+WM4+fYNFG0csed9LsKzz68zq5jJ7Ni4jNRIA96WNT9ttg8vcPsn
edETPfBg+2FcLmWYJb98RYJZHuOy//n9bfzlyzFZb/ilhGaz8p08WmQeVl4KYpdLObKlIxttWYbS
vCqnpASgOk1XI8z4h2lMs12Wms0ZZe5fxrSpMt1qrCv4Kc35fXwYY9kUxlQGjMsiSJytPrrtOklD
mzrbWK99elq773/tSRv5fUxjkTEg5hKkq7LMfr6edM2QhVe/5JRNjl9WJ1Y2AwgQs5KRJ59ofAyX
NZD0x0hxtK3i58ZjHbfyzHTxt4f+8S7m6eTDr2ai922J6b4mwOVGH8fg2o19+NmxLu5Uq1Hv8ngk
M6dwy01ruOGZkfeXycrUOH1wmuZU7egns7TIkzDqJ+0S1vx0kbS6tdW6ACvZ94/6L18SxMs5d3i2
mzMzfv6NbV/7allql4qvth75I/oGpr6KWjVvz/irTg4M/7xUA3UA/WGd2sxM3fv4OO1g6hSr0y7d
nHwB1C6jjeuCJFdE652DDjgM6qtRbfpdpI869bcGPHisVHMACm5vuy+KaxqWxvUAGDFc6FbtjGce
xvwtn3zrJtomiiV09g31VKjh5E2omFgjtLJGqVA3M4ndTW/1qBebMQiHw2TXwRvBXOW5AT8P6M9X
pg2NNo5DOtsnusOfnw10SwX4utgrY5Tc+GkUg5U0pSc60WxUK+2XIXQD6OU2dCT0FdCL7WxHjnCx
timo+AuAQ/2ZXcJfPkKNjgjvCfoBko7Tmc8YZF84joUwtEjXHOLkVZBF7jHKSn1FgEpwqG1bbl1t
JI1U65FPS6t7+H50/mVx0+ZGp4ldbjb8np5+47BCOksGOq3L5orMR/tSD2APWU2trGrLzg+KWZqb
IY71C1qwNYmoRk4sK+DTMzfy9Tt5fxKwOXgYX+WUsRwMCojm3s/A7PnCKrHTDjstoTkmuzEtlyOR
C5sA2fPWqNToD7Rp48msXQlmxaDxrgpBYdusr51+NM99WX8ZPRx4309KeEboKn0ePVqkZzxAY2/p
UaAsXQnKR46judPlIK+q7BfZ9SlR1Va+Msm69yhWocugVbz3izasaCN2Iwe1/3uUu/1n5H7cof/l
gISyFwCdYNGkCWufzF6B2Q5KMqp7Q0Zk6Rh2Vt5OUcPRu2XvEZRlehhdOkxSNr9CnVam4xTuzu+K
8S6sg/BsRefrKj7fjsXJkNfI/vOkVl72TUzar7EPSGfY1LYv4MgMaN7kUNMfKtry3jTH4jB0Sr0y
y/xaMVhrvn8kXycXbgEFJe7SeQY87fvJ1jLtpp8dga29jiLcJI4mVUSHlZE8S6Rhu15rnuGmm2cW
kvfJ42RyQWUNHhmWKKzk09U0yk2ppra2j/Om2hJAG226oKC7aqXqXVq72k9tcOo3NwuZkBM18neD
m+7sGJWlzuNZZZnbnplbvj4LNAE8B6IAQYSCUfk8YNNcIch3ivdRUUy/1FpjqE4jTQRBWZXKUCtm
cyNbPFI063PigK/rKkpkSNPgM9lcsPJ9vrYS9mZC7vre0cr40PbkhBANnLx8/7JPXFzzYsdV0P7j
UJgRJ6c7JvKNSr2awv1kj8X1KJqOTGclWXZ1F/H7bBM9qonMMyVWy08Gc5FZJdxlOzRoKEpjegbK
aMb4a6rA+/7O/vLoWWpUgOiII6iInKw0qV+moubGZu7Vdii07DozXTTyc/yJk4NsGAs/hzXmn5nK
P/cj5gcy821nvLZQBWvKyWNPwPaEeaZcOCJx0tVQOHWL6r3Lcy+UJNSv0t4PGHB9MJw79b0f6z6P
f8668w6HPTwL7OlPJvHPMach3Ne2RXWvgiqWUdjHvKM9NAVxcsQQVV42DXdBV9Gc6mtrbSljs1Y4
TqCVr5PbukIrSuxie7TJ43O1fLqbNOgIWdV1y6oLXmtV3ss+NkBx+DFW7spd1nWjeIL/eWav8HUv
bmN6meVd7BbYsJ3sSgmwSplT7QudFJytoALrrCay4Ta1VbmFZ8Davft+xHz9YOYLopVk4uTUddpn
ZLhk+mSKi8F2AXxLp8JgUZ2jlv7lV/FVqnPRFnAGmPfPX6UaxeWkxNZFpmj+LeFShCNWeRDjqdVg
3fRTqBy//1VfF3S8/uh0wB8583w8//UPm/s86Wt2HfVFO1Yk2zUDoLtQE2tC5vQzewe2KvyzPg5A
alRseSkX8t74gcbJN1flqRziVHj6lJjtuprZAssmUPNHNRcjFEDC7LCL4Pl81EtmLhQHCtZGmyyG
fCcaX1zpRMyHC0tpjK3aJ5O+bUYdEuY0VKH0JO6rGw3cbbaKcwc6j+0O/i5DNfQbLGr2RoZpUx1H
E+3l0pQlweRNlRoPfZ0ml7R73demaoh4srWw/KUNJvKiVhdt79G7sXqPWOz0tS4lyr/SDzEG4+mJ
r0tel+TM2zbuWicICC8mCWeea05KsCyaNH1tA326hNXeN8R9GjWmi6JRfRZcF7BdX6bJra1OTrIQ
pSFf+fjrP+TEAdMjl77j/9sn9UKmMv1DjsfQEkk6irfCjuMDJ1T1T0Mr+86I+jSAilbbPfFRmvaS
txqCfiWZJuQllK/wWAskpZ2i+j/NDLL/osjT1Fj5vRrv88RM7mhWNA7uZ1O5pwigwwZN07KE/ps3
gCZjs+hRiOvQSxt9AOkf+Ai6BsWPeXgFgQBtKYtdLMnawH+hvNUcfn60xNz7IKiEywguRw0baZ62
2qYox1ggr6ofdSlzslC0tq/WcRig+6pMP6THaMQuWXQtvRoy5+oIggf5JX8MmvUXapeKpzpP2n5l
sFA6izbL+VsIdENTiexltBZaG+BPVxyj3yNxmyBpUO0lIUylf7lMSahDdylKycEpB/wX5qNL8GzO
UogP3em3TZMZJIdUYaisCiPKCixSln+T1d1M5iCDDPoboUu3pp8p4aaOu/6ijUm9XWjjWAVLoUdz
EmtZcz+V2qSB54vAKnCIJ+WAqyJ27FVkCOzrsgnzTagkzqsV65FJTEnL2GqMCJS9m+bdAx+DUiwG
1cKp5Fp103pGTR6h0RjZM9sqvUQ2U/kv0grnF5MHChKxaEx2Uoc/xNQ4DMuA7Mr7LNfCp7CphtpL
msH4TUgsNWkrrMxDnaKrQGFawNTMpnEYeZLqNNercmDZchitY6+ayrMTGlyelMsK26tIMdUhdLKg
F3BqXtRtVyXboKvd6CIiFTFahElsxwulIfVt4aO+theqnYyvpSDhb1Flaa4vtKDQNlGfpArSiAnN
U1oHkbsKiqkk0FUJc2tBPosp92YcFdEmiG026K5Ot3jTFwOJwWNtQdnx64ztEpTnGCkN4I90mWaZ
lCtEy37OayjcFGhE0r2IuLORzWHA+okwwSAzcDTQf7t1F1yavTpt3EEApSqs1n/23QyxepBjzyrZ
EobLaA6sXAROaF4aqQv0sc+toNpphWVsCREGDeST2ed406hkqK+GnGzEMiH7peAld17kqP6LKYIY
yFeiOskqqJvCwn2TKe1WL8r22SfXuL2hPd4frEHX02XlRx1ZDjxIgvEMh9Abur894KECDUvbqyRP
Es3IdOP3BOSu6spgA5VOzkDCa+moGRaeTibstdQCGVUj7MxjwXRfSzIXTC+dfMf2YBdmzmUyloqx
GCuc7Is41djyTzEzj0kOxEtQmSEbIUrjr5Od6OTpVs69EZsJUk1GJJZzgi8zyF2TTlgeXqVmmSQB
TGEiP5ujEJFdr1JidcpFqzngiJI0Z55OiQFiW1vO2+wo0uWPSCZkzGp9kaMXSmL2JVLLx+spU6Yf
htMw+QSdThBkXEwOp7pe+WNHpI4t0e3johPWoNyRBcnxSoxstJfxyPSLlqfpriQx1bA2y6K4E0ZT
A9wf3P5R1br+2dJr/YonhQZXhNDjeAHdIfBtFZFAqhhLJ8u7cZmBmy68goTL2CPVyK0WPrYsFyOF
FuZr4oHto8uZFrJYQS9h2RixfikMa3p2JRuwRUtyiEQ2RTAaADNtQupblwDoC/LjIHF12E9Xo8nK
sux73/hNAhLRp3EeIybkFwKwVabwCIukfGyiSX/pyFh6HexMIjQNleyHLX0morh2HxRh9teB4cOV
CbJcEV7eqEJCgQ6mmejVYbROcWmU6zbq1TuVLNx00aYub8bFDQmdrjRd3kbQaNOCbblyWzh6ywLY
pv02co34UTc77Y2CrH+b0kwb8XIO4lD4TGjLappgorLXVS/TmDe3Muspsjds7gmL7/qJtZLEGj9Y
Tapa/elV9ohb5t6ODGldgypQOqmQq6htSGwiRdsGQiBrTOqNZfVPbt8ICz5SZ6c7lXrQU4U1s1vx
XckWKbwm6v3ohMr9qNiWp1TSCDdpnwVAcCcXQq2e5+mPROvcYhFWvrhRlSpNlzIrg4wUR7UFmp3Z
joQCnMUMejlql2xdKNvHyoC+sB8V5m7ywWtr0So+Gpw5rOptoHGTL62CdXc5TmYtlzYc125XDkl+
McVsJ/CAJjdRT2vlzcLxudVYcTDGkwYrL4bWQMhJ7Al8MlMrnJvaLHBkYilkSjeS0vhpwhCvVmyJ
pmJZ5cZIjmIs4PHUItr1ZBojUjOMPIc3pCmHnDSUYDGiPfnt0C2DR4ExRpI6jdZ3UZsaqsTcAGzJ
mXuKAR0YAJZLaWWvjeiGfm0SNdtc9aM1GrsgdQVoyLSZAbbsTpnQUus1nPzgup1E+dpHdYJWNpfJ
nZnZykthuEFHQSU3s1WjlGjakddSA9IQOLfw0yrAvqMbHw3RDtcZszw9LXbtLAqyBQld+0EDTaRK
1QuVM8l04ft2rzxmhTUkG9UPXbnz+xIFdp4T+LPoLV8xrzTmH3aGI8eKW8ipnYqAIi2gfqkI+sDc
MKIQZsd5Cl+3bFV9oRcMzcWQxmShhpLqOcm5k3wQJDkTOVNFJaU0mlJeKqz6qak0MiEC24ZhVtsi
fIzUWvwWfh+RI9ax+VkMQ6T/NqXd31k0C51FqKcEOEArEXedb2vMgFkAl6geM9VZGDlPcOk77KZh
ifYs5840lir5OIHGtsgxrKdQicLLMRDOcZqC8ThSeL03iNWxdpjUXFZRBrxNBqZfRp7TDp21DMKu
3LdqXBNab1DxN8dkfLPqvi1XbWdY90MTDvdIdAzyUBHpQfHTfZuwYbX0b0K6N/3azWTrHyqrDkhc
syxiIrEy+dWyN6YGDlHjlECW7NgFF8X2+kphr1BClcnntaeouzu7H8OfeNfJx3An84o0mMYrtbQN
N+zomVP6vgGlMYdfXStu30GeqtxEJTXWUH/qZAMPK9C2zgDfLLOuLNl195OlZtUuVkk03lYErt6l
FmElTDIRUrOxNCcv8AWFAF8PzRmUbPpvfqhmhzLFOVmaeSXJVHaSfkX8L+ukwfQJVDNSMgFDdaxI
+lBseJFT1irwPNJe0zxdTZKJja50/2iwFJ3lQMh1ssqKjtc3ulmrXRHUqgfr0kVmtcydWQOlyonk
2XHyrSOat/RHGfJ3rROWfHPZKQ1KnzCGXW02dpXtHUKep2XdRqO2pDhq/Y7HIv7VRnMgrLB5JyvA
aM0L210XUlDTw5skJILCT1fCR2PChn27clvTfiqUiKIANsLsXq0yi21ax47dszrK0Z4q/OCR0Gft
ivbx9HNwhuTBbHPjAlhVWC9LvR/xFtVOtyy6Rm7EkNj9ArhMxfZn7MaNoGzqb42uue+KGGuKUsPA
jhI2W9hUdMXDsFphiuLh3Ek7jkiriyznkvXWDDmhqP+HvfPakSPJtuyvXNznsYZrAczMQ4SHzIzI
YGrmiyOla2Guzb9+lrNquknenq7p9ws0Cl3FJJkiwtzOPnuv7XLFjtuu5y6EzXKKoUkNFb7qZrgv
rUhzsI9rQK+9MeveCqsavqu8VLcFL6o8KP2OnIaY+qoMfFl2zp7jlcrdFudutp7TXF6xhgmJ7yE3
89NXdUN9F46lj4a0XLqKrXY6zRFfzKZu24HK+gF+YqpHxsekooxX9GTW21pSH7/2zS68E8qu8nXU
quzMRjr/cudUGwOfnq3nyrCHeCMSPTXWkU4r4jFJJ0hrosbGtW/czNMZr2QbQ4pp/Gbt1ZJws8gn
iZjoT1j7zXpqLECTNq2AMTXj1zCVe15RQ2gTIytDQpFzHhaBTTXJJ5KWO6x59gLCyDsxPTtN2ls7
d9TCr1wfDOgDKkT54jz6viwlznGnVHLgpzBuON/LaBMbxvRICexAxVpb3HgwAgmR0AE5Xpse3t8w
YgLeu9LDZ2/6g3OaM0qR1tz9Wpq6pbIYSvroLW5aanCtujKcwI8xdKxaC8Pc2tfB/3mY26iJNwqY
+YY1dysZMdXAOHPGrzlrRL+l8FKQJ5jjkfKv0ne/UxOpn9Qo29t2yPVLDoAFyd/IQFRIXGfPbc8h
sa3bzsUAN1WQ+GonLgTh714841dSoHIkC+/taGrFV+aW4l6mXsr3rncpD1MWufyVtHNwRrjevIye
yAhIumnmS6Qy5a62KcaxhzdX2OXRbtjQbhu758ZcVAnVdAW30uXOZ3HNbsvYHk5Nbafjxqmm2Scf
EvsvltHQFI32QpmA5ovqhiYZQJaN9ChNT7WmPs+c8WI1UZwM23YS6nvXmNJck3ryqu1Ypd59Qxdo
s9VjI3r4Idj8t1HuP13jJ+kqeO1e/+Oz7HDun1+Lz//1n5v8P+5e8+H1o2p+Nsstv+lPr5yHWY6W
MJxwLIuhStroT3/WKvra33BmLhsrn3+guiJz/V+znPU3rjILap2LOaVgiyr1p1mOnsalP5fVHwtA
FFv/3/HKkb/+Vf4CTmHgudNx3bAAoTb7d8US8VWZs2Nv0yG875GH77JJVK9G48D2t7Mw32qhzZjt
16h+QO9T0peDp183etFcqIDP107i0bXQwS1YpBiBf75kEPpe6a26cpyazEvpRNNNBDgNnnVrtwfd
76agTPTyQect8xJS/X3bOiZTQRRX+jeuAAzwPrzFuirivRth7E1sY3JWnOQ111rCn0Xlum9N56eB
YSdzH5RqgFsQNnmz6ZMO+mUSaeZTnAjTXdl2pp7LtK1VkMWORiirxTBOrTUjWqO6b4Ve2B91wk0i
8OeY+27fylCDMZOQ6ckGQ5Lpo5o93ehzTgNHbmB4CPk63CC3E06zdNJBdcnCcJYEViq/M13O1xMN
3VuJdfgl6XDFrjuRY7HNLatKcfvb/lM9RtZrxoOTXE6hBXTZji9GrwjZ1C1aggQrllJwslJcfT5E
mc+IjKaibSurmQYCfgDFposjgGiG2fClT+ZJn7QYhTvLtONYDztKaY9l5jvB7HhfWmR395FRYDVC
GATyN7PVWckJ9uhac73ipOciPZd1ceEQSj8qJ57SVdo4IFk0TEIkT4o2Kta2yLWHqI/hprgobK8V
znIzMAYsFl051c+a6p6njCxaauHSzQvuLV1dL3/n2AQhUaXC6swo6CKbZ6ItziHAb2TAYYi+QshJ
u4xiT3hrOgNSc241MrxN2Jsgq3zrZWjilyweMTTbInFXaRe1V66QpCKHHGqpHI2gl5ipzaQ+umNb
bscCp17SiZNy+nPU5jOLq8ICJO1NLd8UN9tT9CCADIuctb3UnFNWIgxFXtLe45XP3u0uQpVSY5Hs
7LqbIaLGnvc0z7oZxHoKa6RW93NcgYzP43rf8TQH2lp6OiUeRk2/eNdOm6jpUOnS2La31KffDaB/
dpPHlbngP/seKO/CLL8cOH5r0D8DAGEhPjGoAmds+1fqqhZvWPc8GvScVJRvaBnSWqkP/XXc8dxP
BZXscf/iTGCXQ77qgFL2N8liYG3FDlWTBngdt3U3eNRHnBy2J/Zp3qtDZDKgoCu325JtbzCGLq18
PlA2sHxuqpf3mfQ/W50Xu1cZBQ0nzaW2uyyoal0iyfE6FbqIZjA6FTCzjiF7XQiXhmgtF4L7rz7t
xyxKXiqMZ88otfM2MsbRWFuqLneZQyLWyolYalm1rj3ich4MINDb2njTWVOxzQvnUc1tvu6Q1t4M
jaOVCEhrPjdqsHkBsXykncrLaqbR1MeIokB4F4Z+aXqbd1NGkphFEW0udoWYKjw7YMos17q0ifQ4
aljPniAM13hE3kIrX6V1b5FiIc/uhnCvXFnpm4YHO3nkxl8pK2q3VahXhIFxQCIil63/aEwu7hyv
VhxAtEZvJqzsZmDmMry3fG6TwSwTLzprpDu2lrIBhZuJSdeKcm8tulsDr3bD7jIxyhx9KdsnhVpy
Nyk1WpfKh1sudcpdGMbeMmse1qOmsqM/jtMlz1PnruJrgis/WtMlS2IHV4qu9P3cttVdVPvhfUfa
aW9lHRmXpmuDzHKzI+XVbZByamwd10/WhZrE7TjQB7fKcDJtAbOkoFBnnVFLlf5umNPpZhgnHWh6
XoPpzaFA8cvlzh6nVnFJsolg2lN4hDkyXVSakhJJm2r4tPvlHTa19Ssbbp4Z/lSGX+Tj6+wSRp58
aoqp5h3s1M5dKd1Wv85dkAJ/sdz53dXEw23JPiBq0dyCJfn33Q5CS6JsFjhbarTOdQQkWTpA9rvs
WCTG0YnKfpWV2Z6q8GiTuAbkwIw28Ky5Lyv5lJUsnxxvbi8/3RD+if3iB1rup43Tj88KFoqDEERt
HBGnX7dbaAUasc3E3vYihnUvwidMRI9zBUWpTiQdh/p8r9OsBsj+3eTFSDa2gqWEoJQlzhmXebcK
qxQAHJpLDYA7sIgtr7QOGZQi0fXc9l8Fu/tV26bH5cXzrz/93yjh9o9PH1MrCX5SfKyLuev8vJxz
Greto9Di0+8V0VUZH0fVnqKxevUmWtDyOrx3aADLZTutasielGJaBzudVtTxsQ/LdtEQshzVvb9g
a/y2xP7j88KbbeDJc1if/+ZbsASSSscGc+vmoLCnunzM48JcdTbZscgFAdUN+x/fin/r1ntfFfzv
fy6/5501UZNALvwRXvjHv52S96Zqq6/uX37U7rNa7pTt7x/0y5/c/u8fvxx9VstV9Jd/2fy4ln7r
Pxt1+9n2+R+fxZ8f+f/7i39ebu9VzeX2verLbvnToqQqf77eLv6AvxuO/sudeNX05Wfy+8f/WcRL
PoQLLWY6DD9wrpbr6J9FvLpFcgQuJkYAzh7eGX+/DBMpwRG+5Kx8KjPhs/NLf16G+T34bn2fmWrx
qsCw+3duw7+ZcXDgQIYwDJNSQGydXL9/uwyz2tVg2I/FYU64bZrRA/4ChcpDfxVAyscRtsrKJ5mM
qqoV2cElz7RnoXlGT/wLT/GvW+k/PxNCAAb3f2P5un99kyElZ0UYJsWhzsZDSL01LdhW8t32a331
0w/nnxxH//SL5nsIXB/iDiaQZUL4adku29TU4qIvDp0WPqFk8Qw2SE075t5sYn1bhyFR7mjMz0KP
wA4kldo4XGSAyhjJXu/h1fzrT8j6bSb58cUTAODoZlwxlojRr59RorfIf7Yv9vSIB2Oi5G0a7j2c
HXdDkQ2bLJ6vsr4Dz6jpfrYmb2NbQeVp2pXvjDAo2EFdqUmSBFRtdOvH9ivayhopb8jbrd622zYZ
NqGfvqrOoD2Hm277Ec4SJc0rQD3UaCTdDpGy2/eSgDkFNQH2z6d+LpwNYl1g98UxEW4Q9w9921DL
h2PqzB1+qZQxTlZ6gF2afOnUpyMGe/2bgdyJNHruQwF6phXcUqP5Wpu071KG36sive+nKx5QTCzF
Jk3rg/CA3WAxJtkKejvM53M19AfH7cK3as4pys0HyFZTd2VVQl68AsJtp3TnEssm5aoL+FsbPLbv
cy0DLW7UWzzP+VOVuIhz9HXYKl7NVqWuBdxM6cwnuEewTghkK1U8o2gbUArQSjVzXLWuc3JiSACz
jwejMM7YoSk0zftL6NYPoxlbG1s16MmkReE745CNuYSxZHe5hwRl0cp1M8bNxo4nDwqWH165DeI5
5wDT4uLTXxeVdNbewN5zgEmQElltUcDDcg+0FjY6N0ZWrO2xJK3xrer0p8qo7HXfaMfGqgUZr/mj
4os9u2FdQZX1P3ABK+S+AplKQnCflrmRdoVpV5RJtfNH5R2dPIYZGkJv8BoRBWjjVGsmyLK1L41D
VQ37ojKbmzYHiSHLajeV3Xvq13T18caY7QduQLTxWAfTSLKNKooX09UeGzggkaitdUvGa+Uppz1o
zkhVQEHeMtJkH1Si16/mPB/WGSnWVdyW1K5qhVrZ3L1WWZWgRjeePGVdBpmib++jmJRNbov4OmRN
cluxjHnoct1/G+NIXPyiGMETd9wUWjF6R9dq4veW6rubdOrdk1bbUbOi+dx8YXYFmCihKfB/HPZ9
oRsfYsHLPsUS8qRjcbg1y5bxfKxs9Vaq1jibqRbf+Fpjg7Ew7FuAhFwSC0fwTWPr6t/5Q0z9Z96B
ovfJrJEuM+03v1BxuaknozzkZT1czFlMB2h25a6z8/rY6S0l3K5gbRKJ8RZVmVUjeCLJrTXJXnHs
z18yo3CGBUtQKbN8N3rdedI0q3m1+7y8DATlDv0cO7fjFI2norXmE8uQ/FJkFDlAKUHNHEVNawSY
w+uWtR0dM90SZ2oIW50Jrnd7ts3qoZaJeUFWG042fR93HG/vWetAhzXcYvxkoD457IPBs+pL1atb
mriosfi3G1bPPoKqWJnMg+/S1j76rq9fS617tSdwzpqXXHn1Jh5EuMN2ssgCA3Y2q+cK1L6UI2cX
C9lN7cf9ai6mR8bRcN/o/fTkTvqxGwz3MpdPzvLx9TwQrEA+FflVncMnRRd4MPVxPvbK20/5tCmW
1ZOwn61ILE29CaTvlls+wCHsAJ71olyl7TpLfvAtMbEuqo0II3bd7MFE7e3VaPQr7A4B1pVmu+yR
8u44yGnbFgA7u5twmPcmHbyDz3St8Zqs0Fp7cU8o4coodjaLIE5aSmgH6y0Pu37d6T7+oiSgfEL3
KYdLcH57LjyrTH+qTSwmVF4l0ZNLr1k4Dod+pA4pMq+Sad7WtnU1klqZUSrrJzlcOUoxoSm8KxkV
g0aHvOte7P69H0sAvlm3myUaLEcJ7QGjsc/oVzCx7fYUTxquuEnTo0FGHYtG0LBvkPZr7Gmbqo/3
WLviPVKNA31LBwJq0mbZMSuXpXGIW+pgZwZl1vP7yAQwDp247NYN9PB2+BKZoEWdEvMISUhwwg5a
fxWxqR0tFmpJeOmthi4lqALEHrexC+1lFmvIzjGWID6TMnHgjdbrBE0fVgF0+2qlm5COhbsWDR06
2jcYmPR+Ug3BWqUL5nmXq3uXA62nMr62rnKN99xwn8fJGyxZpxLOKpc0K9aU9QREnc7NdBKhuhOT
pFIDcNza1cUlhiUy1zPMVlab7IlTsEXcRAvI+zVRRGBB5rkp9SsOkL+YwHAO86z+x7Dz41kOFM1G
51oAY7DNf32Wg6KMB9uuskMygXCoEq5O0Xm0wjyQHB11Y0PgChv21pDSsmONAr7pLO/ZUG28K6Yd
N8ZtOziQWxi94UztcjZXG+K02TlGG19ZpRHUkQz0UFH8oonqFqFTv/TlsjIQ1pudxjeSFmV0Ev05
RMEPOq1CE9H3cTw8ZLMlt63TPqTCS9A1e95TMTVT5CP5MSThd82yhm/OSKoL3uQ61WdKj1l7hKky
NqMZVo9NZ9Fo3w/ld4MGOQUb76jM+F5TfbO10+FJDIsFLKUMLbHXjWHc6bOhUH0IWlaTf/InC7xz
0ROwQYWKbHZgU3bUe7H19NHbpxjmoSDxZGoiLoH4Cx54doUsPIsRA0io3/FaubKiMrsZM3vTmJ23
VcuX7tI4YzWYtnIbFWzwb0fZtwB+MFPJNudMoLmx4ShiAv3e5RQMwsWNCd/jPKF7Svnnxpw2XlI/
aGMB3YrJ1DDlKtJ2VfsOX48FuUhoycURAXenJm+hsSPFg7JvK2PPRfV5UN1NkhmfWQqqq7Gdaucp
yGJhhUNGWhQeYMLH2tDv65JHYTqaDxGP6EZr30QY82aT9HH3+YtXYaeLiJmNndzNGOqCojfw3kXc
h8FYFtd2Hz1rNK3vhpaemKaj862BFbgiqnfXNJ1OyZ2kw9HLAZTZ2oaDI9pobXgxbMBTyuIDKkKC
Oi8QX/XFhnC499gRwN0YKmUtzKq+CJF1s1LtXL/m0jubXcB3nn0r7o+VXxmEW+ihX0swbHY9vNat
az1UTfE2abrcqgKlNjVb9vT9xvOXIj934lQxNwnZNaUZuxFll1b0aVOyanbluyUomc6Q+nSNljQu
cS585S6O6TuIu6MoIrA9MrmKCfbBndOC2RtvQ2F8a9EIwYaLY1ZUZy2ER1V1vAZyEZBpoCNOLzZz
l9zOKVXCE7Vy2pTv/dx4NObkdjJxsZpsCQceWFP6BKf1qtXvDL88RNNHFBvXOfThesp3+bDBphHk
ghOtfNOsObCH5uCFzYkzYVNHNPvQF+PE8QGSZsQsUY3WpnRm7LEwmsFsT+4z1MFgbGkMkuGx6Imz
9XRIF9dVt/EmwFz6gfXlN7THRwqdetjrflRdknJrlvrOsj8xtWzx4RvihPq1gqBlWtmZu8E1wU8M
SGcfBlZPtdwwMr5Q8DgHWsfTa3qJ2l0Px1Jm/XUvb7J62LLzx+jxYnvq1Ypf6/4DX/m6R15GUXXT
j05oG3aFkf7QdDIQKWs341KyaJxqugdFvXcAmEUfadmsm/hrmtGNE2hCH8mIlaCnf1ZcdcZA69xx
Km5LZL/Q1zcjWjcLPJWowHK6c1Fw/ugdRUiYKjJjvTw3COlthM+77iWfMFMwxRg4oUMUINaK7XQ7
YTaYuKokgD+rjPGA73C3sO6NwPPjM8XulaFd4SimvSNc+dI6JhoVG9y/Ui70WcSrdii2HSgcrKlc
6b6Z8t0u5o1iVdK3OzHz51C+4RXxjYGDHtsypG0mG8ojGqqsu5A4AOuHblob6M8A81YS84vR7i2D
JnCJwzHdclO+xaK6aqI7LmGbwfMCp653owYyzIy3UlIbhASLFXVVhs+FPm/6eYM5ajPyCsRwHPSs
twkhrYhPgWngZm6wTDJeh6jZpgkganxdw+wdI9qpm53UmkcHuJlXWicjzW7w0m0mmxJM7VoVzU4o
/FgzNQUZtU6N2M+DtZkpcrGcW6vyF5vMdZU4x4F+Ise5gi6znB6nkvYrx7pJjRed7sKi0Bfv0zez
59CmULG8iQApztG7XVHiMJ4S5M5y8gMslwxP4doNz10OdYjiH7oQMWMVfPPAHaPHsyb2d2gotIMS
duRqWp+zpt5kmantiiyhM8r7FnfZfRKmSx/qQmLrmSO0CMMHBhD6EACeZMNwGouZkBYnw4wRfzsV
1WPRRF+y6E5jFM/HJB/vJgBIV6He0ZeZZ8WxHkgWDfcq9L5MY7g0dIP5zk5YkRegcl9VIL4nENha
OfPK5q4wiPwznDlpUj5JEMBy7ZA8esSakpNHLXb/Ax8cUKEMGJwMm+Y81151yg0JREjOOgbZdJnF
ClEcEivP+atltC26xD+0eWZeTG9KXjI99OhftdOdnjvdX0Sj9R+IqH9cP9BwIJzSZgwIx+JZCXT0
1+tHLSdRqNKIDnWHZBOMrpxumQ07OmJ0j//Y0zm5zCezVyoqxLThkutheeCrSji8lpkmXKabYplz
wh8jj7dMP+WPQQhlk6FILPNRuExK1jIzVcv0NC1zlPVjpMKRIW6F28ZPej21H55IkwPPOoy/kdfk
x7Zp/auEavGX1uWmujKRXk+eHnc3peXE7xn9CUdTcGcgZc64VwH1udhpFr5Fc2c8AJVOb+uiTq5F
xKzY6/19pjGiZXXRnDyHsLCzzJbzMmXOGFO2IVwl6n4mnRl/wvWJcDCLb/iH+/cuq4a70vSfrMKg
bdrieK2t58gHxFh00SXr9OvJzs0VHqPX2WH5hS8qhckzsXobwps5Yswp0g3sYoSLzN5pfVsHccO4
m+gRzzAj5hTtyqBr3acpb3gumcMzLY6UcFRR6acHfDL9c6xailGbKXc3M32w0apQmX9sGbndlcuL
Ntt4QssZOYyWlk2DhRS+KEiQ3wpeTnftMtJVy3BXLWOeuwx81Y/Zb/oxBzbLSEgMxL8e47mC479M
jOyKhhNG/vySLwPlsIyW3TJk9su4aS2D57yMoPoyjJbLWDown9bLoFosI6tahlcW9vIPefn/2QCP
rPn71RkVmzupRkMIvZzLr/8kzLmYPJSvafkhrEag0Lb/PHoF1ae1dYidEShllcVcZ52Hf62/LXrf
P94yP27sv/y1v71lhJOZupIqP4yyatalzb1Kz0C06573F+GlfyJy/vw3/Z5D7XUV51mj54c4Ht9E
lEB9xOXdz+5HnvzVV6X/OogsJwFUdg0DA99LZE58E798N/9xUpEX6Cng4cThre5dWcsp1C3nEQK7
fxicMdqmy2k1p2ZxEMlyhCk8yLtsOde00aDI48c3/L/XCH+xRmAF9tMr87/sEa4/WxLO1c+LhB+/
449NguH/jfepA36CtQBmmOXk/2OTYLh/I0hMgtVk2eMtXXV/3yQIw/sbCX5jIUQROgTUja7+5ypB
mBqAKk8zsePjd2Bv+G+tErD3/PI+gvUC/J+4HClaqjwWFOhvLzhXedzrXaY1zKSBTEHAwdvG4wKH
LjN77cwZfavDj7UQdK9zzYDYWfVHzZQviEYAGYe9bNuIW0zc7+xs2BoNoMDKiHoUqSmmatUPet//
luCJz/ynUL5WxMciZBwZpUeFmT7vnSc6Qxg6rO48aMm9cpPuRrRLITPtlb774UnzfShoMm9GMAJF
dyHAeBi69CWyfDiKiIlgq3so2V3pr3AGN1jamsdwdAKCEnB1Qx/W/DDemGV8JTvTCmKrui7zZOeI
9uLg6Vw78bJMlvMBx+aqovsgqC2OrbDScUr27adtzi8KrmCW0gDYJuNWiuFLTs5IyXJN1GF+S7P8
xmE9DUU2z48WBl/bTV/QLfrAMZutG5dfxEOonKz656YpLr0quIfSkB3a/rudXFt2dEjix0nI4SXV
6DNh0wzt1555vo2RgaWVT3PoVIoHM6rFPeQ8vqaJmxDFnaPu3nqZQ3tMm0r6s1FvbDnTc4rNOGd4
19wSyLBZBCYZVrPVaaPu25syGb9Zg3ED2HI9Gx3EjuqU+cSPiqr8PnPiUWUwHf0scomAlSd7SfXq
TZNssF7VQKwMbSvGMN3hQfkGv2aTZ/lu8BhXovkb0snJbApMzCaXB2REV9R3TZ/eRgr5RkRwwp0u
Q5IS7jtJ7otwl3So1wbUOCD+5yZ3DHKVO5FjkB8olcSLXbTiivcK9wdPW82AxdsiP+cYGFGnaLJs
zDv0EbC/jb/c13Fn6aNf7miHeuTueGVl1Z1sZpmtpHxLcsh99mTqXyKsqQ5UzrgfiP+ieqrwMfH0
KChN/AdVkpgHQ43HPk3nTT5R9VLkMlmrpiUtY08k2iJr5zjtpWnCL6kvimz9VGZlQ72oNa4mmyxD
Ig2iEfHWGFxwk6pVWxHaE50x/ilp1F4lPsbWzj3GxZKVUP1Zt9tmy/2hCbpZty6+N75aSTdvZU4d
h14RbKpk/JwxVZiGx8GfJdZEbYINjLh5bnL/QRP5yaWnaxszdPAWhOVulQU0ZbsPUH++j72eBWFD
96Nm1o9ZT3xEGtV5rCkpFMTzKM1Gukv7k15R85i6mNYSU9v76Sm3BoI8WMQPXQooouhlAuV91A3i
HdWVSCXY5NZROyuuCvidfkFuiGa2mAToqCfU9CYNvP4O00nH801vkgcaRYagG4t9gaDJFoYYaYQL
2E2nd78kD9IhCcWhreF7FWujKY7uJFcC6XDN1PVGsmBncLMBRZyXQZEQQIw9e+8nUxNkvcLanm/i
/CYxKHgjRLeOu29lKLa+/5LqEtutTN+j8XroyTCaSXOJLQTiPCXyaVlNeY31HO9tn7rRHZe6em9m
urx2hENtI05Dep3GdmtoUXzQ4/zQhMPwkjv1CDw51J9Hv7mze0VAQYVra+qROcrIPtcdZVJqskv2
2ri2+pLuyBG728EStLsr5i1yViRDWJcFpVvdmDMF8DONxLo37a1WZkcIsyCURX0ZfXGl6uGqzX1I
2sN9mo6PeYGAV8RYDyfxmTiDv0kIQGy0KLyJkISt2Thag7pqKxr5HFv1a4fW20p5Jn9RJfZtl2lM
c+O4ayuTpgFlrl2BdJxEDJfVuK/EcAGadE4rhHZdi/I9Qx986mi86hkB2oy1Ye2Xzn5m9O0L8Syd
jhyJHLTPlMsPjA7Or9rw0resNIqjVsJI16cp8OZmutYoWNyxHqHozi3HIG0nRBTpbtVQ3tluTojn
lnXLvhwF5Q9pz+vIyjfdQBJjzhCgw/wwVw3nd68P3aNyjPYkIuNYjszsfXmM1YhZjRaelr0bmuxo
W+O2Twyb50Phgh+f63ct4/hUmZOdMie+EfUUrYe8g/Pcx2QlsChvNTe6GYtXIyu1wK76lDWTOufK
ogivrz+SCDhvA65lbXX2HnPoPqZ8fOy0oAqxutQtnR+xcxyjGcU7OYskeZztxGERUxwzgfrMNFPY
QG8JRPDzgfvuqe5TuUCLZZRfOaEXHgyo2cjjc4paB5F5KDelxjNG9lgIvYfG4WnQh1eAUj+Q9rCG
+/SEshsIvfhUR9onuuODThXEprLQqOKGF1Nl58XWiSd9Rf8bcbIhzLaEQLd+iWjctiC45SR7pGgg
DyZ0VJze4601aN+nZN5Wbhmv/ap5zTRBg5DOATCambNtMZKefJ8n0DCP3xMWnySqW13fyTahh60j
tz2hyG1VM+PqFWx9ytbRIJ6L+Xma5yfPQSIzR7DHdl3wvBIG4mNHsG+yq2Edl1N6zKs4fePmC0B5
Foz/tgu1xp1CxIsQu17sJP2bFnM9ntWY7UVsAfuyDPVoK1V9V35ZfNOQowlysH2xb+xoq2ybpS/4
tXrQ7kxhPSHgt/epNmBXcp9KfIUA8KW1jRdlGq8Bu6aKQ1ZkbkfnAj0L7RhCxic85tY1rbnI0oEl
423rV8dJo8ytlJ+E8szrUPfGYBZUWpFteU2Jjgylax8KXWh3MuqeDOXwLHNvgYftunEgqBRVydpu
xInlKlUghiyPo96Va1PqQ4ARt2E8rLsDCIatIkQzsd8Oq+imK/FW+dqhR7IkiIs8pmcru5R7WOyk
eFghUF2audV1kY5E1glj5fajm8jrMFyCBzl2BHj6Iwl9FertNh8Sc43Pd68y/b7wrYrKBernJNNp
HU44Ik1jF5PE5eEcBTXFvJmSa0062AUIpCu6DHqxmaJ4vWitmP9uvLi/IxD4ogiY+Wri2docxkTb
Uuz00OYkE3QQAXNKuR52W4cMEKIg+oGfL6SFs56RCwzHtY18nDqQmyzj02BvUBnXpYZW5DMS9fRB
ZdHesqmtSd5zo76aWyeonb5YDxP3JZyhlVsEroh2RdjvQzy5lTR2udeCFom2veMcRYfYpBN3Jtcs
sm2iInLf1nwLuOlsVmQxswI/RzTNDxVmND6T0V6bxOX2sh8fPd0xAgtzBg9256ZnKqtt7Q2j15Wu
8TxDMfgaBoQ5WaVbeyTeV7Z7UnEHMzFueFFz5Uso95upBZY+6QhnkxfWHkb+Kembt6a9Fdp4V+MJ
ydowqM27qsq/U7fxVBIRr1mzDH5zmEV+XUTi4ErtLO0igIPeBFWaI3KOkPtrLdlOrTRXRaO+qsx7
tmlWXs6GzJHfK7f5tLTwyh77FbSn6zbJd+xjdyKxdnFmIPfUu8weP4ax2BBsOQ7W8H2We1+Ldqgi
3OYbRFYfHvLZn8eXQRnXbXStWbeRM39js3TV5/baQvDxWB+gK107Gin3cGCZqnOQIdpcNRZ3GxX1
pz5LXh3uutlE90Pje9yZ6vLNkNCZW4HOgRhC258WSTvwPWLWdckfozTQyxkvbG7T1rWiNKyb/ZOU
1Q3WiW+DsLecHyfH4QMy74LDgaaPW7MV00orpmFt5Dd5Qp2MkMYJRAL+bsMM2IUcuVeBy+bAwUXz
fRq0bejkTxCZThYX1f/D3pks141k2fZfavwQBjgAd8fgTW7LvpHYT2CiRKHvHD2+/i0oI1+JUpRU
GpZZDXKSVBC8uN6es/fafuucK6EeEi++h1CaUIBNov3sEBROGzpP+pvKsZ+TiKbLULnY7+KeqGf3
Ws2fISXsNFJqNKkz0AsLxFRw2pfBQ4clfNt0/dls7MOElP7Yu9bt4Dr3Tf2kJnkBLeIzIynZFYS7
i6giGkfSg+MyEhGUOL7Cegj2CFvRgHuUjefaPaKiP1kmcZWm9s0olz28D5ylLcmmYT8io1BvMqG8
bPr5IbGC9UYRI7ImRGgdlkPwPHFWStnKAF1f5KWCJXLvKnmsLTrJfpDQL/EGkowQ7NjtdTOtHrD+
PGMPjC3M9t7AFtBPpPQs4caR8nkYrnHAXs0w/FxLfwwAf2cGAhpdIodljz3DUEgW9X2/vGaQOXzr
baEtb/k3JGfKBpgBy94tHIuTdukpr/XuLfEjX6YKTK3tPxQwnbe+N+8BqGxH/ro4tK78MdlnujsT
3rCfk/or/dvbCWNuVT+JVL3BbqB4Vp5HiT1dRY6/icfwum4QL7SDe8amzW0N6kZHSEyW8r8pBFzf
nzrI/pNFfimbCrdyW51alUseQK4ESqH2Mq+tYyLwZTbxiTHmJdPWo6klfosUzgW6370m9WyL4e4T
StlTa4yufMORdLFYbFyu6ZukHfFZxwiCwnLcW7aJttk4aMgU9VdrLRuL0PA12R8yS+u9cljNEzV0
O9WN7iktW/zqZIa6ub4L6/i5xruZtij1I0dc1U3zMCx5sZ3ccjyrCxluw9l/8GBc0JoYlp3rpq9d
7SHsdqtj2WWfYvRFGxdu8pGT6f0wzGojwuaUijaAe8s8wQ15LjL6hxzgCQKKp2KrxvRzwaUVz91k
k2sCSmzpNTIPLV+R6H4ggcffOb2+MWna8NtWW2nVXgu7x7IorzLY6ps0BSyx4LLZEBnh78PQRUHV
0ozJmujZkiwDVusVJ0rH4zFFvrer2mk52nrOD8lQIe6pC+xyARkagUzLs7y1U155Ej46TnSHpIkA
NHpk62/rrzNWYvzqHJAx9R74coaNsfyQVltYb3SPQ8GFt4Ffj66ciW5JUdlOo/hQEloTowoIk7am
xz3ug6p5cxXOPoOxN69ocipwMZscS9zBjGF5qRLBZaJJ3Z3SqAonGtSHWFbBVqKL+5gMHgk/1toQ
nE5nUXCHjDitUNy+6UK0NZEcwoukKlDGuLUlzr2+LA/U3ZtNGpColKjaORVwMYiYaHJQ11NxKq2E
Pvz0OULtou30MBPenWSrbZYMGouLUosC3S++avZady5e4tDWJ9VcYWZvUowaWEFeimR8CNPy1PLg
JmCePkPdjykRr2FuuxdiYJhPBF9zNM03krVqZ0Bh0doEjOVdSJ8VTjnVXe/UdrDHNc8YH62Y5kaN
UYObB3Zvvk3BUZgmliqd5JOTT85+yob8GHC3BplIDWai/7/F3h2Hp0maA+3A6ZBvjUYMBMhjXT3C
8zQKL+fWdTemWdC45BZCUSUe+jB+7YMMQZBzPqjyCjXkRrfxJ1pZV6Wy7ghRUzunzva0ura5KQ9x
aVBwLQ56QSKOwjmkCsO2nMK62BBjgU4EYDvIvI3oIyTk43lkevLKAmJcHGva9VVitpVfnjuOe5V+
kyKWZ2ZM3jwCFxJvOAsS92Qo4nOvec1leD+1+mYYhy0S1UOvxZkiCW4ggbXt8fEmQ/sSYpJo8+LV
kLLY5PF5Pj9HalXez7euF11Pc/aEI57ec3Pic2iTSBMLiDOo1G81Pi83QZtHxN6utMYLjF83LnSU
uu1vouGxmdIPKf2yjbesyeb1E1UF71RxJObAWLVssZZHiUC60SGPOueQI668gEFzNoYNUlKECUs+
X4bTgP8ruGVa7mLZ3nmrMmKx3jzOfYvbP44xLvS8Xfn2yYdsEsHVMKXyoUFAiaNn2bULapgE7pJr
mWdQ+Rs7tFh3K2wtqY1biH1qM8rgPG3T+wEdxXZpxumsjZPb0K3jvW/TocEocYVyLdk4/UKijQq2
Y59tsRE+dqVDoFyotqISnC4X4uxL0zxFGbxeNDhEQbf40k3+IKpm0y0NJYi85vjeBzQ4yUiMHCgw
Ufy1zUx1SmpQcFkG9UwpJ3X7Qwru2CTZDUoStkXNZbc/tJV+AC9yLwJWziEr5vNwUacuahsKQwEJ
1bFkY3DxFisnTY7C5pAj6jSjrx1Fp/ESc0H01MeoJKcqyZ/oV/6tiPqjYv9/zxBwXb+VHzvz9tZd
fqr/B7gCOG//qpx/+QnDZPepTD69q+iv/9HfVlnvL8C+oA2lQtX1rTr/75K+5VDTl0TTkx7lKZ/M
JBwIf1tlKffTE6VOiYmSEHnaAf+/pI+lQGGQRUUvlODn9Aj+IFfifQPJVy6LBvGjdBSg+9FpXuv9
37XjwK5hg+yTl0SPzSbnNswZi1rnd+/kH9T475tvfz+EciiZR7Yt/R9BpF5RqMieopdRZ/FJOXcB
NXHLOrNrJFi/ftI/fhy4j7QmIDACw3z/cUidCvJgDp6dmQvuWtAdPnRzWWW7P32MIPaZoFsJyI9v
7ofHLAH1BDaZJ7cZCk1Bpejvqjke/iw9fH1vPCYgUNTjsEmL58cvB6C/ppnxtMQIv1M/dB8jna7H
beEAELC6Q6hUfYKMq/iN6+h9k/ZfD6bRY/sEVTE87PUL/W5UZAzA3nj2k1vAaHEd1A0bu11vlhnJ
dTIj9K+eZXqFI6D5Dad1bVj+Z5/2309miOAPJ8Ncr36o755cJZUljLM8NSLq0vuJWjFRf5IT26Hq
hWXjRi09YNAsv/mBNKJO7Stdj78L6Px5wOLXWf3ogkGLdeaHv0Jyts+XWjz1KVYA7gp3Tc1ZNFvz
6n49kH5+UCDppTm2lIwlGJvvPy5HJqDksftkdVlzCHu/Qcw3RxgLWbh//ST3W/bWu1crWX74v4ny
BRhJYtz7Z6HusEa7ia+W2Y3y7ewlcbfDBsM80VVdfEzMSNaqiTN4emIewjPgm2s0qiw0Zb1ZLi7O
xgGdYgvCFqd7FaavIXU6itJGup+KcQWMRA6due1SNmW4k8uUoZJijiybYV6E3giTYBG2qAPLc7cp
2Yp1OBD+aZaCk9EYts5nou48cDXDEqNhwpcv0I5klHhpyQy0AxpXWYS8u257HlLtQS639BcJpu+J
7MRMJwQyIFzXhed6l60VhOUtnoz40ZXZora5O9nVieAQTMUiTQdiCB134IIm++bgmVFzUJYBB2MQ
/95HOZScmIXwunpfz2HYbYtxyYKtnRfVF7TBqb/P7TSnpwnE4g5pnh1sZG0szucZJ1HYLVF7Cvsy
treLJatp2xi/lsCJquSEAC9PrYXXedoP/jQPd8rOuJ0u0Dkp6WbJ8BJbZfzF2KWPV8Ykgjo7blQZ
fnKMtqNXCk3hh2XwLVqgvQz77TQZIsTITKUjWNpH20qx3zadgOX40dNp7No7yT5j3VboQEmOdMIJ
ry8FJMADC/ZVP8nMGiJp5XmQq40bdp1j7ee6NqAPPJK3EAJbi28Z81zXVZK6t2Lxal1AB/WL9gOo
DkxTmzzNrVB+HKug6qZjYBozbzu3z7rkvHBMBgcHL+4AMBYYUlz7GsGuFVVUR4tZIWW5K/KIwwlC
/sUOHfuAg4cvf0s+U0x/xnKyKqcbi/1bNY90T9wedblHYAJql6aKvPB0qIlqpKIP9LW7yyf0cRg0
7cJ8XYxLRyUVNnUxKnmdqUNIpFhl5xtfJKnEpOLWrkmPVA39sdj4hW2V5X0bG0Jhdj4iR9eHRlO7
BMy5PIouVhLVzWmAHxQNXtfYxRWV08w+H4ZQ2kfgkubrOFeU6HzX6EtwL1F9CvtYP7qAEOtt58n8
Lc1pfH+FZdN7V+28shBME9bqWkSDdd3pPAmPE6te/AB4DZmao0u0tcogfroJK3+4ZVvwOa/XEadb
B8M4camwPI+DsTWi685bHF6GGKfqMRZO3R9jkAnuRUejQJ4kNJwGuhoTBL+0jJz0nCTC5knSpiWI
eWnLBDKEdKzV/1CKozVOqn6N4mzqDjJyp2VHeJ7DP/Ume8I+gsopeqK7O5hDF9Ayu5/HbnBx/A5h
eJ3goydQdSY18Il8Pd+9o8Jpx19APzXyc5s0xDFs8gLBX7vx+0JUj/jUAwSrE9M9uEypCWeEFndp
0F0OQVfka1h6BycW3bcZUhTviQGhk5hYjXezC1EIvmQVUQy2bCQRF1bL6bmN4wj2p5PKm1nXeQll
0Or1phyH/Lb1aYAgy7RZdQZfNPPGQeNu75O0RSc9r5EcY15Tz6odk986ND9uemoN6IpNGwU0zetk
wrAc+iAR/MT52je8UBx5aYw/rB0wUri1kvMOiYeEizMO8WXBytICG6ZOeayTlh02KaYiO+LsCm8j
N58e2qmZyX8rfaZLYlXwP6EHrCUR/HNqU3rAvMJI+feVtZDs6EUEXpJzvJjxMKQykQcSsnwk7iWp
aNvQhy4Ggj15bufRpU4Yp9ON48U+JvYKn82WgrA1bpMyGnBSlX5xPbqrB8DBf/NQjiJ60V1vaorj
Fv4BkVaf+9we7iYfAg+RGiJ9i72FIlPcJu2LtGz7skYRyh25S6h29H1nx/uRYspzxddnduiUVL2l
XIaAmst88OIHZYJlhybqOQCPbnWUjO1jO7bx86z94jUWNJvZP8rmtSsqa4LPMlZQAEuIpfAgxqty
cpbiFD6CDZBvKvSAQH1JXn1V+LcQmGhiWb37KS2siSAQTd8UcUSTfHSyvH2hleXd97aFXaqx0xRD
TRLoHdscEtkUhBG320GT9TPbC+nSS6y+TtGkESDyGOi8DZ6JXW2bkRGYB5hq5q63PyzCKyceggBi
U3NWJKjSX/Jso8fQAUXhVHTriiXA85MzOUAdq27mjlwWmBywA8zerkxp1+DX5ZYO1oswQc6i880M
++Zrn2TdRWsN40fKRNW4g92rKUBlvcgvmTrhVZUuAq6hp8NlWwYL0BPXamhcaL2KKxZ2yQDziJ4+
u2Wtsq1HcyPZTEsWfZ5TBTS2C2J33KjZYi0U0uvSrQE5cZW3sNQ29jLWr2b00dKig+F7wW9dfJLa
NM6ukhwzDu5c+gN9XAXcabEpV+2ipR7DI//a5NtYUwggkrkC9pH5AwLgpC1TNDJh9sSUQRJPbUvE
WxG2BWrrvBuzrRK1T6V9dVV9Oxf979X1P1ai+X9taD/2n4rv76zrv/7bzu55f6EvDvwV1GQjGOeM
/rednZ+AMPBssoE4G3OY/TfZyf2Lax0+KNzlkgPtdzGIkJ2E7xKoSI4JxmDSQv7ourpiJP7zEIvd
WZL0y42IPw45HL/5/SE2QgFng+xnfcKqeKchEJ+EhhKzM4Cl30Twyx8TqeLghHApxJ6M9L0CtRLt
gzT1OWN2szlJxGUyx9W0b7os+lAEgfXBtefkOi0C8Qg8JLlDURO+RNXoUtkfNzXg3yunsufhMEXQ
SOfMu49A6Z0ToYMKWjS4AKdwunfYoZaNntzsIjaq+Rza00FnQ3ebQL2kLm28Qe1pHVRYUn10/oVA
O32oOov1fRybCzzjHJL/d3h38+mX//sfziod/q/H9yU5HsVr0vRv34/yb//Rv4a5Z1OZUQIdMjc8
BSKACfCvYY5mUnDzporg/YvbwE/+HuiWY//lKXuNJnDXC6K36jD/rbUU8i9is8CiAfn3uCIAHfiD
ysz7qyG/xlXK9n29zh1qDeKHkW5zwbBIOkYUZjvWBgWcTx69Tm8b2bLWf/dq/qFAs14zv5tV357l
KEoZ3PU9DVTm/azK0LINbc5Qx80VDrC+9eBsIkwtn9sqHM5dnUW/u2K/r9R8+3hIK7EvEG/EerK+
x+8v+lzWCjKUaNBakujuwZ3BX5o4+c2t9x8+GA7NgHWCapkrviVOfVdOyJXrNSGoq01MRij+Leg1
W+S3fn+IRampAvtl+btgiX/44qjZEXbiCc9TDIf3nyxG4qnQ543UaeZgE3kzufZ5vKTDplN9dPzj
b46HUaSQDrALvQ7i718j6XCNIzKMnUNb4uUvA/8LGQLNCYLT+qxPDEDeXz/wfWlIc8+BY0I4NAGF
jmL+rAWc794oA9Ieqoxk+WGMz+12fkXkWJ/3vf/QpjgQilKex027//VDfxws60MpWPBEcicplf4w
F+IunCo5QduZUqxCdiEnGhhV/pvB8vNT2F9sRXMPaIhwfkyTHxo6SIudI/Nz6uGK9ldy2bTq9dcf
5cfRQdUQQfaqnabyyxn/h3E/zaVecEfNCDscQz5uNt9kQlanrdMXJ3/8KCUwL1MqVv7Pnwe4aBqn
IwzbNMpsEhlQ5KFec+fxyR1jrGm/fto60r5fQ/hgmq0fVJFPYhQr5PuBMSZVU1QtihUr1bhogxnu
Sj30jwYG6yVZGDGBI+lvS8s/TvBvT0UUH1AYoob2YwGNq0IDUZhgityRbLQhgR6pDsoLl8rFdiZA
2//N+P+HQUK9HoQLyyRGaX/9+Xfjf0p1A8seWUMSNnpP6w2Ii5qn30zrf37KWpRnfaTk9cO0Tnzk
ncTeYf8X6I07OLu7CST89tdf2T+8vLW5QCkbWT97nXj/WWCwqHixW8SNRjTHKlvJhU1C0E+imq8x
dvPfQMJ+Xjvg2QhSfdYCPXSjH94dKmhZVDWMaPTxoG/IHtELtbiq65/qwrlOQbqhmXF+E1b3DzMu
gNzv+h7BnmwEP8w4rDOiMCUSTt3Nam96v0KFKIMTeoL9/a9f6E9f27pGYZqA1EUYra3WP+W7wdHI
2upzd/Y2FGLby3GJ0mNZNumfDkEQqiSjkjhNgKamPv/+KYvFLdVzoIBlOG5xEHCp3dXU6z7+4YdZ
VynO+YxydmgSad8/JoXBC8gxo1kpoT7KMaDTYfBO/OFTAg4eigiedYOWJL6+fwrIqk5lHoM8aBDu
iQFeS0v+4u7XT/lpDDBjYW3Z3Ew4SfH23j+F+AKBXRdxtvK0dWYI7LnRykMQQT7M4deP+mkMfHvU
2lPjQCVIAXr/KPpcyTympbcxPjmMmxk3uHc615D49r9+0LqgvltwiVPjwEKvhNYhdK8fNkUzEKbd
CRzafS0RkLvj3KmTxMP2sBVqXoGiAl79VjYKhIjlTUgy9Mid/48/L3UHZha8XZuvUP3wapmvbko6
h4IWjsnwbA7rwD4Kt4Bc9OvP+/N3KIXCFPWt58ZzfpjHhCAVkQFZscmnClFF0CioJksP0qQWd79+
1M/fIVAP6ZHBTH+Uc+MPy69cHL8B5qjRbS31tbK88gSp4+84Iv/wFC/wuGSsXVjW+vUDf7dazGUk
Rxf2/CbVQMarzG03ZT/+LuAd8PEPAwXRqLK5Q5BTxWaCC+z9c/wEM8qgUCSl1Nanfc7+1e5tRBRf
lIY4+mxRqPQy4KCcT4mzqUNSVhoTetExarO4/ChNq4qDAL/O8mlZZCsYMVnOToRFZl8kWbF8Uf7g
1ois5sy8hUiV0q0XeuiK5qS1zcfIbfFoh+zGBo96M5UFqURORsjUhJrP27Sx2+TJWYtatwNN5qBy
pjtSxZkX0HToo1mfNiINkts0nrzhQOZBJJE8CYwCt3A654HKfhrgfy/L3rlV+MGyDVmLiHlJzg6C
bZP6szrObmri8x5k8oMfV/YRMS7SUJiybX0deoGlnmND4sql3RZwdzwS43x0ixKgvT1XXXCSJcDa
bpbAr+ZT9JZLdmuFXtIAX7Om6YLz9gywslRoFCkqp/Uq0h6LiQwFh1SIM8zDldp3k0j8D0jLwvgA
yl97W5emincLMZmQiQwh3C08FvgoXkL/ES17SwcBDWSCdjrTNYIevxXlE5G0kX1WgbJ274W04yUC
ZIHL7RMMMIn1QJeolpbIjeONY1NR33VA8LuTtQCBdcdBQAdoZIxesnTUEXXzSQDPn5zk3o4TaznV
AXKwnTenXrw1wlTJjZpjeU8TIp9PiAbKx9PBKPfr0g4TVFq3XrBQwf0xfGsDeSE7kuFgWk9hH99G
PYLxbaHilTVQkUvEOZTffhtbAyVHYiNGapMARZZtnMuJAJu+yLurLKYQdFbWIr/pUWbKu9nT7Xza
tl6Jjs7yijHATzNExO4gF0VK1O9gt8bWq05pprjbxbWn9sqkXmHORzSfwKksehNfkmJeTo0765CK
fN7iiZPf4mhYq6vNAmxfuDAHdGc+1l3TJ69kX9WuS2KYrU2w9926Q+KZwSAS0a4NIalQdSUURgE4
bvCbq51oInv4EriV3V14RHe1b32TmhrvHszaJTp4s+tc2YUu4zOAozHtP0MW5Al/RPuZxKrSP4aB
Sm50QYCP1UryYYj56qzzaCQ+qIdQXBbVTeNYTudx5XPd4fNC4CPfam+swDoNpkUOrxgJRHmMEL5D
mAoahNcWeeZI9KuUOLcgNSllVXtB+GToCk+nRISSkbvESRPdTrkLN8/pgiG4nDpAysc4ouGpmVTD
MUZMYX8uWgh5W02j8bxbInu+yKfQyg8jYSb6lCQtIC8zk2fc5TD/r9CQRtH51MOE/qDzSnoHU6RC
7GOracTewTY3ESdJn20TBqGm8xJmA+CIFADCnqDaQh/jNCzqLSspO9jU17wGaw6WVZhGztCUjc7D
nFf2cFT8Sm8Pi5Bh36o4RhjrTUN10onEjehD2j0i7LZuwq1OhwiSSKuyt6VTCQfgOKezXaPIc058
aFzjs595TYslHVv9CRiJwj2v2yLyblb7vHzEltknH2j5lvWp1LlejqIaEe0tIsp9nDBd8NiAe4RX
F1jRXhCJ82bTII0u47qZmZqdR38tg+5X7wGm6xyroQbkbdmVs35BPQ4+Gl2k0WRVfFeNaR6gMVMB
kHWm/1U2lSPaZkcnMyD5Cter01IrpT/PhR8+dez4O5LFaZgHzManCjjd+s7y4rbtTUmvc8qtq2zO
mo8s/KiMc1djaMCyxqpRlm1nNnFRZ3cIAGtnKyI9GfwKod8eFgxZ9fUcCto56E/kSp00sLQTFNh6
X/tpnWwBpht98Jy6QbU4pSZ8gqdPEiLcg5jMp6CzzBXCnAQkoVHeSeX4sNpnJZLyuQPBDum9X4Jn
mbNxboXWo/zaNHNMV8ohIf4c5ARty3COwaI3vS6sC0n4tdlpchblGS2o1sdqY/dIYBdnJoeuI7Fm
74m+mw/2AIR4F4cdcSCYYCyHWIu5qjDeVN2C8YXQxINBIdhudU8E5BkxqzRvJln7xV4jBE1PG9sO
i00EqVrcd7R24t2kgJFgTIvkvJkgsy+biaIQZxQS0hrwPhRu9pmo1SvLWmNfSgyShz4iVX7tKdW4
FBMiS8harzz1MqAmCEAnF3Z2NvdRFG/4JivqHXFPUaKeFz7JGPUVsV3enKRb0l/8ZR8YL3rCb0Mp
bZ5Gwn9CB13/ZqmVm6MfH7F9RhOdo+3i1BwK60Cat8oyIRbtZCbnnQFFAOgcuOPJNLSGZLCZZvOG
PEwsThiIQf3PZvyYOglC+MKSTMU8N9Z1bRHCtEFnOIybPFdRvRNIKrBZZcIyuxkUJm1hXGMpZuah
gczRTJm3o9SYfhUFxsxtFzj4R9u+mF913bRAeTx31PvMNDCr4GBhZxht4Iq7oHbAYgg7F/mJXdRr
1x+V8LEaalhvvRhzYmTsIQhZkQf5qLsyLk8Tstn6fRs7hSGDcwzlVpFJckvVj/hT2dbQNoyAF3io
ZJqfd/AoNd7G1ntQy0D/q2ghX2zaCIXHzh16+rBFFo7LTtVVdwt4NKOQT7abQ0OUhu+mURKSYUos
wbxV+VIgmBkzbpw2jLAnwdbHlC8XSIFDY5Sg6ti4X/Cal2yAo0tZqx1KDHw01Bv0ocXQWCjd2Qx2
RhOvtU2WrPw0Gw9Ra+1Wzt2gg4itACTNmbFNiurDSsd8L8tU7VU0tOoKz/aiD9QWJs0BKYf22EC3
DjYEwthivzoS0oOY67C5iULErtcgK2oSWSJdANUhaXMYz5ETLO7eYn1PtgrjZXyZZTm+sLwZ0+mj
WArysSoNT+XKS+G4H7FJpEDAiGOmfxnP0jkPuywg7YKzRIf9PBAFMy3xwuRMun0EJx1Up4f3rfLD
yV4OhZVo77RqiEaPLgSxUv5n7PvQ/8tCNIrOtmEjJckPaZNHQ9aiPf3CsUVUO4N+HG1HM4bhjjy3
/gTGkGqPg4ykf0I8PYqaOi/Q70RcDsnBKHuitySc8WnrcRN8aiz8Qmcm12iQysJg2xgrNd/qPmmC
XdKTzrNBQ5RkBxPKfoZNBll6R+EH3yWHLhe3cpMKXn/DK9jzzfhnXeu2gLm8Lr8F3of8SRp/eaxi
P6o4gzd9Qy6lIRMUIcCZ32YuqWCsUBdR6HopSaJGdls3khY7VNUasx+7MBieepxvTzN3W4abgE5K
hEkHNTKwi6w7DNiOoj3/bhFb5ZFn2UTyC7V+KXFFzbDIZtttsCvbkBsQpNQ1CyBb48bqS+vKNrYi
hqQtQ/68CuYuAVsF21brkAIY2jEriGWFwHZ6l0Pihi4smqDCSclxYFMft31jQV8cBFaircnD8ZEU
IVQl0ShGKA1OLe/aFELsvnQc0g1EnnUAHqsCMiwHV4OTRmgznMyFA+IuR8tw51sCjcKM36o7cOxT
N9KOILy6eY7D1k3i9AlKs0m32h8mF5NwXp7IsoYlaHKaM5umn/QHZ0wt7JQFyVY7WtAIKOO4Gd5y
koajTTTXTMO0SYmI6NMeRXrkqu6h7ef4c5UZSqaLdgJ7x51t/FrquX6UiIROvDDkLEVUBbcl7gJV
u4VR2l7MyjBXsVtO637TTWZTpBRBEd2rusCWm1efIIAp1F0ejjERrcHMU+7HN9hki/o+SAyw4ClW
LUOpnzO1axCEomdTtnUwMdKXA+Iw8A+qXH11aVUCXyDAhV0PC9By25cpAjniqbwLZQ1RdBanpXXf
yEjZ97UW4bgxJhuuYUG7N1Pb2yRuxp71IUmRkO6lPcgD3Nb+orEHLAidPwMm9MlzfcV/Xt0MJC5P
HLGznMuwkM0a6ByHENYccv/W7SAMj8Lr0+k0lVw0bql5jG9RU5Zf83rw/V1hteyeiZ8Jswucqfw0
eVquXlfPTAAEwwHz+zaL/I5rsCKG0WeNMyXLNMOnSklCYbUJnq15KcwtlmE0PfjfcOofiDews3u3
JAwF8YSYMboSPGZEdx2XVs6stGq7bbBnG8NPlB0qQGKYLkfF9NrnOQKFQ1+7ebsbO99/itp0uPO4
ChI3xi3U3TlLCaURnOfcbRGzaRiUljOcTwuH9q1aFq4hzNaEQWf3MkbHJ7wufjMNLqJNXenl09S0
/Ze06WLS4AJ2HcapBUSqJjoTfzJ45hafSlae+8ix4kMRaN1hz8JAtc9Nywl4KYT7UMFReBhSVm8W
29wujoHK+5O0LN1sT26FfVV6LuarwiLZCx1OVHyJ8F0GR2xM2VMN2AqWUlfmB9J18OJKsQRP/tQD
AxCZRK1F+KTr1699wkXuLi9okr3wbmdnn1ljM8MF5ui9yaZe3sfkLJOSMlhCYm9UXbIL3WIYDhFG
D++8UL1/50nRT8eJoyDmrYFqAgYOyhkEX8MEUOTwoc7Zi6FFnSiK5rMz+2BiRplyWFEdudNclDNC
0Sk2cSCvOg+VnGlqbgoDzv4T3K65RO+VGAz5zrTc4XLtXyIZtJC2Mtt50rMvMSryS7YNYUlY2EY5
PBCkCTQlMHYDSZTR7+EjaZCHaTRd2INJJK02lIfrbgdmPMqxm6OH2UhMI5+LYFhY+ejSAsont4xo
wU61Z25ZQVSdYyJdtxxAkQSPfdV/sgCCJxejXzkQK2etzJH2Z0i6VG33H0xboJ52LD1dlU5bBHus
IVgkwYtMHwBYOtlxwX7acHu2LEJ5KBjxUXutaobhKE+UGsl3GQYKzzAn8elfARoBtUtGlVQXQ+FE
T/D1qnCXwCPsNsovxJ1VyaJkDeWwu2knJDy4pVMDlA19/04tVvrAkW/mAIovFzRZ6DP5m1EhtzSw
P2DDdg4QxEwHvdoOIIA/qyoC1YabAD9NqhBOHSf26hpGfc5yiDs3cvZWVATRLo9SMgWzPslfmpFl
BvWwxzF7sZf83mr0ch2m0fRmimZhlk+J6c7Gehi+MC4jd++iXE6+LjP+G5JJ0ZudhU4C0bQHXkZ/
eoAzc6JN35VHrQJ2TkAXvXvg1mvbL0XhLdmmdNOs2Ru7W16nJmHd6Yt4TcdbFWOZtZhnZNhAZRwy
tXE2uks2W+GlNcPpLD7Gc+8xv5p+To9jzZGkv7JrPYNrbBZE99XCTfUzhYO0eLFRQ+NRNU7bHduo
pkyFxY27+l3GMQ5gZD0KaT3lnp3EH2kqqjVTs14ARWxi387bD7mbY97x5UTDpcnGpL7UIVl/45RZ
M2CPKWOdFiG3ZUiE0OaUTC6yRYdvPp6Drxxu++eafCrxOIQ1ofXpxOn7ADAQ2ZYjK+GczoDsqo+I
HuvmKHLdxXeyo1lNFaBJH7uo+1Bms8Z7NnQO/luGBlIwDrupVXIt8oEZ1b444T2/tIVz0ZTmuqy8
r9x3s11cqy8l8NTnNNDtvtBRcJRqPGvXI6dVO0ddTN02c0bhfY60N8fn/6dmKoVZidk5Nha5xf+P
vTPZrVvJsvarJP7xz0SQDDLI6enUt5Zk2RPC6tj3Eeyevj7eptJSOm14UIMCCgkYiXuvTJ1DMmLH
3mt9a8D/cW358EP3npMZNslmTRDL1lxP2hKIV2dFCxZUy+hd/f+gnqKu4/jHAb2CZR3XMBYYFGXm
KjSu/YmTGeFRgUkoT+cx6K/Jj5nYY1qT3/+8L/xvnVQcCUxEbClsW0Di+tAXrsLB48n0LQ4gZN9G
tCiJZInIsxdIEn9+qY/NYQ6GzF2YITHex8ry0WLiTe6EQ33E62ylOUE0GQJTPU+/OfLmKoxEBCPv
1e3gBx+a9z2qLg0WA/Yo6cSnHIKqc4Qt7i+u8ofM4vtRBZcJQw7oFOcMGh37w2y4jzVRWRq9YDha
RXTocnYdyJOkye5VDxElhY59OSrBmSKPW+s+YMN7A7xN6fPzb/VHNxCzBQ33deApP4K7By+StmVx
AymUIZxrbH2WgPNStdZf44r/Exb+P3t15fxn5dX1a2feaa7W//xPzZXlBwgF0fygs+FsqHiX/hZd
4an4p0s+DfMd76O80BKE5SClIRJHsaivQTvc2L9lV3ZA+o4QDiNKNFtMEn8rPPL9e4cFh7eaNw/1
BzoTEaxOvu+HMgnx6VZMKbBvBXr8hg7LkW/n0W8ZrP66CtY9MjLRP/GR3l+lY3OoCYUA89A1t5wV
jpow/ZZM6kLWCYfOfLjGLv/23V34gchrXZz+9RL+eU3l8T8foQa6pA8vIe5y0r0T4BcjDv29sCLr
Fsx/dO71FKu4KS5wXTu/WMXev29/XhP/I3ebVXO1Gr7/nCMCS5z4A8ANK/2MG0FjnI+XTei5xS/e
7Pfagr+vRPLHKpdYh4Tvr2TXXqriQFu7eerHh7oS1s6NRXE5xkjZ5iqyj10xatjl1a9kQ//2Gbme
I1lGHcblCL8+3MsQpCbNYgfrVhYMoJskk/iyhse4ogYT84tv9N+eT94dj0gnFjA0ROhh339Or287
uJ1UzrjnvC3OgeFQ2io5/vmz8sOrcCWkjrbL3PCDhg2hxLzG8ZE7Sm//goI+gdTuNPvfuwqeRmdd
hBWKYcaTH9V5FBxuL1M6kYWu5utwcKwDsszf0+NxgOEqq1uWcyW+H5g677+xhoj3virifk8JyVmh
tMdPtRv5p01rR0e//YHQdknqA489hm37/aXY1rRnlYje5zn0t2EM53wsQRD99lUIekfUxfeGcdf7
8IG6eSoMMQb9voGJsbMEjPxxXuLfvzlwpgUNE5fSAOro+8/CIbSmcY2Ub7QCf9OXGcgfE/xqqP/x
QWNhYBNgCQxZ2GmpfFggZi+TbdllaLHbMDvOomayjyLNHOcXy8P6Wny/+FHauEGwLg4Ogjjlf5iB
cxO6wYSt2CtBemnJdPAYO2n+heFLRO2Yy+oXWqc/dB7vrhjyFCAnYWfimUOf9v77S6Biwl4hnyXt
mW0VLQ48YwOE8h2RnUq/+RbLMjxadGJzmPT6M0cW6TlT+vkXn5zCdH0gvv9VUInwvLA7ChLnJBa4
978KbVbm/0M5MD1wpCLNph442A6Lqk6arGwo6b0GTfNOMg5yDiNEzPIhaoo4uNER03eommP8OgvZ
F6eAEaf+op3GcXkkXVzqa0ZmQXkaMnVDJeSWHcu7GUcAXtnodLfWlGfpjuBl5AdM15buuMjG5rq3
83E4VGPTnYt6ANiG1hi5RegwdnJ5v8rjxO+VcwQhz6TbaU4DYmdKH5pspg1YJtEkSb9vB0byu34c
55c+6iBuDkTVQve2ceWtKJUyPQPwJPPb0bPIbe7zeGL+743hRihdDpiMEvJ7k7lZZuhgS51bZ+Tr
6OBcSVxquzi2DBD9GpwWvp6g3faeqO+DYGUVpWSD7EOG0Waf0QY6y6q5y6B75vndmKogw80az+cR
Q8fmpaJLgNXVrK+sn6cq2xZD1GELNXbdH7wiofdfF7pE6Df5lrN3R6M+A06XjFQc3QV7y5+E3NSA
AmnNyd67zmXh11vVWfJMstMFnGJNnu2Ep+Whtvok3lax6yS7MmxjUntTxzOEKCEhJ0bXWehV9ZO6
FaWqYCdO698i8ino9gTdzmBnuzDZCZmukUR91D9nIGOXLRN9E4PGwMaf2H14G+CX/GolI+AbO5uB
DE0yL+hOylGMRyJ37IakJHucbvqmGb9wQJ7eIGWwMxvGVaaFPJ6CuItgcI6Ru9LnaFL30eQ/Sron
K5IvRHzQyF6d+4iYiX+yAusKIVTzzHjYTY4zDB7LQftrTFvd+Krdk/ncE32bxFA31CpZwyNJsKDK
kx5DUk1UzeBAi7Hoi17Sce0eoAa53pHLoGDYwDBuMNtlEbKNJmEgJhzGIxB9XRpTzTTgTht0Uh5Z
eaa+kp/cPAIs8j+PbjMV5XVATndQ34SCEO4LJgZMh/daMYNP6TrY2zRxwltuGZxg1xstJr+UReOm
CqfwgaF2M+5pkzImACDkZGeBpUHVdMpf1tTW3NDJ0kFbbVGQYLAiQq0KtmPsqStJxK+7KTpJdoSc
Z2c5j5M4sy/okeQ6+pJDybyK44meMYkJ/sviFM1downmJbxB06sOwnGyMBKCELZG4yHAb2x1M+Md
o1XRqVRyRBurT8lYg1pNoqi5qus1HaPRoDyJZ44rBs8kId0pw+R5w7AqvCPJuvBOJjy/l0lXSg7J
eLFbsMdVm18w3pNfrIUgPAQGk020oUUeNwwkZBf7yKJptzWLYCFKqsS7cOitvaqUiKcdp9PodERt
V2zDRM3zAe20trZjWBf+1iJKg8k68dq4VQNy0zHDRrYaD04dRDsrdVKM2VU1FHSOmTmRXOS5ZzQj
k2bf00Nq9/TBK4ybFh3ETSkqIIRMRfTbKCfyk2YWmWyPDzscThNPDefD0LXzKSpXYkoIDYKuVDtd
/DKHQTt2e7sT8sJrmuSpZiubN5UOSFebvcl7NXIoH9xO9vFRZxyJsVEmX3OyNR4WW7tfimVq1VEU
owvfznFJ9HGDNOJTEQ72SGfJKk5wAcLpC2bi7vgQNRZWb45xUM5KyS/F6M5P49zWt7R+Mxo5jIda
prgT/b84WTw6Zf1AqopbO9EdvPDUOa8tYJZbGoAh1A9cL881wFjSbGO0ewywYwa7BBd6dGfS3n/j
gAZ9r+qGtjiO6Opg2vZi1Z540HCPh0JR5gAhaj8XvcroRSu0T9uZts5rlxrrDORqwOhoDu0v3qKW
x7LLSV3OqDDIIbKYCW3B2xJumcmZt1G5uUxO0JPII55lJbdD2E7fFjH29rZwdIVNGFRjf2bwbd0G
VR7QmGobyVJMFYDZIl2sXTwUzZPHGvBCyg3pfC5ZujfE3nuEXcucTnyM8YuxFXvQ3nHX4IW0HpJr
BMywxaNJ0fvF50D3EqAmwCe6F+lWIolNeTeMAaOWhXa3Jz07/xTxzBMDlTnWcIQTGa+McWtTnjUM
iq5g/qTekXb9OtgyZzWEjCRd+2YnqTvsPEidB4UEZW2zA6e6ph/k3dAdGS8LsCLPehqa68zqYN+p
ZkYdszDPIKhFIEwYTWbdjdMyPwKz0nrbRrCrN5jK3JeYPWg+KcS8gs8Qz8DOmsvZA9eFgXlbuYKM
aJuw0f40jxcQXkon2fVQVKgHygwJnViaVa6PzgkNA5mh45ZvormtJ6wdm3XwLRlVTMVb2C5QMyEx
wUBKAms+742L0s/h0Hfj6CEn3xXrPB3P0Yez58uk+RykU42nqbNLfBaWTh8K5llkAKlaqW0yu/Ob
7DvX2zGmrbtzWtGRc2z5BQKzZvHALvudAKeGjiJvz3pOLmiKEl5thqbq1J4s7NoqmasrW+eaYL65
LG5C1xBlVeqCQKgWdZO1iRaRRdtJM88pTQiHdk6S6AbBPRNgvOriokN5LUlVivp71hwk0Gzs4WU2
UnpthRr81xYT4lHRdP2r7y4hONUZktVRXEfmE6gtNLlJwZjqQoXJtMabMJIhtnW0vnaA8R6NUEsD
gMP0t5GbyiuJMsIjGKRjZwkgQ8/LwD5VgeuxeMfs7uvszyuzd5KoI51Iy88+6KlnGAn1sYFkT+Bd
7jgP9VwBfVy6FG1GTVLnRqVu8iop4a8oA8STdPN1Ns/fnWAr4HHYNZEUT0iH7Osm1e0rtR2j45hh
3L0VtUUFwlP0F07c9N1eB1iJd+2gFwSEi3RvbB1Zd1Zpl/ZJiDn73HRqKQiaSoYnfNFENRpn5CUD
kJ6fRK0OMqQymsIvD2iEax0i0Sxa4Ic4zomjhYyX33LAXJiVEwn4ibQsCK1RtNTLfuxETvnkMwTc
0DH1SClpBiYUobvax/yRkBWQ8cx9cRGD7w8mRG5EFQXBNdhrBBlUWT7jNGhpd5mNB5vWtCyeSges
zWaCOXKdjC2JhvA3AAok3bjIDUzNNNs42JjJIhv7/l63ZXDRyQLEfGu1UbFHZm23d2YhTGCbgcw2
xwhAk5QgRYDtG1miRNlFiLVc9lCrSChkm2raI+pCG6KTAD0TA8AUKGkNhWMvpWWYTxm/oRWP1oIw
GzqmLYWHxVRwSvrpgQF1ox0mUVFbAuF1kIls6nBkmI2uxPuiAy2u9FIDNETkTSE2m44XgG/fehKi
aeXGQp50b7oyvEHnZJf41u2q3wnfGa4VAWzRHgQIZdxQ5fWhm83S7bsoJRG5YgpYrxNoNCdumzcW
J04kfhvYSvUFhKTJ2cFh6p7bLiH10XfaMqNQnglTy0aFHMHqQoSeQROWL60azLIdGilf6jSGqde2
hBJu6oAyat+T/qIA/q3USomywz5I0CFiNy+95mARZw0BUUiQb6nnDCqntkrvob2nLQSg3j2R5NdN
ZAtjsNpUCGaeGaJ25xaugHqXeapjouXXyas/TtXVUHf9o3C76Z5vrXxt06ZFQpRFC6gTlTRPCyKz
2ziEarxlNksdnBZV+LWuadoxy+qQmBGYE15y+hEaHGRdkZlGLOiwJQ5QzRuHMT/BaK4W9g412R+Q
y/JOKPpuyDVa9RCVQfEyRQ6STFPHUESGgEU4d8mTPYm92WfZLEY+R8radOGYDhOTTHL1qWmThKQ8
q2W87Vkpmlk3jaqvdieRJhVmaiG2d57PpN4uwqdCCNdsw2IglLDOzHTP+yVQKVnV9JYUA6VvHi79
N98txgACcbPKi4AkpocWic+526mSlTKfgLzOVjZ/a8wIr2VcMgOyN+geVdKRE7WQ/PgST4Jw+qQK
SMy1YaBYrjPfIQYcJQooxotnmkQnta+GOHgJcoB4LlPjnt3IMV+NByuAVS2OwHQQihHP4EFk2IxX
ie8bf2urrL1OYs0G5zqWS13NOfQ4kUAmQ0zYPfl+eFQ3XldPn5M6jNxNWi0SzQPpHWbToJF9NjwJ
nEZSLF0bJZz4Wxrn1pVVF8NLl1AEkGVSUdAOZcYNI1bY2wO8Qu6CyBKcSGXUHUAN3kxUHclbwHH1
02SbAgEvuiGs3PEIyKPHKpPuZl3Dxprtsuo2lTVXN5kUZbRXTLDiLQlMK2EHOM5JRRT0Ux7M6Ggw
4UB5yBCV55tckDqNcr22B/iDUTVvE0tVzx6JC+gw/S6gYvK1AHxtYuoQr+/mb5GqAQCT2xo+uhbD
cTbOZZZ7VJmIgtkXJDcxbcLTeVQUEVmaLmd+UA0piJ8oeB4LMr42bUGyAkGghTj1mg78vCJ4FLDz
mMxn0Byl2LBLGmefD+vwtxtsHgS/gRa+aYLAvm+YzN9kdTYXfI6+QybQudaXRo39a9i6hmKwzs0V
O8oEtjQR5RWR3vOXpQ/Le+XWOJicckrfoq4lMG5YY6ldreNXM0xIJPKK0N5dEDME24QEob8hSCQw
Bl2+QgaJU+ErkGX5abQ51qBmruNjp3Rt4KRqHr4qP0w+Y79BVxR3MV32vgoTeysC7QM4D8IoPfim
R1wWZaF7ritJ14KhLic2a27XBGrXDcdTjYRpQjMTI1ZLUo8aIUQ13m86Xctm77O5Awn2y4SjWF0D
THcKo7qd01cToHiCvz6tg1WG67bF9jxONoc4t216EoajHkoGfPUoP+6CMh4PauqL5SG34phsWxA5
hLeM0OI5YQTqVXHCuREqnV4tq8n6beFNSCeK3F56nvlYNFxZIjocUqIxtu3gIybzuiX7GrVCfZNZ
37obkKt2h5AnyPydoPAnxLsph2Jfu0mbIOQaidtA/lIQ/ZK1qKTOU/QVF2g+o3uZRWPl3mm7jXzn
XsWaFMrRQAxH04XgKgnuFu2l3Q09CNL7wqzS2V7xbz+rdhEnSZ7EMTtH1z4tuZzg1zkCtveQoozY
BGhjPeApqT4W9dhMuymxyQIa5oDWZtPVcjqVGXEce9/XRClWhHfyNqope/adrCCmvfQJVU6XjDwf
Mgn4EycJzgtiPcQFeWPtgyXwzCFWnesHMS3yU9aXkMg0Eolugwkl/QwLGoF/KQiQH7JuenOQ+L9A
NGOjc4DMlqQnTmA9m56j/ibJMtg2k/JMhe90ZBTsIBkItyUUoWvtJtfasiU1N7G718UMfGwTGxMS
/cts9RGZg5fvyVAiJrKo6RZvY7YbEpC7Gdgcy0DIPpsST3ISq8JvH9HZBeI8XIhuJIShnFkBe6ZX
eybk3KmN0xWV363768LaIR0BD5+uycjSUvhW5nImjIIMYj9aqw7xYolGfxDJ0Bny6stIHq1z84kY
Xg8dLcLqOHirCnY9sgrcmqRvEEbIM4BF3U1pYurLrHLrYOcVE5r2DYKsXp9GC4b6uy4ZJyxAzK2z
crfkdABh9mtpbkiQXKKzZlKJPk/mcsDoIgoEQ5dhsfBQbuoGkw2Zno1srIdOq6W/cXVTjV+D3veL
y7gZ9RAdRidyFTkx8EGQo8WOOG2UB5ljM1X5KhVOqwSxO8qdaklvGqw1guxF5rsHwzCYg6We8Zta
Ox0lExukJRvRlud2swwgyhjAg5zdOSTuIbf2BwhW2dbpaWhBoTazwiPjwf5ZnidDWJA4MGpCabgR
ydi7B6SOTcEB2p2wpqFXgfgMQU3UbDVF8Qq6vL8YqrivUJub0fKeEwe97NFsaqrFiZyPnC0BKdXW
A2XGiZsPUNGhSVsUnWI71BwN7lkDyZSBiiZnnR/pnDxAd9s1LKA23zfWjpdgHFJFsxN3Ocodry5f
y2FZVxF6Z5UH2kuFxZlw2gyxXA8Hiv5Zz3fwnKqetM5KDCnZiRNrS3s+BXE73q3acvDMUU3f/9pU
CEdplDmFF21rgNdkfEACtky+GfHGpZ/YrPr8Qaesq9s88Zdkh0+nze5nK3TqIxgFQXuGrNIjlTeb
Zr4Jf3JDTuSGqLqpnpeJQ6QxPRzhOaL3v8NvU5MOycpeY/Qy1HBVtGlbbatjt/Yt9yRntOJsvTIs
nccy6qJbRjxgm/dT74YEdcVel+Uwr+0eLNReD/4UB0epsQG2xLBHY5decU42SUQPmVOSgs8leg3N
bB59VtjN1DRFd45U0GUnRoYKf2wf8/j3y95XJVPoP4d6/xNageG1g7T1+g/wuf0/DqZ6+abTuvrf
QNJd3dD/WTVwmcZ0gr69Ew6sP/GncADoLThQTJJMWPE9I4v5WzfgrPl2/FNsxJK5L5OO/4a1gB4C
bLs6zZHQkNSzOr//Eg3If6J6YSrIlB8fusK0/TuoFhqN7yYs0GPgi8ACYLKOCxaR0Dp7/87KqYre
kZmJNsWQpc10NIuJvDWXqO3wZKENE1w2ikCRzdpHTi6QEWq9czUjthOUcAGq6cavkABT4tFLrdJ+
1+SUlVdh7XEUtDwaQ9DaTSuCU3qvaOlZ5+lL1PxETvi73YOm27QgC9ND7qguO1azzBgOi6z2L2TV
j4KOYr36NlNh6HFqi3ew9o1mj50yEtxwc5IA4TOomzaANXK9McjSL6SXWF8XK/U91IgjlglGrfOF
7MPVOZhiOyIRmQ4i1RB99rqUSI3lmKcFssEYMK206JhvZE6k7zaLnCzdumNGHvvsk0LHJqpGvSEL
oXUP9ODJKvFF2tRbq839+VhWsngMVe5cStL37D3BXPFVt+jwW2IH3mMd6+CliZywIxPFowJJOO6R
32GM7T9GDpf8zBRIY4mS41RezE4RlqcjDSk6/TRA1c6s3IwTWVRz/cldqKp3S7OMlLhqCfutalRA
zPaQAGnLPBM81HXv2p/onJjlAq2cOQ8JV5q4hyRQc07rzXJatBGdlr6P4E6haQuoXHwnP0M0MFHA
9eP0WMVRYA5tSMRAv6HQjR6QXg3yMNIGL4972oIuTH5o/vs27dunDnAxvPM2UM+JX+GLF1DhHsbS
018ElkBvb6OkPzJopdpt0lTBM4bEutuhpx1JlVrIWdkKe2XMA7pByhkEcXeWeZ61CgQNzcAu89W8
zWWKDVLMPv3bypSu2k42v9aR1/sTsQWIlY91bVkvyWCl9O3GND2zoz65pXXXv8FAute0Nghg6W2B
kUwH9HOLLEg/mbGuUr4guLZFYU8uu1fXkUuzOO5nh13N3uScjWZE3553a+SQOZshMzDM0wT07mYo
aD5uImfs16lYOT1OuJQY0LSmenY0B51t4KJQBdjqLTdtgU5/MxFpjU2Z8oSqrBrIxsYs0b0mThk9
R1izroAB2U+pWLLiwB6I19Sothp2/oDMlD9TKg7e/Jb4LuF0RxFNHU6NqGTx3k7V8k1aXnPFsXkV
erZIyTf5UAd6J9DOhpsgaWGCkG2R1afM7FxKcuEQwhR7PYpMEQEP3DjpAtm4IGL3mTQLqY7wGzoI
wAPsMDy6ZdN/qhjQkmgHoT/dDNrJr+3Mc26jucnPbWshpZxDt3hpWxiqhzglBnnTozp5zLzYv9G+
DvH6KRp3A4McDHaFq+sTBjLlVYtBkoiWAkEpr5zKsFPqICb+iFKKszNIE/7lSLembwMOZJ5bM6+N
pqm4H5MYKCbDRGAZWV3EX0y23p+wyJgPzZpsxZ0/Q7LdTGnh2NScU82wyA1IgpJ23F6EQVbeEwMa
xPtIZfMD4VpucsXIt/N5Dn2T33aT7KBMCzJ6d1GwkL5EqPJ4BHXA0/u486dij/qaMs20NXZf1ypo
3NUM8JDtkcCdbsKojDkpGigTGwtFKIzWyi7LXTNkCeFQHBcMmtF8/XQhIM2dJWtSCUviqWAEOy7d
EXZ0HONL0ES7oEMbcphpQ32xhKq/lLJ1zGYcLZro5PrE405PKVwHJBgYiwoTa3pyqvevir4an3qs
w5S68VIwXvAYr+ZzMzW73pcuE1NmXvs5KouVCiWTcZ/OrV/sUqQeYtfwwtGvcxeal5E0brWd/SAb
kfk0TXIVJSI5YRaYQ510VHybEqa6di8Xc6jAlV7IllqKyIvCKjdl3PblRbT41ZoFXWQ0bOcsxgTJ
HmQ2+eJl5SEgFjXc+1FZQX5veShMGk/VVrehuoUEGoFowVHg7wrNfsdjPaVf0lSkhL33a1YWbL70
TkqfrLslcuvTiG5qv6cO9/AvyYYIHlZTQY9QFKbbzK1Dl09bBG7zkhZWi0K8JkekzpzyIe2TqNop
LTDTtfxBNU436cFJ6xAXnMlXImsqCI0rqtL7ktBVj7dFHaW7zs+WZA+qiUmFzQTsZQpTKjj2+uxL
4AHhrU7kyKlmfIg4STscDZLOfhl1WV2aZaGd4NiLOsF+VQ5HEYDlVUJdXHqT7907Vrp8KYzTPScW
ayFJLrX/ggfRAk5QC/EwMRYisb7v6jcZewlCeFWfFfayfKWMNhchZsyagWlNjdvg/q535KeQOUlq
l307k9H5GTsB7s6SvgjjJX76MWpdzijozJbbHAf+W84M+NRWLAPbDt/l0Vhk0GwTOG1X0ikJ4MhW
IMdm6Jw22QD1JhdRJ4N94hnFM0McEwliCy8NwyrD/IoXZfDv8pjO7TbvVoZnEUkN9DqLG7OTUwfm
c/BycZEULcy3ycoD+sONKwlLA1BxE7uLTYBI6rvuZa81bhQrDkY6VhPA0tBmjyfq7VseClrbYES1
bc5gxpbT9bKUHlIMxx9NcB6H9pCf+7E1wEJjAY2qO58zf74bg0zyDOTEDxwbTlBi3IRxKdCwW14h
bjosSTa2to62BOJNki5z30UuX7dBcVbphOOvWjL7mXPaOL7YxHC053UREfPGClyyMhWhoTc35pG7
/uQMCmtO3CcCXbKRwn8u+zVRiuCoHZZ/TITLpEV0ghnMJJ/9ReNa6S0ApXeaZMl6V0SZyEh+G2Nm
3j6rvL0tvZkvJtQOiXMJUIToq5Gyd/dirEIczqYOFG0VOrGSZjecgLY6cBgi5LLNWcZo3iH0OwKo
b9HGHeDK6XE9m8vgPEx1NL/pcBL5Zc8CAVzZLYPuAqhu3V1E5E+GJ0lIB4iWJbXFREqgqERxSMbG
qLM4z/C9yyWucVQCIY6f6o5u/A5Hl+A2ZV6ptxgy+UWRKUbYfyPQCdOmnGJXvphJm+I0zoc5v1Ze
CD+M9mNgHVV9q8lgauaBrL6ZZ/e4YCLiH5DL5gVZqEvtwrTwU/uhFwAVjuJWUQrzIHt024eM8ynh
62O6wrhp5n8JR9t+BB8wOXRHTPQmDEDEowr7/8wqkc9YcSOxtm4WHuadHkqDJbCl8XFcFV0+n/Cd
52Y7c4AlP6zDbnWVsfAUZ0nmmFeLMvoiICvgq6pmoQ52MOfpwe763jlygyGc92OVVg6pPjacXA68
sbdbFpxlfGlDfdkEveXuZ2OLZlv7ZKmcW3ywYqssl8k+gcZq2nSNap9YE1Jz8AayDllVRCq3sTsO
wZWG9weBg3jiei8pO1qqNRNDLomcNUfBD8QbsrCcCj5MK+rvfGndvW8cXMDMFHIQ+jZxuNQggy7o
GJQMCVryj2xICeDTCcDuaMuFKQR9XtX2jnlEmhzoV2hCXce1K11G9uTvG5Vmtw3tpbfK8bMc9RGQ
jU04yflMNxGxVvSTPL2DuiRjhpU9lqi+9VFJoQPzg1M7ifmKOyWSz5bdrK4nP2ZQrMGll9vKA2CN
rTkXybVrupiBnlfj/B5wndZnciygX80YBsmOGK2sOg7HulHbHHMx/Apj8gotWYcnpi6C1jnLwxo5
T+ySLrTHPTnQlAaIsE6cuAsMdn3mpLJeIPHk/GXFTpiWiGWNjbffMB+qDP1S/KK7MUtGfPN9OD4P
1lJQRfdJ/Ro38Jn3tN7b7KkpGjkDooaryZ7cozKh4Wr39bJtawVZCQMu2iJ0WYyYCBBePNXYw4Fj
R0gMn/JiB/9fhdctQurparoeeaXUVbDqhU7pWGfdperKKfusvHEyEbIJPCqrnw3c2x2lZ+ZSIHRN
qZf/uU7C/7IkHpTCP+sffPr29K558Md//rfrAAYx9TRqe/TZCEC/cx34K56Yf7TqgxFW+w4th7+h
xgqvAkgrFJP8CLw197/bByT3+DZOAcTenlL+Gs/zG6RX+712HREv4NWA8xHDa7hxyvsgTrXpbasl
Cpwd51vrCAfwsduu0fRmfHOYiPfjnd/EzJnd8bmPmbcDqj+xlhX3WQZ40jriFAfngibFocAXf8EB
8Y9v8v/aU/94rWhK/okTDpEM/+f21BGU/NdvtJH7/pt516Raf+6v54yGE88Cum8lACkIbHJ/d6ks
2/+nWgm7PEiC/4OD81/PGS0sQllsAWRv9Uh816aCNsyDyYNL5Ueb6rd4wu/tH57COEnHy3V4D5gp
AuJ+36KaWjhZdpRdxRy0oML1Gos91mhxFPFDe5QG3T0R8qCGv/uafuA6+eD9+vO6iK9DBwk2hwWb
7+T71lhZDXU7NOlVEu+lXV8MHvnsJdKEbjz30/JVFs6+R2iAnCN//P1Lw8SFwkeDDvqf/+HSc6Ta
Ymy7K4rT7qzMGgLss7BaDmGWkq4qWwzTF8GS1ge0DcLaENIzkoGAiTz+lQabu/udAvuPL0EKupfo
9l3SwNa7//2XAJYm9tHMXa2HUYcawXeKXY83NGGgHttrfuBid7vCr+wngC09ML2SdtLWDomxYj8M
kjMns7RGkgW/6Bd36AcPBpY8krlsrBJwrT+ow6swR1+8hJcJyi8aeEVQdTs5dOX9POlphtBki/ps
QHXX7H5+f9a/+F+y9D+/FAmbjnu0Eqj/WBa/a5p6CCCJno+vGNA6T7Vn6qepDpHNcNo8LRAWfR5g
IFxbYcvQzs/i7c+vvt78f7u6Wh1j+K+wUnxwUZTICHyvR9WFZPiBVop+Yn1ODrF2fsVofu9x+Otz
BizsvANOSKTU+5sPhW1CYBRdRokr7gO7b4/t0thHv/9xPDrdHrBYPKofubSMayjzI/cyjpCNFzKe
7qdYiL1utb7/+ZV+9HEC3mPP+YNxCtD/3bOMngSylZtf0Wo1d23vt1eAqdqTn1/kR3cngFnoSFt5
Pr3/9xcxObqRvkivKhBNZId6SXkiaHLcZrWez35+qR99ntDjneROsQR/fDfrkUSOKM2vZLeYPSLv
mGhw5rW/Z+j98ykgy43ZgAcAinyF959IhyOFeZ7yZeXLHa6LmHRsiv6ff5YPrpM/roLFyXExiLnk
B3409I6oeNCJJlc1B1Nr16p2qA4M58It9VH3WLml/jQ6C940AFegFfosKKHANY6tjoCIQlP5+e/z
g+/Wky6vF8Zy3DcfPzTCkNori4CmQdUxtFvE8WDl0/7nF2HD/fgms7TiKg0o+nD1fiifGvKAuqi1
Lx2HoTdTGLLH6+pzUuRPU9j9Aib8gw/k4yGi7MNMo0jCeH8XOVqRF+FNl2OUxyeKAK+dcGPvV9vF
h4Jw3at9Uv/oWkHowe734enPqoRCtnAu0Wc7p+XaGARRkYDQCOptKwGUofWFpUHmICfjKPMePX+x
9p3M3POFLtWJkxbRHfPS7JOTxQOxUqKbtq6VZbeeCatfrDzrL/NhIWUN54GG4s+k3Pnw9UvjIJ9z
nEvfgQq2QOV64hxNqNssQwS4sTgWo/Buf37Lf7B1vLvmhzVIJ2IymZaXgASZCqS447eoGFBcB9go
0CESSl4x/R+2tlfM5ySeWTf/xd2ZLMeNpVn6VdpqjzTMQ5tVLxzwiYOLzkEStYFJlIR5Hu4F3qif
o1+sP1ARlaSLRS+VWS+yc5EWGRkhOIY7/f8533n/B7z1HTjLfl3VaD9Si379HQw03xMmlYMTQlQd
lba7lnGcnPnYtDe2DQwb+K1Yt/SFbPX6Ksj9EWn26oF9hWGsB1npQ6DHGqG8kFzGzySvxY9K3XV3
gzexo0EJijKrRd+1NlO0GUFhoAEhVbuAJfX+/WtvPQAGHf1VPLdsXE8GwqzpIE4b88B37AZhW8W3
ZD3l3yiX6us5a5OPVDRLWpMd7RPW8aWBY2nrOBkT/srzbpJQaj+p5Iszy/rzfvL0c/TYyKgshAyg
U9/dOFue6Dz1MGA/unDiSsduhbD1ohs7anGWpDWFtfHRLmV12RKj/MnoegBQSdPRFM3Zw6/tqNX3
aFmyixKwzv37D+7N54Yl2uObcRfCw+tXatdDp3JMOCitVS56tHZF5O9wxl7+xowI/VZlJ4DhgYPD
yfwRTVpEiXA80Jcds6BBkfVQwCshZR71+KZMSfJ+/67eWncga2O9ZkPHEdtd1vMXezl0NHS0tO4g
1aG/RHxPryUDHdjaQr8RLRIgKv8xIW6TKrRrM9HkjuP1eBfOhvbfWHMYkjrDxl0o6ac5lzgVULO5
7SGPFHs9J8NPVZf5mT3Dm/e7ZKMuDn6ABqdHi77UjRAh8qFodcunfk2qVdu1W1Q9xu3CS2TpjbuG
jURYIY+boF7689THENRb9cyzf2OxABLCmmEt5Q16mK8ffdu3Dpr/9iBizgo0Yh5h0fwQrvoN1wEU
zHnbOca5BeqNr9hhejNYAD1Mtc+P58XrzmrX7qyKCoRAza/UbYP7xbR8U/NozZna3iwJkxkm/Urm
8ydlmSeN4WhN/brXqi9gBt0zo/7N37NMRHzyVGROGf8z/UZ4qeUBxG675/MuAw+G9Jm7/v0iHg1t
1p3nHYC5qFNefuNKGbXoI5tDIfX4gW5Yd6/Flf3Hd+JZZGvxSbkg5E1rWRJePNmK5OKiscShGGAu
GcLOLmZobGfu5PfdNRcBPMGIJXuaCeL1RUqF0D/LFodeFTqk47nfh/NcAggfLRjWZ6aG3ycjDiWG
AxmB22EuOvk+J1tNhRlTEM2TEoWia0bHWFrJR6OTEneHdElZrVPjAbTqsMepKL9Omh5fYO+4jrrc
qgPFAe6JtkAiFhT9lGVr+Iq1CM78ztcu6cWqzWIGKH2pj5Ad/du8YVnhZIQ62XkSFXkvBmCxqjcm
l5ZlE6HodlZSICnwCF6wBZ2Bld1P0y7qKiv/w29g+SWcExhhHjUbAs9ev57MkMAom+lgo0bx2YZm
tHUS9cx7Of0GuIgLxcjSTOYwKlYn55EJPYgCcPcgyhYBkkjFtQ3ozJzK9HDmwS5L2ssV+flKy7mX
HYzNOeDkSnhODNHzAYCFao9k4SJNQlPuXBBBamwS4POL/MTZtiI+tiUWPDCHyo/eazwkns18f+bX
LAPonV/jnZz7oYRE2Kf6Q2J23TWLSHnT6GK4UVVx3SimvUb2HD/kSLXzYZov6qgaN7DBtJ1jR9hP
K10hU+H9n7Tc/3u/6GSAEFObgEluD3RIaGAz2X4PQZMfhcDDFWbIs3pq0XiG4Z9BVf7TWW15OzpE
kQWRoenUKF5/bMjNcKZb3QFdo/ChxOt+0lnFmQnn9IzwfBGmGo+dASq9U2oJHqimzTM+gbrXbysS
aDfwBa/1Vm75vFGEiVJevf9Qf1uhl0sCnmG6dpYignvynnOFHpPXN4euc1WkEkLXrwqo/XeuRzQs
TxnTh6+rFZwp3U1uU/D5WsCh2bRWhkb67JnRtsgQf3vJNBgY0hyFHbYlrx+zgR7e0vKOE0vkXc5j
QTEvGcFA+GGqfGZ+01Y2R429h9TWl55dBAOAyw0Hg/KmKurm65mnczopL0+HfYuBYNJVLf7z+ufQ
SHWR1vaHfpyUpU8ed49a0jmuD8EXQMFQeuK6aqauWUtKQcgInNr+URMI3lwodeLRzjPd0Vop4TBs
02SibazkqjZemEWT/TjzW5fv/3R8MDEzJTIZss05mT9YNdRKVsVhdMpoXmMNJujaVSG0BokALoMF
oofeDBYnbnyvU/ubAWPyD2MmZhdpDz3MMyvF6T5geXbLscxd2Cvub2LPFqdVZI/1QVOaOfHrAeCB
reXD+N/5ZNCnurSlHLYdp0ij3DXKVE+W+4Y5udKZzeG/e0bOpiqDARCSoIqTqEKMREN3bgD4Zxqq
p8bID0kYNQUeXZj0ZyarN5YNwCac/HSTjd9vPwp9U6TPrnfduZN3FaHSPI5aHH8hrkLcvf/e33jM
nsnxnaYcPCeWwdefqBOHAA5y5bqaHLk3iwJobtYoZ6aJN8YBVUbDgA3ExApa7OQibMrDQXev63Yw
d2Eoh6CkXHzMshorKW6nfPf+Tf3WDiGNDVAZjR42YGSxnO7vyjkci1aM112i40EEPGr6cynKeiXc
wSyJQpmluulmT0tXXjpiQMC9MH0vx7BPzrxJ5p3TgcWejH6T5/J9cZg5pTxxeorlMNTXxDmQbQ2R
pYnWACD7z7KdAcUavXggiZVuRJyx+3oyzRElsUJdqbuBZwl7ghh7QA1pEYakWntOSaM8jL1hDwV0
JspaA53ySVU6Z76YGsxlRDAvDMCh59kOrYVbHVZ6hHvG7uVBm+vsjqSW5ol+ALhSC/Fq7QOVbBd5
T2kCc5ZKPK4xtinfcIdnRwCeGTpi1sSnvlOjA7CD6cmCBYGNpsmJzhBJ7uzkhDpnHxWZ7K57e5Ri
0wxW8TT1Rk64OcXQNKiMYrjtTK0NsUsuTHJt0MNho6KXA5uv69l3MpGbaCVGTbltkIaUoES6kiRk
Ni/7LK3EY11itQ0SXZkrv4KU3gTOaBhfNCPSEbMi4abfP8/uhyQxKqDEvYHnHdlIOVzI1BsG1BjG
sOtLulUayujYwS/e2AWFHqkxpW292tOIinBRoqGCIe05eeozlYBpwsBHE1WoyXqiCwLvNkaGER/k
MI6ybUFUo7eC507OMuJvd/EclZyalUXDMrgEwtAQvw5dOyaoypOJ3ISD4skbrxzdrRF2/OOeiR9h
1xmh9rNMExX5oyEkZkkstvOqDyPRrOC4yAoHkiiAILjtfCjwCbO49vCNV32l6S5ivVzyArO8slYh
Bsf8oQdZPwSpaWb3+mi1Q0ACaQKtPKzQdYSCgyc+c9tq1kYfIbQcO95OQM5Me1QKg2VTt3P9aONZ
0g5mB60BN91oQ0K28L6u524Y2h0E0vkxSztyTno97jioxkUZ+qkOEpnlaoixyHuJ9qNTqOWGsyK/
VIOezxeYTyZlG5lh+1TZWTcf8OKUhY9csMc8HvXVXY+AsQsmE93aqkfZofkInqybCcXubTQ3fEHq
lINKGBqieFDrSDiTVetVUUArdMkyCetO9Y3ORfQnLBIANpj3tYgqLyabVVxTSkWZP6FtHYQ2eWu8
yEW7jgvFNK70HGJ5UFdp9BXidK9uIqN07ip7kvfGpNvFBopTPG5oeMkYkZfM7oFduayPapagIQcY
dzOGYjxqFY251cDSD59bevp3O5M1ARijp6+LORkvHcuot0aOrDkXY7erIiM29qHFH+M3XmivhKjT
ByTkqLDDoY3vk6bUrtBYK5ewx+NyhbUIW0Lh1oO9r5Syv+8HL/kg+7BDMR8nDVQTikUfe4IODF+X
5G+sh1ngep8RsEZBTSj58GtJ/X8hZPgXU8fQ/XixEAVf+69/aRsOX4sf//5vt//nf7ORr8rXygX+
lV/KBcv6B21yTpz0UZaCwFJD+pWFzP9D74dtNEsFkMXn9f7vLGRd/YeLloHlDPcLRvqlzPiXv0bR
oXm6lMWoR3Gip/9v/IlC5nl3/M8tIP0WzbRpH7FhJa2RuvuyV3hRFdHdubdTGF9BCc5JOTgiE5Xv
yhKaJRFUtgPgSWH8sEsA7GFiU+7xDpBef6m1JqI2zAMzM0nopfMWvgCK1HAuvW6vSV0R/kijJL9w
NIWaVW3FoLZA+UAUBmmbO0FH06NGIx/rN0TwKGUwxB6Ac5NEU3DYhdN+j0zsw35BTtVtn6U13fMW
9DoJtV5ns0XFQWFGAis+EWmfu8GunnAzO+D12+r78zv9o8/7w7/Yh0uV+t0PV3zF4vbys33+F359
tgYfIIdJE4DkL+kMu7dfn63uEsWNroDIFBWmLGXp/5DbKBowWf4GmzBqyzTKTc4T//HZkgnOn0Yr
aylVLHqwP/lsTefkaM+Qsql50SXBYYYe6PS7BSgUTr3n3PUZiD94DqQoqASx7JtatB91vUda7OFx
jW3oYfj23WuhWfKbylnRH8l2DohNy4KIbdOh7Uf5qMtQ3E1kuNxblVFvBsSOexTaKa4K7Z4BMD9o
IoJJHXfRMcyH+RJChbWOJwUrjzGCFrSR2K/LNOv3xgAJ0EFYekWgBln0fTiqqz4nKWsDbwjuRo3E
cd3E/fg5c5vJXKUx3O8AKpz1xSo0Nsqg/3Xbz22j+0BGnHuZNhaeDraCxYU9CI+AncbuncVLCRi8
sBeXpZp7WYtHjGELuSrZqaaKd4haJbZbqzfrY2GUdrzv1WH42JEDgHXBnMxjgQl+y0/prjEsWyg0
Q+3GrCcH5SdxWdVkEcIlSXmDFtBjb29UmawIxQhw7l+gZi1xoCYHTo3qJbmpQaHW8kY4n+EC3fQU
n6ZUwcLRNGhxv2B4E0dU5Bdoeb+hL74ygHmGxeVcJRdi7B+cQvXBMZBbIB32Pe2dGoffFeJZLppW
fK6rsNgP9ah/aE00xExVYCg6QuFS+5uuSveq4/jMo/rgxuad9Jp6bY4kkTdiwhYSR9/SFHFpXLtP
QNFbH9qY/KoW/XdEPyTeoLN/lFb3SCrNXujKBaRFbFdRmN+yRcCv1cjqe6nad3bZ/jRnDaGJecdq
vUP1RaZSu+lCjIalwl81emdSXjCwqGP+yvw5rNpNWrs1GSyhvoYHeGvXxX1baM1VqouvloGknrzj
XTNOPNOBrD1yc7YjZDf90hhSbABVQsaLgGlHyzTC2COIGQoB9/wkctpv4BhxvkV5DO4N+ZOdk4TU
ZNUWVmqQjMO+Mfr0ozDD6UI6NgZieErjZ84+9vBdSYa7NnKCqHxsrH7As08bDxopVJJqcjt93dSx
S2aWSRYXBjr2gZbVwvGx0GizzQin4aLEyg8Cz8Ayc6UR+fIVX095042RvXZJItpbsQ61oa01/Ay9
xKWZpGWQxF3xUYka6nGICpCfYIWnWEosEf/L8W6gkmDdmLodMutPeEPXrVHcGmIKiki/S2f2Nvlk
Br1eH4cIpIolgYxbXrYgy/DC5WbyqE4pLFDAjC47sBWN9YsOF+l6qIcrstviXT0kV2D0CmKL58lf
3AAZfQn8XgLfRqkSH0nRrsha9WJmyw8RKKoCpGcWkmVFXbEj5r/M2cGbUTvbQu8+NBo8Imwd4VWp
StPvivxKofS/goFQ+J0CHpTVDXdAMWAvqaK7Ik7cfTlJsiQgvR2Rt4ULaAo6AbSFjeeInBNyP3zP
k+hTkbR7Jf9JcV67Jw2vWReNrXwsbZM1tvF2cd18qkvYonlB7UYa2i4r8GDa7rAVkudBh8BCiwJm
Y7TpnYWdi+qV3bo/9ypF/84FBDMb5s6UobvRSqFtDaCm37QwcjZDLEYULLP+OEnvNspKgp3Bnll1
uotL+Y2D37GKhUl5zQ7iNEjjqr/rxsnzpyIb6UcCm7SKMCWuKaLGnz4t6LeACFBMuCFu/THbT01G
lGH8ERDWkzkN2bes7Hbpwmdqhb5YEhfIYcLxFMehbn1IzIGUD+tWUbraVxWs+jqZEtJVOe4zHDGz
7xKSDCudd5AISSRaCO2rzXdlGVqH1MnrG26n9WU1J4fCAnmTamm4U0ygc5VrXET9FGHdEkT/4Yc3
4wR13BwQBaw/QvUTvHFKJ/d9OUcXRDcQLZPodF9tIkTBo0YPGGM+pY257VUwHYb9iCK5WAnCustd
TVBiuGayNT/FrJ83hlEbD7UYmNXd6JuW6IxdqJyg5AhwatJmVc3OuDWTyCJcZDSfKCAETD1uvNLh
IO9rj/OjIWPl0lBHdfhKna64NOHOfaskHKaV1C3rqdSV0sQRYQpsEAlATowVahMUnKK2iZaMRJ20
mXutg1Z5IEq08aWZKsq2UK1DTlDioRgX6BcUFuMGqFzv922rBczc3obkr3YvWiu9xN4xcJw0MGMA
yMoPbSnijcC2DDtS5AzMTg1SJVr82Z61otyZ7LDPTltJu/FTDaWdfeUBf9CuHSJMm7tKjvkOAUS5
M+Z8HDCuEhnTReN+rMQOycVP+mvNpSFVNYhkbi8BLBh/k8ZUdm4v0g1ezHDjcC8k3s6XbdFoN2TI
+pEteATcwyjtjz2IXX5QUt/OnaWSVfl1nNNkE46186AMU7iRDpApAFQYN6JO7FKzC9eh29gfIzWr
vipGPt9HRKmsJQWnaw7k6UcMvPGeYBVlaxpJdCHSKr7IAJ0cFNgjR8JO6sdkwp61itmKsHqSkrrP
TLC0pujt275VyitCu8qP9HDLb7Fmz3eJNEIQYrILSjNUN/R1wxtaWnlgl4uDSpvmpz/f4V4nTy2I
4p/9KfTgSf7Pp6qe2iSK+//1r7cPfvcAd/djeop/AAzpXu+F/3mEs/9BcXxBXCMsIRvTZcf7ay9s
8v/AJ6BRv2jkdAqd/9wLG6jSWVoWRjWNQFpAlAj/3gsjPmevTeoCCj70botr4g9MDq/rxi7ydfbA
GlImuvM097SlFvniBFfCo4MFCeoPYqGymSqid6KQMU+myV80DV5v9KO6+XUs/B940W+qpOy7f/83
7vRFv+CvSzk2y/DSzsKocXIpUxAEpLv4YckJDRxl8Uc5+Z9R2JerOIbqYCHnqTmEap+Upxu6I2PS
5Arp3UYBlrIz1yWuyO2L085/6V442/CHIyqEkc8tvb6XQeUewrwlvhav3a4IDc3v+i7ZvH+VEwfK
881wtKfBYqE6pBl4cjMcupd8LVy2cLO+N4TBwUWSZNhTaqJeRpbO7FzUlPewZ11ZQ0ikkhogOA4q
6GFqM67m6kav1Wtnju/e/2WvG4fLD6McgexCNSkT0gNZ2movPpueXU5BWwhpQkFQXNMXd1VkQeCC
oRDwJU3sFbDKv3/NE23br4vSrkZNbRBZo/+mpY5LIhfTMPLhALl7CTmDIwmgR+h+3RZnZh0IuxFr
l/jsPbUG1W81+1DGttzaUOcIDWZpjKzIXb//uxYv0smH7aHw5Xiqo9RnvJ68JXYbCIm6ktY0cLkp
qLxpY7YaOl8nHSpYgtoS/Bppk3Y75/IOMiOhW/TqPrkpFWHVNMSVm4btdsb3wIruRD+UJGJvnRtR
oq8GpMNfhtlSLl0TG/KoQ6gIFNYbiIGJuQ6xyhd+C0v8nEDk9+HKXbHLeG4oYSY4uSthO73opMq+
wplRqRoJKWyReU7e8brX8fxOaSDqSOtUzV4kW68/pDkzJtsCiOqDhJzX5FCTOg1lmUKq0YDWTh3/
/Zf11rviw0TtjbeHN3by4Zokw9fOAqWD6Or4ohnxl7BvCqZJ1Ge+17ce4BKjgPNoaU0+q0hfjJE2
nzK1boDeLcjwlUkblnGrl+e+vte1jOcnaFPhYEBgiVOfyyYvh6I21FCCVZ4gKNXykAhVfnBoB66z
xGU3WTvqRtUSYzMMDhbT3HWIedN0ktkEJpfrMVzjXhd7ejxIQYDzT31xExeeRG2gWLtGT79QmUnY
yyjDxsSOu0aF3V1apVTXeQrvcowaiv65a+/h9v1ZeMyvW7OXZQl3Fh/IUi16eWvqmFUSDFrsAwnG
p++4na9jZw6gZun+gMoeZsRAAG53rgf3xqujtLpYk1TOZqZxsirqrcG+EangQj6Odx6gfSJZ0yp4
/1t8YxJl2bXQaJsWishT7QG1irwtdQgyIzpi1qtJbudl51aOkMTx8cebkAntzEXZiZxOViwobC0w
o6AzOtWw11avggpXYr+ITQ5yMs2uFM/N7vCPNDvEFsmnwZjyjeuUyf79233jobIus8VAa8ZwsJZf
9mI8ZIyRWUygEyYs/L5SUt7pHAzX71/ljQHusSy6z4sEm6iTAe72Zo6viHTk3FJxNOu63DmNOgU1
J4lzy/Pp5LVYVvlEEHnSVV2Kiq/vSJ9iNiB9ba6yVvuCizmIBxnYikJIIRY+aNjdXeT03UZx6+Rm
asv7GJrLiiAofYu8J9+iCUBaBwSJFNEy/cPH/evHITUGv60hhV++vheP2wvNBiEOP24erPgoQD5c
h3Blzsynz6XSly2A08ucvNUKT6NNOQCcEaC/tYYhHB5GbcEVmuZvmRrG+84KuyVOZLpv8uWoR5uX
/OZ4OCb0gOmahk+SmjAgWALuWk8bNspUPLJkuGvHFdGR8HKx0p20WBtArDZFWhRrbfB+vP/ZPDsD
Xt+HyT5YX+Zqhj5e0dePi4l5ylsQ2qvedddkiTTfJXjzjwzcRA0SZ/jWh2XCfge0V7WqHMRygoMU
CFaSCFZ1F+ePda9E2tLlsDVWeydCGlaAHUYJot3ltERUKCWWRooB+EXpZ4kQA/afMSHleExyM9A5
Kq7AGI2R38xZemY1OjEt8LzQhSBy8pbd2nM1/fUNNnNYCAcq16oZNEAGCd1xbitfw4/0Lth1EJ4N
fMGnsA94X3XFbYK+KIGpSqFV8YvOMs/MRL+PHjyvOLk9zDT60uJ6/YM6WvdeZk4Oe55Kfswt4ycR
sORLN2Qm2TC9z1zuRHn2/ADQUxjIZFCg2azKr69HDDY0QgYzHVLpy1GjcGcP/kCwpz8MRbvNFhTb
3EGXbt0mW1dZYa4MT54Zlvqyb3r9oTEkmPTZvzL70jZ7/TMmN4OfyJ6ImmyBdkDNIjqwRIuz3R6u
Bs74AXBEYjbA91/ClsqJ02havy8qFzdwV6yiOtW+1nrB9FEX2QUp1f0qV0zvfsyo8/SW+QNpyRk5
zumkyjEUbZFJv09bTPenAVra0tbAowAnrJ3IpS6VpzzClJqVVXbmLb15JctEaKuqhFt5y27nxazV
N03djo1QiDYvfxZF0WxrqxTEixAc9/6IP119uSd7OSqiYMJ8bT7v6l9ciQyMSbPghsL/0azdlz3q
PmtTFUIEMqFG/f7FfvvW8ZY/S8cJ3WPp9ZbbfnExOu5DA2ODnUw36+BSx3iRtGyreu3m/bmD0u93
9pwkaKEg533h4X19Ma9ugBcKJqvQBgNFOG9FAEoVNis1t9pj5ubzJaaP9MxKcCKhYnwxw1CY4DwM
upV978lKQFWbqpdSZj7938BVh/uxkNfVSIuq9S7TRFxQwNxCALliX3dmUP321TCcsFrZnEspaOAB
fH3HOazByROIpYx4JKs4rJGTdPRVHJuo+/ff5G8Pl0vRhLQsogXpHZ5aLIhC6xtHZxeTR6UejMRv
r2JZQ1Gv6Z5lqSVXom76zfsXPZGpLs/WwXhDT1Wli4hU92TuGvW2INOqZxPMoWzbDDkVc62MLhoh
oi2BcIjVPN9JjfpDHfXmVdOG/QctGrw93aiHM7/lte7zr9+C2UJXqRctZrvXD9tNxgYx3Mh77iUa
VacjS8NrBnVFe7H2cySp25qu5Yfa3hQlG030UCtah2e8VL+vZ66BsZrjAaJdPvNTq48qTByXOaod
hd31DVNJfW3rNSEJHLcCw4u+Z3SctjFWMhp9UvtgI+7Z9jTlAioH1pMsjO3zg/mjNv//p0XQZaz/
5xCOux/lj+hr/qoCuvwbf+M30JwgE4HlYpkmBZJFMPurBKoAbLHQOTJt2CiIOZGwW/8b82L/gwIo
KhVGM0rIV/gN/R8gT3EuID/lGMGC9CcV0NcDerFmm+zh2RThUVapavETXk7NFds6SYP1aCeK9tlu
jfyB4qJgPZb0Yn2zdyV9EefPIil/XRUPIKVfHgASnuVXvVgQYKJNCLO844izCUBgkdw1U5ScscOZ
/CH/3Gr8dRGKZYtKm/rDqeey0cPGhch6zCLT/Dw5bQdrrgHq/OJl3/z6817WdV+vbb+uwmrNtoAl
2wWz+/pWBjdsUOm6x2KIoW+7emQeCWQaUccJTMal8+X9y72e6/+6nIaACU8zs89pXm6WauSXDM5R
y7TmUpXGXYQ4g4QjV5y5r7eeHmX4vy90Wny1S09HQ+4cBfiVgJOevVJbJTuzar719XF8ZEvl4NFk
G/L64dlRRzpXbB/hxHm3/EOAsCVntQtgnpTjvQWjbyLbO7P3eS7rn34ZVPw1jxFJ9pZ6cll4cAmh
V+6xK4w2EHTpORb0pkmv3jI2xNVkd0PrheuS+vwny+3sjWUU0bcksp2QhIqBJmFaF5dO6zUXIs61
MAADSYv+/Tf95rOhSGcw07PQqKcfVtuyaUqdYzU0RAVm2Wz6KDsdv1Dd5KdOwNNNjS5t9/5F33jr
SzYonxYdBIwEJ08GuGAMA1Q/yrTXLvRWeMEM5PfPByYwEAY/JwGmHW9ZYl+MfnB/YzwN6tErWEb1
kM5s0g7n6tJYRn4b/w7SQDo8jBTaIqdTG0F1advWyZWcR4ccIwB/n73UzasLRMhuFSSuh44h11Jn
CEZdG9K1VqKiXpmNoQ10xNXmJzXUMApmaEGCYo1ZuyvYiSmmsLlziiBt4/DKbvAdBKKSSkrWg2ff
ZmLKSdvxjPCG6AcODUiEYC17XlI/ODCpH1qzsMVqlE37Mx67nsSDyFWX6BwDcXg0LxBiXamNT3Js
yTWReg/jsVZ5+QUWVg64BvxZddAyVLNJpwc03uY1Eh5Q/oxYeRUpwjjW0g31oKyS7KulpYlE9gOL
0q8cm6i+xjAe0DIDPYSEb9y2RmPITUfsMXoTrS2OC/Fx3mb8DR30fEsjuxOW+GJrNZLnvClBqFpN
XbR+09Vu4VdTwj/S9GH/w4yJrCfJqleeokGXP9s0Nfdu2TtpYAnLIooIht4dz9Hb6xJG516bCw+c
p9tFl3ZTVcUeeER/rxqZnm6isg/3peoIxa87Ha9JZ8VYAcKsEvEWCPVYBREapJ9uZEBsjhRNj9ZJ
Q9rUlS4SA10bU9gEgNSihR51rfKjlWAjA6SX1s6zqa1fQJYU7kZyXP1ShjZ8QCq/cxWYjWLYq5bE
wgb9V+ndGYnV3EQQbA9VwRUICHTy+zK1ibWqXMV9YFEhPVESYIHe3BaPLsGVV66LVSZojKy9mcfO
umxUL/oae06RrtI0LrWt3crsM1j1Mt0kmTXafmfK4SpxQYav9bFuMW9jXwm3qhpldVA4nsiC2BM1
YhEVkVRtU2rbOG5LcotlR+XXRBuRihK3g5tBm0X9DYIoTFVqHtUBkGgPGD2DRrEi8wP485w6Ja93
zqIna5R0qzBHUyKPynZ6UkUzQMno6NMbMtM/OYilSc+IU5muqDEsVMpGGE3QVlp4IEVHz6/ZiZO5
WliiEoGbueKuT7L+qjEq4ydFSnu6ySxNXOpRJnCyGo0G1RtueJCVSCrIqYvRJkEfygtSsjz44SWZ
Duh4YOAom5R0NOR4Jup7XyCkAOxYTJVEhTOotw2pRgwxtV2qSSNxHMHoVYgfpkii1onU2Pkp3FIl
6GZ07Y3SqYybriHeknUlcd0gJ4ElXYfGIJ8SqZkPepZ3X0TfJHeOcEh+IGNpsn0dj8hXvIH5g+kU
1jEz5uSbJwt3DBLT66CbE7u5ryhcFHuviOWhkQy9bVKa1X4oKkQU3Gv9DRkML4hYkuKbqobRI7+g
+1RCDbV9u6SVOerY1AJXq7wvXr4kvE5ji6eAvJIC9e48TI9h2UMX1nm20aqnfJTRR1bV6zxT2y+J
ORMRVMoi/THxGghL1crxHj1I9WRnSvjokhVcE72pR1/qTjM/SsOsk1VGJM6HlLg7daWC3BK+VVVI
6eF9W4bf8cZvXMVCKaeUTvIYKnF8rXd6XIJtCS175XDotDchsD+xEQVSFnCdRk2DLnKsh8ocx3uV
AxEpvOrwUXaUoP2p45i30iBbcgeyoSBL1KP4CBA0PDZTnWdbKPOUBGYNgucWqo3R+SWWuWvVSJbw
QMW1aDF2cGP9LCzxUOAO0tJNZiXaT9FS6sWn0sYymNou8gIWsKRfxbpOAE4dYV6tpin2E0vRrjji
LqK5sTfU9WDpzUTcgBd5BA2UmeAxjfkx47uHSOvWZJq2vWnddKJQyCbqF0VrRBbAxZiKbA/bw3Gv
JTN5/aUY2opzuKknobIUiuBEUQGFLOL4C3MoucI3BBWcGgI4zlUtrAK70eC0wrizitZtcd90+qFv
TaDUk2LERaCMdPovFNCq3XWXZ6kSlH3JyLVqvebMy1+jjWJUSFwjLpnZjjc3y2IXtUybOtI/V8xJ
DgzG0S81I3F+ltXgmetcIjqfDQE0mZ5g1a1yk06WwK6S76xkJC0Nl59cgRGyH9uFVmPWKhQXdbbH
kt6TrXwfiS/9SGS0Z206zML9ukrV5MtQFNmNWubjDyW2tB/sv82Znn3Cq8e7Fov9EEbo3ZSqy+Va
aVzzWOuE2a0JTqFe+NFNOvW+mZo0D+oJF9GucWXUrwmKhe1aGxXaVSUmah43SjHlQS+JON04tOK+
WzLlbKs4JLjubKoXqS/RdlIZEKEqkT/VmbK23dY55J2MnF3v5imIVaOpRl/1GtKPxzrLDR/5aPMp
TXtHBnrvFZ9C1Z361Ugru78M4cByCVz6GfnEy5dl2o3l+U1R2+jbjDi0A0RY+sooS/urbEVWrskK
gE1rZh1gYi8SZEK0dh/mvjUh/NxIkpNY4vsOl4Bhk2K4VlNzQRIOg82nqEpbwvDPwydDmpTmUYWV
ELxbxg7RaJRZ2HrksF5poqUrdjOt4WMdKoEIplYcrpzCQPtqJaLo/Gwkucv3hmokkZJjRY8NDZeU
LxK++rWThYMOM8rKTDCIedT4hMqxzCNg65prVZei33QaSXvbkJR2pqsczPyOlD9buVJz9OQXkqXA
W1dWlsp90VXGJ2z37t5GrzoGvWK3n1W2CoJCyBSFaJWdJTk9SjoYtErYevcFLaay/jBrIMlXRdFa
x7nQnC9EadLpD71mYn8C89p3tSykN+AYKPtWliC1b9UAe6OTh7KsXtGSUD7gwYLXTvoiegf6Vmwc
DDEWPM5wNPElDQQ0+KxGQ+oT2wDyuXVMTGMEImAgc1IKuwGwfe2nHIxh2OnPdjOJDGSrkwIkb3AV
Y4ziyI45TcGzoeyElhZ3xP8szjXy7BS/+WVp67xKHy9aeK3xA3IZLG+mNXvFliZPNPsDi0i5yft2
6HnFSEGDWu1Z1bpnG934y1MXi/D/snce3XEjWdr+K3NmjzqwAWAxG6RDkiIpkZTd4MiU4H0gYH79
PFBVTTOT/JhH/W170xuqOhIu4t73vsYEJP8ltmuZNaO8I7sOGZ65yGbK95hAu/ndzBCT7IrqShGn
oo4kiXUkLPplSaZwbOLZvxqqoyeLcA4mPKWDjDvgh7xJtanp2OqdwthYw2y8GRqBBzpsfB+nYWNg
liVxhMOzXWtpxKRcxF1mcL7ifr0U7/PFJ/MlmRaNfRkrRxznNepsQte0xwk7OMwthVLy2GR+rrZL
kWafhlS5xV/g539wp/82V9DvFdwp/ZNU5f9682dd/XkKPvGf/QM+wZbDamD1OGDobDLM/xf4ZP1h
rXCqD8CEbhxK0f+BT/4fyFAYAmJThYvO6vD6D/1O4PwK5uR7sLFcVFn2b5m/nmMZNqxLQBMUXDhj
8fvOYN1ulgQpL95xKHzj64yudA5yCRGXd6m+AJGf97UsBdZEK21A9BOOtf6UJy1nj0q9bdvp2DkY
kI/IjskAld6Fjv3lRXDiwe6ftvPcT8JsTNqPdDo2sFC3jpmucdwUFk8e8gt40ws3zVg7c+4aXzfo
3emVsC3BZC/HI1eMCIMkgrA2rfHdZLfRBYuU88thAIUrJFNhuEkw3c7HXrBlxyQa62NGG1wHWkxG
DFR7JKavX9DLy+Bugwk9/gXng0kpRp8MkOaYRtJ6HBLkziiQ5QVc4xyl436h+4CwyNnPtZyjdJm/
DNM82qFTjvNhGCXcHasXstjm/KrjbDXtBZe851clwGjB50A5DFRfZ5M8s/fBb1wrFMSZbCRmERsM
qS5hHC9dFZ82w7WVR+Ocu8W6klYYDCtUqQ2Q4rREVo/2GNianhIZk196Uq8vB1Xg9NUrym5Ri2aE
WknRp2d4jEnM4u+SZbD37CPtu9dfjF+TuqcwHQ+NYQ/zJotbCBP0DCdaRC+GeqrCAieWL3Wrp9+a
YYkzyikjk1AIjJmA+tLL305CiXhrUkkIEqWH7r0ee/GCFNpREHqrwv3clAY0N5cxoBZWuU+yyALb
7n1ftmSmwl/ow6HOdfU1L+gO3nWTabJs37fG7vVrOv96gdrZ7GBVMfQXfMBs1U/3IUrKiHp7CJO5
dw609N1NiX1diMVTemFo/fxhYc8Bus5WxH5EuXW6UkSxqxdIgapY6jvNit3N0M3qT7T6qPjk0ky/
uS+tV8YycLbxCHMYsp+uV7TkGjZxF1YpIhVcTuaD501jWOhovV+/h88/LVaC8QfnFOKEI85ewynr
M0HuXIiL3LIhYVEDfk3VBWT6hUXWHZzDjxOD8+DsQZEBIeaMKHtrclEmuHAjqKON/etX8sLbAAsN
whNKZGhw57uSaTF0GdwyVLJuNgjdvSCL4zHIWqe9ALm+uBILQHeHauqde3Y6MV2LNtVh5nXpmwyA
bl/XVbMjTNm6e/2aXrpxmHoweaeFRrd99t7R0puToZXhbGowtFEzwVxMhgvH+UuXg7UMYn/9lxXN
+iOeHOepk7d67+bhWOFkMOKucUikwRFSDfbbf+NyKE1Wqg7Y1vnl4B4x41FfhJqfzod6tIh4sstL
tNxzqJ9vhyuBfUUvz+d+DvULfalt1IZh7fpfnaaYbxoXA5SxNMV9Zar5h0Fc14U50otL0lJTQFjQ
PM+HY4keO6ADWUi6S7Ih96na44FZhjBcqnCeJYF5mlbWFz4qSi0ezOmWTi0K/Yh6lBPrGTnDdQcZ
E5l0QEcLE12JUf/e1ylRKz0fGxq7nPY5k1hWYMjSyM+W3mXfCCJ0qmC26r6jhdf126auxjuSkwjD
jkTdXYlpbTA9L8MPjy2IaDB+fxYggoz2igQsb5fkvU+qYOcT0dc2+AG+6xPTvqUR7Ya3maoVATwA
P/09nnpeEchW12GgL4Rpk+NmlhIgOFfJVwfWgX5vpjbMddBDYW8EU0aExkb2k8C0tr+KZm73rou0
+lGbtKbZY8miQ/jLx1Bf5CpTnBKdjnrQ3V3fcjM2rlGOV5a5uG1geEMZ7/oyUjvDz6f0qIreu63R
2X0mICrKgtJQ5rGa8uhnazu9fZhyOX8q0EzLLdnP0NfIaYQ/XyEVjfqBEL2SUOB8H8er4Wqa6PMb
r8b6BD4hOM+mrqZBbAnEatsQ1gy6w6bt/G4TJ27PA3Fz8q3idmYTbzM1j9sc6NJBJerO2SZzRWrC
23TGhAS9xf4E+E3nDM5R/kz6Ob8Fh2mKTWTJ6KFt5wicL42aPZLdvIX8Ohk/bJh+WlD0Qn3WYyKP
d1gCTkBcEu/Oyq/mH9rcYDsTlT1J8kNSRlDVCSu6lrNBXtg81gCkUVtJEcaE+lToDgjGJt/eSQqa
zWomvlEMJDnl8huxa0u/JaZPF9i3dOoxm936PmkiSOCSJE7HCttJm/GwMUcjUUGbOt4bMJ80C2fi
f98tdl1bN0syAiElhlEfOm+iZ15gGh+6pn0UGsFeoTdz5kF+afQ9VpmMeBrVD4cE5aZCbDzO99CV
cHG3ZGVdSS/PP8yOt3wp4tIgDWqKP1L1T/nO1rK831HhOyQND1X5GJMubgUOysNP5ezVwxa/MVyX
hlnSyTRup5EumUFb5IWU/bcZ8alak8oLYi4zkX4dksz5AaI6G/i7xKSM2U3N7DIrcz7x0unWlLFx
Kn4iI2Vb64vCdLeZLJOvyxTXxhEua5S+b7Seu704YmYCJvGL39pFlz04Y2nJjUYvSaSgtNx6M7Cl
9MDuY6Wv2fQa6CfChpvYNRFdtuVMbxRX7bQdcHWftrj4aAfqoVjbDirRPlhuGRvbaHAFNkRTyzg9
7uS87D0tar4kyk/5kPRhPiTsaf0uYXpdBF6R6sa7hUGBvk080X0UxNzVIYGPOPPMc+F9KNoSa40q
mRd77wOjJzuhcv8DA0gyEK2WkL2gjnW7wdspzuU2sYryPcosoCXpG/jzMB+0JzwHkvJ7Ps3pQ5Eu
Tr8jk9lyCNB1Swj5eCL9LOa6yiFQVngHLGVD7DkQfgutlGcRBwIRIkx3K2crSZ0q+i4IfBYbrNJT
UFVZF8W+ET08+MJcsxFdkSi5tWtz+o6QS077JnUVYWezOZO9F8Vdw1jRKcYPk2psx982eCoB2BdK
ZtEbDEPddQKSmEyxDMNIYAb18q8T+D+wC7ALh9YrsEtdfi1OI6F//Rd/e9YYf8DIIjwJS8UVWVlp
gH8LHknNwQ8E929OW3xdnwgeDYM/4bu2ckxJo1mDm/4BXPAFoVNADAnXC7ow2MtvhTqdFmcuM3cX
gRZqixVu8RBlntZNosaFHA6hSWrZ3H1LR8ak2aCXyYVe4PSU/3uZlZBImY5Q85xFQN5sH0WLvZoq
ZP0bjfHusRulsVV63PDdzu7DkyfwAibCLOCkrmDnBONysQ42IEJCwTxnX0a5BOhnuBy0PnMIyfFH
fjszraq0iGEuZ41BvKu3Q4xZb9lwonh9k7RXKYwOiJK2RBqdbKpSyHedTX7VlW1Mtr/HWw5N6CH3
Euq2jfSrHAW8klqkUdWm2SidlUXAdowShxiVaDu5c4RvVB4XUCegQmqD6g4yNTK7YNY62AamANbg
umngNhzN43Wn8nn8bhiNUkRCQjKCekUIjOurjdIthgnbgqkDhrtgVriVfO6qck7x8U51m45u0nWN
hFUHUx/RMpp13c7YmH7qlX44VUXMvDbJKyv65MyjXD64rVEwI5h6+Kshfm38u023mtQddLsVFpau
anF9ZrC5RZZpoEZ8FlBUuhozsI0e0XVFQV27+bT6WTB6CTwIQvmxWKj3tjqqocrcJVPhwjrFIdKZ
HGgQqW9uPBzCqF6wWx4Y+eYt1qY4Lhda945uRE+uykFpPoaZXHgUlGndldcltqQf7bJoxTEGP053
WbMYNWNwxzXiL32sl/0Rw5zZZBjQlWb9c85k92gQ4WQeNc69NGinxcTDtbUShs0Mn/1N1Zae+Ygf
PL1vXMUVFgZUMdmPOs5EtxG65uoH7rlmYG9ne92+iRo/+T7m6An+rGqKAMalcjGY5mZEllxLeCLa
dqETtmDKV7byvuXw63L2ajzV9ySiztjKFOYiEm2jsJQvcfcdXSzvGLdE15M9qfK+WTStvhIuFigk
IeuqgcbRxq2GAc5UDcPDWs6Km6IZqvZ+zmYWzDXGvbfFqI/WdW1QJ26wgNYmGLm5mVfBssAd2ZWM
PwTueeaoMEQsmXfXeBrjj3YtZNyKuylOGuD9vqwaaPZZ7ZsEOjqOlEf8RvQOhKAgo3s34bLQdDsb
O79yIEHbbBg0FW3h1vu4m/rls68suCpBl9vM4su85+CWnWfnN23JY3uLq6Dp33axbJgg115ePmip
lQ63ZM9ZxqPdMbkBt/Iq7Ui4Ly0jVuqBI5hrJpj1x7tKURvUgRijAmmf8sr0RqVzLLjpq7tOi9lA
3N4oZJkD4r6OOV63ccdUL4AelmY+UkRZ4ioTWJXccvqTAju4jTC2Yz+ogeEv3odrsdi2Y2Yc0q5P
3bAxGtF9ppLvcdxRelRY2Pvh//xAPWtjLaJrbZ0NQTIU+ZeazGJ5rak8995nMSgMu89iRORhD5be
NnzxAr0MAbmDXbbL/agwylmD8wYqK/Vgl7bWNQ9oZ62UvCdqAJBPxLRxMbyLNJ/a/Bqt5tx53xZJ
ZvxyrExGf48IYuk+Htp6srFwTC0LyVXdwTrBUNGNs10rFj1pqIa7tt+5mUA91LuZQt45JiIRG2U0
o1UGNVupfwdtMqXhmnn5fIwIMcvsSUjQY5gwmtXE+6VrUea6RFHod76badnVgnBN2xFO4UXbDnaU
Fk4yxleyQ45LtqWmD7gesXEY77UcPQtEjtQtgsHDSuMql013XcU6qonc5nEwzae1oaGwzdnbzhED
PmScS/MrntYiIoaE726d1iLkpmnMPpPRO0OmxyZFMcz3K68bo5tYlVGiYYNZADNc6FdPj0tOFc8i
I2gVzOFILFCznh2XZjpI6INJYGHe2+3KcmBEUYgl/fj6+fXiOmgCgQTh3jGdPl2Hc1+XhW2gDssb
HD2JAVUPGdaMv3Us/31IQrSEOc5p6T6LCcpI1XYjltFazRfHpZxgJbXHvnO6N3ZiK3P/+mWtQNy/
mv319oE1MfmD3eysINoZUBfVbjwtwuT2LZgmLqAzwK4QTPDLM3oaz1gnlmHWv+ZRcylw5RQg+rU0
NcFKMYahDz3+7MnV+qxElPOOSScqdtA0ir1sa8TAMIW2r1/l84fHRVqIuZA5c0D/QrGfYFEc1k6p
HJYyEPPdzYmZv8HY5ZLD8fN7uV6IychtlZDSaJ++IgOtDIkZWFfa49KTPTbRZpJN4HyybQnsUdMq
V3OWhIr25a/H+J9Sn1IflPqVUn/48fXEnPLXv//b5c/7g90ROw+b8alA3cT/098uf8YffMpM6LBk
XpH3Ven7N6vfNP8wTSYaQIkIxSnF+dPfxib+H6tKHnwRd2m46hT7v8Pq/4uo+69vD2Y4rGrcRlZG
P3oZyOmn74uNhg8bLfGpJz9OPCatarFRj9ss07s3XlViRU6X3mXJFkumvum+2HLUzHkXRxSYjCNS
A/+IpY72Qp986IdtWXpo+QvbTxb/0NuM8zdRY1nSvLWgcVXmPsKxP8GPz6HW3ZR4GPbYabUDXEGC
sFbPBin67GYAhRHbPpos8zabUjgv20FLqzFfM+wpLfetwB3qEGMOK77F8FrmfO9hQ9vL/QhPmhBa
F5qL2rZ9gYYQm79E7DBEg0RaTQtkDmKnfb0+YCNfjxh4EdoY7wdnLgBelnga8zzQVuZnLrQY8Sc5
5tSIHYZqfbot1md5pQEPOj+yCqr/Te10zgBmNacGLJTErtK9a/YlZkz4P+tBO0ADB0XD7CKos6rB
cMSG7rdx+RjltuENkZvYa+RNW8ewHMHK5haOZJ/lzU8LsivOaItD1uTKsnLbb9mwJO2tiOO6wyjM
capqs8wdFsnthJ1TF+DeBfGobL1modSfPO8oCcrLf861XSG3TrHwH671vhzynTaSYEn1R8RUwEi8
/hgZEt9d2LfqmEQwaQJiGAFFuqJo3w4rNTKYfHt44HE5w3t4n9K6JnYiz/FcqwbrBqojWfVtvuCl
bbZTdJ0NcS828Gc0uSdAb+Tn4VGs3KAmX707FDDUfjgSo4JNA+Ot2OW8wARADgkELqmY+1+Veh/X
u8TgHxIQWbmEx9WWtwFbxBKMBiQersiC0T9CjaYotCmkYIk7RiMJ51hKWPFJlMiALqssggpD5Ake
l/S4mRV+2xUWcAsXbIBeNoGrIJV+hFxqu1uNWgbVYW4RE1AsmulM2yo2kqHeRFNLgVgWeNRD2bML
hYl3Yw7enWjyFDqZ6WnUWrjbpz/GyErGgysqAg+PynAm62sMF8mC5FTHtRuoVmsYU/oLR+qxqvvF
yg4qHyO0lbKrMTUpFoxipxiC9XaIU+uu8jHA23WLV8cbI4v5UeS/Ap/WtkPiMmTCosPfzG9mWlHo
mMGEGffbwXD6H/bQgS4tuCfIgBkPzLLZaqC7jrOAn2aAsb7li50+8NZyG0e9r/BMnDNwXM0b5V2H
hzoUoATFM/Uj89MdQvXe3/uD1Xz2rZEassZ1/DBqEOO28OnlF5pk/cGlu/+y0P19ADIuO9jsVvUG
Q6DaCFc77xElbzK4QY93mwdvW/dHzAHEhBrfznjZiqZgTO10pisCv5TWsm2RI6RXLrbLaeCNoj7C
SqpX4dyk7ulmu09E7uBs28wJJFfKYn51FeW8KsSvq8+tzRZDfz8XYwhVfq7fdIu27N3RKbwvAO7g
a0FPDzrdScxRJMk+cQI1zhzLNgmKyeurKylSgRvamM3WNqtNRz7U4CTFDWDrSksZl7r0N3FTOZoK
yKu3aQLyuszGfuMAuiwfZc6Y4l6TvqQV09oxovcGrVsLnw5uhn0TW3ymRtCbpEJuSfRpU5rCxokP
pt8DZfKW5rqutvaoG91x4naU21HVVrpLcbwU11qs2fKY107b36DS8LRrvtvEvRrtGmLvFpX01G00
t9bFRjP1zls20lOVxeUJVcffSTRI1JfJJxMP3lw04GHv14b2kWi+DCOHbdF0qRIID2BJEIVsu43x
jcm8t+THCt6uWYogtjo9C/0RGOD9ovdYCsZl18NDdu33ow6x602Myb11MIXqukNDHoUuyk9mq9jI
fKVhRV/S1y1zoj+ImHPCs6/NIYVMng+5/Jj1ea69UYPZDPdVitbgmCR9NENBrM0E10dldRxI6Gy2
k5VObWDVPmRKN8G+e1/EZORCi8Zr7D4ue4wvcGOR7wi1dUBLid4sArPUsungz00UbdtsLG8jBQyB
QZxufsUaLun2JboecAs9KW8R+4t6rfOhGsZYbaWBnjq1uaE9arHHG0VV3Dg0jbhsIe6XlNNWDqeQ
bM9bZRkLh2lPGO0QEFNg3sm+iOYDHX05Hvo5id6SvQY5E8r4OB9ru9PrjS5k+2cvRPMJHviCiyUa
kxsFHfom5mxaXw1dvyrj0ilgbep+hg9gtHRBMvaLfoQWzelZc+6aW1D1uNkzrBbxnhZVFDg2NAon
FQIl1FeNyJYfsY86+kbrzFbss6Fq1ow0X+AsA2vGCBjIMRMp4h7htBnZ+tU411m3TWsOgBquRY+M
urdQOUO7rH0PhLwUqCtGz4FwgvPjdWq1Mx7VLnoROGTQV6fOT4p9VDV0MxzfwN+JKmJ9k2AKwhjH
jPIr243tCXiMoUfg8LqGufT7cR9njfNlQsWjgTnAxW53nmvIBgdKrVtCxK9yuRdtT0/L9N46qCEV
9RUvFCbArT8J0PJuFA8enTjoEU5OP0RUtN5GG+R8ZRZR5W2bzvTqvdU0qrsdqqi7iq3ovmgX4tP8
cixufR8eZkBwQfW1HPrmcdR64e0mOgsiBISZVtZN68S8Y2lcGfP7GaAn2TY93O8w6k3zDkM8xMF9
i1PmXZHkC1QqyeBqQ/GRvGMnsT5bNTT3EEVK+qfDU+aGlpllflISc873FQqt4UAyFckOneYn5pWn
bKUfKlcxsUNVs7AHoTeAfmm3xFhKUbaN9m5yGkv+SCvEw+NGSJeoyVH3l5uoS81vSTvFD61l45+v
JYaOr2gCPykthoHTpm7LYTdzr+9NZTHGiMaO1B3TS7pHMRr6jw5eMkmeSezyXHVr+V5MvO57+p8y
g3BbwCpO3Mr9mk/MmxlWJrSa8A6sa106OU+4n0mn0Khixp0JkeTolNyIQFQ2lspZaqubJDb6hOfW
6O87TJMxi6l9ioo4k9SJ2tJgfz6ShLUiQ33KdiwLfnxmLO03fIdd3NX1RH71jVpeoWRNPmqqqu+N
RMzmzp1zO2OXq9VNWuO+EPAqUmbZfiyqXSpBWLYVJ+yxz/Typ3Kc5E3vyuhnj6jn00Dp1xxmZTkH
UehATV26jC3Sn7gzj1JT+p/joASoIQSsD3o69j8Tx6+jj22XWeRc6k057XyVJ+bnqTBL9YhpTO5W
jFmHyj2YaWfoW62gV7AuoBfnKDzp5WSY4+biMVbA/OQM7PdVCzDIRQVJa9YlT6Ipil1t6P07hsKy
5MVUwMVPGqQXkPhna9Lt0nXANIWXhn7ZOm07mJQ4ygNIC1wjx1bVarzDkmsTTtKk6uWF6nevr0eX
9QRioM1hPRhV5MWsC8LxO13P0dAxFLzqeADG7wTn7YZ7POwMUrZ2JMkRDDIZamuSHEVE06R+i+vy
a3USBBn08RZTR6+q76c0lCVvQXoNAkSnWug7X0i5mczqx+uXeAplrIvgsEQGmr3SkZgsnbHgMtlU
BOIUMNuULTbNLFqspmGT7OJc1V//nbUEyAl2ObhVrY/3CZYRGeSSdOnq2kfRtZWxVn5sR19/M3TZ
0F9Ao85UuH9d2BqgAPUTSMo+DxTUDIzFiqkR9DTsPmJ2K+rWUl/CjjCfTSmLcddQdW/bKWuvEDN4
3zRYgrvEaik4G2BBzh374zS18isSnRlscp26vn5DTsGdv38j5DkhPB4BX9TpDVFxjOhk5OZntVfv
BpyKQib00X8QllTOxx+4oPIG/b8Blk2SFn8+5a6v//xv6roQTFLx2aR8Xj02/rFM0AFKoDazswj0
KJjY/B+4stop8BcLrS+wPt4Ia3hkXw8y+Z//1hzxB+UG+cuAkjgg/aZpAos82XWIYADpY0bBWIsO
xaS+P30rCA2wMs2YViMZp8eUFLiheMfgo4jem1WJJzTS4/rbkzvzws56ZuAk4OrDW16dPlwmnGx1
64968m2mkxOXUVx4V25wFwf3H9/cPry7FKB9up0+X+Pswkh2txvh5N5VHnz68hgHb6LgAi/6zLjk
+RJnoPCMiX+LxtO76nfvPt08vs22b5fNZw7kC1/ur833XwjY84XWa31yv1poZoRssdC1Hxjbx2TL
xZTb6sKBd6Yyf7bMOQc7Ivlcz2oeS05/39QHl0lZtSR7YYI8kJgU4cPre6HvPhg1mu2SCmhyNsiK
NjJfAouxCCf00AwXUOkLT9I5OzXs+Z/bvOzv7vzN4bYL/P/PJcyzGzzrjorw1Lwqgy/J5lEGt2Zw
6faeHn4wpAFKLROvBlwCoFP46/785CE2cbRMjKXkoXZt5BR5lGwFQy9mpJr79vUPbH23n7wvv5aC
tGpx3K5zn/MhTKNFJHL7rTxoTlQ/xo53VeEPGY5anF+NzOUDmbeX4m7PNhJIIIzayQWHyOzhDHNe
vuSznS25cMqw7Y1+D6AiAgesb1vCP78qTTc9vH6Nv3QuTy9yXZApwrqZwEN/ZvsVIUgxO9NkQfxK
ArMjWpbIH7FBuUf0QTO263w+Osgs8XcJVk/EDHdNuGr/CHmM2z0MqfFr0+hds5GGQcZAQx9VpCnZ
JkM6LVttirJ7DbYTqE/p37hRTC3BSD+EsuQdmknJHVlf7hF+aMngOW930Jdw/B/adu+YvYfdrg5B
K8dReoZatWtU6exfvwenRzpbNm2Xjeku8hbAHhzvTl+pWpYugzw/pvFL9L1fQL2q0fv+7ioOXgpQ
YFA36XionBNSZtqcKNeXdj+L0tyMTqT2nTZ0F1Y5/zyQlzBfYvqAfQ9zCP3sK19wZDEdlFN7Kf3u
Q8Mk/aqAfPgwEPYavn7bXlgKwItijVOZY9Y5u21mHpVukkf2fo7dapuz8vu5lMPOA/S+//2lVtMj
xB9QyIG1z57QynNMLd3eL0bs7FzKRBIIUmOfmMnvubLzMqxxSyspimEJ6Zfm2Q3E93JpohQRO7Ww
s1s8Arwl9rAXzqLzrcWCB6/Toqx2OpQn3npvn+xicHERtY/+EDJ9NX9WDYZ4m464lZ9F5LOtLb3b
PPi98osLO/R6lj792m3qHNoGhxaJZgz21+m6upno+Nqo6BAzVSBsRBUrkJqP+b7CPOSjdNzuc0qt
hQWD0ZuXzofzzY3djVKMCp9Md+Q/56z2sjSTRtl9ERq53sbMX2qcBqe+dscNMm141MqPjd+80zQS
5vrJUQEydGb6dXrFXjl1cIA0cVBtnYbsuvEnuBEkyXSudb14S72L0/qSuOx8R7Ed1HG4sBkGGwuf
5NnjJahlKS3Hq8OyIpIo0Z2akU+SXrB8O/8Af62y8hAQD9EsibOvAsFFPPMB1iFJp+W1UZLPIgqH
+Us/aReKmhcuCHs7Xh4+CE7g8+IhVo4xM2CCRtv5y3Z0Dchzy6J2v/eZc0GQA3y2Yp15J6Hmp88q
qyHwLEnVoOIAn9j6PUPFfezbibltW/ahC8368/vHmb56sBkoJ1ENrRf95CMcvDrCzERO4UiUawBd
NrkmIyHdVANQ3+tX9vz+oVBCPMl7yKmO+Pl0qWXQJICsmEM9irpbGAjdQW/86UIp/dIqeGJZq4Hc
qus5q780bK5j4lbm0IDfuJdj2oVaW3377UtBncJxwTAbN6VfxsFP7lovedl8LWOuUhsLRApmsWB1
yfDz9WWe7RXcLbSfyIApT+jtzu5YDQO+tQ3GNxrv5J07kAfFFKO9aWYmGf1MhO7r652Vx7wF4EY8
HewkMSKgazx9QoZTNPGAi0wI+ghwRFb3zsCqJ8BeuQU+xmpHNtLckUwgjhC06guP7oV3EXa6i4ba
R/ZjnEMfOfulm5hqDFfu3i5qUg1kM9EnyHVCvX/9Ul94TVxeeT4xtkRs5M/7oFkvi0oZYxhXaQ4p
rYCR6cd6al3Yel+6JosaZLX15e23zl5H/CWtLLP8OZxmu/rKHXX70Kv61DjULHZJ0H3eDmMMCAuW
B7fKhvH4O989eqhZqUtacqji0fL2SSFa762uxfWHKta022Wpyv5zVvre4xh53j25lpYHi18fyQtB
cJ5d2J3P0CxKSsSWEL9XrjbcDhwaT9+oeFqHgqOuhzH3gRlhSmzTQQMOL/bmktjdtpUzuoHUpOjd
sr3rxj5ndok5CLRK95BHk8QPYiXbQr5bMEBJMql9MOJ0fotXlpVtX38rnn0A/FyXAxoHb07pZ7dv
ElialNYyhxkupz8q0snGTWIOcpN0pnMNDTHb+7BIbwZ8kHamPo8XduPzkmi9XcRrwESHpIXl+Nnt
cuXQONAiV64JsmUTzt/GGFV6sHD/+IRTR/qG6OH0+PpFP3tFWRTkZrWd1HWPzeb0GS3DIsFntTmE
vK2+5L4qhk2c93UUKKPqlwun6IurGSs+zEWi3ln//mTrbMZ86pRw5rBSqTq6mduvRmSt+2vefuH1
e+l2Ip1n60RBwIlwdmV89tE4SD6+QiJVHWi52KbndAh96Dc7QpWn3eQyZ7vwzf8qbU4qzPWOcjpw
fmNIiinE6TUmhpUsWODO4VJLMi7h0w4HU+J9Z6XeaG8yfVVvq32Dt9hHPR6bO3sSu7giz8JKOtQu
k0pvDNqWYqMVsTQv9CzPThV+HWUgSjyk5GjJz+4KgbYaROmMfDub7NKk6ufHYsAgL9Ck7Mh/Ky51
Li89BghccL4oblbc4vR2RGjG4MSXesgcE4eqsvJvWquv3zc2znVDZ+F5PQrtgrb3xUXZCAE3bR3k
82xRvbCIck/MJWyLFamuMrvbOeRZPDBbSu7RJSTwskiUuZQ19cL7DXixEiyp8QFpz6YfUwtcLmSq
hykODjbzb7/XdkWkvB/QsrqPr3+6L1wk/g0UOmLlzzE0PL2zGtQFBpPuHCa5rvEWyaLA2kgMtzgg
VDt+xxBEzdD/biG3nmNUjNgsw4dGhXO6qlBWXVidYNwMLgpfyrAhAOhjRrzB65f37JD+tRC78Xoj
VzeW04VwALKsAkQ5LDN92NJQ5WGBa9qFz/WlVZgEYoRCL0oFvH4vT3YkvY3cyUAAGsqlq9XWidDp
bVFZl5fSk85R3vU0hDoNnMZ4x6cvOvvyKsIjtCjHK6LtdH3aLd08tFDibJyPrHi9fcYa5tojBva2
4yIh8jCM72OyWDtyZ1anK5JsG4fheOqlTvdv3AcqdOY6vL3orc7uQ+TDR0jLxgizwmv8bZ3lTr8n
RHK5BC+89Ik8XejssdKrQv6wWIjIIJhX8OfIwWiQNt4bXWstFy7rWbvPFgc9mGkVBGiq27MPkqnZ
UGM6xu6jaS7zZUv7KDJpHntsHx9Kp3fv0g6+o18SZ3Vh6RfKCRzhBbI2WK8rY/70zZqjMZ8Ll72A
eXP1iLBVwh+FhnHPuUDUeQE3B2dSsnQt32k2syrQZ//2F0R7t07qDP6XSK3TX+Ca+ORCZNFDUWYF
NEC978erFNrGpTSIFz4i3mz6T3pxkhrOcWKCUpa8yqUbIqG3t0XRTNue3KjfP7roUKiQOFtR6Z/7
u/cWJjX+FLlh5GCfBktunPwtSWrldzaiBNHPEtmfXr+DL7ysTLNtgDWeIwO09e9Pdgczr0nEJRcs
rLXRhRXr9jsylvUrWsDoQv/zwsGMKS+vP5UyPfn5OUll5BmFNGxgaCm/lHlcvbV8VHVbHzO9Kuhq
dPkXar/zedC6JZG1wgu6srUdlImnl+egkplRYNthaSKm3iMQNGeoEfgVdkbSXi9j1dzHxCn/tKWF
PwwqD+NdrQpxKfcKiwVWOiua6KaBG6kTUEecN7uA8A5j7kyECvZatsknqpG9NGT7TtNjW9waaOmq
g+c0MjukA0ZCQT6ZzncZQ/Pem7kUGV9QpZwdFqb5B8wbkBkTzkyPlULm6whM7xLMFTJLfqgqrJXR
KkZmuo2VnZF2Xi3RQ20irzO0tLzVk6lvP1kLrOrQz43prhQuOQboxxyxVQBb4pDEKOH2Gi6LFoQt
zR6vccaV3maxO5tsEjVDEiJ/0PjRdUr+pABt6zeJ6Wj9phjN/ENLZLK20jxdd5cS63LvDMp2g6zX
9AXrnd5Vu9qU9nflE/r1v5ydV4/cxhqm/8pir5cAc1hgb8iOnBllWeGGsGyZZDHn8Ov34XiBVbOJ
JmTgXBxYwFRXscIX3uDFcgA0BTVjlmRAn/hr52TW6Bn4GNcHZHIlBHs5GYMn9QLEY5ZoAdSkti8+
CGi3wcHSegdsEzU444QCYJOCHcakfMFNq8FxzvXxu9JGUvtWxF390g8LptqMjPq7KAnQvZRa159N
UMj2FVV65DNrx5j+aPuy+1SitSlcrZmVT1ospJ9Trep/2U2rV+em14b3ppOWKh9TlJo7B6qDC2RC
ZkcYPhra+xRBvPDQA3h7D+cRYjySmc67tilB3WFlEfwV5e0IdBiHjTetHPRIVCJL8bnoOiN4a3bw
FV3DFHKFSWCdgVZTysbLqGeNXq0NUn0cjDz7DnYUJJzW2OnncTCU5BhUQ/e3LvdTeOn4G8DHAVgp
nhHIxl92qAzMpyrz/AkncTn3rBkMtBsWCS0RU+/U2A06ftCpyUK7OsU5Wel7Gehyhzt3Bejd7Mem
8+wU5utVysTUe60qD6obaX3SeGEWqZekLgv5PKrgobxCzRrtEFaY/rhjn2h/FYDnHDdRkLT3UOLo
M9+WyvTPMUONlxByvk5oUKAGoagLalWtau2E8kLwA73s4geCKejxFHWXyp4VyFJ+xHpd+ioh8tCg
Q5HW70vCCKKITuZnsM/Coy23A9rVkgbEVZLRiToM6ZjpR/Bl6j//q0/GAZHaSuP5xKL6VExUP12M
CgBiP75oN95ph3duUXVHVY3SzO1NhE8JiqNBg3P4oCGdjU4ThktoM0dfazgKHS6ddX6p0WwipsUd
ey/137p+cG9BvwsABfzsVSidod2bD3KpXlquyTc1HYtDlqZ7IvvLdbq+5LjjmB/pIW2c1STHCepc
oWXqRW2kfoFQT0C4PVvushkZ2SRPkZFNrR+RNeGq/Hh9t14Xnmf6YqCyllf0dn31DrogoYJ6mVIB
pjSPjekMYmr+YJS2dR4b89vj8e6nagIHkZe6D9kmHq234+G3g9JvNBgXTMZaDHGwuo89bBPL7klK
UM1wpcaYx1M0S4S/j4e+30oWegOMTA2Rftn6zabppMQVILhrOUG4PRatpf0I40RG3FQe7MrNClBV
x07lbnUR2nX2cs+NMhyFW1p1S9JCbrZOXNopMnV4rtkV/HwUXnrTjiovj/MCiHZInH1sSekUt0aW
XLvQB8DXoddrGKiikdvPupzjmPR4Se7DGFp51LRACxACsw1uv0YixZU2pnFyreqGPjT63M7T1CiG
39ex/efjse53GmNxlqF4I0RFqnM7VhkaVV7IKSB5W+tApsXJERxZ9xLpg3MybHyuHo93v9PIWYAM
sORUrnGauh2vR+jPjtPZvtixSM4ggmzXNLA21KCGn+MG64BJ1vZk/zYWdCkQQhhljsAxVoNqMMCA
VmnOhZsbUHTWNu48YToQdvKen+L91YQ+BhcGewLP07vGSR1GptUajXMpjFI9YW+a+K2Y9rrmG18N
JTRODeVaOtnr+AsfV5IFtL0vjiwQQkOt6WMTDf0R99iBU6pEO1WEV6Tt7V1IJE8/jd4gR4Vq/O1n
EyNK2yNZG7VhtUgpfdlcf9QztOppHCrtfVHlg3kd2qTJvEEJggCjMCV62wy19S6W9AIXM1hNoYtP
svQpmKwmPCgNGsgvQtVzZJC0eO7OTWm074Xc9sEbK5/0b5DbnM9zSCh0erwJN/YDQACyPVp3gPjX
3ex4UgktjTa4jDJSb+BAgio6ojhiWYjOGOPveeIthXU6hAvEAbaEuZTybhdPamwHlYQkuJRVt8Dx
8zyTjlSN6086IgXSb6eRwHGWhiTEZTDT67YCKoa1ZEVKcGmzhvAy7M1vmB/UO1ijjX3OKKAPgBrR
l1n3ZJyaEdJ0Ci6FKYHflxJNdJ+R+1bsnYE23gegyaDpMdihBH3XaLL0vjL1MrjMVmzNB8JllegP
J+G66SAy1oEJyNYeo+d4mrO9osDWRlnKAaSvbHsssG6/HKq+mtQ3anCRpTb+RETUql8ToeWfVanW
y0+/vyspDZLkkcMCGFsVP8LGDgdn7KWLVKP10lcCRYOiqhaCnrPnTL9xgSwKyGSwi6YKddfbic3j
nCP1MUmXMIWmhepSe5BDdTi19fRj4nj8/q1PswLcJ5U0Gr7rdjI80nZ0MkW60BqP3qpyVR/M2Uyf
myRF8azspWutZObOzlk+zurOYlBOLew8BBDWT1vbL7Y1uiFd1BLGH0qOchR4SQWn6tiZzQgOLxsQ
qdcg7/4pYeJzVptm0n+7tI2xFJgKQDMA4KnC3i50ko8mVOIOPo01ZsolKgKAYX1oDMNJS/tJRpwj
DBvPDqb64+PttHVCkZbU/60mgZ25HZmjGPVdk0kX+EDmUyZmyQtJZ3fmtzUKmsd0ZpdwlZLp7SiN
VM5GbRd82QQ3ZdyFAkk75J3TWDsDbe1YWOkEaLS+aVCspmP2jp5gqcJ0LKpJwoFH5cQ9InzUXGtU
Ondu0a2Tz7EA1A9uE8zTarjWiUVaarYDIqbRDzrSjbSfWtOdRP8fDgc99KX3CiyNrbLaIraxKI52
6O/BIgQe1tmiew+JTwfJmHUZiFS9ZHqicpydZ3BjSblP0fki9sVn+u4SgJuJHQtz7IK2vVCWTXEt
mc3PaU99hmLrntX9xpqylry3Fj2ChRRyu1eMlKL6kkxeUhjHsPMUcZgiLIaaqdmjZmxsS5osXKMy
CHuKnKuLm1Z+rilp5VxKYcRvUjWP/M7sxfnxEduaECEYDzzQRfb+akIh0IChIJK/hEk6PtmNwNiq
UsKfTmjkh8dDKSqLs7rNeBtQPUP5BPT++sFV4bcqQyqci3AayMXUV04j4lFL8m2GaFvp6SHF4hpb
U0wfrKZf/JUc+0utzeE5SCV7p/658Sxj4EgEACyOl3mdtqUUNrJ6XN7/BtsRL7GL8lx0de+H1NE8
3FLSY1ybRHw8aNXOWmwtu4afBr57nJe7VjG+IY3VZYxNr6UWzwO0bGQU0a+yrqY0jv3vXwVkR1wC
fGiixvVXRu8J8SrNIFqUHEi9JtzAA1tieDeUkxHuDLZ1JlGjX1pcNt6Z63BnCGYHlxI+82wBpUZj
UnKJeDSEQtsJax95T1Fno6hMZEpnEJAynDcqjLeH0pT6Ic2N1rk06dzObtaqWuZ1aqTPUN4wTDyZ
RRCKJ8r8TXLOwqZH8yDXEKpwsnFKdw7Ua7K93uW0ug2UimwSxfUVIQa9gV+vB5cGirPuORRhKr9G
aSJ6Wxc15dYoFXZwDGapH+EcJslTn4nxJxZX3deoRBvWhYllhq49xrjF1aGSZWe57Sx/oqw+uF0w
IFPw+GRufbElungtzS+dydsFzIM4HOU5Ci4OZn0/S0eLv8lJUnwDL4cHei56Q93Z//dnj1SMTvmS
VJDSrq8Ci3NuREpmAwqAxnnWm175FhhBJR9AV6TtsSnjOjkAytE/zk3jqDtb9P5uRSWIFhlPB4rp
d8lnZzSJMweJTVyl1Q4qEKawTskIwG/nfdoeSOfsAbNZcM63KxuB/EVf2LYuVRjaZylK82vXQrR+
/P3ubxOmwysBYI1iC3vudpQGZRUTTwhGgf9+UuZeP2R1Hp3AJY4723tzQqRAkJ+AIwJ8vB0qmgos
VhWGSgNANA78gEup9nuaX5sTIoygcMi9RVR2OwogW3luJtO6RFadHxpHqbwaKcartSj0/Ye1I5Wm
GKksgKTVF1I1uONjOVDq56rwsKmbjigO4mw3FXu83M1Z2SBheM15/tabHklL9KtAJF7maPyiABYC
iI2Vtp2Uw87Tdn+gF4SVtfhtAP8g4LxdP8Rt42Q2RwtgV9Fe8ZK3T3KWDN7o5CpcJ9SxHy/ixniA
iAFzAgMETraurQSRpi7OhfYFFRjZL+QAbYJ0bo651vSegrnIzkfbGo9ok0Nlq/xvzYPIE5SEVdFy
fVhCftfR6n5P3lY1zwEqYH/JQSHUnUxs49vBgQC8CWBvYSmtjliIvVvSSaV9iaRucuNiwICJtT9M
5VTu3I1bQ/HhCA4INZU7OBeGInjYA5S8zPls+5HRNsgx81bket7vDLVxmqkacpCXEGgJAW/3SeJU
mtny6Fy0niptWzfJYawxIPz93fHLKK/v9y89bQ2jkLKdGvvC0QB86agTPb+p/zTZcXsZM9P8D7uR
TU9FHB78EvTczmogfJvo5vKtihl5gbxw3k8mntPhWOQnXccib2c7bn4xCqYI+hH13JUWJbu3qPEV
9sXqA4zcGqc7mQDy6HKNe2yS5YvcRhcUgeG+Lm10qsDO6v7tDNEQEOSsZS2jhlvSmEL3k85ONife
PKApW9p0nyuYCgdD1Orfjz/lRgzP+MATqIIArqPfcru2bTEnkWaytoMl9PISK2Hy06lQ1T0kMapD
HnYJTfFuqpJ6ONtoC+G4N2rNxwwpMr+kREa3eYhEtrOPN8IJ7gIQnvBcwFStYy78UkVXj5pF3cmY
SlRjCuVF1IH1Z9dVzeDRdsYm1tb67h+lMmgBP16UrVNElwuiCyU2mISr/ZYt0Ghcoh2YGlJzGFMz
9qARS9fHo2xtMjaXBm4MaiR/4HblEfzQx1ii7WChePAGWXpxFD2anfZY/vV4pI2AeiFn81K9MpbI
F26HajlSMwUe+wLkoX875IA1PIU+h+khaGx+0/NGYMWCleJVxozys6MMdHvbXWPyjXWFIokeHz09
Eop1i6DTYg2CzeRccidK3nRJ2bs96iWfH892cxQeE7pVi9/a+mavTT1Rh1pxLkEu4uC1OgIKe7Lb
dOeWWFZtdXQXYDoUC7oMS7npdlWjLFxwFWFwgWRQYFfeSIt9b1onf6Qpzsf+gLPCi6a08l7xfuO1
REAV4KQJj/O+84F+HbWEImV/pony3LLa/mhF4YuOsr+XT7a5EyNu7p8Fbwi0j1Wl73w7Uwu1qFRJ
FKokutZ/S+ygfDEbhN0Cjd4BforjEXtT/QDd1Tk3ichOA1LDv//o0DyAmUmKAeBoXT4Z9XaeG+SW
L11tJN9GUTTO2cT42XHLHNnGI/9hTo6Pt9LGESUERy6Bhjvv6vrhoewxaJnDQ2e3VodSVhQvElnl
SdRT8R+GYixKN8s1TJR8u8SaMXU5Tru8cQAZPqexo/9suJwNdNYNxPMez2vjegWr+v8HW47QLw+4
LA9jbkxkMWaH7bUnEYV/6+a0uY7Ax3BDnUPlHWAPG+lBEMLj5fHoWweUdGNp7MNVww/vdnSV3qPu
TJJ9kdShQL47GZ5hCqg7IfPWtyOHWi4adSnKLP/+6xwT4omym7heJwO1bS0OvXEy9WNUlcHOcm5N
iEopLWSAovesGcxl51lOibqCTlRXZMTQ7cq14j+MAgRzya6XRu4dKKAVcOzyxLxEaRYhAITUJeKc
5c4+3KDc4JxFW5CwGLkayue360YBeyyxtTUvRZWWcO2U5sOkSY7LAaempyeo5QRTdC5RAT00ZSCj
PSVbz4DHaFrqnXSQpQFxNauq32QCnfFgFsbOl13du4h08FFhfxvw2WHdW6vd2+slCCOzzvwoQ/MO
T8iuOfQKRgKuHScZ/0FPBBWW2fr4eN+uTs3ruEuniPb2wj0x1duVAf2Gqlk6pz6d7vlYq4sEGnSH
t1rfyOCpRHPqq05+myNKt8PrWe3lZeTF79BYaKpYha49MMcsg/mOeKOf46xzMMIoOjT9nB7HLGp3
ehrru/51rCVUWGj8hKRrvHNjTlVUpFHhy0UEh9mKzRHFIGU8idykigX2uzp1ZmH5qiSpGd7MVWc+
VY7Wffnt1Sb6AstFw5hm2RpWX0pGHKaqlPhOAKYwkgC/mQnm8mYS/EzUuPkkm9F0GEEw/t45e10A
zBG5n4gALVjst5+5SBDCL007YXupzgtKhfpLW4p455xtfVKqiuD5l1Yn/YfbUXL03YUcyImvJmPz
SZG74aSGU/CsG+Oe3Mfqevp3Qr8MtezrX25CQyp7aww0UB/oQh0cZcZcR+6Cnfd543TgE2a/8nRA
36752qUzRGXT5qmfDEP2ZxyV4WeVvALNSnW+6iKPccJQjBzKntnlnx/vlVVA9DrDX8de/v2XGara
1MOIWFQPYQcdtXxxhq/orHJ74MzN2u5skTVA698B0WSDV0tgje/k7YBFJWgQSUXi21OH2p6KwQAy
hIn9BSH2pDgM3QwKtGmj+iBjHsXMnVR7NsJifqGbiHv34+lv7SX2oUzJd2nq2qtfI/SZry85wocQ
UmJDM9rxC/AI/Ix0beg+PR5sa62X2JOcBbw35a3bqaeSOmrOOCf+pJTfqbojiikQ6RlwHTlAtilO
j4fbnBt8KKIirnoQP7fDOZFV0SaeEl9BhdqPdPy5hKVLhyg0jR1E0dYOBnRG/RoMKW3q1TKqUYV3
GShbX6uJwRApDaL3g1TAU4o6ZYSxH86FW8dmMB6oZCW/v4ep7wHGoe9BrW9931EbANKMfKcvx7N5
StLqpzzBbzPQbn0vLLGXvGysK3UNKva8odxB6ydFgd47pag5AeDr23eO0en/VHjXfwP4gO70b39D
rtGlUPqastxNzaDG0Jll6reWMT7ngWlcifONKxri9c4ttDUt1AtR9cPegdRs9Q1zMNhQY7lWI7AW
b2ZpmE9miDykkCr1/HhWG9cq3pXc3NASsbLUV+FAArqMtE9P/HQ0xLvRiOm5ThiUPB5lY0KQOpac
GSjDxndC2NasbFn4TVdF36amrbw2lbUXcBTazoTUjQNAar40qdG3tEC/3p41MJ6ZoNkn/MGeLdgF
Aie8I9xKTJvGLO1jT6sz0XkG8tr0ynPL/BHk6Au4otbk7+3cQfCPimJKjpTmk09NBg/Vi9rBTI8Z
kCUHZfSQ/98aE+jdDGNM9AczWxwnEGhAGVRwDJ4DmhaTPSzcUjDzmfaziupBnGQDuRc3xiBlzz1z
a30XEQYY78hywCu+nXNfR50zZrnwE0Bdx3JMp6NDmfZt1Aw7Feet1UVHj6Iz2C2K+aubTLKToIG9
FftGo8YeWad8tkczObeZgbx9kmWe1mESIzf6b7YDl9eK/IePCi+GBGU9xw5V1gA7J+HrvciOAhqN
WyXJcBZt2MI6kPudmW6cDPAbNOTAOoAVX880jEgQpEJa8A16eCyKYP46W6OzE45vfTkSc7JlHN6I
EFe7FSGcaA4IzPxgBqwlenX4IA11d9bkci/y3xqKhrQM2RmIGk4St5tEArFlhKg7+EMNc6mKw/ok
YjTyk6Hf46wucd8vRaXXb0V+A65igcIBY1gNNXUD0Jsg9lNdSMPZbLXqqyqFSurB9ohP2Siy971R
l3tWKJtT1Bc6NzrSxFKr26wa0FsPhc24SzUXytf4LQvGN11gVR9+/0ZjKy4VLCIIame3MyywKItr
w0CYXsJaSaihjk0BVYhJKfaC7OVPrRdz2YIYB1I3unvk2qGzKzuZYj+a0Ek37QoXwgBqi+GE07NV
QZp4PLVXW5q7Aanh0FdCWhYK9+3cgC6ZOKM7iW8NkfFVw8LjS2UlyXtYt9kXo8yiTyO0FOHGVo0l
aqgG6j+FJOaPNpI9sid3Fh64xDtpebD6Kr+OTkErwG6i1B/CNmtPnbD6P3ujsctDizi9CYfNqLJD
rRbGkw4Pq915TlfdidfdCMgalAkHGnnQ1W7kreh1G9V9P+/s3ucYZH+X5L0/CkvUvYffFAwIBJux
VqBC+lkb7GbeeZS27hIgBVQj6Oma4BVvV7Qx7NGqKwuTLEyOvmhmqHhFEu6p/mydOrq4gFz5cvB8
V6MgmN72KHQKX8Kq2VVF3JzHOPuMeSwuviqUOMeJ93QUtk6cTRXutZ9LdLS6v2ZCpiaAgef3lvRD
OJXyUiZ4Dalp2+3oWGwdA/qqcJOw0MTtcrUr55ACBQFX4kuzLH3HOFD5U2vSBOh7PhfPQ5Nbl8fn
YOupg7RDuYLL/15gMnJ61KONTPhWVJdvORITwEgJ+xbJ1mGgD+0fWiNNR4xS9hpH9x8SNR5aHQDB
jYWKtfqQDboQQ4E0jk9BKj1C6BtwZbPHo43nmjd2ne3hXxftFKTup8ug5PHAsSEW371Ec0UEI0TI
7gna/AKZ88dgJrqXzqEK9z413sJ9NA6q0xc7daG1IgDnk5E5mWjOIJl791rYk6HV8dDxshdl8hUt
a/wjh3ieASWZuFxARQvPGIwk8altHSQ6YvAZfwRNU7yp8glSYUMIq3pNn0Z7V++6sfjvT4PTzcJo
kHLXRyqsYMuRFJLPGMLCJXOh6uOpGQcHQ+nzn4qZFwY4Mkm8heid/8jCmYBIB+r1LdGLHhFXxcz2
OIL3lwnLhQbiQsRecIurg6AU2BykHcG0nHUtPXKhnyCQ7uk03B9sygoAJ14FlTneq6fUykUHOY9w
y8FKzO8lnE69Mo0lPGp0iD47b87W5iOFM2BYAEhiuW8vyE7J8IiCrOYnUSw9Zakhu46cokxjlPKZ
VuZ06pApfNKx8Tk+PuWb8ySZwkMcvgVp8+3I1WRj4NCppAuDLqPHgzd0XfGMSUq+V/vemiR1QBJj
2gXKXb0FuReRgaoj1guj7BrVBf4QeeBI+gHH0xwXhCmw/6iCpnwSs+aUO6/g/f2J3CjhCu1Tdcke
V9smFMDJdL6gX2lT403Q4N5bIcaUczGIs46J0s6b9wqHug0jaCXQS1iO9CLltxowNp0proo+8pte
Ey+x2uJv0Rdl3gJmrzMs1Xmcaj5unTfeXNiYjqeBFf5pJfSqjpbdjZhiJM1Uf5AxZNWeZ82WUvp0
8YCVytzaX/p4kNojNTORvcyIPHArdkGGYmydwU0AezaiVjsPceLiFqM4h0hvFHEaK6fBBRVT+tnX
9CBvcHCZO3jZbV+9DECZsY6aA5DwvHrBU4aQfoSZ/Wx+MflZoStHVa66elroL4jKRLKX6XNfumHc
Fh9QuRDmYRglrTjiGpzF+Dals+NaaU3NLORd7F0Qtb1xbnVtVr0erAg+90FcFF5ZYsfm9t2kwWif
zP6HIVGyOwzGaE1nqe5TDnlsT5aHGJVUeKrR1j2McykfDjjuQC1FVAy3AUgDizFwE5j2CQsdDG7T
Us5Gzi9GFb4ksrE7dUi8VBfiOO0zJq9y95IlcoCPG4YW7+R6wIG4C8w+OsztoGgfHp+2jU1IWgCm
ZykDLOSt29M24vGO+jVvKm6WDq62beZN1aC/Efzuv00M6j89Hm/jJaUPtEjFcvBAgK2625lSzIgO
xMJPMauSPN15RsQgSrEDCbW/e5RAPmS9Xe68pFtXikGhj+49IDB5vfG7FocmI6oifxKhdqB2FR4l
YuBzNcAGejy/zaFMhB4X2XdKp6sz1uIKUcVmGvmhM2cnbuka1TIjeGoKeWclN74ctEuSELgiy8uw
vEq/VKeNGavpLO5jX3ZKQ3O72hQfyLTMczva7Q+jkn9TafT16aUWD7dUoZRzF1niYdMPsLRif8os
mIwS7mvpMZC4L3benq2ZQbajEA4YlhrVcm3/MjPZ7Ex6JXrsz7KovSGAH9IpFRZpqCOQwUzjzkW8
9c3ovy1qiLw4d8/AGOhqNNpAK+Cdl+dhrKtDkfTNh67ezcM3h6JtTOpowSV47QD8MrWQ17SX80j4
ptz1T2FNEqmUWnOc6CH/h534CiyHpEvuYSw/5Zeh8kmJ5hTfRn/Oc/0oNYmOEntUHyM92QsWtma1
VLrAWIKMoUtzO1RrwhSIsN5jZ4wmtk0DWuyVqgYBSWa2p125cYMgAQ0fgxqQ7EA/uB0shsyXZrLJ
jaVhB6/Njo3GRSV1LkDP8txOXfqGOsaeQc99ykrPkJoQKuHweSAk345apkVGOYF4KBv1+AdtqeoI
rbCy3doY5+xI9wLX9NZEtsVdavGfQ6lzdoPfZR1XDzjQILRiQXctF7Z2+yMsuebd4f30VVu3KEkh
UfVGcoYwd8uoSp8tKE7ZB3zdlNrFU1dXPUXKys+ZjAO7NwFGzX//oILOJ0NZ9BQQ+Fw/Hkqm9mZc
xL49FuaV6sfs1hjyuUZUJ0ezDebT48t1o0G2oNpgZrPJqL3IqwVAp0EHTkTIFKlCddvJGS/4YOKH
WEYWijNVcjGtojwhXRYek3kWFJu7wEdLWuy8KMvluv4SRMfywichhFv/EKXHpj2zeTZFmi5S4Ub8
3sn0/+c189f4v8Ofxbt//97/wEn5XQH9rPk//3NzvpSRaR7RNoeWtjpYNe3OxnDSxBd2259kjH5O
ehXpOHXOxlPT2/nVcsrOa8mDvNqoqP00inrQKbCfH6/8xgkH+05ZjQ4IP2U93zTQC7TADeGP0xge
ECrhMjGS2cNZba/atTlpXHBZXrogS8/3dpdnmLLFkJ9jXw8qrXflorGNwyCr9d/EiOXbvrDF5yLu
jIsRTc9DAPQQszKU06KmuT6e9cZVw4WGoAKgXS63tVrjqAJYseaSWRuNdCEES/snulvdO7OLuzPJ
eP0HVYdx7+beGNagXQfj3AYPQh36dgHChUJcUFG9KnBqA7eYbXSAtEjNTzX2ebmXQViU3aa0m2bn
JdwYGTMeuoVLbYy/tcq9SitszB57zKuOI+xJRW7o6gzWeJb0uHgSOA2eyjnfE8rYOEsAkF55YFCL
7qqB2hy3VpQzaKwUOD04NHPMnhrH42+5sYMRMKMlQ3WC6tG6Eh0kNWg7o7CuQrEwqKtEeKh17dQM
8p5g2sZ8HEq11ANA+qLlvHqgQG1FZgbD4VqCunBHrVbftaHYA6JtIGpg4TMbchKYG3cZeiMQlG/V
0LxibDYO3tBW0geh2CghDEMYS+7clab+Ipeijk+aUlZY3ERNET4jMyXE8bcXl0/HDQXFdtFjWO0b
aTIDdJ3a0A9IFk+Q2MzPQ2KBMrTmYafquDFvbBKINRYO0xIIrKJDol4siyNJupq5NT/nTjBPvHOK
8qNRs7nCYhBfmGNZopwGXQ3x2lw0/VunrbW/H895+4cQLfIgIYNy19e0qx7aOTe0j4F1cMBzDAPT
GuiCS6EsOCRqo5yaqJw8NVanQxaP6mLTaf58/CvutzWrAUsIIgPh8t3hmSrUV8q+lK6dXM6HkN/j
jlwrXmUY2c4J2pwwG40bgheYLbeqCZVFpkfgvaVrshBSEAethAbHRQt6NwU9cYGDouL+E8m4gFpB
b8AsM8Lar2obQ+nH0954JLB7Zb4URmHm4Xd6e0cynJO0hhHSO2uiHH/f0vwoIil9k4Vl/5eQtPhC
60n/gPvwdO0KK8PSUMJXePF7Cvd47ffB4e2PWS+MIpM8z1Poq7mcf4jQEkzcQZms50qUg5dOin00
Jzt1HTt8B8Z62glGNj8M1VCglehOyFjf3S5G1ZRah3Vs5AtSNBRpifC9vB60H2MwEfqlSem8mXoc
4kNFUT9YreT4rAUybI8/yv3FR0SGs+PCRrcwuVn9DKGzGUP07/zEsNoLYhCT5OET0XQ749znh/xt
0vgFt0hrZf3tEc5yIuCgod/okIZDS4DLNIruhHwXknjUK98/ntfWGcOfkxd5gRY71ir2jxbTaN0Z
ud2yUjo0Yzme67nv3CnR9gRLt4aCxU8tBkQmR215oH9N2uw+zO2BO0UY2AyENPUOIU4o35tcRpr1
96dlgMkEKYgKOVHm7ViWQIYQSa8Q2SZ0bYwUUKTRyCPYMmOv3bY5LUhPFB6JpsjdbocCXmwpY2RK
1z6Vo/eRleqfM3Po3xRZ5nx9PKutTcizSKN0Cc8px98O1QRSNeemCP1K74cjcjrSyUrSbCcTeXUg
uU0AOGzwTYCSEkxQE7kdRstCowiGKbg6cTfGJyvW5fZliiYlfNcaSvcFXnKqeJk1033uS2wv45DG
wLkPA0TUosIpDI8HYorB8DniUzahZnhCwIhGFvR3+e+x5ul0y2AsGg+BVeyXEdtK9XNNZDEfepy5
exc75fCfWBd16fIWBYBicNsWXlGnVn9oG0lq3dky4shTKbb8k9d9QGpgGOM7aENj4FIhSse3VVCw
nWV7zFtvcNScnFHUlnUJMWPWvT6KzJwnNdVOnU4GfETgxawPfTuOzpGcP+nhn4MlepHV2f4slGTM
nvGkb680/tvqiGWakR2QOtPRMsGM3q2sMlossU3tu5nqSuAGeRcG6Cn22Xy2Ukybj2hed+XbUi5T
+5lwf7qE4YgYpqQDvNKkAkz0NEjdHxg4ZsE10ur6b9JbJzpKcpm8qFVbDW47ZJiLWrLA8qqVpc46
BkHcVW6dhVXhNnITfiRhynLQfrFau7gpDbGbYwtdApOpqZstOl5/UvuPxc4TunEOFlkgGhsIrlAB
XcUuQUw7WI0KcCX6kD7xrhszDt5APmaqzXtOVssfW21ROICwS3mqoYiuPQ2CGhuNMK9j3zHD+Eg/
YXTnOEZYapbbI8rLhzxL4wPmJnsD32cRIGeoQCy1NFxb1hdLh2KbVlt25OvIA/wh+lr6MqBfansk
We11zBLe4rbEbe7xyd94hRfex+LuC2oVJfjbI2lrUdBViU6VNyqatzaLcsm19u2g2/OTcNB/nQzp
XI89hXj0p58fD77RM6WcR3kZUBSwAtTjbkd3jFnR8ViL/dKIcsfNix4fagzRO7drlfnS1Hpf+FoT
qI1bqXP2HZxR967THJJJs1dQWVVq7YxZz3B5/MM2ttzC7qBEA2OFguPy77+8KBZe9HNcy6CmCjM6
8nSSP4puPIw0xXZ299Z3p8PEpUsWwLOyGiqeC12dRR35dhabvhBz56G59VPWIGyIzsHlWdR7nfmt
6XEFL6Il0JvU9YMZiSlLBzvgbXZQIeQCUa5BrUnPQlK6nTt/a6jFs4xAgOSO/Ph2JRP0MwHV0D7T
FdqtBr2fQ18r/WlM8un8+KNtRDjkw3SSGY88fL2SweDYgFN0HjExBZoLKS98Hrqib2m7i/Yc51n8
m/aWpA/Qdcn4Cd+oN1Ewvp1dWMRO3pl26EdJGR0FLf9P9J/CkxMhYZYYo7RzYDY2y9LkpXmBD899
aasQ2kAFQwp9iN480d34Ma/T4ju4bNObuSZdY5im/3AzAU5mZcGrUGlYB8opcHDLHB1yx7iCeder
5ltpykmeRzxep9DGE7ws6x3uy0ZEQppCrRrtK6TE12ZwZu3kdm8S041GIWw3pCRpeQEHYs/kY2PX
vEYjxKjkpMDgbj+hEjaF2ZqzdEX4OnNpaESehhc2Rp/1dC7iVDo+3qWbE3Og9CxIYurAq/ECbCaF
1Y5I2iEd/d2ycwSmE2Nvo2wcu0Xkka3JEqIPsDp2UtzPAs0I6Zo2uXoeIDR68PVtrylq4/ePHR1C
+Dkmm5KUfjUU1mUOdlMMpath8TJIED4yzfkqRGUfCweo8eP12/pevwznrGJIAYbZpD9M7h45sRtF
hnKetLw9GFGqHkGn7ZXrt1YSMBqPo0Hx31qjmFotaiYrGJ3roqbjqkpX+FE46l7XS+27x1PbGgpQ
MpqLnDfy0lVGjNyFUirwMa/NlCxzKcqLXo6sYhftWhNujMVRXgBo9Hfv6zBNzdlKrMi6sj/yizkO
TQeoQAxXm+b9yygHxHVDUjvJMXUM8Xetd/XgDpSeASp1EydS13Cuu7S5NmVuSvJsfpRjZ24/oc2g
t0ddhGA7Vdo/1SErZtl4F+FFf7bzxPgi9LYYPANszhOaPeZHC2rtl1bYxO6mOafaG4pyVnDimS/+
LlMt6z0sd9qXgFwo/GETeE4uvA9cFOIRYJk3qkoUHyww7LI7SIENCVn/v5ydR3PcRhqGfxGqkMMV
EzigKCpY+YKSbBk5NDLw6/dp7kWDQQ2KXq334i31dKPDF94ARN73wFW4v9pl6NRTDGb4B3r4iGTl
FtTNwG1K/MDCRB2+ZXo69g/IKFlfqMfxSJGh5OnRiGMyIQUNBn9w2hnsAXoo/xaUzukc3f/uGzEn
ZQj+yPyVh0R+qz+ijcW2UzuphRLEema/yccsPM7apJ5kg4jkg6RZASTyO1ftaufsbuwCiq4wh9Cd
QDl/fU20GgGUKpBTaEKrOo9SdCWPW+o9szV9vD/JrXqLhBEQ4iKXznjybftjll2tdODMDCVQFsdG
XEaboIgp2Ux8zQ5U8lnxebzGQxPjjGmWxs8ehb4P93/E7XyRvQWfTnsCyjHMnuvfUBhJ0VtYwz4W
Xe0dbGC8h7Bxlk8GVuU7T/XtPQ9qXIYGNENIdddLWxRm6UQ2reqRxtCF6BZpykzs2UpujeKa/GGI
jSqLtYDhqUvC96l2tadqHs3AxDJ5D/O1ZiIT6NiQ66ggYSYk6UOrQKebRJX14KxA67n9Bw2Iy89s
mBb7gO9PPhyAWFNCJ/fv3pHNdp9zaNgPcwItNlk0+yfk1eTvdGw8wMpq/GluJ/WCA5L9+f7XfUFv
XCdvlFlpOaElRnB7U98kWst1txzjx2GJ2seKWs2MPUJc/IurRnQhrShNX4ca+DSX0UDeWyyfkHZB
IDhVnKM1OOp5cHr73RDbS3D/p21sPLo1aD2D+qXHYa0eybhfkslNjeiRXsPwkJtFc7FCLNtKW9tT
sdkaCtaA5NuTLxvryMlVXNpgeRc/dkqvHrGAyx7SElm73Mj2tHnMje0HHF0KsEHRlTaA1+epJCwA
EUc8GkH6/jlQQi38ijJj9hDi7/PTtmJ0WHuS18gXVti/A/6C8iRon+6nTVmje+oidX6YzHYwgYRR
7TlOi6f/qoF4We9iF7IM7iaztBaI1I7SnlIJ1K8Go/0U5UXy1W2KMfYN2ryXWZ+wlEyjUJOll2r6
4VmAcfGh7Pv3tcRiHw17QeSkVTRRHAqcReID5tu1BXlKNX529GAo/+aV1fgDb8i/01ghqtEJO7Jp
SMypOOjD5IZUo6vkL4GR1h5+Z+OzSUglGTbVaFpC8t//cT0qdLyyNq7ix8JNhoOOAvNJB7b9YTKq
PeiO/CqrYyKb8NKH9sVGa/XVei/Hu90j/VvK9IfWGygYKFZ3cAujOepuq773YEMcC5h9Pi34+Xj/
KNzmMPABKTjQ7lNp167TNA3EgdvnFIYbI1PR0vO6IzRkcYg8L3yrwwsB1ijSndt4a8oGET5wNgJi
Kp3XqxuNTpEpZk46oabuqaH/EnR2K7F0/Rh+LMNwBpQSFuFDjA0wW6xvgAi/at4SCCCfAplm0PaC
uXT9E0KwJdDkcQj3Ur0/qBUhinY8gWtSTxNx2s5o6+f2Zjh5dP/YT9hOk+5GkX2ph0H7GYLV/AdV
k6E491Uz2oeiMbMLCJDqE56KgCrBDQ3mib6g2HPQWG3slx9CYIPui9TTB4hz/UMob8x2bQ/2RRnT
7psXa8kBq5voXWaV8en+Eq+uo5ehYIHCd3tBAqyFWxDJoPJKiQEHbMU4YMBBcy/GHur+KKsM5GUU
zqcHeAesxY0iGY5zY+KiyHKJ49kJ4tbVAetGE4qQVfmeAnq8kwqvDowcjz4VPmnYTdLmWGvpgiGr
iVZCGwW0pX8TDrEHIrdQnjlc02GyrPIMAf6VgPKXQXnxUSHjJaFrtEqz9Iz7wVUY1Ojy0M/KGhTv
qFgXvbeSnbO5sZ4kkHiMSJlpdE7WOzUmRM9EzFdLZFCmmclxqKvoIXbb7IDf8SvRpv+f2h/jrW7a
XO2XdEhTyvV2Qvc50fVnp2onxNRE+ro64v+HoupFwAlvHlTm9d6vJyfvsSazL0WdFsCr8/bdKJTx
c2WHO7fq1iLKggk9IXgvQN2uRwKW0go8cKJgrJLBDxOgdk3rdm+W0U1h6Vt7jOvVhfoyM1lm8yi3
M+hacGtICsVYjC4KKFo7edCFQ/k5LTWtOmSVMf5wKRiBSCFyiHwcEfQ3XTakwf1zuHHaSUgATkBt
hVC7FjLt4klFqsiNgr5utZNVo5NHgVvsnPZVcvYyUQATFGcRSQKmsdotlp4nuRBGhB5TVz8ZdTy8
taFkv3Ua236Kwq7yjqxQF/lO50V7OdPm4FCKeK11SPSO/Op/XOKgh6NCmco4iJ3KE4gmYVGHcHbh
mk99O+LGpokKKdWpRnjPt4Y2Dh+tfEAUfgDDWB31sKf7NdkmzPshB5kv3BQI5Ki4bna03LqJDosm
Td2c0RR7botbv51On87ayX/W0v89hntGbZH2RCjexr6jK8457OP4fZ4s3aOngoZ2s1Y9OXPh7rwD
8pv8EeC8fDMeAZnSQlTh/F0vW+hUYe5SY7uohToevX7RH6D/TMesmsadTbh1DujNyq46JJFbOTYO
nUp3MQnKPs68B4E5xnKgspd3P+zQ0H+4g6F9nxQTs44kNt2nTKMuvUM925quS0XRhthJW3UtCm7k
AHXMpI8DV5uSk+c24Wl2or/bOV52bpmNp4i8CsIDabw0Y5ar8cd+TLM0Us05wYMEBKXtx0mEo2zS
K81yiAugwP5ge914SiRcauccblxw1NpJKBCChN+3vnD0kZgSdSflYiD1C9tjcFOak0OFPGLFv/vY
mvFuf2pjYSVYhusUCwSMJVZZ7xQneu2lmXLBTu5zLrrys5oXn4vOHXa+4Na6spoEgKTWCJ6sNmzu
WL2i6VV4yfNmin1VKRB+w/b6UYzOQEaCC0N5mpyq2JMv3Johxs8opvE5ZVh+/UFnVev6Lh/R6Sdj
dI9ZrQCSBEcMRsmZmmUHc7NxJYDSkOxMng2uhdV6Or2S85SgzN9MtR49eEAYY9+dqe5dSNab6qHi
uv8N0iH6q1Sidt7ZQpvDg/aiq0cd40ZnOFOGmOPqhnhZ6MpnzSsQEIio7eVkhVE1PfWoi1QX002r
JhDLOChf7j9YG3cFnCEXVipyDJyh1fRRuam0uUnjAAKdM/yD9SRZesX+G46LPuIRWbtOWuIUmfWx
32OSWPua19Z7MLCtby7puCw1ePgb1yLYKGLOapxflKmN3uRun/pu3uOq6kTFTmj30ihd3cRUp7j/
CZhl0U/+lj8ujKp082xRHIhswlait15tROpZU3XQZ8NsmEEF8hzwX6+0Tn6ObTD3X70iSqeDioyT
cxZD0aQPDnzVR5ppSv9mVJT5eeoBiu5szc1FkekZrhEUxdeRmlWMteo1kYLx3Nhbfl9n0Q9lGBrz
AAi2Mneys63LjE0ID0BS6WnTXC9LkYV6FmZ4OcUIuV0UCwyYDyt0MYLIqKOfCednPt/ffBvREi8i
eT9VIfp4a6VH0rNu0tHNCMxZK85t7VTnZbT10/1RXpqBqw9OoGJ7CP5wm1HOuJ5Z5lLoqlyLiKXp
4uIfEWVa8qa1JGin0Zds8hNDj7zHGYnA6aFXHRpvVT9aGIHic5MGkW7k6VdhmnHqz43RjG/Ccuif
4Uva3aEzhto6zHS2Zjwv7X5+1FOnbj4mCBvavxWiMEiZRT0R1eAWWe3skDV6UkYVL4cGSDsaeDfH
dzS1KYNTlgQKCmLgzG2EVFBcxBXEF/PsRW/7VK2bgx56kXrol5YVLiyz1c+GAcSy9jJcgu+v9tY3
pczHWTZ5/CgfXS+2rSmtOhp2EmhOWAeJsOtDnFNxuz/KxtEgrgGhgb0fLfx14UII3R0a202CwoHL
oBIOv886OF9OUmrf7w+1OSGqt/yXbuJNNLUU4K6bhSXWATA9THhUHCiYvpIM9fIh+bs55gB8iBBX
ezRXRaYi8JoEXU/VWnEakfsgYvEFr7HWrU29extpcf3wX+bGIoIneWmYXn+sfBmgHnUcQD3S4Ll7
s6mkx0q4+c4abrxydCqJWWgjApay5L//48oNEf6o7ChPgyyKSYmYI3quCfjX2i+yMpwePDBa9TMC
ycNnsxDp673jyHckZ9SGGishLdfjR2KpJzOL5EXTkJZ5Opoyhaify0YNL2XXxZf767pxlzJV8LMA
PymOrDWm6TxENQDbOCisLj0vOKhdzKU2jgnAwq+Qz/qdQ7cxHswLqRwFntaCJXg9P1QRoA8tIgqK
rK1PSPQg85Am5UNYJ9NFFeV/eJno0VIUpmIKTnmtgO4YY5Sj8hwFCCtindHl9Rnugn7GaXvPx3Pj
pDMUL6CJFwNoj9WzxNWdjrHIoqC1Ew9PIVt/I9RaC+oxaYL7X21zKKgYbFUJg1hnEssEPrLSyQ6H
EWPuJW3zN6GI3Eel6McdLcGN4NoGsQtDGToY+vWrDblUWjEOfRYHy2zN5ZsBRk4DSrSwjGMtFjoW
c5ym4Ter6Jb46/1ZbhgWQWWhd0yPhJjvZnNqViZ0CyH/oFrSTDzABcXzenLpbLdxp7/JJgLPc7+I
0DjiLzDnhw6bIPvsAEPJD3ba9/NBMWrz69Ci33QUfe88wfOtTeRE0uQ5Qi0o/nL/J299GLSuYCtz
qKSTz/X2zibbxgBk8C6jsKJDhMfxhSpQ/kjms8eN3qpRU9sEyiTdDiCuyd/yx1WlmDhHoH/vScc3
/TlphEkgXI2nASTJoRBxfBqLdjqJMEmOokGmQHRJv5PSblyXAISBrxD68SKsr6u2dccmVRspUV8P
/1bVNDy2E+y00F3QwTKT8aNrFb/DVAw7e2PjrSOgoD4BHZKUb63Av8RWlSQT2vjZEHaXcDbs9840
ejuP91r7RT52/KHZQjsUS5d1/Wqa696YEEjBrsbM4Ly2igm8IOn6+KzT8PmOY0j6tUMU8KvVDfwf
zDQuyTURD6zOyhJn9gMMWS/eiUY3LlGKdqqkvCAlhZjH9ZfPtbyNMTnAVqxpsrcJcp7/2h4942oE
vlbPYf3t/q7e+MrICrDQLIBEua92dYxgKDLDyIKPjYSG2P86WvIubuy3IrK/Nprxsypx9rg/5sa9
I/FrNOYl+PEm221H/BObbMKrLTKq721YzAfV7fRTNDmUaZf6HzWzzZ27buP0cnRJLDi4THadxtgG
KtSEvvhSeul3Kk3doS0A1tbN0uycG/mFVoE+oaCEkErICknF9Re0G8uurMzEAyAx0ZZUYDH1aBil
9eQLwWnzgdVZw7GKNfErapY2PHhFo7wOMSU3N3E4q8snpX22vqxA7StDIigoaDUC2L6TqfZz61gh
Hqp2J16pT/n/0XhH0GOn5nwTCFvttAymSbFkTPr8oFlV9KWx4vSQGIP4LxP7Yyh5efxxMw6JMkRT
MYSXpE3LB9Er3406Hc+zlo3/4SRS0AF0DrQDO+jV61iMJBhp2GMvWgBKrPVYfVoaLgd3rmgJT635
cP9UbO1QVEy4iySoDjj/9cxquLi4rIvwYqhZm/hVMav9SW+74rehLfoeWnDrDJIbkbHRGLntnSWl
KtS2A9Se2lYb+VKsJ31GddHKjvo81xRYUuBjvoVR2Z56/9ZECcMB/0iI9c3T7xmTPcazwvF30+EE
YsV9LqtCPRiVKU6vX1MqeLSVwaxzHFdnUZkSmHIxFrGiipZzT5/10JqRetF6d68CvDUrzhxviolO
KxfN9efr4kGtJ7TXLlk15u8LVYs4ewj6DEst9rhWW1cMgRNtQdluvYm0R2D32aLSGKzN3nkvlGgJ
+tBUP+BiaBS+1o0teAGvDRC0Hb+PtGb28uutVwMVAWRGHWIU9KivJxuBT1vGwiIxjMNQDXQB8+a8
UDb5reZR+K+I66E9RmNufCVayPesj7aWGt4c1AwK+/yC1Unx6OFJsIhzcYq5eNcV9nSGvW77FHes
r6/fQJQfpVomyw2S93qiTiXixKLhe6n6ITw3qbEcxSD1r1v9P9jZoedN/Z6B+KbrK9vQZ3IrhaFa
z12eatsYDh1+QIdYpJM/ZM3eht3YRCye9B3BMue2ORJZadkni+te0q7uWmxyrOWzwPCpoRJVRd9n
K+P1akrd+pskonqc9Tb5fX9xNwI9QAk8ydyy0iR2dWTmqGsWo8JjRa8t59C0XX4cCmcP+7CxWxA9
oE9J7RJ91XW7DWHFLtdjnO36yXXOozBjDBf16QHFwT3O0Etounr7CdshrcCh1q3baAoMYGXBTbkM
vZoNFwt1FaP0O3obv0Scj95Xrc5D95j3fd78jpTOeloQgHnW6tCovyxmTYvIHGpnfB6NUZnOsPDn
/IsyDk4TZB3I0AOafVHxttDi4q8KHmCJrHWzPNtD2yuHeWwAaw61pv5FA7hrTsrkLP3DMofzP8hk
D/EhCVvdOOvjLCWQkNQ8jHMXJ0GVA/iSZWdtRqXVkZynMfQbL/e+ac44Tx/AMnrtQTcSU7uUSZv/
pS0thKtWw4jlqLde9W9r9jl+cHVbd4e0KHX1MttJ9xNYGoCpJurZSq5o44+4Y8yTXyN2UQZ5N4iB
PoNZJ9gj4QSAtmza4dWi0iY7aUVtLb5bu6iHeXOafa1A6qin+ztwI9oGD0myzSlgA66P99zABujl
maOqpaB0kNaBYqQaetPWEgx6ae8kHVt7EakNnjT0f/SbM54QgoYWFDJ2hup8qDzkxbsaj5pB9XbO
1tZIEjCHWDildLL864urGxBKF5DTgxinmQpGTBlFBy2L3PasJ8AeXx/S8/IRX1OQgWi4DnpnAdiB
3Fm59ACDzjyP0ScLFqqfZrF9TE3TPFI53nO42Jwjfys0askOWJ9sYTeihcJHF3IY24CPFz7rXmW/
wxO+O93fKFuXJUYSUIABq9KoWz14rTOZ89g29CUArAx0hPSIooWF0YLfKE3qHo18rsxDkqvmoz70
znRIwfWLy/1fsTVhcEey5QpS/ObdD2OlmG0oCJc6HqPPGIuVyBs37pdC0fe0W14e0fVVJuFVlB9k
U3n9xBdJ4xhd2tGgIhCc/+q9svpBP9SpfUQmzfic58uIbKcelvmbJVHSp6ijgQYzL7O/ZQjNPRd5
DXXXyC2lPDrLBJletUA04daqmOmHJLLhDiaThR6hEvfNZ5GXmXsY2w5wpdVlSnGAQpv8BLuRfiFU
LZWzlFx7LDwnj+FblOWbJgoRf3z1CkteFZQuxGDBYa6epImanIJUhXLx1OJzBiP/oZ5tw8/Vydj5
lhuPH0rOKONQTeRzrotv3ZDqXugAxeizDuG7uuDurepk58LZqiRJSXip5QEzH5zn9T1Q1TUeK4XJ
Z0zM6UlUIFltuOb+4KHmdUhL0/xVD3Z6QuT/2zigsBv12u/7a7pxyfITqCKh70+Cs64Laz2FTFD+
HNMKHQ3FzHL0jpMadyrUUM5aVkY7oIGNY8K1R4Gfx96URnXXc24XOxvzdlYumYniUxkOOcqQSvLQ
Q4LZSfY3vyIxMNfeS51stbximYzU6g3lYkVOeUlwe7qMXmPtAB23RiGxloAuSNA3RaGkFHpcj6Fy
aSNzPqAkmp0Al++lhJt7RYLkbLRf6FKu8ZSVqyTuhJ9LoML9CDzcwy/lZJjvBpvKt4Wfzr/0rFXb
NwfPfjIKa4mPIMDsD/e3y0Zm6iGdKLUkgCJgGXv99aAuFV2uJJT1sym+IGVIDtU36YnQdKF6M6FU
hyDzznfcGlRilYAfANuHCXM9qKAzVZjRSJcbz55TpCrho6G15ds8zsQFFQ3xUe9Ft1Nh2HhUpAQ/
iG/6zxxN+aP+qGU0LdqeE2rPF1RG6i9aHBunqEN2LVyM5DgpTfFmSl3zEE+8nFr5X8wqJd4EaRUS
nNuqjZrMeh1ZgnNJk/Nt2dXlUfPq36FLpVH6k+8s8e0mpq4hmVxIXcAbXNeTU63Tal1vw0uMmu8n
B/sU6Qw+75z9m8xUGkYCxUI4BtIl7LHrNZ110YmOrsbFq1v3QzMg7d57envs8955FoXhHJaxBpQI
funViQZD401BVkp9UeKVrocuei9MkWLpL9MQ96q/2LH40YbLgnhEaYV7qPnb08pVQEnDoyVFu5a2
xPVw0eyaC37k4wU0BptG9MiG+9GcLtG7wZmEfdRqCqGHpayhkgkSD93P9bEkprasdI9GsLHsJMge
PUtOD4HS6vxAI7fVKC0H5l56C44PmlWcIlbjayp695urit48R63hjDSVLJKJ+3fGxvCSvcADQ3jE
a7q6hvslNoaRDv+FsMU4VB2FJR+bi9Yvs2R4aktQnXWeYwfYFzsFgq2RUR6WmaVUuVvfVl7vVhRZ
mpEHAPH+zK0R4ihNMflmUY4P2hK5b5pG9Eeg1WFwf9JrVhfi2xwn6f7MXiMkXJszhG4bDrAzx0u6
OMNj1nRmdpxLdFn0IV4eJq1Vnuq0N757cz/QNUrac6oaoS/sdpE9TLRKUJf4uw9Lb+diu7lN+WHy
OeR/QA6hKHe9NSsDc6I41YdLPyr2F7e0UbCoF+cBDsLyqfFi43Nv5uPn+8txE2ZQfIO4SEGBEanA
rfZADbgmwrWov9RoYqsnY8rzS+vEybvRq5TmjK+zuScAcHOlyXofTHXZsUEqZE1lTMeMAxjVw8Ur
yXstPZlPKmXw0/2JbY4CdkiV1Xzei1U407WNCQ+nHS5N01u/aitDtbJXjf8wCjkarxB4Adkjuf5m
wsxd1F0oWjSjaz20AyZ5NCD3OgVbc6Fh76C2ipUVSff1KO1smfU8jMPF7HCRqZs5xrIuzh/ur9gt
IokPAywHZJ0Uc6NsfT1MLahU2GHBMKPjPiAhEzVHLN2092kkrORYA473fAog1vOCOvt7UfQIGwha
VvEBdzR37+m72ZqwN8CRwBUloJGCmNc/p3K6uHY0sVxipc90H1Y+Js04pFWxb3uVrtD4nuZ/7q/B
zUrLMSmvSRV2MC839ei6ige0T5eLQnj6vje79rmow3Fn12zODI4tTBjJy19ff3D+LGtIzIUQJloO
len1l7RPxEfat/qDlkglgvvTurlv6Ydz1OirEaQRNa1OeTR14OM1a74seE+dPOBsT07ZpH9JyWh/
gn/7oGuVuERdEr22gyhHppfAH94YasnXH9FOaAaBAlEviiIQBYYy/cGc6SXYntLtXSzy77pKvuVY
vGd8PQmKXSeHroGtNbzw5QK02Tw1oTc/dY0d/zU2ZrFnDH0bSDCYhuMgWAzKsAiaXk9sokPodLa+
wDxWxFdj1OM3xKMuPl5jM3j+YLaJ5net1f09Rp757A7e9C5NqQjuYGJvd6xs0MquKehbvElWN5Ab
dfUQpQT5utDL95A1ujNIMLwP7u+grWEk2dCDdywdvlaHcSi6CrMXtiwbDJXtSMyte0DEf9rLvfcG
WsVEmaYXisiN5aIVivkGLypxKrL81agrmlt/TGctQoPrDvEhVGD0i93Wj8th+VCb6d+hvgxHoel7
FNmbp10Oh5ms5PxIA2456T9zliWnquioy8We7eVUFVYbJKY5PYzpIvxyUI1gxEbg+B8+2R+Drlay
RH0eQv+wXFxr0h6Wdi4eIzHqO/vv9tDhxknBi3+kGqy6ulqQWI1Me+EchPo0v4/1WZw6J60uEVSH
naFutwYBu8dTwJnjZVg/toqSxl1rDsalVLL4aMYgeMy+3aO+3U5IjiKPNBVn7NhXN5asWII5FMYF
SUZo2nOONJEx1X8lPdX3+1/o9h0AsMLGgEEAdPQmlU1NPQ+zBD2HGZd53w0z9TQv+Lx0BU4w6Gip
X++Pd7sNsfwAPo+pEBwNXp/rbdixu3O7j00KAvnwMBaq+IGZEWp0UY06XYrClfCBsqo7hZitFZV9
AuxU+XrUl66HraAIO3ERmReAnPERpN5wyDWa5ZViqDt7fmtFqcVIOAXLCgTreqiSTE6oZWpeBOoY
Qdz12edI2MvTkurzb2+mZLtzL8pDdP3mgDUjaOI14OXBL/V6QMsrtAQ9RdimetL8xD/IEY9Livyc
b9QFBlyW3irWQ94UjpSAVILS1Ku/73/VjeWV/VyiJMIJIt3VSxTqY5vXCU5vS6gpPpJW9cHMQu3k
uun0cH+ojRNIdRvEP1PeaOwiBkaXKirsy1JB84cUZx8X1uZ0f5SNjwg1RorloYp6S4KDAmoVA9co
0YpwaM1ZxXmsrf4IcRRrkHxClfX+gKtp0YnlYZNiQ3R0uVjWR94BBVDSYcoDKivukxUWxJlmvJff
bYwiHcWlYStBLTWI662SN0gQzW2OnTjA6WctSprjUrl7JM/VGZdzQcuN0JWGC12sm7mY+L/WQD8D
Uyt7H7kO7dQv+S9n0BZMw2eDSCgCCbGzgqtj8DIqgBiSOmrI9HFXVZy+6zRYFk0ejFZSfkppYj0O
oZGmuFqlledXmZA04j4BNa5ZkfE+c+mn/ZffACuavSk5DOtSmWKY88SjmgfDrLofLazM302h4+C4
EqYHO1mat4riCd+e0+IbDgL15/ubaGvhyXVo55FMk2/Kf//HG1/ntH6HqqkC2szaoZlH43vo2MIn
PusOuqKXbyGHceu9elQkA8GzAICiarHmbCxjM7UeCuTBAtnsQ9Sp+oOwp/YLIsLu27TOfidgML7d
H3NjI7O/6Ng7NLluqzdaVebd0gz4ElTCeCcqRfixouaX+6NsbCngBzzAGLOpIO5XlTpEzgHICaUM
0Nlzf7giTbPTKMasvhDZNNGxQDmr8gfMGfFKrTyrOdVt2CQ7dfXV5So3Njg2SvtE+rSx1q2tsXO9
XrPyKpDFhG+hOfw9o2aFglavf7o/361VfQEdEiFyka9fyVirl6VLiioQYdidvTyyzosxZTs3+OZ8
uONengpKy6tLKG6TuDGbpQzalNSTFmSDi2bokKkor4Q7vSydw+3PcUTQEtOv6wPRWkgtlrEoAseZ
9C+jkcMI7RXO7ltbmWQErFeDHURpnNZHCpHWnlnjxoGkNEMlA0QJlr3rOwldNpC0SVcHS58hGY46
e5C7dX8aK7M49oVOxDN1xk6ss/EVASg4hvRoAQK5RlmNaRWVZTpUwRipxtkI+8r3pnHPn2XjK8KK
oQci+/gSs3q9tEY9KOT6YRnEWm76WVLXD7WhI1atKHvSfuuqkPyMjEVBRBroys95PVaWU7tXFU57
i2H79GA0oWj9RBjF+3zElfxcAzx/iuxmmI9DrU/Zkw5jTzk1syPGQ6p65Z4i1dYSo/ArPXkoh2H9
c/2DpiKO+kWbmfwwlX8Lfewgw9vaHupkcxjeTxBWFN5ojVwP009tJoh3qiATbfMhwksjQDhQOd4/
9avKzMvq8teDSJR9kBuyvUhyvZk8DKGtwctQyqOYaR+Nok+1cxfF46M5x5Pip4OSPlS6W2in+8Nv
TNIzSQeoh0NBYsNeTxJRQ0iq7dIEtD6MT4pVjY+a1+/5vmztIfy6CMil+ARl0tUwdBpG8pKiCSLF
VD97ShO+qxvVwcNRaw91ZiqHuouVwzAs3TnvNO+gZ5P4hCd1tpNCbhwcerQQpulZIuq2TiGTqW/0
Lo6aABRI+TzYVvmVMpHwXSMadm7araUFc0K2CpKA/8qf8kc8kNbJMmmpLYKentZpKCHPsYde2YKV
YCWCcakDBemEyG91E0B3DhUy5SxQnXKskM70LGYzegNnlOdTPVOKb98jwDXu2dnfzI+RiXQkNgES
8A1YPi8JhVIBMZB6ZfTR6OB9Q0/td2iyW6MAHuIBoRhLXLl6REKv6UpXy1I4ZE7vl9AeUZMUe2f9
doMyGSmJAvsVf4SbDVrkUUKEGiZBNAjO+FxAQvCtpvDq5yFDpfOzHneL+jiOemucB3VIpL6ZVSon
OgBLhnypl6Z6cP9sajd3Az9KtkUlIZcEZR3bhXXZ6vgFpUFZz8bEu6USPs5mVNAbndhwJ7UI56DG
R9XxYzf1/jaIfkMffpiavgnx4KCR1WWZrzYaKdNkG+13bYacdF5C7Orbps5KBJGyZI+pcnPI+N2o
QIBBhzBKiLH6ZmY/lPGQGlmACsz0JrXLJJiqPPzQ5IW389xuDkVwAZoaCZGb+wt14NIqvCULYCNl
l6WNdX+qMueCVuTn+19jayTuZ0l3B6hKo+T6OEdFBYQt6lIOGiYKndF0QR5OeH5Gu5rOus7f9UdR
4eVQQ3cljZOFKG7N67GGps0iT02zgFhT/6cy6ZNBXTO8zwqMLjRnu7z4IfgGP9JUzfCxhHXr+lrU
q98huTX5QTQ9LjuCsKd/a9WD9aHLO0s5YdrnVIcJTctfahiamj+0k/Glcodw8fW8AG06Rsa8p1C9
uXAvlXnQRbd3vy5A8tNwTwNnrPIDGOLUF2ojDgONlZ1kaOuyIIU3qLZi3HJDBommMS7BLaeBmWB3
sfRz8gR0Kzrf3wlbo/Bkg3NDrArvwdVOAJDbebnjpIGdeu4xjZE9qpLZPr5+FE4+bzNAF8TMVk9m
izobxfw+Caxito5oZRtneIft61eMGxzshwS7StbO9U5L4KvEFfrEwZjp0XtMa9ujZffF6y9xRiGO
BFAuBUtXc5kVeyyNPmIUdW7QYwyzsxmOe/agGxuNPggVMNTlCafW7Z8GO2Gqfxl3QSlm5+REWVv5
4eS6pW/XvZvubION25nhgE4QkRFDrd/3rIiRYOyWNAAeMl96jCAhkeSw8rzBW75OWtyeEjU1fqp5
updZyR22uh+Qh8J37uXau1FLa2PHlgWVNKi8xjg2mIApMJ+0xbhMrlq91eJp/FICdfu3UzLnH6Fa
/9zfm1vjU2Lij0pyjBDj9a6xQysrS8S8g6EsqvlM1Oc2sIfz3g1sL8uit6kumg8t8Lv+xI3VlEdj
cbM9temb/I402eM/OnGl1PZf7d0cCywjFF0WxOpQPBjYBygnaavwsdPS8q84SxP9UZjtXol5Y5sZ
lGpJP4gk2WWr102p3LHC7bkI7NEy5kPolsLyE6rfYG+hMbz+gSOJ5KKRJSXy9nV8ZzigMSw8ICsx
qrqvLWbzUbgi+mcyZnsvpNtY0avB5Lv0R8iaYfZpWeiWBk6fFW8UF39Gq2uxuUw/K6n6rZKq3vd3
0qrUK1865AFotXjEkExw9Q37pBuFV5tZYOVNNvhZno6f2rIA6lRMiepKJaVi2nMv3Hhe0THmiqDR
T3FgjXTFv0hB+iXOgsIVywdPLBHSY9N8QevOOEZ2OZ6HXGTHKbW1C34OwwH8Q3Mifmx+4XK6R3/Z
WnQeRnDp+HAAiVrVudg9ydTqLoGFhQ5+qw794+S59VMfxekxJG8CLp5V8+svfnlRElZTsnWIn64/
NTpOWWkrVRaEXbF86CoAYLiVu79e/3npxEAhlAIp9jp6R6JnGruOQGaJXeVcKmF7RpFA/NWAPviY
oaC/82hunU3OCMeS88JRX20nuyM8bz2FtTSoNw/LVJ2sqHcfFLt4remN3Lly3TTqoDw66/dZnexJ
qd0iC+xGtzDymn7VprYcZs/SDvcXcSPeYCTYWB71dZwFV1dA2iaKkgPaD+I+LZ9URxkfQ2prO+XW
jedMKooSRUtWGTbs1xvCU5u2d0YSLTMtluFdGbYRxqlesohT0pdpg11LZOhHL5yE81iiLP3v/Vmu
tb3kVYBuBzcBgkjEVuusYTFbx2kXQvmsdBFzBDmuorGO1gAK/002fjO0xPkfZ1fSHCfutz+RqtiX
q6C73bZjx4ntOL5QSRxLIAmxCSE+/fswp0m733TN/5LDZCo0IH7rs8hvba9h3pZhqG5pTZxim3tb
qp9c3cC9vYHT6liscRO1u3aF5d0+73J//u/fDn5pDnIAcsBH/hNwxm3IB3w744iuRsha3WC4ceHT
OfPWseTGIQbJAQXNaWScqwjTX6CrjzXW9wc0NnDjWV13YR5yJv5uvSUOMfDrmJWevHUoCLXzJgt6
jO2QfvErV9+P8VL/cF0mn/pNBP3Cszt3wU0rCfOCfzaWJ4c5BaKRcDWzI9G6L6caWprTwtynjKzf
Qyy/d38/Vf+UlielEip17EaBdN06/JPSs6uyIbB65sdJ9foBou0cmv1QhYhL7Lzbr76tZv0pq7wE
XEFsPK+sWWeM9yPrrhO3BvE+NCKDTdu2cvvRNCpUwAU03JVwe5hD6jnBqmJq2s3CZQl8YIn9kLNd
ktehwFQ7CzGHAceH0FY1PoExIBMQ0N0kePbSU3qfpw2BPWuVhRMdFtmEJfx8Bmytgb9M94O/6Pq/
x0gMxFFQIP+hvzx9Ijpooww0VmjIuMjtbCYstAfCsKym8ZI2+7mXja0qanF81tuA6s+YIvFXm1k8
+AFL7o4VrGEep0nLV3AXvaIWJPhfThdmmRibQDMKif3kOFfgVUSKGXJlfZOWTId3zI/Qb0bjfL2u
5JL04blvFAvPzfpjYwye9jWrEp4BeIdcVZ43lnUYs7KDL9KFyHwmqQEnDSmqbUP9cTvtQYec9XlC
rvxg8kDt6v2bUQ3jFwiCiK9//1zO3dC/L7W90H8VgCCIQZ05g4zSGMqpgPWHOqQaYlT/w1XANMBQ
AJAJiCj9eRW48ix83hgzTA4DFZiLH7DFay5c5UxC24yW/pF+25jMJ7WArPki/ahlxyoN4cUgfLID
Hbzeg1YbXKtk4AeWSa9kEjHv7/d37tjn/6DyInA2oA365/0ZbwrAO8IXZhZXFyM++YOepU9zgdu1
s4ovFAjbqT6JcRhd5uA1bNCyD5pDOWhh6ENTSJZFjjxEo5/tBcZ/e8f8voCGigRx1l0CBJ69KAwQ
tq3Q5oNw8ngnLFtlE2f8aP0A7qF2nQsz8PgISRp48ul4usoxU72QPc58CpB3CkKMnXHHcb6d33+d
z3RM+oqQEXo3WevfdSKZ0Oym5pnMebj/+0s8eynwqIDORZrHJ/7npWB2kcyZRP5t6zrbm6SSVBHF
7mDz+vY/XAk9HiDkSMDxKaGpaXMVqw6KbFncwxHPr2GggAWbVt+Vqewl7PEpcHWrs0DwQYGHbw85
+IN+wMJ4NwnOj+NkzG2UEbFPI6lCmmUs+TpaqPntYrWuqoiqMXqNdNjf9qtSl9az/88P2ZZf+Fiw
WtxO2L9eJuv6tNcSauS134cl93tx6GDJt7dBp3d8zgl6wH7Go/B1VkA1C1GpMsPu7w//zLcKNE6I
HAX2HJqw4M8fAVZPa+MFeuyjMJBSa9I3FcIeNE9EjMFKcske8NypQu+JGSVmFtisnjR7UtsoqDSU
Wsk23yv1YmrQEyf+cwI++pIw5ZlojtOEPRemyBhYn27dFr32HayFyVWtrC3AzBuunfC849+f4Nlb
QhmxqbMCF3yaBJ3qExNLkH+Xrh7nMgZe68oJ0LroPNXh979f7OzrQh8E/Z1N7Ox03cUtTMt0AMYh
B30LfkeTxpurfGxBGu2XdkVfcCHknLviP3aqm0hjlJ8u9LsoXZBbwGEHEwE6+VmkDGAMcAa6kyRx
MAqUKr1k4nruxaG9xAp/A4V+gKD2HUGjJg07NnWDz1BFOUgCyaWrnIvgKMtQV2Dy8HGOXYFbhNUe
SvGhJQZAjCSs+8MAwtoeKvPTzYQtBEyRQ37J4fHMgdlWzdDXBOMPZKeTqjC3GC7x1sOxjBv/mnO4
c4vQprQCbODCy/tgNLbVZRtwYVtFgdWcbG/3XzEGqt+ry5u5Ps6cKe8QqGqCg2Arq7UwNhjIc2Xj
PtmHKlD1VZvEpC+qdgQyJlgrQGO8xsu+ehnHHpWJUF8Jo+YnqcYm2TdxFXsXCodzT+bfv/YkIg7E
NXIaFbRFABwpIzdDvM5OAU3Rw/73mgEYCuyWoNbuI82dXEqODfZ32FFj/rPOj96y6kK3WB2HZOzv
4f4dleM0mcPfv97tzZ4UKhtJChUksNXo9k+aP0gvw4VyQM2QtnnzMFkf1ovE54URYVBkiSQlNDCi
73g9XjmbXD38/fJnPmWgcjZhBswatzT452GYNU8m2zB+TII2bEs2SCxOs3hSwYEtMOagzkvNpR7o
TBmK9gAgKBS66EpO+3gFQTIAMeGmkJOgvoHf57iPrRV0JdLHIcKI1RfdDKgg/4/Umy3RwwYaGDp8
YpjSn97uwrpGBMBgHklXJfewyuuw8ON+ETRDeuHFnnuyIN1AWWoD42Et8ueTTV0CrJ7adiENLM+p
6EP/oBIRHJIOk0vm9euFL+XcUwWXAl3RJo3wQXO5MaoJgRBsjpzN7JsdRQfAVd/shth36XU9mlxT
hMx8j+6dqAsX/2fidnKO062vgEggSga82z9vNzZ+ha12jydreGNAHCVRX0rwODjcxWF0AJNtPWPf
OTNehhNaXmxBuBfQIczae8JH+8QGAlisYMHY3oNyOsRFx/zqOg3NJB6qqp4e8iEbPkGT1wuKrsu6
dT9ksW4vfBFnEg3opqAxIUImH8fvy8D7qOkxHem7ZrmPXeczamBBtf/7h3fuMjl2JuhPsDD6MGUC
7UlAgVDyYwvb09vMQFSpjdJLIqBnoiekYyGZgSOI2expPZmM8WoSm6hjF4P1UoZgoEAXm3RAyEUY
C7/+/Z6CM0cw22zvwKgAtefDEm6GyVMntmVJFY4Z21djt8wUCK3ga60ia4qEdy2jOKZTcHCB6xoK
fc4cDOtxcfJVBXGz7nEftSxd48xbCM23tYiWYJBXqU7xDyyKQIHe5Fk1HvTKlgcLaoa9jzzO7Ncp
SZgoYAo6D4XpK0auoWjbI2PNRt5EzLQPYDat/YUXeeYRg8kHER1A7zBkOQ1mEEJRJjWhQrXcqrWo
+tkeQhbx7mga/HkhR51StbcIlqH7R/Ta7MI/xM5VttO81kCQVvXsZwV0rqRfGOUNiraxZKbgwaRe
pzoS3a0H6rh36BhpLE1YigETcKVjRgn84Q3m8yF0Ge2qur78+zk490jAiAOuHzU9hDBOkkrr+Wpd
ZuDt2ybD+/c6syeLG2ks5X/UuvzncYA0CtgneGRAfJ9caoo053B0kUcIpfp7iKFNv+Ax2BYmWNv3
/35XUI8G12PbrmLP8WeEY9t2u4MEzNGbdLZ3IkzKCTonRSLax79f6dxnhPwEgBzGs5DUPRmW2EoY
sY5KHjGNeYULZ7bLoT5JPYimPES5nQtYuYjS+l1zoZU4E5T+cf+BShMUjT8UI7BLZZ6K8TS1nrpd
6Fz6yQH89d/3t5sqDKYyEPqCashJsSvHSLbjMOJ4wK7tahWk2/EFfl/E+JeU3besc5KVcCnMI5GZ
AFE6LenqyauU7zW4oYzxa65sWwwJOrLaOB8JiPACFH/99PfXd+b450BA4IQAjvAR71xNmwHKDOpM
7YYRYKixuml8GLbptL4AIjlzUDaeIQyUUGN81NmZ6iAfEI3F0S5kXo95ALnea45g2hV9uIDdsTZ6
We5mQE2Tr4xlQXUpHJ2pcrZtDIIyEsxH2MPkBuUx7YHA40X1r4pgZn8FtZ3m0U+k7OmYJuoRYl2Y
1EL6r0m+ENeBaDOg4k2oiaP6PpgkPLdnKDLcAOOVpajuGYuorECv3f39vZw5DGh6sJhERgQz+HSo
VKfRbBqBbVqHkuyggiWh2hPrlY7DtZAK9X1VL/MFsvfZVwSQJrpJzJewZfgzamSdtl6VzuJoUhl+
93Mtn5xuLfryiB+acRK3Cs8X6c2Lj3+/3XPDJFQY+IqRjtExn14a0yPXwgxSHIPUcU1rBSo2BVNl
bQoJKfa+RKaREoIi8Lcu5ln4IWzushAU7bknX/7+Y859E6AAbNBxFIdYVP75GGBij945jSXUJ5M+
o+jvg5eaRf1m3eJNy4U3fSaOgSUDkgxmsVv5s/2af7W46LIV1x0SEKB/KWgOI4QYoS9X/vd7Qr2L
acRGX/ugQ8RQr2BwaHAV6acPANGGlHuu3THkxQs3dO4zQzGKgTZo2NtI9M8bgvug6MmUgMEWV+Iw
KpXWRbjw9NsiLA+xLzDt03+9ObBwgSMCngrFHCqbP68IUWCQ9vNGHQMJ8XaaRXA3hPRiN8VUr+tF
X/GPN4hKGNtPDJYThLNTYkoLk3VLKsSRbM6gKm50Ay3pVsXiWYAD3B0jNWZ9MYEg2D3k2nJGqyoH
fNwNMXGHBInYYT7M5mrX2qThu6SPbLvr22CqKGwo+ug/vxAoFkOaaas6QG477e6CEbomLWQ+j6CT
D7s6X+JryKl0V/ikxP2UT+uF68V43H8mMgDLsZ0ERgfUoQ9mHsDTdZi76OZYQTq4QNkxFE0GW4c2
nNOrv795/+NIYht9bQNSDKNA8zjJz1AOg1+aP8kjgoobS25mCLInmyw1hYqE96jRtn+v5Njrw5oO
tSkc6BoLBUe1YeBK9x3cnSfFkxug0pdr+FDnbwAxDYYO+eKBx8CsZSWorokt58YiG1/4/dt8+uRZ
YSHyj74mYKJYpv55dNMVGrhpDwBVnfrD5wrjtp+2Ql0HqmewJsVQxdFvNI45WFAqRwQSadR8VUIo
d5u0EhrJHHya+kLRc+aAb4i8DU6PwdsHrXI8TwOnuS1V+7p79GuS0NDm+W5Ws//UmeXb3x/Cmctt
k3sEXNRYHzXna+JZK+dagjmHfoRDtfzONCsATXmCoU60NpdYMx+TKz5dVMUABGRnsDJNhBBPRAzs
Tz3VXywHJnvxPAfyfpTBGtSZK8idNxfqn49xHphmCLLDlggFK3bqf75psAE0OGxiPnbC63drNspN
Zzq9kEi3T+zjkYJbFppaVDngz51uvhJVV94sZH4c2RDyfQIWC7trXRrvct8RTpUl1i8sX9Lv/mT1
uOPxMqYlZBNmR1VG5jeYsLTBRktLXqYlZvddJbm6i/sRXmqDDz/2W7BKprGw7eI01swDZ4D0BGw8
VK6C2FnPpmX+PNpWJrRe4TNeLKKScB82nhqgeJ/mPwZPkpeoj9VnhSzLMMYLqpeMMb7SRKKsKgE7
JO8rlM1c2a6zvvMVm344t0h1m6/L8iv257kBNSKe2yIU4HUUuBUuKRT3oBkIwNj4vH3CnC4Yi8b7
foq5K9Y8deIzlMrko9cq8ZI2gX7xl7UZDjyQ4zPPMNfe+fW6rlQO1sINyFRC/IZEDNdHg9kQoVku
uaVdDE/Xr7ZqJxiIgBspooO1CVYnOTGu+8HqEDNC5/r4C/F09rO2eR/vatTh9hDAmU1ARkFMw60g
WJXeKtClWGniRYobo4jzbgAaD8Ofs8xrQiGuZNdfiGgCalu9DABX99e2KurcyU8qSAgy3jB0/mfZ
Vv1XFZOKzWCLLLn3ti593l6RoLfhpybU2M3CCnjxAoTmlLRyOMJTG8DUtyDjJimAw2oX1Lth/IbN
QpvcoIF3B+HWfizM5pVztWDiNF/JbJZvvArMCxbGqFQU4AxPxoME99Ui8T9QoCxtWzaTCxYKhcUU
xkHA3HfwwuO2LwAgYu9Z24VRAb5js1LTKvmqHbMgdytmsbTos+wLhI19CUSY4t/6uOp6UMwG+X2C
oqssgmxETe6Q7HJg3ADc28F8RPUUaB5/pWqVgOrIoc2BuQJj/q1ikF8rfB9gD8DxmWMlcGq5LDHu
XZ4rx/07lDHTd4CIpnbHu1EMu1kyO9ABXneGJpD7l0WWQ+q3GOJ1fMc3Hpcz4BUPbszbmtZuSm5J
azJA7VIsHpX2hV+gExFFU3WJKeac1w9kHCD7G0NP2dA06s2NaDKpYbaph2fWC3nTxGF7IK3qfrow
UfkhEM7vyhG+GbLIIUL8UE86aShpg3kpcPxFA5tEKLrQYY3T3/4cVi8rnPKudbPUyw6sGniDtZ4M
ZTl5yDO3vO8DkEtEF11zzKs19To73pi6cUDupqx68FevfsmRQiVk1Wv2VYuqefTifn3lpBnXIq65
74omqNgvOCFxQutglnUhwLJklMCGzJWVSNvsqvOn5TkM+vBz3snQ0Foz8byINX7KWWRssfYuuTMK
yNKS15n9pSPiAmpmjfnlkGWag8FlQlD/x66BgHeqaq/kenaG5nqdCf67yXdNZoYKThO6uYdAK/Nx
Z3XaN6UZddyXoRtr9wu0PXzKY17HvNTY/8krMvXRrcLK7H6teF4qMNShZALTSUcBO4zWAhrFsy41
lnuKKmj3FUqO9gsJk2Es3WSD+4iFEn/E7VCqbs1Usaw25oXKTftSi0G+wzY3BG247Xy8XcfSCaew
bT/3Dq72Rexq840zObKiX5haKfxP8IHMwzJBGTpu+58ihukVrRDMVDnCobbaTzxJnhOvse9jksnn
sDVi2U3JPMVFPib8c9yRhB2AJwcRyLW9YSWXQ2wA0cIgsETBn/uoclg1UstIcIhGodg+1Fgi0ZmN
w6dFBJ5ApFP2qQoCDL/aCHUz1WkT/qq9mvGdGyAYtRfCZRjtYPvyPVzbhpcZRmWwa4UI3NNIeGUK
VSfxN8z3hmnXEDZoCl7m+k6w591obEu20tUn7huMt9uhyBlRV0OEprqwvfAhNgFdVlEmODM59UnX
fgbHrXkBwAIYsHmc5oXmuTe9Mlb1ME9qtfcDfhHTNwmsBSQMxkC8ytgl/Y5B1i+huZ2g+5jWuFbR
1PXGsQDbLKZNVXfvtgaEqBzipFG7eV7StOgzT94HoAM8+GAlLMW0cD7BdI2Hz2ByYwbp1SbrnqrJ
SyYg0ub2x7oBTPA5+mTYrayFdWKQwmkw8tXklXB6m4YiS/ny3IGlg9IUlrUx3J5aWFQLaGtCDwUu
Bj5dhwDCmRjaQuM3adc13WXEpsDgpATwBeBUIaIaRZ07aq+Kq8Oou43xl0Y1HkqwYOJfxEIEpGi7
wFe7xpLgGeMB3UPs1QKgZ7QO30aV55/APgLdMHXguNBeadPC21K6h3CZu9tY8DGlERsAbkKKFPcu
GNxTpMX6pGWPswqhsOQ9q1DH7fSKchqxQwTXSyOg+SoHlvX7aIFtHc07MznAKiEHSkmjInkb9nN0
rJnhP5hGWIA7IueicM3cP41RyMW+mUFymTHm19eQ4ll7rH+i8bh0o/8D5oMN7DE6/AsGau81wrzx
2K4dUvvezWsISW0QezBNViPCoDfq/BNIDhUrnXHpwQ/asS/CKk7aApqf0++4rWRM187jfN+4KVX4
ylj+DhL3AAtZRBNCV41sWSjAADnMXGtYgWIHrd5NncwraguuMYvWMnLUB6xgKnw2MEl92+b3nHGI
pnguXgonYW5Fo7BvXmZp+G/dBXYuq1RlDlNtkjyw0NP4/mMStdg4yRgFBlRNAVBCYhU93jONTDve
r1lgxsKhZP5SEdDh9iNi/9EkS5WXi6pQHHfIRAFmhc5kgFPXUL4FVQ9ZN0mq4VsQ6WAFCIeJx8Gt
udy1GgBYCjep7L6D3sBcpkuFM6mDaRmvBNhqv8OWtJ8FaWGoE6tI2YJlWScK2+TzUjqxRS1sMdzD
wnSdXDVBU3+CVBXsK0bY9QHPEQ/zZwEHCXdwGiT/PaKE9zmDI/yCosB3O21Ul9+hhW8eYG+B3neI
+lSVbewAdXNkg0sg3zhE5JXJbufVnpxoxzykHTi28RSCONKrbwlhnabToGVXWJAtkB/npcMnimj/
u12n5jPk0tD9+xGHZyxcSdbgap3a5S33DTuMSRvn+F6m5VEnTt9wF06PnqeQBiG5j/1D2499RXWA
CFvAT0JZqiIPyZ8IAZmULAXuIBls8l1mDb4wbx3C66pR2YQ7wOiTVgOCcuFL28E/j/BZUxbo5BN6
uXqhKQRsuzJqQuPtVqGDoFh4j7g4hEsclwDpAEYkoc4Q4BPJs3uAgODMkVa8EpRYV7U4fpzcjhCl
ULTrxxl/Wc/5vZbY2yHPpHAVrmxu7WGesDPE/kyi8GrgGvC7C2JTg5mPIhZwSgWjUjkGOCuVM+IN
/rdLBalk7n9VqmNPJDb5Szp6SPJMIqabBjZPB8t5NewHuGRCmigJ/AET6o5ouNgsCcGBbwlWKEmr
X+bcmztM7oS5gu8rb6/kUoePajAyRP/h1yHthgCYxtwMfrv3ehIB0B0Do1FiqwHxQ8+21X2UbZbK
PMKmGFikGFKX6LAkzDpdwO2eY1UzQYOMQAZ6Ab3MUJLE4qcJ2nW4aiNOvijlQaRoBFD9yd8AIkU8
QECNNgng4xToiOCqVWTB/g4KsLAeW6z5mtdd7xViyubX0fPZLYeXjCvEEMr+Cn2y3xSgVCCTEDQ7
AuWhiu6GqGqxG8y4f20d8e1BAXY3UplZ8wiZlBi/2osljL5c4r2KrmmubVJZUbQpxEqLqe+Wbz1A
exPl/phYGAGHy1JwM8wThQxM1cFx3Aq+8w0K8SJv0dmUOKp+W2CVNPziIpqhVpTXaUORZYj3yScA
gtygOUglDSCbhlZqDtSXvq71SCH9E/wC7TxGCZK3EKtO+07tbNPikEUwarEUgh/9ZwZIo6ZQHqh+
hsafntdODUu5oPho8Zy2TmBQixrK2YkJg/NsEQOtsLQE+qbv669js+b3ICwg/6+JG+x+RJkU0abP
2a+pD6sfWHv6qoiz3puLpIo6XBYywncae6S3IYpRYXMv+aIgGDjQlgzijnUeFrCujZcfMBSCMnzu
gwddRLobbelQef2MYn/4timMkb1FPfJCVt+8Q7VPCXBITbYFaeUmKlC9/FByxu0Fo5sxXQYP4K7C
PsbuAyLrX2jRlnfZST5iISBxRCPVDQLdxNxb2vAIQbhaYvxga32Itkj0GGrEiKkKp09ANMRRIdpO
/oJ51PArYjmyhowg8EZ7Pq51OTUkeokMerMiWlL7goYWgQwBCzjJDOH5VjAV1YXz65mXKPO67fko
SIpMq3Sv8ZL0HYV9D3rLOFjDVxBFUfmQep6WUsS5HMBfmvVLXdX2LTYKUI5GoXWiAKeQe1TsMdpX
08vqMPfKt9SYacFrlnFf72A0P4K8AJzlhKy4uO+qhggdndLBIwUSfHNdwQwF0WYQ7iexrL7RwTI2
D60PKJAmKnnmIIqLfWddDjKC7vLwBgLodVdmo2KHrBomUaLu7ABg8d3cHdQMeQa6DC5kqLMr3QJ2
Ehh0zioK8FmrRRZelWwDY8WQxuHMMvyGaW4mqHVrjR4Qsz+525L260qiZaIJoEGiRIyu7pY+rN+T
ZIqaMh6J/DIHXt2W26G+0fBSQeHeJ15fgFcQwNKhSTFoGyeg5yyqx6+ZS8xQjNYuXgFICEH6I8K8
iWoFJy0nq44pmtzlqm3y3qcorYYnlrlsKdIGChSUDAP5IZE0flZLol9FyFaoLsvcIPbHOkZHnKDq
8qPFzxD+OpIXjezGb06mcQ1bnWVI98j77mvj6foHYDL9A/SX1OuQrH56WGa/n6DbGqFRGhPXIWOo
1uiCrypF+FeAA1OFDgfNseDRD2OG6S6scV1awxHkbemEkui6V1tBR6AJkWqQq+PC6xf7WeLvvsia
5OSQKN99r5TKv1Tz1ORlRQC8wpfQD8jMEQb49B+KEOWANRznplp5QaQJAQfL1jgorW3rJ4Ha95Cr
LH+1axIhjudtEyPeQaaedl2V/4bmTy8oisFh2OVDFck9dBGypggzjoDqKqu+oWr0by300w2NutiH
G3vqj+Nee332Y6ka9xrZYLqO/U2jDtat7g3hGmclm2JcMFemRZQEYpBRHyOAt8nF2b1J134tIB5b
/0R9lEfUZaS9BiljSjGlMEAcYB7QV0ferZgjjb232kOT2wYje69B9kjWIc3R0Ibq0KAzX64GeIwR
kOJj4u/4KMdPwK04V9RTVmskph4jqJYwvP2mN4OkY9BKpLPQ2eyGdNZ7Mnww96B8oxhaI8VvUTSj
XXNcshYoiXGGIfUcYGBXryREXQikn6S8g/7+TsUBe/DgG3LVBoH+YtdxJDCzgO0Mrfxs0aWteNrR
NZttC4GILKsLzh2+DgNKBcZlc+B2WcTlz3X281ePTEMD373cx0K2X3ND58wFjHYZhuSFMV34GHqz
fm2mfIHJ6ZBZi+Hz2HlH9I3GomK1Q13A3c7zC47BMqNxBtlVFnXoN5K553ceyWVfoKLjZA9iIrYd
4EHGXxqe+G0pAwMt3RADLkcjP4HgSZMu+i2RM2z62JyuyPV5Nj6LZqm+2CWsqhJLhuD3iLu5E3kA
PmHqy+xhqacFv1E1Gxs5SF8rQLIUFQ2aMjpWGGrTaMjZjwlyjqxQuu+QYRjP+l2Hrv13ENqMl1On
NdLKNIcrjbsQtFANYPFdFSrk1B4DmnHvbwy762nt53siG8WBB5zyz10yGARo4q0YbKRDOJUE09Z2
t8aa4DBg4+1TT63BtTY6ifCDq+QFWi5gs2VyVg8k8vkn2IMsCSZ6i/6WOjNGhZfUy6NtAobnxVxy
TQZN0mvAjzMfiyXDFojcsjS5ho/58t5Bmw22D8DPvXeRw1iGRR7krBXgKKhXJmneutiagbpJBLeo
zJw5qI3qR/MaM55iabvlfkAZ+9rmiYFODZbxTzns4jga8rHR0IM02St86+TjDG8FpIoFMqnAQWbo
xcSq5895rhuOTlsH/i5Sq0pAqUq9r1gIkuHYTuitaV4FyZ2Mq/AaQsN5QLOZmdeFxeonKrjgPVQO
uwAOH2GY03UhhHy6KhUcFdvqD4eqrb0bcEi7AcDqSi9lZln3ow6Ny7BCy9kIEYc8GXfTyobnGbO2
AMU7E90OtQBGi6lZawhGK96/S6/3RuyAKvVrHhjCp8TMNittpgm+vHVRn0fh83cgdNBjB72ZH1d/
XO5dxO13nI/wSwITup8cU05BlxHoUEhjVv2rgl7EJ8Y0Cw6rmNkPh4oxK4bGYQ+Yp2jG6CoC/Y3Z
uf2+Ct97mVu/+zpAK+iFqHFIDhb4wXvw9dMfdc2qDrKITjRljwlcW67EXw7ApQFViCIz+L0CBf59
hIjRi2wXtRSQOkLjiko1eFMOc/4SSlIJzpzBR2KyUEA4z/PFYxJVkM8TQQVQSYT879Ec0sw5dUrm
QxF7y7Ic8gETFpQtenrG4jp4aNJcfzUx1zd+X6fialKex0sBbZCosEgmC5146MEFJYBPInU2Yo8V
6R3DHi5ovtmcE4TNxcLCQesh/t2S1GGcipXPy1obKG5yWXcRRtvC63bY+djrLrFLCtRDOj37LOA9
ghoL00MLCemM4lwC8oy7g9SAM94tAhHCW13pCpvXzp/fASVEVPEch38klkua7PG8tm0fjvmj69IF
/cKELucYdouNqdPYI9IuF0tGUXrMrz1YAy0F7SXDLK5BLUsltgIt7bs6grHJhAhDFQDYNVYmBgcr
ZIH8PWLAgHm27wGMOYxhu4+ALfSLaILpeun4ADouaCIIjT2RaInXDqoqNMag0JUa01MGKImUn43o
YVnNrUo0cq7O84I1/XBtA8i74Sc2c1MqGJh/kr3KkwJmTd5ztQzJ+4j1xdeWzagxJoHzaYD0HTAn
jHWE8DSSHH59sv0WTBArp0ud1k+zCefwCUYu0ZceULKu3Wcdlt7fsLMef5s+IIjxY2bgjHoYkevi
A/wAuk8iyA36mV4Nt34NPMcVBPhmtXOzrl4NYscRleGi9k0HDEUhk0m/RXXVQDe9ktlAIaGO0TOs
7nK0zno2T/1oOaasiNn8MKeT+ZRPE7jgcIGf33lvt44NDeJD7ET32dV+2kLpYAgtiv9GfbKdH3wW
8+LVux4ErZpmenTvjUrCG81T9xj/H0dnsiQnroXhJyKCedgmkJk1l8tlu8obwkMbxCRAAgme/n55
N73o6HCnM0E65x8nr/sx8JRGJB3P5nW3wfJLtnP8fYRoB0ETMevmGLTrtx65tXxM6M1Z2Ih6w1o5
+wzP2+C1QELbFrFLcJCK+XkCXV28ay/TYOsAYaI9CoD23V1qFzVT4g8xYMGi6hJWYEyYctqdyd1F
GNyVzeJV7FxeIO4n+v/41yM1aicntZ5bLJyv31qnC15TkFPGDaQ4/xnSQH+snXI+Fj6LdxrJ8N/h
hZSHPZFt/W+igxB6hRU5yFEctPcaTGsqGjXdcEBOmWeCZXuJC8s3c9lWfBxYDRvfY40Yw7PbYGP/
23u4lU8h5Lcmda7amGQyBkoSudjoORyQoWky3KpYVM+RDV2bb/uQfR3NbOerT1TvftkGUl5v4II7
XX3DEldG/mC3sg/G+sfooJMFvliAdKhRbOLcJfa1LZq9OfSDG9dtVdrgSLJiHONUn4SaElNIpBgp
Y4ke33Bs7C3E/D4jxU4MX0SXLeYrQIRUeZv1bvq3cfsIVjBtFvderd4RnRJuzyZXU8B4ptOq73iZ
GNMvEEOUIaiVxWGOp3ko5mGYd/BTrBtl4I0uC6CoXdK4sh2Bx5m6WOu90oazId3kjvvh71UK+D9G
t1THKQwGt4yH1n7fklVnhQkSjYM5hso6hYgvjhd+vtnPdQzjVugtnR64tIePbTHBNWv7+U/HDdZc
N5S53Tk1+9Ce43nOXoZNDV3BywKE0PrJ3LBmxF1WSg+36EmsEQOiAGCfzrfr0burjZDJU8ui8Kfq
Q8rr5i34lLrZZdH23jieLOksMs96vCqkzh3ev2gMmWxOwGE6vnjJ5OvXPRLr8QHoYdXTAQQelyFj
THOqelP/h4uv3i8e1N3wMFB5xEqwNsnwXZJB6p+9mSiMAlAwnO+QFrf1eUuWRj6H+1TZU22OZLwz
wOkLm2hIUzjvBUMwaLTY74cgVN4HxxYbTTbhQhAnYZY1PvWCO/jZur2IXp2M4JPg5GS71SXm0f6d
qaqK71w7yOVF+jeBWJdGu18Mrjz+SgEU+Gu9mTcvmgdN88q7EHeNcL0y4MhrS1Hj98s3TWU6p+44
eOc5rVd2U54fqFTPEOImiA7W/JeyCu9Jo4r1Q3Ybur/RG5LaP23vrIo3mMPn1LE+8n0poewz2asr
R5t024Ws3j4InhJrY3HPtjt0OfaIFiDdmIbk0IobP/4j42jKLkD5Q533qYIfaaI620q4iex7s2cO
WsD58P8Ee6jsW1/Fai2l6bqMjuSNEVXNMLn54EnhX8y0z+aJgFnHuzitgNRzaFORZ865+Z8NnMWl
F7oitkHDhZ77wzN/p7oFB+mq3RqGl8z7t/GHb49AcHN3DgAx9bek4Qy67MfI8sj3471IF/dZPuFQ
YMIlhifIPeJF9KPvjOK6ThsFe8T1rI8erYrLXy6W1OQwT6P36lRzGuRNOmXOa8gANxHWcKzbc1aZ
FIqS99988eS6mCew6iT88AgESUplVQjTInff3Ld7avQT74Cnc7bMiZxOzQtRhBKX/GnbVOT+8eC5
lyIVQPN3gen76Q5Yl3QB9PdcIho/guLc4rK4LpGemiKKhVEXf0VOdMK5svvvPfCQOg2dcQF3XKD0
fN6lHZ/GRHEX9OyxqjDLiEDdkl0znHqSoPsTQgn3wfW2FtBJBMue+1OYaVYjAlLvM4C3v8e0wzGj
TVe6ZHGtgnM9VyQB1pwX2+OYzTxHUNyHLTSjj/za3swT3FWCWBy72tUpJJXSHR9zrdqsRBMQ27yS
evvpd8cW5hnG6OPEA6fja90nrT6r7ojZIjL66kt/3EadLyHdtYWioXAvKxLm/KLR4bz/6NLBdyEr
wzV+j9TkJfcZ3CpLIrmGeeCMfHCa7/S3ZbYVDhdqqmW+YTK1uaLb+ShEv22U3+pda3t/y/XeC3uE
oi1x1fj8teIDP03jLEY+Z2aM3vjDuSAlf7nvShvlFYdeM+It4PX/skmpZ0KQ6v0Kydf8CKvbdUSz
eOo+uo11zXnKDJNFZJg3Yewcxrwmrofpvq0192LXOEdcoAA5YL91Ekx7Dow6B/d0GIVfQ9Zb1Het
JuDuBFjZjawN1Xp8l7s7DyeKF9MKemGE+ZXZWlVnd3PD6RtEhOKH2dqhfgDIQAWghNZgzPBbcdnb
BiEiujMFlV333vYdGL6pz4etSBvFKRHPxUT3DzrvKNX2eVwT5ylCXpHeASfE08mZXOE9RGAf39at
igBLGwRhcKjK4QRbshFoLuxCGpISlId5vwdE4yt/mEDovKFqzjqp4+HUCrbJ++mIyASmFdB7A5ll
xRj6hWw9nY0gqcNSqZ9N6MmjkOYQVT7Ex6SoypOhKNoR/c7nNAxMvgH0VHtKgn7sr4sUyn3JOjyU
52EbUvfJJe+OE3wDMoDThCdh6sEaEEQlIwShPn1lYn3hYTyoYV8U1p6m7QF5PZS/znNQIT//Et0S
OX50umkayOANtrac2oq9N0R5HX2dYuFuxboRMPy31VU6QxZwjvbM5+A3gLMuD/rssoRdwgXI8vnw
vVYUDsLXoNSRyfR1rEO1njP0gc3XdbEL4wSuuPFsHZLEp37b5dXQxvw+kEf9sFBxvRS+0AesIjqP
Imi8aHxMglZOd9xyA0pDK4BIhFYQhYsINtrrAzF8gHdVcS7mtGqohYnWf8OhY0FAQL+Gd1O9EMq0
YQX5O02eejGQXx942+3/cRMXIkDrPTgDFTs+NUPAA+8Ut6U71W1hMhf+1DoVWUKMxJYQZEgv1AXB
eRyJDnwnuwbJekIX4X/tquxxP3IImtIxIkUFwpFHDv4EbWN43fw39BdSuvnQAX//J3vTtxccp92Q
L/DYSeGPSbyd5xCaHluZddZZnpKj7aj/dt1tm55qYsU34oqBaB7RvIrtHLdy/qkXtFFgVKsAWczc
kfgMoj0rTsSaOnblHxj0++1YfrBNDNvLEmXNI67ipb40y74FZwlIDEqwdfC2Kju8EZnNGFQU2HUd
zeNGp6h74gVQUM1umJwiXGnDyTqBeRJw9tlFGA6T3FNQhnk0WH+nXGthm1sdJdbz2M3TRSO2qvOA
oqrm0Yc0G4pqxTF8TQnIQoW7j91eULW8Trn0d+8odB3JNYdj4MbmmhcBvHa4OvkeJfWTpW6IIPXR
pCB7Wdc8ayScKImaNeIvJryjjIWng8uejctnOy7184ZrGS2M4HN7BAIP54M96nvTzPHzzuce86xK
V7bvWsgfxvb+L0IQurcw6qefdeUNKC+2Izxeb8qb9MkLNkBXtEuKEBtA74k6v1QeJ0OC7E/RRVNz
CnTaKyAQh2q6WsXZcTmsM/7nCV7sc28rPZ7pQYyiCy+jTku/Sbb+THIEIikt9326+E7c2UuMokDl
StRJdMYQpKr3bWVZLpYwvF0Io3Z/8Id5y6NmYPV+0TmbRRcpHc8vZGOO5jylscrOe0uZydtabeJb
2Ia8ukIu1WeXZgoEw4bBT+gedFwtsWFf9Q5gWNraRD+XGgvJaWbBgytmaOGV52D6rsDcmrxqlvmf
ofZ3KATc0DOIYIesJtbJa+T7C+KGNNraM+y65U3ym8o9uYEU6I3k6o6EBdYxyPjgjt8aabNv7R5P
/1ANh/1TuLsC8fKA88HfZD/kiWzA2CJXTHjaZj7ZVx3Nsrki3aLb0G4g1+9rciMtmLTXL7GZ998e
WpyBsMmUnTV15PwXgq4Vj5QicuFXcazCh2DXSn0Y9JLJuaKXK7wsDefLve8A8V7qQwVrMatgQzPj
mwELasVi0wIp2btVJPor0bw8oo4TTz8HvGy/DcrrL05GknM+1oTM8EbSJn1tLXEBRTNvtIxMR+WG
N3VWQGspmtjxUk3b9nbobWCfXiZCYTQMfVb46Q53VDu9Bq5rBF0B08R6i5jD7OqKkGk1hbPN7isW
I9Ay2cwLuaLsu815YB38T26phZzaE8jopebR+9ONdqlPgW8PHxRzs/Mdoj++BAaJ6aSoCBnOQaO9
poitDj/ZL5AMAKLtw/dVasMNvm7cSRTRwmqf8IZI8pEnXzXlCgjbPnWyFd8b0/VdMcvMc8suWRf5
kczVGPOjBbAoAS25+up6OjQkCw3ub10ZhDuI8aMDSZXZfivtHKQpzGLVV5RCVCYkUUSbempo4ykS
v4teXOZh87enhzg8rQH0XG5chYO4H51GovBaYnFuwpZs2YzMPdL5gmn6bnySrs+LWWjQ5UzqgpJ/
9vAmrHAjvI7H86zmQRv8qOL48Jq2Gi8k/JJ9hmwv1GXFgwrsi9L+W9vXbvI0x1WNVqHWXl3aRoOh
u5kT3+/OOgEWNcncw+EstwmVUMwopwoOwUiN8RxwtXYrFEkQMOPd2FMJU2xjWtsC7VvTIDOZgLG2
qda0504p6KAnE+f7Pg5sUnxdn66TUqy7TtjIYPahfwu7NdBEaC1dRBCc0BR91vzKxbH2yXIVkOu/
DiWAzxKw4405ru4YNEQzv2+byLY721jvv1g1cVUu4N9f2kMhMuKqbHBWTEl8oyeHtcSWHWMpsU1Y
wCdG7zNymrjE0lD9RxYh2pxbiM7rEftDe8mqwU3uOT63rmDcDnyuiGlmI44OFw0R+3xzrhkb00vE
D//P5fuamW91Ii49QuX+l1pIyj8xcsBJn0Qy+ldogfoeZ7yz3mEqzbqbDuaY8niw7Pc+EOT8JmPQ
9JM/poB8qk09+8C52Zo8yqa0TG/esZOGUfCuEcGtw4XFqMHtV3dNf49yubOIMiOFMT0BaTvzhI/d
k4fAdOANBOUoMexX9+OyL0+N5uc/H/HqfoU8296yNMh++qMP690obkcXfNrl4UGo6P4TS+Z0Jw2x
2RQQQV5w7jILuQEK36MIswDh6yyWt8SErilozbFYOtdxSk8a4ZxBuKyMX4K6d5B+nvDRj4PRi4eO
TpMFu5yna4h8cK2PZAyk8ygCBoEim6GB89DtiKvzG985vqDZAHnTc5XFhend6KlHA9a87ZJso5Ye
60GtOaoU8dRr640vwWEWSD61N9klcIS4Jekr783Fh0k4nyN8+2XOZI152J30f1bq1jxYMGD5wkiy
3zIN0op5eHSle4F6ZRwJYz37ryBTUpcOm/TE6Zq2P6QyXXgKKj9a3g/wX8aprgYbZgi3zg9vnp3t
ce892LkDc0n0DPzVb2faBKLwmyP7IyiQdVmg41gE6W1LMXg3EC01hWKwFafOtNrha5qy15YFDfga
YtS9ImjOPgPU3+1ZryHPTZb1FiljEOx/1i3buQO7Geq5RknDQ1Xp+p8zLdn2hnQc4jWEVl1ewybd
UZECFpnXI1i3nwhquwVJK8q907wd8XAJNWKostaZo0h13pXKpU2212Nt/Y1BtpKfmkGoxn8inc99
chgW+8jH1ZQFw2beU3wg+k8MKIyUPDQac4w8Jvv1oDjEfdUARkgm/DUM56swGxdUjSLui5/sYQgO
EmU/Rq93f83ZknwPUOqvtz1v/hzqvs2++lWLeNw/hjZ7NO5U96/2CG6IVSrS+eIju0XjG3Bb5ZMP
2fvlECBLj8syz9mjNyXwC6Heuq8RPtP42dGr316YgCq/9DuIFJqKss0B53Kqhc02roV9bCPwqNKs
8fYn46rdctVME0e1ku5IEezMql95ngL7J//tpUWTOJxiMa3IL0Y24dcdAEkWZH2N1YlJY6C7dTr6
7YQsdiEdk0o6sHt7SzNg79qYWqaD3uOFYezWUHdUOk+WXQKFSX8N8prvneiqdTaS6SJOp9zlwL2N
sPgGC7nDfQPso6G8r3gFs3wXYJh5Nw+pZH6Z5jEnBplPmGaTu/w7bBv4zU0fve7lkvmRn3vA4p+i
M7054QEN/HJNmiR8UovkdwwV4c1P5FogoZ4yf1LvPRjtcd7pKLk9jRmgHM6Mts+PWI39OUSqsiPF
ZLtpSfJAE8V9zSW4xdGHNwE05Uy63nDpHDUtD2brxLu3TIPKN9XuTrFaVLowsgGa5RD8+uWggcM5
U3Y+BOU41fV0b7y5bR7CdNqYVIMNjSZfDfPnKMz+PBKaQMTX3EvSVW0rW5ZONSpG72y/xw/S9h84
npMriaHr2xw0yIfsPE2/TJT0/+Ai03faaYDEV79Cfk8B6pPvRt1Lj/P51YxSL6WFqUDhue7+W88g
DOcN3f0WblxCcJpEIDEbmUXnVe8jf3ZXtZ3NqILsEZjSS4o1bdRP3oaZqxQIAGrcM7Q6SKbQzyHd
NswS+4Icbq+j9F9tM78uW6E6myOMU9M1a+bg3+Agby3jHlEFiySde0Tnzu0Uw0d39veKBeCHVdwR
N047VufwmDv3xds553NoDH+5C8RaHZcOyfonKilMEP4+pO8ezcfLy4RITwNZJZ4BZ0kr+bKmO4e0
Sjdi7DabRr8a0bXJBagDtkzWStwHyZ5haiDBvr9yqWukp0ntlkmULEOJphXxnMKD+XAwWe4o7QgY
vB+8zPsitZLXapQImvy54i+1C1MxyEg3vE+TgVM2WKT63AbHd89J03K+s7dzyPIhWZI60cfzL48L
5ZttYrXkDfE4QelGTZBeB8GAX+KGCiemnDEiG6qqZYLvZUJZ1sZm+GP7dP2x78683juJa+46XW/h
W6qPdA8hlsXx150Mtp5w9KECDFlinwvq/Ojh4OAqEJi3I67cac7Oxxqxf4Hd2mY4e471BBYGs742
jjP+JfGDfXh33eWnFH0rz0i10Cu32wa0L8dJRszno/uD6jTVvOPDMd/YUPDU2XTPiv3g3kQ1Ebi4
axbu4Z1R/TdVh8YWjlw5yCjIRp7lBiny54EV87lFc/mNUAHotnBu5j8JWjV9SrtsekgCSYt2Wq2A
OeroxAPQB88PibdW5WnjRz8pDm+/7yIVyUlBmDSnZUfmgfdaHNsp7BuBDutGHj6mdM/Y0qsUc2Wi
PZTimK6RcpjA8UFQ1E76lyZJ4z08hhreAp3En2TF7XyXbObAR+0e8XJOfITieeXaYL4EjGnVjdfP
RL5BZJSz0zB9kWAv/whexOZej9jWABN9vy8cE3DAro4MFy5mRtrHYYDSQMk/oy1BUYiAfvRZCMpe
pY4qp6y2zyQnmfj3wTdJzgoTo/swJeGAS6pd/e3ciGwNytgEe3ftExvOfF8RZ0R/9BrHz9ZYUbDW
kF9/sgySis4TuBBA+kn+JHsL0xc/RSAKuNGb4Ghys9/uhPLqhHK8F8+Hq/q5dOIUbRcTSRjy5YYj
Z/M4b9V6XjDLqGvqALpD5R6oZhftgTErtK+qoFFEZihudiS+gvEb415NjVhJorePtKXRz11ipqck
0aoukkbXyWMc7N7vwJJdDLO6mfACsGT3ixKZmX51KlF+LjY08vc3tdhUUIsBBgLEl25F7NS4vBgt
0vSqPNO2T8fsyT8sx/sb51knLjhpxJOj4nW6GFuL6AGRePZOPJX4M+p1J+QMlXOILHhcqP+So2hY
KYnwPg3JxtWMqmoUbCXITnPMBtiRoG9rQCbJmngmMY06v1kEXM0I8aKDUu1Nh68YqzxxrnzdPhLD
fOhSMep2z4oN4zyuAblbmTMvnJZUIP6jxCds7xEebh9ZWInnkE3DFsgR9X917CYfU4Dt6jnNzCKv
x+LqL0lvg+7TBYE4vh31ZoZrqvda84ziIinGZN4yRoQuUXdtnXC3cPh536xH6m3ehz2nHMM+xy43
4EquKFuTIo3WG8OLY9bQKfAqjG8A2OKfdDbnz4SMj71uhU1EOrgOv5xhZEJMPLoLrnBGsSijpu8Y
n1rblDSr3iivNBAIlJhmHxcQhbGYXWS6eNuDLiw7L3EiUPsj+T3aBvLO23AKMb3M3VHYEZdp2ScC
PeFGDFtwjR0UJJd2PfzPZEVRVXgIs/uLGyfV79jwUZe1Wkk8go97wTWC1Gq1yGJuaThoefQw7vou
Avs+d/FuZxQPPEsDhrhx+dG0m+ND89wSCJcgMvYyg33OHApD+gsPcfAFeYX/m1N9i29aqq4+AzbO
zVevcdcJbT93tP7SdEbC4KAyrcp2sLvh+olEd/X82mfOjneWS2Tuoywc4PEPOTfhegl2Vi04rVoO
T41PiQrevkqur24TTarY5n177LZuRG+KOJLVKYAJfMJ4IV1kseKA/B+CiWbJUIvVXh0PePsEwupd
/amPXXReFncPpg3VFgQCjQ9RO87hC50TzXKOnRsMo7ZMvPKBxp/ojPl+Tgc8GfPa7jVACjQtT1+D
ykJ6rMemkfkSaY8rxshd3beJzIYyc1Godfjt0OITVp5eOOPc7eo0CFgRR2SK0xGw/B2B+s78HM1+
/VQv66ifTXYcKz7I5EC94GKHgLrQeF7UitX+AqZfJW98qBH8FutOlZvKDb5VEmI3nzzBups0TVYh
xhs5jLMGyeDurtjON+QDj5XvRMl5xPTw0HU89F8Sl+SkK3s6An12LER08ew51Uff2RU8dJTmX4QQ
4bhj7VrsxYHmDe6RyzNoxmMXnJG69zxIreieVukZ1Klo5N9xT6H+4jmV/RvDZ/YHyWOHbzip1znH
0uWzsRIQ2rzHc1P/QmeU7OeJKM+ITYJuPhxbYeKf5+H/aydJeQHvHZj7H99Mizmhp22fwIgWcU/T
w7CRx9Wpf9ZvQLkBg9D9z4QG8gDNI7+2YHA/zm60Tse95FWuiz4U4lXUQ4tDI+FV/s7tPOIFQBlQ
PzWopdN7hOUiKNYOOypiSWjcotr1/DD0QVvlIHjpj5nQqe6Cd5BJZh26drpLFq9r7j1fSNo1KYbA
oAPFRHom1edgsxW8d770oZp+GNnxlvl+S6glcWnUIESjq3UJ2p32Lwh1SduP7Y47Zfen+oXqOMmt
u/W2hAQIq3JoDRD35ATpN3rVJYqUeTfVEy8ZEovbMvfVrUNvvfZHyuRSJSlHRBxhVIox+6aF8hRX
fxZMMn5cbYLtIAEG4PD1TPJkuvj4EEuEXk4Bymf5EFSwblnnstP47ba/Dvx/+FZwKghe4IlNpPOT
UeQu8oGoDGjeMOUQ4AssRy8EoZA1uN5pXVBa5XHth90FOU6Xnn2RDuHFOpClZHKNy8VNBfLaWe2B
uIZxJcLzJprgph+L2hetTSXRuHXx9HIMixi/8P7K+K7yHGPvMFIAF/fh+tIkOGlzOTUbglG+RGZx
4qt8d/LWJxKCbHqfTcv4XO8Y2u+yndQR5C/dwQ4h9hT1S9X+O3C6LnfQm6xPQFKZcF8HJ0qnExFr
XcjT1h59MegmksUCjfpbDVD5ZaIcueRzAobEiHXUXxS+APtr1gEcmWBi68oKcUh8mTbYruu0LQmT
I/UI/wKuSDweCf1MhRv77XjZ1nAzr9qTXYy5r9+/J4Ycf/4X8ZBiWAiWh1Ta2r24Gt3raT1q6Aki
HzjYxxq/IjjUzM0zdEhhTraLPT5o1cJ7AM71yJVdJ/6bNUm95LVvG5Gnyz575UCk9Z3NOD5z1JbE
nEaHHy/cX3ZR39RWHzE8Fe1KkqGJ0Xqp1/2b6qr0Sw3F4zE6IOkv3FDT6e0hTELvLBtszyPxzbg6
+kiZU1Ql8y+oEGj7bMwCdtiwQWrIlyPALJgLuyticq8r/SA5gGriNRSwYJiKS+Jz6uTsLYD/dztS
GkCrEfkpI1jnKsBA5HXFnBjh5G2nuNsqkh/DO3sgKL9Gdkj/wjlgxgIOausysLMNykMO+zfeYuhE
zJj7KfV26V2CkSxaAhW28H1GfygfZWZ2fV/P0fadF/zW0LetdTlkUv4NdLD/Q64rcJDNzo4mLGV4
jlcUn1waKf6nqQVvdzOpYbwx1WUXx6pjyW1dVUe5BAH7E4/7q0Qj9Q8SPSvQAN68SCDTy8exb0fL
h4uZhQ3rBtaSrZ5fIKlmxkOL5uWOyd2kzOXLkp5kdXDqBRkRDznWm1GWlHhE6F9mTqPCNsTCnxhq
9x9bFumvweypTzsk+7Unpkjcz+DUDwlJaTcTq8F801Okgo43If8fTKtqH2c0cB9+s6Qjo6X0JmTY
HNw88slsSzKtKhBN6laSa2qctCv2oMEalBmSN5oUscNlQuhHpIMzpygS0np8pShs/iTutnkTe+d8
eusIsTMk3CaPZGP1QQlQuUU5wvf0MWktRhIad0KEUC6lfkGXIJAYKt9cbyQo1B6ie3B1FHZPKrTT
b5f6Y1OuNiSIgEAFPONJKuv4YunvyEAEkRy96T3OWPC4e04sS9l3hRZP4Jup1piYoSp6j1Azt1A0
vn1PhmP+EYcdtVOBJ5tfmlPPlj348+/ZQfF1QmRc2wup9O4vHgmSQ1lTXPaixNgXAibCW2LeEYX0
iCxdV6psVeqVnpcFUXVweH/i+RjZRuDhxkImpGkX9ZFMXwXpP0E5T2v9KoiQ+stlnsSFs/a7zyLt
BShrx77/PcLUWSToc8Jec5gQlV3QQWktm0ROdAQM88eEZxVtbNpF18RnOcsbdPeARz4ZzKd4IZ8i
970GRiO0dUZGhSDOSEPQrJeullvFNW/iD5rYDf6WYIhe6qRmF/LaLPjYqsT3L6tM7JdW9HX/ECNc
+Rcnm/hQzsS7PPBu/R8iPdaCxLshyYlGar4nUrbbdRYHfo2kTrKrkwW+ecYfRs/XltkVPaUvgv0+
jVGdMjxuoCGyo8P01Gkbf+7GIhOwa6arSwct/eBh2hPnifYUl9FI3WBjDJHh5XCO/XGdtVnvfCx4
WRF3LK04Dk2WPMCSqoGXcOZTOKsEiMan2XZwoGRKFJGn2+l5rCsiLnh63W8dp8V4QbJF15MTdLt6
6+K1fe3UfvzxcDvcWQ9X5Y0np5Beb3KuaY3fowNzUgpgnVVx5ufhxBRwN8Zz6CJFccicC0XT1ZeI
bAZI+SiUdWFD5ssLiHzj/bTKmncZbo46Y2qMnw5dD8slJhLiU6xsFsCr0/CGoHM0JxPxxfEYkFSQ
c2OStmGq+HiT/RrtJ4CEHfXu4pDDVnsxapbV2Vl52Pb3+lqDUZa+a2H4WzF4IYPLNv/VfsqSoJEW
6JM2sQ3Zdo7qy7AOgXMOMBD8cfs+iO9C4wf/rccUDUArsftaHd2A5F6m68etQhqxCMZ/RoVwzKL7
A6ElVe+khryMZFchZYZMWu/3aYuOM2bz8TUFAOfWIIH0l8FAD2ieRupXFg+Nc7cCr32d8Se0JyzR
4lmjIm7hgKbw1QMK5ynbA7gAf5eiesJ/KPB5dkv2ory+txd8mZTw+jdGBgXN/NXxNMCUO/pZU0a6
n3l9nEWvL5mpbV3upqdKTJH8Lq8cT0xc2eBR6Mvj2FMdZNOu53lKyBIRI9qRpoYd4yTSaXCZ/DBC
v/N/hGi4OUPBNrim8h1/90Mk7cYTN6BiYnBqYGLIcFmRBnpwVr+7pcleWq430mG4SH7G2LuWe9FU
tV86NgF/AJAwQZmQMSIKrLfJm18dHpL3YGoG6iqW5FU3M6e8WhnynGHGHUskDro9gAsIuRN8Qh0U
R1dN4Gv+lJxdeCk0TmMTRPkK9wL+6LryjSGNQc5I18PqpjimLkcU7C+9xxl62nZoNBO14jZCL+DN
xxa3IGNSNLmw6IBPW0WZ0kMwub262VEYJX+z0yQJiSCR/8L3zF0SRS6NYfjp9y8heVw/Kjkrwhea
AB3+IThBzqR26eXeZYN5q03SYcOPJoFECEPVdpItcvQnYAeAsFqq8HuVdtWrro/qyYWpqR5CGR9J
TuaGY8osM95wOnYv3h+mOiQ/zWp3+Ef74PTpNGv1fUc8etx1JHL9j7Tz2q0bidrsC/0EyGIx3Z5M
JUuWLIcbwqHNnDOffhY9wIxFEYfwDPqiGzDadUhW2LX3t9f3m+JHiKFZhgRiR1axgwpeBuTGNM9J
78BDs+nqsgt+wDMKrDNQOcwSxzEZTa4/YBFcxSrKD15QamTgTS5eR6Oi1MdnCDL6mAzT0y+Wgoie
fnxzQs1YlRU1iNzWDjJLy32M2aBxoSxGqQJ1TOQd5GTZiNdQOuO9ESdt9pGeh/ZxjNruSU/zmm0a
QXuNGj8YPldyvp/QP9LdwGJANmbHqdXfssd56jOzkUYKc9SzDsmaYWhH3yNZQiMo+rUdF9MZvK82
/a1nD2glDcWAlknxLt2btq+p/i7GYum/kgr7LFmj03hH0r772mo2CnDuKdXHoCmQ7EPDuc1RSRlH
b6QEB7fJpx/N0/3wl1+22nBAMg76ZWZmiN2E5MM7GeRdGoABuvPZ8ETwCqo9f46HkIUTyqy5jGau
qpRhAnlLg44vdhGTBvQ/8U50NGIdqsQYqs45dyL9jqpsk+HGTZr7Q9YmaHJIVBsvjWN39a5o9YqF
gPzHI53gc2JKwsf6YfLC0tn5wKqMfa1lcxe3T1xzVHwt+mLWUTmdSgot7SM/dfhYcTgB5ldKhwyq
aejNcaLdAD0lZ5fJ6zKocKZyql9BPlH9SRK7+Fk7nVXtNN+0OSqSls4NRBxoRmTVoAT0Z3OEfaR7
aXiu1AGlD1AcrDvIBun1g5ic8IVUv2k8MBETmKHCbL2jVhqcaST/KZ37LWprkpZG6R/VuIcIw//a
lUfwx3ALImsChUc/I5B/3i09V6SPSLyCdrCiQ9X1TXSqQdoGXLCC7kGITp0hAnZwP026Yj/7nhxf
0nkxkp6IuOUWuWO+qChAwBsYRXzrV3aiQ9hx6i8dRc/hnNJj/5ByIGCnlmEL61N2yjka2v5bAxr6
P4gJ8k4qqQRtZNmevfclIuobOtlUCM5FPrjQiYybqsJycUdjC6qIiciK+co93/imkRD9rKHQJGxC
c0RCk/ZN69kUiV4cu6ozId1wIO9rmoxcQBRdeebPgnhX9wPNN4kwC/Wg01mUnmzZjt8SqyezPXWB
4x8EN+D0G0lZ+0iL75zS0SviZq53in5BUNjedHpHHkmxS4O4xDKc71TPREITvhbM5wN0aPolkl5/
gcSmPg+1SH4qzJOvdTrk94H0x7ltxGMHNbwx+0mjvjp3KGukyxwgdv8FqYKZHfUXc9iNnF+3DjN9
vE1kmjwqcRQb+wldcLQzLKQGXyBj+HS74UNMdxp4ZvL2EzdFzhmKzYdmKPqPQxRNzcecch19U07V
vKbkJJGG4gP7BYVFb5+Rj+klKqCMnRJTSMvYlSUXz0uv5kr9jcK4mu1FH5bFHXmN/CYnvprOFbIY
cQxUX6GlAQkXkJ50CJ6IQ8Q3zfeIPrMJ2Qia7QYN3KRGZQNOB+eHXUldKSetrBfReZqckY6yLCF4
LkzVYc4FmSRMZgMcTilXOHaBvNaKD8hc4weaaarori8SAymQmiK6in09Qy0cSf9okEsuCCG7uQ5a
QmF8goJG67qhhXbmopIx9T26LO87BC4/eixao4pOWGGI7FgJp0eUaYvyAQPnstxpocqvptFGiBth
I/9GpW0n50RLk+CGBGlO3IY9UYcqqx7VL41dKL+4jWe83T63nkYzlUgvx6gyd2Aj2/C5RPp10v1h
bI+JGLjxT6KrEcDqXn5CVRc9apCOQEXleTE9hGWpYztLqw0GcKhv/fThf1AGmkoTNr1r2l1wA56z
sO47EXrObrLGQTv8j/D0SiKKTd3J63DK0tKsyEDuyCw59lCBhxMqdDXnr5oQJeRRMV6KasysY9Jy
Yo0tH47GibjfoHuugERNAhzwmtBduaPMf/4XGpfi50ihp2hdgNHqXjNyHV0I+l3BPXMLDj2DNhcg
TiAh5FhNUJT8swCJRjMtlI6e1m3BJBw8oEfH0BT2wwgcZk+GyPqmeBP3CYc4kJo22rOcaJxGwEjf
oG+ugSItHet4ykIWtkwLJKjClCZdprZubU3NqYWHCSY77M7XoZsrDEzTAg5nC312ddAXOErFJ407
cg1xW6965gP6n3UU5nNtUXHJH3CJKhMasq8Pqq2+ZQD4GnpmzIOWniYZLZC9R9LR7btOe0TGYJ+l
0JS9pCBzIuqCXIS+5pjW5nQo+rjcYW7q7Is+3zLlXZtaYLv+zw+ZmaR/TS1oS5VVmbzkLk2h7yGz
sm0tvKVdtNuwaF39nMg1MISawe7vCK/mYCaWrFrXpH581m3deDDBxm0wq1dHsaTF29J1hG2Lz9mh
T2k1FKKuwJ2V7JQ0LnlfGcfr32910vw1yoKMrTe+iQpraN2CpmgXhwr/aFMd+gyJK7uJKoSUxHzd
xnpY+VRY/qiYmGqqha/w4tEwkHdINMrWteAhHo1ibB7auPeAt9H2d/35Vt4iWlBUNSZyJWj1CwB6
C2wJPUjUuhjVCfpnG9M+IZWkeP6v4whmg6rjfqOBol1uNkHGdo6IhdkX1fpDPgmkotPgb8yJ91xd
RiGM1KVFj+Q74iywRnThBjPPA7d4svNSfPKcQRlupjASLnlAT2xYs8/f/+0mih8VlpLsXRYA+eVc
F1idWPCIapcQoX0NDK4ZSpTExyEzfZDKM+s/NnPob54QG+DbP0Ydi7EtTBMcE+Y4fqvW/G3/XtFU
XWgECye36RRTc2OEvqCXpOJwAS4ykbudhe7QrVrisQtVAbPkmqIZN21Ld8IpVp2Se5VHTzE1ergt
RmKN6Z6WCM+4ZLTTIiJI4YBSabUd/ya1DKrwBfLuXUJLfnrEDgqFbArzBKVgMskXq5r0YmP7fD89
oVxzMEgUMxLvmoX7oOYkeRiGYnQDOzZfAEWhY5gC9en65Hy/3uZR5vnCDo050mK9VbESS2oaI6Uq
MAOB0jc0FwbC7YupPl8favWBHNOxHQlCESzT22+m0qo62b7FUPhlH2NJZnaWDm6s6rUHwuQCBznd
lCaJ9rejAJByqsqRmAwiJtqPtQH6YOJSR8/CltvgygIgs6mSW+XWY1GVezsU2uaMvkV7cH0uSPku
SXv4UG0/I40AGIrgDsxq8L13WmS3IlHGYGNjmf/+xSKwGV6TFi2r1AUWGxjZ1ChtZTm4pEsUUogp
9dq8R6ZHxuG2LNXoYOr5lgn5yvu1yQAaOJWxzeDc/PahC68II6upRjdSQiw9zD45WlXbH3WwN//+
KRlq9kmQOHhgJPl2KN+MgMjHzM1IDl+kGFq6u6j1mrpMN0ZafZN/jbSYNE2pgJBp09FtCEI/ot0y
HzInH2mNEZ1bQjmhJmubp+vrYXVQh2qijpGOSsTx9vHoh+MCbdPQUSPe+MGK8X+mBZcXOxPafaq1
4vtI5fXH9UHXPp/kzJO8VGmrS144bWs+RZ24d316XG7KlB4rRdLxQIq62nipa0PZppBo8RxNQCR8
+3ywp7mi9sXg9hIoeC9Lmo/C7r926J2Nk2jlTSKeUA3KHpwFeFC9HakcZZ51mtm7Ud01j1BE9dOI
ecgnSrvlne35yBdD9ef1F7k6JlZB9JxxBqLMfDtmOJJR1ObyaIcsOKXqWye3CYj5QzgAToIRoIL/
GVGTy8v1gd8f9LqmcR7gR6uas8HH24HRwmUxXKSSQ88IaJ+m2J7ggfErT9v8Px1Iib/xHd/v2wwo
VYNzFqMPc2maVbHw+kDUJSx7pebOCEsujcN64xuuj0JIS/As2LsXs0WrM+iOQ1O6aT4gH3GQ7T85
kSk2Hub9pORh8KK1OVrF+8+mkTqVnddUbtXDM0O9U09nk3xifwigF/++/qlWBjPn0xtXLpC+hr34
VFS3RqsMg8YFuKPcNtgPnoLBSx9GtdgyXJqn+NuzQAfBSTRkarOpwtKZy+kNg4KCV7tFUZfNL3jN
3KJEOyYPAApRTXcUH7sbmny8RxyMEm66Gkf99cdd+YRAkFh+nO2YwS2vJRAgJy8mpeoaXtDeqU2L
3IV+o9fro6y9VKIVh9sc/kHG8tSzwynHXipv3SAVwcmb0u907qZHS6I2vj7Sykqb1zZm3xaXV7F8
HooLfaANVuWa0aSe28H2I3LYwKCpOXftGeRq8++W09wJMfJVuQJx9C3PhCLHTEEHTeCqlTI8chpA
FTIn51bQmHu6/nR/AsjFlOEA59xhSc/61XmH+yuGptMvQAcDFEnS+5nezIZ1FRVz2nN2dFXIm9qo
8v9oje2/Y0YgjuyD6osA872xn618TyaMEFiQ6MRtyxMJZfMgSjHrFtD0vsCupUxph7VyGVPk9def
eeWLOjrAYbYzXJE4Bt8+smWlidmGYeuGqLtulb4wPnllm9LwV5MoAgOJR8zhX4eUCMjZOiUCFYyE
FnsASp0sS8KodrGYgORgmEdqr/VBBXu+z3o61q8P934NMhwmjJirqJQRrUUkM/Wku4LGrtxAC1oX
4EV+VnjWjVHefzNGIeydDctUcnWL95igK5Ze71Vu2DjTA7gd+5z4DuLqGfVy/YGWQ/GlVMskV8fJ
Y+KatTgXlFJC7m8VCuhVV97UuV6jVLXyk2+E/xqw/BmKxa7bMAedd5aNFGBQkVWJ6uIkkl0IWr7Q
ONjPXVn+xvtbfqXlSPM8/WvpaQAc4rjJMagIiv7Ut555kAr4juuvbnkmzKPQQqNyTde4dS3vJ100
apwUreZqRCMQVw3zVdcdyyVmt45do0VHqJDOPZ4p9XGAcbix2FYeEqcunbWtEadwFXv7kDFWyXgX
gYwUiC5uMsVuL+HcbHD9IZdLmockHLIQvNDoaJPIeTsKMC9ThuwsbhYb9Kan9KGGYDzxkQlRdWMH
84/OPvN4/ztGEcxJ2nDejtdOCtGQp6guhUG126dTHH2pKgse3fXnWpn3vDniIBuVjPruJOhQ+4xK
Zgq6V/BwpWs6mmAsNSRy6bGBb7Ax3MrHQnnKCyQd5tAOtjgMjLxEN07/AddmgyakMoru+LiWe/2h
9Pnt/H3m8PbY6Ll2CNXCCG+5cYjGjLjMosJjxdfOa5hnAQkOmdcvZaGgAbNxdwvJqfjBKZP1iPtF
KQTH7QQlE/1qJ/aKH2oAT+zWCk++o1YX5rZW7yvbQeFcTsGICwLbKm3p1POe8iprlANAHfNxQqtD
6iZRdHky+zh0vgJmHqGhFKJDf00/gaAohtHJzeCpcbuHIJMFe1x6VLTjKD7HjfN37QPbOLVpKjUP
i4TF24k0+ALuDNRSN1DtyJ3oN9xFSpKTTKDZ7PprX1kjpE157Vi5r6SSogiQBTz5CWxW0H22cLBx
aUfrD61si/+GsdtwW57PmMVH1ikd6CyUOT+yvDDYVd9mk8pw2PTBFZr89DdGk/YnH6eKPfBb8QG2
B87PKX4l1x/0T/D3bmiDqwo3FtKgy9M2TfyoLkvkVuR2feO2yGT4BT2E87FTbGP2WrVh2gWt/2Fq
lfKLSNvyhK7ffCm9XHzuISF86EgZHq//qpUv/Sf/i0Kdl/IuXZ8OmuaHscQGlQbti1819Q3cj/wT
Crpo4wWsD0Vpi+qrOef13k4qR06gDBSTL92oMCPzCrWOEWb3uYLA5P/hqeYsvSAJxP6+OJjTTpT4
qnNaAjKhdwlIdnNIlCD4SMd583h9rJUJrM/3J5MUt8RoevFY5UgIEtX25KIPmOJXn9ju04CY4L5N
gAL9FGJUNg6v1RHpZJwzTzr/WowYKGnoa3E2uVpfWPTYg5RE9YbTS+uTh038LWfqZTqBjZFzUjeo
EhC1vbu/1Z1SWGXcjG4c+OIwCLoeuwIlFfKMFKWo/1N1dPMfI+8/YzIn2YiJeCg/LiZLgI4z9Q02
4MzKPyIOoZ8TCfA575Pw/3Oo+fj5K+BpcurXfmeP7iTsKDxmmA88pTHaoJ2SqGLcmJqrL9PAWtYy
dTwNlzEBqGDTDpCBuE7da7c9gP9zK5Pk9yyev/hTUbzCxS025uja0hN0cUlq2JSVlkfbLMor+pZs
pUHT0cMAYPDcFFUIDoke7uvLYW2DJW1vM5i0TWu5yqO6os87cwba9AVFCj8vL7QparRLxpC/eqIf
bLFwKUWAu5Gl2Rp5XjZ/f0fgp5EyZjwkysR9mVqon5wRqOiQORc5aO2vLqjRFFRmnm0Mra2NPddw
WWxY29rLY6U0io4CfMxX7aoq5yRvvA5F4xh2BzDBkb3HaiQYDhnXon5vIjF2R/paIxD8nnMDR8vW
dioNAMHezqQP4pruaOhq4+DZu8ooa8yKJtHTF93D/Tle/2Brc4MsEMEPdQn5LhJPg9TTRnBnbpnY
yal3FOsAOiAhelTtjbm/tnERUKiCOI59a3lfUjsQz7KfJreryvHk50F9wS4nP6j+ON0FQT6erz/a
2loDFUgZkCDfINX7dkYgB9Z9H/ir2zmeI06y1dt7tC2e/9jpubDd1JupElpcNx+vD/ynXrQ861GM
0H7AUU+kvBjZ9DnnVAAXbq4MooAtEcrvlYMLjNtYpV2dJToI+4RTVxwe+yoOoBuUtL+gsxyMLz3Y
hOwDXSexAC0f0s7k5bK3D8UYgoq3wQvEp5reb/WSl130KYWENrNyvKKlgSOo/Bs0+NOnqOxUNEqj
YSIhRb0mvzU+7dh7epKan1MzTfAibCRCB7pnypexjywUzXY5oMpvId7dQs3R8Q26/mJWZgDZWhhh
DqcJUfZiWx+irDbp2R0I5dsZY1ZoiXIbxUH/DbltlJzqtg3L07+PqVmkyMjzk/Jfxl0FnhJB1yhk
4HN66w9lkY1MO3aGI4JXT6NZtSPp8f8yJhVoaTg6Kd1FAFL5ZIeHijFHaXl8BA1Bc8PecDKUYXju
VGdjws1n1GK+IbjgqFR10u/UNd7OdACFeucBoXf9FO+GnddgY7M3AHdvCWdWlpQkN21wRTJN4oLF
B3QgxNJ4lg6uhPYQQJhQNQW2T4pbKazWGMx/ME13UT1G36+/0ZVtSkoQy8TP/Iui8NsnnPqoNlWD
2p4AM449hBmOzhHLHr07dsIQG+XLtXnKHNUMqYG7IR/3djSZDjBraaRyy2ZqYRs1gEBlqIjhYDUT
vBITgPnGPrxyhFDCMJiiXF5J8iymjJ0HfqMH5YQiCarmfRPP7cFmEJtIHtPvpqLcW5mlD/vMbryN
M3ueHcvZQ7l0Dv81A0/gxdDQ0DK15nrqsqeUFzb/5Jg2CPQqW0YujrLyYmJbdciqSJl2RVdWG297
7duaDpdrjAp0cneL2UsKOCU419gVmuzJxkrIxfDgx4QLy/n6JNLWRrJgiM+5H4f4a/7zv2KEWIOq
lfkl35UwSXwIIoOkKo0HSnaA0kNFZOdMaXGvWy29wXi+ZN/KuswuiLTsVzXNdFSIdDb+YBWU5k2I
bqVxQSuTR7r+O1eWM8cVriFSEEWRHnv7M9GoNJaTDpMrA3o3RdtAAq/pQt4YZV6si+9Ovwzd9eQV
yXIvoxZFaDgIgoV0NU795Ox1aVvcIrv2b1r8gWhU7vpKp69Gi24tjDihPfnZ9JU8bo476RDT2oKA
PjurVojo36Kh+FetouyGpCx0TE4mYTV7iGLQ/OD10GLCFROrLy8dafeIHCeyfphKDdQWJLQqbrkf
JuPFrktMl01pxT0g09SCElw0Ix8pjAsA/A2b9V03jtGPQQbFkwx9/7cozLQ5eL3m073rYcC2x6wU
oxpI+dWNDpXOP6SKOWY45PTiRlfrNPt6/U2+kxNyXTHJ3mvzTZBa5PISmACMBZbgG1yj21D8JCoo
+v9aYD+f6a8O6kdV1pI7b9iZ/W3ZDhBDMz5MsCeRNv62EImnGwfQykQno89SIj9HULqsJtgagMuk
1KSr56jed76hfeKWLx/xHhyerz/8yl7JnZB6l819lEefN7a/1pTqVFmfFwbemgp7Cyi3pgSlE1l4
DPsNfaMfKTME/36hIY1CDhIZDUMuN0t/CkUI+l+HBpGa5oWwwQlPvcCD5ssoNWur2javt8VCsVEF
GQD05pv+MoQI6pHi4qTpbqrTw63TtXCuTCwAIK+nn5Fv96dULZ6uv9aV84D5RPLYlNQytKVYiKuj
1TVZIKlqW+hPAR0JrMXttH+sSofouexIU/lTfEsLtL8leF7ZgDCkR+yIdIct2Vl80z6d6LnHbxFV
KoRuWp3AZ4FU//dtjoMcZSCVUhpJlkq5PsQ7JR4z041bo8eb0sJmO9C2/O5XloI9K4JmySYl/GVW
PGoMx5MEZO4A/v7gwPLCaq1RjnpO5fD6N3tXt2Qf4A5ogKpyHI23N7/Xv9YCOnw6d7FodqvOorvc
TI07aTfhMVSM6WKN1kimOG2+yLbTD4FiR4cJ35ONt7qyHmfFCV+OxC2/ZPEbTHoQYEpFlmvQdvQ5
iYwGqLnmnXK7Nz7jE+5vFYbXnhpRsZzzegJxrD3/or+e2q4Ts6DZx5yj3QxDe4N2mSmjRdMxigO1
JHz7Ruxx4n6AwuqHPeaMk7Wx4a0+tU2UT4jIj1kul3hUxyFIVAs0pyNPMV25e9xy4FUhKTjkuhVt
XflXloijkrQW7PmzfnuhgaTxPTEjr7Vcep4iG0CIE0OqldmhsbE2sQo5217b4UeED4CjbLXG1p58
/2hE1a4j5XuAP2+fQxg0r9cn4doPI+8p8ZESUGLURfCg5SDoe1UxWLu2/GgR4u6MtvM3nn9lS+RN
/99RFjuEASAJM/QQu4sY1CvH3jd86cXnoZffOwDAN3Xf6Bth6p9Cz2Ib5qChYk1ll0YaZzGzQdMT
stucskWVtsqusJS2OuXZUGCHgiPwrsHGhT6dBGjAhwyeBb1KBYChexHBFL6L1ab7Cqx1vOBy43Vf
w0SR+D2IDADPCCkFSAhKLRCLtOv6+6rv44+e2eNmFIvO3JMfnbvllWR4pYaj4IDo+7WBO59RW4cQ
xco5iBsYbDrWv3QcgvHHMqaKNO+AM4nhfbS9AV1Srs95RR8pvn+oe9gOQHYNuVXCXV2QOqk++lFp
cFCleLsgLeBYcKRrk1RYPjqnKCJ4O1elpQYXLcbzdVdX0lF22hhaF81sRwAMAvUrDVmBZ56vT8eV
7Xcu7TAbaSFBjL1YJ07YarPri+lOVBqOkeljjxYJzL2cVN3YA1aOTIYiMz5LzeeK4dvHjo2YNiNb
cGr5YfArpscJbnGBP6Ffjfc0vg2XFg7BDSV9YyuU5m9ezsxZ1UD6jE2B4uti5BT0ZzROpltPwN8y
Q3R7OYRbtbK1V0kNlFsiURa2X4v5D35xjEPbMtx+GjBL9LWUnS3SPwOq/fTvH42djZYGG7kUEeTb
58EtA48YPeVkdvB7juMw/47kVr8PG+QU14da20jIFWMoPQerFALfDqVkEAaLgvmRDpZ+4xtK+WKm
qbgLuXTfiQHcumVWG7HV2ot0uF2Rn2FxsAW+HdOPgK5FuJG6lu631lEhCEv3odEVR/gq0cblYH0w
7gWosQlaxWIxysopU+x7DDfEzZydIZ/55Vp0AfEkNxbA+6G4tqoEjDTkER7ri2k4hqERy45N2RHJ
dFtWI7hqz5ieiynYyuXOr+jtjJ9vyDqmFCR0CTUWQ8F7iNlUheEa9NnTHc0hnwI9PF2fHOb7Ja3N
2xga3Vl49i5553SBF4g20t3eN0rnPFC1EE9Gm/fBLcbPWYItn9PezvPqV4ZNBfRijlVgYXX8goWh
+uJIdIX7Ko1KsFVaJCibg2uzwL7ipYbXQt1o1SHyGvt1sEx6z7VAZL8nehueuwJ9/snLTUmGcvC8
n2ZCL+NOMQL/E51ieXpnQ0Ozd1FL7nFHk4Wi7e3OM38mbWzo5xBI4E/LgLUAJVsx/sOpV/9ZYdz3
AV9V+0cDXTffc4XtRvrSRYHxYWnV58ApWuuFXjNSXPE0ld3Hekii7DbGoeFpyow+PnldMf3CQbFK
L14OvP8w9kiCwGmW4qWnOx4NUonKd4+yK9NO5ORwfpFJ1us7H0zAzyT2gu6Yj1EDKYSA+T4uFBMT
vbRs1Bt8GGECamqq7lprxqknpt6aG8f4ymWZwjtHuDVfGMlwLBZE2Kgqrgmx7hIF49AI5srxf6hl
wGmIQbUm77tC79FRxBGGloHpJPA4hdU/cmRpnye7cKqNiOlPSLyYzAhnuEZqTGbNWl4nu6broUWq
FCbS4NnGjRnMRwSQDJ71UN3bo9Uc8XcGfRFRusoV6RwCGUQgh3SdGpMCPIis8sv1qa/Nr2H5o0iU
05nFXYIC7GIPntIcrGSSC1cmYxuDDbGV7C7M4HEw2xz/szWhYbkMWQiRpQZ8Hu1TR52UG3pzmuQm
LdIhOskwxaNy44fNO/Lyh1FUJtBH5E2qcvHDKH+hMx1zcFVBnndQybwiOiZjXzr3o6O23yfFicdd
V8d2vgfnqOIHQCELrxWJj9irSJtBvSiwnvSDjlNuARaiab5Tnh8/FKHW/br+a1f2KYGux55V1UQf
y9uQgbknlqiVTrE8VZ9jHEuH/agDctx4K877l0ICHmUx0l9GMxfHWNfSiGUHqu6qfeZ8TTofAwdE
nB90QlXYNtjVpCCeewBEQ50APSqxUtA2hAHvj1JOF1T/wEdIH6IV5Df+dQ9T6P0GE1SyJ/Mfz3xS
G1psKsCNQIz3QduOziVBFrlxFVh7xRwEVHUQx2von98OGxZQnOpmIvk1dQIL3jS64eIgNhbpytkm
pI4cAIMtnTr24gV7CZ389KRIlyoANvFQU5yfrVP4TxKFdHT651nDRYNQkoQ0vWfLLYqovhsyoNhu
XqSGO2II8jQ1kb+R9155cVweLXK81F4ROyweqeztLIKgq7uElf6Np4K4oZmrfLj+LPPfsliuKDdQ
6wmHVC83grefJ5say9P7snez0POc304vzPhAX4GEflmzAO8zatYbY67MREkvA43GBAfv6+HZZA62
ldP+pZV6/a1XZ3UKuJGdBWbnUMAOvBtznPyuP6g+P8niSTEqMEh+0H9Cwm5eo3/N/1rHtjoc9M7t
YixN7lNRopUDzU/tBDlT9cjrwckKq9FmBsj61LghfhlH36iDYobE05vTFwHOIWGaRtrBh6jofxjo
Lv7UhxN1rlmocW8lZYZvQRwU2kvgE/LsEOPPnssxG+53HXOV+GvBUfVdaQItv8RsGDVCLhFapz6J
AcWmRNf+x8TuUnMX5NvNmWvvnjmFLpP0j8qXf/sWrMDRLVk2jRtF+vjsYeiCUQhgQeQsjTgN5K+x
RtHK/uP1t78yzebSHGp96nP03c7r96+XH2QlADeJfl2jieox8aGfwwWy9rS82k9sVs3GhjvvKsuP
TY6SWiQX3LlJ9O14pMBaAmiE5NiqGk99ptU/AXcFe6gJgEerZvqJ0KbcQ3/KNubZyrLlbskeZHB1
4E0vpplRiLrwKmqgrazBoAEZOxu+MZyvv09t5YUyAqto3h1ghi0i7HKyo74sTHrUwhZkSWN4an0x
I024ZtGbPhM2j6cdZkWKckjAEE23Rs2ceG4xIY13OCp7za/KxyDgxEbXATcTlUD3kyv9J4Edtdz4
vSvTjt2Sutrcu/S+oQh7EbyLq4giHrgHysNm8TgmCfD9rtHjdhdWXuLmQ5M4h+vvaW1ctmj0BEie
hViKSopIBxwD5N9Vcqu4JG0TPskqxxO4i7UPHJM1QNYqfL0+6Mq3+ZMbJ/M3t0cu6/tdN0BUn/sH
dXsqICSquDvZnX0c2vzVw2PKvT7cyozD54/iLOerSlV6saSrLFZlh3WlW9ct6A+rc7BhkEWyJc9Y
C82pwc7RJk0GDhvF20U1GSXlQEwsXQMt9HTofT38npFhmtG+2YgtclBJV4Pf2yHViMNnFd66OHey
NDA+F3L8fv25V76tRUij85kI3hAfvv05g5cp8GTV2g2x2MTOOwmtp4J5fG5akd/GYMbEUUuC/N8T
LXOkyLLQ52/7rt4zxbEaUpKgo7ADBO55uCcmsV9fOsKC4/VHXIkbQS+T/+BuS6JlefUYnZG7aljU
bj4F2t7wTW1XVqqzV6OwOQ164Z01T21OIWvpFGCm93J9+JVUocakoprEXkqOYinoiCa07aEoGhd0
xuQdhNWCJMqwKXgMgVXTpW4BwkKpxGw/6mEiybJGmv9ZDSD/buzoKxGeRQxJBEu/IGqExb46cMsG
9UjnzhC348FEo2PupDK01aHu8mqrxr6yhNnB6WBgXSFFWx6T3HeRbjU1vV19jmKvCdoL16x25+Ch
cwCRn21ce9eezmKDJJnB1yZSfjuXA5zZCt2JGhdQM03bZaXjJTRko/8VT45afLj+XVdOR4qyXM84
qJhay9Eo6BdQFKuGbrK22beKBpTf0HK3jTTlZA0QggfNMp5KaFAb+7EheJC3BzPpljls5jHnGu3i
MyJvibw8oYGIDr+YpdoRqmP00KbTjjSGSgmM1pGHKbH7ZycKMFLMpT1+Bv6t9Ac0fB5Zdtv2zKM/
TbYNCbpQsYyyvR6AXt/UmDxM5RDuRjwUtAM0qKI61n0CvK72Ecuc7TgfZor6BBHU1z3td+rgPQPT
0R+tneUV1rNW1Eqym2CZPXitZvyOLU0JTsZA1cDVyZm85L4HCbirshahR90+Oz0AipNDowYYwMZQ
dD7eiDllZ/VOB/XPjBHzYkZ2MOhKhK4TeP3vPABw59K011h7fF+M7FDBmvT2mhniFLczUqDLe78M
TGNjmr3/8CxltJykyzTuZEuFixmNNPqBYnNhZxfyeQYxOL+x12qDM3x01CRBWtFrErHfejtCNrEl
fVv/AcRFpC1U7Z3Er/QDLN0shfPYlE30carR1kAprst7n2juTM0oekDcUX8Y6Sj9cn3Wv1/TxEtz
yYP4g01tWZMLa2ptU6xPMJc5E1QLzqiKkdyuB6JyGnvCouvjvV/TBBwEgbxqrjvQZt6u6SS2ghK3
H/oMZJ0dQwjmR6NS/2u6tt9fH+n9Sfh2pHnR/RVdD0JkIa4VqttghH5sBqfFgKkDgs+ZeBIBFkDG
MJbn64O+DzsYlFVsa8TzpKIWEWgTjfSjBzye8Eii9qFu33RDXG0EN5SI3+8YRNF/ctbUb99t/Fk6
9g35k7lqHmX9q96Bu/3mlHmsfy8smipuVRmI/ky3GWbqTVjBF/fgXIOJT2AsHmUtnNIlVIlJSSFe
i3aFOTbTATNegeVvnk7GTteaotwlGIPNAL2iiG4jJyEp7ptx0cLfQVt7YKNpS7cuZNI9EltMAv6/
3f0qpEdnbBCWDezpwJsU8P8a9phlPFjdoQxq9lat1hrI34mHx7CPm11HF82ot49KYBGFIuoOhhck
QconM4xgY/qJ3/q3RmdjKofJvP/bM63YOsgCWu2hbEMqj9IM6t3UQx7cT5hfR2fy/sUDFe0wOc7Z
pQlsS2h+kNRKArAjTfYzJ0g8ScPTnmzE748VP/5W9A7OpX7gq7hVYhJWH6aJVAQ87igq72hoNkg8
w3x/1RrNjvcBHmQDj9eIh77RpuhLPWFPtyMz3pBp94gFOB7TqvhmR61d/WiSnKQoyC8nuDUgB44P
k6pEr804Bt6hLOs+P4E8dc6dyPTmJ6Y44TPg0DQ+myZ06IuNcVf+qOYsmZ8ZOYGK51UKH1tGs0bJ
1UziGZY/LK+6b6PkWAxFmz9GJa1pe3Uw7PC7qEmP3tR2xdGi8GL0vZZWAqqhkXXOBfC/F7osXugh
E3YbdJEXDfD5uNLGGyxibXufBbTgfUgaZFnoojNMJGw8P7yvZhGZN00j8PEiOU56Xyfd+0Uxqroj
Ja7Fw0syFcI52HS/6B+8MJLFka6HNN5b8Jvt195HQHg3lagIX00Y3Pl3P44VbSesqrnoFfw10v2q
9b84O48et5F1Df8iAsxhS0qtljrYbtvjsCEcxkzFTBbDr78PvbiYpggRfeZgcIxZuMSKX3jD6Jsp
KqGPShdGgz+OPdHVTMvafGjmxEzvo7xsyKdakOQ+osCKhhP2ZCd4bs91e4dgIq+ecBt6AGpqGdUX
2SbO8KW1lFb3Ra3rP6LaiNuHMinw/ojaGEGjkftXvZ9wCx1xE1nCOa8zyneWZXNNQr501DssKVQE
HW0EescckO+BhSiaQ0clPkGA1tbM9Ng1+KSDxpvFRS3xPg7mytK/Y60XoqqLgR5oWdFNH7DRwlvP
jTCl8pBtNvijPT6VeTbVSGsWcR9kACx+hmFjUxvK8rR6KFxv/O21TsIbNVQsO4WqEUv02LGUs9NB
VfAFHq0JLqPEOEeBL4Ttk0Fgx8fTrIuglW6nYajtGj8bCxzEkc4PHX78Q9FcyuOuzQ+R3qjJoRiV
JL/X8l7LgauFyPUnlZf+U2Je/GDj50ZT3A3FB9XqbOvopmDVL/B65HSpPC1p75zZCc/cwdnwjkwi
ecJrRC1PYrC7JsC2m4PlxBPNxTGe8uhR1brBuBdCHT4KlJd+QX7HVdcUCJAGs2X38WEYZIR5TqWk
qD7aTZ8FYYtI6Am/gflpatz6gVlj0ulg08qqaUHl/uSqhXacUw+TR8Aodv/PqHaN8xu6R48Fbdtj
98W7EGJW3ei8vZNVLKZ5QEKgcfFk/S5w99B+jboq/xmTrnivCV37bEGTiU5JLJLzMLa5dphKrM3A
LdZNc+KvMM7SJfPyy8aiZYNQ0F7wutGPoVa5dDCX/Nq7Kr+6WWUlqUjcc9glUU00F7t3Zq6bP0wE
5D5m5mR8ryxLPDWV0TwlSeTetZFuD77TWPH3SBZjeMQRFI16bAa0nZx0I8ZAMgiBAUj/+nWrX7ET
3R17Bap6GNYB2766Gz1vfCjUZnpQZWG9/eVHAJCDR/UbjLS+/J7/vPxdhKFdVzEXKXnhhwYfjdHn
FRP3IXs59ovE9j5NZdj/8+a3H/yoRkJqUUu8asvjMYREbjY5Zw9RigNJqnwM6dvd3R7lOvtlCine
gXunzqWtWwc94OTOCzXnrAjDEz5JYYiddDoYzwU+8/80dVw8mFYlH/EUHF7mZq5/3f4BGxEcAlc2
BQ8dboixLsGj4ZfqXcPsYh7THVoDHGIVAZEdcce6vz3U1sYxwCASGi/57Rp0oEJJVcde51spjvkh
ht2kZDwKyMx7zxoUqL1E7DqqWgrwNsVDBAiuojc9bVtsCwznrOnxDzOy68ssPPtFhLO682UbcaLH
UaWVCzqF6tSSEvxni9Ii1zOuE7B3UUxyJAbt2ZLD9HJ7/q5DYOQi6F/g1QmtCmWY16OEk63XUhvd
s9Uq6kOaRgo+o7HDJHbVPR2BMhh0ds/tQa/3B3TxBSO/ECMWasbrQe0Z4/NMUtDTcU1CkBFTBxrI
FqB0qR3/l6Ho2bJD6OGtzwKmHXWoDg1lrgm3erQgDT82remUp2G8c+yuF4ySE1AleqKc7SvgLaZe
SUxg557rGID9Akh/Iuqtd2oQ1xueUWgFIE8DWI8qy+u5mwXgmnQwnTM3eageAW1Gwjciy8EOSsFw
HTFL1LrfPokeCHyqpVSjeUVej6mmLacBCzcETfUlpuIUaAEPsRLYXT3s5NrXtxewZRt9UeSBkI1c
tyTbto07XHSsc79YFvjIwUTx/YBBO9DXATjzYRwNF39xIjvcdUEBHuj4jc3OOf9bUFkVXP4iZHgv
2ae0215/c+44JWJern0eajdSAqycrGf6tJYZ0JvwPkFISP9ACbRwZwQ5XvkLaaMJ2mYobJw+gCr6
tBOc6g4NWKU82aEctIOsojS7k26PyQOGzo17iDy7at4Peaf3JBRTVHyMFCgcT9M8I88Cv3Ax36Ki
itsBqjhDADzBPcu5mWgBpZnxCzBLr+/c3tf7mDoHaltcOR4MljXsri7lPKGD5Zy7ukjvY9w8H2a1
6Hcm+HqZUR6BXkddBdLi1fx6XiIrT+EiLdF/fumnJvuGLWdZ+YbeaQZ2mk58KXI8EXy9qcsTPnH1
l9u7+q+c1+slNsCncJnTAaegsIZcqG2SNiGqfmdjcAr9AO7ELj4OWdX0D25BiTQAWu3lgSBF+iSx
M22xjVKxh4a5n3TfYjRlh0OnYEl1D6ENvzAV/db6oU4HxzhOyoBJkYaf5B4t+np5WBMaz9Qhlz7w
+nyI2VEqNo1J0UKbj0mq5TiJYaBxe3I2ruhlNyP6RN2LY7/8iv+8PgOOn16TeNa5WByXu4wmgV8l
7PC5FvqebtFyllYLYaDRx61J2XihFbweLMV/pYtUiBEKOXHQe+P0Vc6Dk2K2Ek/vTYLUOuhjR31M
jG5X1mJjPg2+kMaMSrWEKX09uKHKyMhscPa1Q9kumuws6CZr73HYIC+D7UQyDb4sgg+g218PgyZK
6zR1755Rq+2e4OPxeROG6R9aXUGTjrxkUiisqZ1ek6VzKGC/ZGQFWaEYA0R/NdIwt7fnH5C4ALZR
eY04JWWqlT4CC12Oj85cYB9CTV8c3SxtLlUHtDvANDV5qumlA0TO+uabLYk48JaK3V4eHF5/9QgZ
z/vlah1qW3jjGs9eTpZP+qcrZYB+D07cxlygdItphPfmu2aRwl8KmgDQKYmtb1mZh/zH1D27fSuO
mFcb9wYwnLe/X4g/0gPhYaF6qq+CnNJTQzsayS4SePnB2DkZTgMFvkr1tPd6be0mGE2Iiql/9T1W
xUupC15RXC2JD1v1QA3cOsQE6zvVva3T+d9RVh9EQS+tTTNj2vRkBrVT5XfRGMpPKYZCO0NtBIhE
ochqLDBsIo/VCoVDIqosit1zr2oD1ssTBpPc3bhcUht69Gqa9VDlnZ0IcSPKgcHEcVwg7q6+JjGF
c4f9mEbx0owxobHEPNypA16RNBTGY4OT0vvb193WstHWcbARY39dwQJztRmlOQzOOWMun2fctQPA
Z+5OaLM1l0sLjpuV0I19/PoO8ASIoUQiyEYF0vtWYvDtYdlJXQXPs0vVDsoZAym5pyu+sVmg2JkL
1Y6g9OrBcCnxiYZI4ixGrD6SSonOmLzhFefF7k60vbFs3N404khyoZ+tswlud3B6heqhNhUX5JyZ
pf9SDGV8pssjnqBU5jvgvI1OKyA5JIDB7fNy0PR9PaUj5g4RPoThmepv9IS+lvMboKTxhfqU92kE
/3goso4Lcc68Q6bn9oc6LcNxJ/K/jmUA/yDJjdKHDWhi/X4RzJYowpXRpbQpreP5ng4PczqN6JSg
UfBPTEDl4VkVZ3Hg6UVEkK4VVbJzyW3M/aJ+g48U0Rtql6uZcOIcKjUg7HOnqfPke6qST6BAlelP
MYdcqbEdlzu398a7TclGR/cLQAGyX6v9bFoIiMajp+ChMyfnEfzG+xKvvEAmU3OfxPXoF148+5KM
4vTm8wqvfUFlQn8xrpZ9iHKr8maKl5bTOe8HGx81r/DEznn9e7mtAhOE2hBMIltdosTVo51CJI1m
r1ZwPBhVDad1FKmkhtunnw1gDHzg3Oq/quJk71N40ZhaeVPyTsVs9Ieuzdb8KY+zNPRtgsOYrMma
x+cyycvcB2KOtGyl1bYWeIrscGaJlES76zrNCfFrSlX8g/rIo9CJufx8lJBZH1u4leiV9EIbIDgJ
/MFie3IxU5+SIXuUgj6DL8GtW/dVFGmfYDJ4w70GupreRiSNl3Zowy/o9CQvXVMI/ZBhzd0eaaXE
3WmCB/thRv8Kg6VhcQDvyN1Bqk+1ie1stjgMy8QcP9oZ/P0gQ4JvxDa9197hOGFjV2bl4kUWcW4f
cE0tPkmiNRwe3YpIowsVHKusBFhp0Ix5Axyz7pz2kEuvyoMOGzrb7yINtzmL/tALz4wE3Y/kSu/H
/VjTyynH4oNVxjg24cWAebhbiFF/X6RIDgEZNzBMTTN3uhQko39yq9P/9BEA72pijo9D1OffEaXM
PH+knN0GKo3rn3CNjU9NnuQ/aWmG3/oman65Au+FS9qn82e4VZjiuXxqg/RG7z5CpYXIlTqKuMMu
jJwvpD6ELSaiUgJqW+qan3PFseOdt3fj5l6ibwBYNJ4XGvjry23q3dbQ+l6Bb558mUbdpjvQaO7R
NItk5wHcGgodaUQyiMOJklYRRY3BMT+DQEUtivED8ivl+wKXrUuCv+vOI7Hx1i6QRp3iD+SAq7eW
Bl8aYiLnnjs6JvcZJp/PU4ph1u0bYuM6dBc2hLWg/MhkV3NnYyyFcb3jnnEsUb6ygPVDnHhqAlPF
cEmZSreUh9tDbn0YOBSQP6CqVIKX1XKlbZTS4CNBn5DdUBwpn4QOd/X2KFsrRezHvFEeXKpar0dx
40GrE/Di56HV5kMm8/Fg9sMv4GTZzvbb/B5uWDjrCyfXWJ69/+SApq0I2475Hgc76nv8JzE4rcK9
fvj29/z/KObqexSIoIUoAKJR7BRBhvrFicZREnRwYO9vT93WB/FeUfZfxG6QOXj9QfjbuxlmftSx
NFzqW8pdv1vFSX++eRTe38UObyGnXdVP8D92hdLE3jlqZX40+nK608qyePspgkOo8iiBqSOkXE1b
ivxDjsmdhytA4mpkaEPo3eMqPXQ7k7axPmRMFJkWydJFjuL1pHXqHOZ529CzqPr+UzakAAV0A/U0
uuh1tBPEbA1mstPAV4HpuuIj6KGk/NKR2EDGCA+w7EHhtnL0cRXb84TbCF48oMD4o9GicMh0X39X
ZBdELjq9GEH5Qwnw96Q/HmZuavhTqVQdgADp/ixi3PA08u4PtzfJxvWEQjJLR4pD6LS+K2IDBat8
pu6OeXXuK5OCI+gQVyYs22r6hK5JtLOMW58LGhEaLi0h/rfa+7Og1poCzjgjCJH9AveL4a1sw/lA
u088KwIMJowM9bmVDfp4tz92a1WhSdAgRWiKiv96bNTJkn7JroD3zpfOlhahjtU4T8A/TH3nftw4
5NC7DLxOyAjQ1FoN1nKBhLNTOqDyIvvYGF7+7Oa62Bnl+pNQpaBrQgNjqZGup1MaPeaKbRuePeAO
9yAbWr9v4/Ld6Oz6f2xw1lA0Rn/MgqXjURhffREAU40udRyei5pCz4EsfYoPS9kooYxhuJ9JKZoh
wDjWHg5tl7djUOa4nvtmZRbY4pom8eHRGVt7D2Z7vaeWH0aRGC4GnLW1CIiKwpDdFskSn8xRdEfd
M/uJwKh5hwOxViGz13ZmoE9Rk/iixBb1eHtbbQ6/AKnoTHDZrs/Q6JYYbqhaeE763soDDLMnibwR
6E9fidryQQ6q8QVcpEiO3YCy2ZsjDFMlzKMwgmY319XqAikbTDHx2ggRBof1YyqedyjUSh6L0DNe
8ijba9Vt5Lo8KOTVLuox5LvrdKtp6prOahmeVQP/dGl2MEpRO7BPU4/Xaa916tHSUlxAKnd4j38x
9pLmUL3cnvStjU/CBYKEgqlz1X/CaUG2rdco53gcjGDyRsizoiuOeuFYO2fs+iQvDyglU+6Mhcq+
mmAna+2oHErlrI9YVJgp+bSj58b/sIvoUaOTxsOzSJW/fgecueuronCXWU2nO1UT2Dh2RXocM6Sk
eqxTDiIbjEPiIOJ4eyqXv/l1dsn7jUvEIqYJYmpd5Ip7iHnhbIZndH/toLYN8ynq6yJwVaV4p9CB
2HtdN9SyTZjfy1llzOtuL85vJkZfnXeegYcseVue6d9RCIvqF0vOdn5X5H3xxek643MrC1MEDo72
TlCEblLiT102fyTUvQ9G2VLduT0ZW7cceEhA1YuuBUju5bT/J9q0MncWalMByRBWlt/JIcs+qnaq
I9aKOt+XYVK16g76ePFdVbzI9JHGLz4YiaM3h6F30jmolUrLdrbgdWUHCCrhCKfOWupMqx/VZosa
SuM45zRRX6Y+fyyRIT8lXmtdpkgTR8KD33hsz4dI1OLr7Rm5rhYyD/xDDoNgxJUfoF3osWHnVAsj
zX7qi+yQxU0AEEk8izIG9oba5v3tETfONuggfG95Nl26IcbrJYgimSlGXXtnL4wBgHuqPMZCU39X
2vR2dAOVXYJKnjNUjXlBXg/VVxN8Lzqn58TJ9cBQmv4A5avbWb7ND4JpsnQa0d1aBx5ZYhCkUoI5
A9PDzJTEjwwDquHHeTBINt4+exY0d/4aOoWE5a8/CQ0q3QxHUujIBlQI9rQ4IIlj4fMc7uWAy7Zb
3RyAsbmwePdoYK7bJmoJa91Veu+cW1af3HcSCpkfjlhj+JhOjWWg2glIdF260UcVy8e9w7pxczE+
YRY5Af+3BvhQ+3AJsbhHVFeZDy7EgONsdPWhdKQIIK3t6XtvvAQAwflgh4YtdJbVHQ3/VNemJZnv
W2t4IhkyUdVP9nqeW19FsQWSFgE5D9zqvZmkQh+AxOQcTZ6dXKxIKz/micE1rFZO2B8RG3o71p1b
2KWZiyTBBrJiwFKy1SOyOGcw/tXVtnms8jl8ohIn9qidW2cBfVkUYSi8YGiymsNJyXtvYI+ex0od
kHdF77ihJhmoiBvvVGc3hqI7iGo37f1FF3Q1lDqDgDEm2zjHDij64zzQ+aBkZil/qrjN8uPtc7f1
clCahWa1XFyoa6yGy2ptHmaUi84gO+s/Q24gBgbuWM38VJAjn6a5LMcXoxlm1PajBoEY6cGePmSZ
3lCFbWGzHke1UsXO+76xa12AMZSg2EtUa1Z3HAIodZZHUPiFqTRfZjX6MlqF8nL76zcG8Za0jvQN
caqrTpkah4aGX7N91io9CjQqhWdlAt1/e5Tro7EUtEDjgGPnfV6Hnm1Ya725ABd7t6w+KHbvTXh2
JTbglzn9kUyRuXOZXt9wDLhoqFJIsdC+WJ3FDKVLp9XQ24PHF37obDO/GxOv+lgCDfLnKZZf4RoV
gZda7U7Rf/NTlwefGh7Q7PU13mphZ6SqdAC5j9MJ1FhFM8mwAx3CLZ1I4+2qCKi3WzQ5eTdohF/d
Opln0+GvgeWGcjyVY6jdN3Jw3vy0I/ezFKN0BImJAVd7sdcR2qRG5JwhL8PzUo3osWjmn54uy7fP
H6qlFIqWXU/HffUMmk4vM30AkYlqtv6s9x6w6K5Fd7ZRtLtZTaydKuV1mESnESINunl0jFHcff3s
No5MYxvmFRACxM9TO2mOI0oTgVTC8aKk5hQg3PNW13IT3NDCyrZ5jXiG1x0/gBmePrcVPdXGsw9J
iT0IG6o6Lgrwn28fvesDDmoR+MLSYfPIU1ZVWMA+PeOP4f1oJ/EH2Q7N2a20Yc9W6/rOXobhiUVx
jUlcs4Ino0PjEm7ffemaShUomlYeoCTiwavq2V4LYHMw6l5AaJcTvtZIRiLZ5GrMw/tJtcWp7Sv8
mOw6vI+1eg/p/bfv+SpWQraStj4xCcVy64q+pmF25uZ2E1+UyQWXGSPP4RzVPkMGqZnM7teUV8N4
KFFet321EWgR9VZX/ChmLy2OkWMVKPiPY/2lsMr836Gg6HTXz/1UUmkQ5c+YceGK1UMdBqbVOyJI
5xq882i4ivPOiFgz3Y8i/Gp9Maemg9BR0ougLEoUdnMddbTD3GdReOAxnb4YdVj/O0xZCp4QYFeP
ghSADm72CW3jhdEacNc72CVmE5ut6J1OBtUQ1u8sZabElc9RjFflbORf5mJAJGtuCvlnTqPmHlyR
pR3iwtNwah96AeFDnbOXcXahwbxxwy4Tvpjo0Jml0rjOmWAg5kWIA9IlHNvoQKunOBc6AIfbo1xt
IUC2nEDOIBkXYNHVNaPGChIF3aicWzBhn021Mg5i1vrnOORNvz3U1Qn8O9RftQhGuoIruzEyEJYF
OsNp2uRoyEZ/mIt8D0SwOQrvAPWkpSywjuln0fc2+h4U0wbhnVCRVI4F/LWdb7l63ZBrQb5k0fmE
aHFV9a5mr0mla4Vnmov6MXQ6EWiKnnwNvT69mM2Y7HkbbKwTVW50cxfgGw/66uGhFdbaMx7FF4y9
kaxtVecUgsXz41juZUXXgE4+Dqt5uhR0MRft+9dPQalNeg0sUznPcVh/JrM0usNSTHvUunSWPsUN
KQ+J6MUA1XEeOCqx3V2wDIxeUj0dX/RiVD+OltHFONKNSu+XpZ66Rw5u8ZPWc7PX+tpYcm4ldFaW
+5blWM2NNtvp2EFlOzt5kX5Qmz75DrlS3ZENMraWgCHodtAGBZ6zeiG1KFNEbXsQq1wloQkfR4PH
m2yQYkwNXLn7TI7u7LdhgkTrhOuVch/RtMcjXOvcH3niGfEHo4gUieK7tL7iBARjKkYqyrjPiqyZ
fPqPnXMcVC7PB4liTxZYsdXEH7RwzCzEYnI7RUZW76yTkiRKG8A6yH4UoymnoJUWeEWUMQtuOBQG
jaPl9HV9FxtWWFLqVsFagDOa/1AFruG+haG+5xC9tQqEmjr/khehNP161yhWqlm4F1DHTc2Yy7ae
LkZYQyi9fYtsrcICq0Y9CLHzq1tEtvpgFX0RnmtTKX71lhE/VZoYTd9GwP7NmC9OAgCz5WlFi9Nb
p0SaROSD8nx4FqnMoB3Oum/pIn8ESSePt7/rKlJfhoIKQ6WKmuFV1xsh9T40QroTUzKawWCj+5Bn
wj1O6iwfWwpbJ6XASqcebfvf2yNfFecYeRGg43KhgHtVH5YxYpWKO3jn2gOi6FdTZt0nOWUBtBvr
QHGRZNRtAbwut+YjKPxyJ/Lc2jigJUjcEYXiylltnEGbVZ7T1jtbRRhfhtieA9QA8rvbX7k1vyAY
VIq2SA/AkHu9PdHLnKUVKt7ZdBok7vCjkSdhxeLbwuW7V5ThRzM4bQAo780VA+aXjtPyHNHlIDZ8
PbJSAt7CaTs8W8NsnKrGUE8jKCfQxVXx1ooB8TtnmZNBL43ayzLV/yn+tqZE4W/Zr6HbZI+FrhYP
Rd07d00l9zLLjVVjq4IIWcSMr8t001KiQ3MluqAo3v5TG9HC+MzljnzfxqpBq1ryEtrL5AqrubNL
2ByjiQCdId3sT6TL4VRIGLbHqhm877OWG9xrVhGf8qwKd3bM1hcuRJ2/cN2lU/R6Mp1Mcd2OLtil
KnvrBP/eGA6qCePqcHtnLt/wOrIG6EwtgASdnhS16tfjeN2cFbQNossMu+8Izvx+zuXRS7rxHk+T
PV/tjRldqGrQRCl1sJtXMzoZU2LqcZRcYqOqj0I43l3VTzamOnb62aj1+qy7efO1gyO0szmvMsyF
hwRDhePHNUfT7/V3jlnpIULZJBdhg/EbNWmdOiGyTzBmjQcxN3/gx4c7BZe/N/RqcgFzIsCFSQWN
qfUNPuU2MENHiAvUhCo8UltWkBByy6j1ncHtx2PXlnl61yVpadyHo9bKSw6iDdiajKMvAj/f0Z9Q
ifsFk1+3fGkmRXWk7I9ziO71li/asu18Q7JN/dZUopOmjLbhN15juVxjlvpujA1NXBppd9WljZuw
80unwzQ9Qf3yt5tPcAkULznLqm90vyq95BlsbfTVxnf3axipw58kUrHpimqwXn7cefov8BbiW4FZ
QXS0EQOKny0LP94us8wXGrTzs8OGhaw/q/YUoLVcf7q9XzfXkXNPfgti9aq+W3uF1g8CzQJq5PS9
8lnrND/XvcHy2zyq7NMwYd4WjHCCjZ0jufFUkVQzML6p1Cj+skP+c7+h15IgZZ7Hl9TpRXcSMovA
MbaRab2UWds8seGHnwp46XeExb3+iLYrfa3bn39dJ2Uf/91TSzzO5bR6rxLNEP1gJMllSrMu+yAs
nm3wjHTsIZJwLfk9iqpzoOCe/BOG+vh+xK9IPcDxbeNAqx35cZZGquxkJNdtbX4W6obg7pH+gyKz
uq7scQijtuOqLIu2lUcGaqtA1hXMlpEmpOZ7uZZYJ02TVRe0U20J32pts/BdYWo7WeXWOgEpRlDK
oJNzhVQxewATlAOiiw4L77C0OY9pNYXPQoCxCnMbf1alKA7JCOEwo2n86/YSLZ+6PvQAFun7ofd4
ncCEkyyHxsujS2E2te8qk/UYElTvnIONSBSBcYxMQKmxKdd99cklA4RoxSgRmSawJzRRGOVuqOe9
q3N7qKV5SmsXtPYqeCENbZ3Qy3giMt07dv1ofjBSbTigYVHvxKHbQ1Fs57Pg4K7z5yrqiWLSKLqk
+dDhbKWah7yYZ7+X/V5XeHPLks7iuIUF5gI2ev0iNIOIixL7w7MoMvsB3ZniqISG9clQivZ5TEoU
wtRCBCoKoXfdqMH0MkLxz+29snmcQfwvFMqFEbjOdmucxZJYI5Dptcn5RpszIQaum+pdq4oUJRMs
Y/PTmJkxmO6M6+0JP41yPpSRMXwrTU3xfN0ujD1D6q1Llh28GFPgtHQFT1WzfHa4RaILb5v8iRT7
CJRdROpnJ+zaByQ1YdTqA0Zwt2fjb31ydXQQjSITIR7Hi9w0Xi8JnpOSDqKSXOi6oEFfY5zyswSX
/qMcJ/Vboff1i5wcUbzoqSxRLqnVXvVh+6Xo64iGpNTrOucFBZz084yMrvBzZ1Z+4A0oi6CYe+2T
UXlT7CdFXUtfNQbFDFCx0fqDa8cTVQWlau5kaepwvj0e1nqoWth4fep8xBNBWBcD7h9WU3GDb208
x+132heFeMgxPfyN5a8k8xdOdcQR7i9UHZmbAAWgGNj6JNKXdKrr30qalENQwgMAII/eCdpIeZwa
x6wow5abcSp/tK5Waj4C9jW6bKmRvyc1VMqvrWuVDwBEW+NjNI/ZMTfbuX2o2zH9VcfC+jeJ4uH3
zoJcX2Wv1mN1RKpocqfMYHcOVvZDl4lznBqnDgozm+/fPBKkeyDrsDhpcK7vmH4icRqIgy6TCejN
kvh2FYN0DkUyWu9vD7X86NUmW/oai1cm7SFnnaYUbY0As9IlF1l65UM3o4xgl015uD3Kxk2G+ie5
EH0vBKzXD6IDCBbLgTG9UBLvv5hhljwXXpjcFbjn7ISZ19qkACUJMkG2ACbgT6sLmuoser5WlF4G
xat/tIM6f59gFv6jov3ysa+64d3QVPkPrZZJdZ+o8YDP0mD01XEw3fD77e/euDp4d5lZ0nqkNdad
o9gCYSxr4hOwb82z281oEGHNckfH1zlaZap/9Sxh7yzpRhLjupRjuDVAqF4JejSeUIq61OJLjdbW
ETIC5A4EkJ+jvukCPEyiz//DRy6NOMqUG1wxhLn6OeIrL2mSUGNa1Mo/Rlrh8EeRhN/o/o+zb1KF
MnZuyK296yJfSQ8E0MgV4oa7EGkneraXmHQ38Y3CnbGjjt2X2993jTFjR5GvLLh0C/OZ9Ts84Uve
OfoUX5o4hKIMQFB+Uk2BaHcXmsieVZF4r8DB/FUX4XhuZSWQWmtxZz0O+VAHXaem2l09y3pnobdO
1cJNhMjAZr/qE0Y6VImmj4n+dS17HhRnOA2h6z1mc7bXS9uY6kVwj2SROGSpTr1+i0Qs7aKs6vii
x1L97jS6cdfNsCBvz/TGcfEQmIXHwGWBZ9jq6GJiXXuzZ0aXWufBGY35kPRhMKnpFIQZlKseBYu3
30zAOXhmKflRYl9ftcNYoLrZYWVaWEIcTDtST7ZGQ95GyGXnVt84l2BrEZ7Hc4ER18UFxMRSRRVD
cqmmVnmQqds/z0mqTIEg6u/uCqXU+50TslFhIClcBIoX9A9N5dfLVoHo1SKNE6Iaonmqibw/to47
PSArql7iJO4fLLt1FTp8qdIfby/mxu5cDg39rOXoXPXnpT7bTq7alBErIz+ZTvJN1kr5Xq/rf28P
tLU3cZWAmwJ6HSjAam9OGSgjuRzPEq3hd8CFfqjADXbSqK1BCPpBKyPuQRVxNZMhrojGTCHiorX4
7IwoiMbH2DCbPRro1hHgMVgAMKDQrjaJYmlFEnd8TN/JjzVl6BO9a+fO7ETSQGRUqyBp4Fbv7JOt
tSJXBSlG3/Eah20XKLHg1MdNopjh+6Ya8sDV8IWxy2nPxPnvbbmKOBb+O6U8aFhcrKucHcaG0UZ2
JS6QeMfwTu/bOn2HTH7/pzEtlB+hj6DQNnaReTCoNzo+PYzufYXaBODZOf6WphI1SScJqx8tUKFf
ahT1HwvRobmYF1ZV+4NXOXvB+PXyW/RllmgCuWJgGfrrg8QRMtspn8SlMlysiPpQO6I1XO0UDrZG
Wfpm6lIhu+7buF5PsOtEVMiGIjmk6KIcpzqr3nww2cYGVRuWGiL31aXQx2PcdTWSjLMt7tjw4tQ0
WnXOGtgWbz2aNGugkyxNYJo2Vwld46Z6OwzpxVHA0leirY5Nme8JSF2fGbhTVIA4LhrF9nU3MJ+6
Po+6NL2oHfqvvt7Vcxegj+G8Czs6s75ejVpzlEBO9qAYf3Ow15uZjhRhwdIngiS57gXbJFMoSyb5
BXyQsQQire4GUu+b8VBhCxL7qTab3kCSFZXtiXqsbfuKOqo/KqH3nwvkQeVhSHsolbymNs0m2ea/
6rzTMJGqIzQNYzAB0aNXJjHgV2Di/1KGHN9Z6KfaAaQI853pxclLrdnopdS614CkKHNjPMydJrD9
6zrXPqJVagApjyN9OrFexRQkYka53QqlK2Awt2YDQ1vLu8BtFmkW0eZmEpSVav4zGyV0aelZXDlp
OZEAmqJxEROy+M+398r1HcRUWsTt1M5QMlz3F4DFg6c0dJ7HoktPApvvo15WWVA6mbdzmW9tmIVr
D/8XrM6VQE4VTvGgGGNyGRE49UGs2j/NrAHn68jmI5wUHNrG9s1YXB5B+rHcsVThUIJeXSGy7zSj
zgiTQY5o9+0E4UUtPSzhRl05AOesd87edeEPuAoJnU1yB6b5qqLTNh1KR0V60dzSEocki81faWOH
2kIGzFCK5QW6cyavGI4gXpxfelQjU357Ta/jj8Vsg3AHw7Qt4a00zpQ2lMQfVVqEgQyn6BO1aPHQ
TkP+aHdqfTb1pkdWht+/M/bWfiLdpM3BtF8jyhuAWJM+MHYhhBcs+MdFQ9lEFVfsFXy37u3F6cwm
D6ESv57qTKlJcXL2U4iI8HF0i+q+9PJu596+jh+R1yaYQvWEihDKTq/fIDEZM+fWzi66kgelyPNT
SP3dV2ukXYBd7MTi2sb84Tm0JK180rUURpSKTLFKMDSR3usoA0yRfZ+CfvvkxkUbHpfbYDxYUQvv
2JVUc/ymzpRHmYMqapJEBIWCdeG9PSAbFoQQ1R9SNdoTS/kLq1vdv1SWlw4WEFAeztWcjBE3Hrpm
vGURzgCnGfgLSBg6AtgydciDP2qoC6rHuq/6d1E4ml0AzkuWx6SvxCcVC8Y/WAHn84OtJuXZ0tVu
kbVuTEyKk9Q52lDs0oMqExcColCr8iyofykXfHKEDFx38YMKEWIZj3lotxnYzFS2O9t4Y28BNEIR
xFlST/QpX6+6TSUjmXqWQUMN5JOZm55voCO9o8HoLCpO64mkvYpZJ0wHEJOriZyNpOIdB2jkuc04
XRL04jW/tOmPAc1TiuYBQCea231SW9oHqypNJTAy2hd+ay1UNh1YXo6a1zSEQeqoxccwmk1EPWCk
j/7Yqx0l3dbsETaUbunr2B7kd14PODFIo0I0QTRO7hP5CBDGya7UOfg/zs5jR25rbddXRIA5TElW
aHZQtiVPCEvyZs7kYrj6/6HO4KhZRBGtgbGNLcGruOIX3jDIWfIj6/WBVuRifi+GRftoVPOouQoQ
ucSVuzhJT5k62aYfDZLR+V0OpeukDI2p+qOgvUuVxZr+qlqt0D0xztG1qoyxd4tEkf9p6iT8r6hD
80UxZ1wcLECxn5Mx175DoUcisS+d2nkMS8Sb3ZrCZ3ies0V8a5e4kFwucZQW8khKx1MxQKh9siKq
g241jlLrO1gpfyHCkrLzgtHYw5zl8k87LK3RlfS2/140Yub8gt2M0EJBFd2lspEoz6neTH8pLc7r
ZxsCvEFcMGtH6e5OdYwsBogWX0GR/eaVnc0YJyK0wB/abkKamVqpn+pt5EVyMb1b64QvTpdWdMz6
8rmQ+sHv6aF4ljWoB7fZr8x6u+NAO60JFTiuWwB+pGpFNs72A6Ilmn5yIhHXfpN2TfuyOFPDyVLj
JHrMHGdML0VPdIDCvZQl1y6dWsPte2d0LsC0wvmsaSMa9IWFtEqGDrLhGpTm7SfaJvPwn6y0Se8h
lETZu2C7fJEHo8txgF1iJOOjFn7PJAm5+lgPtqjPVZ+N34vcwh4A3XOlerbtxXk2l9nU/TY22/ep
IaVf7RqDV8gYelbw16aOX94X8+xJnTWmroSawLekWuTsXFhyD1x8TkhMllgvxo+QyjkwM8LoZSDm
oQrGLhmwFeaCmfzcmZV3srZgF2c57LODy2Qn8CG5WKE9HHMCg/WJ+a1pKxrEc5apch5UGZfcRi0a
x+3JsfxRYQ9IWdf4MZHuwah7m45hEaiAW06DadueC6sVsNtK9kOMPIGbmqA3xqyo/KQe6GYNVe7Z
RRd6fUc4Kqv1+IjqVnvRuvkIYrsTj/A8k47wW2D63uBI0FhPaX3wQ6CW+WOTLS+SOvUnelHGSz/I
E6r2hXU2jKNC8M5jqq7aFohByqsK6eYWt8ANOFq9bnbZKc9hl8pe2jj6eZVqvNyPuXbKlTxU9Ayp
hLDUN6WKqaTVquMD8GBnU/8BYR1sf1MbDLbbaQs9YLPIlg9pIpDctxqZTiaEsCH5PIzS8o+mIp7Q
IM4I28mNklAu34wwA/dPFLMyJMmkb4o1E5Yr4yolYkttfsqSYgm0aSwORtnb52vnjPsNksgNzos/
KIoZkj3ehqlEcwvg7Oc5c9r19RicYBoyC0dmI06OIkFlJ+pemQ302g3QrzcIOpD5o9U3sfQQhXk3
nbQ2WkUTC8cAu8If6SD0+xpdaEPM3ycjmf7jLuo/sm9orpbZrGDaG2u9czKV0GiuRJuZ6odWLf6e
AZrRzLNS6WxPLf37lJz048HW2f31azZLuA2ketunoZw8KmoEP71euKnAkdLTNtK8AySgFPrTrGFj
AfkzOteVIj9OYaS2Lnmx4cEH019GvFK8ThLSO0ebpPNiD/KnaO7GK1gU6aumd9MlzqUjTZ+dsBjB
PF40cmdgqNvsf3AWq3NiIMfcI/lDuhTxZaz14r90mrLPSSEpB5O0c5QhyKxKTFRPbsuNcdbAKekZ
D/pU/iOHYdJ4lRja9xGP/hHzYHcwCuIWPtgoMmzL0z3i/RjXmdLDPA2pTwkKlxZ0mq9IsRnn+4u/
E2jCVedqXBFat1KOFfpviMTwXTSSJ09Z0G+uZkM7yEr3VmvFOLOj+RzW7fULxBcSTsUlOUIO9KRu
lvykUyK6RARCflypRxi7vQnktaMKDiVtp54KFaXFHiR8mApz8A0iq5OEj7qLmsbbi6jc7KsIGN0Y
BSvuTWFTD0NryqP105K5f4KZKiO9bGP6lYvk4H7b/SqAupTvVp7YDTSgH2mzDpn0oNcieR4kZ3qg
atn9Uyix5d7fFkdDbRYMsxklnqKU44Uoy9mSbUprcIm/RGHyZmV7Kus8Cyb/0C0F2/B6b1hgAEdo
vuFDiiVP7A6z1nqYvYzXyeISuf9ZOy8EZRGUENaEmv7ZehP+FglJba+mYErgm2dDdOr0JX2JC5H6
lrH80wzxf3qnjAcP885M/j6kvYkBxnIxsslYnAfFTKCH4W43farQThUEp90RhGDv+ygXgFn5hXbe
hlzNCrGR8ft4qG2zfJFwqHnMmk5/LM0O9dkxGnkEF+ugrrb3has9xlp1oa62BbTyfy59N4Q2Hqty
FpjxQO21WtRzZIzVwbbcuUfwwlyFtWhuoXO72ZYz/q1K1xNSVkLq/QVZRn/Ueozz9CTxSNXN0/39
sjfeKsq6YtgwDtj2gGEHh4MoUXfIBpGek35cfo6d8U3vezVITOEc5OM7M0l2RqWHNijh6pZvnihJ
KeXtijWJYzSJDVwrCox3LkhLHvmN7A7FWv16P295tFOVwFuEbRBw+Y5PWmnML1R9zPeDDdfo/iTu
ALwMdNAQ7EKJg5b6th9gmDmuZ2a4qo86ynmaC8mrp1L3J3AZF0mxZhKRBWItBLWXVqv7v4oxKz1V
qaXHKKLiff/n7H05bV8T3AJ76aYTpTWMXzkq5CpUT08zBLgrMZ10iqjUHqBSdo4j+jPsnPXZ4/lT
X183ohXhaAm4fXihzU91V0VXJZHkc7tE+antjPeTVKUH4JP1CGwSbFABvEO066mf/ir5/HbFyV2R
I2w/Sw9pV0YnZy6zD/Qi2gO94t1J/G2UzZfVclGZ+D9ID8JME/JxbC3d1GkSF11owEv3V2wvkwSf
D/eV1VrdvDdPxBDmi95j//YAzcP6F1N042FEisIXIQwBQlFHe9/g2PbYh5Pzl9JkuuUliwaUrAnf
zHInu4BwsXYrSDNucmmtJXlPNUKzepbzoDetPHAi58hUYnd6kbhb5Wug7m8zVklOrSgt6ijoNGMK
7BwQjW3E/YvjFH/QrGNOoQQQJq186c3cjiAK06YBRGtPMRBM1SmvuSg+3V/B3YOwqr5RfqAwv30i
ECJwWjsEGh3iwuHO1owbiJnhNJgigyvypPOGLD6w4tqbw18XN/AdnqetTgjgJGWyEMgN9DnqqA2q
FeawzGYWQhq+/3m7Q62iEtxv/M82Gam4PnP0y9CPhoHnzXOG2UYnFw8h8m0H8fq6HNvjDagDkW4I
JLfAbjpobSU35GoItOaXYbBlJFeG7IyIauoXw5h+IwEzvvTR9AclacCJJsEnSJaVzfH6MhsnBHQQ
i+YWj2vnUiG55VvJMB80IPauLxIsyiWE02vv7PUoKPQro2Fz1AEeowXSSvJDpqrZwRug7G1IEsdV
iQC3LVh/r4exBoV2q4NkmdQaS+QiUdWAou3FrLgmFlXtNbQW7T8aZDRS20WZar/tZtFeinwx1rrV
JGqXTkDv+JZjAadd90bsVvlS/JTLpe1OlDfVo1bQ3jZbRZTJa6ikEMK+/tGqusQThmzSQynkOVjs
Nv/hlKp2Mq1J+YMDawHdp4uHKOENmhCdrHaU65yCRlXY/gqjchNTHi51X4pzls2lW1RVesA121uU
X85+aLdRpbc3OwxkoxO3MnAzKRwF2o8KFpgYQZwyQ/pg2jN0BShZf3B0VzK8SXpKkW5bmXJUeDQq
nuWBpUT6p6xqEw8l7vbHbC3f7l8SOyfX+VX0ZhSy0u3OLtJFqbsUmJtUopREO0FvH7UkUl7wvnOw
lzSi4pPZ6/VyAVp6lPjsHCtyUy54KpFUerY3lJXib4UDbBQYE+BbV2llMJso4MoH07k7DjUwKmEr
zmRbudCr0IybzoAl32b16ApjtM4jtu3f3z6XqwMk2D2Z+Go7l3GBksSiC4qYKCUFNJsRtZoBg9Lv
DQNk53vPiaAJYvlxlO7vfSClReJZB5zbTWlGpdlldiFl1nYoxEcaWg10k/boUd6LeMiH0S9HgMbi
DG6uwRBfFGtuoKzG8SrJuiRNZ/uQFVaN3XpeKGOOZW2ditQpQhdqyjhRvY1HmiWLNlie1pZafRDM
7n35SqQFwwBa86aYXdlTZKQV7PtCl+eXjuoDjIDpKDrf/XISPJKFFQzK97++5IwcgcQassoD7Ajl
OlGZDrBFq/zIhOKh5ZIKHrSIXkDfTK4TD+JB7p3GH0a7Oai27P6StfeObQIQwxua3WgMkuDQ2g+5
hJKJX8RAGOCFG0njl+ZsmVckiAZEHOUGx2mVROVUI9LSnjWgBrabSeaYHvyknQfAAU0PdGXNRW8U
SQygle1sZOFDNif5uQWl86Slk3JewYN/sNpg0la1CwD8N7rAxVKFiIsl7HNLjk9G36QnaWqOCEg7
+TXSiegpE04gbLh90aa5DLWuwZfCzEBQxU0dXYWsZECA2tCvl/TH/Wtjb/5AvjF1KtX6G4aeQzJd
5dXqzGtC8ZdbpCHqUuAgI7L87W/ZatW4woxWcvG2ckB9okGbKpIQMUvCS6d1qeTqZls/iW4xNCLR
WNHczIiXv+5/4s4bSpjNrUhogtLSFmdZIabeY5BLqoQPw6UdpDawrTl6DFMb6wskCIKp044CE20H
R+BAKOFi4Mon3dq83HENvR0jUeL7Wir1U1IjvuQlMVos9D9K0jGInEMw4OmtuakWtz+G1saqy2oA
yUHFDHno5UyXfEgo1nztoWpk7gALuvKatp2Hkx3n44d5cSSwJ20GUlRJhil1seJI/6W8ONFZL5Yi
OffIH33FfTOLPPi+7Te5h3nyvnOEwGUOENQ1rVvb8gRXWHQQUu4971xZ6M4iZgkCaXNvWVJcJ01d
U3KW4gpR+cnKnpq5ds6NlVJ5LuKueoidzKH/UyeX+4u+dzUDobfh53M93yis5gYk8lJpEPFW1eQ0
NFp/KZLwCEWwd1gdjVoI2Kp1qHXr/VZZqAr66/LI0yc1aX415FYGp4rpc1gbWJxUWnZQV/yFrt7k
Ojyy/3/Aza5qa1wTIR6gempVJvX1rvBWge530QRAkH9zXH3GGCkH8OaqITpfVkKn5P7U7n40JUBu
KeqNJK+vPxpncXRU4KVxZdTNu0ly2nOyRKonNZrhRk511Cm9vaLg79BMIB61kQz81Wn8bZKlpktF
jGYM/iUCA2mho/wDK+FkhvlREnR7VbwaSt18WpUCMHLSVbbZtsrvS7GMnoOakkfvTnvp6FMzx8WR
VNBaYX+9pnzUKt1My261sNisaUOETXeTNZ1SlfkMHfCQgFBOdhLmws3NrvqQRVT/HKnDgCo33+x7
vDKGQZQqHFHI49vEL+sMe5nUIQ40rYjfxdNSPtlDUy8PKeDW8GAH7y0m5wT5A/Rlb6WwOtGNqoST
fZBFUf6ihV2Pm0o4vc+rPj14r/eGIitEsfcX+WJbapz0aNbTNgfcajq136c2JkNIFZy6DPXr+0di
byjqX1iV2TDObuhtclvWctTDjE3mRHqcFSn/2Wmi961Zmz7fH+r29FEDo9ZACLYK323rRvlQSDPP
DhBrck+p47UwtDE6Z+GY+RRJltP94XZCPsZb7ddWEzRiv/X3/Hb62i6dk2hEMxepRPuzaMvQnZYQ
NLJUKCcxDDMINFM748gw+xhdZU81NlbelCnaQRnk9jWh1ALzgEoIAHPcUV7/EDMfY1ELfkg49ul7
pzIcTzPJTZEtsDx9mg03aSSw36UwDgw9dqr1r4deH5vf5gCRo9wQw5wFzSLLHUidru6Nk2xk2fNi
o9Hn1u2SCJfSMwTiQmm1YMBUoA6GPJTPHQ9zz+w12tHFsfMaYEWD5gXihxzhG0mDaaCJJcjPA7XE
NqIsO/PSS0tyTsVEulfk9aMmutTvhbBZtDa+pNUo/8HWX9UXccgjx73J4Ttdwa6CPRJkvWF5YdnK
35Rh6D0Td7ODddjb+tR6VndsyrI3kBIhRw0lJIhUWb38jZRCKXs2ajS+1NXWp5JKwsEFsju/BDAE
q8hO4/G6eQ60WEerwpDiIEyH/KzGChWuZC40d1BC06+0UD8ZLfdWpSrxO6OhZosFUXtQP9j7aiKZ
FdNL/EqO/XrzoVNvl10EW05pUvsfue3Nd2LOyjOyGt2jTgR3JDC2OyDzi0En+KAbKoelpGmYO9yb
is3WMgo5/zhLafFojVL8IUcb+iBU23t0SXSQW0DhgRt0c8NU8ZBpNUa3QTGgVGGNIy6D5YRRXTmk
M6mtCP021bWP9y+23a8E3bHiP3+V+V9PaxwR+acCzaHWEdO3qY57t5Ti9GU0Qpq1UXJUpd575WnV
/OLGQG3avrJq0xZyX9pxYDUm7nsjUjFKIb7NZmigyV8sGAfGmTeTLbtlPv+8/7F7OxkVJyTlYZZw
n29reoaoKNM72FiG9KlwF4wURC4VBbWhi9Sby7nANitQW9U6YxQwPlMu0z6WYomtg3R9vSk3sY5C
PRZ2HaJgiD9v1tpsjCnOpyEKcvrZbo7Awqd6lOSDIGN3FLJMYNwah2aL3rKZYTu36RXNSaP9pDL3
pUGS8O+DOd15kMjTcc6izU8dcbtvNeoezbBa5MiltBguZSLKiMmS9M+DXOPjPFMhCGQ7tr5ycvMM
7CuiqW4pQJe6+QDm15XicGnd2WEzutiGDpG3mHiO4wbRGL0/lGL1lqyyTDp61Ne3crsMa6mOS3TP
+CsnznaSQiEVN/XG8aQxXp7SKe7sSzIkunxNiXEqQk+1/xoVsjB8y57kRyXM6n+jfgifzCq3C59Y
oHqz/cBqf04UheA7wLKbMuYIDyMvDQlQmRSN56nptXMMlv6nmlfyh6lcjoTw9rYKkQsFRXQSVl73
62uArWJJApHnQIWXHhhqiPjQAIf2/f3NssOPQ5ufAAqUEtniTT8MvR8ppgoWBUWe5rYLSS7+Nw5N
/Uu3qA07oQhRM4SaFP2rDpYyPUuzVlzRLGqFt8B+7V60ucqsk1qsOQn0zulbbJkgBGpbleyrZeR2
i6iQmL+C8re+tyLt5YsyceJ9004bhA+WovhU2SGGoi49Hbu/jiiKOadqqPB7M6Ch2u6C+cR4Hick
Gq5zb8+LO+tV9Qi6z4ncUSjZp3KuVfNZjtOhpgw7RO1FBSvxj8V/JPtfH8NPB1rbRtapqwmRTvBl
mujTwUzubF3iXxUvRmBzNzeZpS5Ztcw9DF151gLQ2+bL2HXl9f4oO28SfUMuTG4rimPbe0o4SYUA
AH2XOq3kx7Yem0ezTLogX7LiBfbhF6cKla/3x9xJIkiLuErAhdBO3Ha4e1F3alGx9dFZqL2p0IuH
hh6wD4MkObgAdh4/oAOQjumlIxm8vbp49NO8WQANzU31o3ZswZpm8yfMPpx3YeSUw0GQuDMevB1q
BusDSNN7vUp/C6Dn0I4AlRRABEJthkC5QgbOTS5RsIokrZ086JZy+uX+fO4NSlNiDZlIOG96g7j0
5s08iPChTyTltIzqdyteOteca6QZ6+XIEmJn+eBvMJcwR7lYt1X6xko6CEr0J4a2Gom3o/X25m8b
ulclWnqwgjv3FmBOKre8k79iw9czGulaHcnNiv+oGhQiZEzxwAxqBw/pzhQi2QkOFnWRFcy9DYB1
SNi1SXu1lWminBuV6sQnc3RiINBOu1Snuq0i07+/bjsT+QshRK5JuRZsxOtPwzDW6FATlB6aUW/Q
PFykc1antAdJdg9mcWco+ipAIVYuBA2Wzffl3ZzGiJYBWGlEdbZIX59FrcWF1+SHF5e6s2RrmEvy
soqL3dS/oYCakrpoeWChu1yeRKhAxzQX2RCuYYjWdBPSyB/tYCX/JEUxFK6uiCmDppXr/2VZ2jxz
49aLr7Uwl091pqLxPEWxfdZnW/kLLo9terFTqw7EqwGOkDT23XdFqPJPzY5MDFOqdPxk46Z15E6+
910EWSqVfUo6N6VWfRqoEExSFtSJ0yJ2P9d+iJXIwY28N8qv2gpVD6xXt8dL5yUypogc3NCX/FqP
SNw42nxUC9sbBVQjrDACVMKP9V34/aKKlCixNZEHIAH7pwReltdV/ZG54tEom+twaBhmVLs8SAyg
BNpkxmfVbOQ/2NzrdbTyDghxtu8J8HyY7JBLgrqQJW/UqBfRf6vOOuDUg3ti/cGv40mwAlwSiOH+
P3Gr19MGamTquiXNAiWMktYjm2hPoVnYH4ViFpGvjYZ1Rvn3qllZfJCk3x5honzKpr8ql9itbI6w
Q1xoypOeBUuplxg7JbKr6WIOYmmYD5KXva8EtUgDy1qBtltcWIz4XEnWnQdaDMntEndpN5xba7Ij
Ly8h0P9QLYFegV5oYdBPMwTc+xfj7vj0mSE9E0lCXns9y0mbjXSimeW+NspHfRmjF+qnsmt3Rnwt
4il9gcYmn2GUdQcj704yolZg+kkabnjdvWr1CThxRl5kZfHwiLe/GzA+I9dW66N9e3s6UAXi+GEw
w5A3cVA51vnQoeQfJJCx8Zif4yeYecPl/mTeRngwBoAgcW/B77/xDkm1cqTPW0KYRlKvRL1vMgof
HYKuckXYcLc2cR8+mxRejppGOyXVlayAHgjqdQSX233UylE5dFpWBBUSFF/Cqp2e8zw15VOBWtiP
uDfEh74rLR+F/eEx06Qo87Iyr3LXtHEV+4OlpWwHqxoMzS2ZPgJRnaKpkVPbrD83cWE9xEas+rCO
489vn3HAEitKdI0Dt7JPoIzVfjDjIgCZnqMt7MgfZijrrpPX3efWGcqzBQryoOm8U/lAYAflp7UR
gIzg9n7oREPttoiKoBRVfZ7NCI0JxZjej1Sa/cFSf87N4FyytkeUMe/KEzWPo17w3oZmpdlp1E3W
vGVzbqUxRK/AyoKWAvllaGzNS8H1Hlz3u18KKgEoKUiU246zpNuRIodGFkxOm3/A6FQ4rqxOTurm
Sh2vKPNxfqr6KD7ZZlJUblmb45cFB8MjcPJt1LgCWlcbewDX9s1tEaojdHVs7gI8VbLFrTVr/F5n
0D6RzpyiU6lkf3KY6Z5xKStAoW9oQO2AlvBAXLBSiHHPsXlcH8eOpr+XjaHZuEOWiMxrVdEaB8dn
b21/H3n9898CBsrf+Bp1aR7YlbS86GNjBpgXtweV791RyHYpUdCnA/38epSJAmlUNCFL2zlGGUAC
DNE5TaLB8e+f0d2lA3SCyBPgvxtR31geyTYcnrhQV5uzof1Eieo7Rl+qVzpIN98fbOcK5jbgHqQG
u6aG6uuvGnp5iqxMS4NsVNX0M32S7G8Vxwz1XWZa4QUjhOpBlofpen/YnW+E2kdLi3sBXvC25NPr
s06X2kDzvRtAQIuF7MALU0pgiZp1j2o5iIPqz23tF/FShCFRsEU78EbwHVinqJOWWrNZjlTX3bEZ
1ebJlnoJVKxdiY+LrArt3JRJHv+vQ5GqPxdj1Ouf3/7hgGVX4ULK+zeLi6KSmjF0EtgAop+htFZ+
rbYCmFwVPcXWcCQKtdM347sB0qNHDd/9hiskuBBpjaA8Y2sDJllxWPsimfWn1l76S2uZWIfEGZJL
s9p5eOW0Hla4j5kUKd8I68TBsu/ttvXdBV21gre2ry4i7YOuU9gJqjijopkPulScjc6Z/2paO/HF
oHcPTq1Eb5ceBO8MXwr8wgq02tY+IlTcwqygaxVFYeHrS5n7rX1WCuD+iXgSvfNeS63y4NnbuTAI
UjGkWWsDtw1pgEIgGIRDq0wOkW+pe+vFWaojLthOWMgoqACuEgqrat7rAxw7auGQKCF4akiJBzmj
PS/KHPpzgWft/b27NxREvXUXrdjkbUm/BNBSWQsiTs4ywn9q+hbXp6x3QtScBQ6S90fbuyKgKEGw
ocC/Itpff1gjwTLuYikNCnnCqS0B3dIDILg6S/J9AVf19luX/IzyGGAkqgPbGCVKl0pPWjUN1K5o
Hmhz2345at0DKWJ2SkOjO4h99yaTItxajiZjv0HElYiIDKrEeGLs4iAew+XUo6rjV8gLne7P5O5Q
KzKTjv0O5SRXpllKkEkPpIKgpF5K9ZRNnfJ3jw/TwSze7nkIZepaW0flk1tusxu7LnKctJ6yAFV6
4ksyz5PaQ4e8/0E7YRbD6NjL8ILs1IyA4JtsfJVhEBj2sJnNLms6c6qdyIbWr9nvkQ9rLhaSpq6k
TLpv6m178HLePijrb7Bw/CKzR3VvE1FOaY+U0ExEaRgDG4Zb/DoJaX5KWW9vrJ3JcLnPKxfXL7R1
5vSIC73+91/n+4yP1iDqtOzYm/K43EcmCoM28Yjatalrmu1jZnftKaK/5w0gf1xRL/OH3sqSg5O5
u8gcTEpoeLezH1+fzF7pBmTWC2a/iPvTgmz6pSt17c279ldhnG7pCjSB7fF6FOCkZdJkCFlNsRR6
FX/LG1vF8qOulQ4utr2pVJC4pB9K5HoD7l559JLT1wwV9tV1tKz+3BtT7Vry4sCbmuQzKMrxbPSd
ccTR2hFI4TPJs1WyMhg/24ysa/RekShjBI0orQ9Tpac/CmGA/l07EeJCaRJzjjyWkmc6b3VzdXor
OfEQDL45dcnnbonBmiDu+OaSDj+LtguAI0LrG5xHpAlRSppBXBiZzQxyKw0/LshCdr7UtoCG7x/o
vR0FqwD4ODoMEAw3O2qK6tzCLjoNQsSzNRd9LPtzY/fd2yUA+SoOK4DYlWS13VOJReN9SaqUrH9o
xTlF0vGLjTiwQK/Dnh6rviC3h5ycRygSauFBBqEqO0cW5SH0ZoFs3krpW7rI694p0mBZlib7qBb9
hGaZFi2Rr6zKg38XUy2QciqVBG2xMR3V2ddAsmmuqiD+5ia2Xsf4IqRl5UoJyEB/Mjq7u+bL0n3t
J7WGkjHUAj3HOTTPdTFPyVWWhRa6y6zH2sEFePusoMy2ci5Ih9i729qmgeptUZVZGrSyWgRFNk1+
bxv5tV+0o/2xe+GDHeeYoKRDCWxz2aqhozSdEGkQA6Z6VwldQ6kMlarTjD7bKWmS6dk2RuScILj9
Z/cxiDwF26S371I0jJCkg6NHn2lzI6V9MkSGgYAsOMP+ZVqE5FlFYR3ce3tngRgVLzq68MSNm2Iq
ksRx2dvAFoqsEQ+G1UpXNMPsowLB3uoxBkKYLB56HJsZXYQtKuTm6K62iunHcmJ6XQ9j08kj64CV
fRvJUYAAGYfOFzD0G8UtLu0RYspIlLPU/bOCQDyW7ZQsJ6EIf9Hs2b+/Tru7BawkXTPqXFRxNlM4
ZBPai6sTU75o8nfUgGZx6q1S6I+5YpWK31IMb9wcdcHcdcqsst4nQ2m/k7MeCtP937I3zWjyrmVO
AqKbzIOabSTZM5LuMSQh39bbMIhTxzqnONQdfPbuUOTw9Hg5JzeqiTooEsigwHorsILCV3K5U55H
dL48zFvo+97/sL1FJa+kdMqC3oJEYqxRZEvKSKl6o/QmIE2PUQr2wElC/QcgzCN47+6igg+BaUS+
gyT15o1QaxTVKbnhfBOOau6icZg/ar2u11d0jpfMGyuqB6hTRZ/nMk6bUx220TWbau2oPrMzz4gr
r8V/9Mx04q/XgUnHrIwael2UTJbJK5QFRxngVulVlGNz8GTsjsXlSn5AKxaGw+ux1HxgqfGiCYA3
q1fTSduTY8GnyxRIKPcXdOfeodVLvYlRaKFv5zcaWz2GRsz2QSvwUhRdfQ7l8IiPsvcGEutgLEo1
hqfw1zL/VqzT5gnaLgSKwEStVXcRpJx+4Cul/AOwyX7RlLLCqmMM1fJxqETNY4j34PQvWuupc0Kt
vf7SO7M8nHTk+69V20eyP9bpmCmupszYoio6qtVeSubdupibZCuAx7ZO+lznztuPNhAYkmFyb3RR
tpEbnuN0mFEvDiRTw5K3sRU3L6Lsmpm5cXC0dw4bQ3F18uyAQd3mGoVINKGOSR5U6Is/K9LQ214L
HelbMkjTWdPDWTk43nsbD4oLpCFCYjDf6275bZnifkGtoyD6xqVifh463b40UtQjmjg4B+nETvSN
iwegU+JfMJnbj6vnahHQ+ugC2VHyXiqd9GFpM7O6MPn6M5Q5K6Cv2WBHCc/wYA33Nj1JDHEMKCNi
/3Xif/tMtKSAbhSMnaDjcZoBY556I+kPvnBvMldlLJ50rkve29ejVJpQwn7tpjlN0ZgusCYDjXYp
/Z+56OlBXWFvq4AjBdtOznRLukJTM0Xmvs/xaTPTU6LG9eMkRR9rVVR+adnjgTbQ3nDAKNbQHVIA
O+b1p42ID9UjcLqgrArd73ht/ooG6M2SLrJLoRlHDay9qaRkTAyGZhSN9U3YYiSZ1ep6kQcLuvR+
po6hz5Ys/VKT3t4ywieAchClQzj+NxgY8hW0VEBpBXIowkelFs0pjYqjhvLuByH2QNMEkNSNyiHw
6mHQbcpc/RxZ3kRt9qWqHd1d0Of9cv+Gv62+8kFQcSBwU3O/KRVmogIdVedZYLf9cpa4F+mBxfY7
oLPFpeu67CFvQvnNVVAGRc6CeJl78gahW4Lga5oo4yJpCJWNSBG8ZfXP+1+2twshpVCXJNKi7bV+
+e/HuMAyXYUyG2igeKGgt27lNPM5mkXjS0p5MI9Ho232oN6UHc8CKtiiSoynOi/+TZsse99z9Ly6
m7PT/Y/b2yGA2YjVKfOgtb4ZzlFneBVllAWzgGcwADnwpBj2aVRxAu4PtftlgJKB6qEQexNC4sO7
IGjMZtQlyTknmppf1S7qvSRN5FMbT+J8f7y965d9D5sdlPEt7U5TF8cqbQovTqbkZ0L5OghXVeX7
o+xNILET4hY807c9rlrHytcZKkTgbOGcDGi4p5lK5TUa1PYP1ooOAxkq7RaCxM1a2ZSM89HkOoxS
NTlXYRJrvjQt0wnxZ1EcDLa3WhaSujR2qJLdFFuraLHaSOMulGIZkqISj15iIeQsL/TrrKo7QqDs
3R+gbkCmQhoEQLf+nt9OGagTmCclz9jsFOWXtug7FwHd5JzUnfwFfZnlpCbSEWx1Z1CCRF4YMmFW
bxtlsQ+LNlvr5ExAF1Q5qslu3pu9N5t95JlSgZnx0HZf72+Z3VG5I1dlKB7urUqTZKlwTK0lDboS
q8OEDPqS0yI6521sPSLTU56XpVLevk9XwU56k4ay1uo3GU4tnEXUacugc5e9DOUSf0yVJPMLddIP
wGI7R4K8n2IY/CJyi+1SqlasOyLEl3CyYsU+h2bevIsykJMPlUlqc5Ba7GxU7pMV+wErclXReL1x
Jtw8ci0Oycez3PqniZvwIoamuxjJKHUuvdbx4NHZWz6aEKRoq7z2DeyYSVxKIbB4hBYneUmCl4iq
x9FVi1VxLoHHe7qMFfb9PbOe7U1Bfk0H1rbur4Bos3xqYw/CxKY9aEqlfm8p0wtprHlOLHw5rbhJ
LnNUTpcJs67P9wfeW0zGJD1A+u62LqWU7ZABPKEQh7BX6uHXg/RvMcJiEqYZ/sFarqB1yv7c2zfl
qVklZEAdPgk0s4p7D438uvNqrY4phlVQqt7bJQ/9wbu0807wAPKuo9gOWmEb9eE5W6wRL3S4tddi
OmX+bOPBdbCAe6OgI0aCRcTHHb5ZwNRsoEX11Lybwqj9bF7LjbUoD27tHegZ542WnwXxh8Rq+zFp
lI810tkA+RSCCE+Q9311mlp633IMUy9DtaJ0u7Ipa1eBCeRHkW7E/pIANJEtrT+oMOz/nBWcupKm
Vyu014cTckJVgGAkvNDAekSiKrwS/4wnZSnNv3EJr7+W6JTjHSUV15y+mz9kTf8cTahG3t/G+7+E
yuqq5rZDGYudKefkKiTUeWa03jzpyZORSglb2sydoAuj/qVV2v/j7DyW5FS2NfxERODNFMqrnaSW
nRAyR3jvEp7+fuhOVBRRRO890GSHlAVkrlzmN/phLIzxGeVm+TGs8ZTHRad9O88VkIbssB2YP6N5
tHgrWAObU17Q662T8FeK5gxVW9y4iK6qxyGWqv+w9ci6iPyE/VuccJA2QFAMk5RSiacPhlUlzyFQ
hY2zuxIoNDJ/BVeHWSxv2cBGfMMcA3TTL4DPhn2j2b/GJmwPpMrlxv2yEgth/BMkOEYzb3s+av+m
Cr1vCyuXIePXRflDD4tYnDO7SZ9k2Aul24RZDualwvSis4UpHe/vpLXVafwi74pWE4D1RaISTHbZ
pLQrLhK9VwbAwG3iqikOSi3CU1Lp5rHGd2CvEsg2vuPaG6YNyUyfQMzdOv+yf567CwJlHNOMVrec
jPvYkuxdaPnJkU5VsRFHVubPgAeAR0DFJyQudyhKLkThZgguydS0F1lua2xEsszLmkC8Wmj4uzl2
aUcrxCvSZcj6dpYgBfh8CXDjEJiXo35sIwbMu/nEY5/sYahMh6md4Nm0TbTjy2682JUbnYjJz4R6
QJt3iQbB87xAg7H2z3nsoMYkGf2DbYWjV8v1uEuY2+7DQQ5e7++jFcbgzIBE0xn0AGXlslnZkHkX
QcqNIOMaIvZTYDEVNiczy/ZTVeDw0oMWQ71aSwoF3vBgfoiNNoSCb5h+7wmrVL4oSoBtgW0Pf+Qh
TKudmmDF4NVVJj0kpR+k8KxVBGpr3K+sYz+J4H2kiFbHTagt3/lFMskushxBfGjrpviq14UyHqml
ktRlCN/+YFxUhQeGXfVnLGojnY+OYupuTJ3IPuWGOUa7TAmKlxx6YLfrkIZMf9Eep7hDy2HaT22n
BydRFYHyRVXb8RX/2WYLKbFyHFGMhZrCeJeXuZy6JkgmQnCMwouR+tUxw6nh0Hfo4KVSGf8vLhnI
jH4eQsaJ5NP9D7iya6Aj0MBBsY7Mczk2DH2lqvOBIZdahsUFX0nYmyLs3tP1QB+jD2oEUZMt7PzK
wSR/h0ePrQho52VuXaVY5nQO7MisC8q9M6XyLkEu+0ulaikqPWl5FEHee40F/qwXRfft/jOvZDF0
C2bTQmBMM3jiOgQVVh8n0EJJ0BAiPzeRFR3kdKo3lEDWVqHTAoiPPAanhkWALzM8spwxmUdsfRG4
+Pj2uyLNxUZ7cX0ZxhFzOwLG6TIlayauhxD0ojFMeeZmY5D9yMNiy9lipUBB24iATUD7m2Fev7Ng
1qlh52P3GDrGY2njRxQ1muo2CCbsimHammevPhbJLPoxkHbYJNfraQNOUU5OEp23UnmJ7Tb9KNJ+
a9ayvorDHNThLuaP61UQ9je6gKuefh8q/7tglA0vSNJIfXtagd8xsE7uO7LwJXrDiqGxg0RCvGjQ
28DtlYJ6q7AaaMuDBMj97fublegWQauSAadcP1VYKGqcVWDm0hz7s7oEkR3Wm0KDazELlg0sYNIy
UCmLVcy268oKBNJFDzTpieNk7WLE3R4mO2lQthTWjoiSe4oi3i6y/deaCt6NihLHTQtpkhy4Ygmw
UWVigDkWMrZ0k9S9hzX49f6bXElWmJDPqGA4GYwyF7twCG1N1FkWXQKz7L8VRl7xZFHzKgBKb3y0
tQM2K+1DBWaodONsHju9Zkctns74fzKHqJ1Lq6apZ+bT5zZsv9x/rtXF+Gb0g+dtv8wVINzbkpbo
mH13QfvoGFHoZp1sH0rcufeCd7ExK1s5Z/NjIS5AC58m92KvRJOupoNWIFGTxeOBRGI8T3BJd/ef
auVrsQr5LLkbdLtlahm16SBGRWDGrUbTs2hwwzGZBj50zbCF4lzZ/CYYGzJLTthtsmXKeAdhgBJe
GLQ4+iWWkzTemVNXnwpbcgy8Bc34WLNJPzvVZG6E/LXnBDoKaYOZEnXp4v7KtQLfGHyGLmJI62Tn
D5ny0Y+HuNzJoToe7r/UtZoTPAHIFKacNDWXZ0BKAz83KzO/pGgY7pVR83eJLFI3tlrp0Fuqf4oU
55VCEQ9kI3cgJSvhzu6SjaO4smVnNzb8H7h+GBXO//+fugGt+cqv4z67pGoRnHOUcDwBVv1gZA5J
Wh9v5SgrX3gmEc4BbsYYLR9blQtJryIrvwyakGukRaLwqywktdlZij+SuUTmc5OE0W6EkPj7/jtf
OS6A/ICOgFVhvLa8Lip74DL39ezSZED8+MC+8RLIVrulobSS/AFOI+8D+I9xyZLDrmZTa0iwNC/p
0AcoE/dQY7mP93kDyK9C0ttr6iY7/YeHo+MI5geh05vCN4hL9NBqJb/ovty8y/Q6O9dDXG2U12uP
Rk0CC5Y2HHif+fP+s13AoeplIo35hcmQ8avpJ/XkK1byzSkLDTZNgJQT2sPJFmZ97cvNI2UaIwbg
46UuLjAV4It+mNMVT7p9UlsRopvqsAEXWwkATHqgGTARQsJh2R/zaXxDPUqLi6yVhewC49G+1XFT
9NhSBpumZisngYY0J4/etILxyiJ4Vy0ZWi/5nATfdLqTbQ3NI9OW/mvjKGG+szSgkx4+u50C/nIU
hXG8v2HWAMD8AIhQjC4pGJY1iu4rCbvGZoozCcgpU6cnsgtOrP7RhE6MEV9llNOpJ2yErpUE2W8N
1/rPU9iIn1Wr2jG95TZQXAmutb9xa698CW5sjpACyGsFcoV/PBqCJj8tQEtVDuzxYGmpfqLykTde
w0oAJAVhAv43Kt0QwiQg/CY9sJRcrip3xlT0D5gjdlijzdbrUK43gtDqayfSEoSAftw6kktGGsAu
BvnROX771MSm8ULuX9kH3FZH+xAJWZrwDxSJvGuQfDYvWmrWH1FbRcXd6qRYPk9Zop3A4CNneX9L
rL12qp25HQgtDYPt69MtleFQKIIdUcRG9kuKRrjtEhIf/mDob4d588bnC2C2Ebxp/kqqnQryDfQJ
tOiP4evOg113/UGj+fDp7Q/FbAsaCi3I2brq+qEEjCE/Uo30koxJsRvlKKK6QmAuU0drox75W+Iu
JjFMymewKUX4bQqNy6YxhlGVXdrUj78PeT29b4d08t0hcZKzMjj60aQDY7p6nKG9YxfGfmhp37z5
+DgEFkZsNgXyLVYlVnLJiQstu1SaMugezMIu2YF1m0Fto1pvyYTebhuHZj0ZxFzuzWS/6zdcJF1v
yyHocmsOm0Uypp9H0/yB0Kv25kuOlZhQko9ChL1pjvfc6rmP+PxFxUHLNWR/OldFuoW/ub3kWAUd
JlQtcci9CYy0yQettyMGE+jvfmKfyCeSuOSXBt7OcuXQ7Pa9jMb8xle7jUTAwXB1IvCB67vpGSXc
2XEVC0QJJzP9iBKwCqO5aJ7MUa+CY69Finq4fzRur1VWpJilJw8v4AaubBU1BZqhR5chCnDaHtps
J5WWshFh114nuwKWxYyDuEm7tIJg1zCuvzRVGpzqolD2Y9bZTxHeagdKgfbjLOf59qPI2B6h3L+F
H38sMpUwolBRJqrZKM5VN/E5epPThR6NwvFjjbLtn4Fp6Vnp6vSACGHglnDG841PuvaCiXIAkeZp
Dknh9ckobX3gnTDMoZOeHf3Q8d+RvGy1QW77fgwN4UXSqTJBKC/DNviOUcH6Ib6UkjR2xzHSnZPE
5f0aqGj5HdS2l2X472H6AQBu1HlMUuuXt+8kEIZ0WlV2EnHn+kGR7QvaTA3hDvh9cNY0SdkNiOVu
9P7WTghHE8wm/SuD/Oh6lY6X3LUY1FxUO5i8MRPdS1Kr6KEHwc84Bexy/6HW4hrB3KSHBXD4BiGX
o+KCMw/0AVkhuEm1puFKE9rnFtmxjY2ydkZwcVRmhNxcji02Sp+pGtvPAtodpuWucwwg5miRwjCx
zHBWWW6D05SP3ef7T7hC0qYrAnl35ihz7S9r3m6UykEuKLgDoxK+ZwO08YTw5YcAyOsfI2vq1oMz
rxyNIBkdl1pR9/fVNNnPeG5JjHfywP51/zetnZn5484MXLLiZUWaoYBo12MfXpoh0n4mgZ2/6P1/
MHSdr2m6UEAsgVAva0HJlmBq1IwGbKP1L9aADIuj9uOjWctbkvl/B2LXWQEfFgk8AiDjqhs8J7Uw
klMOgT1OohQzV9QcHqpsyEZ30qoGjEYSYJMWWMh6HWKu0FfcBLPgZx0UIewRtfnSm2X3LLdtVu9a
s+q1o22x5WnRtZPpTmGhKy4SjhozGAEq9mC3jrHHMadsjlInl/uysfWUdkIVfW01Zxg9remZAyhi
Ar3lKFFheRN4Xc0VitT0G9F/5XPOkl30S1GiuhVKRXSaXE8CQSEK51XpUvMxRZh9oyxdOakswh7G
54NYuIyAgZaqbdJq0QVyUbvDL5yZgDpV74x+kDfuzJUYBDgXTMj8KW+rJjVMyrGaMS/6ICtoyk/D
89Cq4aM1TeqPXBb9RmRYXW+edbJPV4S8eitHMt/ijpZSRBKjyPyKDmd66ulePqPga2/cm2ufC10O
6kJqqVuWhFQ6PeoYITp1tdwxn1PEHoZ6u7HK2vfiedAiptN22+SugklpCpiXFzGm8TulM8tdIamK
BzWs3Cjq58i5OHyzZDgJwCwdzg11fWcU6DHiQgLAIayN8VeC1qTXMb8/iS7tvFKy4wcLp6iXNt40
rVp5SFQTqafmqTztfPV6ZaVVGC5qiJM5tIGMA7qeyVOUxfW3NJba7/eD5souAaREHwHGF690qTJk
1tqItPJMJ5DH6ICNQ9F6nc7MOE8aqXbrXFc3CriVjYIxL1UVcxcIdssAmmjalIuozC5TKBWe2efa
cfac2d9/rrV3CJ2A9sTceb5xKDIlA07iFGWXutHpcAdhdMGo1/QApW1JdawtRQ4FjJv8gl75YqOg
e9U5GI1mF3S4ph84Cga+x0DO/BrB0ft9/7FWrnsEYQDdGExLufAXa/UEZz02MEwt1CF9VMQw1p6f
NerHyFej3BWqUqCWWqQbsXh9WZpoWMUpzHjmb/pP966b2cnlCI62tkXeuR1hpXT7MDX2odAlw6tR
LbuM8uBs2e2tvVumMKA+wZGTpS6ed+SU/D+NaBCduYvwF3zNNZxPMyGrH+6/2rWl5qYrffWZjbjM
pKTEUEWSWVwFbW6gOIPAvGuVerrPBg24w/3F1oIL9w0oXLA3t6oTAxbJY2bixyEPhvmlSYWCvq3W
WGczrY1zPJXaSYE99Bjnsb5FCl57UFrM0LN4qbqlatcfUwc5O+otWYVhQ3spKn3ay1VUHaLIDjbO
+lp0+Xepxb5JuyENSqEwNbaz+JDHdnMYuD3+TFqE51AV+m8ftYKAxlXwb/NvJldcP5smNVUZ5bgQ
dMrwJ9J7/yFtoi2wFvcM/8zibpgvOrYLrSF6cYsIjRBKxJgB0JRfhob+mlHeTIULW16Cl9up8iGd
osZyfV9NWg8xHaPzQhT8KZchlmC9kueZZymdNB7NyjZLbwwM+T0uN9oXq8kCy4VZE9f4CWTC2Ml6
2pgv45TUfxIoSrFr27XzGiRGnp8cE7mJo2ZXSrBvwrxoXAmB7kuqKLi6O1niy16Yi+GPKec2DiyF
LX9VzNxRdwEoyfd9P/gfkt6cmv2QqXm5M1WBgLsTB/2DJJymPVROrH21c0n0Oz3pgsrLU23Kdilj
GmfXGFXfuZjoShJGo9P0JFStNM/l0IF1HyQg954DzfWX0VBYfvDptBEzfDNRjmpZN9Afx4k+bY/k
nDdGRZJ6rS9Zwh2NlpH8BGwRT8Qxy5snCEc4DVepnZZkF4X4mSE4iMI1vSWQKXkgPotAJJ+IUtb0
3DgWcykXrH9q/EZsUiAF0SjhtyauouGclbpzzHo4I2dJHZpgTzavxJ6WyHa69+U0MfdyFui4SOiB
qhHXIk3yCi2OnibwAukOr6fmf0QPYb5TUxGp+0CSanBRQ5z3n+KRImc32XqWv0xF1Xws48p8RF4v
yNzJHET9MpplWLppbU5fbSNxfg3mNB4cgYeV20UI/ZwkxaytYy5XGQqHQ98/dUmuJo9DM/SDC/80
sHfUlQPpfWYkwW7KerijiTPo00nGGy9wA5lbb49Mv5XulLHTa68cTJwNS3pTzSmReyVzg7Ss9F3d
OtG7fByaDuPvxPmKBtlge63IjU+VYzS5awHWsR9VaRguRqkMKcrCcH49mYtGnPqwGCtkH+xMj7A3
aTLFbR2YUxB9yqHdpeCjqrOShCbeW1wWlWv3Qfu70pH5c/1UMivs6pg4ew0u8vK7sp2Mz53khwDA
jDj30i5HVNFMmFG7Iyi34KWnmGzczDYr6XMuatX0AujVF6lspo9ajMj9S47N7uSSs8U9m9IZ+7OI
qvpTPzZG6+plq30pK3VSDgitmsUfLCnVzFMx09hqIK3cldSF9P+Y5JF3LCvjMhEBjD+IGEaXaS8A
cf1Xp3LsXxm1+ceqUX7Xohw3rpObkD4TMJCA4oIk2blRSm8Se7AqGATY6YyR18xYuzKS4v0oGT/v
X1w3LSM6/Kg1U5KijclaiwtZ0NaXjcHKLmajpt9s4WTvA601wRw5cfu1RJ/z2CVNwckbxWfwunG5
v/8Dbh6VkRN1FO1H0lVGiYsIL2LRTOlQoRtdOcV7EYoRh0Z/oGyrk8N/WQrtDKDdXClLlETc53ng
yBAB/QG+ZpYHE/SE0jiokr9lUzX/6uWFQjbH6BAFm1uOQhROgB3tnHlvNVS/Z7euX0rHpOztDzRr
43JDzppBy65iEKHtBpif6knrObb1JGLHs+3Y+DHLx04bm3LtkqTgxfgUyN0MLr6+i/W21EYnp4BK
YOo/OJE2HHsGxOJoaoK0tXIicdb7XNkXsiK2TuHaNsH5mrYY02ZAKIuOX14BvqNFxClssI7MWr2W
XZV1z7nUtm9XwwVEAy4AXV6gazdwmtyM5Dac6KOqCpz/RCVE2a04NpiRbLzTv8jTq40yQxe5Knmj
+Nbe1DWqKZkFkqwMtOM0HnZzw/TdWDvNz0nP7f+Zoc59JWd2orpZXeePiVmH9uOol5q0a0PJTg++
SKNvsp/LjGwHCtv7O+zmm88/D7s1mAjMRm92GJado45daXYJ/Tr38FTnHmmmQdulpfOjDyxtb9si
9Xw/3yJQ3aSarEylALp8hpAi03m92wolCoeg6jLKEF/sJS3P9mlZ9kcjsaYHNTLGrf7KzQ6bF6Ti
m+m7VA3LSIj0cOVXIQvmuBpfilEWHKvyA5SUdKNJ9TfQLD86LFoKEwaRtATnt/5P+YXrzQhC12IS
qU5+76pDAGJbqIMR7HStrbkX/couXDKWmVVZ5RWStmNcf1eTuHgvY+L0qhqRPu6mEUb8qe8Qy3bz
yGjCk+ZU1qesacwBI4gy+Q5cIP2Wqj7YpVHwePteLZRpP1Ta9CsXEmKfZe8DbkBwVUmxzqtr9TN7
vmvduJlE/74O6dTtrQZSKVM2GPYuaY9JUw2U3rcqCAzhUg5YkYfDaOy4XIV96wYF7i9PhK3kY40M
lO8qoz18ub8xbwIsXwveID1rFPDgR6rXrzDPQ1OEObL2Ec+6Nye//WREUvJWXN28Cl0wxpkwcG4C
gWzFuF/JaXaR01YlzkXSY51VW6qWtxAwlmE+RfyiCLmdDkVxnJopmNLLZPnRMU39YU++I+9EFHd8
f8X3wlTVn8OojXCZM6bvYW1pzwNz6939t3qT68w/hDEgmR8kQlhQ12/VHHyZThZz/yjRxz1mRAR7
qWE2LWtil9gSe5LguHEc1mIMy3EUdPxHb6h1nDRnmoEn9ECC/H+BkfXnWApsy6W+tA6+Xujf4YfF
jz6i3FuEu7VDj57PjOwGf0AGfP3AbK2SQ1bmF7Mbh3e1nPbgzXys0XpnS/53dSlEjmmpstqNuk0s
lZR7M3QJMWqbBqcUwFRBLEAkk72R6Kx8RltmwIoqK005+v3XT0UVEWgjej2XsXGK46gn5aVMLHOv
MGrwyios3smWn28suvJ8NJRQhwE3yQRpmYzUWmWSmU/ZBant9ruGI+Uxqru2cyN1sraQdcrK9UC/
DKkg2uErppc0zqggejZNTdno1r2hnM26ztyiSREnjEbZBa4f7+uks/8MjAp3ZQTmLjHl5hRDojlK
+WSc6YK1s1rl5PqVvKVmtJJZM+6lG4RQkwzWcHGBzcpBihDcJ5FhAZ9C4DEjWCJSd8DaoXjFDKj5
OoEfPogEjSjUNtLxdP80r76jeUzKkZ0nTosYWdnAXWpK7cukJuY7uTNeMKhAmXPIYErhcLKRy6wt
x1yHZjBjy1tpw9Ks8omJU3YpbUX6ZBcNwgNGhvJo2af7yRpbsbHgLcqGNiT0FswmwSjdDi2bvsyd
NGvBrPpm+QSOKNhnbRmiu2Qk8Te8iYZDWrWl5Wm5M776bdyf4ToVGznS2san5Q5Fnyrq1h9UFVJa
Zzogm8xsoncZ7Cd0e/vKbaUs2ojPq68Y5yzqNHIxwGPXBztL5amykyG72KnZ7q0gco7opaQnpwys
d+1UW9/u76C1R6O3rwOMA5HCM16vp4aiHAazgw8bhM13VjImD+Vl/ZPR97W+8TnXHo7tw6Fj4oTe
6uLAdJhNB1hYJWgt4a6dKMl0VCq1OhYIk3idJcL/8HBU2Thi0tJk184P/08Wlip5YvkTTgklJ+U4
+fmH3hFiH2GJ+vntr/HfleYn/2clUCVKMJEOXVqGzDtgYQl9L/pu+MduNUzXvhj1BNZIMyHSWJ55
tcEFxlEoCcemLNwCHN9j2rS4SsF++/QfnmrGjNINhd+2TBZGeK+Y8YKOiuW8vUQWh31X2MS3ARs2
aaPUnXfaImWeIdsaU4O/emeLV5jQKpPpEsWXLgw6b7C18V1Y2tNGKrL29mZhTVJzY6XwGxoz0lvg
sOhUT9qneAqTvWiN6VBOzVaLZ+2BKHAoN6is5tng9Z7oU4d+UsWgrglSVIloJ18A72wh2FZyKzYC
ySvXANPu5RAEA24zFhVuYxA20UWVm9DV7bE5G70Z7kOb9mxU9c2RhHArVK29SjJ0KBzgAG/55JmZ
girgUkOWK47ga8jjiS5U4qUiKQ73N+Lqq+SGAyXCwPaGutCYApOp0EwvpNewnccWTc3e2gI3rt42
ZFMwvqiJmQ8urlP0tUPRWHPJ4TvdPm7iiUapHH4ctSk+kFymsYs+UrvXkolO3dA1GBZbxQY35RY1
zJ03s1KgL3Dx3WSsfoeeJ8VPipd4qwb7WPVNQS891g99jBQBoBI7gxUsQbR3i9ypu2NRZCgaJwmO
rVTbWeYCJejO5NxbTa+1zUbM4ZfRM7kFa9d9EOe+yhAgBy79bjArhhimJb1kUfFz8IX8w0Gs7XvP
yGHj5ljbAIQGigfqtFt6r+rbpqQ5ZXoRcm8+Wu0QfUGqZEuaai2r5pYHvANfDSOPxffHjELNkzLL
LlZkBb+yTgRfHakdXUVAcgdCJFxHJFvu7mvHiEeaNXlmQOgyyLY6Fjp2i5yTkRnyY6aMWen6jtXq
LpAs9ef9g7T2AWcFOJxBbPrdS4S0WTf2JGcsxo+BUqtFQ3lEL8InP65D/YgmUPgkKnnY0Z1uNkrt
OYAvAvyMVaa+hOROx2dWrv7njgzLNECUk3jIQEn/UCnS70Skzh+suEJq4K6vN0aZK3vmar3F16xD
X+2deQTepkqfurnajj+dSY1391/p6jJwoeGRkNLc5OCEf+iNoZbA3y+kR6mCr8wQdyOTWQtNCDDM
TEqgH/qNVjpfU2ZuiY1ZH6p9f0JoiFYSdu3mzoxSU9lJphkprpF3puqGdVvnLi47UbrL8Bt78zga
wSrkWwH4Un5yUBY3tWwlNcGPnLEqsu+akeAibHemB+q0ePttjbUJFgjEZFxBlqMD2ddrLW4Rmuy6
rPjcFjZdq7yAHZiO5n/IDOaPiKDlPKi4AfD2DPe1LqURZ6Mz8bG0EuM5jEt/Z4ne2ijb1tpBc1OQ
UENTgpO/SA2wAckls0FVzWj0Du7JqHZ/sqQsftZyVT6IWPEPStpUkPjxUNtDoezPqpZ3iouXnbax
f1fiDzsKt16QZ6hQOM71sRyburQlhSRZNcPgS1ePimcMRX1J02Dc3z8q95cCKHW9VIHNcT85wKTC
0Y+8ouuqHaJV2ZOkUTjfX2ollMMbQMmQPowz42+ul2o0zICbOSEPEwXMkgU/QYRxdHZEmxwrlNFP
Y7iFnbiNBCCXgAuyXynguMGv1xRqVLVxXtNKFz4ObH5gvFI3yluawLdxlGXYjDSA5rx8WbJpYWAZ
k0Mvse/tcR8FkfbYDFK+86XcfIiaZktIYG09FWlDKMFsWjqy14+lJlWhTQptnygsFbcpFf9RHcLk
SdV6E/wSxjn3P93aa4TxCVCDoezcA75eLzeF0zYVPNXG762PnaQkT62sVBur3O5FTKIwnmAkqZHR
LMuoSKeWNxFFuAyk/r/QzPUPSReKR01ONoTibu9cVqIAndnbVDfLOiDRmWeNIfA5KCXlr8nBNcmz
Wtk42r5gKIBu6dkwmL1GNoaRG8dg7V2y5kz9oOLBl+L6XYLjgG2sAaorsFU6N0IoD5Eot5Ckazvk
n1XUxRfT/TDMRjVnRxqt/BKoY3Iow3E8mEr3TQL4fLy/QdaWw19xNi8gI7xBQMYdiTkseaSOx7L1
8kGyYhcDi+BdZHbNseHvbOiXrX1B5qJkvApws5sJttloij/ASrzUSiVcM7SA2KChgNSf8D9KYLdp
SvbxN4zdna049tfy7zproucELor9Mxf9N/UdeP6Ogiq7DPHYgg2xyKDcFjdwxeuZj7yWVaIQRWWQ
KJrfXRLRSQ+g9jGywgzyC/mc+QOJ1aR2bZHFGUJVfr+xv2+ZBZByGaZyYkkpZwuC601mq4kxMGyA
4AcW5EOQFMlhqHv/FQ2j/gHP6OkExAsT6xRLkSqzZRfNZs0L+sZ+TAsr3DjYf/f08o0B6OEXURQT
jRc/x5BBQ0VtD9sWQn/udmbm116caPplyAa7drvQyKMd5ofZeJCGoix2tkAB1I0ULbU9YE165tp+
bdoeYF6cpwOlDaOXOK4by2v7GD8yK5vAXkWhTYdftLUqbzzCfCqXT8CdTA5CSAA2Oh+AfzPlyg6L
yDGzi0Ptt9dpIh06FIbghNr1o+qj7uOkCMWN5ZCjwVpvadmunC8Dg030+WeA7E1Fggmvg1+6ml/s
vpaeB7lvD4qRGse6GB2PntCW3ONKcsth1lBfpDChk76MkBwuKQ8CDF6q2JHPIz59XmVoX3ThFJVn
jNOETVJZgECArN0/VZWRfYYHJd761kHocspmkR4UMG7u1SI38YlnmnnGSfZrVevZC/R3cx67Gqe6
rLNnbapBgclTOuOxjPP9oHaTsDCfminCUHJnjfjlcIUHM7EKEebZkeCCFODGnpkd9Y+MHsQhU7E4
pXm6Rb7+Gz2udhqC2TOAlgvKgopoLGoyYTuTHcuxc3Z0ZAcfNNWEpNIMiZ680w3hfEZu2kbkKe0i
16zt6qXvStl0ca2Pw12CrNczvTxZOvnOyORw8pPgY87mfZJNdFEnvZnekT2oW/XHzf7kRyNKgNgy
nV1Et+Zw/c/xoFEtRFpI9rmvwi8xBnNH3QqSQwPV32sbvdrIWleWIy82IZwCfr/l9GAK2PizYeoZ
tUbxwbeaxmNCjP/3GEg/7ap+fetGgIwKOIGm2izcudwIthXIvY7/67nQco2BVuJ3D1qvfpVSX3/J
EK08gQRtN67Um2wIRw58Z/F8pXOr07O8fqUiK6ue2sg5AzYaz7Ze2Z4+oi44DIgb3n++m5SEpWjT
wbJjmAjQaBHc+q4Qgd8ItpyJjt/ORl0uOOlgQH7fX+f2s0FVgCY0k0F4oUtFuN7gNNGrss7VkNq7
WE+ls9UB7/GnKDq0ZaVsbJOboI0+FZ8NQSVmyrRTF7uyVQe7ytTGPhtdUL93kqI9VQAqToFRFhdF
OL0rWUXxZAu0zkct22qf38YPZDoodtCio699A26p9NSRp1axzpkm+89IO6TfGFt2rGrkxneEDbmU
HasKdvff8u3GYVnkuLgsSJBukvWublGNh2NxDi1pOibgiz3kRZ0DWuLxxsZZ+aAQNEnCaB4x+lhu
nCALUB3UeoljL38CoK2eh0i2Dthx57u+FOnn+0+2stxs/oFcD3BxTv4ijUCtMCtmXfRzbNZD5kL3
ar4NdhI9iSJDiH8Y34yHAh0Bc46PyFh/nuhen8GxgUBHJ8A520Nuf5SqUnZjNB+/AjtnuqPUf+4/
38qGmQUn59KfsMa+uV6uw++PWlVxzv5c0Q1wbZ/GpFOeNcmq3NpRuvMka93h/qI3mfT8jAgVMOmZ
2drLVBEaCvCUqXbObaY7wTHA6ax0nWyGfUygjJIzIo7SdyPNlR9FVrdbTsW3sYflgWfMqm5zGFp8
U7RYu8E0CeU1D30YbS05+TzkRtdqbRX+deRZucc5jPPO+ud+smNN6/zWds5VXelfKjREL0UUvLnv
aLBZGPgYgFrg9i/bqVnQiMCRIM9aUU4bXmrUfVcmW9n0yvm+WmXxxuxa1wP6/IiqjU6zr5wS3LCv
yS5dh61rfeW1gRNmT3In8HWWATso2PZ6gKKu1U7VTulG9ax1tr8RsFZX4dMA9Vbpfy+5XyIsnUEi
o2c+m01nRSRg5YPpzb6FfBymVRZzHIgVXAjXW0AJFCWrasQetTj/PLV+esxqJfIqyxw2slYqUP6t
6xyOPH3GZKB9R1xcQgbUrBpUEWGZ3Ay29WwVVfC1R7/iWZnkMHY7LUFiKMojXbhDkSGyBi5ETT/n
vQGl3u87EyRkGILr1YfohKAHjgs6TcnnUErjP4kawAHhSAP3nZlkyWNkoh62C+NO/iUXodm5UDXU
D1ZrARLNaevhLBn3+mNoZ+noZjr9ZzchpcXEWcLfwwJ1G3lOG/XqIVXaSn0lKc9k10CDp98jP26R
aKaZHO+KCpdAD+NXZl2jVZgv5pTkMjWPZKV7adC52ZxOsX/rdiKXsBcC7pukFvqLPXbURk0wOZMb
DtU0PpHkGu+MpkYxshe2/KMQTvwnDDXrPRTfwN8NEnrzronzyf/0Os0/pCmSc8ec6P+MRpJf7AbT
An8pd1KieT2uL19iKS++N32XOd5gGJm9S/vSH3DAtMLXxIZZs2uh3+013x66k98J87HqJdFeii6q
053U+NrXuIWDQatemzE7YSLth04TgWuiwygdEiWqHjIxNJE3JFLyPUKwKjrlyH4J12qU2jngix3m
nu1IFfjRCLEH+C8CubFONapn/M2UaueLVi09Pc0q/Tw1iDqh5xR/KdCFr3BgDKG4SNHUVa7RtLbp
mknYSzsYZVbnxQX/ubZklM+IFkvJrvIhC+9M0jaZj2RKdCBaLuCn/+PsvHbj5tl2fUQC1MuupJnx
uCS2071DpKp3qh79fykLWHitGVjIh+yHFofk0+4yt2CgmBXNxp1TOFP7oOjF3D11kaH+LqtFM4Ks
QXXBH5pmaR51kWWn1K5w14joWSk+WJf2Z83vPATjkok0aLoSzojpTtXT4kyj41up17Q3iq43f1Ai
yONzy5L8FDpkGt9K3NR7tNNaV98Pg01rhsKku+etRUIBJFwNGsvJne+Yo8QZJKmhSJ8FvNJqR6vi
8klZp/wrCZEX+VIRQ7hgokxElM8EduvbEAn5magy/OvDBe8Q0BXeSqTOl0idOl4UhuC4peEMlL1L
EZB6cRLL28liL75lXYW3i0yOEQ/g/tcPVzFkinAUO7sdeHpByrT9LWie/ObtNOBiFZ5HWgvM2gEC
MfXcpDp20mgqdLzkdpbReKcZnThYdtnulNTXYpdLIKZKJDW94PXMxK0JXxd0YfoxCeFDLUzu+zRs
xbhnMnRtKToGtGpWkTcG5K+3DVNDlEeTHDX4RcE/iVoNWEmSnagbux2W+5WlSEqhf9PbujLZUPWu
Gq20Uc4ilUaQNm1xrBs7ujfk4O1hjdZfexNa4CnhFkA0xut0G1qkZeMjBwgcTwyzP9izmh2sysq/
K0WU34/4ILY7Of6Vg0HwJ0dDcH6dSW2S0hyqsF4NpTgvTjeFBQ4VYcPDtNexvLrMOhVaFfwvxbsk
6Oocu1gyNHLPMG96L/Ba3NtdxEF8e9TNn9bQZjf2XBhhYUfV3dDMP7iceRgtdnkz1nofyLYadq7F
lZScvjUKdVQbgBC2iSMzJSxslsg9d3aNdUHkxSD7G/UgHbd6MWfbOpHB7mFrrpwnFgUTvtrmXjJj
BU/4kgPEPvd0mUOBdshxWCJgAb3i7DyUl8eJJvY6CCGJWcXL15/lP4nxvLjIClq1ftaiKO/9OJpE
8rlVoU6PZdwl36tR7GlCXH4dx4mpPLMCxq309l4vGZVwcadu0M7JNLphi27mQejg3dOy2XugAbRv
rwuLUEzxb/3IC/xIjZzz7DbMlFJzcJsDjtH2UVcjYQcyRrTBn6fa+ZOVmLEfs1ymrq+aheMejUrU
aYCav/NJZ5wXhTT/EhFOYwSnFKzQRJytnMrPDL1rwrjHxhwn2kp/n0Cvn/BVrsjwkAc2s6PSjdaj
12I4fMrLWb7kQLZ/a2lWfLa8OdJPHt1576xGuAncGzxZZlAwjCagepP+y5at1R1x0Bi/OogDzjc1
qkDOQdAJ/FZi/pPAW8675SiNPD8u2jgwDWwryzmvrPH6qHnp7Ib2gBjIndJ3pCoRYjtmaJl54gWq
MvYIVeACIw5xNQEV1sgOXwpIwxUuGUWT+jrkAStMXEXqfmt67Yeug/BMquECZ0Dcz9GCSvQ0F5CF
NxzUv4c29kmrKuErnj3rvplHmfZtKiq7AgTf5RBVMiP9YSVtIgKygOxnxDTMPJaJ531VahcOixeV
+V2neaI9tWQ6VZCbdhcfe/j2P7JCE/mxtyb5rGV1n+J7kFSTX0JKy/3K6I37cVnG5c6ovTh68DLF
HQIBnuurNSY2eWzsID9deNlyF6vzmIcuci4yGNQW73KzF9UviR8tdn4VEoGhlohMgadt1Peul2dD
gMDMbPrpFBm/l7woXjIpjTu8VarxoOfR1PmOk0bNTZp16g2mm6r0e68AAzKWyi/dRvrQ1VrrZR49
5SYb9PxH33bN17bEnQHuwzPaOVUvEvMmF4b3Yc6MOT10EfnpYX0NYS7bRVr68ZIOv/nRm4fU6Bft
EZF/2z64+tDnT7hfYWI6wH5sw0ZX5o9DMsE2KvJhOCnpnBgHUxQSXYY68d4j86Q08M/HhBmKvchD
4eppfC57Q1QBKU/9kueQon0zaS157LxFzW4cW5i/q6n2mpCqUQHVFpP5hHm/wGCdMkscGzWqy0CX
Zp+EZddHHAFVmdrZH7WpexbQ+Ffv78po7tWIwsGXZWc54agKI/OxG4R0Pi2KvLGHfPFuGE0g3Dhh
APu+UWKT22CPz0slvIeuMtUPc8xs86aOZJ74xWDnn5jB5TO/phm1h0a6bnTqHKN7gdYCsauGzjh8
j/Rl1MLCazQqj2y2mlOcQAwokq7N/EU2VRzEmluPoVsPxc2UaHUb8gjrz1KLreWdp0zdt7ayvR8O
fgTKHW7wqryL44jyQomS6m6M7dg9RDIdgftMRq75kCHk+zYzcriM0MiV06ygqAW/WHifMF2bxg/I
SbGVesoJ537yyL+vSCHkB8RAk+5p0csuCvqc2vaWX0UHUr/ILwKlMutklkv9sa7aZgnfzgYvwh45
54omYlQH/OYiG3QLlLphmDHwb5Jggu6IGGtvHvKkhZu/dPZhqP6ZP7MuyWsC0niV6dqSy5yK2SAY
BmD2xTgeZYJNRt21cUh/oj07i5OEg5nOO6X6RdaxLgq6cBXsZLC3TRLLuvorSg0pcOrE517PzCeK
uz0NsouI93eV1Z4XqAbtvU3EGzQjwdo4gjIxNUXAMFQLoOA3z71Z7Ql+rVntq/Tw71I0WFfNLxSe
NvGccoc+ODLKt4SVIfHHvsbspM2ALiKyIHyJLxDYpio/ZkYSff0fDs3fkRVzcbofm7WrhDZe1wOh
wjzLCbpaOvTXzemQOxJRhSnJlIBAoL68veqVzQW7yISScQn9li1wqyhi9DbGVQWjTtz7HJNsv3GU
9AUB1L2G/rWlmJHwA2JHxI+56bxB/ZXltG7usphZMMwobWtGUYY9lhT/2rCkDYwKKvoH5JyXIyfD
FZ055Zhc6KX2PiHzvWsRXthJui+SP5Ij4DzrpfOQ+rys+cAkl6twG3prELUiNR0OrsUsJmlK0/co
5XdqicsNpMGsrtIHTNLpxm5qiVGNcZqXMPSjlBMhFdW4Q3h1CSKYzjsbeOXb1lqZzSO1vVRTdgah
wIjF366ImuKmycrs0OZSnppKrQPESXbnthc9v7V5zsNFBU2xCVz5dVoLusKyZTJmt6ZM8jls0HZU
cKo28qdCSZf2t65l5EaxoY+MZbN4fiwnXJ+GeNY0f55TpG8sDtdN76wuzW9fkctXjiccshZ3cxVG
3j4KwoyLITaxElZyt8PIShNPnej75/9lFRDy/MAM3rZ6Pp7R0g7JXJqevV6HCjrb78hYhl9vr3J5
hLgYK25rlQpj9LR5ZCwJ0Y3ogchDFwtcE0Xko+kdf5T91O7A/q8thT8iDyktfWS7NkuJDL+CDOrE
rZB6+jBPufUkimWcfJlNY7JzNS5/o9UmlR4PE2YAqFuACSxYw4tGlE51O1OD0YiTo6G1e9SUK59E
/FlVz4hE6A5vmiKznS0VXfwUR13lJevKIpyUQj+jQTrunIbLlXAmXRGRjF9RWtg29Ye+sfq6RDHO
tKrlXjTzr9yZMWxPjH82yl5PHAzfNX4zvtpO5810XDokSjOk2iERDyUdWrhsiq/H9R4s5mKgvC7F
x9CMA5F8gUeRYLpU5KCJrhX6jFHfOt88GKfHHJXNL1Vl25/45OFcJxHkWwUY2k61fklEWf8AAIv0
6hhoY+H7+pEZBseqqpoINEunmU5FmdiebzSqVx+cWpTCN5jTOU8tbou/XVlrWSg9pg1YewokCvLM
RdNGxrbjR5pi/TOvmz+O2Qp4HR6ASxMMxK48o7NoVJpRqt3Wi22eaMgrpwqDz50X7Vp+SntEZyiL
CBsH+vU+oOw0k9bxQ+C8C7e30PJ3dmln/jgCAfFjwRSg6pY9SMa1nx/AKMiTdV56wS6WuAUgt45s
Pj7p1gGZBV7ysbFPBvX4STKV+4Tm9RJkY3zS4j3bpsuARkqHwwgtMmDGF4+4Y4x4/tXkOY1iVZ/w
TFP8CClLXxRGlvm456g7Xc1rewyaGW4X8BP6f+tu/Kc1hG+hKhQJv2GyLPF5iCMlwDFH+Jkci4e+
Tpe171HvJOSXzwZf+f8XJaF7vSjkfJ7INCHFQqr8ZKEPfjc2K5O82VVGv/LiAnkAHrk+vHCIN2cI
DHDTuzB7b4dJpxlCb/e9KrK9ILL+L9uEfPXSWMU6Vx3N9Wf9zy4acQ9PWvBBDMj0Z4xui2M3WGWA
dpap+dVU2Kc0Hr8qWrc3N7hyWtEpAmdDlAQie1FQNSApm3mObptMH35EKF8trNdqzPV18Lo+mmFe
81SXjvPTmEu1vUPCNN0DBl/ZZB1mCr3x1Xz2QtxCG4wG6nQZ4QFuz+A24+hoKtUe7/HKKlBRVmAR
D5B2kVfKpZrIdOn1pygU3HnjFFuBk9bu3um8ug5tRHSDvNUrYHNkQGRM0kbbDrZ0omGnm0fvcxiB
O3fgypEB8IgpET1+e53JvD4ympvZ+lgoylnvizJgRuth660t9Iwa/Z1bp3oQoyn/GIEc+/eMh+rQ
/su4AYqxDdq6FatDgrjxbRIJpOosRRxQZnfDPlrindflylbSkuWyIz6Cs+sWdhIZw6jzeGOZi3DB
Yzs62nfIcenOKlfeMLoY/Iks9Zec/Xorl6RJeqUX0W3l4id50JpI/21ltofaz5S37hHCSj2dq4ha
Z6e2uvKQ/T82FnMuIFJb7FleDm3l6qA05Ei3zIuzNkzmpQ6nUonP/5wSkwe7PC7oyoIf2jwxo9Yl
OTg2ZOTrBLtT6ocSjGKUHPE30v+HzyIgrEM1YF8X/fRsyJA6F06EmmHU46ySx/bNDAeVsXJSjnsG
ndc2kaEL5RQYZEjv6yH6z+M5tpbXKkmX3GYNwd1BnykcG2GFbqLsDXqunce1KAWr55Cxbns0rq5J
N9cXauFSRA+0F+eTYox/3v6lLmHVOMADZCZjAVTD8GjzQZXXWqNN1nZLdVQfUiNrn1CMwnq9HY3D
lMomZNaLC2mq2AeRjBbKnPM/A2H4G1ZhBPTckN/hdX69qXHi9KkqyMxHtWjOudFoJ2NETb2Junnn
tFzbVG73qsWnEQAuTqaSeGpaIqaa5bG8cad0Pk2Zm+ywSq/uKjxk0GPMslBv2XwRDUUmoDAIbtVa
08O40p1jtRSL70CDD3q1z8MRQbGgQoTGb+e+eGqE+c/kpXVXYYMAtke27QIKmczzkEdqnUClrapj
QgMEwGU1+oBe8p1dvXYrqON5O+HDA7ze3PcYF+y671r83KcIu7B+dvx2mtqXudtFOFxdCpY3kDlq
q4vspXGM2LTgmN9Cuk8POqpooTEl8KAT459hq6irALLkctA8gJuy6Z+s4mKGl2sFHPu+/QBwxvmM
MAliCZ4d2zvF6bpDm6RshVOwHDN0dDQ2EVbhdjtmiaSLksvhqKpq7y8rBVtvU+WklrX74+17f2Ub
WY/l/mLQLq69qvRppKto5vT1UsSID+vy3qAcewSuJXZOx6VKE23DFUFK85BUBWzK6/vN+z/OnsCY
pexlZvmMyIuzIQbh/ZmBI2g/PdDWvT/MGl4qBObkBsTirPiL1SnKYdWqfxyz1P2sL6X1xxyrkR6B
g3IFpY7Snt7el8sU1SZB5coY4Gcwvt38qV5jcrYc7N0Le0H2tnZHYTJ5SdrRr1f1Ul8mie4ElrdM
7U1tR7H6SUs6c09E6fKZ4s8gpGEUBNiec/F6x8pEzSwFc4Jza3hzQF6SP5qlrHd+mMtDt64CuGGV
CCNtWg/Jf4KZzDKnYwipnOc6gc5vKV78PEW0uYJqrlr9yNCo/vj2/l5ZEhyUYwFIBcdMe+T1khGi
djSppTgbGVSWsFVq+9QVw+wdHAbAH/DmdT69veLlSQcsgpYBbz4Bhtr89YqdJvoIpow4t33/2BjF
cJDQ0SGaZXuWm397Ha8vMTBbnTSZ3hxUJXVtyP5nP62sEVkyS+U8TrbyYMZe7uDfCugrSOpp+sGB
W5iG6ylkF7Mui/mcpVryY2yctAyVsm6/M3g2UIwyGu+3sBmK+KZiaw9Wxrwe0Ms0gqNsUi1YNBWp
MKVQ1O7YDkpp3c56HaFU3uEi8FvreKQCPcKl11dFHXmM6Kf2GXgTBB0d/cf6JDO9Riixi2zUU5mr
gxCajfIwDM0AHA5xkR/2OBD/EbUyPw7aoqAqW3vlo5IqxtnTCrn4tlRM75mZgXoHIlfTQrChdvWg
T8skn8DmY7Ll9mmxhELLgQIOZrM8mTDXlcAtvQyNyKJU2pskKxnOumWDma2ityaYYagCJw8d7Pwp
GRUDWcwKQfGwdb3JChh8OzJIel3toXRigtOosi0YuTvOfRPn6qe+s9UPmGTara/EyvCQ5E2N6jgi
zXawTIjjV4XnfjCM2I78HCzFOyOt488u7iOuXy1MUkLcbxrzGINzkmjHpdMSlsgSNuiuDuoUwtiI
2kCyL4O/RMAM/aYUsRuiO+PyHhUi70MwVmkf9sqkoidB+8XyM+Q3aQrrkaLinFmX35QpBWxInzD9
/PZhv6wuILLQCUIKbVVg2w68BtDwbglq6KzCXD9IRU++5owcjmox0CaZrOnIzD0P3170Sraz0mc4
9SSqZBz25tzHUmFubbX2eSZlJvSbjUnyZlaz5UfNgESvjRLo77w1APD6Ve7yk+hxO+d3bgoyYWcL
Lu/76z9mfVr/cwmJrfw4imMhU15EYQnG/lDZDX7b6i5M/Mpur6bFJK30/yFkrY/df5Zy7IKLBRDs
rPFyBglyrre9VcUFlIzFOy5clAdpkDK/vd1XPpCG38pq84irFylsLtH+6YvBOA88mydhq03I9KYK
hnFvfHplJeopY/XFWonp255mIm1Gbym4KDwC8rCRVvos1Vi9a3or/vr2R13Ehb+loroK4RL3iA+v
tzIflaQe9Mg717ryvLCtt9rYffS6hMJ4MaK9oHBtOfwdOAwcWWxHN0FBK82KZiqUxhTg1WGJpYmg
naIFXiqMwCyWPU7JxU7yeZQDf9XfqPu3nUvgL7El1MU7a8IpPolBCtiqCrydulyUdqdbc5HDrIvR
aLNhsTBb2YZ1UO+RlVMrn60sScRNqdMMDvJSLw4N1M0+WOYGEPkA5CTilYzz912/lDsV0LUNJt/D
PgcazwpDff17oqBjRnB1nLPbafNDNJtOfho6TW8OWK+WOAPo005mcUmC57NJZ3DNI1mHZ75JLUxe
7yKrau8cZ67d3TRaly+hAWx4ChfVcYYQBR73UGqJpYOC6ksj1OQgfnXlqJ+l01fWXexm0acaxenO
t+ou6/xszOU/qy3wZ/4Vl6PuZhq8BRsq7kL4UWA3NQ7MfJ1RxG8Ht4zD2/fp2oFjKMBQCBjwKub0
ev89vTEYemaQmND6fKkLOMqOmGnOR2O856i7vqiv0h6+yIESCiIVyc+Ly1ThIScWeCdnOcTTgZy4
v0vqRN+JMte+iI41Ws88trBCNz8v2V1RiNnlVKdjFmQAvE5FBelbeNUeXebaBYJVT/EHiINIuoln
9thBI2AOe+60EidQxxqMrzVx+wmFIfEld+o4BsMXtaSuYjIA8aXVLgP22gUCJ8oEnxYCPaDtCwVS
E/Tn7J5hti8rx8VuHD+vkZDwaSwo6hmGzd53X/khgXFzaykJzHWM9frQzEzqSM11+0xJ44a42TQ3
BpPs89tH82+3eHNeqLDWyRzwbcZlm+01W83FthoEczSnUd2F1dKN7YH8Iv1QSK+Rh5SxtBtqXdNJ
8JA2fSmApHn7SFtuBvWdWDD+gfUo1ksL2u+xF6B7fFoGURSo2iLnd1452vE74cTVV1lZUrlDxV9m
wew50a/BNItVlbVcjvSQvS5QLTCvJiY1WoAtC048ZYfIA4Y3lfgsSyf95fZZ9gFqp+FiTmPN7o1u
An4LxrYZXlRn7lR/Msfx5yjNak/S7sqhX7v6MDrIrMDEbA/9OLhONoLGddy2PWlq1B1LeFvHSmZ7
ws0XyQz8HzzjiPJ4cBMYN0uV+Ry3tgKzdCbXDlputd+ZcRoiWLycLL2gZFJnsfNM/W0vbs4CjUdc
6shW0YzeHrmqRkvP0iSPthyVI3V5STlAG/tDhe/zbUIqGeFXPSwP09BY75cuKx6UIlPeSztLzzbS
bYsvkYJ88egxxzdvH9Qr18Fi1wFX0Wzir9ucUwKXtaQ1vQAdd4afQrGWpzmamuPbq1zdd8oJHQox
BfE2eV7twWTSQARVsKg8p1B/q0DksdneO6IxekTQu+pnk2ZMyd5e+MorRyqyBggKglXK8PVtb/Uc
wYp0EOchHjJ/8KQXLpMngtlOy8OYVuqtRHrvILVoeoZ9Nvx7lsK8HMDsesDRwtqcN8hmc8a42CO5
tPpzjW1RoKR5cZO3fQ0sUcvvW6/oD10/6sc6t/SdOcy1r2cGY616VWBptszYGUXUHAdUMkCMtz7T
cDPeW0alsvWOBpG6K8MGdTWfAnIMJkctdr7+sifGdWNcxyRyVe5hF17vPt87u6LMxdkEgUwyOHXl
Y+rmqRbKftEfp0VXSirEtvmdLmPMwcucb40Vm3dpKkeNScBiTDcSi+AXIUySlNJMosdpgny7c0yu
PUF4HyDIiFAaN2HzO81tBmsTRbZzmbTNy6SnDso36UwdPhrRuBPkr1w55O6wygFTstawmyvnRNOk
tBFlgD7WUWA50vpjT2r/7e2TfyW2Uj+tQ1NY0cS6zd6XsZarilIRgLLFvvGmQvuEXKw8IiWoqIFs
0h3k37WvQhONNIzEdFWNef1bZ4Zs67GNvfOYleLUMR1LD07Rt8Xp7e+6FFmiH45SICMHYisdgE0A
X/TZMkRK4lJqEihIrs22Sw+iN14AiirVB0/Mw49ON+n4Egjkdz1PTGBJntkUB6dM6tvUqZN/dlTZ
/FH666+HrOJA32hcGCDtfGQAKp50WHCHBkXRvVu1zlU24QTa/jrGXeUYSC5er9UYJU5yteqeJ1P0
pzFOVB8POsSYKq++KXhtgkzvDBz8zAS6zUSTqi/zbOcQX7kxPGyA5iBoMaMwNscLe7glw8GMDJ9w
+2BiWhqObSVu8yXfg6hfWwr8Da3GFUh5keaX/dLOVsHJqkwZ/enk0B/g38rPjl19fPtsXTnDHNxV
tRC6Oi/25gyj7YQ+Vz6SEyNHeShEVD3jmO3sjPuv3MwVBUjjHfeRy/bw4lrlbLVkvRCXl89qLNOb
ERDiY8JWRzji9fbOHGT9szcHhmpiHfQAD2VgtnlwZFpItHRKF02JAbqRMzbJCw4C6fQ11grP8c3K
i78vbd4/T3lPiBq8nJ7k21t72T8jv+d9WGWlSIuB/b8+tVraOV1Tjs55jI3xJbJqcWph3HW46xll
6gtKgBi1DaNcGEi07Z1ZGsvt7ILf2bk/65Rpuxtra4l4zFgA0NPrP2ReBHJDGC6evZj2Z9S7hq9Z
Y3ZItXgOizqXT3O/KIHViWonHF+qnbIHJGrrmIg8kA7Q66XxxsgdnJ7ss+vUiHYjbmQeG4g/rq8P
iEiilGnWrW8oTXJTeYb4GEtHfEw9Z3mHHrHYu8JXkjIAWMwo1kcEDOzmtAtKrBgDHuusF/gwxeg5
Nf4o0bOygTceoeDUB7dol+9vH4Qrdwx6sAO+Dcl+6stNRsaDPhlIndrnordfIMOXdw5j6p3OzJUn
A60JSAOoWoKj28ZzyspcLTo+TeLLcluoKDn75dzPPwBh23uyWFcXc0G783Css/DNeyzSaKWNzvSj
06I6l15noP8HN8jrRvPfs3U60OgLQddd5z2bn6xVC1vk9mSd6eLYgVXU8jirVrZzQ66eU5JWCDqE
RUCXm99oUgtjFHNqnRdzarKDq5bI0s5IZjyLRktl0Cxaet8nVZoF0Bzid32N64qPWys0v1Itxj3B
o2s7vNo8rK0ClZnl5rM9p+q6fM44qXoV3w00lip/jIcoC9XBNfud0HbthDKmxkUA7NJla5FepTkt
bmefFcZ7uIqKeiW35Tsl0dVvWq2LVkFZQunmm0ygcwOut/YZhjDAIcMag8xs5qMWOf/s8s2zAwqQ
eAY5CVmhzc/Zk/BYdclSrsFEJgeod/bSyQtF1Go7z/y1veNo8oKu/C6GM69fuDhplaWGIHJWHQUV
VNY7tM20h0O+EkwgH9FiBPoMnuYCJOvRKnG9ah0BJYX3S8IPFYFYpER5xJ6RR9TQUv9FjmQfPAza
cxioVZmFhjnS1Hr7ObsM5vwlwCZ4PukMXgyxu4iJuZto1tmZmuphyLKh5hG1owHmo1Pc6zNyaDvn
89qSNJW09Sas/aXNybG72UkicuQzGv3RjTqJtA2Ye07HCFzr7WT0e93cy6NKe0CD4IGA9Nqk2URM
muhDYbiJc1a0fgjToo2O9JOsQ9kazs63XV2KhgTwGs/Flm2zlDGpRj5mln3GZ7c4VoUKEFmoRMku
VXcKlnWbXucBfBUzHzJ3aHugwl4fVTIwBs2ghM9G3ToHnBeH4yyH71oymYcsdWiJxgh8FmZT3apz
qu8pSlw7w2DK4TMAFGZ6v81D1NRQ4slAjHgCbgcGImo/AAPV7tRBQHBrtPG0GG3V+xlwwsQ3ynh8
t5TlHlbh2obz1tENA7JyWSZipFGnlhk5Z7XTiqPewPU0jTm/0XTm9W9flSt9MDhhdPjWhggH6u9w
4z+jxKVClimZaL3GHazyoGP8/zNP45mixVU+5iAYThjreB/aFvXPaSrhcPdox98vuYphnYt8cp8M
6bPTZ9Oft/80rOMvT8PqPsx1WidY1M2vT4OZunw6cOoz0p3e8J30qzafRivXlMBQDISCzMWWgCEF
VkT3KAXAzO9mZZ59UfdQUaYYVgrOlFajds9JNrmp/VTXStnV91ZmWtkjGX+XHJqC/94f2qlK/MHJ
mj9aNbnV77m0ZXRstMJI7qVapvp94zHd/WglVAR+D1vZvUUNJAIuNKvV8i3Ova4M7M5MMlQN0ag9
0AGL0u+AfpoxHIy5N06KYxTajXQ1tFG8WthmELdjL/44YEcLEAdTMg0Bk+wofeiGsY38VAzWFOJy
bhGOzKr/nttxmh3laHsyjAuz04JIseI5KN2+kCH5LTMJTGLiGXsAfaBxr3hdjhBC2tz2czIKP1lK
F9cdW5TQ3yZDf3STiglK2zVYTGfZrOFibaDT7sd1o7ggjabhR2uh/xoketzHodrgpe0jWRA/Ojqa
+bcZcjniJsLBTj8Aze5mHIW8sfuc9Uah26FDc9z5voytFh1Ls3PEoUYlcT5A6MaU3ofCtuRfgGe4
q7NAopV3Y2rN1bHNKQl+IAk2qUE3mTaKA5NuVoek7DPTR1V4bJ/UvFbyIF+W+aVtrNIMRSbyD3Ku
c+UHZNTqXVRlhhr2lVNa47nDmb1GhsCOVPMhn5teDRrTmO6HViM8NIO0fji9bolHze7odhdl3Xyx
7GbIQr2yAI+hygYKq6gVXcXfTehTqNelOoDiFPrnqrbj35rRe2Rc+jTdF43ujSe75vg8W5UovjPi
QLiQbn0W+4Maa19noSvd+0zOE/aBGtTTe+Y8xjuMkZYxMBYz/dVbdlR/jqM8n0/0m8d76dZV8bgQ
EmKE9S099VN4+52PEM50WxTKII7jUg2fHaK9h4+kMj5rwrLuVDVTPnsz/wJzmWdicOIUQT/H4ltF
WWf5aiuyIRzlvCip72ml46328fESeH1efS+Y5UaBiefvY0uTY7izC1VGvjrzjb5R9AaejkYDnjTm
ffnkjKX8Lju310OvSJlcqOB1+rtMtIVxQmXN6G8SHGN/IzSMtEAJA/ZH4fVZgw6b1Rp+TTl6XKSd
fE8sKV8KB3KWb6u5m3HQR+9T0sWqxtwr03o/GvrpSakVcsE0rZPOx9JqKfy+wWzkaMZV7B0V5jGh
p1CGh5MQzFjjwdGo8dBtO0uIt/NNZhTYaKjSTB5SaEy/5OiiTqZp9fQJyQY7DhHydh9toRQlGmPt
hC7bpInCDAxkz6wj0/UoA3hSx8hQ172mfjHQCSBU5qswT4uan1CC1pbOHBqDvQL7YgukVVmveMTW
dKivxy72RBj1o0Xm1+PA/OyYdeHc0W+TnwrJnO+7O2eru1PXi/hBa1PN/gx+OLshWS1AJVVxJxM8
mKZR3k0ZIiLvHT1J2ofUqp0qiBLp3TEpl+khUrz5ofbU6QdC4fTA8JtPhyDVGvOpjjPE8RfHqz2e
wmhZeElz86fGCCQLRN94063hduZwYhDZ3U80Amw/Bx4a+RXIagQrBkeVj0k6gaQUQwPMf9G12BeG
9leHJS2/jBAQquNo9gu+3RG9uce+7vJ3SiWACgyizoZDT0cp4tAVs3WIzaR6rqtS+4jmLzuGS2bz
oWuyavysxb3IDxHPy/ull6kTFpWivti12yAPmsLvN7pO1VDWrWTv97SlZt/K3MXxXSmdR2cyE/NM
sHP6e61e4ujJGmf5dWkV7ocRoWHe2pztY0w8ACzaZm6g2lOTBp6OzlJgo15hh6XFRfpiqHk2HyMD
ONsdenIJxkTRlFRfYqWT2snU0vZD3M+lgz46teM7gv3cB0B4h/e1qKIpABM4jg/17ABF6/TCkaGR
tEuG8gUq3AjnzV3hm40a54FT5UNzzDPdjo51STpNiFudkQ1ce59ISLTqaBVAdoMkGkB/DZlu/ezN
SWp+2es5jiZUcT6NPA7vjGSU78x59TyBfPmhKX3y23Fa4zEvMFPzrbFMfyEBMv5SsWxNw3qIOscf
52RRwxFZjg90ylOQqeg39r7C+ftCQO6K0Our+ZunNeLDYE/dXQVa/8/korTt8371nwbqbt6JcsIs
HUh/82XEqAsmWK4s7TEvtPKTY3T1t1poyQd6ySh6JlleH5pR4gxnJIP7YmX0jGFtlUkWYgRd/bFd
5gK3Qo2H6qz1qAqG4xCr7ytXyZpzOY/Ju6V3RxuRPxtpcvTH7DhAYjr+lNNRdChKONVBqjpFfUbt
UKYhc297vpeVbX2JgQQJvyj/j7oz240bSff8qxT6nnW4L4PTfcElU9RuyZZs3RCyLHPfg+vrzNW5
OE/RLzY/uqq7rJRG2dWDAWYKBQNGOjNIBiPiW/7LYMmoIDbz98mmY2PmCON4dmaJiw7Nct01OkPe
l4VpxOd6UTW5qwkAUfcaXgh+NPbsZ5tdOKVgITDwi4AHfijpt9DlFPG8elKVpU9rE616QFKRwgcT
ev8wxrXS3M+zXd7RW5wkhBDrWSWMSdhpcb+UrHBYmiS0kQqo2Tc052Eal+ZJNwZdD9iKSvnLMs6t
sYu6SOl2BHOyHoi2qS5Vq+y+aKtdcshPqrgYpE79TD1BrJ6h9cPsaiP5i1ur/N4eTfvU9Nt+Bvbi
imJt7FMrWwfN485GPE67Ahkfgfye7gLvrz5M2GcalL7LYvCiXo5CQknrs0myh+ueNUUf7SqjmWcv
bd9dE0KqnC9FuonKOJlTYxcl4QlujYhF1gMq1X4HRIHc0TIX7RSxSDvzLRuJgAC/01neqyNa470i
LMOX6mxMzgvVWm+6sW71/aarErvAnua7rgBP6Q1CRTgysZ0cG/G8JeHOO6C5QJEwat0TLzT4ig3r
cmIIi+MX2c31k4gT7tIBV3tT1umkeDr21GjybOrYiYfGwWp+q0Tfdvfvh72vS6FgTbb6GML3sNLV
g6B3HFkNepIrYWmVephL2TD5Qs472dUWUiCkKaL4rNf67DwbLKU9koC9kXps8lSQpyiGw/45yGMN
oIQFJ5oSOoWzBWlxem3UOHM0Zlb+6WLLBl6k1otjHt2ww1yPDbksJMFeHCEG5KOZFHlWFPUni2iq
4P1n+roCQhoFv8GBAkp1+TCDrTUZG5SpNcKq14wgUkhjERiIP7w/yhs1AGrXeNWiIof6xWFntxbl
IA/IH4ZgiKXVlY2huZvZk261aOp2ZiTHT+8P+MZkoWyOyAZ9EXS5D7PVUUewbiocAJnElYEyCvV8
qqzFw1HlGFPqjbeSoQDpIMVCn+sQLjGP07Ko8A3YemqlDVYztYOoWaLqRERSvzdHKGOYH08VZ2Oj
JOJPV3S29sT2RlIZ2GwWX2aCZd4jI13XAEJFrO8sOY3O1AJsre5gUw+JczlS0yX9fSP3hNm32RJt
TafD+lxJmL+OtqqGupFIj81sRpELp6lCBHfttMLrugE3UVGN4+ihfCqvbt73/XmL/DS4rGqaymCJ
dVGHswPjkevO7EesGvrORc5Xy1w9lsfW72TOVI4KrRZuiXbB44J0SOqBPqkNv7DyGJaWrop7PUah
936qWjX3Gr0yPo9yrrNRSWkOsHltzLO+RtjXlZGQyaAVlwoSXp1oiJvGKEpJBppUCnLVEdEpvxKt
Z42+7fRE9krn45ylIDpmI9F8FYE7WW761rLTQBrLxt7PbZFcd4286A+dos2ay55qSCcElEq8ycMZ
m5YLB1zsF42DepfspGq0N+NuIjmKlP7Gcfo67zzUDtEmyEplmE+AWqiVV6bVTJulLSXTk2URDb6e
amjw2JksKXvKyHPu41NvmLvUmZXKJwiqhrtsNNv6pJ0tQu5YVbPmcjSV1DyFzdBmnyyDFN+1DZwO
z1RnaTc1CL1JvQTuK/qgGvSPTzop/NU6g7H3MlNog4d83or0jpYD+jV78A3UfBb5ei7tsbgAzm3c
Yp+c1V7iiHwN4P+jyKU4cQ2H1RwzQOU0B/STZqzXx3lelbtoKjuO4rJp4nNJsfrKpb/F2aOXddm7
bVqm3R4cX3s9OBt0K11hBxAnqfP2D2etC1RLWkbPotiduEskrTZdwLiRAjF2qfAsfUR0ZRyMrPeq
xuk/SJpdcjJwjomdJFqegZfXi/axasxiiN3SMSeBVMtQtJdllLbd92ztqntTTk3SB0Nf7LNUseNz
szQRkiGXygcP5E502nZ5kwZOJdnarpeLuj8vJ7XHnU4ySVx0SSnvnAoVR2gcqsE6AARwP06IdjcN
QgL7flGys4KNdsHl0ugQnkuNaNwj7aIgEmfaxecB4UuUI9ZRT1zkZbTbwWicL6Q52e3stOpZTCNS
8vBEKovzxgYl63Z1hbfV5l58UejLQFCar1Z2gkZeH3l9TqNgJ4qMwKEEjFz7ilENSN7KuYxUY6va
l3mSsXAKOHbIcLdx1XjmWNaPur5KfKctnCc9LpOJdbM2ekCwhXRhHMfQU4SWKKunQoQxEDOqx5tB
rvT8XC7Q//BAsUX3elmuJZZAdvqZGNEqPBPD8o8OZfHv49rKa4BeyvwxX+dm2EvKLIsgkrTtNzMU
wXZ5N5o38So2xoZsCQpBlVFdYl7f1jQ+De0bKcAqXaCZONxO1bAR1ypHkoPCTtscGs9iWfvIHlLK
PZvS9K4Gq/EsFWazwHABKOiOWqmVrlUYy42J4GHlIYRkqdisrkMZOk3V7dO+dBwPfb+19uTFiWWP
EL6szuYUoJo3OXLKZA2i77zVGbTaTXD1ClKUhxykDc0WY7W+0MjuoEgyqZKx06ZkoLuhRPPZoI5D
5tF4mBH4Ew0tbasWE7qMnU2L01H7jxk6oqoPrMA0PcUg+6LzhBDrOhftZ/y3dXVvtPHsR9nY6G5L
FyfxRNzLYd5p8xiUXScNXr6AbgpnNUaqXRmj7Jqc23wo1SHpjhwRr2MK9GfQ/qNSDZSLU+LlkVQo
kyyPlPhCdGMNl1Zw76tj7Byrz24/87IizjCbuxpoLVACh3V+xapIStpMD0HGIvI5GX1/5VQYObKe
p+oZLaDqaukrY58nkqLAEM0a/DgqoZ5KvZZ9eT/geB0FAJ5FHlfGhJrQ9PCe7TUvM4saSOjQJjt3
IvJT1M+HU+p+1gdKfJm3Fs7g2nqZ798f+XVstY1s/UCcvNGZE0Xbq1bfayGuw/aHeZgVcoyl3OmD
XV1OSnTMVvLNO8U6hjaWgebxYWilJ/bUTE2rhVuo59aOwIet1dJdEdUPkVOan0mRSmqV3Z/W6qbv
QQeEcA5hPaBvBwG4hA78uMBVD1HUWL0yMwZ/VnObqpa8HAnAX4c4DEX5yjIBpGHwfJBpUNrIs8yI
tRC4w+oXZR9fCDazq7hXMkQRaXmOpmUeieTeWDYgSbdolbo+kP3twf/UbxjNpa+HNZNDobdt6AzR
k7HI8ZF4/423BRoKjw8pRFTeDvu4zYhDHd7Kcjgrwmw9e5jKr7hciwsRrU4b9HZqHGG0vg7FAX5B
BaBrw6SZh5jWzdvRcGJtDZecHVQ20BSYoeHvBskujyBWXvfIVEzRQGo4xMEUew+mDc8JdayNQQkl
p16DtTPVr8Cjoj2cNv20w8DEI7/rgkIbyPJ7XTqyI73xbDctFpvQGMg2WjMvJzBN8sIqaNeEY5oM
QTcC4c3NLCIsXVEYmPR/Y0GAS9nCcIakp7s9+Z9eGDzFOJCFvIajioNEs+b1nubuGBrGWBwBgb3W
FAM8wMu5QW94wGzrL8fqDHOqjMGUwzKqWdmyZPWP/QhL1FWmpHtykAWiOpdpVeNmmSNlHinfLGCK
dsrlIFqUFHNLHms0CJzqTyeXXBpZpUyISov98DHorejNgdgrHIvUuOk0bfmqjHOW+5Pd6E+NQuHk
yEp9Y3tgpwcXhbzCJpN38ODbApafaeWQMkBbhKOM5P2yaguxdYPtwqrb3gBt9f1t/vUyorK5kci2
PA+tz4MJqJ1qVox11UIjqkWgTBU9pYk2g1NTif/TQzESyGKqLUhQHO7w4CjNNCo4UZTKiOiuTUOB
Q9hgLkE+IBRw5GG+3vbY8qC+ka2zMcFLe/lmxRnPOJNsNVxH8PTUDs2LVejGka3h9ZSBYgODCgcN
oBVgtpejZMjgtkUby2GiyulFZxDjpmppnmPgu/qjjNzngg7z4/sP8q1bg/AHhhB9H+SFDgbFYyWy
9FSWQ0yAyrNeb/HJcgbrCIjlrVtjdYJRpMKyAbte3poNjUbVV0sJIRHZVyowB5psor9G3Uf/2LaO
HLlLAlL13xiWTQ6ADm+IhSLHy2EFW0+6poMcKlojf5DSTN6NhZHuRppguqfk0BOIDrKxPTLuG0gE
SCk8UBbDD3mhg9XHi6TqIzymkPK1tVFgOjqz6DSt931WgKlpp86I/J4QdNek83oiFFGWfl71Vhq8
P7+v1yRXAjmH/jzeo6/CBEnAP8Evigh0WfNdREE7VGVMCpS2P4YhemMoHJWo0m2RweujrbKESMut
PaO3zWWU2uIyV4Tsw9hXj9zU65f2x5FigsBCGI6j5eW8Qjfr6x67nFClL7BJDRn0w4y6VI6syLfG
AecFjYfbYrM5eG3VOSnScrXX0Jiz+hysf+Uvoyr770/RG9EqwQBESEhtmyDjwd1Qy6ywQ9Ll0Jw5
CGDTQK/ZzUuWqTs7a5vRM8SQfUWdv6aV3Ff5scX5A055kKWg+LtVB3F9eR1KQs7Qh9hcFKI6ypBu
X+Fl6c15Rc5P57FoyGiXSXaBpKs3CFjQJocnqj9JRux8dsxGe5LRkf0cbdpubkev9XJoKdl7c4KA
PTmPqTzk2qSOj6oyUE/qaN+78gCMNtQQOLjSSIge88Q2vjRqmrR+EZtS71m9NTx0RoYFQp8LCQ16
OB5+s1CxObJY3wiJAO1uB9bmVctb8/JlMjK77nPAfqEWg5BYAAD4soRGZEeq7cEzG07en+7DZQIl
zN4aBJvE6gb/2j7/KSTqS02tbBNy3jAmHY0zOvW6VDSeVCZNeGQold/6eWZ/8GuBBgMgBKXOpvNy
rBR3B5ui5Mw+lNHx6ynoXRaSNauXaw6QHmeaWZyhuIBLFqr/yRfQk9NwCncMMy5By1v1sqnu6s+Z
Hi3WZQsE2OvAIj/OUeuk3zqjcM7lSfTy7NptYpoUiiaj9cvRQLAV4QojueqT2aBL3jVD7eFtUcpe
XJhRDL3ckr+si7OablOnhdjNhWwLT23absbFDL9kT9rYVvhEFFCq5bVr45Nhlud7Q8JazbNKkxsS
JeYIOMZNTXU9TVO/w1BjXC5xh6BwgeNy4pzok5Nq162KUrdLfzVH44SgtAkp6aXxvqYeYp6Ay1ni
ALJLZn96fwYODz4mgHMA4yY2KsDxhzEpkiqFxDoYwtRubAQf5CFBZTUairORbvt4QpVR/ezUyRwv
R17rV2cQQ29I9I3aToQEOOzl3JsRB7IkmWOoYUaSe3bSpJtrXR0/yHVujV6Sqot0agpFL0NFSMod
qxN/i7JYQcf/6adAoMbSkulNAWXdluBPrzw6baDgqbaHfY9tBuZ3gF+UzHxydBAMZlNiJYd3xJHN
+8cNHrz8tHNAxoGRA9t9iJxFHI9CX1MP4QQubiQlN50rBQ+R1peLCf+CTJ+p/iao38oX5RxDnGjj
Vpi+lDU9GB0lzo4hFA+XvoWe0Hae0M8iCOLPl88hqXAGmfJoCfWqdq7iQcpCW540f237Y4qDh0cX
Q/G0txeADEB9hectYI2S7E4rLZ8hO9EFbgYNcLv9+xP71ihAkoG1o88lo4z68obK3FkjSR3lEBvv
0k/WHLZxVxzjl7zxKmvUrbBF0AHo0s04iL8NRJ6wx2WLTjVboawyyKfw2PrAagfFV/My+ThDr6nT
9gzTQvNSqarpyKb9eh1zBdTMqBaij0GH9+WN1lMPTgcn6RA7ougEhF160kLARR8vssJc6xavNvFO
ef/pvspot0mkzsIKxoWG9PEgMtDGHlOuyVzDTSwjcdXIwtZFgtOMi1A1y+HY5K1Oj4LyrqIufYde
ktyega9LhAs8NT1NrFiywEWik3Lk2l7R8X9cG8oKkBo4W14dY0XsoNWRiDUslEI9qzPkIGke2e1X
C+noBRDLWM77pKFR4/dbkwIMkLNWoTx2euIBsY5RhNWwY8V2c6pSFy5TqZ50gujCw6QpwSsNka/O
0wR5iRclk3mvab05u12D9Iw/qG1/bZJUz54MaONLCuGm8eamHWmYUMl/nFj9V3OZZJ0bbeGL24kW
u085lqfvY5Sm1D6FlaWuIWgPuAW4+mu9jMsv8iCaLHh/Hg8DvO1RwRNAMYZpAq97sBPrZhOljujX
sDOU6FI2Kuu8zOI5A9CXO98qUHjf2yEaup1Vd+bH98d+Yxek7EwNBjkASq+vYmUYZGrP+llDwLpp
HViLanzPY7QpXD3HV3MDV0VXbTZkhdezOeLnStBwX4i5hMSvC6rj71/QtlZf7sqa+sPJDEkO9o3D
LFeCSKA7QshhU9Z1umtRcxiRwzKLQNEWC6hPktMLUkB4lf6iY+7iojU4P75/EW9sxDqoBaALgKdf
kypmXariaOmmEM+hDAiDvASylEe3BH7NkS3yjZ1D546o1VL5YSoO9ny9jyKC+3XG8npxrlqR01ou
28ab4kY+rdj5/TLPit8e8n88zf8jfq6vf3ue/d/+k78/1c3Spay0g7/+7SJ9AgZTfxf/uX3tn//s
5Zf+djU+d2Lonn+5eGz6X9g2vj2KtK4Ov/PiJxjp9yvxH8Xji78ElUjF8mF47pab534oxI/huObt
X/6rH/7y/ONXPi7N81//8lQPldh+Ddep6i+/fxR+++tf0D74adK33//9w8vHku99rOP61T9/fuzF
X/+i/GpR5GX+N6MTir5boWp63j6R5F+pH8qbZPVmmIGKyrZYq7oTCV9TfuXoQfGQ/XQrZmw8acrd
20fmr+ROGOnwH1Vk6qfmX/5x4y8m64/J+6UayuuaVk7PnfxILP9YJFu0CEiD04a4jVWCxsXL46aR
18Wwsu9WmuvmvpoK6RyxP325GIba7L3OciARAg9dLrWqdJTzpJ9ZvlPqJJeSqpTfrUSdgbMRaF/H
5RzdZQQDD8mUN5+4okQO6PpoYIANiM84JcpqFZjOKB5ribzOlSbJRAJQTeIWODEARgDT43DVCIkk
u3dgUILFsmhhRbpeX2sFPq4natvJTUBbUvuiTJyTTxWrS7lXhixK9l0/Osk+ztJkvjBxuQ+dtS1p
/YKEbT9VSlM7MdmHYn7SJDXPg0aR7J2+5FPrj0Wdz8Fo0QbIvKpuFC2wpmZxIGaDCAhJWcdmn7WI
ge5ms1Kymx62JwSzeAa8Oki6iTlbXF7ETZaDpKNjqfv5uOBIPCd991UCQtDubFNkoJHzOr+qUT3d
T9Rg0utR0TPQrAsQvCJwxKyV625Ku3G56oZ+SVwDPTsU/XBiQ/5iSFLbXVpw5edL2lSRp7fW8LFQ
ENICd1rZiLq1iwyOQK3LERZVVEqxp0hm88noZ+MSHEUKGLlPUrNFtUyNhw+bGuo3J06j0ZP1qfqO
VEN8NrJd927W6VPQ4h5TgIBH5GXXjIqBtkIZf9OjyFlcSgx9HjiEAimIkkKxd0vNW4x5H4hWGxSJ
sSdxHxe/a7Fbd8cUHqyHgsuahE5krPKeykN7LtB3HQFpN/gptUDQCzrjUfwdQG5MRx7DQMtDii/q
gA1ItNfNzCG/qmGffqPk3if7CRuCzO1FBuzTkhPaUavcY/uHOo/zKSuQXxxBKIL1yErEWNYMJ3g/
btroc180YwoIKtMfqZWcgR2pmj0rUh/dKhry23asubE+1/MWKYkCu6Gc+PDSMST5XiWVr8/ygrjJ
G42+mF1Vm6xPpjag/TQtltq7Ec5hi4ewYPnNbM1+9FXkD1a/d6K58VQypSIQZmNeborrzysu0BiA
VWmN9gBSwQFeHPXXwsZYOE4SJw8iR0pKXysN0QdLW1SfZ0MVX7M4xwsKRT/rWR3TtEeMycm+EjAl
10uOirSXWgBBvTbXhgJJQ0lS3bExl861wMRDG2kA0rg5YpPhiPq5WrgQWLKzKU0TGWI17kReklcS
ZVScc31nzqbFzzQxhdmqjrsi7pLaLeWEGBA1yRkF2hTp7UYTMi6FQ8+skuQUD5oj5V8kIWrhgV9Q
CRhjvfsKWrvUQbrYws9IXlV3sUorOrEBlZaBE8+V6dmp6kj+qmRcKlKR5q1GdUD2zLURX7vVpkMH
wiVTEDLE+NKZRywMuAfL2NuT3KmoKclK70WRSLBSE0L6JNoIec9pTKPnAmGEdrdoWdydrysMUVQo
NNG4NBbKD+sgJRc6rJHKz9Yie54TPf8EbyeRXCAMPD3RlOVNvPT0sHsKRfsVDk3hISRZPA5D0j7w
xlDWkPPcrk8qdhT4D3HUnBJ46uAo5tj8pDpZC2i1tmcTCE1lqi7YZulMxxLreUonrXeVeDTPa2VI
oYMURaO6UBqqOGiKqutPMPcTtYt3KHoKptPp+8pJitHXxjnZF0Zh5qFZa9Azfhxr/zfO+ua5uhXd
87PgsP//4YRHp+M//nGOvjrg3eeuHL4R+P0WLfwICfjCb0e8ZOq/ghyk3UDXhriXDOWfZzwf2TZH
K8AAalUUXfno9yNeU3/dhADZIgFsIPSoEGL8fsTzERaSOoxpAnjMrTB6+Mel/QtH/I8w948T3kDl
HYyptVkHo5yAARAD/VwSadEhM5tZdLtZycPEyPeNPbhTxNlRkehN/mzcEM/7UIQuYzs/KUex56Jc
sY6ekygX6APvawkgzXI3rrmH6BkUK4d9wfFK0Z9ECLHZknTaxIXvaN908eBYhQtK+sRO4vsm7z4N
Q7WLWnMXJ9mJQmu2mjAaqXdzs2G70FQCkxFnYp+I5D7We5Bynb/WrZuAJsYExpVMbZ/N0J7CTHNO
OnPiBDInz4EW5hpljGJwlX3EMeNz5Iw3a8J5sCEYHXGG0bSWaxTucn8DOylTdyQxfVnOff1gDzJ1
2vx0d0Bq7vBAPW0WrJTMa33IghFI/U+v2+9z+nOYpr/IZF6PtH3+U1WraZs8mRum0FGvJfXLqByR
XPghBPvyHbG3wi2SZbQzeSEPBmgt2I5qBvrYji+QrfdK+5YeTq5Enqm7ufwxVmuIiBO11/yySc60
utzBMfGz7ErYRImiDDRYDV2RnPaIyZjj/aD1vqzcIc/sJjgbo9rnxnw/ExCN+C3RLueOAUYWgpil
fZAW2R0wHqByh5hIHSxNHfSc8oMeBx2R4yrlJ1VNnLmRDozTtj5mU3lAb92eMA+ApgRrBFj7KxuX
DVQcNdPY7ToYAaBC9vNTBqzNGe4HDNJzpaKF7+oksV0RuRUPpVCjXcTlvT/Rr1+pl5dxUIYpgVNh
jsw8ZE7kosDhLqjc0apxSS6PvFNbNvhqyn+644OCWt3oxMrxzLagrT7MWooXmTsehdioLxWP/vFk
kSnZ0C4GicvLd9eBFlOInCfbqx+Txggx0nALVCakstlLyX3nnJtAGwWQFHm4WaXLuh6Dfr1XAf6t
Os+6kd06CqLoK3SS386zF6nrz8vqZYHg9aWRZf28rHSYLGOfUQ2hpOsls+XnNMLzAbmRNg7ivt2P
pgS4Ob75dyb5jydysCFjiLxEDbTdXWsWPuZ08Ggyr28IqKLee3+o1xvH9j79MdTBFlUhj4zpDEMt
QIZ7DMjj8uH/bISDnQPqtJw7HSNMsGutj/1wZGt6e0U4cBe4C3Li7fOftj4T/d4ms9hkB+VKLE+D
xdsRG64TPb1/H28uBxw/wfFthnHqwXJILYHMWs84oNhdZ9w3w5283r4/Bk23txYdgsMb6AzXFeVg
ffdGTF5f8saVXc4ON+0aOpTkdKEKbU7ksl/ZkWsD0B/KaZeC1jcAyJLPsknezXHJHmp9V430Kp1A
T8L+3+LuTyOxtmum6AApVP1dOwXwH40nUmGcl/OnLJdPIJ3tEiX3qiS5kgrqQEMebGbYcvMtFtMO
uxd3cNZLYT3J7TdpIwxYDebA1L6TyxEDRLsmDxWTR5g8rYGkfev1T6hArl0o6GVk+Jm36O+NFddP
Xa1oWTUomVEBQMEUsvFmwr42YTTPXiJbfpQKv1vvWkk51UYg2fhCimnfNDJJT3GpVs/yaarUX9PO
+m7o451prLd2NN8Iay/UyymdPwyF9T0bHD+RJm8EwhZl8m2CfrydJWeCB4fs19lad76eJG46OCQZ
cmA3lm9O1x2oaWl66GDVSqTgxmTs62Z1G7hneXyptk7AK3Jdivwy79XzvP02EEKsJ9YH0T7l6z7i
bNxuAfjXLqIHvUg3Q/1YmU/x+jDo913ucDg9Gml5jQG4ay4wFdBqwRXVXyGw1VMWCMcJltncTX12
sc722TCrcOE+TW27g7R6ajp7tbRpWreevGYX2TLtVFGfb6+LlH6DEbCb5WwPs/uG6fHtzayHkwIi
rB/XxvmSqIjBzsiURrfTHBdeKls9xpX5OUgqHJp005Xi6VIbp9umnTDO7WFt3GKM7jrLWan2ftOm
waBOHoDQs9KOge5D9zBP5NKgu87xAHk6m8kea8OD3ARptvNnkj1DfJUo4i4ArXXJS9tveOu4cKfd
rlp8+6twpMCMpyB1YNsKPbTis5pVZlhJmGWPGiwXQNI7nnkVE4eKCx0EzRYRFBAGpOEEmQMPgoGn
UqEtGy2AHOFD0/xYjle9MfnEIc7S+z1hnxi+qknQUYl31Mt62E3ytQxjYCXry/rkhprIjgK2Pzel
j3PD5wyO0KxtZFFWWV76NRyILq52KnXiaHDYj9ULJxl93BR3Rl1cdpb+mMvZQ6qvV5VZX9brdAMX
5rwklJUhQWOaRm8Q7ZFkL4anQceEruruNKnwI+vT2BK7JBgp11/F8jxtrQkAFzQGTzqrIhBaPKnr
b7GQCRJ59QoHus31kHZun31TIrjKgvNQUYKUy0faksBpr1PIEJSlFJNI2kkvZ0kCaVS7KuzjlURd
kYIiWc+bIj/pVHFWwg9I1OZijquHhl8bVDWw66talbiCrUvq2rG4qnP0jocpsGlJmua4SyWQCtld
YZA74Ao9SAiNCGOXNw/R0lxHgxYkpr6rKQx0ceMJkV3Y9u2k1gFKxJ4kW/txBnFlqEEvde4WTKq9
Z8bFh640wmkaPCoGYR7PQdpVu8JEuk2O7jS9OzEz07d5+1fqTFUSlEsa6O187izWVYEre1JDQaad
6zYrr2XZhwitudJSnqy1CZ4CHTruMLfFrdnP+1F9wHsgyKpbo6DasRfNdNnX1TWFljCpyge7kz6k
ojvF0B7RH8WjRLSfpXPkALw2S9x+fchUFIiYBYPtWixdMKL4xBoTTb1TGEhpmp1eTqEeFbuu10+0
aAjnFHzvOoI8d4IRDmleO4hxoRph+aggkCvA55EoUpTZSUyRI57ONbsNgFftgU6dJV18D5ZkL+Xi
vFS/yzNix/J14gxny0hjjvLdEp9DBf5gqeOl1j4AgbjphhnLhYvG7n0NvxoJItGiVkhkbGWdsFIb
rC3yvcZ2N2XzpZRld11UQetPzjqo5opVXqx5fjIYqhcZaaBKBVyC2y4+Zhv3A7r9IvIkqaXDaOGz
Q00cQfaXR7q0oMuYDnW3M/Dey1SygJTNQG282oYfohZoapASqpmPNJQrDblP5TrQ7eQsH+ULIERe
Z4/XUnKXT9aR3uur4/ngyg6OZyu3q4KADBJmaftaF+FuurhqtrpGf1cwl05f7oQ4Zk/yKvQ4GPUg
9NCQ/kbPqOl20px7jn4HBmuvU4t7P/hwtljv1WNHNomNWbXBzR1U+hOrB3qqUp42EbsxB/PEkIi2
B3E9yF1QS5Zfzw5Q2ulqCwCyhDKjiqP9OpyNrf0ZgwS30IJGbb1xARMznKmi8QwAN1uOnkyGq/Ne
6YP+SW81kkbhdgZSFvxqK38zEoNVY4aTeSduRPpRKJo7U4rPe8XVlGA80UgJR3vyKPIakK5BjQSK
/rmJAlS/dmiKBwNMHqyudkti7Htzuew0gdj6urO15zSPrxFSuN7WnKmMd0ZcfpZ6QEFrfF3gEFs4
5UU0Vjsnnu4SUwlsZ/rQN+rDVC6eldzSSy/duZt3FIdve0n2k3E4qZbobpnMz4WIb4Dfnspqt4fA
4mE47jZ0S6A6usNg+3HZeqLO/R692pSDRMNodEmOcWoPmvPkKdsL8sfM/UixfoqB2QKjDr719lpe
0mDeJd2tLu22Mo692ucjz3i9G06Hvt6z90bOkcj4ZVtxGx2RyR/FKFpUiMZur+9Po/etPRudzui4
C/fpsGvC5DItjXNR/a5196fqix/rkv8PS4Yv2or/Wrtx/1xv7bn+8Kf+n+wvslb/9+XH27//z/oX
Hsrf/+uXx+rbL9fd3/+7ekqb5xf1SI2f+K0gaf2KHjychM1VDHg3lO9/1CNNPlEocNCO3NyNwUf9
sxyp/ApcGhExkKdAUFVk8f5ZjqRTCaliy4xoVKKqCKNTN/5MRfLHTvPHToTXMCgT5Nu2qqcNW+HQ
TrPQ1Xmp2gEYje45k2hCuVr72Zt07UQuEKRBKUlKPYBcK7rjxRCFVmkbrK410U5HXLMKGtlW+Ume
YcYa8GMV+nDL+rC0o+TjS1t/1M1YqEf2T32rBry4amT7OK9ANyr8qRxmoshqLUVnfRmNJlfdaFSU
6yQFUuCJvM8+wAkGQIjQzgddi5TEK7sIo2PbbL/DDdcutELTT7Vene8kucuukIYhhotbW0GIZ1pJ
76Rx+gKLGr+VjeEXlLRlAwHv9lzhIdK7SgvpqYuM6VlOx+ZmquZ5Zwza+DXTx/RCiiMLtjH+Zm7X
Vdn5Uqu7YhxyunLI1VSeteb9SnS39t+N/8XemSzZqWzZ9ou4Ro3TBXYZdamQOliECmqnxoGvz8E5
970rhZRSnmaaZUcdRQR7g+PFWnOOWcQiJPPWubRKzQlB62h1+N3g/EWx8sf5Qmw8iM1WgJTZRXyG
KOzH+QJdjSi97T5tnBrdv07Hlq1YV9u4lYclMIzu34/mH80b/7NJ4eZ/W19iE6D99zPD46tcX2X2
Y2di+5W/ZwJb/xeGcuwULkRG9HnbkP1bfWD6/0IbgzpwM2e6zAj/mQl43SHbG9ssQVoxIAxd8Af/
3ZrAGvovD+caamLaEhZ7CfFPZoIfy1N4hWhLMFrYjKA9oEPyrjZIQ9hMBg1k1ZjE+bzL40o/Zq2c
k8N3d+UXQ/LHHdZ2nU2iigLa02GbouP/cUjiT1qg92GLzXIa9EFuqfGzva71BxofKvr9tX7+Toiw
NjUsqdLwd//ahn23XBYmgNuWk36go+mPxoptwooK9w+S0x/LYn9/I09nJ4fal5do6x59vyinveWT
RU/fO1s0886Bzj1y5s3SGwBWaQOiQa/+8L1+uockLLBpZOcI/hop3rsr4qrpRdtR5c/tnoYvUJ85
AlBhZ9zUZP7DRvxPF2Nx+/7rtfqyqgU5ftAaYpkPpVlbTxDL9CwiGexPASc/PTGf1APGH+pS6oyM
kx8vlg66LkcHx54FyvAubzwZJUDW9r8fF7/4SuiIUMWRfUg76v20aJBwhdgQsbholvyiyKzhQHIF
OheW2z/MwL/6QnjjOFmxbSPIdPso3w1BI8PTucyqCNKhwQjFlwl5odUfXqpfXQXX38bpRuCLA+nH
q5TV6JTLQtura2zjUIzIRMAI/imaYtvHfLfsMtJ5OqwkaFPRtNNCePd0TA1ZAGRCDu5JKpqo62e3
FNxESHqHCrnQEHjrMPVXzeS0r0mn5ctlMZLXSWWrSfMA0kLXPZL6CapA9n5LL3IeYwGITpZXiwTk
DLExHg1EIoJ4pmEe6Bu6bjGPod/WXRvEnl5rQaeM5JvqMyuOBmslGduZcv/VLb12CVYJGiGUToXl
JNdxK2fZuhJPBVDyY4L66k9I6O0b/2cj8vcdYaDqPOBtN+duC/B3j5fZIOlTzS4o2hVCUJNw9QDM
dnmHuKy4dydPC8hgNPZYK5wxcEgU/4P/9RdPnsQvZMo6m8VtgP34AYYeQqGhnM1tpsFlUd0c6Jb6
U0/uFy8MBmRQ3rycnEHeT3GwBTVggXjaxnaEVTSZzgXKkinS28L9/Pt386fZlCkNHrPh8bWQ/b7H
BuVEjWScZQGvFJ384uHeHeCoWWw/3c7KHjB+ms4fjAq/uId4PFmdcUMa9B3e3UOtAQCYCS5pGKxI
MPgotRHQ+Ydl4v1VYCPb0JiQIDiIENHO//ikMkt2mWXE2zuqYZQZidSlhempSUS/v4M/XwgFA6vC
tiBtYR/vppyucJGta7TskdoB5VsdI/Dsfn7451f5e8MgrM32uD3H70Y+UL82TbUWBYAPX2gcmzyy
BBquf3wVTH9kPuEeReH9vmOJuQwRnDlWASWA6qJGbh+sU6nd/v4q263//i3eYMXbcoORkYaQ8d4z
kvvZ2EK3lIHfr81dZuDK1EZz+WJUX0z6ObNM/+RlpGP2/prs2XDIs9Rtl3XfN7nk7CaOcns4KlUH
S6nXJeLKlHLbSH/EyORJQKb9YE+woCIzbiszZKYZoBU7ZntYq2a0AwOOTXlMWb7G3YS+SkRgE4WG
WBChCdVpS4ldr3KwNB18zrfeN5QXGjAnK1BDXfFtbVVpR5M7dCbtC7vL965FinHgW+BiqPTJpDxD
XU6byGrySQUGGEIjmHMTFVq5guGRqwd/erEs9eD4s/0p6XlAeyi1ZhuUCfhYSkuWouItXSuoSV9W
IUHOMaAD1fZfF6NRABWV6S5hrHCcYQrwwHT5xoZKQsNWwLKJDbRZDRlnLyVUmBWEU5MjoRdtU0dl
a3SEfomUVIU8NeqFGqtKaBl2llGcV/yMPtQg1jFSWgy3COtJNPq+mmanpSqfYqfI4k6/EqvtvdkN
OtYnXx9Bh+SDshOCf2rp1XUI6Te3yyiR7riedR9ZJaYGVHIfzDQFTznHVKxY90hEooBuOM0hlWBM
ITvN6nFlIarIiHVVBrNoUTGgHyUpCpujEFoEuEvPo9qfZu+Y9FYqEXZI67PFICgjTUzu25ACNnrW
6ip+9epphQhFVHUeWED/7n1q9F/mwkAJMVZV+wirx9beGldfH222JIQWUS+qjoTXqodEOFNyavD1
IZ3I02rddZrfak+tkLMTCC0zXga3Tz9pS6PXYeObzUdASyhRkYtg0opypbxib5tFk4at9HoSxc2K
SJnWmBOxd/O0JBHAbMfWOqO1neCZjdr0CfOX3nzyimqw6d3bcbrPsWM5h3FtrGWvuSUNobYHF7XX
+sSUQdWvFHk1oq4JWUzbyQx8eA6fyL7tR5Qe+Tqh4U0Y535hWfeljnY2lLnbDl9s6vfLRV/FlnYC
JEYuVauXyRBqvj6U+6It1lvuu5F/oNxi6J9RjpTD04KSvj+OZLflWBA1aUQLhscX9I4xstSpyR8q
jQhswKQNN1b6ZTudqiUGZp1XU6LvHV0B7WsXrEhB3mf0g3GYVwX3zLLzz/gvZu0a3SoASDOrN0aa
3w75ZTuOVElskLLNW6/1eEIC2Y1rC8TXTdejwxvffGk3bl3AdrFzI2J0ZlDNrpE1d4uvUrmLZUXK
unJxdQQTFd0xKowSJ44cbXjEaTui3WrxGzwZZmK3kVM2AKEQZdLQbvzVS3aOldki6KaEPXANaq26
cjlH9VdplhWV3BFmohL70FuVcp2o50CrzbSQkeA2oT+V87KjamHLaEO2FWffhhodJRz1+jAZ1vrT
MiXmCerQPN4y5aT93pw6QoHoHTXO0NIajp3uY+9Z4zB87bKRg4wRmE7u1N5udv1N+JZ2MluL51wU
8OpmNWc3MDbpghlNbq+0mzwjJ/htt65Fq4BkmV1qDBerWyUk0pOc9QrlKBeB19CG2TWN6T/6iamL
ICHdYQPjDu0zNkwSjdXmAET6adGUr1UJ91jZbleEXWWTtGxzTKBjDe+LdD2nY6eKgobeVo+jk55T
wXHhqA2+00Uj7Ojxi1oRR4fW1I79xVDAXicdNLOQVs9TEl/Z2G/yXQOc1AkbBPYVnpuqTcltynX7
OLuanu10NDDX2lyzZDuWctQuHxKnwUbaezJsa9FsEFjLvy3tZG2idjD49Dm7ljlo+rx6GGZHqHvd
TTjGIPNu54PrxC3aLdMemKfxjc0YLzcoQqmvMek6ijRBhlpym7tldcOJnAqVg1Hqgb+B60phvV2j
osv6gi6xYG42QAHR3LdcJUKVi9Q4rb0+yz16fkEh3DKrwNJU9YK52MPPU7vl16FtAXsRnOxwUl1j
tERMOjI7W7WI3zTh0ZhvOElYVOw9mo7NpDVvmjl6eUCGUvFoEZQz7udsauEPGUZbI47SpitNEedw
GHrMvZxGSEfkZan8cu8xqzwP3qA3kZ535iPxB5whG4OSXICZmKNEX6Fu2a3L6r42LJ0Nqmkz04EN
mvWnqh4McGmWAeYI9HUbmD0nIUqCI7M19d31WfPYjdN2TVMVZu6gLng5nDbI4Wpf2TkmggDI5Kjv
VjPuETLpbeIGENutIpy7ijQ5nG3J05j3jhNWUnVIC+baTr9mSK27Jz6mU5+6avJKBpCWOy9rurgN
QgqdLk/WD3hmK8Nry93YjVKGozTT+JPNr40RYlCvORm9oRJAl2JVke+OZHlPiDkdYH+6mTyMM2TM
nVUlgkJkZyogdXFZ6Fd9ATUnyiYAYjT+tKlngOKiPYtS1h698RaNSm222njwqajo+zXNYrBJue9P
l7KorfxCMPFku9m0yVCo0WU7dEGxsYDdn5xCnaqONXmPzHvJnkfdbmO8DCb/Ysh14uummmHKhxbs
Af3S770WIwfi717cOUnbdG9xWrvdN5XH43CQVuFUx4TVYQ5qJubsSEYAPkNsLqYZaMwtxtH32/Sp
gwjc8lRdBYG5F3G9K4FY0zZGvY8YI1lQMLiKKMdgXQbEBq3tVihcs87pzzkabxl4lE9VmI4ZWGlk
4ZIFlb2T9ZjpFkRlwI+YZGTJ2f8oUR/BVdam1Qor0xnNU650wd3VCoVkIVXqIGqLOTRrOQ3upFuw
hnFIrtnDZHUynR0fgQ60AzZlSwq7I0ylTx+vpf533QFgRMjKtqUL5pV16zAWdZ6F+ezV32hZewJx
fpo8gd3vGJPMFPEFXJTO3fPuUwnXdLw2ESudf4WM3Uzoo9sZLgqjiu2I0Mf8KdWNzY5s9QiIhrKo
sl2zjNv9RT30DB+Rd0SUJVbUfIPk7lkb1i4sM8052N3QXlqJFmMTSJcJq4QiNwcXhrU8j/2k3fRt
K9zI9Dv3m+ChIRRo17LGbAFadzfFJiB5TvXrMH8zEHN/jDWEvI9zCvXhoMfsP0MtFZDT4UJ23U6x
9ftgFbHzOXP0RpK+MDLLryTyMa1Z1rycLSCLJmJqDZ20qwh9qZxM9iH2LsIInDJFKkCZHSsK8lhJ
glOKF6WfM/0FLjMqKY+llP3n3JkVMQSjR8Uhrq0HnKVWd0rwKuMx6IzKi2g+cKgHhoyhqp9WhCZD
7/kiqLWRN92pU+exJOj7zfZilR9a2NRUmJhR9bAuaGLCY9Jcb0d1fhZ3nqSusyfpqPeuHZmzBhrF
DCZ+zIoURqXZnteMWJSgtmrj0R1q+P1YruXrNHiS+zPArdoW4k4LCwxZxKnMNsW6ruuKOeBMgMuW
aoz1ZWw7jB0yK20ZGGlF27cf6+alU8W8Bm65VhQPZeEvYSY6pL0IWRxwjHrKUsTxv/B20hP93Wgx
yIEmjoseCrJR86jsDb8N6HDUZuAQpfLcjHrih+zWoB1wthF7p2/g2w/2NHN6AfJ29/vDm/W+YsBB
Chseh0N3a7M54l3xC0iTgkGCJhiM6lKdbV4OBD1DHC+XddLFkGjTQfMPSxPba+RlpDZiZVoXUjmG
mb087ZBiv2BDXKJUliuOlbmCYIJ/d6hvS5zp8t6e+kmEWHMc2tyJlpunZMrNj0OtyWm3zsyGdxy1
kyysFpnhqald9yNJRan3CGQRMNYgUZqIsUmebbihz/lqxf7NUmaGfsCjlrgHLY41HzSn7RZBRbzM
9PH39+jnW7TpDGgbeiiqqa5shb3vDutpmzZYrwmkEdIwniDBxsfYR0iDaj/XnzYo6+PvL/i+YESd
EL8vokrQYC7213fVgWnJPb1YXMl2TC8/Q3iFE0D5LwV8PBh/qBH84loY5RGf4tPggvb7arhrTUNJ
9ARof9p1bSvFnoCZ5LS6xT+DklNWwfKOQ4Qi6CYahWnx4330ZZz1GB2aIBbNi58VyxXg2O4P9+7n
ygBhsDD/NnITXR9v+//vHhbOxqp1p5mNSTrm36rcBOVcNer0+yf0q6vQHqQhxTuDyvbdE6pEx9GG
Q06Q+uV0JLoB6RT5hIffX+Uv4twPpRVz+/uUVABxmTBw310GETohMX3XEFMwMPH3FJCJLNAMtyZ3
qXM0QI96397GmbGaTwWyuekh5yi37jiyY6syl8U2L1mZCPtcRmPxTqlBunUYexVizt9/1l/dkc0e
9Je2mX/e3XfLbzTAItt994Z7C0PqiYbsn2RNv7yIiYKEOiqV9PdVQGPyJ9Q6C9XMnmMI+9qmE9HS
NOJPJJif3gqYg6xrXAjYrYnl+cdRVBDL0BJZ0WLaIa1aUympW0THayj5FerD39+6ny9Gc3NrtW0t
COJ1372CKTRiaFYrqkJr7XZrCcqpHMVzZ9Z/wmb9VKpj/sKHjRkLdhaU3XfjybQ7L6MlNaLxScbA
Xmp1YjXLb7K0Tq5iN/NxO/r67vdf76eHtk2a6Gypsm8tHOfdvSRgBoyjoHmQbcFDdlbVe9NmNP91
lf9rnWN1/+5+/2zpq8tsetc45xf+belz0NBQyd7IuiBYdFI2/l/jXHN93H6IND1AKFtzfWtL/NvS
p/FfdKkwKYCbcGic483//41z0/yXoNtOu4aSPxVyfu8fmPq2rQbv0n8mORd8I+V2uge8cJbnUOL/
8V0TauIwxRjaTWM3J7vYXesKvbTZjdOVxMurHvG4L/rZK5VmBTrHmTXqasNe3pxlsN+SpIm9T9AA
82TX+5o2hEAlFlJ4XMqQkO5h+LHBZLNxP5Awne31Btp7yvF4s23N68xxqV7pn920pRj8EFa5QibZ
WU57qeu1LTg0Wl6qHnHdO1cqV608xhMBcdZuKpx1tsOVM3q/G8hKKp7LuoUGSZhBB6mZ9sQ3VTXD
J7y5prcXgyzpcnvuTqoijzjLX8+6NT9SXpbQWqjfZHl9o1F+2hXVqPjR7NmFXvCZIi91pKmrIy9Z
3vRMWBfrrJ0TPYnD1JsI7Bk4qaySTLEGLz0eAMPGyatd6IZoLorCAQ2XFMR1AVU5LRPhWL1T3nBg
RKSeelYIAvGuX9aMWkXTRtmCwngqhwnemYXgFt5CVHvpHaw6l+pTd+2Mc3oa0qV7GLFg78SUiJNu
IjE2FmfYW87wVVbGHBmtd5O4TndCzHRuRP3N0JY7yyk26mCi7bs5eyrHiej4KeFUtOT1HVCcNx+m
b9gRsRPZcdM+NQQHkOJAVS3XizctEZ/kXFMHMPX6QKn2s+Wm2g0nymZnZjn+4m6do4KaENiAbHog
xfxl4SW4J5bAjTqhjUEJxOSpMJfiEwFI/jFr3GYHOm0Ohw7ZppFUJSU2j9LNY2YAIaMq1RbP5qRn
OQBKb3QfWpktJ9enVnrup2mwvsRTKTwGZI1onZqfo8zrHAmlD6XSGYYDEUj6ZWNCj935ZdKm55Qi
+YPGmd0oB2wXVOZgxrSZoTA9oxEYr8RAefPWWwYEYDvRQ2sV3xo9GZblMvHGHuckGHtNkZShBt3I
zmwEGhmBCp3aQ+tUVrqjvjXeJ5xclwtR6+RdJFpnPKjGMV/xWwuOPet8HPO0vYOu6t9Nqu+OmenQ
3pjR2wfTEKehmw3uC8PWClfqN5yfXIdAAb0ajmnRtVddnDffrITscpnImo4ApkyCNpLlemSH0fe7
mraD1j/3WbxsNlmybopJ0oZJiKkyZus28Woral2rCgdqJlkAYjwFNRHnjGKhxma6qJgvxNk0Shob
h77VYH4SOgv3LJm1C2WU+lFAmQjs2LGgAZKw6GMKwINEze6yb9qEtKSmy/Wol3MMlrEuFv/NT9v4
WDpTM4YqjYeBVJIkPo6xlgCj6J/SrnY+aQqTkKhAageN0pDqjk16a9fucvA0zdj5muETNSD1vc0W
AZA/bgERCwCPFa4iHJcva+NoQBNke6K3rEVEUZKVknYxZZmsuMtI3jj34ALoe3MqzsVNn5nZRRc3
8tQkHS+sQ0tE6J3itGR3L3W1aBcEB1iRqgdBv0Xlr6TJAfCdGfbIBbkZVkKl1dl+ZOVkrkgeP4hC
iUPfGyADClb9C9FN4qDXnTgIchhPYM/1MB8d6rFZ418Wqy+ua2lb9FNy/ajbGfCEVGmUpiz7iYIB
QanJFiDRw/ZY1vwEo7B9IMuFMud2SWId2wd7ocir+399Kv856ZixAjX5ZGrxOLguzoSXv55gzZn2
WM+rFQlz+wuUmb52cyePxOG9FrWWXczK1s4dEUanJJXzo1i4Jcy98c0wWH1IwEhJkGiTneTE9qwH
bHwhqGVjk6n9g8P5lOq1b52yDmaVmhfzpvUmnCAloycD3xs2s/tRkC3++tf1a4LSPijPBYfc8xNU
Hf3rv+4huJz5UZ+r4SQgcM1XSemkH3RevS9J74graaXWlzkf9Lu+9PJXWhYy6rsVMudodS9Sxuvb
XE1VVHnJaFKpXpj65t79WBjafBrIJnz0+nl66FapPWdNStevoBCWIzUl21CKS7W13SpTqG+Z0pIr
yl7ehW+sfmh00m/EBwsEK9loDYozHel207qmyauOqGM6W7Pb5GlYoBVI6sBGlIAcvWzG4WzT6+wQ
f+OD0bAiP/aZY51nD3HSoNwbwH4PcL3vOX0eZ4mhthZqR+XnYJb9SXrj3hyX42hZb4STEJmB8SgS
SS/POnVVElTFjbJaBrowblFpfpgyv6Yy2XZh49rFfq2M/rDC143sic4wa86yz7oBk1PS0x8jCmUX
18IKgTcjjNEyvKuZrweVSO2L3iKYV08leYJThjBfejTmEyfBSM8Q72lwG+HSD69ea5jhPHYYn9Ty
DDoi4/7Xj4UZfxo72PuQbyIAFQ9Gp9pr1hI/HNUij7CKql0OqW63eEzF45pidllFeSQAx32ip0D6
abr2LwtKpJ2HMuWiyybtgFYgJYHaoFfQpydqOQsTty2+zXq/XxfvqBsTnrZSsWRl6z3m8fFC6+ZD
H1vRpFwLOKtR3JgUkK8aZ04joYYkBKYjLohP1cOiGHZV5SLVb9InCnqUIxUtPtX2Z3phH9phPTSu
CUmmnNzDIKwVlVnxObOzJaD2KcOyNrtvA+INLIK9HhEYQxk/MwjJNZYjbJB2NzpetdPhxUSwfEP8
EmKf2PXJXiZySWhrXCa4K7cu+xzVkoa4LFOmQcfTzpO+IpbpxhPva37ACezuRoNgQX+bq0HuIWSW
r/mSzSyKg3VHZ8g6JGqKKZq3/i30l/be6MEfWF65mUVL8VBTYjskcrGORRVTW9JKhHlJ1WcR4ZYe
eQ2eLY8kH/l3MREO7AYJyMt8ZZ6K0qaPlTYpAYjw2G78khBp5uopDYxF0+86EXcfusXGa9RN2Xgi
RNyP2JCKPEhqlhE6gcPZ8+Mv2SSW69g01JUuh5Jqo21E6LOqu0zn0Le2bQIVezJ2MaJosm58d4hi
e7QOHX4bMkCm9DrWZbunLd09Vk1hd0xtVKlHt10/SV9qB2+k3YUJoQ8psSg8TpV7Bt2CYmZutYus
EsXJkb1xYbm5d1TMV19myowMyVy7yQH0M0yT4tIAZQWEQpJI4NqAlVx6fGGTan4VrTaTTAoZYInM
YUFIkGaeudKTJxMnyTQF3cdN/cuMNmbkNd7IXrFurmhOdlFeFOW+JkQ3AJPYPUiVFYgT2DG6YiH2
qvCWT5OpDUFeYl8Mk85L7jkdqMhzpnUnZ5V+pQfp7KghU7Nt09INUipbu3ExwMxUDaG77NSjGDnk
baNM/66J+20LPe97t9CuVa3iz/zh4hYdPTyhlvl/0of1aZqXgxtjw3Ez0J+r8ilTL3bkknvzNQH1
/gU/rH6gIBy2TVJEWWHZxyyPe1oVMeY3I1csiK6XRdAbBvbHrEm0Ob75FYV6VG8eRd3ihWSZnpxZ
mEV2QVilkvVzm+FUbVJ9PsuuSB99towRJ+sMHg2MY/Rb9WFYRneXL/wh2F7fWNHvVxNnesxSRutd
XE/+eE9sfBooM8duB9d/PHYdq0nsp9UdfEcybLWZWa2dvQ+lPzzmbO3PQFW/eP74WS9d9l6OZkUA
le2wVAaLWWKu7sB0Kbv9ZOZvrsr9aNwyt8uV1W+taPKO7Q2gdOKFceDhVxxZaRs8mmw1aDAL+Dxu
oZehTljkjiL4VSWleclZpDrImTyLWS/TZx2lV0azuxQXCUzMkKr5wFbZDOkr1cGY1mo/S+bRjrNd
kGiy2We6+Sryku9HL+912EYEm/gzqZ1poKW1f4xt+u90E2khGGV7UUFj4jGZcdSV/nQedZLJMn15
WMA8H8lJIUGUekkw9QrLaWlfS8d9FWX/BNHN3COlW3e0nRxMoq6279sYYRPJtLz0a3O/RY6HIhHb
Q/1qZShSstYdbxOaK7uhaL+qXmOj2yKv6RpK9b01yQcT2NbdpMmtZpa55nnVMPE5rcgZbGP83LeN
1kRssHA7s1tCabO2pyKDVuR7aRfOZGhNI0F1hTvK0KbCQaPDjE8TS92xtLRHmnwnSxNkt9pKPw5W
5t5MRXtFwWyFHFElZ9IpCZOrpc8skmKQTHx33xBVSh2oXw+K2xiwbFtyh7o9OSWOzXBmBx6B6tfv
49TSPqhBYh+N57tFjq/G2pRP9EcDe7Cb+16z8sfENs3DZHfWR85V/X4WOioJ3z2jMGIu9NobfdZu
Vr2+rjx5UIKdlky0JmyaXJ4Kt1pORm2Br/PTt2LOLnXu6wdSJemfFy3P0VBBX2b+uXBBW3QxIe00
ahekE325mwhnPDiDSYq4Xzb2pUKTdq9sMexbLW83XFyFl7YgZsBfh2NBk3tny8S/mOKE7Zn2yZPp
eOWh8oEZpk1f41x0zxYqs0hUmb+3NeUcmb/w4JHK9WwhrLguM10dVpr3V8rQWMJiATlvFiWxuux5
Ym6mq6vkVnmWjNald24IlMaV7dZ1H0IfVFcOobYbRsu5cujJh2k1DsT40QQj/mum41m115m5VAdy
cnX6QZzi6VWvX6Ttr1E+pxOZw6V2QCSRB2xW3GCxB4eDdzu+2ak9s30zl6g0CAbi1INsadaGt3TK
2Cl5YIRQQZkHN3NG+i/5K51Z46OzKlLWRG6cM6e1Gf9Yeyl9vCyq3BqScAsX5uwPUvO6g2pj77Hs
Pf0umQb7MkcTFcYzobrEL63hlCzJBZ2quy1ZLUgG19pLs/xAC9Q9Crtx6KsKLywHtDpIK/tApK1i
2nCzdu8uc3zLt8t2bV9f22tVALVDZvGw5vbHzrXXYHYLOm04HP1bKeWKS97s32qX6HCJ2CFgh4Z+
09HZiUBSojuoXAh3KikJodX0C3peMW2ejcxAdRr3UTk99AKyX1DmuRk1tbXcU6Y0dpyFi2NNOjD7
v3y85Ig67Gov8U5TavTRSE/usfar+t7C/NgHNvPsVQv07liVQwfwxymukU1PX5a5YB4nt/5IUGHy
UOFOQGEh5A5JgfYyWO58JNXDCspONjcVEcsf9dZuzhlItQb2YT7vjZbJZUAU8Nyn+V2q11c2h/8k
1T+VTtM/CcpZdBW9ct8o9q7Sj5Eezs4TbWxnVzhL9dKaZXtZJI0ILENlH9rGKy9pyhYntBKvnTk1
u7yMl8PYOeslbLWvug8wKVFY4WNF4J9hEyxpFfPAboL4kVTwyvl50h9taaBS0mxSbOPkcz1bPWSJ
+G1q+/EARvCq4/jVr31903mzvPPcxf0WE04I2y0ZLwkvcO7QGWYHLxtxdOlT0nyS0ikvuXVZ5JXC
PkDE9SNdT/s7j8347chhC95drF80FB0QVgwlEhyiZSKwmBVGc9uJAw87hsEHWqXHC+EbkZ4ij1pT
VA3BQpDlPVqnmRxK6R0U1TzazpU6+NLTIO632otPAzLUnTWN6jauHlZVzmGSJg03Jm2BdqVy3zfU
GIPcVAPnHsdkEFrI84yinTbbvTkd0Fqku3GI2+siH+Pr2S+otKdLFclZ2p/qhQ/VTxv0ftBb9whX
v8I0K6wdrVrtyR04nqTA/wEpQxKTW5VAT0Z9r+WstkuhI3rRhyOfCyjkTDGJWkN5ZU9ld0jsIftW
rln5Kr3G2KtiKI8ewZiHqa2Wj33D5EPXt0O1LRP7swtRlJjRVbwKB/9w3sjxuDqDOLq9rPcLZZsX
SCPLDkwkcs1sHMBeksz4PAjCCCGnjP690Qj9piV07LMkAHXnTALw5uDZX0fKSVFSLElU5wLl45Lj
Jx6p0Jgxg9KHzfVMCSp+G2VeX8c5uic5ePVl0gxtmCipPmeApKAeFtcqydrjSMp3G6BeRbY2z/a9
OesqgAQxfxRZMzCF2OJtytb0otF04FMs3BWCtMW97x0tf5j6mEm43sC+1XbQlrD165mkzL5Ns9Bu
WITqlFMzrB+pw16uDXEFiTC7aPIxe7MKVQKVKDM0QpNZ5bdDt6ItmKx8aw9lgs1D511brlYsF2r1
M6SlLjTCrHJ3mjkUkd14KIqMNGPRyY3pYkTSCfcApwLvQevfyDn37qm2FVdGUySvSAmaLCg1Ov0d
UjWUQWL6UBmJHsUL639Hze3RTtz4AuGQFpWYmfYmTu1zDbgoHC0Ida2maV/HBg0pWUW3RHFOtyZ4
0jNsU+pnBagu5LrMjcV6hX0pOUzUGy+B1sV3Go+NTeni35pzZVDgdEVI2ltz1cR6fGZura7TAtBr
5bTzDa8HTpIlGb74bISaOnkjfuRNc/QHm+LqpSblh8GIHzJrZT80bTYEh/gOj2EigK4QpDmG5K58
cuG/lWXMt0XxdEFxsXwk9sBkF2RGeuE9uYqMWfTgKJyWZG8Yg4X6T7cig7dhZy1m5LCRDbQGImxa
Ii6C3b2XebIcnHZiim8QKdPIO091Mjx0mmDY9MUVQbMm01257qccul5KS/ncWuYUlcPynMjxpW59
ZEkOumU57WtOo4ER69OVYVBBjOPqyAsOjcLQ4qtmGExUOYW88PT/ou5MdhxXzm39KvcFuEEGmyCn
EqkuJWVb2U2IrMoqNsE22PPp7yfb5+D4AucCHnjggQHDtcu1Sxki//jXWt+q5GG2sHFuxMS4ZlN/
kQQppRZ5nx+xRfSHZe6W/YL/MDQDdap13F+4JuEttWbn5yjzPEwT3vzZIB7tGt5MGxg7Z7RhriKk
7Ru9Or89s9HPWJOMiJoQVrM2F6l1wRtra8s7TOns47DI1dZLQYhwtwI8KAd1maqA3WtJCQi+6Ipb
ZJ6/U95ahjJ1zIc8741LBl+I8od1cCJeKcG9R/9JFGTjS5kVFs41QEXGAkyw7TEHtK5dgOOK08ex
Z3tgTtII6U6/rAkTfVewvh0GnRyDzqsvFbukndQT9yibS7au+ex9YCfas4yT/be/GcfhZa5wS1e3
7uQR8y5zJ1Nf21LrzM1KBOkYYeiWtOrOp3gQc4iFqrlOeX0Udf7WULE4NsZ3M+ZGaGRijMxFZldI
CI8mLYgbOMXLloJ3eVghZoUmXsTIcf2fPvI2t5XqnRUPoAZoclyi/PS42Amp3/g2t5diV8/sf1FP
IwO583FsbA7AVLKSts1tx3Vim69Guy2M0diowK79zUzfM4zmYOsIan7HXJVHeoTPfd8Bdavfp8V0
N0shuQa3/lY5GdVT8N+5PsCwQx7atc5KX4qiP8lq4VwhTmBbrF9mN+f9ptnJVrZ3rgKlN7ZGMYBS
BXfYlnO0lnMW5X6zw7XNdi9tAP/Gs9gIrewXaXQfA+XKG0Eh15b2Aap3HfMurmklzhd/CsvU7+4c
f/rRLRhAWQngw2+wXfl2wqNFjQdvCF5qj5Gr7e35IlIsp1vuovvAbuxT4w5P0mtQR+ZivBZsxm22
AEYTBfWc7dxqAcY4fo5p8OzGrETyOt/zpMcV3YuYZy8dLMOszBfGx3yfBb9WEjrs7yqWvmbwwhz5
lmTzPRcNXPt2nT5n8NIX9ByarKS5G0xZXRzD+qb0gUUTvlIaVSzdN/ugXavDZA/pyfZnoLek7hbM
T7iTs2m/3K4BAb7iwmm+x748prX4Ebd47mplPq2xA28lKfOzLrnZBhipRFB9ef7Nplpy77FwY4Zp
7HRHZWPEWmJeH0blV+c1z0/ckpLTJM1mLwzrV2E1L4nKvoAOWycap62DmvLigBsWJYmB9S7BRLy3
GdXOpqdo/lb+dOhIHUSLt+JDssW3XY7FszLFfKyNdgH80TSPIHBG/EJpHSbpkOIXzPRjAjZ5X1XD
RzbzGjlPyRRmKYk+eDtFOWHyKIYFaBbCzuhROdPMDaUNdcURN7t8y9x17Kc8v9Vj3/ohxj0g82Mx
rR/lYJ27ZNit9jxv2nk4FWq4rwcOIOZHtcOg/7HUziOf93G2ncglKmNz7jb20poRW9d9p7JnkEEh
WOQkaocqfshS/qFxKO9029Gm3DVPKG1PNpDFQaTHxvXDUmCA4l0TWXgrAVM1lCLFPVlBYE+B9Wok
fNUbSpSUnfKrw7ei7TqMDetnV5p0g/Ht42jspyG/NKZ/NIT/bHlYpEenhF6UnFxbwUSGWBYo8UCT
mIU7EPkuYEMZgmY8Uc1NSSJN3K+43d/dvGf8rYhdzMaDi/PPsbpnp4Va3a3WcUKJTLktRui8zTs0
smsaz2Ab+5BXVDgXzQ8TnyoXl2BH1OZqW00XWcsijhDJQMnG9aHusxhYT+ZEWVnGKLNoXZAdwimZ
f644G0+G9tVpNMBA9X387t4mC9dggqKNPPSGmhDOAPylWOaPMjWnCCfqRXBtcUfTjHQb82zge1QE
eCaxm94nCAg7v5WnxE+Du7bDXwQ/s5JvLMTcDddCHOFxP91Tf3LXrsxxHlfNqPQoV2HV0Lw7eukf
ZunkJyPPsktgrA2bBEnMoPQ09Btvz54FYlRneLteFPR3Iiw2r06bTz+dloG9m9m7cMir4ivzXG7r
zNVOzDOf5IkRmTiSoplRzmjUt+eNDr32SYogY1LdG6x4yr0OTbc0O/Q8Vk/wHGRk85MhE5tHVWDz
9mY0cWIrlJ2OXBIaG2LzWKjlc+ab6jASXIyAWv5ylGLzgEjFzmIzDNmRn+CWaRBY9zJUIUkhzUPD
dU9iKp+s0huRNIxdOiyvTlydWkn6cTDNB7JHKhKyKbZl3L4W6fAwjeIHUqjaABRmQ+U5edhaiT5W
hBDC1vV/6aS1uJibw37MvfplqEd58p38qV+9ox8H9o6wTry1Z2sh8rg+imZtKOQe65PG4ekVS4Ee
b32MN6js1Db5lgzmpnNM9ejyE5WUjG7KzGVwTeR+QRi9ZalDOw26bVnEKpz9+KrK5AmPamh3ckTh
J6nO2+cwpgWA0yTe1YP7iavmcxjnYqvRFKOxyayNzvvXpB5+kdwJ2zhASvHcaHSSjHNsP6TD1Ozq
AodrUZi/PJWVB8PzbzxY9DmpUsnoIKLRX9tbKONO92MIdNM71jL/MOgnLVUhGBX7qzYm+xYyAlne
tU9+bHHldp96T+r7ZJZzqOPZO0PKGMK4Z709lryVeXzaJ7+SWyzQdYgGnZ76MXN2K7GEQ6AY25HP
WabHXEKlV1OblvivFoz8a9Uo95L22V1XdUMkq+RAv/p97nAMzduLJuaCoXMFT6+LUC7x7FIvxAYI
BVeJ/H4yiVDUnSk2uVwqOh/onh8Q7KOUjjvYakRNkMqzY+GztMaQKUODa8EmLsazWzjP4zp60exO
j62NYwRG9WvX5XixE1BOblKnx2wUX/bMGqMuL31SUVYiiGSbCbm31aZY1YI5xERuc7spDVmxxeVi
BylsopRptl9Hu5kLii8Suhp+r6KJ2zCm0pRbDGZvqsjqQaq7eV69ZdO0XWFf0GQtvbUI+utj50O6
OOPzT42GVQWJMqzShpHjGw7gRLNH1195kxbs6XtgtCmruvmxY5XUbDKWkdOeX5zcS8/9E4+/7y3p
A+/3WN9ro17+rGr2dYTU3rCvLwlvHMrS1WqXxRUppc2MVFJvy6TFqJa72rDOuD8YCL1Fph9tMyX2
tacXpAHLvThM05x7lZ1naGnD06hjeI9GIto8HPAoVacqgQq3C5C7Wd67weAB4G9HEy+6qdGa1Vor
4y5h97pcpznmL4e9nJWWazsd5H2QmRaJt3G0MoLB/TQ77yQJV/MULNYKmDGfHauPmHs8H+hoknCO
J3jiG5ozlnCyckJvVukHD7gp/CtW2Z9z6z5QdE94aRy9bUGCYQ8gZ3ryiadt2rxpD9TUxDnHaUg+
y3xqHgxlwF7QVb+KrTB5l25NYvlHjB5P6yjdlzJR74mWt8AfC3CQ1KIcxl2i7Ad/Kr/BfoUGDhyS
x4t2HhHO61Ni+I2/5Wk4rK9ORurxz6i1uP35o3cXVN2Pqek9HjDpDnLOr9QZrH1ZyH2Q631DPTJi
/XlxMyuMc6vflHl9i72lKyJMxtZRih3iRXHsRn6xyqmlssq6CHUbYPuR/fzaru6h0XN9F/eCyxtj
7x2sMYKGwSzuSjdNQ3n7kHBG26y+9V4bdn3s5mDZT3bzszL8ayoCMldZe5oaZjxuRzMPuJVwhBJE
aYyE56gnGr01U74hUy+tH3EneR7PwrsUjumEbC8XrAx5fDQowXpbZrImxrS+Nb36rhk6wn7W+5zg
40E29J0kfVBts9XN36om+BaLnx+HerjWUhNpGKeXdM7mu5HN1yPJiiJyJwmgOjM/q75Kt1na8ZbB
XYsysDbJLueCRtfLmNdf0udCG6zrzpnRyWlCOdLFMEcV3jUuVS1CREt8wsvtgwx4CQaLaCLHmpZ9
QXMjU4J8H9Kcm3LVzY+JFXsbDx/01hMBPFlgm5iHZXDxpX5yKr95wYYOnGRYvUc8fcFhahP873nR
/oqnAjZ7FiRR0Loz2kxnHfDWN3dad9wlcpTaVIMhpK472PCeNTaDbslC5xZ7V59iEMw03y3CAcv9
NbKraVrvfUEYgeiCe0uGCXD66kN53D+7jFcbPOdnlY8zGPWZNLRpPa9zWV4CFSPrBi3ToBz6IMQH
P7/Wjg2dlmgHkmYxATrI6K8cNqxFF0iifrB+YQ+juT0ATPjYB1wOBVt9a1cV1oxbYKnzbtebqXly
87L5uY5kNbvNyF/07BQlzAujcN5URk4Kda75gbPNvcP0ONCIhsA5rPoEIYoQc9/F6uL4TYUcVp1J
udbb1mTn0gRNF5KYotm8M9YDM0f+mt8Cudi8ppPo4vnEA4zB2ifUtdUN5yCqYj2lxL8tpq6umm4Y
YWHy7bP7Yfa/ufSRjhkHFxzmHFdnHaiwdtrpNCe182QQ5zj5QynCmRjVQ1DOyw5NIr/2S1o9pU31
S+gEKmvVVVtVFsZjrcpHIf3mqLXhPCOL7Fkd/3Z17oeGzs/e6PIoXB3nsRmsYQwzKwa26SV5jAco
Xfs730s+7aImhe0P4ZKt0dCaxjGPuSKLLHuaFUIeUQUj5D188Fvb+F21eAzqgLaWpd7noqJttF2n
I0+IHQwJZhK+JFEJh4TgTqGIO7mxxZvZU5dEms9A11mAFtYe5avZCGe6a5xeHIWNfTmG6LMdM6Cn
vuKzn6Yue8CZPDLOV+iRfSo3hE2S0MUg8EM0vbwmXgng19Jdv61zuhWkL3q8yWrZdKnQP9Zcvdq+
4OU9tN9cgPonLHi4HOrpOeWxS0lnPc+/Meq/sCDKdgN6C0r9U0KnCyzGQDJ/Ty+MoGBUTJ4TRPKm
nRqatzUoA9azxXSi0IwfjdWjiU9edbtdTHoyseIsc0DuOHFdF8zpJH/YynMudLYWdEEE2X4ORJTj
A1oCYuG3VT5/NvstP1/Zgw9eHZX4a/uzTNvK2QnL+DlgAo/YE4HKJjt19QeAlFPMCYstfCqT9rGm
2YkJLtf1DjbugOnG1O231qqs61r3n8ptp8ugLLUv8m6JiiFxoPDo7mrPrbMZzeqbSFccNkSg7lqN
bRV4b/LbSzOcQm009fOOjf55EXzTgvZ5GmvsbIgWh7IdzxLOpRWM6aG0MXTY/WoxjJPdq20z46gL
WmVlgDXDq3ctQkOH8wfp/RQM1mFAkhMLTNGyI8OmcUR0ufUcJP1Vlg3oV3yvq6rHXVMmGGwd7aqw
cOQQJWvQnPOcBNbSwah1cSqFumpvGOvJCr00JmWU+fGh005zGFi88ffF+JUFy2tJyGFbyJR1Pp+S
Is6KrRd0xzDnT0ZnvBq9WtC3AtpwXOC9/URr0WS5D3U5qrsC8jXqRL3J4rK7I2tY7TCDUvuJ1Se1
GMnh9yOJKHPE/OB/FCkNrM5s/LKt5XltCMr1rN8jpcfzRDPRzhhdepWWleuh6zu/b8vn47TK3wRw
HX9reWMfKUaFDWGr9VjxYV3iaqi4gfzbbPDjb/0f2mLnEFL731lyPxLgkv9Mkrv9hr874m33LxMm
pMT0BE4OeBVMov8mybk4nW0fN7wDeoiYwj/s8M5f+OY51+Q+EanAAhIAQ2i/ldgZ1l9UnN5wk2Qq
XBYSwBb/BTe8fTPW/w8zPFRG/0a3gTloEwATlvh/AG9TseQd3vuntgWKcdQZ5tgNgY0UfxO218uS
6OfWm6CHGDVNYhjDXHHBix4Y7C3r9IMHFE5JiBkcVvbOGTOrGAqi1IslaYyTAa2eBXcAHHNlsgJR
d2n/ogx6nd7NAmPLkQfXIiEsCtPfgOKOXzBYjnMk8EL4t0Bj+bX8DRSQJM7anlvHbNN4b6dmjwNL
WesYPzImkakpuOXhZNrZIq2ahvFQ4JZIY3AC1rZGX16epyVJizs2MEAgRkTieeNOC/+q6ArY/+k/
zp4RVRgracAC1DtOI3L6xJo2ZfewQtZLsr4lqjhCjUDVscr3acD7Qf9aZQ50szDYQwmP8z/mIJz3
Fgn7quaSUTURMaapMcNqtu27QeDcXbn5bE14ye2O5AyI6kV7mBsIB+G5E+aUV1F586wGS1mN+9jL
1S8ADRpvb7MmDNUxgudunEz7E3AurvWhQ/XwE/jL/hq3MqoTgfY5OU2+L0yHz6P1uya4y/Hiib0u
fCv7GESsfpFVLtKwWNu1e8so5w4+hGk0H/lcKBXmiY2/c0nHAo6GRaPd3JfuG5HJ9UvOGefESKsF
y0jJ5LY1nYmSAqMpGhUCvA8RjPs8lGW1xhtV2uqsJb3OsLw1+IhWtmuy9UUL2Zv+g+5+grKmQ82p
T0OFRYl9C8ays/R74bB1KWd1sO3ZmcOxhTnGntuaIb93nT2hyfv0IKFRzHi6rcrn1Zyv1rBTpYK1
z3rG49UUjDYbdddZ6ROj5g+89+xiCygrjxiwmusJfnNlx7erUJf+tohHAS5LgOYglFsttY3x6OVb
fzIgewQJGflNN03+VQsBw3kKDJjzOL/6FIturn5aTWU9EAIuyj1Qkezb7/oJb1FQ4WUYO298yUop
nrh+xDiobVVqpncAFCa7G3+Isa9u0kK18ceikqD4Ayq5wN8t4J4PxyRLOB3sHmeFQXBwEeZgfwfq
YhTK/5X4wyTZQJEp3qcct37rW9QhFvZqe7z3Fu1eIGA44BPqYXzXgCEuQV1azd5cuTzvKqvK3Eji
ekGGlY42cR8t2UkwjH+TPJfE7hk2xGsiceBgReKaf6jo6nSPuFqWPdih/if3FPmSrhma+M0b+WgH
EhYRmIc+iIAVgKbo4TNkEYPhjOItGDz0ELA6Xt356s+Zp3YYPWjDLpSe9iWm3hemOQcJHzDIH+AX
6oqvYV0uEn9TF2qbcrteZNOHOaaaR1eLuhxpYD+vE6phHKZC4geRDtZTbKJsMdIcp2Vjps25rpCV
nurJrrnBQM13EUxY6bouPUubrh3tjxSPyFtbguVlTTYjvynlSfx8sek9TJ7g3JHkRgOeGzcJu8BV
P5IgduIrrMyWCgcUdjzltMrvV6hL847cBs2XhUESFfB9Wqq91ffLH5wm4BPOLneb0dtJW8F42cQV
G0Y6GbOWPbGavgBh1veycD3kdJmucss6a8lCvx/KSz7chHluiTzy7Kpd7hOkODrABnNqd25Q2Q4m
WE1jb4ynh21elZHwrJw07x4dTBFGpDMG9c3qx91ys4PjajEmmCwHYn38/9DpocfPWQOmIT7vU6PB
bjabfgZ+7vQ7j4vpr5bn/DsgZPmTUKr15FWpv7M7wsQR8fy1e6jdxqk0zlydHGqjBp7vYd/65ZrU
gRD2WdV08vsbAWBJuoI7cIEau7FjYhN0orjrgRExDiI3bvg45jnXt4zB6GGGVMP62cuSr4QkjcEI
nOBqo9hi7aYN/g/GvZk9WLITnZMmOPuGFl+kG9CSWllGf7cy1lrbrjan14ZsB2kCt/NP9u0jYCWk
a7L2gQVr/d82M/2HUXdvQ8z/PihtvvTPr++6Yzb6W3nwrQ7w9jv+KzsY/OUIoIWkBgkfS/Lb/zUq
GS4BQZfLDzFc1/Jddnj/PSxZ9l9AAEnnSuw8xPlu2Nh/DEv8kukCXoVPCsvXB8H9r8xKgj/+f4xK
bAAFcXKygwTkoScygv1zbrDKg44qCGpactc6Q4pL2AKy6OaW4ca3MsnS0ZEBgHsFL5mt2bbrDEEN
qOOS2imZR05pv8CRXrnWbIUqpt+jQVPgytY6IfFAjmDTY8uis8R3N7prvB81gImLhvZg/z3n/e/I
rv4HD+3Env8/Z3HQKqu+/s/uq/vnCuobgPHvB1L85TAdMwHI4BYYDUxm57+P7ob7l2uR+SNW8ndG
w+2o/mN4txj4fZCR8OBRz/lN/NI/ziPnmycmzFUq81zTDOS/dB4pGPznJKskUS1ByPKfwIZOiNf0
n09koSCDDK1g9IWravVo41e7DOzfvcFScyy6ceOsGIG8KvD2XEHFB5GOHe60gxGQxhLYHvEGLFZE
Mi0KJHbIycBQGdxyi1YTUAUVwwFLCsULdXG4vAbZoYE9soEXRc0lNL6w73LosM4PrfvTgvC0LTAD
sNeXeLW6wLuru5yFCZbiuRsx4ycx3tcZbxh+Y1Nj3aWv+NJQaR35VoO+OLJfq8nUsiXPeA8Mun/S
WC3DZokfIea+IQOEOXbqvpW7Mo2nncc2841rQ8VGszovVupBuMcpMa2eeC/nLt030Bdh3eFgXjt7
3sYeOnlsdj/KMXfvp17Yx8JmoJde+YdVdhDFGFAfTOh1f+C/fgofj45YrZs6qfIj9psO3dOK7/Ng
cO7Yx6pHj7vdsUxtva2CbvyRyRL5dYhn6+TGCaZ3aAvuk5OUlAkn7mOTTQAEvE/AbBZZrkL2rC1Q
5EP2JuYjZXNjEradE599cZPju9pZL+Ru7AuE7qqOpiSnD7SM/T9tarlRmtrAntxe+iQAWHR81H53
28fOontIsIK+FW1ssyLKAKjUbVFe0eERggBULEhJwE46EGTtQ7fO1eXWGhb0ReZsYj7CMRKsL44L
7/Q9nQMepsmuJ8689xKZTPY2xzi/Hboxw3BUTd6WLhZrZPNcBu8id/z5Z9clMUJ+a943pd1R+D0W
wnppzcS8jlo+Vp4BrH+1YBt5RYFuaiB7bmgFZ4cMCOlcZ6AJ6tyu6EMpZjR6UWBiD/hppCojhogT
/T7WzZU3CpySlgnqCvIM1wUOx9OayFeug0KdMuFUe7Lbh7HGTcflaNkllfgsufUg85jbfl6ztywW
Cc2puOFzCEGN6e5RIuwwFvLoMyrcczlLT8sqooR/xE4eG9NZNuVQXePJOTvKPOdKcr8bib0s77LN
L8laRgm+QfBGfihZv2EcjQZYg9ssgadRGQfux9yCKWHC/bym2sX84LYX9Kp7e5T7ohwB1uGPKLsX
mSdbiMbFfjaFBtA1X2f297137O2nsX5u3Zv0gkgtfil7Zdqhwqow38HsdE8DtoyYdrfZafc8joad
xhthxuKu0A6X/PiSYEifayq4G6qZm1xEfVWOUbD6h4xIy6FgB7fqlp+qEdxhsKyO/Kh2EAXvimbe
wtDG4a9cazvM+MNJlx1B+XSn0XHXB/fWKpfmQI2MMpFRK4vmma/N2cofFoQ83/zMlA/KqtraMHxI
prAiDY40uNObUx2XPr+nJ/wWAtouer1jgRKm2R9U44OcrfTY2dn8Y9I2aho6b5m3e6eWTPmwSuNU
/pDYCLeqK12ec91nbArrnObLuJ1V9qcuiociR3dZc7xPg9m+N+30baANRi3fxqNwBrTPMhzm4lq1
3Re09j3xyZUUhfVzqdScXLAKEXzN8DbjZo2BRysz5tZaA3Q30Q2moN1LE1zLxhfNFSw2C+Y6S44d
Wr+9yxvW6Pmo0juqbxZjUxZMs1wbRhtuXbBL2EP2qQoNc4mWrnhOFLQ5w/xZLXxUVuqrx3KdtutI
VCi+hV48B4CsHIwnsrDdt73qJ9Mw4yddxhkWSGFc83SEHBATegH7hJ/74sYEiwRhj8PU1NLbyKE4
EpSyXkHlYxIru/rdqKtxKxwdR0a1Bk8Um3fZbdnypTRYMsfOdkks+i3ENcCkDeOxX3s00bnOxRP0
CcYaLGHmvxeGP0AUyufjFIwM8qN5xqSWnVK7CU4EZgZccXlzjpHNmPgDjMc+ZZ7li1VMD8A7Q5KP
CCNrX5zbuMrv44p5y0h/yIVvRm32XMzqnaO+gHVigUqeZbYIFvTmbz/zDhhjT1VXY+++XbIy3ir4
6++SsSV9r9pfpC8vvhp+4ZJDPOicGsSuetSW9as1NL6wBCFusLJDOVvUnksRNZ6KAr1wqQLhullX
pyGDRfFCzF0Y6llF3xMWl5vVpeRRSA9gGlc2CPXmV2yZalf01Wk2g/x7nAp/79bVd6Dr06S4YkNK
2Jaus23KcdgCqbt1OVzJeN0TSoLhphe5HalxIw63jdEfG4CllfNqza/r+tGRRG8pK6EH811zY7od
uk7Wb8E4nQvNW6136E3EtO8aH5lR0erMHd4T65v0FaCAD49C9IHlvnTmFxL+GrRpW4WcEkyOM33B
co/P+1EXdLHV83FNPL4Ogtp1OT4kfXNvJ2AOmxEDbF79lBIkN+jLC4Wcx6HTx6lywgVfQtA6OOnS
9/iWsBuHk+IQ1zglkj4ng0EctrLGLQLEZ6zTq1c2hEHXbSkvqxze6Gg4CcN+MQKH9K02rjKofq/j
c4tqu7NG4h1s77CvLc4fL3YjO3f3sfhyaD7zc8O6JQDJorjPrGbfGb1LWRzGMrl4PY8Zjc/NNvNr
XViHJtYs5fzsgZv0RuAoC4TjbGGM3xjxEEFztjey63e+n15Sm/g7iL+y+NWa2TFp3Eh0TZizZCN6
uPKRT7tg/sx8f2vzY9+ks2tj0LAuQTzu29KAeGsSh/fVxohxCSB6mjlJ5u4tnZM7e3lbpnTvl8lu
nuk1RD/d5ObUnExBEA565tPYBodxnR8hZFZb1K1oiINvvrQhxRb7uKAuz5TxcoQhZ25JcX97Da1T
QbDjAyPoW2+XIj2S8L/1X+0rjamf5h/Te3EN/aVTc29jm115bCRm1vIF1ARMBzrw+icBhvqGe66M
lmRRvpVlsI2h1VotaxGYD5ib1cXHi7tZi/JDdb/xtlznqnsX1oJ3aTk4yt251D2u6VTAea5DsyB3
kR8TCVK9WE38WakOWE7a/HhNminVEKIK8qhyzhKq1GIG1YZw+SNrkh8sbYywnD7WcghLr6gP9ljK
u7nDhwLZbzn15Tc/yqMSfCZ0Xs4sSW78x7nLQzzFJ6/DUxyM6qqRaoGdykdvLDU7YGpG7cG9NJLK
yTWTEVrgE7gXFpuie2oZNMb+VqDHa3G2QhdagF6hJAYYz8TU7a2ZBu8JycXunmfK5MK6x7Kc+WUD
E6Kl0dSZRwCYzjskzuplrJwqsrHN3AUGx88bTfqaZ8N9Wezs3apfgnW+9o39XNdz6I5iNxj9Y+q3
d4Tuz7KfbqtpJk4nCB3dnVASN17SPjpaPPnZeJhF9oma+MB6aGcEZzEZYbqaewHAceCzL5zuXE7+
C/rCuFvN/vv2QN+VoK95go77wsVGofsfbSWO5qqIpkHiVg1sVZO3dpDGkSbjPXm4xscelsobkOqN
NJ1ixwJx2LNCYQuDnJsdxoG8OnYoK1pcl6Pe+Giw+KcD8SvRPytWWHtGdTRTxyFOIIZXjHofEEI/
RTHHJ1cWtM4JHgFwXuk1fLOripSXd7Twa20wEUQ5z4VxJULLtZ03RwZ6x5bxV++O22EsrtStI85R
V4ekaJekkmw6bpW3mctLacdXJ7nG2WcFC9F37gtFPqYyjm7XfnTArMsCLC+xTKMxP+0ELDV7L0Al
G3iakTLryMXf3YBS2LQmDW/UHvYxDlWeMV9QRvY52GU/4wfiGi9yQoEjldF42R44/wHoZpiIgMMz
AftpBB5dI95nNW+NHCQeS75I1TLe43HetE78JNtP0oDLFkOx3K3Ok+2XduS2NEhMyt/FaBBtsiB/
uxYd4f64lfLMBW8X4x7L1KC2fqFe27GHtCMP2Rxc6eKEyVL8ZLWFcfWrk87DAlTdSn4VpodtBpsd
hqPTYL3ZtfiCoMOZAaRKLHlXsnl0BAmA3MCYw565heva2p9pbMUfPsasrar8vDU2E9ZjDBJAuMQN
wa71s55l/EooOr/9b8ly6dia7vqsYYaAk3mE6soLs8NpLxzmKxt64w0Hf2c7cHhc+x07frYBngLg
0rgdSW+MuiR7EIv9s5yJW89Z+2zNWOnraT0FU/cm2vRpch39BsnnO7+9S2N1NgxCGda012v2CM3J
jPDlX1mUfsN7OemsvIEevI2rZJjH+rulz3HhCGEWvwhPXAvHiXAmkBDrarmB1rTnzR+NiXFGN+oe
8oDrHjqQulRjm18b8LsH4p6C6bTQAbv/IseqvEEx1lduusZuxDNzHCblPhe96HYB/m3A7lJ9xsaa
gg5aQd86ojvj70Q6aoz100gIRqFMUQtMRdyFxG9wYGkF+N4SzQjigpDjri9Wg95iHxOebQymtTEk
ELTQKlfnz9ikzbiR7FcRse3hPsFGBwN1ha6xgatDt2rSDXDoEkunWWgN8QQGMBONda6Zc6d2Xylj
IF+d1zP9THGvEvcVQczT2xuznrJHyPyQ3ZJsz0nDeVjdKPDZTTtYGcFJ4o+KeggeuaB64+waZAQo
mHz7Y6+xRI/d33z+RWqdfKHRiPoigVOiVwWos6nBI/Bhgbig3ySpKW4r+e/O/2XvPHYj19Ys/SqF
GjcP6E2jqwbhjaRQSEqZnBBySW/3Jjc3n74/Zp+La1BVqDvoQQONM8qTklIRQW7+Zq1vUVi8DJyj
GZ8bWxKytg3/MBNvISjkYlAF5SxIComjGumtlbgadGjpYq0uKDaUxeFNkSrJzc1a9y7o2hKhYe5n
sLLB2eKN1slB90F/joYS1wNhzw8Cl1dNSdbM1UJv4YouKhdpFW714C6WgiRnPzL4BPnLw0D1uxr7
tL4dErKSV0NYtFdGSKUOt0oYKr+EFuKdXU/U3PyE1TorNqynDDrIKEpXmASzY9XRrm1cI9bPXd2k
qNhc7qUetQplZ6JXfm624pzM7Ia2Ac6HLllDF8VtEPJYhsQdNDkho02AltI55HNhdujFrc5qb43R
qRNrg+BBTccYaER5k6vJnKh22a4CXJktsBZdMAX9Xallh3VgDvzpMSfDyPqmgUuD76yOOH6UqN1T
6sX+9Fpls8LkgnwY0ls1UINNCqJ2mB3smYCDh84FjbLmJLDOseVEnEzwKLAqSOynWLfDnhWnWzKo
6DhNOM/aOrzN/TBEosp62duM7ADUquF/URJESZWsctfns/DnXNz6YiSqPEKkg2kOGNlHg2IzwVcY
yeEUT6gHd2QExsfec1IU1d00evsqian1tPRya9UMZnBpp9BrNwz/jQcfCew3AjcSsm3HvmprEt+N
pEIpo8LbyL5N9ziWxKk1x+attdihrabCs+ejwnFkLynjqIGrUtvbGm4WTGx77h5S6O2nMY+Ta46o
ExBLN/sZYI2EqNJssgkxKAVAgDR7zRDdnNFc6+sgiJt1TRVodvM4ptHrxvQPRWJ9Sz+Ojuhzo8dW
euED+pXm1gZYcDXZztG71co6MVIe+q1fedELtg7v2gF5X9ruvFDr0hMMqX28Fww2dK5PflWRsY2m
FBUtXLHofuFxoU/PITEBLcNRFDQLnbsICAJH/PAyean8ZfYh17qKcUJl5GM81oHjXNg2GSS0aySc
Ll5wTpLMRFwuYJi4K5aP1REGGCfd1JvIZr0ysR8LjstXmIDtKbea5DGWPfWIqwTL2mFk2obfQd5V
mR29ioHIRqTtMVwKjc/mvcajtwe/PW9zYFSfRVBi8JajVSG+0x5jxgSmHxrk5m5G1PxtJfWF6wjd
jWzzX0YeWlyoah6bvS3Z1DJn6vydH+IgK02GpDXnC0V70g4PeVdBIXBE4r5BCkIaUfrYJG9kG/ov
1rSErScIzHS78FuGyqJ9m10bNjfqauYWyClhvtcyVT+YuSqykhWGVUArbLYalyLZvTi421cW8Zf7
1nTiYOUMQ7kbJjIwGMOBKSYL4b63QhA7MzJYZ/6Z9g+qJ/E9Dh3zhsmnDoLpMcA1eOq4C5GLzs4u
C2RD+nzSUD4bVvZtFQjA15MV65Nd9sl9koTuo8LJTkU0i5VdZ+JpMrEsEzPjiF0yeNPtIgCjbW0f
MB7qO8vrYm4uJzx7gPAPvN/y6nDCUHb09VZNT07BhMBmxHAoo84GEdEYGKk9QUIUI0k+C3M6F0Qt
bTuQYbvSyeN1h8NpherEXI9ezERV3g0qvTVLHqdevue2wjfZF6+d9h57DMCqgQcUnacqAYlQ7kUJ
f4jSBmjXsYqgR0WQz+yYsgOPlxnPw40KRUyGam6tW5fET04ZmOnQtFYWzJtbFzTMye21R/NTOF9+
JY0XtBBptTMbgpiLktNpCV+27+NOZq++yM+agL+PCWLybaUn55eicMA35ZrjuWvt4rVsgMeUEAbe
CEhyT7E2NuGU9tu+jpESMJEJeowWYRsdJQy7nJqwqKc912eVgtyJ7NcyqPMvR3qkFBazQwKj36HJ
DoxsGxRu+QO7ovXmN1F75wgTj57KhfGe9F0wbALQX2laDE/WTDIOkKtovGg7ma8KBy5jd1P6H3nv
FidSFfodX7QfPJghSAj8r9Yqg5uUCsnaKrsY33vpMp5Qsrs4dVkdQnyY+2w2AnquYN7XhrkynPo6
YfJLhvgMC3gmTi1FmJlO6avuK2uvUpKRUCzX66q5JDwCCdUhFYYYkQSTSRYdzdjZCQ7TzkRpwYMc
RUa03JJTJnfp3N2OqhLMnjvSQcbkzFgLVYaT+Fu3ZI+LzDBjchH5zwqvMTSxQ2sb6ZcMPDbWDSkf
U1Zs42GQhyb2Yf/NnruZjOAGhaFaJV5EgIygmZViPAjNM8hiq14wEA08PJRlE//wkcLvQUHnN41V
masJMfzWb/R8H4jmbcr6b6TLm7wS9Cq4DGC316eBUTwRbFODuS854Sx8Nkpj68Sd806WBoOlFC2f
T2TW0A17DKjxsYV5SU/q/7CIur3rxzi44I5n0mJU/Y6ZFtIJSUkX4jRlwNtf/NZ7HFVCviQqDoQL
Qfxhh/WZZQRCHIhdhPDhjWCCiWJ15VZcxlE79muD7ZAcnGALmiKHtF/TaB3aWlSQPkaIVz7+zZr3
ZSyrYDvgPZ+Souc+9u4Y2uTPlJ9I3L1x3HK87wFtk2mX4AKtiToKHWTNebNLyrTZjfgK0KY3+tA4
o3dEjGoBLhi4let+fNN2WVFaI8DF/mvcl96rFxKWPfSnhNHuVi/NjePrq1VEEhlpfh5w5B7kPGFv
Cot5Xpm9DNZTVSSbooQfIlz74vQ+Y2K8SRb5wshjSD/w6g1IJgQ8n+AMPQYe5o72mgAOG40wzruV
CgrroUzlVpoAyuwECZphdVu2MT912GimbC0V0yBfXCzJiEy6HQIndmkweu6NEI5/SR22lgYAPczF
3IHWhDMBGg8uinWeYsZUiisGU+IdKwXJWefnu7Ii3bTqi/Yxis3bKBLWcTCqJ2HpGzuZvqYpOHVt
dw7n4AZFyXP0e9Sn5CMVPJC6BnVNCwH7K2FwZ+dpf4c4w/iZZ0VwgeNdMqPohwPn7rD1SsxVYVXn
FB+8GDU089W3iw85YACMudNStoubRShI/mmBx1ckd1Wf/nAZ4pt5UzG/t6nshyNpKsh6iisrwkMV
Boc0zbFQhhNPJ4gxwDUPBQY7YQyX2pPbdspfQTMFV90N2NJ1fc1F57030xg+sG0vsdlx0lEtmeU5
kgllBZEkTxOdwLosR7FVs7vq/abeOVhgthVblj1YcnmjAudkM8Rbj6a6E7EYnlFApZfYwCtty+zB
qmdGbpKciaGdCF5bkA5pFL53HWtFona0fasUjq61GOOj2bgMxKyNLM2feu6IB7GSVQhKhkGg2isn
sbC+OU8DR8lmSqb+NNSV/JgW1aIvEaJ7Q/3gACgjifsGXjk6YOvDxqRfciQiSVjziZ4cOeJcfyxq
tjZJBtYUiByi8nNSuEe7pj6Pmp8tUIysHs8KnyiFeC83OJyLrYCzFbVtyWidgz3C1MqM3PwEIrVp
URKt87z7shznoe0J/XGyS5n2gPSwJDHi9/d0S/rgp2YKvat81gwfx9R2fgxVdILGd6xBWqwGcIWM
BbkRptQWzxOC0JepMrZFx9YlxKOy7pW2d1Y6e+eg797yJD2T2rBIsyNSWDs5DTt8OQnWOPZFpqle
AxG8iKp5pJ0tf/BywFN5qltj7FYtEkCXifEEmm3IE/xbJ5W255wB0r0aTJT02rvk2ZddKmx1uWAu
0+lxFxCfM9EQvmF9mz76fvIuqP3lV5YokGgid6bNhFWHSXrWRfHa4BZ0MfAuMUKIaKNrhX2VMjic
wITSghhnNuTGxdFh/dagtH83l5lbyW/p80XL/UT0HAJx6rZebMG1d5u2Mkr05mjqKGHqkoSz0bT2
nq2YOsdivNi0J5sQftuthWEBYHTAQsoluOkzwErODM6vvilGE/aI+biWQTlwgJVWkuCqYXnJMPgb
rsVKUAdlslF7m8JsnUo/f3MGpdVt7Dqa4aZAt84CcbJgLUIy+K2A+L8hC/l/TJdkL9KI/1wMcvde
ZR//wDRfvuNPHYj3h+1bqC2gorHLDyLER/9HB2JZf1CsBzaCDs9CxL3En/4pAyET4Y/IR1mNmgmF
d+D6iDf+1IFgLufvIiTXnkeWuO+iOfknRNwIVP5GlxRaaJv4D366xUDARK3y9yqQFp2KpW3JZmfs
rStPnZ/C8pqtj9F09zfvyn1T6qSp/6Ue8H6CHRP/9q+s6/7x34LfjvTcdhwfHbr7Oyfz8/0hqxO+
3Pofoust3UPiwYjThytjQGCoTP7pvKwmYy1rti20cCC8aPH9O3MsU1Znk3oMqrh+b6VT36G1W3Sk
6ULC8LBeu1gScpuNRJna3xHO6EPbTi9ZE8G7HoRxnw02RyFF8H1RxvRaOoHcGTZ3qUUGizdhhgJN
8K2xQq/AQTufGf5U+MjJaxzN5KP7LSt936VAWOGp1xQ1BvvBNXre8SIqeT/anfyOnZjaxvKCj9BL
BdAJF26PwBYKWuhUjtpZx003Irhdth790Ltk+i3UiZB5uf9bHTr2rbPRmhkkVbfONy0ZU6CfqF/o
cyqZfM8JGvKNw+5+xylLNYhzFYMwE0dY2ZLKMzIKC+1tQtjbY5T6TmqFh6bKqFQ3rCTcsiPN0rBn
qqCp0YE6BVNoqFfqpx45MG36uIp4LnqXPiJxbiys4bOccNnzGVVuti7N2nkXE3bdbWKyGTHxlkMt
4Awh8ExI4w3ygH/FTNJ84SHiETroaAGfZCORo5ZAEJwrYsLk3PnREbKNBwwhtXnPMeRG0BNSJ3jV
KCiM1SSX4MdaAbIc2GuA6un9+DDHo/ghGoUxUPV+5p/oLruC7ZGZ6xWLn7ll0CVBgmnLzF5sZEPy
hFhYm8iPRi63pKuC6NSgvGBDEUYFttdyGLxtUkFNgXMdGc2m7j3UnbJyvGbXdkl6gjFgEFmq8xiv
wNzXzx7FutzxGkBfmp6CMRBpAfrRHAi8mqjzNnM5AmRPJDlLaytMHeiabqUwijH0imEiCtsFY2EC
GWqKwAHXArWbCNQsyHmO1sb3GIsF9JiV9lfYMoJCJS2YtzgBwO8CeE1Nbl4aGeuRCmpcNWy8TrPK
2CpUgUuH6jDEBxFmLFdu49jNZ15Z5cU1QSFseBhO3S5QAZbCXjXkWzij7L7mwifrawziomFdH3TY
P4ty6Df4HzqM8H2kZXIVaHk4FziUdCu+ix7q48Zk+PBGi0V2GgGV06mFm4hJEw4RQHTh431LjXKp
gY2hTk+dp/vmgBW/esd2WtDOpX25KR1rkjttjbw5CM9MGsoCmCQKaWbFqL4zfGE9D+Or4+XhJ9dE
5h5bEZu8uSVESnaVeZhwYEz6A0N56m6lXdjlLkcsnG0JRuc04fJhnzibxqMNmyrcKJeaYLZcBEmZ
cMpw7ebTbO8jYIrYNXSirhUIRCCcmQ86S7IGXzpxRz7nzTD8ENBHg6NsCunhXg+ZQojA0JQ+yssO
NSFkhDNMpviufYteUmcZ+W81kvKDrEY6IkQeHrQpExbqvTlO6itwBNC9tFlyr9OGdp5YKMO4T6wu
ezWneEhenTxyvibLGz7h75cPfZxWQM+VC/s0gEM/ozcKWGoULKbdHTSlFPvDil36DGJs22lf3McE
RPgrpndph5iM2eoBKGf/QPw79JzWijhGiqhNfhWAswB7VAbUQGQ77bQZYpQm216WAJzMamqGC8ol
EHuYQyWKJYJTi1XoZEO6Y9jfN1sbZzfmgHgM7FPUzF577MjmhfTAwImgPuk1LHzz3H4dytB21sqO
xn0yuRh6ja5ebiTbNZMbDWGPbX0Ed2071+aCTLLNzniyUX9/yoLGaUWxxGjdn6IRJ2EFCqxJHPXK
vswuDxbSbshJaLWKdWYbTAZUVYnwRVDLMm5nyoZUvuEcICfL7Ll5y/G57pMS1r9paXlbAvJLfjaM
x+R3SBxw9asb63n6aGI7rzaF3XUe7Zplqf4hwqQfXkXjGbO3tr2aNQv+69DxtrpsTfUYGVDn7kgJ
sxYrULB0SnUlwHgxs0nrEQ6/7yxoDQCVhgNHTOfqwvtMFlEVGgtxwfTHlt6Inx8fSK8rhnOSaiIA
2JzR4QQrhGex8ys3irZCYEThiPNVjga7GGb1mmUWtllWyLkmgnNdGRiDu00ijZgTyQzID1CRqRlZ
MG6rwudAU7pzOCd599AygYJ2r217PtTaa9w99GO2qdDSR44SVpUcfh3hgacks1r/4JW2G9wDDENu
z+6u4RnKg3Z4rbDENnuztl026YyKrXUSZziSdReYEQTTfGDcTTRm5z5gMW3cQ130Q3CkVo5Y2Va6
sJhbKauLXrTwWbdB6SXEctPifMo/51Ha8qkd/NG+1ZDpqlvPa60O2Zure+ITFTEgNzAGI1QdY1vF
P8zCnsdNhLE33eM+byp+ewD428Ko1EUpjcslDdkb3HL+KvUtURUsC/+k8q7EUzs3U8r5CpyvI+dR
FKlDkLb2p/qhiCJDntI09j9by4VqaZBKMGwzvAjBRs4CgAtzB/vDw8g2/Op1F6fvIIur4dYdyi65
Qf4UgAXH+4C9ojEjCYCJY9TEtVLrzt9zqUz5uG37ZaqIIjyZ3RM7iK/Jq1z8DPTAUZ5Vd75hUC5Q
pWDi7nUbYR6OQCIA3ksZIlTMNTdgQ0g/xlqBECmn4mDHe/BQ7+S2X7+pAmI4PTXcyGwus20Sp+Ud
NcP0y2uwYjDXsfMVV6fYuTVJsVZOjFXVT/WlJxMZ0P6y7W5HfMeW0bLWHBV8Qp+Ugsl0iAOOOw+m
h26hiDfzc13Av0AjhcohXGxxtiCxCsM9TLKEnTestync98RurnyY6Rt2lHdhaK7qNggOQMLUjWUJ
tRtF8NXCozmkEq5EQAeJCzdudx0J77tcTl8zqoe9b7OSG+ICgREekRcAtPV9NLG2yIPUOoCCzV9r
0jXeQAT1gAcaPC2bMawjPuSSMEsmHDYPOQC6pFWXpIokQQBeNvcOLsuGLRprqTeiGmwuaEbtiyGJ
9JbYJZ/WDGbjM4r9Dy4TcQ/Rw4DEzcyEielw29OZ0ZUiDeG0Kvtt6gzzvW5KDHDab0+d33l7y5PG
Z+K6N2EKyLMzAB1Us2NcYt8mFYLsnlMeEGwzwmxK1hlCPpNTrM/3oUh/DTU4G6q5hudkDTAoiTIP
PSF9KXFWzwWp2Cs1LSIAocwHZIXjJnDd4Nj1kN3ytK4eEa7o29gKu1spc1hDJXE5c8XmKtfkYadm
pDhOKZ9kE7cn1IYZTzaIzeD9zezGkvbjJEE/WM0SKc/Efh0bbb3tRA/re6qTV27enoSgQb6ZDDHW
GRSNW1xC7a+6Qa4da4EL3mFyipT+Po3qH3ZbEx2UG8ahlPEvV5MMq6JshG07b/jJGV133wz7IDP1
cxlPc7dLI/enR4kLGcyfjuBVWUy7ZinVJpy5qTfSCP33ZcF270w81oNIeLc+D859a6ln/JLVmx4R
QSjwVqdyClDKVV3z1UU2gjMhmxM+zPLIkOIx6rAwpoAeNCqOtF/NlSIBCC09rIIM5PPatv0fUca4
f+WyO/q2GpxhyM0IurWFDSbKhSzOZpLoVsYHMJpFES2HPJhDcurkQO6IWZA4AfXke67gJdQ14MYO
AwiPEOs1L7yAHqf0ALIU3tGT0YTWxFHIE6QefuVdOib/v9fPpF4cRbb/X7q1t0K9cwplf2tC+v0t
f/q17T8sx41s0sZwfthQyv/S7DvmHxhB6OaD0A0iE0PIX5t92/sjsLAnRaHvBVwL3t/mlwV/OIsx
ycQJ6eO0xhDyTzT72Dv+rgUny3JxjvgOvwMq1ciMlhb9b1pwUiAdu53wHpLHte/a9glIAALwGu2S
3kNuZq7khcEWZr+7Goa8vrSizs4q79hDEe/4c8LT8GmkPRN77gQ8umHR2Ufk8ZdxgE+kGySxRS3R
vebpS+hnILoz+Ji2s/Ny91RLM8OZB6fjdx3hPfFveXuslEdbg2fxgQoNNU5je3gd+u4eUY+/1iHo
HneysXWP1ZMzxOYasp/7DA6p26Z0gCVFDanZ25hSfNhT1Mv0Ka/s+IvwEAg+mUsY5eNE3isjMcgG
TOAY9j8yAE8Zbc/5yjSgv68rZXZ3SR2A/CXk5d7wsLxw6k+VvUfdgDiGTX+XPNvYLVmHGaD+SXju
dbaVCv7Cl9t1AwBZMaKU6uHLIU2nKTdW4xRbXkGhbaVio6WybpvU6m5YuRu81tIvxpeB4Vy0pQjw
91lhQ3Fo28Sst3aPDA+g5ZBccYGp25Sao6T2RTvEuEBxYjCBrLatESdPsxV1A0SNetjbMUpXNJVh
sqwip2c7HvHOMkC8VdBP+LevHDQkDjWo+RNtQio1DXEgHzwhQC7aqgLej8aBSrfSR0eQcjH8TREf
OlT2SuGezjMoa+mB2BZ3lwaLYbsL3DPea/LuS+Rs+Vn2xRMm7SU6tacKlgQujPN8DayC/YaRvcxe
lIL9TPN9n1E7UZzQL24kG0+s5jrtrZewJx4EgT9xQkscByB1HhURD1qD0CdE7v/85PLyX80kP6f/
+dngYuBzk/9+m332YAZ+yf+1jEb/+v///o/i33//OflulgzEv/vD9rd98Tp89/rhWwyl/MsNvXzl
f/cv/+X790950u33v/3rZzPUcvlpCdHFf380MVP8zyeXP9+rfxxc+nzDn2eZ8wfSC+52l8EgbeBf
wxhte6FSOAv8AQ8Zw0vOq78MLsM/iESkV//9BR4nFw7NvwwurfAPM/Bty8QzEQW/z7m/vPQ/x4e8
a7ynvGn/wTjRIt7xHw4zeinPZXgZ2FjjOCb/4TCTqMUGA732qi9iwE5pVdXZKbIZcZS2yMgvxPPg
0XYxBUh+id6aCCGKqwjxaWYliFozFaivyck1wXdhnXSnqDJNpuOA/sJvrx5c0hD6KqnSuxK/NX0q
/u3mOYviUJQb7PWo2vPct37a1JPlfeUZkiV4blGGhZk2r/SgDvBio0Z1H8cEj90SauP0G1qnedgS
mvjqtjVAWyLrdEh8WlkRvaarotLr3s4tQqFqOTn+Jmkjsz+z62TtTG0iJlzViTY6Qg5RPCLTZGhA
LlLnJ+F2aJqBBWYa1MXenwEEW05HPztzlDSQOm4zOaZPswFBPPVMhMZ9KGGXZ9MrrD7KuKjmbB7E
8NiLmds2bt7cdjHJMK8sA2pTW1vqrHhzV9yusOWNoHsPlm074cMzSTFVecg61e+9qclvTXO4GBkZ
5KU9QD9CFLS2opS8yHSi1RvVcBaiqDeZ6bxpmY3ruDXDMy1ycG9XZow6F+fKgiSNzW441FNAY506
L6yNxrPj+eMJ5nT9C4W8POFtcPZ0/ua6jehcO8Equ+E5TZcfyFevCuNVKwF75U2sOhjLLtJoljuq
ceVFcggzriJ0qGPXZITMp34QRzbqHcmAfFCctmbTXw30ddGbwkQjzlEh+JZVXec2BSItawSEgxff
u2C6GVPny8IyGS/5mLVY05Kzi9FTHWiUuhL9bHNfd2acbEN/aGNcOAVSs2ZgNewBAbBXLBJgiNp1
R9UIXzFdMZR/KnwflUlujiuTwxEt1RKlFNC95hVCn7hn0oZJh7yjxOU73NpF5LmE6EUPWYb5becb
0XArcsr8KbbVdUZdgDtqhKz1mEJhQxrlDeMbmMPQpcNi2H2a89TJbwWqXCAOgr3wDYKOD7aBpns0
wP8VJ28BIaBm6X8KVlqPIJ29YJfoSbG/TNBfHWIsLIcyrK82E6VVn7bUrx6wq4KtxnPhIhHKiRQD
yQdfYyDWLHIwHBDbY1VnRiAhWMI+EBuAMXW3KaFJAFMyGPjPPOjEp0CoRDFRpAtteIr3lgqgWKHt
nDHpl7pfdJAF82aS81r73k/bUMJat5mbYvC/ccfkgUrorhvmcu9SWDuCxKARZSVhnJ3zYvDjmlcR
zl1zbkWRL5RNszgZWsf1R9KxMF8N0J4BVWoXaN5U1F53LgNA4JssKI2JREVP5Z8jKJRobQ7BHdFa
SGV7NXrwIYZBEb1Tjyn+Rc/9qXMPuSyD+c+sYRIwivaGA4rks4o598IKZm6+bpMuE+BlTe/FxdLo
8jqhxhWD+TFqQN4YB8Y+M7gvnemLs4DJUT8Tf0GD3bMazEuSUfF+TsT9JCMA2q0xO6M4ZfQlOdeE
mDd0MGn/MZYjGP0Ym2FHEx+TZQKQF2E82yqPSFcTnOzBwAWcbyG/4QprMb0QAOTdEBFqXbl5py2T
tuY28INh3yYZqoGknN80wwvwPr4y1sEIPAWh0Zeblxh4UKatBWieY8qyATeOmn8g0bpQfjDNcFrB
MtOaibUskVEG+sxz2tgBzwjOYS6dM8WBeyKQ1PgMh4yoK9pXvKae35lHyx008WbW7Do7xl3ejpyq
7yIpoo1VZPpnJ+sXAQdrB09Fn8quARImsC1bsKT13PC6Cw+SieN90Sdnt2gHwtWs6g5ph3JfFNKR
VY1T/+RnaLEUWGlcmMwNmdG7Y3Hj+2TA4ewXB6LxviMyex44b+ObKIRu3OHvxZKgsXv1IOz3gV/5
R69q5Eq2/vwzl0mzM5ge/HTRnZSIyeP8Ji/r8uh6fnENe7c+4fq94Fr4NXUVw+OASM+TH8bNTSW7
+aSmQe6a2LMfipkxXOezEuakDY9ZMSancGzjHxBgCV3hGOxQY7oEa2uhLhmPmH7bKoudVW1778Xo
RezM6mgbAUm5H7s8v2rsoG4Yk16FeecwlVl9QBBs3LQ0n6s2XTyuyudNRP8p+E0C/2Ya5TnLyuAu
UOKpjivD2zhdJNytO3u/mGw8eF7tHlHyjfs+j29SPTJ6HnkvGlDWrf3eWsPaYpJtVAPiep6XFSTA
R7LL2KPl12rqzgmwwCAQ026GJHLGZj3jlCTaJXXkIe8HMCasMVZ1iZvSzLAN2DBbBj62Xe/qBwLo
IYcUJO66CE1SMzi61iy2vP/uc+QqfpSS7VoDGdqnWZDcTgQ07XjqL8q0Mj75BG6uE9dIPlxrGE7z
zDrB0wCQ0jFobi38YUFTeesqIkKi9PQnyjN1DfF09NDUe6HdVW3YF69FJt426mlAo4ATjoxRXLnp
vI+d4VczNteipZoW2Kmk81P0ZOTm6Uk0LUmteO3yKdxMc/qSdGoDqPyS9dYpsJFASB+SSpYltzm7
FnwU+UMadDdRrk5pOOdbs08slKHNM0KEQ+o3a08YyO487Bs+FN8cMMtxKlryMDIB2dRu5h85Elwc
m7raeYF576uQ1zLtIoh7G0/7PHn7/o3gEpR3E1B7T2rUqbOmOcj8tOBccs2HtIijpwJUJk7UTGP0
pK0KCSpmOuYSsrmz2oT5cj3mrti0KMcdJCyZTI8zEZZIPssUI1kv/PLdduZLiyx666ckPjp+z8wa
kt1aDjO3YZ336adNYNOxkxaOz1urcAZ2x2hxVqNTEsnKgHmX0SdzWBfmOZ3j6iVU8HUxYsQwtbCH
wYIPqszfcwe1O0tXzjEkyYpH+lBdxDyA/IS2M5xs1h1vfW2bO6/XEVDaTASYHiPjatScLugy1Gyh
XaXR2YdmOL2PmtZtsbkYFJJzbtkd0Qk141esCg7GansMXkZEdIClJNki22wUyb1pS3mZhe0fkAE5
F3KW8E3h3UFxpHTHIiEltwK37GKncssAuK1jzfdRrt074lqhXxVQ6uepIKECZPtqGvjQ7cqKsFn4
jDAJrqOXzXDcJ9KkPXMJk6rynpXZODyz8i+vSuNyRcl0KSATkLbItTtT7e9Hu9Xod73+lgC/ByZ5
bzDJuTAowVkSFxdKwOnGHWDY4tRE9T7hbNyxBn5MRM4FLS1WIXn/bPpTv4GNcWObM6p4N622AAyI
21RBcqFqMTFn1XdKmArfCXSqpkFpmiHmwmX/nfjGexlYBFYHI0CUIMN1YRyFn6t3sEXdxmOmtlXm
LI9T0yEctXlwMgBV9RMf6wjnfhA3EH4/J5fJIUZfMruE99IaogevHDpHRdfMSrJ+ZMPMI4zICFy1
LXI1t+F0xeYF+2A1uxnW/XROb0KP58l69GBRldPo3PddOT8qby5OpPAyebfD29LS3t5DtH8cHZ4l
Xqb1U8WY4sWK23ivfCYRLuDrDaD0aIdijMCj0eDhGskvNThXSBjta7Uo9YIKi5m0wrWvzOoaM2fd
WtWUfEa5Hd004Wy+oq6H6NVQ+/ld85rNM3PiOgkfADc8mlldveJx/jImE2Mpe/2oz/WbKcZdPqrs
UCaV+9EUojl5aPge5GD17GHi5KOVQfDRON5w6VPX/UGMiIC5Fwc5lUrsPdaKWyzxG/k4mHN5NhDh
oqMdo+GXpw2984xq3BeWKfaGDHim2cJgUt8FP7WdDZeyY2+V+KaijCdQZuu45ZP2+LXDspkezREf
CcqOvdm6RGIspjU7tA3W0VP9UxRdum10aG1JnM4vY8umib17dSlDbb4RiEAio1+y4Q7rlxEi/n5y
RixB6EYblbLWzBJsraXfHwc3GtZtYDPnied4DWdqPpVm0OxnEg723ZiBjAPWF3AiRX18Zs4z7lsc
k9dokJtwAaOirqj6ld+Y832BdoBF8pCdDBZ5P+YiXWgOvrfnRn1I20KcCHNZBP/xNWUos2lSaRFw
gflN/W/2zmQ5bmZNsq/SL4AyjBHANmdmcp7FDYykRMxAAIEhgKevA93qrnvbrMqsdr3ozb/RLyWZ
iYzBP/fjMg0uhoP8riGWMGYY7yimovw3V+9ZZzsPfdc8wyBpL8ZLbhJgiptCDClQxMw6eX1Y3DFd
DJgeAV2wvCT6DHTK9y0cfoW+Se/phBIXtTjuk6O99Npn66BKhtmWyBIQGvH8Arb8jNNvIrSVeo85
R6RDYtnQLhxT7kQNDMxQOoeYFFBePNfx/Az6kGF8MeD8IPuHTOT4XPhmNprfOR3Oe462GVRTEnZc
07ldxkjvt4JgPcQHIi+5B7grCNPk0jakT+vYss9Zq1HXIpzOEel51jtLsYL4y302zuPFCqbsenDa
x9EjM4PIxt0nCZABrCq4LdoyuQlzNK+ESxb7o7MGRlvop14WndoZi2JI8mGXufTqwFgOHuv1/JNN
ZKZ9V30zYOcb2pJyopVn08Y2lVvk5OClTuyprmrtg9fp15wM0oZyZ+6h/aS4e6vmhC+SiVZNlm0b
GP9Pm9TvRAndlyXthk2NyQkuwmy++LyCs9X/vShn75pL/zuP81XcgOqQS5ke8soXR2scacWJFlFd
QWYsqVpmYLXLozkxXAcppCD2goXSs+EfBqkBnhYb7+wXOSRgeoiYJsMFHsPwGFM16bv2o+sCB8kR
5G6HNHxpsnHnUEh+paLwxkNJBa9ManQqCt6pOnqI4oCc7DDG+6XNPtFJcIKDxjyKufAvpLxO2MwX
qpaWKzspP8ZqzTC0vdZ3ox3hWs/c7eKk8m7mGHuBl6GA2C1kDMvv1KUhIQ36YQ2A02OHWPARSzgV
WYktx1SUjs7RhfSRerJI2X1R5Qwc1zP7wVLFEwG761JIQBAkJ2mDlhXSY/GMcKRf9RBNdwP7wG4e
Ru8394PPUFm3jVN/1zqtP8EKddflXDQEeHJiC3QaiK1j18HGsgq9g9QdnqWC+UAc7w23QHaE8yw+
c0cE72by6fF12+uSfMKWRYagkLtgsgWZAxyDzBC9hv6HtzptBr9/F775zSMS87XwGkR1l8bNeLKv
s7ohoO4l+8ZrqEHoS/+HSOL0LBB1mOuOWIAjRv0wk5grDTREJllhTr3lfY9VCZo+XBun3dYOQACN
1YvBSsK6nXb3uabSjiub2LHxWjs1kAuAZxqQ2U1IWKOikKOesR8FJRi+ChCL3djWLvAZ4dPLjDck
ctqXdkQaAWDikyedlgfX98uzKlxuwPbPYsAoRI6dHHDlCblTuaWf1Lz8zmOXadxMQEvXdndTWxV7
Zdhi0G7cet9ZgdkQ7dLHxsaYFM6jubhLZB8TAFQOIahplm8cjziU+5W+VQ0ZL4w4/jWEnmZLixpQ
WNIn8qPOuABHKv0xNDFtVmoUfYiivu5zQ+l5HMlrWj7KbajmvZ0GFKlQfDgQud+oCtU/GiLJputV
x0LX5rPsHXML43HtxQAN3VbL+wDY9ODNg6SAOq94adf/Q3GBtbUxyTwAAzR8e7x45yR9haqvsdpx
/WXGkblPWW03lHTZPZLCeq/zFpKkQ8idsFVWdyRiR1uAxRovuWfs/VA+UEABVajDjiPdsDrNMaW9
LaawK6ePnG2XuT8oUDBCgvxJY+/dwPReswQuVV5pDdGh6Jwd6uaPO+bRpR49cQJi3Z9cB1NB22Gw
rqLuXuCCQmlx7e0ksoA9UFdUA0XxbQQrFQKIzonDCeQOvNb0yjOK58ZEZIc4vBdsNfOFB0IKDdkD
mgti1UXIo6UGYRlyOoqnKKZCZJa7URtylwHRIhJSW8uaYc3EeIbWMt9tJBj34tf6YMez9q6a7EtI
HvcqcSfvUIHVmimKUmmYX5zEqGPXQBGLY8nZkfVh5UhRpD77TFjDgkhoblCWILE5lF5pOrDIGu+J
JmnaBfVLk5jXOUFZRF50P5Ky+yobcedWccccPZhe+z7S67Olr1yKKI+I4HdmgUsGM/2PzS677ana
3WM5LOg3hrU1UIlE39zUnl0c4dcxqca9qnOJuTRHeU3Go07MBOoEaMDYzyiIfvppxjj2ztzZ+/ji
znCRN2Or0+ZIT3ExXrs9cdg2rYPgQNh+WO5j6u1INuZ0s+/k6CYwWVwnmO+0t+TXmWfzzorYIyNZ
5C2VHhuWh/S1lYQfC6KgCUbIPK/fDZwCbtC2oQdQiSp8n6iRwESPiPtWOpN6zkaet01bKxJewHz5
7nSJAqGZR4Y7YZg6NkYy7emRzbK06P4aw2m10leKJU/b9Lok05w/KVsTILV65LoHKabJOudd41ps
et6KY+Lle/eB3kYu3HmLw2HnRPGgbrypW7sScfZwbYx6h0acOfDGfeB0RbNj0XQWyqAEVYpTMpfd
mfQmx/8lFZW5roQ90LQFK/Gux/7wA8kTJO802sBnjF4ZCxnS8j3Kf3SSOiPBUCfP1TLkh3EWHNNA
mQ/ypXSgeOoSAS6Zyu6xToJz6ztfMR59cjZ0r4xVgU3KyN9j7yyvPAjTC/otAS7bkPgR2KHfHE1x
UpEjdWDApRkeJ6G/d4sq2BA5VjdRru2k3sIiq9djedj2O6sc81eDH7N/cPVQ8zzANThFZGtckj9j
/ZghIOX7ZCQh91R3k7rYCELQqJAtdZdUb7gak2lD/dpwM6mFsQQWFvgW7Van8MFKd7H2bJ3NqxnH
t7KpnqsWngVtX/7jkFnBo3Lmeuum87WBU0NiF9sPkB/OFn3wRKiCawGLJEUpFi6IdlD1fdWn6qqI
qGoGJOuNr4uO5ZWnwuDQ5ln37oKR/fHiGmaVm+HF9ZSA3tTE70TiZ+KvROa9MXEAwaUBYXnw1lE3
WJglWDFCZgaNdm5CAwUKL/YE0c4VOCGWRQXzZwXt3j1VGeC3PUfxNjh5AxTWIw99lL9mmYYPQNbB
6KssJWgBSVu1nXcxOLuyvQicuN36DGi5QLgMfrgiYzeTu9p3+XE3I81eUcaCQOh+1A09ZLLCM0sD
SP1cgNw0aGpFxq4KR6uoYIDsYIAvS3tK0qrWHIsSOU3XYQtZlzAoUAg+m0O/RNSyLPGyX4blzaTN
PdL0mRkr+Vwczhs5N93JWVBqKzunaIeREld2wqPLNNtnZhQZfZVkrzeUJ09HSBLBwUuQsQNWOxK+
xcqnDW+iEewQ847NxHXlV9J1dyUJQ6Dkpjq6k58cilKLk90Y667D6cj8vTHbMQ9BWLC6O8FWOGN7
Bdo81BtFLeUFM5f6IHwq3xPSgtet42d7Z/Gmj7QNU9rtLHzabYoqGzCXuO4pNyGgGYUEOCkmHFKv
Gg6TIsjO55NpYB8uuz09qgW1sjwy26KjaWUvU9vFelbbNC3HxSMm7I8FGscTg4HryqH0bk7VcAgo
N/lZCOgcSc7QMrx2m3AEr/ejK+JtqXstyehADWf/VHeYcwggLaHlbxRK1QGajIcej7cXDR/J520B
qkz5tYWMazje/iKh/kc3aMxl14tr5QEI42kibVhzhsmV29wA9Ou/RhXe9RMXLnp7+wMn9AgwijFn
ascJICWV+5A23q2ISC52PX0/Y3bbFvrUKRFdHCwMFNnbeXsXhSMjeKYDW6Ln07YrYCJsykRBlKdK
mDkwHmSLLfrZkvEt0w42RS7TD8Duuo2NCPhIbO1GUA8yLsGZEvRj53g8805a/2otXF31LD8DhU7t
+0yZ1v7XR2emGB0VIH0oZd7so9F3j8K4qLcpP3RElHJ2o+JLLeTwo/GzVnhJIUSciKnAQkcNiHF7
09VpvllvqzdIixPfxjY+CHu+8y0dQI/uQ5r0UAiAZxeoSOReptOguuDJEytmy44rzByT45283ACr
XAr3GVX2zySSlyqwGX/xvbsOCDqfIEEuuzlcehzF0a3A6H2fKD5DPIycFcpg6MibVeFVa5g1dYTk
dyUsy0084sRres+6HRyw746jqoux2ol+NNZnvtCh9VSGTfs0jsUjpP2WGyycopDZ5iZ1Cge3GHiF
pISa6EDbpN1CvtU5xj17DuH1kLS8qSyXS2DcHfG16q+k67mzDsmtXN/UzunkngtcvrNpHdllnOZI
d713WFxOI5Wy0FGa17QgaFyEaxGuM31OuYNTy+LkDg+fYgLBEnKp6cO8gYMmdtQGfNcyYEhDiugZ
AI67pSX1RgSQkhawK1ceBXr8gsjRIv8rld3WdoF2XM970jHWh/ThCCkWrTMelQrsylLRNlik6fNI
dEVfCpAv3e2sOSZhl9exuFSo/fFHRzw42Pcl4bdLG5fzZhwdn33Xg2o3URZJLt67wA/j6hEpTru4
gsVZxJWbvTD4SPNtEXERPhXz1PQ7boRp+xVLW1y6WGAiaelfUef/uVPjv/Rf/Isb47/1c/yLceP/
FafGf5sx+8iqr8+v6c+/mjv+T8jMg1UtqHKTOC8Icbk2Lo5/hMzwlrmeJHkWRI6QPtOk//RqABsW
NqkNeHSRKyTQ7P/0auDx8FdXBajhgD/G/vE/8Z2FHv/UP8XMAoJfWD6IkrGyC9sNV3D3P/vO2pBo
N2BBG0iCCIbT3AxxXz8lqmYtvDHLklvHFL6jc5PHWhxax2su8FM66pybaKNjgAUryfjAsJIKP/jx
Da31mCIyBdCl7pUZtpntPM4yfGOIfpHaNUcNLffYhrDaZIxwFIZUKVUWQNA6TUb4lQhCQxR8c01n
rqn0M/VM4WEYzCspVLntYju1HsI8aejylHBeNsqf62/PhniJU2l1Dg8K6hzAUeos8xNfkPFJ+WEy
YJNvwovbkKB1Y5bEOm5grSXckAT1C2B9HC56Pr2nTv81BOkF6iP6J/y2ccDtBNsv5iSCpT/04/HC
i94Dxz1A6nmQXXjbejnM3CwdLnJOONDMc8Hpa6E6JPvxjA1WqwIXS+F0QyWXTxrlCvlR9+fOLsR1
xor52cLaWSdG9GfZ/lNNqpndt5iOPc0FHIbDaF9XdXlIS/tEMIl6OZwBkjHqXB+6iXH89FcvpaTr
YJbxu4K8/6DcWZG0TYD9VTlLOevEjnz9sLcJ8W4KHb/gXwItqxTQWhAiNLk00HPKVN8vUa+ukDPM
FXUt+o7kC047PTYXC6oRbFimFY7XJ1f56oNtgQ09j2FMo6oa6/67o56IlgntvC/V6F9mkXofqGDW
kblFdUp5/67WigM+wIz0gMhcPG+qr+nh81mgKFugHF4G1wOC3YYlezHQZzp2/HSNKE7TfMJ4o1Ja
mpTfsdhxmw8AVj5PGbi/sG8QbXMZPFRhap2k6qCIkbXj7KOKS7gmw+w+8I9JOfAeChcnYqBL+d2E
pnkP84qwe0giZVHwenw8SM/5KA2ENHb2QhAYIZvWnNPE7S44yJ0rtn6OYfzWtyFwSJiZfoKBW/VR
tTdOQc1U6vjXEwrORcC80Lsq0cSRyzlwjnFXNp/zNI3HObBszvVA49GqWLm9NqQvysvZbqdoLZeI
YkLVHd2KbgqrKacPDQY3FGfOpWy8BCcoHBy973S0vjgWHWU9cwPN9WS9RqVTQyyMDEGPJvpsat2+
WH7qP/HgLDwpsqAEujAPsByCAxUteLmp+Pwmy2CdbfKHj12xWNugy97qypfHoA4GshB0mthImRuY
Oun1RP5wy2nb4zK+OPso8rpDkNjW3iDZUNhq67TaUOAsf1pMPscoqv2LzOcHCE8Jdpo6e6gDcxzX
g/GQwoqsmpPG5nlrOnFWfdVdE+A99VNbP8nFVQwn0lsZiKecrm7uEJgRWoQ9QS9NhxGBN2xkVhFZ
N0uTPPqj/7UECWyc3O+OaUu70ZZaxCdSpjR+eJlzG3bOuwSLAmzAyQ8epT8nMnanUVafBaOtA312
zq0pS9jY1vLtddb4NY3l3ToqbZrmiE2m2pEU3pFNvUuX5aWKNKGc4qEa5s/JTd7nUb7E6MEate0Q
9miYsoGlIPReSJsxU/dDjji5NHbwTnjuW7oxA/F2ivf4ALj1tnchQ7ePLIDp2yylZLBn0j+xUI9R
Km85NGNuMdZbk60VujbQdhDYWmQX/CQ08Fnv1jjh2vKteZ9lLaNLhlHcZpSn022j0numzmdPSetQ
1/aZRKA6+GCVRRgcYbZp1Fx1sLJkTax5LBdSci5X/pPoXU1r3MzSKJ0lezZtEPwovy0PlkyePJ+u
tUnMl7Dk/UsnrnWqjm6THqjxXJsa6RwbFWHXAICIESgSEc32Q7gPq9++V6iD12b0MYv0JpwH1Csr
Ks+zaNxz5bu3UcIsSFn4xkYVLaeuDCibM/BZl/IbieQP4JojBZQo/n7KRb89Z6guWPaptZVB+g2d
9ry0yXM41idhczlNfbOHknbjNUie6cSe0nfyTxwj0pS1eEin6bkqI9jRiPeoPmTkLL5PlKLfVbBj
TybFbiA5xE+uRy89hGNHRD9FQogmKHpxSPuIenMIt3nG7pkLKBySf4CwamUAazTEIiLCsEuPOOaT
lvUDkhME22zo9PLCqH5EkVte7EoqOpnRiqEEwNoh5v2UtgA1ZgBRg3bGfZyHJXBWXT5GFh+a1/F3
t+7a+k7mtj86eC+/wy4ym6yDncH9rfu9aDqmCSL3x8i12mND9Y7cJeOU5pdJtn0EklXwgC9LT3jQ
76Pp4EoUScA4qAcxkStn2zIn+BpwZT6plv/uOrsuBwi7w8jdgyrOQyvFw0D33t4aqM9LeuImA5LB
BmppDZqK8pqISh5c5zl2cLfAJZOhRi7AtIuIfLMIUJL5sIPbPGyPLlato1W3y5a5fEFxAQd+pzfm
s4VUmBF/82ycE8T1gB22iogS/jJzhm8vrd2Y6dE8V4Jt8Jw1SdHuXYrOQfUKw7ji3uQZ5gMykcho
Cju1Ux3y2iMrFmenBL95NjSfwZDuSeHsMBUA0GDWrIpfdovjMh3tZMu05c3kQ3/FG3Nv62ArQcNG
DR1iKdnS6S+iCC6pX+wi2OCs2+wAW2VwRvqZc7HL+UuN87VAdNvFxn5QOSOAVIl7x8kmXOPsrH2c
rIzwlt+xxTQaF9VPaINolw297sKpzY6P0CaJvURkROfJ7Nqy/MwFboAhplEKXCX3cbNHmaWlvnaf
YUvz3RSexarSlIdgsr7mxuR3otHdkdzve4NBZjPoKNmSoqT3DRoMQQLxkrXzDRab/hS1HjqOhMdc
WmjOsV0poOQ8pT4m3M1UUJQYB/N4hSDsIRnZI+W1cLF2hZ9MN4WVpBeHrgUIYhTrYr3gT3X9y1vp
/JRfCMhTcZNl+J76+LrB23Trd2W5CwMrf50YBFyAEPVPoww+ZNq2h7YOret57H9wXh3alh/F5pEk
QzhecQwTH7l2yE9QbgQlvoPr26QRKXawRExcnD4kqWPeijluD+VUJPsuIf6WzT0YX/EeMPDY28mc
P1cVX/iuAQ0fppBi8UuyCQZt9jW0cXaeq5aOOSHRSFpcr58tNo0ewzWHG66qbGz0EGOKodc7ZKDt
Uq8bcNneUmJOa9TYrA7hIuHz2BOnwjnsTqbARgwK0mofnJbTdLXx/rqNfV8t3aXpVxeyB7sQS3I2
tyXiM+oFZmXapkx4mAxWmoObDO/JnM3D3kotXM5VGlrVTfjX/Tzi3k6uYKzbD/ZffzQDTd0dKnvJ
ynsrmT3nQyNtX7VBRDoR/wwOwlcapnKyHj0G11tH2TZmbNLC8o+qkwmTNkYKgmdRKaf+iP4y/W76
RMKjJu+XR4xGAHa+2avx2ziJh0OZWIdFhxwNydjDE7fMzmRJdLTr/t5TuRVzJLTW62v99yar+nCY
AHwFZJeXv7ddptFL9qLWS7ASg9kWFusZEjecxVO8XpoXW/vnbr1ID3/v1Prv/Rq6I3dtoNHikuH9
4Qpe/r2PT3/v5mBx02ed0fbLgCDbawYbA/Az3AXnISsdbEhe2J3clOrDq6SKKn5jbOls+00NInTh
JT5DmPYtGvRM7HHVdAvikYvKkffGKnZvAzGP3Excq6OdHXnmGV9j8BXlVWKz+9FMvFOLyIe9h4cI
6ChlbPU6slxWJIiPm+0+H4H2kNvMVzOQWXXDPq31Rz1bAki1CPHDMHGjJWMeMuW+T4m2mIJ1gnjO
VOPm2Hk4mhHTJ/Az6pSYzliPBdCGaYt3L9SPdYbR6c2R0J245M2ZfYDVR3CT75hNZE4M01Ci+DU9
uD+2NlCuLt6GXT12rXWsm6auOQL0ibiRToUdyDhuWu6xGFDu6lr4pjclK0f3G97BxO6TUjrJxmSC
68KLYZRS7J68+phXP/uQ5Rcgcdy9hFk5Vzu2hmo6xV38aPcOwcdllpm5wcWjT5lpFud36I2hPjIQ
sEnY9c4KYt208zBfFmq4b62eTRBQviWmc8PAkmlCaOVHeBXh+Grp3ob7nhvSqHY74T2uq5nrsZdn
HAl6hdKJ4LaO5ChqYer+DiNaPGZ2UV3h0gy2/brndDqruM2O2bYbTYEZI4dpnSOtaW+93rnucBUu
nn0vW7u4x0zNhGCK+Fw7FeNKgyDS/oqm2CEO6/u/4jR94d7E8+kMNtaJtI4J5vLl2w5OVL1PdBje
ORlI7q3dW6A2gEyNuxDBE4PybOzPqBT+vLNDIkVayR5rBWfxN258PcWTrZH6rJjR2pDEZ+QmAyg5
cXV7wKXQu1vROjH057jrozN0i5qQtxiLZ9xRn31BvTpEl+7Qxg5+4dC/Xdxx2Jd8AHUy3DDSnEis
5g/ANLeMDVV+riQFHNxloV+AtPyZ21yTH2qK6DCjTG8nTzj7tqXDcyTTTCOfFw6flk970P9Xq/4j
JSmJ/PzXuaKnZujT//U0/P781zTS+rf+I1wU/Fu05orICslg7bVFyvoPwcr7N98HbRZKGUJjCBCe
/ne4yHHRsgRVWo7jYe4PxH/mJPlLERgjKrVsJ7SFoOzq/4oS/XfRon8NSeI9QA6jMMsXIbqX/48Q
5T+FJJMUV7Lsyl8Afe3ngK1yX3M1Ozfwu3bwxQWRm7H1//G0/Jd5JrmKdP+kka0vCxVpjYGu82pJ
Zeu/amRg831vhkfRdCQi9wMsMXOkjj4mJpQpxhH43tYFAXIflhAqMjEtymd37c2Ezkp6s8CNdxVg
UCxPwFMo2VR/CzcN0UIuwEKb3/htszMsGo1nKff5J3KnzYO9HnqTHNQwcO0lViFucEqN70SqKPsk
8dAFN7QDgUfQYUE95N9qUDcXAd49Sg/W1bQIvyFAUiTqubYMt9nfgtGq42ehO8VSKqBjdQys8qfP
MMH/kv/oKeUwvN7wJe82HaaEogwUEe7pEno2HzEAVmaDHItS2hxWniacQ1IkoE9piFWhO0TfUQPN
Yke6SdUPbtbYXxyp819NStvQ0aRMJR5DCl5u/Cmcklf+yIBJNmG0WAfOtvR5TQNnmo3v5METRh3z
anGXhL4w6wWqQjpyw4lSvxMaMXuUNqHZKhmSY5V25lGVZGVwvuiQ8YoEA56mg31qeahYa6KF6zWn
lCA7DsZSDnj+yrrJcgMoanCNp7j1Ibft8GqJu2bqpgp4aqeck0msNNqGjcWI2xnJ5e0r+dc6EayG
1a3Wg4/clq0R11RWXy4jYqoqpyCcdoAS2GOrRXyotSeXvTKxiMczAyQoxKWi36b454ads/Rs4fTk
MlwjoDM3aCYORG9XVcV76ovxVy+Z8m3oI5nDnR3FRLTq3qGzxraGDqS46yEG9SZXVLUz27YvNvTD
g2ATe8m6UbCRhDPBV8H7RrSXSQ0UqR7jdhOXKXm6SFctJQbZchUlIJ3xGvHaqcz/DIxe/lRDschN
hFmHTmIdpH+0PUORSrDNbWVSM9fA7QKdkmDASTVE+qm+aUqadVw/GdCPqqTbunE1Xa8z3NVyGaQF
mqowGN25Zf0GsILHsPXiDn9PGsAH1ZP6nWgGqTthZ+rMNty++MrlpA98EmCTwEu2CpvThOWvnupj
5XN72tIMGh9l3PK8LGGOtSidlZ3syyKu/J0/JAF8GKV/V1GUPU4UZKxmgqq7zXDKvIL25XC0sL9f
r6M0inaLontsAISAbyqm/iyzNqmOIxVGhzy1NTczjPAMRfuEF67Mch1RskYCeKnLkdogcr7bUK4F
LdHC66FsehMmRbzUYsO0hotlAX+Jeoli0oT5SDMzCvNMMdDeseYjMX50z2GXqYe8wCZM/KBbblqD
L9oEOvhokmh58/DsAdZx8+E+cMLsifLU+nap6DTezd0U/YxLE8FsATvqnZ2E0uAN3XDtu09rLEZr
LHq3DqCm55mjQsti0EeP5KbmVywv5Se2YHw2cdw7iMINStAmHEmbb8gB0TznV+68DSNOTHvcKoXF
GdXJxSY02gdniXvQ2XFiR0uNsCG6SBRBQd/IEBJc20FFKMJtGQe5TTeG7Wbqx+fL8lTQX9f9yTyY
nQA9lv4mErPTYzFq4MV5QVVTH5bXdB1wRyP+0A087lv8gB2MUzyrOARTv84OC9A2hx62gFH7gQhY
aN8knQqC35Vk3nImPMfFfRcoMnK01CwQNbjeGTyVOAaALnVb2yR+ltC7TYUyHQjtqgGPg7Ze+ZAR
oRcSfD515F4q9qBsZEjLQr+6YigRLSTJkrmmWMhCWTPFwZp0KL7EQPvDUYCvksUBPnIxEY9VYc1S
BH6X7M2SLpzEbxpKLOqd7iZIqG4Dpe2U1pj+SwJZyKOw69q5hjypPK93bws/LDIe+ZEWR8adVYiH
Fq+JKGB7uCnzYbex8ZRFsphPsdUbqpKjtBH+ed2iqMgtGA7LU5sPDVCnsIpY41LCRHZHFw20/5tZ
RyQyoMVqLZ6TyvEJ9HhYkTktpkMtjwq4kazhjLrV+BzTf+b+6mxVGTJoxDV3Tt928RsKhv6ZgzZ+
ncgeg5exRvtPQxGie8WAf2o3srTpMwGzhOwYpz57XZDa76x28Q+NvynGQbv6yYs4vELLwq2TWBYl
OxpNCIgSfVYrszkekAsLeCpp5zFZT6B+PIqs5aCbJEDnYNN/DlWPrEdQsf3yZwR68u2GX3gkqpHs
40U5pPpB41MQ0KzWTiJoTIVaUqYvLB5dup0h492yYlnQaIrVtzFbqb7qpJNPezYhl9DdyFGYgZbn
XWonBeBGvXRISEfW8rM1MTUEgVQwripDAgTBpVm+NUraDOB4GPh6F5X92wvT7nmocQVvPTY6UpVl
IR8TCv1oo51daq5dmtYYUESl/d15Pv7pSJXJU4QVEVg5z/RmFsjh7BPKMBlprbFj06VUIT0ofEkY
TepiZrVJc/MQTGH4uhRt3xNT5vqyU8Bq5Z7DwtwdTePRWNhpGpJ2ZZ5Mel/Wevw1eZIlq8lnWF+l
9unqKFFbYu5ZlPRh7C7GQ1RpofYr+7DfRRnuDxJ4kpLBJGwgn85TEGy9KHF/M+xyCf8S2PlMEJVH
+uHryN3CpFYGFiWcC/DFOVUACvJRSXInl7c+kc5iZ8N7RZYKC9RMYzGW37AEc0NDkLIvUWrAxQ5d
xhmEBXkEzBJlStwAtyjZhVQ+xBvXYvniiLMIzmvW+tqdwNN1lY++9VbAypfUp5B52C0dlAxkQh9o
HvnOpj2FScrsE8MGK7ro5pJO9MIlcOuVAkMSdjxKL5aMhekwI/g8mHmRZMuJVJdXempGfx8C9KFm
cAmGZdt7sCNlVUtxzmjnAvsUkAUe3RhdOIvB4NpJyIrbTYLbZEri8JopoIw2RQ8RcxPP8Ui5jZXy
pI6BjIMTbv9Ib6n+zN+mSWUsvm5WQcKrHP176C3pHIyzjEjiU0r7DAPFnvFVZfz73BnDh5EpDFYo
29G04wSsH0kLvMkWVnBLCqH+iKp0uvF7wdqdwxW85dE0H4ETpO6BFqwJEjmoe4KMo7yzjbBJz2Dz
/KP6xdxPC6bVA1Qs643fXEhC08n4bKFYQkebJV4gR1OAgWob+p+NbGq2KEpvQRkovp1+7OSoGX3F
apdWxI7q3PoI87D7nrucdoS0GUBCtRDj3g2nhfs4plpg0nPxxqc1XKlxFdZl2OL6BukCzIiwTY4M
kSGDtovjAfU1eC1Naeinb5AEj3hVGWEPAQ7C7diE+S/UDnLo5VA5DKumkDHfbFnjAjqNwBPTYypw
tk1bY/Swic48lTm6FyKjWGvRtYHk2RemJMhWT0AKC5YY+j6QTXCitFiBDYRTVgDKMmAVuoa6hASv
P64VSKfIL0ELrIRokbie6Jt5DMqUQFDs+COK4BKtLUOowPcU9Vk/gZtY52XkwIiy48h32q3ze13m
/kPU9+EVky0CLWFe+M42TRNKMrCqaH3VRkxkUF0SmmXJ2NEk7HtxessYI/pTV4n3UbHWjPgZLWEd
IFexKAQcwQtqfmYfv3dRtQ4JTa+4RjtZtx4AYvWhasDLbaJsCcctNiB+iZ7pBjxDy6la/Iwzp9AW
UhWISSKujw4aCsypmErW/dQH6/+O3THb4hRo++PgDAMRfavCCEd/MfeZqOnutChyvaWFixrOhRjL
RlIGcycnJ3qvVD/6W1RCKmQTcnxXDR0p/iFPtCBUXDnWn1rGSQUVIhmqa5qkNNMzXm+BF13m047v
XyqeQuoLcDVzTDSArqrlTtiC0riY7CwtHVi4bYYsow6uM0EfEAU4LUjsLm/vS4RbMPVe0sego0Qh
toVbEKCiHDWiELzM3iu+BC8olQxHuNwAK1ASrM4Wdkz1lYTS/CJgyNsdOo33FS4kYjdYx3q94/tt
f9RpxLlVrb1drAD+S+c6Mf07Vtzcj+CoMTo1DT9PkWf5V+Hb/BDuGEePTlOAGdL0cj6XrSPlbupK
efQ1oTjOQpPFY6FsQOSaEmqc++7SiZMM6o42YEau0RaGInPpvrWW64QzcrWPIKb9O3tnshy5kW7p
V2nrPWQOdziGRS9uzBGMIINTctjAyBwwzzOe/n6Q1LeU6pLM1Ltuu2Wm2kjJYAYcgPv5z/kOsXUe
q9iLDfqhATx2CvurgpiXkUlfmjVCTBncic5zMVQ2IOFxeUwRsliIj5YhcCx2vI5XnjfJbMPLmPm5
AJv72mXuRJsOu5Atd1TSb1u4mnzJQ0kZNnsqwG9sEeNpFzP8ihDrVImlGW4c4WsS/XtlYqhejQ4l
YuuArQtZcdEDOHCMcHxtOIrkq/8Wl34TlxyJPwgfE6kHzzYlHiRYWX8tNv3H5/T9Jx7Xv/3zv8lO
kp/0u8zk/OIq6TmeFJLjuRYYkn5n2JjiF9Pmf+gwSFOm0OgwvyNsvF8U3G2H3ikQX2rpKP4nMpOJ
XvWz4APm0RRSo4G5uCOdP/FrgIz6A8nRd8bVJS0kfWpX9Rqft+D0NCZYqhim2TkVnIvRv1ZTfSKH
RrXVmu6x2n2AaRqA8VN1n5b1O8yiusATEiW1s+FWAwi/oQTWcr7+84X3/5q7DqXtbxbQjyD8oIqo
/Vmt5M/8tmgc6xfX9VxtWcoEqaCs/9IqbfHLgjjy8La54DOU/NciUi6KpLCFWMRN5fxrCUnWkEOE
x8UDp377V/9AqTTROH9aRKxSqVk+i7VOmdIxHUjxf3TWdcDCGm0Y/tbMh/hsKPc7IRO1EZSoWVFo
U18ynKoWXIBfAH+g1eCN44vYub1eC0mvmFnXxaUAY5Dis8NzbuS8/ih56hJnXfiCVCK2NO/a6Q5k
DZXtZHCGFuf1lWRh02+hR+hK8FMq6aBuIXEV8qvGvlF/0xjpb+aR4+xL6cFcYBjQZq996/SX1nI+
Hd6z92mOcRTkDbBUUifZQA+ISLZBB7gF6Mmmt1qfXbgRuEDQGDiZC2A5Ly/gyjzCcAOMMqYl7tAC
1ojc+RBZ2borynSjXHL55BSW3ERqnvqwRR2q0ElaI7o6vNaAcxBPZSt8my1jQaNSN6HfvU+1XWyA
nstyZTIxPLHzOTc6jzCaA2TZpHCNNrmsbfz59EjS17alOvfGDLt4nyaM6cmOL+YbT2CDWhsLymaL
ybb40vAuyCe5aRqTtsUAbY5X7FTSuqOys2lHHKCK5TybeZumCmirz1psXiIzf5CXuIBvHR6DKrut
u4l2lTIbpmylhVN/qSlj15AFYPsERreyZzsxj76b8LmAxsM7iNiQhC34Vd8bhDS9hhpaDrtahnRJ
jiEFSxtMDaQ9Edu+GHWNHjsEwRyulRjm9bI/zKXEF1l0ehq+TJMZPnaeam/qcPhSRQPnRruzUC9L
Ee86YZU3mq/tKuLy2FUzNo/yWuQdVTxmJTepdOQmqO2d2TcfSYHJTZsN5qQZrB3HnAbPYVfve49i
31UKl4D2A/MudxZSeyKLgfE2S6Y/sWELrwH7bRqjEjUMhMXS6dlpTNPeTFF522jn4GPAKfCXh1SN
BQx28DSBWmLoCJ8d4SrEERjT5Ba7dGP46RGHN+P6EGBeeZ9mBPhPZWhGOK4U0eAdlQScrHTMJJah
HL4+EmMr4DV6ReMlB11JLm3fGMGxG5n0epJhYBQ2/bqvOxgYsx633NbxerTE/Dimmky4MQ4C+l/3
RArJuYs7gAwrHhrFN94D0a6xOcy3Zm7dKXfEVEF9iVnakIeDbtOW0Edy1Bkw8dN71Gc/chXtS7M4
BWV7Xg4bWeJ92okal8pdstW1d3bMyP9isVdZTaTGd6IMmCPovE0a7qOoxNJiF367LziUZd8lN9OO
NT0xgE5iQuMz0AJb5/kuTPL8kYkwuQVn7LoLFUge1Tg8epJT0VfjlYkHzBGD0CpJIGJRMxF3ImVI
XAI8SdycDCmyh5xyk8egF2dblkC0/NKYTl3d32A7iW8KhXFwVVReWqzCjrjXKmJwoHZDAVprahTe
rxlW+96N2N+DvBUhgOF4rj9A0LTWHjYnFVRzMyrIvNGoT53sknssuzRbN01dMtgocOCgKedXSWcW
PtKxDI09JV/mJ0GlINk59YD9AXyGg4JBM6UVWO4uNrLgBxWkNs85ZkBZRqxuHhL73piCkJMFkw1v
ACScel3n7/uI5pgu7Mx8hbzLgASgPY1QeRg9+GP/ASzOI2zmcKenZoaDI0zWRqDUU5KGw8kxekbK
jVT7jAT+Jsa5As6xIgCy5RRTH+e08JgzeOW7hYB88qZK3jjlFABYS4J2QLhL431b+oRsrbqisbjS
UJZ01da0+mTIB8Q2DebAcE5Tps6qaYMdXyzLLEq3RdEv8KOxIFNf1l29Q1rJc1x2QQ0WJiWVRwFh
dhs72JdjpxkIpuJDTDpqg2Cd1we7cJ+IaXbhZtRPhu1TyYC0jjjgj/VzQLtWWtKmZvTuweb0stSb
u3s87a88X+tTEzn92dPDGnk8aQ7BVF6czNbIxanAp05WSozGtEIE991NVsXtrh7tqVrRkbtpMZWf
QwQQfMPDHXzJigQytSKUuFpYldeZ9Cz7UEaRfQ/uuzwp2CRvPRTq57ljDLiqpHxTXnVP6US6ykO2
8lldPrPKMdD0DrlnekAS07q3sbMuQcTq4nv6ezwl3yTH2QS3nXA3ceiL2xSPAt7iIB95UGQFtCeZ
1Z1eD5XKD7FrPfCKcsnzpGzSAmu8VKLMnjDbQZ2ywHkqQ1Tn0vSQs2ei8qvZrzmAxJ2cP4qy3lAB
tyE0R7k5IR48hADTaQFpTvRowKjGMLVlR02FRNL3m7KuVbU2rCDHu27MVI76s0UMGFuYz+ShkOoi
xvIB1Z1ekKGxaI3jbvP9F/BKnrWJYKguTcnezjfyfcpZcl0B1D+kVMxCtYvM7n02+/ypjVzjGLUy
v5srTO/4VxW0P7uO6mgddV46r+06f6LGdPHdhDNPTS8HJ3JvmPitCVAn9KMEFUm5kNfYx9QiL6+z
VoX13oqcid6GCP90FNvYuDE0fO0dbtydVXk6X7t2Jb5g6cTKk9s5JeExO40e4uGpbaNbT2teLCQW
yYs3yJmOJ87j4jJVaL2j6ywNMCFdonGsyc/gpmrfEsybBOExp7q7xvOzqz11ir6WVKSXNsHJd4Nk
NWJ2HMszdZT9m0OtnTyPjbwlubrIH8We42mygdb1NY/FJupBDa39MAFaKvOqfZqjRIzY6Lyz7RcZ
BWlsEZOtQrxbYRoM9pDmYnB7yoN0O4567QZLS4xM8x1p0n1e9mN0rkL1EPnS7ejvzah1CJrMu4aC
iwOxke0qA1n8koHZInkBiCbTHc1l3WJ9bHzyQyAFC6aFjGpWibQIGNq2qcp9O9qQ2FpXWEhkIiQ0
G7S4rdKcPr9YtBl6cOtMsCfYWW24glRZMf4omWaVSGeIZpw/UGRd5wNWmLiU3ehkjFYx/92GyhU1
rcZx1K3KFJP4yu0MvPhL9NyG0BUZVPERUB12eLGbao82OvyITRiWPECNL9RPuyAcPMbajZA7mw0K
lVctIfddoxmg9pKb1mUOEI6Ugk1F4Z6QHdpdVPQvdQjmqzTlyph4mELCh5TrIxaDNx5ZaZtkRFpK
MY1wo+CC4lIV5cuYgGfEHAULlHSduNKrdabnfdqVhfZvCED1O8N3jXCTu10y7ucS8vqGaCjo7jFb
Bq1+NAHuGTmeIezP8xFqb3SCiCwNyoWqQ9vJYacFtzxC1Pc0QpyIEyVvKdF0Lv7UD9V6ngKswEZe
ylvBq/RTO3B31Jw2F1AvuKuZMsdOGd+HIzIbN8IUnCxl3ejElHuuMpt2lVmXSelw73XGY41aGWx6
J4L4ZxSYM+P6WVI7vmYXG34lxXvAWZRvCH03X5xhqbomMqo+SYbjsHUL8wcXFu9WSlbYG4x7jhyI
SHCycwDyhf/SlmD/EkN577TkiX4Xjk10wuPrDs88ud3u1Ia+PE26HrZFNrjPIe9puOzUToOTT4Lh
szdE9Kz8NHsf5oGEe6FaWhtS6JpBqYwjfLH0IyRwuG4F3TEAic3y61zkZoy3W//Qil3MNseGTb24
Ba8kYJa5n0c9pedOOTwp4yqw5403xOnrPPbZt1Q5/XRCvqLxNR+62Tu6RmlsTZ8sNX448iJ4Vbvk
ybTn3sNEnvHfuRIM6mLahW7mpKMNVUbOWl9Czbh3WyQ55lNEYtKqnqKxGh3QyrGSBgsnYuJxtYKw
tlAS3AZENKK0ehwdL26PVk1kH10LL/RqCOCXyhWDrsVd6bUS6ppll+s2q7x1jjG5p55uQFF2R/sz
pqn4moYT1S/hwI5v2AbcYwTYgySq50cPrbB8Rwlgf21V9ZEnwZDlK68qu4+Zib556IAdJedmjiBS
ZjFgi85Azqp1Ut0D8R+/JVjOodZVHtvQybf0U4txnI1l5wBdK6uUF+80TpcM10PzxHsEZkcqgtrf
GkX6aMIdLU4tOKye+eBoMgDosIeOW0xezTfaVzyCw0N550HLcVSYPYt6al4Z3BUp9aKh+6Jlz5M9
roFB8Z5o6ruSgdCN70f6k/ksgWpsudZbb6V5uw2HPoCgABmw3WVk4ddZXV9rLMNY10PvI0o5Hq3Z
EN9TDGCu2MgxiWqIf6XwgDQeYpUnI6ko7QPnpGGp19ssjbFDQh+JkKF5edGmLLj2e8FEGPHTot01
apM4OBQzHAimoa3t7KohjodV3qFNBsaQWGTCA9N+H/umAoiUVmm5EWVrffGNDNkcI22TEMnFcoDD
1yZJlBS820BERN05IsW1Zk4eIFzWKL5Ijln2o/a1ne7oFzGf2cHUqEVWv2yTggSgLuEgPwuKz5EY
XLWirVK82MYAcmDVw2U8CysprnT96HQfxX7OLk4Vu9wUqt8xM4fXC/G4JevcwqMjQFba4tXDiFGt
SrM0Lim4qkNf9P5tDTKIrGoYFc85hTTRbgra/j71ibPVtgmCd1b+jyanPyoxJwq3PHreWS20k4Mo
KtVdKoa+ZDxUFQH/7xCwApsU3wr06eFBD4ygA1PPalXOWvQbvxCtuwVIm8eXzsN1zJ7UYRNZhU0B
uK9zOR35w5zHu8TVstpqn3DXrsOG+TKWJS09M+r6qqcn6wCKwJ5fC2xE/innZAfuCcNPsQllQ74r
1vLiGLP1YCX9KQ1EsjdLdjU4akd57Wm9JSvtT12zD3HUAqeZ0mS85CSmqPdSrdiYgPJf4rmFzeqB
6UqODSBsNr0h7vQknYPgjEOKQ9BQj4puqQHrLY1hUCAf3XSiOmKE98uJD646kzJzsIcj82tnPKCc
lO0lnDmkXZsg9uKNAdmNJlFOW18DIBHgC0Lhk6iJeJXhZmnfPMvHJtF2BryL2JVbwmJsa+o0Nu6n
MMX8gREV0pE3Pdj02O86V0Q0lqjFMxRZt9KJ7SNKTHOtU1q2cHAXqxT03aujuuDMFsSFaR2oR/Lo
4XsajBabhtTFX8MhnXep8uOMBce4G04kaY21KwmCJzKT5740BducjHpBmTdU0k0zcECuQzhGty3D
RZg4NZecx8GGMPpEAAub2gKxMczpMS2BI4VqjNUNfmcqpD2qjw5BVDmEjHyyy5y5cq/e5HZg51cX
Y4GXYCexNY7X1hlz73NJFjDkZKOfvPdDVp7rivvuzimJgR2GyPA8jD55d7BoKBALYh8V6zEui0fh
cmk9/c2gfeBlAPNLkrx6GgssUMKoARjzo0R6P4iAYlt4jK4fT/QuVy0tKph4DUdffBKdUBHpXfaD
Ly240TgHOdJnn2xaP4y4uvea8oHRyvfMjM+yEw4DlWxbNOMH5u9oYzntMfBnTEWpt2qb9AM2EG5b
R78Y9McylC2utVvcu2b2pmvrMRLG3ZDCayio8UFSU0vQqbjLxgZaHwRvyE8ryLgfuiiwy6Vi4zqA
UbMSEsfIo3oVZvorTnL5LTVTTgWtRwqyDj5GmWyLPDkbXolE46GjpM641l0AapSEDaIR7gTXwHiV
cKRemU3qrzMVH7IyehJZXaHDsOtktX8fFKvE7OVDSFwecuCJ6jrSWjbot0aQlwmipKmPRsk55yBi
UeiI1ZQO+tnLyxnYdTl1/AqOXVvBM6XmpFUgSfCCvvWnmnecwnlAR/OdrrxDONsPiDoXuF8YuOyt
G6N7pJrnlsmZAhw3c6CE/K5ojgPpRtiQ8c4R443R5LeKPbyf4Daa7d6gBpC28ZQkok2yIS8Zp05O
cUdPJfsSu33DhTHvkjrCClTRRi5pGmK8XYIyHpu1gSYQAvbYZp3LtL1tn73JudamBw1MUQLFSQoX
OREHYOJwt1r9A2y3OpuT5Z6GnmMuok11YyS/QrLGW/ZaclVQh0SwEB2N7FRs+99p7YD25s8fOJzf
TDsJt0OaHIvIiM5NEVwpf9wPo7yFTWQ9YCMYOH5MYMFE551yVvORJrIcbhnvJhsu08bpXMU4OStv
cGpHRyueXr3Q2JUlvyBv/xUb11PIdnXtz7TcmJWzxyZ7W5t6JBQYY2hrnA2HSJ/FV0XnwtCN2qrl
mvucUYnsfuL9tlbS4iBIMxXlV+lcbrKYmYaE1XuEa3BnGvHjnKXISH053XlJP302lnu0A/9LRygt
KrpTpmxnr3CmoiZUK1WoB5PdO1QTGKB9HO2h62xVaepDbFrmmZwsnMVMq7WA4Mo66+c7jf/0MDjl
YtPsV7yGWE48veHpZM0jH1Nu3ZnbYzlQH5za/KhSdr/E7UEtlkRBiVyKg92YNVqzvORy6O5cFDWI
OVAa7OxBx/5b54YlJpHsB7sNhAHhf0+RYcgUX2A/E1+KQI2UJYHEuPPuG7fOTwUOM3YjVDJ7ICg7
Cq1JfG+aUGliNoKocBXftaH7Thv8TWHi0nN6/EG0vC77IjqwvWBYubl6a2h+XwfRfItDkAVrNueA
EMW7F1LuBzrkWKXUibWVi4GRGfxdBtqGcyTwJbqEK4toc9MByzig8yOU5toOCMHnskq/1Z45kDxP
vDNM4PmxWewJVRnK+zp01ZM9x/O5z8mU42x68ThmbUNNLLaLC2PDwBpfAb6J4QAmtHkZ8edB/J2c
rRPVzq6T7fTQ+OFMaNRfxrQjAWeyKisha+eTqkyaETqE9ZJtURjT1knNSvUY+8TpamsM1m4W3gDo
SY4B8fads0Qz2xLxLY5ORVI8udl8rxz1FLDPX1Vd5dz0dTYd4qk7pGxIpSX37OYuOTUza8FttQkj
XB3am8DoxyEJfuU8mQlUNHSmBe8ozZuKTcrBJQuGIklTAwpQgjLHBL56qQW4lYSkxoEmV7j+TTzD
dKUn3qSLUWXthRbIdJ0l0V0Xi2cK3w6iKcuNhXx2k4Rl9d2Y2QUE3ZI+5fAEWtSCGtjo1RTSauV1
x8EhfZhlPjSFbjoHQWxSrJWoY2BzgvRV0ryWOkcynONbqZxDDHfootKh3dYSUHnUt/ZbVKVfLXfW
lBhIwrZu+zybQ/jEKAgHHjDc3eDWp5FE3z4Im6fayaj3rOWJfkQsU32FTp7lLzJyRqjCxWcADJva
oM3gc6LPNNVlXjr8wHR2KLAam9SoFdkusnjSzpwaOU4q9A2OpPxU+m+4lbom2KWBVcM4cizMKvW3
eMGcTO01ranN5jlyjKz0GwccXvBE2mVFAaIbvo6uv9bm9BxklDyglj/bVmm/BXOgdqw9fnm3Acjl
9cnFFc7n7A6w3fW8x+z/7kf5S8cX6pomv3NVyf1IWZ2V2ACw/UsPYVgKWGhZNWS0iEaQiDeSzvAj
A7Fs3XS4bMAXKGsXVeDxqnHC9Yn3OdgwXfNPHY+pL5AjXuOWYnu3cr84PjZ1J/ih5u4uGaN5V8n2
ln0h3DhFjjPoFOFTcHp5iGLDz3x0bcwQvc+lq+v5w7J4AHVx5VyBXe6qwrr0Cs4/8yhLfqQxqRxC
kmr0ccLhTEFPD9j09X0EHaID4WDVnG+j0cbkF+EQWvQ2524IW66my2lBNqE+e45yt2Nr7FFgHKDG
XvEKVce+eFzlb1r4zQdxp1eBcbKBAoidhLs6jZs7zRzKYOCo/WjDbM+7ZceVq8MMBU8efaseqSwa
+ArWPmbHLzS/o2HE8Q7A5XDqg7yEPgkm8Zn8BwFbsLO4coeAOAM80hS3Bi++tC/uelSFgO9YUzrs
rqyiaOOHfq5GslJmDeqNk9QQPsDxAQCpW8Y1k+7dU82j40eChH8R3RB/l3YLsgJcbDQ+6yTtBU8E
Jz+4lWpOCfk02u1NPPzJhb+dE96FlRXpU4pCu8vQtgKQEa3C8diRxUwxyVN2QMtd5L5PWXZJCHxn
VHzzIk1DnJNYmIsYTl1NvbDME0KTJCHUggIsbw1XX2i4Nr5GrLWr2UyIWeg7tQS4Rz4LqRmAZDEL
0JKNvzMD4xuPm9t8VtvUafWmcQOSteFC+C7CdU5ZgIWA4MEI7lv5TUu4ktw61mYsgD8Dw+Ul0A13
lR+HpN2CAqeK5+5LBfcJyp+fUddEZ32gGZnUGvdK9iO0xWzE55ajsyRll+E3Z0+hQI3FfkofR4nR
hd1A3iz+SIM0/lo7ybzrkEVJlViE18o5ST5jypt6nN0aL36Y4wTubOiclr/55/6E/z8ZQb/O9v/a
x3Abdd//yAf69T//zcJAn7z3i4NNwGJiiW3FdHEq/GaE+fVfeUsMS/LQI/ZkYjD4321ONDZ5WmKO
IRClAAgJ+ux+t8IYpveLSf0SrCGh8EQ40vknXhi52BSAJAZFvtTuacR3fjPpQtSAFWThjPjZxjBr
UprEPstnYRBE4QAp6nA7KqoXZ7diajU71e2iAgAolTBvVoxWgX1xYNorz54xI+OErdZRNgfnofaw
QdIWN3ybEgo6cdOVlInRS0TdRtlcykaEnzNZ6Mt/r7zfLFnYV/563f3H/L3+/Ijin+0z/JHf1p4W
2GeEYIpmEexj8/RfnYiW9QtVhFpzuUm8sZBYE7+vPMv8xWUiR8GYx3rw7GW9/r7wcNYoT7GnJ0Kh
yMy51j9Zd3h3/rDsqLTHhst4w8Ry5pl4wf5kwZpDEbLvCwXYzCKi2MY33pCQs9s/fCHX35bx/2DL
eaUHoW3+1/80/5wo5GMsh9/VthSLnM3lz6ubbiaQpgyZt4mfO8eJ+enWzpeEtZyGl0lZ3wY5lIe+
lrwdm3y62nFQHsbETD5s2hKoJe2DeNOSlD70OuFpn7ZUitV+9Rtf7S8ziHyrf/42yOTxeyiNO07q
5a/xh+BjRMdPI5NcbrWyGoz55LzpIPKCGwKC3wNYDJcI0/WmxfT0m53xLz/ZXL6Bf93/v14IbaJl
e8rSltbqTx+dA8qLJjeRsPWS9GEA9vjS0sm4jRRj6Llz2NARov7I/ADlIRTtSxGHzYvVcZjH0bsF
ajMd//6i/ZuloSWTXYUVkOW2PBf/+GXQUIw5sMvN7VTLTmP/F8kupcXs6z//GE8z8VvW37Lmf/6Y
qjHbzGracVuEWY36yvBHa1wn/xefwv0Cf438rFTcnn/8yxR2yTgCZOc2Sme8tWGJ21f4n3//If9m
ldtaCSFslpBt2X+yovlVAj6MbqVtGvmkLm0xbaaegIxs7GCjZr/lVGql27//0OX7+Wnh8ATB/qao
YbV5h5nLZfzDmpWq8fO29yVSx7BEH6Pr7EpG5l4evEOmgY8NwnXXYNhl51/oL3//6f/HIlk+nSeI
5/KteqQ7f/70eWaH1NCEurX79Kq9wrnaft89/P2HqD/h87g7LEs6/HiF19CxeVf+/DFQQwfuxgZC
UmFMm0GHwyW2g/iE9JUim3Hoe/O9iQM9PoJLPahgP8vM4hkzp2BYm++eHNv3UtBLtK6AEuMN6SG8
BvDgDoTjhpuQhocTg3RU9Cjp5XIOBKE+YzOCUhbf51TH0w0+d6Q74cdh8klo7nCzRnOOoOVu22t7
Ib1Jq0drD0T33C3VqHWr5E1T6/R+0fbXlKbZb/QJzPs4phvZt9L4h1NZxhPTh4nYG73q9KTb0EV4
KG/jioo/6jHyS1rHmMKniQ7ZsgZNVKXfmY6W3zsdc5AdOV8xq5xodwEAJCH/3mZjQT8tSrFzI4bU
wzVrg9JoezV/m60UxYg/fQqZoz3TDKKQ1oxowtofkA4O+KZgBZal+dZRHgOmNX/pnbYG41yl/Dej
5ZzjLAKaY7e4JJ1gGQWTF15RWsRxq2lK2qUZQnnp1L/Y4CwWH4W3MebUuiViQz1cCg/pIzCJyFp1
Q7SzJ/Wdrksrmrf10BUPYI/714Ya221aAXYFb6D1JrLHg2t3wYqwKxr7VFZHhATUqJbuXMcyoMMW
2gCyxSUEvTW+hkXdb21VW3tdjsGh5CG+4i1tHmujIH1Ef9VmHtyelpOO8Ru/6EM5ifeQi3N1HbWb
Z0XhiG201xhBCu2xtbetKPpDYSVAo/CP+b3/OHXGAw3e07ESJC45BKKmFLuZsqhzp01inUt4RGRo
/n5pHWCaScTvpDu3I9AleEU9MzF9aKdkPMUxDlajKpp3p2sPyvahFnWsoNJfZTnWHrag626IgJfD
OEvETUcKjYhMu/TFX9GKH2I7BrwcRCXD4sC72rWbHQvDIvtXpDdhkdyaOUl3x1H9wRKSTM+hiIuv
rUrPjdF9yQNOz8FEk6TIX3WpAAcGfGOpDaLezHS/kQxmV1joprW2JUPRxKSoNyD2uY1q8Pb92ODy
Q/zW0LXg5QCTtuRjoS3vgAVMHLzOC8ARzd0OWhpxqvbeJdi/9DQ2myRUd8KNbwlCStBWVraNnZz+
hQQXwkrWcXNLKgnTmukdGwBHNCTL+aGhL/0YVr1/9evkc3TtZg96p6e3Key3lIKOp9nqDDKQNSPO
3NlGWTZdkFBhqOC9g2PY9IemUDdTNRwgYbw1QhQHN8pfcyhTmGz1HSGXe4Mx2bPH1PkqU+G99Xg6
YSGnd4xZvWue0bcXwcvbmOSFt7Luv+kK9poiKCJ1ebWDcZ8n0Te/o7CjwVu6QcxoNr2hqeiag+dC
WudCj9SBJHxpnvlOWybhKTl9cJpeqn5dJJryYMIdQ5QFnODicJLtY4t5kiP/XG9h0nNrWVb2lUKo
PbLcTVABMU/QKkycVy8GM2zDdRnOD+G8SVPjYA3OfNuMBhXWiqxx7lGprGI13U1s+lblQPELqyom
eczSalvf2I128+kvHVuZHe4HL3zHuHJXFPULOOjqYju0ZxhZww26PAQnfaQRNFl7yRjvpwj/UeV4
kARBC5W2Qa5vujfn9GhWs94VBtVC/fTr7ZReR1HQdxnTstBTk+qGHg/wxtk3dXsaqvgTqsupcyii
10FHGUc2ffQVlP3ZYhJacomLssPqAqg3aaY3mi1uO6SObTVQySNq7W8tlVufdiaAAoFVPUYifM6b
+HUaILn8/buKveKfX8gWCAvJdlexAzB5M//8riIfI5h/OEsw05inXdoNZb4TY89YlkOe8R2dMUjx
bteT3R09m9ZKmqOpvkW+kLCmx7YNH6IoYy1QYGMGmzQris8Bje3DT9lD7/AM59sBms9TB0jvR0CX
j7U2IVmJQ5NWEza1ppvep8gLP41ohpnWkENlU5UHtBYGnV7I/G32AfjD6LZwaPTXfGLLHZUpms6Q
Gea4mR03+0GNZ/LRoSAGeEHclg+O57Iiax6D75sCpzF2YJqyT5YcVQSGqK9CB0wEZR/iRZiY2l1B
bRXzOqMvFO1OdPHKzEiPn4DEkYGb5pBxm0uOPdswWExusQO6D/gD5njvQvwvjyMQ5g+ARcg/TmfP
H0QDIdnjvojm+1DQwUqaFnV9UyxEEXBFQ+UswEOsXgFbMfobiHA6aLd+8RXgTwXNoodZtRnqnIeZ
5bfZnWvFI/WpANieNWARnMmyTa6IMoo3iu4bvkzDHd1VkNIlZtC16nBkGWFmlERbED59oQdqRwbX
Jqgq+gdlF062wc1pUcIqQdetOHcxZctEiJAP5SC7RDKGKG/Q1sdMUVIQcVLCGbxtrQZ7XGcCkiKT
EPDYqyGPk5eRMoJwE3W9l2yMtmBmTrMhJS7k6ZjTuR3miRvPGT2kf936B8cOtElxbOKgY3fWSBYu
Bg5/IOSbBitPpo7eYAykfsgmkvdNO5SwYowMaCNkylZ4G9Tl6DvsER7vWZ+i8pbojis3TXM2B+HC
JkVtFjj1xVBmvLZx8QOIxaV34J/+HTFQAvqCbFVtO8mr4taejSw5O7p2/XFF8LgxTylcyJwQmRhr
/8iyKKilakZ6L41ARkSDZT9/AR9vLPPwyn8xGtQ2nGlAnrfEL6xTbFdWTYjUBGHSgXtldwTjWW3b
bOye63xpwigcf3wc+mopouRtUK4qPUjMPayDe5gVIt0ESZApYkZh265LnWDDBP1lbst6liSeRSBG
HH92zQN96RhkZOYGJasrqR/tImpfQ3BX9zYezld+JOiNJIyTrx2HtQ/opwytp0pfWfLMfHsjWojP
0hmLjQji/m5SFTIOlHLSHmZXezhMbIsug0pq7LYxlL4VOFH8Fjw4IwabLbZ2Lgbuy6iDNbdJob19
bSLNw83wO3yIZIaHkMYXs4YViXnnIQqcGu6XgbsdVA/y1o5HuEMfZRnELwamD+YEUd1FnCnn/kyl
RvxhNJCoKciTvMIsMgx0PFRwGEzaPsf1VJpjv03NqndXBQ4/ZhgBpFC8Z21y55jdkiU3qOJZttbn
PHFKxftsgGhVDW04rzLXg7tB+5p/oaNrYpI4tBZeqaBx34mAgxfgXsH3ThNefwc1cqhXTgSmbd+0
GR4GywcFh6dXea+zcOL0Blea7E64GUGddrMdIjCTeJckG2DosTFxPzRC+zPMD0nYwkwFEcghV+2O
x4T+kk0xFr2+yMpkzxxu5gHWkTiWLeERRNzJ+ZZO/8nemfXIbaxb9q8c9DsNMhjBAWhcoJM5VmbN
s16IKqnEeZ7563ux7HuvVJZLOA8NNBr9Zhm2mCSDMXzf3mvTrRu1eiJUbi60C/Ip/EdAAMI6cxkd
2GJ5YWRSKOT3Z6OMsQHMY9BxWIhGJiLMmuOwz43aVWsFAxFuRy6ny3EQTePRZfQJOWj9FC1fD0ih
z/lmaP7Zc+ZNGOd1BD7aPEO6iMpvzK8SW37JsXHdGpXurBo3krem6oNwM9E5u5oH0LCXGLeMakeu
tH9BfVk6npkmEX5ZEeMu0nP2n8hTFg19SWXjzlWRvEsHU4uwXFdOtA4BFpUrZVfDpVVN9auLmp2e
NAmcQCmmdr7mlBE/+cESAFH0yryU0hdkD8xG8GoxRA4kSnF4qBxU7Z47DJRNUDjWudcskxW6IYeI
FkPU9QO+AmBMlZIAakfOWjWtw0GP8ZSEw2tYlFqG3EuTam2XolmTlUSSqaWN7k1ezKbplVYlWI5c
S5yGtKyuwaKEX0uplbf9xMHF8528efExqRyyxAGPgiS1cbwxV33r1dzZszaGMzyCNsZzizyjvIc9
0Iab3kjJr8wHfsZhKgeM/2bcKbUzCNT5KirC63RBzuXKhP981cInenOV1pF+I9AvE1QYDDunCFg5
89JUX3DUFu2mQi70mDHzg1LSq57ohNpBv587/kxOsVFbX+YuKG+6AU4ecQ8FjQlM+RUtEyTrUFyh
KKHcngyWJjuP6AsN5D146eQzjw1mM/c7er3JPcnNzUCLdiwhTFIcu4xaTqw1aQSsA8iDUc7lOo3C
MukgZfRGh/Q3YPsyHxIcly9mQG5wMOgRXwDcCEIGyTFaZXYU3tOsC9haWUkKtsIh7Y5vxDQy7Jga
vp6kQwntJbNDF20uKR/BpXHnTTWFw52INHoyRTMXNwgTl4G1nGVc4dwhqB1uWqszx3XsZNnVAPCW
/QYLK0BaW8OFBIEhZsGL0vQ17F28CwVxMd26burmIcEadAkBXppebZNTRoMf+t8K9BNYOxjZ6bWo
Exu607gIK1zUPZxhAr9mKh3DBf0qaAln9pw8tn3LWWaEwQ2BROtlgCujT6tdjownvLOyFGVlF4fP
WmZYI7wSrT9C1UvVcdCd6iKhWHFTj7mIN0L4CNEL5rPQSzuZ+luIxQrF6pgSOIVLz7lluUBfB86s
MT3Npgi2jayhRcKtdRikyVf0VwbwgJdxHFAF57h1nEcORlGz9h2iAe4b3xT5QUVNcGYTIvTciyJO
PJMFafRCFshpQ7USqVWsaNjj726tR/ItpTPwdvJ5QPDTgz6Z9YESxGjXzbY1hP+kWslKndEJJ8sN
0MrGZgPRrWiAtcVaVG3PkGYTtzN7lwTSqJiqZ0TDZLHiAp/c83JoZg2tE/7hFX3GRdjm2+IcmMNM
TMqMoo1pn6Csrcm/2M0ZtZ1tLpApIP31ORdEQ/hmR4KFcMhcBk8RhvTfMQCXiNC1GkUxEdnpG84B
JhCRoF9edi+4JAI6dJcS8xbpkXlU/9U+++dC7N9qwGzfTVtasNdoyGAr/Xn7Lix3tAUwm01DDtEd
WC0X+4WKEgxGGCu3RSWNu1JlxinGv4gxra03XVZ2Ff6Gns8ldRsHyEM/HuoSSfVK0e1EiNLohgmN
YTS+xZEzrt/PHEtMR/BW/FVf/xPg97UopzoKwvbDH//j/82Wn1iCMv659XL7Qr/hX6fua/TyY+fv
/f/6q/OHR5mmmnIdl8ByPqaldPhX588y/tBtxpblAh00Kdj+d//FkH9wdDOXUi57Ao6E1D3/6r8Y
5h82sx1NGd2yhCP5hf+GgflDZZMfJkz+jqUzBGyR/qP4ebjVE7t2RJLpOqK+B2Ehcjecz3EpFuGZ
S0P/Kxaw6nYI3fZE7QemyYRcZpdMxTFiWcA8oRD82zhTrvO5InJSZXIG5RqAc2IdPgEYiYnYLqqq
XQk/7C7FWJ/MzJVX4Hvdlxzh1VVA2OKNFkWGFziKQ30zhRlrecuK3nCggQOeTfT8tX7KNy1Vq4fZ
ya/x8QCT0lM/249t8H9uQPdvddvVb/86fymbf227/NtLGxX5//wp4uY/fv7j/x2JN8wr/zyw/1ed
veU/D2r++z+HtLT+sGj86QwbRqdUS9vwzxEtF3boMthNusj0DxVj/b8bikRR0eYD3yCVYUBu+M8B
TUOR8zHROFibmIWX1vO/MaANfWmK/9iR0PkwDGqI9NT58uhdLj2DHzoSWJjaCTJmvEHGF1ETLsM1
lZJ+U84hVF9pBdgxyTSB19Xeo0h2djDiv9AjXcdRch6CLGZdfmBHecAC+WhO1hnAoqONRDypjX2L
BrEoq/0wRMg8zFFuRwkcIsizhwTbxBHPLmoz7K4ZbCqzri0iF6P0C0O+pQDdbO10vibXAXhgbooz
WoyYAIMXI4lo+pELQvWjW3SqMULU8RXmEGEBnHU8bdl34tK4rZx+H8WkxMxd86BNUeDJEg92pWJx
FdYAneDc3bSt2gW0LM+JfndurDjrrod4jj29atMNbghAlzUfJEWATeNrxWVX3DZ+cb/ABkw2r9cC
K+sqhxeHwH+EKuVTr0BBd8BwUWyhtKC6qy33vtHLy8AvFbaz5KLszBbBZ1Bu59FMX5seJiWWF0BE
HS7lrGs8I/fZEWvRYSDgHMenIlqGmv5MqGQv2Bt2Bo4AA0pwGsEUR0wWc7oKumOdAMzxnftGaogw
CaxOmvieFMh6n5m9cS0a8Fku0dqoeTgzTxrSxeeCXOpVPbKrRIK6IobJXusUytvZfiRU/s0UXY+f
BwgZxQhJKCxqOeSkeB12asAPm7FrNMKZIGSsdVmKhGgxM6xy1d2KKGdbnDdBQZ5ufQ/bJF+BVnVX
jt3qT5pltuiu9XvXoagcXkxAmq2kecpLNmwW5zcDRxdU9JPVQo+XGB9WARvEVZzHXjvh0pNDBHeQ
mtMD50j3oqHYttVJCKTWPrzKQjT7XEvv+9q+0VCFz56K56sM5vSmcAAiUCTFKINScNkTnQRFjbXJ
EWipWZGdQbxgSgITsE5OA0GuXZEI+Za7y3Q+skHPrDOzoFjkcOLHN5dc+Dq2TdxoeMS611gHjBs/
EGaJ0xXL/GuYUxjzI4DgwLSslSTN5FKwt+LQk2nbBBzi3h7D/gHiPznYnLs3FUNyWyfJDQo0zauc
NLgycwBTMTtW+mIJqRHW4L9FKSMm8sd7x9LNTRTX5oVJn8mjMUcXGivE2slnsQ8GFCql9KebxXiy
CkCLbsFF5YYHIRhZM62YIytY9ZXdcnLeG1jS5wijNSEUvX+wqVSeE9VIYned3s8szx7zl5fiYg/t
oL2Gm1E+EWY3eqnU03sb6OEqLAwGp0EC1JQ6DBSVebkZZNSsupu+dqpzBZx3PdlVdq3E9Ap1fTh3
ZJGd0Z7A3GfEETazluQJMp+pW9fWjLgfMVi61nO7Oo8UEeYg45v7LpLIcwMRniEqyh8TJdwrRDOc
qCZ6eLjxy4nYH9V9XfID9ghRy9yrY5We4xyfr5kx43VktGj2OGbF94bmG5fEVNn9Ons/vZHGKpYB
Y42A4OPxss2t4QhkIb+x349+6O04BiZuhdUv4ijuESwR1ityL+ZdPwu1odA54AQImasa25dfONVG
Z13J5nmV0O0YwJfMlPLyOiP80KzNlwhexGNtl6m5RVFfbBqnJY1hiik5YPOCIUXa50o6Y3ZorBEx
Z17o7sYYm/Ah67gZJInGqtd17WSlE54m0+fRR3GkzoFDDlcjBbuvjYkVIkrH7jCrqH2NwY+yQW/9
YTt1uXvA1sYMo1XJq+wA+7R2PV8Yo7bEsC52PdxOFtUhMwu3s8LnRCHW6h9ygy+1UVgKvGAGhGJL
4LgE60qAGwUcNzK557Vp1sax7qgiI2MWB70Kx2tzHq2bsdLrowzV8Fa5lFvJQaNKNtWltSIcAWJG
VC7RX0vZwG6xL/LddSTvaPm3qQmrvU4j7lSTGLDNjEEAvqCKpoVxdcwNDVk/U/GFUJrzhMEk3Wg5
cH1qTCQtlYOiZqEtidkizfyXivIhoi2Z9l/igeOrEEELG95orikqDwhz+3TnM8V5oiLgg5Z0uQ2t
ML3X+ds33Wx0B0sNtLPKxN8mrKvUpd+LJ5PByXfKWvWGpd04deApvhCCwWkpM6JonaWqutc4znr0
s+kcUarmLyfJKsQgqZe5dWqpvJ/7jUYLKHMnDCZWLpzDhBzfc+kurUKB2UuFLQJhah90lZB30rik
nUnDIVx3FGsBJszNqUio8ZV9aB31wu4eHcKyrgOlJ9cA5l4IJDa2MPbgyaTwQ7BZ5NuRmKh1U2oG
AtvCfoIA0bxOWhTfBaYzEUshxBG2EH87FX0ouONQbjtLwYEihZJvH83uvtJVuUUnnhKf0YFnmfvh
Ar7NvQIlg2UM8mUJphFDjcyu2RLZ6zYeht1oy3ZdZMx2adlXp6SjH+gncG3Id7X3ej5TZyDKee+E
ttgG8MS/TNhgPYAw2O7M1tmaGngAJ5i+y8zITp1A8W7W7rU2Zv290iwqbk2zHc1hYxTtM5FKw6qc
3JCXsSXdeDzQBDnUZn8bROaGKnCI8VDHa+K81ng4KTCuE99eg5x4LUb7bMxA+qHzXsu2EbQrjDVm
CxDHGTR/GSxa5koA7qmFAz9S7cLeesJUO64Kq/fP+fHwdLunZrH3yJGMnG5poZcifeubObnJhR8/
tCM2qI5Cw5Nv2TwwLb/MJgscSGyY58k06Oh9ZPTojL17M6HdxrdBCb6wBtcDrQRDBUnvGXuIG0mV
NhnYb0XK3FljvjFs6JroDy4zGW6z2vGQUpArPgAfAdW4TS3txspqfzVW8ibU5PMEy/FJoeLIOCKf
FJ3/PUqrfdntTV8QRdNsJVrlQ+rgSTOd2cunId22+EYdmkgHvHbftSoDlsuCXOVIcvUuMOFY+LBK
GriQMt7LtkcFY9E6LSTqeKsiJtnJqjuOgOXe1mw2EYm/SciHxhgHEGOq3hy+W+RIN2N229kDeYTW
M8b5Db34CzxP4IOsANnchFxe7Tr321hMN3WdZEvbkWIFk/66x21X1cNF6JQXHZuuLgJxMej9VcNK
msQ9qFZKpaytu7bCmGWa48bqhL2OYMMdYTRuEx2rpWjceyrClPPs6bveUFrsLWjBVS/HtcCAyA41
RgtOCwFW1s7prU3OLvqMGvEaiM/3CtC6ksNt2dOapL9cVhfSFNtSjd/hh9x3ILDXEB9m9ka0SYLg
3WBARFLmg28oS4+ISsLaLKumOiPcnYpQF7H2aU96a0Q7IoZYbhoEN7m1g9a/Ju3WXMkgmfeaPisA
9PaxbLoBp65/XQg09MSd6fquHRQ5MRK4QmQUl4Fy8jPV8LjyEjd2NMkjIeEL4p8JHVKjRhKvmOAz
bowqvZuJTySnqZhuAfX2DPiOzVsYnFIbehMV/Z2rR9/bMaEQJXrrgEaELk5Kg9keclgDozGwdFjz
Y+COlKvpLZ6DbwL6NXMOMS2HLKLY2bduYB9Vn8F/SRyteBxqzOHBmA0HWlmIhWQ/45nqzENR1/Wu
rnPNY+z697oP4apPXfuyg67hxQ45hjXB92tXjBTMInx0ZWWS9VcWSzriwoUtwktbLzB+pK24MrBf
n5u2y8G366obP1fhk2R524pWn4/0aAGWkxyR4SfTWdNyoOJwZqpyI3pIM6WLUZ4m1Uyp3O690fQl
G2nspXLAAACoVXqyZjPaGPh3gX7E/dsAxWGhduAmruaraq5oyVNwNC4KF+exTWjlGS1UAzYR2Muy
yoFkDLp4BMmSnLD6xFc5e6y1kbftRYlfcdNqmJlKRRHaBiS8EmaqPTEFOF+6JFFHbCUBnFHZHYH4
420QJvFqU/Liw2P3rGzx39mVtg8quN2q/ZYFGBIIlfa60nhwiDWIw2hjC6i+EWl81pkzf/dRDKI6
/S70aMDnVOGDJU7BhjRa0xAVcXDuCybiBCZBXPg7BxxAojl3bda/sdtuDgUI6ZUth+da+tG2jtvL
MLmajHlvWOyn+mLaZUD3+UynhOxDP+539QB8yXdm5+C79IybmnW1H+hdWR3AUoNUHdFWV2hUW3MD
Oz7dWHUw7Bch0lORRigaUGlviMhB4jSqqzqCUGZLCoxg3NmMh4V21/tpDG7UsYJvOriZTde0uKgt
sqvYhSclJ5jM3pAhkF5HXWhdRlp/pxD6mKtaMw25qoVZPXcCntcqa8fS80FHv9KcbDZuroPPjZrq
qdFcSCxm4ee7shmjXdp09QaGwfAmMo3zc176jINpaE7IqzC0lso/Bz46bhdG/kOZ2OlJVMV9osft
LfVZYtAMGlekaI0NGZouiwXeirOuGTj/GZYZ4yH1XQ7mk7QnKurI8CjNS/0lajqdkNgQ4kVllJCN
HL3YkqbgfB8diUqzQ4LPbVnRPrGzZlcvvXJVJvGOpKn6lAN4X42q7HbA8/KD3YbFg8b5dmXEhX0L
r7yl8t33+6Rv+11L2Oo2jnx/X8EfeoUnFRyDXK9vBIEu9CClcaQHENZnvcrSnbVoy4xFZZYserNq
sJ4wb+4wi/PYdBNvp6IHtSh7nE3lxsNTX1gFvY1ipiC8aNrMetG3DQY6pGQRvc3v+jcaFOYFfFv2
54s8TmG3f2yYKbZajXiujXt/678r6rI+7+kUUJPXWjaTKbEXxLNFMJ3moayJQ0wfwQT2yxdqPGu4
zDPsLNTsNOgrjVf/qexbRH4QBsuzaRH+hQ7k8yUN2FjpLaZXAMj2MZsVakGaJNpFv0gI0VXLaYPm
0D/LxvTcmuzyDb/jm1zEh/NimE/eBYmLNDFaRIo0+mKsCgLl4pziX48WOSOQQO2OtmX8PVrEjrod
zLvcd9QzYgsWA61NrwkxFEehN9GmWyST8bt6sntXUoaLqJLXjb7SX6SW7rvq0l0EmNm7FhO+c3xt
vSs0yXfeUDlCtQlahXrTIuVMFlFnMbZqD9wdWey75rN413/yoNovoSjfKGCKq2rRikrpVucgcWn6
LkrS+F1UmiNJZCCgNCWnc1q70/Qigvm5V/4VzVEmS604tmmznrCU/akh+v/1/P8hqEj+c9Vz9ZIH
6cu3tyb8qZrP//Nn5dMVfwAbRQnMIky5niPAf1Y+HecPHaaoJOJbt4WwFDrkvyqfgnIphi12pobD
vgaHz39VPoXxh0GRFN0nLgj5bu/5Nyqfi9T5ByH24tZYVNjsswxqnn+r5GeBgDGgudF+jgu5pfQT
4xY1bc8ipWQXmNBQfng2fzV9fjRVLI2oH69n6zQo8ApQZYUXjEXp5zJrbhrMKnke7Gmvj540Gv+O
hOLsMJG+dg7eWmd1xkr++UUXnfzHi1J2NozFSOXCGf/5oqJxhq4vZLBvK6WdmjQJWfktIm74x9/c
3wdhO80anSoyDhXcMYsJYWnU/VBGJt9umktL4GIHznNyZ6mtkQCRqqonyRaTPc7Y1mZBWP4pdPTh
/vM7/XB5UrRI0kLCoWNzoEf0sYqtUKtCSSB8MGnZGg4pucttMWtXgvY3Ql/yQ1bsYCSRs071ik60
2X1+fePDo+YHCBPZhqRtZaP/kR+sOcnAVNNZRrX3u+UlJ6O4ByUbfUmw3K7DCbksk3Yoj6WosJ5W
3Q4kBnj/YBQU1fq2MW5tqxt3jtENT8Nkpn81aX5qOv44/j6M9/ffJ/hwXCmUSYP3w++LCkUSRKpX
+4ok2lWKK33dqNHaO2k/btqlvPmbB7LYJ34Ye8sFHbx4BmY5HFVSfRjwWt3i5m27Zo+aHCqiRHdk
rLgzC1qJX3CQLKr4Jgbohn7e32SOAMWedPZ0GoskaX9ju8De9/OvUZJF/n3GwT5lyI+fH7N+US+y
xT2iAkn9ow7cYgWdrzmrhIET3KzDGOILWtyoK79ZNDJ3zWDNmyadJAVh3wlvsIToX6gpExSL1544
HFim8iFou/JQL0VF4F+2wSa+NTg1DQ4fXMH8cspg8x+IFx2oGVFDorRQ+Ev4o/7l8wduLm/wxwe+
3CLCOYO3vHyHH7/Asm0NDF849xUFY2M151Vjrtu2HO9TEgm8wi7Hh8JdYhUmMhIv9BSnPPEmwanu
sE+xBrcHGH/Na28o7QoyUHqbqk7/MkISWNAUKSFKRvnsAJU72E0XfzMNQj6KuRUv3awhPx+pqulQ
F3vzQVKIZ6edz7BLsh7scuCmt5/f7tKW+tvdLv5LdqOYwBbL3Y/zjdYPPge9MN3Pi8TY6pZ0JRLj
vc+v8vGr4Zka+tI0M8j8odn1we7koNDpRn7XnkNa8KQtlTO/bQ59Pas3Z2Ejfn65j5PI++Vw6CwT
GTX0d9vpD5OoPSJnIe8+hbRQBOe4g874YSOH3rH/s2f7j9PBL74HFoZliWXIWLZYfskPV8pGkqjM
pkn3KH6Cc+A4431s6entrFXNWWdG6W1mQID9/PY+TtLL7S1OK8k0xBS08O1/vCiOQ1dP2xz8AfWh
V2p8DifWpOJLxFNjmFC6LPNhAkLznLRL6aFW2u9e6K+eMA1VzJi4GTBCLS/8h/vWhuUQrS9nMnKh
2fvqBeOmyxFQCkoof1ps//Eh/2L08CYXKD8SN8QpHy7WE1tCxHFQ70vNTm9lNDDTRoO9K9htrMK0
bb9+/nwXucXHj8I0DYFjjh4xD/jDR1EoPY4qNyv2elXNsyfpFEGbswuEWrIteiitWjJfGUTTrUMt
9gN4ZU50ojdI2aQPIyc+FDRPztEZNK+dVXevmSghMhBXD9Q4srSTL9vy+fMf/cs3QoCBdJmZQeN+
6D/TTU4sQcltT3dWcdZnZ+LbaX50kcrffX6pXw16TuEu9l3Q+PAMfn75uRNV5DZBz2lJ4Do3RGOc
d804QHqunDOIYvkxNHtr//lFf3F/OOQWQxyacstWy4/6YcTNg6wSkVMpGXE1bG0z9885plv7XPna
6fNL/eL7wtuOPZOLmRiVP77+kLTrGcgpQPEhJGbGiuNTZs7OppdVc921xnQAi9rS0e8KdRqcLPjN
gP/VvXJ1DPquyU7so5mi02d70HB57TPyDSlmcIfGVLqXIEXc35iUfzXUES4Qy8rB2/7b1pYNOuzV
cM72kjXrbMyhYDQWgDp8Y7P5EGBHidcO/Y4zolZ+90p/8ZyRZICPsLk4I/fDOKocCHlqsMp9VOn9
zqQQdRNWdAhQQmA6jueJuSsaxEjucI02jMoJu63PX/WvhjIRCspWqDZIf/3wqufGgSHnqHIvQx0x
PwXfw9D6+oZi0TUJMQZpSiL93Z7uF6+XGVMJdhjoqUC8/zyUF6e4XjVMnkEs3QsfhxylOAwGCEAt
P95+fofLQ/ywwOMyFrbO9tEiPeTD5FlyQnJw6NI8Yq92EWX1fd/8dpf6i4uI5WBm2AhqBK7+n+8o
o90KlCVkRgjQTK9AR7oQvwMqLJ/fzC+enNBZdwQjlrv6+ORSqlrICzHNj5ghHpKIxhM6cbT6fWLm
5W/Gxi8+DcFayknKdjlHfzyK1AXFTSS1AM65Y/Jf3UisXZ0d7Uwh+ogGVbsi7wHW4aBZKPX+qwJw
9efr+fGU8avnueAw1HKzgDs+rPBazBagHfN6nyYWQdq9fNViVr3PL/KLsW9aymXwG8ib/7aGu0DH
7VG3s32lKYbhzKZhpo55FrQDcQRJheM3coPfbV5+sZjzrWN5585Yqj4eoGYZIkpeBHSwnOUDaYHa
lUOf7M4xi3gfW9nvvvCl2PLxAwAG4iw5y1Isisefx2aACz9LZ6vYx6aJYQfHDbmtcaSF3/kY7Hsm
BhdDhesO93Pp+FduPrikQoCRXnJ04+p7KY30dogFp4A6n+wdYgoTu8MQvioZsfdPVDuYHtsCujNO
5QK7w6G5LyrR3LFxKR8/f2m/+ALgMSz8ZNZe6jcfJizT0ptW5tg2RYmCG7C2Za5tABaPtC/7y3/7
WsvEyMIgeFecPX9+crZwSrqBCZtbSwtwYgzzdq416pJLLeLfvxR8D+Yn2tLs3JeX+MPqPqERIyhl
SvfvFY8GBKqnA9teSz+M959fail9fRgQFM8FZYaFV0Cw+IdHSMKCNuijz8c1BpyoW8tE9G1Y5c6o
U/1L3sJ3BpalivmyTScWn25yrG8YGtLbRhtysE+Ms6vJ6edTa5fZPSBDZH68EtzNhVa8fv5rxbIY
/Dx/S+YgdtqU65j0rA8voZJToybAo3sq/cGRUNnyJcWkeKJ9EeIbiKLgtdPD+g6NakC/B5i1V9QC
LYIdVth5JYnKht5e10WLDA5+7w1Zn/0aI3tzRgSMcz04+bijiYQIwLey4wB06zeTNgeun6dS6gVs
pUA1KMXJWvHUP8xncVP3SSLSEvexRnTKUHfPPhSObNFkYKgjs4KWBWl02evAfoBHngQYecjpBQtO
ZS9zV9XoOFBlS7Mi3w9D/ujVjhs6Xuho8iF0InyxgxSF6xWFZWe7yDbLTTHNbFxGmY4AdVEB+dtW
Av9FSxgHZCZMSf0SSgeIeKIvwQoc3DC3SNQ2EuzoMUk0+1pPwvysokd9PskRgUFfV6GnSPG+jGFc
IyRq7Gr2asz/ww7bV/GqQoC768K3onVr04BzJlwW3RzbZ76b2PcGHfnFoojaThYu3vdx7wuj2YyV
ASiD6np6G6WwvuD1gyho47R/s5v5Zk7y77pRkCQ02fMmhKUVTYnbedhUMUrhtX7BVagdlsBj0J2F
fZEKbeb++/IOL9Y3lyCGc4Jd8co2OiBzSfXxPjQVQjCTeO6DcJv+vHK0udsR90GDL4/TyyCsUjRS
E69jyH3triqm6GkS+PVQLMKkCdW45EE2cDJBcoPCgwHSnlSUundRZfqXOY13xqvM4TM4IJi8skW0
2ZaNmjcaDPZ1TBgiGd52354jk1ryTjufoJTKJMm5pwfhjeXwBd6zemUgFBguVTY914hxDk1c4eLl
FJLsCJVHyuPUltrkJBzfsGtO0bym/TNzZ/bVGFvwfjpM1TRLywcQUUCcVQdc5x3iTGQiqR/OEL5k
0r9t7P7BzdIMmLecXbkVEvbdKkYde9kMmb2Kx9StV/M0d/0KpxceqDRKi22oY7UbEegQzS0kOe56
caVVeXOKWMEf4TOD7K396MyheX/QzJwon0w655ObYUoi2tl5tqRGxkuz6Ek0C8Tc0D/ZJVxnOsPh
Gfbwb3Hdq63fjuY+o6mINMS5lWPxYrdttieCU7tt+6S+U8C9983MIbQTxWiuijrrLzICmhJ0ima4
aQyrJ0KoEq8cWZpr0PrVinio5IxSnjgElbWo9gxtM3OSPel+uCGc4m72+3jdoY09o16Luc0CLr7O
Y0F0hYHNpgB/tIkan/CoIhmxIseWG4VbcHzT1jcqkJgEqQL0Dylnr4K277pNq49lhS4t5QTlTERH
kvMNDJNFbGe0mvM6VlHCUYcEHvAis5eMPrqmHJZ1OTvYiec0OHUzwhrbDvvzEGEK2H7SMtfBYnJH
MTLhh8Y0eDSl0Lw8wnNp9Mr50g8xkzVtf+xqHcJgxrhxyOp4sav0pvaA7+ccter8WNOt341jZLwR
8Zx/9wMV3Gu6VbzO1bWPlYl1nplzZ7hdQNa2jC/H2S9PuNVCKARZG9keJ57CU1bFn+0BkQriGsKL
hvICY4b+WtbRuM8Bvp8Ns6bfYPgJvnSGJjZ9SjOXYOX5TPZk2Lq1YhkcSqO/qdpevNFnxxdL9XXd
6GO7Vbl4bHSTKrmWVzQj6rGd6ciH+nRMaOyHOBlLHlcBJcCzysq+9wete5QJx7wA/3u/AVyQZ7iu
9R4zg5i+OuCyabOO7GaSgcRmeqxIblZZDIEEOZ95OYGaI4Esk+N17pMOD47D2Kt8FOvR7vryKjJR
Ca+6atRejXiiua6LkCZlnz2UYegcR5iQXlUz1tbISHANmlAsPAxaZuP1edLuwjyKN/6oRXvJZuZM
EfZ2p6lQkb2rlKkYxKK8UrkZaihS8fStksyX20BvE2NjNFAcV2ogEHTLfsg9jRnucL1D3BYFpXmn
StenOGOCaOfliYpss7LfBUmWfbM4rNz2eARem/w7Oe20GADGvFGbNDc2Qp5kOMG57tduLNV1YzL5
jrZveyGCHC9Ndfu2MjL32Lads7KBkKPgGHom89Cs/BcLN/1lS6o8YT09CTW4NmETKb17soZsPDey
1vJUHx5VHaT7bIx1LyfldmvWRupNSDc9o6qrHZ9tt8US323mWXKvSnQYwXtta2SWPFRTu6wg7CG+
DBZBeqg5B+sWhYGbPKUaxvrEFu3ekOSoMvBLXC7t9Ka0sjvXxlQeJsAyz8qyaZoQaHctSlXvGscu
b1OhAFeTZfqNDN75oSRHY1NV+a4VIr3ubPnQkEgLCn0YoMqMJB+FYpyYvQrfaDxixLhTn+P1s0yl
PO8cFQBt7iwQrclQrkbEQQc1ETi3KqnhksQyEzBXAiklFyk3CKVutOSU9RJo5WTVxVnXKiXQD+oK
LMvYLzl2aXA9y3jRUqPFz7SClQ3nEbZa3Px3YrD1LYHD411daM7OD51+4yiaSGjBLjTZ475DZk+l
O49a53a2C2taU9QkvTa1SK8N7TG7hj1WVl4ptDDaDa3B7rSxzTcghcFWpmajr/OpivDDK+zpZPIY
qzLEe+lPbnkgXrhY8/TTk9S1/US74ZWcMveAZjKmkiFVv7P8AXB9SG74qZ/m5lvoV2GIq1QFYEtk
VdIDGTierQMbm8aIDACmRJp/T7XOuCitUN33bq6WzLg+OPVpZKYr8nqBa7oFoeTYE0gXLXKru8Yd
IfazUxQHgY4K/0AkjpPr2KBvrPCinMxlaHfzsc64TbADHI9IpDNWjWWg2pfmS8M5wHO0NPcmrcHG
CKY1WQ8WaAX8/tmNjq1wI1VY0o8tq/nIhPUWmm6+mdmtHJs8qKDu9PlLPwYMeDtYl4XWH9rWdRFf
V/0piGg6wGOBMNPawYY68OQ5I5GLpTSJOxnqR2gmpEbNnfEUNQhVW99+MKBPe05SiRVVJLLAQ902
D9FIytBUZAnuXzfeW3MRboJ+aNfoybR9NEzu2jBy8+SzRRDDUODT4OjoBcx+wPRZ9zU6N0htq/CW
Nlq2i4P6fzN3JjuuK+l2fhXDc16wDZIDTySK6lLZ9xMic+9M9gx2wSD59P50ru8F6npge2agsFGo
U2dnSqIi/matb2WXdUT7wz+emhgxu3NXgu55dEq93hrtojm/wpFB4NUai6PtqWcfN0I0xsCChZcV
qrkER559+ZY5vRGNuk9eYVYOD4aWBfFI0pdxfX2LBr9cDh4eh8jPRX/we53unPKd249TvLFT69m1
ypWyH4DKhgEwjYmVNvklHQR6nSY9QTb/CjK73zgDml0bXtLBaoiOQSmGCN3oUfxQ4PxCsZef09r0
5ynr3xQZbR9+H34P7UKp7XMGEiFy0KWHmLq3PkF9yHvylYtdk9bro1+OCI2SJC5sI3/I1Ip/vKWY
3qfEvG/IM8M2p4SOFCI0ihAa6z4c64sphnDnirHbJV3dn4MQVEomqzBOE72th6I/un6eX2hCYBP4
5JAkzmKhMF3TN9zjKfLs7NF16udqgac+DWN7WhsDI7ObNDehQwAN34Ex6hL3W+EMobab8ebY/EGx
uWvIIfjIG2wwGcVjZPUiIZJtlVG3ZsHOKCC6YCUhqVzUpO3k87CzSVmg0OwvS6Gw3/TjK5QTcrMc
TxFfYWKDMLH/by0rR6tMjGdoxtiZ0a8a4qVY6hWistGRHeNbLYFT2DeA0aThrlGGuBQVudXWKqf9
VBvGHm8Ixoyp9vEUzPXdXHjtn7ZBVOo385OSyT/8GTPOVF6/KZ1Oe03rs7Olfu7C2WbJ03qv12y2
S5+mejeUurykJFpEJlJit1lOldmaR7vSJiGiaMEy2DQHq0uDzVhDQOiMdjit5K//AW5txqMg6zzt
fIozFcwvrgtWh/e/3fqtiykEyxMaW+czr0Bj4bZad9WoecKtpGckIA99XawEqoBJIz+CMClCV5vb
UI/truxBZtm6c+8CInyOVlb9sYZ8fB2Tzj1wok+npCf+08KHtXOJ5vnWpLptRNdk7EGd8nUQSn2h
hpMPIcild3DhGH+8Zk9+t3MedTJEKEV60BThdDImqwkPecMsQbpzu1taZ+Czq64+pWxqfjHw5Sj8
gPAgmc0UY+bcPJh2n92GIutIfuTSNY3E2BmZ6k79QjWdTckU+5Y0Iz6yigRzo6cEhwcS6mDv8J5u
uBwCJBr4t7ph3Bp56e08EveKMrApPvFDGUvVx7UuC7IXw/ZxLivwbDlnoa7LfteyHUceytkj6GHI
kavlRWDnpzENRmMb5mUTW2OHHB+BAZK51IEiRmFPoExRTpcF5fi9LyZxZkbTx4twVp5Tceqx1DRR
6Gh5Z+XXVFUqwINBVXcMSlLflpGOmNzZ9JHMQfxjY6cj8mdRPBMylG0gAB0qY2Aab7YWh0pnknCy
3lQy/zYXU9xWHTpmDIu3U0OBPxnrX5fE4a0PYRekGEGu2rZ/ZQY/XXXN8gDEqYptM0NPmC/GucJE
QeTVrLBgmEK9JJPd3KAJXiJ8iLfjNH2yE8CGOJhvTYnI1FCyihRZahu7FeN2MNGWVrAs6GXH8qGd
JPc2Q3AUfiDoqtbRGwR96kTYSE5j3iV7k0hcvu0ziQRuEr5qC4xBVeR/Sk+vN93AvBJW9+pvySLI
N+40LkTUZvXfidoqHlE1HC1oBfe6kHACbM5c36RY2fQ968dtRxjWpzuVJrb+ytgBbqtfjGFIzsEg
grhM0AhC08GtNiYI2+d0IXxCfIPWWSK15pgQ+8z/LrtWbumbrEOYue6zQk+4aWrRRpaSIdEqNdm1
uah8ro9iBZjHp4UPf4WFl4NVC8Mbq1SYHXxN3Mcwj7cVSMKXGpQhF4pMoql1ypNmF74bxILkHK7L
M56J/SL1cAzdDB17OPVfowICYPbzrazwNZICJDc4k9oHkRIOY1bdq+1isMZuBaF+gbywBnN+CutE
xIWPOLQUOfYe8Gnqpk/k8LSUo96qmv5xq6s5qDbtnJdnJ4GenqbZ72qyYVEob0G5ChMW0VSfzIS5
6mZq2jkmENKOcditUVGD7rMa7LQBcyybIJRNqgZ3WxWqPNieu/7OVKQ3RuJbO72i2c2d8ckhCyVm
xYQsBjlcNFi+/Osk+FqdzhioDvjmMULyCHZjQXJfIA9A0cPp+Obns957bntSZQaAOtU2Etn5Myz7
nywv/Jg4EHnQXr9gkgxNwvF0fZoRwrqbqhXTj4G8qiHdVU4vRbhkb1VQkIvd/Ra9T6/poXm3k6bH
iyswYdlr/ZHKLo/gLqlTP2n3hK54ul/thStEAwze2UiID0lhBdjGiAbbExDtbudrL99mqYyZ2yWP
qebwStK1OuQoeJ+4XXGltk0SFSCftklbzhKemCvjSo58k0ogbRhGuoGCUZbtZ1Lr+aC6MWESRYDM
qHL8caQqnNDkf/cYJU69DpN9iaT6lcm0f7c00LdgbJs3nhOmN1pWIChdU4ZxT3KBSYdO5FCc0WFY
cEJgW2Bjbcnucpe+hFHZETK+89yF3C8r7U0wiUbX6miwl47qmBXcEEm9Iun29LPUcxNLJtVHvyzv
M893djKlBM/WoNq6S1ltixKrkinX8ohmCCZHF7Svay1RXFPMEg1CgwfpCtfIEouxL2ciqJWF2w7a
707l+SMzKzYC6L3HdqEc9P0SGl84i8gRGFBSs6lifoy+TYIh2WOoVLcz6aBbOyNatar9rYUSC3MN
mQEq/5owVDFFxJHVMDGLcTbsulUQzZYA4ly7UJ21EyaEjrj3xHj1TGkwStA7AUGfXOBR5kzGJvAn
Yyd1Mr+xHCHJ1qOTlqbofon8a75wnBQPBWiCLZFMKcr2NttjGnQuiun1eyMA8W9SKm1nU8NL+2nT
1NpfHZNh2+LECa8cLpSjR8ssq6NvWOdUem8gg1CS16ix8069SMsqz5ULNzPELRB5nbvu6jAYPyah
RLBfkivfyYWYhjrJ9fYa29kTsv4yqhzV7Z22UpcZUdqpRZYdZ7abkVjDk7jBPRtE3UB8nV0lw84P
h/zXDvL81pg68ghsDFSCiu+keErPVAYS27sfHgY3Nbb9KNxTXa8mNezovDBSCL/8QNrEkovh4k2z
fx+GKQsbHfIUyoA6XC1NG4uBryztFOY2AoYe1iQX9/PilMQnMNHx0l5dazHvPEArpGgrHfWFnxRb
PJmlbrCZeQ+fzNHJDahQqfibs9VF3D/kRIDZMxdGv9DNUDecEpUOFy5rhN9B4p+7UbTglTBOHpRd
1ser89ve+B3znc4bkvfVz+Sx8CfzeKUovVrMmOJyLYmeTMxMcbROKy0ySpfPPkFhWOSkm0JehObs
I41HfKoJ+Wj84s0MnP7J6t3uNgWsxkVYkBq+nTnJJHlYBlC0MC0J80oL6AupXPi7ezHVabQA0yGK
qPfhNFfznzHDMiQ60rXLxYIzlMhV362G0T/IpLTPVdK0zwVx2VQTzUIvOOHR6DIxnUscZsU2LUaF
W3UNoRqtpWX91SABb6BE1d9mLRjNZ2Iu7qclI7wPc3kubuoRS/Um6GRxgzeXbX/ZEZkU+XNuv7lE
zPwOqoRriOmzOdtFwMWMdD8wSEi1k/tG54qrl477xoR72V16vzHsraU9ceg60/+75ChoV87F33SR
aXCmDhMHy3G5V2fDypKtCq0rFbXsm3MrcNlH+WB0z0aaua9hVY9/zKa9pt4CHwcAN7Ij1RxVn2og
oJAcK35dVZCxlSr0XiQOOK/Eb3S/0CbMTz5kHw5ZHvY7bRsuGXUF6T5sKFOsVySw4GB2DGRAiAvJ
HKalY35f2ockc+ynlqD52wXSY83NmC8N3CqiXrKhZlelzXGgXkK570SZusqCw3R+adYAwWQna3S6
7j+/l5NM3nYgq6yIKTC7j2GZPaJby4k/25ETD389r8TywzvCiJKLR5g345EwSw7L7M8vMgH9utf1
EhLFua7dxhaq7C5p4+O+QuuTDyTkaQQTiYl1zq9ZkxJ6nA1PU9GWVuzWhRuTLdpk4D2d6skxm7Q8
4mPM8u04Bb0TmWVPUvRaNw6ctNBlsmHzrU9U4UD6HVgKcSFkiCbrBT1bGCT12QcT9QRrbdy3qiby
ZfQVb8iwDLylFnKjlPK/tdyYp7SwYhZmVBb1wOqW2Gne7zZlurFNiEV9YqSRvjOGp4MmesKNlaXN
Tzn4w4n5eQFWoqhezbmYSlha7JkAChJL2yzjn0Gr8dYi/PQkvELl55B17y0DWf564Bs46a4by2AM
eU7p6BN88TyYWwT6CPFC1X4A5k4uYYE3i0xT5FndVByCRLDGbfwl/baMtLjBQYamYUITPO16weAJ
gDYN0q5kaDltWzOEU2XCrHzy6xaIZw7mtI4w3fM0psSE/jWHgP/aO0mOOdpxXpkIQBMjGbfnsKgI
FpSh1z0Xuhn/YLqxfUZ0DlGENrJMTzrdM1NNg+ZukSLKg5K8VRTO+qU3nf4Nuw9AL6sJXukZBCmN
KelUVRleZC+oDyBlCy75xiD9c+C8Ym1KPZ5A7yUJqk1VXGQFarHBs7fmTKgtHFAT1ISDz2c7M5wt
SUGr0DA6FpxvCJwJywPlBDhV8KGa7y1svwBSAgpAJlg8Wf1UuK8BE/oGC5/DB9EVHksJIhn5MAGi
nKccea6z9EPyiMKCe5dhcH2Xo26NuinILmEVVvfh2CRVbBGSDt5x5ksP6kEyAK2BW6BgWLITAjHv
1elqHoJBtB+VPYq/wsmKmwz6N2PIRXM8mCOqx9FwSb8mOZcIwJVsu4Udg8mXp5JXnUrRAmeOvMoL
nzPcvyxjQ55AEoD5EBrF5igegASARiw8BxAiUJvXdAqt+sCMSr8YgCUOJgKHO4eFAV5qk7Q3zYPL
tZBcMl9UTwvEuecyDDLinr3B/0uzowmOn0a+G/mIBJmCYCXTNTQkldmInG5PHQ0cQ8I1lNuVOeJ7
tUBaOML8socjjpTskauoA33Rl0lxJAG1OPSBn/Y3Kd+PeqtZcXxmFY92yfbqtin5di6eLGOYYZy6
5ZK+s53i7fQte2nu9BAsFB1Zuu5MNkZF/M/iWiFA+8WrJLG+JxPHvcDsjD+0uH6/yZhW3S0Blyzm
yc2Nr2IWjya7Ia7CKjXnPT+EvzQkUaNyCNzY6NDun0YsfKyikmKMi+vJ3HABxERDzjemR0xg2Mj2
kRzrmc2RRQgDRT03UCn4x0yciRYjT/kizKDnPUD3ew9uQnqfZdVXsDSKTDBEZa5+nVDxIc11Ne4l
WApu1boWwXaxC1HdZeM87buxk0fTaCV8csM8jWvGZ8El14otHzBDbsB0AO5n/oyylbw4Tvg8uas8
yA1Rvjqcc14iOUTMznBeaSnNPbHlXeSlRvbY83zfddekMo09ZTdm3nQwSNHdtjM19baWK28SpMd6
PPuTHGDoNg2T1sYIEuO01Ga1bKTkgbNhW7pAqfF42jY7V3LeO4ptkynpPmNdc8PCdA02BSxN8LVk
TRRsTCvkzaPqnufW4rt4BfPcTS0pIbwP4pB0ITGHDtmfke4lZFdv8E6SfQI0oQBZkW213rPL070v
CSpMqcuk91VxoVAlY3Q7tKm+FHU/TDesQrmyRoHIuHFR/1E8FIdwxp6oitmLi9TjUZnY0G7bgM0H
TmfuCzNb9ItrjoK6seeSIvYEfaOzVE8UWgac7yDl4R1J1aU2bcmN2Gq/4sKkOrTPtPHqbukmrJFt
5s6bbBiQ8RezBXN9vFNkrcFfxLspGu4Gw5iRQLezcVJKDydGE7waD8r4sGU0bhxmLMogAf2JM95o
BvLYktFz038Xqv0/OeeeZc1//hX59Y+t6z/Zef+XsLz9j7z9qn+G//pX/Qtb7P8PmNjVnfKfqrro
a/z6bz8N7pvl+vv/j/9+Wb6a+qv/F1Md/8K/m+pwI/wbWhqB6lNYpoMk5T9MddjtLP/q7EFieD1P
r1qV/zDVBf+GFvAqCefORud4per9Lz5eSGRW4ALc89jkYNcT4v8JJ/ZfRXImiSqoUcN/dKkhlqx/
lUNlnmp815WomwPiJCOaULoPXGe2/38S5xDp9b+JDX2Wp8i8CPPyTIEw9V9/mMvsFBlkQ/hhurKO
GVAxrLFhT0AY6rWv70KFqi5WFU6/E7axMd1VPPeMQLOVUGE7N92tzyB/hDHR2o9L5vdvLjTqZVtQ
hf4xtdu/c0m28I5IFYHw1YdLvc2aljuxn5inx8Tr1E7UtW6VR+uk4E77buarLcIY1igWtQuj3sX2
SPco28yKOqLDybrwgYkRkMcXEl+HvMYXu9a+lhPsnW5B89B7I/DqmdalOVRsL0C4NBIkF12ZBG9Q
VsmNyy/zVWcOOhSjb2kGpF6MH35jbaBSqronbBb6h8YLgEJQtIBisBske36qdTNXgLJBTLuA1MZq
joOlFDUge2909sO6ZCpaWUYChAXWSkRmmZmaNG5q5Ui6yv0DOiaER4Y1aFO62oZxazorFQ8hfHf9
3F7jSIHeUX/xmfcIn9r0I4MU4zEpMFzIPGmPxXwo4Ehsi66Z3to86fBS2Zl47k20ORtkaiSOQ6Pp
XwbTHl4JUOt+s7miOu1Xh2glCByEfEvT41fKXGsloXcSkC8IZFg3vj97AMXNdv42cJMBc3cSh1GO
7cJm0aqWdzLXPdNtv68ZbE4Wp3xV90aztQWjA+z6JbWRV7KmyVqz/ts57txv8t5frY0ZDO27oJJ8
9mSnHCAFQZduRVAUl1VgX7ibfOagdFeJoTZBanp/gVqDK1sKX30PfWe+e2bb3S/Lig1eMyjMtkM1
sCKn4lG/PjlXFux6HbJGHZb8CJd+0KcAnJR3XBLHmH+8zrpmuBIZ9DtPhXWsciHRptlWZWxHzx/R
wml7+Vn1Uk2bSXUlhMlxvlrDp16cE2daJdKr4poSxV4Wp1hpQHMGPwsEJJ/moEWTBXUBFakwj8sy
Dn8GLPXVBmo0M/s6CbMwHrlY8H0Rl9KilG4nY4syNkBzWpfOXZdaHftPw1SPIlDF+9gXdn3qTaN4
E7MAW5tMRKluvHoI4Dq3ZGkyCqyLhMjfkp9rW6BStktSqmxvp1iK76EolMRe67aotihzVXtZfQJz
Dl4KFbxx0fZTIgYeAsK8nR+XgVk066vrHIyHunlACSX4soWV/8cvcHntWITyxVUmtQQOHJPlCvoG
VgflTPDJti0gOLLBX1nPelqyCi7mekYR59T625kqQHxzbbAwtMaMHNKlD64CePO6TMp1jvIF5fxf
6djZxQ9oWZaqZnEn2DyA9bjuLyKpUgRfVQ90fhOaFkkiHAOjcWsweL4VmQ9jYw3YH0QABhG5aeFy
bLQW+6Et67lkbzvO8pH2EqlQ1fkJADzDHCjUQ5ByUrAgTYZr3OXgEuaxYJs7M68I3sjEBsne+Mwq
GGR51k1quO6phZH0HNbuGESYUvKViKPOKEgy8YyXUV+1DsSdMoSEBcSeBJHOdGsGiBd2y2gPf4eZ
odxx4XjD+Fia63tSltCs/IXyNApnbbx0lZiTfZixX49TwaIKygG4hZiTcx4PPU/kHAn0T2/8WN5T
SDCyjQz4MXvFh8nEk3EVQ15bEQIRBLp/SDlujJcpk4CYryGx0LtYINc7ijr/LrRCtni97BhiiroG
p5yBTnhAKbSwHGuRhm3g4rsQK5K8nhhsKIJf/Aagw2YxJ/RDnlDE5JoLkSMRNPv8JZAEJtEgt+N3
mJkMrszWIMUR8IMLGFO1g9zOg9ei5PLbb7RqPNejICxhl9USFUzdDazRFx1C21PjwDWTFq1VHcka
55DOKF4/1zJJrN3oqOJS+0z2CDgXxb7QrWvGXT6F1ZHCDDmFH1jrn2Aa5H2z1ESVGJnDOq+vSBmI
Js60NQ4cFJVxfq3x4wLNargBap4NR0Rn8A4E9ku5GTq7dTbOCO+LOl8j27H1/OauSIY3FtbHDx/G
ph0V6PYAUlC4E16VzBzcAxkoUEqoPGaWgjwZSGUm2US8p/VjIOo2jWqOXZuSswA73qZWQcDG7GWf
5RwO73ndgI8fM8i4AEzm6S6FYpcQm5XYX2vOeIMT3xvFPhxDOsqiyKZfbPQDO4Rg9gisGlV9xMdf
OaecwKTw3PDZEfc0W0O985BC34zSKdhpQmqjjQa+z7Str1w/Fp53pafLFEUY0QEt6igL+H+gAlSf
7jq4mHFX0eL5N1rm4Il0Rj8ajJWwgLWombeUmZXvsDuFzpYdgLeiewv5zVdlm4/SKGF9CMnkEkya
Wd7MLSdn1KoZLS6U76TYuhz7+HDhBT44MrTh6yNl+kh9d/ySTWdP50anwJp02wWKOqnqmh3QGY41
jCJ0kzNn7g71S/FqLomJtJ/oBUgpcKyMO5cMieUEUqdBtFclzASJazC+Uzy4GVqNpGbioJFG7ATz
YLXjauivwYBkFHFAl7uVCdedR2VkHsmGRrFc2Xkvdr6tBO/MUCS/QuSOzRxp1Qe37EM+v0p1TwyC
0olYvIFsrM4IKXjIePJA5GiQ8ftV6gnwzsqklmmqJqPKGWy1gGFaKm4ZSrndkNrBxIDZCr4n1Djc
yyFJ18Xg1KekcX3yisv8vLhGYTAPLdhED926/DA2XV5kyXFsyvZbjC4mlv4yDjZQqolWvt8uMug/
EEwYHwOrZIKzarSd/SlzoZe0XpEd0dqYW5X3cbM4c+xKn44V/Tjb9xDOWnUkf2A8KYGCZoP2jn86
1pb54wk4spCrfGQ69j9Yt1T6m5KFmcvaKy1/V69dt4rlUqQ9zX6PIUxUNYlXwgJcCWXBIcVLdwzl
3VgtqbGHrJdcyoKgB2O7wlfdctiLF2fxD7UK78uJZrxKLH+nTOlEDG/ujNY3WTWNRIwL5742vYFx
vqIE2iiiKFaqj4zY4h7zWZCNBi3bKEJ6PCb0dTYnTPEtzjkSTMSju1rla4taZ0Ox0jNwFsT6tH3P
bgtoxQaH0rqbC80zHBDqZIe59Y0Dy9syAZ6dHTggLJog/QAd+eIjqBsOdVbGtctFwcKuoydfYh4u
UsVEZ/H24HZE/wy9SvtWFzkzGrE0tN9qA4HsQNSWtyHvKHnXNqDP2fePCh3CfKhNCsRN6ZnuD3OP
+rYDnnewjGm6Liz++Wi5b6N6RtTu67LfOgq03ZC78CUTw1GXlVypdRPOQ/Ul0jT8HIlJ63zD2cBv
E+zW89sOB/6GzKrk1luJYDcZkKFbIOEPEToALNroA35/Y1+SSheFGt1/m49r7DPdfVjL0TjIFJtR
D8uwXj9DsimeOpWWZzUhbmAdQXpJ3j0W6+j0VILlxAzbLyPsxsBc+6ojVqwBwoAyxQe7tco3ia50
wwA+kkivUeAMtf069NjqqYnQexNzaFyIqCqfndW56Vq18n/0a/p2nAOcoTDWVPea6OqoIE08rHR7
LJEaIY+LWRj71i2jmfVqpCTiD2c0sJx5YkcG4C12HB6oldpknjh4nXVgJAANaLPW3i9DLIjAalwe
9WB9UsDnKeIhG6XXiJhnMNib67ThrSdndiQ3ZTJJhfLVy2zW1QMYBaq7sg1j5RTJYTQ4BJTVtb/e
aCwXtydoW5oJAAoSBEF34sjlxEZhILqAmDQ5IVxIa1RkRvNscgSXjL+brNjQHuiDrLtdEdQwGAfO
l9RADdg6e9h1wFd7ilET3scWbQx8qobjgU0pig5PAOpa7wKVt9sMkfEZn9IjS44HC403efKOuxkc
GGpiqY39lLB0VNabE+anJu3/Dnm1W/UVgMVSbpdbwt0bUxG7i6pOS7Y8k3v7iolhOFvYW9CELGzt
i4+ws4/SWb881/5erEFIAtgNIokw8GycDoEi5hwocy2qnazzfh2tGcAB0CUYCB7UyBN4AbJZ7QJX
69i+bsqRu9J8+ISRJa3FBHsM1jaSvp437Nt8FL2ERzJSUs0N1Z19bMXSxLqSFoKWMp7c+hUjgT5O
ImPUqxZIDSsxlH0/MtqewC+mK2EbI2riDWHp7j6fyLciEu3bZUKZOxnMVxgIdxxJn5k/PQvF/HGb
Zgz9oyVvHNjXDCgvYVOyvh/Qm9WUo8SrVy0+GHeFKIXyqymfVOvfj7n10PTg9UzalGGnujq5zX1x
D+LYiEe7oNTiLOB5c+yf1Vt6diaBGe79sPkc6uHsmwPvdcnXK8zNN4cV0W62k3XrY5g5G5YePxmE
/M39sN8rTBzonhq4ZWl+w3cn2cB7/QgMkHXhdC9FANtsGAlB4ibzvNio5HTubVC8IGSuzdiEpsJV
65Prp+/sIumeusQ5BHah49wywi/llIh3SQFTLEiJJDlWAxoM+gOb11AKn9fVjG/1EN4graAFdoKY
Od3PymWSwQTrh0hI46ha9zStdgctNLin4Eujxmco2wIz9f2RxsuCI8toPOod9yLC8gqSdo8VctQT
Vruf3G8LdmT8T14tTFhgAek1Sr6vJQ5wjBqVqZGBJtaHbWVX32Bw6rQ8zo4vdpUyZmoH6qRzCYAr
XpnyR46TwMhFnY4GNaH5aiqSgRKxH3s+ci8kWBAxVD5orBDwdVtxlmH9kcwzilhf/BkN40RK0N9Q
+Mu5a8e7wAbAB5ozDM+GYT2kYi0u3YK8Ct5NTL8Q925wsAiq2uZ26cNLWfJbO3X2PZ7ETYfKD5VR
ENxRb5O/4lPaFqPxbje8KKGrfhfkWDhKs3pc/NTlKirdd4fijGKvOiSL+Rz4+cO6QHXsDd5J7I3A
wPrO3UqU8WipftNV3wA2Sfc2jo6FqwwAvqcX2vF0PuRLpTdV3tPsCXdmCVujUHZBWgd2q2/QEjpR
s1pvy6iyHfWaRf1qJHAIceMMBwQIZ9TUUOZhUelPmxztLYpAMyJ+CymHVNMxc4oh2U59uuYbpknE
4iG0uKsrs7mpM12/F0ggPtNsWiKi+MoPnib1rga/Y+WT3wcN+Y/NAOI9rcPbFYbF5LZW5A7pOnGI
r/3tUizv8B3rKV5GWTyU9C7YK4LOfKiy6S9RoVEdmutGls6465Ev8Y5mUeekEMTHbxjPaq8t49IC
i4xYc8r3NvMelEbYyAN8A6EDZlwD87kVyAlkWK7vuazWH3t1eCSA6blMEx5cIkTDYeFogtoNEJeI
3iwuZsf8KRUmAF3BFbbHO2emDQ1WspGUFXysROIdfBuzTlYARU78LrbydXxn8zR7dBGiO8kQ9b8l
9yRfFOdOTkjJx0u5pk9jUfDyk/pTq1Zv0ODvh7T+Tvrmfsb6WJR4SRpL3iMC8d7FfGUjm/WbVXXP
jgl0ckZdGyG4/O1wFF68jElZYsNMFdB761z9ZIk5ngzmLRhfQKe3J22576Ux7ifb9faeszAmkQNK
Uo+ndZBXpx18y6KcyzutAuMlXLNbg3VLFDBiAjTde3GnbT6WaQyQj9fSeYQVRms8pyM3lwEO3SMV
0nLoMzLUGGRHJR/U3OVmzPIH54pctlX2Zlqqoqw1g00/lljillMfqINhXT2JLez8KUn5F4rxNlH6
s+6MH6a0amMOJOYFmnKtYcUdGTXRQ4sIcm65qflOM5Sb7M8vFepGIzQaeueWaQNm0nHnVng3hwAx
ejQKDUGdTorYyOC31KzkwmZIEBPn1y0kGujF1+xsmM4wwgMKj/q3u6EP/eLa9FnLG5/cd83WG/jR
vBrXvjH52dBSW38nLfNudBFbJs1UX70TubNZUVKi6WRxF3bIHbEArGFt0aWj7OIrf2BNJuME9Q7H
QZ9mZ9wl3GrGsINNHlFgPZc+yqlIp/6Unol6WB/TyjnCrM9Ib1BhvvWc+ccXnY6NgJcGUeQ26SUi
eHc82t78jOUxsa+DVz+yvAnvlDzUK+/a6njMkZe12U8NmF6k8AROZ929tpVjbKYeKUt/xaX67Ft3
2LiS7RVSV0aFW9oxlBbu2DG9/voNXknp7BAXuNFkJd5zu3JAzdlobd0wdw5ZO6xRkKcmCm2Y1xez
zW86b3qCAh1h/d9LS0XSEcsPQQ/wbUbGFxtUTcEuZdS96evZvL4ofn2P+TKuIMfecSAAzU49KizN
pCvSjNcZBzYL469pksXn0llNs+vrletq5jkrdN8dDMVekICEDDnroKLO9Crmk7V5Ek56alM49KQu
/JoNm06boaFy90s4vg2M6S5emRovqwbcqvvXyZ3+YD/chQkn6bVt5FRaasZ6tgXOLeAzwZSRPPde
8Mh2I0CDYHUsQSXwIhyNJBBmrfqcAoRzoVEyg5gzl9F7Gp4DHdIqjS7zj0T6DGsLhRJuoDdBK70l
ihEApi2+QAuvZ9noXzSFcSOv+jwgPUcVBphhqvGnsVqskrp8JldtP83ybSWvFTPPioK6PZAcuX4t
NuVUjdKgb60SmxHJXXhQ11Ng+i91Vxx7QnHLdnVYzzX2llSRSJcMK43sqk8GEP5MQEKzragH3dZl
Ml++czgwr0utdz7JZWf71h14WCLlaDRnB2o9+XuMtwPtMgIo9vY4nElhQFlUFIjER4f51P9k7zyW
NDfObfsqCs3BQCYSQGJwBuf3prztrgmiu6oL3ns8/V0gj8hmiWSLZ3RvxA3NJHX9Dkh8Zu+1CXgw
8XXOPY1ZPp89GVqnBPH5qcrrd99rWR3iOP+UBj8fekFfX0Q94uBkil7o0swtMX09jt3pIhuaT8DL
AGv2IUaaNNS3WVIOlzlPlXpgZV0xmAFLj4KjFIQCYN2h7HSuZ8YG90U9nTv231cQPSDmpqK7xhty
j82Mu7gCkrsoiYOOZ3nuTXcmZyqr+xvGhNdRE9IlYkfdL7iLJ98137s4PxCdBoXYvJ48Zm5gB5+q
QpprDmC5trvu2So9RF1e9uzq3j3WPdYmjlCTFUWxj2ti6QcMZpPirGnpmEijIww5aI+Bw89hecXw
6PYloyrWb8jBHHRMqFiRqj84VSrpsnGqYDZN7rwKmx+NRIUvcxYHEUzNrq6sW0jf+qy7obp2S3Hq
qjh9zIh9emtqi7gQieYIfm6yi7yqoDckN9MLnS88nnPcqQDS12YxZQgRoGNXTXytSBwkxswE5WZz
CmZl0eYrzHuMcu3Mrq4Nn4JqJxPvTWMepks1Dvaog6vBrAVjU8/bZuxPSGWJUAjh3yAeYBbbSrCn
8Fm6b+e2wCEbj9We4eQTiasDOmTijb0lsNTTw9tUjN6FM8rOZqQZYG5O25esRPS6Fp4mx7bterbh
fr9nTABfd/JJ4Ui/WU6KeGE4eF79dVwSsyunaZ4qfGHJ2tB0MVCBJXBt1egK0YhvmdsQAzWyEpIl
1lyQCSLdNpmeaSEAWjgZ31gVUGvaxmjMEMYNTaaFs9hqCsgmFY/0r5Np4iWLAY2PaHDXQ1dN9yif
AGEJ21ZnBiyM5pD05J+UQ8/tl2b1OjtDAMvWpDZkdG7i06P8G2itECDOw7Gm2eUqmsqdDx99qfQT
1nbEZAx3PP+6dTnUyT4S2X2hc28d5+GXKbGmYAMHAl+IUoQhbDxWRdHaaZutQ94K4qoKWF5FGAJ1
LSECsxlEXGf5fKF4am6mhmKztuv0Xc76UyyEtS58S6/A3L21ZI4zWLXWVkhE5Oy02QNZHuWGpOzo
EMZIyIO5aU8qJL69dyd43HNs7+uQMR/wivYuKOd2g816uBoV4j7aTSKl2yzB2e8HJBIH+XNOF9KI
6KsX6HpTw/INhNgSoMIKdzScK8wh4lB1XLS94edHQWjgSmgww9spFw0TVux9u94p/PsyadRnUZMJ
OERfpjy4TYAObgnPbEhtDQ616ROfzIoU3YIU59GN3kkd7DalP7w6fvEV10O8MwN9j/Kn2JSYGh+C
xg9efBE+sB68Jn3gNo1T5zGZp46M3bnFuFI9sSTkhzTmY15Y1/2ItjtAn1sSySKfi9x6ZvDWbJhv
vs5Yn/mJm71T0Tauokp/CWOkcBXGVx5g+J/sccnBHieejzby0gyS96UY2PqRdMQUp+pesGtVW3Bs
X7NEdN/MsrSrdUeCyTEfxBcd+Qk3L3ANO8IbUg3l3nFyWicvvAg0loYmi4GiQ3Bq4viuZgu4wZUq
6cPl4q4i0sSVCh+2xQ1KWGM3oUB0jKu8b7epa+bnCQcx5oBd0jEJzcyd6pKbDmfMjTt2DBOjOdm5
o3XCokKGlTmAwWJ+1/AdHSn8jn3jXONoS9YtnPwKPmo0Pg2I51e2O3jEaoKNI6+iWOcac2gxKYKp
6xKwN4/0ne0TAwsqZ4mifx/j8M4QkmVApYB1K6q2QN/Rydsr3VOwWY0T7kauk7MojP3oAeB3u3MF
lNxfGz5OBYTUdQwvvn/oEux+Zhsd8dx3mJ5SsOvpqG6jLDy74XyIy7g64NBhVYPA6IRGzCKkbHK3
SZcw5/LZ5ZF9ad1B3BA4podheklZSF+haOfPLoD6YMlGGpOvGSU124XhKWGfgv4+st4G22LJ5bkN
yqqu1CfTraxj4+XI9vujQ8QAMdaF/IQrIMaUaeZQS/WiLSKKIMcryEAB5UWNY9kJP1tBGV4yRhzu
8rKm+/Op0RjmSuIe0ILVd7zX7s1hm4mxr7J3VuhKlI66yb/qNjL0CnwwhYzDrjDfBsgQ2aJPrUeb
UlKWVO7AbsBH6ENIAhlVuAHN+pspknygj1x6eNJco12YkN+dlprGG7b3njt0PE1TkV4Zkm01T2PG
co1Ch1uoBusQfLrV3DTq3S45vRg6fEHHuMQiKfMKeRcUnTIx3Ie2Kk2Dw0JY+2QM3NuRrG+eI06j
vlp1BDDEndzs1WuK/sCajQlOxg1IiAO2anCLa7JY3E2Rq4tSjca5jfLXdibJvLH6ddQVhDs5NjWn
jrLqfpbxs0cs1DpM3XArPfvAIpCnpxVQsJoZGR9kTVO+jjGqcZp/P87LR7z+42cDZdanWo2f50ER
jGVl8Pq9TtqnPJsp4pBGcfb38YSEwInt8LKey6Kk7kJ2sFJ6huqQpAZxbISvE4w2Nv1TM2G+J9Wt
/oRZFH1VVeCAw8sTVKw8lLozCsmQRrKYdjdeiJyYlU6sX9wkyljkpuX8wLfCcTP2TNOJpKKsFSVA
4HXRO/nnqlKMDXs/duhTQ5LeVVG/usvh083jPopxSjcmf86s1DaZ2RdKvDMHEqyZPCqunw29hkEm
VupFb6E5RppjjXyYwB+v7KYzti1q0HVmNeVJJr56ZueEyreZnvO6ya5nwnJ4j0PEiWhZF30cYA8x
Cs2vlLbWSrap/cnOyRqDU9CwcRnnhzIYQwzFZrVBuMfm2+dJRtJK0tz6cRfcdE795Ps5R0nNEhgL
iZNElwpMrLmVyWAfTBF2eyR2XJgVenpH9gLepBcsbOBmJFp5MsOjyaFPJV/M+5GIs7M1GVQww4z1
iD7ssoLnlBKMtm4gER6V5uqL8QkS15UkF0brVgxgE/8BGQmU4WQK52PsVNWlQJxywp24U43CaNlT
R3FYRweZABtaBaJ7dNNSsH8H0WHzdCM6x/gad+JQD+Y7MbjdxjKC27A3awZ6S+6giTV/gyq3fKlH
jMNcvstsInPpNdMuuMdzE2+oUFKsU9K8T4TnY9Q2+uZzYiDlT/PmXEaTvJLcod+wcwefqPU1cnOZ
N3wDYbY3Gwm1O+/hPQyaatTOIoSUvjMUj5jA2k1uJOERtiQohMEgPYW4ZLfVeF8xAjNJmoKrekZZ
JFmY2W12YRisxRRnMSHD3Vx8s9rOWLNC77EdEI0gUqaTVmV3Z9rzfi1QGVOYset22nDXyGR6TDC7
xSsO1nrjj+m0Kedo2NWYZK61q4fXWLLGskM2Q7XnLw07UckBuIavFf5BTCvW8KxjxyL8pxnXKHfD
TwHutGem8vFbJ027u4grd143oRgfUMfYpzgBc7hAiMInn/PsMLr4lqti1HuIw8WjjtQcb2yAC2v0
Owmf3TOrNW+AUJWBqD3UCIwLbrqEsBcyF9lMx7SLzBwMKGjeCw1yPXHETeYdFKMEXUL0nieK3ysH
RLuNLX9eWQAt1tYIqI8UgWTdGVb6npei+9JPaXhIqPVWLhyyq3iABOFPqJdU+2BkrXuJG5zkH6YR
uBhjago9W8RYcvpMLNQnJLRR08bbWWBSRMtrG1dEppD1jnLn0VARC1djGkFCQCnhWTALdEu+aq/G
bgwzlsy+fAr9KEaCJc2G9L5eJteGiCbuewQQZ4qb2aS0G1l/RvPM4yorchKOhtAYTqYa7M/O7C3r
qpqIOZmEyWn052gdhRwfa+Dw6Ll64rwx1Uwz+0EIWOG5zdryvm4KWi49ekiJAzMGOIWs3IA/kc+b
NiBsmf00mmQWoXm4s+nTHceoTmgTInNtNRbVq9N8TctxuA4LMT5OPrdE3gbehQFFb+vgScCtPuhX
Eff9GbjhPK6GLmXFCnRkFSqJE0wyiK5yZsUyeDaHqb2sfaYRQadv0FB4ONiYodGGGhMsjiU+nc8z
e9sAds9FAvYexlC7rFBj8r5jRxaoR8bhKIsA3XjWfKJlq1ftYuGbVMSju3ZOZadYHzKLxFIyXYd+
coflrjpJJkNIxpycoZ26RkS0wSFI2I9vOAo7aejignWLO9Nkeicd8NqYYMeKGmPWw8GoionnD56H
FbM/a+X3tFOCWe66zjsSU+xWbSxmHGsI1y8N/lrkWhJ5Cy3bEyuIZu+bs373tUe0iCoQ5620AcmN
KzwJvoR0PgxRdKpwJ4UPsWrxN3hsVNaJj4xhmfdgLU3JLVmRDc5+pC/tM2vWDLuXKskPnNxxE4Wd
uaP2pAZEZoIFY44ykmAL/xlWBfXVMFoJ7TIKtAfDb8YTsmekA0QZr3h0RTcmyqV9TRbAF/DO0bPj
VMazQCGh1o43e5/Z98ZXpsKwzVlhek/McGmHZN1fhW0gmFmkC5hJtEqEzMjQdUT+YJ0anYrncJTh
HfE5amUocyDTm/nhGyPO+hyIxLlOR+8tN5vHKEL8QFbQtwS1/GFABYd5Ik9XrYmtLBbNk0vyC54n
uXFQlZU7wUYL2YeVfCUm6rFi2cTM17qjHz23XXwBO4u17OJaW3lTQ6PqZKTB6OYtUN59ydj8OENh
6OsovBpcRklu8IaXpX8B2PRmida7idqSpxtmo25jot1jSZZv+zDeKj+e9tgfP1GcuXdzXxkvHsl5
PPiWhERIuhokvpHP5k7H/kOJxH2rpB8c8mamR7EaDRsH0BVIYS5SC2fYtMbTlUDUjr8mRJKeht74
PGfWe8aD6wgfqYS2Mi0l38Nked012TzFuRzskx4RvWFDPg4NgTORtEKEsiGRtvYVrrnq2Z3sswHD
K+rGE3mxDDEmnF4YShDJITsGAYA1DpkQy0j6QFnKC5rRyVrXycTEhFEyg4BRQUcaxJKuZTYH22Mx
4ZXJxRQThDOO2d00hvegs8ZNW3h7UOFE/8Fi5Ub2gWdba8qE/MuohvkmwcqKbv6aZ3r+ljTC/8zB
gn4GwFR8NzAyPcZBWd6SPMQ7lplwCubtQMA8jTdfCqtlkJRYkXujMMlle2bqkuDclMfOkgY5zKck
901aEO6KlUmo6FNnWyBo6tQIH6kW0pNf1O9NYYc7x88MnLtmasWrBZ4dripXTteRW+AEZn71CdFO
fu2MoVArc6hJH+oYf86rLgJ1BjiPppeb3LQv2wrTnaTSuxqsPHmoZLRk4Tk2529WZciEq5HAOVSX
LRMFozpHYbOJ0KcaxSerXHwndmlA2KMzKekh4rm8acvhClzXdq46PHUdksDSGifS0zL7FAxuXV4i
bh7hiXiiHtZyLEIGEQA1ml2gl+dZaPhTywAgxj7RtCmgJQ5V1ldB6vevkTHScGlSrKKvJfP5macH
Vn1+eogV2XtppCQgR3QX9HT9bPY3dui2NZGJVvlYETR7G3N42i9WmRX33hC1jyRfRc0m6MPZ2mWJ
5HfoJxdAPBbButri085vm151BvAAP8/fwLOE6XLkOtE56k3gejKJzP4YJeggdtAUZv+YN6U0t14x
0VXQg2E7VvEI6w/EPoabOh5dD8xG2WYbB21nvjMiR1qYOjyvuMwbJbD0tYkjj/2YYe8JZ/JbLq0x
ZwiWglcg5bgWoX5CGOa8Mes3eNRXquAnqerpAckgKw3yOPHKe2HStN8ynkw8Lw3WbozDADTix+9n
wZDTkdnOmQqpN3XU2/oM0QcLvdFrt3+ZGx7fl2WSpvet1N19lNSs+TVhzUiqfJb8G0XXLc5OGvnT
Fnm7tB7gxZCBhDiC7EVs8a23ngI2RgcChYV3y4iipadgSo9PPGyRzuEu4bYw0IzDqCK2zyYPimS/
Q6SDRL5FlmE/IcUkr0zmi0Yy8YVJspmPvnNTMwM0sYgn08RST9G1WAE5Lesx6LzPDtKe6DIJaGl4
xyp7s4awunQbEZqIXQ017LqAIOYzoWjWexqji0RVoZObwmQ4ym06W84hGdqIS26esBOUzIvSk1fX
P08MIAwh6ZxsOt6ko9mECien3RShUTpEZhm0KwfRn3nIwtqddpphUo23ODGr67HKxLNtkka2mseY
LJgC5BFjjw4Ixh4Ix5SuuYiwC3FSNBocXItXnvoNUakViRKcCkG0Dc6eCHTg2gMTgSIpcgJnUw5z
G72Xdc2IyG0tZFtZ2AzOQ1zEFWNSYUUXadlJZ2VzGchjU5Tg4dg0zejBrSkPUffPWXeOZpWUm5LO
zbnOWSAY12k0T83Bk+lcbgf2pSWHTYHzvBpUYh8QvI5QrqrQauLDYEmCNyPWkAwXyeRF+lRV3nNr
9S5Ga+1YxTmqgoonM+pDBWoLb8AZ4eiAKxVbCWU3Be8n/KsZE7pY4IVM2WtJJgJpovZWFNXt0Usc
myQuF/btarbxMb15GdFHHe1PHatLuKlB/WwRbTR9buH0+SiP6uDCT4IxOiJvnMd7CoCCajz2dbf4
QPuMys1FD74JVObY+BhNe9wZPDPlvucri6/gR3ZcvIZoHZJZnba8KMDEfC2HTogdYeCAOYeoNjDg
FkjiSIsk2uTSKVjx8HhFiLamOsUCUsZTnW4YUwefQw8lMwJItuKPXGbDre+nZQpwpExmGAnoeq/i
OFbThUODOnCcJsELg5McU27hQQuy2sJ977UY1bOua7ekyKrS4jasCPc9JmZtLjNtJJlY6hS/gg1n
FhwrTyMuzQhJFSQHSNqofItYVep+wYEZewyQFv7LqgRaBHGDhFMsIgHrYUw/wZZ9XhZepyFnA0Pi
wu6eyxT0/YZhixxPdUrg811poeTjCcv2keJwRL3LaIc1xKfJASH9WCJ9Gw4xufbppcoVahUbk3W0
61Bh2vwG6F/3Y+aQQozG2sOjrIPmzSa6btw0ZsWG3BjCHphwpBvrGNSlGjaMq4dbxNFjvSXw0bvq
A9WMVwypO+JOBcEYGIVRWn3rh2AszgJ01QNSbpZnfJcUMIbpkBYTBpHv3Q79PKZ7d7ZRW5KkTEHc
R2Ed7hknJdO2hS8A58yqaKWQ4Ldfxg7MBN/sIkKN4Lch+UE/pU914CMq86rWfiopkoLDaBqtw6Dc
JSk7bGpXbXscG/3BLkseYw4Bm/m1RMM/kL5YdFwgPHKdddzW0+cQjStJ6qGZWEgf457Qe8i83c4u
yHM6xUQBqR3cxJTqw7B9gkTwHDDiYFn8jf4UFVTejW25br1SZFvLDOZXB+FuyHMaLOtGtaN+9Ayv
uyykQEqZppWorqZOW/LIdZxEu7YpnC/Kzqx0K+K0aan1UkHaLq30K1/TWLEfTfTXYrKiVwVFB7mw
MuwbZD+Ke5nXmq+9qGn2gzcQdZzaUZReR2mTkTA/qq6DDRykLiLBkR4EtaS07qjIOVX/uXjY/pbX
7zJ6rYumeG8/evRIVPnN7nddfsvv2/rbt/byS/nx//l/oZtv8aX9uZtvFXbtl/x7M9/y//81IU9I
5SgQ5UwJhO3A0B6+Ne1//ZOEPNfWJiWQtGiDcPt9b+ZjVIw4WiIZI39C8I/+x8y3hOeRocN/fk3c
+xsJeahKMND9hvA25JJmpi3L+2CsC5jcKPxg8mA7zAsKXLabyPISiUi9yg5Aq+uTXEAVdY4Ldc38
g3GGIqppWsaton2MUp08Gab9HCo7xsPtlUhZ0nbEB42uX8fA1tzwliCgPmUw4/ZA7ByUYRrqWLkJ
mWR+HkUZvmAuc+60QY6LyyoN0PuighFArooS8OXQMEdtsdUEFzxz7FMDppENl0ssMg7hlpBSxAnE
Npst0wFouogd6BZOdi+Dp0pLfzpYOZ4PurzQh+ksq3onVDndObU9RTeGzCO5NqyKxFijdj1MF/MU
I+F3ptbedGmD9DhSOn9IMhEvfcZ8g9ZwOFkewi/fSuu1qaoUUa2TXzLPSl8APUwnm/SWC/hi0cEZ
CVlGj4kTBCFrsRY4ub76XZPvSC+FiVHPA+VCWFw2YTaegyyFbSTkHneDgpDO2LpyMxSQogWNyZQK
ALZdjfIwDBG6cGoHj5qtVogzKo3Aj1W9Pky2zTIrdSLncxoZxSEJAnUBNKM60180tzRb9xVrqoPv
Bx3+FpNgZnTiLCYYqgTKviQ4cHz12bIz85mmK5U0/QkW8rRNE0M9lNrNr2eb2SybFSjDFnTaTab7
6pnUOftUpehPVogz3eNUGAFKl9LNj1miRtzBvbjW7L0eTbyeO3deHCtFMt/OXJmczUnabDnQonHD
Q765QwrD/F70yyiw8eiyjDGc9/Bxi9VopIrrx6zOVdweoHNBUGJjcWQaT5B8n+AbCEz17FpkD/A8
fTYwkZ2ZE6klpSx49vsOA9DMQb1K+orOtazgn+HkX0OcDA9qSU7EDgm7PXOeY85wOHqhOrhA/tj1
4tBU9GguWhiD5RNszcygDzdsMksBPWh/YKjOh2GeWai3ll0fFoRgKo8ANaPtFGmx92qFhap01HTJ
VMA4W13CbnLuOpamyVRnNHxs0OUBHBCkBhrX7mZwDP8umm1wQbMtePoEfgpka2aZft1NY1BvgzAF
390CmdMMomMLBRQSknMeZuISZuD85NqGq8GmZX156IJAXKS1bT5EnmPM+yhnWEytxWLSdk0l7moo
HC6rJ2LFyMCtYgE1sOmlwb+sAqbrCfTvLLSL01CO4y4PAHZvLKGMWxm4jO+ldPem9fNtN1QmCme7
pVKLy8tIAkjlQxYdE1wBntDFuLe3ENhlB57QZNQPKr40ugHZrDnk55SWDxMQEny2NvxEeNtVRXg9
qb0YO6aw3aJ6Mh5NYeWXab9M54fWvFN2ITmU0OvjpkFZsbJybzg6dm8fLUTV7+7k+beB8LN6M5Wt
fEBE01KZE/QtNqGAC7L10R8UoF/8+rqytQgAdQliqxjzy2RvEBb32pH1dXQ08tNV0xrpDaK76dSl
MZrMOFpk5GPT4IaWll1cz1IYt4Uj3R0THpR8dhg0exNVPOptqmD8A4ORMdRj47sCXzAOnMOBeGl1
XKDz8YacnR7DCtPSNZOtaBl/xoNWN1xcE3nP8KSZZc6M9BKnNqqVWcce8k4pUZBErKkaaquzhV/x
pk1jrjmngqqWsjoXjH16eTFBBhTrVidQVEsseHuvydyjD0gVvfyQpFeIit0Ls6/wRacMWViYTmqT
BTZCrjEEmiCrLgPj27QtbsfWOOLjqNHvEsR1BmncXGTaAM8CcGLifuxRCdPD3hWNfHQjN7p3vGz8
XGqn+qqpHBFw2YY89P44fPv7pcl/gCH4fwgwoKgJ/rwkua+jf1x8yROyfX7hDhzf/uufyz/5pSrR
4iftuhbGINz86heQwC9Viev9RL6rXuJNMV9a3xUl3k/awonvSfDLVOvQBn4tSuyfGOZhH3ThjngK
nYn6O4SBpfT4rSShHLEt3pWtHRoQy0FSy//+Xd4KYEBHck6PW1H39q3HRP3cOqLC3Rhnwy8l638a
3/fLa5E95Zmm0pIMv9+/VjSyLUBxPZJRmBJxhR3lci45j/y+DG6SWIr1d78C9fYUFPn34Ul/9Nlc
VtwAFCgKOb9+/3ruiLQfPuW4RemOgGeAWZ9lKH6Xnf8PXur3uSa/fI3k1ApJfplLJOyHj6Yi12ik
I4et8nzvRhhN/bXzp+7BpS0Tq4rdwOViI1hQg3Xjbv/6c/7Ri1PuEunletKS9offEE6+10yVASXW
zvODhS0ZBRhTrutYRmhZbdHcmFDTjghk49e/fukPyIiff1JPCdPmY0BpWi767y8faNQMs1w5bn0j
zi6lkyUHq+yizV+/iviQfbu8jFiSy0x6epMdwodP6KZTak8FgJ5UjAnT8ra70GCz9yWimntwb+MW
wSdqQ9r15AbrN8PdrJ2gtfQkdPz1e/mDTyykXpqMhcqhxQcih9+qFg+7OW6ZGScbg532eoD8+4Pg
v5//zIf7UlgmN7/gkzt46H//xYJ6YyCp+U2lHuZ5l4lEXMxVylguVsb0QhZnhsVwaFgLMhJlBeOg
t3kQOm3FD778DylJP3/3pFGTMArpZOmFfv9O4Et4fYTPbet1DfHG4AKfVDuos9GNwWs09EB/XOnd
/f1vGR4ThxI/uUtq1+9fVOtqYFOUTkQbx/y4XvBNTF6w//svwg9o0W/hhP63F/EocxKEVf12gJmx
YsWIBrAs/xcXDKWgw+lvcr5y0P/+o9SdKsOBaNstbLLw3GVBvG59Jz397c9CphmLRqY/XJ96+RW/
O8clsg6nR8O9HZOEXBAdlotqwfvBCf4H1wLVDIecdi3PpVv+/avUCx1JCX/Yto22tkIE/WJYjIpH
UNOIPEbmbQ527B9cgctf/XAvWJIHnVDgeDhrPnw2tCcINeuGb3BAXqYoqFAhcuaYEDJ+cI4L699f
iytBCc1Nx2/lLCfRd98jmCaVZ83cg4PFVIBlIrK+ANJTuBbmGsmImBXJF6Pok2hvpCxA10xN429o
NZvrUMQ+4uWEGSUkT5GEP7he/+B7IIuUsLxlgsEm/MNNMcdMpAK5WIvsVpyywQMGXnTeibyr8Ac/
9B+cP/yQakkDVKbNMfThl257EzzCOExb7SBgsso9z5eHyOhPwgwukCmFKzt2t1kZnhODnIi/eTET
RErUIrUSDF+K7Q8ftO98MQmNv2Rw7WA9Sz/bFvpftKz/vBxhH0ZrxPVkWQob74cbsx+9GjNg2eLe
t+J1QXO6qk3BdH4Ohr2lje1ffyjYKh+vLYenF3goV+KPQaP0oR6hDZln+DDEYJGv0K7TEQTAGhOw
3a+asPUtMsxC+VaCHURLnIxAkERKHMLBLF0s3KBVETYEC9ZxJx1zCk7S7Ogjx8rpCLUSsjx4bV+8
+gGd6KbTE8zhNEUCv8qShlEr2clKoV5D+rpmNklATxQ1Qbxy6biinZ+HbrVXQPJgv9slyG8m4xbR
UPUMyp2d1JMba+wIC7vzU9alQq5lxMN4g/sBwzzx0pRvzTJP2sas8eUj9sDRQ9tr6xjeHJJQdoIy
Dm8YphTTec4LR99UoHSs7YTPoV/RjoavokQ/QVTajJk16qbikKserTeI6e6+GUV8n2gfgooUIx3Q
YLhedp/3cdQgxwe1XjKqUXawqXTPEVFihQjAI8FkWrWNE+Trzh7Sa+Cx+D1nfCk3uWkZRMl1TvUl
9enncQpEOdAalxcqwsoP177txl8IKIf+g9N9+obxLQazZKbNN3Z2ct7CdxAmsD0Vhkffq6ILdirs
njJ+a3trWHLeICy18VgmOoHpnHTIeq9kB9LhXDFHLy5st5xxczt6woe0CtDbpldArZW56Xq7hoDi
LbjPWcek46UdD46Na5cC0wt3fnJENN4Q6+Ab+YtjteRNgP3BoFRCs/oaFOwFj4I+GtPXnEU79BNY
7ZQWSOSs0X1u27JHVcgGJt6SyBTru96DRHpyW2ncaiNxBPF1BbUUK1qEeRoZQ7JKamoO4J8t5PhR
N10PE7+KulWhA+8LqJcu3ddji3XNSHWNTdZBgXvqkwrZGyZpOL15K3z2JP3kn6eekg/bdIrBlS+5
XBdDrHBVoG6D+dwb0MAlxw4RR4izbxivWfUSLc22lwGpekCuOxYnnWOq31ow3FtUIqq7zkigUZsA
LXywGV2jfE7YUeMzSYPQJLxklNdRDxQVIh9Wa7Id8ndqgOmZwy7M95EdNp+DKWfYwE4EX2grO8tZ
1L9VsK8zHaPADovotdVuDCMJGOwX9ps2KseluF75c1a/p5wA3qJTJcIPI+cSolPFchvimI8PEImq
nc3ix7kfLcOw0PDqeNpI0OjOtlatO97M44x0f6VkgbADmI3aeWxVUBaWdoOGtDWbpluDzjLsjYkN
PVtL7DpEnygz1cdCOwMXMocC1kuZVsZVO7Hue3WDKswegQwhQvOcrnwsncIZP4VB3tyOvTbNVcsp
yFkBA43rt/Rnf2cQI5hy84WhhxaPgwsGlA3hpOts7LUy9FssFq2PZdzC1UNhk+pd5xGJ+PPB+f83
Hf/kQf7dM+TfwIWHIg/+gUsu+Mf9f1M//zZb+Pnf/Q+/UKiflu7WURRlEGil/NfKAyfLTzzUBIne
cmlUlqbpX/xC+ZNtsyQhdNqx6BiXtu1fKw+oh0AQefp60iFcXYv//XThl4WHS5rVh+oBt2k2AJI2
zwHoo2Q+edRJUKe++zJ+2N7/9sf5Dr8v0fqpAfItBxMbKh1f1zyVUXDsPfmD5/XyZ36rOn/780uF
+F0F2LstfJGkMc+ei/bIgMEe/aC8WcqXP/rLfOvf/2VtljHW4s48V4BvUwlnYoQGjIVsGi8lAWRR
/+2vv6E/+wgfilj8zhUAB16o1peivnBxkfz1H15+vz/6BB9KpqKTM/4JZZ5hiJHchlHSIGhVz3+r
mfn1q/+Ydh1ZujcgH/EFQTIrH92SiduvY7k/uGKWm+GP3vfHgtKImYPiJxJnoeadwkrrMf6E9b8b
XNB3pMp0SxbESNEzBgceMTduDf+HJRsn78Xo2dfMsLc80c66ai9jkIESRy47lRV+tMNfv8fft1i/
ffYPTU5R2pgrC9M84476BJ+KKXW4mZN3T2UnYfc/aCX+5MrQH+ZUIu0FD1e+YZG/WBSVY/yDu+ZP
rgy9/Pff3TXEEdWgF7njXfMJ28DKGXeZ/sFQ5E/uG/3hhkfjQEVh8qazDocSWYxQF2Px6obXZg0r
v/jBR/g5PP4Prm794c4P2kK66HLNs219c8bmzLiFZQy7pHTwVzYxcKmhT1aBSb1IT+Ayd4vHIWOX
QgTvOtC0K6jTAwP9hu+jkSl3hjtfwyhFhZZsGN/vssDYksZ1GbO70hpxsz/UKCnQucp025fGThKM
MytjXwfeejGNh/XTOD2XXbsLR/vsl5f5FKwMmSxRkVcTE74OXweGz13BooHUn6sBUX2gcU2AWS7k
LoVNhjqGgWtNxJW5WLOPDVoz8sGuDAzeHikb9Rtm31WPvFcxRvLdtxETADXhGv/NSivIS9QcVn37
15f5n10nH87AfMAipOfYPE/5fVW/qPgCH9sPTqcPSe+/3UMfzj04FTWtCfcQESwga8k3bsmlyyiI
ZnRc+M8hcG4DdRMpsqjomcvc3lqTRuf0fzg7z97GmSyN/iICzOGrSGUHObf9heh2u5lTMfPX71Fv
gJtjWVgB+w52ZmfLpWLVrXCf+5xwXw6kiyg/wDPnURPBxm7aHQ5pu5G9zMOQ3x2x1v5+DI73va/m
2SyKUq5ZtaVgPncd4jMVtwt8DMY3yg3cQvyYKINDcXxmTIzjb//ij1mzSyfLcpgUqZH3mu2/jHiV
11ji1ML1ecyYnGOpy4cSWywt47ahAJbjpQJA19prEbREBGUdcN60lV+CFMxjWFBYzoQXigEpA6EM
KfMEmjdlzhic4R2ObBXZpRvHO0erFpb+SqUOig7pSqmpJS//KDQijtp8E0kt1mZJ0qKHL9bqMFGO
aYPYeeiVZ55ToTlTpfloJx9Hv5cMeNT3Y38iAFqzpwVfopAcfaG8V8mKx9ShRP6ZltVTTc8juMJ9
JJMUPmtguGGI5pHbOe9+FCUuANMOEh4ngn0f6InyZo8ba0ogmmB8x4WcyuWFOb1Qtst/ZLC9KFdx
dIcXjNsq5jJXm/DMfDjVydkGYBaxVlmmM+6xz94EOruZ9P79yJ7YwI7JrM87gINnk09em60lvDIc
bQnZgDrQrNoomXLmfHAieFizjaDsgzhyejaZRmLHfu76n5r08X3vT43LLPYnZYYv7si8cEDMd2g7
zmy4p0ZlFu9KquNxKaVdkzDi472hACGsxNZuEECIh+87f2pcZnHPpPStU2r+SO8fChMAxrsZ//cl
7ORj2alxmcWqwuyBpwajvA8FnOYNWp3vu6yfiEtHd/XP0wXJOq+O3SBDiQ2RxYp17jdLcwQpLju8
LdpbK3oVNcUF4imKt1QkuBS7PPY4J1llgHCq9hSYYRIP91gGbDo06k5t7CI98wxVwBPVVt1UrSUK
tirMyEJhbqP2UEfDXWfdqJjb1dnPWs+X0rjFtaNsym2EGlRelcGLHsRnznQnBm/+YCt1lNmPmGzs
LSFRCUhpjnRhy7NYY5bUPUdRdryk3MfjlYZFy/ff5cR8xb7+n89S4kaCe7o57TMqt3uM7uQuXIbm
3eADtU7lc1//603JnMWKCg8JSfUTQmW4ltSt0M8shFO9P36IT6dQMEkxK44DQBKhow6upvhlGv+M
+BAgKzszQqc+6ixS4PPUGFHsT/s0eG+VvU/t3PdDf6rheaiIRdmrGTu1CPFP4f3pTIdPRId5SqOn
VMayfHXamzUMNKX30MXfAlm6rNezAME7t6i1iOEAeO813Qpn3jPjcaLfxixCYILtF3LiUPzlP9SU
GOqUv2IifmZUTkwVY3YQIM0c6GIUHPZ5cbaSx0E+hDqQJfZstf/9/dic+gWzVRpR0NVaw/FviE2j
P1lJjbm6eeYHnJguxmylRkUqeFBlpeIcXbFGz93xT7U7W5tU5WSNndFu+xO7D+rQvh+LU80e//NP
S7NsbCmqKEDd9/ImHJf+5F3W7mw5ksQJcKemuw3Mvl55wIjj+4ZPfbzZcpRU3lvbY8MBHAL5TuEO
pt183/SpsZjt1zyEkzfvGYsctWLnhcX9Ze3O1qLq1DEyDLrscK+ZNoZx2bebC2lAZjhBUx77G66t
e/yvL+quPluCKKVgOFQ0i6NBpLndtL6s3dmySyoOiaKm3Sy4G7S36n/0bf/fs5A+W3FNgkzAdAhI
qfVzSK5DvMku6/BsyWGTiGdFQQy1B480Z5hcOBCzNUfGY/LTTp/2uvmgTg/NuQvscSC/uFPqszUX
Rv2YYw4w7ePyzkyauxbP1qHHpUnY2wEH9ctGZbYAg+ZYkV/wVzCGWIzSrhiCy0Ln3zPp51jU1VU3
1aW8n1CBj9thuGwvnGeUAQsm/I/GhIY5jtG3c9lC0WY7YSuVcVvptDtyaWjdJrjsFKnNFqA2KeQb
E+IF2GIc/PwLLw3abAH2TaaQ6HSGfdZ7Rr4ZpTMz4vh7v5h32mwB2iFOghUm0NhT/uzFH51k49jW
LpQtzxGPelCtouZw0eTTZksyUYQCg47K8whn0Kx9VPJf3zd8bOCr3zBbkxkVAVZTsibxmOSeD2Nu
ZBswVt+3fmJn0WYrMwEpk8oBZ71BNXEc0d3w7bKGZ4sxRqZR5hZD34mlaW389sIOz7ZCWA5VDhSD
wyly+onc7KUdnu2Fo0YtEAcZYl950LJt2+4vGoi5iENobRZbId8vD/cpMphwjM/M7hMzQ52tRqEH
NUVBDLGDZaTFxbZVD3lwLpoqx2a+mHhHZtrnA5hsqX1gHw9gSvxWj+EBrzw3bFcjKnGky0vHeCoU
nMuS2g0wrxqtCAuf+1RZj/iiSdhC4AMbRcGZ3zrTGf3fU+1cMBshGpM0QW9qQAR+Rr1T2S4G7B0b
feGwMpo4clvrntT0ZTH/mA39/PM7mEEl9cjj3k/DA1SjW3Em6J/6bLMFPXTCwJOIX2K16xiFROHf
UqJwptenGp+tZ5xVgIwfZ1ujKW6VJpRdP0QYJX8/l9UTjzB/82WfNsLUMjVRC3XYq4K3lA4GRhWs
crN1wyP5CANjXDvwz9upY7tH/LzIDGBUVLz0GDwdi0QoY14VSnRT5GA6gNQkFmzLsTvTvRPB7G+v
P/VuMrH5z3qWcCgDwYi3AxYv3//wUy3PgsMwWVXKYYWoM7pKsc2tM9HsxOdSZhu1PhU+pGrajZQd
vpQLnRI+IJRnxuPvUv1iCf9d2p8GpMIvJzePMQ0E8iKK01UyIvUwKEdDxqVi7oWBoBO/yJ2zjLtf
ufWoq2uj5zPlppdXvyHN7zsgIiWQomxZ14mHXhvWOjAHbOMcLJvL+tmQ7r8f4+Om/FVnZ/FGUFuG
Z3k27kG6QhO7qynGpZjR1VEvff8XTnzFv3q7T8NBuqetak0e9wV+CHH6Z2wui/HKLFakhlGGESbL
e5ncHheTC6/WyixUTEqRUKDGq11PnkTKAJCaYn3ZWMwCRYQHlDLEjPZY4JHv5t2Zr3hqjNV/w6am
GJMQrUIAskwyiz06qgsf0v6K/j99virNbEXHtwmrjcUE2+XlspGYrW2n06XaRNG1n4BHHyjYu6hZ
eba0JXK+aFL1cd/nnnFzcbOzTd+JkwZ1nD/su8cp6n6Vaf3+fX9PhCJ5tvxKA8MO0ZBo7cQmll4H
7NQpo9183/iJWSEf1/ynT9fGJUK5fhj3YNPIGYrLDplz0XE3cjQuMGjbD/Aq1UV1YW9ny27wm4DP
R7PalXEfD5dFH3m24nosjkuhMyHy8GBY1lsKA+xM08Zxrn4RO+XZqhOm9j+rDg9lV+leMYtYGFQo
Fv7KnLZUTqMDDu5keF4SsDkD7y4MTZeh/VHjkdMU5TLxHySpXBUFbPo7Jq5LXWykPibixcTKbGxQ
HMe4lYE/jaZqO1BjkcfvvZC2hjKCot8Y7X3T70x7Uzpbn2rfBS+NFN9gASF0iMaQ9cxl1tQLvPAW
GWYTWGzhuvQk5B+XTbD5tQDKgaBIcdyjG61N1xfe9+3OdP7/d+6UZ9HBcoBJjZjX7bFF2ZnWQxDi
4qbIq6z/4Ut3cvQ7TT+k7KHqX4zuLeD48/3f/XrB4BL+74IJB1goecVNG1k5NVp4oFzW7ix8JBTA
5roj8eLwsys242W7ie3MggdA+iSgOpRm/1B6jMj3+95+fSSw5wWA7HgKhCK+qh+/4M+E0v7eNN8x
/z5zQDo1yrN9W6Na2bQ1ul34zxogU/3MU/DxZ//ncqTq8t+vZ+plDm9zGkht46Il+/yjLfQY17zX
Ljt3GD/V+Vk8cfCH5QTOI6CCPSnwtdL7ftC/3ggQg/7b+cqS607ox2+ZralPoFrYQRV/Lrl0qtez
hZqM2A1hxsiQI+Aotn25/b7Xf18svhrz2ULFOQhNWdNyuPOvlEC7U0c81nTPH0GYPYWIsSaMcuTO
WKVFfIgospSUG8WRVhEee3Fd4ZsqNoY+7nISl0A7lpDePLmw7hRk0xCVmhHHp/yjPSLaHmWE1tit
uz0JoCkQ2J8PZ2YkVUpfz525plHHWcFWMZQgoWp6VJYs21L3bHLOffU79hW34H0JZTvpYVjYsr2E
QYCJFm42w7ZLcRhorS3svUUtbrqyR5KWe7beriQz3SRs7EAmQXsg5glQqWFxiXSrVHMMlq4GAyRT
QcBO0qWjPA36bw370zjBkVN6gO63MtTstkh+yc2z1arLmir88Fh4L5krLYccQWnAqL/DQQlDCUWL
uWqKQxi+pPHK1vH+7SYPg0EglFvMuwGm3XXpsT4fjDQ2XyBxgSA/4UXnieFnmrZuJ7+mUDpqGTq3
kLlTCvxYAeUBZbDxKQiyp8k4WFDu/MRaGwmULSy3ejhx8pM/2m4W4NUsGzem/WxrV0nhHI02PWd0
lla/lnwcJGL5gBeuO4BQFKqyKLI/lD2juX/TmuRQa62rVfVlMfevfPDT4WfC4rCojGOWRXPJkHXF
ubny9W3ctmZriaSyDa6Es3ZZPhb2lf27uBIYoOIjO61KZRMkW4wnvl9eJ2alNVtdkRGEKAq5Sfrp
jnIr6o/WZnU2M3kiXs61HZ0itQWAEd44JWVhip8Wx4zxT6pdleljWmyddutrd00auI71XgcPRdnv
0vpBSlZHQk0Fe68zBd6oeN/r11yaNjYAdrltN7ALvd4KXbssF759L4LiGZ5UCuLarM1VpiquiqJa
AtFRJms0aD3yunap5hXitN7T1V0YP0fWXR6sG2stled0hydi4Fzm0ejW4I/gLPYORTE+WKPu7vuv
dKrh2TbsQ1/ABpFxxAo1Gg+ie/y+3RNffy6HnkJTwfiEr2/XV7HYDfFGGs5odY8Hmi/C9rwOFXl4
hSsOWyXuMEgFf1fB35IfCC3xqiNij5DG8LPxvv8hJw4Uczmzj2Xu2PvjsE/8g1E/iuQab/xF0535
MaeaP47fp5VuY484dQV7kI+rG7i7ZTm+1eCs4HOdOReeWClzaTP1U3ICy4qVku8pPF049tavd0xd
4BjfD9GJOTQXNas5tNC0YYPmqqa1q7RfXtbu7FihpBFsYcqE9omxwsA+a85EwVP9nQVBzBaxhjV5
8TRhBMhuYJy5BJ76lrOIl5elUHIRjHseVCGJ5cinMwDSB8zSz2mnTsz9udRWSC2komO6tQecUr3p
0o2A7a2BmlaP9E0wfWV+7mBxYpjmOtbCTODVxjxRDU3uqq29Rmh2WdSxZlGnHSuQEmE97uHnBdE+
PpdtPDHXreOX+bSalCTVxvCYFYyaGvLLuC2AuVQtPFVclWVJPxMTtOMM/CIEzYWoGPQ1XaoS3Szt
KpeoU9GuHAvDQfkw4fIzpgWuX79wh5DQ0tvRRtOHhVzfGpSy9/gIx0fEx7jyhbKQMR3tpQhUqOMO
JaSG6inXG2AyOMXmH0l2DXhpIcHAriCKmPbq+4V14pXXnqtcB3PI8R9iZWFinY71oho6N265Y2fd
Mg9/xRm4MlNdFCQZqvKu9G9T886yfwmsyyu2ujhDdTwlnppU+4l3NclxPPC6TZCwy9/B1sVoO7PO
ReATW4k1u7UMg2QLpyHhCBe5bzx8yuKLHmExqPl3uthU02NPxWcM8FKhCDQW7Zmge2LtzNWHfkNd
XFgdJ4j9nhcHqX/9/svhOfj11DOP//mnKQ6UI2wnmAN7QbJEFcUiEPcJfEjlVuS8k42wR8kIpOXb
nQEM2vAsfZeWz0rwpuGM1qoxhDLTtSZ5rUOwCcY/PawCOf6R9pVL1QAytVcFPmSaLutqHePoDNgd
Gnjnqo2x7LBLM8F+DAGFJcP44UsYj+3D+ErO7pXy2sj2ZX4tT9epsW/Gj0ZsSn2lSK9m8hBNB6mu
qRZvHmsZ9bkMVBorrntL2Mx0obwkesL9bifM17G/DRIYEfZbI66Eib30S55WkeuHzhIazDKb/ljN
vd7g+R9eT2YPY4ALio7i3XArzfJw4gDaW1+HjYwU7tEaH6PyoPaPVX+PLZsH70TOH6b8qvK3snST
5Jsguyqr27F6iPW9qe2myPbCCaJOuI/xRnb6W5yteT1+wouu1H7X1O2ayi4afUAvx5Ll32nTL3GL
vLWr+mWk6Ck0X8K+c2vpjq7r7e/vv/yp7z5bBV2g9VUhc1CjsAQmaCRduAZmmyzOvU5WDLTbqxSj
XE/nQvHfnPIXMXKuCa0oBgmDcKBh2V+RFl1IrQNJ/S7IpEVoPKWKpyU/4pdXf2VMV5L1KhnvPvyP
yd469osZfRiYy5civTOg43XJJrQelFisgFV6RUCB3WXCKKwm/l1P1KtjzaKgwoBviGHeXg7OLNXj
+9gXv3+uLa2mSItjKmP2AJrJtcMTg0L5BAUL7vrRCfyiaTHXmEYA+LAabDi/V+TPPe4nl7U726Ft
M891qzwqBZKr2PLSzvu+3RPvzvZcU5qkJoCyo8AGexX83POlY/2EY6qypcDG8VrlHs8fzXqvxl0Z
kbUBUdoXOwjTKyE21kC9LKXpFtBASuyxSvklxhueNFIbYmgFW0X39PxGqm80St2VZaNiZQ8ZO1L/
qE68ybMPyS63bZ7flMJfpMouGSTXt6dVEMEfLp9qcZv6y6a9toJbEDHgxR3DuPBLzU76eDOOSuZz
p6+qe5yW8KK5sOHZjhB3OKTrATNYUZfmexudOSScCDjGLOBga6JJ2fENQpZwejZ/wHO4cG7NQs5o
p6XUAirYa+/gLG8GS5wRvZ44KfwtUPu0N2LaHMg91IB9DVwBBBbdfuyGc25LyonT5d8p/an5MA81
OTR0roIYM4rQ2us9xVSpjDN/06wC7cMmgennA7Q7bDWgF3FcgeIbVfFNgwHqGEhvVh59OJJ8Weye
i2YhbjsZRQ7jPjOb39pLqOm/v1+lJ779XDYb9H6iY+k5oVwHHeep545yp9qdRZXAVqNSE7QLGRuu
bPhxWXdn57hIOhr9JuhjVPNFyLsLRcn23Lmw0DIYOICFGF+cSFbt2dzHcXP5Ym/Qj+PzaSZ1ctyW
IRYX+wZHD8uCXGo+2ZkGu/kqwao16P7kIxeLxosrydXDOx4yXVztoTjd5/Z7GBuU9UKoNNTbIqYK
Jf1Rjt1DTxllk/oeu4yfUdGnrKEqLuSm2NRHQ5Ifk3ozFQcIeGm6aZX1hJOz1txCCQb/sL3sQ8xi
RqymMkbvDJgOJWQHjPuyZmcBox6HeMIwlweG5Ba6q1yfWT8nFvRcpBt2Gma4ikYeX7/tjRHrmYL3
kTAmrWOHHC8vXE2zI0YAJqKlGI+wBHSzs5pVbT1eNDBz1W5RTwbOTcf1NGza2jvrOXlinc5Vu1Lh
B1OBK+Beka/aH0Chv+/uifGei3YHTWuDyepQt4tH8FKLvCBH+tQGy6J++P4vnOr4LBJohVqactDy
Nthk123NE2x75jh3Ym+Zq3WNasSrDnQvV4RXwNyYAV9hs33ZFn60m/8cDzQj1zG0ovHJWLbjqpbP
tHuq07P1qJZ60FQRZ1AjfjWdPynpFAGb87Kxnq3KyC+MoVeZJBXV2L6rn+v0qW84e56zZM7NVoHq
oVnpwyYv15d1d7YKB2dMIevSXcv/iWO2HlyWq5mrdSdJCKfCb2vPxRAkdltd1t+5VhdIBi9BckLQ
Uzy1Xhj/PzvH/5Un2HOR7mhR2KlZMS/Oa//QPV00uP+ptTWEPJk02l0BFLlsgs31tD32qFOq/3dP
efb5vqd/372/2Hv/Pqx82nv9OucOoAzDvjdKN06gYU+Z+atXWhfy1S7Najf3jwbFqzjV3AQTmigj
+5kHZBEPJWZIi9os1gU3jPhOQqwGX6rKn7PyB+CxDSwyLzImLwr6d8RyywqTCAtEsvBb12jqyU01
dVdjeWBEoDAPMRUnYmt0N5rKE8ptoXbrtjRcS7ykXbWFiIps5hWFiJvLk7ZNQgP5q5kqrkxpjDvI
1kIKyq2fZNuuqHdhiLvEMJbXdXPTq/nObtaNfz8MPKjgob+pU3Wt1vB4lUFF6oqHHQ+XsLujw9RD
F5KWo9lvVHYUsFv9Qs+mrVP0W8fJ1/jbrW3qlvPeeXQiLM7LMDA3hZZedh04GlZ9Dn5FMEWW3xek
ihLPh4eoXxb85uqpSmaWDxa3gai5qtUfJs7+jXyhKGEun3KCNipzjdVZGoBQH8bs8fvpeSJiy7Pg
V5eJHDfpRHXFuIJTtNTbH4JJ9X3jJyLrXJlUZ6IfDTVgm6GOESygfibx8XWnMfb69wuKbBRlpzDS
YbfmJI4F9up4ivq+03+1tv+5YK25O7CIUtFgoMQ+g2XjpClekztE2mcRFosp71zRDotaCbwsU/Gk
/COZP0p0r0ntr/Gnv9P1cz4nX4+eNVcsxTY+j7FJoJftH1LxnF12ZsEa9t/Ri+RIcQLUDnu1fK7t
W6297Gurs81faeshi3vCJ3y8p/HX91/j60Gw53L+AgNtLXQikkKr4Ho8M3+Ov/Q/vzA2nv+OgF6X
TtV24bi3JuhKvGlPYAdTyUT7dybqWyf+wmzzN7A+rfqK0gzwFKscGyRQZV7KaT+qH9Pxx0VjM5fm
R8hK9SFmwNNtdX1hjmIuyE8U39STowYUo4enin+Cy47Kf185Pu2DUo0tts47/B7YLPTte+BUZ1bs
1+HAnovmq7YXg0wF8r4R23aAsIKWIovPlSicmIFz5Tz6PnVQWvqd14hyHgAyndmHTnX7+Ac/DYhq
TWMYDETH2HqrpOnOTvEcVdPszKic6vdsOWZ+Vfd5xOyoptt6vAEQ/P2sOwbZLxbPkS31udvSWAz4
I5NL9W0fNDi5TthECVU0mZ+4kix7Qo2W4lz99wl1qz2X1Ac4DJtdTVYYSN9UOmBf3wZe2gx5WPdp
vdazzsVKclkCAE1tsjLtAbPw73/pqRGcLWLNLPq+BhK8T+5J2ZyJDH8rO78Yv7nqHqTokDklwSe3
g33YLhuoRK1t3Oa8qPsYJFejwCPYgNlbL8asWMqyxEv1ttRRneT5eoQHnSmvtOD2+TqxnzP5dip2
SUC9cvcc2+02oCrFR0HoK92vvvuZ1A9JvZGnbVt1q8ECCuj8lqxz1pJ/Cz2++jnHdMSnWRxnMCk1
Q0x7TeGtZ6ejGC/KDBgrAO0236PC0ZPtmNxSvZDVRz/lu0i9//77nAiy83qAODQoeY65bWbhdQuF
15+2tfqSOvseyuT3f+LEFJhXBYxQRhrmAZKQ5+k+uex5aV4TAJq0hpRqD/s04Vtayw7m1vfdxcD+
uAz/83tYc59SvUdzkxY5p1scqJvWVYtfZn8VyD/s+r1HXZhpm6C7TUrHza2fXQidKAaFOOIJKtw2
sRZdtwmDK7sc8Cp76a0X29z1yg9m7ELOpDXkV6+WqGXEbs2RD0p9ZWlbjf+X9pCDWm0Nt9XEeira
tYTArzA3+LtuaszQmnDn8E9q3g+6vyudcq+Id8vpIE0nrnmkCQ14regfhVFvVetREuCmGlSU+g1P
7EvbsNeDXK7VCBeIIvK6YryfBhU+4q7xD72Cfb1tejDpPFnyXSFtfIurlVlS/20vWvhOhVN5QV8v
STm7lMp7Ir7PeJjIphJLYfiZQX8flvLKkJ7z8qO0FBLa/DsHICImz3a6VP2HPNjhqL33+2g1aIdp
ukLYDITTw651YUnXRbHrdMUNYVA33Z9RulLDyC2UjR4HKwGmxQRjXxTFsvI/5P5nP9hwNNF8KvGf
kiEyu9YN2h7O5Y2TbeQ+XooK/JqCmfkI3bmE296N8naY6vUoY2kofUC7P4xE3Sr/U8m7pKk3mv3W
H5W3YEf1cGWQ8orVl6zcO/1HJG/r6FktYlfGUrwJQ2+Ubga7W9ex8Vz79wkafiGyeyOj+JcF7JDK
DvoVfghen5ie0f7pi9LLQcoasbqWjYMTt4D8bqp0WkiEpUU/rpTAWaUByARLHI3WF5IvAFo29Ps9
ia/1UlmD63FLqh9g7Hl2NHm69cCrGS9Gi3qw14Ck3TaC9keeTgW1DQuuSz6sKrrRJ+yzqObstRts
pBd2bbhoMRea8zMd1uiPvV6Y6ylUFlabweC7Qw1Sy17lLPVlrD8Y6qF2HoPhsYuvuvTQjauBf9sc
/3dDOtpJulWFs+RTmdzwrzn/2j0663Y5VSsyp8JZuknoxbybZ33D2/m6VsVC5Z7ddTcdOpSQ/J15
k4l9pf5oxgpVDYEYA271tU7etfrNtted/zr6r0r7J+X/ZilwP8NFZGF+nkrXabyM02t/evPVTWyg
E84AQRyG9LZMb9R0y3HalRhQxfGpXUaN6fn9dZZdi2jZy/dOBFacShYssX20FHFYLuXxlnecVSBV
m8oOvDr70cVg6m0qpThdiLcs3uatuPbTEaPCYSWr+aqpEFdQ9BJKzsbOh02m3yIIdhvpxuiue7Nx
m2bZZ5RUZz9t4zEfC8+qj1jt9hHLemDQvYtL3jXnJPCDt1lAh+udmCQ3S16mYms0w6oL9m2hemZQ
LSJjJ/JuoTNJJTzkB6KOpPgL55iYrVYqgcii1i+2FrWeIMlmyHsofm3t8DSCwGQaXFutscOH+5aA
AkONkbbXTnQw9FtLPmQ2umwPQTo5MaUN8U74aYk7RR2uAl29H1JUKJq+kJLnmHdVoK5STm6Xe7qd
PyRNtHGE5GEfscQgNZfID6PCTdv7rPwtBhg8NqjUFMSYFq817d63ASUmYgGp0JNJkAw16FepX6iZ
wX209Zz+0XHGRVnrS6t6NUVCZSv68zLwmmB4SnlMaQvhxcoDvrwLQ+8XwnlqIdoe154d6J4TDkAK
boAOo5L6GcEpCCrLxTN/Q47flXD6gEkkacaVidK/EE+6gi6vjjZDujWoO7c6j3oDhFaJJ7Rnx3zw
1ec2Ejcq1pMB9Y4Osg5VK1dI65dl/RZ0vLvk9Q8hD78UFH2WI10PNZtAPqVH70y3AFLri3ZztE8P
tGYruDF1CTUIcvlaIIFPYczKiCTa1PDAB+PdlKz0+nGs8oXT+qthbD0xRWATjFU8buu02Zfp6khZ
AF7H6s2Hh6mjLBWKXLtP6x+9fttWz6ZKAf+dlL/whCrB5eTAw39jcHCsl97y8K5nBlW+w/XtaBmb
wRFaJol2qzBj1PYhKMjJq8HK7NahWNrFbdzzUPUcRw86iyXMG1L1O1919iTH3NyJPTN5G4pyR7B2
qDmTtJAXOhn9tbIs5fsOtGbMztdpT5p1P9WILVMv7ak8q14Kn1pPJ+EvbfvgusiLJbBmntXCJRyp
x0h7y8VOgU6hhaUHcpLDqyAXccCBVurf6vK3AWK65tBXbgvjrgzelalmRVxhorOJq02T/lKaXUyX
imCHWGprdg0nwn1nqAs/fuzHtdS13ug/oyBSCsVzdBV05kq20F5F7wNFdk5/Z9ReUD841Q9hr7Lh
FupJq0bbprnnsYctFNzj+6Qri07ES1WS1unELHo18581d6lQETzSWbuOEBuXGCrEWzWmqvo6zxVc
FQoOX2ITQALLilU63hSgLquc6BV6tXJQkmKd4wZb1dPKt+KFEgTLyDhQDLhNg5uJF2xoqL30YeJh
iGhHLlj9Cg+fwuWZkJuRgUMfRv+LPB/dMnMWx3gzFbXr181jyyZf32XJagxudc0bkquQMksrWsva
ms0Y7ZibROUiSj1Z+SnLm0HdG/rT1N4q+rOSHrS0JT12V0kIuChgbvWFr952tr1SyEHhgxGzHfbh
SxN4AgZZG2DqcB91TxJ7n7BxUm9K/I8nweMtf4PSDycPboMALXUs7UXzM+gkFqa+6DuxVVvfixGW
FfKycziQdRuraK/ttF6IJnN1m3PBVN2qwgfS4N+kGXkITi1ZknjYCwMY3RKeb6xy3xKdirJ0I7il
oVOvpd5wVavnqIWtat4tVUrj2/LBkYJV0l3Hfb12cgmHvHbhRCvqyA4hj1chsOuatG8U/pHH60Td
Z8UHVpGSckjDXdM++IDWjeq1mfxlUB+iihg8XJfR8xRhiTsJD05Sw7O1Hr3W2UusrhLgvFa7aqmv
sRMiWMD23sYrC6+WopcJ4H9EvKFQyY3yiElkwXLCGIUIMLw4zmNqbabmpjIKr4qMddruCye7Ucr+
JgnQaWEMBAzuqsJTrEFvL0XsLxAouBl9ULm8Hor6vqwqt/TB2U/pOuzK92aoNkO7tPjRviPcwq+u
sr7HGfeOwyGhwF6htjHTn2pWwIuJvLGRPHB6K0V9RP2zyKGNTPZVZ/xSlW3mH8dVO9Q+QFnWUN0k
+4YhMLlhRJCh4g4/6XUul6s8eZ/Y3zJOLxNnes3mDYJJrHHCrrRw1SeGp46/JDY4EzfgVtyMwc+C
w7SMQ4UVbiZGOa9qNzSm29aA6qHrxwXghO0mqJ3rhkInzfhtiXqVWPYykKgK8/MtTPuFJgCOMG/i
stikytuQl56ZNhwEXOVaAa7hG+pSNNFKicxlV2+EqLwhpZhQOnph7JL2OjHbh9j8Y+oH37xPsgMH
0AYWuCj65ZTsnQB5iVK5RbzBJMY1W7AHU0t8pxolu04Vw4Nys4BEeq0XCUx0zoaFusnKcVFP2bpI
2diqdF1XlIPBFDEhbqiEZ7g967xVKavS153xu3fw+htJPHRW+aJZN9rwVI4/ODNsOrl/AwbBn9f2
gZK41KUQ3Hr0W+9juZYDYxnzFDuZN0NnwZHnON8yGTmWg0g+RFnq1upd3teeDWKlLSHRcqBqzQGR
ds+FYFgr1kuYaaupza+63FiM4YC9U3UncKsMhXLQDbacvl3UVbJXtZy7gLUM4n1UeT5vEU7quHVn
u1WGSZgJ1pQZ5QBx1YXt1pHlWvK2EpwWExrIGBRRe0aymqwBV+nyMLa3VZmvyqS+BiHpAh3aICN3
JdwvbBq10GfEJUbRJkyeyt5oZXLVYfitMcyTNF05Ofox3XhNCagCex2FQ9Gk/mko9DN9MF9Ftq37
rTGkbkUF0eBwwseIRjXSpZYN9wnw6JzFaReQpHl46jjJAy4+2MpwPTWYb2iG7Db5b9MqgN7vRfGz
1vylaQP5lXvPHOuNBTRHDW/qghone18m0gIT6iVOetxtqXMr1lgbL/w/gGk8v3luTWcjV/kK+/K9
5uz4HanyEhrhOhxXzrDUNHiL2A512nrM7I+4wyrH+S/OzmO5cSRa0+8y60EEvFnMhgDoSYmk/Aah
UpXgvUkAT38/9qovp1WK0Kqju6ohCEBmnvOf3xR+ao1eFHrEK7fmvhfdspyWnXVHwtbCRtVXCIjq
fX+sK8s3xVlVp1UHBlTK9gInvuUYq6emyvd1ByGygcJq0zhWnmpGDMceO1rE0HwKo9KtIcdTOSZh
4Nth6cezhVxVbAa7/rTwBl8IwtrY4dpDVV1wb1mY6qkv41+5Ht1P7DSoIIt6Fc+xC30hz/FFHveF
MlDcYQeusGvH7UiQNcYynVYeHXtnoBPDYGchzALNVgk72V4H1bltDiI02R1fYucXxnzVosLIM40j
jjQ6oLiDws8ujiew1itHYYPzzE3oEpG3VOTSSxvtIPAYsBTNY22tqvmxQC0ZcvAa4oKNol/ZWJUH
5YMwxgcZ/+4+S12GPggbV62yynR+4EzC8jjtHUn4g7CWZEVAFHB7Efh11C/M5EEJM49wRHea6Cdo
JEUyu4IlOAaF35MU3VIS5Lqbm+baSRQOdEdaFZAgc7bKtMN7vxnvHY3TVVE6rzaCp7lJ3dyIjjNh
zaq8kdP03qk/7Zq4IAScrTZ6M/LkGa75OOouUUuLyW6P+vQwa3eFCHZzp/pkwgeVsSOZeaYpj6Ju
FTh0wWHtqZ3ukjOzIguM+IlhX5X6p44rPS79dXnfaUurOIbKFk/ohaO8qvHTEJ0GJ1o43Z59CzZ7
Ex/qBFij7mFCL02s9Qkqe5CixA0C1U3L7J4xF/UD8VB2tTIn56Ql0TqYnE2XhgedxFkjVH+nVKjm
EO2F9TQNNdMqKgYnB4KZF3GjLZ2cRDCksUXK5mFKK2IVtzJUrHaYaMgBGPBtwxxaXWgaDjzEuVf0
Egx5l2Yg7QLzqNFptBbDZPHQWzP5NLT91qytQu0wmAhwr1725Uiwe+OrTrkw7MpN2e1UXbmLpegg
GBkL2dORgklUOnmIRkn1JNLH88l8G+1PJ4t2dUs4e/yrK+JHpjJ3oCKYNyjbIuKEy3rraOvNQ9sF
K+h2dAv3dlneVdEpGc/XxtTNKYbjTnMTccgKBsyWejDF5Np6R3k20xftQrM5VuTuTfM7toiuVWgL
tZD82X5LwBQFqwjcCD5uFjEiH+ZFxoS4eCszZOtXJCc6d817Alxj6jqVWebV4SfpF+Baoduy1lqM
6iftfYQYqTL1NZ2PwIouNlmfFNBGb6/Nnlal1vZRqnmVSaDNVUrT+FFurHLHb7gzS3yWlrmQWmtt
VEcQR1fh1WMlvgrtdVQQSZ8NriPFS9LCF/qg0+CzJogF6Gw02uN149loYbvGrYhM88Bs2GQ/ZzbO
DslnEoTHXBrWIUVrptFPKCkM5IRIuuxzrFoXajrhA6crLKJwjgm9uyTq2q6PDN1QwWBtVvyJ63en
DXax3K2UmnNHme6JyPKt7JOcdiM3lmqwyWxtNZJ+Fc3NSuarTTTqz9FYG1QP9MaKNvvRROyakLVN
bdn0taWX5OE6z4b7wnkrlP5YgkYZhrboB2r1UD7O12Rx5K0tUQyx9ZKTNm49D1B0QulPOd0Da0z2
xfBSX8S/G9XeO6BCqXWcWmeZUlMVIkXl/aYa73mwFSDtzVp0xarVly1aZCk9pFRyQ/uSFJsSEEPv
fUM+BHFHvFdNff6rwEg5icxFxWJqYn05z58jBctMdzlixq21+1QRfg1AnGCqZCB3Al+Dti3uciE9
Nxhb9mlxTNin64zwhDzbROQmZs68UBLoaNWpGEYvJcqupC+dRy+n04b7vQ8He29F2prkXA7pcOGM
b3nX7+TgropjlPh3ZWh7Ut17nfOutzquWfEhYXQhc7+hbPL0h02np3eSUVMZf+b2QIrq4A811V/Z
eukweEMYk+sTAFc+kl62duyVzYzLJNUntrJd3jwRdu06M7VVaex6G0mNDJLbXftI41BH09ZpXXQB
bmPBTTdzV8qglrS5O8FTd1J9X41s4k5DNn3rl+UI1KQgfhBuTlUw1jqIHURUAlfqgQ+wVtC9oFSm
cmrKP21fPFnh1Zo+uQsny5eJtQxNxzPqwMsrwV/tvSip3UgVe2HzoeTpPpyOBLidk3q8b8YCpT2b
WCItdSVeDWUADoC2vxDrlK2qsd4sM13U8F8IZENPRxlCsmGksm+Yzx26LEVSTrXuPBm4uoBOPKLS
dfF6P9Sz85gWYqO3yqHTh8MUjKsWKq0Msq1KmzzDdh8A8vrXE12iGi98a0wW2SBtOA7VqYnoMSnH
wuHQTb/Gs91pu67rXlUBFUWlC+0DsQwJ8FyYpYEeWLpEPRAb+YYLBXDEiNR7ubGpfpuZAx5PBmuI
12JqPmSnWuXEJ9Yykr1c3+aK5HelIa1E/jYH+s6AbjAZRJekvkrmIQooxP8EBk7l69hCiq6noxoo
XjHsS0w6xlfNGhdp8GCEL2HjbPsq3eFt9xrN7NyOWDXz5BoJC8R8tgfibpTPeniuyefQI4t4UEJ0
usCP0srPVXHXNtm4sMzoTFMCO8AbChp15yXq7C0Rgu+jgLprloepNjZK2uAoIUvpIrE6RlLMoWiE
BBtRmsCDF3xfky90ybXqvaSIvdbwjKdLOO1t6W5MeGXrNsojVw4fSVstTcp8pyOmwMarQi1NTzca
wlxm2a2bk4GHWy8lIUWU4c7B8VzH82elr6qmIkpFAn1r6TOcplsK+v7IeZSbs5WUJ6mufSdVt0U7
gV/XyxZbn1CDDTVeHMrVtna2TaXSm/GF2YODYVC1MOM30V5ygIvAUbdyZ4FskhnfNQY101x6kn5M
0k0IafuK1i3Dplyr6kmfjxFcfFsIrySkwdeyOoNOfTZCZCxD8W5flY1pv4wclSFYv7z+O2ExS41Z
Vc0/O4YE13+/akWDcvZnikGh2IsKmVoXF9e+B7ckLpz3CiVihqekfuVjb2TsWrR631EwtHN0skhL
lIwILNX4HIMSdyGsaNrcdk2iQmfzHjmjlzLWSXciB4RpKKVHrbm0pbUaRbMQTJ2DUV6GPfiTcxcS
bSpDeunl2u2m/kKUy3vloD9oSBzN3wJGruOn0TxYwcfcc0xK1pKA1VWtAwfj9TFUv63qoba2uTNw
5rZ+Iw5jVCzbPva1/s60paXFX6/mP3TH/mBU277tV62je5i9oqFwFhQAu64nR+pQN8kqnN6KaRMZ
u1wl7r7YO+ZTLbd+JZRFOMueBGqQyL4to9VUVDc2LaT57y3ffgXEqzBjUx3q8BLAeEJLocD6UqJV
LDUv8aA+VcLIWI5iBfR1zu2tVK1TK/RFt5mM+V2m7CT8E6MpBJDhJhDroK7XvYSxZyEvoxiUqu+X
gWIsZRbCxMPuo99jWrzHbc4KyzzJFBy1v+1pdMvRfoo1bCYdK73YieIqKWR6Cf7ZnKgHDGGWYapQ
W28HsePY2PCBr7pG3jQK+0A6fJrsUmVbrWflISS6xOT+a57+FPdAjIHlTbb+3nUDTLn45ITmQhs4
o40CN60SAGmei3Ux2Llnybo3zieCghTXAe4bx8kvtHiPa8uJzJi9aNO9bc7rKFY3gSSv5cKmq9P3
UVycFIhcXdeuAnqCIdeXdTqs9YHkEcYWSnYItceU2NHkw0k+EvEecgQoeJuk+057LwVQe3cXGkdh
ngZ6tgKv4BAkEsBEkjI/nT+S9tmZntP+c0RuVUxHfViD4UMTlO0lCKoWGb6ZIlM4XMfXjRIiwbxn
oKg0BVe4D9WTDSrjyBup247ilDaHsDrq2UGJDrFykKePUb36eV/4DL2hSpe9JJ0wBS3YmmY5cbMA
YXIqppcIYWdrHQfjLruegA91lJ4nk4a0zv2sHlwexu+y/GiMZaVBb2w5cckoDxx/jF12IhsHl+hi
Uu8agPBFhMcn+b1a5c5QUzAI3Fo6DRhaWW1LMO61vZyc+1S6a3rQo+IgBdp51pq9wZEW6owC19iS
M3pbtQayYar/+d4QmyD/xKQUusW+lz8UKVxr5FlX4pAkfis9jfFjMxIpvAUqKHCNSsXVp6bdqcaq
0hwvL6ct7X9mX9/3rre0oxQf2+7O0LEuYdrLMC0EvdyJdFv0tvaazOoKddEuK9/U0dlr/VlvR7yY
Cxk3Gue9L/s7g6RBzxneDfmpi5QlndYydGISD4m76vyi+8Wef5pDZ61L2uFqj5P1Jzt6znuI7f2j
FD/lzIu6i115SWVv9WhrU5qvdeu3JC7Ga5FspKb120lftfJRye+Q8jPWcNuVPUA3Df0wwLCn1R6m
XHEz9mMR1Hy3Ry0bTnF6tNrIr4Z2lanBqxmdInYE2cDghxqRgQGNnx0vCmvVbGhnclN3e/vSS9lG
0uh/ZH5QRTLTA0xJX+5BJaVLFf7Ow/zDqUt/Hpy9rIU7U533asXouW3Jv7Xg9mLAmlGHO7HtG2zf
cb00GT6ShBKDAlxSWlK9SJaC6Nyms3u/ieAtRZqnDo/kAuIT3DJz3sndh9qIJbyphQr0kQFkGLns
dYp0GavfyK/qFiyj4k+K5LEX5cXuL4r8Xcz3f5MfrFuPMD0K26YXEAUzUoUL5vffyDK+uu4NMykZ
85Lzj+va7bJ2DpX1I2a8dWsLJsexXBoT100YZPZr+aeEyRu6YEGEmVrZMMCmBjNpXtE3TKovBH6W
c0MwCvNaG7tc4lDSzE0Svw3S4CumwhnLRFbVV2Nau2GmLnPnDyHhlyxqFxX4a+g0Xojkvfhlpuk3
9/LFO7n19ELlb2TJ9XesDUZTXvqzV31ryzOkwrTTklci58eJURYD8L8zXb663ysn6OP9HBdh+//+
j/J/7dl0hjjPUQwRDJ/4xHX//br/TQ21bu13Yq2x00BF38xhUxj5SrOPtO2LIJu/If/8QzL9D4KO
faUD/uvOYznspCGWBC6mwHW128/dKqyosRmOD8rGSuTFKJFBqGkbOsZdbBi+rj4HU0YZelc4zFYG
9mGQESUoj3Iz3HX5N7bfX97a9WH/69ayIZ3lKIRxnIN6ExeLVn2N90BYVfu0/80MelP366J7hO2j
m4cKC3UTFwuptrBxSBcZPQSdEKmA+yB/UI2fyXetW7sfXkcJmOBgU5t7YM4kpf79VX/1CV0ZVP/6
bWs779tWhunaMZqd1D/9z3zZr3nT/+vComxKq5m5sL6SugUZPj+735vdwhKpokuOiWWj6soabaj3
o+veevxYjZ7WIm643Un1QtiHBjDIzy59Qw4kEU8t5h4lYtHt5GwZjz/b6W/9fCLiBIpwmKad8jE/
l7//frPaf/MJrf/PzSdWJcuYLLZjHXYWNI/BuLrRAp+MhMMDfN/FuUYJGJwc6TqzxhikYb4osn2l
vzKCkKS9nmxjqokqIRZL1TdMIpYpSbn1/LsYsJUV4/E6nY9lZzUoL3LwPtRnR5VXpvQQhQOEqK0y
m9gPs5hy5fz3X+v6rP9jv7Fu9htLTSJFBfHfZeIy4VUimoEshla8alX9Hlf8ilEw/uwTvfX5mVIj
N7OaT8lK7uZmadlPf/8dvliqt5Y8WqH3haLH7PbhvkyuvcLfr/vFbm/dbAGm3ld4bfJsBqlkIyaF
UQoAlmwSwL8ziP3nm/yv53+zGwyJrMm1wRpI1Midi1NR7mX9oRzeuswBZQwYIG8Gbd+Weyt7K9o7
jvWyeK4lCaJbugDFBLrO3LL+yIc3R7oE1nOsvhKvbk4AtiRqkITeXqeWEjY7IdBOmS3L+o/GnJQk
bFOtOM4f4/TJiD24zAubkU3irBTMl6w6cjvroPYrS9zL4Ijyrzg5GcqHM7+CPrtDdKeM97N5zWK7
zxvnKDW7MTnGJbSDsmbI+FaB75h1cx8WGrxIGDzhGTtDu5nJ2C0voy57Vf40BNsafrazDftvVN9f
cMIt62YnNBGFdUmPJ9HVm4NmEOIToxq8NacRoN+E/Oi4RqiQuFF6FZ2wDvjuhNGP7OdIlv3f23s7
OqUkEHrtxvoQBmvxHZX6i4/81nNRLUM9kuAP7PpP+6H65kz/alMzbwqlKZZKe6ih6xfDs0G8KFRQ
4DEX1y09RPnbAsf1zXIMFU+ZzIUszyRMM5EILa9qN1G6odsX3crIJkBDHjZTDctQD2E5v8hxe+fo
BWwD82QXkYez4EoBXB5jcxPO6zzU3CiP9xN4cqrtc7JZYu07ZfdXz+q6oP91dnd6Joo5VagJtjgQ
iJ+50Fi3NlpDyzS7ibhsfGQaF3/nmPLfSg/r1kPrGjaQ5jlfTGAwlvuNcGJtNj88C03tfz+KuBV9
U+M9t4tnPBj8PPmmUP3qpm/2RkXKUVxXXDcKc9cZQDogk4ifZSdat25NMnEdudxjWq58MB39Wbdx
663USmrRZiNaEesleDB//f2M+OJTu/VVSs2wlQZoOldvkjbx2h92XLdOSqZoy0Bcn8D8Mh+/c/r4
4kAzblZ73uPTrgc5tZxTrxoHPjocJEuGJmF33s+ex83S0xM2FJFp4658673iz88uelOkJLgxy7HN
x9a81JYPivOzy17f6b+2ibyJabpL6kRYjIy5nNe/X/arp3yz5FQjbCShqrRwWr+2IADnYeVarbbS
su8MeL/6ETerL1Xx1rRh4uIrz1Diz2CeEoLqnfQb56IvSt1b56JeTiJNUjr2z0nsx3BYOJnY2cCZ
k3qPmOdnZfqtgVGS6cIcU5xz1Rya+drpwuXfX8AXa/LWiEit9aGfWgVN/VP4IP3sw741ITL1koGt
zIjAUIINoD6a9r/f7Rc7qX6zKM0gxHrz2q3E6TqF5ER9VUaF//eLf/Uobpaj6hApnKN2vKK1YthM
2g+fxs2KrKbEABnnEbftcrryxRd/v98vvrxbKyIsDGoV/7CJSDhIwR3G9SmcuVM9JX6gz9/8kC9W
j367QM3UDruEHwIseuV1MF/QYX1p7c8OGv1mdWoGeSFhi6eDWbfxwtQVr4Ru+PcH9NULvekXQsNW
0t7mhRoBbnA4P3xTNX913Zui2cZPPJ8m7lk1PPEhJau/3+4/3fF/9De3nkB6JwwndcS4k9GETXgC
JnDSxnCf4M4qjb/ncIDxiK6oRasx1Z40yki4NiacS1ldmIyzshI2152p2hCAkXnU0SqpNIae+UrM
j3oxXSf9u8hWXciSV3dQrYoenVz37clclTOorLZSzMEDMHN1LDSC4tdVHSGlMlSFt5kmizSHvYlh
3zhnO13uoGpeWqjdscn8HDfZ3HpnRO8rdFkhUJ/JyCXKitWcjRu1a/wOfz+78KTZ3GfhtHES/rj/
YzBM7R5nJVxGKJOG/L7Fzz/Qz7YKMyFX0aM+YmAHu+DX3x+zYV3f/3895xssBamwolCbCpy7O7S2
T8H4aMA3kiBQlvalnHg+wZtIpJXqaJvJ6ZZd2myn1mSGsbW6ibm8WOfWoQiURQE/Vce5fHQYlVeL
wf59RSXScttYiInUcnW1IBk1P4UGEMpbqIKrUEeww59O812d/k7Ud6QPKBweCgaHhb6emT2P/XLU
4bHMIfaGnqhzL4bnHYuPEt0XFkau3raLDLKwNY7ogNa6kixTphszpKSMQb3xm9RoU+y0/nXInFVu
i5URAZLA0J5+leqvhKSSUWwSeBnKXZctJQfeDTPbWnGbajOqn8D0rjD7x7Qt7iqp200pQ6WBSSUi
5VYr3QZKWQDHJNXwgBVPUwtTerifoMyHOU8iOVrM5BCowZHCBS3Gdl/qz21UwwHT11mku+MkncsO
zue7okyLnmazisplOqdPI/nfWfxUzqNfNjvNXJYys3r8HHul8Sz+UORPM1HIwhAnCQV5rfM/q/EA
Q1aSPQ3CeD+pC5ZBZR7xwVqM1dqsukXTngjQcIu49zX9I6v3xmR4iVm4mlCei7ZGpggnnbsaYu2X
iY07UVPr2MF1XQz9Up5JtkaTkkfteayrK/tLM9rzNHSejZKiVyUP3sZqjO/hTVt54WcYlFuS4op4
2Ayw8EMrc4mVnCtiJ6J5IyGw0o8E7HkZdHTHSAnKsF2FWzD40TVMliGEinUdMPqqHnh60GyUoF0O
wsTp1NkqSD2dYERTlfuR1a17Zm1dHPkZZIW0GVe1+dkNwTKOnXWBt6YaaR9FCHUagVbIgNbOZd+M
Va/ILlOjXS1iXFPC2rfJjpn6O7buJ6QMgKQucAjUVIf8vNy1rX7TRYY7XXWHcwCZ6CVzqpM948nE
BMVYSOgRJOngJN2hYvBbj36uv0zE787x3sL+rl/TCN2Dl93Zs9grzlmJ/owhak0FSkIFs90o3VF/
kIXYOukKRIm5aLAy4FvwoxdjuGRKhweH68BBhxbktEQ4HIQiQxcrIGHWvsjmh95GEFRDG5X1RcEb
04vnZnyW+RKhRo0MCYIhcPOghCqVL9pQcpsJDxJiX2bHWmjiGd/jNo7cdERiksNMnfOl0LYyNAez
i6CzMbWsYPtmiADey1RDVripE20RWRo5idj85Sgbm308jUtcoLAe9JP0kuY2xIE/g2YvSKhR2q1U
IE4HJxoHXvhguhp+QZp8NlBdI9zBPlzFPqs13toyX0ZMM+zkIZ/OrQzBPHRcXgYcq52KYtgp4Ns7
fMeAkV36LOUNzkQaWgx1nQn7FBrOZbB20LdyaM9VvBU4mlfj0mzMQ88GbbUvUoYmMEUrGreeXGHW
nFBa4bjF2AT2bBalfta9jAbrs4emQ+LIoP3BsdFVZQRYk+5VxnsNu7Ubn7qxWMmxxez1lNrYZtpr
yEFKl7p9RHbkVfw4pNtyvlM4wpT4ue1hxSfvjqmvq8qEbtisHUsGnRsWJVLOzBgWksyiQ/BzZ+an
MuUzHo2FDa9fdtaTcwgs4tpaC8fo0h26R1uBvQnH3ivT6I+cZNswuuTM11lL1wNRGBCgrGddFGyR
hT934XPAtKuDFpw7+cEM3+wQKjwfXAd/TpAPs5ggDVUsUdl+SmB6FETolOl8b9byYw4nfsqRF48F
+3LivOUSO2I0ps0qG03P7Ea3McCejaZ8bQZzM8h7SKkRbjF4PCAdxoHULJZavOuGX0pziLODKr/a
YlwmJafyyFCyvVrmip2qc+z/nrp601baKk3OcA39KSgOdACuznsjDaZJL0aFJzMywM6BX9sxPAry
tWI5h0Y9DM2vmol8KNwO83qzw8cwrPzJ3hjNuKitx85+A1vyknjwavPJyD818zIkr+SGeTpSkpCi
oy9+WegYZpJ31NY6Ncl91RKXEl6S5imPl6yolQi4mpHFhzCd7gWZYLG0TYUFl44dGA4u3qouExeE
eEa9SJMWTbC9bQvZFTnkgbxN/D45B2W3Gwp0GnBxTGjeNdxNk8qEZsp0nNdgOstpAQ8XAksYPYTz
hdvwZEhHsj380oZg38gnSX8U8aoDE0ZKNcZik0lbKwATdg4pI6QKEvvVLiWfrI++5MQZ/pRo8+Ip
W+b9uO8spG4O67d+CRxlM0ZMWVuYnRIfaybL6GWChcGQ7hppK8UjpbCgUDsb/XcOel94Wli3Hm8R
4YkBghixc6Zj1ypezN7cNijD609dJKuC0qqD6BI3BSFQyNnRD5D+64em5IoI7Vv8Oav5OQ043IJL
k+deboTUeapXsjyTEtzR3nT9AOkKwXvcuU0krZu+hBXuoNW8OBnM0KJcmh2kKojBfy+5dOOLkvkf
TPVf8EHZRX1aRQNI7wBfMUP1jnlNfYrUft1KtRezGaM0XgttVVfz3lZeG/s3HNiFmpmeVQ6LaEZ7
iRCrguUxJgaK7DsSRhYzsggxIyCV/Frvd9AK4/GUVJlfYTlvpvd9gWg1UXftlUtYUaAy6ut0VPFW
5WbFQ6qcOowP5k54dqn5cjB59Kq/c0SoTjov4xBXKoYG04nA9GWJkDPeCHRicXdvwGLSJjKI5McB
a0YLMUkSHLLoAyqtUQ1bYZ4TzqlEFH5IL2n31iFJYaSB5gdUVgjYmDOUKTGJAul0u8UpSFnkdYyk
fNkguRdMpxtIQWwHc/M21zs8f6iEkCtb5bMsYX0NlHi1oe2lvVGH546Na0IJMLZLpz44xrFpvC4+
qeW8lpPNxHtvUXMFIaxiqVxrauhCTqMu2AbVKsg2qmhd04y8me3MsOBzIrawdcjZSuXr9l3BpizX
/ULtSnZxKJ8IibR3vT+L/ByhPwOFLa9QdXyqIMrhmOE0zjJOKUDtlWSiU9PkfZwdZ+mNIwNGpvA0
KqdqOE8Jc9JwKQeHmcOzqS/2bHuhupLGhThb7aEe50VwnbXIu3A+qcWDpdwbaeMTdrzQGZLH/aG3
Xlp0mdlmZFszKZcNhS/5yovHTyDlvc/xm43ZRIrsv70E4kmWT1H4a2h2cfIcoK2O+RZyvj/NOFbh
L6dBS8WFk4eyia+J19QabLg20n1GWuQrBKF9H6HCGS14ywSh+T1CxCaXH8bsVDJXt0gegGjr27m6
cVRlaZvBmVBuP3V2BGHYabOsKuj3qrrvymhT0P0EUMTLzIQ5xetxJsYF9VPZvuXBpY0fldzZIhLC
EFB7CMb+RZKrXcaSLq2P2RxPA9mfJC8Q8+YVBJ+14E99+aB37BAyQoao3AawP7WYB4BaOpbCCwQv
t0UmOsgcAtOpzAOiysbFEBwn0jsrmG71e6CcB7VcNAgxHAv/Av3RwKA2j1HLyulerx6HbNWPL0k6
eWW/xa7sGhRK2QoLS2djVLRDwVLUqhOpwwsWGRp4dMxEN7DY35Xk3FNeyLx95xF9F7kjnXhvgp3G
VFi9By6h3PdViMTdfDD0fTyMK9t2PBxAOnk3cX7k+luC0mF0nnT7j0KknxmXfjiUZ0sPHwvE2jE2
I3igdNjAe30ANT7iBErpP0O8vVf8RyXD1GGKVrnyEXSTb4+UAbDC3UZf69FqEjVK9p3CEDMz6X3b
5zQpEUSn8OZ6RO3YMAztoy21O7kkNKaOOnpmM1jPlNdl375EGGSbTo8GK1rpDkYGTIlMNIhDB88z
7/wQ1UGr1w9m72zw1D8KVP3WBKs183IT+zQF4Z3iuIKIneTaigtKIdT/vXlvIP6PguNVRYN5SmAv
u9FhNsc2HqJWxlggn6MlgqaaHkBcizli9RxpXEbQfYtw9GxEE1a7jeW9Wj6NAGhaNiEUmd00oCJH
y6GY9rmayQm5vk9nWhXDuh0210NIzerPWM/WSaC5SM5du0EQoV8mIIQctElCkjVnoYfgA8uKTdxD
gzbX47htE/vO0nOEtfFB0zDJzSAV1p0fhasE0xW7zc+Boq86lDBh0x8DXdvim7aaIqhTgrC3ZlzP
ur2xennXZnyP7Eg2RszCeJWQ/QQFG1R7DiH4N83b0ARLK4ff/EBmTzUF+6mwLlkq1ooN8xAjnG+O
sy/wgxugEOUSDwPN9G5CWIguOmr+/P3C//jN/RcycQMVCmUwha7W487uu0c2s2OATc9oUodqGEOQ
ETVR/9s5pE/7D3YN1CCmi7hsN0vKXTraG7mdnyL7M3HCoxN8/v2mrj/7v+7peqT/6+huZqeGP29i
G5bpi5Qi6EpRFlXp/f3y/7i//df1bxBGPbWHoc4Y6VWy5nWz/CjCbaESVSQ+Y+kS9gqD+Y0iYBp3
W8GZ2E/JMbOO9bfxu/8Y8v3XHdxgkBiUlybfIL8hOMqMwl6dcvQgtQ+TbBsIB9UFKZPl3UiOQozS
ueWsylVOmWLfVTuoriOuCrYq/wzr125gywghWJwyGN9F0koRj3P8Db7I6frFq7wBLi2zQL/BebVD
fL+oydgFjUOXuIYacaF5RhxS7CiAiPLI3IKpfxF/1BlG9Yonz+2l5ESZI92rEalxFvg6UukR3UJW
0P6ehupVC/WlYfZLfda3UTX4kfSqwxAvNfvOKV9ENbhTGPt5/lTPlitS1HDVpm33wfRUdLWHu5GD
Ilbp7pokcXNMRRqA5jq41+ytzW7KnuZW5h7lX10/p3IPvIa3Tcc9IChjd29LBEHp7FrVK1YhWYCa
bdsNOHLLHiyQPrcoHpHJS91zxEY5ojgay/yKJLiB1C6uLgN1X1FVvKcRxWIKURcDjaxDGRrZh84c
N5IOo//q1OHb2d6RfUSs+oxcsT7+D2Nnthw5cmbpV2nTPdTYHMtYSxexR5DBfUnyBsZkMh073AE4
tqefL6rVM1KOqmpkJjOlmIwkY3H/l3O+kzbHbk7WghGhyxxi8qpDDoiroC1oesz0ztFXxQqgGx7V
Zn7O+2bTmvQIMBXS1lvoUbZnx0KfFCM2opYy+bFMP+tGXimMPjpFP42LEUKL6+3FeB2Dq27INWBF
dr0s2U2bZdzG1O3cqqOT81mpNnLCAT5iZ5T7ZCeFA20q5KXG+jq95b57rpufXqMPZTRvSnNx959U
+pS1y1sxUvwE+AYDZ0vLuVYZNw42va5+GoqzW5wRigJ3SvJdPH/3Kmc72/lD2H/F6afvphs1Ao+r
QgYfOb1WsWpdez3VB0s99KHaLJ76OXb1obcWera30L9CSI7dtb+uPG8Lz4RG3l9DVVoNQXW3YCYf
8Ru1w7Qbm4QBUnmN4e23hHGZlm8RwoK0bLZGfSsYEJuLvRKQYrjkjJHCq8q5SZdzT/XYzvJZWK9z
3l7F9VeY4qoV1Wby9HbGV2DG+MZPvVMvve+ZxwQC4UZsf1mDh/eYWK1OgK1VBK2/5vi2oIsZtYvh
a9SVf5eH9p/sQX5nmeP+cqfoIh94yyQjVcfA1PBxkunGipCQpLjjlj9TOPzOWf4rlxtaa+0CERqv
+uK5ImZYdNcxttY/Psl/p8f7Fc8dLzVNCpXUVWMfcklg3jT/Wf/4788t95crIpRO5jPZHa+m7myG
R26AP3ng39lu/crEDWKvGeuQSbkBDzEkC2QwIHKEHdf2n11vv7Ns+E0h/E/XpwjrsisWwQuLk0MV
PRmCAeOyUw6yJMufU3s/1xHnTLaO/Wj9x6/E773Mv5zz9eLY4Xz5tdr0wwsvlSGePhAAf/zov/Ok
/QrLjYo0rRbD6yyFTRL51eT2GFCB0I0//vgf+O1N/28u5F/JuXnSo6QVHjdgMF9O6mPWZjeF8r87
kiE90bwZJ2vvfIbDRHtb3lTJt6ilJbkk4WG4g7K0MQpwmJwPhaKjtZvvcVAde/yWLO927eBs87y8
qqmm/+Qn/r1X+Rclmx3M0k7UxKoRh2GQslYImuuxfCzSt1F9k1MPZU2+LSC5fKAfcQHTJ7RAmvUr
a0TVpbB2dpiRosZmpfRRW585EPg//tl+72P5y7arS3IHulzELBHdIZfIzHzwjx9ZXD5//+51uhxm
//Te1vTBjvF5J/R1fleJea8ruY378egG877BlmY5atU15QZwPZQfaBx18xJjEHIYasv6EOXjOg/e
nRwlZeOd2DatkhRNar5uwu8y5+QuHvUFVMJY03EoM8gEtXEIj7CgZAdOywbplhSHLuq3XvpWJB+F
UFv8cQc1Fy/NPB0K5MZlduexzK+JWTXxe5L46y7e1xnoh2X67k/+A6nRTAm8P3lWfu/j8ctJPhdx
KjVI/iunbBiClOsJYDBhb2xy/6Ff/8/P6X/Jr+buv5/i7u//xZ8/GzW3mUz7X/7493P22TZd87P/
r8u3/Z+/9q/f9PebjwHje/Pr3/mXb+GR//Evbz76j3/5A76yrJ/vzVc7P+BHL/vfHp6f8fI3/3+/
+B9fvz3K06y+/vaXz8bU/eXRgGjWf/nHl44/cJxcqtX//OfH/8cXbz4qvg9nkJyXrv/4f7/p66Pr
//aXyP6r68YCHZxjR14cXWQR49flK0H8VzfwY1/EkRdFQXg5uOqm7dO//cX3+FKAoovv+Z8vdY25
fMmL/+owhvVCx3UERTzl+P/8cP/yAv3fF+w/alPdNVnd45/xHMf9lw9LEEehF5GE4vHvRY4b/Zo/
MFt1wcLDTw9d29Z4xbNl2WZJae0T47qsZzrBmL4kH3jqF3MoCN06hiFtYN5oC/d7ra7QnZc/SuVa
t6XssjsnKR6D1FlakKCW3va5do596Y4MHALTY2Qs2p8M0hiVFq2TbASLjK9hwNO8EkNl7Yyp/Kei
Jl1kPXXpINfVpNt9NXkvOpoVFewlaSKc6hpBsMjIlQXp53+Tfpx8Ojq2TvkQtTBYOrwPPKCVgF++
bIkDgcN1sJm5NvJgO120Y2t2EzYpGRVNL9xXleX+l5Nlct/hjIefWTVHTJHTURMrR2h7aufbpQuD
+4rlGtA1d9m2Vdi9ptnQMYkF5R8F488hVi1Hy1Cqgy1cbNOFJ206GGOnT5e792Q3HqOFftSfXVUF
mzYsEzYs6e2c0oTEGDWyjWQw5ff996xlGStLtWx4A6bYIvNsFzZQUbog35kQjKA3s+Ir6Wyyaljl
EnyC9dnp6jaKIA5oUZp3q2Rxkhuk0pEi9tqMEhJMIW6y5ez4B9kGX2PfY8nPnQemB+8qzL+pPgnp
4ivmWBWbjtSlDDEoZt3LKAsa73ap4YrW+EJXS9h+ZzS8Tk2w0uQWY49oyrcsYw22tBFQYcAYQnnt
VuDtKerqqg2a/jEs9Pzi9+ZYxFixXFy2iIoZSPEsjlvfRv0esOu1o+yUBtI/1bX8MV7ienN20YVJ
xLrSnNE5NJNi37HRv9b5ZRg6j5zAzXJBeQEnQQUChdG4XXPoI/FhwCI7GvdH0MVslitARp4HYNJU
3Mlj+o1d3wupKOREaou34SqtADfZHndn4qzhoUGdCLoCr4jDisBOO2sLAYK+ooX1vuaGcD9VZBP1
ZWFnQpbCUH64t3q2IAU7hJy4FAJQso3tk7/jm54mtGwNDRDomkvUWQP6h/FfIqroqbPLDPcpzSRD
+IfFTaudAy3oxddj/lmmMILFCCbG1rAI49Y1O0skoQThmXkE0ZiHLPAu+d1eBKkuHna5dUkMLKqU
PGZPnLmqHoPRnb95GHshBEwM0+qVmKHkJSLQR4EG5SZyL2EuHVIUI73qtRcPIiWlNmx7LPtlwBK3
XEBGRSIknRmUzp3iK1tVjPro+YUHh7WKwFxYQ/vMUHiVD6ba+DZwIKdyWAoGypza3HF+hskgjzmL
Z2OH5tBEnby1U3vasJ6hwekzVCV9kd8rW6uT6zfLOhpj78MKc0Q7aqLQc64JYK8PBUO7UTIk0GE8
k0mvgzPiObkTiTqUNUdIOLVn0ZSsO/Pefq5bg5ih0t2HAGSWl2JdFqCKnRgyhGfWbLBvWnvu4aWE
Bwv8oGZ8VcyW5FMCADSCsL0C41vW1c/OIjnEkyRxa95VYoDYK+3xOZ8Jg1d6w5EzH/lJp/MYN68Z
0IApi/LbMtdv0uPXqdrh1NFcOYYnUg4uA4iBPdB0StmH1gbZRnm9hMn9NDJimpldGvCDMn0hFlys
dDUyI3cAxuTpezYxiBvTqFlVpXrJiBP2gvLUB/WXlTIHX6VZUJzjaVkO5QzQrORwjgdmLrH9FgRa
Ml7O8gcvW/vD6PBxD3tr7bT5pretc1LlzvVAo3ZlcfGzriIjFfJnshhvUzGHYSZd8I6/QOplde4X
Ch4AhLOLhxDuSLW30NCBiQmZ2YAMdKMa4JCo1z2EInuZ0oNtP1k9eFvH2Mjc3ezktcs3ZbOFq/vC
UMIBAehmgSnBvAZ1wVqpRN3jA+l1YKhFpU1j6hfZlVUHCwu17q3Q3dts9XrdcbZsWE7c5JELQnce
prWX+Wz1RvngoZg7GL/Vt0sorxp4t2kKA0PGEQ6NrHut8kKRrNreTzYRLZcDMQFk0SsWT9F8muxw
z5pk60TR2cqrNSgUrpk4uM0HUpeKwiXtmlykmX9kpwKTAzww/anSfITi4t0tx4zPnN62apg3RaL6
9/lCSPUj5ycDcO99shwMG/QZgQaZbHfDt9hhTUIw5XtUpdvISmg3TG1/g2bV+h1DGQSAvIFT9SAc
yOb1Keh/dvHUvfDp4CDMAvA8ocuUhwUgW/vuyBRB7kU37qUdJ9xt+gZ88h2JO5u6UslzE3vPIV0B
W37STVzB9CkfvPA1scerpStmBBOSaGrrivh3tHHeCAtcwyXWZoA7CcSxU5rRUZOJ56qd/Duv95mf
tKQ/+TmJk4RMbH1y68fZBZpS9N8QnxSIpPre36dJeByCYJv6ZX958TDihAVUcJBibraM/louLMIa
gg8yDdMoK0DCleR3FFkNsjsDBSLIxFw7ErnDBYISKUVwAKiiOi8fvJG45Hb2cPV3cBfm5nuh9LuJ
x40emK0MKWOxKWXVmsr2pg7h+rre7Wx5+UYWJXV/goIx7FiHCAccYwSxEaZ6qmZwwMHA3lFFaF9Y
bPZJ5WwSNk1aN7DgHGsArauflZMfHNlDIu10eG5U6EKTAB4IFIVxWQu0tmmRZjictvA0HYCRtfsg
gSteJyMYHNn3uBSSoD4sIPNftKeXfZqabQAqp5djT7MSHtwLuGxxZ7gIJl6rLt95o7+VTZRtA5Mh
kAmW+Bbrw6Zhp1qreDgFfgWlpwNwaRXLoXGqPZzgYFuOYrcA37Iu63g0gZQDmFFWxQCctZPJfmrr
XSGbEbjk0m383n5VwrCxcfXebaJVMXvObgq4mdwIWIefPSVm8VeUcGcrxmvUSKPXni+itT1cQNtN
r7ZDAPCUs5qFYNIfakjjfRRAurH7+ywFbd2rGmYO8D6/QHAV1XCmfTKZG+c2iWSBZIP6IYwRHRZZ
giSY07jUNJjJhY3U2Y+tNV0HgiQEy3FuXNlAH6p1fK0kCHhZ2K+Ng3QPJgArTHhPLP9ntuXUI2fI
be+cvTcZwMYIDRuWfXkMR4qF0cwgfcLhKam5sip4TwPV/hFfCazwIX0oU3cbLsZnNpGhXkFnWbHl
lvYRnlVL0CF7ROYxzquUul1PTfvCZ+bggHkcqtLdOO2Yf+W26HdZmoGm8/NkE8wQFiG4fDdh0zws
qb7vHJ42n+XUtqPCcmJGnVbF4cugJbIeKUjHNUBBwumgXvgFRG6Z/mws49xjSeMmG+pzX+rjcmH9
+ywnE9X9VvYgY+mteWdXZbtzSBTYjTUz57T6ChbTb00aH6DFwkVzI8xPSQsnxbg7L57SjxGfFMxg
gu/qsiEdmyTN4RC4DQ2vspf3zs38lUgnYu/hjZOpZs/XxO5WFMW8rZaodp5jHXx6idvttehtVBVZ
SAVZsz9s7Ym3iCX7R7tNvHTlxfV8q4f2TehqGjeqgJPriyaEqZmAL/ILdZc50XTIg2VPAXbsHf0Y
hvM12S/W1h9y/Vhl/gBROCJ8LQcY2jaivmYssZAc4eRoWqCGdkqCxi675SBmB4Ber92vPq9Yts1x
251E0JzmwfnZRR5874bNgJLsBoERJfpdZE1y16hSbUVDiGjFhO9Qip/eyK2R+t5dFM1gqBFbLhop
qmhIA7v0JkGNHI75Q7/iyR52pe9+T7vqEMuJHXQV7UNq6jAvECvOABKSIriqLZsJuYirrS5Z+bsh
6rwhuwnGmuOm8r7SFpAdPeKBrVF7tCPLv7OMYGB9N8ReerZUpbZ9WOb3OSxP8K+8/8X8EGXek+Hp
PovY5r/qPbI/YnQ4fmh+OImC0mPg1+tiflny7nsb5Q+d9G4cLVHmh3hMk/CCiQ8I4shVCzUmrCk6
EL2tGWWz/R4LTJGzI8aTRxVzt0RmuZX1sABYkumVkLEHmpjanhkoyR7IRG/M6Oz0qH8mMctwB5D2
AgY8Ih5BFi2VGvc5lIOR6K/UXP4NbyvLtDmPzJi/eQniXxiTwxN9I9C+Bk06jaz5mYUmeUoaiXBq
qMcfXqbQH8bReOMqG/oWlKbyu2wT9zolakFt68Ak21lnhsprUN+geEJMTlzvMxOoOPBPoQHMKV8G
Zd2rsnePS1bsmraMgXDlK8POIWBk2Pk+UCLBS1C45UtqW9m+GOKMU0O9+c6yJtZ82YjE4a67EPWq
XJHHHBvBrjVfgE1GrKS9C8iwGqHyzVBGVb7rZ5iHkXGH64JdlhlYXPGpM4grpNph2VEA16dNknN6
1gncsTDrPnt/yVfAHzeoyxdGs6jLdM6Wz0GhB3tIs8gY7fMyODdlk4E6gzyurCo4CSkVwE1odqAI
8wIgmAxxfYg2haYbm7MLWCMCTxR747zVcnmrl67LV7iZ9S1DsviEWG2rRs9/jcb8UfhxdfRN4dH3
jc5xrObvVXoZD8qu/lEk7aOAhRtqj8uaCAnJt8YSnSceE/8GbzONwTFH0OsiWyjga5XnrFZwvgL3
YwQyvRUpTOI2OnjpcEOLuqyXsv1qq3hHFALwKvfSWDIIYFINizbcyJjMi9EJJSHaScCCSbobWlC9
MTXQgLroUEKZdJ3qRVz5FXkOnU1YOyzDaCcM8R+zum36elfybD6qgAFK5QYHE/mA/pfqWAfVlS2o
YsZFTKcktcS6tezkVbi2tRpGyOcg9lhlNZ4gjKTvvbtpRmjvDDI6eX1Mc2kv8Tk3dJpF42m0OPN9
F3rjj67Og40OAa5PKnYeY7bkHKqXHiGQZs52YPjarSSydMVODnFdrFA8JmVYbpleDdeTdtUToMv+
2oaVeMl6QdRRkKbz4CYYvYslHXd0k/Cf46I+RnjAADouycYMToTZPR/NZ5cuGCR8d2+r4qO0oABv
sE/w2XVCVCNJPzyqdongfQekldo9RYpX7twUpSCAuvJqnotXTwx3vUL8Qu4bQmFnaB91qK4HL6Xo
5TOMwsGh4SAqLNpa4RhfiUGfBoOgVNkoloupUXuizC40rz7f2VPEaHd0speEXJON2zTW3gT28MPP
qWm2ip1dOHnv0uNW1SXPN0UAnauTuq9BWVJu6qBQG1WS3TFl9fuUyH2cIOWOFEr0wpzCAA2yGDOH
lt0gW++sBmeASfABWPJUTVO8kT6BqdZSRS+znl/TiUKtLIOGlSYZhcLjwx0b631S3DSVcp+aub/q
3aLem5bBDCIo1v1Jc3YXPpm2E0BgZaJTkw5Iy49nhibV2s0qyJ47DrWo1S7Xal2S3PBjCEiA1ASA
QHmL6qOdox4j41tBznOfbaPQD0uX3XKEwIwR5ny0nfg8dlwEqTe5JJG45Iw4Af18fwELJCj0otmv
rxun+dZBtdjNKUgbJzX2KnS0t19mde1y3bg56U+1X7mcJvFNE9gVW+TqOyEt1Y6lKQR7SSGVh8XJ
6mLU4QYf1yKysxqtT+Rg9+y/vwBY7+xCPiH0TV9aHAkbR+NfEEE1kgYG/tue5F1pi/glGgKu+7Ec
L1OwajVbuKCaKbV+NA5WqCgSz2E4OWyo2Ws3driTeXTlVcFuIYabgIx03sx+cVWVQJvjLKfWkfLR
GdzbqpkQQqfp1nTOA3VqusJFYF+pIHrRHXPKKaMt9pDL5RkuUT/DJR/dgR75prsJJfh85Oa/MX23
nbpgJzS8AhdHfsAH2UXpEEbu2l+KA1uxp6RsL96ZYNIkFdgPoUZPJ3C+20ENbWTgouAjntLPepRo
EgNWrGX6kWA0SSiJp3yXlZl8k6nBatOl84rRitx1XkdN1gOKXAJorOXy4GAv+Eiw6ZyXud6k/I+T
Hu0QAZf14jAf/VIN905vqpPoL/xWxdpIeyQcJMWPCsw5baCDEHymAxtQsY5i25ryxeQkXuR1/eWn
qPzGRBIoYJUSbpm/q3urZosvQc7mUXgpPrNtFhtuEdfrbyYxheSYeM6+CqcnVTGjrLt2eOVXbOAB
+9+Y8fLT1ZI5Q4iqGrVjvU9wXOzcNkq/6nl8AEFDsvLEBRYO1u7yjGw0A4NV5zJQ6JfhaVQMquyW
dqAw7NYbM41M5hhtquxi8JrrW4/XmwnV/OB6aOyZ7A17z4n3Rd3+YBKTbp0SlYIn+mEb09qsRe0w
Bh6L4V1zHEJUb55E6x+Drn7IQ3VfDjO+tznU927BqxzP/ms1T3dWwqxmyIy1SUcPkPbE0s2MfvVg
qsx9yMbL8Vlne39M3holz4b376r0rAeTpO5V+BsGdOlPfYhRnZiD43gJqx0Tax3PTQuoeVrNXYbT
xcbpkzrDqR36reBj/WzJNPwOBxM9iSyZ83kMW30TX+OEa2/Hmqp9qdsDuKfvZknWNeFuTmNCfFvc
n258QoOzrFSVvTM/fq696SdHPIK9ONE3TT1ggynQafsQDcMgROeqpvvaxZWXyQQ68BheorSUBQKZ
Ocq2zePpIArTHyxmwRloVzrMebzTVXM1dHm/meRY0UmA54wr1Rxx3VRFdhIpxgu/sWZ2ZRivnHCh
KuKwX8mEYVORXKeRh5BZ5GthdQuYUP2ONlFvKzEdKWlxe7EdOPEbDjcJ3bPomFa3bnJphcD98wtK
OpXmoeyXHgtabVGh6/HZSpS5ipvlJIekuGqiSt5QKHaMl4vndGSMmAp32MTxFD51LW8bq7CAYfbt
rkOAkw3x+zKW8s71xD7RAmmYj5tPL9jW3I807O/cef4ZU+VO2RJva9jYmg0NS37GGAHj5584+e67
FhcTI834gh8ldRalpgQM2/30TRhvEovnlX6923id/dD77m2zjPYOc2C2swOnxOZDLTawCce7mbDk
RTcVCqvcdNpDUB6xxXDnhx6FSxCM8yYmagNaZY/qQIm02GS2D8Q9QQsgXY05hePJLy60UN1etyGc
XlH0HHCjxQnRNXiryDiT0l6HkG5vC1Jxmbh62a4Z8dSEb33YqOtaQ5jIGyjC07RDXsd4mzr0EWSs
upMp4Tc6oYGpqtTclm12ZfvqMuiik8nry9TLRS5dmcfSDaH4DtupYUhOHQVesbpQvptmr5LuVBNt
y33O5K7gZLLNfRjcpk4gt05ny10dahTyTT6tfOndWbqtrmITL7sgYwKi63CbURe7VjcRtuMuJ9+h
EGOrEewsHn/Tk9Die+bcxdaRHpUpi5i/ai//8togWpVucc99WR4rJfeK/K+sDPUhGuC5ey9R6to/
masVtA1RsaX5y74iY70llEGozB3/2KYIe7uE6PhuoGIoMiJQrXtLSLX3ck3gAK5EtSBzHlRIlPtt
HoYHzzTgXImoEMzY+x6etiVDGggnq/cK1R4wyezcIoe75RSXbNvs9OAKbCmC4d/BqWVm7zFWdQyd
vtW5K0+GIQ5vw8l7VnTwGJnyq6AJgCvrZZdHmj1E3+tr2ovPoPQeZcZCjaf1kRyCDUWaAyimkDmx
FCnhU6nTD2uWaQTGzkQ4RCh00zTtgDbX+7QZKalMnnxU/RxsZzWQbx/zRnMdtz84Md4wMDztCzbM
i/1j9PWjPRvzxAr1WuXm1u2z8Iv28kFXi3M2/ZhVN0L3HaWcSPOPzBXHhtJpumwz50Ze1xLN+0xm
5ZZKExBCIogdzCYcUks2t/vksirQVYnXUmr8gPanX87ldsqrimH/cGBTQEaj9h9V0l4xnlw4Ps1e
xD0HahOKD8u3b0ISI2znOkKn41eRdZx0SXfS1iyAhsJGKZdM30mGXbbJtHxzl5o4k0soY11xFhhm
uNnALCzVD47rdTtVEdVTYosomJWOXriO+sjeFso7xMVzlhPXuFgPnImkSOh5WHdSPtUun50pJxKm
cAbCoqL+RxYlPb2eByAq8GlYh3w3GNxjvYuFxK0AXGMnbJ2JFa9km2Dld0UuzEZZw+NQgJ7yjNyq
pIK036CXQ/9tx8Mtzq8Nra+LQaAgrStP2HrI5TOibDvJ8tPpW+Kp+lZgZyHijDm1IgygsPaWVVk3
cy92w5KddT2Bix1ZJvhWIxu02sKscjNEx6K1vE2QLDeZPbT7ZvL5/9M+IQ4whqhFEQVozd5VQt8k
qOBtm8GdM+Oks7royTTsH2c/IEwhz+b7rAsK3M7kCHZxK04p+YKtA1Te9rTcplxooIuGXRPeKdOe
hsa979n4IsfP3G3HeG/lLCT1zAYDVutU5yKJb1Tk3haGuXY65JvlQr4a5MbvsPCMXlwg/lgOzujh
wFVIQ5B+o0d3GVEt6cIkwfJAL/mR95jYbrCZ+hi/2syHnbBIRozZpvCdM939JcQlOAT0MJw3xpAX
ODvXXu39rDqXkQWGQxsDu66CeJeYJiFMMFqIniD7hxLI6Isj16T7hiLRX2Xh6O6AXvqkH07OsU4o
dFg/JTPZpOwIN05VFnd9rqxNpHP3mQXslSzcXTDhsw3zO65MhCykCidtNV03yHTJaMrCpiTfpOPj
P1v2nl6EX9evtxVBWW+uMO6jkARTqmW8E/aU4cn0o25bNG0u1710xD6Lh3GlByjouPxJfMlRmWHQ
zm5TFzdS7WOyzyffvUtGNb+3Af17pxL7KrKqFya2CtcFU+HUCrMrL0tTdk9juhmW9KEgL30zBcmH
C87doTgZ62+8suuYSKpR1Ok2H4eKH4ENbWaec6620c23yNKYyFTiQKV5TVAXKwFzstC3y5jAp6SD
lM6K9FYl5cPcTepBG5uBRkW71E/7pmAIURIdSWRJbudvAfeSTZZGuUy38VwAcDUElq2hGH8a78ME
mrVyVhA/5cU5281P4d9MlFODCHd6Xu4jxXQgz70TQLblEDvgJ1I9nCO0cjhlsyLcpV53FjkCN1zW
aGf7TcaE6yFr3B+Ro8ezNWHp+u1HLuYfMemOg99typb+dGlaTiQz3iVJmXKUD2uFnWWw0k81Nq8y
ONTzsHdkcoHQ4kZ23Lck1ohn4/G4zE1DyeeM8a7kaWD9AD9hdpgAxgMLCtvq14VvHeOi0XtY4wMR
kgXb2TJ+q6zxodVqa2n/ppxI0PB95tgoaVpVnLK+3o5L85CPCVDoxMTQr70T8Za8WnPiXbUeS45G
38J5b/a/jVorFTGtjMWdrwXrJpNX29oW1iZ0A3sT25qjNUYzVWWReZnrMd4EY+zz56R+GW2MhYmw
yMV0QrCr/XkyiL2C8nMU3r3qyTnKNbGLtcAQbRURnX0HWz0dphlvXHbqF4aJ4SXvq0xrCk7kWbkg
uQxb1YEFQ7+N2oaGWzfhObwQImy7I3oprDOGdeRy/KgLoO5dK9udh0jhaRlTMleDtomPnW4gFsTT
GCEp1N6r704oKeZgkHvpuNZ5+G0bUYoyyEn6mHnR4IdUb7mDXmUywPhwVAU3rY/IY585mjdSZb34
ZRbez0lYn/OOkeIuD2itJ3K4IE27/U0t+vRamsC6iwe3eyvzUNy2zRT/SAYI3atlGotrhg32Llki
VhazJkNlpYqGn4vImSPLxwT+eepddVkS4a6bEv+pG0Szd4aJ2AcrLLYhYajrShA1GY6gPGZbFD/8
YBnXwOyZ4mi3q/fEvoHTLON03JtsGG+MR+Svzdtu53hZcFuq2vsmITGtPHtUN6FAUV2Frficpux6
8pzhk6FtsZ6T9ALjvq9sddCTcyManV/zbKnrvm68d9uZ7btlQDTfO16zbbKBsoaIrlxaFc57bIdZ
USz7ee77ldCzePAi4/wg8s7eOjVeRzw7M8UeNPKAdOWZ5vY6KYPXWPQvKAZc1qjJzs9GvQNb5H9X
fnMM7bMdT+cZVNcK927+ngv8XEV4J6bqsbam14G0sNUkUuIZFEV/7KvLgjV4SEpGjjn/IUJvKO2f
tRzlbZ1rfslhSq7jdijwlUZE/sQxQ9IJtc0uKQ2Ftf3cEf81bjriFLFaZbioVEfmBmyz9ZzrgS0J
nvSDdjCyVQGdCCGUV4T6XtluRPKl6eK7Bh2raLi6PIswp2a8fKw6dr5ot37g/yEYUBToY1yEBlwE
m5xd5Xvm0s4O0zDSx3X91i1y7z4i4m2NbL9aZ31+MBmoeSRYcDkGP4B4QAeB1MGh9I9C5yltyoEM
7EukDucx2wA363K2cVH2lWqg9WCgnP6As4cpd93mDG7+u6wWmw5kx9uAthtViGJ3IPzPAT9FWInq
EF1GLSnAylMQWvWG5Rr9sB2Vp7FnERa2zHSrPh1PSNOs41DM0atuBwMRWrOmDmds4kVY3dtehMPX
r6z5pp0uKSYROwtmxvNq6aiY5RLMa6AKtJGmb2uSH41bf8pCVVtj6eEqHIlmUwQ87cva8y8a+mwb
dbP9uiziB9fSe+jFR52N4prpA9e89qzgY85kdNWSofW/qTuv5ci1I12/ih5AUABYsLdlSRaLoG2y
eYPobrLhvcfTnw/cOtosFKPqtHR1ZmKkiOkIZi0sm5m/4UIb0j3FPYP+ZhxcS72ngzMv+oeMcjTT
a0tUGjTlCakyPHkozrbXbZNnb+GAe59iWnD76tqouZVLeKoNp00qQRbIBVIHres2b2HtQ9I3muYF
JKzur7S8GdCFcT3q9Wo3uu3Ky13zEZpxdxE0ZXBBuSpcmR6msnFX3inoIu0KNv5lrwwZKhy2vkvN
rry2Aw2wka670UZUSb+P5FR68yuwWmXUeD8RgpMvUFzv6OnJqNDIZh1g3dG5qHH4ajE5ziXtOq56
1/G1FHV0CYp/Gll4zdUY+47ARUi0YkcJmPk632ML2KxJrs1vreJNr0ATQnREgSYx3ByDwAIEiwHe
RTML5WFQEv9Sr5OaFhX5zaI3xtxJKZxcNPEwggtrO3zJhPcjzvGYCpQUtFzU5Zd6qMXP4O+KpVbj
GS6b+lslYQ+i50W+l1Hu2SkYCj9pcdOZK8vDSNhsfAdgljy9/YaMXqfptZepV3c/zSbNH3G16DGV
H7qlB4Gjy5lvRYZBPYr4drSD9ruHzPRvOa8V4HZ6nFyIQm32AvAOhQbZb1+CykJzx5DsaKkoPiXl
tPntQ8W8QctcXlPE7ddhCWAOyd7wXtVECzUnASTSt+FdG+ukknWUYPrZKOT7Xhe5d2rHUVTJbG3g
zMo1+wuVFAsn62ik5jUginEpmhqni8CLmbGqtxiB7X2XanPYp7YJLIwaCQSpMkDavISqXosSWwzY
46oOEd7qSokHIQq1fusy7hi5xUIy+zvUBdpvUhEkd/wljDjrwPipG9Dq6BMFGt5NZaI8gRIIqTom
mu74lnHrm9WzFtYxNrmWtooNHxpYZtkXfqNY9zLVsnIryWrk+KPd7tFPG1/rpKHlG43Jd7vFg8mL
hH1jROAoTGWsV1UFzKc0QnkjojK5ybPMoBSG1FUrG9T/zDq7hiZuLDIBmjwIMxekHH6awop1IEg5
Dq+ualJEaJI715UgunoodYZKSgdhzMwbJa4CKNK1ve4Kt16H2Ej0XA/Lphn860qxWFd9i2NVb0VX
SkyPbYGmhucUQd69enpPVXAo4LuXVW3/bN3efUg8tYSU2MZIkxX2Lw8d+d9RjCFGLwbXqfS+6NZ0
vuILOgo2eHcvx6AzLKbHkGXFdyU/GSnfNI/fkrENvkk06KDGTWhCu4xuJL/6FtqyjT1bbP4Imz5b
TgnN2i0LXOddJeuvhYICVAIO542XSe4MAmIaVon8/+Tc2HQSZ72tSHju6m0gL0Kc26CL9YaigsIF
aUVOm1t7SI7aRaYKzFpFW/9ONUXbDPCXL+uMGh1HID/B9L38IkmDwGlaZEzSIKkQRIgpkCoA92JA
tw7Jqx9cSFSh8ElVG/PeUzi9qkStN2Ftm5TXBp5yQUZFsfWzNL9qkRyhCFoJhfQ/q99qNHTxd8cw
cZfjtL5sqYJfjpIx0TWA5/WehBC4Io0Lker6lRHnyG/1GAYN9thca62LeEfR6C3NulpbS10uvyCX
MazpmtF6q+5E6VHIJ4WVWD0rDzmIwnpQBuE5ehSOj4MB5anysWlc1ro24fDS5G6INXCbbarsQjoN
6zoHjadJ1OYDJZY2mddVO6Xt/Fu4JWJluxNbXrZQXHPT4iKKy7xeKL3u7RKd0jztZBjwNZ2ftMm6
50DtsdPr4E/T3APxFMjpmwgN624YzORXn4MEX5rxdNRqFFKqRH4L9U6lYJdYw5ZnbrmR0vT30DUp
2tRhWqOEEdvZL7U1pJVOe3alGQKMit7GL1VQpLeD3hQ/Sf5BygAn9HL1Ug5+ZZ2xzASYqKGPwt9K
De0xk9oBEzKjqBaZYRd3JtDAaU112DzFrXETurdV4HXUYwUe2J4L5JDusPwU0lRmamrJfqSrB7Y2
l5P10AGiMQxXlzEjdIP3RKgVb3dFHx8CEJvLaEj6t1wASlDwZPhJ7de/p/VDYXjMUlBWmfQcNBy2
+Ab5gEvQNupVxGHpwRo3UYJ+MmX08l3uVPXJS7pm4xWxdT0kDY8KIxt3OugCLEowUpKyEiSPTFNn
0aUcIbTBAwoqYRbdSYzwClwGCtfowNyiTD7ee5JlbBrRT0oJky+tXSZ42kqevvIsgfvugHyYkmBJ
1IFYM2i81Szctte4VqSSHCi863uxkhAlvx8CHsHAhEKGDLQOyasCsXsNrPiu8/DB62Izv3VJf3Ep
jxWcGkVDVZQVgh17qDYPakBNdJF1lX6HB5hYV+XQPEn41j1pQR1t2zGnP6v7NbWEPp9cPlEnA8le
XWl5mf6Cg4N+x1An5Iz4f6XqGHEtFPZTmTTGm+TyCnaLAa1xX1nH/MGVh9jKjvcd8H6pUlDbkSgL
kSX4KOzo0tpLKMj4Jg642KGykhNLfwG7hFCf5Gb3SjwmlD7D6cHZJ1D/LdTvPCuS7pDMCNadCTzP
i7P4Xq6LV6sCajuMPOtMD+1INj+K8G7W00qpg+twVMyHTJtam6U8NfKrHPdLBCZVcqlQ34i4C1+8
yrhSsILYk6eE13ouGd/bPA9XbVQH7wC8MIPKeSpdDr05IEmkSCCJ68npzaMCehumYJ4ACkjXcezG
FMpFFV4EQZ3dZC1gloVujwlgA8j2+L9RDuPFXKnftdrwf/kurmIiML2f0tBTrqtJo/w4cDeWBchI
Y6uVV5pKSZNSb+e9iAJElJ5ayd7KrPIycAuZLWcKHxsIT1QXtkQ1vifdW3RJQoZk+IaD72u8stw4
moxoZQ2rTUsG0hZw+0EjecIkM3+VqOPdm7Zf7owKMHAS6QNoVhVvO1RfctZgYT0qOWUmKVBoF/Cv
EAVsO3ZCN65onZc0USwK148xfZyeBo1itldNl6Qq9bNarKquT9bhoAHYKzwv3Yqgpq4JYIEmS9gp
8VPjed/NkYR5M9o6/OFIp6yDnZ65H3UasMtUTaxVlA0KqoiIfi8zw9evWew4SiKedNsnucLgyTUX
UpaQh1jIygApCaFcy25jrWu11K7a1qieXIaO+jY9RK1Ad4xiMo4PeQPQWIDRXKUF8kEVfJUHEaCX
Y1mAdPsGXrhZmMG26JIHRCMdVZfcXdMFYt1b7rhD9D55zkfdXfpIey19k0JhFarmqoO/CIqgjoCx
pfmPJiwa5G0Ga+rhq+FFKevVWumDcJOloLMi6j6Psa75yO5AdnQNP1/1kqs7Si0h2wNoeDcE/OnB
H9RNM4LG9iu0U0bTJzccAbEmlJWk/tHjIb3LFUlaJJVQnzQ7x92WctutZxUuHql29oA5ZPKWtbCR
UJxsg72mK7R6KxBEiPGkxtSC0sA8jZ78KoAoOUnpQsZUuDEMWdfvQgXpPCr58mtYde21hmAJorCN
7FgezqKs8cQRdo2QVtmHzyL06k0FuAYX9CRwOt4WV7TvqTqrJRLMgoyNu4OuOoK+wZoCgbVOI910
7A5D8XBQvUdsw4fnPKeCPQjDvUZdbNiEhWG9xYGOjhiY4/cutdqFBwJnaYwiJYHSko0dwzlaxF5i
3IihMl+NMobrqUWIjRZDYKMriUwzDEHTfwq8ZJSo1FIXljoQuoOOeQ1dB3FJRdj9LtthfOcJq8fN
MgxeRiNKEMMxx59eITJADVq9C6XOvKjSCWyljXin5lYrLxqJQqIc8MMlXQp/JcBVH3Urbq7bXEHv
MxP5VZCOvAIEt6HUS3BsTEVbwePogcpDCSf9q987vw93ndaEv7o29tZ9VAIC0nTdRpy4CTjTKxsR
vVGEJNwNmLyfSYno7UJTFXgBNhXDnDvthxLbOPoG0T0PQKT/Or1Gli7OfgFKr3ZRg5qOG5hGBbSP
fcota8nForZb/wfOmu3WtznI7MrKNpTo6iuLctKS45QOtQuhoIL2skzxM9xERo9iISyVV57y/rsN
qvFJBf3qb6XE1q9ky+OCsgs6DRMnyQbQl3iPXtjRv68Vyb7AJ1VbDehxbYWpWTQGux5x1zLb9ypk
m74cUZAxERbcupMQn57ol9IQlSq31VivSUTMB6UI6eFBNfPQ3fxRqbb2LVeM+qJvFIFmbOA/KkFG
+t9jza65EcWZIvNBnOVeywdttP52gnqz4dshAu7QInUX6GOxSFm9WwjnHfmDi5FBrNJHV10nAPz4
W7IKqiS1gq6DKnUQjYoiYG0r/YiYK2bBPoZMKK+KrLU2KlBo+jF2eqGEXo7va9Xx2MYr6Kpgg/IK
apLospxyLAorw5VeFu0vbE7dJ8/X0cDEYbe47k2reCu10dzoaI5u1L7kY8joxCGES61EnerBZV86
/8xa+qsDNrvbWiSh05mtQE+uR8ypoJr6aDZhvPApfV9QO39TfQWDaZODjPoKsgrCdX34snJg++tR
apMLNZSxX1KBpYD/K1ykSwpZvROWz7/pMOifjKKJX3i/WMtCtsrVP+lZ22WGT9VF49rlRZKL+nc4
gr4B18xBmWQaQLpcAmqidM1alfGJlBp3XDcFgptUVbCjx9juEjMUateVildqM76XtPdvDBuhVa6Q
jnZOkxq8Bi1F0FbVkvgRt28Zk0q6EbAEUzrESa3hyl3Q9sFjnNfQtaw38QWSs9p12U15dBThTeEN
6UVYi4BU26P5Ypl98DyaOb1LViEdK55Fd7wk9lYdND8DO+o3SYzp+CBJCFvUgJLXuUmnvRfAGUNR
NNdJAdjeAkSGRy8bpKq94CHppRcj5iVZl7F6heK9f5UFZfXUj34PYyPR7jyoQldpqWW4f9boNYaD
f/dPUbfk5JoZXFQjdi+ikOxNrpvWRhhUrIIcjG+oPHE/0Y2vJ5pD7QaAuEp9JNuQivqX56HNGysR
bAmRJ8jLePj0cHOp5SunQ7omdRk3MITFqhkSNV/8U9MDC6KisKHFoEfB3aXcCTqW16qOWokvue0z
qP/8yQMos/pnAPimz+TO2Ia8frah7wMGqUiM/1lXvmH5IvYveiB5t6EL/lgyBjyNtbDD2bUutojb
5n9Ro//NHj6gxf6HkPzf8Zad/D19qMv393r/I///gL1snSQvb97f3ssf9fvbPx5q/qv6R/b7Hx/8
7fS9Cn58ZkFPf+cvPjOtwX/JkAMtoYE0tYWJyMNffGZFmP/SVGGCkzJV1QBb+x8+syL/iyNACNs2
/uIs809c4hOfWeFfDKHauFewYw0D/vEf8JkP5Uos/oBtGJqsyaqqGZYxFxThaswSUK3RXq6CpQIN
34uA1MrpImYze/bjJ6r3v5fNZ/b0oYTBv6OZGtxu29JVIc+o9aAHFGkI22hP+opqpYC8+keaS0Qw
ue+0CT9Fz8HWJor4Z0WDvi14bqLsshf0jTkCuwmkiM/56XEcfTVT1W3mVNERYdWEmEkyJJZJC96K
0UmmnoNMkK6tAcc0264BhFOMWb60AKmcUStTDrUpPsZmMEDbtKbIQp2pNSDiFeTU7ap9Rf56DcEN
qZMh5uFuW5dlCiqJfr13qftaSMKGGgGS3Fa/TCGR/7X9D1QLPk+jemig9u9fwvITsjAsTbZnX9mm
CiXZVCz3dRpYCGtmysIVpfIiRaZ34XY1IhKxqtHpobYx2jy8PMo72w67xhU5FbqsXAnrAQHQnQkX
d9EGqqDuVOQXXt++IKKercisSbKLxtoqCVUxJI20dmcopXvvSv6ErvIn4T7XQpEWAMDd6en9WCV/
62H83/HpmgFWl40xt6mI8RyQPCol+8K3aULq3XNmGThIG2QdOEh7m7DPxV2TwWVK6NDdwDAxoWUV
ruOGAnVCcsq1qQ4wuKzspSy04dZNonpl9JMgVtbWl6d/76FSxfRzNU4KRWfZ24olz315knQYGrpk
xl4xdWPbmSASe4WmVyk6e62Xojgz/0fb2DTB1Sg2RxO6vaSIh5tMBxmJ0rsW7PGZxceN6ktfr04P
aablNo3pMMZsi4kamF2ui2BfrZObsV3oG4izK28NhmeVLpSlWKvX5VW2Ig04M7rjr4myBE1wVaMc
jtrDNPpPoigwaQ1YQ8Crg3pjjv51gIqmbiEWSFX29CCFeiAl8dcgbd4QHOcy59WRzxldpTJCwWBf
b4xtcB8+2k56bVyx3pWX8DpZyNv0unfUrbnJN9WT927v7bub/AadBYdKElmi/ntiCTjBma8/7d/D
9c8n+PS7Zvs7KrQ0QIoNwccOtlG0zlNjLZX11u0AtiERDtl/CSz69Nc4WlWWahm6sHVOFdLcuUWO
NkqF6lKR2tdF+luLhq3u4vNzOsbR3H7EoPJiyzJ7Zi7NR2kol1Ma53sDoKRi0ZRqOH602z56Px3o
+LCeRZqm/tMqCkM/dEmJ+z1V81V2pV+Eq1/QVpboWp65jI4mi0gmrwXd4CZXzbm4ljckcmy4REKQ
maSi23RwQZThRzs+BxXdQdTtC/OMytnRBfARE44RTxFLke1JuOrT6LR4FG6b5v3eRjwwVGlRmBZe
73vLfqhiWAfFmWv9XLz5w0GqBfAZ4vmuC6Ir27djukHry6jdS8+msRmdCfjVYuRhptGZ5bnFfx0O
UFZbsy8MGA0K9YHLToF9YMbIuZ1eJUdTZxsc3LJsy7qiaYY9O0gpsjawhqvixmyLxYT2LAJrZUti
maEa5zXe0kJiGJOBMyvm6Gt+hOXlx5tPVWRztjZBuArQX0VxI9nBnSxF8LQ5x/FZL9TslboO1XT1
z0eqybI86fkIQ5anp+7nBVPgpaG500gL5BfRLL7UBUYNILlGuVy6oCsbPb2q7MvT3/dou9sG9UvV
tHgzsTHs2SWSBCViVjlk/gAPjkEbaMptzRB9kjz9dTrSx4L4fGSqsqorsip4fpo6/zubSgt9EkQI
R7HX9pKjXXU30RWwOBWeM32HpbKFBrmm6AflSehnpnP608ehp6DgMXVbm53WfSYGKIW62I+9sZzQ
6XoIiRtyU5Voi5KIp4f6ZTguf1mRNdSY5s9Q8IiBoMsn9lQUEXm9tVR9CzNhR702UguypP+IQ/0/
ZAwfn/VTsNkMGvjmmEH+EQxM46vi3v/p39d43k3/wybXrPm0qWZOSUI2pD1o+2bdZCOorUGyzqz+
Qx0/JKL4UtODnf9D2wqdqsPVrymlEiCP5N1An283aVG9AgdGinkIxOaPx0MUHuAkj5wr5kw5MNM0
GQlpREXrKgz2gEKAmvsUpU5Hme8rTn0DdqvQAAvyUFJmi91ThhGsHmQgeAgGJiOWeBwpuv4M/N7e
FnL8ejrc/LwinEmiqnPHkdKp8xeZVrahj3tV6YSwA9ELdzoAO9TjVkOlPnQ5Jar2zHb+YoCkqR/T
RV7OS+hwwvLCH9GfaCtHiBjxKaW7BLWNa7Vn7orWPLMGj1YHw+OdqVowppCCn7vtVVmGtLdbVk7N
cYw2CIQ07K8p6O5Of8b5ncZn5MUjdINnu6VydR8Oyo3yNA5EVTlNnO2CZpfI9vZ/izBbFwPiQ1Hv
EqEABj3SsEjPWYR+8a1sMW0nVp1u87UOx5Bnram2Xl05Jo83Sb5Sq0sJ1PTpYczclNmv05f6O8qH
/vKn5w2KAqNr0y50tKfcAekzPkd4flG9vwt+UdKO3zt3lYVnNtXRuToLOqX/n4KafTxkSUbQoFzU
MLWVtYsUZgk67EygL7YTe1emwk8FSrPmtyJ8nKKypvWW9QgD9dmt5krdIozocqflWqqVYtG1b6c/
6TQvB3cUgzMB6XFc8+pQlWltfhqcj9iUW9lj6aCJrxYL80aEF5VY5PRUfDqCZ07BowR+mkBL1mAY
6qSo+tyV0BhdZBx1vWQC9Yv81kMReCN24y7ae9txi7XBlX01vkpvUNry9+z59Fi/2mefg88OD61M
unJsCS4nOHFkt5FZnlmgX82gJSgpcgpz5x/Vn9ysa9uECNwnK/oW6yjRVgLJFE6O8cYd0lfEO88c
wl9sCn06oiyFadQof83WJwU9S22F1Dm9oqzisb01bBU8VrVSMm3Zqh2lQ21TRq8QzdcGXhZdBxsn
vTz9bY/3vy5MmaqMwfOVzGO2jqQybQezDHChUlLAqbjB9Je6/XY6yFdD5caRVdsyeB5QFj1crUVp
4dyt2oOj0NGI8SxYAgZTf1kv/Q1kjJ/tt/Ip/TN72+nMYWSfYs5WTaVERep2HiNLPfz5Ngnc7CSl
8KHfnhnd9OsP96IuLJXyCi9VFs8ksPl5LxZIpaKWroz0nYFOo1IEzm2lvpmvLWo+yaq6Fk+juT4d
dPqbp2JO8/pp/7u6raIYhGWiLxCj759ztMVPR/jIc0+FmF1vApCrH2vy6AhKRWJX7PuFtG6X5Is7
6VJaBZcIo2MNArZtEVwikPnb39qPCOif/hnnBjq7Aiu0b0gS+tGx/eBKBeRj5GdS048H9tFApxIJ
/SNerPJsI46qGQF6qkZnuILhi7/WN/+tLS9R1sM7r9vGD9bDjbKW7uRfLtokd9JdeFN+ix6LFZZK
C5AVZ54VR6WOaeVatqqhz0lPTMx7CCNVWCj4iexE36g6UJrLIYEvmgcYXOb3cyndl3vzc7TZNAMZ
V2sQIUT73b4BIdCLrV2hXAZHlTsMGOxiwMxo455JRGb2Fn/tz89xZxMrfEtrREfc5Hdwr2/wDlgh
nHJr7vyH4Nrf0cOWn/szW/X4nJ++rK0y0Uz3UWFXpmo+wLyQHfm3Zl5DrUwuIZJyWYszgT5e7PM1
ZXO0M4mmqVv27PRpCh15M5APTv8C6eiH+Tj+snfZPbAmqMVPA3ScZIlthNEsrZfm4s+3DP0ghZYN
ZRChzWYUtA9KUxBHnFEFZS4tQb+defF88R4gKfoUYjZ5phbDHRk50OUrfdWu+s3wGyLItbqFAn0Z
Xmrb6KLQ1uImDS+RR2rOhP/qTPgcfZrmT4ffAH8JlTl/dOIR2ELeSxsa+cZ/E8RmhfI4puqhz4aI
mQIm6SV6UBI6SR+gh+L59Dx9dfci4/SfCLNhSElbSDmqXk5VfkOiaYfQw0WRyGdWwzTbs5VIpcgG
iERvSbW02ekWgCStwciMDqqi9rBpuucyXYM3Oz2W6WvMohgsdq5B0iGdFt7hlIwwOLMQobsbz9Nu
BjQNwqfUr++G8dqWtDN33/Hbd3otAemhV2goPF0OY1ljOCihneo36LwsldZ/6m1QvTvbnTAaaOdh
6Qh39swAvzgnDcyeeLswYxB65r2FYojqEkRcc1M0ykU+jgCwTRynpN+NdAkXEuc6JAvTdNOWP1v8
NTXIuqbcbk5/5uPJpIVm6vwGVTbI3WfXvuGL3Cojub+B+jbs1MHcUPuHLFJUj5WF6unpaDNpbs5o
dOfopsv8p5jaYbO1k/tRBRFe9RyXVHTRAzDPJA8t7Ul8yd0CzYT/Fr7Kqn9pefdt2axzpClO/4aj
TULnRLFo23Ni09u31MPJhhNIOxRx7ZsA5QJcwnI6J3rhbbQIN6j/IpQtUDzn8Ug6PNuPAjRlF/BY
v4GfryN9G3aIV6D3FGZV9KdLmEybihJUM5rqqJ7Ptkvc16jJevLgdAicyHSCev896J9GHU3tpIUo
7vj1mRbD0a6ZQk55PtM5dchm55lWCLUESDA4VVEvqA5f9DZumpq4pYKyHFTgwtW4HbtzDhDTRzs4
GKaqP4BMZapsoY0zm78syM24t1F7aVWY64PUtjs7BjPV+766CEP5JoCYgeDqkJ3ZKl8sXiJTdlDY
shhvzsERdLxAqMVFReRom03ylZMns0Ja7un+Txo7aw/KDRR6Ft62dWHMGq1xZvV+MXq+KdcH0EEy
S3k+z1XZD75ZlE40SoCf40TDP3iSgKGfXL2BToWzVOfKbauU56oSH0Yqsy9PbYDty7FFamfOYuut
L2Nk3JROCZXJBykpxdvMjGxHN7N0rzTqsANEjShMOSQTei3EMnnENtdGE1wy7X7ZDf7zIIViNaJY
i/4woqlCMeBWZZDpx7LpkUtA+cPM0RU+vROPLnhTmFxWMrgcahus2tmmH9MRhqdbOkFnN+suQeGq
lwz7zI5QpuLt/AtRuCPtpclAlNkX0rBW7VObClEY2jyTJnNPQ29eIsBpu9bCYU0bxzu0zMplB1l4
HVpl8Yc92slHwdJRXdfBMvFfs6tsDFLXT1zM+Yw2by5HyJcbuNjxmc95vPUpiE6bAD/BqVA5H6cN
ZMFyReVUlaGtZWtMfnRuasOQGLqHKEbF0/SbALGYuLvJCi2+Pz2bX20C9iGelBw7U1PgcDZLrSsQ
9TIqpws1bWuksHTCrBWo1PiXSt6FG6OFtChp0rA8HXj6w7P55TgXlqYSmststowgZ/S+G3WQZtCP
WzQ2UoVq1aHLybqHPC+LizKyf/1hTIuAfGRT4cJEHmL2rRO6WopveoJdB+9oHyA6pOC4psTfOkSj
Tsc6uhtnsWbjQy4qkZrcVR07SJaRpe3ssdplEL9Ohzn6jB9hpk6jwp2FT8fh/GWjZylNhMSTpi+M
d6RoAUUje/N8OsrXg/k7ymyVIF6BhBBC6Q4844ssM5dwbH1vPJNcH61FxmJzIoIPQTqbEurhWMiN
IlceI9Xpyo0xXgziCrVntV4r2S0e5adHdPRYo2gp0x+gxMczldvvMJZUD7Ecmz0jekmMpY6izzdP
nKnfHW3tKYb20ZAFwQgk8jCGEnV2VfPh4CujxolC4lNUj2hEg83XqiVsSWi1g3qZ4lB8enDH1+th
5Dm8hOJQo2CFKZMfNVSdYbzxTlpK468yCe7ROcQVslqphrSux1cbUPGAssjpnzB9v4PtPf0CS8eU
DOqmfPSi4XbH5KHPFcc2440poapjPw8dzumQeZEqOx3s+P0/RZtOaaCCvP/n+WDJ49T0g0Jx4h4/
AdPY5mG8rnyoUnX4TetfgNi/+NkD3hirTsKJuymxmY7PPGq+WlI84AyGqwP6tGdbESeZLAp9VXH0
UYI3/CoS2N7Vm1xJZ9buV+sKnAYvKA4snWTlcF2NESreZVkqjnjApg3BgCLYZW+xe19oDhCf09/2
q1EBlVXIZ7iFaU0eBgtQyaiiSBFO2lr35ijvuj7ao0/1Ukbmmf3yxSkDRuPvULM92YdBH9g9ovpZ
j7K9ATOpxscDntrpEX21NKekBZAyLxm+4eGIkIBstFAZOZlDLVp6of3itk2wqLXmm4i6i8IIzkFf
jksy5Ka88mQ+H6uTLPwwZJ6kDRywonbkILFe4kkipy2T8UqoiPl7SVJechy+x3Jkrs1Iy9bocq9b
v4U/iID2RIsJ3CBZjVlQ7Id49Pd5VP2CjBdsA71qn09/nuPiH65SgDtkjvsPWOJsxvWoUxW3jrE2
1VsMna30OzI2GHfUENE9qCBLjaforlXxycbTTF7DFm3RroMHh5osjDNULBcJhJ4Fnirq5vSPO547
C5wi14Rs470FcPHwQ5ZcD12exLyWWsteq3V4HZa+tkLuY1wLQ9pZbpivT4f8AMAeHmXUs+jlgTYF
KEiadBjT9lVE5Ca8a+cO5qtnNf5bF9XxA0RnbMqpxHevfSLsbDmOSfI9awKBZ2IIQ55W/WA+wHgM
blBUT2EvgyYtFwNUzacoDqXXvJDxcpdgAWE7MNjBqwgUZHw6Fgna1q6q3iFwJgON9FEc7MJav0NB
Q6qWkErQs7PV2A8RXovcR7TsJf5wj3jcUoc1fpNKOeVMRQmi71TP0bGKYOq+aqHa3aEWCM2+zpvu
5wDlHuvVJEweZcra4HVjo/0GeCT52XVNiU4vupJO39HO+MNThZYsgAouYGUqpOvW7HUk5/Bk2aMF
UhgC/9c13DyEaOql0m1Pz978TJkHmm32TpK7SkAddxpLXtVSu7RiBMb7M8OZfu7nJTKPMlsiKXWe
rE2JgozFdVD4a0zwzpxa05/4HIICAbU77jgD2D/P5Vm5R7MkeJXYcjpxEt54aC21E+/QLkNjmURU
105/tvmAaLWCdGSXWcjGAk+efbYwBcKWx23rBD6VnUGG81RZ4P1PRzm6yCivUmAhvzLBVyv67LO1
htG3ihQA0sCAqsRZbdHW5n1ddEjvicXQjrQjrXQ5BNEfrgryLAIb07uE1upR6m91Rl9nRUJyOUl3
4CFkFsGitc4Mb/pIh1NGFLrzlDf4nFyfhwcH+RwgNpFS5JDaldo41qTXD4Ln9Ec8nqrDKPOpCtwa
yb6MNDWM0dqz3Wd6D93mdJAPzMLRWKYUkfGQQs1ryI2OgqxvheSJtbtCFswpUF6q63f6uDic5evQ
0C6QhOPsQvjTlYcFkmI9/9IhIHxuKxwvG94+dI9pv9G2pl10+F2HJEYDWXP9217C+ts2riK0/0b0
p6mUIeWmbYr6DrbmmS1xdPVAfsG0zDApt1Kxh4p00NjQBlvDzEEPbpGX0O1N0F/pI/KMl8nz6U99
PJ9cbZQeJlT4VOCdzaeWlJWiplJwG0PW3sgj5lmJrp4r/R3VV8iwSH/UD37SB+bwcDieEZtB7Knc
pNiyIOCrKqB8umHTKkhJoviz5N7SKO9UP6qBjAWRlHPAuvlA+QUfjQ9efDIVMG020LQLigaD8tpp
gV4vMeXrFmONr+Kffc55lNkZoyAEoraZXDu9jaxKAsDfhJFzZm18NRRdUz6+KTXjuTVz3yVx3FPD
dYRncG2ibJU/SRgbn9mF02/9vAmnsXBZ6vQNZB6U8yVo8uixsuBjE5rppuiCcoUPRrlSeyvYFFVR
rP/w2/HEgpnOk0dwUNHVOVwjIseQKxUKtilGy9H8u9CfTgeYpvhgQB8BQCuzEDiP5zuZt7mRya1e
ODFWUHbAO4YWkf/tfwsyuzmxomIFKAQJUhx8i+duxDOi/NMVMBvJ7HRAZqD05IAXgJK9dsAoA3ix
p4cxP/V4YzAZf38rcTgZEwM4731ROFmx7C8x39TYqCFdapwz1t25Zta5mZlW/Kc2bub2VgzIqnAS
8ahEOWovOwoYZz7a/EidD2n6EZ+CKDkmWuE0/fkvxjNeFtoCf5XuXL58tDtnX252BFgJ/npQkgpn
aH8KAIfBuRTh3MeaxvlpHCKAvyr1WuFY1PJRxzD1R8X6fXr6z8WY7cU4lpIgjInhDeCBrR8i+aY3
Zyre52JMS/DTOAL0vM2xZYmFCVQzGPRl/ByfbUefmY454LQbq7DKbUbSWnhKaliraMGZhXV0UB7O
+By+F1cMIi/UwkFk86IwO2gJTqfma5H/PD0rX65g6AFYI0P4oJJ4+MXQ7vIBP7LtSS3QLE6Wevdq
DmJt2veorZyO9eXsfIo1/fun2bHQqzbTbEplSnvZmNdKiyyzv/rfgsz2SinJQdyp0znW5rhMXKBF
hF3if5H+wQ34+7PNNkzdRXijfURR/WWu414iqcgXBssm/fMlDYCS9gaFSJrlYjYeQ1JLu5JkDn8j
X2o5fh+ocSOxePqrfXE2U0wCTURCq5EuzV6kRVOFbl5WBVo1dIxJrhH0WKjKohN0Vf8Pe2eyJLeR
Ze1Xaes9yjAPi94AiIjMJDMJkslJGxhFkZhnx/j0/4esslIGIjpgrH/bJtOKom443P36Hc49x4Mz
+La5KycBc+QwYOIoSly04BotpB8/crybb/C2uJmWuczB3jZyUVR9SWpfWdmeN+gl0TzCSlMc1szl
qQ6y9+nsytAGIln5Y3mM36t7iefVpSF6vkandDS208iwZKkSrCDsl5OjkTf+NPvB1/Nypzx91cyr
+sPmubbgUenpRBB4pN8nsF659JT1f93+gFec0FmNY/Ngq7qSiRdBM6itjrL+vlU+dSI5LfDd3TZ0
faderWZznaDJGAfR4e5GiA1U2nnuAgdnO6pfqzzytQrJwKE/0ZD+YMBmkzvpw2Bpp5Xh+PYP2Vvx
5o2yqoyy6rh6qFT4ja36mmB6XVbRPi13TF0kpNuSy+atUuwMMVJE5d51KKC0fona0XP3wbrLPoW5
pxU+fTDUVasjVMu3F3nl+Xq9rc7mrmeKhLrBalhJc1+gsjTM729buMzNzqtjzjZi7UtKJmt1DLID
52sPsd+f6NVngpkziCeRONhZ0s6+OZvbEClKNTtAId5pk+Fn86MKjWualUch/Uee6++TuoVeJqhE
WegEcL1R9NCThyYbjkr2+fb327nczuZRhq8uaruXHYJ40OjfaHGHvtnxtpErL//ZMdh4R2TIEB3X
2CO5GGE3b90FJRm1H5H7eWqV6HTb2tUH5tV3W3fw1duvwMUlGet3Q8PIm7IQDPCpXirf0T9Bk+yp
TAr3xl5Os3csNm5lQEv5n0bBseNW3sXjJ3v6snQ7wxarV9gkgXxJemYMdq8T1pu1OQzulb0gPIeV
/ZjBy0kpGsZlZNCc+kid7qlfvtz+mtctWkRsa9QG/vL8ayJakCLpsvB+1qglpfCKl7NXlgtoI/tD
5iAiK/bARhfA8X/6q79tbl4DCJug5YzJpUtd8kbt69RCCK0N3oKMYlVBvKDeK85B6x603SHWi31k
2hNkoqnSj7UpLW2WG1fWShMlGU+i/qbljS+Yyq3QgQRbf/jND7uxtFmk46S2PqLV9tTKAYRe91rH
ApGp00XySdQWfMx7eepLaeXs9GxMbi67NpujqYSY1E+++tB9VhePnhmC2AmKXB6o/LvoUHh0ZD4b
D7OJZq2bvkFRZceDXnT4tPVnAOBhhAYOOkffvAqNVC75sPAzks/d9/FX67f33Yf2Y/Te+lAf8u/9
ff+xCjBOC83fbX9f3eBXxjfvxTzBym6qGDcfR0rm8IcorgYVfOcNbzq/CKZT/gny2unnHn3I5ale
l71ibwHWEHJuYZmZVmg2nIHm09T6w+A6sT8Lv5UOiTiEqCb46qO5c8Qu/O7G4ubdl/N51rIKi83s
vFfLZ2VJDlM0+G34eYn3tvXiJTk3tm03yk4ZN3G3nmemwOz2YFuNPznyjnPfs7LZvlxaENvLWFLV
oWPQ8oJEKI3++A+u5t87tcV6jiCTtcJcD2iMhruoSLXgSGwnNNIg62kgvWNg8bbJq8cSxDkHA9IX
eqfnbtZulpa+WGg85UgYFvnkIdQp5Q/x3pDX9e/3t52NC0jyXB2WxTaeEsQOE+2plk9qs5Mw7K1l
/Q2vHuARWWClqxx8aPWcF72vWRJ6p4gCG8fbH+0ysH05c3+vZv0lrywtoawhBo6lrHXl984P8bGU
3eStep//2f8Yv0KeYRfIEu04sL1vuHnrR3hC5ZY++FOJfHGLduUyeKr06fba9oxs8gOtgZm9NniI
dMk52ElyTIufsNseblv5X5zS319w4yIkGRgOLJfGU1ceBv0d7LbOd/svMh/ziyT7fXI0650bfPt0
qPLG+1cdCG5SAeOpqU6a8ya3njsGDrI9HMmemY2jQEJXR6CGTUL6z1OtCBTw1xKFGKfd+YQX4ebZ
GbzodcmMYaXazEbVKNdGLv5oHQw/wVmCFkVcebc3bG9ZGz8hZEmuMpuvJ/QfoYkgZwMnJqTO8KPf
NnSZKINison3HFTtoB/YlusKvbTKrpuMp4n5vXTwig8THGVu8pcz+Kb7MT/tTdKtrmcTnQBuYH6f
eRAa3dtxL30GRt7SG35yNKQMJQq3/8HFxcLaJ+QFhnJxc9gdsOKaJGEBDvWQil3eHVHlQrc8M/ae
3ivX97WpbYyDrvugo8RmPCEd4iGjmqrIgCe/bu/RnpHNGUeEQk4aMCxPslq5Wdf6JiLsiDvtnPA9
M5uYWE3BNWkDa7Gs0dNpPMjJ9wr5tduLuX7gALrQ0l0HDbflLBO+9lI0svGkfCyews/NBFME2TzE
zDNtCOQ9XVRYocq5bfb64v62uvGz1YJWBkoBxlO1QpOehfHV3KPhuxZ3cxj+trE5d+sA1GJVi/EE
Uu2tobr6ofxoPcV++zE/2n7nD7/S78ZJ84qj+qcsXOdb9Wd19/+1zC3KVQ+BVygIcz3NSk9+6vik
pnn16baR6zf43+s0NuexUhDZKkPWOUqf5/j7Ir793v/f4Ora5KBAnhVwMOa6l6+e+6yRQ5FETR90
Kap8DAv+lCZ5b87wYt5kdQ4r7hAuOGCIF1AUG8AgUjPKEGRSKU++PYXSH7bdDl+zeem/6WqJGpJu
9u2XNC8oh/axnpA4hMXgI800fU5GBWj5nKvjH4pZG5MHBAPR2Jpp1i9anTRoEVGsnmGAl9CDK6RO
IGg5NGInht3G/usqQPqqFtcJ4MeWzMPptVpEei6CWM2X56FE+SZtm4JKphV7pVLcrzSeO3dpWyt4
sQlxCO+FA2ff9mnX8r6oGkcTAb58+KmM6eiBgE1cVAQ1ZJ605VsmD58mzbi/fS6urNVa2xao9Rkr
3mQT1KYOGrkU/8cAQqD3Y5yUx7hIATf39BSgMItPamH9/H2TfFlOIeyMZHSboz7nYCrHxUAJ0oZ1
NA6HnxKXStfkZ6Etj2GfD7/58PNt1638t8GNE04NiHgbzRoD+ifxAVHjZ6cwR1edGcfquvA30xGs
sSg4Tk1Q4ihxbcIMxa7NNJKnMXAQTkfnpU0/mOH4ucqt8C+k5fd4S7ZRzWoOjiMQ2tgDRbFxwjww
qplH5RgYFsxA2tyjZAIRnFdUWehLVWPvxKAXYS9jdEDpQKqCaqM9tIWbRYbR1bFka0Fu/Uq06IMB
h2dW63eZTOwWqv5k2G/UsXhMm/qtnu4V5C/uCSg6Gl+wiIBRgft548ec1kaXgEm7QJvTPya9QwRJ
jhC4LsVnp9Ya5ARiuMzrPRami1EHVn1md92GV/5zDM0xR2uPVafKF7SzjrGhvRkllZnUetVwcjvg
uG0X3qMOAgx20hjGKXd8xPaNMFbeFKbQQaStHKpbnEyb27KULJYZIIRo+5VmlO7YzXutsatWODSU
LHXC15cv8WqlCrvbrmNqQS6F6KkWWk6QxwzHbSdwQe63EuvS9WMaFN5tQ95O4Vh2hXZ4LyVotZj9
J9RSbKSgkXt/5yxhWblNUZrfy7RjuCFPqnhy81zYildbiNdFsGS+l9tkOqWzuI+6Kjui+9E8LCmS
FS8/8/9Y2f97xUP8mzXQ/y6+/9fPUiRifvpe/Pyf//5Y5RBjlf913+Xfy7+61zTs61/8Fw27Jf+D
N+OFMR33s044/IuF3TD+YTDRzDgl4NfVNf2bhV0y/iFDrQpBJyMllDDXff8XC7ukqP+Av5xiOcPJ
UEzBJvs7NOzboBhuAOYMDQUWOMarFSpD51e2LfMJJH2RBEWvU7Kt5eJotsrsp6kZ+UYXDg9KF/YI
jHYhwwWMe9MVno5ZWjFXgCwljUzT2Rk923KCvPwmW+HBBQtp4cM2GbxVQOuMavEqnFRbX0O9AgZZ
GFP+rFV5+HOc8270h7R4NPRJiuEpsqL3gObQq52MEcbmEgnZUx1pynM65yVs5HrSRADyU5LlMi/H
f57+/52UfH2rXuWVLz8XUNE6uE3VFV7V80+oZU1vZuoMSFQWjuxXw1g/t0PVdF6SW1JgzzFqvc1c
O/fo4g0fptmoIlTd0E/MBvVJnhT101DbSMhMGlpmmG5/5nEVniRUst/DsJn9UsMh+YGC0PKJ+Z/6
Y6ZOH5CXlD6/OrzBP3/xa3b1jU/71zrgpeDlAvO6fTVQKcOlxS2gWnVMISrQUw9grHK8bWV9ezZf
i0OrMtOyAuiM7awpLSA7acTEgWulzB90lPzqqWneoMCzN4+5PjcXppgsYgBMX2PU9c9fOekhS5za
RukyQEn8Vz7AUiZC9bEDvO+2zm/CJ9evB7DcZDCA0SLmWjenYGwgg1tD9SCuLe2tnAtxKMvUflSK
btohYrqyUQ4cWjw8xKIkspv7AX94UixLmyJRFifHEebGwzI3e6NZV63gGeDqNdf5nvXYv/p6c2HI
UA7IaYDUUnrkv2iRxZL2QvpLK7BlrA4I/D9DJlu2BUgJEJVdlDTg+Yvcpm96uEJS1b996LZdfHaH
ZAWGDDj5eLIpN50vRkx6kpRxxlFAMNtHdyy+k/BpqL/IroVSymFpVNW1Zns6LFMFYj6Hgvn2b9gE
ZS8/Aci+TVeKSQdrSw0Ieje1zCFLgzFWf/V12p40dRCnOEYRWl9QvRmGNvFFZe3duCufGM4+izHr
dbacB+d87TbydcgF2WnQlujG9nHeu4jA7xHbXF42wNDQAzANw9QglIsbKwIktqomaSCToXnGYHxX
5/KLlJeIok07BCTXPiUPJowH1PEAJ23C+SG14xmGkzRAbUc5tIMwDkspS27DWIyvTU7zdtH1lUXC
3Bt3uPI2MYPD3A/eBIrHCxJioEp2OYZdHtjTH1k3POoADEfKsnYq3zNn98zch6dGoTeVoQ9L7qFY
PsZz+h2NIneaYXjKLLL4v26frMsNNlcGZqZ3iBSINTaf3hyaWDWqJQ6cXEo+O4T+H1IDxunbVrY5
DQd45edYabr0dau3OU2oCdVG7y1dX7TMTzRUjccRCa7RURKvi2Przpqk9JvZ9tWB2VLnLm3D7ojW
+t68+OX2m9C9rUf6ZYxzKzsxKnprw3eTBnGsZHd1rQHGEfJ0yAs59hAo149GsiQfVAtJwdvf4PKQ
Y5k4nNWTXTj25ksXmiIV9cTBm2KkYyu4rv3ErIaDA2nuuzJJ97qR66Nx/oJBSUJsQV1qZUfb2lOV
biwMBDODZBDJ86KNqEKhHl8j8jZqMM6h8lOmpM9NcS/lyTEuw2jZWfK1bV9p/okQV5Y0XoPzi13D
FT3rokgDq1acN5roYPMjZnHrHrmrYcjK+z5sxcd0ssAlxqbp2UMye4YW1ztx4UvN4/xr0C9g+IEo
a/Wf2/JfXyuzGOZCBKhw8ljEVW0J5CTVCgLtQUG3M0W/FvUwp4reSFJ7MOfBbtymHSnBV3oxoxVW
SAOss3kZHiqUUTq37FNZdysGnOs7u5sYrZg7IOTgu0L7LQRZ6jc0HGM/miMHyZWpFF+tQZ8+FGlv
916ntvNPeVqSX43tZM9j380Ig0V1+6vu534PtXJ59oiJ1zvIP1z2LU1P4lBuKyCaCtAwUr0uJ9Ts
lJXKy1hgXW8S7ePts34ZqPH0yzDYIwjKZPZLGfPV+69Zg22mzdQFWotAjhFrBkEsEmRpJe/1WS8d
GKZwXOBnoT5if8+PmNLXzSxkpQsQbBwfpAz1HvR+zePtBV21Qo8Hr0FSTVnm3ApKlok9xRILkjXO
ylR/kXQgb/+BEWvVw4GAbM33zo3EzRCbg1aJoJ/V6pgvESKGiCz6v20FxgHo1ahwMMy4DWdmqalV
IxUUQiM1PyhD+GcG49nvVVI4azZ0rTTEUPmBcn2LJ7FnEYuuTvogV/vuIKbh5zD3e1I0m9LqP41Q
dNRtAmdyj00sK3jdHWHNKMg5bX4fGXN7Jzlyfk/6GR2WBeHChQHRHZ925SQwtQ5bm26zR86WdQBM
G4NWs4ZRGfBFZgz9obDRBry9SVcuEDH/Ko8AR9o6j3Z+FIoSripnatsgS4bZc5oUfW8+AFmqsUf+
eiWNp6ew8puQ7ECXZm6yD63o7EFbpjZIK0Du6CRahz6dlGPdW+FjqArnrarHE1w+4PurFe85onH6
MW+q9GCiOPJJRc93B6Vx5SOvA9LkxZB9Iw6xCdJMY8imIi5FgBSqc7Ii62dIQfRw+xtvCRLW80P+
ADMV5WuSyi1gUdR6lMutIYIMsq3P0tyC1OginemyrB1PCMlPRARLOR505L0b1xhHBkPCKKVLFg1j
lPrm0AnatHaJlLik4uOcqih3fuWVk8DrDRmKvW4QlA7nJyEpGmoCZd0HAj1Qv1rG2IugbIDPoZt3
PMO1k3Bma3MSLKtWC8oHfaC0sX00VgF7nbnEYxXH2r086fGxYgDvbW04EryLYeQWlCe8PAvTuxSx
R3RC4z0O5m1/ct0kB8kOeLqp56zZ8fn6SwHNwqzQzKgrqX6bFl3jam1t9f4YDuMPU0kMVGiWsks9
qVml1R29bAMqQLXsdbAdCXc2oqLzZzuuI3SYYxOFvWhuVRfWM2F5wswr59CYfUfBWVJH1yiRxPSo
kNQBM41ozNw+dC8D1ptAxCEGNGkbwFrHus7XY5fLFEWV0wd0TLpDFrfpcZjB5ZajabtWAeaRrvzP
1KL4hCjB8BCKhzE7iX6EyS830RYt8+i49Fbnt7UtXG1WKRuBnHquCnX4C7Yq22+r0kAImpUmhvEr
Fr0e2PoQHRk5Vd+W4VTe0/1yTjY6Jf6IUvS9BGnBYbLS2R+cdm/k/PIA4y7XCflVFoUkfePKatnq
SZ9pgMkSDDqxcNovptmCCZC19P3tj3vpNmiL8k0davcMob5k8q/CjmbqB53RtzGQINM7xV3+E1y6
cvcfGLEY6X75l97e+QZKWiNaXNOEOrM5+pUUWx61vT3tocuIjUoXBVBcE7g7KrnnVqACrRbihCkY
0u5nIuyH1BqPMhAE5ncbbedQXtsinWCN5GzlBtv2RsNRN7KCUdFAnWkaN8swH4tMpvopNfmOO9u2
JbjCCEfJa8VztcZTer4wSJPTcDayOWgjA0BXZCf3TZKpR7XJVURxpebBmbPuu5KYkACwfeYbe7Qn
tOc7RK1JXQpHeEnaajQ0l6hQT8LKxl8wByLJ9Nv7DKmJpa28rPz1be4ydsD4ZR5hGmFj7ck9dHZm
GxU7Vq6kSNQEyI0BHq+VnW1NsylUyWKafQ6WJa0Tz+iyFJW3TIfMYjRbNDVaS27v0qgakBHvOuV7
1GdRdJzCqPsY9hGCMreXfeXgUY+zGUZbZV7hMj3fHyOKtFZL6iUYl0T5vkhLxPG20qC02s7Pp3JP
l/FKeY3W8SuDm5OeyKnUFLBEBsKuw3fz4uSnVlcTxOTN6GFOqNKjUBp+LeVZ/ijyXDsO05TvLPrK
BSDIosalwyiy8qScLzqOLLNLi2kJGkttUBefC3ABkvBLLdJ/O7JjuRwo6pU6x2d71/olTLKkGJcg
NKEMHx1UwrV+GI/62HU7prY91fWuYQsavrUjstYBzpeVJ7SYzdFYKDjZ65yYrfl6pEdvsqy176R4
0Ck+lLMbJ3N/WJwQ6LfWJl5qSPVz2Cp7WjGXBQl+zRpxURdGS3fL0yrVrV3OWb8EM97BBcRifKqK
PvUSu+wesszuXBUKlAMr+tG2g7QTUl7b4hUNycQVakwXwR7kioZIY3kJ1CX/KiLT8qei+txp6R5e
4CU2P3/hKTS8srT56nNaNaU6SkpQmHP+GMpAQI6K2tWpDxZEvFt0M05d1OJ7JGu0Dl7aqFWpQtSF
eVqEPTmuRgHuORK5brsztEvA8YdW+BTuneoolWr7w04Gub+z8kaR33JDVdNVZDt9WzaVxsxLHUfN
zv249Nr0xfnwJCMyeYm2hWgZVjyViiFpQWtnzTFE3ezkxF0RxHqkSL491rPjO/LcJq42qdV7h2bg
lzmDE8KtYUXNjjrEMycrcaxfYcZsMi/ZKH3MpEH5fNt7bSMAkD2I9cAnAy8cr4u8noJXEUCS2Oa8
wJEYhIpkeKmiLSfIG5Odi3VpBewVhNm0UFD/5ECfWxnNItOEaPtAN0Vy18J+cDTtefh2ey1bT0zZ
jAwTshroeXketu3V0qmHeuzaMZhGMb+NyGeh4c+cTxLirvdzJqcfb9t76SK8PrgwgxA00Tgl1F5F
kjfLqiGqYcQuX0d+NOuHgLQ2dBvFiiRg6sMQedAFUfqvCLMHj/8HiMco14zUTQj+/+q0TNY95vVa
JimHOPliMU2t+ABUYBOqFGBr7mL0SU7OUIrCs0RsvlOKJCfKgKnvj46/XbmlJgmoMMq++7Nl+O6x
62u0KkZJSikPGnLvmssg8yDB6Bv7idIyJltXraG7aZcI+p9q1i2kB8ZAS7puJz8edeSOYbd0Ek8Y
MbNSoErqx0SC4B1i7Kn+cfsTvojinX9CW4fuB4woHmDNLM9PRt8rclaWXR84iRJT00zU5c4ZbflJ
b35IsSZ9MrJl/rboqXlvI1fryia6Zj7tirTyCj11HuRqqf8qFZpzQPd7qfDhZdZyt80q6cs8WErn
zqMlP8Tt3NVvYeNZ7pNwbV8vQhd/xrFdNyfLEkyEMM+REi45cSC3Zvsc5zbdhSi3Ta9fmCFx017U
2mOP9PME8UghHopeaKWrmbNMIXLOVkEvR4qaQ68N+ue+j6rWjbpUOhWZEaFAhYhqczAhontEdk6r
QJPP3ed6gZDRq1qKJB6tTgsy+bLvYcKze+M9DcAaaWdTiR9mQ+hAZkM4ypdRlIubOPMiPF1Y7fJG
GtNcfVAHXXxSszLKvaHvehvKwiaN39hmET5K0TK8ryp7sdw8kv/ghDFHIcOV2rplHsow5kOCl7tk
e6PtMVRf9SdDHclX6yaq7kt4hJ6TLGsSbxonaNEQk8+mQxGVhuJOen0qymKO7/qEHoDbMtLzWdVJ
YaBfjWfDLRbta2gq07L65nYP/LX1LESbjPgBFqRqKl+ir7q5SNS+VvtA7k0Ic0uKjTVNyePtY3rF
CgUz+rIWEAlaMuufv/KSdQ4RVVWWxOC6ncHwlUkMOexzja2h4uYyYAaIE0UlQp0t0CmsRNGHUj8H
OQpDd7IplkNG9dFLtWU8zdb03aiUye1mTT5UPZl252TdTrK2JmPbn8A1XDuX9FwoeZ6vNFbrcJZQ
yaRxigBYCYCjHbrYpUBcenlkFHdNah0tZ/55+wNftPrYR1DVvBGU7hjU3EZecGxammQ3NAy6HvRc
PEndF+guO+EiQu/8KkU9/HIIQjIvtRbzqTaV4phR6wpMSdI9aKg+K+VY6m5PbHiYlbkVrj1GyQBV
m5rv9EbWb3DxjWhI4bdWErZtc7krB3lJe30IpmGgo12q8n2qwruri0m+m2qH+b+OoZvbX+jaEQRI
//Je0w58mcN8dQRlo5xs9GSGoB8VRkTklKyO4u2OlW3IyTZQRYTz0ly1KgmEz7e/VCphNbI0BiPC
HXfysOixZyfLACaIcOqbKIvYdsu5iX+JpE8aL2zCea/ic+XzcsdoOAJG0vF5mychHfq8zWeJTH60
lztlcpJThHz6e6Mc7p28DZ8LYanPt7/uRSVvXTiB7gpiXGlTtm1O2URde4iUOUhk5w6ktUv89kTi
+KzSwZ8bNHCn+vuQIwdli6DGq+eK6uVa6u/8jivbzO+gzy5TLVmruecbIJpW4HMjsp0J0Ts7VuFP
R63jAXC65aIBrAE4j0NXrZEFIC1ovdKYLXpFEojTPuwORakq3koAfNj5YWssszn05LgcvNU3kX5u
Sp15ayTQPPPD7KFHXqGKf9kS1ZYmTaq7TsUrNoboDvMQZd/z1LSPC/OPnigJXW//kCung1uwzvyy
UXjyzQdyqrCpEANdgmjsVVeeyv7dhKiELxtT40VaNfm1NNf3t42+gBw2q18jSkLllZzwgu7INPK0
1uqZZAg00Ck0h5BZuqw7jYsU3gMPQ/9Zjz42St4fdEmX3TbN+Rj0CXw9FvZ78ivrtHL+0brPGkDI
TMFISSTeACySjug5WfdDZoofUOGO91ocqu402LkPe5v+MMj653nR4gMOmZyBnXd5j6U3qghHb1jG
8ZCUZUGZs9VcrhPNFZEdaCXmvlLOKFUnQ7kDidrG2dwVumFrG4kvYlzkNp1uhemQK0vQzW13QKAh
cZ26Lfy4QJ8jVWd9503aZqKrPTjr0WdniI0W3MYpNYK2fNaHHD21H4PMRGkzz2JxSOO2Ot3e6CvX
j0CUarMs05WivXN+/aQIldR+yeQgA352Ny6xfhocaS87vGaFejZtZfhsTVPfJl2AJtPKGOSgMwhm
1XKw7gaZe3R7LRfVjPW7wXtAcxS+YaYaNulJuWhE7F2sBGHO+wpKZo33NOLp94NZZt+iaRq+GE4c
i4eQlX6ookkpYEI2rOYoZbrceHnVwq58+1ddWzulYHoz9Ghoz6x//uodQxgiAT7qyAEiZABIsnb2
EJTeA6ZfiSfWniMhDHU5aLO3BarKsFMt4WkOMmNJD9XgRLMfyUViuLmTZ5+1Ko2/ULydez+MoiZI
B60nO8sSi9h76ZI/aB7qCRwqRfmnacfdkzblVuda5qg4ULdJkb3j1i4/C78XDVvE0PBrF3Ik6eBQ
TpsNihvyzLMaGravzIPYed4vby71fhB5Clzs0HVeoE4lw17MvlIDiwEQr9fimDxLE2+XLo/v0nEZ
94Y0rxqkJry+5GBItveJpy5akHBSAzO0Y99OQuSVlUQ5jGSV3pTkjn/7dG3pKDjtrPCVwc3xojqg
lE2vqUGpzW5kJSlcI8tDgrAixeLkqIyVfTdIIjykzhgeiy7RT5RqMr/vq+YDlZDSZ3Jlfqi65vuU
2emhoVNxX5qLdJz2tJAu3Ro/FXVmsHqUK2CcP78JpW6kIFv4qZ3UJz7Pq3BrwJIevMZ7fJNXt+GV
qY1bc4h4llXsNnB0SA9oFVBbynW0pVBTOkpFuhdGXjvN3O4XbTp6F9sIOdLnlLysUAMt0aP7KJFZ
1Vzt8ehehgIvN5sdYABFhuXu/AOG9VxNY6ZyuIzG9OqwsYLSzFJPJyY5TiT/BxBkzpfbJ+wyQaId
w+1BdIYoFYDaudFSVgansDMtEItmeqPIf8m1YT/T4zbfdnJNTu4My/cwkfZo6a7tIRKhmomKz9qx
2/QZNFOduWGpFkxGndzhtWef1vPypBdQcTmzuievfc0exOs0c9YhXntbGexrw+jVaNICSeQUXpHr
erSclpHkWJ/9ilrwTlZ15TpAp0LOoZJjk4BuXiuq3ck89cUSkOQQxKUz7Gm99jOto2zH0pXTCZZx
VQw3odFmdedbGCYDknpGuwSp1sinMrYewb7uAeiuLAcAMDqaMNevEOTNdpXaBHO9TZDU93lzR0wW
+4tKbyas2mhnPVd2ii4MOGvSBrqSW5ojxymUVqqlhZ1CqUhMlfaYZWZxzPtZOVEFzH//FQEJrzG4
gCKhZV0sLQ6rmWquHKTpoh8tErYvTd7/IWlW9rRkU7zTiLhoeOHTCWI4ghZz/kzqbK7cXHVKbSSm
HJi1DBfD6LTvtbiQvSYM5SO3NT5GdqO4dW4PR0O05QPCqNJOBnBlO/kNDO5oa9zCKNH5mYGtu58L
nvDAppZ/TIaqp9uYaieNAuvO571yPIncVgUCZNhIwTdPWFJHwjRB2wZDooZv5ilKKeW18o4fu+hQ
rF+V9h25oEPbi3DsfEVVU8EPvEYcs2XXPzQ0u7xJk9SDUYbMJsl5/EYW0figWgsKe/BYeeYILbtW
m+qpMqtVozj5KdWacjfOdXkss3GPkfXaW069Y52/WrEJF2Gy3ab23MmFHMxOn95F1hi/NcZ0uEu6
5NvECNcJIFjykOfFFzUqy7fWXBsndHcLv6xT44sEX9JBtNC4xgPY8GY0soNUtq0vyoyq0k5Ye+18
sGtMIdL0oXO4SY/tsslmSvxyYAm7PUl1X3wYLH1Nz8O90aErL9Dao0Q3Yh19uRiBUhc9NHMjUgLG
Xuh/03Z4hMmzfBJm2gEFRkCTeS2ZF0IVf91++64tkhfBXDujK056E0aMidrF6bAoDHaIkC7o8kdn
jMYdA6jD4baliy7/ejp5ZtfWAHqvaB6cn047FEvG7qvBYtdPFU2AkxIV4k+ehvIjXB+mS42ocw1a
MH8oU6V+Mrp8vtOsZMf3XAkx8HOkurK6MtxumZymOEmqpR3UIFLb0cXdPZWjbfo9lRJ/QXrRDSPl
4+2lv7jP81oD8RgjDyBlAJddKLTV1iBlU2hoQa0k7TpnEedv9YnRKpfGZZ65eLeHAlZf27WrbFDR
VWsN61iNeQnLmjlnQdkYv+gstrGv0k85OLPsfDEdyUT6r0+kI0KAVcbfqgFC9VZW/krTcRq9wu7q
zAuHrsjcVrK0FNIvyUa2rXHUr0pfzE+zMY2nZRaS+agbXfxgNRQpXI55w2hxUbxZVQ1pxi5pI+hP
GHXnJ1WoL14tjcMbRpIGOlVLNzODJsd54c9KtNSuoUjN7E2xYr7ToF0YHhVrVoAwkChVwJ8lm+6V
0XeTl8/hJN0JjsqJSd7yjSyV5Q+FtrLpdoRb76BVBqQmN3V1WqgZVnAZ2tUXTRplFZLUxV4QaKqH
L/WSFC6DwOlfodFW9b3oI2Ot9rVO7RZRTTdGOFV6skKo9XZ8xLVDDVhI4UdROWGcdONyF3pQjpp2
WgAy55211MrbLrGWT0s59b/0WR4fBIOLvkW771sph3CQFlPdPSlLld/dPmNXnhgSIRBmPN8Kkz2b
2zWimiSp4ahRYi2je1qITB9a9h535xUr6xVWkfgkF79gciitTg1TKWRCvUnsY6ia2UE3zO+/uRQk
mMEt6wqqPaC/tqnGZKrVJAthBokYm0Ojm7ChJMnem3zh+bCCWC6oPHSumUbZhIy9EuuTHCpWMKVm
7lpppD6tSQ4U6/qe67tw7/SxuPnrTDJhNxHkuecbx0zXRJJJQWWlmtvn9YdMnoWbZ6X0IHJV+LIT
Q2SiQ/J7+0teMbwCYEgwcL2MpW4iViNdFqUaNSkw6Ua/t1p0T/Km6A/JUvxly7EBM+4i/GTs907j
P8sAZy4P5DtJMB0VpB6AIqxu+FVRqAF4ukhakr23O4sklapOfOyqJX/sO/gFfPpfaLFWSjs80gZM
74zOqA91soA7Lhgy1SOZwoVZSM47XTjOj6JKrc/JApf2IGeZ7jlhV1XPFFbQt6uzuQyPSjSa3ZHw
pzo05VKEJI9x0x1aTc08C56s6qGBJQBN0RrAjY97td7B3yt61+lNVCikvLMKD+bC4a5d6qh2I3WZ
GKr8f9SdyXLcSpKuX6Xs7FEX82DW1QsgJ5KixKRGng2MkqjAPAMB4OnvB57T1UwkjXnVZr24ixpk
lBhAIMLDw/0fPBFvhjSLj7biDccsZwMGE/5Yd1qde+8bTHsfE9zrCNyt1wooc+D9U8VOvybRpA0+
fAxkv5sZ3WO7a/Un7NFG35pknfud9G6i0jTbW6Joou1b5H++dpYURuCBcxC7trWwbSYDGH+OvWX8
zHHl+FVC++VWmrR65S9gUm/bpTFc58iK9KvJilNrA8u0fUrz7EohMhH+RQiLx+hYDAclTeW7KfHM
jx3GjrxknNmHWiL3G/n25Mzb3kvF1snBJ/htZE1IIHVG/3OIRgR5YzmIrRh0Y9ipqYe2HjXz+ICE
tC6w8+spprg1LXunoJIelnqxU4XyZ29k6dfc1POcb1N6yvNbJddU98w7CoXJV9OtUb1WwshKgn6I
2m+d2WL+4pFv3bn9nOxMrxJXtZemD1nTG2A/q954H1kwXvyIa2zoj2nRXlL/PksSltVLFYKuEd+Y
usDp6pUtJVNSg/iotpHwR09VkI3HB603q27bVpO1qeyLUvjn1V06ICjzLFkSFqDemsyrKrVZ2L2b
HpWERpwl6+oLjMEpqBWlOuhYju7dusj2aUkPPkpm/WDQzJ1xi7pxWjv+3SsoPGiuLBRi6ODCAF/i
54sNnNh8Xvz48iPPEW11M8RNeZQmevmwYMUUXlQ/OWuVk0tjOcqXp09JuX41532WeWaStuVRS9Le
R5Ry3icpPPO0xNxsHtzpRk1tldnPtX2cZ9M95n/6w9sB8+x806lXII+0oFE50tdqyjhERK5bJPrR
EWF54yIjdGPr+W/a3yyIw0XRgmxhIW7TnTidWr13m9juIvNuNtK9Yo74YkZ4VmUlRNBIj967cz36
buMNWznFlzC95+ceg3PcUVJ9lpVcZSwENN0Bq2beWWYjbh0z1PysEMomRFPg7ck8P31QTltYvotf
6PJRT1/TisZhVpuU12zhiUR0Q6ZiSvYFmhyY/JQOldjeIE7b3m9SxZf5Je2gIkRTEd726tgrpgh0
adyadw1ykoGtOO2jGGtz50lvuk5tKTfFFJZbZ56V/duv/MoWpgC+YN0pBMPXXpsNtvpkuXmdW3dh
Pn2Z0s7+5PR2AqjUiq61NNpj1TddEXOijW2W3vtRS648O9t3SvT97Sd5bfIpbnCxI3yhSL6aA7uy
7czrLesODZIeG1/u0341NPpBzZQHJh8CKqSSnAwgnT+/PfSSzpwe/RQ0YRNBR6S8A8Rm9d09lFHz
2LCABs5z4PZx/i52RnGVT5n8UDbuTVJlsI0TIqvglvL24OelJT4+t2jYvgsAEvDg6ehGVDheMpI9
DnGJPEgRV4dBTO2HQjrun9g6mH5ktmbi81j1EcAOdtml9Ztywc87/OVDrIKnFzr9MBeRTZNkwH7O
M8VO4DboWx1iE9Ds4+3bb/18NJzOOXLs+CgvuiMkY2ssyQiTQPaIotw1aq4AOUuy9JthJ/mjxUFx
b1VAVoNOdTMRdFVnfCOf0NoNXYkGzIk+4VbKapAiEI5SZLtetnmBG5c1fyOhAC4XZ5Pd4W3UW5Wf
xG16IH21AFFwI4Ir0cXKtzZpdAXmWNofMk2TbZCCbv0xNuQ8b7/pKzuMLJquMWxHhgaoefp963Ik
FWtc+24aaY+XraJceW3jvU/ysN+BF4bVNI3AmwD/+RwYNzCRer/qomaHF6F6qSt5VqjVeRoy+6VO
q6KQsVptrV7KQZa1fQdQrjkWhffEBpcHJ8rdG6mPl5pv5+cTwy3Sb1y/4F2ugTQxGME6tkb7Djtc
451V4jMY4ZB+dWGOz4MHjHVg1cht0NWFtH46x9aCzyZ4OXdmrVjfAcNzs5+ioxbr3gcdHxZfKJ3y
DVXd9tOAYtmtMSY3XeIpP6GLkVLrubC2Qg/ddKPqeYhInSc2amakMcqGw3QBu7DspfXSxzZ06b5b
BJ111uQgslr17mTfSUfMgCGFvm0BK/og6S5ZNr8yLwSW5Ur6DCpa77LUrqQdV4Zzl8py3gsUD/fS
mbwbMYaGr4UpvP1SeptmcNULG/w8IXUs0tElJ4MbfVYwLzKjmxMnEkdtmsfDNCjiqs9Ee9W3kQyE
muRbGt+XdPDOAzk1ZNI/WsvEcjAyp8tAzIWC4KcVHRGFyG7yoa6vufFVm7jWcbeb5ewPDSbQIP29
KxD+8+btZXi+t5bhLR033UUPEKWukwy0NDtLV0uGx7DaPtBMwh6wtPtNr4B5Bil1iWb66ngk30BT
iC10Q07HS9XcEVPmRsekr9u9I7PmgFyUFqSZEn2WfXGpdX++mRe0DUQYm+MZYcz1eHZoaKA04uNA
m4USB6iGIlRC/+1ZPMdNcIuh1gm5ZwGnnAlg96CZaUdrMQZX4/hxsqAG+HWUZ+atmJSoD8Iiqz7B
mQTOm+odStxiKDPdR4J5oQAJkbi+qQ9S+oYZj8duto2nPJJC3dhTm39IDDTQLjzyK6cZj0zyAmCQ
QETT5PRLuNpE/8uokmM0OcqmiCOOzzTXv81ZpOzVQhGbCqG+Q6U1PK0bVlepUTsA7w3lI9dodxum
iXGw3dQ9xFrvbKcenRMtrPqj0xbxdWdM0xbW9p0q2tQDuo9TidO67cHWRHWNFqm2SQorQgjN6H/7
UkXKT+/QpLMHiGcdWG0vtOLSTZNjTnGgayg8DXFscu02Y9+u9D/f/vTnkZHRwB2SjiA+wjl1Oo2N
Fc1W54rkiFf75AO1Sja61aoBkuLThcT3lbXMUKB9EZ1b7surUzmjpJ5rsxsfhV6mX0s1ygORtu2F
6Xt1FCYON2+Ob4L+6QsNaa2IZmyTozHXYg+BQ9l0i+vi29P2Shwgb/zvUZaw+OLmq2h5M1sJo0RG
4wS9mgEP9Lx7V621HUya/0GY4xoIOnxBj9EdXE0dKq4DHm5qcnQmy/xY99UcDNPkBE6keNe9jC7V
5s6PEqQibLyfkaegjLtu+SC86ZrZAPFYB+y3g0fabcrKjvZSJw20xincTHFt/34sp6TmqADheUkq
Cqdz6ky56OE6JMeFKHPIagWnM4B02yiKf5QGQsRvf8JXTi6ufuDPgdybBgvhdLhIWEpkYs14TDQF
R3SjuOlG5WNem7/0wTh6Y/LOzFHOr4vfFf3gjKa9w5Ue4wQTMMLq2hVRHbG0jJge9sDZY+EY2yqf
hguzqZ0nIpzGi7AlF2uyAn21RLsibMNIpT6FjAkcDkhU3dcC7ozqy5Sw5c+ZYl2pJGMbOs9UPXuY
nMIPB0SFYhxO0KOTpvrUj7DX5lmWgRPOrbV1ZTLvusGbex/Jh/SSYdor+wpeB7sWCvyi2bkKR1h9
WXOoUBJ2ZL709rt6H9tpvE/nxA4mSJoX9vEr4Y+kcCHd09nE0HQVLWAIZpMbJpTTmuEhpg5+lbTD
E1SYSxpPr4QlUOZQ0Rf8EEMuL/4iYNRj6OXV4ORHIWJo0mViBp3ujBc++iv7FmNpWogw4vRFA/10
FDufNLPszfyIyg/tNVWxNxK6WlDaXrotEG3aNIiUbt/eSOeYggXyAk6Ce86iSreexHxsSDZ7URyl
1rgBYMp85+VWfeMCKtg3USmP+WiCry9RZksyz3qs9LlAfx0pTpdcIxhiRe76OizeN71bvzfni4XD
Vz6zS1K8dL6o1kIVPJ0X2bu5EPZUHJOsT29cdaaursoRoqDbXfgEr3xovjKFQRpUFCjXOI6uQ8DJ
gYl/1BPsD5pCSX01a/Pd23N+xp4liECrBHXAgfCcLpy+kepIDaWltDzCXzIBiRvWddhY+be5Hp43
NO0T+qzv5kQMezKfclelen2L+iilDsuqd9XcwehRqqemKuMdgKli24TZuBvmNL6yh+xBTyyI3Xo1
/xCw6oJMgXL29ju8NlPgEuiIooJEDrK6OihyUYAc3JJcWtUIwK2N7EV0iVfyjCA7vfuRrOOwCrWK
zBYE2OlMCRh/APu86lh0ZspyTIZ4X+X48vhKj6j0pkfR/3uEknWyqfXO+DJPonJ8aZrhI+0I7TiM
+vg51EX1sZht+3tYTG2785wmOZaWHv6AQacXFBAXlHWTdFrl4+2SX9hir03VUvleSs7Psoin7zB7
tVHHZVodDbPMAoxWw8if29x7ePuLnPNhWFV0Axe9ZEiRXD1OxxGeXY1j58VHIwwRU0AtXtJCSSUd
sJaqfrs1e22b1C7B32qDfpRXrVRvy9k5vP0gr5zNlJ9phtJZoUaqLvPxIloaKAvwQYvkaJcVPK+y
Gq8SC/dAI/HavTfLX1Ph7Pqwaz4bY5FdQH+8Mgukp1ziXfCINpLDq8xAw6QigYFXHBssU6CMauMX
I5qRm4Aosk8MTU/9ylCTwFLL6FaiOrqt7MHdw1FNAjtqrG1hGuUFPc5XjnPC10IThCMFDMhbnYzQ
4wTyQtQjHWMUj02LkwWUREV/wKdByX2l1kvXVydXoFRnxjdJ3RgHTJWBM/RCU8NtzN/6njka96Ix
TqCUdPX4S44LXzUpQpXmHuaRl7oYzznb6eYDcE4lhKY2HQWUWk4/ZBLmYwaZlDthazb3Rh3ZnylJ
UDkUdB/QikJYstxw6/DCwIE2fcUXqfaoT8eYRsaVK4PaCvt0Vxe9+b0MVe224+V2ejE27LNRGQDl
2H0C9y9USiVoiYVLWa/XgetPeno3KCaMHKdS2gctzvkZtEAXt69yCLepOSYf3Cme3E1l1LLaatCg
003nJdOt1ZMebijOjvB5hAtdoPWKIhjCSrF3Rg0kdyvdNhZB3xhZtZnVGtP1CITSlSL6SL1W5qjd
p5Gj5z75RXG0tcYEI9zMzU8XijDW3BNSZdz9gi5x3iNiNN9VEmDGbM32jxJRmNoPTaX51Hd6nwa6
GslHtXHMNADxaSR+1abFjzAcyocum225JZkuDp2L+EqQtnhlQ9gVyOWbyhACHxpHRb2OZWr3FF/L
qgk04jvivKED1gR9e+vYpVatU9gV088UzlEdTF5L1xRPLDQT0gzFSb9vW/fXZFY0Yi9s9bPYtmy1
BdNGodambLVa2IZiWjG8mPlo1ymwIeIB4pB1WamZr8VuBuEYq4Fg6mev2CteJtXPGGlku0Ev0PwD
HaKlN/QBR1y6y8Z40scx/GQNHYLq3F9E0Mylze5A+7APSPb0P6thDrsA5py8gWavwm/lE9zHPfe5
bS9M/SF2uyj3p7mBGG4ajb1JJm280cduhoQbNTVDZ7rhT4D1HuNCn7+UasbGqYe6MjZhpmZ3GoJa
dJK6Kc22EHazMCjLuKi26Vjl3010VfVNqbudvpHseMs3vUlCy8hcbnXOUBkPapdOV2Y9itZP+9od
9p5WGtJvTJNCxZh1+FABwRI7p53AbpXG4Fk7t68GDU95DVgT8iBQa5yoULdFOeUbaKr4i2FHV/i1
sKKfYSXKGJCkiDKcbTQ7uobPp5D7J0b0S5078RUlz+SjFvWje1M3NnqB1cJOMA1lUn2aMt5W5jOY
NJmlE5Q2I59vUjjSxZYD0nxAvzYkWPZCPIa1gHMvdQizjXQiyOAKkPJAUerwNkrztHwvulSX10lo
qcPencCa7eamLD++vcbOrkJ0+xaQCdFjQfSoq0wjisMki/uuPcrEzQKrqpxrU2+OrSoaf7BQJLUy
+b0dDe9C2XmJbifRD44ChDLamnRbFmHo0+g3JeRgyTw1xyrNjKDEE2RTCh3RxdCs991wkWH2ynsu
THUKRxziXGZW79kmhTa6Zsh4WXjTZ9Sn+tBwAfjmN31T7Flb5bbVjd++0JKF8o5kmtTiaG2uhtVt
obmzPrTHaGFBL4Lw28xGgP/tj3iWw9PQcBb4KRglKiDrPK6d8bk21Xw4arVzHPvoMVNN7500G/3C
anllIFKfRR0FmDTrZvn5i+Qj7BDBEXrfH/E5rDZcWuBl0szYpXVzKY1/ZajFxI42O9+NgsAq9kkN
pAL543gsEBgOiAnzFjqlewNvLb3wVudNT6rVL8daXXUTowSj1I/jUaboGHU1LUAxIx5mpDoyFxyE
e7wrnC+WxYlcRQkOqaZVbt/+huexHhcOdCRZpFRAEDg6nVonzcGMuM6Ik204buzW9q6Lab6kzXWO
uORVuccuqTJLhYLC6TB2k6S11SjjcdS1cr8Y+d00ykT/w5TTDcAHN6iFTO7dDNhQtogPg0PrN0pt
ub9bXuBBnjW0KTFx+1g/yDgl6ODWneQ+jjvRKGtrC6ij3KRedPGlX1tLC3pQZS8ur7+aWwRfAOpk
zXhsLWOfZuJP6brxQ11joBqGe6OPNqkh9tNYX4FsuAFD/alj9fmVYyi3TjOpEIftC2n8K4/EBwDX
SOeTssf6OhH3RuzOvTce0eTM9shEyg+JBNDY6JSSfj88LIpVXIfxiKCst3p9r86GyaTqcWysDiBa
mrgfE+kgE2mgEvX2Kj7vPVAqsml64nsBBw3symp9AXlSImFqRwlgl2uf6hTqziTlKvzB86D1xTKp
lMAbczLdfNEv/KwqmvIubvF3DxKmTPdnxyrvas5L6U99aN4I0michwQC25suzI0tgD/7+wwn9EMW
c+YGzSh/jXOZ/uCw6aebXCrzFVRfTmRnBIZ2O4ey+O3yGC/K0y2Xwmdx0eUDvwiFwI4GQ0z2dLSM
0oAZUs34pHn5PZ2ES47Dr60VGsl/oaqoW672rDL0gzKlynT0pmHaFOmQBVGeQ+6foosCrkuF9fRc
5rXgTi2dUqplawMrBN9KfbYZy+piJyi7uoK/byNrXqBabijRLWQYZZNCoj/wPd5J3SsvBIbzkxrA
DUVu5AW4XwJCOp3YzFOskZx7OrYZCH8EvlRSM4GqqTLzfxGEf8hULMxJL/NL5+h5UgIABHK4hYLf
otG9OnNo1s1W1Gfz0eI645t5jhyVLWsuRSYDj9rv70v6w5Cb4aID830uHr5YQrWdNYPjTOrRg8jj
xHr9GRP17mqUsM7f3pavhH1YWgutiaSLW6exykP6vG3nKsus4wz243PoAUJIPLz9grqGxeUPyPVe
lQrACb+wM/RIvdkb9Y2oUhBIdet8eftxzs+6BQBP0ZfvSzlwzWwskKxtSm1BBI/eA/C5xarNrS9E
2POPCSEIHBkVrqVgs17Jhe7Fda3X1rExo3Qnh4ZX1s3kSuvcepsOnXahDPHKS7mURKwlC0MkcI1u
oACP2IZozKOKco8vC0pfTel1u7en7pW34rQEmOZxii+99tPd0VdtQ4W8tY9FYxXXKbSXQy+MaM/t
YQTYoKq/Z5VIf52kmcI18PflQ611tMO2zubJnOwjrRQtyMlmt70qKUyLzDt09XSJmH2++6H5gMWi
O4PCJf97+n55IVB/0CLnqHnAkEL45zBfOuUKX9TW1+amDebCdfazEv18e2Kfv89p5OM0fsYeoitr
EgNPR7ajDsGQhpnFB0v+Mk1SaaFkzdbqlc9McXtf0e/fxK0Lvl7Fwj6rEntDS9fcIocwvdciKwu8
xPjekhz6aE4XRxfR4l3YOaYfO1ZxYXk/Y6PWzwvKGUULIhZN8VWcbFOMvMbecI51phRbG2JQ4OCe
+RCWaLOpEoVIL5TxhkvW9K5si4o7sYi3Wlcpm9axKz+Cbx+kElTR2xN5vg+AfwDHWOoVtHTWOJBw
YDosMYr7UAf2PolODxJEKS+dEucHFWRzAhJyK4yBo8vp5wJPJq2E7vW9Qj3y6NW1wv177D2EZ6pO
PpZjaB6dmqJBMNNNcXeJQEAoiGNNK9H3a2Tqc30pP2ScdnCuotj9juFUr1+7WCIdikR4+yhJwL65
ITRsf6xiIal3tfW8mSyvO061hXeYXXC99lUraUyc4Kz8C1ri841tF02O+F7kwXsAcg4+WTXnrRMl
6SHxvCF/APU0I2rR13XqZ46dbSnVlF+9Htb+0ETpPadz/tMRsdkd0J4qPteN6QFvqWL9PpwdZ8dl
Jn9U6zJqEOcIx3xj8zJPYAvU2ScKzQ+6kWLO1XYTqhKGbJrrseqbcCu1WrsCvJL8jCstUTnYslQE
bm42NTp1dnXT9k3yqyYlRcZcF/PXutTtD0nd5ynC8anxPtdRF9w7Dg43CH+P2GT3aOvRzAmrKNtn
shiCLMps1lVNeRWc19ht9ayy3ikCkDboc1PiXJLYqXZhPZyVxaklkN+zGgB5UTYzTpdDNyGG6mRd
fJ90aM57ttQ3Ru5031pTQbzFGLrrxlGMbVnT5JoRjbtQGD8PWwz/XK2jr0Unc5U5xDP+M2aI7U+R
Gt/yETNMK0rtwJGxTenV6e9ol8y+HNAwfXu3Lb/4JAogpkqOBFCcKwxqy6v3tmMcaXpQA/c0c5rb
sXSGTRPZ2nVCMWxnhYm4JedXLmzx83TCIjPn9GbrgUngtno620rGvmQ/6fcdnsjvQotaqsyVcZPT
c7+qydtuLLxtdxWGYzQJ5mLrpmnxDnpufeF4ek5cVu8PLgJhWXCdiCSsSx9do2uSZzHv58gGUTf2
rqVgR2/JD6M7ae+1JKLaG5ZqZfi2KXpAS4P1YLR4H0AWrQdU85uyvRm4HcndUBTm+8aTyDcV+azK
TUWihLJkhY1GMHhhsZOJaAECo8/jo67Xiy1gUhO/7NL0rlJuNqSlMxL7G00rKjTJqIkXQdKAqAcv
XaNPKJyOE+ztFXCWEfARCIX8F55gCOWsbgd2lzSyIc+596jTgj7z8gCS5LyrGlls8f2IN2+Pd7bU
lwracx2N9ip4jeV5XmStAq1tHCET4761m/QWMyMD2nHoZp9rtfyUNqr+UJfSesD1sL1ATDg7WZaR
URhc+tSc0OvmU2Mobasrk3Evm9H0M0PJAkA3l86vVxY33S1KJEtqulTeVxOae/ko9ao27uNJlNex
l2GOaeXJIU8zh6NsFuj96cl7jY/7pzWl39zOjK9Qpr4k7HZ27eN1wSnA5wCDY9CgPZ3orDL7JBa9
cQ9fYvqkyqI8eBVNvqhTxJe3v+lrM/tyqFXWRW6XmyaR8z53KU6OlZIHZEhy+/YoZzEaUBGQG6ip
2DhQqVye4sXKiR1NRWGpt++jydB2qRrnVyDeDbw4p+LQV5V2LXQDTy21n2+nVNMuhMrzMh+AJmrd
4A/A+jOfq5QhNiXHvh2a95U5utvEzfdxlGS+2dU3oHEfhkJ9387DVWk2HwYnvjT6MoenkQrkDqk7
l2rLpq2+muNBOoraFZF1P8/jfNunmnFERTe6HdJu3jQxOFFots1Taqj5n02WfS7KeBGubZJLieNy
JKwehDx3IYnxGSj6r46M1uud2Wly5V5tuEj4miPpZCPK0n1o+NmdnWMH69fFWBmBi7TdLyn6Q0eQ
hUYq2ymYuyrWNvXsJd/fXh5nG89cKpMwuzhWdHBn6+/TpgLwONCwo95PYj+q1jtXTMbBMUujxC8n
n66R7m2x1gY7Uye5Qj0iLR5bYcSXtsN660F/gktHEYDqHFnmGiCmOU0c2VSbj0Wl19GmnZQq3eoR
SbyX1mkRQJKhV2GhfzK/8yoFEHmV1wi3CdPrvrn823AzIsc+gV7rNWMzG262NMCkGW+bGUUmXzVb
m7AJuhk50WIu3oVOJh2/KVPl0GSm9aOGRPCOzoJsIILG7YPLWdr78F8q6aNRPnw3+9n86qlV/K4u
VXoLBhcnLygL6H5B3iy1s0Sk4xfXmDowykl+g1OghahWUug+2VulbxquMgrSJdU8Bt2cFQl1Ftq9
vjbm8SU3qjMg1HKhImWAogm69Vz9BwP4QpNVnX4UZtroV+MM5sbvIoGyYzy4re4T79OnIdWzT6Gi
t1Tu5rT7qHe9cSD/zr7HWmKCsKZYTNkw8UQUIMBLFUPDbefXhXW4xIGXG4RnxVgEJAEEd/BK66tF
Nltlmyc8K6xchCxTN+uCYai1fW6o/d7Uo/Iq0sp8rydN+nFaBCsBXwwbTaZpQP3zkpKKtt6weLfQ
dQF6sjBKOP9W2RbKuvHU1Ir+UcE8BJH0A8XprWb/GbmUNFp7t2i4lPZjriXvrZmZK4eDOaa/mWDz
EFAo8FZFHQeuyLNIx4vgjbyK1Vuhrn7Myt4ObBw3A3We7P1A5n2dt2rtV1Uk/5RoQqPceSHnOEMq
keBS/3zmxXEqE0FPj46u76zQsXPn46zfxdltq30o6cq6Rr9Bn3Kz+KiZSPImyb3deRi3fZsgqhlm
FQjrNicjbdytWWi+p39NimSv5s2Fk+3saHl+PsCSxPfl+dYOaKMrRyXVMucj0Nh9vnWvhq3rj9vI
P769NtdH6DIO6hQ0Mlid1PNW82DKasQviHlIfT1ACiUYfLlhC12Y77NQvB5nleTFRlgN0uZ91EDz
2yDaoAK52SY+2JC/1tX/OXEwb//zP/jzj7JCZUXg23f6x/+8jX+QZZe/uv9Y/tm//9rqb32onoqP
XfP01N0+Vuu/efIP+f1/j7957B5P/rAturibjv1TM90/tRxqz4OIp3L5m/+vP/zH0/Nv+TRVT//6
40cJd2X5bSIuiz/+/tHVz3/9wRH74uMuv//vH75/zPl3flk8xs3T2b94emy7f/2h2O4/KaLA0+Mj
83849/74h3z6rx8tqFxg77iRUqVfSllF2XTRv/7Q9H/yN6HU0aDFvBWk6x//QPjp7x/BAgImR8Od
3Jl//Md/vfvdX9Hvr8/CXPz955d27SsBYAstQ0qDCE9ALKLlTLPgdEeWpMBAqnJtU+Wd9jXCBC0Y
O3Ns/TlpZlxhR6qsngVopcnqL5wN6kdAGuFVG9vujeXhAmGq8zd8o/qgqVPsTFWtDX+UrYrUTR+h
u7kFnZv7EifXXTsoCPuiX7H4LHc/TD21P2MnUGU+FwHvIc0K91bkpv2EgjD5XFi79dU4YoiAuIFr
38rJtneTO0x0k/Jox8Rw9MhShg9Oq80fX3zDV+bl9Hb017SQ53lLCxcs87qv12Ri1giT2qaFdrWN
HaPcZMVQba3WqDejKMqrdg6bba5Y+V8J5v/GRhqemq5vnv7BPmr/seuLn48da/f/gy1FVfjF5zjb
UjeP82Matd3jyT58/kd/7SrXYXuQXRI9IVdTsvn3pjLtfy51I246SBic7inL+idHL2tcXdLCRYnq
33vKVP+JZC+GMXiseMvn/q09xe95kXc4eIHC16NwSa+CCy413dMtVUQmDhrdMO9oI0RYaIxh+oTQ
H54alanoN50F6cKMZXzJjGY5NP473/l73OXhl7BAwFkH+0jWocSnctfCt/bVygx3jTmjmSEz+0Kd
bPlV66G4+SF9hNAxrMhV1Mhn+NR9p067oZLOdWb0X7xu7nb6PA909JS7F1//4mb868XI4JY+u6Gj
2snXfnnhlDVJXtKN007BTniXLgjPQc3sTe118Q5UIdzPuKarYV9CVb3ymqivasBCF2wnBMzTgWOp
oadcKnxJlz571Nrqrx4GwjZOZm3bZu0lZevXxltkNZGENAByrXtPuAPYUYgx1g7ITD76dGYTZyMa
PE7sxh28HZKo3e+RqZfJRZAaKSsSM2YXAMzpO7Y28nqutJodF9hkn9iIrbml9nt2JjAY0R2HOgHO
mY2LdPVqwSgNQm9mg3Oh5Wb21oWJjuEGhJe3F8p6BzAKFS0PIVl6zouk/+m7IGmAdpotwfiHeTEH
RjbGXxOwcJQ1zVm9+v3B6C6Tx2FaAe5otSq7SKuM0BbjTg2reG9H42fUkpydEesPbw90WtV5njvg
xQvDiSYekLfVKgQOWxSxk487xUOuqbKafR1544VywquDgLwmbnE/IGydTh0rGs5N24270DB/GGY6
3og5dC+Ejde+z1LaXJCKxCdjNQgGAFj5ubwJh+6wr+b5Hi59+S4T8SWb7mXVvghQ+rJhWXSQz8Bh
4WC4isE2OkGuYmXZDQBRX/Xf/iCrXw7IbDlZoCpyUaA3vfZ0kdEwT1qepygOzq3pzzEQmXt0JrTu
WOLtEh/GTq+coJjDxEKpqRyqL2WmhOP924+xOmeWx4DRCryC/7Cj1phPRWkN1K+1dNepMp2/uThI
uAgh6G0ZxGRM1cEpIuPPcagi+/eW/vPIhH3QXkwEehurpW/Nk5E1c5/h/+Zm+ykurN0Evi5oWFyf
fv8lCRuc8uAHuZQt3+LFfdXEgsIoPBWAfKQ4nxXRNj+Iaf3VgADjftbz/j6FrHEBA/DazC5b2l40
JoA/rW7qYaKrsTM0GUa5WlFse6frviIDVSGY3o0N+R/WTMChS+PpN1+W+LuQhSiPL9dDaxUluZaX
RapCLhOe6D4qNnSBPiqKhzaT9V62fXlX6Jn59e1BVzufThsmCtQP6dXDkiZjWc2w5LZRePA060lz
j7JzZbYxZGwMF3bNavP/NQ5ZFpgkdv5ZiwuIsifbVsl3ai/CWysdzLsKcPERE+Zy9/Yrrb8f9yzu
TIg1UGyA8L3ubZi0LsdU9PRIu6D7M77QrKIuvwSqF+HFQGIb1gzHDN8Lu9a1aIHRm2jNGzomGl1k
OVt1movrAYYV3dRMyRY9oaECJ9zkXr1xykRPuT24EnZCNwJRl5qwIz9rlcVmzbSUzw5wKM8f6VZ/
g8plKgEScPNi+NpmlT+4WLFucqsRhJqydh5Kk1JNhv6ZCAx3HJ+02cBfrzeG+EtVGFhZ09HIcT0o
UDFo08a47sFbWLe0yBUXZjqIs8qMDXefK7b8iqW6FdMb0yN6np79LW0t5SEcJ5OeW2f9gI3t/FQH
tThmStIbG6ftnAfkcATCjapRw8YQswU+cK6wSIlaMZsBLZch3thdOR0AgrYWRhQALbYICtgf2cTh
+75t5nbTWm437OIihYRkI/UXDMVgenRZB3Flda1lbaHzxu3GRFFkPCA4kgD+Tz3nUza0vb7lXjra
gaUJpp87wmgeCjaoHjieMn03okn/tpBVYAoVWp75Xp7GU2AKvb5OCO3TNtQ6qwts3BEqnDQF7rqO
FMU3gZFDvg0VNTvWgCsAGtSacSOsWqJqmEDcPYSdLQy/diUudU3dcs0VypD1h9SqC+GT55SYp0rn
/3J0Xs1x42gU/UWsYgLDK0N3S2pZGsm2wgvLtiRGEAQDGH79Hm3ty+7OjEfqJoEv3Hvu9LNoO17X
mnVzFu8VWIlutFsvFW3QbJeCv2AnUzzH5w4XPw0ypd0NAYuVm+lgthA6YZb4KKQ4HkR92O7J20c0
ZVY7dPdD/c0ebcdyfdy7fjXpWrZqvi41vFVO/nURybqPfX/xo8X5OOpATbnX993btrveu+vU7Ami
KlqBE/AMhtls+mpKy9kah0zD/SXafgM+fd8KWZfJHBqkc2XkGXVCXOM9GUJj65N/bP1XbBpovV0R
9T0w6nZ+K0JwUzehKofmcWzs7U77CAHPmAio9VyxyTeKPsc7w3hr4FQq7rBLV/p6Tfe1QknqBxM/
4YbUITfT4YHFpSyHdTLte3MqF20lEGAqkas26DTx5qhFcqsWLvE8Ui/AvgvHTle9mx5LgHHvhsCt
wtOA3J0N8bLY//HjNAFy1gkqeFEsHiasiWTLNAwObOOjHsiGL9dhYOZAJsrD0TusCZBx7e9x6Q5+
4pYhhim/6Ofp2hb7PJytWjcit3AgnW13J41dOmJS+Tf9S568rpyLm7BiZZ64zjGV/1kL6OBsxwl3
yyexN3lLlXpXgOlV7LcXR6cRCqRfTgEdLbX6ye5vC2fnkUNlbIv0UM1s5Qy8V44Urwr3c6HhmCbV
enQGu2c8OgAhJx2XSNdY7Sel7wmZ+1NYGmgxMD3TA/z533E0q8gkoTj+CZSS65KP463VWW7B3P+M
sVhHmRnamYHrYQpSqCCNrFk1jtLGBRaurwyIwyNlrLO8OBon0a9VDMBJ69IuTwQt7h9WDLgmOXx7
9pmV7MeUsI8CunJ49XS7acRHaTOp4A3/XDHflHYHxUSFwfjScb61mbGm9aMuRO8h1OkCi50B9i5O
rt2y0lAvbBFC0qDXU9Qdx4tP5U/qrT3uYN7dKsqHuC9VQtGPKHG1pZrTPtDkSe+Iv3JhvtmR/KEA
yeKhWr5Ws1lO6tR1+wO1kxxOYuqOz0H3/G2+u4jfgyOdJY1UzyMwAFiZM7I1qz8mrtQTO8aSf7gr
gAB1qq3duzboUbYqGaI46v0AwPY8qG07w5cw4qYsYsvkG9nP9MrHwRkVOMWI33TAVn4L7ltfwNA4
RW7RTTMGgyXQpa0b9Dfz+v9HbZL6pPxjVt9rV5xWblPAY4UW3i8kZwCOZcXlF4+BP3X/DLEFOApD
/jYsn8ZK9dF2Ewl7PnyEpp3F52KDBryWQvDkM/SN4xyXALjrjtGByfkuKv7/HfpMGo2GZJBuXYI6
J4FwE2xtACtcHLik4rxT/9oJu0UkvsS2Avg+ds4jObs8ipO1Zzgj0FKEmyjI5uz712EUI/w7yXMu
ltnKahH395aZ67/S9z7oFVaM9oX9ILFwJn29DmcPR1aVKCqMPCj1k6c4fjLVkfeZUboMb/8fsqQE
f4IPCmlq+WTbKb6fvgFKLPs3fdfttRnOsZxA0W7S3BZe41wXyjEOBpUvIv7TW+7DxEYw76X86K3e
0A2rMuEr/4DWfTyvbvsFL+xU2YBH6+i504s6tbv9uo9lVtnt64zEwB/cJ1Eqldp6Iqc1app7Lzx0
Aonmlx9hKzvcHQi2pa+6Gve7veWkUzWv1s4tl4YCWse4zrf+/G1abcMzanr86UaOV5TG428ih6vM
b+WjCLcyj5q6SNppVOlg6iXdhXLTMZRNYpXEaTc739PSlydrOPYbZ5TVA3sHcyXc4JjyqeLgQ8g1
9mNmC975HjXNJz664SOY5LKxXR/Vz9E2+laGBOhOku6OpN1uP08Bec+riMW/6UBrzu/Os8bqUbvP
B0k/T770qGNBtf2snfHbpElMEcZVV50Xs9pnJ+6bB1+Xx29/ct5BrIZXTxXmYeMNKlPmK/VrOZTs
Up0+6h6IjiZ8OB5XWRNNM/sfOpAMSBxiRe2fYzxV3+qdNoh/rWb/A2L+ptjFU7DMrBrN/OuwxJQQ
G/CMgVThH0Xw1A8tcbd1sWtQAF74FNar97WYKchK7AA5wFvKjxoW/sat1Le1WlLs/QQ8jaM9/i0o
ZZt0cqdiT6N2s+f0MKOdi9brC5IR+Dozr1jddw+77lW5VuMn4EjJGA0n3gbW748M4t0s3Gf9w6L4
+dsU1rH+nlEveXkti7HMi0XhtR5svX8e7rTd7tvxqUS45AqIyX3BBCAzSooXU9r1R1fv4nMykB60
aikslkr93gie+G+LGId8vyI8bkSdrremXAY8kqPnvg22WW7i1be/orJ+3+Le+889vP55n/cL5VGX
O5ZjfVmtXK4qLnDMts5rFenxhdxjg9VvvnW0XWI1RljAMVUe4w+wKzeNjlGw7pP+T88rYOpo8Xsq
lFheIPF8mU3hA9gLmRRb4+btDG55CpspGxbrGJJlRSLTxpjS2t4rcxQ167nWc8Naodo/G19Ej3hI
rcSxtcu/2Omfgnq9sL5/iKyja9jxOuGtFuA1s7IIgs+p2nuuUUU+RjJY3fJnLboOk/2o1pyq1E6C
Uc4n/OX4PVe7y8DCnNZChJz6BAw0xK/iuyYhMovYY2Pddtjzb2IbbotD8so6w3bSACczs4BnJ8oP
peww2e5fViRBGlfb72IJ2udBsUVIygHuqrZXH0GvXebbWvRvXrs4P2dAAdeo2SlWW6CGzdJ7P/uw
qJ/sBsshN0UEC6GeHQPDO7YeakCyR6JmHioZre3V505LwnFYbofJrc6j569ZcCxLsu0eR4qYeeX2
xhEXyyruWogQJBuaPeV3rk7b0aFqJo6WegX7a/yN/3YQutUEfS/9LWiw6YEicEyFRI9QDAKncSED
647i2pqwLHfisfGl+Y1tevPI4EOrn5LiUZ2LQW9v9aFgguN2GXLZcaGfDgisD9/y1jg13i7DJG7M
KBKXNdTzMUfH7cq3dKrApFvfelc0zt4eAuOhCkTY2hF8vh4unl4RWCRGh3Kt6EPW0v2vERTkl6Ze
kLc4ytR3UhaRd+MFXKf3heLELBOjzXr1ZBRADtkWRcVCrHLO+BdCeqSJL+Jd5sqrleX89CurP0so
yLwsAAfLFKsMWHa0q4c8HbX2+fPITt4HDrZv/S5nbBM08wPWdzXmuwx6+2aN9XKjgwkBKYqg6mcw
a7X8pwGUPEST9TkMtsj2XTu5N5F3Oy0CAYKncMNE5fwrpsb51Cpe5Fl3bvj0vY7NVT3ZD6vfvC0I
XrJxax9qa9FpUFcOlzRlWRqWEbQu5Ko0m2M0bGfOoWbJGjCzcVIuFFzJXsbb29EuPsT9yevP27q3
J/KvydfexxF/VzRwj2v61762rMz03wdtwMCjKp3wpq+c+/5oXkoiJW/RfaS6J1EjoPi57aohvA9t
XV6N1S/PARTp/uwfx4IFW1aXsvA8hsxjrxNCPohh7+p6ehy6fbjWi9/mvDzu4ygxtuRwewEVjzZA
9gJgx7VGZvNDbM6QWWIk5o7SDuyLTfJFXZYEZzZA3NU4YXqZ9cXa+FpQznfNA+Kil3GY1Nkje+Of
dqARCxTVdCUu3RHJX3Mi5bDfeZxPIdED0XDiE/jNrsHWmYfnN0xY+q3qdMSt9HEwIGMn6h47e867
0N9QGoZnb9SAdBUy/nPQVFfCff65Rxnf0Lrc+/0u8dZ2pMcmCMHMJaytl34f5l+1Y5kfURHZj5Wc
+nxSrZd0x/Y32LR8GBwhH0Ygrx88Wb+ZtI2cmU6l4PaH1dWscXArtXcmvMA8sR25QZ9sAYNUJZ/t
Uq72jdOXxE/26q0q1+97097O4PmRX5G1evxXhIyXEtc77LumjIiIL5GCAAJQKYGr7gvFQ/1z7pbe
SsaAaXpSgc0a8gZ6znqOp638GckgRlJPKO6Priy+pedU9u/cjBX/0nnIIs5SKilJgYFyP+mc8mGz
++ImGgP9inzIrogdnvtfVqdsPlYXbwHL+eK5LHxznaKgSDElyDDISYrZrpUnljwwrfWL4Fd7S1q7
iOrUSDlm62K/+vxv1CzBuKVrZ/7sk/OLCZMPK7HAjV+oBn2WMFndjw5+furIUxR219oUmhLdkAXf
q3DTIIwi7p9A2j+tWa+fNUjCSymHl0mADUsjq7CQew2Gi7QNPf4hao7PIR452L2q3af7kUyT7Zc9
jt1HJYbixBy4fyvD0X+Zy9irM2/26lyPVfQ3hC6X92Mw8sccs+0QjziK/VQanAAEB0j7ofA4k0mV
VJ9BU9bJ4JTWfUBojbwNTGnhFPnuHQzyujdcopJqnCLiRyHjwpyZqxGaK9dd/Kora6KtoLp7t6PS
zxrQ05/upNt7XUT775Wg1mfPgQS0MDBacyVmOMYBcsUyi1xlzhg6ySPCuhM9kFHQV/CDvbui8pbi
VFXHGH8nhId9skQLf6k5rGzoraXAc1aFFJ98HG5SYF0YE2ub3DiXFd9+Kmsb9LU3u9vJF4fnZq0x
mDr3JZh/L1FJqb/B4bud8La8YPgKYcEvOjCc2NEy5tOCSSPBltL3mTlCfR9u41yeeEC6NYs7Ke/d
oLWtZHAJw0pHtdR/FlzhdVoPo3os9ijY2Aq5jk3x5DhNJnHVmGx1DvtfPXGoZ/E2BHXirIxRErzk
8ic0OQKqncF2l2zr7fXIyJa0SgJfrNLJQx1NT+vWdGPqTrPs03AwJF2ifHK+rMiWMx//7JSJmEId
JCDSKtRObWc3Sb8ZUq0GygE709pXZ0YK7cBV0ED378Jw+CrYE69ZYWSH/ol5071iGXtt9p02uGlC
TnW0EOYx9og+yAoe+0eLsFUcC/FSISfSI60Etdw2X+Ot3MZLzwb6QA/c0xUiqlBpVRgfcnFLi7IV
+vDS0TScezuSxFcGNlC2pnWarx3feJ+Rer2ZU9hWgs/ViPJBc4EfZzJq+ILxDFRU7mMcot0C5srq
YyETuuxCNPiRvxdL6k87jwmvlsep4u9lf7OiqZzyo2EM8502Ja5qlWPMHCpcQMgtk8UgZqPB8zlq
t6QPw66lBu1C6053e9jk4TgPQwJ8bfzZdVOwJcFmMakKty7+a8gIchIEdzQejP4ME22vq0UWI5N8
sBubS1MNQIFuMOgpmWgS5+cMyDep8CHGnvfaWwhvqjcjiRc2i/jyhlK8agjmXTINcUMQRicgJwWW
WkQK1mG/98mQdBIffQgJSOEh0xY+yF/+xOBLVXAS4Q5O5Ztw5+hr8rYDu5Hst5NngWNMG8Bu+3mP
WxJHyFIK/KRn6+gmO2bSIVfB+u0Sthm+pVPRxvUJ6a/3utctKSlDYNniEuh+pEbcLSj76P6YO7T2
sl/FrJ35ewjGdKMYjtLkTLbMQ7nvW5RaEe7trI4tK8o0ui7m1UJuUTZSFfHa95amVZucGDf9AlSF
iV/n/4cbpvZuEFtiqChN1Z/xpsCJOjY9LImjrDZ8DAU03NRiuNXlDaT/KIl1zZvAKC7A2+UF+zvG
I/GL3zl+rqO9pcRygbYTmxvjcOoXw6+FYnjn4gyH1r/Tq2y3m66d/VdbV3T1M23sq4EuAo6lwMuZ
udsSPEeNu3/jX5BWkPblzPtD2TeGsOfYXX7X9ojrPIjn3v+7A7nyfkRWvO73VL1IZQl1HT43Bzxw
OhzGAZ5uEyx4nQdG5CmeDIWS2mP05WfEtNjTuVDavSPZxuNfAcvoRjbH5ntfVKnWFKV23YjpSINi
Cx39WLZB2dV38eTMkjsTYdeqctsQ7QX2VrBGnC91y8capIcIUUNelBJdzwE1dGpP11ZV6jHiMl4T
l7E73fTQ0rKDDtNd1rHUCXJMaK19Ey1gd5Leo7bPetsbjmwYbVJqfDVJ+WJ7/Ygk36E/P5etNhBd
460rMlaGk5MGzPVQBnY2ue5tqxcqbg5rfvMZr9Z35nsd3k6G9jc1LSxkRuFH2BR3EjaOzgvdldur
GbRz3Lgz2cJMHmk1s2oLmVC71tpU6KQOs8gEe9kYZ75vgnPlrZ56mf1mpf7AzVfz+KNpvqk8kGNv
o1ir4872naXL9eAM6g/3yOLdua1SH8YpdcNUpaZP21eLpQsjYQQM3lTS3m8DVe25DSZgPfUIEOKF
2cFY/GghJFLsqj3e8t6ztZUJ+h4LbRl7fMYEptSfrT8N1jnEBCLyYZNe/EbcPYvUVjvfsG3h9yAm
+I2q26BvlpemYTySWmhtwV1xLdaZZTWzvCOh8fBujSz8mGjt727r4aiI/0kiUohmZlfC/+mBp/j+
sLvtczbCxsswBgoO8r5Y16IrthdCvGf/bjWLXZ8LZ+vjq98wuOFQq8JbS3hbCPDMhCadDNbSx6VV
5RNzXyTGhL5NlnWyiSRX3JXw0nimFlxEZaViNzEOkpnXorfs8uoL4y+PPjOF9hyEhbWn37Aq4G99
sP/xxBTVCY+SHTAyQyGQ+2UTfjXr4jBxZrYRY4uNuC6wa5nAJ52xq+1b/IkaM2sQthC+ppYSe3UC
tuH23MwMRb0+sjBgejVYqqLc5GXglZxPmB+H/rKGENsou2sM+6ZY4v/qdfO297ovhyInw87GmobK
XuWttc1eleiWdj6FWO51H25ZdDuFDtSqnFmmNXHAVogFLcMmLGV/Xj1HB+VTBlf72GkksFOmlaeH
6hN9kQeiQHnTc1xUu5/4e+g8H36rQlTYyno+yh3KiuoDg8RelOF0hloQzqkOt7nJHGWX+OMEHq0b
skTbrMC0ru8QJR4EBdkHzhh/8J87zCxt6thy+YhLREx3B5uzOtkbbT0Onlm5f6UMnn2a4T8CcXpz
v1dH+eXZvbES0ZaD9VQgWX6y+tbhH5unOH7bPa/YHhmnrs977OrgFjIRztXYD4fyYnZ6yOsCA7g9
dbOt4jPBGYSkJ3t3rE0+dk0kHnRbd89bGRrnNHm7PVNWjtXv+HskRDM9Czr0YvlgRkYHfozVEZ23
kQHJqeC07H8U1VLSyvOkmVR0hy9PVX8IP514uh+OqRh/UIdJWuUpgs6khz5qz7W9B+t1GRpueLRC
4q32amugc6WVzZ1C031GtLK8k7op/lG6LHdScbkmB0Sw/TYax8qcttKvnksdczPHvU39aM2SKbm2
fJVNB9Vp3uuy/aWnpq7Om3uMFCmLbTH17auOaY4jt7xF2/YxlBtmmLKysfVh9gFMDra1sPo7ztTW
/UFXzFaENBE986I73knMm/wCRGOT+j7HouOxPHrvNLq2kdnE7te5afem605iAcGZYghmpZTwt0tz
GY6OHzUYyvAQV69vKPqbGQT7Q2vZhsGS0k11Cutaq+d+cboVXukxs//YC29JVbyOR6rdvnyVfdS3
7DRZUhOQHTrmTmF0XFhiNbMPvl60HW35MnVpPYnmPd5IZMxG3cfvUi7ULnY7d1U+j+xLKM9ALna8
dEW9/iidYKcGjr3KvpvbmRmb8I/gEzeCGL4hIm6TFfa4zPftvGwhiZjkTOd2FcrbeWdnmnm2t/31
5dHcschr2aFNrX0nG3/glV83/WYHKqSBNsytKQvX6pdj83L+iCv21uwH2v3MV8L2puChDXKHyWGY
xdZ0XOq5C1jlF0rsaYVnycoXSU7BdeQXobr2/KlJKIZHzVCmGqpbvQlPng+FYyYBbhfMZzzOlUvQ
qcPUf7UHOuiJO3FNFkuV7+4q2QCz+2DMzrSHOQorTozoBojIL1V12r6NGz9ab/2CBvTmiEKqw1LN
w5iXwlqifIqqobn93n8j+mwYj/qBYtq32aE5LvYkO6hXsz2wevLXyUlMX9uXFZv1pz25qBkr5JwH
ZRLkVuBiw1Zw9TbqAoqCCnkEWXIt6J9LCryFb8xE0a4uot58RqmCIvuk2N1OvKmaArzo/b3NiRGL
odCJ1X4tdKEODpD+KG/hMsx/97jc2lzFpHTgDJu/6y+mMDLHSx449zWX43BCwXpQi3L3PrnB2keJ
XKncMmvXfXCGzlSRGBBzmHP7D9762JmBJ9I2jXbe2NW6P8eF68gj6zO+fNv2yeIBxWdxY2HKyeam
lfPTSIXD3gzQ0CcGlN6/tPxIwKq0+5uihAi/jmtdZlsjil++cvc247P+bkiPlsNhd2o057NX+Duu
ZHcvLstmCHDv6s2RN0zpFcPCyKmr6dLyvL2EbN93bDYMkXJEHWZLZrubgwQ6YNU+1zhlWfEHhHiA
NgrEMZ6ONRDdn3UOivk/oe36WuAMH66LFzFrOzz0NAlennq7Y4Ak3vt2c+bsu5gsbvTgs0LQ1JDm
5PpKBM+ABeKHxRVmzTvXn57IPtgXhjk46hmDEeCQsm/Ep7fqYP3ZOva+nit7FuJ2tIApXizUgfFl
0Ss/IuUNNmSqp8OciCby9pvQOdbhodUw7E9HSSf/w3Ry37K4XS3KvML2mrQuFjnki7U5jFx3Ean0
KPvw2nTFGJ7DBTzIO6Yu2w1S2TORyBu4SNMrkoDpfSNlGrBkNbGwb0IV6PzAon/fFo3/r9Rl8/Pg
29u6pN1dy7+KgHc2d6Yw/LGjoVdJHOyKiW60NIhlRCGXc22YBN6olg6fzb5gApR74CEV158d/tWR
j69uHroyTLZNuj1lWqP+lJaP2rZH8ROnezcszRmgkNS3bmcxFj80ssjbo6x8+71wqsm5EgW5iJ2J
XeGFqT/sevodHtjJjysC423L/KGQ5e+wklQiSbyW29xBiDMTKN5Q0n+B6JTrXXX8n6qzdXI5LWGg
pxt8O6653VravDxcjmq9BNxpRiK08d1PGI9iAKjgtbAoTEes2UTUuJ1iB2v+ed36DT4iowqpMrHH
wd1KsfbRCiJWCJPBXpB0ehThfwshKOI5nNa1S3bikSs4sN+mOiQSHusI+rBb0j/dz3m0vA8WnMxg
xlWvmgzLcoHqsOlxSQNKdCKrhFhvx210lycQldsbq7+qy/GjFCqZjNGM8O3K/5pacnN/8Ep1v6bN
2L8qEazv4VyLx5nei7LWLMNfxEy4MlYvHNd0xUn9n/GoB0hw0yv7gfAA/RgOjCeSgkQXJEWus33B
qSvKM99xON00pXDXvN/Yi99jd9v4G1VXcEfNjv9OGca8QQm2rldGnRROyG10nfAyy1d3t/ivFl0f
0usx8thF1fUGwrQY9WKTTOM2EFH4wIMrSSlNdFKowsZ75JGANdCKEZ+Ml4bZqLfVxj0hiCYqkwTY
ifNPt4c+oedrlrOlhN/lA1P/V715LhIlR7Lai1aPpPrAcj3CPIeQY3iHLRJe7LKE0EILxkVXV3qL
r6i2Aycr274jlcUOilcGDRNVQWs5Rx4gKPwIhLTYl66BojUeCzv3WjnVJ7JXwz+TJPv0sdp3CmfL
6u3RTYtV6P1Cgp173E2Vauc8jGbKCSsY8Xc3u5HldXddiZjMD1f37uhg6iI/GtRdyYhdZjZ2uqfY
slnaSj/u7/j2mziF7Ma93Rbr/FG3Uz+myqGmTQiCOIa0q+NBIh1VAIr7mvEgUFmq8PQgM5efmmqO
EdbB93TX+A51b+/WBVL8hX/6pjpMI85WzzIz7dxleAhm+wCfgf4QG51uOydzmpW4bH9tiaqxxoh9
PgGR+rpWMaxQotmqf1E4kRh2iKV9CaedKp9AdHi2U8NWEwpD496Xlbb+lXxov9BGiAOQcNt9OT5q
mdOsQS1n6yb4yiax7z+qqo/dByS4zKH5sepzPbchrjtbTXXiCit43AwVYNb3an1fGEe4ZPVN3dM8
rJ1IVBjpksG65w6EWknRJR4Nz6Mp++DHzO7yN48xupi1WRWNYLnpMtGsZhkgyNH76fvgsVgT80hy
tM8rLXag+kcvnmH5jl30XdJ0iAYTHdjmtaD7h45G0Ov0vS+dHiqzzBv6sJYHzCXk9VQH/v7PJuL4
v9BrvTctOtY1BFFT/MTMWB9aGMF+Xpb9Hyaa4U27Ltv+YqpI/FmBZnyGzED7RKjZvxaLvdgZJDH3
yd7CrnroB20xOlx4ubKGgds/y5etl43RUdNyljL4J+SurMcx9mYnaR3UUBe/KYKvCN6lTC1PTqcO
hRQiqMMoyrDdre+DrWZQP3E0xDSQllPcLvXS6vdg8kaG6UXTS7ai7Y7HGbJRkcq2mNbE0fPO8viw
7PCBtAyu8XLiZ0zAk8QSgQkagiuLk/DInHayTDa0/ci76hsN7rMaxH3UCt9GoRJS3qEqpsgYj7n+
cnmFTcIJ6E0ZKpl5OKHriqybETYO3/FUM56RpW+izO92+9LQfpt0kEy27smHV3gK+jpO3SZ0ryCF
4vW0x5X7qKRjf8Xw6mMO1B2vmltO6h7AB8zPEkLAl5Bt+8tCxGwIDeymD66zBTWFhYUhmf11PXJS
iEnxQu3YgMPGcKCqBPKS9zH6XaPJN2AC/VXXjV3/wxFXtznBxO2Yzr7a2rSTcf2X9aiU7M4Xtd2o
kgo4CTuD+KqKt/3+e0YzZ3JZm3uN+KlBZmqr+pe7BPDhFvKNj3M4VKX7D3WBIRSb+dzxwp+4Y0i2
N9qcQoVMPVmMwCs81h5ZjlKRRK+yzPLU10ckMqvr5l2ms5x2/8LvwSzQkLaobmQcbkz+p4KRvhQl
rUbi1qP2QHHH/CeZfNA2uTVWvBDM99i/sbUhjUvYzO6RKRTByxAUUrzFUd0e16k98CQeJhR52KDz
AdbUr1vayyGub1yB+up5cvv5jrRPssTaqIcnvg8Liip7sZrywtpPkMYXBnt7OXjO2h9xvVldhpEL
4SpxHcw7yPI0RbKL0u4o+vvKOmmPOpROrXGxq68782lgTB6jtIKcPQq+d90RonoxcWmPv409KPeB
CgcfVsNNJv81B5TZWzk6Yry3um2t6vu9qxUbUGBR21DQmanoyERpSvabbTe4OQG8fnSVWvEzI9RT
PdylCEMse4RdFZkprFndO8uMbJBSCZr3ZQhsy85WKJclAAoKvwUpbNWXXJKtMJx7J/Z0jZ+amTBd
8Q2T7xUii4Cv7F/l62a+HbxjmkCMb2u7JuW49f+oRcx4GjfRvOmtwWdAKBN7hI0H5Kc0SEWymRUU
E3trG//YR1/CBUcZE+YrYh15F1sE0KKIW0FF+YG/lf/tah3X17qGH3K/965aLuj9ujrvgV+hNN1q
ZbvnvbXFa1OW3tfEUyxT7QlAuqVyu++lpJkVIg9kkVZicx+OHFaW7p4GXsUmdVHVrtl2eEJcbS7t
Fx7fbTwXLFk+u0DWxZ0zzQZt5j71jH47Gr6boglGdBCCpExeKSQ1abP6fkvCAF3mH7mVkQ/3AXNM
WiGArmwuEWANrLcG7o/a8Jz8APsCDbw0xfyCkA3hm0di8wh/26nLS+HKiLGsxbfL3dHI5a9YZFMh
XTqGAC1FFUAm0E1vbuF2BVGZ4mwLp8vhDsKiAjZ1H/6HKkUyljh87x8ZhLrJ7cb3beY7PR8wowx4
cEXVT6hg7b4VSEhhkR1DhrF3OE5+aMLXqvaQKBAOujYn3X5jd5iBD+aWSLR+PwWlCtVpZlQib0uH
vcil8Pl1sgFUDpe91TZr5mz7FDOgg2XzP+rOc8d1LL2ir+IXYIM5/DRFUVmqnP4QFZnjIQ/D03vp
Thvubg9mMAYMw0BjgOm+t1SlEk/49t5r5xTWgs8nFjwrw8bpCQwcsBU26ipZeqsmhzfDD6v1Aemy
j7vRozgMe9Wrok2cYLj/zN1Wn0s1OWDOrvQgmVuHHLFIl3iNvgSaELdjydloZuLplwkX9cug9rax
KhgOqRi9oC+dQGnhi+RXrWaHSR97E2vjcBXGyXmO9zwNufag6tNVoKTZReWwsSi3kd409lFTItW8
yG5pyaG6bGa7VukGzbfZ0RVqR1ySUNYBz4bkuUmq0qheIruL20PN7ZQBTku57G2jR3PKTc5gBlTr
oHaehViY0+N/j8W7kqES3uRNVIunrsYgeqSGfia86DVTQ79JbabuV9otaER+ljAQ1ziPlYyp9dGc
0PvgtFa3Yqy14RlooaNXxD9MBV/OEjkgtDUzz8WrzViRQx6ivWusSMUWgKsWDjl8+kdNc15GXCc2
h8CmjkSgg7EaHvj8qzJdRWrh9dLPoYOWZ5P0QnEFQGAIogpxBmhvMX6UgZcqXbfL8qaM9zOVP9Vm
bpqOGQU6vvtVw5hNnx2tUJXdYHMPu13I12NfaaM80S7LqA0jDhGxDK91n2v6qVFT1w2gqzntcrWL
45LnDBujARd5tvTzoY7tOM8PZh2LSr9Ir5CLizNeibqgWtBINo1ZKsWZKVtXH5EsrfTZdrDRHNI6
EfNlFDWOvar0au+69elH4F956gshvF0K4q/1bYakmBC9LDNWqds4Wy7ACIcppzicIB1mRVINuAV9
lVvRZ9E3+AZlzs3Y95j9HrzB5BLcS/7DYVC5YCnOlqNhTMOBbmENiDb9BDR52kQjp9Xm3stSRk+7
bKBIsdoihOhl9+6qac0TmRe4FueD22hEAxZLdsMt1M9BZ5ZklYXTP8EKbg0kojLPmvmzFDW3v5Cl
zVb7vTnJpHXDceoZk7GBWWYcGNqSmr+aGxIN20M6i2Ity9nGCNoAQOMYm7QWfgBaLuKW1ZPeo5jd
OO5sBRduUs4iqKclQYdMehl76XpU6Su6i6LoSkpH4nQNscMgZk03haGrbBWS7827N+w0GrcdwsoS
xE4bMxctqhKg4Shcir6N7KnNB2TgVI3V29FYyp+UVMzgW9lofbOtwfuwEAmfnaWK3jxMuvQUYyt+
yAbXAx6kLd221JX8Teta67lSLO8lEVUiCcSUIqvDLuFo4Mvemoo1SSKNFEtat9BFUbf/li7930jm
N/+/EBdwaf4QsPpvefzjey3+yLf49cf/lsTXVOc3G0qgrWpA+2zzGjr/G96C1PRvKs2b7EQmzSfu
lXHyO91C13+ziFTDhaUbGLPFlSD2n3QL4zfg5iYxNPCx13C/+6/QLf4cbVOIC9JQbDraX3LATa2k
ngn4aWcuF4wv4p8h3a7x5T8lwP7rS/8l+pgncTV2g1IwCaqINOgDJsYF5xiRnnxZd0ai39VeYZ01
oXonLcvI+1Oh8gXmmsNACbGJgQfTXnrEUQxy32g0gixLZ8yh49QVtL+qXXx1ssz9TFr2m7vifCO0
grGKmN3kuY88d60anrwsfd/cuGU8PhrtMr2Vo9290oJYP7VagtTVuv33QhYgGIkVxIj9RnObKb13
TwPDfCfUcnzBbzld2GMT7vND9NqiNe4IzTJ+m1iVVdT3NP8RytLepbZCuYfQjHvLGtoPj6FpUKf9
KHBQqdoq9dB0fFuIqt/qraz2S4kWv8kSq9uVmHS570sez8WKolXBMTgPytwpnnsVn5AqSAQFc156
4aSNDJwwT3xUjTesPXbpsB4gLu4yRUvXwp7Li+6QaRHc7L+mBZjpEE0ppwj2DtOrme8KxKctQWp7
2yqiJQLhQfDQOvNU6ll28JbKioNiMuJvcqTjuxkvZQIR0kMtyp3pfMVGIG5jSTlnTJZXeUn7Et5h
fU2VVHTCINT5JiyQi92ibBILmqfPkbnx65CaKOB9ttxUZZRTcOFYd9jnnYBfH/oWvNd7h06ZAfnG
crfg3yPu6ij0M5twyfTSocdaUef1lCp575tVy8VTc8sd35DlO2BIVhPv7R7LsLNNccG6Pr4O8QNE
sWE8IoT2gOHEfVSJdrW+ThdfgsvTiO8HUE+bCM7KFiIXsyrVVHZIErkMSx6QB3w9dr2aS2ncQKYY
TmkzceZcDJZVt0rFfZ46il9PbrrlR8gOHcyq48CVsQgWqwCqPjRoRvTZqRcrU35dtdycJiJljH7w
b/QhHAF1Y0oEshDecr4d3IS5uEtZBCbPLoi9xAqYpAy+TdWUusrodHlcampCxoqLKxHPaouJwnxK
2zm+qQc9fcu0JTlZYD8v+jgkkNekyLdTMehhROCbSRDW8kfbntyPUYihgkxWiaC18oaW5zz5kVZq
BnWXoYdMzaKSz2pr52YeJmU3w/QLoiHG/5RqAp9NYX+VwkxuqZVJL01Sphumk96G+Hr7IZzEPGRZ
E+HZgC2M56+9lR7feKm4GZmZvE983VM8bKFN1IUO5o+txs2RKwA/35drdmJXKojbPjHAHmYvvMWg
QSDCLlBxFvWV2WnStbVkMguI7uHqBPYbzEs6vs0ck19Uok9HThzWwWy1+jFVkSeR7ymidknS1Dgv
n3u9Mh89McfnDOTOu8T4qnFlsEVo887s5RKr9/D5rZtWl8Y7NXClgr6UkjJq4dywohn7Gpln3Xqq
eh83bNNONWkXcy6N9tAUA3GWwe3bO4VsU2gVg3LCvudxKqDAhvNXJT0TbduqyQ1xpb0Be+kc+Chw
j2p4vuzZoCIFOw+ZktwzXrXSwTeHZ0PnFSTG0YJWtB1fkUcKJevVnhUqChXuG5MxTA9D4/DLY2a8
okVhortrWKarEaXd4H1yGQ+rw1kKwoFtDsgX9vL8ArBO26TdJEpfdp21G5hLhZOdEDVzSnEwp9IJ
rWa0MDwmxd7JFMToNBtfPDwVgYaCGjJH0GxfLsp4mDnTszRmg7zrSfkfm6kfWeWABtwvk6o+zIbN
lAnyS4unXuMUicXU2UHkdz3fVSndznBhHOna4rtB1Yq/k1nJfozInfqgaES2ViIbTqA5TdomLrPm
dkoXzJnq4nZ3mFOsoE31eCPjTFwyTRG35GLlrh/mflsNS/XFbyO9kG+yTtJevNBWpHzGIenS+RU3
862hxYIMEhlG0oCTXqv4CxnrceAXUUQ/pmV2q7KOulURN3Xju1advVuaLulVyyPskpMyXNLOxB1d
VpmOss7M6FtJaxvXfzw3myXNG+7URdbd0j/Q7drJtO6nbJJbaSrusVOL+UbFg/1stnJOYUyVxeOY
q/K44ER5m5ViCZGe1JXUZuPCDAqpYJQxiEYWgtveKK5+xbQL+dViqRzzOw4fb2k6G+fZyWe4IkQM
MdZK68dWsikkfJuHWlZ6D1FlwxGgIPjqb8kPqo1hOfAGlplGdtnnFXy365kAAnvPyteEC9GjPtpi
Hw9EWdcZ1oaHJM/Hm6RNxE6KefnArqkEg1t7p2Gq8AtjRahIvMSEPNjyxoOGpLkxDWNiAU49HtZ4
waE2daHXuemzxsFpLduuvR+hxH0kus5iwscpeSzNXA+0VmF4zmIWH/u5lke1LZdvaQrH89U4Wk5x
53jBgC84UMdIvtaToWwy/OyvitvP6xH7KfHPdFEOSob4BkZkRCiyVHxYRKxKzOfVeGHCFXGMGRvv
DNmtRK6T6vHqANxJrgT8QQIRupAGs59MOxvqmB0UL7FfsT+StvEWbHteG7H5qzMRKRhjY7+ejGXa
eG3p3jZumrKJ5QiszZDs3BFkpKF0xT38O+Nkw1veI6c6pEvmK0mMjYdcWNJjOyCksXbiSqNYzoiI
dpZ28iJkN98Zo4OqOEdEnllkqvwAwNmISMc23p3V0+dtSq16YG2mfiyqMZZPbSqIds6EmyPNw1SI
SEFLr1XX6iFC0zpZqmPsBaHMI/3c/V2koChzHsJhHPW9d4pM7vTY9uEhOFYdXfTIyvaWyPpPPB84
E9x0DX8aWb6Cwb6evMF+TqZMfs6NbZwiYZrHhVMuUbCCC3cpNWPhDBRNW6wWaGJ6+Y0rG7UkGsRa
yXNuT/yVOy/PJADfPKqZZLjeHSH27Ho3t9Z5AxSC3HR5abvS2c/CbYnGUNEGEz+238zYRaOeegSo
sYSsljNSAggguue8tDM4RrZ64MFdNlWcpZzQ5mTfZ572U0M6wixWe7ByNCdysNF1w1ECwkUVx0Xw
Wk3ETmqzhsBfEJWs4zk+FYUTbZ0C1R31wThNmid2fSIFLN7YyVYe022Ef3vO2usot9gXlqXwvA0Y
wzG4wyUwO+1pBk90NDptumszyqnzRpjPVpfo+In15havkbX1gK6LjdWoyjNz2p4jhzIsG6xWwP1Z
O24mImh3pVfkIXYSST1mFbX3VmLHQW0mZMcaQZbMalozJpyXFUHUmD0UN1u+96MGyKOU544jxoYV
LNotuJVHDpKGGWJN0HYs0dHzpKnj08B48UEVXvww0shwrBi8vjH5bdejXVk7bMzkcvPG/o5cyaHE
FM9QAtZLQ3iLXs8iaKhJtFYcNOliFLq1kXxQ927aM9HEU+Odx0yN/Aj/39m1eBzWsS5Z4oUVrchn
DI/ZAsRgJZJyfKjAOd3Cdsw/rVyP3/GXtNh+ljxiTKwvt0RNwe5h5T27sGR/8qWkIStnujvh/CqZ
6Fl27/q6oTCrc0Z2e79OSnvfR5jpfHgOjAXsapxDbPbySZdO/aTW+DCzRMdIz5WOnPPiZs1np9jR
qWjnLOcEZKNviEiftzoziZulassj9MsCV5NEzat7Iat1qfXVyiNUu61SxJNVVM7EHXFzbpdh6IKh
ytwzkuJ4QI63mblgCdskeqRFJOYIZUfoEwaT98R+cGtXHprKcg9Nd/2JnLZ0VtrMdQebevyB3aq7
Ma/XwNU02V9UYpv3yRSJ7VQiDfq5kdTKmqbQ8hZ0QnqmlNOB+JrxcYK18TTPMY+qMVbOA+cqYn/k
ck5VosM2K/BEHscBla2SOhNnYipyM9lFT5WoWmPypml5XOsu6imvItQv6BVUsSmyhecKWiucx6U8
NqjAG0WrEqjkfWWvqmix195gLA+al8Y74TTjjTXjlPJSvb7tyhEYBy0/gEPUsQxo++o3mmyZ8NLZ
0O6BujhbBYD6oaafBJCFXivbqNPqh2JRCE1yTVvVVhYfPYUkpi4V/ccZUgEx2Ghf0sbCPdbD42jy
SP+i3ZDn0Kys8xgnNsz8uZuXtaTV8+jk07gh3DU8J24ysVV3MWk93bnpBtHck2ZJcZP2bYJDwJpo
lsrMG9bF+EuvM+NJX7QMbs6szxq3kCkJW1c63JOwRKyoEme+h6+o9xEBvbXoLOWkCQREepl1ecDX
bZyGTHgbE4zCisT4XK3E4sXhkFlcQQ1Vu8rzvfGiaW23og6l7FaoaDOeI4cUWSTzV3TY+gnVnw0u
M1XDp0PeJkhu4TvkUEdlnVRdgiul841de9q4jZqvGCpW5yXWlgOha5Xf8oQVP9NHRtJEOB5wIxJI
4d5qbRbYbD8NTp/en65OQw/R4Fkn3zkg53Zoy7NVPXTSG3e0AHuPUa073Eqzfl61Ls4jloerSwAL
YMQI2hpQKslG4HCytZtZqM4nkjLxMbi0uW9x0j3DAiDaNNpNeVMIdN6YmN6IRXkG4L/YHLinsn8y
ytT9iJG9ukM/xzqBKTxlDLVj+13P8uIQO5p+4yZ8yKv+2maK8dUNcr6LazSXJR2+5XBM9TzHrNFz
sFCmjF8I2PyTriTJjqujdbQGh4M0e3mQZ156hghlv4IkyN61mqL1NrfsO9BYcTCWXqejcMXWzhBu
cUNjg7rJ0aC+XK00wkbnmOG7lXyBBkr5xDIwmu56Y2CHn+FopXr06NVxe7IX0znh2FPPDZPBUIyL
c9EthU9F3nnmZTYGhNwOpMlSq9rj4lbdZkKfBhYziHs7U9Qj/t4J13mdtSslnbzTqHfVXnewIZuS
mzN1MnBu4D7pfE6znVUT6bCAk347+BnfyOljfF7EEuP3lMZD5AmxU+MyvwemQjbA8si2WJoMF7Sp
J4PE/Q9YHLHpYyc5zyPsDYhO+KFdq3wbTYyK2PfAHyuiAevNDh+4DMdXnAeKIxpXBvkgGXEnLZ51
4NeywNrxnPeJS4Dk6j0zrCZalB90vpWNOalD6KWe8cSMqaNWOFa2HJwfUCGWe7dqTcA1gwgrWbUn
uk3ACljjEHYd50V2H6fZSW+ZsQ6Qqp0XashjDFBnrNxshUA1yLFk3atjAYZYm50+vCbMZf0U+soL
0wauq1V//ey7EyCG1qleBhHd14MjyUdp86lMa2597HkZZy/aD4StkKhTKocZik3DEnKjpiwfjpM/
CjWv14oxaUnY24NyC7hFOdW1aJ6loYnvTKnMryS/ftOtFGSuKFwMVfaq9UyEbUVXmWTYDYhybugO
LytvP2kiwQfKksGp4Ppzm6VsDleFir3AK7akqZSThVPA9OPKg6OwYAGd9dp+Q5uJ8B+QDBwTbkul
7MpNjdIZxpNSn3ta3zZZNgwnUcriLJloT4ExqmQ0I7VewoVMl/DxkCF1u2rb3AgkUHxLpSu2nEy0
PfdxDlwkpcv73sjj1ySvGfC0vQx4qKq7Qjrel0O6A1UTQ+uR8AwCYtck6QdTOYOmHlm4/P2W65eD
2n1BIdQ3nPEwK+ROu1Yb7Tm+OgWtrqnwb/XyYNQV/licFlMcToygNLaTWd9rs8mRKa9J5nNArts7
o2ysDVkSov2CQ5+1Ej1vqzYRPwxb9G7dL2GnzyG3HNZC3WQ7DPrRybYiA40AlWvaqJXDwpxxQQd8
EOtszT1svOkKj7iucyLyU8JsN9xcvYPXJRWmFpVmK0b83dnoFfvYIz6oHL2McQ09Ywg4NBWI19hM
bN9tUshzRjXZ5R48g/bTpHnxDA+FaEsa50rvd1Ccvm0H7dYHoNWexqlwb4xB0HcwJX25fDnRMt/I
zLHrkAUAT2SLxwAHcTp2tEo59rXuJbXiu8HRmOHoi5VuBKyRitlgbT6ZRTPuKpxgV4MzjAzb7vvn
OEKr1FCEDpaWl3sgWEnIHkoapmk9eW5aslJeSl+53y+pJcOK/QNbGibG51Ti0cCRRPcAoPOqD6s2
sqCci8p+NEyWiJsICX8DF946MnFwynVvoHOX+GBvc4nqO9ij+DIXMR6wvF0DraJTORP1VhXathwf
J2tQVlwjzcdRsZUvl+zrxkbJO9mlVuY+B7D+AQcFTlCzrC+9E42vFdle8CmqcnWYl8tto5ny1lJk
vFevOR3O725F7Mlzp5VZmfKupW/7u9QJs+eLk+u+bi8abJ3FDrpcQWZPwfm+Y5KGRVQ7CIDkOGpy
mxH5GVLly33SiB6rQZpgZasU5adlgSvwH3vV3pqcPPRKnvwyR/XuZw60pOG4BeopIaFarZVzjj9h
BwygxqYpkIXn2Fre3CnhuXMY9uFyVjiEViSVdcawmDxmd9mBk4ruUc/q1wHcwzcjSufFNmW87Yuq
+1oGxTypGHXflnihhsFuoo2jji+WtmCTpTinPVbCMt9qXcw02QxAxZyhNPZFpxTPAI+GDVisHA0d
71qaGRq37kbE4jHKWpTsqmjrC2797tO0sY/ic9T7C5GOIqBClrD4IlMTelRds4Tq7hN5XCBmuWOe
RkW31lLNQTDM6TYX8SXChOGPeRFUUbLVUCb6JHrR+zT9ymrXDJ3RlfcR3qcNwaGGujSpMuRqSGau
U4EDTW0K95nZeWyycpVoh66L2xnnQe2+1NTY/shRmx7nshr29mQ1qIRd1W9ir+bja7Gp7XV1HLIV
877lfejoMmWJxefpOSirK1y/xYk5qfWZ8mBKvx7GKCDDSHRe0yJywI63yexpaTca7tN5VfJzrEn6
ZfUqLkdA4SYrwUpRIQLRJDEVcCTm3j0opDJYXUnSha0041fIiOVr58TLvc4Y5s7j08ZwoopPaeJh
vWE0tBl7Rdk03HwGP9O4E3Bz4jLTzpCOhmRKCn+xneFhcNSMLJJi7wXnRsZl4DJw62PYmgniPlgL
q18c26TqmrrapKac14Uq7Itop/52JlC/0lUsjY5s01XVVTpiceasi8gYb0EkQNlIFmU7xqYR4gfi
7hPJYV/mVX0emYo+Z2o/cB4elGqXZzgOOaQmTyT5jUtJ0roL+1rrQhuXl/CLuTbf8WK0W7jI8zo3
++bVSww3sBLREfD4ldKrNPKktA+1AW9YudUWSeLMjEhdjmlxVosI52I84ITXTfuMEtxtYzGmazYE
84hTtiNEOqtPhaUiBrsxmm6ELSjskE4OxVSWt0XdE2NI8pi7sEGeRnPrDH6O4n4UM7fRlWa7ot1A
wc42A/6lb2y57qlPBicLcGnFBJhZ497HpJBjWFWZ9lJo0n2oOkgu+6pGUd6RWLPVFQUGKRZj1bWf
ZscZjyVpvZ2WjPKoCLNQVia2KPNFVCPm/VZCsgk1vR6rHWMl+bhIRT3hVBQPUo0VwvSM1jjENQY6
l8Sdk6w53duSlKOhvZOgHZ6YVMLwS+fomIGreKbP2zp10kyYRJOlWKsgBZjTLxjffMdwiU/OSea4
Ye8qxTWD2/Ue6bK02BK158jMtqOIgLrz+T4bNLAwptbTdWGLfnwAiamdl3JR3iqTUl6/7RcGjXZr
jh76mlFvWZWHgfV96Z67qbRGEg06fwKnoWZu8LHDp1GsJn+g6yjSViYr7WcfUR/q9zjGEy4uorZA
EwJgYf0yoBXRII2J2yMHTb2YDS8GqnXk3VaAzIpwrjtDblnLog2Fgl584M824/tsamX0ZkG7k1sh
sF7jWFEWbrh8sjwhVylRKZZtCtO6tV1eV2tztMr3dFyM7pwoVpJsEm/R8dQmPTrHUtkOHaCOJmoi
p9n0rXQKwSJucAK+vttxSTO9xfB2+G3TenXthcQ+24hx2vWpWxqrtmZ9cTQnTUKXnN9d6XJMXfOl
6xaHiEOzTOfGnbapFz0LBxUdaRVXirZRVR6SRQGZZdvlnGwzfL5TCIe9A8MljWLLvLC8qzOvW0VF
ojymqa5ctJwcxYojd/1cOW62HIgKNXddQ/fiQshlQxS2u2mzuEHKjMtNlhpw+DCEweGbR2c6WIre
YdGps+WnzJQaegQGHibFQ0JSxiC66zdpzblMtQUXpYKA1KMVV6Wz7qbFUX1MdSXL0PLoLLAe/TZr
HELg5B+2zkiiC8UqHQ6FPsmH1KisVaJ29k6Fz2KFIpa0CRUcrmbV4vyd9P3GrfvhhM9CP7LODc94
brow0wECEtDzsgMZnfaZJNSy47mtzo0TJ1tQSsUtgmu8T7yWoQx+d/OhKSrzZ1DL8rUfJXS02LaI
YRmMpFZD7gkagfRWB8XQkvwopiwj2KB33z2rZAGewMMuNmviPtX0bE3miob2xYIMXlj9fUnsgUzQ
YCo+/I/hvpuH9A7U0bxi7Fvf6cmkHXisCLK7SXmK7ZYmnaiXDwXgBchVuX0Uhj7vJmtBoJukvsrz
pQjVhHCNbBrrxyIRcfbiakbrWAz0tzRGqsgWt32aQYxA727zvVQNHY7AzHynz7uWqvVqfOrT0u39
VLbZDtPSFRpR2e+4Bh28dIXQwgm2wU1qiNZe86Qoz30eYW+O2iGB+xbHMjRUAEiyNjPmHqP5FPfd
kAcCbN4FLkVycvUro0gdY9otTbs9A4/gBkFKQVlXTgFTi3hYbPi9YaHpq+50IfAzHOcB37RTYdx1
S0glPm42dS3HYVlhRUiCqwH7lUQ3xmlRF/Iti+bcXSP/uHuNL9dhCRwKlH5Lm+0LflIN6oXSal9d
pdUBsKvlAe+vVNa/3CP/kpHmoS75569dFX+qjdl819eKFfHXP3R9nc8/dND8/rpX28r/VUcMOdV/
ZKA5vX++1/92/+8Avr9/Vc5ce2V+/Z3fXTSa8ZsNahritEGRuHMFFv/uouG/UB/m2I6jqqDGr8WZ
/+Wi0XHKIBmqBuM/3cSK8ruLBoONptrQjzXKXWybZ+hfcdH8ssuA8Ivr6vp9/u51wbHzF68LvWMu
l5dWHhxpriPvnNfGI7rNGF9D3VxK1sy4ngcZjoe+Ol5V3D+8R3+n9uEXRvzvve5fMNh470QPxVwe
5BwuoI61e3Wsz1X8qCXuVm311cXqu/eoaAI7tgPhTFun3iP2DuZd229Za1bAfFb28q0CWhkK6jNn
4qv2ZYSmPGLVcbx64+avAzVfVXy4okTn6eMff++6+3cNQrxpf2HcO94gyyxO5CFPd5P6nVkfRfrG
Wc+ci1VWvVrMxZrPSvvBbyI/NXubxMEy3qjZ7HvT2ZtvRrYfpzgrr+kH/+86uKgX7MBHTT+eemXf
lvfMSXKPA0sZ6lAGIn9E1hBIT/v6rf3JGd1dB3U75izb6lS9CfQQ3wyhzITdBrLf2gqaQKyH9RQs
AcHyI4McP17DkQzSlbLKgnxdXRT/A3HXF+so95NjdtRnzNHrOnqmXnzl6CH1bvp4nthD212kvdrN
+dp0OO1x7TrGY46FaVRp/nn2JubgmA5d2pNnEp2UBssL8VI3DiXB5mL/RnNhvSfxZF1NFj52AmOF
/dlmtlXzDyBWGAPRuZ/B600+g4rWuM3nC+yLmnXP3hbdAy9Iu1vfkS0S9gryUob3mkQRxtb+qaVc
fd4a1lZrtjbXI3M7yZt2uLgxC+BGlTtDftn1HOiKP8htCcrzSvMkvTffJSO6Q7aqmf1sySg2H0kw
PIKWsPK7ZDnB0waJwihkXXgBbh86SGq/WePd7Z+4ONqCi/4cUEHpXcXeUNvXCYIuUR8GSunraNu+
Pvry3fxUPwdWdS5QOJVtOCMoyuDWMLwj1qy0u8mBUwwhCsrbJ+qj+wHc/LXaCN5YYe+UaTvepy+T
3oetpz2PNjtIfBbRZhYPqEIrgiVgEtsgAmyT82tXTukArwByR4RJ4t1mAhGvuk1hBbxPyXpyOLkC
6eQAEyTF1nAOqKDG08L/eGsOUyUs3l06Pw0YkY38bCMaeU9Chm2oh3ItdsYake/R2+p7K/RCK1TX
XnCFeZmb/KNK/wmkX/tzW8p/WvDQm7Dm/aESYGJUmvSuNxyU++Im2rd7bZtcjLN1MvbVeTpX++qk
3ZSHf/xA/+pC/m+LkYkY+edX4y5AWUbOq1XH4ak9dzfTff0Ge2BjrbNzdy5f5/tq3Z3cc/0/fcUr
3f4PPx8QafgMJGYP2kXdR3v7adm1m+SSn2iSvFh7bm5He6s/u2fj4Z/8jOT++Np/76e8vtd/eE0J
1VebNGs4GJe2XRGGx0IBF0p79s7pftrZ++JhQnBHwX6a99qu3drrJcy3PAL7Lhz2/LuwC4yd2FdH
7xPM37G76S9NmB6qmxSwQgEObZtEJ1JSExh3iC0Q+wKUa3MMdWJb+jrOmQivUrrMOepB1ijXoNAR
RJh76CdsRcOHBkb0Np0C5g7A59o5YOqQrbU1iXCH1MTqeK7DW9AcuD2GGYT8ynppjvoGN3s7HXt5
q3bc98Om31ggizF1nL3xEIkj1mSUtqL155+ZSSk/9hNGwvlnwpjHrIAZ6w8mOeZS5aa8VZkI+VeL
x3t71569w4PYEGnilk2ml8Fxfuq33GqgNg8vHTnRG8icUXg1VllErfbxjhe4MLhiuLdGgXADJq2Q
a6EzmSwl5JD67RCHrr5py/3QfnusvnXz4wHl/yya1x4drfqJmYs6WzfbTp/6aTwor7mysoCQwHfb
oOLC/RgAmX+rHzCHd5iUIFgXQfcZfyyvo+PjJ5s4Wn9MN+otvjoWrcOUv8mBcUvQGVCbYN4F4Fw7
pOhiq4JKj8C+rflACFRDf/lMz2Rwt/G2fTLaW8+87iNYQ7lSbsVhPsASGJ8Rfe7U22KXPBgvA0WD
ZCh4JItTvaUkjoeoD74Y3Qd2SKL/4t3w7msjy2Po9auYJkQ+KzqV3Yiffr8zgiLMN9WWG/h68c3V
Euq3I+OulbvG/LPOz3i91VVzhAgSehf1J7k5xEHmd6s04Bflj7x8tsJ59UKL3WV4sgs+fL4WZIZv
rscTm97OWUf/Qd15LEmOrFf6hQYkhMPh2CK0ygyVcgNLUQWtNZ6eX9y5d8xIbsjlmPWmzbqqMyId
jl+c8501FIw9H7HcIVzDCcjhX/Lmhmr3Nj0bT8Fnk2xa9xLAT5xeG56D4J7T7xQpm3u5mPJv/Y97
qK7lR/3BIaj4J1mJeFOTB9xssd4KBnYLe1VnHp3oX51Zxyp6SQ8SSI/qd9gq2jvpDovwGQOwV7yA
NeKP8hfIfMH+xbjq000x8b7oZ8UEIL/aam1d9Z12qb+ICr1U78ZlelZHAtPX2co6mqtqge9t2Xrx
cvbucgFT6qq9I287Pr5MbcHmff/Z7lz+a+xAi3yZr8N1ckIn4n0Ag1p3d7luN+EKLdX6Y1z8jCu1
no7JL2OP6KP9is7pk3/r3tGDsdq3EYickz3O18ffhnN+P+95Zy2xyjWe+EqsTRstY/IBqiWj6mZY
Gd8QD/MlBmTpCXkgV8UrJ8HWh8dzIWbKC09OV87dyDsYc5igmvNcz13na5YYDAd+8SMU7/qDP3hQ
clhQKS4M0HbIXeS6uZUnYnv7acMcLlsSjHvkSWR6jjt7VYb030do/U/BJdJei0/YsseeYSeI0mw5
/B2IxnB3EwffhES+aay1TqKCtR7dNcYMu1kkn/hrt6iW1jHVktwZb8abtRWrdidsT23SZodM8InR
8lP1hBXpVTvM5+HS/5i2h3OuCRd1teSJZFMbcpLZQWIK/YFxl11MyWARBpGXh5sKenG6i/QFVPgI
cqV7VMmhYxHVLZvxYhOl2xzm9mwSCqAjKW48MD1OujRnCIdPI+qlzWishnFfvuW35BAcWoyT+6J8
NY2P0vl2k0+pvTnvwZx8sF3espH0I4icMNKbezD9hXOZx6v4Jb2kY3tv8vSbTceqhc6PaAQRMT/H
Nj6NsUeBGnqjVCu2Fww9oBWEv9p7f4dJ+NanZbYoquoxHj86SBAJKtYYvPFh+MUnXvUn+6M+nKt5
1s/TczaPXke9h8n3p/0KPtprfwneK7giQ7thOLcyxwpFEpwUakJz1VXVlixfP/oM0o1NICzay65E
7LvA2CrqXZiAEVlGlFD1Fefdor2pP+0vfluqZgaJSX/sntpn8SFvFDnd9C40uQPnz7rLhJAOW4k7
ArzN9BVFz32/CfqdaxJTsRbX4hfsWY8smbXOTb3q/XfS/E7GTnvPXtt3cdE5cb3tVeQcUNxiKXS/
saNbrPj5fh4BB9miDOG0v87d2kcVXeJ25juk+sQH6vTjsaQUxgV1cptfy11gVgWFXQ44aPFB7sKX
MgXJj9infRNL5wQecp68iGubS9ZeVKSQudfMWOf+wWrPlbEuMc6hNNFX9YHqmS2mPIJZea5u/hpV
UvgKeh/dTYpuuVvk06Kclqwi2pJSD14PTE9GhMsA1mV/IIAJrOggViMT1YwTxvD8g7cbH80/iqV7
8X+C34cgG/oYKTTnKfuQ7KDCbp1OC23a9WINugecD1XmEGx0izEoCDE0fx4KOJoM9F3GdXYvdnvA
FsY9x+80/gu/KzmbR2brnL1yG9ZflnVI/WMmvpEX+zSA9o5ZBr2dUb9ENeY7QIPusE3QiQDYxwM5
kqqxtI2DhUsw/TbwP0uT17PMgAUvwuQ1Y5guR5Im7rw2HQqYdq09T6/cjRdMGg1PvXawuie7e0ou
YhVdky/7uXy3is8U5J1XvEW34tl68efAM9pXVoDFrlmOV+PzzJ20ahflS7QsqlVZ0WnBrQ6xaIIx
SVYsYuxggfcT2xVsFzW0CB1h9wwkGbzhFzsEhuHpfb/QdxNvvQ2eyHP9GPtvp++guJg3G1s15BOg
EOD27t2NlAYENOrNOOn36ox2ppwXbPTpOkZgu5M3XoYfa+Ka8Dh0VbTq0x1ag3rRrTmQyU+xeuwW
F+LNuat1c04J59jgNMawgTMuubWfip2tvmaL5JYHR9zr8gCkDSUY20jWs8023mbL6ltg+H0Bn6QO
3S2/pH80eHwnTjib2Af3HSXcd/Q3PgIiQdDCbvglPCZv/hNYAs1iCrUwgi0L1/m3enOpyRBzlI/C
xjQh56O9IqPEY0pOlPqVX7N6LFsW/we9N6wkP+kPkR8PKOcnT++srVTxRXtn2v6CxJw3QAJKF+0h
/LWnuDlp5C/5+5p2qWlezXFJJkW5HrQeW2JO/sVS14dNiZNXaB9G9dWl6WroslOKMpR22jXeYcet
xuLvP8rv/9VY7H8Wofz0he/3b/H/xWAMT9a//yug+L85y04FMSxp9PWf52L8kX/Nxdx/w7dqwrT4
f9Ov/zsXIwHWERbJW5ZpmEzAHuHu/5yL2Qy/hGu7jiGdf/rO/jkWE8a/2YoxlmKi5uIMFs7/ZizG
RvK/RJrxf9clgWkSHw4/BSl1/7lr8lsNoZDuZKdQhCANHEHAxALaDii6Sk+a4dQQehJZS1lWbDNf
R9PlrKGOD9kDNMrUypcYrJv+R4aGUs/4v+Hyd3IavlmkZ85X4vqFvkXuIuQXy+PB8IrKIlc2xlQ7
7/Gwl90ZTE6SYysW9bKB3McD0qY+Or1YHzABoXYIUMTUBkqyxCLPCgWTbNBkatE9bWxrAWRnyO5N
A+7kLLGMZEfNFekVvYjUyS2a2RIHedJcoOuJV8A2sbafXDsu0FvEVgZMceyaLcECNmPtRMso+TqY
D5bh5UOTRScjqIHTStaTbFVdmFcVbo2R/mTs4uBGeCIrBm8A2vIrS5wBZmxAWIQ0xkiE1WjPVR8S
IQ3NNcVlk+dtfmpgMdGz9HZhwT5AwQLJASaRPLC61jHgxUXWvrNGNp0nwmyicGfWdtFsA6M0m19m
lGWww8hPqIfWDelnMJdspZNIG56NwqLiUkXoRC+QpYtlpttQ70yF+1aKodl0dgNFPWuhSc6xKe6D
3jrVGgce+nuRpjvm6exZVGCXsAzwHOTmIvYHDWKoDQ/hT4TGjTopF/m4zAneab0ga2CsEStgoiyR
kbIVhwLJw/oR8PAUtB0iv4yZsXVExBHj2h5DIklWJe63x1gNDjTXc8QCwQdKUINqKHKId0s0KXZz
wZNR+nuBWZmdb2VqW2eM6ZmGgpqLk0fznj5kH6YzJqJaYcTXuluGsHHadMqJqMnBXBf12VZlgNrJ
zsTjsLQ91twlFA/y71A5ZjMlVqOaoX1KVWYkb5WFdHShKh+ashLSVFsVytDV4Ql0Sv0C/koEsQjx
ONl0Pkk5ef1AlCTuDFY+2FQy21nio2oH7nfVHmejH8SHwUmw3gYkmaxq8zrD7NWPaK2ZUhmRnaPE
TUzrBRmSTpELhFsuXd+hmLX73M92qLWG8AwkwSKwLUlqDdB5n9nYDfLAGD+FhZqVbTCpabe2y3g5
T7kidMOVgR8A3xZIiAd9Hp2t60dsjJHBgzUebTOi6tZzGPEI90tizZH8I9uw5loz3mvV4Q0lwcWl
nzX45NNyTMFG8ys3UxGfdKdGuERmWKCmbEmMNcRCiXRdgwhTopgIl8IWY030bw5XneSfpGuEBZdy
5CrwwqKx3Te31138Y9hfoumPE46F/d06YmDtCD840Q0vrhOIW55e9XZLYHFR2q+lYq0K+HlyVUIz
nUjfOYX4LzQFJBlY7LrMHhLbfdQ9OLv7TnNkxpaXXb99k3Okxs04DbX1WVoT3YzlIgxbONB25d2H
XUUrYrSgidvM7dOXHn0U8NDcaqJVigYejtbc+ldft6kFhOmLDOuEjlTRtxAdHVzgxvSIkx3RSlqa
456DAiTPYoiJwQPRiem1nYSG4CXUMtSP+A0XDVCAijmwEPdMyxVPTx7FFNWRbqN0d5rIepeqmLgY
7aiuNt2E8+qd7AStADqvC/oYv5zeJREa0aYa8dDdq2KaKFHRCQ4euU7iPStAh1ejMe5EErr1wU9I
w2nGBjarBYzmSP4RcrO4ovfJgyiwN7KAPJ14pHtqFYVC1F8BKBXvVRDMT1YR5Z6Bn+xgp6J/btwC
tdljef4sEG3S/zNaID8hItewMyiswxJnHXt27SOYtfYjaWgBgKdYLpOH2rG2wyDVrw41k3aYP+vp
SOUoJpt8LweDuUKJJF8Zpf8MMBOtAkLF4FVNTkC5lrJ4ABlfraJxTi6DMWR/SJmZ330jQnULWHQq
1+hsR9S9c83C3OcQW6hczBJVSjiiFZomlpD0DbV9wkFcfCdaor8nIzo6Jl0VImEiaKebiX7mJNk3
etgcp3I35UgG0NkKgOl+04HvXUBnVy3WoCZkBF36mjwRv9gVz7KNulthuGa6K4ZG56+yretkVeHa
NxF8djCQmEvkJVDnqcjoWHTgkGd9Tu9J0vGVTBry/aA1FBv3f2DccG4TggQ9a1iEtdaQ1qwBhpOs
Udu3qRqS1+BBYVjxGfSF74K8XgSBKE9VaUwfWT5VuwGk8XOgK+6FAAlVFhjhdWxTbU9QQHBElcD9
A0HmgH6+9m9C9NphIhUJrojGFxLYNWByvCbpbvANs9lgH6TZS3Ib0PVkaR+IdpiOdcI9w9ZFgJS2
6jQM4bSvEzb/YUOeCdE24l0h0EODPlX1AdfszCdompceE6sn60k7KRAmC3OwzYMU7a1BrsshMxOA
CZMyWLk0yEZhkTGC6mqds8wSeCBD4ldq5TaKNTC7TZBcaqeJbwmWlC2cfKYblsY4rquZACG5Ve+o
htIPc2LXrSvB2YG8sfenMvjQZ0QNXjcPT+aYTgd/6EtMsUO6EykvkMEJor1y0OJFBNiwdjPxxehO
2hW4bonJQ5noXCWJMcBcZMWO3Zml19QdOyAHBZGXiDH+ErESmMWA5Xp6VmsuDU3HCU1194byNsYw
iBYDgJ86DPFcbbt8YjDazslLpPVkLGY+g0cndp/kgJEQ4obx5aOj8gb4yTfSZnQSrfrEfTdhXdOx
BMaTg15+B2GyXYh2Js2zsNwnArjUV4DtMUlB6ZZ+61xwDooNCPnuUGYmKwlHdy+17iZXP6LPBgLF
GKs3Neu5t4rsKY2qkMCM9FxFAvscpSadHwRxPK70IgYm+i53XGyDYX7gMiYICWndBvmAvsafAqcJ
vf4hNsh0YIdfqYNbhNF2dHrn3hgB4QOo0o6jyJyLFvvZm4kYYe9yLLkuGYMXc3IWOSTUkoDRtSyE
eAvmFp++Dt2PJCJWALpp3ItifppGQSeNpZKNG9jhk3QpSVvsV7FRAvytxIfd9j8hXNxNIC1/7aQx
SmCDGQUUSkhxevDT4oy/qxpdfMRrdRtnccp9O5mrpsS2huZkn7aRfixbNgmulZ0ncFWYYOi0cJ0/
ORaE/EpjIzUrv9w0zlAcseQ95OfhY5ZbVUF05kxYLAsjy003jm9I61zESf0kOj/4Ixw3/rSKrrgS
KVORtNMW216G0zH2x5K2nLfFyGWncKxlGKF+89moXyuBl1i3hcuXr59zoDh84rG5KfOBReSmWYIt
X0s1h1vI0cDLMiZO2Tw4AFTd7NOareGBDkCYBN9SxOeADC/yDFrRXkpqwiPJ8fahmDtcVnxFrCwh
VttVWtvAGcNeMSWq3QPqnXmXo3KkxZcv1L3xuW1A3CR9l4ZbawR+4AElmEDQkohrtn1xguVDcHDM
iYXkjtgAAUpvgSocfa8fyQkMCieHLhT+1TTZbmagMY+808m+tXETwjjsNe2rQ1dw8NOme6otwFBw
lcpuzfuV0Sysy59wYnEulJ6BY6qrF461WtSjklSk6ALyyXCXGRJU2qGGNfDomE+NjAn6GBmot2NQ
nAqb2s2mHNoUMVhCM6QHiBI3Rt9usi206Fo2Ifoej36IqpBQCi8IMXnVYYemOozUoSmT6K0HkEqF
7fprnEz5aeSZq0eTuVgump1G0PAa0V2Du8JiLKPPmJKQ3Pl0IDQWnmZK+zPoKx8BeNIdJsEdM/a9
+YEqu9/pTc67Q+bZEvF6/hd08xPwtAnt5VSfsjxtl6FDbqMpumytqmY8GHP13ArDuJY20iyRJs4u
c2f1LsPmJQ9B9SBRQ+oVpgygZ6X7y0rLjwWl1y6wcvRJuptvYJzn+Jh8rGqzCjcuK+SbIar3Lskw
pZtU9l1T4wLNOi6cMY95Hut82YSjRb5mVl+DIE63NoGSqAEw6mG/bp4qXLh8SYM/LWt4z4sBcSSg
PCJmzMDt903JbqolgfW9G9rPyg3Tg51EEmpTJnnI848WRTZV4axvXBKWUk/BHR6WZA/oy9aay3Us
e3WEiG4cwgidVm+wb4Y2xWA84RCbsXlLXFXe8whRXoDy8p3r9zPHSLIJogzpuKS20QzyRyqgsrJV
+Ixl88UBm7Y61eFKTqK4TkXpkGHId11bDE1H6Sdnw4Xc0fV5dhJdKJYUA/A3x/Im8NoiQRXT3m7J
btHrR/+bCfE3tVgEzgbWs2lmwKhPjJ+yviEkRuM17owMrqmHQbRxgXlBZceHPE3JH46teTvNDNWb
CfWwZ5kZcHBE3U/DkANExLXjrxWw0r0BrYrF04yTKcW6RaqSUxNU1+LPdMbypMoh2eWNHFZW6lY3
unzycSgzHsd6yGiNWC6N4XSx4jK4BIXSbrCTxGZG0nlodVDuIAUffjLuUszC9Uujhe6X2w3lJSro
E+lQaZFxsBULNZHgjd49wanrMODS2/BWOn7CsibtbtDXfhrhYu4wSzggcVAVnVdEYMJsoGN8WXCy
n+FrMe10g/EKlhpKlrLiHQkW+QvNbv8xqUk/++C3DokorRUT9uy5CWW8xwI+eukjD5HbIds0+dg9
OYAfGL6Ob4K+4M0tovBTmRjZ2DY7Kx5NVre8YlaBbNI9nD1xKYruXuAWMeqEaLA+Hg+uPlZfiezn
Pa+ZbmvopfiIOpZoD1Ttc9AX42vJw/JW9uS2E3ZGVReGHakBtfZaEfO0iuwmPaG+JJyNPvpLhhQE
akKqjNbt1Dui3xSTDA5yHpnN6jTauQqTveU4+Ioy+5KNsWAF1JKSl5nkdPkoPxqrkO90KONp7A2C
OyyQppuWe3hfEkGByLm+zy47k9k2uTsD6CbRiKjdbcPDSO7wscUWt+uSkmnHI2qZxI9uWQaWv3Rz
46k3Gn8VOvNLaeXVqs0Dk1uKcUJUt89c2MOfuZZkaRhBiQY9sNQO1+kjGhlChBC2sXPG9izSztg4
puhfIzCMK6N8vFSkOwJMJEgwUl218fFg3AtXXojjMhZhbgY7EnRGDyqFWliK+NaoBFCAMdQ4uXhz
vGKgr9d0vTvXjgMULY5tlvvD5GaL0Kglss+gqgmiSVPCXKwnpwCbWZNEs5KG/lXpfrANVAT2md+E
Z8a93MZ1VG/xi7DlrdBlIcTPd7zPuwMS9+kyY0a/+CqpD4AQ6D0Nq6bQCO09Hz7fZw3R47ZVVhSe
5h1jgrVy9W4fGYmD1lHv7lhrUxYJkXbH+pxddR13GrxhoKFBJT6HZJoXeQl8Kcp9EAnCbBxGyjLa
VioInpuULDV8cb/YwMIDTsUJwDRRaSbt7h8C4KyHVyrBr8mAcJ9mNZHqEUXbsiA+YMXQEpoRz+Lh
Ycqh2uzEu6nm8iudK3ZhiknjkrlNQyynrM51XbLFpQ0CE+kkj+1bJIKtE+CEIGZCfuukRbDN0OwV
FDlJeYNHTEYD4tJqqvs9Hi590cLrW+qYGRa0rvkeT0L3lsX1g1M6yHMTVsYmNXBD6o7tv/JKJlza
kslXbPlIvGZsXAX6Q2r5Ij4gLYUTo/uIwyIEr5Wy8DnpHQIIKmAaRjtPjyB/+oMYJHQfmDDoJGZt
PxjxiT1uv8pB5qN6mocHGjoniTEgSxsIhE4Km8/325CVBC86eCAFgnUD42aVGkzs0Bm42TkaI4Nt
3gN1EDd4Z6Vlf9VhaRzVQPBVNZb00MVsIWJ1eW6juMrfCTedTnrZJVuz1jWsOVV7tvGBnKYp50kd
c/Tb+ZTj2cCO1uCl+pxEOLnEVTlslVo1PY+w4d/I58OGQPDKXRDgZHpgSupTip4PNXhEUMpkTRte
IEimUPj9SiB4vtdmmUUmFJtUYm3GaxOrX98x52M2zsPODBnLeCVA6o2TBWodEXWJNzwiK5T2/iRr
9rzQD/q1lmfDSgaaqpnnDBWeDT9Xq9jStAszU+ZgGIIvdjxFtxAUt8fU2d7orZgBIeQyWsSZTtiT
tIAakYB0GaAdHzRTV9cQKs7RTSRQbwet84A10yvdHqerRgDNus15G7rxgC2Vvn09lj2UcFk8VG8x
/scWFk0TYzsxQQuQI1BZvPlMi12KzI2E/hRCKNP5bpOodngxEEkjBLcsHGO+6qDadqF/wek5rbQ2
nBGyuI8xZ0LGCu8kPCK/hcb995jtMptgoINuHdl3uCR+F1N2V3T1wsIEuOzthz8bxtONMfxYbRs1
IgLi8YVjH+vpxgxoa2czI0M+DgOao7BemVkXzevJ6ZtvmclH/Tx2xpfWtOEd9C9pnbxphpeQSANG
UYXaAPJCk24gB9TtksBIgfj+QeVm+OOPNhGVUFVixCnT1xCk5lM3UG+ak6Ci1NR4U52erjKw/H8K
PE6/emQIfgzH+EQnS249E+aLkKV7hFSkGTTuWBOUDO3XoKBTB/5pPeuV07NRH4OdlBrj8U4wMDZ0
AnLIsLQ2cGexnTayJqqyuai0cNaC00mfapNLJuFFS9/8zCQRNmVE0UEmdP7W9CPydpxRi6wi7a2t
5iP2OfoT0BuMGUkOIKpvS2n7R0XdUYthATE1+lF19wRqOcEQ5dTGebZKgSDQACuWDPM6jBMdudOc
LJk6m3uSyDAkcR496gLEUhM5oqAuGC2oVzFyoY+8XKlZyouIin0ZPV4UqXYxcZ95FK/3XqI9QXsb
BNpHU1hUTmQifWRx9RsA2mFYoQwqkBhStzCz58koWQsLvnHKiMoTDDPZ1VvtDRsp62y3UOli8BNU
UbCe11rR0vLKhL5KZuXfNjXStzmOtqbNpSlxaSxDgE67PguRvRZRRNufWzVbf9v4miquCxpze8O1
fRsF8wiLKIMlw7TT3FbUgXoD9ZR4m0vUY4pIMKVxkvX3Og/G1yq02mWtk+jGwDwkXI1JR63N0bke
wvIY2LZ/ksqSq8oQV2boLxW73nWpaS/2hDnBVxWLfeBwPE8RCNZRneHHH/BBjU+MbRQnjV507PpT
4jTpTyu4EDunHCFiM1HAO0IbhCtkVwZ0pOZEio0Yh37VEmJxVXGiPg0D/O9gulRuOKt3YzI2n1Zv
oo32TZNWm3wrXPr5zUqIqJinpNnpdTWsBc3e1p8L7YHtMNesTNyzDAxkTE7me4SoOM+57T5Y+H1z
1XGcsp6Ph2sheCiHWRleKIL21Y8Rf9AKpW9D8rhkRQIiJjMGpmt2ZlhoOgByeJHGQ1yZZrPVJ/il
QLKHTVwCXPK6B0c5CsWnMhiwFhMSiKElw7oycu27YSRwgYdUAxzgAHewePaFXjbnQGTzpgmm+KR8
e7gHhqttHsYglLJWxBRtktYazuE/7nOCiis3Pg8q7FZYfeotJF/7ziKq2JQM7Pat5UTb1pU4JRrb
3mUGw2C/SI6DbILNqJhIiwKDqqFn/rFOh3nf9RSTOR/rz6wc9Hg4JMHOOiTS42BiQBu4IFy1+DoW
Ifda3Mk1ZDj/BeU3k9q4QuozhahdjLke7g7iUERSUFAPTWq19BI9TwJuMJRVpcF97Av71Kf2pPOi
G5AMkcU0oZw2MNE1vUT1FpeS2g7EnMmy5sQSjKELeVJPaWKbwarEEoomsPlwWgvyCJ5qC+Nwiuma
t8pKjEyR9H5kzN10zlm3FJcDNoSc/E43hkNcnkDxM4uDvibM5ObDSzrbjW8cGEj4RDnhr9qSZhA9
MdclabPqontbAgqswehwiWnA7S1VgQ3omK57Vh7do769dX6aPRegUrD5GtRHjeFTa6cj8LfAZroJ
MKHgrT8Vmz7qSFdv0+L0MPts0RvRwbOnOqk+y89uq8SXGWpMPBl5jNeYSG/IsYrM0Hzot2TXOke2
LhkVYGcxmXXDb23qvvKkAspoWmH9ymAqDhauJcPnVqLMskFj7cuSVyGxTaBXkgKuAPbkmousdJez
bhKhYNroNhj+EoM8xACNeiQbAZXQVlXmBcDE8FNlhPZMvasxPavfXZNmxNPtimjFrvkmTXfY0d5N
DCMpkhw3JVyPvW9pFyfTptqfEwfFFQRmYmGteRpXJrE0iM74HzG8qWu4xqSsDjNS7PxB0uXl55fl
haVydo2rgPrfTYR1p7GXAtBWId+mGP9atKiCPi8WDa9NA23RaEcL04Q6+pO1HRMVzRzYwSg7duBd
OHAu3/Oqy9nJTrWoSGJPSxosAE/Nyu4i8wejucuStjX9/iwgHxEn7ptXIHIm4J/MGWASFAbZzKMN
L2jhRnarPxzw8MrNlFDhYDCta9NWabFugN+/FDVveCaVBRynccrPbOLydTHKYK+xBgt2UZVHLXIb
6FNL4lrUJ46yDEP7NPDveUfaEO8ekqz4Rb91bYC8dNbUnulYd+HKZL5gKBR5Go52FDtVetOmJvxx
bPcCwtD5nlgOrcwQeE2dq3PNQfKMPFLpsmHXcY0yCbfA1/3paBRzyS7caKy7Zprkk8wEQO7KtBbd
0U794k+Ri+Gi9zZPfU/HNuw037EvdRKI9ygcLH3XxWVMun2TohkihQKJY6pISJvdon8SwK7mvc6A
yb0nQtVMdULuhi9LgBFdDMQ6NSvhksVLGhBrBe5f2lfwp3yJHRO0kFe3SMqnJmw1JlJYwW6QuW1J
zJPQ+5fQbWptl7YiCH9aTXQ0aRqnxwamQYvSFH/hU4l4KwXf62yZ/XM/BRFUF0qzrdE3+cfEy2sN
/A0xWdbaKPWKHGdKPnQRDP8o6pmcavgWpWav+cIA5Wp6jT4MLolMzV8xcKE/rkS7JmuDvq/aKq2y
n2xahd3YDt03JS/RT1b92DI36VIMSbsECYBcyk5q4DBMi4t50LfQTwhPjkg/qE2RLfTemv66vAhu
mQmWhszzVr4o2xGXhKL6Rwcyc5+HQb3pBKdBoY0cib2eTS7JauGxM8FOwMLzfwq7BDQCuZ+bq7OG
zVSxqmX1buP0b9LqKMmQZepVMfn1FKPmk9MP1m/fVNm2r1hOJUPzJvqOy9Sq9nZRAW1tsqa6tyOx
xljdScIMU33ZNI/yajDNj6IYvwLS7A+RNIiXju0WpaPqz5MfMueJAqpdbmjykEKKTTNuGQnXg9zr
fq82Vc4jO/RUvRmnaAHavriQAmxuQ00WJ5CEHGGNLBu4DG2+lAayBZPK4BTxVO4yx3hLx9D8rKRp
fMeS85NoRXgfwYk+uTX6tdJll1LlBAGRwQYTbo6Tu5P0847dzI2y20QMT6Yj1AlY7gmZISe8ymyx
un5SB3yjasvpd24d4WMvEmHqRRVw9IqcpEgvyq1i2Wkl5uqgR8NAPCKEz9jRn1DNWNigiv5NlU1y
D4gROel4YZfIHooTCM4XbiTz3laQtjpSEtCTtfSsJtlD7AytR4Zi/AhENdsBwQbj6VnaBd6qbq8P
jnPTUrKdp36++pX+CxJ5CLw2YuhgMG3d5/rc0aLZLuvFyFjZxeQvZ0YUC57dHFUIg7iKrZunGzpJ
oEZOGomjto0uw12Co56O26rkeubyWoxcuq/J4M/r1il+5sDkyuByDDzVS/NKPFaxIFWtuEMEc6DP
9NgSKG0eD12SPlUFYgApwxIQkcXjFVgU+8FAgnNVh+GpNipzxWDpm7B5eF7IY4xFquqRmO2e5e6E
NwCbdbPl8TK3rKpt8EMU8SkHkcC6WV0nBZILOsclEBLrldV1r2GaRn/bYjQgm1mEWrn9aJ7asiq+
R1LEbwNXAHI+17j3edv/Racw/q3cwtlmWkwELitxYXUgZHV/PGomjxlZQtfANM6x0xFa7/or3gqQ
W00r3SW+i9wRbaMyKxSH/AzRJtfq8plVFFQDG/2JpVmJ5w+zeY3jCXdOOv6A+v3qifnRCaFy8+2c
JndJICOWs6Y6M7cENwBnO7r7jXEMFDbulSBl5uCOIypistit9WMK62kOK9aI9+e2NnMc1L3TsA0e
2QWM44DwQcBJSqwiPCRB/K7CMISEncTta4LTFs9TYt85GsgRK5FAfZVyS4YrPq2+4kfqZ+fYoR9j
6Geb0JZnBPAZmk4drknt9Rm0I69yAUqadOUnV7jWucrijWqbejlZ+vDFqdeWMxXaLS76ZNW6KE5C
UqjI8wTHbxeUH0bXiq+RncFWWmSisgAysDWzMr8FWhLeWBUNd5sZ/S5qfAT3bU+FUCU4Xmz4WJjT
4Ja/FawSSElw3/XGl3vHd8WhLmABa0kQ/mH6wTw2JA3DWPASylmuFIMd/hYiwxrhR9mcH1UviEVI
6l1h8MweZ76M51EL5uaICkeug6iYknUDAgfAWRQvNPasS04Z66pmrm6cFv8DQiJpvmEbWs91J9v/
oO5MdiNXsmz7K4WaM0FjZ+SgJvRW7mpdCnUTQi37vufX12JkoZ7kiichLvAGD1movDczb5gbaTQ7
ds7Za5POMzQK9wogQG4+SbsFLiBPxMxWjRXD2ioWJkHgTptTywrb8DaFMbVTJ3/2+anMTYzB1qp2
NPRiTVOdZQJbwk1FuWVchqWaiR3+YIGBb1XR+/CSYgOJJQXTCINjTVWG3VTSubGmQkIbuCWnU9zn
6HQWoKG6dTNZevgQqWSzUQsqQ9hvGkzUmvfUbpH8eYLuJrcfkzK6wopYa9AJluaNzOnKWxrB1Are
Epca9dbAudC+EhKM96kCyoGbOsXdLlw5qQqikbQVVgm73B9M5abXQ9M+a2O6jvZGqkPo1ZUEvUIV
B2nz3IyaoVzQS5b4V5Rye0gJpWE0L6PhdDFtYCEs0ftJKT1UFcKGzkhnN3l5NXM73MVk8OQUqojf
A6VXvBVFX+qwSTxtTSLYXWuWE3iCgrQG9lv4q+PVep5pw7RQbTqvQ5LL1+RjJnqhaS3cY1c2noMU
sreBXVfByejhBLFsBN0zg1P4K1HCYPZaut67UHWWrWp41w3NvxmoTzQdmLqK+DSiVP5OLql6lECk
n0zFTCTJM82Kl1k0Dm9kKMbXqejFrkFu/dQJvZG7Ps0LsHMjl611hiO0sRvykjU31ibQwzBQFkWO
MEHSGUXJxgMbS6uaom5Ssx/frYDr0mAYHtv1iK8b2JDOMVfwlZFyDLYp1o3NnSj122JrcpYMqzSv
TI7ClnLDoVE97d0GNnpSAYbaxgPWBziBVaNHioJGzNydcK+VVybmSg22fRrYgwVFCXO8MMMi95dN
iosAnmNDH2r3bQkFEJiTiIfwlabPgGyaZkVV290osZUnFxBmVZ+mOH2UbXlZQIBUkMklRkInV2KX
rTxvQhAdO9txYmftF31IiG3bTXswtELVI9oLVZOeffpEfFL+QevRFbeSQZhvRn9I7mSl1fayKdqh
XkpIUeektHts1CUmXOh19KrB+B5HXSyAHrIcm3gQM7MLr+6QRRqXsGUpNK/y0Uj9OzbHJL6ray5f
qmrUyRa/MmAZeAh5mN92DuBPrvWyoU0jyX3OTEXX/WbV2XnVXUTYZsY39BDpDUqBwuuUy/+cO5H/
H7RjX/x/ZvehGcg+/+9N2bdv2dvUviWfurJ//zP/7somu/AvKiGWbtmCDKwmdRq2/92WrUj9X7oh
DR2hrDRNGzn4//ZlC/Nf4IL5c6RjqKqlGyhp/6cxW/2XZdgW/4xDT61tkc37u87sz33ZJu3YkusZ
3dQa8GZBXvhzX7aaUSxW5ojs9oIWWvf1MXQvQ/fCd88D9/zybfNr937/urv+8JD+gCswPiv+v456
1A2O24Znph2Aq8fSvb3K3RvMIN17/ub57RR3s/nv3zarh7un8/3t+enTr/frX/vXq9796Xcwuf8j
4f36M44Ey2qqDcoUM/k8vxXqcxVcfT9P57Pu+usAR/prbTAajRiKAdz72ysiWffx9v52//wW8pf3
/N8jfCX35vnicHLxeHPiuycH9/LkcDg5PT8cThfnq9PN4WRzOOzmv1rtdqv94/X56WJ3vVs8XJ8v
rq/3F1eL3fv++nx3tdzv33/4/eaMrfjmAVlHhAYQ2Lkk8eUtzx7P7q9227PHi8f9/f1mc7M/u/fd
1enhdLXZna4Oh4vDxfpi/om7q+ur/fXqfLf94Vl+1lt/eZaW+LxS8zCnsV///Syf52XDs3x+vnm7
9N2bnKc5uYe3m5BnSU6Uv6STzz1s3m7eeLw3w7ya7/hf3hXu5UPgvj89nL+/PjxdBe7u6YrV9XD5
zuq6un6/fX/lCsm/bq/eb8kJuvdXp6cPT6/79+vAvXr94fnq8zr/7vkeYUNwv6C5xmROy/XZcnu2
nP997bqrk/V6s3AX7mrB37jb5Xb5/cOcWSjfDnxs++PnQxJ6g7dkhizDq9f3/fMFrZLu8+HNdw/n
PKvMPX3Y3T5dPp3/8Cbnr+q7SbPvfRTQN73hx/bIpJFQl9ZdqD768WWIMpyjkp7J2++nKv60bixp
W9LUDUEt/ugZ0zTWJn4ccecsyrOwP21rfUurj9sZ7yWSrF6PH6fhCWo97fEHo7szUGZ1xk6Znsb4
Vz/c+O2Nr/9EZND+tO9a9iysmTU5qnO0muNkylTZB/POcPNMm6l7CN3n58un08unh8vz12vVvX39
6XMWf9p2Pw569CimgDqqBTsZsijNTOYdbRsY1O6H8dp26K5pvGVm70Vz8f0b+DJVa3aowj9IF/OR
9huk8AGYMCpa6yttOaHu84mExEzdtdPeX0JJm17+biwpbdOgZUjnjNQMWxytrarrmypvfHsZTNQJ
ayQTT53Rkz2NwvTfQQ/EJP8tv/z3gv2PrE0v6TVv6v/6z+Np/R7KAitkcbCb+jFbA+gckTdZFhoy
munanHzajUYkRaQdp/TX99Oaf/bHT2Yey8RTHsijbWsEC58/GZm3WWvQSUK6JjcvHEj3K9tykh8w
IX8ahXsYWDKpE1ioR5tCV1VDoCPSWjomXaseiZ1NJkmGfz+XL6twngylDmkYlopdmH40GbL/eixH
wN5aPVhrirr6Xc+VC9KnKb1dmFYaalF8RZZljGGuZtnOS5SZVDO+/x1/nK1jG7ZtOJZDjHb0TKGN
GVQh5DJSuFIGTocVdY3y5S9HsVXT1hAN4K9tScs5inRqM6hk5pERbuuKlK89afQGFcHmb0cxDNXR
bFyYEexBNvw8F59KYh+A8V0OpYoW3snmvi7H/+HNfVnxtmEIjY8ZmjJXx9/clw8fslVbdWR2FqKs
Xjg7OmWcRdvowHp8qnPfT0ibf/GnFX801lHkBPnOSYXNWCP+13oQgy6Ui7KG+tF6J5HE9Qgb0Xzu
uulojJ6KLesMOaq1FgN9b1aP2cawMofpSbfoc1W1daR3dADo4tcQ/e1GMP9U5I2mQzRtOsf7myo8
/GI0fqqeYQdGZ+a9bgeATCJ6Tr9/Kl+W7DySwatGSImYDVHmp5Mzbuw00XN9WGL1bZ3FpqGeIvWQ
PyzZ46BVMgqLlQsBc3Ecc/4VH14zAmG8n0paNkIb5wErotcn6TsNIypsHWg2Nk++n9WXd23PXx+T
0mFXS1Mzjr5EWj9Uzg46mAQsHBP2SHZGbe/VOKdpu7mr9tHteDmdB0/Te3jp7Eh6LvsfQhLtOB46
/glHc+6HMlGSnp+Q3+rX6kFeGOf5u7Xxd/oV6vr+0qaf9Jd6iTq8PKm3+oV+Y/yw+R4/9eNfcLQr
doFuBK0Cq8dHrWE32bbyjTUKnF1eyvX3D/x4GTnkW3V0Eg4sPCIP9ejbohxSqE3d4FTc0dQsSOte
V/gx3f8wyh+GQanBR6qzUtnpj56pD0WVHNgE2itIT+yyQLDfiXt7mOH2tP5mlYDGsAuKX7roN/T7
k6r/JSFxBYWnuQoWddLem055P/XrlooxzYVJ1W9To16myhnceRoH4FVjJKBHT04AiKh+bvoHIR4G
6kpecSJGutDUV40XqELxwCEWE++VxAU9Dl/zpnjkBF2bVaz9sHf9Yd50aZImJ96hUmHP8e/H74cC
YjJ5TDfNJ+d5oED5mEOf/eHpHu2PvENiKgOEpS41UlxHg0TCasn3jf0Slzl13VXdlUzyYfdPBuG8
tmflNtmGzzPBvryqFaPul2aTAd3DacFFahX9g6nwvMSc05itUY9CYcvpTToBo34ZJ7V+SnVxXBhj
a/+wyxxfteYHJkhwqOQ7dF3T5+/vw1vRewYOyg7Tc0RvbtMnzrVD4vuMQkwLeBk0SEyR7+z7Bzi/
hY+n2O9BpTB4firfwGzs+nFQz09zbIRYCh1asp2sqqcy0/RwMVEfpu+EsoWLTWO8pKdZ/P0qtIUk
6p79YU3S/J+HNnWEnvCyeaqmHi+birr12Fva9vsJ/mGt2+wliDSZ5HyR+TyKbo8hylQF4XTqy3WE
ueFOcOr+xHc73hzn52jM6TBuS6ZhO0fPEfB8V+V12i8jA5RPRkfHohw1/xJNtL2LgcLifzOk69rC
Iz0ChrCqezpznCHZGlSSWU7wvKIkvSl6uQoNcfr9Q/gdXh2/ZsuyiM+J0DUhj9aWr7VD3HJawoGt
fW3hNVX2bA6iuKjCfN6LYu+AuwC1LO6nXKwReV7VKIWRl1G+h+Y2adnL9z9pfiBHv8jRHPotCbRp
stGPtvjKiKzCFm27lH1rbDGPkjSAy2CdtP1Pn++fhgI8we3aIlmpyaOFFginb/2maSni+HRG2tTe
r1AA6flWxa2nW30/sfmHf54Y+5AUNj3LJEGt43uzWdh+gcFCS92DRjnN02jyDSEbdFaRLbwiC08n
XaUCpB0K2th/iIy+TFWoKu7MNnkvmwry8TWsqTz06iqQeCfNUINJA6XPopJdom1As1fih7l+WfV8
VRqNT7TXsTFyo/38cakioflyVIsltnAXidLcFzo9zZ4cH5Mal6zvH+yXrUoIKYCHOAb/H5vqo9iS
0lY2VLaMl14km5U6Kt0ZBpntiYUf2aGWtHCleZ9svIj27O9H/rIz/x55jn94vHzoRyMnChzYqnZo
lMXK1QX1cVq1+DBPRfBYOcU2A4zyw3v8smsxIgG7FJrDDmnNmfeP23Ko49ZC8YhtsaxA4o0+bb5T
niy/n9fR67Pm+7pFCMAnqPOv3zHnhxMnNVuR4NFcLHPsSPTT1A6T+kCTNRTAwecesaFlB7vd7wc9
WqIMKufLiD6PaUNwOfrwM7PwM7uhNCRptnsJkybepJxwuduagf70/VhHj3Eey8S3nHQEJ5vB+f35
MXZcQjyscilDNaG48qgs3YRTWvzdy/o9yuxOrmsWAQ8JkM+j4D/TIFmZ3dxwVUZWEERPFc52f/vc
WA+O6hBdSFOwZ87P9cPLCofSt/KJ52YWbWqvU9p67zR1LJJ1W5X1D7H+8XWDpIdKLoBjk1WmMqWj
BThOWpuUXQTjTdqIkmRhkAnJfLq06TcCeXCljqEJujMrx8m6KPoqe5gKGwReabZjhAgky5uFhiFa
8JhWSfWMSCGL3mz6Pc5yOPb9KqCnD6qNEWpAMwfPtup9N83lSD+Knau/XAZMxqZ2xDuikiSOg5wS
tYkyFUxGnyIHwCX18BTM1A+RxpevCXwLRxnfpSr5cL9EiSN07RFD1KXjlPQbpkYzZMueCwwN+2qp
PApOH/Pv4l9eEyAjThkJN9xhzzhaFI1id81kom0lJYd3ZURHgkmb1w8L/AgajoSUYSzB1Ogk53b/
O4P9Ye3Fgv7Djt5byvaT7aKo8897+s9pvyunnejt4rpMJursQYgIqB2CVWPDsMDCb9jIsva3kwMJ
7W/f6RwrE/SDnmFLto/iOvj9RphGQbp0EoIoRD79OlKgnv6DUYgaBfcYzjdN//zR0dEVpmnJKFFl
htdzX9BlH9Gs/vejsH3MyQxD1QgbPo+i1LaCXIH2Lczlp33Y4oythRiK/oNRbFPTBHGgRrT6eRRA
VaaS0NxHlN3RJjD0uPhJZfwnc2EmJJoYyPydW/2wVCalo3dSQBgYPJG857Q3Yc45ex5+P5mjI/n3
irR5VrwZ8j9cLz9PhnOT1uF5mKTOFbgIMQygcCqXAl8S3LXs+ARrtZ/uEl+OLj4Dji3SBYR3TO3o
CU5hgzMWZ+bSRgK+pG1D3RqxooCQqtKb7+c3/1EfokjmxwZCDDnD0nDsOU5xxSa9p5ozIALRdS5G
Ak/N04hmnWL5/Thfp8RasPikCa4NOsyPzq6+Hg21hm20RNRg3Rc9l4ASjl6oYWJqNpr+9v1wX1+b
Rvpem2+3Jte+42klorIQWkBdyfJO7ip2CRMb1dFBy5Z5kMXHPt6qvNrN3w47b2Bo9qmFkOxW5637
w6KMQNXoyoi7kKVmJfI8USvlxiwVDNLaajRRAQ4BHe5pWv2QeT26DPAa5yXDapwZdSpx6+eBB0AZ
zaDSkqRSY98HuUxPYulHG5qPRoxsxnKj0AJ0XgodySfKgR/m/fVIIsOjCsIGUiQqh/nn4enqqAaU
79D1VXq0Xc1B+L1OMZ/DDivVSQgXmt2JH5bU16XLoJrpWJxM3ITFvAY+PGy7U3P0CODMPNNWVggD
4bFE0fDDKF8XLqPMnwm2GLrGkvo8ihMBuSBT54HooxP6tKJEBkqV/kWAUBEL64eD4MtwRF0wAQlX
GYvy3dFx47fY3rfgeBZGD0ChTaPbRFeNrVY24Q8725fHxzrR2dJISFJQE+rRO1Nq7JOrAKdhtP4B
OALqMZ6I+x8e35cPcR6FKhcLk9CVw+3z4/P9vMwVR7cXHRpVKHJt+FgSTDyI0DDozXZGKHbsSzff
f4dfniKjcsL9vpryRRw/RSqSjl61mo0UcgDtj/zBrTsBtKqq/PX3Q80T+LSB8vD40Fl/3NqkdnyD
skL+o8nI5SLQZHUrgTV2V1abKOFIG6iu+mfcaKWxaaLGR/MAiTEb/jZg59IxZ4NILPMnSe1oySTg
mqhVQV/Ve45aBf3/4Do4Ad3mJdql72f7h0UjWaAmOQ7+BfTj8+vE6SxKcxteVxC1xQ6jVfRERvjT
ffEPr0/yPZPXFaQWvnjIRCOMDoU8ImwdNS5XCn3/6conqzvj4nz5U4Lw63DzF07Tl8a5ROXlKO06
GBU1a07HBTq6bh/FWo1sYxAXMjXS1ffP749Dzckaqv+k7+TRbuLHehYkY8PMlFKFnGzCQhpL7NjW
ZQtv8fvBvr4s5vVhsPm//7BBihAKgwEBj9b+uXtdy3q3wWP9h73/T1Mi8U68QmGez27+7z+MwiY8
aqPWGQsUWRK7mqaSBz+Q9ikiGyiC30/pj4OxIUsCFm72v9vMPgw2hQnVaVrUF4Hu4SPRJAAIQkPB
a8aafpjXlzPNJHvAYW6Zc2nhNyz247wmUHcoEBlKyLa+CiZ8Eic7VnctkvxllUOR+X5qf3hbszad
vJOGmRMEqc/PsXW6Sg/z2oBH3sibLlXBGss0X/6DUSyDtgOH3N2XBG0tnCLv6U9fhKERXWRRop2k
bRT97UV4fnZk+ynFkxPnev95LkPQaLkzu++mcnavq+HTix6y9Pdz+cMbMmDrGHSYUxUlDvg8Cn80
Xf0ZWHAFs+xX3mCxai2fRh7oSqGLcq774eH9YfVRxwMiRP6Fq4d5NGDh+ZVCMYH+DCWrsY6eaozc
ejKQb6TVKYx+P72vR6cwaJRQEdgL9orjikLYJdIsfUYzB7DuVhTQs5x1vXPm98gkK8u56HqMe74f
lGv9PItPJxq6NRILnCkagaRznIXEfXTSpljrSGCXzQ0K4bLfwrlAGZFMer3UCrPEcUCrlQcoH8mZ
aqU9mf6xQGWuTJGEK5whiZd5Ex78CLdCtzbEQLNZhE8D6EfYUtB+0mu4jaXuWhHYlkVjVRBdCVGb
YtGVRnCNxDo3XRMVx94ulATDX9vHYLawEFtBXxq0X1pp1g9pEwEkh2lT4G4O5X/tywlUX9AYxovB
P3wWF8aEQ70uUagktnSgpPoFMu+4lU2HQDAfb9KuEydVMHdY5GiDdmqkyjdHccRJhi6i2cSoHE7N
cPTJH+qeMyM3zeiCVpYUKBoQzy14WDQ3TQl2JYcA17ktghNIr3Wcn9ZFVdIQH6LdW4+V1NCGRJH/
UHpq0aK7r5lTrUb6frTUMdn1IDPJhHWdXSyKEWByHHRYM4NNaG+47OI+1jVeAoKKehb0BCEOLaRF
tNojx71LkBfem5oNQY1LXz6uxTTUr75QgFOYPVo3x0708QTpon0HWiC7oqPJwKgqVIwb8ILh3QA+
Mty3hYUEOOokXq4lyCJMDCa0SJoA6bXQvGZAnwaaHo32FN2jih+zmSRjt6vSov1/ISNzaChaiwms
NBTHs6m20nIjG9/DTzSBBQZYY9brG+gttgqajAH5kYH41beC8AEKVvCgKyVY2wprBfNEiW2+45Zu
i7ea3q9T4nwe2lhX+ZlqlgMsWFQ6p4rfN9iYYKn6FAFW1tzY92W6aLhb68gSQhm7DZjaZ1mgNWLK
sXHXVWP11CPmOEu8xnosqaPLfd4VYFzbTpaXsdb22JY7VidcFQ3VwfcUXNM0wyvxV4fsNawmC24g
bjvlFC3l2KX2qgNPeGKGU6AsG24HVO5VHT6fHzPYQo9t3I7aIn2OtSG5dLDBfG2DxLkLkhbly0SC
d+8XVfooCqO+o26HnSi8hxc/owHNBaNgRwuozmi8pezUkyA0CMSQlEOYB24IoUTVW1zes6BTLxoH
afYCWre4sZsRe4k8c5rLugsLuSDAs611KfKa63BgJXudBYRYJ6I1dMAcVXWt3st5W7HuX3fs8Dfd
6Iz3iq22PvrqFiR3Mg594SaG3QBGxW16pY0R4CZuxn60zqnFYr6Ezvg+IdXcQ09T6o0DV2LuNY2B
Cer4vyM2NozpNk26EgWLAPmrwA15BcCS474j0JtsLacrV5U+mB4qXFMY3Be8EWSpXzkHUGbY/Kmk
yu7IlE3mOut05azME+tRyaKhOaFTItvPnMVwCaqhuQptOzHWtdf4J/FURhG2KCT3QN6pbYyqRh+6
k14jolhP9ZSc1bIz3xLLHg5WmQEUtaOuAu/DIwD/kjaVukTXntwopR3cKp1hXGh9rfFRjgBzaVpJ
G2vRJKH9OImhPE8jvkfErCnYBiqkuTk7Oae7Th9waitq2MqrUEc4ienHICMX3VJV4XbfwesTJEpo
diQO4dmZnfncwfLCLyOahlsOIUtu2noEowLkIBvWQtFMdF5aiuUyWInoUhsDW132rWnetAJ13LLQ
Rxw3hgZiSz2lUBI7o87iRaFJ3wB1rYBQMPjoBea5ExXaPi2FurTLptpLNfBfw8a0Uwwhguahret6
Rr34V3mWKY8aSYb3yYpKdg3AO2QXBeZULJw4XqkJVKZFCKEIonmJfUeVT0lwUeKtTAPCNOJynKZ0
nwCy9l9QF6XvBUsLADZBebcVYwCUeAgsh3k33a3WtNhi4ZGbuFE9RDdGWVtPBPBluNbbtD+n10C8
e0OaXSiRY8L7Hcf8qS/5qN02rvVnB13XsG25UYPgxDv8MUjKXqWVxpEbfyClsAz1Mk93uKG3L8Ax
IihTOAAjVE0Gde3wvM+A2TuoDY2UVWvRTb22UhoDVt5Q8WcKX4FKYytOH2+A5HZXQeQpV1RlladR
BXI737cf+9zrOCPQbN5mnZ22FFLDlkqGNQVYB4UDud/AHKiCGFNJrTFBXbjTs7R9IZhqbkATsdgs
O+uuVTTqL0GgcyKg06v4QBPcJ7AbH9kaI4+TxBSpxtGcYVqm2BCT8T1rTSgErebdlhMUSXU/AcHO
h03TxOmVrgJ3RGxV69myQFIeLeLIwUjEqJvXTs+8k2Fo6pegmjnMLQrxlPXG4nWLSmtuONisZzzF
cZWtajHc+p0ePRSJVVRrnZMoW0jfTN+RPVqPThIn3dqPiwrv49YoQurySvco4lCfFoOiWiu+K5SC
9Dskp8B3fQD5sscGasz7iqeDgszmzhFjbAkppgDhoYQRNWE0d65azj4FgA3aW+iZeIsUyMmwnZq8
OMAzeBh4pdXklztQySW886HIpuVIMKutJwvtsGvLCQjRFAtGdcJOC9bQmKA4sr+btx7sxnFrKW0L
YJrWwZWvBDn8Z/r5AKBZOQpQr/d83dXLunsETsIsKjvI8005pnAkjW5w4BtCX0DH5tksA1wHIFpk
HRMw6JGN3DHsUtDBxCPYOZdO+2uIJ/kKmEJW+LLbAj0hheJhAYnLfkl6RLdlOci90Y3RI1m36kKp
/ekF1X7xoiD3g3Npdx0mc4HnQfibnOiszADNLoqoiBW3gnZx7hkhIZCmteG4xhklxL4qtCIVsUAR
38RUaMFqVUphEgmA4XEVI1ee2ybRngvE5phMxRVkLBVsFJtOYtxBfyMUqjGWGDdW3AEMM2vfo4Ey
iQdE8x5xJeahBHw4PVMoaMIXDaSIxNC0jJV13OV5/uBw/wqXSKq1fKnScXsdmrqPht30seQZA2EC
rAX7k6OX7fy33lYrulsnG6MCpU3Te8JOFE1cEBJAPk3MFyMmynan0stDD0/PyeKzK+f9EHJYMGJK
ZxQKq9muXqLOVNs1NcZkWnAsYW4XpMBi3DBEkL7ryC4by6Gn5Y7ojG1UkpioE3NHkrRm0kmkRvu2
BlcKugI9Z9AuAMYXzsEucqGsjL7J5P1Qpj68gwGIKalhCADLvMBcBmy2o0y30HZK66KhnjidFFk5
JTuZJXSdxoiTp2AR4u2b7EEK58qqbfMm2AwdthZXgR50Oz9SxgagqaqoO2wQfJw1UzPGzCogyOxc
USlxAj8JCO+qzdMWi6W2icZN39oh/YYUAJHTK2qo4trQFV24M2JUKvDkp8IbthSRSlgTBsbwzo5m
n7Q+rcRI4Md2YrTXEICLFquNYDSu9IZzUnVDWnuqFX+2HuEW7/cOZlC44ix6s7Odbc8WYRx0Qh5v
0VN/jK7zwq/SX3avxZhpC4l0+U62NoSzRkL/v48yUPoAqrI2AV1Wm1wZ+F+a9kltIJN3M3w+Va4E
9CeBUQMqTM4ti3Co0+LKdAnSUuwiOQzMdSg5LjdVyj59I0pe3Gk7pQGC9bCuuk2UN566HMtQdr+E
iKfp0gjIABYnfjIUtP/19OSH0vUzGXRvtufBWY3CogcBpiupSmN4Eyi3UqvD5KKklTldycpvzWlp
Faan7rgM6866a/06fGwK6t9YkvdcW8RCGi2eZOboV7d5b6Tjym9pPrixfV1pF0nm6comqCyY7WHn
FPgRDH6HDVLn5/l93YKqJUoIBJ7k3lQR6VmgdtZx3bCl6cXgMzCvD85XAcEW6pH0SuEKoov6vFCz
js0VgUdS4jiedtO+8cghvDuqAzZPHyJde7KyrLLPcittukNhQ2ffNFWYzFFjXXa3aCmgH7iYwyTj
3SgaUA6ulK1X4dWWUY5wSyXKIQ0nwEIXjRPmzasa2zGhWkOpn4yEGZznEX2CiyyH45B3ITAQLVJM
jTMLgMa4DJQS8nEYBHF06tRBWCNsiSAZCXWAYtBYRvsgO6QMF3pFUcDVq0ptXxFy4Phhm113N0Qa
W7QtewPill2ltQtn0jlQABPZSh/D2bRzpP14VeKskW3aMhAgNYxGzv6hhlmp62moBtm4AsRasIoq
rywI6cqpk+9eLoV3PkBeMdfdOOHvNXTA+zOi+nHdNnHoH1Itlfqy0aZB2ZNwR2Kh4tWSuo5iRANN
kFGn3TS8xGzdE0gKnLSiTH0WTgKgQJYAOvCNaOB9bKZyyJOrsbYFngUm/iVncWR74Rk4MrqHRhWI
yKpR+qm4pk4xlA+topvx3uyKqPnVGyB1AG8H3N/cJCghCzo0qYUnfhuzz4V6ryvrpq+Kd88c6nsh
J8xHPaVq5Yk1mj5YbF8zo20H2uTgOEGduj6+PtWiVPU+2fvAGDCkKHxUbC057x3lZr1ZOGnLNYpM
miIuQfyOoyu0gTtrYYfAMdWshwLTWkRH/CdMEYIQanhuGT6ksgAVOEEG1Al8+PJh7J6HMc6cy5ge
Q+85xK442MGXgd1fQ4aJ74aYpMY+jMA1nwZ6rZnnHT98OgfX2vdnKU4o3D6dpGqzFTGtkWBOQY/o
tlAH1n/dF4Z1GWAqA9pgiAboKRaWNemt2QZK8ThF5fAWDr1pZtvMY5yDDf/HW6QhWfFVKlJ1By9i
YuMiBrLHX22g5+X76Kt67G/DxqnFpaUm6a3oWC6roVW9S6PIuKvDJvZWEC3RbfDAonefTwq/1xyM
8jrIhgLTtKBpwyVTt/eJGtnN3qngheBw5hg7b4gioDKD2Z5aZmXyKdTATlalOWPSaUPR3pte0NZF
goGToY6L8sXsfJuLWC0HGCp00vH1JPj35VbsmWTsch93z8Gky05TfExx4RRhKIeDwy+ha8G0whgC
LJJdlrXnGmZjnI6Rn+vY5ODduKlnvROUgzhpN7XCx0NDjNSCVdXF8n2qok03anmxaa2iO81bYSdu
4QTtI2dz2ruT6AHMApnB/m6Io3gvs7AKl23oxP0q1IpyJcpOfcYjJtO2eTR/55UKt4YrmoT2SvUV
JgeSrRveCFkEwgbv0AQJ+brA7LVqEZVj94LZifU6SB/ar9IN06Fo0pEcmyrKM1npeAmDBzHvmiqC
5iNNmv9KeOXY1IRa+FR6pGkhPXaDveFOmRXnlaIW4NdCdVB9LHDD8VXiJMNmrgO8gE9imTgATql5
qjlAZxbO0MKNMNWouyZDUgp8X0V1ndiQrJepNoXwnUXR3k6KntDi29NKvOxpoHuobEfi2Ndjz4ER
d1yXrtAL9b0cMqxQB0HNYjH2ajNtI0WQdlWqqHjjxSXwKUcFv1OkZv6jbSYKiQGj6ju4cEZ0L8JU
KzBQbTg8fafIHvNaxPq66JTRAxPRKQ99NkFfXsR5LMS2MXG/WI26TxQScUnEnb3OhHA7mNY84qE2
yGBnefEsdWy1sKbwgpXTDulbjf0Rd9i8vRd90MpFyH2dH6xjrMUnHui/0PHBqrNrkqHLOoMgRixo
hTdqWAHDahrDNhfa2L0HGQmexVjEU7GB/2+8QinKgsWMA77QvYEORovImOyl3YCNJBk5k/pN8aqY
EaTx3pHtDfAQ4wqrGZ34AtMzuU1a1ZkWZpsWYqclfZAtnd7PX7MmlviB5lV4nzXkkLjvEPQvlUid
MqJ4Y8xXWC50D/CmRRlzUyDegInlAdhCw5Focj/psKzdwfN/U5YEuTM2lmYGUDn5A+4DVb4wPKWg
eBImPvczHbcsfCFSCxvgHkY6yHOiWmwgfVtjn+0B1ZNK6qsFAqjQWoTT6L0Obcl+3nmGA0QsmN1Y
HNMG/dOVRLMJFDEYv51av4HjY2QjT7H6CG3ObZriKjoymkb48UkMO8128W6KrFVVeOE7ngGauTDt
yLwfYiesl17aQrs04rZXlm0uSBCXZVcF513339Sdx47cWJq2b6UxexboDTAzC5LhMlxaKVMbIpVK
0XvPa5vdf2P/w1TPtCJCk4FaDrpR3dWF1gmSx3zn/V5DytUCmxqv3+Nnl7D7pGaC729VyNRdcVHs
qBXLwAnSzpScSKynr6pS0ok1RjxIHPyYWSRx05at6yMhM2d0yXj3W68PHEgEqbwmPS5WtmpVIW0j
ohW3/4kQGsfoCil0GhXndCdrlJrUSZprPXKYHjuZAKQFREZTk4dCTMb0IAiBGWN3Z4XfmIz4lZgc
uZKrcylaKUERtZuuxJh2YQL0Z2wc1BDwUyVfdo28SP1Vb+X4knue6eF/WaukedFUzDTXx32ttiMF
yzCOOANvNzOzgCzaocoDKthcwvAslcmy9JtKtZG6JwNGNZJKbKRQhY2LEyI2m3msBtVawDHO2rS5
oL23YSNwcw8AqlwLg/H7vpHxsU3TG2CosnD54+E0lqFXIxO1qgRDnVYbZVfspLRaYMPeja7c5gS4
yCWGRBiZT4Q4dNoY/ky70iTuYZiUYJMg5/PJbA3TbniovLjGSgaaH7BRrRhYy3KDcaA84vmbegn3
fMrFbZGKAzHmpHO1tsHtSyLaQe7um9ZQnlgeGLpUdIl3cZVLhB5hinZA1gqOQcJAR4OLdNlcwy7L
lfqQ5QPq9RTJuYxbfWSKLx7qKEyLMHlCvKlAuXJqK8IfPpQG/t9DlBn0RKYIJBw3btyMK6zFBddM
PKBd0BLhoYrS0Odwz8U34nF00xZAZoLNhOvrsArpfmDh3WXFcchAAfY0fUUyPn3yWsha66xtNKHR
3qY9BbnD5VfM1gVhdhjBZTl7lW/W5pNZWESKmdRTxNLDRmz8exobQXpbcds4hAbVv2uoAkiRN+Zv
hYC9pJPiRPnTKsvpUaNLhS1tVisS2FqY7MK4k+CUDeostdeCZxA9hM1xW2VrwzO1kAONlwymNNbH
oW0nck+zkQJJHIJ4WzVJSbCrqVP2aoNxw845PZcayjl78guk0tR4fbcCUiWaYlBaAlUHC39PfLar
4Bf372/533zqbIOo/C0vxir0g+Y/j917BfHp/R/716L+x7LNfrw2YZ79X4go1ekN/u9uOPvX5EfY
vdcnEaXz/+WXGQ6GN7PbDJxxiP4KXuR0Nn954RjyXzo0WygPMARwvNBh5WR51QT/8W/GX3MzFakH
HVU06XQG/8cKRxD/gjGEShU2JKRZCNWy9XdSSk85LXBIOPgZZdZEonjjYnPaWA1H6Kh63Yi0ou4t
/T7HnRCWEEG6UkKgLuKtcCtZV6RDp+1vxgS0kmRMKejmzg94xmLx4CBm8APJiCmz2JUSLPTHTL7G
HzD+OAwExLn1Lc9c49NHk7wiVdI+EF3ENTYuRQvFW9dU+vWiHTkPX/L4a5ysOZCJFimnRWlxl3HE
mAQLe/Q35ZOAVNO40ZNDIbhe7jQNPSabf4vYDap0RRFrQF7GZNbFMRM/xwTrRAn01TZ30gG038gX
fbedQywrWyfNOnA4jaPX+IfyauUrDbRJWIiyWxPYmrrj2/hWQtpA7eUv1aCDKuWG09awdpn/MIE9
Df1izvqOF0aHhbDrXSGjXcwDvsnMy9fRucPalOcG/G9si77C2w5ioeiWMjczMZ4WQW/52yjq7mMt
idiEfSq4Sf9b7IFfU0E1JEgyDK7Dgz0dlopaAydiWDHIh6U4oQjMrLq40un+UH79q8/9axh63DyY
AnBDgOnpMF0tj4i7yawIjE1XuSVtlmwV1HuOeaLX31TdLhDo6tVrmn2pk4OkHdM8JeB8aTL9R8i4
DkePupFIgHTM4bayvsYgzZl4NOQbycAE8sgVwe4nEPP+ZVSeaIPaRvfit4ch/t5lV9bPHx/HFNFG
8erkeRWdPg4YrjGkBoCtbzqSfiT7yCGWaBn4u34UOXNzcPxmpekJZRP2CLlFU/gWnaJjMJOJ7DNX
bXFEQRuU22R61SgAA+oh1U2MwalqHFZ3SVUvin4DIytAThcdLBXWMJfFao5WgPRGVBuebu3mt53z
9tcH+d1d5JQG8eszIXQT2QuZhBC0Tp+L2GKPwFIK4oT8XiD1aQn2MmCN6oH2tx2rpVSvzHvplALx
a0yLDAkKZZqhqn72LhUua0TbgNb5qry3wtckjL1DoKlkdxY4ypUkjoVxu84ttsO2UIKVORlXuCbz
JD+bnaqhoqXE7wlt1vlGleO3bVQZiHxLNpkzyTulrhb09d76sRH/FtXp43Hhos3iutkpkGPk9BWr
gtGK5H+BjIWEfg0t/W7DWJpeTmhYL3bLzz/o/KedPxkCZ2TOTFSsbOct+rddZSyUnMs1A8mNssvn
hiGRbqOdylpJj7T6EhuGE8U1SR3mlSX/h82f83OWAsMK17GNOx15GOgtlI3GI0bAU73aRKux0/3F
58/3h1E42CE9GRKyRQrl01HUVpQzlWd0g8avqPJKzO1VZbwyPz4EDmevEeInrhQaqhmkQGevkTZZ
niktKS4k59LjjDGMJ+RNaSWLXabhEgW9S4jJBhxoCgpNf2WT/sPZgDKBbhobJ1Tbc0L/ZPW4fJOv
5eLYOoeqvJYNQVHi2NFwrceRBm3oMoOvjPqHzUBDVsI2AP2T7u/ZF8QxGv40hBRy7IZ4FchgMtwN
4AC+6oTCQJKCZPL51/zjiOyqxkzzhYQ1bxW/zdaPi30/EK0R5eQEqFLPJh54Mx0jlZxCAEpE6+Vf
+bh/WPzoLUDnZy0e/5p/1G+DFh4oZdMNo5tKR60Cf/VBMN3Oyn+OpnJluv5xLNSE87pnMerzP/9t
LE/tAyGOGQuD/2U/hsIiH5oc0tFU2KMgXVmCfxqNkdAXUuOy25y9Tq8B50iYIG7cPoEC9tCAcjIC
RlgTk6ReeY3zEjhfIrxDKr1Zks5GevposK8Hsi9wEJVDYh+xOOwdLQnUKzPk8pEwiDI+uPRYtyDB
OB2l9afex1yEFxh36kJLvnVd/H3UiNyYDQ4+n40Xe6dFdhXCLcAuROacTqdjhaWltH1NkqKlcvwR
dN1jA+QHTh+LX8bassVKmjZ1TB6r/s+r3f/q8vUh4jh5m4ytw0OUDYNyiZ3tdOxgHAss6+W5wAjf
pip7qqM0cQZCBN06B+4RSxcq8KIlmnDZ+XhOV1P9RCDOtcVxsSL5HXh+GrI2e4BRIZ7+DiA+Pat7
GDj91PyQWR2LQlRXoxevYpmAOVqm7ZW3/sdHpxylEEAirWnnvjxRaU7p0LWiq8S4TM9JVX1p3ell
Q+S3hY7BCOW7sM17kLfSxL1F/Zl11qIpx/jaL5kn09lHQIumcfuD76qr1tnhIkKsA2Iiz5W8pXYR
ps2cDy9AWizJLTS14+y3C+inmEtLTB6HoRcWnWjeaFZA/6MLrhSdF4cAF04uibMeAEUygovTTyES
3kT/JYI7gRUzGQLBvBs7ZTa6ZV/p9igHN2kR/Px8DXwICE/fAT7psKT59jTD2SVPR5V9fZDhVo2u
KEEGTX92XBB8/zkv3lkzNiYqNpnCHuBasKj1pQXHTD+o8UGsvyXdl7bdyMK3wDqEJV3swr4Lj9pN
0q/9ngja2DHo+tFl194JhR1YwkiSkwcvIGcZQG2T+1+i8aULsOa+6+P9UF8xCMRo4OL7UunOhd+H
kQTv9fTZJkGXoqHgjUbVWhVvBG6fhvZjNG+xCVxW9UuZEX6pH73xMU+2nsmt9dGMt2SgpAFXGO1Q
9V8kvydB4k4lySdsnvV21RjPJu4BXGvzVZrZo7UsUaVtUhonnVvQAUk5yBwfAuet3y+qZkN7A5mr
F20SZcfMzto7wf8hJ/tO3irFa57t1X75MsRrBZPnuW93B46FhFB5Hl4Sedk2X7vgIUkOBEPRkLK4
Q0E//A6sNYTP3URcLSEVD5O6gQ+AZTribrJqe28x3s/xppMt9utMhOaj3cI6k+ErlE+5hTs98+qx
f4tIXA7vaZaF/goagxe58pMBzUK8DaYD5TjJ2vTQ6mlhFeCq+AFBK9pCUqN7UGfLjLw5qX8yvIey
dUxjZ3QryhfB3MylaEV8m7E18WQU190LQffD3CaFWOT6udu9STt4iHp7xEItjTejasOFSYUbUsGj
8U2XbgMvXobNZuq+p8H3IVuMhk24kTit1WpppEC02C9JOq7+yquo78tNDAppchmDNrYtm7WkuZ66
GeYg0Ssn/OWGyZya5fNASyDS5wY4MKdx6TAomoIccF2Soi0lYQRrKf3aIQAAxmyVK2fixclrGbOr
BNUvkA52Q2c3CtI/86oa5hqf/+JAsVZtMyH9+fOdAE3XH5YLlZmI1nJWC52LJmhpaOUoGKPbd0fC
yEQTnsed4tkE9U5vNbRN8VtRPY7t/aD+UNR38H67q9fgtrYMgbZG72oD2usE2MMxNhfE2TfhQrNW
/ZyDCnZfu7r5HLXyMmsXXfcc3M25EffCFuZAgcP/Irjj0qLKdksZuG12/o2xTwGtoaBvm32juQ0Z
hvzhpWOtiAs6lA+yYRO2p8O5Cd1Ut/M7IIXcQta08g9dsivadaosaeRslNTOMJl665pHM3zILMUe
f05LX1yQYSHTg8pdFj0G9PZYEtISJo6ofS2mN3LKNW9ba47UueZ4CEm1rsm0fq6qQxGs6dyRGT90
DyACpmE3ZEAMq3Zyu36PMJSmFozgoFyq5k1dv5Bj0tx509c8eUrVwVZZZZ30zUyRP6b9TSORg1WG
ti68ksKqFkelBg4jm68qb7v0Jm/XBtEf44/Pv/hFrcWdEWcUMA62yPk/T7fHJm8SoyS93O1hmrpa
2L3R7uZ6o6lbBDue+/dHQ8s7C+ZFkzvH+UGjZ2pXq6Q/ZVgnRSooXl/COjVIJ8MfNroy2uWNDsgX
LMrEIBNVJqGWpw9XxfXsVT+O7mTCp4JJnEHiIkuTZEUSq5l5emwMZIfHDiEkD2ToaFeOn/ntnR2s
lMnUsujgeL8fsMhvV4HIKPKgjXneYULnECch+WwI4K+s2j+NggMB+DLFMqlQ549J/8+MzZKQptz8
ERKqBsm+u3YJ/8NE4Q9H5/BhyIIX6Om7lNGJKSrpfW5qaMtk5kIR/E3YsISewsB79Mq3uyyE5rEA
i9AHaQAbZ2VZVOYzwwXPwirXCTITbiwRGI3bDubCmethRuMYZlBc2djPHxLBN4ZqMrA/qD+5RWcI
Jn3KqdRIoMdvs39B14WNlrmXp+9lHQpXHvD84jFryy3c8UUQPRxPz11hom7IfJ3YaZgIVrvneC0Q
M9h6aT3NiSqyd9OFlWsocEc/X4LnZ9fcFTB5NHoDaOP4FaffURImRR4KryaCmp22RKtmp1KsEx2h
9Y7Ru+KEsubzIS/WoSlxWmJhCixs6Fz9zyaoEohSi+EnwLpWkFeClQz53viHjUTMCvFiIjUnJl1j
1bblZhAn6cr6uPyqGjJ63KkR9X/IRE8fOUwEQl5jK8dxpARmxTagzSmbqhGsoYGt9vnTns9cHpa1
yCENWEUtfV4cAC/pXiJEhSsOR7ziPFckmtEsCZUpGmzSWtP81mQ/Px/z4qPKXGIBr2Z/3tlcdd4h
fttnCh0zGQrZzCU3GuKYXLImyX10S1J/napof8ZpHl6ZwB/Q0O+bG2aHlD6ADlwCDADAs5kUajWs
mNZL3dy8ncIlSSYL0duZ1ZNRKse2ElA1UTH2uH8TxWWNdH43YrrjbwgJmfpvcbychHVQ2ZP4Leie
IqlANLKEJGtrxa7N9/x1zKMF7FaYQbZRtUSiQwi5baUn/gxClPkDNIHDvl4ms95kKcCcl7zdlD99
/nIvpg/PiQmDQuEFMkcr8PTlml2uatDgMncsqgevrwSnLFSY3kMO+UQvrjnXXGwMYDjMnLmNgqsM
zoSnwyEDGvUhSEOXgsAdSUyjgLBQfhXyIkmSnxAMiIMUw9suU28/f9A/jowUmKoPYwHgstORJynU
pSYvkfdE8XswSD2Ophp2iF0grLAxWlr15JAJJk/WlYEv3zCPDCAIYk5xcGFn1spwr5QyCulSiqtR
9ImIDw0uW2NjOfBErmzyF80Ik3fLe0VNC/Zy6QaTaD0uj82EPDGpaVTVblWRC5bWw0br9fGQ18My
s2Ad0CjzXR2fGheuyJXV8wGNn64e2gT0Q0Gb+S00Y05ftlJAtEirAWtnwoPSZFPim+/DjO6oRmWB
8OlwIZITuBYl/7ET6J7SYQ03alCvsmTDhJ/ydumJMXmNizEmiGwnWLKt+QQ9Bz6BmMvsASGaYzZL
Ub+1yg0Xe+6habxsJY+YJQKfoqVXvtJ8kWv2/vmvLEKpI6sUgKPwN1PypQ+XDcHoVDxwnRls5/FH
Bw216N/uD/FJtPnrs4/QpKSXcPo2ukgy/ZRQeGDoA6wUFF9a2mwTLiJomNBOZaKdt7nmVr52lzc1
QdhaEFz5JBcb99wsh0YAkIrhJK6Ip79B9LSQfG6uAlKXCPYUiovBFOwCGja8RoesqMXkC8vPl9zl
zOckxuUOM5SP1uzZkktMQsiaCp7W1Exui/AA8JuERF8FFlGv+TDSxOARTiYdAnyOh5kiwbCcUqeP
2GdtNfVC37jinfKW37O3iF/Q9ejjIvbvyAb2xgV/K7xlRCfTzqzcvN11gD4I3GJEAQiPbfFp2vob
DNIw50u9Y6n94K/t8LW1jhDAonJlSktBhqeODLVRXof2QDQtaIisAbFuisAOoSFXi0y+z8eXQV3H
2Cuj4svpiQpOKjpcjPhrIdkkd+uoe1tbLZ0aH68AaQmADOjDQpMdo3TNzDXa9QD91kKQvBbCVQ2U
gRGpsC413CQdpbTnqtsjodjObpXjdAuVbeZoPxpfYSbDQAhichXWUrZWIzjbK9X/kZnLoViBPU8H
iytdh/HnDGrJDzpyEn1dFU5iHQptWVXLKnKayo7ETVEvG2mVietxOhRwWnHytgi6XvE/quPSylaT
vBqbTZwttZltuoy+1dFR8W+kFzRaIjS+nXwYnvuf6Vb/Jq+EXfZegrPE2sLXjr5JUt0uh6jedssY
Dvz4VpVPRfwWpnep4AADSLeEtvnSDVltQujqomP9CPbTlR364miYJw6eNtjVUbbShTudOEIikRXm
TUycemQaWIXpYBKz7pQaDsugBDezAsUJDdl3Rbq5m89XyWUB+TE8/JK5yQGZZp7Xv9U3oZYPptxK
jauJ2SLHtn8ErOzHbiXUkcnX0ujldDE6FA9+Nc5911xGLpbpbFwBFQDMBxMVwPrT8SUeONIrn6km
1DdpEDSuXiLNIUfRxn7myvl0sQ9RlwP0aJxN4rwdne0JZhgYjVGTXh+plb+uR28PQr8sRg12y5i8
+g2TIRrRgn3+kj+Ml842B8aFLERwBf3oczfMNA7Lqur1xk1heK+kjhgNNZNlPJEjdcWunW5Ri80c
CMmBPzAcm0QnF6ELYWW3lCopZdoCi8jt1IMDZa38jkjFvKFuk1PCgLtgifgKfDFsPKfxcI/+/Odf
vjVKCCbnXOGrIiSr009EyrfcoRAt3U4ot5XWEnFO9mFPzdjWMGhR7iFrvnK9n7/E6RtjTHQSlPQc
HGh3TsfU08KsrbopKdNKyPzasNL19qYr5S2NHDzLSFy+MjcuJ+Kc5ka7BjNMmVvq2VN2HhGjagcl
CuCjuUmE7wnsZLNvhUM/lo9/943OvSBoZPM0xIrsbB6Ged5hzlvl0LNHdVWKoHHGQGfEEhaExOI7
Z1k3lMXZ8vNhL18qcw+u7swg0oE6tdOXaiHq0HuceSmDINDXRJdDtxFXiSePuJOKz3HUplem/mVF
qMwO42CetMJpPZpn4EamwZHH6jCHMdopNj2gmF0ETFOfiATJZNI4EXP0N8jfOrtp5XKZwU1FQhX/
7W0Wt7mZpcVd1VIvvK/aIlb0uFRSV4SpOzTabJcAQ1gNUwfTEAMlWHQc9MAdtOnu87d+ObFORz57
6yTTY+BhziMbrjGY3qKzQvQbtWYs/GvxOJeHyelYZ8umAH822M5St8ZcdTS57wetAg3St5XmMDU7
VY7KJaKFa8kv6sVyZVy2VbYCUDIYn6czKw0zzSpatAi+LxVOO8LLjoSrDtB/epOU9VwxOChgRZ4t
UX/SIuTLcuZqKfqNUNTdUentuvIx4MUo+cqG8Iepi/XozLzklkpIzPnRFOG3YWEwnbnRkLyFevyT
mF7ysiVv33Ny5F65yKmpg8QwNnQe/TWt0M3nU+fDD+10G5x/gsYGqODpCbPx9L36Fc1KDsfMzbtv
RTDD6Wg46dtH2c4r8IkRqy7c5gIBs+gxX9VREDDGq90kmDy4+xIegAAbDkNUSG9noXtEzWkG2D0H
OE/YKOyvvLTLs4IfbOAKxXkxRyecTYRW0SJFghbrIu44Fl0JV10tlnpFWoI+LoGresx4q2v2ihcT
g/Qw/JsMyLhA7tq5u5IpeOSR1xHW4FiMLPGZ+SYQGGKpxle8Bswrx+EfB8P+Cu9DbvJgNKffJPdM
4tdr8h+ssPI5vWN6GrH00hbFqqZv+/kMuBwMfqQFvq4DdBMuelaewVsSYb7T8Bj86ntV1vD7TQuv
RcPNpFK/8vH+NNjMOKMWVWZk/+zJvLoNGiExAxf8ck2g90rzcBaQqU/tIdR/fv5kF4eRyl5BF4F6
bLYiPF9dozBAapNoLZU0D5bGrJssLfM1Q5IipUa3SYNev3YYXRvz7DASUpo1GBeErunBfej0eJUX
OkqcrBWf21pagFzQxi6lZSzpgyMhcfED2bqJKd2RAn+dJi5n+iCoW5QOiZ0pxhU74ovVwzuBLABO
Q8MIBd/8z38rxoex9dj/1NDlFoBwKVGSo9x8L3Nvpeft6FpxcItaqbiyy1xs3pB7sKdD2S0zyzCB
OB01HXRkaXISgTYK3iYRpu+SdRX/P0t0NEGDFBL+8Lil7GEin7OpTLhHvix7IYExQbEUwxxibwA8
Lab9HWnixfes0e9IhJfWozBGbmtJP+q4fR7VaRsEI2Tzfio2chC8svEWmx4VtV1IykNdken8+cw8
PUR//VLidSkSgOuY5mc3sjZHcOgJmN+Ohb5XrPTQlB4K4dqPNgV3XEt5QUWzC/VRvfL5P4IO/7Xd
M7IMVwpEnR6QYs6ui6dfIsh8taUdxJoIm3U06L6NvGFdlUmCG0Elr0RY0bUGo9gjvW0xYioejts0
32RaVX3z++nL5y/i7HL48Xvwf1Q+jnW4k9rZgTtEQm+IVRy5IS59rlISymLi6WFUC6smhBMh/2pq
rGeYN6KdxuDLn49/ulz/OTygkYq6gyr5nEEZeq3YdRHDdzWshnEcHoWhRkwg3hJRH9h1JwxXRjxd
gP89Irc0hFXqnNt4+gGKodVHmgoshQyRsqhNxi0ZQ7hZETGA2n5ddsZG8Qzt14z7W1KkffhGGk7+
szmXFJ3KkP6vRXEr2m/f3H1tXv/xjv60GQ+v6ft//Nvj//uvKg7H99/FRzRc/lt8pKp/EYfElvFP
BFvmn/wSH8lz2DY4CDfD+Vb9waz7p/hIlf+CG6qyz2gYu7ONMmv/mcOtaPx5872fuAhaK7Pf+3/+
+wmrsD77+9/Z/mfHJfs0lHcWKj+OVQLH93SyGNgr6QWbuRMX0QtUwl2XWNsUqlY69K+/vZXbX1vA
yVAfoc3/2hqoqBgM31KVXdqgwXg+M+O2ljFE1TqnyYV0ekijQipuUDMT4oibYAnMXKDR3QeaFf2s
YDyaqzRQ+m4h1a25FuuUdk6QIsmyCRjyijvBLFttg/NcVN/KCPCwCMDjAsOhKc6ETVkTeLKVS68p
17rRG3slTMr8GOOVudNqLN8PWRCF4EQWmYPbAAeQcjmpchK4GMvRyJYJYKhx+BLTypaialrEqHIy
RKDozd1ek7G8VD0SrlZN2zS3YQM9Z9kpcabc4DgHZyDB+jVdq72Kb1MhdzAFW/4ksiM6XOWKtHgh
1QwEM48nhZZRbQAWVV3Aq4jICb6Nch/3uSKe7fP0arIKu+QPcHo56fyllU+i5HY4J3LfNLEh3/fD
IG5oTtEwrpoeRy9nwqygXGV6LqW7rgi1DGVJS5yGHU2612xkK4uwURhbzbL7ImxjxLmSVa0C6MHY
bfQCEUa1z0eE0hNZZDjVrf+lH9sp20x5p36NhAh2ducL3/0oXUiScFd0bK+azC/NcO/CnrkTFn2I
X59cTyXWdUJtK6jBbS32MLrCVtDpTGMV9u1CFbJZtVU3bhuA7euNdrAKTG31oHAlr/liCXAx6Pvk
7lSBywbyM3r2R32M7gUU44tKkI/McXlfFzI0fIwWW8Nfos8WAYxry2Hqb8rR1DZWqnl26MN+qz/4
FvwGPGTKmxBUxhrF0OkGeamYIr5FSrPK0zJ1BC10IkM4dkO/7rqpd8NeXeNtULlx3N/JSrAN5SCc
LwpLs0GDXULVcecLPBVhhe+h98PrG1utLBBzCfsrsRtRp9frdErlvTxo90BoPJvsvwa1fDMa/h6b
l8KNa71zy8lLV1JWL9VSuzW7hCtcW7iRJBw6qV1OZgV/zz/EhKCti7q56ST0OVQotmjULQ3zai94
ZM7J2r4W+nwWsK5oqa+nMTtKE7+gyPVdrne3mhy8gzkQ8lFVj+jDH5QWs4RsPIxKgnVj6z0hkt+K
qrfGNWVatBYkXDRCm0GfCHYjGwqiWWDLBsJcGfBX1Kf5t4VO3vQQzUG7dX/INmBDBIw0U+VIJi4R
aoybZ8U6cZMs+AqQKdiEMR07c8wdoxHo5IpwroPAzgTrhySgEPOt4WCEZbQKtPodp8oE778WzpUX
LaB2ulUyLT3M/+wirveFlD7qWGjZWmlte3naZVN4m8tY1dJicrpJPAwexMR01GAQi7G6TLNozvBC
/eYpEMRMWfoiz4kaodng7T3VKzNpaeY2z/zQnWzyKFYjvlmQE0o0c7S3g58VEUteigOlZHUrvKS2
WdI+68owW7lCWcuEubVRf5/9C5zWU9olLTzVGXNPIGhW2dOe2xoAWa6cYFvulfV3RTAoD7xpE6F8
3zUYS7ijHt0qRa6urKK4tVKvOXAXhmFXTutWyPHfCYx3KtglluH5doz9+0JqWImD3i8AKQGKSlx7
2qoycYyYdqqvQBWU88lRlPinjzcY1Yj1ZYpHNJZTtjXa4sWzOm8BncapkuI9Dy2Iv7KAaZigLTW1
XWhUV3aXhgjzTMtNwgB7VUM+dpPC/4K3aR2IxSoU9KWShoEzQslBNGMd1Vq6oRLZ+F68FSMosrFF
8Ffn3VEsA5mXrFDZSO8iD0+YKoR40mlJ48SK9sU3pZh/1gUwaHFhzD2c4oxS/yZp3VbWYvOWPEdj
0RSZjJeL8TiUurGJ8NMttXhTl9ynGx+6UIA9Vl9uxonRFMyd6F1BjMW4bbrHEg2WoJruh6z0VnEb
OVUeG2tpiDZ6avzgHpvDThtXApdruzN8pKCgU47i4UDKZvE2JZJbZJhHqNZQOFncNgu/lJc0nIed
WJeao6pdtMk64WYwR35p0NQ1trbICYLUC9atQdvWLxYqdiuOGnl3ieEf9LR6KzXmd94ldh4G2sIi
FCitiSY1TE90iGx6TOnvyDUYoI4U3sGSpmbf9Q91aS5GjHAXehoMCw6J7MBczxc4NlTSfsCMyZH6
WjiKSlq7VhuAsSVRST8XMxhaJstEr28MSxgWlYdNTWR127xEqFsotVNZxk+lj9kNpBj2w8Dta0Ey
XoNtt1huSIS6KXFT2qKLx8ZN9eJ1mw8wIrPwzk+qF65z+zyVHhsF/maaG6sKaQ7tt8n4mlml8o7W
QThkwAr21Cd7Ekb3WdDC6VUmzUm0cYmVxHerCB7lPlffx3Ruf+vl0dDb8S4ux2Q1KOGSw+/7ZOQv
DQ1t20rLcRMJ4tqb3SA0r1gHLWHVUYaPctVz/dBp+HmG930c/HVfaj+7PMDSsCvMdaQGBRzLqN9K
8DkWMfQpjsgsffQ9TswWqM9pEWrzovhImTg8ZUYk0ZDDiKWm4YQb472sjYqrhtIeLO4nEX5wRMFa
7GFUDmHMgiJbtnUwUC2JZMSmCSiSY7Zqj61FrCM7HYHOfpp9zajVIMrUJgs/pl6w2i+e5WWYfhhc
5QNNwI7NG4n7LLatb1Ub7j0QvtNwGzE37MzHHS4wopesydpNIWrP5oidlphP3/wivRPYnjyEkXZf
WdVeTjVshMJY3eGlhBHxAOW2U0vBTdVoTXLojZmHd1pe7U0je9DMUFlII64WnH39Qgtk9X6y8LNR
UjGBYy4mD6Y+vWjYaGIJp648TMf4lmK4FjCwoqOetndlXURbVRb2RV1YLmbqL7T82TQlsd3pVjSy
m+vGwupT4UevJG/tMOQHaQjvacvDETYoeSxTkL6g4Vni4ROu1CIXnHzSX6Ys5a5Orb1sAjkHmOGz
l8KoYFrGTXTCPTmbsDrqRG8TN8rCTIONKrdHUudee3XYM8PVnd6lnQtxa9kmmMQImnVo05F1MprI
fBsOhzSWKJmNmePro2KdthJOOJgAdz9ybP+INN8moVbZihW/YvN7nCrriJfFY9GpriQm+yoQI9sv
krfYKnHPwFTHz3VEJ5O4nkLtFnT3rpnS1SirzwNGz55BdUEhF+BLAwg0JOJrY4bIqFvtC0+bQygb
vne9/CQa9KCxx9higPtoMRGxRaluVCw4HEAY4Blw52OawpbHogKnkLp8KSJupO3kyYecHzNsogpv
LJrcI+ZSZjUUAc6+UcqxYgoolTuaMe9hLxvxJsCAUibLNknvfRzRhj2gTC8h3NXSAG2Spm2LMBX1
lYBzkoAGFVrVWkWInL3G1RTTfoN2hyKV7lbnqL6l7OtWFSkJab46UVXzh6hGltVHscIW/Mqdeb6E
/d6r42pCVwmZF2RnAAzoD6f3oKJqOrxU9NZRpVzAzL4QMBbqo6ako2+asYII2TIiJxrpSzngfLz/
jNpN5Hmt2sWcP34gw4OOc5koz/F8LPWqBC3FSBvfneLGJFwKUyh60NGkbQORIzNVcFm1hTFTcGSr
NPGxrXK/cHwMsq70jU4xiPnexQ2TUGgTsJc+1jkVD+pfYCSd0ToNmX1f6AgkXzoxWQupzGkowOd/
1nFXFBef3/fOew8MS7tVR04NNQA44txXIBamRvHFXkQm2iUh3eJCeVJKSa2XEJtSz65k7FPtHPtu
PNbTgWp/GE0BCodOrgVzD3X757/o8j0A7MsIJWYdr8l7Of3IfiazSJIAdX6KVNrG/i93c7aWHYCt
BwMcIw78yjTvmszoFJGZ3z/duvnCDjlipnnPl/DfINHOt7ROkAn8bJnN29TI/j9hZ7bktpJk2y+C
GebhFSA4ZiaZc0ovMCklYQoAgQjMX38X6+l2t1n3S1nVqSMlkyQi3LdvXzu8LJjPHysa0Jsh5Z2j
HWQT8qDxfw3T/kd//x/bHEoC+5Khh27wX3+0VRjhGDnAvwVWy98w6CTHRbupPHHsim+bCjb//xou
/PdniaAvzEN3ewLb0kw0/tvPnO1FBUHGHiI013MTAO4bAZ9+/e+f5X9e+f8vJuAXJoXnP8ZhrKb/
w3Huzc6mibtodljz92K3na6Nvzvo+PfP6dzuuy+sL89cGnB+EL6T8Mihv//fXwI/7S6P/NcXcad1
kO1xt/IyPfxvx0YN+CgL8g7LAhiHqO7eiozyS9Z0Jk7QZa9LMaudMLwz4KCrbLyTHDh6CWTVx1VI
ggN0eb+X2Y7vB465Loj0eQmKf8COT1k+ihqKUUUB1Tn1M6uXxc4CdkvNWnwOEsZ+2Lvy4PqCzasi
Afy/14gGwDxeO+C4QenfJOHmvqV2vtE9Dco+DgJylm+oU9c7aM/VQPJOg4luCrmvHaeMK0rEh9Cv
7ZQmvoBHPt9GJ/tSZkZuXPOK+Pe9Oc0lnJiw0Lw8CX/+VN5y9gTvsrdOn9k4/7D18sOc5Gfm2OfK
aS8Gz92OYK80kLSUi9WfSM8EpWpEbzkRSk3OZ5SZ+7r0D527nEyrv0aTG1x0GH5XtrHfBnZ45hxV
atNY/CdRvVpF8yRdf7+W80EH4bkhLsZf6L0j8+ec9a/F4P8q++yBqIjjOjsvJUs/I555DhdiLCyK
Q0d98q68ddOIBcUM98yvDtVanhvD+6JCo2vOnwoYqKvNv2zkoEDl+DndjcUVW0z0Y/vcNQ5eYXyD
IbnYYP24JKe/ndu9cT9Ahxy2w1zO5wyPf8LTyQpR9t7ClY1DOaRboZO6DF4Kx/7yahaKx+Zji7rz
2LgA9UzMSnLR+yDsk0L6cZXVJ7Tz3SSjH+3infKNY6Tqn0gB+Jzz8l4bH2E+78ts+tXMESg0p3tx
yvlVVBkmfic1tfXT8IMjhhTq1zu1VmxXrcVbgTWscXuxYxyYwOCeuZYI0t7nW0svU7U//BIxJ69Q
HnzKtASCJ0S08n3GZblDkesT4JhDgnhuPY8GisI8XAenfYPuNbP2uOi4zJT4BjAb7JVpPWQVcrvd
XvxmTDtzJrAVICvUwvLB3YLzEm1TnDV8xmzBQgNCp9iK8GColQSUejhIsT2sHmr26OhnY8QP0C4G
le9QPTkhQbP9djV6zVd+JUnXAOFe+fJCa3qONp6zcQ2qvYyI57CmDZC/Ek5q5HZ5LJp6vdadfECo
P2TZuCFQVBNw3rk6CpxJwQh11XC29eQq491FHTu5/Wg8I878qwS7AtNgfA5i+Nm5Q5BsBpMes2ng
7PK0pWVX/hii4c1vsiZZMG/vNO+FGWwHzoMhAZbvgdkvkvZu0m2JMcjqK+8rSYodplv8sIm/wTG0
V/zkfbcAIVTUfaa9wrdbVeqK8pEFqaMA8vGxLlBy1nV8i4gz4f/Odo03dZ8hVJGkR2Z7UHOUJR1l
Ii76gZDNYWarxBrGi176f5ntndsxh+lsQCLpra2OA+U+RkX0Muvx09DzC4apJNfFlgTQpZPAQSKT
PO004u6Xq8z+bPTFcQtJvnIK8JFN9EheSkpi3Ruu2lRgW4LtR9pexqv3J+9q+tOTt+Q/NIaW0eoP
yl6OVuMdJMSHQXsyztAat47FutG6ZpG3x2zzoLryVyfxN+FFtg0C2dEnjH7ZS2iH7Vpfx7X83bRW
WnTmsRTubcH1SDbIRa85kZDMoUzQT33IuHv7ZRXW50iG8JngQVcdXIxZxadW5nQY5gDrs0N7MGNy
0u0IqGFWkqQYO+fFlX06BtHBavy/gN0i4I6RNPcYIYOY4ex2yrzW0ak/SuNX0MI1ylQO1k9V7asI
Su9lnCuFJMybHnE25ra8WMbUPt9DEp5Mo1wOa7TVyML1h0tvyJd/rT+igKwUqRciR2y7emNq398Q
kf8MhsUWrIFbIrJ23mz8M0Y2gLNwWrydT5DQfNrqLEtnNdzYOINWtDjmv2VDJDnfGbcJZD/0N8CX
j11NpxCSPtOVbPlhFw9BYW7boyzNd8+erBfTrADQNmXwPkJYTyvt6kSI2b6B/BZRYvNLstDbUUY7
wfA7r93+XFVyRYo0WWcUOW7bFiwqSIPhOq+iPfR47P2ovLST6ZIrlQ1xB6mZbBa6q3X2oW4TSTIL
4yGcQ/y5hMZBOM13gY8CUWTc7/lYndvccmNqAVzBMyV1UauPQTtf/cJu/qCgknqBthPl98aZdIAn
vczP64SRaAUvGgfB0H3b6/DHaYb5YGW+lUy9gQjcEERkQJ7Ohh+RifN9gQiPo65wSeSACcQZiis7
Xrv+hzlLyUKWu1lxEdKev8CuLZE6GlFe0arcvxZThz1etR6Gde9aIOv9FicLBz/gwxUujgOBbB3Z
JAgd8WGX2VXRrBgnjlYoZI6McFNrAUo2ntqMleU8c5efZeF+j7npNeSWzdbTwEbcHko2tmejyfZs
G3P3V5g8NFszCx7tupbFI/qJD8N483CwO8+rnNW+yzL6LjXLTqc8yyVQ4Q3tVIR2d4X7OX7lvSBT
ZbTybNeHBqthdmiilXfhb42JI60nIV8W2WSnvCS5KaOYcczlKSym0jhNnoOBhno/epmoL94GI1dn
ZQuYEdGASblmod6KoIIud4QjG3b1A19GQNVq2bu6uMG3CQ6h0X1MCNpL6AB222wAm2ZbptWyesm0
ykMIUeVOuZw/C0+9sDAHVnzmACyn2X/ue6gZegqiL7adHASuMgMXAfnvbWsUUT4r8RfuUl0bMkej
KgDw1pupqnz+xj786Du85gZfRzB8rUx6tVTHCAMTIQ5DJ14pRdhP7bfwVMANfmHvu3g313Fd36LO
ZdsinPITmw3L40wOy2dLRgOOHjPb242bpxFK14EZbQ3WC+ZnaGfLrbJm71BD+zm60Viz0A8q/ED7
QAYSVxIHuuWWZezwPB/h0fdpRuzRnUn/0BL8/MVczGeZdHxllrgBqjSQIMwsQx+po/CNc/+qgrk/
Yy/Ead9R4CWq7md3T3xddQg79D7HvNSe/MVb82MB2nBfxWb2dVLAf4nAOVi5DiC3zdW+H+vcRE9X
wbFkuvkXDD5+rhyOXtBCxDU9czmpUWWHnO/l/facNncPs1RcFptDFFQSBBomYhdmRDDHNXiVspq6
nTsDoQ9D7zmrfc07L/ykDzx564L1AHJdP+MTSGdgQMcA5EdXCnliJGLGsyu6yzhvjzwhaxJZo0qN
fkbSVvUvbv/mOJJYvRZ9uC+7+teQ8+EMkfB2vT3fdCN3RXhftOH0zufxb+57L75taFoXdbbb6mEG
ZZ6geN/qMPruq4jcEVYPVrSZ3eQNecwUZmW0ZB2rnqg4B+nXIE0hJibr0WwVwTlzdK4MyeZ0MTz2
YXjLawOasK6P7hT1yTIth8XFIE1kwMTC+nbfcMe405YyNsZtew+t7N3NfTthbIcDrp3fRNb2qeN1
3LutaGG9R9QQIFVIXtWj/XOmCKvje0XpzNV27BjCmKeqZGlL9uDj4zLyyttIRiyzHEdQDWC/q73w
pkTmPIKNdw/G5JlfyJXDOdMw29smgM8XCSgr1K8x80la914Qw4A83CfBprzgxLvQAu7vVxbbg+O8
hFsixs38Jvi2mHJALcOfstLiYCCTXIfWeRbCXZ7qNnRezdmoSTIKb1KLZu81bvvTn/XjtOCpXaPi
ACV/e+5bKtXcq9/7qPoYCImLvawa0Uzda5CZQIkt8I21Aw2LbMd9PqufoT/otDFJP+CCC/QVC9L0
r62h+XKy/ICsGJwrYn1IhZu+2jqjWdjq8qHJeY4ys1+PHjrEvlerZAecknXOmXMBM652btaF+8YZ
t5gEqtuawbNGEHvqzE780bJZnm27DnZWIFPnPypH1p02rz/UnHlU2Yyhm2HfVsbH1gbP3aR4u+U+
B8IJqtZC/yVrp4JK/lKyVNcOItXmMjRxlhXDYTHG8Ped64qKmUVUc/eiJF/9UyEmbGEet16ZCN/N
Xx1nEq+r680fbIC28pCjw4+3ye/gNMuhNXYLcTHs11LOjytaoe9ymZs7DnrmpFyW9pw9WXOVjlN0
oL6Wx80pnxlfxkWnr/7WXxdVpbUhX0aXWTVy0sHsmGypgJGK0tE/VYO6iId2+AR2PSUzPE5kPPMC
qcLYr+SlJlXH7g8gYLHXVZslUOoBImx2KvO5OeSDUR7hYiUcLb8mS1dxbdqPne1erLE7o2h9M8pw
Uw5E4CSBm4Y+9/WMOBn7gWTTbe63uFjUjdTyy6j5BnRT9SrajqRU9daEZChFHQR05bWJTSZIHOQQ
IwZb3RY3ukSBql9cwQKLDWVUZYGAzjjfhJ/r+N569YwiegKuljFppPnJMiKnZO6cQH/bRZy11k7Z
9q9e2O+ekXkvTN4pqNxh/hFYqw3A6L7/1AKOqubmM4PFxx7P8KODmB0zoHBPZbm9kVPWPUd5QaGP
wpcCI+/iYW2zPY/PydMRuQ92LvdOhSTgZ0XP7HUxd+ib1lPA4Z5URfFldpSLbCsyKvKqB2clamr0
qLHn8ZGLzybbp8dg0Gb+xfYn5x5BxAMNg4Y0hJfM4G3vg3/KtjQ5g9FzgJsrLXvQMEs35gkcw4v2
2qeoXe2DAP+eCnOGIjuAhokunt81p5LaBto8DVEFwf4sZLmm1ZRXZ55dkqjVEP0lUejWUImPm6cS
z2p/Odq/9E2lbnWHNjAFH6z4QfienZNiCn0S2jlbJKCdLScPeXjVR7/aMh6Y3by4YXWrmTM9TnmD
ZTiHCevM7KgZo3cgE1DFM/KtnYzRFlwgJqF3F/K8+lyQ7io3buVVJ1pB7slHez1mU/7KdMOI3QEd
niJkn+G0zPdmZTyXyjuNxtR8sdCdx1MF7n81HH7fNtuR8v2siVWLB3N6HXqFtyLXT0Lo8G3yKobi
9ca2mNWUqRTkNmCu7/iE9ceix+U4hqN/xiRJT6XX9qi8ifDnNjvaXfnbZZvoDyk1XTzjVScNaPtt
Kjs8g+6Gw1P9gNSBDBTIH42jbpsp23TIfeMUNLNI6/vaTVPLN1w3fwHIg+7mjE3J3IQ9WreJDAcW
dxiN62IOAAziEl10D163PBe6t2N7yW+ibKskrPmYBsPY+67/FKyQ/+/Kg+1Or+EyXnmHyt3kN8Q9
jUc9Mu8pPP9ChMWaeFlfH3qOYwTva0UgBxW2jK4IxD/NdWPR2w3f19H6x7xxjI2uO8EjvBXWRBp7
XX4JAAIH+l8jLUfVMw3z22TxbP8wz+K25hVTF7GFx6gpuKdKBqGO2f+WGrWedQ0jptR/IirhhkLe
J62sr7pnubWClhF7hvfbCyp+ROACLfe3nA1u+VJPuM6xDImdNZqXtpnAHxX3LfOlOhez1f4RorUP
A39k8quv0ebhzOfgoeNRfRRyea0LNP4+pGsftXyyF5dXQtbErrDle9+b72sU3HICAZeyc3ghNoZI
zyC00rXfLK+8jpIH2jDFM2Pvn95ALQSU/yKdhSAnp19jNULFXeCLQykRigcGfI5HiLYn6z+5y5NT
esauqB1c8i0lYtMTazCUDiLzFC3xqu5tTugZJFgQJc2BnK4bN8qqoC+5/LOYHLEHQjffi168bgH2
iL4y3vQkPju3OPIuAkP3+C+ruBHm9kXxe4pIzAFue5cT1UIqDjYOviNAKntiAhNkNGYrrCN7vXyd
ZvVOcgABDLp/rkpBmSrVperzRwca1Uig2jETrAYU5ngjQe0S2eFjGOkX8pMlQXfeh6uJa1NGAcvZ
bD5b00NpFddqK96hwGMCwUHvdutpycQvN1zeq8o8+BGmrNJpvnwlqg+syz5LPHf8rqkemFKQCicb
MIzc2nE+VA/L2BKag8zIJ+5WJyBi3z2gsIRU4L0ztLdyDPi505dHgYprnxajISUrJ4zH7ok1MmwX
DQ1FafEOjM2vPtDAdYR6HZFwR9Hzi5g9TMITlUclu/0MP4X/iTjbSfOVUNSPvtj+8nC7F7fD1cx8
QqQ52xokxWQoZOEzYX6vAd/cyGLWPAfWtA8noFZjdfUXKkrDU1nsLQZ9IDMF6i/m+TT2+0KVNxrD
ko5oc6hYwhvO+B6JSXR7JqZpM/j1V1QBiuwdAfOII8hdGTGKgZwKB6RyuhohX6e2+iVy/YB5D6KX
KPfSNotd087Frl2mW+8DSRLae0JCeJlD7wtXPP8a8Tk8XbuhjXab3+wFedLHruQPVuyK8Rk7lM5+
dOwEjouZ9Imf3qK+RRF5BzqsjVNxMchnzJFkhGNn9q5o2XKbOYp3tkPEILLNLaT1BkfHMqSRZdfV
Ew+rOT0wanvMe+QpR92JCeYSvgTe+j4vs0odMf7A91szn3MOpp+d8fQR7bpxEXbkr5AFHODvDoun
YpsizHn+r3AER91pfmyTySwNx/mZfU2bvDTcV8R5DSxBdhju5w+zy986TdMa9c2DbzoEC5j1m7u6
GV+I9iganxhCSCsJ01dk0fmRVM0nOYdPMnMuZmc4u0KUAlPe9D1ojoBiFK/ksRyEy/xxm0IKpp4Y
VXc797WmhiqYAU8Za9iCrNnd1pkfg8utXoRsXFd2SQTs2iOV2wSFzmUQG2Ft7HKCOGJshviimfMu
KDRmpI+LgdcEF8izvXVLKpggPZpO+7r2s8dlmYfHnAUHeukWftxme2kWLjxTEAUC9xfYnuHL7BHO
CD/hQHNueQQFdNWt+UJoHHJWbZfGeV2yPyQcBjF5Xs1v8n6Mx2AAjzeaUUom0QUnnoMA2q4vVsYq
UB+Nl05FJK/QkyeLNqNL0Qnn0EpDJqDTr7piMUdmICn4TcEeEDyjM6QEIUYDH6Fk8fy+Qx5Y8prx
bWVtzmf5SgcTJSehGztN4NQHTln95medvq2CsKgZhkkqVTsuD5mPhYJkutGhzhpn9u+CurjkJpcl
J+dhQBClL5+AcpecPZRxXf/b80c3cZj3PThFFO1V57Ahr6Bd70h7Vg+rKl5KiDZJ37i/RBWux2kL
syMlH22++dUu2TfxZv6p97z3rcdwihuLEKJQ/Kkb9sUKheBU+/OPrcb5sRX+rV7MdWfZ4we2hs8y
8qe4ooAgluL+yEhZpozM/jS5tFJr7K/Spxgx3co+MpBnC8hYgt2gF6TA1f4pcsvgaeXX94fhOBfL
izJK58S6lJ36jv03qq0qmWwW5XVBMuK0cX6H2K5MnCJxYPWfLExS9MHfN/PwspJYepZG/u7Sw++x
HKZ9vbUpk0LckRYV+2gv1aH/j8UFXUyzVt+wRkIXYTy2m5iJCZ1oQgnpjAVJ4U3BJ1UHHI5OVaYj
ig4uPeo5xZb2bjRZDWwD7/dYZE+uS4Y0gmxAogu4xsEaQAR60cwbs6pYewXvmXWWYQ+vExls5+QK
hdtZJ1yZdVtDEvAUdwNmvASWISmUluyv/dy++503c/AKWD47XhvIDbX14OucHDy975fMd6zBspuD
N5VNmyogsaAQ1X2Q5NOWN5Q7nn9mgRIGo9Xj+ror2IWl6Vhreext+dRuDUHimd+lW68w7wnmHoPv
3HrJxIoD50RS8V4WFODOlG2ABEJAMFNJLLQjqYEsFBUiomDj0BDuRmNN7TtGzp8+J8P/3UjITnw6
PbSP6N3uNV+r6NVAPRf5O/rDNRob8bRist2NhAkdOeNrLJrucWktE08WO6/EvXb3X6ZmidreKAMr
i2TCzbDx4PanIZKoGc0PLwPF1zrITZ54bEFxxqIMvDgwwI1suNSibMHwPR9UF70phz6l3uwfxjx9
RHP7OPk0FT5tEoIFe0XJyvsFgHXNP7Ni+prmjTYO6Z1gaZP09eg9cPTrzPc2kGwaIb2j3kbp0vJ0
FpSTuf7ZFJPJmKt1UxLL2t3g0ma74Zr0WfeBWSUlQ/G0VtnjOJnfi2O/qMV6kE5mIzHobBetQ54I
Z3pq8RdFwbabXScdpepir6tfRAMxvh5wV/KK/2GWfTIreCwim57reWb5yq9Jd20WwY8UKWThY76F
l0xhTvOI8EGfnX45LMVDWrF2Dp7ZrHcYuC0IT3K6OcXPxiHUCW3mbLRRGhqCcOnsk3nzW6b/QjuI
DXqmArioq77zauDWiuw1Mcri2AXu19wVL13AuqeZO+AJmkuOeKptfaahPI6L+mltW9rdQWPbiIQ0
MHQNX0i6ArY7DI+1b+LsLK4LygDfmhMty8GT5c9g09Av8LCcxBIcB2KOa2c5FZZ7aoKiOERF8Lot
+J603V2GbCWtE/sV3eOGHaSs/oos/yfvAcX9dss890o9/lmX4mLJ/C5jOx+5KfCVBtmIi8ylaiej
jea5ZimU5fQ7/pdiz7Xn96pZn6m/htgurD3NxiUiDNvtUTnNoOv8fTX7IW8Mqi/c5O1qu+X4aA0r
8lozTT9626chAC/24uUye+WMYjpdzyX4D9dirVsxmR+wV5eObMgGN5D5l1DtWjj+IhXG4P/Tws7f
o5yMLbLOEehsgkpYyGvmU2a2yeYR1Wev7btdblAcSZoEl/CxqRFfxGwCPnOaaoJwaOHhrIv2MPnS
hGhSfJVhkSVZFnxn+dy/ss9DpvBYkIbgQClCcLICMJmbl7I3wK9bAZvyi+00qAnDt+cFZZvgyllY
nUaQYeduOjiu+ROhlAgAiveQu/W6BYRnB9K0QNVW31oE0TV05NfmMs0hzf1pKGBUco1qrGlhtTeH
Mc0L13wpc5Atzuo/bNgMcEGkK1OfwYXI40glX8t7xlheNDx57kyUCfZnRxp/bFmGu9bHmE7ACKZ0
T3ZPhbR8SpHogDX6YC7blAY2YXcUcd+KZulpyt23ICsA0FDEqe0bEdNLra430s0tAn7jHOHv3v44
Qf4HODeJzTrIT2vBWkCVfwSrexKRfNXSO89yTGqvux+TZvOL6Npkq/XFXkxxEJxPMV76MpauAvIv
om9qExZAdIlYZIZ/cmFkv6uNszxqWfGXvRMiWPZGiZXOh0+6Oi1aX6ifXbHeQ6OH9jLXxVGYRg04
p3hg+YHAP/zQBhkMTPT9+lgMbJh0NIPJWIVfhmG8b768mmswJ4vNlK8ZwZUon1S4biHfkWX7YGMA
61YRONS5VjvPpsPYomeqhB2TlTEuC+e1ERGO6WXa5Ub7mbf6u68byrWO0WDw0GxunOUeQXw1z6w7
3IhittNABMZeizEV0KUThPcxziGagFli1EkdeqkkWx5OvgaJHTZc6a46b8acFlu7t4ZsSQebka/c
om2v+/EENL9J+dzPcEj6k+oQyIlkf1JTdTZc57MBbQgqJTL3pc5vmzNOj2xL/lDl8N7NwXoadAiE
KqygSY3eGgPjegmg40QCtJnQxUIsYM2TYrp7Jesg9VBLmPmx4EtyCdnSU38xrfFrI5l6h7uXNjLj
19uFllDJ7DZb3GZVcKkGYy/H1o+xrWav8DnH+57NF2YaYn9LcauEtScGJcPV4y5/zNH4BAjAKx4J
RbEYs8RrRuIx7VRx4N2AOROG1dfimn8L5Qyv7tSyyNASTm3U9sZIHncI6TdPsuX9NWVz8SqszU5j
RMlab7eyyJ0Xmx0A9ng1+CKD8XWi8Owniyoj8srlB87zB1b5qEI0dXcXfugGdopUtKt1VDNF77kZ
exQMZk4r8eBReRJdASai7c++sfknkga4y8f6LZjt57rxm10ZCaCKg4mbZa4RSvAW3f3uYyto7nWR
sW8/SRP7HtnF9gE3JnBotl2n/MJnv0X7UgY4mkNL6eDqFD2LLPOa5xnQVmtdL5Mb5Pd8SUhTF1Hc
1S6TwNudg+N9Teq6UfbVFqZXP65+x49qt4WtGSN3p0T2o1m+LTYCZbrUbJ+cmfZHQWp57UCMJbFd
PDQOM/KadahiRzm0/grsgHTIobOkn1o+XVPqzVPFt2H1x3QL866+TrXR/J1GahujJ/V21w/8pQ+l
F6w6DTyKOxZtah5IHVFm0EZV1V+/JP3uo114yuOGCp60LKscx7+N0Fz6IDS942q5m/pUyK1k6IoP
xFHe/Xwc7v+ZDxg+W2etV/RnSHNEy1uGc1yayOgStL8/7ujYTHEqKvNOM/7NCIJuHpYinNSZwRAf
jJWv0Y9cgSDZL6R/8Jfidf/dWwSIf8/2NIXfC+aTj2LOzDJ1eRJ4WaASjltOkfoykULr7uytqR8d
awrWxKpEd1hYtVgfzTES7i6kXG8P/pw7fYoj2MGQk/dYNkL6pTqxlKjNV8+ahoOdBaPaT2MRVkdu
T/DjcjPnbF8rfw1uUUgQzKXezHD8QdVH+JHGV9olmeDojOconI2vSpfSjFkbonct6oFoxGYoEOEM
vXUO1TMz4V2Jwz518Y3VODZkRnWmnO2QrwJLf6Zn680NsqhMWfCwtsMkWmPoAUyP5aP0A/KTIsIa
8A6xBtj8QZMpFvKlqhqXUeWPlLjFPEoHNbZup+zMaL0mUkrMvbp67E01r9rwfYor5sULmGgm02ft
4rrfid613XPuZqX9OAfsyaGNMPAAXoEwUivHMBNjNRcvhYk4faNitTMlVyjNx2IKqOpNs67QrYG2
mC8WwSJf5NTMa+r0pHriAGQA/GwrQ7SY6ap5H+a+YiBaaAs7RW/Zu/HuHT2boy4UfhixQvm2RtmN
cegCYWLPg17Dvlo42qcXX2y+e9R5ySfDuBiT7SjDDu467dxpwwWsEt5Km9Z/keu0M3DAhcy4BKCL
sqV2f6jh0PF3qWC9dGa72SfP8LvgafMFlwjHOrbZyOqmmfgzjX3UnDTiqlHgBojLLuP4wEZYvLr1
hgxj1r58b1VeeIzMxNY99qYMLxX+nj/GKkki5XrpjgwW5gcc+4+VzQAy5hbEdTIZ0/DcyEYXJFC3
knmitw7vm9G5lAs1hjakPkC0A2lVrGKgXZ8n4DssxpH8um90KxiD3seW4VJyKQqU53gpBmaz+COI
7Q08AmInvotW8xvHiPW7rLhYYmf6jx2T2srYuc7guR/Sm0y1p1OL5KNdV0QFm+sELyqXvDu3hqPs
LkPKf06rt/bQlvjLk9lcsKoR8jw5p1D79qdBijcDtS1gx6OYF4w6uQ7H6oSrlAa+shsCm6dqmLwj
8dxsNoy+sbx4fvFWlwvm3MWejXWG+Tvb8tz6zfwv5+fWTy2yCXJbIehblNtNGW0x4yq2M903jd7R
49SqvSG15WoQghyWCuXCc4vvYOlDP24rbpaxtcJfTS3kbZkiffNcA1WnsCumcmhYaExLvr4H1cKj
HOl6sK9LxctJGHSJk1fNob+rKnf4JkoUr7tayOB9nLD6HV3RsKizwY9iAc5rhjNlQ81ERpscnuaS
1+exUPVMyeZg4KJ4hkqDP5/5q1vavL8YSDg6LXxV7Dn8x23vl9i0CWnHp6DbjNmHupvp12wZd4hS
/RO7zRyRjFbeh0Gz9eLY2k91RwDVsVwBriSRXEq8tuFgvHksDeW7ynGcY+Y0xcOA6HvrTFagXNqE
ILEwIfT7IWisN3uNxokXa5asqRjipLN5fR2LzrohaSCYyx61MlFm2xCIWgLG7CyHR3NCBXRRqpDZ
Dv7YcrL1TT5dMWZ1X5htOUJQlnSNauHqlVyHDWYcsTacj/RRmSSGd3X+sn3ikPKg2BMcyhrAfJWt
RoREgZ17LBnnofu0ai9Nv3tQ5RYOcRSt3amx/OnLn0Ls8/BYuIfUgrjcdR0XbhfyOS2dP/9UPuGq
5Mw2IeBjKg2SgbSlH4vVN3/jc6L6l0aHhuEW+RV/DX/M5ZRg22UxO8yY1MdF3GeT+a/Bd5xEJavl
STZbbOqGVRm6cb6haaYcL4valy3rY/HKWiV0xTGa/FS2VCNnk8RwLCQ8DeQ+/D/Kzmw3ciTN0q8y
6HvWGDcjedFz4bvLXYtrD90QIYXEfTMaaSSfvj+P6gG6e4BBN1BIVGZGKhRy0pbzn/Od3vpdLvn4
q88nrLyhmR6IOofhhpN++crIsJy3xu5xewoLuyhz3sS7KwbJGm6LyYs3bd+EP6Jv9d1IVxbGgbHF
E9Wzcbr2TDeryavw19hM7TMWqOE2C8guq44HYU0ygmepckrCqlnSy6e+lhg+MQAS4/Pm8He8ZN47
Djt+be1wgngIuW+lG8HCzuQFzMZjpNoGM0IflM9x2p89XfZ6y12c03qvp+daz+l71HeoXSKoPJwm
RVrWv3uayy6TJcSnX+I6KMeh+gSyC7sv94ltW4XNdUovlObyY6semZ7gthNW61IUakSzKlpvPPaD
kj9Z23KQmgWnEhLIzg4VrnzFmpqSQ6LMmk9mwZpTiVG4EMUn/2kou946eIxa7lBhxq1j2o4/kZua
R+67z7r0HRYrz2Bk1v6cP88qrr+Hsfw9gJbbSpS4ZbuMjxz7kweH3egSMjcsTnmgMIdPWUSMO40I
4ioJcJrJKA6Ta1I36NKHLgUb6jYNWM4yyOln0BZcr4w2tZVJ7fQrS6IY34jXNy9ZmXHBXPD2rBn1
FQSARxK2wl7UBZsENPuWphHPjTEY6aSxzn7bixc1BNlXg+PEIlY3ROFuZCzMmA9V2tuQ7x2OWYhs
zmnAyqhrRNvFTih4tPPSY0tz3Gsmt1SzrHCxLOou51qhtgs+6GlfIm/wQv0NTSzhMA57150jJMzK
fnDkwnPJaY/n3p7mWmIQrcCMhiUjB8qiEufG0rX/w4DeureTMkfUFyPy99//bswoNloTCOk2uCmW
E+6u6GPItP0lFiJpG+S59jFNh4geU+0qRBQ8R8fCEqwZ2VSxwpS1y2Mc4xLdu7GL3aaHD894qWPz
adih8Rz5/DJxfZ/KpG7wYzqzf3QE033Tj4iH+B3xXXVcZpJ44sCd9snAV0crwPVOszRWlDwvPhWm
mo1v5/5JdJJVd/TKaF6lCGM3dWeFnFpxbH1N8+hCPh38sl5XZAa+uV5AHCN5vAmyad6JJCg2OQiH
NccGRoHBguS4mkQBlaiyputFnDNzh05a5/sqcsZ+1RPOBfCZuuWnqbm9b5grkGea4z7Y2Q1Z9G2E
6P2DUdmRKzex5avhRWYps8vO7Gs78KgFcIJ0euqdwGGE59YKP2lHRiQyYnT+6L8/LK2XdHlFTSlf
eYF9zIhcRUCml3pCfI0Jg9WLPbB3cn6WKqTQJCv5iWgbcYv/G8a3eMWtjTBUftdRRFWpyOY8X+GL
JoXA9wZmoKgaEkdVntTRi4QfvSdl7j05DYPTaZj811S6HC4rTl1ilXOje/fsCWqz8UKcS1Knl7Sf
ljscVs7FLDJRG0FhNasL6dHsIvHJ0hzvi87bRlbCEYm20vQSwCNyb1xdLbuhU+17yczoNY0CYgWZ
elENLmVF28Ufe+kSdmNc1Ci88pYZACf2TOBZJa2mHP5rSVS3I09f7mqYCmhlYuRxqeeS92eJudut
moaJ4KoBQ/1oV7O6aZWX3THl/LIhfwxrkdhRuE1GqBuvjVPMcktogw+0rAr2kUJpxzuIKLXU9p+7
v8kGvNZEMnm1Mgzum9abp4dlSNN2TT08T/iIzjKevISndBVNPjfK4G/eLrpuNbc1ZFZ3V/GkqBXE
AWTmv18AJZw3oiGdi+Ugh+z9ILuEI5cbXW9ucvDZpIzT8E88yiwHoA8RzyXBeVusJ9mkll7jyxKf
xfVZwWVPxNEXYt5pueTOraT2ubjVczjFO8r2/JM/AK8kKjPyAyriji9C7JMNyuj52u6krr3iEER8
bBnLwM3Y0WYsDm0KCZxP9roKMJSJ5U0ISQCKd1jQfIyHtSDv+XcBI2YQUF/ARSAL17E2OOaG1IuR
SMrM4TfDIoshpmn4LWXgF3QMBwsjHJqZ6qHx4PUS3OUHMfSWxoRmUNaKm8UvuEuM2OsESUhZzZSj
cnuL+Ln/PRD2LD7ipdJL0Z6QCNzqAX8apWR6wJG4Jh/rFLvED7zoEKVSq70tr35Iw4u6X+KaxWte
eC9wOpfFq1VlXb9G+5UMc3H38FTj0/ymeUUj8uPlgBAyakm3iOYgRRNPvIh1nXKvWmcy45OcRVvW
53ae7PwwlPzeK2UVdbqxrEa98QxJhM1m8pPtVE6USahY4UIByIf33PGi5En3KuYwo3Vy02Z1RjRC
9oKcdVaQ5ugcZy4ZGeGLXi1L7Vv71M7Ioq8wBjr6xecGEm45FhFeHDqJUyqwrsf3PBjL139+hgoh
njqCPqHLdqwL4a86fnVDN1ETfTGlHN09ShAzYeH2IG0yvxxYVUIdrkUqAMDPw0QwqExjP9zldIZs
jCC/fuG+EAd7OWWCcIKpqi8ooahUDQ2C1dpZZiRX32jxnNTK654m3DnxDTd7Hj9PTcxhMEUVr70b
8chnKC81HS5FjGsoN849Pou45J6YAuZAXCx7JoQFOf5omOro0E+2+8EpP3wvunibhxYeqox4zdXN
ayXJo9Xy7Jmkfk0yZ2ILKe9G4xH0cLn2IEWsorlKHpOcKTZJM41bSf84KvpFfJAV0ffZrHdaTG9/
Y3v/I1DVc1Pxv/8vpeq/x7LafzdXClT/X7/U9bv5atpZZQmC1v/5+6+T7+YKj/pPf7P9C5K6DN9q
fvzuh1L/X3bT9Vf+d//lv+OonucWHNVXM9T6+tUSLKD/kUllB+RS//d//Pr/CWN1993+Lv+fX//9
u9f/+i9h+A/4aQSyXZsU4D/J8P9kWIXiH0JyUYqc619CzE3/8r/+nWHlin94dBjQ5CQ834N1SjYV
37lO//VfHPkPl0AwUWRGxa4DMfB/wrDiW/nPyV7LASgFxif4r8naHLdRoonSHILSV5e+6ob7NI2r
o4rsZeuHlnURTlMyONdMXVYZwf1o7zBU3udJMDw2BfecjgPR9rqFHLJ0zojqO8NPVWVyU/hz8WlQ
pw9hEdgk8nELf5dp5m+FJlLQmMHZkP00uyqIcL5KL30iMdLfpQ3DYw/QaYHhycUPNJjpNqxiKuTL
etkmiy2+C8PxlxZmLIlK4HZxm6y4RKLKbtBWxDOBJKShPIvDx6IKbRIyOnwfhe8cIUeXnwvcFSJT
A3Pdzuq6nWxcuTG6Ck+WbV9dSByibq/kq7Xf1xhblFXfYL4Njl6QZUf22QBUTTLfcdpnTu808cJl
B2zhGnJXjWlZe+5u6rrmO8vr6dJdB71rosvWr8BcmXWjitu7Lpu7WylGf5tnFdWBYbAOmS2eem6q
d7ryp0PHVflxzNvyHXtr8pIVHakkB7Xn0HG4IM+QusvH2Gh9qiqL/puyrLJ3hjzdxHxBhtjtPH0e
Mqf9mHxjVv4s+x936Ky73KuGP8WixTnvo6lfZ8lVN5pSUeLHHe1jh/L/NskCCy7mdnwmbUKiH7hJ
uSIBSNFkl3rqjYBy2NM7ENpfbTdXaBgVbCvdt38IQLiculiO8diYnF44XBW9Ld1d73pqq8b+ya7D
au/q5xZOAWedxFt1RfM2lfZBzvBoMV9HKzrMr/7JIQeHUF9aLzra/nMNKX6TM4kBy4LFOUCIZ6WM
NpK6mo7B2iG19Z3LPRnXP94cqKOPDfrFIc6NS4L0J6G5aZ+BMiMCSVLPcodtnS+fcu4PdlTBVmAq
hGWB0T+4agdT/zh4j33tUbVYlcshLqxtGiWAuYBb4Ipb5+GDM0v/J68tex2QDJuQtT3xxziUrjKR
/GnbER+TDPtth8a77kqCE3+TLZP9251MdmAs82aiytz3ripOihv71H9KB4STB1FCW9E+MIG1Js66
Es6HzxzKKYplCzDnmBX5PrCi+sOZJ38XcsP1cMETDXkpsFqVEBGAxjZVetsOoaTVhIRbhoUcowOd
JOPFFvCEPBLKxsXBq/SwT/ry4KT1V4cSh6Gh2lZ2/Cbr6QjSl8tVtkgCguBggaYdSSvewzPB3oql
P2n8X2GW/AnsnG4ihXHG8b+zAEdNFhOJJd+FlV/j+p/pLvQQ6Dk5xeGGYNrJ0glTtRRWU2HzhzYP
QRptU0Z4HgR/HB+UhXg0aCK+XrC0KKILFr0OCDp7NeT73nbjOywi68lm35VtvtE4AKYgMuDaOCe5
HBJ0gObeYsRfSc/DtJBVb0JwOXWrbtcMY4y1x2fg7pVPTlf/DOWLCTkXwb9lEH29nbq8n04Jm5bb
pLcVlPggn4HdQTE+RrZGuOOtew5GJ3wwi+ABmb4lp4abMIhfLF3WD8PE6AgfJb7KgKJbq9po1tiC
5o60GtBMBveJi9+6UcklxMK146osLrNKgh+IX/EqnWMmSRXUHVW4d4G3/EbiElcBvQrhPbcEG9Im
AhmW4xXexJNXXaRSw+/J40Pj2qPujecne0u3WCqcFiN/0i761DLo4OpixzdFQzMuWaHFfmlGQZaH
JfYUpXy+vmm/ZrO4v63GAGdKo/obJA2GNNXjse86WlcjemPK0Gs3jTGvGJv7fSNj/+DDkim5KiN3
tzxu3IyZhmL7kpFh9lkwHWGgh31GFp78CSf3pBJ6b1SfcD4ORbPtB/1RcoLFsN9uPGuZTrZbJTec
eINtOXkad1B/F6LlAeUYvec2aoeL402nug7ah2wafw85/PiaMPY6GJnGrcAJ3MeBrL7iBkNASZqY
UftQe3dRzqsKcsTCBJ9yHV1zQ6IU3sqbCyoEp6yE2uBV3D/jqpnXU2JfqsT+WrxF71I/s3d+Kp3n
0WrHTdXY8E9FuWBcph/hXDpheorTJXjXU/fUVQLHUxPo+DcuMI6aOenvMTf7KcnPecMICh2kZkmF
sEchbMieE9nloSommHeVIb1FFyZinwdFb+Jqv5lT2NvrOJXqs5XkhfyyMSc9essR/d5cMwzgvdnc
PR6+xdjtlmUMm0M21KTrDRH3DWLkRalbO9OaLzTC7SnFjrRKsonyjotQPaxHCEYkO+XdoN/LVlWf
jcImAT3J3ooO2/Mkan977dG0A8xlqcbIxUdRsRnXBv57UO4wfBz4EPnoixnxAfFGTfxBV+Ia/rED
ctahW3/ENoa2DSoosd3JRG853uuQsGLA1hD9FZ7xzQLNIoiJ6tCsPT3igm0VLS7pQ+InmHGj5Lb2
QEkk5GKRQwk2az9YM4Fcd7LfLaF6V4XemMn7CcXEXL6byDhLfEneMr6YhrDDsHTBbUbWjgESmT7w
XbDUK27fLuGqjMPYKZQheaoKY5skcQoojI0DPM3GWNWvouniXeP8sQI9bqsk+j0FfJ8kVY+NJ/kM
B/NZFd2ZeVKwrlz8RwzPviEj4lpWlvFZXuDMGVa/0RP0s5ajc3AtLiIFiVUZzLRBGKIoyXoIbOYr
Hb5p3NY7E7fRmh5OBVZJ3Cz4fRBXj3U7vorZ+phkV98tduCDyp/z0zwC1EoX9ydwgCgByNjUrrlx
Le8QFfltXqA9TUi37TKRYpfii4vM1TqGAsJdfJ3512mRYdSJUexnFvJumu6lr36NlUvoJ5n3jWt1
NyOhgDiMQGV11bfW6NwJAkCewjRMug8OOfrERZ4/R1tgAwtbe7O4BsuYX1yS4STmGOGxm+DLpC1M
v+e4qOOVhGG6lt1tL93xPSMb4U6P9kCV0RB/pV3snFGrthrlG4xAsUFvZ1YC3cBKd6MI1kk57npd
v6X1wAS8rl5tH8InXMvZeQgH7xbl+og+I27yDlsBHwuk3/Q3HpcQA6TEvFQldCAtF18m5zlr7rD5
PIx43cCpegfKAeOD74AGpwVxF0766MNQDBGixwOY1ODGw6XeeQNBh4oUHSeAm6BOX/vS8p7qJfxx
UL5L9ZSGhFvhcb6308IKncZfOOSWLZ1+hZmug9bxUy7ZxTU0gnYVD6tVgGTwqo/QEBvuQOMVQkD4
sJcLF9y7oISoNWbuBqDaOziH7L4dPIUAIre+k5c7WfndredZDAHkU4ejP8Qx5+NJ6bqsfHSH6WeS
sb3yGm61Y28tRxN66o+V+ScY2O5qiOsXTEDPJqBHi8nPmWe24NBVvYdRlrMEmHA9l1exuSt2KCyG
LW9hXuIj/kviln5D7EcDyCD+yGBLVeWvoASMOeIevWqitm8crCW8aXjlrXgPAwvaY96126LO7ygw
OVcth1pu0Y9DIg8t4c3JCp/dwXDSwMDwNNjFIcd2yxmj3vQZN+S0mRn7/MlDHySL2BtMNCmEBNsY
gizdHJ3tdtl7XgeoY3iQSXkqIv82XVpwYWNik+qqx0MLiarZJDxv84K1L0nI2yUOjlUmweu59Uka
GMuD61gEu4hZNm/Vzg8A1ThTne6ZmxwZy6fca+ZvFn6rSnD28rYSeL5xmDAr2rcrzqYZ20rvRNMa
00P7hMjHOLEQ8sUq3BvaBf2zaBsSduTzyvzR4attbK88lBFZNMOE2BLPiiOP07mf3UiPlqf9+7+j
2XYEybdAgvCx6BO6OrMnnQXeTWui81kQhUpYxMOw2TfCPqRlma7DXN8L+z4LnWMv5wuRS/J7ONCw
hji8rA5Z2GBpT3FgPXlCR5SZpR9WX92C6VqNtFMGkSYhlLFOq/YZC3hFzE5FNUJGLH/FU3v1bnIN
G80nDyz7MJ7ufVbilU0HpB4n/GG0psk5pmfgMnhXneTOmnDBhuKdwxSAO7LOmxxpagMohkpFVT8F
GTlS2Icsq03xOkoc94NnX9eknMdhKb2VbBwYkvOuqUkCRuqPujrqZpuPOkuXp4C9Bdfgq2WPN4Es
Pcy7z0SSObiW6H+2YGeRbb+OiZAQDHfSjUmu0j7V4l81I+ePQUZ3+PMzS1M/iI61VO75OiVYaT22
wGrB+gdJxwFIeyXo29DsoMztoR+9IHgdjHT+FPS2shaQ5HYLsA6dh0s/eamxlcU9eVpKkfQxbHCh
aRcYcK/0U2UYdepro4GfXzPnUl7qAkc9Vv77ps++Am1dAns5jIFf7aWDn3iOELGcZI9ZaI27k8Oy
Zex0l+LHG0k0Z9gBnNx+Z8TXMQxuzk2uv6dgye7aiCSp59SfM79Ek7bcjGNM67NFuVpkv4+OoFwo
sftH+PQThbO4sD2ajjaI/KhaRfTBjMHZNoTuH6qwWi5MR3FPZ/iklO9xUiTKFrT1Q9Ppx4ySyTX5
d9KxY312W6mOYzvgDqytz2pI/yxd+jvwih7yF5M70UDucaV6D0hDvdcmuK8YpW24R7SbRBPqcdti
L+3yLAIDQ9rPNdg0L3z0I+u5s8qZrEqLpOiHJxO13yrV8B+Emk6uG1AQ5PYO+WE72SclhuN2Ihgu
Hvnkq630fexS9AoytJxhCILwFD3QIh7P6lZrpI/CMfSgIxDoFH1AZs6xhCtYj52zQdh46r1pZ1Rr
k+vWmP7BBXdxRXI3ebZV1e4nmgD2vVOJDRity8JJIB+9rx5nRgIFMQnXyRDiWGaJi3T+XedhuHKU
t7UdRAFBTMZEzkOFp3GYOVIHnLxmD1IG8dcpaV7GK6AhCOlzT7NTl5f0yaZ4EavcDonV0w1pqGLC
X0BmEtDGSueCF9UJtnBpMBcBGUkJ8+NIp2NRKPuwMHKou4BrJ8G/WMIdykatCD154F4pMzu3lvwZ
AnGqfIyq1pjce6LZLT1u3M5QZ8CnulLdm2KVPhrbHzeplDkZm/gXS+2dF8VP5RWR3eVoRwUbhqMM
pmWV3oOyfa+d6WHoDJZ3Y/pzGoc3bSs+MxN+Dw0GwmXGPDgIq9pxOAc+hGUvQHNdVcjrsLXJBY96
uNRu92aP7kuYsuvKSe878GsYKfcCQstGt8VaE7CPJu+5wsvrtM46M73mJU2PVpY9eE7/qaviJS86
jKbNA2rZsE6KsKfKLnvGPHRRDtSaGJgy7b7zWixNwyILPpek2c7y6zPBj58iIAOXuNaja+UPol14
0it7jTmOsPHAxrOw98FT33jk2ri4WZ/UTsKDmPOF1bj0EXJM/9WTAgJgRJCOvEiV+NFOLN5tMxMe
SdQu9tKfHJCX0bgVKeZ6SRQRzWuErkVeocOZ20k7d69u5nxSpEkfF/NEfI1lvs2Fc19BGdyD+hA4
12NnWAnPSi/YpxgiRJwfuDhtknF55zteu2P1WJF804UHU6JS93Ha1szRsu5tdInX2D0QpUZnv4Zw
eYDn1G+VK5+ahB/iQqwT7yfM4tR/bYli58UcbEqD6DMU3VOelts0zt5rmU/7SslnZQfkXcwt7iQu
B9Vt6b94gR9uwGW/Zcph3jt/w28895a6T8lGDGyiIMstTK0hqGHL8n5VkN6twMm3GT8PmTNPYaHf
ljyKQdXCdmmOjm8dotwVPOjutvLdlPNl0q5MEt/IFqcUag8tRIHI39R1cZE4hn3/LSuxFo5Fugus
9shg/NxD+lZh9jiGbb2e4/S1GNJdZYt8N3jFqevGO3vAQ2t3lyEZbrnCNndFYu7h+3DjMDh8vaQ4
owvwc61Piqg9HdHARRazw/T/MJasO+ydDGwtCCdtPq180dwNVngfdU7O+bm4jz0vg9mWkF+qd6WH
WMv+VIj0EQj8GxM7sZOj3W6u4V72LkOiB08jDhjS7dXKzRVBPRObPUYXXIRjIp6m/m2Q9SEjCA9R
cz34WMsrtJ85miCMVF8IYltiZno7pHbwQBRuXi2NDxUl3udOHO5CxUGFR/04uvfRkp8sLzwHUXPP
xfOm0v6fGBxCWtjP01j2W1Hi22yQsPom4FA/vw0J0CDiVQH+eeyMlJE3bzg6X3vBTKVXVHeY6UlE
nHwUd/8hzvZLZs+7HGvgR2kDeBP9yUrTrWtBLUE97deNkKtJDe6Gv3nQEf2iSzo/l2a+H7W+4ZU6
u0vxMo6k6kxgXsGN0J2pyODMzcmvw7tmCfdSYp6Jl9a+4PAn5EgA2R/1iZcCF8oVa+++xtwJVp5l
HXCyPuRGvectpzY7UMPekdEVKh23J8yMpyJF5iPnQVPkk3DKYziE9x0RDuUw9s7L7wAsFgRYH+cp
GhlD+xvXud6V1UcLBa8cSKEQTd1XyV44851PniT2+vrGyatl0zlcoZXD0T6BEBPALNoIDvqe5PC5
mOwuuEKbGUWvKojbaddBXgBiXHvzKsbMNuYYLVLrlWgvqLRWN8zgou8spXJXMULG6MhaNxbl/Dhg
N8XXpNs3tEU3p8Ed44uB1zuvwQttutn/FYz6F0PebFMKU5zjCUCeALl5F0YKs6W5kd2S7zKngvze
cMwCIOdVvXto1JNHoJWh4o9phvRFCnn1HgbqsCx8KGMRjRcsmRx9MkD7CjsR2bzQ7CNCULiuhhPe
BvoRyuLsxvahDt4Lrh/bue+ZV1L+lmOE9hDPyECtpglULSTKUbUvoR//AjoPOow3PBO/ozJ5FuN0
Dsd4Vy2PpcPBsfM3Ygx/Ek7qHpOJMHA/sOl91aLdpUu2nfx+SwbxzVfBUTpyu5jyEE4jLHkC9XX+
Z+aznX2OKzp9spwLphXOjsFJyPLiiBIShnTPQ5hAB2y3bdAfciFTvM9Wvo0cBr19jpyayXE+iSzx
bpn1YkFM+RQihKn5NXc6B1sF4pzqoodmyZ8XVT4wH+F4GzIUiJGOFNe73ZgTeptM8iwVMnQYsaag
GLHe+cUGj+9+qNPfWhQcY+NdEJXujgLKFxnDZvJ7m6DglUvgtdT1pT2sRUP14tW1vZuRNLfdfOtk
uLHbRzUQS0EUZbo+11/s3lwJdZLDAeDRddLkTmtrVfjBb21svdbG3wWiwNuGOBL0nEv02sE4tg89
upbTBiADT1YvpycucPcgwmf+tZRnYCDHCPN4BF9x53tOcvbHMsDrZ30MqrgdM6RuK/vDkfIVBkGx
LVqemYLz29GabUxXkxNvGZzfpNVVA1WScFMsN0mNimgzIMiibydkbQrS/DClWEqmYYCGbvubBoa6
g/qNTKx+NFqHxc65Gb2sPtWMXCZm1lnVOBcyXtBblqw9RRlHNIRoTrjsl6AdiAaOToSBISKHbgu5
Z2ZHsGmUhz5Md42wHlrm0Oumj9FXJ3FIY4cIF7lqlTkf7sCLs7jADeCF+901IyGyirGF5u0rnYZz
ywzL/Xb0fVouvBw9B1L2c93h6QC5FGJ1dRv/OKPwfNDsNt/ibGt++z0iGotbElWUitKvMcgKb3nU
p96GgTfdCk1+QiK6mNkQAxjoOaQZwkzyuWzFqDe097W3ZshLBoMiHmH72F53ZN1BPHAGpuIgCWcB
/cvvH+CT4eeS+Rf0hHNjB7spr3A+FcutbRGOHhm496Fs7xbkgk8MR/XDVMK3oDExvJCPQLgfZqS0
EvprtRoxku1bTeMdd0v1m0oYzC0VZ2BnLVTV72I7czaNXUPita5uO6sg5Vu2stuTq0rv63kQT2nq
envZzWJXLw0eJgSS6E9r5xajG4RrpfPw1Li0dZVcvLYEATqctqCGOGbY2wWE4BnyYHiX0ru7ac2g
r94jGFDYO9T3nDECnX2lt8HA93itqSP3tRjQZtwjbgxMwLsgyMRjAIupWAMLgJ241Fz9ONnH2bqg
NEiukmzQx3GRw2ciu/Iog4JLc9TB2Uz6bezjdRYWR0pKMnhsqtmc+YnqXch+7OysHGzKGlRGctCc
c5x17JBEYsH2qmm3BDLB1VmqaS/8rLqf3Sk8x1YQ6jUxafUzJR0IiKDllYlwir8sY18BshhG1CJh
W8HbQL3Eti/a5qCca+JhKSL3WHU0JfSKs9WO4BM7EQ66rIZe69lnKBmcm0gyc2aCe+QMYfZRLFDt
LRsGDYmigboMZSfH2IZb7/PbQccYyI65PLG/k2niqwERv/PbdNkxqYVIi+rm/CJAP128pXVIkURq
p3lFqLeJ436PX6w9AaMoD8VU/Qo7YrO2bTV7N+KWwX4Vn5e5A9jHeeYBDYOahGYiRGyrZGuXVJQ3
fusdpTukjwYV6z7FhbIVBRLUiMXGp3eg8cw9dx3GcqG+unsGMnPL0R7wcwD/ydpPlebBXT8P04Pf
WNFj6HJhXwsqF25dtJ0tzuy/8dXoSkpN1a2XhuX9NbpywgGufkVRrOYbglEiPzScis9o7FAoIUpa
/a+gCPR6GUGNHRqCVT8J9th9m1jxtEtq5oAHzHX2dA1rjIgiycz4sT6BLWPmVI40oldwerlakQxh
Wu5M/gMLiESjKbrwzpEd6dmy0i3EyZZpthkb6ewc9Iv94lnxo2itx5j5Pca48FotQSnEzaKj6XWx
xv4tRMvddiX+qjKAA9i1MPFV2Lh7J/yoSKPvZW+nZBG1HT1lOCRx+rvtdnFIhG59naXUoYwda1Cj
qZhvVFXsMeAyujep+wA8RTZ73vY4OXuj4SposgmtPTRGAvOvx+hYuvFy6tyUnOwAMsdeyxBFZhf2
GqtqCYgzH1LSWzVTS2ERDx+rLiB1mUflH/5Z637lAinPG9NG7VVVz4gcUUIfTm5KDA7C6OfEdQKX
mazxXwcuV28dPVuIG8FsbgYPZAIqmz7qxhfnBtjDx2D1PpII+vm1f2Ymi0ENrQoid9sUqPgo1Zwi
RJ78xrZbPEZybkFlt0RGEpJK0DwJ0I8ejnFR18OlCzrv4IaLvyvqaXoFrflE+CK95AkFWTatpvaK
9TP4hWEgMTvjSY+JIIF5b5S1eLDUMlhPszLBXWCCX17Zie8BrXiV9eZKoPeYoGAF4L6m6LRdm6CK
jsUk2/jBLmv5vLjp8lKxKckexCi+kRfmldETCFCB2myhCrfzdcwH5RaWK6vCVEN52vQTZojId73H
mQa0twwQCGxTML8+JSnIO3k0bCpXzm/8uKuz8SIEPcu6luRw8SW4g4xTy06BGy7S80wJU8pVy3N/
iTSM3ig9Q2b2ql2aI08ldNNsatSytyGqggsWDREcceDNLbGc0d5mkzagoIx/M+J42Ray4S4z+CCf
mdvnz7ikUbY7ZraZS/AggN63y3PGQ/jBSK/S/DBsAnKlGxwv7OFU/96XOHQpHSphXzmmf55TcKFF
qavbOJ0ptzBAnMbN1C4N2hHWGAlvmztVwYggt8fwri3I8vHgQjpftfUixvVCVGBaJTwvt8pTWh1m
ZowQZEQ1PixAu6CsBa13Oy8u1Firns2mgqpsb+u25bYhXXgpOdilM/e8awlPfUHaBhZQUqm7igbS
io0bowRiH3ZZ+5igBKoznzHED/6803jfQM5byZhErt+M9dqqfb8kjWHPITG1NngeG4K2myiQGZ48
Npbf0tA2s3U9zkZN1aO3WkmJsbm3oSwawX6ELzPLdk7ZFG9zqPDIp/hVbv+NvTNrbhxJsvVfGZun
ex9Yhh3gNZsXBBbui3blC02pBSABEARAgCB+/XzBrDulZClFm+6q7i7rNKWWFEkRiMXdw/34Ocey
aZ5MGjCX9JxSt0JfxggsFszD5lRq000n8iNot+ZESauM5vXaqgZav1Q8nSUWdjswAjSPxjO7gjGG
JPF2dNwfyjeLApV7yO1uoZkKTQmtHg0VolNoI3XzV9XJPxpV91fCyzmf4uUWT+XT82v6H8Mqfdq+
VN8h5+QrvyHnVFX7pa9Yfa0P/o2zsMYj35Bzqqr+Ah8nejQA11B1l9oBvyLnVPsXFSuPfrGjq8Tu
feBuvyLnVPMX9DQ4e4KYBTJsKs7/BjmnfoibM2z1TB4WCmVYUFdNNQIqNNskwERX2SjZK7OEflE6
cUlg9B7wa7MWmmKtJN3e1yJsAQLhK4iRDvruGXYaga8dvMMcLr5JJ7wXiTQZj3eKCr8i+biiMyHK
1txrsvm7Gm12ysjpFZEX5/Clwmq8HTsx8XhewqlTZn5PP+4njrlxJGcebTtd/UI29a5w9ppoYUJS
G0TE7QKylZ4D23ilUTrO7CxQt+kNxRw7oFiKQe422KCc6hMQPnBHJD5WmTJK6/WjoXejrsuhB97M
uKE7OJAj6l/lYbAFujvIyp5JR3G+9wnPIyoz3avpwH2c5d6mixZ0R92ARLspsnpmZ3Rnx3Ssuwdz
86Af1mtR9NTnQ6ncqXVrhdtUuT6aeUTPHl/qvTXvusr7fED17xVA/mdApYLoe9ERiG4sumPbBmZz
IEhN4Yha5Z6j2AHkCJBjBxrDooupXgOMXO0mRwRA8609JG+JsmMbeU0FFIYyJgwm+SCLrNcSwbGs
+UL5Hob4drHfwDDnJGkUONtDNqR7jawhigSwKGuNXwLtdQ9dA2jegPKkQ5QL3jPrhvw9dV27gZfZ
Hn5+q9r3wiO/3apcU+/0VUhyKzR395vRcQVDZxqPy+0GCJE+ZZAHlLnxyQb0QbG5stGkYP3CsPAI
lmQDeQYhqolC6MEiI7OLrgluQrOvPdfOfhV2lUYBMEof9JzWdxb7dhkfowUU+d0FZRpNCoV82w3D
l//6z98uXW7Qd5eecD4/Uu8sRuWJe5bcljlaKxpsRXQl6cBKjdWVQ3EqkkQs/fSxsZQ7K9lTVIq9
pDx4ZEtSkSLe6qoFFYuD5AwilzPpw4/et/OrqD1cfz7KJ0ztR5cqF9q7S423cA0ldlyOalIBKjDx
bYSYRIMIZEP1kuPVs6QARnrwJtU317KrDGxPpAyIuBDR200ytgrZyEt64z+adPn7d5djETWopgm4
xdFpWYCdyKzZWZfElEEifzwxZ1pB27hP/Uop6cM/7iYkEyfUxiDFszpan2TyAiWQPe0bdCqUhhpy
nsCbx2uweFp2HWXklzdKPF9JqEhFz0mUJqFuxtSa0/WjkibXqlYN8o39+vnc/MCcK3J1vRsLO0nK
9ggR8KjdApCKXvuywYQo1CTjm9r2BZNyssUfrQA5Vu/exsT+rbN1XYzU/DCUiTl4hBifKAQ66Boy
bip3s5oqW988is/vTJMe6aP3PPNU6HRW2xYtXcBk3TXNmONNAoKJXjlaMQ7WW7KWhKvHtnebRLWg
zWqwsUyyEz0Yuon7WBgQ0LZwdCM+oDxsChKAVdl8hfgXW+YcoTK1IQa6cK0/moYzH2bRRmStjs5u
RN/OI1S3GuVrWewzAIo5Bmy76yINrQi+La0Ce9e1wjGy+xLOIteJQNThXvyjsn/IIKxbRSQKVWLa
/gqaKcAxsTU+tOvnYq1dHWSigJhD8XZqz68yZXrhBuR6+f1gI9/0/QR3qCoeYkMvRt2ayDgBbEor
rKvp1g0kf/cAGciy12FmoN1Ly9lxZwU1Z1/apOYU1adHeKd13VoicO52Wn11yCmTVvYzhnawytaU
AeBgvGA4T8JsH13qmc2HADiF3qCPvkTVA2IA/+qk2wPSg767mfXpifMjzpwibgGoAhrbcZBIrnJr
p8xNNbLorAPbA7CSBFMEeVxGktuESgtuGMgF9klVDVIN9Othc0cu/faY61/6kE5zXklDshtPCid3
IhEY2eDvy8EOHsc0joOrMI0bHU70z+dD/dF8nHkHaAuA6xiIZGsgYa3temzBT5lZ/dfGVAf5tp4l
5QPTNTY7PeCINCalEsAG37uw4a2PNx8act+vB5rly1pjZYKwTWn/6ugnajKCHtBs8WJHSEGD28Ej
66GKnnL4mujG865HnhZy1Bx3pZehxRlKcY5kZo9USvv1S5txxGlNFV7wCoYfI1Nhkt6VBTTRbZFB
KrJf0stsDNpI2Ah6QSY1zlIa+3oI9hrb+ADhgXMSQO0H21qb0HSXhPQ4DtKV9tRpPYfQDK2OIgMs
rkLa5nF0vu2cdKhXQNtxSpQDCuUKMaVD0MTlF/jjdSATq4V5jCmi54grb/e3NCbfx3ry2GDEQc0A
1op0+vDoGztQkqF94PHzCda+1xH7/+6fyP77AbaV6uBYjVaPlJaAtooKKHZBcCELuXMBeZHJiTXO
jSViXb16r7vpAYpFC6Po4YmTANqSQlCWfurHpKjWO3n6X0WkaKnulQdIH8uWQPjzazU+jtCt/plH
pFMjKhodNgQq73A5Te1mpoNzMfSUVCcdFkZtjqi8a15rQ0hBXOCo9A33aQLoEzBUEaKsGXXyuKPZ
oJwn7WMXpVO754QFeZ6dUwx2rU0Wy6Jv2RiUnQ7LacS9rlDQgrUksbyyqP0k/0IadACHqYqecHmV
WDapaQrdlCKPK9WnupRaE2wviZNJ1ry0mh1E6CasqbR/Pg4/nDO5Wd95wVWHnYsPMPSY8CGGZL/T
G5gioc5Uy/VQdUpbrBzaD3KozASto4KVqXi9rh/W9KY+rXslJBebrgChtJW8/oXt0eqLhrrWUJQ2
aAGpkHG6dLHSNX9kJuXv311s7+iQPwEUN9pkCcRSef8YDdfW5jhdbeMVsbIzBw508HK5AQE028IA
JyWifj4xLDWic2QNtVlsxuuFQwHx+pA5VFM7o5zCKa9RS8/huaNnQLBnN75VXYhnrB8ZvjOvjwYv
vaom6hUkfWHGMBCfTfaJNUgqkIVNf9f5erzbg7NA4wY00MFrsq0jG3aBW0bFZNOtr+xiBWQUBQcV
wOLOJGbepZvYb2tUDtB6Ba5s0M8C897eT1Ng3hatbC66Spa7s2m6LhLUTSsVUEc/WuzzLAJERFMy
zSl06lJwdIseaqdpzAO0fePalSNUZXt6GUqE6dGQLF0ZNUJCk0PDXQ2aY/rolPFifVDDnZGSFoM5
vFhRFO5t/c0KYJpr1/HOj3QIA3UgpMPVMUHcvpFRvbJtw6qx7veJRPbZeeQ34BqFhvSSbyPhFVxY
2j9aLWcBjFokFlQn6W4E4R/jteMwUVUIA4F9WKH1iratiCKSd3Zev7YGPT773q6jRaPaQYpXH/xc
r0y/yNV7tTJHSacvm40OxCCGtLbQzXmrNRNjC1hkq6sXXNQPTiWWcxay5Ifd1rA3u3SUJM593Oy/
7KVQhqkcoNjX4oXdt+41zb6HH3Degm8LYbXBUloo43Rb8GWFtl5Umfp03KyvPh/EH17RWWSiY3Jj
tKLIZBTqeq4eQRvBWqbtr1f6dhD3LLpMtH7habuj6cOUqXp02R0GKXobpZHHdoiBAdbbkTOaRjCP
0Ca0ii7sqx/kfSznLKDQmqO9r/bKbhTFdH8rOqQPpl5FoZ5apk8Q1Q6TrQ45qzXfRxybu/6eNnjE
/Xy4cBow3K0s/+RK0DvUyCioCjRmLET3wsj9wBs6Z+EGovNrZ1eDWt0ayRCcb3jII0/pOVObYjfc
WJ5Td4FpOiJT4+WF95R/+wMD6ZjfG8gMWKKqpVQsVms13CerUMlMCB3Wzhj8nbcylLDq973CtGk2
AU+wWd1W1SrU6H4kgwIEu9MlHcx+fOFyfuBknTMny6Sbh0JV25HdNLcoe1hC3zdA7ZJ2sdq0nOoq
8ihmsn2lmjveYiX0OL82OPVDKgsRqL4HM3FUo+d8bQBWKDdPltObfX5tmryGj4bq945P2dW9th7V
MfAMcjjRlxUx85t6VPujsslJSgMLdguC0fW6gQ0OxYiq+qKYkp6IbECj6nAMOLT4kTFYj4guD0sE
KtaerqZXZqP7nbV5tG0OdDRcAk7bzy9c+I/W1ZkTXCHASubPqUdq0dyae5gnIBmCwLvnQKCYParJ
/sshwkFQj6EKtQeSm1IE31FhMOt4llGmrNZRToBj65D6s94ZBA0M0fo12hLVfn6VqrRYHw3vmc+z
dj04zQ5mPdJUEP19ZTNVixbJAmX7ohcwy+t5NCcqA1/a0YRj5BM1x93ZCsITRsblYWFvOgeHVazu
7ZLgrD54vZ22D0/X90cn+n/YPv8v2BkvQ9wfN8aL/Dmv/uP/jF9f0TeJ/u9HCX/5B77l+/vWL+T6
ydyTz7dkup9Z/Jbv5xFHJcI3TcuCgVEmL39N99OU/YujabzGobQD2QSv+TXd36N8oCkOL1D6Dlzg
tm3/b/L91vdry4FvTTNo4jZpFHUsxZCMAO/Dwc7YbNKWgp+Ml12zGW+iwbocO8BhM2iDPUhBMwQq
sfyAM10YQdr9gKYxC2gMPhu2ihHsPQX9HZB8QgC5Fk03QPJHt0alExg1fc++Y4hq5xXVdbMJ9V7Y
Ww3KxN/awiwmGQQzqgMiOrA3o3I71A+Q6g8PHFdqQWnN2odZO951wzVCO7QeHW8kwymUZGP7rrrJ
Xton86192oa0/Byz5XrzCLFvtrpgeI3v/cDvR+gsnkDGJSpXMWAwh8zKl+OrfZ9/Kb5oljDvldeG
JOxXEKX21/xL/qV+hfoHdcnuKyet+DpDljGojyBeiDzgPQW14Zn54LAZ15tnC9agrkBDb1rp9AEF
8LTtE4CjA7N+THtvIFPpMqb+uVkcjhdCI12at98Myu9uyTmL6mxUaPUVtfrwYD/syqWTDhRnbPZu
d9rCsNxZ99ZbOg/1JLvp7pJHJHHB+z/uKVU0hPYUgQW9xtRNd1c0eB7p5qWLkR5GXvhuUy2+Xc/7
ys/Fyzyzf/+ky7y0QJwzZ/IXWCCXrIJz5tj//azCB0ahrxMto2ZvOYqqn4XNmZoWECZb0PNs6VCS
0HSkLcjJgphMjnvH/3wnXHq3MyP9d77bWWb9ZB76pgF5C/2/yOucVse7FEFpdPBXAF0JaVANUZfy
DbHxNh6bXvR9TLxAjldQRPWiAJEtz7xgniiD/94+vb8A+8w+QXLW7VYgy0IjPPgKiCkXhjAD0QCQ
ZAS7D0exnwDj3XNuv3Ge2pdV4Wq3GuJ7rcvXHuEYTKCj3XWfUzsH1C6kUqx/XY+yFjiTB8qkuM1e
oyX6ZpklIigsb3szuLv34/WtcnD5ia/JawNV+6//IflGf7We0XyOtqpLzQCVW4DgIGYrn/BvvxLW
TTTZv8WZ17vtTTdXVBNAWeujaBE9dk+71qsNsZ2RlriCD2CViglEvJPyzkpJQrgTGw6/B/WueqFh
ZX68P4wjL7sqXAso0ZVsuyFlaro3cLAgKQaFCJBS2ro24hAH3eNmqMJnxQnlDapn1BOet8+7Z/g+
aJ/hn75zrdmLMtNxuw0HAS6YrrFbjhHkWqlB5T1avr0WDibHhXZjjJgl9Mx0VMVufb0PVzu63EQ8
JuuZis8X9eVpPrPvP6f5rzjNl6yJfeYe/2hrIi3xWaxDiK0QK8PD1sdofx/gFk2rOvExNUJU2l8P
CAjCuk/zj111g36pw6yvI0L2+cq+9JZnzuGPeMsTPud3twmeyOJeweGfUDTvbDap3AQBma0RVj6U
Hl4lbu47P56Ji5WnD23zuzc6C4f/5jfSPnJ6Vl8eSgxOJxxNvp+4tQazBuVHI2xWK/RNnByuZnsD
e5ZBI/i6bQPQmNHA7kM2rG+RO+rRWeCWEN25ZXl0fFOlX0qDIHp4JDM8invQSILwgHiB7GNgHbG8
iLvumh0oWEzyBlIGb5XctJqRBkoCveDna+KMkOybU31/O2c+fFsl1rpcb4ywr4tMxOTaWpgxAcS4
4DdlUaARSNykaw9n1oC/dZUHWDLaYoHjWMGwtHXtdrp9Ig9he3kiLjndD7fp++s7m1epItDfZFwf
6aQdjZ98oRMTqtbNdTl3HqyBM9AeaEF4c+aHr820Dcvp+lI65sKUm2d+/y8+5eaZf/tHT7lccecm
492Mm2eGOY+zraL1CPOKJ2qCESjbp4puxOn2gqO/tLQkrvF9juHPWFqX7vUsi/o336v6fSr02za3
1b6mKTps34pyZrWqJk433SExwocHRczn4BXdx8fb6+sLWYnT5JxP3vv3OTMnkbO1YDXnfZA2v9oP
Y1G4ymgV0tEy/LoblkODsN0SBMjDym3dsBfqYuXuXGK7CUJy7tPTyPN7oT+iuOWqRKY79x4WCXfr
ztCEdPsXg/oz2NTvB+bcvpStsy5y7EveuckV9g+243qJ/ugC4EQiYBxRhiWkEzAkL3ejYl4qKBEK
u3BXtxdhgXJlfzJ459DS6E+8lksL5uTY3znuv3XBfBggvFsw6tluh/OdVCRkymET0I6F0OCXIU4m
D42+u0uBMVza9JfG+GzTHzZFpSgl87332mfaBvpzILBrOmoQ/IHQycPf7XTiMJfO7bXo6zcJ9QA4
E2ggQPLAq6sLF3Rpx5wm4t1A/9N3zMUZOytE/b0zdloBn+2Ks0i5shBiSNaskG0m8pBKXiJWAwOB
yzfaTimjA6D7u1fJmbn801fJxUE4s6t/xCB8lEDsw9tpauT8ySfpZ6ZR3yRqd6h2Ruh5X3L3yy44
hNMvCBh4D8HGc18j3628ynPmj2JZ+bo7uL6e0dnuHr3B+CgeBt7gduMOPg9XdUeO/O9Ww28XZZzF
YimkLxW9dUaohDQHezgaYS1NF0nSGyuUEDovpms8qEb5uBqxkR+saRkoy/xt/8wzdwKKPLY+UCX3
rhe8FAP90fRq0R+sRDFAJs93blccTpYrf3mXCnVh+ccR+ZLBsCd6ArmPIYk00Q7orAmhahN8+ns3
XKAbF7TjOHjtRON3ovJ2/ms5horFuFmQmur5xM6v+RQGvMXefe2JcJiEto+mtme5wn9ETY0/D+XD
i+O9png7X5TuqPJWQfwVV/01CquA7iWeDKeqeF6YUzebLBwP0mp/2MdD2WLHdVhe6vpIGbjKsBE2
vzZ4BmwVYh2uJvBy8JaWZ17ZM5kuU0NleL9524/q4J6K+Yj7eU7Es+VNHg/e/cxx70lvifvFVSZC
g7ejuXMIqA1nHN7z0AT9KnM08h2Xp+ujVObelCAfbt3R7Hq5zFxYlwLakvxx5cuPh4NI3PFLOweH
HNQCFWN/741r8XKnYfrR1cW5b8SLyesyXoVo5YSe4eBhXLtTJHxYdTgI7yAepuPNEE00n+zQPJ6M
txP5x3ZeGcTDw6h5KN5gTpBAEAF7z2QzrEt+pPLj1qON6AXtgu55sZkcR/pcvq28QpQr+bxLXJ2P
xH2ZPZrhau64T4O32r27U5Zrjyqs4rrFJHULxnjnA9d78B+T4d5H5tnPh4+VV3sHrxtBMTVlmHui
dYeRGx7dozvYigGdje6FnfBhRPduI5xF8bsaHWVV7k7TrfyUO+UGpsEwD9fufNp6XbCdHHxvYYep
q44eq6GvjrjE4Bj4wrsQ9V2yFMaZE/+HWIpL43Pm6Mt9Uezb8jQ+clGtpvb84E97buUW4gtMiF7f
zcTo6TgRvh6yB+DJDKLFZDS6Xl4YnstG6yzM/2m0fhqtf0+jdRY7/pmb8pJ9OAsr/0z7qUlMxe+i
Gspa9BLDm+RY53W7ngFpJ22EsrRVeshqhNI/Vn4TNAHSy34XoGXjZ3dt0AbUnoR87Dgq8JL70/Nk
RUo+dhRdkD9th2qgBs6o85BK9cxA82OR+Ym/9jdez28G9lUzaAY9YXkENF6f72sianNJxQctLbsM
tne11wrLndSe3/h0XvtPEBV7ji89qRVuhgefnnS8aOPBm8Vv0YHzqNNwZidioN/Fw5rOAMq7t0+6
eNrxe3nEJ2gIXzPhLOhqdK+ScHFleHsCo8a9ysVEq91k0p8Vz3rYiQmedutOFpP7R4ukQOwOUsKH
u9ztu6iD4bVx0y/jO5NYgXyG7RIBwvbkLmv3RY7Nm7yg6zfcN4/DzHUKKl5eXqiGjsTGR+glSMOM
4NVwj0Ed7Hw5LLFX3RbeMbAC0P2hDAocAQNJ+LnfZj4vzPVZKL922ngblTmZf2avZvSQteFTzryO
K5czOW48WeGU02iMDv5uuB064W4IRZuvBwqlR7D1YkcUDh3iIA0iPw42/I8uGCaafjsmXPfsAFLy
0++KMA56JDPoHPQRZuNxnh1AMuPDghomPNoO0P+xAQp6yjzLCWmUoCMEhep/cnyA1ox/xlwNS/8Q
VMPOP3pE+itfc7Wg9U0REU3viMG4GT7AibLUVtyGxefRJ3rzAJ0HhV+LbIyK7NwK1QAuTB5pgp0H
wRoRuMmyd5gZhFSENtgJsQVP48cDt7hRht1MX8KhOtQm+1DEPoQBggSw23E56ggaNNclPPeLcBtk
fnAY7mf7mRIoHoRbg9106aFAKuJRxqvyscMSlqHn3qNPhECSwFCs7xr+n/q51/IXaQMgloY7hXWM
1AtDMSbvRACqhbnv+BaftOt6BO1y85AYGNiT/mQdDOi1c62b47wO3PUwGorY3YTxpeVz0VScncp+
moq/rKlABuJzU3F+2F3VRi9BA1AmxyoMReVbYYPBb4PVsv3VMazYS7ATnR4xH1ahtA+qp/hHdiAY
YXEEJbH1NgGSG+IZmQu5aP0h/WD5Q8VxADZRH3481rPNJqRDNxx52+l+ehhaDwDpXSgVycN2I4j4
BqnHroj8baATPXO+YPceBcV//qQxV9yZ9hBf7UU66g/34T5k8wV6CPpqGM/yIUV94Zx2DtbuEgzF
vuA+JS7xfSYfliTE7Q6lEeqkBOSOrgUn+elBSPdY++ZzFzTeDrcIKvshHXZYJQMLqXvSTsoPS6iu
Jeow9ehvwYoaPtRW4SaAJzKM+Blu4UHkr7yV1/I98vMwGsEyFVRhEapfpe1NsKxb7CuErGF8LV+X
gU6Rz10v1zhfIHVeMeV12F71q/wL6mATFLw+9pgbH+Jbr8eAN+MslM/69szqVT4DlmhstPwajdJg
PVIHRch33nHtF6IKM657zbykQSFSviZcWeJn/i7gmrhHOqC9NKi5Amn14QHkPrKQz2kWyvuRmYto
tPFgJpLXE8jvXCd3kvMs+c6nz7n0E/J1GNtZM8gwudLs2gQQNgmFtVgkw4yYYdIJGT+gSLE0R9Uw
vdpcGQ/5EPONb93Pqht1dPDaAMbGsD4FOS0nexnMmHyoXh0iMML8xAJ+WVH7eAzst+WnYX6y0bmH
CqePdRfSu2jMVzSQ67FlDhR2ycpHqkKUQvFWLg0ugl6rEKZ6v7dYB0kQ+7HvbZYxwUnPQz6TJQMK
FIcAUat/HKRhhEs7Bkcv47F9QCZBBhSwjrEHpauOQ5mncFhftrfxt1cwgouJE+zeTAIL2jinK4IG
FFYX1HZHkXedg/oJU7I829C52oRrDzcPJR35JoKSI3vLLxk5ehoEJZk+WSAozqd2aIp+WAyrSTWx
w+tpgasscWPTAz4UWjWvFIn3gCIGN10xQLDxsezl/lr5a8BPSaCLCCDUeDDuDw/unbxDhPbkJXP5
3qAeUM/F5dZsEK7WK33EBUlt7Xx72ecK+mHfd3F9jevaZA06cTtY4eeJywakwoeA+UfVRA21B+PZ
eq684zNkzaSrkokzaQZDztXQi8mDtqsJwq/MHZPK8aZd8BBARTxlaok86eUI14veCK1SX7xtsQ9v
b6lYvlBOF9e3s6eNe3t7cF+I+lZMmKgHm1tr5o1ltAdjknslUyyVeyPfpeCHnPfqEx7apHsygsO7
/qD0SIN4cpkV/mHQX0TMsMNIFcTTR5aWnFLTo0mDjBT5phAx9HHOxEhbKEdrxdQUrAOEYzzqQkQ9
E4BXpPcOgT6KByNmUobjSKiw6uRiolrOEloJmCX4mf4G1isUgH5BnCnsMB/aocrA6SProUdqaBty
W2KmeaY4MjATEQ9kes/1+6EP3+08mr/lPtRo4Yq1j2g3S1PegjTUOr/tM4VwXPsxf6Z3IWVhnuAv
53nWdyeS85SOgcL3rmkr6iSnbF3ha6czidywMkKVm4IKyul80j7Is4fc0PkM5xNEA803g84rb8xA
9QyhTlQMbD2Lxjb/3w8VH7lXeguF3LuWmMow1Zzsgq+qW99ixbzt/BSpYtWkHSNiDbYBQtxhgb0j
el0eb+uwvE69elqFqou143lYwlAd5yF2Gsu8wQLD64zFBoPmJ+Q2E4kS5INjBpKQxrxdatfa9XpS
P6ozc5pMoqE5a+7zsHV7vKrvyxQpmdVFn7OBtIXSDqsu1yatLJ4hCel4wPL1cKnyb/f4HwxnbsmJ
ySCGZdkMIBxhk8lZkglGYuux6rcivjsEPIt0bsNrDotGWMN2jGUO0+vIl9e4H5Cw9Ujc7X0i2O0t
TcnE2OSl7w/3ZYhEN3HnGvtGXy1/FT3D0MG8bNjER5x2x2p6KoUgrIaVFeCNnME4rL6mHGp2nrbk
HMf+l0egTagOyYayCkmXyuiW700gZ7ok1SpdpzTNMrsufyLNiMsvAPKUJGM5nbIQiRnC9fxIjhMR
sGAbpuwbB/PIhw+rN7ZJplWxXQwGhL++Sn4crUiC6qPXD+mJxHLOwEIG9kQmaWkxxYxFxO485Glu
zleOG4GMxGtSrHQ68nXvt37HWaHPmQPBZvaa3K59DHafY2rEiKSMeSr0RXaPmRuuRMZxhrliJWSY
Nnng5eAJYlQWMPb8fXncqYeKK7DgbCf75IpOIzPo8Sftx8O4N4TbG2vAR5COmhBqk+F2pgCW3N41
I3PKdMmkuxs/9ZY4cn91bVEcYCnNaDAe8nlaig5w1W8OFZGqe+gJuKy+MGeOB7fXySknt6th7wrH
PM5um0E7lo5ZLjj5F3ocTVanoIKgJNh664E8DHZsoq+cvKthRfvD2sUP8SFnY4PR1oKJFtj+s1zI
a4KCQxhzBCToYAiySTet57twsA62QqSvNYlqNELwNAUzJ83YmqW8D6EbKFzxwjpmgORoG1dxKFe1
PCEX93K08YocdljrN9IN9W7kc+VvHVEN5M/mcBNqV9JzytNgHHKM4jTIswXL7kJAePGMbZwlf3+e
sX+esetska+3++q//lO9dJw4S9fblr3v0gPZuA3BrzTuFUHekzST2vQSKBO94guHPPn4OwDAz8PL
z8PLz8PLz8PLz8NL+/8Qpl58O6S8b9CTGdDPji5nlR21l6EJKM03UANy0sPQJia+0AR46T3OAEJ/
03tcPoSdlQp+HsJ+HsJ+HsKIu34ewv75h7CLUfRZoerviqLtC/b4vEVDQf0y67dUSpCzPtU9dkNZ
OEfLbi4LqxI5Rv3RJVlBddc81RB3nE1t8sadZ/gadQwI2v2OPIzMb3/LGoHTc7znV5mXTcRr3neV
l/tuRHqbfknfDNF/on4Cdg7QI1qVwN9kQkbmPL7lWcfyfHwJ93XxTs9qHX/dO71Y/jpV0t+djP5N
y1/qie3ydwGPBRk6ZNyKaZxDyA9lo0HKtpeLn2wd+TqZc7u7e7k7iq8kVXNQEHf8YueRTR8DEzzw
VZepdZnvIw817LyvV507L3hqJUiq3/TcOVCC0Xa+nVehs9jfawt9pk/R7bhB+IiENuKtnk25qiK1
5C4Wi+eUUuGCrGbqLkhFQUw9UoZgUkddiAwIqf46gKnNjQNV5MMjYFa4A4GEtByu48Dl1Y3bjR5T
116+vV3H7jVlAK61572sveUbNQCde0BdlFz9UdxJAEgvGN+NSXxPkOoULy8bAfaDyh/Z/7vSu6O0
QV7QlDcMhBNUCMy7jAiPyLtf3jEWpzHiL+8DvvAMCSpYvnwO9vg4i/5uZs7O9uk66SdOUhtgleXH
mJKP+HLwWy93H2w3uKER575xI/eqdW9Ovewh4GXXn7jgXyYgaG7pkfEjd+UhU+3Ksl1DcSVADpkk
35rCBPeyIed69wLU5ngatTewLxv/7XgBbnoqoX62xs6C6lY/9sxWox5gfdk9rF6BWYeHkX29frKW
ylJbtovKh2G1jT0NiKUlFNSd4dqEunTqXNMcaGhQhshumvZr/mxR5IPxR/Q2AnmUKBE0DmpLy28O
bvP4+Qyc0a5+6+8BUPU/e+MsUO/Xld3sVuyN4wwNxo33KkugmXhWqRl5kbueIid6mwXkdP2el1wn
1/FUc2Xlbk1FSOa0JT7482s6Ndh9NpZnYf2+jAw92cnaChUqQ1CJohSiB7DFg+OS9TwAMW41OGFN
BNzAe9XPQQKp94dgBHaJjikqm1QBq1NRRmfNb7hUMDHUiCBoC9MpNSOipm1oPtKiemEpwAX00QHr
3ZieefbNNj5J2kh70wQO1yuLtNQNphLyg/YzP3+rD20BLh386ErClxoqcas7aj/g0fZziUarblO+
y/K2LDKvKD/LcrqEM8nytwTZy/W+FhnV97CEcdDw9GV0U/bHheEVursl8YyWLPDrigpm5a0nLVm6
J8jp/YGE/Dhih7un8MssOhROK+p+TXAqp5GEllecDtsTLKnvJeDXjLnEKzQ+0s+ECFsKxW+78DB+
eVn5b2+3k9csvFpsE3e7ddl/2Ki1xxeEoN3rt74HDy+58W85b+n3ZV3mQOabujWFgnog/y+rQDJX
TnmR5Hp5qidTsv07l5d21iJRG9v16qiz5DNXOWEQ6NcdyOE93OoDhGSpnq3dWMArLTC8oxEW43on
IIUUt4p7m3m3t9c5RY7THWITly8vW3rvpI38fB98HCH+to5ODZrv/LvSbtfwtHKhxVU6NyyiLpBm
YRPmEgUWQnntdRPt/sKbXvKWp47Ad+/601v+o7zlxfVwVrX5Q9bDJWOsnSX7/3m75ZLZPSED3y3c
n2b3X8vsnkVI/2Je/VKgdCKKeLe6/hGB0qWgU2oSvS+N/asEnZfCfu0sQPrXDfttmU34Xahqo8cL
o5hJHH1mHc28gG80JVR1ll8akDvzvB0M59vraqoOAHl7ryAp/NR9TaYRkRzYA6++BUYv1iPCi0E2
AtvjAvbhePfcCjOswJLBWRVaQTfNycRsXIB6zTQ54Sq2QnYZxLd9Iu91IuLlLsy37mZZFu4y5aRH
s+aFUPbi7Z2dz/5it2d9WFp2FGSzUPay6eP9fv84yLus9zLAUo5ie1MDkTHube9BQrckFrb1CMZF
ecPxgwNIMkjG1gkrWoh6KnGgm0C2iTSw17h7RPcQCpS4Pdk84G3mgKyCbNrnyC8hRzUVcgm4BMoj
dOY0Em0Y0UGABvPBCk016Nf+54HcxZs7ixb+Ujenf4j8fjdzZ/vuqCTRVjMa+Dpskh3j5R15jbsH
ztFg7xSyIGG4QPwKxNEpO7kIF8sd7TKq4Dxy4Tgh3dbvLMC7KznbIsUKJqPU5ErmwXB0/fkcXrzN
M5/5J96mKUf0s/s8SxSYer62akQHAYtKLGky60jSBGus11eZfPk6nGnu0+MkjOgfXY+GM1I2sNPw
yPwrYEeelgtyaDKtcPS/6GE1NIJsoU2sgTV2Bkgt7d188PnoySv67IrPvGO3QjfLabliuG2DMQm9
z/+88eEx/93Mn3mxPRJ7uWZjPco+ZFBuchTJ3VfZTKZODKHwfQsC0xxIhKZEoqeeOgjUsYSNyxN8
HMTeVZUJ/a2kK5+MxWGiCxXjsHJ1kV51fukCTnObg7+6+vzCL4xL//z821pKL+4Yl2z5SOvY8tIB
+2Ov8dvA9M9S8LuijfcwXRvheE8XcQcqFLYskZPbI4Xac2/kyug4e38lrxoM3ZBONlj8XTP4iq6Y
+8q/1wVcN7el+/jf7H3ZjuQ6kuWvFOZdBVLUQgHdDYwk32Lx2DIjI/NFiFxCK0mJEiVRXz9Hcavn
ZnllhE9d3EF1Ywb5kIjNJZLGY0aj2TktYlod4y3R0LZmCAucwi90fA9fiAanB+TxXkhMUJb3cmZ1
2ToL71hPdOIboIfgQDQGgwCqWLz8UxQ/dUgAr9niL9frd8a0W8tZ4eCHzdXndfGcnY7T9xfr3L6L
TmD8v/6+O9WX+Wf33TnzPQFcSAH+yeZ7Arr/Pc33BK7/b5nvGe8YnWDwP+UdzwHwqcrZfxkAdn89
K7iIConHwPx4gsCydqCrEkze7muB9iSoc4K4B8nGT8C65AEhykfgXYpeivWS6kznAiUrYPwjsP3+
8BN0bhYItDpsRn+tSLpjhY6iBb2wdnP9yux1IzZsL1Fsv5bzR2immkE2hTrPBx+NUF8v9UOuY97F
UECEKnPaoadrRXhwarD9mGafUZK+PR4JxuGmL1CeS8cdvyS4/oWaJbpyVMqSB2i9pvYw79ZWowoJ
+3JL9hAtinN0keCSZk20Vht3X+P8I7bVRqDEGj9E94eLANpNSeqmz2sc3eEH74MteDfPTM4J6tuu
BAtlhpVJQ3RSWzTTrIh/CRE0OAFwOOILAui//kJeu2nW3hp0G+M7Yfz0n7dYaxf2jN5ytl19hIrX
3oAvEf4SemmY6986cdZOxfXTvnQxfvbbv+J2/R3wB+NQ+AEtYCjiX8v8W1xm4Mpw4+JykKMjaklm
tHett+yg3Fq/Rrk/OpLQFh6iY2B8bbCAoCh+soFs1+636n16QeGgZvDRvD9lb/in383pxD+JnAoD
VROcoXBK6uKveXzokvsPkO1dQ8M+lul2/cZqI2IjD1++fLLpJ5aAua5F0PP8/B0MNvDhVfz97uWi
hNW3SQFjEOm5tT1r+GuE+1MG5/8lw/8lbRTnv6/iiVPtdCbHVmAVX8P5NVOx/lsXbQ3fqu2Hwwf0
EKGXCA3kr0F/ifX98PUrVM7ju5fHR1AP/PjBwf1U4zycHdYID/20VxcvLy/oJXzYJy8OrmPXxb1w
43U/Jw9o0SvRotOiD0/u0OC23tdWFw/FxsZnMO/s6E48+n+v0Z0HrRNf//9B6yxonYQl/zLQOhsp
nJwx/9RI4ZeBdkQJhaANddlrcuInvMyyoGzsDF8IL9Vju0PeHAAPqrslvngOtiRuLs5g9C8pZ/lP
jzwZbuk6Q1C5eGQR0u8z4WCl4BoCLMNXr0D76UjHnaioTutaiK1cwJHqUVCNejVklrynaQLRfidk
DxHT9laM7te26JJRWr3zw7qPo2kk5974lwHD72/snYRyoqpraAQCOMFEMqIPFyU5UCk8sNheIz8I
Bbtx34IG5OPzWpRwcczBz3/GA79m+f8hoPvpFU4COqFDzwYeXgEH6xWi7/PN2oW+0tk18UoLs/YN
5qgTukN09fDSoBbi/RjAXaOi997gJGoSs+nrosMbXK+n4+931ysh4s0WnH6Qa46vPl5U8d2ZR56b
99Ow48+f91cm8/dGfRJP9K0ZJsfBqOm2QySHurAuQe4LqY4OZQXdbsF+WYkRwOQzxlN6RB/fGhqK
+A7KieiZRoGE3WNJ1ujXR9ofWQ4UKb08vj9Tv8a6n8zjxLXPfHQcV+I1H+Gtv64RJqIyhJ1Iaawh
7VO6GxPwEbXx7Uqy+M0DsdBK27g76vUcsjZ27/cf1khgffVpzcckaER/fHx5eHn/Tc8a8rrmPwHO
n2/IZ5f0xJP+i5b0HEy+Kvv+NFH/epg8t1tPcF3kNZvqFjYo4uvbqzN53jMfflrb/M99+KvQxDu7
/LU+4qe5rmbmk2yCS8Ju6bGBKWhKQEyS1NfVpyG+Wrvgy6Q5KpRUGVCOgV8DdF9tfAQ5w1rx9H29
cfi8eX+nnNvTp5W//7o9Tc8EEack8n9GEHHGG71O3k8r9id4o7NGcoKxYimDsNWrkZAEVGI5CnkR
LcED9MlKfbv6BCf+Mqc48+98FNFZJEDqbXZELeIOtYwP6M1PzkQmZ9/pFE3/K7zTCb7+mZvpn9LB
/J+mH/RzUz7Lv8RG/3g2f1Evf3kYnoeyH8pv/b/9ndblf/z9l/1vX6P3Ln0env/ui40cysHemR/a
3v/oTTP8x799e+3SW3/z//SHf/nx+ikfbPvj3//HN2XksH5aXioJrcrXHx2+o0l7vcZ5W/vy9rnG
UJ7/8U9+U7sM/b8y7lIKJmsUMoSBD2P5Te0yIH9FXmCVrgwjVNa7q8rp3+QuGSQyCW7NQ//1L9Z6
q7+pXbrsryFhbgDxTO5FAcEVwH+O/PY3bMWk/TYTf/v6535FSry/h3jHRabUCxk9FfXNI76QfFTB
xlUTz67yPuhBPccrFFGbweRhXGoR3Je5qXHrFiioNErFZtXuUO5vxiVu7RLWc5zpyoKOZ5zdOa48
WhxKE9oXW8oQibc5qNM8j8xhVINrt4Xv1EPaWtnW0HdcApDJKMPvHH9yZCIcU4ZxFrTiUS1VwDfR
VM4o01jGDCXaRmZf/dG2IJ6o6+njTNo6v7YDDVGDzzscRSz0cu8nOy7hi1uLDCxYTVXrC6nEdGOJ
CrxjVdQ8uMoHaO5eLX4w8MvakUV+m0WLlo+hFuF0aadKKYRi1AcrZsy1blFhICBqcRVCMlsum4YO
HBxolVlQxD8oSjaCNdmwV2Sqy52agrz71FvXIjdoeYMKh15n+cfR5d2tUMUU3SzcbyAeyQJZXuBg
VZGjrDRlSdTmpbhyIMsx3fq6kzOLC1J3PrCOqsh0cRNgOqBP1rDxyuhoLr9M1KXtIbcQJEepAwl0
eecwNjVXhbsYqFFSQ0J1ZzyTt9ciolBEBsnmNNI7bYjsD4J4OY/FrHj/WOnGgqCMmYqhjUNnDah2
ilz5XwbpTB3YzisDAei0J2HPeZKzup+QlzWijr5NbZfRl9A0uvvAwkEOV23jT/LG8UInutSTE4kb
w5cRC8DHOoMrL8koX4UB7bK+ZOgJkYRhURYfxsr46iavfF55iddNy9zGYqBquKpnGfDH2tWhSnAi
WrJiXxHMcpR7JUqsiyVTkHVDI9Z9bnw63QxCtNV1KIsRmnBikv33SE2ZNpuhk0x9YbrrLz235wO6
O3pUH5E4cubxQWYVBxV7mTf0Q5MVzE1blfNU9y2pUmcRFKvuewS0NBI65AlZpmpJx0IMxy50u2MO
iUAVy1xEnzOPt/kF9BK1h3x+lusFA3IqxC1Z5ynIG4l1clBmFNiFQt150qCDqf3yE1mU6ncsEs6F
qLV2NoEuBEj1wCd9SztBDwMfGS4HhKrcmFphwq1iec3jyHMINFW7hoybyPMzZMjHZtBxswT8syjl
ZGOe8xwiqo7mSd0TveOZcrcZoeHnXlkSD61eVCKLoWxSL5tweU65aFH/PrGnSQcWdN9+29abOS85
MuRDlZtdC9nE7+UwOk8yqIKHUEcKzrmsliz1Qy9Xe9W1K62nXvKYjH70gVm/T2UUTGD1yQO/OM55
5GwdDliAbF/Xf+46Ch4lUxTPbk3xVnXtqDZppmBihyHKSnXfOmWDIi1qxJgujeiimLYi0ned5fVd
o3JkAvSU0ds5qzmoVStCwDbb8Oo5y4Q6qGhp77LWyeje+k4G/k3Z3zd9F+xtmIdtOrNw0ltHSNtu
B03ttBncCSrShC/wRrlk5JoUtSogQDV01WUuDFS2lMnMdJBVrRKdOY3csyWT/YYqZvvrinYHySf9
gy45ZkfkVdo7Yw41QtqxQ63o8CgLD79eh7YbkmqcwjshawohQs8ysuUaMlT7nE7RV1H5lO3qWRUv
llBVPeqIiIs66ASYmoYsuCsnxpqjb4A2acZy95L1fgSZ87q2X2crjqRcqJs2eqqueTCOEBMe/WxK
KBDFj/3Oi4rY7Z3iR6X96Bg69VF1sxIPxh/pTa8VpEh64RsZy3587CrH+6wHz7lgTBA3aQCqCMNs
7kM2p8xCvg1lpbbFjG3ceeWU+HV16QtWIW1TDmyOu4kPYLR3CPQsg542YYKtnYdXoSJ0eYSJLP1X
KLo39aGYHP9qcJwuf8ikQSuE5bkcfvSLHtDgMBQReI78KXwuqVESWma6BIFk0Q/8zkg/jw5zP9BP
eWDnPPWIxd+oEDrhyeqeoSumC8fELXbDmLiTgDP0dY7MTkiFn/hmKnQaZi4lMZ0Xmid2aRkIdP0M
OvJ9HbIp7gau/LTlqp7uwcLi4k5uabJr1vjQDJmHUuMqcAjNkIq2yexN6+F1UiVcjz66xFR2C5Mb
YQ4iKthlKRaNJrOgC8YrEcEgfvCiddFIWkiOEsY2qKuYeaSZUp9WfZ1muTtdOcHiqH3X1xC4lLLQ
cxo2pTdt64pcLgHGHaPkwqtSm40Bh9ifw3NwcPmFs9WktB8HXcvHwYlKLy2KVpsDHQkPk6l2C7Zt
TalNnHdZ22+coitu5BwacujbtmFPngrBS5ib6amymQWuECm7dOjKQSS+HQOy0ZPi3S7kvk2HxrTy
4DcCUs4k971lW7ZqqGLrsrq6s1mpb8Roe7VxBlvOlwGaDrPEll19oH5ft3vVtvkY+9Aglx+qLjd3
c1+oaEtooyHJGVDSQ9UurCHSOaP+cGu8KgIF41rVcDcQI/yLzBR+noxz25vrYdEZOLD6HLrwbVc4
wZa13eLGkMVxXVC1UT+fDpTIEMyWA5KR8ewuMy5VeDB0RzYWBhSGg2D5Xi21g8rSMirCiyGE74s7
qOiZF+s2fhR7sAS7GZseC9ZnE2/SrstdkpQUfkrCpIj+xIvM6dOO8gxkiHkwU7zQ3H8gtYJ++FIs
7Epz4Y975mfj98lw6WyVlxFQuNW6M5dB2EVH7gBydo4PR75rVO/bD5HWjR8r151IIvPBituuGNlT
67duFXvWUfCGUeZ0CaflBPJmz1XQOu3dOYQq+RzSLcsijx5mN2+ilHGS5/e57hCxiMhfcGkrTL4X
kjouZkC4w5FjtURaTFMWQcI1op9M6MxY6aYMarl3DDElYAExUhL5pWDHJsw8MG2WfcVi8P3VN6M7
hKhK8kgZQJPQjezej4q6uewKTj+0ARvDBPGi3IUu5TfVbMmQVkFb9vcL1dM93pt8ZTyzAmOWsjyQ
pS8QxA2Wj9+W0XJ3I+eCTvEshsmmVVj24WOu+0DvA6x+HSYaalH5VyOGcNhCOtERcT7L6IPP1Vxt
eFjAmJ3C68vEOgOR21wSXqcGCGQvnUkZnXionIRKh6lakJUPnFyVuZxHRFp9Iy9xkp0/scpw3Nm3
JsDBtR3mcVOF7fwcIYtIizgvp0nu+7Ep3H3fDBL8jrrmKsa7jih3DbFhN5UwZtkY1jnNTeGO9fyg
zGzl5WILSBS6s63FYZ7B9p7qsOnzNJvpwgE/EL1PFhp03r6cXI7O9NEt+stoGOywp0vgN1Dydcf8
EWvO/EsP8bD+0Uo5ujtoUS7dc+0GTQQZe5rPt9YvLL1jo2OKjRmqjKeyImIbeCF9Ui4djgVjVZ+6
tDM+IlMxFDvBcD5KG6/LIH8hlTH7tp8rlnKvks4hKrIuvEPQw0wC4dJSf+RiadvrukDIENNRzlek
LwbI6eCTj9C2RDAjRMGaj5XrC3NVST+MnpzG99TT6AoS3NB5mPjeUs4+jGjRbGFnTXujRu2Xez2U
BTRcpEehsmaqSG5mE0k3gW4HiX4wRrRRcQkFog3S/8a5csIgGy68ti85lIa7psWOaSHa1lV+tJRx
6HVNeAGrjzD/xHecm5JkmXM7B9E4xVXmYAdhsasiaDYywjptmSV2gvPJhRfTYDC4oy88/cEbmgBG
FxTLrD63ylTTt0gBFL4NdUaX79EIy+1fXBcbFdR7Imw0jkPQC0XDZQM/EttQzWzTdyEQrSyj6dLU
PVxPM+cNFOZ0joNUXg7lsycCUCzPuueb2WlzgtLrMMQOiCc25VuEDr1rU+bgf7QNDrWZ5svMmzpl
b+k4OIVNopHVI9hMUcUnsaiGMzepEKCr1K16RMpDYV1wy5reiTYSsmd1ysra4u6ISRf1JkGXt0CF
mYFzGAe7x7GOcvTr9qOXiTB1WUUGFQdhlrU05mNjvSfqVgzMBplCTOQVTZnfjHRi+Q/AbCfTKYIt
bQvThfzA/bFlMvajWUefo0K7/b0pcBq9lypsmwS1QTJHRJubMhUNA/iFwFEwzFKal1Gc2YEt11jW
oLxcCid6cGVQgqpyZGN34/Togk9HIEx1oVQ3PSysqYbbVprCu2vLepxxVdbW5IfxmUc3OMb7Yt9N
NTTcNMK78aG3PYH7WoRoLmw/ZeOu6Cn7pPTivriDnkg8qXx+Jk5IH7jJTRuXTtvruMgNA42yMl57
GU5T+UNKm/Vt3LtCjAgXVQ0rpP1c19upISFam30osOd9exSISfbYhOapIE0Gye/RQLQ0WPhLRUIc
jQLShKCA7dUMGa26DJvrAavSorqoQ+UJqjMHoaDFVE0MK2EW/7biWatju3hQJcLyplM/eGPq+p17
G0SDKy8ZzVpoXwm4tzhvpK/j0WkM+pp1D6dXqTxC4X9HDOhGW3j9bzPNJVQmXPC9JlIXNMLearDD
2laPLeIUsqC122/8GzeCQvGt31quEtawSiYLDmQgcFuGvrhc5tLvgW9NASUl7UvoAOCsMxyYHZxr
a0xexS6TE7/qPcSGbewoVvZx77XBJ7/p+Xc2O2T4TGjfQ9opdEZ/21ee6WNX+RmGMEv/pvHrfCqS
YPT4HT6i869G7nAwWQpK0eHrO3JEYCW6qt6TYBIs7gxXAUta4dNHSpDlgFC69R9qGiIDoH2Yd9LM
geIH+JuhOHh+wQ5q6FSwE6ZmEXIHQSYS4nS6vJ4sYG5T63HOYi9oCbqQMzXhxlMgLrvUVC5Naimi
1ATHCX4/FV0EzfZo4jJpeV8+BQjIDoPKtJvkroDSmOEVBNPbqPjQ5V3wqTZhDb5qUpfPaFlfHngo
JV5ygkPn2npRPBYsug3GrPwSEtNQCN/V8oCH2FtmmbMBsNZ3dV4NOAUM8yQSk/F+5+fzQA6isqLY
eBymkbS1360my/1+uyAMAOU1w0EZfs6A53PKAJkXDiLG4iEfnVB9aesWYY7bM+W9OB3Piwfh9QWY
kCm8FHIDnAdJmSGpc6yjobnqrU82lXFy8NtiOsDsraua33tNR6DF4bhA3QxeSxroLbp+lmpTOx1q
x3yHIm3jNCgMn5GxSJa5ECD/xUk89st5U0fq6Pqh/Ti5tdnnDSf2csiV1N/6mWRwFmIY8gvH9mIG
FwsvWTTGVcW825ngNJZEdSe6GFk4x7llnS2uB1ZwkuRDGx4WPjvZoUdI7UHEOMvLjyJfJnOb8dJz
EaPScU5Mmed3SBcKu4l6I45+PzKo0TeZstdzF5ID66bu0mauZ5JxlF2T+Bkc6RBFXX0rPY9/paKB
jnIdIjKJlV9GDyzg9UWesbaNPTNqRJljOT/iBCSn2HG0XWK2VGq4dHQYtMmsJ/uJqGk6ZI5eWNxE
WXVsRyVeGhqGncSZlwItMtss4lKMSzNfjppHVWwWaubE1nMlU182jhsbH2u241Uz9kXsS7/MHkI/
b/mlUznlRdPWzYRTbz07F25mTIvZDIcfknd1HvtmKMDAvXi223lGsM+GzzOIb8s+uyndyb3ysujO
mCLqEFVPfE4Bm8t1z8rWvWqkJ380fRDeceRWP1tekvpCFrTJ9po2xN8hcWrNbmGVBulBN5X3vs/Y
HcRxClSiZ6H9TJo5fHLlJC/qgckNkZAgKHCu9+W3iWFLxF7fT08EWbU46xmitSFjQE5FjnkWBTcM
uVaQ/valxWEA4dNjQZf50MF33nE79M5BBDPScU2QTXde5C4XYx/6ZWyzqLnI2923dpnQCRVolGWQ
CVcdA1iimyRYs44FrfIHt8mLJ8phXCUH92gye77ZKVVWdaJLJI+SQdRYiioo2dHmjXsM8sU+Z0go
fRSosrixbTTQfSTpY0QgHTfpFz8fPyxNQ5HEHHJQAftLDd6Uzi8u/a4oDlgYJ277IMCObyaBw12v
J4jpFZH/MXOWGToyCJ51Yhz0JMZrPueFLaMKsRsY8p2V10f3EVnoTRkZfuOwSvTwOjZHOQzMFvu0
t81dRaZ53OK87UFYprTI8Y3E6z4zEiDdEGaMIRMsnDsaOcOBMjJA7jyb5DfPX+wPbscWxY6O9Tu4
BMFfpJTqu+ePFf406EZoeQJ3s7iUSAMj61WAlTtHMnTTRpP53LlSuPEkmYsMmtZDlqoorHTs5n6G
WhBq5yszz2WV+MgFf0CqnoGHfHRkfoOKjekL0lGt3I5Bx39gY7n7IFiO0mHiGFW0vmaLHus4aJm5
6YIovwZch19rEWbB1U83Eb/I76+Xv7/fsP6e3D+pn5gol3B8qt1YQTcZ0MhU0A4Mp7i3T7bbWv0U
Qlb4/WethV2/etZJuYjbIIGIvFq7qd1F75qlzBJJFiw8Xe5w+EpqN0QyXkdnhrbe+/3qcScFMQ2w
yNR0hl6ArK/ajm0yciWy+UwRDF3f+lcff1LxUxYTnMmAjy96hWOpmVMEcDcRCw9d6UB9JMtTQSdQ
q6N6CjNqLk2ZPZaB/80OZ3ge3xrgSdlTEQ7EUf3SbrKw7xIv4yBjr3Jvw0y+e3/FXtmZfjHIV6Kv
n65x+zDrVN227UZ4azTXZCCyLwmqz4dBsWRSmm/p5LnbMQPXCenyKPZV/t0UmIBiokFcRkzvardl
8+b9N3rDhsKTosHMRqXs3a7dIN/yIobgAWdRZJEi9bEsvAuncXDmsGeW+I35DU8uSu1iferWeFYI
45zhBmribnFK+fL+UN64VwtP7oaXcaLl3PXtZsEVTNOSXTEjjAzvW90f3n/Cqyj3r5ZvHdlPy6ei
qvdqH7Q0Y4vkje5204qGiAimAC7XOonLQDS0eAmOM/GZZ672/6tnniLKMIZ1zhALjf0FUWKHlO2+
9Qnw8NHpX2xXbInAipVt6p3TLXtrL4YnyCJ5i5Pi2M+bkLqxdCA4wh3kCq+zuUlVuevkluPQWvuP
bbsjxVcxnLGQt5bwBGIoIrc2qvW86epBXBauhbZCOa0Jm2q5N646uw/XLf2rST0Bm0Bbx8U+xIMK
qJHQOsVAPHFtI3nv9GMc9TZpaYuLxjNVhW8N7ARaxoWWjI5q3khs9qUotoMbHKYZbkHOZx7xhud5
ZRL5yTYbr2Y4W5t5o4jckxJsRVGQYqUALBsZgECqf5Hi5oxR/n0lzP92c8EJbOS13zq0FPMmcOgF
HrI+c87GTVjqx2agiVeTeOm2QVXd4j+ib2ArSDSt7+Nk6nKJ9Jnt8daoTzBlrlTYhzlepFQhcqvT
Ne7oUjzMVV9wKG9alXj+Gf/31qNO8MWTczD0fTNvXJ4nA27ypPt1RDZROfMmAwYsjMTIX56Z4Tcs
5rUT/qflLHBOIMatoUvkfIqIc2gDcKX1F9aB3APOvjibIm14HfUv7QLZRmD2XCwbxz6XxWc+n5nc
N5xDcAI9yBkJXnewWuTZNyWSotJ/AtHyLncfguAbzpxnnNArR8YvtmNwgjeofh6zQktgnACwzfay
xjnIl8MYF2r6NtFDxJrPI9ni+atlh8gqGmweL9cXKmp3YkLpWoUsP042q3kpjZsNTFI3+UeD2y6n
8C94hE4MqpNBfXc06pcafaYhg74B0MEJaDWZv3Q67/DyiKVjFwJYAjpMfnnF6HJE3Qtux0kMK5x1
kK4b8X0DcddF+NWcnUBYziMch1cI08v4MQyWzcJgHnw+KC/auDTbUvsYTm2aYxYHiLtV8pNnkBQB
0PlXoa3SNQlb9WBhnLudptWeFkPsqS+EhGkffn7/LU960H4HihPgiwxhTcGr38wYADBkX8N+J6FY
slryarPYMmphyYDMmbWPc4m8znAXThdnrZiuC/GLmfLXDf3zVnK7YuoIttLSXzcdKmCQ2O/VMcKe
xXiBTwX7gpRArBeyDR15xqjffOwJRjbdUmhk8+eNI3ADSlDOj/G3QCnFb4GIAwwTU6Hlts9wcVdP
389M+Rv26J9AYlX7snPYMG9mWt714hP1Ja7yt1MbPDB9XQia1A2PkcBNeX222fANqFhrrX6eY90I
ty0poMIJnW1XHb1ySEtsYtSofO6p3evgGYGDb8ukQlYL6U25wchbE16Vhlz4Y4DqjUYl593hG9vD
PwnVQjJopEzhGIaCRJt8MkjTObK8PTPJb8DzaT1mQ3TZyeVvDjBnX1XmxYEOj7a6hmkZJq7ZdD1N
u2DYsppusOX4RI9wTFZP+/ff4a1XOAHNwFZd1pBs3hTuD0/Ud8Ei9llWboIiff8B61T9at+cAJtL
gqJD7RMaMZH6S7owelGq3cOU3v/4t6LM0yrkYnQdSTpELLCEkLyMIdSg1Bf48NB4KbblhHKfIHv1
4FMEJ0fO7My3bPUEk4raSn82ucUhLBqTLrAfhix/5gX52Np8W9nu2WVed8aHvrFKr/3eP4GPGwhj
cdFhN7g1Rx0ePy5TlMcD4zdI9J55xhu2flo6X+HeWvDeB8Ap/yMJqvuzYcgbMc9rb8FPb29bJcOB
4yAgGLtqa2+LGboQQ3W1xq/WjNsgrx8A1mcsYl2BX1jca8nkT4/rK85sY/E4L1RHbVGtMjwKdVEB
r4CYMAl/Mc9/eHAnEDGQQDTdBKBcTzkj4omK8m2GwCqrX34725y19TdMzltX7qeBuZXboA4DA5ta
neISeOOy8gbYkM/Vljf6O+Li96fwjcD8VAQrbwq/kRJj6oLq64r8Kwzppzr3Lkd6xtzewIVTmcC+
p4MaAzxjItC7k2ITLn6CJOzu/SG8Zc0ngU2Ba2hdzQv6wYX6rNzsFifM9z/5rRc/2fgj6VngWYsj
Umm/Ne3yWTXhUzj239//+De2OjuJM7IQ1QOjy+YNSkG/BzY/Rrw74HobtxQoWn3/GW8M4bR/EUlk
O4dlAMx0ZoMLqVCjLKy7G+bD+5//xoY/FaWntbRKhROChxFXT2Q72fYyX+5cBS3ENUYs787GZW9N
1/r9n/YEimsq6lWA/6oOLqgH9IUPXUj+EdniPxibs5MtXmczd0zUQvnTI8l6qJhxLGC8iNet0SMC
Q3lrAkDR7e4srLwV+J3y53WM1R4fcGcUZnq/ojwOagi719nUT77fbdbTMbGPvj0C0t5ft7fs4iQY
QLbG435U243R4Us1D+hsncWyRYD5/ue/gSvM/fvFGqltBx+ec4P89j3JCBiZy6SN7AVKnQ4Offhj
TznZ+gKV6bi0mOymxsG9a1Fvh1rX4+pnvG7ZR6pO/9hzToBAK7+z9WSgJBxYVCEW9MIU6otLhp1Z
xrs/OmmnlJDCQwVQVGE4moqjUeaou2zLPXFjnfJ6nP7Y0pwSZuLyR6GWb7SbaekQnUEiU5m90OpT
6/SPOftj2dVTqtCMt1mfIW+2CQJu/hdnV9obqa5tfxGSAQPma1VRU6bO0Emnv6AeMWDmyfDr7yJP
T8pxx2UputK9V9E5uDxt72Httf4vkp7c7cABcMmy0TCI5pl86xx/ZxKypI19r8YgKQjiBY+3qeOs
ESteYwawtl2k0acOwNrm8d72JFY+UsvGAeD5uC/t6aZi/bAhMYUvKiEQLvIvlwfSzUh5+HnldQGQ
a3NUBqO7sQp2dF3EPTlKpX0C4vx+jHx7NmSoNBbVUYxACPAMsChwbMM5vwvnDjV02Rxb1vwEdNKw
cprX+a1t+t0WSRoGgFch6mDJiEp43owbAlt6ebU0VsxR7j+dRGfF6AeICK/RAr+UXwEoBD7DsD66
/L3Kkj4JHxX+kMNKisdh/saQekjXCBxgrN3i4VhL+2tTf+5erk1G789YyT1gqSvshkRBECvVfUeU
HKIBAeVj6vAccb/tGmamebbt9fi925WuB8gYNWeY534fMHfPCLCYEBQGVqmhQCX03dbopWuO9Ft3
5LuxerS9Shcva9QO4KWs613Qd7dvGWYGkR2+bI2WTbdfb1mld0NVsxX0dRgi/PCsA7I0dvJcZMUW
hUeEA3N53+ZiY/RHdGuo2AS/c1gaNpgXgg6YTacajx6Alzh9WMllTaj74efen7fy4Lt5JcAlBvVS
wfzU05OXsGMpkLqk+SI3Y97NmyA0JmbWB/qDkOot+H43lEOnkrg1ToZbuCicIpQih2b0cR7oWmIF
RGyTcCEBslr6BycOwtcxQeNZPdnxg807a3v5ZusWV/Efhqr1RTpn8IlQOCr84Eu3IBUExNVgQxm4
kk9d+zKZamYaG/WWqX035wF2PKkFHDDBuz9h6rVbsQDkdHkmGiP7dlbffdz34nBIrGaOEqcuN21N
tix2Hocp2U4uNVxnzRUjiumwnAyFBYIxgNyO6hGCz/30c26qjYVI2Ef2207Tzx1FolgOwEqt2Bsx
1LohqCAWAgBD+HfCwjNoKn+92aEPTiFZ3cp3ixagYdGmvMTDnvHvTdh+m30BeBr4S9AguLOm7DyN
3fUog2gNAgoPEiHu9BONF9erU2aH6WOJrDb++aslKY+XN1JzSogSfyT+MLIQ3U9RQoa7BHdblM23
y5/WeMtEMSW08Ka6X8+IV1G0dob72IemnyyyzSjC6zVXeHkczXtJ1qm9W1ZXOLHPS4wzifh6Hn10
4i3Fw2cD/TfysXeflzPz7CBZnRff/sVGdg122Cs6+j8u/3qNTSCKTQBGfmQigLe3AP68H9N6OLq0
g40CQPqGlxUQfe7as1CNw8YWjffJE684GQAX9yPPV0gf7attyMsb+GbnriiQLEHqZOPa/JP+DFHi
DKedhdVVCAAC1K8mZ9ilrffUwtRfXsCPzQRRuSKllZTV7GP7Qwvo9RC3iATVa5bDybCr89DLc1Gf
PjeUYib40tth6xFA6LKHtYxWLQJg7gMKd2cUlpfWVFheV+ZfQ4G27f+eaIAjy6X2F1i+TLg/0xGQ
ptY+rrj6PL7pgUIQ0ioACfX9jew6k1P78T0ioWIKAI5uaC2dOZqr9IbZzpF6/t1cGQ7cxy8GOPWV
OfUsrUiBr9ul8y2l8rHj41OcOgfjRf3YlK2t6f+xAxlN4eynWLU6RQNM5WWw3ZUhJtN9WwkqAtLJ
OaD4dsL7hzVdYlWhwUzqll0xABPJmrkIcH4dUm+bcDiXnnNr/OG6ZVfuedw7OVkWLDvhAt1xw3Wx
Yi/QS2VMV+hGUK53wBs2BrUFAxb3O1TaaOk/MnqyamE4ORoHmDDFEZiXTJJwQRsberBuZvEMt7ct
XvDfCPOb0okwmjHC1xSyCVPu+Jy2dUooplO49VPo8t3ULye7hz4mSY5rvd0iFADOcdqKEd2Yix28
XDYumnV8ozp89874Ph7+rLTxzqAxMSyzfe3F26pxd4IbzJduhPXv70aw2ip07dRDLAYQvFyRs01x
PfjA3calwcPV3BOV1kFywDWa1kUI5soeTSD+X3OBR2PomXK/gzyz3DprlqgSDIStoePv8tjK78ug
66+HuvlBam/ZxaD0MayXbkDl0nctcPvtggFdNCczRCPchmYdIBQJoMixbx+MMZ5uJMUGLIAjx4Gb
YGq5qI/+JLJNyme+jUuP7YqhzK6c1Gkjy0Ph/nOnTbELLbpZOp5nC3zRWu4y0AGehsFL9/Zi28cE
zTLR5XE01o0p1oGiVb6bhwpMtsDojQFoSGvrSJhtmMbHPiZRoaSVIGxC19MSZS0U8mR3Tfr8qoUT
sAFSNKI0Dw1ehuZgqxDRbArmbvSwQx5rrtAF9GLX7HB5iXRzWP/+7lqyzPWzvsG1jIFBX4PejKE2
mnZXPh58ZzFMQDeKcvmRr7IaHjD4LgCGMj87kLa8ktkNerDMgC2NhQmUR57XbgtfD3iWdgr3XZn+
tFrrlifeoSGj4TXQDaFYgX4YKjuZ0yVqivyZhCjEIhfih1bUdGhnvLwjujGUi499QCXGxjQyiMgA
is3zDZVDhjb8hZ/YMBkOr24Y5dY3dSXDlmMqE5X17TilzinMrBMCPfRz2wYjprmAgXLRfTE6aTri
oi9Wz7cVmW8sZvW7xeGG8pLGdgXKDc9JO/s5mgixAdlGWsvR859XwFeG6kUpyr0xlah7mlVwp4uG
xzmbYI+LDJQR8paiioRiUon29w6twCgtNQUyfqzdml1xzfKpGM8q7tKBzaDeWb/+Vr5CJh6gskX8
ydAMVwLmWSava2IMBRMbecDcyiMEA5cPomZtfcU0CGLT0gFLSoQqeVa+Lr0EAQzYL+LxWGXfcrSP
XB5HYxz89YS+M0EJHqA8JzWkkJBiHOcEFUJyP3NkA4bXwTGFNeu5/iCs8RXrkPKQ5o7XOlER7Oul
BcMFOUtpgULiLgMrhL9WuTy5z1Nv2yx/PVPe5S2x/dG4ismgRe0zvOROlOYxaBRoFLsEDfJ7PN91
fQLVTAROqFvglIh4BriSVhnooADW68Q5C/mNXeP6e+AAis1pVs3VV7GegdMODetRaeE8cyNCejSE
8/wwW0lwRYuhN6oYa5ZcMTGAPdM8CwsP2KtygBBxbG1CUF8dLh8b3fFUbMs4cjBEicRDcxSaT/1+
8cEy1EToehcbdDg9ZDF8i8E2HqD1ux9tpGJquMutzJ5TD29YvmsRyFD6Ipu94Pmum2+q8jW1vsr4
YTClUDW7pGImF9qGy0S4F9mTf5Zee+haeVMTZCAzy3DzdEOsS/vu5i1oAYazlXlR5vboLgjc/hot
v9MpSZP2SiLcv7xTGjOmwiHBGCbjNq68KLHL35lorvG+nbzw9+Wv6yI0FfgI/pNSLE7nRY0jDj21
ThKAZFoScKDkR7Y4P9DIGHlee0Ir25/LY67B3wdnQYU25sJCMLOe7Nj2tmmPQFBubbBn9dXNwGu8
PCfXIoZN0oAZoDT/313qEu6PEJzy0Ci8Zi+bo9feJKl3wGBjddthyIztc7mHstDenC9ev/7RFBU3
pJqWtitqjGoDFAjunqcxvnfossvkvvW+YWw5Q1mjv82657XBjvl8a5kS/LrlVQxHGE7ocxOWFxV1
dzVl/qZGw3Y/HYpy+jYu/YG5RbodwARzeTd110CxJGCr8xlHuBh57RG998+F9LZxM1+nTfDJEVTb
MYGsKB4woZY0VxLNZ0LmP1iYIpe3uzwHjTVUQY5ujRbtsYphnZYZoigUOGpiXTkL+mWX4txyGW6G
+P7yWJr7rIIdZ7cIR5D+0ahMQTfGRrCnk/G1MTGQa06eini0yn5pgLGiEZqXv04e/Z3GzLRMOmOh
4huXaQIv1fr2uQkIiMKfQ/WQF9fT9CicfDcjOqmHKfJLg+XTnCyqOB12tvDcX0ofHUEOg/+b3EiR
vNRuB46AT26GYh18Xwyw1BjCtopnJ6RfRQ6J808+Qv+AGanV0EUWfgQagRHEZ+i7aRsA6G1n+j6B
zMpg43QnSrnw7thZ6LnEJOK6F9skqE7UYvM2a4roc0dWueLgkEnBUgTGT+ZLcJCFV6nbgLRpMfgi
un1W7rcdg9jRsZgXOWKZd2RGATkJ0Bu4MpZtnEm4hvOki0JUgCP1nJHUGQbyHbCpjOF+PcZ8+h3U
GJGipxOAumwEeZO17FoTIlFjW1TEY+/aQyYTD36c1e9Bv3eWi9gTQHc6dJBWC72FG3R5m3TXUwU/
OqBoa4GmGqNE/EXDgs/ip6Smmwlv0ARiKID1QA63c0AednlAzca9sR2/84BmXpdgcitGdKz+rBv/
PgD/G2kep9JwOxVN5f/vvgHtzX8f78JKUrvJwzECDehxRlTfW6BXuAbnZRSm2SZDeoJVUHvNHhbk
qGIOHiXbdY4I4hDzrenLtaNKVuVDmyS7JBhOXnHjJ+0J/UQpt7+G+HebvFzhWaNfvoaA7ddeF5XV
GX+hI4QikKb2Uus7Qb8fUBUMX8zEchVmQxRwwyR1MY4Kt3ShqOH3NSCxnp8nyyYEZTGaSew0PBNK
u8eRCnITLBJ0t/a89Wcx3dhg1HkB69p01QxJ14DXDmQK+1G6dDjIsaxvJmfq7sB1gPC67Ul8QrsH
v58ntIcbAkLdzisWIQzAHL9w5AabpNxOI9tBbfUsy5fMmI7WxLVvUpDvzpY1pqUfSyTzCbeeKZgT
cs9+mFZmgGkEH8n0ePkIa4ZRIY5x61kVeq5pREFPhs7W+EuZiy8zL3fgNDsXluOaLue6NB+4hCrM
EdSwfl9AX+7N+PR8uAGdQtgdhNxnzD/CA22ycROkcgPm0ctz07wLKuRxyRfAclDLjxbSXgNJ/IP7
89VCqKGwplu69Wy826E5qT1WshzWtPDDjdskt14JlHLBqn1pLd/CyWBldNNQjEASUDkGYDFEwmj5
1Y3liWXgrBH1Jz+vuAAUXMlz35aIhD00w/bpcjNPqOKYrrdulZRIoKFuk+ds8SLi5V+4I58quTyK
qZvAiwmaFqMLq1slxQnIECLaIFzCOENyCvrghmUFEnmOYZU0QYWKbAxAVt2mHaYhAgC9xCEAcZgf
5MCcPHvisIQ8Qp/L546t4g5UabwE2YCZhHz8Mg6o3fj+NZPCcBE1C6XCGrmVx/4CMHgUkr81QF2H
eaT7xJ5Z9Kmfr0IZ+8HziyQdvQjMjtfxAuGBOL01ehO6X78es3eXDvSpTj6N+PVsruk9IKxi78zp
fAaVdP3t8gQ0fW1ERS369TDP1J08YJm+82lvcwJWbLoBqZS15fW5rWLYMGsLv6UoX5Fk+dwRs9cp
v59aClJDMF0in1LeLfmPwebH1SQW5HloBlAFBRujY67xyVT8Yp8I4BUphurOguyAOY0z74uzdKDW
fXDawvCy6/xNFbsIOmlwXK5Hbab93pNERECgHLqmjVau15GNt7wGYS+bX9JZ/DHOTnNGXMXkVH3f
SdteK7mB+1LxP6Rtr73aBDvTepmKpUEvct30BEUvVo3QsFr68FAV7t8C9Im7Jver3yN3hlPesv4q
9deW6cJETqSZ2FuO590JiaeOcRHgarUSKD+LiKfG56e27g1ejSZ2ftvHd99nNpj4ZI6sDQjjboo5
fJqMWRJNIzl5W81337ZR/k570eIsxPRH5RK5DQb/CnyB94XMr5fYO82u882pWvstMiFOGQHRdQDb
Omg84PnmZXsNIkHDHddcABWgCda1LndzhIydm/1sKCjYZDyDlrRYKdRQoW+Dr8beQY2vqCI07S4I
JI0RPfIQvIg8Cf+I3n2tl6+5A3j3ZZulG0MxiyB7nYGpcrwoCOLXYXF2QdVu69R9Nr7juhVTvJ2x
ccDNWyOMc4RzMyKcb3yIt8I1FQc/sXbGd1zz0KrQyySXYhgrzCRfrCue0Nd48LYAcMNBpHMMIB6I
oU35Cd1VVvGX3pLkiR8H8H1gh1wbRGRolCYxqB5y0BdmGzAx+iWIeE0DapwhFZCJNSQjTTAeuFae
SS1vJHe3iyNu67nbTSa8mnZaioWiS+A7RYc4P17x72DdrMr+SHDF8oxFQ1reAgG9Hdxs71R+a3C2
dcaeKCGRlSJl6IIzLprz+jQlw66FKMV+gozjzglBjLoEE4ir04ec2OBf98MrKpAMuHz8deuquEw5
WFCB48qQoPHsu7wMj3ChDhPgyjHotoy796H5dUIVrsmYqOVMhR8tYK+uhXMgc3MlmiC6PIkPbxg+
v/79nYVEjqyHLkPtRwl6CDZL+jWcSLklqfNYjv1zEECpBSyGl8f6cMEwlmIv0tQfiZvCJpEBIHiH
VbdvXiACAK/IQMNuysZ+eJsxjmI1YJEkeJ1RXZmqhwxZAzZDQgHkIWUnNnFVbZI+Oy7W6fKkPmZn
w2jrxr1bQY/1ZArX98tG39auGN0bcMA9If1TbFqr+gIU57BPc/K1C4aXkSTZxqr5jpP+Z+UV4Ccu
5NbwQ9Zz90+six+ixFTSsgPoguAuUOu5Ku4Q49pVfOL9i1xeXevZK8ufxnaeDx9tjKV4OwQwiZQt
eFgD6ldHx+3SfQtGmMsz0e2fYknGKpCWU6+vdtpf28J+9WzyRyb8ABbc+ZddN/nOnxx+5JT/vjzi
xwUrJ1ThSlZbOkFq4aGxAFcDjG0bu/dpQXYlWSMtlEl7kKch7MrJYYkN/RqaaarMdm0lxl5Wvhe5
KUTkhTsdgF58nn128svsxILitSydM2ULN6yrbtMUYznNLMu6bPKjIbCTaKUA7oVj6u//2P7jSCjm
cEKqBW3Ky5uhOiUJXa67MP0tKvZEpgyqb9S+A25311bZ396ubYO7rzGPKtaVEw/kWgPmZPPv9kwd
ZLL5dq6s2nCrPvRxnFCFt5LJZRVou/0I2u4HYCG2U5vdQBkq+qyBV3GsRVKmdtCnfuR61t2ITGja
oyUjy5POMAWN2WWKOayk0zvdwrFEC98ykj85HQchHzugnfAgTAVQ3UIpZhCl5KaKS7xTzkLRpdpY
ID9OTs3gBDtjUkpzY1REK2iChxDxiB9N7DZdfvSoWzdgSZWQQbICd3XYwDlrWDXNw8gUC9c1pIKb
PmDVUPuEDVjNaXA7Okm0mgcjzP8t0P7AajPF2ElqBcgT4/kY4m5HETQONAHTO6/sTTmJ9AippRjK
JaI6MCc/BhYUiJo8eJjSGaCgcha7ADIc26Aw0ThqjARTjYSExkYIEnS0bKMLiUJhBYUUE25Kd0gU
G+FZc1Gg+QiuaOKiECSd4b5eSri+1Er31Tgyw+ZpJqHCXHkFsQROUbyuax5sPbcrvgArHhvsqMbm
qJyhNfhy0dkCw5233hm39cmR+akAJ8Xlx0hzX1VQaDyMdEIeBrV9DlGcYQ42WfMCNQCBSBFCMCZe
Ut0arX9/57fUlS15Au2WyM5mbx+DF/huyCvv5+VJaHZaJQONZwki1QGTyKv4Fw2WO5nys4WTbTQ4
OscrUG5ODdWYKk3gfwPpvhuD4KcsSwjD0eRIJJxyCyVsz/sVdtAU4tADQfKnr8g1FhE6CwbnT2Mk
/gGLZnmB9AJm2awqDEPSH9ouucnE8AIgb7spYkduZWYbAg7dmiq3x4GOyLLU2LEhse8hnFRu8xjs
8UkhqqiaIRdyees0x1uFjTY1bbCwuQ/2gWJX282Og92oJ50B/6ox4ipCVEypNbkCt8fzBN3kvDrM
fNrldQNZCRwVe0TrAPoG6tmuDRdKN6H1or076ZklkA8sAZbxqfWU9e29SCF/6dVVtrm8YpqrpMJB
A1kHCXXXGwuOsO2qwQJu3+X18sc1u66iQPMiCebWw8fdEbKYdiaSc9eVyxaM18su8KAadnkc3SQU
ewAVlykUOa6Ty7zXsVwOddl9hiPbCVX0JhVLnJcQ04ig/wiJI8de5Wa/uOHD5V+uWyHFEGQSEjy+
RPbGCyD7NTrAf1VAs1nHzwEbMQHlURQSijcxFJGiduxvbKtGRxNPf7HY/zOEleGU6mah3G5uQTDh
LRwYwgJ8t8FDmluQnqI3xoBDM4IKz2QQeIUUG8G7NcS3yPBbSNSgniARcVzeCM0R8pRkQpO4kCcU
LjYCPWBhyuXGptXfy9/WvIqecoml0yQ+pN5QPaBIjjl50J/9dnkeE8h2Bc1Lwr3RcJt1waCKzuRN
7rjWgnViJIhQMIbfB+8PQia71UfrnFva3qz+ZgK76HifXLvVeL0zUoTWeTmAEy2yujk/Q0uR7SEB
a6Ku+ThR5oQqItMO0NSQBli+eYRIojgMJNuClOVLY/9BkhMlcWSeAV3YtM7wyQ1THGgOOlGQSWMV
kbg6OQ391mbhfQyF1MoezWUXzQus6r/PMm5ipwtpBDg4YtoFFCY+COaGhRzTANzK1cJuqRSmnl/d
cIohqNMhSaBIQqMkd91gU1Kn+1WHNmpZZZufa0hG3bg8rSO3722T06x5vjzFMEirhcALtDujcZof
OaSHICUKiJbp4OkCdxWH2SY2iOdtoNKF88eu/C1r5v3qzdpLtoH23Lay+vPsL/BmDJAwzSKqYEzi
0NGqKCYErbJrHsbX/WRvuUi+9L548eG/BSagtWbpVFymS+MyGQOfRoxB6gfCkisH/2heO41FVaGZ
tk0BMptwHFrqwkEfvJ0FAO6EhlQLpGQGf0xj+VREJnqr+Ni2Ho1IZYttwXkBqIG7nINg6Q4EEs4P
tTvlBjP0cR0a4EvFDYCo3ghJKSxZLyTdDUW6Sq6k6P3ouk1cO6/JmD0NIIHpE6gB+sGN0+W/2wUC
fWCvO1429bpVVSyHJYGyymHCommqnwcxQoe1fmRx/yiD0ZA20q2p4jLgTBA/CFwK9Rj/pwcNzjXt
BhnAL/CAzkZeRN1EFGsx2oIiXYRRwB4RAuw47CCAV+y8MHsxhkGaN5cq1kEwd3CTimKxkuABCZJ9
l7YmcIBmlVTo5jCOyEN0aADiA+ERQa7QbdjWL3NnQzp2qoFTuLzj4cepaxWu2Y7JUNjAPwAQ1vRP
nAXiVjQWFDNaXkcgAUKpj1DnXE1ueJ9BrdVw0HSvoord7EILFM+UUOSqDi2ElCzP3uH/FuUzlMA3
xdhA95ZAkxMM7Z81typ+0xpzu4dUIoU0qLttMqCRqlsJPMeA/0H7rcvbjd1Q9CkY3BnNAVHhnL2T
tokzY7zFB3woR/jTyd4Qkeq+rRiLMvEKD7wbHsStZnGqHPQ4oC7QGbZHdyoUO1BVGfRrHbhEfdH+
9q3pjjYBeonAZAQtswhtmmco9/1JHO/L5VOoua4qXWWYxbRw1jjCku55SNyXJAfm1YUAHSQTxx+X
B9E8Sa5iEybKWZX2GIQzkJ33LiQYg6vO1OWj+7piDZoKvGdzCYxNDABrVJRoGOSijGwRGt5ujUlQ
oZseteoGJPxww+WyAUfJLZzjKmzOQCAbTZpmH1TQpmMnrKMUY1ijvElF85ANzcsQdt97+1PofSdU
UZoZtD5r6QNtFTbOPnAhM9w1fQOBDPYZVAsGWOf2zp2nNLaKZMQAeDPbTdU4p4yFneFKa3ZZJaIU
QY2KfoyLEYPkKJzDs183J2KHr5ePqG79lVu9iG4hPcHnfchrLqtoMBDcbYaeXSNaQDcD5WpnMPP9
VGGIoapueru8Q73o2Rs/RRGA1VeedyRoaeW1uAZAMD4kIInZzeA9gQLji034scy5IbGhuw3KZSbM
hfgrEuUR+BJ3Y9fs8HJUwroH8tBov3X+uco/ycNxlP4ALyLxyHaVOEMEugpAzN8GAbXVBz+B5HGz
u7z3utFUpObihSjkunguoFJ6mKf+7Hb8x7p6i0UbIGfFH0RaFby97NilxvY5zZFT8ZuUDXnZp3D5
/Lxp77PcFU8Q8GvSzWRV1ibrBTXYeM2LpfJQEs5bl7lwl9I+mzc1xG9ntyo+56mrGE5PxA5pB6DN
xz4fCWSa0N8uHF5sihJg90a6/Z65bfPz8lZpnkcVulmxGYxxQ4udstC1gLRgDm3RPgNNXu7+nEPv
6KcOrqzJj9Cc9X/gm1Cc7kFETyPP4XRrEbf4m89k2aXJUu9k7Zf1Juw5jy5P7uPRmIoVkZD7Li07
W8MQ8KDabt4e7XmV3Jp9MK4R986bxk8RazqhihjlQ4tm/qTDmaDpHfj8BqBE8mhAoDgKN9ksJTFU
/HX+poqlhIBuC8UInIWqCw/hwm9cVkAaHbWRTcHk3ira9Fx0cjy6tcDZL7wKuf7JkHjXhXZvv+rd
m1R03Vg0yMQAQ9puGfhfwP8GQ7KWTdEVwW3IE7+smnSen+06COEaj47G2r/ZmncDByQsmqUS6L4s
s1tf5tmAnou5vbZ8GX79zHkJVWxlM3ZJH7c58kAAgVEpHwIJVRAiDpnfZEjJg3j88kAaS6UCK/NG
5m3IMFBZdLuQUBDaDV9lVcHjMgnaaS62yntpkamo84LTaBgGMDLn9raLgclejRV275hZ5KfIF/sA
BElpMvvry/hBGVrltazmIuxSZrlRBczJBDYHaKj8GINyC5WTr8HU7tpyOOCx3vtA129GwMSN4Evd
iq6n5t3p6It4zJoRkplFV1ynFf0BEb0rHvMvS2kK9HRDKB5N1RVDszQ9Ni2Httz8PPjjjoMldZqf
L5+Kj81VqGIs3aEVNIRAcyS7CfK5RfO4Ppu+BemwhIxbHPvL4+iOhuLYwO2zIEmMo+Fl5K6JrZ0s
woiCKHTLWHJCCL1fALU8GaNVzXOp4itBFSXjENLIUTO3p7FGuTu2DdGdxiioNJduSpLcSvHpAH34
XcKWDYM/Ze7N+XjPmQqcJGMxePBQ3MjPRvADucMvEMMA19V/Sz1DMKQbgv335Dp170xJgiGCNWNq
Z7uZu+cgr7sNYonLG/7xBrB/sIy+FQo2Ywg7zKCJaBU/+mU2ZZY1zh5TsYsDIEftaOHrsrKOooWO
XrlgD3y/llu4tLdNQiH6ZYF6FqpxR8gGm+oR6wr9a26YilUcEWzVfMadj8MORYH+BN1Qf0cCJD+o
b3+V9Xiygdk17NPHt4apaMUKTMKkaFGXQq/nD5LhqFE559HMfwUZRq2c700pwo0s3eBTrwQLlXua
5wVg9wIBSBB4j1awj+GJgUP+ULSL4fpo906JPWzeSBaXCKHwhBedewTqEywXrB43VRJvY5nsSiqP
xiKrbseUzIJVdlOTxwjKXaDI3HqetwK47iLLdtMk/qRN/1lEHFMxfZZPyhz67eDSyJsH6LoDCxkc
P5ldYCqiL0xQ3UsnQD3BI7NdJ5OVoMgsihcjpktjFlREX+6TccnWUiWDnp1ld08DCc5u5paA8BjM
gm73VVBfSUfR2i3GmKrf0PaBxjM5rozzfb7HQUCBj+avxSdLUEylqRwbm4REtgjX/eC2t9jjjBDQ
OBnN0foH1tfSJUdcBCKQIN4gZX5CyHTLpvSa9XQvYvpobM7VjaSkHXyrQok6gCFonfiQzG8djruw
B+MBnYJr6Gd/z7z5z2XLrTE6KrBPZDH8Xhc7JL1jaXWbsb4TlKJo/I0m5Cru/wSnywPpjptiCHxJ
5DgF4AdZgKQHpHgTtuFdPowno4f2sXfDVFLKxuM4vQXqAH77C8yEezSr0HBVV0f1znq8PIuP3QGm
QvbmxG9CyQLUGujEEeGlVynL0fVaf/L765F452USwLSKUODaz52PbFCMZoeG7Wjum2ADmpdahXMj
Z89ZntvIhfsi2XS2/9sYP2niRqYiDnFA+9wekJTp4/lejN4JEPkemKz4igX8hlTDX78SCJOxakky
vxZebOrx0uBT2T9oxJqVKMUg+wSOg+txKs4OKfYFgrmNFY4vi8MiXvLzUvQ/iSdeqGQ7IH2uZpRa
vdA7wKUw6QrrDojqw1dDHvoDUkR1T67yxvmBJsiVaMFgUTVnXAUsJkkX+ku2wLNOXRKBv8r76XlD
8hqCrfwqXAk0F8C+ny4fdo0dUqGLZdF4blyi7iRQW7ou6zZ+8tpxWtBw21liEwonuBYBtf8ir+Ka
qnm6BVTshD0xGXprZddGnXNdQDsB/aKpgVxjhVRayzAJS9I3uL9ZP2/xBLE6uynzX5TR3eU109wv
FZYo3NK3vInBzMVjv5Ux8CuCNAZ/TWOsVVBiC6bskaewcOClIE9Fi9acKAtZO20mOcxp1EzSszZl
u3TVNo4DCmSEa3WfOw1vRCzvTBMykqMzUaQU7HLYkTbeeqDCcV3n4MT5NeQHd9ZgSoxrdkmtFidp
nTZjhrTaAl2+NSbynTRqi+6Uc+vX5X3SDKEWjQMbjknlrkMsJAWt18A2AJCvgjEgGx3K+vVTw6hU
nyQFxwaEv2EOHP9Fjj0y4VVx73YDIBIie7k8iMYoqMDOLq95TiyEKbklnwExBP/LsOtqdsfScWVT
vzyKBnDGVIgn6dBPNY+I6hES/Rkd75iW0JVo/X43ODWUepO/CzqTW+ZB9rN5bofx8NkQVlVr90kR
VrLDbvkeUp32Mj7KOu93fQNwaTjfX56g5kio+E+n59WM/6xMb3a/ITk7Tdir1mPHdv52eQiNRfWV
gKv2wdpZxg2ed0iCh+M+4fMGLUGQBI1Qwt94uWt4JzRWVIWCzlVMLEtmqBwiao07N99AvfOLcT90
81DCrG41K2kivKgc2RE66LfwtZwui/y6Pa/EIsT5VCEEMo//9YdamVglbdCvA0CUc/aHmGxtWswG
e6rZcRUJuvigwSk4Wj1lzKLEl7/EkOxcMFUZM1O6EdYr+85owr/K0rQDSl06/Drow2G7nquyyo9Z
yU0JEs39V5GghM9LGeRoOCKioTeQvcoOWZCA2mkoF0Bg0iwq54kb1kwX06koGEFA2uDk5erluZs8
mHcyvkd5PXNRkHDtm7xBKyt/EI5lMKGaR+8fStBCJHbhAFlO/fJ3SuKfMSvjjS3lQc4hCJMBxecu
sIwALX3u8qgo1Hq0rQks+kDir6x83H5O0qLaxPNiKHHoDoX730NRNFOeJxP6fooMWomin5D6Z9l9
EqZlJPp6f9nWaEyAijldSpnVokdPIFwdZ888+iVYerZJZdoacDW6F0FVOS8Ftj+xCTrdrODZjdP7
vgYRV17cZXL+PpZN5E7ll34kObqzALMuOi8EP6OplVg3QcUI2U6HzKC00QHi9O2GpONt69RfalMS
W7NLKuC0kdD9axr0bJI5/iF83kXW/D/mvqw5biPL+q849A5PLsgFE+N+AKq4VFGidll6QUg2hR2J
JbH++u+Adn/NAovE0E8Toei2gmJlZebNu557bn8VGnRMh47++Y8uaQ0y9SqnyBqgk/bDMpybWHEF
/pRbYHM3ruiJM1pDS0dDpzzD2B50adXdD5rzFAVfYzF/xFb59OH5TTyhf9b4UoF50EKGaPbvRHrZ
qhBxpXGOQqplyhVivH+aslpjTGevtUSFudrzqmAf0fZorgdt5jcisSPG+iHv9880wBpeSlozhrnG
jsD7JyiyPY53k7RpY3xNB/oPHeqVGpCe0CB/aPV+BAtAuU801Z9IZtAd0tsEXOEo3ZEaVIX5VAVj
V+hmozrzlAZfDzlH+7NtK5EAjFmrN4ORnc9nyv1qHm4X61SP7ZcmTz5AS43BpsvwRGC0BjEWIGtt
6q5YyrqZc5kiK5uEXbuh65768OUNPzCzSZvkIh3x4bFTfhMFfddEW3N7n/ro5WU9+GgQUCcJ+lGA
a4nCH9VQfKWN3qpnPuFGrekdu1LlIY/x2bpMghn9wVKjc0PPQaKrnRd+3nRDnlADa9on7k5ZxFos
ZLrCJxWN31DkRyo+1xt65glluQYlgl6UOxpcPvt+pMFcp1dhkmE2uDpsdlU/JbVrSOI0pSQbYqQ+
Krf1p/wrQExIIEfVDxL/KaBqMHnT/8fSurIt1m2NMkjq7vOZD74GCoBOW40FT0jUGpxoZkIKkgKO
79j2Iyaz3hrlJBuK6wmJWoMS695NTIuZZvtxJCxQFYY/dEIYv67m3UST76zEHNY8v35e8T9x62t8
ou3q1DOYcrkv9AdpwxtEAaZuPm0i059w/dbwxG6cSZhIAFHo0glZeAeAr334moOM/FoosGHRbQF7
woqt4YqYctMNBaZA7nuU3a0sdnJKgwVeMxlvSSI/f2RPrbIIxQN1oq2pKwdZ2D0p8uJ12iTGF10P
PZvFLvroegue7KnciJ6eejPrqdkdJv8VXACxjrpiCvhTWQdZP/+++Mudrn6P5gSziUoSiIxeUJZv
5fqfknB2uskJ06acoUYiOFXOD4zdsTsa5e7V8yf4lNCtE4TcTHGoFm7RuinsnvAufac4hiuB0KjZ
sxZZnYvnV3pK/FZKgNs69vKF/pMotAAndzwTu6Ryd4umpkr4uWJv0BC0f361J/a1hjR2C/HTHMfg
ONSwu2VJvw61c42JDklQDO6G7X9CP6wRjMBwqd5VaGqiMvSLJVSD5Wlb6sftZzhWl5PdWOgJi7NG
MPZyrkOl0a6laXIxlOk3T/dvHRSYnj+sJyRsjWHsozFUM4D98AS9z33Nb7xUbRUTnniia8Rig45r
KRb6h2aI7iLevumiOr1IKL+iqXPQetjyMp+68bUumChA5CFILEAU15Q8wej2ZmfAf3O5SZj6BP2A
XqMG58TaNOlddNMWjS6uuogMCjWR2HExDrnN35YkBLbPeFI6gY4T9clBd0G/o8IVmPZSZHG364BA
X34/L9jFUIVsixbtqTtcaQnukYl3DkqPcik8ikFyv9vqMHhK861RhGIgGIWK0YF7DSyaiDDIRg0R
Blm6finSQ2dehyingpJlu9j9lNistIUQaMiOJXJ7+dCZyo94KMJDQ5Dv9XlVevIYumlWXRWSAvRw
/wr+64/xv6M78/YvKEr7r//B3/8w1dRg+oNd/fVfH02BP/+z/M7//zenv/Gvyzvz5ntx167/0cnv
4HP/Xnf33X4/+cse4GY7vevumun9HVLU9v7z8Q2Xf/m//eEvd/ef8nGq7n579YfpSkwNe38XJaZ8
9fePrv/87dWCIPqvhx//98+W7//bq8vu+593uemqu/Xv3H1v7W+vHEl/JYSiBR70bUQRvmQshrt/
/0gTCfIsThhz5f1A2dI0Nv7tFZW/CqJdTlyNkHj5tVe/tKa7/5H4VXOmAAFiFHMMhctf/fvbnVzP
f67rl7Ir3pqktO1vr04fPCSBMpdLJbnHsJC3TqHBo8G8SSSsgIujX8IG0wCNa5PdMLajH7OtIUT3
H/cf+NJfywlKPUGo8pRYY6IbtwxNkTG7a0JX+gpxp90z1xu+RcXUHeahrQdM8k4pfKxIxX+abgIj
bNVwek2yGaVLSRN0fiWqY18blufI+4fO+97UmCiGwU3uO1Z2jO9KLvIsSLHlSzGBW1ChEQC4iFoz
P6mTwzxF5SHPGfsYo6sFEa31gsTrmfXHglxP0zy2AQbQWzRBCFVfRHKKI7+Yp8rzp7DP3g0xCtc+
9/p0I91/X01aH4/Ui5BohqL1OnZxwnCk5bwcj5fX38qmqD7JQQq6l4CPB6zWwIxL8Iwbfyqdb/gv
N7pgbh5aHxNV0C2TpTEyXHOKI1AjKX2VybREg56JPqVVoQMvQwo4sHmC8XlzOVNfYuBn7Sdpj2Cs
n3u6Rz8z/bPtUfK66DpPHoY6na5BpCNq35byakReCMSrMtVHkrTV1TBx58YAOXgxqxmfpAaGFou5
oNE7HsXZ74AK+XOYkC1Ffe+CrE4KnpTSEk2UjNN1DD/PTV7BS2l3BI3/ft/nIKTVEWYhOJHWcJRp
Wt2IunUuMVnLt7QT/txFexsXJGAJZccSWdsPdiDi0pkgPD2od1BnAcUD6EMugSjPN1ypFRLhXvI9
5QLlodHuLui6ypdHaqgylttdWYYYYzjr8Kofvd+TBkMDlCtgdSgsA0dj465MZntRzEADYM5LvwHp
OzVxf38PzRTnIO0jePanDrHNxZxkIsKARmv5XjghD0qQ3/5lBk6swEO1ssrD/nsZiSvAG1Z0bfTS
tK41WoPtLoui3G/RW7TTY0N3eQTu1tby8crjyDXigzRSPlF4yNqUBcLIKKBoO9o6/cdqjqOdi0rq
ask5PNXTXYsiLBUzpt3l7lTfMJNXmOhs2BDEYhj8MB6Kd8gPCgaQuq2+o4fyMFHBjl3WlLfgC7vk
vZ7LixSfjgaRvgxfo48EM44fWI6/dfPDQzs118uZcYbpLq4W0lVCrWPYEWgA1oSk3c2DBAGnl7ye
aXmwciCHTt/a2bK/juVFxvq2uis/2Obuzr7+Xq3N8YkFv+3vGts1d7/gH7a/XHTln2CdMeX6d/4P
mnC23PfTNvxtnORJVSXlXfvQiN//1l9WnDLYY3AZSuDPOMz1krz+y4hTWGrPhUETAm1rsObi1S9/
23BGf4XXTCnqGUJwxpb7/NuGu7/iZcApADoIswopQSXpBTb89EnDEwAoDuLtwqJyDc7uRa4eBPKZ
YO3U9Gi6aeLMuWCq79D55jUbmZXHq7jwOGBs4I7AU1grDpoW1RLDzzdeLziYRus6aONiuHxw8mfe
wLlVXIWFuHKBK1zzik691bnXe9NNqUMTzNaZA92CI+r5VVbaeDkyF58tlRBqOTq2fI0HR6Y9Rxup
qvGGD6Ylu9hTbQQ1HMtPDvWa21nI4SdpRf0xrymy4DKMtNgJmQOynjgZ2yrvndm10LAMnuAgeJFr
PEPntpFAWRa7Jj1MGsjrD1PIN7XgouX+YzTvdy1ddHfCuQBdA1kj/GVdjE4cVcNNYp0s381ZgkIl
nduuCEDeXtEgGjgL/X4s8z4AYUHxeZ67Tu4wHMSAAdNhw0Y2CI9j9YUEIJ3EJVrgMsiaqaXUdROC
2aq/SWbzQ5VudkEbMPM7mAH1/IWf6v9l56C8pZJjgDdnkq1hPMio2SphdX8zRbH5I0IQhnSqLDAY
iI9vjDbexnpnBAxurnaxKSkWrbCqqER516YJwc561VeBQU/5Ls2G8auAEfrilCEGsDtFr36Gcmr/
pLSKf+aJVAHYdAHmfH7vj4TLha5BqAAVhAjEW6OFUUAqpwqMa8cU+mNXRICbWTzBjSf1eBW8WcKE
xrgGwPfXOUv4Wx4Sh544Oi5hyIXLn9QQuZFoO7MI4iXteohKJHrWlmt++Gx5SSGWVXVTC3TkWUXr
T4ky9MvzB7boy5Nn4jLFICVk8cC1u9ZBTddVBtys+Q2nUTJfxEWZ1vtONb3eo54wfK102yZwa4V2
N65q5TZBTrE0xBOemfCU5657fEgYV4AUteZGIfdTBeB/zMpdU2t+tP0YD76YVft+zquGXQkMW0/R
eTKIzm+45IAfZVP8ztHWse9ffCBawjORLhxHF/97eux5XzSsL1Vzg06QzgS8ribU6BpS/szh6OkL
Vszuzzq1KCA+v/CjZ+tyRtGwAAsLz42uYbyx4qwGp2t+44Wxe5koUe6KToe7FgONb+oM0c/z6z2W
r2U9qTkhMPYYR3a60UK2TVSzMr8pooEFw8iGvacM3z2/ymnGc7lkxO+4YyRm0Rmg18rI9TBupSvr
/Ma0KWdvMqJmTPeeXTsiSI2MPvZePX6UrpvetQo8jBtCdmaT8EdgwxH0L3+WHPODR2TKfETnkjE3
BtOHA505g9+DPHJDH6zwz/e7hCWDlwx3m1HI8ukyoAsqIoOI9YbNDoCMg5Nn0ndnxK1xmmMsNsNQ
yz96SRLHj1pTf+o9VXzxZJ11QTSp9nMhK0TZsnXM6KORphmCLC3MJnbozGlomAayyDae+7oCnXFT
iSxn5Y1DY4witVN8yZq52KkhTi6VV/afq2iYP7ExSS9lW6mAp3N2jQRH8gVUUuEVn1HP8koQcT0v
JKt0Ic5PMcy+40K4HnKlcp2En4Y+HbwynY65Y+M3XdYDy8bZ0jReUTQ9azkfo4nYKzQgyysXIQPA
kEn25/Pf4tHp3H8JBHEQFwHPYSUrdRMNlKHP4BjFqvuoRFgcSJpvysryrk40LpZBTCwXh4wjYlzJ
yhiDZZu2w3gMF1Z0P0cJN/cRwpZRMLgAkadxnn/tSMk/VNnkhrtqTlQTYKy1vjDZjO7obsTQ1Y13
8sg5UVD+rgLHn6fhlq2xrLbJzMTGcTw6o+BgD/Xa60mw4YLXDtl4LGeWwjBpQnHZYL+4zxE+fJKs
4NXQ2bo7poLHuxHsQ8cEaahjrxP588U36nEFK+3CKeL63gI9eP0gXysr9LF3R6+b+YGLxkV+KNki
AX+kuBEkCfDSgRoCIQl8ztXjn1NScHe0iKBtd5X3iw9dOdMFuB6qd3XDwxcV+5fHgvU45xI5UYY1
V+4WKfuczRzrYUSr3Y2A5O75ZNMAnZgCA+LnbCNMeeQiKIHCCwjP4LdCha59KjvIcKgjVR+jEYwO
XFfvupl+tlx/GJ3hbVgy+WIJkRR5QXiTSHpRtu72oQ3mpeRweo5TAW8Ozkcbfp1Qwr0CDwjZSEPe
387pc1yUD3xmmChCYfpPby9qpigMRTkfnQZuh+8m1CjfLUxGd0NTkykwwzTnfu/RNLlW49gxX9ZU
1wE8El74mCtuP7LJDhjE1qUAmrYGyj6Auizji7hsnSjIBKaqYzpLbjE7RZSS3jQkKjEMqa2lDuCi
zphh2o8OsriOxrjdqV+KF0JMdeEnHZuQ5yvpEIGdv3K/vvSBYPMSRguzXRRhcqWLBg/p39bxyDFl
SHAW0ZxftqZ9saexBOsEvhSV+H9kDk6PGK1PQ1lGLj16ph7virlzkYri4tPze3msV7AKpYtqhTfL
1/6TO5kS3LszPbZNMbzOQ2/cgTiux8QhoNSeX+qxpcBSLqSTcySyEAqcbmiOZG5QvyNHCSbzgCdJ
E3AJLsTnVzljFbEM4rgloYJ4ea2+CsRrIaEOwXBnKwLwbrdgKZfAFfgTOBX3agAcB1+lQ9Nl6ga2
Cs1OtV25UUo+t1mXugKhNB4J8iKnm6WNzOAFGHpU2WAustkMfmb0sHGkj6MBCAk+nCxVIrQTrPHG
LEZHSG5KeuTaYlqTHrs+SHU73YaySRu/towwfwjd8hM61SkL3Nkh1HfTOgd+q7CtfMfztNuyi2c3
L4RecpUUzcarm2YV7PhgQ3qs4rkMvMGTfulhLtvzN31uFag810W61hXuuid4Eg0oXSyjRx01oAfw
VHg7zJxv4J7PrAJtitwLAi8YjnVeOOy8qEMLnj0qmZVfHOQJDkNVbr2NR9ZQQ4/IJbsLf588KlZI
p9AtiqnT0TVZ/J2g0/kbssFekMGuvbeo0b7UOi0lJJfBaWSMKjzJU/FElX3okW0Zjk6eoDPKC1Xz
MZnz8vek482N4RMGZDRJvfEoHourplgNJl8s+TsUE0+XJWrSqo8sPRbJPBxLQHzIzmta8q7Jp+6C
tOAB9yuWJu+YF42HhvLuM2W95T6PiuqKzLy4fl6GHmsLeM5wPhDJQU4X9/70G/Us9wAeyPnRG1xZ
+WXvtruiqN13qm3UoSayeC3TOnpt4UlfzwDxeD7GT6uNqPJRvLd8CxdOAtxbHM7aGWrR84+HZPjR
KWIQLKPz2Avmqq8uwiiM9zVF0dWJufhBnDB7acJkWdqDAXBdige7HojLvTLzwqjnR1XK7Fs4jvGP
wkneP3/Mjx6RxscvMa1HFV7sundl9HQyldKy41yUeeNHISGB4ZuTMc4sg1SahiqEbebIYJ5epkF8
MCNRxo59mOZfc5M41zBGzv7Fm0HtBfICwwnfRyye3wP/eFQYxo6p3uwo2zT/nDZ1cUEQXZmXqrcl
m0HgyiFdj2TbWjKZk1VoE67YMQ0zcJdGPAl0l+S7l28GNa8loYGMHFl3RSQapb22TNmx1mEPOmf0
Ljq5mTfs1JmLWZJWS5DoAiqzdhczVRuM1KmxCgpkB0SKqF/Pmmw85kcuN05MwxYudhde2RrGJcvR
FkXR8WOXhtX7VHjTt4IRsSMpEhisL6LXeewmG67wY80N/QG4G04QrLZQJKfS0KhxTpiTF0caJ/Wx
6zL5GcrKubJlO11GymH5hlycUaIcmU0FSAZKS/C9V0oUwL446vO4PCpMHgtAxmVe5240+Dnt2ZWn
q0z7dkrEwc6ue/R03d4WjdNfpTSrr4vIK7bY6+7P9SQYQPDrLQARmCSGsGd1BGNexpMu6+JYy77I
fT1U5r1sSnljOtLfaTbIW90V4ExFS1yU7zgGyGsfbH7t98apomjnJGOd7FvN4+oy87qqCBbX7cPQ
Ys6L77hlmW0d4aIIVt8YBh3lOwntp+FErC4tRH9UG8rimI91i87PBB2BYEz+gMqNOEZV0mf7th2H
n5pOXhAWvUN33WCB8Xj+8S0x7uprIMK+T1NT8JqtGUcyZHqlyYrqKIYQfHWk0OrCelV5Hco+1X4q
eV4GxiPNaxPOSe3H3Rx3G9rsUQAANSlQ6WEEGU2JRMbpUWDuDQFuWPBDLVV3HSaDt/PgGvjdRMKN
9/lYCyz6DK8FykZhwCE7XQodcDmMTcUOTh621ywEIsPAJfoHq6B85SEpI+FrPKp1toUTtxVYoyDv
6rKO+/o6TKMtPspzx7ZYAK6QvsQBrvYyxCQx6UT4IWnUGwAL/nB6t/RpWI8brsGZhRhMJzIWEiAJ
tj40xuEQ0qYID24ZdYehtAIcwU5xSPro5/PSeOZ6QIwsUDchKKAgl3B6PcATxeCuz72DdpLmknZj
GSQxmgr/ySoLkIEoJH3XcLIJzgUTEaxA3MvmSrRe5NsC1ZPnVzlzavBqgJSAYoZWWoN/jKhrDE3h
+pC0lPl1nVQAgnlOQHWoNzZ0fikUJxcNCEu6OjZUNprGmTx9MCGv/kjq9ofCESMJ4Y5bmJlzS8Fj
h/0Ex5WE13Z6Q9aggOLEqT50qOD/4dauuuDSTW9olm/1Yj/2SO+xCnRh7Efae00YVVBSKTefwkOB
URl+7mXlhxSJVnhtTlXsUGSzR2sUYIBtGm0R5d734J3qRSyuFpgLkFDLVk/36RieaRGbENiyJAPc
Z/JMFowz875nth+Sa1ok7nfPmuLbVLku8W2XOXfGeNV1kmpMYXEgFB+IRMOiT1mStwHv+7K/SNus
/iEbloyB244AJpAiiqxPJ4wkt4r16GlMmZMiW8DBg0IjNvzZpMv0LDh3ISBKGg/D14XnfbJzMYvd
NGvUpU2ndQATEWPeS6difxRwBndV7bXva4YZNEEfqugN/n3cBa6GltjXtiLv7VixCcP0MvG9blv+
JY3bOjuayJkbf6qr0NuwNY+dI2SSOIQUzF6o8q4dvbpqomKuQn3gxvuUV+ajB7pQkEc4b4s0fItx
bhsR5hltAtALYMRIxSxStLpDPqLWS/JZg0gbjmU/6eFQhOBiff6dn1sFkSSS7xTgWeRZTiVFEDKp
fHnnQ5ZkuzLUIkibQm30v5x5d4iVQQ4DjwHFB7VahY2ijGyPvYRA4l47Lh/euiXkzmWb7+7cNUHf
I2t0f3Rr+GvVNJUc+kEfCqC5dtIdyzdIcpDOp7JNrpAUFRemrf7RMcJ1VjCZyMavh+7pNGpCjK7C
BjNtLrMkbv0mGfuNy3rs7izYksUwI/zHMS7H/CBwAhVQzOeO6INWdRxkrdddTFPVXVdD07+NZkPx
avhwYJFmV7ZLt4gTzsT6qIgixveIUIhF1lEImmMG04yld7B92e565JYvmzBiAe2X0Afo3YPxXKAw
hmJfdW1y63F07288w3MC6wokrZA9p4hXlvt/cAa2Mwzoqcw7wO/DPFLWNsO3TAzxy70GF+Vw5NlQ
rEYFYvX6cmsw83Jyscxce77TV8UM+oOE36CdxtvIkJ27VnEPndQSpBdkda0iZyHwqNw7MOOEX3Nq
h3c96sZ33ZiBLJHb8HXVdT9iDFq/daJZ/vFiDYASKLK9iD2WGujqbVZpiW6twXEOY9/mDF1pwEBG
IBPZKq+cuTjJNdwwKDRE/+uMGY9YLXimnENTNdMbAv7BHZwo8f7lu0ExnCxVzgXQsJz1A/FImMXH
e154YGlVHaXNAbvvxMtzPkAiAr8CLwxKDRWx01XGuCy8odfhoaOFBiHO3OzKHuSQz+9lkbGVFb9H
FAGMQ9Advo4s0MZLCgF2w0OZwBufVUnvkkZ7b+uyjT+2vNosKZ5R06hYIgWAvS0Tw1aCWJJCdVFm
4VqOS0kGqa3D0FXpLpLOVj36jDQApIEHxu7zZuvWtJ6GcZwCbX/ouXWvUFbR14hnt7K0ZzbkkaWm
t5SYH7+sOGITKyahD6WY0epeV/JNbWPvmBiTfXr+ss7YHVAsA1MkkMuAv7d6RlPfRV2ncHZ6FibI
a012adpMb7PKUVd9n9CPPOzqjdwjP7tBDYglyC6xx3WtJu9RpkfKE53Xk1sexpI5rxcQ009MSKI3
GTgNhuvequyD6qhy0PjZgqC+pOF4JCjrcL8Zmfwd5X2gLZ0JwCS/bYf562hNhmIyWB5oYLucfOau
IpWvq85GuzwLLewq8gJoXrVibMAJFQl5ieBA33gTtZlf9V0ifZqV8isfy+qtjsvxs8Nl9juDGnV9
0kfFpXDRUgIcZESm3fM3ccbzholEbRWldwRj646+eJy6sOGTPlinKy5BtmquO5cV12XcOJcY4kUP
AM0DAgHm4C3S5TNSjaXhqwH4D4jF/XU90D6mGPO6NlQfpnImfq0yfRjzwb7cNgEmAjETS4+PJCtR
yxTMalZjg8vEmIB1JgfjShIF1h22ophz8rWoOFThPA+px7Wiq02JGZAVVBDas68imnWYPZ7wQDRK
bPiI584O7SYewnTEnd6agaUrDAHVT6cOOg/VbV8z4Y+1ql7uVWMbOLMFMQGfdxVsuo4p0wxBziHq
xuaqwfzHvavbb89L4LlTA+ocArBgxRHTnpoHOGaJGtJIHYwCgVpIU3EtalZcZiOjG9nTxyhYIOaB
fvcg56gNPMKMQz3DJRxHaAAbTwEYkUFX7tU3iYyqAOOumR9NJvLRFXZVsA7NzNNxrMzn5/d79kvI
pcdSUeAFEU6cbrgqotapBjjdQMkjiqjTdO+aLtwRGea7pS1uh0anbzV4TV7jYp1rEUbZZaj7dosp
89zJAwqMqgJS5Xh/q6ySdhFiO3OCAB99lZcCTUtXnTOIQHI5757f9BnrDA8YGRgUHAHGfbRnGnrA
c8MZ55DXAAXW6AN6XLwrAm/g6OYyeXlazlvUPLoZ4Kph0dMzLm1fYFQuJHdWwl54KgVpCAWq8fld
nXuFirqoLwK+CJdj2fUDDSZIo2waCXVA8Kmuql7QAytYs6HBzq2yqEg4GnjrKNyerpII3seYD+ge
WqcnAcozCWIIsVVnOmeSPQ2nFqXhJWRZZWadlE1RQhz3oHRNLxkL3aDFjKAgmhEaNWKY0YpUthvD
tR5LIPA8iKXxElEPggk63RqwwjQBZ4E8qJZ2Qa+aeKeKrPXxdLaU872TdOogYi1oMoqiHbpj1Era
HTsoR7NMHOKqN6HPdOSxizlsFMaJ5sgf+JXxso9N1qP7maoO4OaCh+2NALGe8lmUIzfPSFxcRu5A
wLAf1hh4rkH2ZtCsV9rZnwmmqsHu13Qj4nn8dtBvC+0LtxbgDtQ2Tw/J4dqJAd13D4JFqJkWU/V6
cIv5asik8LNGOFuFgscChwWRzED5bEnPrplg86SrgOmq3cO0QAAtxlNeY0qq3hDrMwGyQnFWIm2K
mBFAw5UeTId50CWS3gerI8DHo1o0PgiCGdhFGsTFLIuvR0xP2AtdqEOOUX4/vaTJN77Fub0ii4r8
BxCV6I5aHa4XpmXopdw98EKTy7EWf0ztsOVknVtkaayCz4kOK2+tjXpCMMEMUeKhzxXG8Qo976w7
x7vntdE5OYEvBVsN5xOV75XOCwH7cfqIykOEmRYB0DbiAhqyCgq44BcIJ7dKxucer156yZFXxPNd
lz5iammLAb3iMGPAiN+OWX0YCgfUqtrLN1z3MweIwjRStEjtAQW3VoFuLbsxquAjoLrU9RjOMdRH
i/Yv+mKFjqoHwhKk35DNgO9z+tRA4FDHUx/KQ4E6zOvWBSwkdbL3z9/TY02LDwc4FLVA5KXEmoio
nPISgm/lgVetwrieDoWJkMgbC8arncVwrsM0N+6GK/c4bQKBQMyF94z3hlaO052pyvEGAob2AyAX
MxqAetJ9npsamZKx9zAdFT++dYZ2induE3vf8omx5u3z+z53iUubDOpK2DqKZqdfQeowabx29g7D
1Lsf6ph6t6LbtGNnpHJRKnCJ4Ruj6rqc/gObjDDSeLTzkIsa3A/aYfyW1GO0J3aTau/MftC0h8dG
OWwKWjROV0IpRoA0owwPNdzKAI2adBeVytm4uPOr4NiWPjFYsJVIVszYok7j8JAiHH2LkZQYFdHS
YsMzPrcKoH1AZRLkY+k6nsgTd0YkAfGQngnf8Mkr/DZPzUbU8jjYBMobAFMFHxwYkzWsnrop/vRS
H3JV11duFrWX0LbZUXopcnd9Pd4MDWEXrK/cF/uDWBkNlgzdWmiAW5M9DrOekTPMkOmqNH3T8apJ
/GbAYN0NBXLmbUMBS7RrLf00iPpPZSJBxbnI87k66iQxRx6HLvO9rGaZTwAQ3mVx1u7rsJN/05w8
2d9+5v4giYQDjoRqKnqFTtcVmSxDNwrNMS8pA9UfRlalaFvdUMP3Q/tWPpRCJAgwyL2krLmTpWsx
OhbM7cd8nmYHzDwYzxQsKf4Y84VodWmLgWMEUcTZz8bR7nsy8rT3u2GYj5VAh2sw9WWe7GJnMtpH
fYvxQJK6Snz4ZDa7ivI5znZTOs3fHDezUZDUFeEXfZcPY5BlUn8ETgLk/hSdJWEw6g785JaHll5Y
XVRpgDIzi/dDF7PPcziPBI300oA6B+rwpwOoSr4Djwlo4ItEJQQ3EmfD2xoVb75L88hk12MaNqkP
BzvsgiyR+kNuiK38ugH58ZdkjtUQFLUXFjvM2iPfsgk9njtUx0l3RZwqM9d2GkwSdDBSwODLuLd7
ILsLta8smg8CPtbdtFdjG5Y+m5PkWyQ6mu+MtrX1kzAav022Uj026vY0UONgPoC209idxiCSW1GJ
FJ0oIwYFJdkMOHoiW6hsS3oMJi9p+gVjw4c8SJGfRlq8YHmPsWJoG751VSl+T1XRu6+jMIpzHy2w
JLlx8zbjgVMW1c+Y6ncKCDNdcnTTZZ5DJ5jzBHQmRuaYXmAphqwHFqGad6FJTy+rqPFQKI2A6vRF
mOc/eVE4x7kR4bgDdqQI0T2WhF+eNx/3rthK+BZEF9APeoF1rNN3eoiKLk5ld+z7pnwPfFD4Wpcu
/5B2LSnATt/ZawyAGK6U4/QXEsyhF+BQkm+4bbTjizwKQTaUeh8oybuNV3/2qwkF84rKBPqj1uEt
7YzF6ZfjsS1E9naaO3YkdT87gWPQugkEdBe2PxvgBCbwxuAvfltk1tyGeZdBmlVe/jCYmvVnWFDT
+CByaZ3g+cN7rB+W1onF8iO8A7xj+fkDq8gHWDGDRtJjVoSkCTpk+d8IUZmtiPix9cU6LvwbYPzQ
GbvOVJOuirwBfNfHri7VdYsJoO9oxdgF0kjy8/Nbukfwn8oD1pJIs4HOQCBlsPJ3Kx23hqSkPaqY
ZnxHZdJ/9Poox2AY8Gnke8xVbpJ9H1tQBDCGevjQ9uKGQ3Y/MW1AL5/M8Fl3uW7KN2PZGYl5r11Y
Y9hBQsrdpCd02/fCGzFwRmNASpSWoLtEhf+W04q6KM0XHjoBaVG6wYg7y4KszMZvQydBD4BqW9Qc
dDv3HkaC9M0WL9pjOwPK2wUDp5YiKvpvTu9TzmOXyvH/cXYevXEj6xr+RQSYw5Zkd0umZdmWHDeE
I3MqhmLx15+HvptRq6GG7mZwMHOgalb8whvqOUEYyYrNpmr/9sVUnOSm2iOqRW7ktXI9vDzjlxbX
h3sGbIe3+xlR0zJFURI+zImq8Jj0nKZ4C65nPZZFpl3JeS/sVwBVFFGhGQCbOy8M2G3BbWnkY8KW
FtG4meltv5jLq6MCqlGgqvwdi0ogfnYqNkh6ENwNAenF6GLZG32MEtk1eu2FaYOszMOyxz5QX87i
3tk2uqI0CpFUzmJGtfLnaJ46eeiK/FqieXEoiLR8DnpN7JCn26L2stqdhlYkGsI1u36QHq46zMSh
xcjy5c1woYxJLrtLhhBQUWM77y2jYTFglESoA33QCtfdTM5ZMyvqtSX/uPbO9IGmxvgWxmZRhqBS
li3sQZ4fsr69puP+PLmhVQpjk7gHjDREnKefzXOrTejFCwCW2vDGKR3/nQYzFU9eq4YplqlBHPtG
ZTc198VBnyftytt06QdARN+Ludx5z8qb5tJBNAiMIRHSkMd29FxMvitTtXHatPMPTfP4eGMMji3n
6pgD+78Cdnh+Xvby0N5HIQSkw3SWJWi9i2Af3LDE7+0aeex5O0jNao4vr/mFUfZOJ8ouFlwxkGFP
57lcS20UJvBtM5gNgBuOuGldfXr1qdxxvbQg6TZxsZ8DJwIf6TNFApp0+qwdXOrekR5cvUEvfAto
tV1vDiUK6iBnewb+RZWXyrWS0p66HYk6H3hHtCsR88VRuMnop4JFJYl7OmN0ISl855Wd5EMx3W6F
IT+WRHbXnt1Lw+wiNbRoOPreefG2noLJEUGKKkNbjfdiybO7bS29K9XaS6PQxGeHs/gWkcTZx3S9
V824pSaq1ug3OXV7P2ur8fDyJvv3dj1914M9bwdMsrfXn0Fq6yEYyAULO+n1tpwPti61D6aTB3Hh
TTpouzF4r9Zmjn3ZrIdRLf1vW5NBh2Zr0R2yqm6O89wYB6vsFzKKWcVFVXqYbLbtgfBSi+xFdgec
/PKjFGl/oBIn70yJ0F+/g4IMfcDlc2qyuAEFfeXSfH4/0/Emh7fo2tlAks5KBotnEaV7lZnQTVAw
WL0gwrR5xIvKef2rs+s7Io5EcR141zk9Ye6KhWvIgPckA/97ULpp1HONfzKzQotfXrHnwQifQm2a
+j3lwGe0wG2lZL+S+7D78vZAyGvc97DWHqthzamcO9nfNmjklVviwlSSYdNu3a87GBj7lfyfiDat
pae6wmfQXtU32zI4dw5EtiZUi3HN7v1f5/bJlqT7CWBtp/n80wY62/lWb2pNLVyZNHnv/m7ROthu
5yo1x0jOY5siW1dlIKXbdhyi1JXcJZWveYdi2OwixhZuS0CIWd/NCdObZAwQ9AjEZlQhoHQcyixz
zLcIOEn6d8qrwYiJ/YYkqCpND3unG4eD1GuSv741oYWViowunM3ZRCUSu4opbsSUFVErRxFEmrNY
5nERUn18eZGfHX6yG+pCoATYVFQazrbupFMq9yptTSwvLd4DCdm97q6W45+tKsQE+McwapGd3Okm
Z6uq6eXYQkRInMFGd7uERTPAWjiipH6VjLc3l84WlbIdBVFwNVzR5/W73NOnINDsIrFbHSUQ3Rxj
ozaKUzHYZhG5cy/f60Iut2VTWgfNmdswRwQn6pBNuPJ6PyfZ8HqDHacdvEuMPetL58Um2l3RIxl0
b/xAZm8aoQf0N2k8oyrDXPOz9tS1o/NL+Mb6ye/QbAn1rdd/rGqj8NFMNF+vJLUXloJCOMgJAle6
I+cpxoS9epX7XpUIQ2WY7yzmsV7b8lBR33httM/n7xKsFnQtWhf/yk7/OcvFoma8PHyGQvMzLPHr
i0rbKq5cUxd2MFAGmPTM9J4K7//9P6NAcPMIxpwKjYTaC40ZSdbRa7bDy+fkeVxMfQzFKd4wcJc6
ifDTYQC1kLAOqkx4k8viYC7WfDeNU0kdymeJwzSoNy8CxpZ9C+TmlFGV+dovVan+AeKAsl8bs/Fz
wMPRXgXebrnnjk1VI3nRNa1KFI4Eh15OzQlhx2vthUtzuy/cjiUiCj53QMR9edT8tK+SdBuWA+m1
vB1kN1+pH+9Td3ZiyTYQCgXLGuzVzqdTS2UqtVczHRJA9UUckMpj3tONt8iztFHrdOaVHXPhCMBW
3nWPgWCyYc6ybIWRqNhcVDXwETNuU7QnDmLd2ne2ZvavDRTh2O25Na2Encl+XqCRGxaRctPh9Jmo
6Yo06N7UyFZcucQvbU5YsTvi03agrJxzVk25kv2gspdo/YzSaTnazaesclUdeyrIfptBh/E0UgW/
PUN5SOwKalHhHKy9iGxZGde8OJ5FDhT02Jg0f8GE8KqdPeJdN7n1UK9NMoG+OSxw8vwIZ+rpNBhB
U4QzY4J6sOxryeulcXlhdrkE8LUQ0p5uJN+fAEUHWp3oY+/d+lZWxZqc9aifNxgghbENbw3cca/t
p3+iumcbGGI/N8OuILY35J6Om27VOJhz3SaZKRBGJikGlV2nhvHArs6bsPTH6f1CQVP7nA15/Qu5
iL4OZW67v7QGi/uDU7VtYrTuBuNHADGMrCqvv/MV1fetnucP1bz1J7zqVy+a6DiDYUDA0kPsqjC+
ge4vfojRRByC7l4da51eNTeIMEIfmvpuaw6duZYqBJUut5j4qvo1Nj7ltMG3ajNeBs35tKAWrPMz
Icpg/aL8e/BF6a3eS+Oa+OyFG4Vklm4DeFQStHNVsNrIlCmkbNEocNLIo6Z66Dz72gbcJ/zpgiAN
wrMDopuOIZrnTxekRvJ4Xs22TIoKjlMBF+gTMJHiYewaezhOq17noTZU2++qQR8cUubw+eXnYk8z
z38AO2JnIJFW6+dhLHIEwmg1v0TdJeOlN90hy8OgkO1v36mnN7gMBG/ycUISenO1a5fO82PAbUM8
Z8B+An53zi03rA6a01aXu6ZFHa55eWObo3HcYGOG+aLYPejPXUmBnq8r256xqAwiAgP09WzGjYFH
1+F5rKrJfW+VHSynJk/zLy/P65kg9x5EURwG2OGCmKMgcw7s6Fx36+cqF8kwFcHBL0XQIl+4zL9T
20uHWKz+uMftetpHPpYceD+NymqivJXaz6EbwU1onUoJfNARRI8bPdJffh7k85GHop0hx7pICyw8
ED8WG3jUq18edP8gXAMWASKAVMfTWUoDMlqzp9dRsC+OaTD+DgrrIzGReSU8eP7EMRAhgs9J2/Op
s+WwppWiRyCo6ULEn8NW9/rYt9o0aXrff239gCiE1UAtgQ1HgHP2fDt9b+c4aExJvvh6Iutcv0U+
H430l5d+/zNPjxTcf2J6uv8g/4gsn86dFEUaWGPQJHmpzfDUochhS7iWh74BYFmUmnUNn39hEvem
D8AWSBjA9M5uEVHWcy9Wp0mqEnmTJXAWmg+redicq+bpz48PH/efoc4Qc3JbnF51cMl1ZxDxZkM6
VPPrdScBG/53FPPpFKp8ag0r95qkIQmN9M2fY0+7qnV4cdq4+FyEFNh/59UQWy+l6yumrSmnTw06
V9FQGTZ1l3Q7vbwlLs4aFXjUlcEbwnh5+j0gaInxbEYydWu49bRGHOBK+lcO7fO7nFn7zyhna2Or
uZ6pmTeJN3v6Ef8v99j1QxYPVBU+VGZQxsBJxltIRK+GbxBF7bgGIOHYdFCEfvp9RQnTq1mCLvGC
EZcVo3ZjU+XfXp7EC8vFSu2CsCTNRE9nn5c3orIoKfF5S6BHqhblzaiqJu50szy8PNSF9UKiiOgM
BUlkkPyz/dc4Qlt7QBqJNLPxZ02gn0if2sPrR/FYcYrZ7AmoCE9nTXLNpyJjFNXOvEJAN/bYqvMe
Xz8MFxGHdhfmA8T2dBivgQCYpxlISuxTQul4Mkbg8JrR3IXVAcRNMRstbYi35wJujZP7vW/TEazF
nH82lmA7NIFSD4hJvz6RRsKI4HnnoFMSOk/XrcHBlVMjiehS3zzNky8OKUIfV07ThWsc4Tu+iPwU
kOh5/aEnHMph1feJ7Frny+zP/VEVpvd2rerywWvm6QoP4cKeI6ckIrHhT4FRO9tzi/B7XQVunyzZ
bL91G1NFXtOVV1LYi6Ow3/6vv4EMztPNkLdaOdWm6hPNMvtjPoLK9HU5X5m754EdjTn23L67HWif
+2b5T6mjdn10AlaCH39sig+V3Ohn57OKytqb7kem9bRoV0XoLiSXO88WFBlX6U6kPxtVOdnauVsA
+Im988Y1ZTmEadNnsTE7y33mZtmtAYT9zlj04YQtinPnyWF8LIf0Gtzh0t7ZVWpB5sPs5xp5+v2e
SpHkG9M+GVMDPldn56ehnIvvzWyLIyAL/1rMcaGCx1oCTWFMlM4oFj8dEZ7bHvWuXaLXfeJpk3Mw
PVXEanX7Q6WBMQiRddPu89kPDk1lraEl+/Kk+6s5R2tzzSjvX3z4nxiI0hPiGVg17RLo9NHPqz6u
MWjmKjInGdDLDVfPTsfQ7AA6jZqdvR22eoo81MUeymy1H1xpNXE1IOaXF/76CM7MDfMt0F4X/v37
TTy/dKb3fUll7OkUlaYjWf7FSQydHKcqoHqN5qwdX75tz+7Bf6MgrIY+MGBhIDlno+B+XLrCM9yk
pqy4azX4xxppxDidMG16eah/FM+zWaYTyj0IApT2xzlQvil1Y9pUaicw2vN7ObcmaRqBr4jywS4e
i2kkWUaa0f+5WCN478HGaxKhnWXIsC3ecP/zp7yING31ZSi8ZvjVtXqbh0uDEne4TtJ/VIuJDGmb
TkEeU7kZ32iOqP8oU9MfM2E4daSmHLx6pVoni4DeKu84eh2uQhOvnoyG3gxucZ9F501a5lpBgPPT
LYQK3MiIAIw6cz83dMva0TKqiG5L973ZfIEPRbpub2S9tTKuqs1InCUXH0x7Ht0DRj10ywrQINeS
w3NOAHVgrnsqezazxMSeq8I0jV/aqkGGzG7XDtBkUwd3ojazMiR3kIfFa7Nbt1dDtCpO1y4E1R23
OriGLbr4O0AW0YGmpbV3fp7uVQqcGQIXgZG0wgRc1tsFPhTS6HrtiAgzZxY0YTCHOlQxlPe3DdHA
LbfRpvU6x7iiY3j2ZPybE3AN1AV51QEZnO1o9AnyrgD2kORK2u8rKx/ez8g2XOlBXB6FlAn0FgyC
8344yAzsEDWdrvvq90fPhP656l15JRA/vyf/fQzLyubjH9i2nL0RLeDRxWpMM9GkWotTUErDOS3S
Gn+BJRFffH80Pik2iQhTJfIf0BwFiEoliy/cn+0DefFQhi8fY7osrObZOd51tXdND/owNJ2frnaO
JqEPxnRLxmUZv2sswm9Iy+WDBPAQUO1KMZ+zg3Q9uAhFNmHd+VkTNprTtqe0bZol1N2syA5p7vUb
tbbRWo6VRhObmkIO/rTOKDdGZrVoXagPm06DT7Ox2XLtYeOqsLzVOxmilmWsO2t16yhv+7zNDWK1
iznVN161yg/unAMnFBV61bhSact93+hDFRWmDrG9Yq/OkVessopkHhT5QcgyfQe0Ct8UYY3jfS7y
7bsr1sw4LnZZgNcZBxTIIDFpcP63bS5jhZcn2rXdoD2ojT8bVrVNz0tag/8ndajZHITIQNNgier/
6gKJNFSTNuYHwWfbBwsFjy4EUJGW+DEEvYzF3nmLWcnyC3YNztdmzbio9M5tUWRee6ngUNnlV98f
5h2l500aWbo/3jU6yL6D1FxqXr0TzI8aXVUzJPfAhAycRR9h0dlah2IWaO0UadM8WNLLZdwYggke
JlvMkcWtKEK4AEsXd4jwcGCLiVqWo2OjEdSB8W401/SH0XV/5Gian/K8oMEquzx/p1tyPG4Kf3ks
YVfQ9njgPNil174bKrE8pvS4vwzu5FsnZE2N23luBLvDTYsb4Y7zX/x7rO7oOttkh0FQ09itgknc
Z9mMb0NbWqhS175P7mRr1Wi88deyu61nxyxPbZNTbZRyUOspd8zll69sIaJ12IYv+rIFN7k3it9u
tq1mKOCyg2edWvHD8VXPbkzn9qEWy3Sbmtb4OxdlNUVuUPtAFJ1N/4W5nnYn+qw2o24V6m6ih/ht
MsrhRG+UG47Se+fEO2Y8j3J96H7SRae2oBWDl1BPltMJ9K/+vrY0JA4bJ5i+6d1Q/hwytd2Xc7/9
kCgHfFQYmWzhWNogmjcmOHRU3qLA2RTLoSjc9ra3K+NxKMapQyYkdT/5nIMtnEZ9qtkOppOYSkk/
knKp75rM7R6CybKrKG+GpQwH28EdcVq3/l5WpV6G42x7DzX0pvmgaUWqEUp3mX2Dp1z+OTBa+Tg0
evoDhTb/oZEQa45L4FVbXPqm9mWaZl2FbS86GZnaYnURG9mUHxS9nY+N42Kb3uHU3kcbn1Sd/NGa
17ssB6wYt52c75pK2F+2zgTeu2IfT0ADZuXP6mYgUXrYVuNNVgmjeajtxpjupNmZPzETWB4dcGlF
bKgBGQHPyPQsNJo8F++XydYf0HbG5dGXWvB1pH3mRLTrfCMyl1Xg7FDILY+U1wXtuwrr6J5nXOJu
6JSrGu5Ubk/v87Lh981Lwy21VpPHjdJ22p2q9Ra9c1QHCDZk0eBA6PQwSnheRQQ1SB50pww25BDr
bUB/ahOfEMihJigq50G5mvsLKeFK58m3vMdqybrf1WCzD4p1xi3DqPuZdrWk0Ppm6orid7WkMvuY
jb3xqK++XRycDD5VWBmIPbwxxtUlBp+G5g5looFIU5Q6BomTX+URLcapiCTCLT9NMMsq5Oozf4Bl
3LIPhWM01SFdugnbS80ewWsVTf12NcATvt81hPWT0Ywg98U4ekXYl1n1F0BGkIZ546z5oepK/w+P
vRzYlYu6GWeSy0h32y2NsBo2/xqLnNejt8wa4CGoUt2vNXWQJ3ZS+a0ytLKIZ2wnuzDgw0hszLT/
MUEyB54K7y+GkR/8qcaKRkhjFU0Xpf26W/lNzuiEwZDDZpjQ6casUo2BG2t9my9hv3a8A1ahIQlk
oR5wY3vDJEI2JfuxmXXrxnJEP4Feb/2v+TaukQnLQ0RSz7Q3td8uX6Htep9GXW6fQaNo/jtlBto3
Xcfq8Liu5pQfLXBPU6SVQ7CFrSnmDUTOwEWfrVX6ZdtsXDrl3HAzT2kFhlnBx/2UUmb4Xg7Tdldn
G2/KKEseiBwRQFLIdUr7R1eppr4Zcmm0d20BDCU2y2p9N4sVKsjcaeVXOC7p5wI8emJnzgjrJUMf
PwRVbHwzC/zqe6HxDGliKz7i+KJlhwLgTmLIAWPReZ5WO0ZxD+HmaBnavkjmPO/ljQY3WdxxvrGm
WYx8dd5W46yCEPpuif8S4hpBWGit/22rF3+NOnsbCJu31L9pCz/7MLWWwEwN7f7u4FbgWCD999nC
ijZuHk1a5pphD2mHE5yJ1o9BErTs7Kpxg5M/l7uTQ8HzdNDGdize+UYOCCYL2rk8THyTyUL2+JP7
qtw+4vC6GMT0o11GeambCKAXk3pb51YDUBzYbBnv+j5l2JRG+Xc2iWfDUmsLOGTDZhC4+5MbcDbT
/svmVWI4KZlq7RGMKS99I/B6iLAj2W6ClJbuuxZKVx12GNVaD3baagPRRj0Ut0E/6DcNVenjgFNk
HvNvU6RbJ1r1p3H1Bh3U0bj87oyhvMumOa2wuYW3Es2ExBN5asZ+XSpZjZHR4dEZYuPnyEgTtvlF
2OsQUPvrtzsbkG3LYxRs7glx0+5dMy6i+5iPlKOQEjYRxjdSoZHXsExjmG4LqCiaAdV9HkhsUrzF
0kh0luL7kGflPUxgy410NGLwZWhyt46W3BYPUD2EHtNsyQN+pbFpFIoXw4cHYy43iHvbQ0RL2/oL
U3WyD7OHXcNp7VTvh5lndzej0zHFPRHK29aY2y8BpXMcHFp747xlnnsXVHbJX+7Ji2PhD/lPS3Pt
v7an0e3hRtP0jwtLtTIfhaYOFpEYwdaGFVfUqyrNwpSLKQi7ZZ/FLu0CK4K8s/xpi2b5mzq2GMN+
b82HQAMlnV7XX+NCF+OH1S8hn1P+rr/3tpath6YoPYjdXbCqmwbXvc+KXHEFaZY6+ffUHVt55yka
uuEa1Jw2hHJ6aigkg2HmV/Yj9rYpYhLSw5gYAexeHOwAn8SYFlb+QVZB9VMB+4EHkS9vO8CVP6oM
5haCokKE01aUH9PN6fOoLaRF3yRd5y5Ml975mtsVAIvUmTQz1OrJeDsXcyZCbURVLR6nYpf+r9R8
S3VELMiaFZ113PJd8nAgZBlDu10w5J10I3NiF8uwz/UYVNOtalv1i9ioKg8Lrn5v2jIzyJF3RAbO
QlN5j77CjBNyX1tVCDtXYqyrd+oPpslFEWq0dbu4mFVNoEanYQrb0c0e8IbMSySFMu00u6vlHygl
OonTjjypSE+teCyX03pb6wLzEN2t8PWYh1wcFsyL2giikehiPU3luyoLVHXgr8nPEhrp8CEoGwK7
bkL6KZKlxna2pwZpWb9bU4K3etlxgJrTAUD302+5HZiY6Kao64VpkdkfxjlY3mZrX4whHD2KMjyp
ox3mnVHRhF+a8g90/EbEpTCNN/kMYClOayvluKiJgEHTegQiYQsv38GtTDbpvN6+N+2Fvy8RuUJG
p604aG1hyuLBamhpRlhrSC0EEiKQN8lW2dz0tZ/j0RYU/nfXKhwP82ZXoe8gVfHDcLVuBAgwBBiA
2LgghbZAkT7yrKUZE6exl/fVqsjHK54S6iuZCB7qYdvEsSbtEwd0/Nrf7UrDO7ZkEXS3yB2JL9gf
d31c5xgL/VTT1tkna8x5RDNMeftI5EiPhcHqNzJsNRdLKXQoaEG3K+l5yJPrmFy/Y/unsdr5A1pI
Kj3UeZ8/OsQ//ampFw3vZKMKfmA6nf3BFbX6ZjgNJ06tCpX7LPM+5aVMf7liCU5lAFvogGU22Xqz
siB361Ip3KpylKHjcXBtFEjzgnsOpFOqR2s1blCKWiY53qxFOocMfhZoBKp9w6FHCCKLl1q5/f1s
UsqMyAeXO6qeu0Lk7KpPNi5Y/W2KWrh8u8lluV+kt0N8Bosj7PLSvXf80ZPhqjQjA2wg8vSP7Vd8
ealv67tMq4aJrA5x7tAqkSHBssDJP3GD07PmNOCBsxi1NYXuari/59RoTkT9qYwzpbTPnrT88i3S
LFgs1MM435up5BrUKFt9NPPRC04jaPL8prc78xM+cPY7SwTO+McDy2XGlTYiPNeWRfup1UZ2Vw4t
0DrIPC1TQqS0/6O1HaVNKTpIUB0oZH4SYF33oCF5JG6RO3C7GJG53Hpfe437Dd6+WqKeaDgNSX/8
L6pm2sOMYuZnrxu9R6fMSj0MWl99yTN/M6K8orEgg7Wi2KJtxPzakIoGgQ59+AGGRn/b+zr+8Jsy
9B/e2A6/eolHMkKsynnnCBeCaWCqnZ5NPJdGg+e2P31Sh3dgfAgSoe0sWei2Q5rdbBA2bsbJ9Meo
M7fp77o7nmEc06TlrTalVnawsKzQYwcpjgnCaItd9cuFiLP+4V4bAfkFhRBw4o7J2Kva/6naazgZ
pLPorWTj//em7Zd+r58ryjGy2ar1ENj14BCtTUHBxinUNQm9Z6VTGogUd1GLpJRt0EF4Oj4FGBT0
OsDKriv6qERgOGoyffott75+pXjE/q3UgMAL/kMUI4rxdKxsbFos4jo90YVjfUQlwUFdxcHQvRuu
qVOeNQP2oRA756sA+eLb+Aw1uFdlasDNydRb74W5tm+pXRQHwJvG9zlor1S5L44GBXLv0TvUCc8q
hzbQ67HPHCNJe/O+XncTKkWdtKf2chK9+vLyljGeD4ciEHBInSo0jb9z559pmNxhnYo1wUrXrGJn
bjLtuA5LdYQvrZexNmUZbWhtrAkmPHcWkcad+yWvbeurQRgrwzl1a/1O+HkGCm/Y5FfDxaEpzNss
vUYUeL7BAIDse2y3+wUsejY3ja9WrMiWjUWHHa9I2qI1XSlBL5r5uj4bi45QOmV+ynkAC+g3nO0v
X7PyvSGVIOhnHFZt7WLHn633L0//WZ/t3yh4P7jsYj4J54yno+SpV3ZKEypxYZy+UQDl7he760JH
M8UjBkxGPI3ymrby80otuuxYt0BJAN4E3uDpoFAIjLHpe5WMSjei1FjmKKDsEb/8aZdGARZHUdSh
mwcX6+koftr6G6VmlSye3xFCBvZNk2+vgxT8mz9LR+Nnv/WAYJx9yrwrtdnFqBIeAz1BoSE/LJAm
vmAwMR9f/p4Le4/WHIbhuzIISodnQw1KH8uGLCtBKTS/cbpNPvou/jqzRXfwSkX50li7qBB7kH4/
smZP526bB69AVGhLJjLOGAdASlz91h4YqrzyWRfOP6wdLjg4RXCgz526084z5szF42igTGBOE/Ve
TJ5TzUipDtnGlU1xab+DAQGAzcli4c4+TPD0tl6LwhUvpsKaaEW4EYxu+q7XS6rj21gjubAuV3bJ
pa3431HP3grdLz1S7QZ3MzSiHltzeAzGbPj5+v1Bb4VNuJvFPWv/0/NKJ0J4Aw8TJW9MZ2hO6ail
39W6zX9fHuri9+wiTQEeGM+9dtRYWC0VFSMxNWMhTHacKE2X7coNeGlngM8AZay74I3P1wo8d9Uq
D+dOsejNYZuc7Lak8l1Eu2HGEg6mQmX+lR9G15meKyAX+Jt0Rc8WyqxSYpMMHxijaMZTPVGuDMRg
XLl0n03fPgp8X6D5oDUg/D49XaO95oCoA7qudZMfjWYZIgL46nU41X995H2JOMcED/C/no6Cv07b
VfsoMsdaJzd6ETainP8/o9g+wAFeRgCf+4H7T8jnZ/7k9Z1jJ6OxDoe67nWsX9zu9tXrgsIz4DcY
9cAhzmVbHOL4ytoMLylAdcduVTXRUgf1lW85x3/sUwacGPQR4E4d2MHZm2s3/hrQNPKSpXXMj5Zo
cNTst4Dg3O5Ojo+OfL7B1milbR6CuvBPg0jTkyqBpb/ye7l4wfWDoKWTTN/07IfIphTTiN5kYriY
lg/T8tn0xvTKXfhsG+6D7KEyj/8/8sLTpavSphsy/A2TAcH+iHKoFuYe7ugvf8qlpwT0E7EygZPN
aX46imq7mjaIYSTaoJNB01iIiTqzg1s43ZWn5NLljm8WFxPewjzHZ0OZNuVT4CrcgIZJ7RN09a2e
WupNBRPuni/1qew2al2uXBr7m/Gk+crX0fHf+678L4LYp19odlz9o8Tc1a8MFyU0IU9URwNSLFGn
c+jIov7cmltrRq1BinRl9AsfDWSXQCewUHMHMv50dCwB8yKFzpkYWTl+zxB6to/mOmdHHRRFEQnR
6HXU2+5wZdx/8cbZZ+MOwJHhkjGhZp3t0V4YeC8Y45Lgqlk/FiJHQ6/o06I4rIY16Kd2HodvDZIl
K5lYXkFDCObug+20qChpame7lm4GJS8P2uYGgUGHzr1l9wjyOIH6it4KEl6Lb0x5PNr2+FADR/1e
Fqb7E6EEemmqVV0ZinLJ0ruhyxGoynzai7E96zXyPYNSn01tqN/MJWWOeIPDqiKrSe2feiYdeQc2
os9CC4M1FVqLLr5QwtWKuNYX+Q0YPQkq9WHTjkWmKIttWY7GXFqBS410oaa3TbeqFVyxl39D24jS
kOPnCCW3i4UWnj1QSqzJT9eYnlb2zTPqqT6mGN+gD4lD/ad86WYq3HyuGy5SItlo2eP3cbHzG7/Z
CTMIpLUofa2pF280we9qNo6WILxhVnfDogW/Vi217npEYrxoTLXlE0IVwj0WG1E0NDanf0NAjBuY
Qg23wE+gt78GQ0EtyJwr44tlNs10a9KkSyPZGv2HpvKbMtRxUflZjZbXnIzOpojl61iShH1vyE+8
VP5HLFGm8s5XbW9QTm/kvVRVbxxmDZr7gQ65ZYUTLcJrRhQX7iliGoeMFCInjkFngW8x1bRJLYjS
JVviWIxSPEo1sgVevqguHSTmMtj9BLhEznFXfqYha8b9kPTrQnkOEsAJkaj6fdMt4k5vPcAMKK5f
iXEupb/sZw8WGYAv0Ndnx9eqDbqr+bImNfzcWyWD+tiXYvhlSbM/jPNYRZBr9IMvLHVHt9M/ooKY
3QRW63xox0YiqNWjEuDrRo+y9dbFtrtov1+emH+6m2cnndsFbDZkGzqB55pInp71tV0NawI6q/+m
a8p8p1SW/dTMSUTbUvwqrVWLUpoeCVsvO6zSnt8FTRrcztgP0ebxXXpsehtlWWeeXv5x+/w8+22Q
KflZ4F4B9j29/sbC49EuSGABjxj3lezNj5lu7lII+vQ1t4L+66vH26FM+PQQ8KBXcnbryRXkmtab
hPJ9jemo2QYWuA2ZvqWDvnTgz7LsCsj7wgNKMY3AHrGoXVDibERuFGckWTYSO51+V5XfAl+rh7jx
2vLVlR+TjQhCfqdy7Zzpp3Opm83IMht2Ys6GD02oIgXr1vVNs3VT6IGSuTLec5AnQTaFn726RUYL
WO3pgM6ckdTSPkgcE5hDj97Lj77XqfxqVH1Ce9SMY29ktkcbqPTeYktXv9F7q/2ZD6v4AmiuozOh
XaXV79Sksy0FHvJ/nJ3HbtzKtoafiABzmLKD1GwFBzlOCNvHZs6pyKe/X2m0m90QoQtseA8MuJpk
1aoV/gChDb1bOr5r0uykAhmxRsc809ThZcd9drCxg/rnpZ34YTi19lWAlmQiXRbPOF/1CPN3FnCR
yihP7mS0T024pNn70yi+PtBCaRsJNGH1qqqxaTFpi61zNlKytiVtdEdLhM8IeYsAfmPDSZ1f5Jdg
guF1LuPxf1J6ntwYuOPMcxMaf1Qrt+8Hz/pmdqLbyOpvnF10JmWbi0fD5nj1TJ6I3DRDgfS8JIv+
Pa3n8lHXs0MCuvaw5Fq4cXRvPNcrHl+27mQBtnquGqVuY4RBd3YFfbu4YPqGTMrCJFPtNiqJW0ux
e9hBEn6JRs/lK4xCs4BgWk7nYWbmXnTCYmY1xodOC7f6J/JXX+5Wg2yXUsGgSyyx/5dLJYN8bxEe
H0g8WueWccQ+aYZ2I8xeX458JZVKkjYXVNO1ebgYrRQlqmQ+A8/wPqj0SV4iWLZfIdKaP2JVtV9q
d2Tc+nawvbkq3EFb7hAye3lS/7MTtaWMjUh1pnOOoD9Gc4vafR3QHP5ptWXxM3Xq8n6ZUxjIby97
45Wi8QqZm9P2autwuSz24bHVTeNAS7pzD1pfI3JTtFt41evdDzyXO1/KDcD2dPXVKu6E51bYo/4H
YfzQMABnpMqo+IVoYn6awnBLKfx6UxqouhJD6LPxNdca1NGozVwkYjw7IKjuql549zBFuqMniurH
u98gOltwupDT4TpZRyvPGixTafX+3C2FemdhQbObhG3ev73KjTdIE4VlgOG+unFfvkFRgZRsy2w5
L3GnfbJM4R1zfUzuUhMD2mWpgaq/f0GpfCQZGbQJ1mz/uYKRklbufMYYOW59Wh/qXWi24V6Zc/tU
xyAi3l7wxk7EJpk+OW02+d/qAKAXpSkJYrPnupiiFy0d52BMancjDt8Ai0tBJ1aBacFxW/PIRGUN
DICNmQHTBE+equijOsAl8+JS20ViMe/0JNaP0hA3iHSYX50avtOCVEYVCQ6n5cEsDavw1WUwogVp
54pYziPh4DQ7jrqfC8SoY6Dr73+r1AsepnZYXwAYX0Vnw4s0ZwKVeg77SvlUjuNnEtN247Z5dQVb
BWYYLFIJjCACmWiVTXlTElGq2fM56sbqblbr5HMOeCLoXDf7YLWA9haBOoDjCgW0c2jtRVXryKrk
w71g+jz6MVqdQQ2yFk1cw/uu19l0Pxlq+zGsmeTPaY7yinSvzis92qCS3cjMENeAUEiui1Ay9NbL
o1XUyYKWbzZBdRFM73Ghn6odoOH0fzDIYZnDIQKNUaWhOj2PLRi0O2hh2j+tjSL3RMsn7M71lAId
0d3JHj+/fSpunHsL6zyNrJjCBrm4yx832vh/pIs5Q4a1Uaeyk+bOGAE9JQ4yiWno6BsZ+I0CSA5c
pJgfm5MlVwuiKgw30cjnc9GAT0NwCBUlkOxM3p1a1B/1tANw3WZe82F2EyeCijRVd0aYTdVDF4fa
bwWkyV8m8MApZzF533tnohXw/pdCNgUTnoCIvukqVAClMrmzvBnd3sTz9TFKfE3ML/OQtQc91qrd
u5eTEw0XIyK6T0iYXX4DrIZUOwb5dNYXs0GqHjHtJgqTR8NL1U9aqU8b6924vOgiooWACrqUMpN/
/59UIJraAXhUOp81IYqd7oh5X0ZJtQOluGW9c2MpSTuEQsnogWR39WhOqpiii2fzjDliTSLqNACm
2/GklFO88VQ34jsjfQI7xCY4r2ua46SGet2Gunl2m+xXtyCVwOTV03+//a1urvLKe6bDjULVavvC
4bLD2KTM0mp9uDdoZTz2bWu8vL3K9Wvjn3blIFliYM3XQ/SfLwQloEiBwRpnXIAy4CoRHCyJVTbC
3N3omlw/EG5BYE0gu7wKEa4eSK17a8ACTT+XVQKLgSEseuRts0Fb8thSlwGccaQ8+FLIQpLxLrec
PaujOQhXg91ff3Pj+BFG7RNeNR29QQS+8tmp/V7fIqnfeDYyC5qD3PYy/1xdTla5KCJHn/lc5mG1
b0U376fRVvdvfyz521fPZqOYTfEtiWrcgpfPZoLGSkqNkXUozJReQh0ktjGhrqXndHS0Q+q6752t
MecidgIs4UokcK8BM1NK0qBnmXeqE296pOs77AvkBDdO1PqjyVU8+heASsBN8OEuHywCop5qOvaP
hcgW8JZ22v7SISY+l7re0VtWFvu50tPyZAK/pGnZb3Eqr65OfgHb35H9A6Qa9PUHxILbLEslD09O
ZacD2CwDXmo0F+YJAXaQr10k7lx4U4/9MJUvGt6bGS1Uzf4K1neCODI4zy18n40PTl68+uSvv4vs
Tqq42nRcVvlIZSsJipNaeArrQflswffq/ZGaL/RTbRmMnYOSShs4hYkAU45nHryOLsMy3R2GBspY
qUHxzLsIU0igv2a873szQedKDHXGLd9b/S5S9MLel+iX/Mq82PuspJPw7haUeAMtt5hyDuDDaz+N
mQzATfKUx1iiX3YWcMvGh92hws0Y7F+5pdk58uSJa0NTNIfwnnxCPUFMMb2jGjmpDicV4MJ9aDjK
o+iiEHitQ/oEmnauvuAi4On+kC4hIGA1huQyokq1V4WixYAb0yXfZaHr7DUj7aq9oXgWvDR1rrVT
kVr5fdIY8ae2GbSPtVkPT3puww0SZubuuqrO/tYaHSu69gtGC0mO+M8hrJXc3OdeV1n0rFoLgkUy
eOAK6iT7XJsh0Mal6SvPL/SE6AhzZpA93n4KHBSIMxxENAT1IYE46otdpMn44C6Jkez0zpy+xElj
ZbuiNnXk3qM6+aF0yZD4Tq5rv1yrKx+NCKYLEH8da7XRLVqNWrWxBcT5eflrRbnxWMZZjWwMbij/
GogDYMYra3xs9EXLd5Vdl+cuV8oMmC32Kbs+7THmwmXM3XnlnH4HOll/Waw5/FmHQwx1L1Lyow7h
IjzmNfXILuyMMsbhIXINP3MhvtVmpA1IVgNF2KPlPP9wFsP6H25RM+EyHIW5s/MJdHLi6OLojWU4
+hAs4AowTMk/5jHgx6w3vA9dhh/6QVi68rtSQ2/04bkYEEHGOP/S9ZC9fWPo524nqkjrfBdIXLbX
ID89t32d/k8Ah/huegNcPSOcWmtfCRWb7t5ThvDYLyYCiu7QN+NOG9TlJ/I3iGeC725/a1AjkeKt
E/GlAAiGxpmcgO1D4Sw/Z2TpUt/Lu7wgwyJ1xi3No1PZxKM+HSk4jZwmhRJ9IFdcmHNqGFAe2qrI
491gZNXj4GbVizCFBdcxnBdIEqGSjDslLrtf0SAg/3XZmH9o5naBtdlq8f+satCsA+hwI9wZ7dT+
L0c+Rds7k2n8BWdeiTtNU8pzjPtdeUi8rv2bFUX0r4sy6QCAaXDla6mifUvNsPpp1V7xueR2jndd
metPoiin7zDF+pd+ZPgDezHNJF0PDBKRIUtrEnxLQHxrOROcHFG0flJN0+fedPWHFABF61tzB5+1
nh1lOTh8iXHnFlFqHLWuURbfEBXASwWWwFczSfJ/U2aK4QC0W31qvGIud51rVt+jsCkbnwaZ256w
k3Z/u43jPplmHn5mCgjphraXAe9TiKHbG0aTDbuoFlOKe3WTRYw8gHk9YJaI6UQEEvlJVSeh7NXa
059xaCHMJXHr/HBCZR4PhaJlz0OrhcuhGo0xw8MqrsWerwnFXvFK+zFkRvRjGY0/EwjymldW+ktm
SRU79tUvek4i3c16GXV+h8L/h0Qtoi+U5yMQc7XSFR9ngyo6KsDnyweriZIPMA4iGAdDWDQ+YGW6
1g0yrN/bXNX/jqOXtoc2rKLPcyK5Pr1RDBHcpjn6BjmBemauYqBQsakopj8MHtul0Nz0WYkVxAwT
u4++WHVi1dBLExPgb95G3yIz7j5oGZtmXyYeFoiFN+TfhzDxTj0BuD+MBUHN12xol5UtHIgoSlJX
fm7lzZe384x1qcYZIIumryBrBRqvq0unheZVYNELTdRdHmYvt792dlwdY0MfTqUWOxsdoXVa87oc
tuZSIVVqJ6xufzFMuhGFsFI1EL/P+D6HD3lrhi8ZFfoe2VcTentibLUu1inb66pwgT3J+gdqs6pN
Um2eqMgNLXAWrQ8aKF7HAaLvRoF3axW0ccidZI+GUehlZiOaqupUJdcCpQ6hF6cl+0HL8o3Uep3F
y2cB/mTLAhs531f6+3+y+DQ3XRQcBB8MePM59vRlRzwFP9mDeXnv3uAwo5oLMoSyGgOUyweKYwQZ
pfrHyW6t+W5S4uFnnxTln4aG/FMbZ+m/t9e73hyMCEGFkAjB9mSadrneVJgD1GYNOQk4pb8Lp+/u
oCBUjxaUGcOf+xZxxglE8UYZcf3dgBpK1LBsOWHgqV8u6+nTgjRm752slOhgKKn4GWdzslHjXX83
VgE9SWymUuErXq5ShLCrhJoiZYnLFMQLx/PjEa6kmqZbpf/NB/rPUqv3yPi3KDKa1ye7WuZ9LnE8
mpFveftegbFkvoocjRQ0oKnByPXyiaI604oEr6mTnQNf8VWQX4+CFzf4xD6puVirVrKrZhpUfm62
XBNuBlVohzC9+QxavC42Sosbz+0A+uZs0JEFlLWqmbjj1cr1Iu+UwOA+ubOrfcyrUtk45q/b8L+l
Gc/NWJmRgHRMBRa7iiY0DTVM5Hvn5C09eJYQL4nkmM8JnlBJoyV7YdnTx7YvIaZYhY22Olmk8Wyo
gFnpi2TR7wq0abhTTQuHaLypDXRSGtQIACLBhjlpuSnev8Ol7y5F12u787Xy+E/MgGRsxLgWuSel
Kcy9Ns3Ofu5hAL59fK9fPyNpyjp0RKhY2eaX+yGhHcrlW1unpUqmHT51yS6p9XDjI1/1wmUA5OJA
UBKqBRDA1RWCDEFouW2mBzmk7SdDVZJzA7DtS1Y7lMZJFAWRZ0G8Ive+16Ox2Y9o3m4Mxq8PM01X
EEjU5RjbE+wvHzXDC6WV7c9gKGHQpN4c/q9Limg3WUrx/e23eqNcBcnAVUmxLEcNaw3DTE2RZZ1n
NbAylTOEm+z8hFmy6U9OCHqqH8N7pU7So645RZCh/f0gbL3coXNSPntNVj05RuX+fftHyaN9eQTo
u3Ar8A6gCVyVqiX+IkrstGqgN4M4qU0OyMhpvb0X1vSidfipb693431Ds6TnR+zk+Fmrk22jPjgo
MLkRqi3Q0PcK0+/nJT0Q6LbatFeAH3YWvByGmbTKLC7aVfTET2UwsREVgaa02dlrGkTUQt270wU7
DSRtspvntDgA0Jgf7RGUV4jXOrIT3fQSYRSxbxeLmnqK0pdq6MwdxERv6wjILb56/UQf+Bk0P2kb
riV9+zRWcvggfUC9CVdVmIexzj8rg/ZPQS/ExaDFasWXKobzqPTao4I54OHtD3J91nFPYO6L8DtW
jYCkLw9AGQMT7GNrCuocYr/jwPgTIYjKt1e5sc1ee5VoutIUvSIDgHUV6WI0IljMcPhgGkv9kexY
27WiSo7ZvIiN3OrWU8nOEHZgprxGVp8eYF0EztEQQZVmyosO8xCmbfZelTIZuoiOQJgZg9B+kpv9
P9F40dK6toRJd8FehlNvNeOxrbvh89vv7sazoK/KGJniF+Ta+gsNKAjpAsXTwPJKaw+30tlVcI/f
vw9YRaIbwLHLxuHls6gGno1pyBcqKnvY2VlfHzutei+2BoFuOnVSb1meSeCsl6tUnaWkOA4NQYO6
zh4NHvXOScxyN9Az2Yg0168NaJHkCcmpGn+sNnaRV6mUjdCDcIjKYIZ96heDFW9stOt4BoALZC5j
DPrk5hoyhnrMlGTOYAQ1+ejjqDXRnTCb4a7BZuvuvfuApTAFp+tK9x+a6+W7w7a185AnMQJ9jO39
qFflDgnwLUTG9UllFV2nES/hC4jjXa5imCJ0x5lV8lazBeJBInlOHK3cYeDW+ENbJY9vP9aNa5EV
HcS3kfuTY8bVzjP1Zu7CmQ/l0IV7bqYuP5dxNZ+iCvjVXKH6h8aLgi9Gljw36I3/HYuZjiGk/5/q
NGRna8rTTxu/SV77l3GZ14wQBrQRJN+vrsV0JiLOc6cHXRlbH0omew+x2vZ3ViTbY07t2oe2acR+
0lv7I5499c4s9TTe54aBNpTaa9NTrbT192iM9aekNLLPhiEcH8ndbt+q+RYb9+bPBdZnySk4b3KV
xThK5gmBZGOQWVG0H3qj/cFt536AX2nf6all7zpFYtOVagsyeWu7gEVg9A5UiUbAalN2pjVVPfqk
Afmx4/pke2mQ5nrro8hhPubNWH18+9PcXlBagjMNZUi82i21uwA6T1w9mKJJPeWKovgqF/23jM7Z
0UAy7svb690KIwyIaHGQH+EwsHrAZsamfjBGPZhRUHweQ087ml6ydQhuhBGiFPkn6TZ38bqmRBoQ
uSS7MII05qoq+jY+goWilTx5775NZKgCaiD/B75jlXTb2FkUCPXqARpEeZArNM6LdNzCm954a5JO
xjIQqWGIrDakVRd1H6roUliNXRzjpEoDD6Wp+7e/zY29QBMBrAAjZALIFSHDq+KwZIYW0G4yz5Sw
OZojtX1foj6HclrTb+ge3vhKF+utbq+pKZfI6mmxVUXfH9LInHeago7BMGCR8faj3XqBkoqHrwUl
MGLNl2EYbfMUi7pYC2gwil3s6uMOMsCWqcOtByI9xkcLTDdgq9VnEjRNSSkLLRBFkYAjH0dys368
K9P6vcNWbn68TCByU9eTY6yT8RRpjjmBuBRMfd/uVYRL/LRCaezt1/YKTlgFbs6QJHGzIaB0GZfv
rYXjnrmdqgYq1tj2XkWK/heNvq7bEeibo91j0L1rkTb5UTR1ZtHXsxWUt3D91Hc0t9UnOn6WVKqZ
otnXtXxGXBJGgNghweeehihvmn2fuMUfcymUP5IbhdxIWEuI8GTwD2EoquwpaJgG4Ku9DO9PamTW
RBYFc466bRWNpnqIoUhbbpCZg7vv5zFm/DNtCS7cOFecGLntZGVCY+jyJZpmbSxqZniBosyoOjKH
Irx7zW7GqfVY1GG6kQLc2IYwASnAiQiMMtYoMbtSzBrwtxMIgspR7ZTxbrJjdTd1trERMm4tJbFi
5O2AhsmmLx8tYb4/WWbiBnHbGceJcYZvMuU7hlbx7+2teGMlvpMpFQy4OOhxXK4EZ0CMU+8ZATpc
UIcGRHm5k5WHRXOH0/uXQrlbjsFpflJerZaK0rn2mP0F6lT2P8tO9fwQYtTPtEqc92/AVyEOaARS
y2BNyogUx1aVOHeCoctT5qm6d+gpkzdgYDein0vWxdQOdAGMk9UpHnuMA9uoUYOyK52jjXYlQpOo
3737tclBiSOzXMb0a/mNvpvsxVQ7NciAdAWmpmSHPKnNu6he+sPbS904UXic01+VTQ8XBOblF/Jy
+HDQlNWgz4vs3mOmePCQSDiU2oioe2b/ens5eRFdRkGXKk46WBAiOFWrJL7XC12pnK6irVCORzAH
2WnS1ehQKSrDX4K0QJaLTsjbq17veIgzwGiAWYGpgbdz+ZCZNH1ImS8GpWlXh1A1m69lYRTfHKTK
Npa63iDSdYSyi6dkArqu771J7xgL1kXQU7SS8NYMQzuEdt9+oKtVSGBQZpCiztyO7MTLB7L0xeqG
2V6COlwG6GB5f7a6dqsldr0KKR+TJrQzeCZ3fXrxlS8ZbzZhEDoQHaH5l6igzebGDpQx4GJLSDUb
AGMklzgX8FCXz2LoKT61aesFTQWFMPHmNvHd1Lb2EP/zQ4vGZ+4balk82olhbxTJV7uftYHdUSeD
IaNKWeXsoVQstKoiDOYEvbYi8lrf1tpvum69iF779PZHu9qFrwtB3HEQu+BBVx9tFl0zzIZwAwcV
qWcVYbEPqK2nRxQU241768aXQ6GOJAPdDjq6un75TnF6xf0T7loQgpz220TpdyaUuI0vd+uBSAQZ
EDJ8lxohl6sg/EwoDi0vyLJQnFoi/QOSmu1+sspxI8F9vdlXuwR2iwkWSH6wq6nutKT2NCJCH2hz
LO6bCCHQYdbyh163o38Irtv3KDXkqCno9gPSZFLm1fM+OfGQ7lw9K57D3rNOpZXFAePFxfIR3EKH
EIHrGIBD2R7f/amZZdLkkb1kpo2rfQVmqMSk2XECxVXme0tr6sDg93x322n5fyzFlNZiB9ty9LK6
YkXXotbXNnwEaPz7qJice0A7+B268RYTARbA1VmV3ley+0Df2nDX+wpnkRiMhElEmJwRl+S2UnuQ
zsuElqQqsQelsEKNCgc0+JF7FEbxVLetg3Jfpf8RWTt9s8WYG35tz2V6l4ZhXO56DAs9f1ES61OY
dgUTLKjck6+AG/oWIxP3AK/eKMkp5zAMtFjJQJSHcdjvkd62lp3Vc10jLhs7XwSUuI+2wJRLkhar
Z+LajMC3aIrPeu/SPC+rOPEFAPonJY40QExqbQOZ0ouWdBXZj38A8ervYd0m7Z7mjwXIS0T6kxaP
5bO5KP2DWXjZj37QtMzXkDxBNrlsrGivJNH41Z5oAaBr2E/fmB/VH23FKX/WbmsWRLXI+ZdERZMe
JuY6+kvtaVW5h1usVrs8nft7Zv3d39Jzew9Ms6fg8wWwJT+Jcjb7QM5BnqfK6px9jpZD5BdYYdS7
rqkHFjTHUvXhDMTRvQAXA0cKd4V/TmIoUAfyVACOrRI6ZDOkB7+aRnc82urc3pt21unII3eGsUsS
oXxcdPD6vm4q1h5cazIdjWawvhlqPrzEjKnAiUbGNwNFtQSEU9sXRztNtGYftRZKzW6q9zPUdU99
LAC+MBQuvV73PYwPOt/rq8XdR6mF3KhdRtknpF/D7mAOHEjE8IwO2XK1w/95aDB92eEtEy4PTmNk
P+x+AQeoZEv1Yqdm8iWlnPs7mXCxQIyV+v8cZL6afazgDQgN2naOjtH0TxWOgBKv2Nhu0Bt1Awhw
NLzmEJV27R1A7RrqR8XKpdrFFKt/hK6w4TwrRG48I0cw7poSUeydU5qQOq3cgJRhxFo5vjuA0lhB
YInSQmJk1k1nC4lSaHNaeUa3Gqlam22f+1ntYpanGxh/vB2UrqfpYB7I+iGAwaAn4VulQQIYIb38
oj0vfa2/qPOiCcQ4wtDxFRLq/+lgxf7qC5fg3l144SC6yhkWZta6wJWqAi2GrR90HU8kcRFpGljU
3InrKxHIAKD0GSHl1s0sez8wiZz3Q+javyvPzqqdK1TlrAw59J85s5XwRNfXUR/MCP1EZM81Y/T1
YizFgfEgxbHT5aiYqFyy6dFwE/1XIvAwRiaijH+12MW0d3rsDl+Bkw6/s3wyIKzPVRYf9KTNfzdj
n6LMGHXRB+REkdNCOD9zP5UVKujdgpg19+iiFcEIqPRbQ8EZnvMoVFMqKKv5W5heA14V4IVyl6iV
kR6QD1Wzwzi5YBOytkBjolGyyg2MNEs/OLgTjj7NRPuuGLsu3edh5P1R6XdF/rA41ffG1ooBPnGj
DfvMcpoPiVY2P/N4hv1owP+/Q413rnc5licInztG7h0WA5VZf87zLvONUlXCO9vNeE9T6rXiHs8C
E650g2aor7mF+9BVIWYNbj8bdwjPgm2LqzBF0jOj3tiRV/bpCfHe8ms9CEymScOQeB3iHL3rEotn
B6RvN1Q7xPbRmKbzq3xotcKO9rU7VWJfzZUb7+gUmX9GOogR8vICLQp+v1LeR4L7xe+svPX8Jkyb
6pFKFHvuolWAnNqpJ7I7DxGRD0JaWe2E5pZwsI1G+SIElpV7r1fcbz1f8ifmBnG8i+xk6fjsafsS
zQ6hm1ppCOicDs1jFLUjw+soarBnMNTfmTdOc+AlYdTflW5ZD5JY1ZenUVMWULAZfemNwv6q5KF7
SqeCHBMFOrTvV/ltn6CgP1lVde76yAQwG3VfSdjM+xY8707gcHAs+KPcOFvXGSCr4grs4mTFxGQ9
mxN9V4+ZZ1VYlCTjsWR/fEJPuN4IYNf5s1xF1nFkAw6ojMsMkPGDEZZWV0GTlzIh9BLUZ5E4wxFk
zPgwaP0WIuhGwMCaktSKAtxQrbUveV4OorHVuDkjpjafwQIX58hYvOcuG9SN73ZzKak4RW0ssRGr
HNpQBdIRaI+fp9FyaMFhErCkKpPoHovRtwPhzaWY1HqebGpZ1mqptqiRdbGX5gyVD1skq9otaoWD
7gwS4O2VbmwL4AZwpxhpMdYy5Gb972DYgPuei6Q+N5Y1ngp7cbBHspX3tn24aORQQtb5r6a8l6sg
5CscyHJsixTJ25bupa/hxrLPoOtuvLpbDyRHYYgUGDZ4/1X6q+lqG46hW5/nQVMCkZjuY6Xa399+
a69tncvqAyqkRGyQhjFMWmuP9VXO8M/s4nMZKl3hl1Uh8wJDWz7bMTYJwPxp5vhisdJzk3Uh0r1G
G79kRq/VDOrKSb0XnleizFKZo3rASA0ehY43Dritqc6DBltsRL+xizJIv+z0Tx7a008rUqMgLuhP
MmzUscx5+6FunF0LRJ0cUDDmvFJNaZG36PRpjs841fR/DDU2fGfJi08GuObTnAAqe3u9G18KKTNp
AYVMLV3w1SYXi9ct9mjFKD2kvd9Pg/bdKzxvo8F0axV0Pj3aI5TzVESXW8/Fs0zyQpJzmSrxYZ5y
rLVUNKrffpYbMR3FHjiWRD/sxNZ9aK3v1TGLe1bBPCRYNNIC3c5MFLbnsT7qjKW/MlLYklG78WyS
NQUmkpESEWnVfMRyNVEEHcGz5pQutknGArsioa23sTNeRV4utztzOI/2leyLsOdXUWIwZzNs3T46
42fQmL429tFyb4bNMO0izYqjvZUlqfl5svXoezh1keG7SJuh/r20w9fKysdvEUZQmG0M0/KInHzr
7pIpEqZfIio133taTq5UNm790udz6GHywVzOH0YbBykE1P1BLSQsfRHiD4ITQ7xzp8X9gaS38T2l
vhp3emxOnxnxpY82NMC/lUY16g9oIb1gFIott8YgVvh9pvRAHj08bH0tq6f6IYq7pd+XfZT+XKLR
7vYW9d5IKiK84imqrWTaV82A74lZuna0s0P6hjvhRH2+T6ts/F0NxWLv8UjQn1q9cT/PcdO5e3Ue
5hehZnABBUkNkv9Ci4qdCcsbC5cwwwPLgC3THxpg0OW+oP/uPQ5Okyckf572sYqU5NtkFdoHdRo9
+4h7QHqvYsr2kNVR7d17eKQ4ft8nVuKP6pAbh9Irl35neBVPM5ha/kftMLWHSuJa7TmZsXjzSenK
CQe8IXqm1qx+D3OlwILwEl3zMUvAKn02c5t4UyZL7NtVOwwSWzh/sEUePVmiN5/4SR0GV7UH0b8s
U5MYFfP6sU/JkEx5+0RdRSN6asQimo02kqxMkC7PbcP4ACNlkQaK6aV3SWzU/lTqJlYAc3g35ltQ
6WuIp1ScllNgQG66RONdrhdXTaV2KNUFbro4Z7P22m9gK8Y/YQPhqDBy/WC0VYZlQagomc8XiH7R
uC422lrXJ5rRiAQoSDkOA3mty1+xxIu7pHWUnhEqHo7p2CwPFG5bDOPr9IJmIKKZErmM7O26W5xY
ccfBa/TAq73o0IVYF/WhOZHTO/Z7PyMQHRPJIK5JOKXXcj5pFKFC1xlBF0fmn8KZ1afe4oTBNy5w
Z7enr29vm1eUwypUsVnQJKOIBAixHkenFTYXCkrVgUEmek+Pn5YMlNqTWrNbrcKrjnqnNXcN5hxP
SmLPnzyrDPcFFirPWmhSKWVF9ZIO1SbGU27Yyx8mp7yAlcm0wK6tM9WQroGkNKZnkRra1yUMbY3r
iBTczw3TyHfDhOTgIVlSrDJTezAPjjNSZwtNGT5svCN5561+Ch0GgG2kR5wvZ7XLCuYIi9OU0dnI
E5snjsP5KzNx95/Vi+JPUZj6N/Di5SNmheYIV2zCLclRseLwHXUwflNhEgY8mAv34egsf/IU4b89
XJB52I/FgPdNqWq9izrYMjp/3v7t1wcEkIZKX1NinlA2Xt1EOBUudOCWMMjKlF2k2s0e/ouxceHd
WIXXY0q+P5yhq2IJaf0CnZEyDNywQPavCP+okf1OO1+61mAyGesBaSDt8tan0AW9n2C74gZujP1f
bYTPQweLc0m8b3lZbcwprywq6TlLHj7L0H5m5LDKizN+jookRXiaiyqnHg/bdFe1RfGcRkP6Dy3b
3GfIGR4qGhanHjL9vhss9Vn35iryc3xvsuM7vyRDRqIceTBEel7xKuDCwQ6FNw/WKc4FhEiTqNtO
ZbgRf66+JM/L2JQEUPImkHe5DKiDEoe2NwBaL+DDHdoRve1kVLZEgm+tAlZcKp5KtY11I21q6mjp
eZuBEbozmnRhtAsnbdgYTl0lmcQOCeGlN4hpxpWscm30kTq4dcSz9PrdlLu6tJSJuIOLZp9Ec35I
SrPbmBy9bsOLYCFXpdiRTTliuLp6gyKmF2rpbRQkoNL1XnyJhbczp/oDXN6g95ABqqeHKp3uclH/
b0S734kyLGW6p3hYnlrL3C1GduoH64hQ3antoulQZVgw1s5GOSE38Op3EmAB7fAT+alrioxX4M1i
tWMaoOeWxDS8RutnLez8t0A64WhAGPjZkxlhWIWr58ZLurpQ5TtyAG+jEc74dY01AAEgDzsHhy6F
d6yXJDuYCq3tttLDj28fmxt5EScZThfzJJ2OxyoAdhYcqGUIo2CMET51MNWChZEWAHrN5GtiYi24
8V5v7TpExxCeoJ6mAlhdFmGoM8gLmZMNiCsCMTI9X53VI3ztzMdbJSia8L2uBq9Qiv8sudpydoVQ
8oQ6cJAkxfe20PTDnEHqydxoKz25PriIuiJjSnlDDQoM/zI8zN7AxigFb3PRllMehj/Hrh42mDvX
uGGpg04iRJ7BrcKNe7nK0LST6lpNFqQTMdZvzJgpzxS7DeFVG/6GmpdPB6bBse3rfZJOPpRHkyJf
yTvdT7QQUWJSYftRzQE87d/eTze2LsYAEhJOUCEVWL3rXlOlETXHhmIiOoBB8R4p6Zir9Xb+9+2l
brxsinB5aRsMG/jz8jXMJryp3FjSoCwLtNig2x/6Jt3qCN5cxYYoBOaC9G/d6GQcaXDinTSwumze
m5MonyO7195Lb0OiEs0aOkwmTTPq78tnmWpbCwurTAMqMnyCnW5koD5ZG3nIjcPOjBu+KzckyYi6
KoKI80PcKnYWxKbdPIaxaj+oIlLuhY6Vrx+r5rRxxdxaUFYELvwK1l0zfRm2wvRV/4+z82huG+nW
8C9CFXLYAiQlkpJlyXG8QdmeGTRybKRffx/4boYgiyh9m5mFXW6i0Th9whvS/ATQDTXoXrWI1Chh
gjyXYJaT/vDuI8HkibE4KQkc5vW8p0Xn1YtLXZxKzn0Qz4jlTUlqvn8bgasshBQakMt46fJlVWVb
51O8XJyDFh+UVj+mpi72YVm/9glz4/vP9Ae5ubqJrAW7AgXCJqysCSqiV3rbQBz7JCo9E49RM9Qv
eP6FXyMx96dZLuIIYJy031ajZNJn4Dr8jes8QhpeEZWIyHpZoR+WXkN+LuYJoRVsX1vtkZXa18VJ
Di2A1lbjgEF7jYV9X9dBmFaSmam10PVKDHzA1k/d+CDVUc3OkMtUK2BmPdo7qE31zsD20t63k+ZI
XyRh/qNHlPfN0rNs2rg9rg/U0jUCDQL+HT3r9dfIyDruEifUTkMqnUBxWvCnBVhQakIU1NFm3zhQ
11Q6qj+GlmTVi243HIPLdz3HosM105tPcalUZtD1dv4jrsO6DKrIGEZfd4bK8lul7LVdbJiViZlw
qhsH2UkvAnornGXKqNcf9SoxwkOq4rDq6AkT71TQg7p/VK5jFT92KWYAstBQtlfNyTiVFcUpP7bB
U+tJuslzW4Tje3sKy45wg9MBXWB265JJ17sOPRhlPqW0o3e2gbO7Jp1x4xu7vkcWkO/CZKNlQ8Ba
hapQL1GsqS39lCbS3OFwWj2i5du/LFCc93pFLXQKgiGJMM0Fsu5VDhRrJdIikzRPA45EfmzZ+U5H
L2jjiW5c25DnSQ2QcAAKRuC4PEoucIieuWV7It0OckWmD0kjdn1anGDV+FUqDss0VbbWM92gpzlq
j/Hycc1evgUWv3FO6EtRLqIavIBaV5tbKRrw39irgdmQYKOijmhIbrzXHIZthVq5xCzKsmX0dPm8
5OypNkm9QSjDdr81ZELBGCXvpqmwCqGAcAzUAUSafrkKyuyT3aR2c4K97B0ipen2kFmj9x96pqvo
wJKW2+iLrcIA2ArRGEpYn2xXOIfC1YpjWdOTuP/93ugaovvKrAlILrA6vuHLh/F00Vm5UjSnLrLC
I/YH5TP21DZO91n2Qcnb+EEbpZ34qOxEh5ly+FkZxvDx/q+48ek59AyBD5AkkGSuTofTN1ONUUV9
whrCCmxd5EfFtsMnTe+TjUHeNWSEr235HBAoJkEnjbt84NrQS50drU+RNaGeVeQ70CxmYITJB2xY
FajiCRhNRWMQUZsZtOmxQl9t6L7cf+TrD4Jab8H/Lc0Zhzd9+TPIleu8nIwGnIgRPWSNrHcK3OmN
CHB9ef0RbVuAOEz5+CYuV3FqfLEdm4vcaiKFtr/tHgyhq0jz6OI5mtt44/K69VQMlylgEZhk/LsK
OEY8KGrUD0BKRBzvCuROdmNvOrt37x3hGc34RZsG2sfqzDIYp+ukKPlJ5lkYuHOF0lkHWur+KteH
EuIWhG0+9EXwbt2/13rFybVML06WRBQgnmN9n9iYewq8Vjfqq+ulQDVwyVF7EyGJXJevKc5ciXSR
SkQZR0MBBhZbgdsN4Z4+wKZi4XWbgRi5GF8sBDiqjNVis+H2lgm++qTGYf8RvIiG9RhWD3ZZc076
zvhchTU4QK9x7Y/3t/T6eDDIXFobi4zhsrWXzxkWDhJTopYcj97AULvMX/PCth7ur3JrNxc9IZDe
3ARc5perDGRQcZnZ8uR1Xvdcjea8M90Jdo1j1lv1zR/e+WWqbDHiMUnWmDrD5l6FE5pOmWn1eQ9Y
tdJ3Ga4xZ5mCh0C/WHWeF4OAI11kF7GtXgofnT6k2+AEKF8ihKL+KdIRv2orJcB2tDKLg4nw+0YM
uLEdf/DFWKYRavgyL7djGhfhyrTvT003AjAx0/yht0G/Yx2Vvd3f+RvvFxIdHT4w7ySD606LWcpy
1EdVnhCrLPbV7Fa+A0B4f3+V66D2ZwyOLYBBAKUhdflAEreyWY8InYipvoYYPCdFG/pzYxyyHEW3
+4vdeiTa28y0uC64HleLmZUrXbS9mhNuaeZLp4TuQyXyrTh9cxXsIuByLMnFWgUmq2M0LHWtObnz
NL3Ndon/oCm7jeh86ySQUFDJIDVJY2bVQY/Nee7ANrFK7Y1B6ozfUFNMdo0zfbq/adcL2cQygxYv
9Bvy6dVC8B8xQUfm7QROPTsm09w/IO6sHnBq3yJJXR8GjjSpLTLWsOjRfr08DApzyAUX3pyiMSoO
6DiOvm2kAOa0Odt7Umyh0G492n/XWyV/KOY1KMezh9jINl9NhC98WSfh5962842Jh7GkPZexBYsI
hMQWB2ELgMQqLUpokUz6mLTwpUq1+ZGCAPhgG1ntHVH68woQ1riQg0RuSVFSkc1/FzCRTcQM5zB9
SCmqBS7pCUbg0lTUmT5IKDom6lqaPDklitZ7Dr7hBoaaO+ZBdOb0NaKnstiXS+9VQ1cJDHtuTd/1
uhCnDKZn5s+2PfwVxoXK7S6r4hvOzvq4uIIJ7d0fHtevS9W+2BERV43LF1uLNpuZ6+UnXrv7UGRi
2AnC1u7+Sb3uDYMDptVBn43pyhUhqB70KCtEVZxybTI+TbTdPi4W3pEf9rb6IF01+12B7v56f9Ub
hxaqMYaPsBZpha8123BbaI05VooTo2Vs1XsEIGcg2j25qd+WWwy/GykvCARmSLTEEDjjErjcyijT
K68u7YLKNsqeqBZxJgZ189HylOxBZtDi4gbVTyWBKtd1Qp5SfNrpjZdZsfFSbz44BQ1C1w4Vx5qo
ye1QdBTzBWPJWo381IyNN2rUYi8zUTrgdRV1I7VaUorVN2QsUZUB2gIRXMdvpcdKwwqNlG4Kmxun
xV+oqb02hQUgWP7VIvPh6555GIz5/T27BbFF+rhMqpcGxuWuh2oX69YsspNt9eKhmLGlSxWt2EmU
+faIwEYb+ep1XkfZS2ZB3rNAB9bOK5RmTDbwT0DbQyuSoGHagfzgZP8I6SOXgVakAoVhjIneRm3K
Nk709QXG4lyQVHGUGQTjy4cdxySE9WhkJwNZlm8RSPcnLc/eLZZG3mjRRaDmpshH3OhylUJxZmE2
SX5Sej3eNU1ZPTfmMG20kG89C3HHxEgDbtAVuKRyy8wd4PScWgDr+y7UjKdYmPXj+2MABAEIseTC
oAdXOxbZvTv2bUJnHCuwB9Uc86PWCO2Q0Gd+9LrU24h0Ny4uDsYCnKbvpCN0cLl3ndHOAp814Eh/
xGXsPqv83AHrNYWR/fn9zwYZg1niItbEapdrDWXIZQbl51TXCo6LFSiRQ5SHxUh0s6Yjgm0Itd5f
8sZLW2iIFGw0IUkmVtvp0b3oZsi4J9Cz3s41Wm8n0MB9/yoknHRlmJAuR3HVYIqBp9UJePxTGuu1
D/lu+Ngbwtpo/dy4lP4kaMC4FgXRNQIocmZ1SBpyTtVo8xdhaMpRqt30POMP9UGv1fhJRerjeH8D
b5wPDseCVzM5YdShl+8MC2Kuwb6sT8As+kdyd2sH563ZFaH5/nKXTNrAkhqAM69sLQTYOrGld6pV
nnpDDYPWLH5jxWdAcBPl+w/9UiLQqaPHRW9wdSoSfcwQbo+qEwLk+b5HJ+Ahg1f2kCfdFvPp1kvj
+Knka8zTsDi43L+xEGLyRhNapOiGXdw5/YuDMhWkm7RMI3/Wqv6QS7HVWL21LBxSrKLYT66a1bKa
F+lQ57rytHzzO6XJoiB2mo/dkDBk89TpoGrluxnhqLxx0/CkrIya6WpXyxEhZzWdylOpp68ZCq6B
kJO78epupApcZgD76bUudg6rGGJNHSJ5KfupDE1+bOKJKZCrqE/YfGX/pHEnNuahNzqhzLUXSyO6
08izrs3gYHJTRpdNdbKHIpt8Arf2asS9+gK5J8p2SjUp8WPaDFBCCWj6sXfjsfTxIt8CD9wIZX/Q
VJCQwYFcYXHgg1ljPNjVSdaG9oTau/OEzPy7qfCLGvLiuriIJSyUhsvzqpfJpPRYcvC9t95jbcji
0W66cn8/qtw6nv9dZXnW/7AzprIyYq/Sq5MzRfbkAyJu97aa0AMpMvMoJsjMA4TnrXr6VjAj54Lk
D7d3CWiXy/aM/kMdHOUpWkoLRJ7AThc9I+7KHMXWDOzWSXVoKi/+MPTV1lmJimyvGqtMHeIEyv1o
wMVOxVD5osb0syax30iib5wPPgfmYSB1iKDryqiBK4jDZDmcitEzebap3rlKvDUEvvFU9OqoUthF
9KyN1X2gG43TiL7qTyRKzWMiAHXatQx3iarkQTlvgglvvLLFN5AynqY8MLTlJP3npFgdYOykanpG
3CTqPY4Bj60Z5we3s63D/UN5tYHLRYdrILcQMiGUtJdLuW6fdEaumMcMnb+ML92wDkKFSv3ebGG1
zurwZ2Cs26lxOed1nZ7tHFhAmHThxid2lfezysJVo0oGOXaljFkYBTaqJJFH1Sly66lKbfW1s8cW
p2utaJ96szPADUdN82Wy2mTjLN5afFFJXuR9EAdYtz/ha+T93Kfm0Y3U4rslR4wY68bOtJ1Mes97
7BNdexz70ZOPeZPL6tP73yQnBq2rRUmByuDyTaoIRveoJxlHIQUal+qk+JYR/S/vEZoUOQt1B13l
1dGsXRjrhFHjSL0nAjNOrT0KpcbGabkKlXxnsAAXhBq8YaAr62exQsernPBoVap4mKLEeTHcEZ53
3vyxqxFBnyXy7f4GXn11y6JLUx6DKxiIa8yhHulGSCM4PHqWGD8pJd82Yo3iCEF5qy1/DWwnHJOo
0GQBO07uvHrAtjGyxhgL59jblfETJ8H+AaRO+kUrLOVZiaL8Q9ik4hmV+/IhqxrlIRG2/ZB5eXVI
PVX52vdaLB+G2G43vqDreMAP4wTx+2hXISN1ufOhnGKnJ2M7VpjMHzKRVB/nyd4Suryx1eBploH/
AualQXq5yqCbrXT72DkKOkJ/iVnrniTt/3/mVOobucyf4HzR9fhz86HuhX71wiFYnVijd9y5q3TW
EviH21lCmOsAjnTBUOGq6w9KoXe+CsLkRxmpzYuFufkYIJcVWgHNdN3hbyTRM34vdb/DoVp8ZZn8
hSlWBQd68uLfeIq0dcC/ia7crDRosHmFPuLOV9MxbGENGWnic3TNMCi4LSxYgHr4jS4P1CqR57Lx
MQChD5RAKvA74BxbjeHrfI49WNB6sGHIy4EdrPbb8jgpqWEfZ0Wi6ezQG/kiu6lKfGkZ3cH10vyR
W8181sQw/po1vZ7RGNWj3f0v7NbhoiAAW7sA8cm0Ln9GYkhIbjkGYQIToEVLI4HhNoiNVa6hHjzt
MndFFkpHp2l9fY5ZLIcIvvZx1vg+6EYZ0i/zusFXJS4OImvHzyGsc+BElfeCQHQ64VvfYPA+67qv
U+idQPmIv9//7IsCEsLAS/BcNx6zLFG1IcPZVY9BrOtlo++b4f0teR7dJXRRS6IrD3Dqcof7LBOx
Z004dAKEDYy5Rkevdrsgkd5W0nzzUHHVoRXDxI/h3aqpN1kzHJsCN9Am653Wz0sYktMwWaeuV/Hy
aiMr0PqpgJ3jer5MXTQSHOm0j/f39UYoWYTyyTkhRNDqW/0KBURlVYcFcwCnNr/jH9C/OZOH1AFo
sPjb/bWu8sCF7LMoO7MiFgXrtaYsxBWMUQ/JUtOhb+Zqe+SRzdQXnWEF5pz179aKY8XFqAUGFPpt
QGwu36ehD1HrIQoJSAnZm8iq5WOXht/xKXq3QiErQXgFMoSIJdiT1UoISEQuHmbKcRg7/LaRglDg
qPeGgsPQrP0PL23pfANcoEznG718LLIhZ5ozXTmi5ma8dGEx7AujN19TtFo2LrRb52O5YbjYgbzj
XX65lJnbQqlNLzqNmD2eHcWMHwaK2H2IMfdG4LmxFMkf8ZXuA1f7utXXLRPvPM+iU7LIu4wKEk06
qqC7ppT1RoJ0aymKbvwMQBzSoVr+/D8VgjEMcJG9WZzUSaseJ3c2n1wxe88uANKNtHbZoNX9SXtv
SYngJhNVVwcjdq1KT+woPske72a3Ec4DKiO17leqMnzq1LL8CRxU9EE4yv6LEN5Wi+U6r6YtDNvH
+jOxIaxdPqtcLBPm0I5P09yFB2ch8AoTgTBEuHaTwnJkGAEJjb1/99fuLM0k9MiRsQFcc7muVZDG
S6UMj1XWJj+TqDGflETLPmTZ7H40UCzYyFRuvFMHEDpzPkwRmNWun1PrpRJ2UjlCgfuhx3WMLWkn
yEET5eH+ky3X/fqVUiEstEq+QjSILp+MKiiCpQa3XWvd2duZRufVj7Pn5ajgZIb+ufSaGfYfN+Nf
9xf+k2hcrQy4btnPZeC3SkRE0znhQO56Gu1U3w0gpvezJpEALPtwlyX670yGr8Rv5KGmFxQY9o6r
7JGMBJejieIwW3GB32bUHyId/WWv8OKNl3DrtNMc1RZuFkftz6X3nw+L8rE0jcEg4HqNdsoiYf4s
BiP7ZstefYh6r/ZdFG/OMLXC1ypGxOf+Bt24YYA8MZ4Cn7IMQlaJcc5nYKg1Z65t1Srgq8jecNtr
n1CuSb+VVi6+vns9h/kH3zeNPg7dKjrmLoZZFHvhMVfxdyqQAd/D9E9fEncoNg7dEtNXr/6/S62B
jS1+sCnaEeFxyDA6cqsJ+TD0/N4fg1mFMpzKip76GtfhlSMBOGEVR+ui1zFX3d2sKOXHacTz9v7e
XaPT6cnivwEJiHdGArI6zAXN+6LTi/CYzEp11Mew/AcKHbaqXV134J8SdMGnZH6gxV9SYDT1Y5m7
8wNW9B12ptIRxzjV9XNYpaafgD7+6kSN93r/R94InsAmEIOki7Tcf6sDpQp7aFRlDI/8nINZgmgY
yvLVGYeTiqsR897wpezExtDmViSDtwdfh9wFNNjqVEn2KqrR0j1OAgdSaRT2Wwws4slJGvN/WYp+
CyhnCgpex2Uoa2mTeVBZlCMz1y+2lUK0Asp36PRw6xq6le8SshaUFQqf9PxXScs8qH2HGVlIfNbn
fTzk87NWAEksnBxyoBl1L6pbdo+hqMeDOyTTYzvA57v/Om99RIvMykIiwl5kzU0dvaiqanS/jrWD
mh3XcriDfL9l5HwjCkHpghS1cNxAZ6xuIrXMoF+mrnfMnAngC9Pu6rFlyLkvDb6jHQKg5cZrvPVc
SIuDhVhSQq6/y9cowz4BS17DuQQAvcOfEBcooWxxbm89F1KwSyGMFgcMpctVoO0U0wzE+ziEMKCZ
OqdPqtOnxzGv40+J3SvvT3O5xmGW4RfNZq4lXVCxHJMKYNgRHcPhe5TS5SkpMl8HhII2ouutTw6u
Ml0HdLM09vHy0eK6bFzFdpRjbU7lk12lxXcHK5EdzhFbS916V9wWEAy5OSgxV6ejRa0U7c80grUf
2ycp4vZkZcUWGunmKlzDZLfQvKhmLx8Iz6HKKBCAOA0Y9wSlNMRP2DTp5/vf0xKiV5cS3EKWUMnc
kS1aJbdqgRofBhH20Syc+alVPG/vNFKgqF+aw2uXIeJGPpBvfWBXb4tqlfsJEumy9hWRKqw7kZr5
iJpL0ju7sY6Mx0Sp3H1h5/PGwbjax6Uw5lzwkcKcIHZd7iNlShKWQmnObjY6z4aHgE1dDVtUw+vg
uPgeMK6gNgbnCOT9chl7QIU47aPmHGaahpMuAjxVMAm9jrGOyrORKUZlfMAoN+lpwPc64HuzjXaF
6Sr/vvOV8kvI3RYmFrH6qnfc0Zr3ME7ml9jWIHdkwSPOVVrqvCRTI8YHI3E8oPixjbbg/ZWvckfG
9wsDGaieQ1awRpN7ZUUOMKvtGVg8+o9xouqIPDqDtncnXX9s3TY8WGpu/2umreIc2tw1N2CS1y+b
4aUHg4KYTe66bv9UsWzCxiyLs1ZU3m8Q+uanFCbHRli7BnrTXVuaWPRu0XtABuXyZcdc7lVUj8XZ
KLvmo1eGxr5Rh/obkBvDt3OReCQ5U096QQ//52S7FIeehnvUJJ3uYMsSIkGqNE/gwHNoVpmzsQ03
TiMlBkk8eS1hCqmMyx9oDJnWqlZUngVcSEQMMI3fQQpPP1WCX2GBP/irZ4z5YcRX4GnSxfAAkOvd
Ca9D6bggIBZxOW7R5Tb6TymRuhjIu6Iqz13bzS9WKt2TbGLrvQitP6v8cbf7Qwhc32noqJdT15Xn
RHHqXdMq+XMjjGR3/2hf4yaXZZhF0kj5412wKhnpqEptEEN5Ti1tenNFIoKpj5VTVQ58ynPZP2R9
G71YHgJLtWkOn/NIDo89Vea749kid0TVyhUOG8xeBZqu0vR86q30TPPeRh8ZEccfmlV13+4/8I0v
CZ4/oA7waICcrrlgVBhommRnJ+vo6tu1hzTNphfp9T1AlvUHjwk2kuHx6vpJQjet3LjIzmmBu6oP
6VJ7ycbJgvZbZOOP+490azEUL3mRi+ciAeLyPGap2lnTjBhNMenOF3CtyjPZmPc4VHO/8QHe2j0i
A4MQMkiI06vvLwSrPVSDV549BLeNqasDxYUaeP95rrK5RaCDQQJcgaWbsAZ59m6ROqWdV+eW7vBv
M7K1QzcW47/JPEc71eRI3l/vDxP1IllgQXDR9IRIwengO5cbOEWug12MyM4h7mMKWH5PG5EwI0sJ
0slICx+lOsQwzbhwnqpQ93Bvz2YsgPJhaBGuEqJ1cFNCtCYy0RT054kZINwmJL+DZkitv6ekl0Al
utr7XtNxP9XNYD32zdDFO02rG6T6otBJfbMewxOjlBrRgHZIXqQrGY1mwqRtO5Wz8TMpe9gmmHuF
tAYztf6gZwwX0WhIPcSglTyOdg2akYmf9lZi7qJOlsd6qLsapHdcQfbrZjntyqEeP9mtoUcPxtC3
P4xFHM4XYMsaX5WDm+KSLNThKAcPcGuGcmuFyHYzSN/t1Urzx1rEUH/CoY6IvXnxKx/6MH9tpVOJ
48abYeNXLwZiIta2aB2wdWvxSbNBxl3EyIRWXFoowkObd5w0Z6y2qWR34yOiUb4w4BcZXzBDl2dA
obgQA6zzsyoTZ+9VkA6sToUsam7xB69lSR2iDwMW5LPJtq+ggQwP1WFuWcqiLN218F8f+zGz92Ej
1RNq3u6pVubotyuF9mZ5YbPXS9N8i9C4+1G5rRbkZa+3qBAk0SOqsOkLKl55UCS548uyy0huZ/EE
eUGeZpRv96aTGn8jdGB+vP9ubnylDPCZReHrzK7ZS6j4zy1oY27rFYuEa6RYBmmBlu6mqkMWOQzN
oEqy7/eXu/V+gPfzahiqO5yHy+WaTNGgJKsEOR2ds9HIer+sXfWghOUWcf26memASUNJDaoiEQhO
9+VaBlXrbDVNezYr7n/fjZwp3bVd4b1F86y1e7esuvLoEgelX3mj+6B6Yhp8qlN1p9cgPLE8D1Mn
6BwZvnlo8PxuYajTSZq1Zi+tpJYbt/iNd4E8MEz7RYCE63x1A5Rh7vRV1zTnpHTHfxnaGWjU9Aj3
EbnU+TkqnK284TolNsGk8EXSsGAysiaOzpyvdqoL9RyNjbZHfQhHgKGf+n+0ken3LgcN/ZShHnaM
J2c4aXbY1of7B2IJyqvYsFCGuPR4TYwQVs8cwr1cZOzUs9U5O8No1YMr2o+Jmf5rFVl6AAGwBZHB
wfp6Ta4jOB2QIJkErWtX1BeborBZU4gM74m6i8FTEfT1+SnKhFHvKhtD2oeUk/DgFCLkoEauFSIJ
bWBSl9cdic0Mhpuvtx0Hy+/BtHlwUKz4b8Tn0mNe1NPom7YIPyh2MiYPamFP32bslzI/HOmx1TaO
GbRR0FHwJzUvXgnp81uU5vINDXUJT6tFCsCw4oo5CuZxHIPBUXpuKrf9bFr5BOpsXH56pg/9q917
/d+VEc14f8Bp/mQJOo5+PZfD90zPkh9OEor5bbCVJOXWCdNPBbj079Ngig9wqtzPdat3v+zIrJKg
SofkudCiRNk3MvR+zWllx4HRRxH64sXY/9NETjv4OZopb1OaA8OxzfAT3P8W/X9rNn9FUGm5YlVN
OatJHP4Uqiyk34sJmKoWRjmC/cnQ5/6Y0avyGX1bXyovrvJd1UT9Z0NItPJBaGS+jAWbAysBEEQT
w3gCrsFWoUvbYGwxa06LH1Lu0c11GaXrQdw080uXO/If6lwHwHtTdC+OqkTh3rbKQT6kQyjagyxG
VwZNmre8trL1Br+HsdbtHBFqD9yrqI7ko4OOZZIYTMrrdpiDhB80oJcz4CUQtv3wt5L3TLO4xvLm
2YrydHzBcqBsHkKJ/H8g1STj8g1Ndw6orVWdO116xYPogZQCTKwjThXK2XkAZy774Q7oj/tGqjkf
snRAVwbsGc+vjXaLMv/sxvvESrUfpCf5RD2e2F3ALd6VgayruAo0t0q1fd67Sb0bjd7Kg24o8qc2
M+xyF+LIgBKv3in/UtjzsG0cKjbk+lKPAxGO5m+YgXnuK6Guhk9iHhQ36Pmf9IvWbn8tRCDhVzLR
5R7kU6b7YZwUtk9PTnl2xnSKD4iG9eEhUbToF0B5u1uYWZMa8PJQElaNkH8cUZgOTzh3qmNMA83+
a4I81xBIsl0OrNZjGhGX6OX7YTWFyREYTPeGfnT2I3Wd9O9+HqzeJ7GS2UZ+eiMJphNAroBMI9yP
9dyyXkBOqibVcwPDLag9kTyF5WaEvXHhQcEwUaSDyE6EW2L+f+5XdDUHb+rN+Uzzp9xT9867DLXL
XeVo7UYovbkUOFiaPFQ/wBwvlyoNY57aOVfPLnfXc14ituSl7fQYefgfvD9qL0pZtIJBAFxJuaFX
Kloy+Pms63l9yhgh7EJX7fdhkfW/nNSFwzVZ9c/7i954PrAztGqZg9kLUOry+aqS/v5McDsnqlq9
FgqQX58WVvktmpotoPQ1SMmhIUebamkQcE2smfkOd0SXt+p0xuAnbH2TG4MQh+uG489z3kwBnCjl
ZdasGIFsd45mP4aN9S9eLtrk91yqnzpCwL9m1hbKxnu+PrggIRf4EMDEhRC/yqHyLoramdySS7su
v1voZ5/QIrR7//52L9t5eTPD51kenhO1wCBXXaTJdbIoilx5bjGAD0yTSXRZ5oVf8X53lSCI31/v
xmOxHnk0SlLLfHCVCagpwhgNLbmzGnLF1MIQ+wR/xP39VWjs33ouNNDojyEpQdqxOkbIK07MVJtz
xRx5CnR9UE604vHP0pQkK/cTlzoT78FL2udUF9Gpc8YEVQQ7tOTOasI4DwAJZ9XOs7pxPFijpp9N
a+yTA8BU53Nh5vqXFn1SZ6dmVTv7VpKEDO7bTm93EehQvHPa0vnimE2FHHkVM8EZU21Ud5Fah1UQ
e2b5247qSvX7Qbrpvi4V8SsMe7p0reFWn3VnCvVAUStvOtSOo2h+1cmxCmwMPtsgHRV33HeYYf+Q
aaQKUolcz/0ktsExjkWPX0KnWc2bk2nDW0GJS5k5ScM4FM3YJjxlanzIuWpHnHAAZu90RWY/3Shu
f2S6aNO9nDFK8vvEdPEDMr0023UMaqagI0spfGt07bcaO6s06PJ46M7RpNDgC7PYTf2eXxZD68ST
9CX15kb/xKZDdFBSu/t7FJ6uPLRC1L+nvIt/RlUjS99uooaR/ph35GBh7ag+CAVEnJ2lbkdbJRow
QDPKMkC5pXgdKhA+ASMRmQUp1igIrshKOQvNnL4oIGF+DZo1PJrVFEU+t5H8ayRf0g9C4ggoi07J
Dl5s8QpEM6OVpgyqKpGy9tAJ1ubOU/eCA+U8xEPfofwTKdp8HtN0KR46pJl3AxjG32Gmxy3KzTPC
knaetY+qIWWzA7xZ/l1YTdz7md1RjMjYzN64V2WzV9G9+lzFtvGTU1XrO2Q6FD2AX5wWgW3MFMsa
2tn8N+09ZFaUnozo/jexBIz1l87Ag6k8aO5Fo+Dyi5DmqHWaJ4ZzI+JxJ2ibHKmmktqP+qjciSyc
Pw5hE+N3+T80YQHqATbVYMDwYtZiW42TDRoeRMN5KGrNB/IaBWrdbUH/b4Qy2P3k+ksou+539Sjm
e6nudufCCOMnqAnNq7H0QJJ8ynbgnLuN6/FGKKODB+iAGx+c/LpvqM7uoIk0lhApEuvDPAxK7sdu
WL27t0xrAdQAQArQITza5XtT0qjvKyOR53kKs/NsLLAFE33n+6fjj2bd6ngs8zemYct9D0j5cpna
dZq2LYU8o2A/GoEHXeIDcoBm46Pw6zQ+jOPx7Cqy+aGWRUPWOeokAHwBeeQrTmb/1WZO+B28lil9
U6kb2AGTML9qOSltMFsIy/gzFUkRmGrpxDDr5+S3HjaiPZpYK/4o9DqJ97huzNlu6BSq4TacqEeK
QQ6hn+CTkOzCFnQ37THZyH3mDLhHdEmNWLrSRy+Rmbsvg5p2v2U2h/+ask4PHMS69WEXx9NB9LjA
+FEce9nOVdGL9XU5YwDEFSc9HCRoBwSkkBIDDVhoWzTd61p0wcGAV/jDXSKrWW0uplttJtTuLGqv
xcpDKi1GNXFybIWu71GUyv8tzMb9dP+dXqdSrArKm/xmAVGtZQqbusjqvjH4IMw0/Cwmp33CR956
hkk5bmQrNx9wISAzTGUisJ664W+U2t48dmfKTDs56JT2ryYif69oSHu0OL1yqWq2unO3HhA+HZhj
9hXQ3qrDnaTGkIah0p0r2jSjH6pV+DzrRvZFiSz94f5m3sooKNhoAcJ/pr41199h1GSMcbntXKOy
xmB0Q9Pv6fMH0s6VoI6KqfIVQ7Z+okb1getD/dhNY/osyaADPVG9Q1j39WMqY/UH7SyFXkSWv2AE
MD46qe79MjMZPdfY8706tsif+Da0U12Z+caburFn9IAWcUyIyIgJrBIww+5jV85dfzZxjjlTl6aP
lGTjqSkj8Xh/y24cigWFu4CLSbDpB16eerXBEXLQZX/Wtar9ShMiy3aUg3QHVPp1dhoqu9zU0Da/
v+yNe4B2D6K0SBUCYlmD/IVnd1PSDf1ZquAWrYZWgBu2+dku1f5LOpTuxmNek1s4w573/+EZHNq6
o9cxfYjdzOzPUdmqv/TEmol1SmkngVYO5lMD7v9nbHbtW1bNczDgytpPqft7aTjQ5CjRj/Kx/Sz+
Sk2v/yLDuI32sCLk18buqw9Yu+M6XYP9/ZqLUFb7MbTr0zBr5UsXK8rnpmvDD50muq/IV2a/Y9tp
dF9rlK92TKeAilfLy8NUwKcM7m/z9fVHTFwGZ4t+IWXKKqa5zigyc06Hc6l4DvarhWC+rG8ZMl2/
zAXNDYBnQY2Dq1n+/D+VdWTLTjVyNz1neX9gtl9BbBjar1Fn6ceSMcTGQ10fWXSoGDAB6gYyhHjD
arkiqyzw9slZhmLkehn/j7Pz6o0cSdf0Xxn0PefQm4Mzc0Gmk1Leq26IKrWKNugigu7X75M9s7td
qkJrZzHAANWSkkky3Pd+r9mVZtrBjK3ruEytR4gDn9FQflGEcozAf/6EUyI6+tg4ySpSrVo/qI8d
5tB14ut8Lk+bLgJClBxrtbOpib/22STee4rCPnYxH35BT4Xlud1MaKiIuzT0lmaJ/o+z39AJwaFH
+U0n/hTn8+PzCCsIdwDoiozDEUwDUdYJcvxsxv781H+8yoe+tlUTsmQuLK1s4uFeC2MpqcGy6mhT
L8D00+NuirTY//UA/gWDgp2KXjrMAF46a8WPN0cydTEOfqGOWmOoW3Jmv7UGf92MRivOQprtF76b
NzBHy+nMUYF16MNieTa15SfjaKq9NLV3rKMqukm7ov7k2/28Tp++HHU5hKg/JCE/frmI+52DIFfH
Cp4ShHvbw2PY1NuoHv5jy35eMm+Yw/MJBiDk58dLBcYs1iXo1LHlYETOmJqBefWnPtKn5f7HEyaX
oUX8BwX2NMF+vEzTOLbMGs7nLoXnBjQyfW7odF4X49ziEVHijZtGaktXxKazNpZbQ07z4yD9ag/X
rf//eL4E/fHuQX8ACk7P/08Li8wMRS1rUbzmq3FEkzbeEKg47Gb8qT/Zcn9eKemQQ/5FxUCaCWek
Hy81DFT/ZIkwiaSjYn5LJkE7l9u/Hs4/r5QoCSCM0qg8nfc+dnnssBxEarGxg3cXB8p8HTvgWZsB
VuK2l6v8pJ787HofJm2LnVKuqU2Oi1erJ4Q2euMuGvvYzric7eUzk4FfkF8YOpDywavYEWj///gU
R1KEZRdE+ogcB+sUMvLaOMhtcehklz+ljZyBPvI52MvJby70HDRHXMiHxFRafya7+8XkhFJNR+3k
iPyzo6fM0sIKWg/UjNZPnBn1eoGdKg6TevgsCOdnlTJHKOjbXoRY00OpdRpdfxqoaojGVoWpOqZG
HzxUyOmLRMqBiPZgUD6NrbJY7kNBIHli6EU8GUE4PmFPgvNk5QArJXPHerZdqHmI4QPs/yyH67RM
fpjXOKhhpoXmnwbzR3FXI4LZ0SsQop95wYVdL6UX92gAz4XTj4lVW8OeKKUh8UZrvf/rMf+LmUX+
EjINYuaIuf5jhf/Ts3FxvbbYEcejIagss1Q4e7tXnxU3v7wKLQREnfRrkRz++Ab8ViyVJdPxmOOe
sKmHsd17c1p9Mn9/MaZgQ9OmPXEjUZh8eM+k8NVNeppPXo3RppOVr+4yBBuP1s8nh5xf3A9XooTB
Nwqh3Ee74jTIrMmlgXacViKimqkbN4rU6k+u8vOmHgJbUH3yf4ScfFxgF764GTaseix/rEKza22Q
DpAY5SxrQiNF7YvV+Mwj+VcXRdTOQ6RGA5f5cF5RQPRlV1KHGrCfdlIvOVTTttsU8zKdO5Pw74bK
MD/hzf/85lDt4HcBR4R1iT3lx/EBya4vkTKRmGzM96rDqK232xeyIYpPLvRTI5/Fj4ugguPu8M//
sAS23bIstbA9oh+G8TVVnYN7lMBPxq6l8VAQNF/tOlEHVyVWKRe5NPrNX8+3n+4Uce8JSICCCHHh
p25BbwCgIiDvj7KvwnionHUz2NJJSg7UnwyfnwYpl7JPNAkHThHX/HCvqWlE2giy/qiiqU6yObCS
dSKp/T++IfgImPJgIIWg+I+orj8tIBMNyykymuIYmMrfIS27C0hX36o8e/jrC/3MU6E1yDsDPTh1
IzG9/HGQjIJMoNQts6NdwRoiXjUPOtKsZmwP2nlpm4Rc0Rr4fF2qbLc44XIdLf3yhHdXcV0441gT
z94SHOf2IhCkbejsd68dl5MEsw1ctOwYZBz++jv/NJlOw5qOJcQa5jDypR+/ckXUY+FmoXG+wEj4
igeVNEgx9Ytj7qrpmkS7wk86sx//0+gvlnQ4yifZC5emZ/vjZf1owpakzYpj7XgNLkmDTrqi6bfk
ddef8aJ+QnVOjBjERMA6rL0notePF5vTbM4nd3U4t5T11wKpxe3azFTkduaR5R7VVl0elnXJzlN0
RWMCv3YVL3Jc+ztLDrZx6+Cp497oIivOqsIQXWzai99sPFd4Ew44Ru8AlUZGlJT4fSpsVc1AxWll
ynecL9PrySthA5gCYV5cGssCRVFgKAZVQJYe/Z8gI9i3EqW5Wbux8y9U1Fon3sJAJRakbledKy+r
brMhCJqkGtuUrBW/dIadxFUXB/92HTdzNvXeMVrk8hRxmrY2Ru+n3+VoL3cEbhO/aynKHKkW8tWi
1JqxPCI88EvTjYZ5lgvsT5gQpTskQZF5dTxautBJbvu1lxAK3x6m1EyJzsn6DfPG+SbcUpx8Parh
IrXrzE6yWnRpgiTIm7FeJBxrN6JgIrFmLeBwiHkMz0nqzL7Riom8XeZPXUFJi74rqeXipYdqNeBq
FEBFV01Q0GzjvNHLTe+t/rWX9qs6RO6q1sRzYRRs/UKXz2FbdfIAD9s3d4tVd6RBSq2aO1eXndxC
gsueDFPDThzII+CWKlObG9OhF8YzH2QBdSX3vqXRlDLBEADjmlC7pRWHsm17Nmc7f6tREpA6RG4K
fl7GSqxnKtT0WgshiTSJJGk8y+wZz46owp29Suulx1pk2i1EAl+bgyGMXV2I+p6YNLlbCi/cVYsw
882EEe0NT9r9YhXSPu91H5zZ0RRtR20Nt9E0NY9Uye4ukqW4bdQMqT4IHpe1a/h6uMY8Lb49ygTj
PYYOshqc3Rf3HbMjFhpzVa8BtmNfugAK8kB4X7UjNR0wsrUb/drYfr7ujHAiO73Li/xZ5Kp8Azif
o9guWeA2TRcMiJR1B06BizYkoTx05mSxh9wlv1TA0O6xqWg3diNDQYCh48u4muzhvT9BVOhp1feO
CU6tsFbt6xrm+TMt2JY/rhAbbZ02TYvYINT+RkbDSITb2r/SU7W/uiTmvfLAsorW/OrdO2URNtvK
bif4sLVwxAaOTukneW+5x3EtsygpUtveW0tmtdicDHPDy5qWNHZlRFsbV35V3nYALByhK9dUcRei
1+rl0h38oDPrrcCa/quIutNrb9tqRsEw6DD2S6PnXbdQ8JM6DJvlLEUlB+dHm8NXw+/r52GNVLuh
4KNCWQwAz72DRPGmVkU9xP0Cgybph1TS0l1LMSelNZ+e96x0edbAyLOTsAmzt6IqLLVdCTDOEs47
46PFYiIIaE3Hq8xwm1dP90OzQxeV3RfF2oRJBlsxuupgB19FWb8cbeFYU5zDV7IJb4xmP24iItXj
0CuXeeuRe3+klMQuQ6ZZdTlxMlpRA0/0xUe3hdPTu2P1lM/4U5LVU6jqnCpWFiWHew9rBW9x3G3H
JNSJsmp9VtnSL1FQzfbdEOJAnqjaVm/kAXoaR7McC59s4Ey0k9xStI8M1c9baqZabawuyO+ZiNo8
rLSqr6RfCNbEDEODmDhwfeMu6TJtBDcVxVIu0k36JQ3jucyncddRHeWx15dhv51Lj+ySDtFJ3FZT
N28D5ax9rKa5xMw5DTM7DiFq+9uF1RE7bSVDF2ug3BqhPpUd00Cz+sZhNEAERKycPUxdWdlxqaHH
JOvMApuYqwjbbSYcWMd5iZmayCvLTSLD975lbhne9+wC6eU4luPbxBC6dVdjxQTZoweapE45XFXd
QniOOxTzlTkELe9UOf591Y2q32AAUoFX+0a97O0B1uwmWIJUX3Y1pjOXqlwglRupxc4LCb67ihqr
eZmsjsj0sui6V2XY0NDBAbAOGGDOyViRBYG6BnE0AopUkrKeWotIHFF2in7+EBzdyknzrWJ93mT2
muWJtiM48QF5ay9jaMHgNWYPLKw7ddB8gbZ7L+rCvPNZVo8OcWTNRoGWXsGvdwU+92At5+1imxXr
jdu/+OnanhXMdhrs5DTUsZG3C/ESNS5bCaQx5ru2s/TaDQmCiU0VmHtz4diR5NNiMdHk5Ny2Tctr
yesuVxuCU2s/hmun7vqucvSOc7YtCbQfvHe27+4GDHd1DxZrzxDzaKbfoRuVw06nQKXXro46N/aj
UmWbqE6Zz0MYrO1mMKX8TvPd54fGHHanvFUoAYVe64ntFmLsRagDuuWeR+b9BjJ+G+7LMiD9NFhm
43uQLvxnu+R/O6xCrX7TrOS90zati/wmL/HP3E0p+UH7pbHW8hRmot+xwzPLXa+j1kvwPVTeAe0Y
21E29mawJfGuGbYDZ/svg2dWd4V2p++WAa1kt8LMWBKnMGAkBAplfZ/N3Vdt1+0bwouSuOsGvT0S
eLvaCZvtjmeXOf7W8vKl2dqiLYtNaXXUfFHvGk5s4r4F87Wb52vXzIplCw6RWgeHnF8q0Lof9gQ0
LCyR9Cr6eMS6wo27tsNT21qra8N3NJ0dRwRvci2jlxKvrS/ttPb+xqIN1ewUsoQH0rYgTYkOG4nc
7CekkJi/byPSC3adMwJnVEYGW7QuF2JQ9SpSIyEgwFEbWrfiBnlmaSdrAc/Wlv3iJsQ4OjKZYAzm
id85GGrV3uB4mB91wYtjN+4VHJ2yvB3gx1SbnlMgzp6usc4b4fUphAC/7GDnovu/QhLC1kbUE0th
11k9XI+cVm6ypj1S/aJnXfemcGxQevTRjYmB6ItSkfHo1dLr486Q1gwryLXL2LD87rvGDenZlGHt
QIn1p4vCs3i4s1TGVa9NbNbraDG+WpVtXluOsKaNM+slTXCaWY/+sFb39mJjcSG1Ax82Ut1qb2hJ
Zt+rcbAeVm1W3wyzCKOtMxDbF6twaL/7QKpO3FIQ1vEQVOYSQ+8lhSivR+e9gKRTs5oVSxE3qe6z
hNTX7gjHdBFb8kNCZ9N4VCbJpB0GuNNap0NezVK8kaJIZ2T1NQjauNjVSzNa7b2xDDpLgvrkVZm1
lvFNZDVknHpM/YNMA/lNlH7wurDJMP6lpk/qAgH0iR48K2VGLEMX41nlI1AE+QIRBWt/z8ehFYeJ
Ftp3RCQ1gzdVo30YioikCG+JFEQEKK73hpiWLQkIfMZqFk2XBCKDCRBNTYu+VTj4sFtd63LYqYfi
OkJyQPtsyio4X+U8rufIX7AvASIVF2PuWC+hsdi4Ia+jd2YuvQoS0EzjoTFh3cVSTfWbSCfSlVsz
Eu1+oBK685Q0naSrGzbBVAXQhKaS3KdD3Ut962pbO4mWVf7iqXZSMWEL3RBX2Aee0ykt3xq95sGm
wNrjtczD8Th4ZQU2tgLrxQFiVO+mGSdyDua086o4w8j1SygdcTtD5DXieaaRmEg7641EBhzPy2Ux
SAwjGNA6YF5rJKVnz+7GDWVp733ixL61AS4fW41O4ktFknyUsP2mRzG2fnXbpy5rQC5XJRMTneCX
GfzhYcmFDr/UfiG/t02jisRKMWWEzArBJllqnMbigNFZYD5UeE/DGAWvtgrq/pCnE6Uo/Hlv3bp1
Ja9kGS4h/rrsnHCpVvkNSQQ+DYGKcuRasMtugiU0oHqNndfGE4kAD3ZWlAYs4bK8qzVJprE7lt3I
uzatB0B253eNEUi36+0g87ZBviALBxCPPrMw+Ql2PRWG2L9YJ4cx+pwffawrA4jeZH85L/Ip35tp
pp5AQa1Ldxjqm0kQVxJPbtATKFRk6yl7ZD6kteq+Bm45JmGQercDXVO6ho23fEI8+gOV+DPi+q/v
hmqcDZMe5ceo3FaM41r4o3MOlJAl2ehpAk1ndvhUVZzlPSvzdkMaEhheuf2+V5Dk687KdtW6RIk5
l9YtbYowkXnnbD1prZzo1HReusWwz0wcRUOTgjde+2He9eAD/wI6/+tt/u/svb351xeV//wf/v0G
JDUUWa4+/POfl8Xb0Mr2u/qf05/9n1/78Y/+ed29N/dqeH9Xl1+7j7/5wx/y+f++/uar+vrDP7aM
ULXc6vdhuXuXulZ/XIRvevrN/9cf/u39j095WLr3f/z21gJznT4tK9rmt3//6Oz3f/xmn2im//Xn
z//3D6++Cv7uIf9a1F+b33/6k/evUv3jN+L3/n4CWkj+pRkHiQ0sYno//SQK/g7kgZTaREx/cr77
7W9NO6icK5p/B4UDw2WQooYEMPntb7LVpx/xYbCG4TdDjsW1nM7Tb//7m/3wjv7vO/tbo8VNi12O
5K/BQf405PDkZoc0gTex9PGo1D/gJJ6se8xBSnkYhaEuMdEVdlydbDRLJxefQcenD/twMSzw+PqY
wMLs+SgXKhqjIB7e6Q+Qx9SpU9gfjGLONhT52YFNnIPZn97Dv+/2z3f3qwviF0CKwommgnH9jyhQ
aenWCYdiONgRkAktusK4wn4d8phZNzezP33mrfuhZ3J6nBAQ6TuezFehWZ7Qzz/hjq3V5nj/s2Qi
AymZapUfHM08bG7kCFu5TfNsx0bS/Z551WdWcqeP/uHhogW2T5cnDRETHf8DRB7lRtpYZs8jLYF+
cK+xdzUs+0/g25/GC1fhxniasCjgYH94ooL4mnn1uEo/j+ocnMd7Eplh7wYSID8LmvmAU6Is41p0
chEcweZn0f7xYaZ40zWrmvrDNLUE98ynokfeaxI047xK76Ym/STD51c3h2MIXSs6uiQifwBGnWkw
kDeL/hBEho7TPM8P5jwZ+yXw3v56YOJoeXofP7wvthUvhLLLGyNa6mO3htJecVRCSF2F03hpV7Xx
iuq1WRNK+fW2FyXb8ZgGzrZ15xBxV55tVIm/JHCMa/yOmYrxpVnG4fehXE8wS12BJxhDFBg70M4C
P9Z81dPOQ+CUxga98vwkbBjvc1sW9A6tOmcvt3rrPuvlfGWvttnGGkblC0Ji+ONm69QKEpNj3Vb9
qecMKcm5N1XhejGcFgc30oy9Gim9BTbKQbTpN1j0inFTRWijL6rcktmhLp0go66QKyZcE+Y8Vg7E
BjoX+PDSqOVrxffCtNXFK7gYRZifr6BWRRBHfNcmEfRfXuw+baeDYfbBvMPmSFXPdm5XsPJQ2kMn
R/+Tj/WGDm2rmqSU65Bf94ERUQznQE/Ts5783vPi1anS6TiWRYRaSaVhLjajC8V3Y1RRVGwcUPHX
MCgKsBnKOdITnR5ZEdwYTlevZLUiq4u9sesB9ZpBz1D/RBBcTKYrjWuzXMzxonUiRGoU3QF+jrZt
PPQ1mSax3wm9olezCD+DSa5vbJ5lscHFJVPbMATl2Hpl1+XnXlcOX/rU9MBHMmwf2oZnAly6K/DK
WShuZSOOhr2IaeeY5VqA20KQ3C1eZ8kjp1kxJTixqDEe5hrpuYlwsaM0tHsffEKYAGdmNpj3ZuME
JYxmjC1jj1gPJy7xNtcv9mwVj20kA/2UYaTU7YLcQTSXdQts2wGhI41SdNPhpRZQYvdV3jen6FVD
GXEkpsaMcQPNhl2QZebyzc2rvibhrTHwluSD3ZvRyPJiI0xhI38XBYgLetV5vQVVTL3HJRtoVzZ5
UY+Af4gpj5YHeWVLYKlFpQ73IYi+oA63DRX3gzNGF/lExbYJCYNP4SG7vd6PfZBH52YaoTnL5yjN
roh+Dqn6UgfaC/8JzIuCOR2aTZlbMyV+bjd2mTROV2AnF2Whjfq+R9WR2AYNm9jnqBzdVnkb6gsU
jpP51HiWNvgdO7rC63lh7BrLOtzVNDzkDXVdYIOXe83j0NE4SEQvnG6ni2ki76zu9LNTwZXeWI09
Yu/eVEP+HOZuRXToKei+q9OgObg92qi7McjMdTMzPYB0MARwz1zhOJcna2fAVDGg5C3ghcF5nuFB
PzDao8dMUbATtm2qx7bgvLc18hW/wTbCdBsSbZNJdAglzawAr3Mz/73H40EnZsWCeCXpM2C94AbY
LYC5Tysq0d5rbn1K8ClGzyKtjZotKHP0X12gVcvprPngjIJg8UQEFWADpFi5sUfh1juXqsTejJm7
XClZld2mtNGmJrjoTyJGEGmUhxQAyt6Uq1dR2wiBVKjxEIACYMlJXzn1YrqIb+DGLQpfIcAuA4kP
zZxvjdlna+JmwZCipSTge89s1zdIULt2V8hCvTWOn34zoc6FmzlslzoxbZE5MZ2UotzIIIRpv5Yz
WnmgTX3bGaXETDm1jHevTadujxvW+tzlpdDnKIlXjS1DBv8xsxZcUquJApVuzARzfi1B+EGNwttQ
zLmdpCxKVVK7jb6RBjGrcQVGEWwdc51QjuRZF8Y4pFUT7Y/UOYPrWqTxBNzYJDOi1DwpnBQ2/ck6
3rkMmp4MRYV++dHUar7vhjy195hNDfVOj3ljXDVFZUDUH6PhOo8UdoN+EeFD7ek5mpKOhsqzo9vM
T1CLWm++zoav4zpM2c4kEn7YpdLt7/XJ6huyc36qlFEEN5tT9d5dZlLl29kWVRo7BlKuJBgBZ+M+
dLuzwqtNvc9Xic8TqZ5krQQkj5wFiO2bBEKjRvGjAvdrb4aEMrOQ2nniSHKm4hLFK5ZNHVSMpKFF
fDnYU0PnzYZl06x+E0CuNebHwijF+1q29TdooeWucdX8Gvlzt2fvEy9eK9cXS0bwNmVEGBz9G2AF
3tnEpiXorc1nTktUbqIcPQVMT4u3jW4z340IucZDrybj+wyKc83ZO5Pw0+bi1cM68rV2huFBWcih
4qrtyyFpjSI1wdCJfdjbxaLeJmGkeZIJP+sSEJTyFrPxtORRtg7tLoQO77bVAAl1YaZ5cq3snoo0
8zAvyEPv/uQ28WUxs61T0EXQnQq365hmKKtp632rC6e6oM9MAgHk1yptUdFNogsfu6avHgykwEcx
zbBumtdOzjtb1cUmFYi5SmU7r6LojWdziPxntXoX2LboS6MrZRC7UyUvlPQQ8oblvNF2JYdkaFZk
3ViI5BeKQHlCyLW46+kSHIW7Xtp2qzdC2u0l8tfIA9G015ui99XBAzuiOUnPs0vLAGjMcJ5tYW0n
J7/rwi64EeEShVunnr3vtENKvKctctJaa/YSEWGxDSKrNnqNxAYWQpsIs3pkUFhZ7EMFfnBqC9Xd
4t2KaNJEkY6um0ijwU/BP3IL2bkD+4kVdw1ejRW5Q+vCVIuVaNxzA++YLi6RuWDNUmu6UnNovxlG
5b7b2rYwNl7GkP1sfi6m4DsWLuO5G63OjWxq84BvQ7PBRrt/95acJJ1JYj6T+POQicQOBkTq0L/o
RDQ+7itqsaJ4NJT13KWdeVV2WAF4g6fOjXDVWVxMK/bXWlnGoY4CuV0dus1x4ZnLg6PGNd/nzMT3
otZttQ+ryL8NeC5XLa7Fd+acv9EP9lhYsLs8YuuWXXagIevNgA3nhQuXdmfXIRz0oscYNa7rxbmi
lF899iMcpCOzwni7IOzgQJ/PseJeizWkS2q3aTwgmG4xqlfojRDqIHvTLiLFPfFdNcePzuuYwSGQ
0ZRrezutzXrbIa1ykxorTmtXAxpZlGnLkpP3uKBWVZadDUnVqsqKU2xrfNTKwTUauUokHLG8l87G
mH4BvRsv3GbWL11VyvCVQ9BAE7edmvtKVNY3obp2OMhqnqYdfaW5u8qtjFY3mOh4m/k9knaxrnVJ
xFkwrPsVl53izHBHPb5aA9qt33MDnsrZ0jnzy1AFon1p6Uydzz1hU0kzGxbgW2ViBkLrbp2Tbsyw
Y0BDqnZdaat7PGhoXxllMcQjJsDB/gQP4epviuIltLqR8GLbgwfjOUY0b1LFTSWET4jXtHOGNZ44
nGzE2I+k3bZ2/x1x73hZ5o5zzlmnu3PAsq07w4vY3AvHrb8D5mEoEDq502wjFsmAyIpS3JhyiV7s
KsqyjdM13XOainYrez8HcKxc/Th41OKJ7fYUPshEUaVU44zTDDDkQOcmjSJ8FBhcaLAgETPV07J4
g0Ovb3vZjIeoOm0uS6sKlCpCHJFbwUOgxkuaNK2Y/qIfnyq3XN7kFAZYutQB4a2GTq/Xzq5YATF4
HxKsCtL5KMKUIyFEgbT8SjxipzaFN/hkA9MNvQ7L0njwhyWDYR/ixBHPC1yT6zoVldobo5O9MGM5
7dKy1s+zMkLUiXb1tU/hA6F0HdKbNrVYV8wVFwysI7GO0M5FH40W4hujj+6gEKO3rYK0e1xCfZIc
NmOzq1JXH5U/RInlqk4mbjVNh6W1pn3h5DN+HpG4XanamdJ+di6UN+M2BsBcFH6KWqV8xrSAAsou
l6cTcZxWhq4uNJaLcWvYeTxkp0psgi/xaGBsEC8+p4uA3hKHIM0BeyZAOB7tyX8aRHSLuQRC1MmW
Wzrq/fe5GXyeA/XPQVsceZu562NNy5wWfJc/Omu9b6KmP1uH9tW00qNDSOF1KOwz2meIkwPBOt5U
sRGpi47icOP71TFLLfc7hmNndAs5z6LqRCu1ww1rjI2w3HuZdY3ajmUnYksNmuwZ/zNMPpVtAVer
YZen5g4OUuyRhHtlKLlLZ/i5sQs5/4S4r3Og974tnjipu3DmLbBDJ99l4SKTLEx3ZmnerJoFyMtc
gm7XqfyKGKWKrUAcvcp9IGIlf8xHeMlWl8nYgIywzyJO/xy6+rPCDm8Wk/Uax5UWXXZoNLHlNtGT
HhcvbjJO1+naXedDdWSfkHFfyPnQ26iTaZ4Flw0g2tYGeo315Kik5uGAk87TXaUs9BJ9fhjSwDsz
Bm/aG7q67zl2xYJUaaz1eS+61Mk4TfbBlRMdHqd/chp7F5b8bVpjFDAFdN4VvIh4qZx7mTOxS80p
D7MSa32Ngv7KcjHdnOope+Pjly1yDhgBOe0ZBOHvllkeZ5nqGwTOkaK7X10MQbQTjrISqIOA5bWM
zquIaxIvQu+ozb/562ifBV7vxYWJJUdTT6nNSy222Cp6G7OTt2Yz3WeFAYU9CC6X0FKXCp+be1XP
s0yMCLM0t7PTrR4q86EG1XA2ZU3fh3GMSmlraOfM1JnGH3IwIAmgU+M0Sge32+eFmp4LsfY5F5Sw
QoalZoWBYBKnkXNVTap+cJpgRLhpjQWft34LrerddIUF1CBldtZAwIfhIYkKUH4cpulOjgSVDDLs
v+jIqy5nyurNWox4tzjVtuxPsUcqqkoSipeNGz2hQ3lhjUJaWszR1i3sjob1QhEH0S4RQ3+9NsKI
NUENl0FtiAs6rfZmAGHY9sZkvDtsDvEEsehqDcR3ptoFnN67EufMhDMdDtIcY63+TPnBGeDgPdX3
Q2/WwUXUiscKJWysHdIyK4UBUKY9ixIEVLAznpXMt2Rg6SehzbbcplXRndXGRBndOc+lxlOI1ew7
id7zpg2jHTWGHes5jK7hcrf31mTX55WI2lgszJNM0zHMmxFTZHKnYIANd35v8w6sKR1jS0zt73BQ
/ZtAj5zkMuN5dPP0WMMaeAgqwux1lh2KSrIw9sNYJ2nmNrfQC106L6Ede0F2X8n2vs8r58mI8sfI
L8IN/TznPOjno6fZrE8B6NgHyPA2yCGYgBg1b/RkzrJ06K7qXrHAWIy6NsVKysju6CZ9aVfMAWqr
xdhFpWy5gba+WKmIXlq7hJhqOHP9hWuckXqNA53U5pvEDHY3ceid4sHqlgMjVu6rYp0pkaxqx46M
OHc00+mxwnbmrLF0860yPeFc+jggDFuGK4G6wkzDYFPndN8cf7V2FQAWRnd2TxqMeWrcUz9htlbJ
WxcWV7Xp/IH2SBiKL17JR8269w5VNlS3GtPrS879YaJUfa/hi/ASMAv6ZhWmf2VFyuehls1D3Uba
T6ZuqPcElAESLxz4r7tJNopTUylyqgqbe5phAmzB5K1dFk3yoHxnfsMEeuRQjUULPuX+eWMPw4He
S7svanPF8KFU8nypR3PZEHIxPY/9QIY95zTvpvcUEUJa5+KG5s19BggXT4svLnTFQSLBhyRbd3j5
Q5SA7FbsF53lG3r8UZEwPTGxWJbIDrbm0A6bvhE5LqGFeavaGXDNz0rxCM7mvQpL6atMrGafQLJc
vlvLtG7kuuh7IJYJGwS/IbiJVFuNCVDdN1t2J1SViLqIwsmUbaIm7Xo0alQDr8JUS5OMCMpuHXdW
FuN3peen/hd357XjuJJl0S9ig968ipIopan0puqFKEvvgi7Ir5/Fmp6ZK2YihezHAW5foFG4FQoy
GHHinH3WzljfyMzCVNnOXguHvop64cPu60BHTY16P9C+H/om2dz5wlrSrnTWUv/c4c6ZP7Q0lo+b
3jFah8NNepWvzHZNtXZuTZ0N20V/h4jYI4FG8IpGpkRcgOqkNDfdjH/Y3qrJ6iOGatEPchFD1EUh
IL2aQxhhu9mMO287ZWDjLiFr58s3URTHsW3NYY8vEFo+s07EH9l5QEIwQ23toLQGrhVtNOrcYaXm
+YpdaTe1LNEETNUwlj6yufZVb0X8rYk04kktncp8o4eFJDnL5QtA5qQX90k1VCU34DGDU2VE4Cw7
l0QVoiOq45tGbRSEBXUIusSmhUrfWmrrfa2KVAB81Ef5ooR2nx/MLpnv6ISpDQ5cj/p5aw0dlEHd
UsRxKK3U28QKBnb7zM0tqgsjUf/eSPrM3tqDmtOjL3KilLaPq1vDLOafWm3Xgz/VsZsfk7E21b1q
xVmQOxKpgXSz9Hqi+VrbdU1sfbPidFR8VKhzfiSNS907iYUOoKuhSW7DelJz33JTZ9i56mAY/KlT
/5haq7426dup/IgnjcAKfQ8bXx1m1SZv6+5HloTkotzMSp7mqUakYdo90Y1Uh3J5GhauT+FMFgfC
JXvFRtYQNbcUZ2edi0c44QfXNMOdVRTuSOTdkKPhR6Sz74y5c1Np5El3ZYNJ1oZZ07mt0K6sPJFK
FHej0WsKK4KMNUs3qae9M6dJEJJEr8kBk4Cgsm/0LzTY25IFrcpuCT+qeV91kDD9pGjKARCZ0iYH
l9rAkz2VCKW8LEvnTdUW82vVsFY23OKNRSecWT9nzBXzXQ757KYmH/Cbj46KPySQvCHBrscXWS/E
tHUQmc2+W5idu+3gFz0qoWleVPqgXRVO63JyK0aco2io3ZdGoO9Cn4ygw2ur8VjbRfXNI//nh3X7
Mk4J3aRZ44TCH8mLOJtQr6ev9mjVh8juqAkhh4q1rQgrFFcTb67eEnCTb0qHpP8ym+gxvkCsmOuN
HJeUVNlHtrUjaiNFa+VVYm7UIbH1Ldys+QcdvvE1+bDwFw1bOlrEqEIfojeRp21yFMjsVXIiva8P
+fTVco3hByrfETWHLBF60sDW8FLnpa6QzTJRfQlgVWwQJs9oU1TFDfnyJZDJYZSatqu93PlJhAis
TO2c4g4ZRkaDYdvUWCSX3ngPntJCvmo2g81Waw/7wXCG6oD0pmVRIvvLkckgTd1okanat/ayZwVh
lua5HycZV+UmLhA5GnJEETl4siAJoVUaBy2uOu6uVZX0pRcpBvA2OcLXnLTufWOD39uajaXf4G7p
Im6L0Fj7kQocj7TuLIhUQy/29kncqwiiemcR7kxd+xN7DfimYbqMm/N8N47b8xmGk4OUTq+VpDrQ
b15qO88Y5spvcWq64kgniuwhYZhcsDlfNgqIlN+t5XSIA3Ut536Y2FV9GIdUw6av1f/QBGoik9XG
vv8ND9O2jiKWkKdCL3EOSjZ685ZVb3GVT2X/R+Rt0++HskZyKGlUHje5oTa3QjTqK5ng/gdfNt1m
7gRWF50fpbLeEX3KzWhKohuuVcl1Kl30SB4HENtWppWPbqlUrzH7iLaBOkdLX1SrxS/S2eHkWzS/
aQR5bXaZFUKh4avPCJTIvSAXhZvJAoFlXt1UuWvkW12pSW6EPe4ZiGZr+cN2pAWLKamHedNRaa/9
yNTmewCNFHf0XIKHbGbDacjxqlDsNC6lfzIj7Z7jMBJPWOcVCbtxjIi90GP7sUpCDsWEz/xFpIlW
+dVoJ8km0hX8CrqBVN7Gqevoa647nHOGkpJCaGRt6kFHb8GNlUasvFqkMI5gCPUqTfuz+5XWMPMn
TQNluvWMch79qiQdteEUR8Eq5okuy9wbWiMAc2oXe8sMRy5pZvQd3Zwl9uWsalf4TYkwoKHWPTIh
8KK1ZQy/4bE3D1E2suBG6tu/iekG1dcnNNWbanLd7+T2vSubVAz0r7LyEP4N2KqjzrLU8kAgEpHU
ryP0Nm7jNfvcHbXAGV3Cn1FTQFHCGWiouVSq8jKj1sNwt8tRMFlL/SfQc4vbRKlVNpWEoZ8WSLKb
JVubjL6xVbqeDxcxV7uoKfNFnroYSG/oeCnzp3k0xetgRtZPVlc5+ZPWiZeSu8x9GTacNGNSzXx8
bj1eSjWRcJgcaoo7lOLSvrAadHVwbqPiRmC63W8yq9NmcpIuCScZdawwb8R36TZx5ZJXGbroZ93F
zesw0mpBc4I+zntba7g0i7hCUmcZsnsxU0clb6Fx6buNqAaP37O6iZ5JC/IgaOCfph2yae9nlHMt
eGjN1k05WStSxqPQ1XE3eFhfbtNWE/q+os+iDXDXNWnzhuho7JshbBLMTx1ibWEOHKxVaUTG3hWt
+ZXrocQOMJsG+zpuEq0cNl4ik3YnKG/W+yJz0AGVWj4RadhkKAm6UyYp8mbMLyfo1jA2B25HN16j
tT8GLc6tvUc3wCvlhKbaiw4t4i6ictaQeuIsO3JITA7rHJuoC+7FpUU2hmG5LHCGUO0w5mLXsTq+
NbFez9sOCR53ljaiRNnoLeFT0ujjtRNbAMEJiSNtM8ckWwmXcWS6neyeGSSjFnZoqmX+ODaa81p0
4H32YwHrZ6kHU53gaTbloTfd7sUrgHhcZTrctF2pL+0wU12V6P8t9OUbUpqDtZ1TNtIjN1E9BLkN
33CL74TGohhdWd2EqO9+dTRVjfeFrczevqUpItnT2qR8tfXYlXtMcwnVyLlCUyVxMyl7m6X1I84r
8wWLvkEhhhR2dE8BgO+8TSvHe0RA7RLlS504IVHj+aZQJ7pcXDd0aDFgZfSbogstMGYWKemt2aHF
9G1V4FVtUgmGLYo+Vmd1X4SxN/+IdL0zthRHrCeBnr7el3UxCbpRBKkhLocq+NQOsPSmscYcOS4h
NMdRZMWXoo7b9IbHa2m+0ZEYHiuqopvR1bRvRRO7mU+LE/mISgrjO8GnSnm06JZHHSkVQkAod7fN
aJEhDCOPizPy1IiatmtOtZ/mesiGQp31SAzQzj6WEi7i36wNy40R2bnuExHpl2muKnLLjOqrMlca
l8WYZg8RZ4gDkGskMUO1WHM3DYlybS88LQy4Gnj2Jp4S+97w6silASMXTwOs0RDX+lb/GcUkX7jt
z+X+Y5XFG/kPsgquQfSL4pmChnAlVrE0xbJxOOS21o/WV1vtp5eMNuIX4XKfKBIVbezHA64aORGr
6NiA4RwF7cOBXr2S/xQUrISjKN3BDLUefG7XxdSuoc3VW0WgirqCAygTni1XnyApDbI0ZZ/TMfTx
z3ijY+FnLLgmHcYKmq41IMpYdG4U2/uDWmvDI6tc2dY9bRTk8cozTX1vVEd/CVQeQ9E86jrrTu1C
GPaCmOgOjolR8ybqwvSO3F9+pmXx7ZvE8xHNJvlxrmXO2rPcbqpCGTW1OwxIqPcNXWQolL2YK1tY
B0OSxGecCt8+QcajLx+x3oJmW/Ni2GY7CqlJd1A7UAuUXvWnNoEhaqOsff74ZWmLjOlECMQj1Amu
QMyidNLXc8usxnESfeoOmZdZNE9PajDKtt03CLoYcYQbSAatvHQmayINb81bXRvaC4H/y8PHP+W9
p4zFMcgjfg/R7/JU/qFey2ukAlSB+0NRpEfVqn7H1fgV/GO0r9X/YN0YtgdqwUDcBURjNRQXroge
yO5Ai0h6WETRB6WwtM8x9vgeDQ3tJM3NtoUMc83YEyYRWZeKjmQU8im+tP7SKTVxZi7vPTbMRdFx
Wc4CTVo9tjhNCXz6uDtMEkF1IDJPaW9RtufyEnICEEbFGqn2fvyu1isU1SZQkKWL18ZQnrV6+gDt
WuUOWks14E7T/XEs246RC8g429WTEn79eLA1y4iExKLBQ6cKzAjO+5oF4fYI8123lQFVv+J72baw
MBGgpLsOYvjRU9HuS5DDT3rbWj/raCSaK2zjEJZZivmwrK904sf7Mz9q/eH8/VGEqWy2tDHTfnj6
CFwVvSP5GBlEk2v7bS7EAw0npPn1efK5SdQ7+j2GG7NCCAIx1dp3ZRPu+yk59wm/8y4M8Jdstey4
VB3X5wytOY5FAyv4iDYKtCSs/tCiMt7Re26f6Wxe77fMeYEao/xd7M2Y+umc5eSUIxq3OXApcfhV
2+vHHEH5GSDBexPiRdMgzgaoOu5qcY0dJRpz9mSQ2CrpyAG2HLFX4U1RMHE/iM/IdN8bbhmM7R0X
GOTQp5PK9Bk9ojZMwRwmCPWmCCGbMV/j+XCODvTO47NBFbG/IS5F+bx8yv/Y4WjYLhVnhvGkuwOC
FkMlD6AV58Ai78wHTB0fJWeVh/B7tbkVGrE/19EuMLt8/CPs1D14kSp/2RX1w48/gvcmBEcNLTW7
gOO4q/VgjCNVMpP6qmqqM64k86tRVGchojyVf55QLDpIZgslkS0Uo+iVEBdwd0kI47VBM9e/06T0
dpPZfdJ7atlisM/gL2fBGSy5FR7A6vQJPaDTBrNClrM0zfiizD1xJpB453mhZ3McIhUk2nyvpwvA
JUUEjR6HSMRx6XamNfhCIzmy//itvLMAXPQNEOMN0E3U0k9Hode2rRURT0E7VfpdohUCto9uK1cp
4oFPor6XB+cakF3BV+ropa3VgzPKTqVpR8iAaH4gj4QIEQsUfKjkRdRPw0NGO/F45sh75zFyeeHU
4SMCb7cmlrC6M4H2RNIqaU9ftLgYg3Qy3U9Sxf9ODZcIDWIazQnm2mpuTqqCzC+13GFhvt7VVKDs
/dCqpfpJ5ffyDPmfjnsXxxtNGqcvrCo8shdeOAaOLYdvo2p1vzSuhz+TwZnPdPm8XRuaZcEVZmUY
+BasqTJkuMkEkhENChfPHsPAcGEouzqoalJUHy/Dt2+Jm8jidq4vUFBQnaezarxQDlTE6Moe7TTf
YBn+LadD6/fHo7ydkI47FPls2gFMouXVJ5V4qEwaZ9Jw0FDToKhKeak3tk0fWNG+/CdDsUks/FGu
OKuNtZM9niahpQWmUvdbLykoEo/ZsHWMzDrz7JZP9HTPY1YgRFz6cqDbqcbpsyN70ccqaIiggi+y
6Qetl1vPyfXvIkaIvoPd9VjOiBdCihVndo+3r41LAF8zJJ7lYrAG6iGgt1MoelogsIx68OZwIn+l
6p/eCdFYchB6y72NZNlq26DsqUK/j5ygIBN0wKs1vNLBPZx5jO/MZdnQl76Yv/fD1SimtJFO5DGj
WOGw1bOs26l0Enw6KuL4I/o2CQSJUNXV54u+lNclVYcnloTofUcbiMMQp9Nn218cC1t4PlqL0IEj
cY0tRdSbt5Rl1SBuvXQrIKtsTWnAIMiy8tPvh4ODxAU+3zRT07F4ugDrsRqc0pyspfaLpxzGd3u1
pwP44y/q7fsxF/QZJ7vB5UVff1GU32uQfMIKzKU0GU0dyo7Y0D+9CmiHWkjxC1aWI2P1fjS1QG7n
dVbQa+kI/7H+Fcagbz6eytt9iIzLgiYDFr80mK0OXSVbHC+wNg5QrXY3gHfdKwN3MG4itKF+/rGZ
lJ25ELHt8YmuXg5ogpqKjGMGoKlrlGVELslWGMbw6YVNQzqes5y1pAY45U8XQTIAN0jBswb4ck7Y
3VoIuRCannk9y99yutcR2KExWRBglOvs1TlhREVPOqRmNpNrXbamEpGrjlWfgl55qFT5SQYYJ+1i
/Qla0F7CSW5up7MyhDBpVFHNQOGUpEvHnQ9U8cMz7+jtrMAq4m5NChnKvr6+xLCtcf55KaJOUVbJ
ccRSp/RR4ISqj9x+GnZIT4GffLwIl59++ihJtwECY42xRzDT06kVej+4VOCtQJdgfe6zdu5J5Pe9
UxxMcL7ksSPRVkEeGvS0uSTVzdsCg9dzEM/lja1/BgGajseotbQjrt5on9sukp3aCgpbtBfotbQb
S6nC/ZRJeWdqg7xpDEj6H8/97V5CIoKuEz5yDALJaJ3OHXQcddUst4KUNkTfQo/ua3D+dx+PskZ7
8Uxd4IN8F3wZXIXXbuxz2Sppk6htkIgR4aZwrBr6TCaXFp/SDb/AcspcX0nM0NwmCUWkAJFD9nPC
w1072s6AhsYuIU77VmwNYlupVTNta3xizONUyO656xIp/Tkz7WhnGUvTjBeNpe4LB0+0zQCdajhq
JGD7M+v17TujI5DDi3/Ip3ITPn18Wdc2VjqYHQ2BrdjSW3AZFUTU0pnUI1dv1++jKTkTjL79RhgT
myAi+aVh1dRPx5ySxVmUTs7AK9L5nlhe8Ut18r5rhTv8ckVvnLk3vDMeQSKvjTwJGbk34+EOEeuT
0gY9d/5tT3vYHraZspug6124aCgfPl4sb88EDgJmyOTIzFEgPZ1fIs0iy3OzDVqRFkcU44BI0Cej
qwzPJeTeTo02Y84fQnsHs/Y1cpCQnjZRJWdZNqL7k5eRCrijjL6ExEfbJLLNT8cHJDeJqjjoNNsk
n3E6td4ZKAKHqgiSSrUv6HmxA9uKonO5mbcftQepEad3Tm+Vosbqo8ZjN5+TZBSB1cn8RdJU42du
lJ7ZNt+MYutcH4CkkkXD+HxtVwUASGY6wu1AbavokpCFjInQ7OMnVwOjEPKSZoBcalIhOX1kdOQs
xd8WO+0pzw80ycUHz01Q0uSDHXw81HsTolzBPsDl1ab/4XSofI6ErcVggWRo6U9Z4ahHKF/V9vOj
4PmAPBuGPrH8eg20yGTp8hyCUEXj5faD+SybQnySFs8WAWrA0kluAiQjy7AK31C04CusuH2ADMjc
ySihL0SG5SeT9X9H4epNpmqBBGirvQgQdI/FVT4EdlSRq8VVY+t2qBw+/8gcLgkm4+jwIdcvBnl4
aptej2i+ih6Q60dgxKb0x+dHYRnj08I+vpTiTl//ZE6oJdGPkwyOG0RbotVvokTm+08Ps5zw1hLh
LDHVsgr/kc4MZ6DQpkyATwGKqi7KsrDlVZQ4Rf35gZb0HLhfVjSpmNWXU3XhrKFM7IPZcKNrBQHP
PpWOPBPtLhH6SdRCFp+yG9k5JKYLLPl0OoZKo5BbVH0A2UpL95ERa+kuLsq6vJZRpd/mkTo412M7
qLavZ1Ydff6jXW775JloB7HwHz4dvxzoRhppIw96UVdfgNgNZNjPWjL9TWevp4n0zNY4kf6eu6fD
0EMtpT0xzSo30gs9MpPnrFS0fj/HIr6LdUB9keXGrxX0iJ0QobezssQ786yXZ7n6EeTubZJDpJmI
7lff9DBgT1HYyRhYcNxAZbXVHuFceNQljUiIG5rx1qHpZTxz1XhzIFMpJiVFTEr+hkNy9WEw75Av
0xuCshyiq4wmq61qDcp1R+vSfzAUXBOut7xUtCCrW4aFvyxNReoQxBb1K5QuY/tzoo/1qoVrdS72
fe9xLr4OvE9WDoYmp++0nLKaEpM2BI3npoeZg/iqFBOQAr3T6n2dNLzoVs1/ffr7ZxmRClvSRBrn
5+moLrpOaqDDQNqy0O7SsB93JQaIn9+Yl0u1p3GxVslMrR6kk0XSwLZjDLpsRHdUq+1lTJP0mde1
vPn1guRz4IghQly2zdO58C30SSYE279spgORgpvSpyV0SFE1KvFtCc75z+cfH+odbAeo8ePjsJqY
NKaGXqJ5CPBuzJ6oWOpbOg3s1/9kFKJsBuBuvYbQYEAOdROsExgRmRy92Wy2UZ5HZ65Fy+NZPz6K
Tf87yir7kRQCezyNwkYdYlhZEeb4/ah728/OxVABGVnL1kXRYb0UJJIkNJhJH1BtrXZzDSws03r9
zChvNwmKqCwFgg1M+EiUny6FfHGVEY0xBMKL4OHW7nbCcX6TRdmn8ziUAU3qtiqZKeqda8VDnRVd
o2aSd9PFGS21fXdU0UWcCdXfnmuGBowaAz7qaHyrq80hF5PVOmEG6kXOtonEU5C9piEWyhgtjuWr
G6q3IVbMNGjk1fjpgMcgBP3LE+NawqFz+jDdAi+uMCZGcFq6pyMFUkMPTPHM8nujYoEGdDLMamNP
J53ioBUNAag7k0JkOtFURnanLyAZR1Fq7YrMA9wpumITg4qlgwZh8Qw94+unl6i26J/YsDDHIzo6
nW8iIhZvEuIZDmxuQ9+5eedh2vX08Shv93suX7SdcS8imKT4cTqKW0tPqHivBuRzxuyLXikQDqbG
Hb9yusjLdFIGdycsxMtnzu233zkJR/IEYNupvrGmTgduRVl0rtF3wTBGzY3dYbZmGJlzZsUuD+l0
N0E/TH2P2aFJYj8+HWWM07BQq3aJhGQVpDF9ObksygB9qzizct4biooGGj0yZxSQVkN1+WyOQ8a+
D8GKfgWlA17Zov0Xg+Z+NttB3oh6JWojHiH6vNV3GHpi6Mm5DQE88+skQ2ivSO13RagJekw/M693
XhTJ+8WFGmo3Kqflz/8Rm49IJknd6H0gs6re52FNP1TTx+3zxwvxnb2FeiWR1HLPIE28+u5o5gK3
anI3m2YdEkAatzsUtPbWHBTzJZ4iroW1M1zg8JCcqZm+M0HLxkmAjDHJFcq0pxMk026XHi0FAbCO
ejcU5fTVSFOwTh9P8J31wZ0Q8SaPkVLb+iqV5zM6OEhuAT3+U3LUFRTVO53O62Zb0dfz7ePRlse1
WvjU+tClsXX8/bZPJ2UV2PLktMgEbWQUfitm0fiO00ywRv8q5cGths6ZGb4dkyT4Uodjz6IevNbC
lXqbKh4FzWAQyEVJ9oggVNxflWzHCxN36TOB1tv3RjyMAAKOm4aAbKEO/nNhQlt2RdOQZ4ytmmzV
7FRgnSdn+/GDfOeWY3GPplSGiRfzUlfDQPuUQnW45XhuFkA7+65KkfpADn5Hkb0zx+QHtoi0I3Ll
W1rRP32VW0Ynk7qsHDQ4q9EtRYlGYhT2Z3og/whPb6+gME0vH0/yvUdJMRq/Me40lAaXU+If3zgw
J1ouMPpGBoGrt42v4K41Ubx/fhS8kNiyyMSRzl+dNWXbVS12LMxFMaJLoBLeAePlM3vj8kBOFz4f
M3EQmD0ymJRNTqcyCi9Ju7IQAYqB2G/SyvrVprnch6mZ3n08n3fWO0NxayF+5PWs00lJp+aWk/Yi
AKWdtH6dyeIRjzbVOFj64NwXjai/fzziu5PDBGQhFuKaa61WQ9KqsqIkDAa1dtIHL4HWQXNBP2Eg
BHa+O7P03xmN7YO6lksWn+zsajSNFt65UNs2EKYldlLFXMpOK6DCrZF++pymaktUR/mWfwh4Tt9a
DbACr28mlna9iVpPS5/QhMpjF+La8fEzfBvxIGbjhHaorvJdrWu4PdYGpSJJ3Q+UULC4KWCp3kK7
7pM9HUdNelNKXf01qmE+nxFjv7OVkBakCIqPNVl8AsjTWTYNLuMRJnSB5tTiVlWb/mrESVJ5ToYs
8mmCsrewmmq/aYctfcjRp++/DO/ygBl6CSyXI/gfX7kea7rIZ6hX4ETj3dSGapDE6ZmD5+2iWQbB
3JY0OFWgteK8ozYft3YPeiOmSog5Ehih1KOnujlXF327aTESeRHIr/wbluzpdDS8gUFkzUC8wGXt
o5ZcewPu98yh9t58CBy5w/GtkzJ8szUCt85qwp9J15ZGyqVNMW0930uH9MzW9c6EUABTCyFt7HLB
Xv78H+9HGEqrNw7nJ8Kq7FuS9NYR1Hax+7v+/40Xvv3vvXDFM1793/+3eGOWwAd44+8pniRt933F
ROY/+m/AsWP9CwMsDg4yUFwXSOL+D+DYBnBMeEiuZokA8Drk1fybcGxq/0J0oiKSJAnICe3y1/2b
cGzY/+LuQSJ4sXo2Nf7GzxCOl+X8fwcb4dRS8UGISU2eEhOhz+nqMC08nOvZ8ALTlVD8wqF+6tp2
fAnJHF47vaJf4Tav3aEUOZc0R9ly+hUwOBleQn9MtnQCyjeXGwjHKv3lUgv00ckOGP/UT8zZ6S/B
SYTaPlTnchciJJi2dmh3wz6vw0tspiAxzFP+sxV0E1a9atz17jwGrvScZw/fmAfVc1u6zsrRoOZt
xS59bUl0F1eefhh1Y7gDLVaUm96yhLaNOzMGPDrL4VaDFvkjDNk70xx9Mu5r4VXtzsWmh5YAhr/F
6igWP2zwDgcJMnFP/Oh+l+TE5o3SjTR0DZigbISNWQYNccWYXngwqRQJ+pFuftrehwU1F7dm8jB0
oXEpTTf5Q/SSd8cuKjQRTGMkqm2r98Wd2VW0L8I/u6rHMLrWFIHqtxsg/UD8qG+MVNLjnfd189Mb
5/ohq8hLbXutiX9WNHq/NmlU7hz6dLZuq3mRb3YYe5E3N/sIK+1s0LY1G/oT/sbtq5mPkASzfF7o
UOxCxSYKVVwnpJNmC+S/eIZ2DhePJnGagJ0x2zlT4V67lSyPDm5Qu4EN9RDBbdribtb5tZiUQ1Zl
6e3kZhW6xyjZF6qa/qFXVdmVfYwIIUyFsTEjvadf29Gv6flTtqQh5bXmhfVj7iTKfpxVccjCLKOR
D5xf1gKzaipcqjfjKL92FhQRoJpD8UtmMn+dw0i7nNTexIImGvZTajTPZg+czbCG6Im+K5q8kjki
sEHqupFaSuctWfFsk9FY+ItI1boJTYHtxhwN4DmiOqFhs4q2uUJ+EnN7caGgovlS98hTpjyUW7fX
u31SJ+33zvW2MPC+eKrY4bk2+yXQmgN9He2RGK+562rduCm1Bg+OiPM4r/GwMzzlIneqzG9mCPVx
qXaXpVKYe0AWyjEtc+2Zq2W7sSqjC6pEG+hAVItvmdk5d60zTX+KxADRYGZT8lCDNpv9Npl6GtvN
bltr03A1Q6nuL8pKnb46WTdvVMB7ziYBLgQBxOrmnWGExb4oo/oI8eQI1OAnnaEhHNe62vJh/GjY
RLC9mVLfMACOmAPt2Joy3Vq24v423O46hgHZaV61swZ4+RYqBasl5RINtNjMPLKwoUuY5stsawMH
uWykttMiWwRxHF50kXZftyaQsWJG9m8eexmiN6r7q9Rri31ZlP5M76WX6dApp2Z4GXWNbnz9p8hT
fWuo0W9Fe2hqBa4R/ZJgrja0nN7JPHmuuulR2OIiTIxHKHMPwHTu9bg5pD2oRtyy3HQM7D65NqCy
haGEcZuiCSg6PqasBEYaiceyxNAqHZ+FA8sNHAAiVoDvWaQhS3qaPIuuz+FHbJiPcaZ/m+Kpu7Zh
oNwAlw79xOqM21ZPf01xlFA6lfJL3SlX2WRfDBg+aK12MMeYgudvpE3pJjeVi5rEIeTuaGn2FL6d
t4+qB/+OR2CEJYuwhz9l1u4VNlqQqlPxaE75VeWZG0OVu3ikqXC2DmoDVijBWqs148QXcWfsIIT8
zG07xU7G7q4pSMTHvCqyA1iJRzMLrQshAV4Akmh+GrFCWzad43upWdssm0AIVa9gU9zfimcoB1tY
F+k4Po5WYu4Qf8NwsgY4Y3n0okvofe3g+SBaYDTEF0Mxb8z0Zay6LrC1flcBwfAz9k+QbJBOvllD
CQvXwL8hS3+XenMPl6j2O4/dvrO/TGMuaOeLwOAWTyidHmP3C45sj6kBxabIyl8hLAfYnDBWgHpd
UzzYmJ0GIrcf750CQppd0ITc+1pjur5rJRc5oF2Uyt/mSr2RUr0mQgbpMVwB71KuB3scdlNS3/Fy
t1K4h3gASKxKJ6Y1qr0HibhNVQfaTUXWyI53FTi4Dd54IBaT60ZYO6vSfA5QciCejDd9M3/R2anG
tLrTZ8jKSgW5TycF6djJa5TYr3oNZMPjXSUCUBZNb4lX3kE5usmEdqf1aGZVN70QNrY+GIFepUq7
uFoNEBpqsKuRTMhgJTepodzwUT8gFKXLjL8tsm1Qrd5Ry2BBQ06AMStLv511WtQH62ZwQfBhk3Uz
DsNVrfRf67H8ErqWzzXoe2ckPhAU6dN97QSTmlzOLoaXDe0s3LavtckBByzs+6jvL8nSfSlnlFap
8mwZ5ZU2Kps0NudNXAx3GYeFrVX5VnWmXRt3Ki2oxnGMACB0swdDASAKJk859/9SykNnPcFRgRak
OOAkZE8VVzSSXmwvPHSauJKFdS1rOw3M+jffV4ydY2L4syGdy7DrS9+K0mwXs8FfaVHe+OmkYrRb
yse4Hs1tprbYNlW6Wt6WVScfZ9dWLkrbvM9pxwfHbaqwERltTo1p62Elx6IfWT34KbO+VY5Bh8Ua
de4hnVUYU5Ud+pJA4yJRy4kUQKxtMNnddcb3mtaB7WTSWGJhheZ7HtCAJgmzy8RVrp1oUlg4OILh
H1fuh6yJHpSEPYZbvZy/D05/H1bFs9bZN7NRGM/SyaV7hcfbk0t9CmIRVBdng9Qa7RdPKrd2yKr3
1OG8TZHKa9e46ppnjJITnOt4Ta2S3Bbq8k2jyK+mL2aUb8dSe3YU58mECjQPCP88M/2qFyTSwjDO
4N9TBHBkWdx0OcTG0Wi/Oba4nWUYb0r63idhX0QzJ9KsHRyte3abEMJklH7vxcyupbv7DrUyJofl
xnGyhWhQNhthDWyctflrKJ0n4G906Vugcdo6/+EUuQ+IBy5mkTZ+28njrIiIBYVldhQBIov0Y63Y
ByxYb9usfojT+ClvE0zAMdhxYpwNINA5Vv6lFA+92h5ymW5lAZ4Ogk4el48TvpEbjfIeK8ULwLVe
ZFbccI41FympFhhuFuFt/dWDlTaE1VEX6h6QX8yzUV8BoG+zpIJi3f1Jw/ra65oLYRaBJ7yvMk3u
a0VhWu5OSy0LGlp3b1R5DRO2Mf24Tr4BBGg3lUnjnK04F5EzXWrwdttiQSl2rHwci8KgUtVDE4e2
L2bNr/G9nKXEwjHZwtyzfNzbr1oZiq2jhLNfs1A35nhMZNzsmrS5St0eVhY7mN1gsWODiNg0irgF
2vBDqB1vyywTcjii3yIBBVcwScDq8iESyDP1kQxArdp7t68vMYP2k97Wn2nAXWz+kvt06IbFnqk+
4PnDr64AGsA73ejjcBhUPL7UpDH3Ju0rmJSpnY83QBRQGniSFghDO8dorgd1bPU7jTp+ALQe0K2u
AZdyI4zWWk0/JIVW+zqx966Y4lfq/kGc5xdKXt6ZMSHZyI6y6TvnmyeKdCNkvLUnwJFRjSBVIbzA
uixp9hR4echJ9IPyFVYLOTslUqmd1zSqT+X8GSecu3Cer2mlG7eV03CjDu3/Yu88euRmzy79Vz54
T4M5DMazYKpcXZ2l3hCtlsTMhzn9+rlKNvzqbUhqzH4WXhiG1VUs8uEdzjkX176Jvs214UvlciuQ
65FAY0mbQiJAe1G5wDNnIiMTziZS5D6VXZrCZqUA594iaX/pnkpKt20c27soJYRpbNtQroEoJkJ4
kK2+K05G9HXVPuXXrHVLfWJMso0jBNVkw87kSnv99aY0Ce5vEkLeM8e6mQvbEyLJd6RDNi7L0RN5
DDZky/oFjQtMQBUmgdwyWxfIJd2sIJlClPrgxYLQZSKGbtc+fYLSusV/dALa4xlm44E949C1ngEl
NBxto7ZBMZP7hZC33Zw/4u5MPQ1EJKm3OrVV/2QWy0lnfdyY67awxmeAVV5ZGhd1cLZpMz9OUAH0
TNqI3vi6mIc47jI8ZgvB6NN6WMf5kGryt6azR/8KMKA2O6hR/1nrKHOctTwQLTR5CPGA0TXjVuuM
7rUeosBq+Qxjo7IBbZeXqiFCcMrWVz7rqz2RhNvJ5yZNSAciM8RVNYmss2r8YpfFrbYkx7YjpVbi
yPQz06jJKjFi8kRbjWtjqeleWhUf6uWu15VjKstulTWbrpyPcAcJAW7ih8qEkF4b6ezmUPeStm3c
SV9OZBMRSOUoQQwNjmJ6IKKIwzXW/U67Y5O5by3wBGa6hiTCJHpg5hw7cmty0GcPGol+8HtxTRra
d1QiJAONGBqTwFSXB0k2lwDc1EYT6VOrgUTIG+p6jtyhz/2ha0ZXl/pwuu7aB4K6Hwotliu/KwxI
gKxYoQ07PNdungw0jKX9ybHKbqckA8l0dj+FguCHHdF85m1D2R20s9UShUm0+E5eomonJ1YZqmka
b2CNaN/q3lCJmU4W1imTtW4rEW+tBLgD1D0givOsuMosRzcZ1tmGKoaJMyG9srRPwNG+GZB8P6FK
IqmIMoO8mLqO0gsdFbGn1dzQxaLsi72iIvnCu7r4HkzoSeE0FnSWzqxo33I6Dc6MVClcqob2+2QO
134imcighEq6E7rUBFNdAxg0mla6mQn2/CqmSBxGkUpbSbH1IB+zaTf167BtVvLYrMEkwmuu8s4F
GVfcMezQwgjReuqKpjI/Eaw7kqRlkrMLe1D4ZiLbIWIgK1wsu/lqcNYfhQy1jDBhNXo022Z8U7GW
7e0+rz+h2jKJtSWp0ZWLZd4TUzHmXmJZwrMmpdqqaRXdZ72ww9SRtO0gx8lXdV77hQB9+LKuJk2l
vU3JzeZAcxrbQ+s6f+/zRLoh7UUlyyvaz/MyBcKpSgI7jJUXqENkvz0uFOVdL1OfDfp8obIYHPjp
iQ4Md03pYebO2M85WJbEpE7uc1PzGoU0+l519KepkZRXofE7YKz9tlaOdU92eR+oXY4Ktpnjc69p
uyLJn+xUrkmlSeUN2RrkPTW2UMESJ+IkOdO8aZvBptkCx0Nw13XOIDnbCTk3968wpfueHCfHixrg
DQp95kIsmWPso3pQCY+ztPYxdezk27SO40tmzsSiGuUYtuVC9aw30mkdSukkRwSNttHU7xNHEcSI
rqnr0O9vYGYnrwWHe0MjtlC6rWNhbUfbyi/EvmY7RRjdwRniOVymhOg2NpHuqACmm0jcJa/XEM9N
XE6vZtc/dzOPgJgOMW3Vpmq1a1JybKZfZKCjBNnjPc1pnAaywXRAKd6StxAc5hE50gxD+01PRHbQ
hT4BLtaoH6+WbeAdFuE+WhZdTHlYPWYQ9X7sxubU6Gbus2y/4WPPD5lZmZtW6ZuQYI/W60zj3Gi0
daKTQRmo87mvBpMnXJqsbReP/UGYkwhXgju/SLpU+Igd0DyOyrzhZVPcNmMcfc4QCO3MmGKf/6h3
HUCBU0NUNK1zRsy0w0mybTH6wJ01m0z2FjNZSLLuLNowyzjP+VQurhbpZcgGjyAXAuo9AdzFFUSu
fCtTI/tMN2F/HWKSIJdoio6i1hu3iROiggBIPkSTRcZvblg3ej/ZQWITXFprfRfAUF68lcWAxCEB
Fjamu9xHVZneEPrIAT4bXdi2c/asO311AQpa3kA2RIaoZzKRFNZ0m3fTeEysdX3JFV56ZjIYt4li
wwfOleWgj85w44hlfeFVoVMk25Xp50Ifgikhz5TXaZGe6pEdlGuuovo6dDXVJOXrsSZR62KAw/Wq
TlMfG4WqLlH7+sACbHmQrY4XDk0f+XQOtn5vvCKE2eKq4ZpGnSfkbjzQuKBUs2rzxjGTmhA9aQWv
qkMQXGX1oa6SAiakAHErG11Aamu2HQhk98esGYTXy0r9KvFc+7xV5aDDje/HFv80sWPRlSYawVGU
y+fFjiBOKEILFEOKDpbaE7tb3puNlW6ciOx9y6a+UFMGOu1Q6ver1Y2eaiTMSjFf0SSLmD8Rr/0n
9ESD62DsObSi6q8bMH2vwAAOJCODq5za1GJMLRflIZJkp6GQnpWtMtnDRcIT/RTPrQHS3sL8yppO
2a6is/0RGYnpVSSAoRQxGKFg05s/V6QoN+EYx5+1Mi2p/ZVSOq5KDmSmqmC/bVKe33s4QmUgT8R8
9VNZqVuEeUgw8iGG4CG3Vf9QtiJ/xKkKVGVxnOKmMZYKRE96bQsJVHKnuWEyoNTNLXEZNpMF/nci
ya/MTSdpD9ZkGMTqzvVLwQTwSSXiGow7zZ5kuBhguy3vSXBMRX4yHNgWBP7AokurqfA7MzFvdKMb
yKgnktWWxOT1aqt327IxpaCwlNAcIjpCR9jtriAM6KQ388SUgJrFUFPWRCPwWWk7mhKAbO1a/svR
RQHCFObjWqFtszPu9l5+GLX2W26Syiv6On1LVAm9MzEBAsYQc9H8S9tKWkD6ecXkTGI6sXKXBQPI
gH5f26m0N1Ozlz1OSUJPbcm5RiEx14UQWqTzk+VAkPKjmOObWUnL4zApgKn0gV4UoS/RnYsJIM0u
YvHaZUnxJVIYgwYZyWPb0YlZxi5pH9EjTk66TfLCeSCFaw372erSC5BYoqV0K0YP2loNZ+O4DHR8
BcS5nU7eBqVr3NU0A2k8BPTOGr/4PG0maTFAQqs2ud388yQxDMOxQlkUThYFJyZhh8hXxuDZth1j
58lscgsulKaEK3N24kqHZuZ0qetxvxoVoHahJ80VGCwiNcAYoR6gi7TbGRSeVyzVtAF9ob9c2aCf
dWkcNkWpVHt9zQzVq2FAMKE0l/JrrAzdbq6U6IbwU/1JorC5AQ5KXl/Kv49SL7V3HeDo0lXqWnvE
hJYSodOs6UNdKOZmStiWA+HITK+43l9FRpY9iWYbpVL0HVG2vBuW2miJ2gfdxYJIJtOMoMSbdq2l
U1qZ8xs6fpV51yru07kWtg/ZRD0PdTVd4qVU/WqyOlL8y1wA3y1a1bumtDjEOEONbRDGoMgshkcC
sqTdgse7c23GsJ/sbPgajwtZjoNAVOItWVBPvnmUJNVTMqwjY3WJ4rjeSpC0Aoc8892ioHe5JlvP
qGoovKWc0X0kn3Oztg76DBKS6UzaHptWUQ/R0JHDJbH6dbknwMM34HfljMkRx93XeKgZZQtFO2nG
3D50dVM/ilhm5JRI07pfe8Z4niWlUqDkTMGwhFrQKgZ9vZmsCGocCiM1rCa8ia0KAZ1Ae4YzyAVJ
584THzp7/kgzGB1GcxQHGtM2VMmIuJ/AWO7BS4JyGHGP3zJ2E3ut1jC75/p8aJ2ORqjXr31gQqKm
0pXcFRozzaRurPtYRJjSgHAOD7XQzOcstrsN+Cnx2DpSkmw0JsWv0ZpIEnm+BuwJIymt1ZsqYm5b
+OIJAfSERLLAcnU9da5FiA01vO1yI0DHqm40BuTzE8m05g0diVKdFhXhkx+h8swRC0dzWE6taG70
tBU3tlwPFoGHFQHDnEPt504Y2VvT2KCdzCpJDmnd9U9qBl6LQHpGyZiR39asrr6XaleHlCvDI4Qk
HoXC0T8TQU8klZULIsUTU2xnqOU70koZ3CpZLp0qNS5uumIYzpEOMaEzIEEUqZ7cCJJEj81AEjhW
AdinhVzfMJTihuod9TW1M7XaFP1CIYjHoA/yeBwfmaJ1MATTuAviKtc8exFXSZpThrE0JLuUw+iQ
Uxc9clt87SqT4oFhFCHTTn8n9U7/sHbgZlzAz/VtyQmT+MqqcQcUZVLd2g5bCplBJ5w46utRtGPA
zqD6ytKh2UwVHlVWLMoC2UHikemawZFdvZ3KY1Ex5Cfd5rYdGJYpaLUf+qSWA/Aa6p6lYre4SEeL
wOr4yRNSiEPOuHaDt6zxU30B44DELf5iTLZaBGoqGl8hLXQwGTIRAdu+8btqdHB1/82CcOD3vSRf
TGdez71sqSFuN9W3yP08VZNMr6VbXc9UpTCo52BuU/G0F3gz0iWT1wcndR7aLJrvSqsuA0My+9nl
oxoxbVjdhBjA1sfiqs+jB5kmcONXYZ4XTbrdEiRtS7t1ZZ8qdUrkK8Ku71q7ZdbQWq1f2HH1UqZ2
98LZMh11c1lPMuivQ0IbdEwrfX2MVd5bvWXWLzlh5rzWsBORcz1+KTKhPFRR97V0Yoa6IonCmgnM
UdVZublyoxWE+pfsogZ4dAdFj8qbMZu1VxIathij5r3a8lmLXGBFjseu2THAni9mZcP2LjoGhh5j
P6ILE8yox4iGbDXn4pKRw+tmelkfStmqJ3YJVc97XqrfJKx95A4iqczoaDd0YlRg6npYFFv4shZD
rq+0rzluRtsdCS9mmZJrbem1CCW3Gq+g0FxTkk4rUYgnCdP9N9Ni7qgKFntzVCwh3fB0atd1DLKF
ROe+7Kr93KqHwspabhPzWdNbAqK1UQuXXIku6dQQUtpgrd40GjmXHpk65XlAfuGigD4XYMLeYlN+
ze0keXIEY7I2Mth0ELhllEz9aMvMY5071okH7hnDX3c1xC86rDVgJq7Jj82ofGF8tFKm2bWGc7ax
n2JIb36cr5Y395lnjcNOkwX0qak6TRCYWBdId2PXaocxZ3xHtzy5SXRt9weC+7t6ea4y1i8gwWLy
tfnaFjtWHzQRlxoVmtVO5v2sxrsa17nLPn+lcV09kZAebZWPQDIem2K1dxmmvh21xX7R5heJNHw+
O0z52zizb4qsPk9ZFTDiPWpCfomq6mA3sjurxQ6GwF02V7fZ1J5ABpZcCq3Y2k50Gw+t9UTSGdHj
1RhB1yF9XmrNXUatarryNMvPTsk0dJB0pkP93WTiGBgNSQ5baX6gIWEKUIiNOVF1Y5oo31am0/s1
WzTSs812nCB7WvqXdAYIRs3lWJ40p2LT6QZpzyIj4TtkdLbsZ0nDcD519fPE0bdZEYZ6a2prz06a
916crJHHyu46maqnu6t6r/TywWBpisya2XeXa7HbLRlJo7ZD9noWZcfZnAjBn6dy1wtEcIhRyxd2
4vTdRdeGjWawM0LD6/IuPsv0nxtomvXWobcbXGgI37N65kvIArGtWCkd4SRySnZJcZvzqjvTtjIb
bp2l2ihmtJ5HzsINuKQ9L6zxORsEMAg29/6a90z+6d7xtSXRk9yYFLiTw6Kx13Uai1xmSuOqgBLJ
w7anEHQALylp7OrbmATdaYslOnaJusq5SIJdHDS0TWZnK3GHjjOg6+No9pR4An9Ty337iFx69SC9
5YdF65YjHaVOICND1Ip2unClZBo+Oawbv+YiYZyGb7N/gXkn7kiEmFkxKRAw13I5MDmuZN8whLEr
1yI1eCzIbpUlSQF+YHRHXtXTYyF17RHn3vBqSgOETppVenpD6buvTd3P+zkzk2dY592B3EDBfnhJ
jZ3DbnpTyTqB0R1Kjtgb01qj8pLjlINiECWEJAze7ppih/Fkig2GMMuk3DOqGx/JRQJ04GSkOyJ1
darjMiuSCOJ+VqN9E2tSA8BDb8uQtT8Zxhm72/vCHrO9vVr6ybJBttAoSztpgT2qWzN8ND1tGDlU
K9FRaXRITFUyGVbG5T6S07rwRkeyT8CZbFYqi5oG+BbtJ3AFdETsMAVPDFifp2I1c6IEOIjHpqlu
lVlRDHe6cvLU1VFO1In6jjm3lBBmLBDKO0KmLkvQZsJnKiYzYNgrUCXraA4KR0Wx2dvWXq6th6Kw
mWcZSZydW3rXQ2o0gNQkhbUVHTBcSJ0XrCxvzCi3vqttnl5WQtFZCbe1dqMNPIDeqJGR31lmcU0f
xTEV981NVnMCsqMbQ5IeJN/MU9Xjjc33Yw+JWoCvl076eDtGFYvnJG6kwLam5aEyBvFoRlG8hQMs
XNux+3A1jegMPqzeRlf/qHjRqvTZaABYCNCTrmPI4z0AK7GFhKd80oFOXACv9T611/jSgdDD2ZdJ
x7rq4AvlsjC9Gs7CZe2T9H7phvp2hPOgpgz5AqaDNQMquERAILArYaFIM5ZjRD/nlEhrlh+qKjcv
jZ5bvgUtw/JiBNpvE9zQXbaIkX25rrCU4BCTGln6rvAjerKRJU94l5eQ80DbxS20tjwutQTywJqw
TlXME6CLBMmCM+7roaRlqVvlSy1Fls8G2DjK7Bj2cB2r81I29o7VYhzGVvUlier7IpJF6db0iUxj
+RtNbmRM+AQXYNAMzi/Ah3prl0GrON+7fF0fMhWc62Cn37S66Q6SVRQBbfpysqF+AjiI7QdW7fJd
Yg/D7cIW6JQWOePSaO3ZhbBJcxM5d+41yWp0d7Ay57VYS9omUkvo8vrSvJ3VisHUuratp6oZDaVl
L9U2mSBMGGTwfOP+RyFS9/pTF1fxdli1hHmU5IT0oVsnS9ftYBCN59rCtMJRAm+qORXLuIKIPAgW
rI+MHmIsjIYyOVdOH/kM1s1b+CrsPGno1o1VpqS/w0GA7tAY+GOx8TEhLJTY2DHpUi5lZYvLkCXD
GcaEOGVTok08jIgCCAxVdmlRspGY0N+mRdN9L+U0eR4kY0ldrmDGamSS7EAU5SP4E+WZkR3ztUbo
R3BENIhr3QRiQk5UxCXh481oHVOA4zfQZsawbkF62L0xvEWNXvttClFjVfPqCAIj2hVAcPaL2nLM
OlZ/NxhrddaWLPUbgls8uayU0c073p+aXLLYUKnkprVRrnSDWy3RFz91Cu1O1PlyZetZ3lTbzZM1
BQ1aBvAp/cWMwCUPqBvkmminGi1UIAZcRV5hjg5zN4dLRn0SHapVt/xhkaEP9JqVHgp9LA7m2C8+
eYwZ0odrqxyTqBUBTNq3xOQ9M4BEUhNnbO4ETwrDnBs0zSlukyZ/XFetv1kMQMnwGcrPCt3dJhZr
8ynqEvuZEHvzq16214IC4DuKttmzZ0MBmq0UAKfF49SVjFG06sZeumYvl6N1HuSVqU7c6CdV72dQ
1ENzWDohbVjhE9VfjOLCjoDvqmizMvgWsoAdw+foycrkeZPncp34lGESr+emvhlWjsdW0Ri/GlM1
3HSN5bwmcWJtFa3pY1djdgRnOc/utZbfC+S6ZZ7Yf0xbp1fKgZu8nY5qrMLREZwdkE6dVPuKn3rw
WQ6cHNjRTFxAOyOeuKb3qteNu5Qvxn4YqTP7bmJPMxn14JJqZDwoMD5rXaqCUWqjL3kJZpwXejp/
Fch9LgMNvO0rhQzTDrJ6E1RALxBUfutLypBkXR5GwFxzq4x7/o52yBnHBVFCDKmbm6J56ZC94MOJ
V+akupoQ5dR7Dm1zALatPs0V80G/LbFJGGmCAsCgtDsTMJOdR/RiAe7ZJtCadtcUsJPcmPqH3bqu
o5HMY509v2Qrk8cDI30U/aReBa1/E7zi7dHJQXN0Epdt9X3EqQAZby3N6mwYhnfINBEKLZFVfCqW
UX+0zG4qt5EtqbdtEzX7yKBZCLRMJplW60S5leTUSQL6DQ71jg2th/M22iuJgh1KsPWJ1X7ejn3M
VoxC6gH8zOrLKGjT8CeN8X/U1v9TDeVFpFXf/esf70X/mGnIJdAJdsaugVTdeGdI6Ut5Tjlf0+0Q
JTG+QEK8dmmmcmL27AJDpDltoCOwCATd59G2B0iPQ4se8f9NXf7+c7yPBk3hE89CnswNaB/Ny5Ok
D1Ktyzb/X13eL7uv//oH0TE//fL+a//6P9+qPu2X82v57V//eHhNp3fK8uv/4d/KckVV/4kNXCZH
5d9ScPwt07eu53ZRjH/i8kUfTuyNRfo2/5//KMtV85+ocLH107fDVCCI97/KclX+JwGv+HY121Zs
7apH/z//+23+X/E38TcDwF///W+36NVd89eTJpEUwoGoc0v9XVI+xootkYqnHOujcjMf7Uu5VRl6
u+ahf/yI5cD3+NXfsN5lE+hxCxAa2d7RvB3OyZM7hdIHRul3T9h/P751Vcz/5JewnDyVpJV/Wjta
d9FxfBZHEcpf4u/6h8ad60P6iyv0PvNgYnzYr2onH9tkzC8gPRFExMwUcH21QW+hsPRLp533xSSB
5uq63bCk0XbCpxUW6oC8K2v0TTnMlouvGqVCcR07YKL3CWpIGSNoNtKP0tguTWtSmzcK8966CPvM
toNJVzt/VbM6GCalZYOQyRtHTib/mr4WmCR/cU50DapJZp4KJ8azrQDLUXs7fgMxIb5PTm56Vm3o
qLSGEmsR7yveP6XvLKwXlqxCsIqnoN2YzEgrpM00gHeMA7a9M9ZExoEuzYohQYia224+Ss3u6m4K
4rksLnIhv/U2qmd0hUN2r6aNgWDJsdEwafpmZIPh9s3Uf5Xh1gURU6ENSfIx7bcqkLzb2qFr23qj
kixGKIydn6OO5kFYJV19rr7C0eZV3dupz3hCOY2JiWKMlNJAitPpQJp2fcxRGLhSFGtevHQOf4LJ
Ww9I783KB4TReiF7EK0nb0qkeJfLFistzWgOahJNnhpNCyLjKPbKjP2B0HhJFxEUULTon0slBX6t
UvVVSvlRbvvfTRx/3apXK+FPtyrKdGuAUqMc9VO6NX15crWNivrxA7PSD8vhr+7Tq3/jp3/fWqy4
Wa6PQnvNCXWpVoZgvoBwdKVh74x+dpdUB91NXUTSSFhiX8Fwke4riR393U/H3n9Ol7+dJn9/b//1
Hd/ZlzJpGKN2bpSjpRwlvqd1aNftdfEz0/NK1sE0b6d0Zzu7GE3fn//m7y7ru3erE1U4bqVCO5YE
yDPgGSGbLVB524FvbqqNymJkHgMpUbp/u6j+dob+/C3fpTf+9S2v3/6nK43Xp0FA6qxHu0kDJ+4e
JqsM1s7xkyY7sU4IqtI5V0Jjt5blfm5Znw39mv7UrmLfwgFjbpZCWpuU5+Ta4qCpRNyGrNESnyep
PnCifHBtrgfsr26Jd5ZKq+/NQq+69UhbA9z9li2fq/sWINi0Oxhfh49ymNXfvEXeGypNdINmosbr
MRs3bfvAtC6C7cUm+5N1hQaFGrpj+kGRHKz9VHip5JGF0zxa0qUftm15X+cfREv85m54n0je9TQE
6yItR33Ddm6Y/Eo7mvUXRCoBOKg/33E/kiN+cVnf+xsVBfqDUuTLUXPpuw83YygdFw9J4jk/jTsj
7NzUK3eDLzyGDEHsMl4IZ++MxG/j3DbhfelWuyW4bz37vGc74Q6Hj960P3y5v/po11fwT7emLQ/V
QHDpclTsjSzT6buMG0ok2FPni++acFeEANOeFZSLA6H58ucr8i455b9PhPnubJsXUY2rka0EtpGS
4jad28HAFiXExO4sHln4rwfTzj5IbfgREPKrb/nuqOsGqeyZ5fAAbuJt4iku2kDP4TTV9nH40bX8
3YH6PkJtjI0isR3+irmJNsNTtWNA6bHY3Ub3zmO1Hfd2CK85SE5RgOja++BS/t1Z/telfH+eEY5F
bE+/HglscVfjlSlNpgWtHU7UBMl5oqW2jIcEE0fKNF1GkGigPHN19YO72/m73++vD/DudDMtpqzY
GNYjVEevH4onosPPtDehbWQuDm0vs3ajgzzlpYsdXxAJWOV6iA1+0yQo74jwCFJ+FwNkbNa/Fq1m
u71hEZlzyKvPDtN521nwbazHenlZ7dSj9PVpmsKkHUNt7IOm29nDTsqOnbjD/qJaI16VAwGh3iD2
Uv3UyXdDxiOk3abGc7YMeGqeGL+4sn2r8glBkQd5KgeRGt8py4020Z8i7VrSN7CNUEd30fppsDdF
rh6UQlwI+dgvfXZIpAhpQ0+fu+lX27eZ12nJJdb7HdEVflpZoZLu4u7UV+Z2NuD4TneUO9N8Qg/p
1ZG8M8TV7KGDADXvTcZEvTO8zCOvuW7CwNUbZ21K3hJlODUQCP98r/zu2DXePXYEfhb9sHLs2pv0
YKiufCoOyjY/DKlXXZRtH6yv9pt8nB/N5/403avHbvvnv/y7c8Z49wSmwDiGMuEvx9JFZXw1QTlJ
3XYXFYH5JNTYg265lvvrlVqak6y9zOrtn//0D/DILx5+412NoVg9c2IIe8e5GE44B7xV1gOHfTOE
5GnT2uMF2cjOYaCsj08VQgpHYspvM5K2N/rwEHfNp865W+dD1XYvSb64jCCD2XpgQQG5MAplpQmz
PHZXAuoJqmjkoCiRG7bckChh52ssWZOjhMaWgiPJjpNQTNmJM3efNUT9oEBTGH1b+XmNj0q0j9vW
jfLP7XyUzZtoQHF3n0yFW8Lx1ZsApdxxUClYVbfO8w9e+7/7dd6Hjsks3+yx5wwZOoHCFFkm3lnM
fVMlI3I6KeXnPt9ypUB8723mUJaBFQmBr1R+EDfwuzPkXVcZTWXadgXPOMpJr5zRxRw1Rfrg6/2Y
/vzqDriWOz+95HLev6g/G/WYto38MmfJum2xGQT9WEVuRuoNW9HICIWCfL7NZnVvJZqyL5Tc4dui
W871NffUgpvWXvM0VCITFWdEuHmtO+DeYxbf+BWJzCHHNSQYBZ1ir3R3KmtxbiEydd7yccKV8+cb
+jcH/nvAzlpKpt3HXCsKlmXc2rw0k9Vy8/ntz//+j/ikX12udzXBbBdDpbc8MMt+Ojsh1oNA8iSv
5XxQgu/S1zQET/TR6+v6FP7qj717fWHQU3TSapZjEkNIiF5s3Qzk8pbeC4I3W160xu7Y+0yf9fYg
shucxX/+mr+7jOrfb4o0mZS6QFd4BOVbsT1gTSWkGyK/Pvj3fxCvfvXN3hXTzjSKIq7s5VgGzYsc
2J/fut3k7xTXfArLvXXIQuaI7hzY28q9MJ71VP9N8foNc/Uv+Rfe2l///EV/EIN+9UHePVzmWPeO
HFnLMVeggL8tIlTEFg16+lI+dbdjGpobNGDoqmy33Uh71NvpQ3YC9NEyh5D9q7X1e/l5jLcdy7j9
8MGM8UdQ7y8+lv7uqRzjNpZGPVuOeAvYqr7k9lOPAY5IyvV7nhOHFs+eg3/13BDUWu/XwU+TjQoK
ApeaFO262Te6PRuyBZUq83zjo2Lxell+9bmurcJPp0UToxcfMn63NeQ8kF7BgQelrz6bVG0f/CK/
uemvA7yf/4TqmOtajiY3/bEL+uN0152QN7EbOmR+tXVO5qfmkm2roPagyW/KJ8PX3DhUPuh5fgDz
fvUN35UBDBDlCqcDD3jx7CSbXp1dkbcu2YWYZkx1s1YS7yRfS0zWFn5SvxXbLHrCMMsWH7IvunvE
uelnBtd+a7rdFxvm73IcPqgVtN9dnXe1gmGuSTnbBgqCSEYfdepveqM/r8sBa+U4PiL4QTettZaX
jGE/7uON2bI5REO1kdMzqRBzEtoYK6qnSmwNbd+RkIMtGU3BrhhPOCqmMsdJdemqc9LiwcOn/+ef
9XdP/Hs6Q2VVGESuH7wNiRAIMo+jyweZ7lsuEGkfl6RrepIb+b1bevEOrd/O9Df5DjC2V+/pDVy0
Ups/f5jf/sjvDtZR6YylUCrKnjQ5tOa8sezPJe5m6zaVt8ske4N2boXjwlQMahS6C+LPLnWzXkUj
jpF27sM4e1kH3i6sZw2sQOyTWfzTUYz+qt1OkuUBjf4oO+cHnuNXN+W78ziXrKtM7vrYUXt4lPwK
bXLsr1+aMxtr4cqaz0ixOsvWIwqNxvGV+YMg/t8Nhd8nPvZSREjGIDEUvokea394VbbLZ2KyqnMW
/PnX0H5T4LzPSI5aZINOzp+AYR6f0yeI6He13+2rzbJlzbtbw/K1uCgHfLdP0sm8iE36OHvjk7OP
3OQce9RiYXyiZdqJe/uj+/V63PzikmvvTuAEAao0m3woMW9NLDPNXkSe4oTMjGuoIK6gzA0W6bt6
kUMj9yRMpJBkXRtikhK0p2wMnfG7rF4Qtpg6O99be3ab/8vZdew2rkTZLyLAHLbMpKgsy2FD2G6b
OWd+/RwKM4CaTxQHvXmLxoNLVay6deveExI7z8FzRH4odxBJ8E0PVLJEHt+fr+TNo+vRj56FZyZB
AQ84MMppFE4HfcCgdDzgtObF015xixq9weqkTtnVJv55PuTSw37q0dyHawGIM69sMWRosbHcO9km
Nnq9tRi12gaAp+m1jPc1aMHWcKA0INSTr+cjTx/i0VxngRqqEvGYTgPzNuegIqL2GgS2t8JK1r20
8W+79e6qgwvc5ACDvw8NAQK4H0U65VcIaVBauA3U53O4iX4+msQU5u8GqVNpkMYYg0hnIpMFPJp2
MMhTJJAa3kg1s7xDtF+7O5YKS8ws6gE37rcQ6sFgwJxf+jO4ZK/ED4+y1jYiUD9bmdNC8ni7Ae7m
5AM53uUjhvGu2Wd3Gq3ut3cEkz+T39mFMCp9vDbntf23dCEys0zSb4KRp3KMRhsEnqHbEdox33Gz
qX1tBECGCpXuQOxaqw/BylVL2Mia7alV2EQJSJm+UlYUvzOgRUYqtJbxotPTFGdzJ3aHBod8zTHj
5iz96EPP8swEfAKCgfu709kDhEMyWq9GHvrHb/BBAjgAt/Z30x4CLrUyfhND+rJgDo2VJ2DI6dlK
Vrm02+a2maB/9lVAY62gY0pKKtsfadxeZw5s84ZDXXkfOH2xEcDNChBVV87prYDyYOpzXbk8Dnwx
LD3aIaVdE6EsoLiiWuC7gGBIyCmYLck2z8CC0GnEyr1Ubons0PFygWz2SndnT9LQXQHcMr1Cios+
9pSCRBdAIaHQO1jYV5EeJDobvgNN7lXgYkDn5zCikCeZfWX2E8FbBr+BDH8aiHEKCIcdRDzUpDl4
NXpne++UFZrIQJhg5XVzm9mjGc9iokixBJ+AvOS0aqQltqTTGqy99FwH58oYVV7lZf80WPWGVQun
VvwtbHo33GEwPmItf3l+DG+n+tGPmMVHvqXBH02w7Fyh5oDHvA2EBfzlYDS/8LhiKA11N63n5OIM
grD0/onSirgvX5DhhEpCy+0VUM9dDj0WvOIDBHZWUCoR4jWX579vqa4yicPdh74ADXkB0EGECfhu
JZDXUrvyCtmEbQ9Ym0ZbYAfWGxQjeGCvtedjLn6YWbhNxsaHtSfG7KFyqA8Qjkq0ttJDQeWmNyeA
+AUh8+dRfIkMjMv1ryiH50r34zUKbXZWBkpIdcz4PQFe5i5dKxMvJce35thdyJz6aUJE4neB7WNl
sm9cKR3BS4MzpuLjPvB19MTkHwotj0qFcrOcG4VWqy+9lhuUUlm+fH6+QsyUKTzaNbNMM8njAlxe
/JIsURsTyEheGW06UYGflwD5sjL0fWUwLq7Va7RjzdBA8QHI7ATna+9pzGAmox6+URuv1vrzoPHn
5Jj8ujueOOThK1NR2lqCthRRb3XcuzXz4h5Yyuk2892vXARfeIuCFeyUVbqG9KfN+Gps18TZNwDC
Apbb3xKjsWZ7sBhJZ+GcZHIQUadEK5M7LdlFdqZY3FGDT4R2FtZewtOaP/gWcyfWMY7KiJ12a4nN
0DqNBkltM9cig0QnzFWlbbkLDuxbqcRb3+ANUVnFWk1n8NHIszwyYcDgAhaMQi2cUUcVIgk6IHQK
Y2M/7CM1tX2NW0mBlhrAc0tCFiCHMJ0eGMGutlibU+NL7oh2gqoaoSQXwJ0NVkb+eIgs75IrxEZS
1zSpF1LIW5HvbgvRHQkpGFDnHPFIqZdeZvdQ21jfoQvFklvku//zsPpqS1AFHUaPTFL7EQwwtgzC
Wlu6pWfhf6TkabKJq2mD1DpYMbhZKoNXxUug5DKpUoqP1zWh//HXoudCYkfN8kfPBY+jZDEcrYgG
b19OEPxDt/DE4j+jSul76GDtPQXaOWqiVtrVU8HoXhl84Tk2tzcI4bE3SiXGjmRWSxQ8BbW1hJVZ
mtcshayHKhT56TvVOrQmWWPURdQbSbnQSivRkhPo0Yqng9CucCa0L2XAlXCTH3i5/KTVTHcR+iDZ
tUFfGrUidc2+9vbSfHQIZzGGZYIRwuH4Wa1KaqneO821lVubktHtswITZCiNNRooiWjVFbxPuf/N
HHff6InTa7VhouxngXhn0Dq8DbXO9C1PXwtNS8F37vcCfWkw4qfLm9qPTqfxBqvk+0IBXVumrUoF
LtMSjsUh34YrRpFLhfe5i28EienEnUbMPYg6CvuQsEf5wLhQKwYcSfWqTwrpJUgqSqSJLBBLK/Fp
caqzZE5oPei19CLljN/E23hBYwtVoPIPsoVPkP/YfZ5AOlMeLObcWexX8fr8Il4cdpa+wZgzr8tp
vqWanIbfUc0R+v1p1wE8rjY4YSEKoDCAXlvghZhPTv9+F63CpEbFDxBiZ8Rb7cdlzk1xBHUDG+zI
NSrSDrQb5LpUWV+V/jEHJGf5GA1lnDCG8LUzHKU98tSk0v0/LcgScgMabC0zH/DKkiPhNPDbYM2n
YmmiszDWgdQ2iccAO9Z/UNwVqu9Iedf8s5ce2XPj7JoII6FssYwcJSe8TG+9U65HW/ZMvsEygro+
3x4LaRo5C1l9D740nD2RfwyxgIccEYHdQb7lNST8JBECZbmLJ1Ifrgy31CWcG6nDHBEpXojxQIkA
63YHuvS12IZ7qCQBGXQpzcoZ7cACcv+3Mmkzt2kdLSu1fvHxsnk+5YUIwM1duUCdGMH4w2bpfjnV
3aLaxLyFB4iij0YPXbNfxs5P5c4/8qd/HHCWBUk9BJ+g34MXyk76ltwLNOgwEM/InSRzP/QrfQ4a
1Q8V/o/n5iq1UsRbSIj+o5DupwKcVUXsoH17zk71tMbVS7zv1MQafyXbO6dGi421ybRolHlUSYs9
RAbM55N+fDgAif47CtSwCmvcGPJhAukrXXvyi2tTcWsP48cZEXeDydzFmKKTinpyXAAKiLZrK9DA
U5enwv+Ior//+flJmqM2atN1la/E71sV+b/X6E1q/D6ugfzuDW2PGWEtHT90WIAoXTlBnRmCbYfk
o2BlZJZKtydf3VfBrkUlza+BxZ26zmxTGYibEc3sAD8y2Pa/zBVah7ktfkFLoXsFr57e+MdkZYsv
Lf4sMmXh6IGQiZ8KAIoWXYKVu+RxmvsfQx6iaUBJrfBnee7NheWQ8NHXJ++ddFUxUqjBeL5zFlqp
nDSLSWDVJVDVniLfd3Cid5TF6DQnhxZob66WXhha5i/cVtyzsvfCq7GMKwW14V0x1SHqbaYT6K+u
+QcvpMawe/x7H48QrmCLCjtt0AAQxv7yFVKJdchXyrz6wyjV3tcCvVg5NQvgof94ShJDUIkQbcWx
kQMtwPNs1H0ddFWdVw+5zCgg0suSCi1kFUux9Vb29kLxk5u08v/a23CtJIQBX7axpwoaLdOkGQRK
tPOhSLqRTu0G5hQb+p2+QHLlQKjssfyuNv4H5CUsGm9iXuc4nXyr7WRb7nvN3bBrLk1TdvTg1M0d
cNiq5es0qLEZ6rcYGjY1YD804HYhSaIztmZGzS8NMwtXDWiHXkhSlBPzgMj5UauMkJ+FHqwWCd8u
P8pCKG7he8IBuV5DWy8EXlusUS3I3sv2XNNQqQXEEqoJfNSYZIDNCgBxHX3BKVf2WwgMxSAz1rug
Vms4qKAcAgGJIwEwEwNF2dH/Ykk9AVU6RV3T7dNGLQZOh8CGGYr6JD4SaV0K5UyS/ozRhIUODseY
oXeVBJkHiBfQw374KMNLCY1vnrymHWX4ES+PDdQYIc0BZQUjjF+jYh+B6QRpA93lS5VgW3SbuEB5
fmxvr7dHX2qW9+UQBKSarkIq/82CtJ+rxBdUqMtzbcOkI/kmXWWEPN9KKFo6l+Is40uaGOYgkKl0
SuKrhyoH0WuAuUAitoSQi9anB743q23MywT6jIXVgH6GwmQMnEVI689nPO2NRxOeRVmyLgUug2+x
00yaQhHuBF2gQS0s0pUBFtpwkFr7+1j2XZbE8A+aCjetOmiRCZOBbW22X4TGWt/haSrYxQa9IS6A
TT2f1EI5lRNn0ZdNOr9MYUUAsDZUqHf9htqEZ8+GOILN67UBrsiwSddC/fRHHy3hLLrGfgzrBQHU
hI4eLtzgWozXX4Yx0LuBU6VwqqyHu8JnDUqEYsTAaL0bgEr6ZxBHmakZM+8aJUDLpS4/WIBDAx6t
W9BXni/FrfX44NfN7fx4uuagjI+oGIrWKFkc/UunSpBqbKRlnEJCAyKGqE4HbQdofcgFa9OjSUZW
7ssw2SyhzIuXfaJGpROgD8dFoLJTdtb5EGCQ3RA297RaABDVFIPmEw6wHmH9zjKfCZYdnZ0if3s+
jVsh/ME05kyvJGULthkYlDyQI22Zd8Fkzu0+RIlaZZIPPnME1K6hXu7gV7uc1pyBLKYgUqGMLy5Q
8wAkQnNj5dxOx/PRb5ldNEVah1HjYneJw2cpXhpIEz+f5UJuMieEBWKWhb2b42ExKC5llyisU+m1
5axKeuGCTEvWbCWnX/poBrObIglRTa17zKAKQNWBwC6UQ7RQ2EDCyYj9bdX/Pp/QUjwVZvEUKjN8
6GY4G2jp7rPPwu5evKOgxZ/i23htP6KVLzKj9f4ftJwTZpEUQPIKjuFYOdaodqUTW74Sq6I6KhKy
DR5wGryMWhlyMZv8JTbR3nxdSzuWYo0wi6AtgBEJpP0Q3w4MVCyAlUZ9yvsQTqkJraNv5lOE3hS7
DuNf+nazeEqVQR9y01Q7hdjjpauNam/6eoxqE7SKjEB9h5qE0mtrbfml8WaxFBrpQ+cOGI9BO0aS
L5Dsc9aoZQu4Am5O72FFouEgJoZqIyrrww7SCnJo9mCurDUnhMc7fU7b8SGVCroWNmAcfzDdH+5Y
WB2p+u0KBnAp150zdgI2qztvumlaPbN7s9wnNkTmVZil7tpNu6m1TO32MBDQfBuKot0mLFbuuFsA
f3CGb1ng3fORa6uuDhlERHyVN3gEkDJw+qNrRBxUzcwRmn4UdFTl2ISyKYd6VaxVUBJ692AU0WjD
Bso0BdQggCoaJrMGRVCDPXNYOfYLWcWctSN0cG12O6x6Acy6zitI+/5Appg4gb22kY602m5bI1Fh
tLMy4NJnnsUZSFOXYkGReNdeRyf6gKZoALSNsB0N94y2rWSh6cXvaiN4T9bymoXn+5zEM8RDFVHT
kIXmHiNz+trQVLfB2/jHoDZ3mywi6E65NEaILRQeu2NtJTbzio6wGjkgCJu5OailwtnxZ4oaAWkI
l9WS9tLkZkFGCCAoV0xpIcdAFvKSGZPuEVRgNn1o+xt/BU+3cJH+h00QDS4hFXgkRz2tDBBYijvz
+YZYKnTMBQnCkaDrMEDaAyuS8B1i9tGJoZRy7zLvyWBAQz3M1KaFyrPC1Sjknj32JFFHvFSEl7a7
0CaES+JdswfLsmGU8EjVxshq3m/1A3V7GLQEro5WuB2iZGNyk/r7+fnvXgqI3JQa3J1q1nO9YZii
LbweUAzyjFCnLeB9DfH0jyNMcf5uhCRk8ryQ0qmo9e0mKsvk0CUqoGqltpA+rBog1K6r1OSlJw43
Hdi70eKiiyMx6/AdwGPV2jdhj6fcqbZSPbLGo391z/UOYNL8M1s5lwvX1Zy5NHCQnIa86lTrKGwq
lWHPAyTez2oddCHbn/OToCE7UlBomiQHsKVefXS88i2pIqjJf1a+0EIwm/OQQjdgU5ZAZJ/82XDU
Q61qEznmjRTv5hyVQsmhzxAVpTsbt7POHuAOAfyPWa4cy6XxZxkNRO1ZsoD2rYOKVfcbn1vbhcLY
Wmtl4W7gZqGF8sgBQqsE6Yz7fu9+tlYHXb4D/9KdPLuDFQGswKGTCPEghf96vqALaTU3y2BcSKOT
IsxOnLaBOA08f9A4zCzoIEG66d+KldzsDRhCHMEnciwZnu1f8cZn5ec/fWGx5tQHceBKSELi77pQ
8qvbSm6JnV/AEm3t4lwaYBYNclLKpbwXoUEBZ61dehGPHqo3jnRsFdehbMJItWRPXNw1PORCyGdn
8aCCtU8wRBLpQJAfttbHgilUCMvB9CvwIZ2gjsCpUeB87rKLz13S5vh8HRe2NDtN/y4MUfQIO4Vp
HYE+eMGB2Rar7/+FJhc3N94lRI5OehdL6O2Ga3jIrgzak1AbHj+j/dozfimOzhkDcQl5ckDrAfCx
WA389o3w1luRTedwAUL5GC5y/qbY4/4UPXgDrey+hVjKzgIBxEjGhiSxarWFvkv2Au87s/kS1v78
0keZRYLBhS4s2SG/ESSU2EhOAV+H/WqElV+/9Pico/UrKFT2fDRMDdWhlCEa2XZQ7JQBmoGo3MmF
SLreUGpTr8SABRwUd8tF7jYZ5HgLeF/g6hGILfXFbTsQ8EPZs/yjmwBLiyqoAwDzymgL7ZE5JH+o
U6GFCwE61Hj+AUhs/tNBuUHh7uYgkn1VUoSL6MxXcj1cCTiDcVeOg6fZCpb8BkZ+8HCZg+SzpC2l
LhJwvdg5oHwcOG6BXV/Sg7ABRt/mjqma7yEYymdyrpBgu/B6oPrAugDRfhU3lQaNNGsNSrPQzOVu
OJi7CaPLJHZSOHUNAGlJddKmjQiFSfeSbxoHLRkFhS0dbiQ73uzMxiRU5H8qC3wZ9/58xRci8Bxa
H7gcnBc6vCDLAdYhChjWXQvdapyJ539/4RDf2iV3E4SjVRUURIYSjMw4xA4iKTJxcE/P//iCYALE
yP4OrE3W1rhA8NfH+CNw/HrTu4bw0RZXl1bhMhIDntL48lpbbanYMofTDwQPg02ix5MIPJ9RE49h
CNMKyhp9BT3IAOllJKokOFRKfPXXOrVLgWQOqydqnoyqqWtadF+fTKl3tN7yemGFcP2AQILZlK/u
B573z9d0ge8IXbe/17QmBJfJBEwydEbAsHpJzk6CDhkitdx0ei/nFzRFUdniD/2v995/BvsKqjTX
au31vpAvzTHqvQfLXw+yUE6vk9fm2uw8m9mhValyWuaENiqu3zywtumJVON/zArpWV7AVzAuF6Y6
yoT15TaZLejRMd8EaFHWCvFObupjbbjaygpPu/NBCLoFg7szQcMRTsxbBE9Kv7Y6cvltfSmM8BRs
ua/eca3M8c3MAo4evR/DU8Ld/wOqu/C0nkO9papjRjbATQ5YqUlBybmxRjgox/KYKf6gJZBPKoZ/
y+RvO+xunhRkcSUqRrblM/B+0tqzG7/30pV+fb6OCxf4HKmdF40rwCV8yk5h7QOXFqh6nMC5G9Ya
p0vR+VbvvZsANKagkFZy+FAq+zJa9AsZyYnhHpjXKTtFBQkI0gHoToCvcS7scPpYxkeKp0OzchoX
EtY5shpmfEULTy8W+vZhK0P9dZtV7cpVuFSluPHI7qfnciHLcZgebNggX2+lF5LW8SZiLUZSa0lv
xRe3OPDFtUvVERDgXCtO4gCB/NcMlp/wJE8TeHxYvWA3Lpw9Oyhgt9CNtVvUO/Ca4pyWkwPW6o0O
5piESaOHKCSbvITVNFy12pVdtnDD3Dp/d7PI+DTA+wd51rivvRemPk36toEOi24iXPkKS0n2DRl4
NwafEx1DQWbSIa/+hTFrFMF6PIvleIu8QHm+nZeS7Nu/3w2SVXwjVE2NJLsRjg3DflP+C412PWcm
EuRmf1kpgp4+HIAL6r2CpTRkdeHUBadn0Jq5bJ9La9fqrTzyIEDdYF93v6RJRQ4iq0iNyWjDDWBU
ktDtvhTNqRj2PERpCR/OT6/sngYpKgghtWaUw6hnOz43GAAYfMhgjZWaxpNQTY2TCf4EaYb7hP3J
w1iHVF8IR2h480JKUIJ3dkbCj94ZiddGgsmCEVCAOtaqhGnFigeHQ/qHBKmBgmMQG29DAXWzLpAZ
1k6DbVn0auOp4LhpNFgPYu2Q7Mfz77FwD92SgLtFiKtR4vIcnWNSKc+8/dPaqQ3rOeP5X1842HO8
+MDC/IhyS8Rh7pus311v5VAv5HO3JOLuV0NJ0CsSD59uTPYoxMN7DQZlsrcqUbVwf8zB3yMPu7eU
xXOzCy3OVZOX1mZsSkPGDpX3tRRg4YK8HcO7STQ9bIyEFkXCVofmiRzJuUWZiRXqro5qnXSIV47c
wivmVga9G4eHVRtVwmPAGRng5eN32IvJcK54/oWXuoJzYLaUeRWJXYQNhOffnoJqJFTqkEYlZmkB
lbRB+VzDji/N9Arcsl1fSyO6rKKuFsLiHKRNi2Xts5mP0ic8axRkcewVfhdOAB7/1JiQlMAYNV8D
rFh6F96fT3kJF0rO8qgsgs68yGFXx1aru0ZlwH30EmwSTVQ5Q9QhxSN+D47wj/uEnNVVhoFEVSXF
Ee3sfi/a0RaQIvZAnODHq8CX4zCsvDMWDuscj+2XWRsmIjY9G0NBG5CpkLusrNhCEjOHXfd1VTOi
h6BPNc02YipUUn3gX9y9wEBNjOs1phKUzH3pSV4rRrSQXUblCFAmkwpP1NrJWQY+h78rv2bh4JHT
v98dCBeaqxDJxnuqVjutOjXbZPsDmyJQMESz3for6fbS1qT/HiXyizyraHy2koockoZhT59pbQGn
QZgEw+zaSqt+5RAuvRDn6OyOhf422vMTfYq1wd+zgfuRHTgJgy3CrQyyBA8hp2B5t2ww66EkYULY
pRatVcY0iKdFW3i+qUAcGqDBlhuwKA3vHBvhi3AgLF+SBzwppJVfsNC4YeeAbCCAAHSYpgnMBigy
sGAG4ACcdWUtJksP3yzwm/p7ioMYtmQJe10ngjVMgqvbhI9ZpVNgQNZ246/cigtFLFaaBZByhGKu
0GMlCbOS3dsnA4/EBrMG2iODGu3XcFNL85mFjpEYY4mhEZzhEwrcRg6CbWAFh/K4BtN5fLDZOb6a
c12YqAgYgLcrGdnxsd+uAcOX/vQUpu62W93C2SfM8KcZ4YVhr62rMxFUQPa5v1KvfnxAWWkWBgpG
aASixwADZTQnF5oqEhBZBajZCu+u3L0LyDxWmkWBfkxDAu8rLH6iQVivyT79WBFRI7UZCPAPOwoP
jApyQx6MfEE7Ln5pSYUacgBd+bVu3UKtg53jpOFcy4wdhd8AMynICsGISIgdwB4F6N1FckdeRTUj
rjBrV8PeaOo3cTB5CIskW1Fv0W7H2yffEg7Ep/6sBOBp8v/NvNk5VnpwA5htdPhB47lViU22o7Xg
aFAGx8ngU6wUIJaWXpwOxd0GKn2eCMgOT6Z6eOUyqxw2JEx6augJjvxHIQ4y25iBn+F9p4boX/q0
nYnmQGyE/kJ+pp0cRGtYyQXNEnYOmyZSQfBoCTUCrqMPjVfqwXsAW0RJ4M2W0wOm24bMNmBg4SLz
SCrCK9T9EsoiazwltgkJaYGNm/ore3LhYM2R0k2e+ZJb4McQQ6o0NehONGTOBRCqIcXpr4B2Hmfo
MA39e/HxWoXrh48QlwvmOKLdxZ0KH7WelavgcU7LitO/333bZowg951jDmkDNhIF63So4/rcWgdt
CgEPNugcNAwzJLgjThcNOJhG7oxyu2F2rQLCpQaYC8ofzw/CQngWZxGIkIAcTUQM0+rNJ5Sl5Yme
QDprDa2F3Jydw4KBHW1ZWI2iCwBBroN3HpR4H9m8Krwln+0r/SZAgQHyTt6WUmLYU8KVSIWdxmpz
aGkPzHrCAZXHadNO0wMsJOotyLJLfqLm4Up7ZiGAz90PYtjtwRR2mh7IwcUO6YAiovW8ckwWKhXs
HA5bjR7cIAmk+WKE4CB311QXz5B+18RObtTRhungZUAJkzvG5vP9sMDBZOeGCM3oj1k2vZfpThUR
GEzKzAg5hm5MKPfo0dBmGao8fOCM6AAL3HI3rIy8gLED7fLvAwVTVzLIaIzcf4NvF5cqLGx4dIs1
z2D3sU4o4RW6IZiptI0uEbj5SL20tTRlgcnDCrNoIQWeNERglqNd5X3AR9AedVZxESDPnumqw3tk
DNtmC3CpCvJOeiKOYylDBXsbbng9Mxv4Nsn+z8o3mHbng7M/h9N6vsT6NIPI1SmpmurtZjxWOnzp
jMpeU5Ja/M6z3KakWBhTcsDuJTvpLYVNVKC0Do7i1VULBXLJjqtzGqtDHogD+mnluCzEzDmIlk7H
igxhy+SIAf1L1ADtiQOkhmFm+3zlFo67MEt1BlT8/YzHwkl7H2TMylmDOi4lMMIskEQddGBDFg+2
1KE/UQTHyXitvxkd9bLcaQ/FNnjBFtUCA+YqDl2acaDENvdOO8PK0i08sGA+9ffxEAqoBN8AwSXE
ez6hFgzbCrAPYMIMVxml/xFhjLdWkF+oL7BzPO1QjYVfcuictADRwjlTyYG6/0Me4DgNR2fUub6h
lF29dnZn86t12WnrPdj2c5BtLxCkO0xbsn5LrgVoHEhHv3kVpslWrZGbSF+l1U5r9mikWahpc4Ya
ix6Ih+ZEQK9BFgyY0evptkCYW3l7L01mFk8acWipMajRixWTxhRpuCBWUVGuXNtL71B+ln2IBQ8J
EQr70fuE8ByhtQpkjTzlhVpDbSyF4znwFW4vg980BenALPuE9mt46X7ZK6A8sCkIAlCvwSWkDoMN
31kVNtWDmm5XPXMWsvM5JDZiw//FQ414BNilPgr7xJC0FEIEkS6EWqkWK8dqIWLws4hRUX0Yj2wD
oBKK4SNZyQO/ExsKRpprMmgLGdYc/SqEQukN9NQ6d3WIdpeEOvjQt00A5SFSpYROULjymlzcFLMQ
McBMaKwFhD+hO/eB6paf8OpTBAjgN9478Ub0b8GatulC4vMfAKsrcTHrAcCaBioDpmlu1cmfRtJ7
Qe+rWP2ncD5XtmYTSuRIF57kLjzXPvkwT5S4DyFLUnZ+I+eJ1MrPB1qKd3P8auvTrkflzej4StgB
jxuFcDh5i121AZYwUSH9rTJQdsoKOUstdlTb9j0tfZVZO21L1/EczyqIYhULYTs6rWt32QZOinIK
yatUI0EUhOgvHKlHaMnbQW8lrjV8I+w33k8SO3lCrmyfG2DqQVScY17dWkgk6PJDrra8gCcoU3mo
duM7KWg+44S9NrrQaRTHXZPvovpjKFwkDaxCZW8JTGCLTGnj4qXrU4UlwdyEo3Q+CKcwNhkoM0u9
p5VNoSVMoSSuiUoHxFtjPMkMHmLDVLKh81xLws8OnaiUhlIoCdP1SyX8GRr9Hz/xLOEJSCYo+ggr
TGxcm/5NL0BX2IIy6PGuNKljdkkj+Ry+rIy2cOrnjn2B1KVU2sL7o1E8k4SCU6eh76t7k44PNC79
T9R6IfENVWt55bAsCKqxc8RtRrkiBQMqyCSD/U1fqgqVpDTd0x4EnuKXigdHwzuwHDR+xksacgbc
hWU+jbQ4SB1eGPdFcYEsCYwKcAQgSMzzmscAreDDxLpXoP/WDGrOZnJLpXBE6GXB19hmN8Ds+fmS
3ULHo+03S7FEIapHgengAeTWkJtAO2Vk9ZEzo1BAJeIitlCqrHAuUaJp6MGg/T8Rscuz8g/EwWUv
/h6jzyajjMH7EePXlEJBy+pYQi5Zsw5fiXDfQB0cmtHS2Y2MCFX9AEoWXNhtEpxyHtreFZBTbqwW
1CuPRg7JpXs2M/KckAkSZqk/UDlR4M+r0j4hJ+lbX8bbljBiSatglDHgz0ERR2LSrSCJilBqPCi8
XbbSIl2AJuEj/Z38EYFQRDUHMWQStQBKJU6Umaoo2F4LywdgjVhpai5E9TkOOYTVelNw7OCIQKKz
EKKWPdhgeBmo2cNFat+ff+kFsirLTsPflU4CbKi446CL3ardFr4pkh79lgbAm5xJG7h7Kxn9wZES
lcYIHeGtpTQ4WnGCTCtZl8u0E6F4qZ+IyfqoMltfaSoUM6Gj0e5qKIaIKxty6VKYg5gbimLhDYED
hYAcpV+QYt+w+1EjJymi6E1Q6hpEeJBMFCpU1x4aC3wvdg5h5ly+Jr0+JFESzgGUr47siOYCuH78
PnjNRdXL9yN16fLvptLJY+Eqgyj34htL9XJVZ680uImgfn037qgy6FqRgd5222FQ/FhNUPTjtqHP
r7zYl54kc0h0SIMPTTBIEakKfuejLoVYEwilQWaB0irvXQJrH0jp8p0s1koiSzt0FsVhA533EYkh
IQ12inXP4s3qsPY8XXrlzZHQ4ZBWUTrh+1swEwy8vukdl2OFrfaLvaBMDhF8aCpuhg13kY7pb3sq
Y2U8UJAeN7LNWpdrqWrMznLSgWekLK6mw37k7fAdXkNGuKUsSo3sdhPvky0qHwRkMZM/LH7K8zPJ
0bcd9iD+/gdHLbKAdcDy1/GT8MKS0pEc3nIi+krb5giv31oAKsSnZCoCqmiERgHVvDHUKeA8uwwq
tazSbVZ4Ko0omB4H9yAGelYe2+wccvDRSyOlQNsB1okwnZdUr+8PLqRHYWP/x3cbu/aGXcklppih
Ox/mcP8JIdhLQ6Y5qpAAlXhsSq6SFLChDMrN6NaownSaF3taB83L2NcYFxxZsj4RlDTIpcRDfiTT
JZpSi55V4R8gi7SVJk7cFNtOOhdgSTKkBUybVqeiD87bnnK1uhcVgv7ElafWbqc3YvbZBBbJtQqF
6XLiexiygOTAc4KU3eYryeACE8fvg5QrqfDrVZIp9pUSjXSh4rqJaj3vX8lEJ2rU1DOxDJXYgyxC
1AYyPRx8Nk5khsp3XgIXXXHogHMKulwf60irm95GsiSWFuyybJbjP1wv3sC387UNY1WK0hf47xo5
y777Uqz0VfLl992+7n2LkowmhxJonZJmXUsymAJ0FTp5UEJIicUpHOgwhYISG6SNXGXwfmfg4pyO
8HOAxBX9HkVGQtuh9yerGpWFAhApsrIfioi+qSy04LiyLagcTU7Wx6LjPyqR2UmlFBql0PCJJiR8
+N0mdPHVZEUCWZYCDhGp1GMFoaYFUyeiT1UP7ooW4cHRIykqQcYqDnJbCvg/W5rXBraVOQbBCwx5
LZWgCk2Ubz5fem9clr6GyUcd163DRZxB9ZyatZFoxuzwQVVDbGYMV735PqTpJTb9HbPCGLsKwsla
WJ9df981LyW/9/1KgU82ROmHGjrJrQkvAWT0Quof/FKJXEljPCOilNC1hzSBRUQCi0VRatChsUof
hq3HqBjA0frjsjIdHBjwcP+HpPPYbR1dgvATEWAOW0ZR2ZLzhrCPbeac+fT309zVAGecRP6hu6q6
KjlkcVhmu6HZL92lpxRO8shRxsaNsHtabDzzktkWBxe3VpZuwjmsu6UQLGQLDOlRHY/i6ozqE4bU
hbqjEcUAzhRu03JMeiQtxC13DgC24ZHkqzhR/ipuJzI2yhmVZCe6nWRHwnooxPYUYRpSwqNghXY1
t+RmEdi4MslRN+c5vzesW+N9FYkYa0nxvGvmeKy737L9XdhzakeoiPzVLCwSZbr1QxKYufoGXcdo
lUFLIixuqmbI/cQE/+rRoUt3Eva41DxX6nWLnutZrkOjEi+YjVyKTjp1cue1pHyF6xC/jZLpxzp4
4nbLpXPJRNgyf255feBjrDPcpIBxT/8atZszWcNhFWO8Jqz9rERWOFTyXVnVG5m2yrMZzf2uJApX
SFxBWYqDlgFKsHmbsiKwqcLIiqWhQmB1eD1ldlOLjlq8KW3iLmv2jPv2vPLOE6JpW8Ov2/O0ba1j
EvduKF45ld6SE7TS+eWyvU0tk91EvU2WQC1qL/F5/ChWnYdaXqaZDF0BP6lkAipPsdIgGkaIIbIG
T2CpaEXq054xbUmQzvy8SJnfGZtba4pTGz0vSWxDqXUr2RMfQ1K4vtTHSqhijLlPguFOoCoiptoe
qVHu4+eopEIux0rDJFq2gizVLL8V+3qnJLh3WHrz0TbqtZHX6FjG93m+jO3vkHUkl0M/Bnn7bPLW
9RS0aHAR7LM7Sr12jFF0euWgC7vUrCK3Gs8b3uRm2h6FpAhLwP5YzEunS63niHBhd+I2VAT9Lg89
FtpCvucBz0FbnECerNgbB7s7GpxsFxHo2rhOA/bOjPwkxZNIfn3xyXixad1JXBGnb92KNFtArvFZ
WIG47kgeYUw3052hcKRvvrPdwmxwGgJJTJuIeAkpI4SAYk84uevpeSa/qD6Kmx2Xt1q6pnheVd5A
AxO3vikdhuhJ2P6Sktm26p9U4ntBZoiBC3s+xi9Tl+yErAj1pHghsh2n9byWg77cJxAdbV8G5pQY
vsL4mmaRALzoQc99NSoymRe504/d4uTY0GLLqXGlaZyCDyvHQ6w8c5KnK3FKK5ZFnxpUQqwdLPor
tZrxbjAaR9N2ibgNTlU3/IZ4GE5tZaTf0r1L/UXzooIhOd2RH/QsessyUAwjYIoKg9vFcCQ9tVk8
XtyrjlCjQEkZ4Imvsya7mzHYgkmUonHqCSgyYw7RLSz/ig1TFOYlbg2JBznm3uGg585Qk1GXVfOH
2o+XZcAtHUNyoI/Vq4ojUXK5jF0ZSXaTN0r7RvGExGsVOGNcbQZ+r2k5yZwO2Mnw1L7S/Nzj1J3T
Fs0ML56qLVRyekn1VxEZ0VfdtT5n4ku5CXYNEjDsDd2TeiiW7gXrqEDrj7HqxgkDde34pNXnZvJ6
LLtUgACCUUtisYb79jQh8MmGGzOMVdSRnFd5uHSbhjemhIyoL+vKeVQtvs7Mdi+PzrAuBFa7o/hp
Zj8G+Q8DbYyf/o4mhwQjqDXnFIIXRLMYxEthbSmOLPuS5Fndcxe/aPVeeRwVtj6d6uoAGxWXZ331
Onx/QahVuzacpuGc+xCWe7k91zQt6uhOUSgzDDYG1bCzSP4E43vf4gP8o8rm2JIv0rd8U7aOlt6e
qPLI7Z1B8g1p8Ma25BzK1luzamHMG21i8aLShRZNOhwz4o6qroOOgp5z1HbzrG3ZZ7h2eLHYc8Ws
+YV8druSEi/T9S/zM+m8tNpYtJmj6PIu7osDVlT76fHwQXTNOfdHEkLbDaf32p846BveBcjNsCx7
DC8cqR3daj0XsPRTa1y7wbGGfZEMrry0wTpOldN27VEDB9BJ0laV9tIOR1m4R0px6OUvAqSrNWKs
fZiuSipcGTlxWgxCcZl8Hg0wJWGvC8SftlhMLrNkq4uTmdlpXlqF46nSyeisu8MoG7VjbSuVlbST
4/fRADIaVYOiSuwp9ijKEtnw13Ipv7eJCz8zFDcrfcTL+MRbdaDGur+qIy5MvTtuij2C/gNaiiej
Yf/mIZeAoTJ9XW97dTV9uaKtlPUgaefLMr/DF9ut2jsi3oFdObsyGYxrrTqJdrQKDV12tR6srSWe
GC8OLrZUvzdz7zORSH4kabJgAZZQEp8sJu9VZARC9CUCGYC22Zu1t4wnUk4DK5YJPn0sZgaBokq1
zaeuC7Qy2jeW+bcqseJOmXAtqzBqxC8pI78q5VVrUxvIzcwTA5l/GaCdtsC8IyTXNNO2jAOC75Yq
ZOs+13UJrA5/pOm1tD5l8XXYXtWVss5riqeNOABp8Ffye7CajsIEz0pKAUfWs9ssK78Tg1GOSIAG
vm8jqrTy0qbNqZ4s2VYqIdQbVqzQ7YzJl+tALLN/qtF6iTVgofugFeuN8HjCWbtK9+ZCz2zGzhdy
puJDW5XzcdZ7wgSrIQmTddlPBPrYTMHeplo66cOa7BRx+qi5w3cMLVpB3X1JW+ZVmfW7LGSs1pkz
6a+ZTvmOZB+cPb0S7U4op1R+5xmNyVQSGjhjlTK1bl8g31rHPdVs2EbCoZKyXdJEATGjr9j3HVRV
CNaZEmeq0j/FIgwlJqNPI9TeMD/F1aBIY9nppLBzWqKSqKszl/NBQV3cd8ct+0ytD1HjqDgbuZXY
ORu+mgj1xLQ/9xpApl7rPaHlKJkW/Gmguw/9thDvzCiWnVpjclwGc9dFyqUxuqMG6RY35WFbLOy6
aAa6yC/izK2lisfXiDt1qCHKt/W4xKWfbqmjrW+iqn82C22aVB1KiQ0F4pppv1n/kVAhDWVDnDqT
AF6rad429hc5HRxR8RP5u4frNZXqLki3BteRbn4hE/VYqsV1GWImDUx+EnE655HfIPcrMSbFStGm
vPVd/bEq1q7u89cqmV9l8JlFvrbjcamSX5JByAwlMY5ssWmNuBfhb0oBXxo7ap5jEkUlVuB9INeK
vZB7eXPmhK1rT+4POSS05K9WUBZ3i3aAWuOxd9VmP1jyTqrIfOP2b2dWCQniz8bYhm3Ksdtq7iqg
DJW+ZvFZX90xY3JIlX7lYnzX5h8WoUs/xvnhRGXpdUnmRvniRu0/3SBuXPmtJ28z2uNKIdfP6VFS
RFsYfnVTsCVSqasXxXwqU7c0cOEG6q7xb1jAUpXqQ9GyqxVJRHoIebgyTtLqK2ccFOpcu7L+viXF
fjXrlzZFPdCXO1l0ShFDa4ZoCs01rL1Bnaj8y2KXs3XIP1WDh+SkjGFkPLlx16Semj5HjKVW74ni
mjhfiMLRFHflNwRjpzkxYT/Vx6y8a2ZIlbAtQd6DZEj7dCbbo0/2huVrLTc1bcpBW8brNpunGKcJ
5o3EvnIF6N5hoKTFMHXSnQkbqCHHM5WaaPhZNpKTiLtQ3qM1yPCN75izTsvYk7Oz2n7pjC+ZU0ag
JK3d5Iv6KQe5xQSTnLYh91tjr9dnTs+OG2bKjgq+dOKTjLHkwv5pBtcUCSIh41E1Xcv8jPGi6UjG
lkMNDjL6Wl8ShAntw3+4lH1je10Y6esLZwB0IgVAChs2VHuOFF+LTqZFTplDp9NQ8Q2COxrnQSk5
iw7FgNvtZp1NqmA1bz0JIyUA4bHLXSkfCTDjyKbK7ss4jOm4FCv3YroFOWdbi3Bqt7UC9B3cZo1P
OMQF/UBHsQx7YUh8S8IzM30ACSnhQq0XD78RaaxpsfrtVHPG1XbaBVMcdFqBE+RLp2JOE5SSZxQR
H6I7ZEXs1plCbZy6urhc5toItRi+XVV+xBgXp7LbcbVfhVn1hcKPcFhc3iPmN7qqCFfRU/R9Xf4Z
HD1LRdvhScClURbKKCttk3lnmJxwbD8NNZwQ19frV99cVaY+Kht+aSB1jhOgsKm+88krVrv6JcLI
bmv9texDOTkPwjvp3oEwE1JhMl2PCxtP3xxc8m9N6yQVVEbRweKqnWqG1LKmBiertfTnYQ1Jt2wY
41NSz/OH1orLhxq1PVClOap7Qah9ZV6CrBo88InWSZLc10mHjgY6X5lZ6az+M9lrcdVhyD6r+6Jb
9nOcBrJFJpK+XTdJZmIq94d1Ciup+9l0PT1RAj9bYlztkJo4WB09D0pza8v5L45p3FR8CKIoMYIh
qW6NyfxUZFo3cbV0e9ETupc1Iv1XeKrl1emJo+ZzueI6fpvFlARxJP0JpuTVY/Szzre8PW+903wq
7T84wpHRD3qe0VUKp/in48yVTZ23jo8CzhgO9Zsgk1OBjRvebmbwIFtMOjL11KQM+HmGQGieK832
WnnS4g/1V53y19uq9Kz2dtE4ifoYTwjZsWrtpcXelHytj52o88kUAmJYy3f8KSkEKyS/7iAeJBC7
piUMPiQpzLKuZY015J/+LV3UV+VDWH3CvaVAGl1Jd5veL9L7mJ1GrXdgjrXrwGWtxS5gBZOs+GIn
SZDX545/Lfh4C2ib3RenMQsrrDcnp8qCFsdL66JkgU54NqLiyvBaYoboguO9QKFTv+i4MUW3qZW9
sbSn/F+q+xGqcylUTwpKxHrDpvDbyHK7iKA8X1um1vpdphzKsgkzPSAEnlHXefhORldOwyj7FZKv
aHuOh39TvoWN5HfYODUurV8FTBh3mATbJPn2rWc1l9rYOE6Rs8VgYPmeQm5raj8zv6wpOxcansI6
X8b20Ag6aMgZVitnyVgaeZjflSamA721mcddsmauXOEdlSUn1MRB2ydH1TzqF6054php4kCDbKZx
rX/C1NJle7HxWoJMVJd+CqWNRPgcqh6/rVanDz902Z4yQWDeXSTngKFK66W0wkZ7TyQGEIv5pqv/
DAx6MwAmQupnDrPqXe3IxBR0T22PZeUm4k8vY/dbfVvo58q/ZrpqsP8Ks+W1h0OmpAFwnOTyA5xp
SC5RE7bavcpPnXascQpFAl7iFIq4SRQ8Lr21CyU5pCDY6p8q8gpyy4vSNQDtBg87VFsGq8qW4TGG
iCN8Mulu8seVFBFNuKgvVa9yzPqjANBCdvN4ohxpmDL7R43nts1Owsvsraxt85tLpX+tf7XWj9vn
Qg9V/EfJuSfhY2CyA0vjQbGmS1TWTyS/2krDwySoXrxZUUDwZ2K+8FmM+qm6q8lrvFzwGha2l06h
sklSJ0urczPQx9NU60mJlGkMdJEPt52it0rYGJkmvEULVUzW8gbk5lBYRWBUGTsebz3LlZKrsFfx
kK5wDj+Wbf2qc0sWFGFyQjNbvGr1NV7tunyKBpb8SaedqVTeAJJAUcX+mbzS1YnN65rfrW2j7DvB
rE/dBbmabRjHtb5WyksbnTUK2hoWrPCVyJ3kXVkcUuasRwXwMPfBrbIq7G815yDmzL3MkqWvuTeV
b+if47YvBTDeoP3s893M4K/xpZD9JnJpMja4fPK5jCSYRWLOpH+VugPctIt6r6U+7iWEB1qGP/6y
ywTLG9QdDOhMBbJdU+OlqX7H4ktv+yfwdlQISn9sBkfNeXfv/K1V9rEond12UIbGDbGoxevrLXGX
gEU09dNSfqzpecNaI37vq9gulacsCir68dg2rBd1cYHdrHPWgYMpgVKFqLMcg5NqohEDBCpILjTe
pPagIzvKk8NEKcs5ojtdz3o/Ztz7o047L3GmbIILNERJ0VUhFRDNcsp+JFWPtRAtTFTbOLODelkM
sll+xF0Xf6n1v7l47ztHZaYI9xbrUtWVg0WvDlYiHfoaHEW/IGKYKtL6AiO70jtVMtemXtiG8mpS
VkROvTkiitj+qcWEseTy+Mu1q1Jfy8LR4yBWfjSrcDX9OY+dIguTLhjVHSQH1/BkODNxDs0LvsFZ
gd+XcFqre08GeXMes2vSv2kVAO6hF2ZvYmYgKz4XK1TEPyq6VogdnSpFpo5JDvnGCFvuCgsaHKdt
ScWwK9Y81YtIPWInnRnOkXof6hj+hM+Hwwn5Zprd/8z1jp3SJG7WBWa26zqKl+eeYLg+/o30gx7t
N0SwiWsUwfTTZpRqWB8xpq95yetCfvHiyv2FuWFqwZ4GT362QNyPCvHRJi0K4JLIXk65AgMdlETI
wjYu3KJ7zXVS5EsIj0M2UjQaodB/babh6Om+xCiwrx3R2FVInEnakLlOA+OcL54qv26/SvomE0Uv
0Py+RYzJcy7rlSOWvH2CEd24cg1OrPKElETQfnrg1udVNcG27RLT+I5ztCBQePAFBiZJiYURWH4W
1RsOuJGvEhIg4MVnbiAjwvpN3sn6v3x57641F0uySzE8oUyLfvXibUYJDJRVcNSqjjJELhqdSac8
B3YE/7DnPlxRS2rGR6ycehWrmdyfEx7S8iLPB1ZC0YIROgrjeK1r9WdxQNoJ2OvK6lsK+GBcp8XF
Nkmhj5ReBfhuFSRZaHV3WoDEEGMYttH+1tF5xlbaCtUPHTwnoWzerealJjBytHUT34HXWahddI/2
tv488MAPZL+GeBSXpwVJEa1/Uwdr7zWZL85OLbhR7/VDiG21mH6aU5hnlbvMMGHi+KRMkb0ZZhDH
+Mz3T9XCDqP91Eg2QKV3yZpbPHlds2vnfffSkgWMw/wfvWeEFFJ9i1Erml50HxGUfxh/Y+4mklOL
ONTvZMtmysecd9N+gD8YPZk7+lfJ9tJvqeLcjwtfHKneGH+aw/siPanPCjYE8vTUvytrUPMXKd62
bkCVtyqWdtQgRHE6dPFR+rkpoqMg2cI8QauMkCsZXIZugecQ5A/IjqP3EmtfUspJ6Q3lAbDekn+T
2C3677QIQFpJFjeXF0k49J2bL7tIDGj49D81N5zuI1N/mvELkJeobTv7lCmp73llssiah6ZBqYMS
5L04R0sbdvoJHtsu1qPKrSuMoLB+o4APLkSTfo04AJhP4l9d32glCn2nxrXdLget5ppe6FtDI//X
Sj+Kdnvg/zgocbLJ5fU/YOmx5FQ7O6bJDusYy9HqHfwAKi4RYCjZvvUsFIk0FF8KXvnMN28MSOd3
8GYbrtWI7uId3qQn5FBfgnZ50Yp7xppKGly48Xidb2o4NOdGCYzVjRYftARBGGEAuFeXqBvpZdhd
GAMFnRi2ks96M5bPkWshPg6aZ0TOGAdRU7kkQ9fzfUuwPDhY7R2oeP43xq1Tv6vqndcu9m6Bxbce
TJ0PVD0z8vC96YcsItZAB0sYnZaiRmh5a+urBj2TvvbC79Y5MgvHWOE9Do8gAvWhY3OsuHSUxrOk
2h3LH9wejNjLrlv3pqjgKxI3Idb775isCfmOKrpZvQm9lMD1H3QqEgCC+rpvUqwt7VBoQZbvCsmx
qF2JyDGx5RoC0+SM9gtaX04h4uaFcpePAVtTL30QboEUQ+Ckwhet1+RrHejUS7gp2ZmSnWacJWR+
8mlod5b8b+Yft3Aywia3K+Etal6ar0qO9lH2AnPyaHqsEZF+hz9W/96fVCD9blEcpXjq9IM0cZlL
jC2/WNHbkiAKqR1eArWaRKG9aW4GJcZJ3FM56zDkky1OD7P31M1rtN3819qoqJpndSkPi07Tpvoz
aytnDNUWnnWGHcpfVZE+aonZ2wIsb4HIYLqqkxVujsNauYPenIz/X+8kNtQkQK3z7CSkNNX1l0r+
AZMr+pPRyu8CAIQtaOODw65Lp+9g7bmGTJBnrcxBiUirifvnTmn3/ZqEclU7+tjsuib6E7Pm05rM
b0FOgxZq2c711FH7nZ7nfjmrnmF6sj5xsdhV7Kt0s1eETAhIbVNy6+RHTr5l1AjyITIDWnBSdDsl
lJrDA4ZLXFH/g7IvfyxB2aUKbtXM7NWX9j62sTeuf+OkuChQei4uMOedyk8WFU/alDFYhjZx8D3z
J83rJH8z/QqqRRvTv0Xfy1Anizl+VKpHM972jmrOp7zFvHiYDuvAJi7BxGTGawCp5fRc36z+I9ZE
P5vxQ2tzPzbyJyAAPx8f8V3ybZoejT1A7UKQdtM96mQRX3yuoKVbvLjleG22E5hatE0fknlPleyp
jsKMr9Y04aYKd0w5u5xrAof4a5KcuDfn1d8saqyj9hfPvzNK6xgEwKbAx4LCcCX1MCNdVEgGiEkP
cDhqH0UvzPDwQB9WgO/hOse7atqvILGQVVAJSvxkVfAX8DyhJh02Hchd9pqcU3Db1yswUbhtsHEn
buF0dEzdV5d7hVF1Z0e6VzOgGZFiEkxiH9bruf4x0FzlxnQFXAalmKarMO6F2zYcibNghnIyPjQz
5um6hRyUxs5qYrQNvzpWKfVFvi9KWOaY3oWE3Nk5sfCcetPo03Cr3bNq3VC74MOMnECQ7zJLnzqZ
dzSr7hIfMqoMkQIBvxYTDzIIoxgjKdKzJ74Q8Lr/LoyPcd4ZcrjiVERc1/IzoQksIfAuE2e5OlKt
lV4OTRwtGHUrya6fLmX2aumndT7nsKwAvdpeHdDbAe62j/jupfWLMQXtf8caB/bkTpFHiSJhbPgy
rZdWug9/1k+R6vaYenr0r1kAsNL0vujjh8TNsPLNY/JWN18FSjBrPkz/5f7OqQ8pqgyuwHjXMDnm
sZ0kSomPnOqRMrLwwe+UxbZ2FklV0aXIg6K6W9OxmzyhuIhwy2N+ILjYVMy39b0F9fwV6bXBPYPm
p45+NdPJLZp+tMq56PDcRe28La7G814cLGd1Z1UpXJ3qNZ1JS5JKL0k/mvYkfpt8zZh7S/kT1a8j
VqhqfqUFhISEPVLV01Zn7qByfzIx2Ev7uO4PagcHiCMRFGMphttEJwFyDNTns5cHaqeTXrzmG3Q6
cpYRcUDR+yqPt3jD+mZR10NLHSfrrjUcN+lStM4y45YcYLThq4fIeGR3q97afiwiPL+jKr/rQ06B
osby6D4UZCstxcajv8llCgtUJIVTg/hRMqD0sRj0zT76Z4nWpHEGZbdsnnKzrlP32r5llsN6AAQF
rJBiyC3hr6g+cSVrSt/6qCg0pfcOmCXOdmJluWtlxyhkS1cx7CYRXfmaVtDh7qN2+1hXP4p2TAKJ
5ndLkPgF9JwRa5iii8V1UEs89DlQh30z0tFYhGbIh3b8ZiT3aGCWrW6+AI25fUcTaonqef4QHk4w
w1FApdE1BGoOfsqhIYYLrVK94ZB3ihVUsY97BlZBbrxoPG3xOV8/2vQ9TjxL/BSh6FL1Tc+tQDsu
orfocI+HAgTegv4h8UJM9RdLEr/HUjjELTdNhEPiqwm2LzTvesYx6ybjl4R7+PSF13ySu/QaFSpD
87hqWFzpvByE+urvEu3LTAhE+OskCsWZB5Tdx6n1rTIPWgMOB+JuuzRo6WIIUITY07GJOCdiV2dr
N/W/LDmnINNx7HSISOJuZ3als5LORsOQdN+a8KyUM+KgGU0+457skNigeEf6WCV+tlXUEODaOrdU
q3tGPnurhh6niAEelPwyFLPdSMZphNHHGFlwFPlpjO9ETMJ1xxYCKZt6ezI62vv8ljQ4AkyF1qGB
AjGRm12uE25j0oWXhZ/QK8I8g5gMb2bzZUoB65JmHEhRmE9d/VVYrIkUwIXq1Ezqs2TKTmU+Cb37
eNTTkzpcSn5hXHzx04wMGaP5VKg/UYPN9FsmIs+XaMDlZ4H8+ETzl23A5ohmlzo5QhXOUVHupD8Z
0N5KfJCRdt2QQ0ay6lb6m0DeunVoOAq3r9r67uP48S0H1n+GKkaPaRNOqkHdnTqyepuXBOVX+cGV
bUrAiYZuT0i0SyP/7HUg1GLB0+YNHIQxHQRkEAPvYn+skr8eHn6l253+NrV3/xOqXDbtPEKtx/Ro
LWeiaJrvNSVR2r1PRb5XTDRZSbaX+cNj0zgQi3koF+k+4kkw7yv1OcqvKlrGOHoV+7l3N0u6jMMU
eZ38qDbrj6TIgvIgLB+WBH6N0M0Z+Sjja2rdZHnyl2Lfb/BU0VMVgygpT0O8r2WYw5sk7DTT26zI
1affrvYS2BXdCNXSodrVqjAVXlJ5otL+p9ffKhBTOoSaCt1iZx2JkxXIe46Vankb5uGclfKtUMGq
iS9Lyr2GjWL5T+2QSwyrCOtMnH21fc09F2li3fF/Zs8t3be+pC+CBdfebJpfSRP8E8pHpavDdmSH
D6PGuWb8GweQEm5gaRbM3ZibX1Gy7snpe47H/SK/GMiKa0YI0vZNE+KnHlC7o8FIDWE6pbD7wGmm
6FQpxG5O0eJripj4jazdDD1O74qKQKiNqemrrQ5VK77XBqk3KsLR+p8c556sKaHQomYst7dNfEBA
HDmxSOq6fC4SmFyEUGr0UAbSN6pW91ZaROkJ5rRX54lZAHzVbLWSd6OVRE6bGbkziu0UJIP6HXdG
7MOEolpYk5MZISBRlYnsUInqvrpEgj8UO1WymG9zmTuYlflV4H6PtOs6PdN+dtnBMpmdaFO3QpFU
fWu66hokCGy21tFO5bjQm0zCOF38lwo3hXQfmlBGZSxlfiLbCBJOQtiQS8yYLYNCTGBb3wpTOLSS
MDumoHgavhwyG9VyzeE+aqkrVbtV+dJM+C85KAZWg/zVLbT4JWqKpoIrgbM0HwQd9r214hgYGW1N
e+6S5k3XpXvMvRkPsoeYXd1nknaZMN4EJlipYk0gLDLdKYN3qQ5XoHyoCR6VSTKFXV8ep3lUYbUi
2C6ceRMzaFuRl8nAnGOYZeREQq/aXatKXhLzvA0LmmSUs9WF4Dn1VXctZcsxOUWEpTkr/aeVEXKO
0Ug7jTXRR5q7WOhQNaX50YSjUZdhGo/Mxo0p+H4ZiNFFm/yM+BCLsSyFSOpVuCgmTrA4BVTnTKFw
dqgiDWlHeoPCbbHEJ+aUUqrOtXxZ9b3Q+bK1r7UgXu6TeVBJM2U8gN02NMMTyzr2B5IuoLPUDaw+
E8AjFTRgEtIsycsWBdxfMl4YVeearzBpSrfPfun24Ct0o/XglN1zQ9xETHdzgd4WjIOa3HTN67Ga
6F0rBWeC6E25WUY6i2Lb0QFYDEgx0mqa3shEg+Ihf/BrwrrG1XCVmI/bhHFrhuOa+CMKhFGmsWxf
k9lrx3HXFkrYqoMK90bJlKE5RPTM+fva3mrg1NH8Z3BuU/wO01cxWBjWKB9N9wNwFnXVeYjTs1Tv
Cnk+btavagJ2l3Qonbxftd5fdZ5DI4Rm8q2opJ0ILuNnuEXtC6lvHKsSv0QrIPLR7RrkL1YXfXVV
S/JMFiEiQY23SKor1PpXakgblQ/BgP34NkjiTs6S+xrlTtSapN2pjhalKCFqAR3u1K9B3xnYfS71
aP1MXSN6o7iariDFqSdp0a9Uo0dlUytjT6BkMyAbzkSCCkpNqfkf0AdJw02+lSKSzp4oLSO2Dkiw
FRcGkN3Rj6WfZ9lubK1DsiwweaTGoGKaIeTrJQYba7TFSfraB2qraxXJ2QR8Y05VdsiWFlwqubYM
tbXAI2NenQTIOGWSdhtKxGWsP2bJ8lMzvyDPPedp9hQ9BhQVcKeR8n5jbqVEdaPruuiJYzX6evNQ
iJ0X7SCqmXnbkHbWs2751UO0i87dmZP/cXYey20r2xp+IlQhozElwCwmUcHSBKWInDOe/n70nfjw
WGbVGe1dLpsgAXT3Wn9a5Mt7wdrsZpNIVzZSf4OCSqc7ifAm5agUtHPDki+hl7y0omRr5LnZvXXT
q16uVPpODTlZhdImoDzBoye5vnlfq/vBsql1CpfJ1p5qzNSGr/hdF0T/eeZdjAKholDOLKp08y2W
SjoYyXSH9Dkr4kdFjOZhhOYGS0hozS/qbSXW3KQ7WMXRDJ6kCpR6I2f5ZcFlIbmTqflemLxo2i80
LYs2xo4moyAOtPK7QMofO534Ffr+UgshK0pQuFjWbWdsxJp5O4ws+q7JhKkHahz7jISj6g5d9hl7
70EH3MkSFuMXIoOeCjuN8OM3oBSjrMwrczG1ixp3hHzs9KXlnTxlr3lNcIxxbmqoEM/GMH2GRddv
ovpJJMsmMb+MNGQ+Sbc0kIsxy2+BUj7XDmZP4H6XQKy4TeHEzUNoqo5JPqzVOwlq3FhrVs1FeUdQ
NNqQwUbzK+ZhkwAxHPNyNwYInlCvCjWF5U9dM6hWZoASe068nTUyAoG3a9YTLnUpajP4CRlmT1rZ
iYR58heHL7ITJFwVKhCZrrt4DUn2SxW2V31eZf1+6teht1XFoTYix2eLibunrrqHdIJa7lOI1IWd
gbwhOrWx5TqSYiw6mWMNhibo4tdOCg4x1bhebQfpte3tBZv2KdTLhdQ/6ppO9GqPN0Fzs1gyTga1
XpogZ+hqdtrk5JvCWDXVRAYI5f8891p4U+XE53dq4CBiokBm0eZxcxfSiaXptPMVphKCU2iAQE0X
QauOB5GYFxWTskzlVZK/TSOJH4PuVJPqKMpL4+Ube0j4Hbhg4zfLQjvFP6wvcCA8pPKdtghg1Xpm
gck3eDVyLQldwPBpNLGcgnQk08ZmfrU6uWkRQJAwtDAVfo+ugLY3kr5SYaIgRd2I0D6MloG/KMiH
yQGw43DVFaOgv1uXojsO8oi7pavDglBVCO0sgbjWG9rPkkAUsx7BHLRF130HpSXuUQaUsy7I2mMb
gOiz7Q/wWn6gjK4s4/OwAaqiO7mNSqcr9CcLGQoGj9w0jkWmLUN8LpsKVzLGFSlbiZQ5iBKFdzsK
FuyEiHJQvcC9JDr9Kgpyf8fpOZ46CfHGSmnkjAMQdKQKm6Xq7wZGIBWWLmalGh0yaZ4gEGlzAuY0
jXbRkmAWZIHrMalWaichaR3AACnETq3kn/0uccdBE3fNML4NErihZsiVK1TUw7ll35cKM8fs4R7E
Na6eq0unXKv+d24Tzx4qR41CVC/62Mlt66jWsMrJQfUeUKkn8zh6LZnUMTy3FYdmUZ49cdIIsEZP
2MpE8IunIf7waL6q8jnoXxQ2t0A8NObzYIDqKo8yoGF0UQQ9RzpkscZ1XF6bvd3jHfCCsryzRkgm
z0iUlRUG6puHWzWFOPUnOLnc81yb4kruFtqluWshzr2ptEFSrXVfxfpbM5XzXi0xNHsPQ9itNM9y
03hQHmTx6bWSw7FglGH4hESKgQYmgoxKKywUwb30Xsk+DpTora7TL38KQMmei6lel5H3JAEvyO1D
OADJBiaCm9pI4lVgDSrLB1VvLrspr9+MfUgYloIRwL/TzVUif4wB0/mEhq5Y+0hDsQO8aCchQydT
m2DLQfrGPm7kbJjWMsu+tcyEYGyIJBqUdisPgUJY8EfeP5stPiEweV23Oe/iZT2mKxMUz2/fclLS
2+ABJxZyd1SIHbeb7aF/bHukobqc0a1ErgGiok6wQ5YerhrKaBB0sKn+8muiapGVJ2jZhE7eFi+1
Jd/7mf2aFikFNPilOaYS2oJLuAOix2WaVk+NSXkH4BaZ3Y5A4khaoBv3m2FpYYhCwaxDiAi3quh2
qugiU2e2xCyQoDcgtFMN1YthIv8uIsP7BfDLBlZ+mWrx3vFk0XEoAdJRwvbiI0HGwCTSvdTuBfNc
nJr+wh3LZ3IdUbNovpP2oJykJbfYupSWfZJmLs2NU8p/lXiaN12zbmVEIJPYMh50hq14UBC1VMJJ
mnAZeiNzjIFnpOfR54mVyq6w7oAgd1UH8C3Mo+LnK+TTqd9XvwbmyGZtjn8ItRoJz1bD/2ewHzTL
47QknmldVywsg2jD4rv3APLywf7VxhXUc0DXLeFwTk0dXEYvFpgTBjJO98jay3Wd2GI12SXwa6Df
ZRFoH7WQ7Pq5Xe60FqWZUCrExvLGUymGo9qNIoOuzuctrOWOuhQnSm2gTQ9s2ELdO5m9CYBkGXvJ
EmcrLh3F2+djdWdS0WsiWNQCsFg4bGPb2KZegQDz6+cyRpzSD6tc1w5M04O6e4SHHPFYLPv+Sy2t
bRrZc13whOG/uN4D6G6V9iu/K9chX0up0fB3j7nSL4zolY1/NebpNrStlVcvaY6Ddmc8emh2ioLZ
3qhW6lxxPLDdyeocZNibwHvxKnZHXhTENUE43RW+sWhgt/VhAIoVjwURcXnPOBfzaCL1xm4N9Sw7
5fSlo9RqvHZdZq82Q4yIf7hUTj3auOzTbp8l/dxan+jAgvDNlyFS0LG1bii99eR066bNTwXRqBiT
G49uX3SYyCLU43BuQPyxftSiF68/Up7mDRhWwSpGdCFZC7mRzmperexAW1TExzvjhYvRBn9Nl77U
BAr4MV910nNfxkuTJFs73KrDU4EZSe0YiKbLjgjrC81hKknlJJ0EGHlZ9D0be0RgS/thG32w0lVv
HRvWa8Bg2K5MloOlM1Ycw1uG8SZFkKfGJiozhAmmsg2pg3TMm17t7+ru3Pfhshix/pnFRsNCgClw
TqDixQff6twpqYPsRHZl6TN65A77fA5aRpvkG8MmRu1hgNKlwbky36XwLJsu/iLkay+j+q4WHxa8
vFKS6tq+5NmEBzTqP8Yhx1tfZC9KHh2LkBDbWmuOymA9BpNMfkE6OYU9bqVkW9hEzNWMhRNrBVQs
oqu83Ac/4GtaWBArnhOGFtkPPhElcR5vwY5ZW+yeuRUv/Rz5eQyVuWuLY+CdaWaCHFJ4m/oX2+Si
bKN5Y0QfBsBpfx6lR+r9sPSOnQF1NRAAIPs9Ymuvod8Akqf/3zQxOnCj708yktQJpa09dquG5kSI
MJmpItur5ehORroZA0O9Z9AUmlitwTMZNsNctChwFcVn706UZWGMH6qw3jP1zUqOk2idpJIQuKg1
kqzU9vfCGN5QsOexPe88ROTeIIMq55fqKPfSR6UCzacFdv2oaXkvsgsTfkl3oLIZipFel9gNLYPK
GumJC99ayWKhVEwnDFGXZnsGzSwatXIsVjPZ+LrQtnEKudwIbzPE2lmPgkVsaK5vDxgxlkW0VCSU
pUjbW91Vq2UW7SXh3WOGaMKPvrdO/vjL8D+x+kLl04WahuSqwb1inCJJO9bg7JVV7KVBdkxdLHJT
Nu+tIUYJFVjagiaOAKe0X2BFfA17XFc9CW2piPQ3y4tJm+1Kpmgm/f+X61KCqFSJaU9EKUGclViB
25bnZAyLKUBzhGFyyJ6FeEP5N2kfBWSBhuShcweJGoYNpXgS5vRAz7Q2OXUyBW7E9uV9hwlKat6H
Kd5byXYsYTr83A2zBGuFhWhoXMXDuAyEv5fQGpRDtDOiYqP6Bh6ZwVi0haq6+H/miVGCOsmb0gM1
CIvgqYrlOfm93AJ8JyGK4bxeNGm/92vP8aFX8mlElz9FriYsN8l7NHR1qbwVk20GQCtEvErPtVU5
rc2OumKCA8D1WkXc1jMNwMSt5iY+IO1B61/YeFvlWYxr3eOhOdgsKfbvp4D4FlTr9xTYhX/m/dDt
E3puUa9tWmZPPBSZCRtznszFkN81VBJKCWigN8teeGfWVyYTpyd95YjktSF2Kr1llSQFwkS7QCoV
FZKraKJxQr/mBitZuknqniw6QN4ocis6dz90S/iasu83VmHeM7WqcGsjP9X1eQyWmubqobYtQIgV
7bEpc0pon0ZgnieeNitLLGn5QoZ11cTgJJf0JboVLTtEQ4tx/BlL29qWs6WvxOpyUqaPwbzvqc2K
6WhLn+nwDB1Oi35xhDIUh2BeQ0yOl0cL6NpkNNBtik2J8kHUKzlQ3ru6QGScbgaAGDXbiO7T1ybk
5+GHpSZg4RJnn00u2FOTh7uBEHAmuYn3YKJZ87Rpq8PgT9QS7XDA7wKKMs5HDvLxILGwO9nAiqDM
wnb4hWWosT9D7VsxV1NdH1PjAJMJTTziN5bKfVBlroYjPzKqXTIdKz1ZMix1XsEdaempyl6s6Gms
OAfxmott0qNlr5CLa/uKbKq4EoCUF75ikVtYp0I3uagQ4WcNilZUaPVk7SrpWyMyN8E3bFbYYC4i
pTYs8OaLOQ6igFy6ulkxZ8hJw2AOxTsyalDFcbtA/KyawvG7zs2nvW5m/GUYOQ9CJORslUqgRYSo
WBKzZDUWd6l6p1LfyMtm2pAZC7A/m8hBsgYMrdPThfjy53mxxqEbgkoaawAjXV823aFsnRSYyz/r
/rzMKLJRZ+tf5WWoFMCIiB8l1B3oJFAqBXeIyWex9i7on2ET0FdJHcRrhUNX2rcBUhTmxsaI8Wya
clXjGcEOhAcYTcngeEVZUXqpE9bZoh/7u6KG3NiF7bYeX0bdjUzDUeNtE53qYWciGFXDQyFLvJpB
/FKk+toSgrv3YRfHSso2pgXLW9moMrFGSu+UHWvacuA+jNrgSPM6CdypEZvctpmnh3GLFjdv4LUH
40nWv400Q9dlbkJ/eozKN1tpU3wrWB3KXnFxp7qj2iB/iJdShEBWbP3LL2rfadN58uilQKex/rW6
N8+a4lHu2rsQOqa1CI6utlLnYxOT5kHlP/jR5a0IT4YdbkrutOopC1gXR6vadaPthDwaJKJSwkZ+
zZi8eCU39R6zMcXdg/DzXxg1EABACCyYXzaP1LUXE5TcGYhKxilzx+7dMDTgohZ4wC+W5GKBp1Z0
/n1LUrnlqPa4VuRxdMteJ5Izu8ujhGSWgCos6xrQFbPzh4UnGoaUlbS95dAupxwAIq5wd4I8tUP9
GFY5q732ZUbDGWSs6I2qHn1JMR8vuX2ya9Lfu35ntGtbATjwbbAE3Ua3KQZkoligsKRI43M5HZB2
xsqvuMqdqSapAD18Cff8YnG0D/65hAQyME7Y1cKLqje9OVYmZokRP1g/pF9Zjdl5rD1q1BZlv1I+
WczqrdKW8qtvPgJNvatKZSMuWRBFeizILjJzEa7y7lQBHMOpTUo88wHBBMSxpXAsYpkZDGNRmp8M
NyLnKBrWXv/lY1G2Axq4wDvZHWVSJsbikFWI1PDXd3SeDG418Pb1ysG7dI8FVIgmvySK8YvoIylv
12kSvWg+ftwsHe8tZgmcQU1XlJ6NDubVHfsE4ZOCq2Fes9aq9l4Q14NsPww+xmathtJcVufCatew
K8uCoKciSc8BeVnUTRNSNbIFKdGZzIC6b9Rf/fiQpq6PPBtVaDiibhiPIanmM+ps8gOQ/gaSdUyn
ydF6z4nqeVDXH2pTLFlLblcH25bOSYslx4B9tBKo69JbqiBDwXDWRwoz8yxAXd3aGyfHShNKbNKx
pLT7Ti8vXLhgbNlSM+8Q7JTeudeZZijKZXEpL0DdyuIVy2/bL0SIm435VCYYOb8V60GpLhARiRyW
mjyj3DrIaPgi+gslJszZxH/sVcNAKYHlDf9iECbulGWc41O9t3rp4ok8ge7k0UNZLjDe4sU/hpCh
I93bI3pR8gNkfvXgq/jGABkWfvog2rk33itkskhrliWW1sJeVNJr3yCsiRat4QzVK7pvn8G48n3t
bYL+YVTWnbeKfckdwqMX3SVoT213UM9JuRj7zyyd29lbCCtvvoYG5NRTA4savgTsFf2TnMwthlD1
OxWAU8qIp8noZ6ea/j49DimIuVAuIs/wzrcobA4xm4bdnUzDzYa92j1l+ll05kHyjdeCszMRe2pg
V+72UJO13D6Wwaa1nzWK5QIcPOm8fF7bpncQbe+oNQ8txOPRqpjAaFZKRpP0rXWwS8IOa1T2eWLp
W+1iqi1LQeQntLhTkXGeKjWVaL23DaQ9U8QWNaVgjKl2aCrUWFo+rlpJwETl9cazcraFdlSXHQIs
p8R2paTPpfyRROOyxEsyFoy3raaJAJwu5C8Z21Hz1kpUrauiXCUSbqlEWiqYAASJMOldcJkHM8yD
6TMQjvCig5w3NhCzuSkUmc5DQT0Nqrm2If1rYL2ifwliJsBnKgWMCbehLDXbOnc5VTxy4G1lUBCN
2PHK9JXcubtAponO8QRHwamzMrbfcSnIyBnSZWMeNPWgamsBJAQDKVt3Ca16Pe6EocyMsqw2uhV4
bhQYv+AmCByB5q4CIqQgFgOeeKfoH74qVhEer3iC0Y5R4MNyBJ3GEtdmpooni4AsOXpPBarXAGpm
VPUl8G2hU9SKaVNp8S7V6nOoI/mVkkfJD7ce2gxD8vdGHWozUWBCa6KVLYKVOmGIIGFtyEeXqI0O
AjA7kf0z06qnIsLP0M9z6c5riYweU8MpLvajGJb41PKqdmyu2sWpbMZsdGVpou42NY3f2dyDbkPN
5zOPbjFQB8wCYZ3O2lL+JZXeixRBC8NMmSZpB4HxaXJYV8lcQZhv1+shXJgh5UowfvtRtM1sFOwY
FaigjByQbrwoO7Nla7dzCxlboGRzzzwFfrhr0OYYMijFpT5PcOBmpr1RKkKdHlSLGDkLLVAMsAuz
1pRuhCee4d8G7sJaevLVyrVhBpokQLBx8vlGyLojo3SnCW43Gz9LGxmIBCVD6Es3YogS6Z0Falgh
MG1DJEWoAmcafGCaZPNaL++9PDuYSXBkbvJ6SMWxaHdRT6hS234hpImklZAOfmy4RG78Urxg66Wm
7MQB5gSqfGhIewaGtYs9NE7RgKD433FUyg/x9/pV4F3sZ1Nq2T12m5nsvE/PGJ5nl8jEUz/DM3gj
MvGHOOrr4bpFHHWGrBoo+PRFID0UzX3jPd34AZfUwr+kaV1P2C31QB4TTVW2stwXF4GoWu1GNYiQ
IhqwQ8pYlC9t3GONNSqDij6Ac/1qfQGtpE8B6oMb3+OHgFvtKuo4btSs6mzUOdOwv8TnJvjZoQAX
k4u+C5+SOi8Th0HjcJ6etIvAG+Qbl7Z+ugWXr/RHzF/VaOZkWpwMg06wLtldpu/JGPKGOVgeaulz
zHhOuBvstWmbbDtt3Strs30bGoIOal4wqVw2Nl5F3CBh86tM1Hkk2Z+cYnWwYv0CzGXcTXNWgj3o
9Uk1RkcdqdRsflR5H4zPGdtw/aaVyipE/yHbmMwj33wL+kfOUMxPWDIdgcPMKwZGT7SryJA2iV4j
ryf5fWqpaDHO82JrePHTmek/MJHEqkg4K1nZb3KHrTJblW21UuJmkwUSWiSdIa1UhZ8J/YFablT+
bEhw3mmwuP9+pD9My9Svh6j2QVp3flBq26CvJZTgSeNpJFpm0kuYyzjKQ5CHz15FLaJ3Fm2mqcpg
rQYxPHqTYDC09OGjipMLeJ8Ua5PURzJ6sjrbNj2y3DJWq9NgUbGouVc/9LYZwcD3ChiejTALK1II
IZhM+EtbUXs3Fvzv9/Fv6+Uq0Lor4iRPM3liumRwd3DTjXfMl+Hs3X2qV3Ezk5foZeTZs+TgF0QA
PNv0s3PrihmIu+Mvv33nA2PVTkbgPb91m39aOldZg4GQ1FqyfO3OV7sVwVsywhWp/EVu/q/KUmeF
rYG5+nPwyAuzh1QXKWwY9diuNJoNMimhZJKGknPTwsF11NOrkhT/96h+Dmk4UmJajWMZHG0lWVnI
11ufKPkR6qwnlVU21D3a3WP/IRePibEdvo3xcgGLFLJplWb3kfYkEf1YzJHo+Ac5IIrronnYq73A
tfXcITrMzA0mXr2do+E8MX96bp2B2qfgcTQWMpkfMRmoO4kqrXUt6lpoddbJxn9pFGTuaJxwXM4n
HSP5IuvB8ZekLt5fPKKAz9+9hYAHP6XDuBp5p32Qq1cc+/ZN47DhQOaNT+NtAos1FQeI5KEgvEDa
oDKtxDDrSWbrZh4BVxmgDlBZ/2Q9w0kb2p3G2UwR3HYr+BhcfHW/NglDauP9JXos1R4GEoLRxqmf
dcHKprH30EgwTG1CBNK/Gzoi66BdhOm0x3fJsRkE6kyWTVavf0wqH6OT/pSo+jGMdn6O0Mc+pGgq
SVmIwL3qeTOua1VHnHoW6r71vpjQ0wwHbSjnRvk+ZVt8UtDvTxXGMpNpJQW7DulQWH0U4Dn1HLNP
KOW50sOWOHFxVovuWLXZuxpbrk0jp1DHpBmNK+F7BF6M29iwHdqjsJoPxB/QQVOWzkT0rnrMRx+K
RQBxzOTrwl+l3lst7zO6A7CIQhcE8pLnpRLRglZrFSdspdqeg3mCctDQE2d8q7hfIplFazhFhLMU
VL4ak9+05xGHAza0qH6sxk2bbVVkExUCboSBZYSXPYw4FIz2W5BE58l4OPXeMdRvcwLiYPofxgxr
OLb6Lk1PRNso/to2yf0J59S/PfPda8x1MXY//6VWw18iCJ7ibJXJjl08xs2pyFRX6fx7iWI27Tp8
3Mw3y4QTtNhlai1YDnk8Q9FdoOts0/z87/Ws/RD6/3s7/eM4ahU1imTy1XZma5I5ZFFX5ouc6CjE
4A4jjgEZgaLk4lVCwWOIfDeGJBWMB18LL5gT3FQdfmVtei6Scakju0oh+AMmagnmIvloZ6qqXfUV
kBRum74qACAIqLJCZj2bN0bw/j1VWjOvqqJGqjLfCkP2uW99Lu1NTBrFDkH4jakCl43tv/dgzbhc
9o87pKN88xUga365iiLjPalvVUN/L+e06yR3z65zM6nzZGeos3xP00HvRwpBSyn/PT7oNBuG6z37
NyY//XCbjKuaR8pJFgxHfkdMW/NUPUj3sEOXzNT8f7zAVWUziKrPdDI3dqiPJrR6e/NFfUATP70Z
NzKSfyiANePqPIxLSRFaxCX8t+Ej+4i/9e/6JN3T0TTKUnw0O+XWlS6xsn976lfHXKpElqqhNN/1
30xn45yDSkS/fK/qRIM71Sb4am8EBv9Ub1/ejj/er5ZU14SJUOqdFwNyhxKHKPs2yqCcsMB/r3Lx
93dY/52O/sc1MvlSpCTScAdNhFuJIMCKgDikscTVGn40E7WOSzlZoHbZZWg4ivhOCj880tElb0JO
Nrhpt59QKktfcQkOHsZrv4Z8qqSFyDZBzC6rgE4XaOBrUMe0c43UdjXEu+HFbVBmSw8Kkj6QnL+4
FvdB8qEo5yDqXHA7hzO1UnY1cWVaDVgbhy9tts+RkJPnYSccGcprxZzOdljY0lMRfCixfKomqMco
dbsAjaBCGrQdQRlILbP0nkr91DHxu0n3CD6GgkEMw2sREp3OTIYW+ma0N5KN1oiK+67PPobpUa2g
jYJ0Xw2YaOhEYWojSLMwKSzn34/g95ii/36hMAP+52PmLO6EPRYYAsjywuRI7q/UvYU1KAla9w4b
hIleJKDdnxLlJOkHXsFlSe4wKqo+qGZIJAcN33oMYp54u760viUdd0zaXKx8bwXvjgwoCQrUMawj
OGFbIV5nG2CHwZkXt8jfzcrBBVBa9MLUIfFaqWvI/l0vbZpkJ4lNl25sU0Gc95Cg10iQVib1qRhX
Y1QfO+iExIboLdpmmUD7zYwgOBmh/ZF7hpOLz9rbeohFZcxhaXOGUZwXzXCKh/5d87qVPoyORvrK
kBA2r/p7fXodsrXW7KxpulEsKz91VlfngNwAuRhmDYnULAOJCENc178k3X/UfaxKGy8lUZi4g+5G
x/H3/VRXL3/+55rKsn5EPCNvG78wz1YV1weYSAwjaZ7b5OxnGSExieUir4sJyBOWcfz3q/RTBLt6
lRQvS5PM1jRqW6muYHEnL1vEo3mWWgrDDFVgZg0+VsmDITdgoF9pKc87qUbP2wObtKDcOeCpLYfi
1vbyUxFxtS0Puu3JamznJEz1cGEIdxz5zXsj1jqCayBrRWhYDMXK0ECnXLSXBYLwL+NcnMLurX+U
6AUgDd/7PU+PVKDltJXQRLHiEbBTUTDbhDSed7Mi22NlRW+AoqTYqjP7ufmOkztU7Pzcr4QJ8KA3
nGjPFbNCKAU+qB0lZB3jzPxCtyTV83hTk1SAhZqhd0uk6k1GEtusfMU5Xcmz9EgYptDncX0iDWUK
fISIWzD77MbAgt+Dov6yB6hXh4o6KmU+kR51Ryr8QlvFG3iQO6Sbs4Bx1dLsQTBrTHfMDUNbnWBh
o7qcSQw7KxYmc59M+rrY9WZUliuAvMu/clMHl6VLHoujAwW9aXNcdMvEwc54wDexT5YUu3fEK6PG
XcI+rpNlu2q3wVws8G7dWHc/lpBXB5gpfK8yc34VY5sdPP5LdSmf8L4SMM148d4lp2lurrnNs2Gm
u4SjOl8vj74bL6hDttjKyxsHqXKpZP52ey9n+R8rMpzaeGD7VpkQB83pYldxLrfInCHPdUgSmIWL
4PHGGvx7faCrV9t5BQIQx5dreTvpnK2Zg3AcP0j0drL5/wjEqVf7md2gPKnU0brzbFTpZbwXKvK/
bIjVG0/uh1b+d9T+H/erkbtSDHFv3SnSxWvZMlqnjHIC2aWFnZQ3Z8z8sDv8nu7zx2Uyza7Id58A
MaBXi7519fGR4wedg7XoTcYk1FtBWW3fqnZ+2Jh/vx5/XK/N+670ElT2XUtmPVGYUrlJQXpJsSOt
pXcLlREn2Y0X4Yfq7fce/cfFNKhcPUmg6MCGlpP8pmEsN2/duh/KNuVqX/V1sxhjXWM6j2+duhIP
IGmM/36Bf4KWlKu9yLJSkZtBCwRa5UQkxRUUfhzYZuNg2CBXezAnYy5b+HML5DwHZYBaDg1SrZgW
EMxTI6B4ZIAsqdoaIQVt2YBc5LY/Gya5RZCskkIyor5kOA5Z7LIUbs1aldeJCORtS0SFOzT4ZTqs
46RbZeJFVwmFZLSvh6otnGzrTqQKgaKeR+ZWItufLam2TlIMeAUSPScogey7f9+JH+oGZIL/uW1k
Zu8Zra6ku/EUoYZkEMBXWixUWISLrN9BegVz/e9r/f1tYXDQf17K8oKizSQulUeBshZZtUC7q7nD
Rcr67yv8tKavNmPI42pCnsmYjJoEIaLJ2REdQhhmqnHjFPuhCdOVq/sVVoaJL4lLBFocLisEhoSZ
B8a8s9DrGYolz/vBqndqV3iHMKjaTZJizCOXNsIRVkxuxDZ9o/X/+/3Ufz/SP1ZfMKaw9ZY58BaW
lKnhRqADG8PyxuP66WZe7cCSqZmRPPjjnVTuGAKhDgthE3hza7rI348r+aqArDtPzweNeQZhUgG0
E2Fb7zpVnv9PL4J8XSQ2YZqUSHnvTEHwjS7brzWprmrdvydddGvp/LC1y1eYAg7ZYFInmYuM1P1t
hNA9zbtNlOoARMFW2NNh0kZrRlC7q+poaP79237YF+XL8/rjsZcE4pSlpw4Y9h7b9CWPbiAYl3vz
lwJCvtpvhQVhXJV8rq9s4uyS/IeQXMEYGszNyf3fvvvVvmuGTVtm+eW7S9DpYhHG2Y2l/9NduVr6
FfEZVpXyyZdotyY+9/KNAVg/LAP5asG3jDxNPUnhgxOXVORRcRFDE/T37xvywxqWr/bEqu59X1L5
dMMKZkzo8FSy7G9gdz890KsFjI5o8KPLN7expcqYmy5G+uxe6A46z39//b/fHM2+WsVB6vlTl6C+
0VW86RpMt0k6xAeN9r8//+/VjGZfreMw6yeflN58Z6Jm9+XJmymWpa71jgRAxvcJXlT2XjtBAJCr
RJX++6p/L6URTfznCgsStGGTnuW7Nmzf81gzwOm1dBknJEDkcYstg9jff1/qhwGdmn21ms22zTEH
TdEOq1C8lx+nFPe0I52GR212C8T96SldrewiDEXBoNRo12g5LUdWhsTcluI9spCrFhj8bw0J/vsb
p9lXyzsZQlvRvJqkWHT3WIGS8MkattKIb67+1QXFDfDh72tds6/WeplKia4jSd11sggfSx781rNz
b/XvR/L3JanZVws+8CPf9osq2un+ogsfou4gFzdW5E8ffbXaIbsbydOTaCcRI5paA5G+87K6caL+
tFaulntvUZ8qHXclfSLIPcP0RRibQuqhM5Ele2uf/eEq4mrFG1rUoSC93HtIt25ZfcLIRAyU8GYD
OSBf/34EP60KcbXuR6E03ZhwlYgYrsqNOqY2EPAww6zXShsPd0N5Ywf76fdcrfU4bGImJ3MltMeI
98FRMfiKek4sfcUUiRs/6IcHL65Wuc1gXC/OiZ4c7ecueUmSmoSOj3/frJ8++/Lnf9QDTWrY3hCm
KekKxw5DLtHdQRPeuD0/rOjfmPofH45HrNZUlO87fUeOfIsHDgD8KJdzPb+xA/6wmMXVYtabtuu6
jCu0zRNRaVgIb3z1n+7L1XoYs0IUQS/hqpgGwn8/akyl/0fdmTXHjWMJ969U1DtrwAUA+cV0P6Qy
lanNkizZWl4Ykixx38H1138nXTXddvbImp63iaioCFtWckkSuLi49xzzwQj0zlOjD96C0mrHlJKc
7CJ11kAyBNgKeHP7XoZ1A4TvIwfwO/dGH7wGXl7Ppa+X7KIC6mY5l25+8utn5p0ZQR889dSeea1K
+oxGxILHhcSj9tgUoMJUls7XXx/jnaWSqw8eetcmg+OnSXYxRimscVUO86VtlT3FwQxHdkx2con2
nOegSjeU6o2bYCndHRHLc2Z8a2dHw/jB2PjejTx4RwIZxn2p6vyimy4t7xwJ0gcP2XvrZ70/4g8v
SBfPud/kRX5Rw5kI2DegdYDu+lX/Et53NNliLvuo/OS9izh4U+rF7mO/aPKLlKr0Rn813QcjyHtP
g/PzNfR2uSyxCrILf7G2HgyZllx5ggVAfzSn7p+rf11buN/rwX64S33utVZdcoTeQilggLNchdab
acGxuun618/be1dx+L5HCSVJkp3wlP7s3rvJQgoYqL2olo+87e98Ad8z2z9cRaaqWdlTzHaRU3zN
O0OJsfXw65N/5wapgzc9Tl0raJcsv1hehlv7uX4L7+mX/fVnv3faBy+7cc2Q0wSeX5hZSSBxzl3r
WR/kIN4774N33MCQ+bP8oKf8AGfkV3UcX//6tN/76IN3dhLUKTZpxJuF84JtSyoiHQ+UzZIqnHDg
kcM8+F/eof2d++GL1XWh+shwh2jPwejVQ5T49TW8M32qg1e2bJC1gcnjiTGU95yVx+IqKM/qp4/m
ofc+/+DNDfpOln7EM4/0075lj35v4W5pSV6x3fnrS/ieE/1v3l11ELQOdZXEYl9h0stV8al7qq+s
z0wY7qN7FD34u6NwQw3xr4/1zpMqD25Xagkl/FBkF1ZJkZreBK71wSe/dxXy4E7FY+jM+X4qjS0I
OFWEqa2TrOogy1EF2Ql6txPcFGVB4nekd25tGV1vfNX1n0xXedsqN9UpA2W4+fWlvvPNyYO76qmu
Mm5tZxcNHlnq0+6jL3JfPLaiz+DXR3gviJYHA2InRjrXkRlelC/0elNtmPur/M550dfhPUuCXx/l
na/s0A8eNJUWKBXyCx2TZiWLXbXtBxfw3kcfjom1GKl55/wFSfZCozRNww/O+p3Y0DsYEkXhzi39
P7w3C49ZadHZ7w71BClybNa/vjHvHeJgZKyEBg+xDNnFAM2LPnmQHoqM/kfrsPc+fv/3PwxZRV/O
+HSJO4qC7bGzOdmO8QdJl3cGXm//ffz40cI1KCX56PEaZDdCnXY9PRU3v74t7wVM3sE7PjWJtPyR
UhucjdPtcEXNy94GfWkeu8vhsXv+4DD7h/y/GbW8g/c9bxLwFxkXgd8Nd8y8d0eswJjZ24TNMKTN
7gdP6TsvsnfwIk9JGIQJdasX1B7A4JIG2OB2DFfJS/3RBP7em3zY+rCXV3vQ7ogOYvS2CFfo+GGo
3+j2mHJrGP/+R9uH77xzh/0PTV90aJe5bY2BMGXtegb9X38j7zywh90PqbCnJWxI+A8WKDe0ytZD
BSjr1x/+3mkfvM/uaPVLQAf0uYH8JpgBQ/vz90/+j5fp/0Wv1dWfj0z39//kzy8VWLUkis3BH/9+
WxX895/73/nHv/n5N/5+kby0VVe9mcN/9dMv8cF/HXj9ZJ5++gPds4mZr/vXdv782vW5+X4ATnH/
L/+nP/zt9fun3M71699+f6n6kva0z69RUpW///Wjk29/+30/6v3Hjx//188+PRX82tHTXDyVvwGF
eSq/dYe/9/rUmb/9bungD+04gQ3SEvONJ5Tz+2/j6/cf+fYfnkNvgWcrRwZaSQbAsmpN/LffbX5L
Kq3obxROoP39ZNxV/V8/ciA2uIFNhaFyHTYJ/+sMf/qO/vmd/UZ97VWVlKb72+/fa0r++fZLyYYb
7STCc9T+LKQ6GITLaRjLso5tEnmZAV0SQfsuUKEttj62uwnYI6vUB0943/zRia60AMjQAgUXDcDC
OhvAQQHHoUOZhpQIGJ67qhPf2QzFEl51Hshq4PonvRoecpHZL0FMzySao4/Coe/1FIeX4TvSE7b2
PNc/3JqJG0qnW7dFh+HyYEbZF13P2AGakZZBNcX9p3neF+fPBkEnhOA91h78P0HOsIuzNrmsnKXe
5vakzhtrck8F4rij2gcyAQJl6G9aP6s/T0t9J/L0gwnW3d/hn07dcemWhNTs2a4K/MOdOMfPEghA
yj1mA1zFGxugut9F00PlNegUgtaG4DHVCM1mD+VaM4I0TcQFoo7+U1KUhQs/rUyvBlHQ1NYsVDM5
XRDCt1Q95uegGF9jZwhOytg84Bh0T1CqDk+W20J/8+eivDY+WFFLzGW3noQ+aYPK0asgjvH8VHDk
Vl5eYn2Pkzuh8hDis2eHOKlnGQcADkz6/O8PIu+OED+NKpfgfk3fvv528VR3vx335bcnw+v7f2BU
gXLwq2HlFm0ifetJZ55+Goy+/9qfo4pSfyg/UI6vhC001UVk1/4cVKTzhyeFtnXgKLrwGCX+MaZ4
zh86CJTSVJKzT8Rb8o8xxZV/2E4g/ICSaU9RavjvDCk/P898uqt91wtcmxeRx/pwGhvCyC1zCUXH
qdvuePTg3sZ2YO+FFnI7NnH/wbbjzzPan8fzpeDKlM24eJgYcFQXlAHs5E2RNWSm0RYua9+Kwo/K
oA5ii78O5Nt+IFyQtvpwjHHSxq8s3/EpOJlAv6VN3+XbxkvQZEbwW8nEW/SKKFiqFdAzFdqneRa4
NS1N7OSvfngk/hrHfxy3f44ROBcmDYpkuL2eL7nVB+lVz2OQ9SQCX6To2c5v7OhWpT722nkhXPz1
sX6O274fy+eL1LTra1ouD3OsU6v7BoRisOmnySJIbMSVkWC2zRAUd7Zp47MyXpIryxk+SrcdJEb/
PDRPrOAKXViA3kEMn4o4k7YaAkiM9nhOT3p8TeTdXqixIkKFxM02s28rJBLh0F3G3OdtTmP4bTdJ
ir9FrULsE1Xx5dc35HsJyz+H7L9Oyxe0YbquLZzD4ii7LtPB8mSwkVVTH/tZrHelO9OTPjuAjQBH
0c2IKs1tQfBYOAMgsFjlGQo+tZ69EEPbr8/nX944z/bhq3jcJz/gWThYMJQYpkdp9lSQZWZxnGaN
orI+bekSGItxPKmiaMk/OOa/vHX7Y/KuE9Twwgv/4JsxRTErZ8F7V03oy/OcMiVVwsf79ZX9y6On
fFfo/VAntKN5Bg8WWkHV+VYyYUCK69b91NuDiYEkZn1Jc71VvExWkQUng1PqeldlRdd8kA1nJf7T
7KxdBpUADgyPX+C52j2ssUstaBQtcuLjehLKxdqZYQRYuZrADgtM1z8Nji8ep4X6qQZH0BcvE3Z7
HsxBg5amY9qmEDt/zaN9314eFxJlmkj65RjPnw0VLukAmYWKfDCtjVbsXJaOyi/HFLIOvGBvvs2j
QjRfZt+oaweZBm5gL3LevDKYzKXVFczxSlEk9iWFiFGj55watp78sp8lBJq5JXGiTU7zoxVnXQvi
h3BjrZuBxLvX2k59BOQ/OE/Y5DAbq8+gWyq5gAF0DEqaNEsSbvGM66NREglb6Qh33FZOF8NwtKoG
l0HXEFNeNmzEfHUrnQAPnfb9/1NXNMFzAZkVwjbmLJTAR21taYre4xLNZiUy2ua6DuzqurYd6LR0
BdveG6ktb74ZWmA2u0V0eXcVE2i+FXPtVBCDivilEdFkHbsxsSDmwZyCDX9M6NrAj2nsFW8lG8cj
cd7j6GnWtGUYL4+JYzqLfsceyx8DCT0r7Vibh8wLAsOoUZCYmSaRPoyLNXnryhN7RrijXQpC7T0G
wYEn66NSJAm2GuuG2LBpGAxXReMmwZlI3NYgXQpSSomtADxUujjAwxZLdN66A95cbFU4eNaulo6F
i8Dp5wujRw+naOfkVLvXdMnSTCfBT4R1vst5LFlbwrWjr6MzeCNct0FHi14EQcdcdWw+hJUa3toq
iIGRMCyqU1HIatLU2+Xx11ZnrfvguEjTuGo1xlexFBWq47wtsJ/ZYUrlazzE4nkJ2oDU19hW5c1c
J6F9JnVnBxeVdoJEb/l6phSwKE33dz13b9pG0uR0hYux86EwV4wNFs3NDTnbZcRpYgOQZBBid9j1
ZL1hC2DwGCULMx41U8hTZzxDmsFPNf2LlRzZpe4zL0TRaiXZaZZPsLcg8u5JJsz2GHasgC63qRso
HdO+U3PhyxyAUg1oTNxUXW3i7SJzRSl5l+NR7iYXgTjAfshLrZcmt7bed1zOczWu+8CT2bqRbgTQ
OAkUUG5fpduwmfBbAfU3NBDTANXiL5uyfG2bvPkE/o/ygKSM+xOGUotr8YIGxFKTewZ43JI/JW6n
5i2u+jY9XibgjTQrxRS1OnaKqF5Bml0pVkevKf97ykKXLn5CBNu553FV5nyOy9I+MyhVK7pwAlQ4
y6iXHFdy3g2PiVs6POCDHqPnqYzGjsboKZS7xQZAuB38MXsItJ3lG6KgydoG0xKnJJtrhanVqzuo
D1GFO2ZxRzHR0ADDaD+O4Y+B4hAiInTdZS2Kka38SUeTs6PDHRyozFHPZrqMXYoxTa1wauyh9WWj
UZ91tGXRRtDDX9jkIXf2qMxAwMH/QaOgBj/RqyYfEe4B7UHAlyfCv1+iJPmUOz09W3WdCHA00NCG
NVDrkDYkcK/f8tBzTsaEHWOmL88+r5a4fYzTzHW3+eKjkpKusd6saohACrQz1qcmSgOz6qw2AusX
2XRnj6k7nOcZ8QFNa7oRu6VBVb1OikiqlGKbSAKOmBMoh0d8aTBuHdlkN6WKrKeuUP4l+GjWq9Zi
A0vPqspBWJAEqVm3lZd89e1FdpvQ8fcDWZjV1U0OdI4WhTgMQRcuvoF5atvpjBEoN3RKwcq/XdDQ
yHNncfeiGmOxWIYORX9gndR0HrthXefHHRXR09Yvh6A/HzzpT1sLX3i/CjIILJuuzPO7csideV3M
7UA+Ixr1Np9d65VhOUC+EEYWZdSx434LMsLjI0Jl0ql2YvAfR8IdECEHDdjJkmXihmHYNmdJCft3
104Lng2quDr3ZNFFXJ3SioQ4y3IchpuVXmIv246WbDUd7yUCJqd3LAdnXF0uaIMqNz53a8u8ws4q
68+LCwhhT2HR160KaKorgff156pr1EXtjz5kFi+kYaXlfzeAanosYwgvDNzfMn2zZE3TP4xUhEu6
lv4ZOcPWvxCJpxcL6l3T2qBYhtzUZ1O7JAgok2mAYVXDBy1MTXl0N8zgncVCZ1Cf97D2EkY/mkny
EP5u6sOqHcY6cTFP0V29SlXJJWZhysJ4EbCXDDWX5xVKFNAsXZUIfNtxN19qXdfibA4bmdwZK2+r
88ajtupTtWQxxNM8sNr1SHHdApGkirrSuaSLcgR0BizX0FKX2EW284w7BvgBW5MOyJncGGqlKbwW
cE04gZzgbkap9umQN719z0xhhrVHzZ06Y6egptwtF7mZTtsxift7VzoScEc2uIY87eT42yyzixNw
xi3Kp7Ex88usO11e2ioiF2Bqi94pTzfVSK91XwoQi3ad9Jd1motwPfLY3rU1895RM7olLhGd5Ji4
pnS8adslmr+YWJbTxZA1oXVVOkl3pWHD0fPe2HR4V4UlL6w2zNGQs/+Fgz0ukugmsKwIxPxSNOdt
pQKzdqaWNsRlqPP0lFbDqHsJnbHB2p5PcXff1rSlQYD1yvFKNV53Feq8iB96OwnvEs/K010Of7pb
h1RGSLpBFe34bswrf1cB2QF/lYkoOfaBUBIaJuqzsSfu89SDVT8m6RTBHsQoejm3AS6nbqkjhq86
iNgxbQxsd7ud8/u4DjFSSbtjTAnDEKarRLaDYICYCBSC8kN89Iug6r8aAviIs66DFy9Jhy9TNpRq
01mBf8Wb7zxDcIrRolldjOddzd+AGSzXQZ0iwLNCt71Jm5hqsCVZmk9pqHR9Fk3plL96QxV9NoFa
opWBM12fj/1eySIGJiQqfmLrGRAOMV+f6ZwohCu3H8bSKNpJksK0N52MxUWqfBopjeWxk2q3TmvA
/hn4m7GT4y3O3SwkoBBxcZ2IYY9okZq1eRzpO4FlwgL46uPF1G4mHcgzgaTpzhdtcyJn5vbNMGtY
OGkRgMVtE8YCGmda2jworsIopCOBnxvrleWvB4a6EVkyw8zK0ejIMWiFSb7LUkjo64hMBAZNh6os
xno3/ppnJd8upZHjrdW7SBjpfs3ebD+y0aPNBViWwV/u017BOJdMecBMTEwpK98QJxSJVHxRiW6f
qmp2IYwYx74HIo94XMdL/MxSrTYX0UJ0NuCGG3V7HcgKyt1QhhnayGZS5o7nofO/ZR4F3g9CNE5/
QuwIAGjThkNEoJrCikvXReelkvRlGIzoSXQg512Sy7h6IjSqPpUpJQQ0QrsQcQsvd4MbKJUqPnNx
5tgQTeZAgHAoyjDcLj7F/QxouSNbOmaIswPmyDISr9Kp/RwenSbzlppcOCiQ6aKJ+2F8tJYsAdIx
9v0XK2nG4lNAuAoG2mlxbxQuEs94noCVt9ZM/jMMJxf4jItZyZ293D+SxK/VRpHCiDfazhWNuLNB
wiRIDK9UiBLiWEIrb/jnRU1XtuVN0OLrNnwVkiID1L1dcD5zAwNIopPoV63UgMtEGRa7WWZptgWV
BS2zLwoXaVgi9XppPfcxajvrgcnGM0B7wxz6XMwy5Cirk+FRe+lAM6jcg+n9LgnmPesDvl8RTcwm
rlfG4Ehy3ZpjreYuXpdVqnssLhgio8aiZDuq9gD2AOrMdWmoG93OeUqzeuXOAx6xMGdWzhD82mBG
AhOta9HoF8FzAq+85i0HQG3YqXeCfGKCihYUag6z2TeZVMG5F+ogPCpb6aIqrJaeuLJOHJBxdaev
MWdk9W4OjA+HUtvmzp0jrY+rcQ8ql1mi1ZFb8DRVYzIsm6iv7FdTlVQMVaUg4VpNaZDuHEQgMxXh
ZhGnxrK8B7J9rrcLeY8/xSbWb9JJuQKQ3jPE0TSwr3pZ7xmQWcLzsXi1Ou/9OttTmKM0PpmpH3uz
u71rs0MjzmGjJki2rjc5dybQ04gdy+pRIM17tchSJPp8qWy8u9i+CmQMgduzih/tUV0kJkboUBh/
4gvIvM6BPyU6Gsx9hodhM3hNzZrJLANipjHeeyAFLV5T4EC6Xag791aD1Ba2Hw6+tbVtJcck40dr
k7AwJi+Nef2OVEjsb6xJsojNq4gnqmmTwVuH7Ho9uam99wQsMGC2puyHhyHNsIeX47A8l1M6BGse
VUjO85wCr2k6Z/H3UMfY3c5GkAF027Lvdk7pNPm3QqqofBG5P+UnSrZC7mJQY9YuTpWD7jwiuj4u
JcT/S8YnNRxJ/gI4s8mGvxq7/q09sv9hert+LW9M+/pqyG//X0hq7+sz3t8r+5q8mvKp+HGTzNn/
xp/5bFsEpK01eHbPI2/5Qz6b7Nof5P58GbADwl6XQ57prz0yx/2D0nOyJL5NSIv/juTQX3tk/h9S
kS4nSetqMuEBdWj/zh6ZONiK1z57cxLIrE2ySzqOLffZsB82/HVfxF1IFLmrIWFPEIkAfi1fqtpN
a6j+sxwv+0mW7dexZgH6qWjgqGCBNlnMWmcijdHaK2UiDX8yrmOcWrJvv9W+txTXwwLV8jRsazM/
akYk61PgA2+A492mtFwGTmRKKKEk+m3apPLqWSQpfMRmTibBMtSIaF1KUSNvqNup2Ih0CaNT3y/r
Kz8cCqLpzhq3Sd+1Niv+fHrem/1upALTQwwyWONbnwgshKzsCvCy2omKS2PItrNyVF6ISYBLvber
Wg9fapeuDlYqUI1plWc55586OqeSk8jP8qhLtueiuxW0b9ZsI3nE3VIVDbiNWsld5SaL2pXFENYs
CnSXncSxqgBrDmN801RWGZ4MzOTJVo+OX59Kfx8XTzl0fOTlQ+bl2ODJAW1D+G3Tc29HmhiiaBam
4ClokPdZJNs3LPA9C6A6oCVvAOp1blmuP2y1aQXCVN53Cad/EvlRGGUwxMdZLN7nwVG1veniEZxW
6cTQxOkEAfCVe3NOf4CwZnTwFL+si7iNsdLFpumhlNKvtqO2DJBWSWKDVvtwDLjJA0meVT22cXxu
0kKTNKN1GrA6g1J2lFezBYwkbQerOi1U3tPOX+mx31S+BrqAnoFK7DkJZXHk5ZY9H/kF9TcrX2To
hqLAVObOqpaaGTlckpMppTkKopyDq3mpTQV60p333rkQhuK3qrNFemzbGe5MRxPDsUaqQNk2OWmA
k4V/E27klMwF6y4f9dVQRh4EoyBqRvyWafwUDQPC5AAJ1NMUFx5wvzqT8ddqaiEd6WWKvwLF1j5L
OjKMx0KFS3EWz7LFiOxl8qEDkfJs49PLTgo32k/KcZHGj55hwXIE0Qb+Sm93aQKCLATj3k6quolR
rFOFGdRT+a3xIrt7TcuqqJBmx9GCuKWCP1gGUninmAggp8daNoRZtECtnNYTe6GEZ5lNwODwgsOq
AtLVoLqQ1OsyfwCkEd741cPJ45+RIcq7ExEEy1PoDguJEaeJ7e1EeZ175pYTFDQzD1XD0+0l9jmU
2nG+HFpkoVh4mra5KlwZ2+JYkTCbrbUckqG6ZoXqZF9wvyAXdhKPsJZZy152rkOMK1Yei2lw62op
ygBDoY5SNobiKlb7FWXZzuduN0IEg7/N1wuzN7YawqK8qG71PFJkuOo4JfLIiW9A7TMvT8Vp2fbB
adaQKL8NPRklZmUnCyNBNkVdf8JGiGOv3dyK66OymaNhPSZtWJ25bCDdZGnfowcGm4SAeamrduNN
JIVvegLGp3LJ225tuoVQ3jWilzdNbUT5FT+bewGhSy4nxWLV48mQLPUu0CEJ7xx8cbhFQ5UrckPE
cDSlDInvbnK7l+23RE70TKtpFuTG1UgaeOrqAgFY2xt7vWSmCM8nBPYQAT2VFadAjQkhGHJJPqWu
LDSyoEq2XA4U7eMQCu1wVNCuiipD27O9IZFSQRUTeRts06Wy1G3fIDhaLf1gYKWbCR2mXwj3dhlC
H96tVxXeqeMW+biO/Hom8yVGbNhDk7bQCv0Z/JWi4xbQoBNX2Y5cr/va1IQdiMMqcxYKUbMqLBZ6
3ZIkNN02cEVUH2sShVQdWEW1V04aio/A0xmsz/kcxGcqt10bnQuQto1lL+5TrOjPWnttgLOLNCA3
rXKC+hF4bwzCsVzKp6AtZ7JqZOjS67lZSprFMLt0xIXafMnrZk+9Y6vA1uGFDNgA6thOQRw4UkWO
0QOHhxN8KfaW1cqL2MUDRUm2lIScGT73MebMfIxOMys5VWPjrwhJO3j2FeIHNz1um3IDkvGrLXrr
3LfCE5IEsH8G9c2O5ujSkSVlYjHAIV/k1n0zaRToKaByT1rJOs4IkaWkPYnujK+pBfMpXaB2b8Ky
3JNf+jB7SylgRuGpHudyucdnsdNSo1JIhj6/Sfs8hfE6zqeWV2E+s9WKqpnrpCwfaF5+yvOUsmFJ
BeFaWu43VpfqLRIag6D4HOHHO/d6E5DUmUkaN+hNLPiD4cQXbE3JfdYEiOZ7wIgkm6NtqeWNbqBA
lmS9vcHdTpmPBjLo7ho1fIrQiPREv2vNwsiS4bQzARDYGMDHUe9HCMCL7JTNyi11GzWWyyRcFSVS
JQtcRtninFTReOUkSGKF6M9pFxoosDHlW4/r/IhGky04MbWJ2V55rCorAckDshubpH200HGVzM4L
i1AE9K1zNfRNZ6870sWrtsjwt4XziVXUEnCi3CyGoN/uI4py/E6fNCGzRhN3R7kszmy2DTCQsR0T
5Tha+66sTtA0F2eRL6x6HZZTPa6QMyNWnr2zjj2bHCZ4B5WlkawJS75sQUp0aLw1hKZTElgkBtQy
bEkCn7oSiRyxz5oBautOnXUx6SXdDTOM3IGjRZlzVpHcPCl6a/ncpJjIhxbJjj1Xmyll5dlHtF12
nQcBfEHJVFjm2NvLaeW8hzLSFXjihwjNUyIutGxDxKqpzd5C2SYbnwHf12J88EZdnUfhgNgq6MKT
2tYv85Dtkyjksl/VwBL5SA5TjUBMld8UxT3pUaD8YWMtzg0SObMdhOUdeclQ3nGDk+eO5Nua7bBj
QRr+Mx4i7zYvRkIF3Z4VVgONdLSYkOl1IDc6NycTWz9TZLLTMjLYbHK5irA+nIga/99UDPZTOFZQ
LCUnBdamEe5rmQWIzyu7BObb5GeLx8JYVviS7dljqe6DtpZIwiplYwmxdHLc7m0F5dK9ZgKdYW43
6phhCB8dy+OLtAw/5T57o40/oigM5LSK5uRCsBeU9KS3SP1j7wlt9NkNI9oK8O103bD3zuOYkCxl
G/9kpsiXpTBpYQxMtsd3ghsAvcKTCQL9mM/2nTW1MKx9h4lIT/Ve565OjAi++oPHTnP6LAj01yLE
GNW002UHyPy0b4OTKWZ7rp/caj3i8EpkfMmeU72OGjaxWPgFX0hBJbsxEh1QTxLWvRsFTH7qbcgV
uTo3bq6nSEUnbU6OuJn4zvMOE403n/Mqb1wkc5HfPpS+3a/E3Hrw8cp6I4kNVhGYg6PJmt5qX54y
Fp4yO0OlTap+3XmK1Z48XWCiDosb7qKKtDmamm0YtqeRN3ySiWofyY963+IZQ5lAMDcFyYWf74WC
ybIOUORU7LY+1pShsC+MAE0pNnqcyaNRMo9mtOIhWODBbjjBzMEFwg7N3sOyAFI+preyQ98C2DXJ
cBZRDAhqynUvSnaKjjIfgFtewhAuxBPqtVuriqwTt2+e+iLy7x0vH868dLnK8tY9l5G87mYgWILo
VAel2o2aQdZJdbcVLsDVOgjmjR3VfnfhUcN/3sP7Z0suoSuvYFdFqF5eVyhUVvOQeMxBdbfWuil4
pVlfUwB+G1XCbfASddE6UOKyXqZoqwQJbmaBbG2acGfX9XEWAXwz1jLfFa4P3xa7cJENLVT1yP2G
hLhfZ2wgnHVNMEDT4jIfQiN3iekexrw7oxmk5t4n06nwQtwM4TBtlpzEWOEMeNoCGY87q59C7Aie
E911WfiF+RQSrEeueyGTRpSpJkK8hjyoCzvBktke/97l1ZErK7lmkjypuuKe8ck/neuiB1MzvVVS
7Oy+d2n6VtiRIsu9ze2MUsVk4Or9xFHLcS/8dTp1zZeqaTQ7CKl/6UJvv/DdOHgi+x1cRlOSgOZT
KEFayjHAqg2WdQXI2/o0WGG+xjt65dtdy6jmies5qu69FLU2l7ZRBn6q4xPvgU8Od3OI3LpFD0SI
90zFFhXNnTU7uyh1r/pxuWys8DaDyRu0+U2UBOEdVQPjuA0gqb4wfH0qhNUcq5TEzBx6bOa1jDsX
RDGIyzEtVJNlf82SiPiG0PmW8ovwjbFgvBzHXKCyH26GMDkeZ0dvZdSlvIa9F5THQ4ZWN7W/lYO7
U6551IV2H3zBqJp5yGUc2Q/ndSx4oko0opcFxZpEHP6MEnYC20/G6LFZUBQE1EmtuZv4Fyc/ejGz
JY7A8Ee7fhlfwsgrzppQFRgIiBkfe5vgWnjmhtoJ2HAx3rasLD/PqsZzFu9YSSEmh4EAaHaPQqf7
qWzYHNTdbUldihsNl2mMUJpcGcoaWzqXma2tdRW5N0WrGZC6AeI40zQXJ7ZZkNyCOCTqqG3/NI9F
uunSks0AJHxKbTO2nrYCpVbapw8Evz6httNsVcPGXtTsX/XJPBucBPhzUAMaDbmVeNjXfvzaDipb
oTki79YmqL1xLI7od8PpZZql3sTZ7LC+DyFLOmOSP2edXd+TcWVVVgg64YvxOepT0HkOJUlHUSPy
7RDigsshq7CAY1uUaW5KL3tjmEuGcFwlylQXxkNfYTrzMBEKbRPt3o9LeZxQj7umekOsx9KOqfxn
K9yxH4MiQ0Pl53oLP+CYpf2K2PeBhgwO76+GML0mrXmVlBS5hUF6L/PhInPFkZQlIs/iVpmpP2tH
bEjVxOJW01/flMhtZsPAn89ZuaXoYzpN7In2IlbSNyjnXEO47rcrC4x3dKwoJYamQp/+UTY2I7Dw
5Uw41rxiOzk4qvLyMpIwopR9gqtTGkQo3Qm7ImjXlf88lF1xQyECp5157HCY7sxmd27R2R18sQ0e
o6+xI9461rerKSxPCJPEqZIRjTOIE/BhY1meurI40nawnTzOLB0Lxmqd6IF2KN5nXChVN1/Qt3Iy
Cbd7KLopXFsjcvDQXImKsZ2O0J03N+NniyS2oauCmLvs4mRrxT6Uw6bU/5+989qNHNm69Kv8mHv2
kMGgu00yDTOlVMqVVLohSmXovefTz8c6jXOqNaUWTl8OBg20UaHFTJIRsffay5CCEi0/AogSOx7f
Eesz001rBnWxmJGsEuS7MRn3XZEhmj/LvNvDnGBLFcSAEgCVm9hfERC7F9zE3eyQqkHnRC2hwQxx
zVidrudmis51A9RgFNohbAq3lMPnNl6IbsoSAoqIkDvWhDd5lWNWpLZOJlBymuRf9TQ89lH0NVap
3oaQc8maGiw7TQijp6DSNhoY8waiY+BCP6CQgPjlqRbmlWlLWmza1dVXRyEgOezi8Uup5O1J2qCp
kmeNTXpYkj0PvJbv1nzdfs3x6aErchJz0pNd09ZQkoi1pq510j3wVuLnE0bmhYxaEsXKcCvBeklA
oO2vozE91b0ovwpJMpA509oTYuoBz2MuGXZeAGx1zkO6pniqsF+AnfcazBT7C+/+c0ypGrqWNR6n
uByuam2+bpImezHZdhgKFudQI4l0dBT1a897e2AP+jSEWftdyDnYMnboXUfB57Zpzek502ekbxNg
uW20nwwTdFvO2MckTdy6nYOEGxRwX89YZJiRat2KmMLJhCLjgbznV2CH+NCO/C0TWeGqFt6Veme8
sNCfsyr8USXl54CjDylQnU8PBcmGe0Lfd6mt3llxNR9pbdkRw1dSm8VlKrR026m5j6konelq6KTE
bt4EP+Icx3OtI4iwCLPlZsSF9KoZrJCE6gRL9CgNSQLPhX4oE1M+gOQ53tAGVzKRa4hK0rsKITfH
WhLkkJnVY2OH5Z7ZqEMIYRDeMytW6VD1FGl3L4WxGURA7N+oQMxRyQKyvCIuGaHmhghPYycWvNrK
8klvBnEpQTm2jNCvNACiKzta2qORBumWKLMGT9ms3EF5ac6T0YnzLBumxgWZZLMM2eMwTZma2Toy
evnew83f9TUdmiCcObOR/oTBfJvZo3mPAsn2xsb00NBfN1BBeMSA/4zYHJmR5QYMRFgq6XmxNVOC
t8QREtYShtKfuqK5i5Bj3YnICsilYEJpbNK5IkRTV5IdMoNuwJPXnLpDm0dYWM7xQVZJhxRUgD5y
dorSLwiWvZ7SCNFmiJ/eToa2RwrxnOySMLBf0qCsD6GFE+pUQWBgqqu6lp3gOD9+hTqqPhRyTMmV
XCac7nJHM7ZmniZnQywvUarcFeksn/MUGyoKxEdT1MrWoAm9hB0hSytFIDD73GNYI5m6vXQhXA7C
w1ui4RkC6kyIBjLF5NhQdLM0YFAb41ZQfAauOtd8BZK/N05f/9ApIG6UNO0JMw7kRSkipApV/j1e
ZAw0ZqGWaJgG+nVcLOcSqXnh4kNDR7OYvt2K/q7sxspltmID+TDrqxzjR1dmh6QlV62YildzkHdY
HWRnZi/nsokmnyYtZNxlsMlNpfE9lONyaMMs3YyOeorhUoAx67tsUTSK3MK3eZp1SQYzapjkobeS
grSWWYmI0rWsY0eYH0lpDmldltlwUOq1qhz0diaf2Khl/80y24CsqGXNViyBDUzBK+lbRPDdDvbE
dDZvE+a1seZMRBcqJHItxCpfcKxRKzfuC/Ejnnv9M4dFRrqmIO5+svPBNwqEtBzS9m6xCNZas+te
clEbW0hNhEMLEXvQqdLIm+3QZFnpGWnXTamxldQBa2GTtrQiLnSlbahXUeYVVUJCaG70lc3ROVZE
DeBpGxUgqGnZAYmrErS3yypl20wxBxMJC1SmAfIet9Fw4ZBlM5yHTiU8OLXm3NhqdW8+5CKBIROZ
c116ZRwP5CymxgSJrO2YMWZ9El6Grv3EhLo+xbry1c4nY01vISJuaBReaSoq5aIPk5RuhL7mPsxD
9RMcyf670LSY/ImgxepfRphTkVVgNM+iUgsChzN4HRDAlrV613hL2fSSh7Q0zFNKA0H5oS63pmaT
perUESUSnFw8MgIRPJvqfFaEhP5nxtUOT4zeY67CmVQ6iX3HXL1A+sceuy1A3MpNO7bZ4LUiUn1M
JiklVas9ox7wikCtnqHyzrEXCBUELM7CtMCLOEQSPE/JXRr0YFlDPeyYSZ+kaKYX2g3nUNZqfsY8
42xzemydoRKnhphUX03Vh7y2r7ssPilJs+dNzJEL1nfSCgjMMNPgUBRSPi7kBvO3vDsoGEGlRSI9
aBbQjUGTQ7NXviVq+ZQYLVxzBfCV+vnrWipNy8BkAW5SPaEmtkQbA82kobZJh26bQ6wTpCtMknA8
Wp9DqptpvSnU6iAm/CoFKA0WLKWN2bggfFEXIUY+DP+3heP4yqhQV9ih7ZBm5zC5D481tneHztRH
VgQmb1EmYMVBemD6POt7jKVBIEzabNIlNW0g5o/oWGiJ5yVvt5AbjqLQsXwnu4to027YyI76M3Hm
azNg/hFU9+2S6ytqWexMu2pwaqzvo0l9JlsBu3Lc20mNAL3xUD3chvn4UCdpcyc1QZSehW97aS4Z
4g8sEJwqDbjLRRBeFDVztI3aF81D0C0WlIzFySO3TmyItFWyKHdyMCBCZmPk683Y3comnegHMnPg
/apm2C1GahLoHB2RKae+ZXKyNlhmbyAbz6REkqd5qO2qDfazloEmwzAdv6UouCjEoSvPMIqBfDbS
mbFyybRCpKQcDrq1Zf9phw1kGvtFzEH7pCRdC0E4nu1rSfomg6TQbK+UhtHmZlSJHATy4yJW4+yY
dCWowaD4pfTrHANWlQnPiJaRll4UJ5yzCrA/U/AdDCDeYsvrYbGPdUU47Aw8YwKm82RH2lZ3rjVb
e+nHAvnvxHjsU6RL8Vwhm7wWA0eppwK/HtoOTirsOC3Zak4VP7bYudpkRU7qF6Mdv/YK+TK903DA
AasptIJ5m3evsGA5ecxRl8ueo4+UYp2i7sZOsOrZ1iJGbVzZsSvY+Cm69aRNib9ptEuWtkHki25J
3DamMo/t0ufOtbeNOk5PieaQhJeRKPKl0yqxS5qKmrEutflkCgegVFeM4nXK+v7Cp4xHgFi2+k1h
wRuAR5DCpbfgHmty0V1gQK8X5kjUFSAnobkROrracQ4VtN2I1MWFAGu9SRbyt3QUNX2yxNupjl7p
4469mcaHPiNL2U3pFPptDvptsKla4mjSnXqKIL1P6yJxkGFb3oyGTHx4n2bjRrADVULmBuU50EiF
mTsMqabEsq6ddKp3lITie89xfOL1cCFHaVeV3duEEynJuWv6BTbL2D9YCtRoWyMIDCIF6GBMACfI
dvsIoJxnnKtCPbEBu4uak8DSmQHk7YWR5tJZeO+T0/ctVFO857smU9blDP0bmYDK70MkTDaR0msE
d1NH2q9qz7M84nQaKDnEkaojGLjIBoIFmbUux2Eit7SZWsZVDqzzjZpk0zZOx/JWgma8oq30Qzvn
LoN9EQkwGHdhUBjXkRn70BCt25a8OjcbJ6K1GRXhX9JqEEHr0uCzTIoqPaU0tpFikvczG/O3Ak4W
EadDNl0lTN/R1eTR6EZFbD5mRZ6+QgFqHMiTZbcqFh4zoCLuU3mvRrZ67LtlH1hW6zHr4izIG01h
eDXo7Z1tFKxaBtJnEPNk0wo8PJTkqVVjdTdLpJUbtWqwzWGNb6M158WxYJlbFAdbGujnopqcM7Hq
g59GI2MPNY+3Wkb8Mgse4Q00OdzMysJ+TKvxLiXm8KUzm/icFuoV6TqekSz61mwN39bgAAzTJSV6
CoiV3Mtgap9sK1GvU+bSblvIbyojuk3eztb3sRSf7anoOJCaL848PiAUedaMpCQJl7GC1pYgvkqu
VdtAkjgYZ7XcBxMhingMBxuVo4rc9DDfVpmBP/xIaH3fGiv917FdbAqd+4S3dLvU6UKnk3YYxWvq
Z03SU01d8qnMgf2XbhFnfSgir6lb2RDOmVIiz1pXpy48UW7lMkulIuOzXHnNObm7SEbrm8FpPict
8cwQPIbFTY0qAAOuSEtAUsEZ5IL9gv6VkwZQ2CUqdvemqT8qREmVensqw0U9K7MCmwq8t72jMWTs
ORa9/tivxkxAUD9wc2z1aw2Mtd4o0Bv5zXqSvJS1YH47zD2cYCRLzSIpt5MgMI9dPTP/Z4kdNIVw
BtcKNMbqpU7sZ9oZ4Td91BYC5bG3nFZiISiexWqjuqTCaJrxPtFUm7FXB2UAlca9aHI6xKjnRQsK
UCmml90nzVaI3CI8WOc7VKWvKP05yDC/EWPTc7BQ2nCY6M+ddGhmZ0AP27BmSiPludE051MUKuxd
KpiXiYIhJyAvIUNlngEwG9PYpmGUrFtZyBQJ/Y2L2T3rlFoL5m1yAfRIqZcEAQeKN7DHuyZRjjuK
d4t1z9nLkP7GiKvAk1THXhwMgtQrrJkJT3qx02TaiT40dkFusw/AzsauQwZPnDIGMcNL7UozCD/r
k2iedRPs3FJMuIuNgXpkUa+JzRZ3Y5g71/D2VPBIq7hrhdHtuA+avzRG8NxP6nQsB81iZhDc54H4
ISaMWBR56K0BUCkQ+Q+Gea1NjHU7XsVOGd6a9LsMp2TJ+54tZygYV00VBF7s2JmPjAJWdgutVk37
mRvRk+DYmcvNZA9J7NWQmllKalA+SqHH7qik5s3Q92vQWXqvVjO4VDkNOX9CQzlvokgG8rbuq+Yq
mDC9RXekMVUsktDWd4bRDZZHYBNkhVirM2s701xlDAwRCrnAGhF9BULz0W3CpbtHPFQTSF9P6dlQ
kSlsijHBzrwtS/hvzdByALRGZ9SXucrWEIFCdvKBVq8KAaQmSzDISnq0j+jQFA6BQs8f6mDWIKdk
XccGaCL92k+ZTnpTh5rAHVTbxrRxrMYRmHwCEwgSbbDR5GjLq250uE2Yi8q8ulig74ActCP+7QrK
khNzT0xl2WfMUxVrSU6vK0bmLotR7xyUM+02bvBcd5fJUs4VJKTMk7kJLshKDUl3D9P8EU0Y8XR6
aevnwQj1r8qsAiaOttPtAj1qPqFcBSAeoY96U9CjGggbKAJwKfXPFXKD/MohBNPHdyNAnYUxBbwo
eBVPjPVbSUJvP38P9VG/qZEek4Cbx9QWleyX+jJkqvSrxdAwA5nVrNquDOnqStW6Jj7oEHbpdnul
fi0goBEsPEE4Rc2kwC2yK1ghkF+yQkcMUsCcbVSNA66hmH+NLWhLCA9y2Do62QF+BfhAhm/YDzAP
GIRB1mEURi48V67h3UywpNAgkAY7Gi2Aw8js22NwWj63TdpfdXZK/BnE7AWuAAdEsFNE2Y+bYrDq
z2ktWGtzSqB0i6GNa7HHrJM0p6jdEN9lMpZ6VCHsyqUk21oGFN1w2kmG76zIQX1k00OumKj2TYOw
UR8beykHPiCPelMZ01DsRDia+X5O7Sk88VbTbKswPAhG0mr7XOVRnRwa7CjYSGxbQWqmwiDa1rlG
pUSWvbPGOYrZuE2yhuLaACb4gTJ0egh7HV4z1fXgVuVY12S5liI7VPUY3/W6XtgH1FEt3WgjmnnD
4Lf7yg7XER2ZwAWw1CByiS+yKsbjOXYEUmPMuxmgff+odVXIL6pTtqSHRJM57uqR5szNBIJcHw6c
Q64LXoA4ImVl5vbJRFSkM9HATvTmz44ViohdMR9NyLt5piK66qaKm9QjCzHzlgTISm2It7a03nDO
I0S7Kzh1GF1w7yEPLXUct3vmK2XrCtS1ETPAXmRfwLqilClooXV38yg7Z0ujPjBALfMoug+0KS6Q
QTS58bVI2Xbv2jEGEYXJA8/6S+2IWABABkrElEAuxS0SMHZoEVGp7zoNUefWaPq5cQODtEtIDwgQ
3FZ0avyBwfkqq/1F38xt1DEDESgcTYTF6Oz+SneUkcwRi5Wzb5xIkX2xg3/Jev8/DfZ/6Zq5kkff
J8Le8yC7bP6da8yf/++flFjN/ENaOJmAg//U3v/b4kHTtD+A+PB3WHX/Ek7qvymx/ImE28P/pGq2
rqkGbNk/KbHmHyj30SRAlIVlC/9N/28osW+8EPBblxZ/6T/NTH4hwjbRqA8z0z565iPOeuh4TC8X
wWOhaXuFHAxZlUjfbvrQ+UAJ/leN+38u+EZnzhQf8Rv0c59QK45sZy96jgZ7iSEfVq+/PInfmCpo
q1D+P+/9fy7yht6rhtoYZWo4+2l/Ny7SkwVZRYbphSGyl+k1QOo6MFpoCIhb4sZdZ2wy+MhLXRPv
XP2NfD8ziTKJAdF8NUFczRmYBST2ArRrbU4BcVEBNfnC6y6BMiu/KvLDB9+bN+a333v9RL88Td1R
AMhqpfUVm3O03HMq+gZdWBjOp14dLhCRT1ZqoighvW9KPrAQePclWj/OL5dNZR3Whl2X/kzY2E1/
zm66J+ZXxSdcqKIPLvJXB4H/PNI3W5iiRWi+lzLwmVbDjmNO4Yz7ubkBEvD6EjVeKj94Q997e94m
vWGqqjr1OE3+aNp71MmbmGGfjv8IbMxLZjACCJb9VT6c+uLB0Gk/82b7zx7g26g3EwFQtGhj58tM
g710QYO5N5rwgFIdEQo85JY7Kk+1bXqRqX1wa1ePkd+sFvHGlMF2JtwALczrU0EzORLkiIBVGeTe
YcnIKdgHi1ibmf0//JLr1vDL6zIY6mzXnW371XN1H3+HEEaPl2EV+NSQqovb6Qff6w3b/9/vzKo1
+PVCqOMSW0/12nfI1C31hxxelj47P18fsCQv1N1a6Xdaoj+qH25w2hsjqP9c9s3uY4yBMo9BU/rd
zkRr+0l7Lq7L6Dpimm3vokvhi+MIv4Kc0cEbSN08RpvsXFwP7WFCJ7v5GkAXi5AmH4cr2onebT8l
F0P5MlwRb7dhrwz16/pLeS7vMvhSHqPwvWFcK1uHzLOGH98mid9d25X2lJFqPz3BXNh8tfE/gO3i
2e2h04+tdJHpbuLP3d1w19rX2lZzyytgPWvf+sl2Phi+coKIOO0mAur0YIdH2LFkELmT3uwXh6bY
Be3X6Lo5tweyg7tDc3bugHsZRhdYHOZ3yq6/qS/Qaor4VgavyRP54XuI+0zFTuUBzBNyL3y0b9kt
JGi18YZXudpRnJUjeMu0b/bF3kpO/aH9hzujeLMna2PuhBmMG59OHGgMtZGMD1ZHeLE5JBertD0t
0BH7iY3Nv8eQwj942dd37XeLS/z1HVR06uQUnp7fr8sX/R90BK9BUhCIlyiIkZ9STTYvsUZpy7Yy
dNUlj8V+hmPWfbjCf7pO/+5TvN2hmWa2ixgCBmonVS9BtB0XCyC0zsmxXQJiwzOmQtlTNqqnIK+B
aozwuCAGVaC8AwuAoVUa/hxY3Ux0ShPCgqiFEQ/6NM2jsu9DLMnquL6jD29CB3w1FMNxtLV4l8t4
Cz/B40zsvVowcFRAu0cFEE502lVO879hZg7fB8+QBiw6C5+smWZHnR+TUPOnGMKkoRPJO/TzZ5wb
btopctFShgj85GXSjGvmfZ6dZPVOz2nL6sWbiw0QbH6OBrBbjINyGDrovw+h1qJn1PIDNId6NycS
bmFsnNGK3zjFiIr4NbRftO6D6vvdg+TNmZVInRiEugr8IMZd6tlxwldbUb0p7i9WxR1cmBtVd8wJ
bFSDDU+cffiDQ+ydPf1t1l8fhepgpIhwtKB+jXTNK2zdi3VKgMDy4tA6wQ/bdI3+0Z7+TsX1NvRP
Emgfwx0MfLJ/+WpGYNKK4qvDqbkpy7tomDdtfIdhH9t7eLAs64Pv+V7t8dZRaAGgyqcQIrspy0uR
9htCEDYZ49qosj0nqU5yOQ3GbVHefbCg3/umb04vqedDqxtNcix8GJjHrG0elS46rA81gdSSKtdD
k11Qnl9KU5yW8Oj4f3/ldyqgt85FM2r5tK3M5Eiw8KmWwlPj4dQ6qMHN+VTx32sZ9PeXeveuvjnC
SnUkESiLhV/O6iUK1KNtPEjscPqwfbTNgsoo3lTdsoFA8FHps26Iv9mifi6iX6qCCQS20JHF+UPQ
nRTAimC8I0EZkRYMGE07xeyGwWzdBJS2Bh8lna2PNmlsft65+JtdWkK01bOYkm8aGFE7hyDDBozD
ISm7fKNNDrOoUv0EP5cskLS7KqL0lEMQxc9Hq5tzsUynJRv9rA4+V3qJIMCFAbGHiQGFhjzK7iDM
nd3uUv1Y45JTYi/CVgT9cKfw9LQdFncYEzBDFAfo8tA4FtdWVqHhxC57iHiyQQC017ugauvB7UZL
vRnv9OU0Vq8yu1QUidF+IJsG+wv7EKqHyToszcGadio63wO7ohLvTQo6dCxzcJrTZ12cx5z54rMh
73rx4ExPlfzRyU95ca8N+1SHQvJjQLzR+gOiKmOnanuIwWq+16b1Q7cR+q69NhwU/DZDPzR8Izrg
W5KAdyT5pgo0xiSVuBrsmUZkSIDYC+WQ6PpN2vQPiWiu9DLhay1nLUxPTlX7vQMJdYYQISb408MO
KpJPgGc01OdpTv0l0e+heOz72VfV5SztJ918HMpiH8/zATcut2W5d5U8JZmxi6DARPaEpCXBZGi+
d1AcoaC2fyiFdgfg/Ci7s1Y2vp6ZD45eXAO3fu2Q8ljxdKeh1FBbtNctAo6s8UIyeKIodTVH2aJl
/zoq9s6hysnbxquS4sui4jBhx9FtbM/7eZnZc+RjjnB9qfEZSrgZCp4vTCfUK8zvHpLa8mG9Gdn3
iJEQvg6btn5poXOFB1T/GaYOw0welj5eR0TPJEazV0tj2WYFRhWjeahhaXWMEaal8HC/OY668PGL
2eZiucy16tpMoodq7NEJ7A0TXmB2siv7VouaQ9EB8aEHd+p4W0XuQrgN/mQHnMPus6m4SQZG+OgD
LE31iZaCy8pwqV5vzQ095UOXPukpiPaCMa5n9TalEhyKfPyK96obFurOWSrfkr2fVe01jMftnKAE
lNZ0nmP7uxTTfV9do4JBN8miKdNmdK3cvB7mg1Dj4xjKOyav1z2x1mNovdrgsMjHvFQVhyjLdrNh
XOH9Ys6XOlWoG43bQR2vsD4D3zb9Ue33BniFnmsHJSh9A4pSYNkHM7rks7o1DONkd/WJHMptJD7j
E8D6nW6jUIYbyu0ggb8n0/iLdNpdiLwAzdtGV5/ZWTepZblFfMEb/KNz8r2N5k0hpjFokTgR9X49
+0s74fQ4eJnSbOMIv5i13fyRY/neBZRU5nIMP+qef/pI/m53fVOKWAEkKKtlomnjLB+EwXXYscDz
YVcm6hliNu9z5sq22/TVmTn4pszvgxEWNAWfat7DdsQowMYUpPaqzHTVSnXVrvesotsODKZIIoNc
wPAaCzUcqDIcmVKwdVk8tMVnVaXa+RaPYusEmDppBG4TJ2/Zyj6AHEESkjf17bZnjjc6t+FwqYq7
FFMIx65d6yEfF/fvzzTxDvL0Nn9ziYYlHVb9jg6ovZIrsmMmHgr1MycMrmqMU6Z+axs4YobIS+ZL
i5QHh22MyxQUKLf95KuQG7DdIVaHwy/2UKVeUbkhDze3txAuPzh8fwbh/eZZvTUQBiGMGGMyac9n
3Y84hC0FYm447ouGSeKd6pzJTWGKVyEEvG2EBpKd+2nRXYmg2+X4bDRxwXO8xOJ6iE4jL5k4ZSpk
z4rbHDXMrYiFl5sme9Y7XrdXOJZunQX7Fte6FKn6BIe5xZtlJUyZhM1HLPF2iLzFUDdlHSKA3rb4
EJpGQnjYSqJ+yCHoOYub6+1G1b9m+Y+1BTBM1cV2YttCI0pR/Ggz1HWcou1GRaGMd0v3RRlftHBk
HndVGYYrlPm202dPoEsQzW1Kmh7kkeRG4qlnwiXDCYNzEQfqIr4qn6aKYaOwiWgNvTip8Tty3Dlp
dwW/voGxijXJNsxN1+k+Fx3TYusBf68N8guLTbdfPgoLMVaU5HdPa/35L3ULFoihDrufvvnKTrR9
if/UPhPmZe7KfQjJE2W8wYAw+RSOkFumz3V0a+SDG4600ma/XXrbzbr2Qfbhzs5gO3ttGrsNVESa
rONozfdGPXkwVSCaNtc6PNo+xSVMx7LICfYQp24wQ7pKYtwU4X3npvBzI8DgcPCwZPP0GfhgNfbr
Umzdwm09LAfJMB/h/GbJ8mPqWIdU1F6Sc67iZbnU5TaJw61WrM7QMG8pR/5++Vnv1M1vQ1xlgOWX
3QYNXP/PQQuFESMxDu+TireTDLsDbh5nYhpvRS+/VUr80Kv7yGLQzINLw+ys41s0mPWt1viS1zyZ
lZvFLDOYDI9tJJ9E3vpm2G37TkDELV2ynVyjWJvoIaQn+Wy2zdUYTidbKRFvy42afYEIxQiJyUzI
lHJW9naibiPexrlQbhREadVo+mE1ehHitbrvD5A5ZLmSTZrNMGG8003XFTzbOa4gQQT7fPVb4J+1
am6HxtyriASTT/WYbM21Yy7vg6RCJGm4/BcjXMTN6R76qjcxeQ8w4v772/wziPx3r+MbzAsFK0MD
PYmOMea0tkPkRNXe9gCY2Eec5u5mUvhxZu8xNPPqFh1xAB9YTDDauks9O/uPYUX9HehDfdNELDOm
SEAAim8nTsvmpZ/U+aadSw04c0bVsfSvJDzgAjw+UH77+nLf+WGKkr/U2H8VuKHdLawMNI4LMUjQ
Ip7m7HHpYGGYwApj/oolmQ+sfxTOhmgkalC7u1vKMjnqUDWEcxgNH97xBzf2vfd3/fkv69yqMDzp
xsxEhSvBxqJnHUSrwlZGcyV05MQ8FV34CUPVUzmdTF3xlo557D+8+Jv+JF1qLbah9/s6gPCsCY8M
9VNZOV9y2Z+iWkBbGU44FiHM7y5Okp0aHiveqR9dfy0TfvdWvSlbskIzFdGElo8Dxg2MjJNeG4gy
0kuQgPFDVP+JXY3GBaOuT3//nd9BMH4a+f5yv4k3dgjQmA1fo60tGBbZ9mXt61fkJKM0GSNchox/
9nRRZf716UIM6zBnd3Q/MetHk70Zr6ldZXwTuLsY9kMeV16JARbal4tizCcIQyeDPujvv+rvO3v4
WH+9+FAXmqPjHeabI5Bcbu4X8g1Mw0v4migi9xDPP6o/17X3fz9Ioij+einYWXO0dPSJNcmEI36g
dv6o8h3XOwtzYt/8aGvoYho0UNnqqDxMzgFKU3Ig/v67vgPK4+Xz109QkNzRYVNq+ymnZS6kl8y6
q6Vg5dzPmnuMvGwv8DcbKT1SPtY/vO6bjTHLBq0Z5Wz7rQMxwHpe124dfGqFRYGznDRuvVko3lSl
l5r0qw+u+t6jfbMHOjGu+jgbI5eGOeaCA7bFJ3sGGEjA3xTD2pjaAXniwPgh6cNjYUtU0c9j0L30
enIJwaP1RnohPJm//0C/X1XirbV4tpL3jZ7eGqLxF2SG21bCCVCNfRoQZJWrp0aZT1pgfPT9f79x
iLfRwrWeM0UeKscfRfJqM3rM4ZIhBVz3K1uPtiI2MJN4immG//4Lvvt+vdmqWiMMiVviDUdogYMd
xr1GhXLpOUDPEIn2Ms6AxdVzbe1VJfxHexV+h399p/GbRlahOAoV+3AKF2SdTMt6VvC6LdqFdVIZ
VsIq/4d39W0kcW+ILGtwRvJDoL91wyhZp9Oic3rPJ9Gom0DqrF/NM4zgX9f8r6geD/9vpQIRMbPG
FL7P8bhpO17S/2Ge+wVxZ/M///vf/xr/yfv41Qftz1/3J+1Dmn8YaxKHaaomS13ndfxXsocmDfzO
yJ4gK0hY2ACyNfzphCblH4Zm6QgC+HPShtYQnz9pH1L/w+SXQBDSyYyQjhD/De0D2/u/nAOrlxoB
7JxrUrUtS2jqm9VSl7YpFC1pHo0Vz+kUeV1z1G/p7V7Lrq+2kYwjDy+L6rVLOmeXFlbpYfBtXpui
qr5gxThvu7pYdrHNWYy3x0J3WCBN0SfzmjwRGrd6+SQB6bdNWvS7vul6rOsb8CPUnPth0uPDouvo
21SqqtkZyyttnuJ9hpHGfhElW18rb+d2MQEO0i+6Vcx+jvjVxUan34FBVW5uVpFXdlDlLCXJwDrV
dLegC0IeWA3IZ7IKa0icX6sqwPGqjE5lt077sAu3ZgilTli81C38OWfB0xplWuNbdvaqzfotbfVV
3CTf8iWGIYg15voDJwAHjlb3mTbf2eXyuUXAQJNX3/dOdqWo9kriRVZuTgvcNqV8oQ2DdFIik1kM
7BRGx4KELU1c+3E2dQM7/SHs4Cix0jxa2CwcYiN9jWbMKduovEfgcD1VLe7NcYdz1eBMm4I0Ltxe
kldLNsMmwhBkb0d8/qpRk4e60jI/Ztx1Y3cY0mw6EiROgYGJizkPwlXXGQnNAZ6t6JLSybL3OZXH
ppGBdjVV5rlPa1BMc7pU9YvacTWyIl+yoagglKNaUEfuwvqj0sxexrm5R+V/ChY0BIIAgw3K8Xwz
1gneJoPyVYu10rM1dXBhz11HEB69Jo+sbR5i/mZHmDkV8TfFhEvdotWtpxGnpWyejrjrxTz7CW3z
3GmpV/aYg6BHm7EtwZNqitXmWuXxCCdsnic1YtLUDOgJ0uQHxOpjOq+fsc9eHAcFnhOCROdqeakX
nkecRICsRVu9VImDhx0K1U296NoVLkjlYbQNeZ7XV2fS22vHAQpyyqG/+j/knceS5Fi2XX+Fxjn6
QYsBOXBIl+GhxQQWmZEBrTVG/A3+Hr+EC1ldVZn5ul+xjQMa7VlOIkO4w4Erzj3n7LW/t7Aa6KHo
PF9LibZeo5Dv8iivv0iS2Nwm6/BS44UjJ+RFV/LYVZN8qfF72Wkc+2IOipd6LsnytvfAGwpbScv7
jqtNm+4FgPMVmNRGiZ8R5rZC5pJD/2IM2ceSDhUSqRziuapsR/5uPpRVrnpqWSs4Om1K91g4xG19
j0cBYjzAgw6SyA+50h4AaN1q4VL6WlGhKEm6rXCBRJO+0+RCDrZzKlnLbWSn2tOQpGQQQgNtRZgJ
lZ0u+VVutaCfhQ3lVN5jA1aTbog/tUUCiWbOdGznDLuk/NRqsmN5jOWAKhcMQl0kJS+oC23lNCV3
6ZwBO5nOaRK/rXotOrTiVwQ83NoZBCGVDEy0AqufKmjQS3TSV1rIx1DT3T5az5PGmJm1DUoL6sDL
YaNzLyga1+BtbhK5K318SzvHykJEMloXuZWF2jeNFM2eJBMST8YLaEoDvNhMV9y+OXbCsnjpZxYE
ks0bQDbs/KaK4o++sr4qidocQiH5/F5kqkHqSMbgUMHWIf802tVgWVQ44u31slCdvFtL34q4AQPs
GkeOeMfGAu8iCusTd1J3aTY4I9JXg8rMRGdE14AsD7t3CgwfYzKd5yL7BGI6PuUpXh+yismB2oTm
Lkm4tM6KC3tK+5LqOv1yRo5aX6EbPzOjL60svpvimOON2CR+Cfvo0HAc8yQmN8lssmsZaWb8a2A7
mNrISluOslslJnwzkyJzvWjNYUARhpSwrG9whlkDcw6bl6GiomeadUl/U9l+qSt9oFWuAaQyDpAS
GDdaD3qOyRaj1WBK4eEMXzxrl0AE/rebWY8CwVwQzSeJ5Wvq8Jv//L8Uf/yfEVf/6W9t7/X1B8fD
v7/3/0tjQh3YkrFZT/5lEHIfJ0h+sSn8t//yx5e/ORb+GIP88Xp/RiFoxIgaZEMlf7wl336PQohP
TI0jiGFI6m8mYr9HIcrfTCAYokmDqvbvohDSLqJlmqqOk46Gr+K/wmP9pexKPopQButE6K+aQlpY
MX6On6H2woMok/VRaKRndZEP9J3fpq1EKjkvnFRTjtDDPV7nKGeh4QL/+cZcug/N6mlQtLO0rTVp
R7lROGM5cReuI9AKlOnl5Gt58pRVmP829Zx6epgi+k1nNuRth60i6o7L/dJmt9ZUPtFWtzea5c2E
WgLh/GFhYSSlCrDEWlGrWmz0VlV9Q5dLf0lao0bprQfAxvfAw9wEnsdG2SBF3kpsvPonR0r4Lcpp
lg2kYMZDZQgPRIo3oLmZO0nQoMccTCGA8/pakIcvKzKSALWgqcgAkVDAfmtloULfxSTsJ5pV1LKl
dpgYzU6kPWyCTmmP1fJWldSx4jl7Fcin7dq0AMO1JF8ox9xD2W12raQBQeY4P22+PJFSPZkTQMF6
MG+2Q363ySkyub8TOmq0WCNNhfHUSXNkx1ajulQJPVUNA6vmpboWvPakTvdRRoke0NrBWsJPeaIZ
bQPzC2Me7iyLeztTx6QsOTQ26w1Jeo1rxjCBXagjV98Loz+mxa1s9BrktIJ8X/PE31JsN41g0SGp
LBUrvsmSovV821SNC1FO4YKSQkWVNo1dmM23NOfSYXfk9hgX8MvUWGIJQguQtzyJtWue0mh9npTQ
XUThhrrkMU9Jk5drcydM4letYtk1ZzZ2SZY00C7tnYRuXrQgItDwMC3fKCtfkyh5RZck2V1Xfosa
7Kst0yN+WHahWXxbizZyRBPwJ1ndntaTFGV/Dhap7pCTA+N4tlLltKTzmzZE2Hoal9wQLFQVwucQ
d35erfcRgFoUIV3NliIkLmT5QAWgu6sBZpKIIjpOm7tGEgIM0p7HvHnKJJKdRvWUi/1tuA7oMMo7
qUIlM1XFE4Y69wDQI0cQ1vtkA7CAanHWpM/tfEkRDKPdtfWYeu8Ik2Q0W7hAYRiIVFa1WD1ZKBNx
ugLl1qTtt0ziCbfyUYhBJlihSz3fNpQ4oCX0MDTtN0gmATh810yLs4SDMv4lJvSCzRJobF2jA69i
jhrwFGB8xoZWkk5xj35kGEJoW1ZnM8deUUz7XN5u1pZPWer8URYChKeBWIPg6dLXsBbfJg4jJoWi
YcpvOSJgcTSh0BEG66GZ1K9WLVHB1/Z1X3y/tImcXSkKn1msHgzA57XAzVEn6aRa8ZdFJD5SpOMy
FpgTTeoBK9MA6dBdl833YiMEeM0Fi7mFe2r8JRbqO7h6b9Vkfo6UBqYGO1EZLs2yvqWVvs+05W0q
i28zpIBJI/H8wyJ//S0l96Mx4C9d5H9fG6FUwz9jhzB+bXDi5JZgBzevj+UWQ4RN/ZJKnGnMEm+C
Ovo6zcRuhu6tYXmK+u4lLUBBTbr3F1fx6zlxW6E1Ql6Lgym1dEP+eYUuaIhumrYVuYqidhV0Sjvg
wUGDojSS8xNUl/u0Lt4KKTrWS3jAmPRWjpLPvix+6w/6T77/G6KJkINd+Z/v/+f3/H15J/PQJvn/
+h//s8u2//nt8v7xTiwQvH+pivff0xHdj7HAH6/9ZyzApq7J7NuWhjLop4yEqascfem/I1VgkCL9
MxbQNVGTYUyqJAk0nef/Z0ZC0UVeEbsuC6a6qf4rscDPecnvbHfCEKIhwBMW+YhfMmmLlbW5XIrt
ox7S1tyIx0LVnbrTMZgbHJLJXlbUflotf9Wi+UuP5m9vbFmSzjzDcNH8d533liQ3fa/0j3W8uK2B
+RMwj8TKXCFnDxKlwhUmzuHLOp5RO4B3HDk3g2BFccppg9jA3yRcndod1FlH4lW8pevixhQHS3m8
S1vRzdPBidAWTk19naovUqH5+PXaeqTdFnn2UNVfYnrE9KY4qdi3d4X+gGD7bOksKRYtQNlcceyg
3rTOvpLqr/C2geWo1oPYg2qCfIMF+JR+idXaF7scL5GNqZS8K3BS9mNrPkQF9fC2fuX48qiqVJKg
feVJ8hGz0WQx0tt2vhv1gZYa0rUQzc3LlBsPSbvcbS9Jhmw/crQHXDDts9a8mSwoaqUcxh5W1NSe
VWfGb03IQL+S95wH4ZCS2++xvnap3Z9KMfwKiBCwxFQGpZB+xPGQehzPVN+Y6hcrDN1aWd/mhXig
i4WYxjWQdevoyujEt7QFUk6yIAr2Kr1KnqKhigo7i65tEil0DaK9pS8p7w41af1SLU5IswGugl1P
Fhd28F+lz3+uaX4fLlhYouXSiDygUWzr5Q/VqaZrimGGR/dIwscRZw0LgM6zmoVWZ+12CYd0p+jT
Dfydh1GPjrGVuyroNhgNl4SNlyPUfd0bXrPMG8Cje4ny+SnvuV9V7ceCFtDJAVoZN1gJzkqiBiQc
bkmz+Nho7ReS6ruiQjKgN9cqnJ+Kjugv5rGn+onO1BeMNkh4hzRrzscG5bswcVjbns7KKKY8iiDZ
QhggDXeitg1weN5JZMInj0c7zykFxMg+4vwNzCF+W9qp6diwR6F4m0ZSDgP6xu1UPCz1K3ZoB3DN
F0PWAqhvt5ZeXAvZOAGNuImU+aZumnukvk6eC8cmUx/jhOq7JT+ObeRhx2cvYXE1mCZzrF4yufUM
FWuq6CtKNUcvimuEAxEnATu3sPmTGCFS7yl5sccO88AAPcVrePhhSf1Hu63460bHGiJLCk4TyFpV
hVzrzw92zNq2KCe9e2xF66HWrYdU5ECcm94ytC+tSCZsksg9YGFa9+kZ/hXZp+ouHP1KLdFxzjfQ
1zBtTE8J/q1iFXmwj3ZyLZ9rbHAmbBwAbzyoy+AkuXGqVxofwVCLOe0tgjQf26bZa7Pmq+T9irnc
LwTuOEu6Xd0/h6yEXVjYcF38kvmWGssxyZDigpgK8/aAoMuBcPIljPPTNOr0OGC205TTU2umTj0o
XBHNoEkBmgJma997hNg+pG5PJtJfRBkuzUhkXmyaNG59fR3HMli04Vxbo01ykDmcuQarUNWXtMp3
50gZbwqFLgfSDYUxU3hYOSxA05Smc2HJPjb0qw3O0G5a5A5DSqEHrEbzhJr9Jpw2g9cPyzRIi3Ju
mI2daH5tMWVSZHJ4bXsYujqgE+2abslNjlP7WmHlx7XsP37iv6h0fpvJ0pZSZ7shvPpVJETsVOhQ
ErpH7vV56FlSIs2PFs3u1DJoKJNakxaYYXRL+olOW8sV0trHdscRZm4jg4MOyFfSeq6lJjXo9Cqo
yVYTZHutivWPrtrdlF3MAmR0NTx3JvIfRXlswuTrNktk5i2HRq8FrBgu1h5G9KUFXvcff0gCiR+q
vb99RoUTPvJTpKL4Lv88qNVcbgw9W/vHODXAK/Cekzw4Szth7Bqmf7E2Sv9obcQNFHCpodEUofw6
hUAd4SPAVqpW/YH8o2fsDEfhPG5Ex76B5m2A6Rm1E+wNGxNMoE5kDqURW1QjLH8LF8ngRN/oLMiB
6pY/hs9bIeenj07gun1gE2ttTcR45pfCvqLReqZM4/Q4cRBa02Yv4P+KWdYGM9XpT9YpDBBl5Krf
Gmow1nUw9bCVNc0rmE+AJhy90i9pr1z6nB2VLH08GKeKJOJclte0jI4NK6o8lvvKGiAtVVdNtq6J
1j6ra3QkaUgDqfxYCOOd3vMxy2V4Lob0ogjzU5srpxbgd5RGH0XR+CMtOeYynMVcc5Qs+daxa8v6
fNOlvAkhUGGW92S3xx1o2hbgVNPZZrg8SfwOXLn6NSqUW5Vf2Ak567wsPHSifpqV+FhDOf+Lh7yN
mD/7B7ZTiS7jPkn1StyyQ9/bj37Y/2oppDAUc1t1QQmoq/tKHv726P6zR/r0lnDbfpi/W97xv3yD
w9Uvl/fi23/7rw9JUbXC6VvXf/spjv/9L/8ex8vG3xSV3JxhaqZp6tuR7O85PVn9m6gSpH9Xk4so
//+I4wUT2TjLnLXBAERNNEyi/78H8gKeTfyuIqJkhG2j/IuRPK/30xjBzp7Ohu/cAWqVXKT+S20R
KEatqatYH0VRLRc7khfLWyCBOLNAISytyRIlNdjKOjUzN6SctV9hRD5jrKOwKwyd5ZWVKb7MUxh/
wF7oHqxMDj9H3PBoU9cxxsW3PQf+FgMbtYmG42uftuEhwfaiIdkkt0zJcj2XQzWA4bC6+FoZBv2P
paF/1dMQuxoBu5RCVTOXs3cODqe1px7v6FxV21tNySEPzcnXdhqojGhDLDyUllK9axNXEVYQHuyp
tqiXNEpVIJDVI75Dz1vYujTugmRdVh2LFNn89v1autCA/NhiMmO6yGtqGxz1ertofDUD8b6tjEZ4
aACx7YnOMl7VHBTVDaMBSQUeKhX9/sl6Nno8EVbDmHFLasf4QxwkPlw1kuwv0Oy9KDWVRZFdhMYh
AWiZQKSKd+vanNMx7QRbTbMF/mqDLS7eULsSjc/dmrX6CSZk8dAXcv2aaFX4Ks3SXNnmIEDNXPW1
1K5yWK9nU53Cg5VKtOSpkZru8D8fcKWLqCgABCM7lAAOrKv5kCYDff5jWTbPklyF6Ajl8KGfsSV3
JpqtgoVmMrJuI4eAUGyyO22cMnz7ilF9Ag0YX6dMzpECt8pQk9WDmlWD431La9EIOsyDrvE8dg+S
FArPY5ghKFs7a59h7eyGlqngAlRQTe1mGR8H/aGGEfSm0dT1kSyphkEObsE3s46oRVatVxG182We
4pUIT51ujJI6pzasuPY0ZnFVxSr+MLOtDU2c5FcQ6Nl1nofwdRoyZYD7Sw034tzhcGxejlH4XYkw
4t+nxZc5Sc0z7i7VCyYS4ksTx8sjFDz9KkJ3RurIr6iZmj2NK1nIIRQFbC+21Bh5UhfaqkAwVcjU
003TV/Ol3TfpOtqLgEWoNbfjI/vPTZJC9V8I1NykmrGeGfEmyeMQj0FEapBVO+ZDCaeRzuNM7G0p
LOpXHUg1/a/CctZqKboW2RC9reiN/KldSF32zE3afhFdrW12JqrPzgoV2dtcItpekkrZSWuf+GpM
33WvYd3aYDRwjLCU9rsCLXFuxfTLpyUw8pzXGyejvAdJXXuLPKAlG4z2GsuaANQyFzmptS/WVqRK
4NSdFXkpPnOrnC96v8TnkIjmIwSG5+vZPFJMTMUgyZLsvMHHox2O5E/5gsHtbhX03JvyPkrtKG9H
orCoHRqnENsKdVJHXzFOU3z4EeFoNtH6Du8uUiBQZXSkm3J47qLOoPatsuFLSG8SsqMHYQYZ35tD
dg/FvTrKmrZsqfg5exBjuXqBRR3fx0Ms3/bF1B1bHR3TgqsKHrpZ/Vi1YYroJ5x6vDLWYQ8aT9jg
6t1ZS5Jhg09LJzwvaITqWnW9VqPcXIc1H061sZZ3TTbSFTZkehCxzuyLUJS8uUZVpomN/q5BVDro
cRQ+Kgs+cZGmZk6JEWrww57zDyIn+ect/vvyzVZlSZjhGipWuuwiPx5x61DrpDKWsqMqRfkTVkOU
N0lE6BTvh6bxe9zZASTp9qgrlNJLaXypaW30DUxIX7Q0waVO6Ec/pNHsGULEpZ5g6raCLt8XqZG+
iF2aHRXiZy8t63U/aw2KDKPmfGMVlfUXjVKqvlWQ/oxXTJ2EEhEpmUtSXiqB4PZhf4hXVFklyFTq
+jhQmHg2S5VVM6Fs+jmv6/AWb/ew7ZoZOvr3u7vdZ5DQzL7t3sfbU6ihgwcJqv8AOnF5J+d0Bqgz
/aDZnIrXmW3pPCo0GAAcl0TKwlrS4UnCY5cXusQFCtsHFfuaHM9aBsi6DZVuGzTDNnySbSDF25CS
tsHVbMOM/B0jjsxKdRy2YRgtDEgWsOHQSf10RiWIlec2cOskFs6LiBew0NNgmPTGlYRxWlMrz9QP
q5FZmOWaBZHmcBj7EoRCHVZuUyxnfe1FN6xpHEDjMWGyA8UPiEC016iPM6OjNNkPooFBy84ojyXr
PuUep9TzYyy+ZckxXd/hW2tYftHc3qR3qfKC+/Kurz9hEArzW8RuqveKTUeMXZyL+K5s38v5scG6
fC72cnWTzl8sE+t0GvypoGCrXi4vEo0rA9Z7mO4kz9bI6Y9jCpsqqPz6VKabQ9D8TpKtjaC4WXiu
GA/61Lp9coNABREye+cwgqp0k9BOtWSfFd7GWJaPsCLvoi9Yh+P1ukMDiX9q4Y3rq5A/AxBUxWsG
OBqGflJ4ofXVlIPli8GQmZKbwfLM5QzLD0kf/t0bBLBJPNwiMWG2XOojZvzcixVt4JHdYYmr0dNq
lpurkUg/jloToIvyY1mOl2LEvnzSDmOjHFm73E1iFpWZDfkO4eedBlo/ptGDNnw0i61hqQibhR6m
ViYLTj9NYlCbcY/6MazdcuCeKKZ0EjaqXQpB0Sc4kQgHSk52mjztZEMgZaleinbFmsZCzLQsyGjL
+cXSxtOQr05HrNVHkYB5kOSZiXq2EKSmUP21ZEu1veoKB4pEVj7XaXoRS/lrvogOUc+HvFoJ7QcP
xVy7Q1s+NqQ656Y7TrQfFn11mOpBM1GCvkhDMJfVJVdbVrtEvFFEhHcsN/cQugNDLoO5uF9xEy+P
qvplHSBDLNNBUNAp6aktgQYZQDMglrdIcAKHP2nrVIKJkGNYCvLSuvjeaqzlJLC0Bs2rWST0P6aK
22M0cMH979oOeICby0WsZh83gVO6WvhxLO5UUjccFiGYpHywAQaAUiyN+3xAfguzAmd1473DVVJW
7cX8ohgPgCpk0s+mcqomb0y/VthxCdRsjZpZn0JbTuEi7tay5yCLDYdGp1AR3ZSwiqmaZUZL0xvt
3RLtp34uPK81gVmzOP1Q0uZxW1ceo0ysk73cvlLpDvM3rVSfoQZ6QrhZj1068TWCII6nW2EVRyO8
1/Djnkk1ZjJW1oeEruLe2DIYzThCbGp3DaqJGq1dRFt7BOH7NV6uWOnJz7Fs2hFqgjzCXijZY7m9
wxhhh6KvlJkpKYmP/nm13FlXUGX1u166wTjYHRrdNtoPIwJPc1YeF+lKL8qufW+TjV/4gTB7/UY2
DDdVG/qaXY6nTnZk+ZrL67luLsxAreuDynqzsqOc3IxltVOme1zskVhLgZzemUV2UsTcGTDNSxXY
HCgbYnm0gfxDVHNXzSEQUVEKalg2KEnrKRMsARcniL2CKcxo0OEn46MheS3R59p0rqE81/lF1Qpf
HD77teKHMFSqt4js/UrhtsJwc0KMCl+L6+1cs781yGePDJMIaEyy+YY2BxNDCy2nWTn/EkcPWnu1
ACql0kvb0m2jRDuh+Kzz1Y5z4t50j++D24+Ds67Zk9Ku+IO5ST07Uh7f4irmJijxPiKMFCJ6Ebc+
QikorQs2dlX+UKL4LOqgjbZwRdrFZv0skkKlYaBPSNkSkiO4nnS8Do2TMb8ClML0XdgvohmQ/8AN
KpiSaadOn2omgTnxanHfl40rx+9NSkOfi93ib6f0f5pg+RVz831r5ZynGrJpGrpOeP3z1krzQB0p
UpUf5ypkIKXtBDHSNBlIeENTVU+qcqkpFfTlTasuBYghQxzfQIJYxDMzJw+lOPeYsh7QVBJcVGFu
bO1b3Dx4ipYvfA8K6FcqoakTKRhyj4Fbp6dHsViYd9j2UNiXqpses4OgLzv1EE8iHpe4BRBdpaBr
Rli4lYW5Vk2fkpNF6S1r9FNdJIyRLSqOEdxNvZcYcBUGSj/xcljEuzo/Jl2yN5OQIwjcZSX7ZlRf
qtqtFDcbsY3KVgfsqeEMbBIHmi02LAAO5mMYhDRK7aCCB0qxeKMcB3mNR3u3Yv+iQ+7eyTgjXcSs
Lby1fjCsZReRLxfPQjGcdZRldKAoL2l7K0wY7MXtTgVcS8HakcDPF3fRUhw53H6TSTkqT7kcUbon
x6zVg5txSrRoJIsfBopFzTGbjAuyHVcpgbR3ozP0LUpKRQiEfN3rFsWbsXzseToG7XZuvxzMkDJD
97EmbMfCFdfQIu73lRbelsYjJx48aSRXXuFAjDqCtzYoRJyfmv64msa9RGdIviq7Me52evpQYas5
ruFbXNVHBV1986mvT8bS2ZlFIyoMU5iu4l/kOX8pljMW6aMhq6FIhkWX078rH66i1uat1ozH1JgI
HVbcjOqcROPwRiy0njPosv5azok7dVHNjk+hQa5a0YtqAsDv8fO/lL76v2mU/7FJ7b/736otN9T9
f2Acbhk0i22qz39eyr7HB/E9G35nJv6bk7xXy9BTvr4dyo/36ses1x8v93vWi954KjQkHv/oV/s9
66VsnuMgDFUZR8Lvify/V69l7W80uouGJWr8RCcd9UfSix8BXGKkyeS7dFPS/6XqNaXin84ZRP/U
pkx6MrYM/A/nC2IS1UjGVDmn++TYHLoLGtJA2dUwInbmWT5s/1Uv5kV3DVSgHl5MwXKQ7mltlW7C
2+QyeqFbnlE4BqE7e5DZbzg/HWS7dbpDesre8/22WVo79r56j7bkmLqRM3u6je+UnTmyo7v6AV65
OwaqPfD17Mh+7WR34UEGEDYfY3uxm6A5dq5qQwQ7AsjZCwH7pYMcM2j39PF7oq8eGj/zU2dxBa8K
9EN9Hx0UR3KyS+cn8244S069r73aIz1+iS4jDbKe4vQBXPfzJm/GW++UnTFSuMgH40b3m8tyjh19
rzrrIb8k+zGovSKg68mjrywYDuahug2vwiW/zw7WpToXQbPRxNzElvicaJ5d4az5hg24CiKFsSvO
8Q0GHiESWsKex/BKymY3fwFBtgcr4Ka8rOJ1u297t3NC7wGIvS35upO4sht+6jb31asD/ftlqK4U
8ApO49McFeBmve88V7ziWHzAUc+nLmpjlxwMfunEHjza/eoqfnscHMlvA/21PSIF9hRbd5RDdjLc
yTP8bC/507UMRv5quituY2/1rdsh2XV7wG+3k2PYmV8cSEBkPg15dukvzmjDbt6lh/iQHkxP+ZQO
2ZUW7q/WG5ES19E57W54sCN7cggr7dHVDt1p8vSbaq964Q7rYL8ORK9w4mA4gde+WU6L0ziiJzpE
NLvG0W/SO/FUfKxPBFPEGxE5HnnXEFRdRKd1tYtysc7dPruvH7GX2M+fotfb2t5wCl4kucbH0ZeD
1NfgwvWu5GZeelbPmpP7IXAC3FnUXXJvXI19y7uR0PWxufTW7FoeEgcFo5844rMa1Aeao57RRznI
+7lY0+2/Jny9OGKg3hVHZT8EbFyLZJsX9U66MhL90E283G2YJyLf+xiO+aN0TTiRAYvepbdwVHyO
2PpB9QUvucnu03N6kg/5ST9XR/MuPRvMgPaU7uNDecAA9/jDivUP0iOIcf7JVP8lLzJVGEDpVSOd
F3tywSLMXu/gt2t3wbAzdjXX0Dqfn3S0eQazMt/X+9VRXYgodu8ID+icd51bvJPitHObuN7pPdyZ
bNHOdk/4TnvDbrLJW7oYiieB5LR7ZpiXBVJg9Lv0a+IaLqPIjp3GxgfcMzwO9zxvhVHeH9XoUPiZ
Db7CxtfERmXjz0F1qx0Bo7jgT/3IT/wEO+JdbhxgInff1i/F4xj0R7TojxDF5yDxlxvsvxn95KDH
451gG7bwBMSc7/VB+Bp7+j4/qvvMDp3q0XyNzvJeukTJyWQsnfUbBuQ+2ssP6512R6euNx6Mc2EE
0X48RCcccS+h13nqjeYr1dXkt8NdZKc76Tz7AMoZ3vM2H7zRxouR73+SjLffX/PdV6CDLgKSHbG/
07nioXeU3cdnyt9PDnOS3w1t4HH2ssPiF7xgt9cO0wnLYj9lYTUv+N0AM9S8EULNTnImlxOfnXgl
9gaBxXgUjtEzI86p7Xd9J+4Te7UhUnJxH6zhJ9XnoZyFY3nC9tsZXDg27nC0rrmt8T+McbzeM13z
TjV2uQ9gkqEn+5pDKsEB/+piBG7TXroXbpbD9r75efkS3ehYN5c7NAh26lZe7DIF9k1QuapPSOfO
TrarbZD9l95OHKQabutMtmpLx8wVbWWXeJk37aZdC5xxYKvpXOzYdsPuM2JHGB1W/d3slHvNgXNJ
j+w+5beaQLxrghSuivEaOS3DL3lpeXXqjXuBHUhgGKd8NEgvTnhn7AHh7GRfCGpeJD7Uj5Ez2P/x
NCIq+znP+OeW+UtKbjIwslKoWJ8bVz+vbGVQRnxh1ztNUNARwDPB7dFrHdPmE3ArMS44xTwJuiK4
ORPfFZx7qCDe4Gp8icHp7gmbHG9xi91HaWOJvat2sR36I3fScDhzH5ZgOA5MQzQm3jZlOVY5s/Nm
+ro/emzN8DVTD00su2Lntl4+7bZhs22S/MBBXmIjvXJH/lr3OWPuzUPIQtV6Jkt56IKq34lvwyHf
by/YBTpjTLSLy+w1fBWzaDZux7/BbQFR+MA7dxD7v38je9/GcxcghuX/AEz22R19qfsGeheeVK7M
26T7yZ75sNuLN660TxksvfPbB0kJFOgUYjGIHdPJnZVRyUHUV8/oqG2c/J4GPp3M8NH5MAytCzeN
TVzxWL345MwNr3pPH3h97qu8A0nu6q7o9x5lEVdyCjfhn24TVRx4PW43Y0q45o90BLsNl7R88ljs
2mECfgEKGd2H0S5+7I4NY4e0gANRxkatYuv7gucMGYq1c/ZKHqfFMLW8mDkLahTJik+FiFiFge5g
uOssTJzF3sin28+2ewYaiIcZeXRdB7S0sTEi9GEiAJVkNjLp9jRaedtQrlyLv5Ocijcp+QwFlMkT
3qVO6IT77eNsoVLvDUcc1jz+iDcKfW4QvyHstqGHJoybV+7XF5yPDwu3AzNrz+TZE0/4oV+f4n13
aLaB6ui+cLM9acNZAmRBDFjTjbzWz93Wvod1yWdYGHCl/UnSaIeVwC5mVciYs9u9oEWai6ar+ftN
xvCSoA67PvYBkYgG5MHKgOVyAvnY+3qgBz27Mt5mrhUIR9ago3Cdgi5A6ONt76US5W1zJHJSN/4+
MCW2iokLTe3ab3Vb2MOg5t1k12DmbUOiPLE2Bfk2klldcLh0YxaP0G39nltM3GFTsrQ7d31ZX+L9
dkp1YniuFfZ9rEEGW73B+FZ9/JVzRp7Irtx8QYW9bz1agfhO7GP1zCzeRipKSx++rYf4wQtCezpa
e0B3/jYden4FXdgOjye2A/h/TkyoyxJtC0G877+qLMPWaVurcn/glsoM6e2j4rfilNxR5Am8hcGo
krmXZPlc5qIr3pqP0616YU3jWReOdC6c7X7XXAy5uYDw1+HVdpmDDwSrXmgTI3n4O+1KP9/uh53w
O+jnmJAs9f7Ec5kuEn+9LfwKf1PvB2ZCyFqkcFUjGwXzgjBa9M2z9lVn+oq3i2+yxVAldup3rDxY
1ir+ZnCrJ0YAUT8mrCw85L54NiKTcHtna2d4Mk8q3xO/2oRtAQl4p/bwiLdBBrEQmK7lVA7BnJ1z
k3uPG+uIB+X72iZ+H+GzJ7FibTvPNlsXvIS+rzKlz0y1FeLPmo9OmRmbWgaJwKqJXsYed6FD9tPF
qyDmNhLubLselzKeYmILzC13+NPdxR/VZbvVzQFrAzvnNrB68vPatQjJTT99CAmx65vCbwhUYkdh
feIUflz1c3lT3C7f5mALFHoim4RwpQ1YOf43e2e2IzeSZulXacz1MMF9uWlgSPoae0aElNINEdq4
7zuffj4LZVWFe3i6j3LQjW6gq1BVWQpJRhrN/v2cw1UPNgq/zbl1cne4IitZZdzj9Cbc0/JP1nRh
/HJfrKEw2tNz22TzNTzS0R0TjzftTfsdJKQ7r50NPJEeQRAl6WdahJt4y7OsqQZ5jMetOWBu5I+b
2pvcGAblwc1cZnSJuqs1uGQiKIJb4pyElCJ2c68hKhJhl0R+UnuR+PcaPdRvkheSMzhetRJxC/pM
frGeb/rb6dr0kjW8hJAdOxsU7v2J6r3b8terK+hYV8FOCzznttpqG3TUCNlTT95VV8Zt8ETxuOMf
5EfruTafKXOb1wRiq4ixJDff2KQSxobqLFmAG7MtcJ2uzKcBY7LrrlBEf2Z/OSiUN+4QydkUV+r9
KCFZ4sbP+k4lgtM+69/sJ/0+3rA9/N7kMeRxzE/xd+jFrsz7fAOZzDpH45r6MS1+L3ygIb2i5LPB
RRJmijhUWVxjFW6kVc17omTihfxyQL6Ue5lLJ9uHzbrb0txwjQ2/4NZe694Tm74AtC/dDiXx6/g6
RKvM69faZlzT0uD7t9mLXm9R+ox3zmfDcCP+2B/qY0DfinPCP5RP/GZiPvF5oQNc64RhMHFykm32
sNyJPMx5/W4OfyEDiS/6dCV9JjzlAErtdbBtfdsNn6jcqruYsZNNtC49VK8/UXL1v6Lv4wZfR39c
T6sXKowYhca1XZubyDNanrXSXdM1OV2tX3F2O/7f7IswlGFNV3+NGpmoZAnmH3NICsm5SC9pm2zU
NTyF/Oosiuo/WsxqV3t0+caYx1G/5rt416yi28VYTz/mdbMKWE5EtxBFT6RfNStk/P0q19ZmJZ7C
dZgf3EoP6tpcQ2nMY3TEyUnrht+y37PbOdzo6xLnJsI6giDMWsCZrrYkojfWitOOWQ/XySr3GVpk
LXmt8Hso3m/wOXw4zq730nkajpaH98SlQaCI/4gPkBCFimBbHO5lv3jPP5KNiGfFdokUpHNJoVlk
xkVXnvxRwkaZ7rCHFsBtcNnioTAoLvrsvNPsJhgkonMSAaR8+d+RLevwixb2H3oSImkR1UlXiYdT
IxlFLA1Wc3xqSiTFe7DppKEbyu88LAV4HqTyAoy8CAfh1iTUTVb2un4qMf7OLttANf5KRQ7xDb8T
9+tNdwYvoG+dPefoqd6xXzglJnA/LGtorTHKNr43WQ0bewso2sWRbkT9pdtEwgyvxC6TAmCUCQuu
B6r6P1oiRmldsVCyGvEtBC4uf4AHJpBaRzt5H98mOxFjMw0br1WXDET3J16G7seq+k6qjYcR6aJE
VHE+/mb88y/SWPHrbypW9FDjfC4r5YYglUgzh1OBwhJ+ffWNOGUF0+yMDyloAOHJLRY2cLIDtSAq
R9g0lKAIn1BZJj4TYe7ih9vsXsRb0w5pcSoc4NbxCgq1JCJTd7kLnoOb4Ka5du6anboadjCiUOFw
iFhbjxoTQfW4N6gZtR+yp3kVbrtdQLyHRCkWG/SEKNRs8317k62HK+hM+Q8T/8Jp3HRX6BFjEfu1
/TiItI0nHD5OHyf33sIJ5Zv2mVbbXXuTPLbfhRtQnoR/yynepCtjq7glLqB9sK4m9+vA5QaO+Gqq
HJfeNq4fO4+30znOkW9sAVYs/BgICCYYcgEv8SPmoYkzhV9BNPdKwhrS5dsDASXwpX7kVx1GO1kX
bB6FJYp0wqUsJJYjISrre1ROvHlN55w8oxVB61o4JQbQ1qOPmeD3iBgteJjWIroxKDQQNbvqh8UX
sYEo36mrat1iyMRG4Es30sZcl/7y+jrojBAU1pgpvkiLG9HxzuVu2RfaQ2ty3d2SUtaARUd2j0ga
Sz4hsr7pKRABSXnk1TEDQBVWwwfpYeGiaatppe1pHe4MvPawxTFvZuwlbddNQp4Vr1EywvlPxD/N
WsSRkHgRIYoYm2yBd6BZ4BndnXNf3cgfkwe6XrFMqJfcjFxvYUTgRwo9LycIQ4sZsQKOYOOLM4lO
uN+Qal0xcLV+Bmnh9bvGBauAjcgeJtOL9o0wIFuR2pJcc2dHviOBucsFvBMhYk/8I0I8bVWjaQAU
dp+toBPzRGA4sXH9DteKLamwGiKkqwjLqOQQ1FXatUhKkHLFpArLhR27Dr5mt+E9XAXYJFFyALOM
pcqIZ8/fVubS/+K2Muz59rYyMmKkWWRbN8F35U7fOzQ7iZOJ957l35dHM3Xh+lwvvghkbUyjCC2V
dXEPXJEqc/fJ2MWPxn15RVXtYfkKT8nd+APYxlrb4uNX9h4+wHV0F1A/FtFDcA8T1SPtsitlo+2X
HyX1TRg+vWWlUuWc1/HOJDDsrkmgCWNIjXcDITFJ3LrZzncZsYZ531xZz8ue+p7f7nCaq3RfckTi
6/y6JcW8+YRzxPT78m2KwVtWq4Kii3qvfur2+TVeiIBWxZcF654iZ01pwty2O+fBDv3xK1zy9a5e
I4Ny5dxlO+w7VpzyOZU37U69ba+sHan3SiT4ycb5ORb1n9bWEQv9FyMf+DkbdZZ8wAeLUQIzfHpJ
v7dRnL8ctmjEbBV//s8Wjab8ZtOCcxzGiW2H+eN/DiaLnwAwVGV6JGK+mJLPny0azfoNuI2FNBZQ
VwE+hEDtz7lk8SON8S2Ey2TGk/kLfwVgeNQitGjOGLoYTbZlCwgk2lqHNwkWgqWUjAw17vxHoj9P
cgOHaOsDiURRsliVTegx2+tZGSaFIkfBWNWFS3x4h98/wdFcNOOZqeY0PAHSEHRMIdmBbbUEpDPe
zDsDUJsNp0z/OTc7T0iAONK31wf4pSP8l+QYb4/nv///9C//Cx50Vcw4/nVb8rmIu+/f/u3/NC9f
/o3xU3Tdvrdvz/nrH/95xg3k12x4KmzOkGDw0/iGP9uQhvIbHBaqbtFSPALRquZvssnkPRqvAI0A
pPA0f55xVf3NFHJxtg701YCQw/mVM87f82bY0eIaWUz5K6ZsmD+H/A+PuOmAJsnUBCVxeIDXqe4U
uzgozAvn+LDV+XMV5j4cVEwAFgFEOFzF1sZYq5qeCR+67p5UjtpnCZLDbYR+4bViWczZDCaVsS5i
SmGEJ/TNtznRgBFtln9NdL4ur4PaElh0Zk7oBh8uny2gKAJz1v1Rk+WVBMeTVymR5msNKfb5pQ7J
G/+xFDaOZVSUKI+WglQjUlVpgvGndtZ6vjyNZmZ4eVIi6my1MTRfBZVkNf50ftkTn5H9NXSLj8g/
aMKOvInQm6HBTuUSbxhB25AHDklEANLw/CpH2DBxWDCGfEXMsmmYztHLUYM3FxRFDV+WovgaZoXi
s8S6LmwO+jUESv3X8+u9noujD8d9gTwGPnvRLRe7/ea1EHsolX60UCLoBsi8jS7fSYmB1u0SMIvh
d5kU9J6Z5ta6hxrvx7jkn2O5LNZVoVTPF55FbOH7Z4F7RjEB8oJjOnyWNp6hxYlC3c8HxsahTvZh
n4OghV5ZgDCTBmMU5PZMbfPMUOcj0xqX5mc0UmHXkOE2Of84J440O/Ovp8Fxvt0ZO0eg3NElDSVQ
NYduvX2Rg1Dey2ULW8v5pU6cLQP0kIN2JCSCXN/DpTo97aDDhlp01EBOTHX6iHCDeqFHevJ92BVQ
SphE83Uo+82XzqxZ6YtC5UtzU/egojRvspJomy5BdeEUX1rq6FBBCW5PJoJLvmyhPBgilOtaKE4w
H52u/sbOQZgIdxe3BYzV4c5pcrjoLRbJr6a2WZWWXF+NGiTu51d5/z5MyHE7sGvEPYYpfv5m69Jk
6PTKspnnCjR5V+TLvGN2PN8xnd7+jaVgfjJggWTOX9HEUXmzVMRnQo/aqnwotbsPeRJKyPjm6ocQ
wrqf5F3EDKfRmO9PnY1r03U8k2aLYO9wqa4vk7px5MqfRwugewmW0cya6cIXOmzMC3PNpwFGrr66
BnzD4Sqz6UxonCkV5RRV+W62WnINgaTjyWYrA3w1lS8JUmjbX/1gh4sKS/NmF/vJqnMLVDOKCYr9
wZYYsDATmZ69kjnmhcP+fhvFp1Igd8A9qK9hydu1yrqedKMxGUAZIb5DD4aJUr0Lrs+/0XvHAPqD
MJnT5+AWXrWh3ryRpthZHgxG6xcIh2+1lrl52Kt0RnZztlGRLnFvn/hshgL83oYNFYzs8eEwssmK
tEahbNfWquBoKkdkXKbqCmXseV8nZo+ACMXi82/5/qJxh3WxicyMaeox74dVRqHmQODrpw48HmbR
5PusbDr05JTmArn4iQ1lPtbhYIJGltXjzCOCNXQKp4EXlPvhrjSa/lFeYtsvq4lsNnLgVTz/bidc
LV7WINIkbgGoaxxZRfTawcAJ8b1UTujktx1DZKpZw8WVjZrlBnGtJq5ZNsZLZekpDY6u7x4cZST/
cGp7uGBoxGqHzpbglj3GpFlM6VlHlhOEWIo2d0f5KtMgOZy6TClWSteB4oiKsP69TWaUqubJVBYv
SZREv7AdJw4YdpnDbDoikDOO7MJQtCq6wKzfO12w1goJ9MbYwoLSKi994kS7uh+7C+/87niZpAGw
Cgi7J6umyJLfXtUR9fWl61q4a5QiWbUDhay0tCVq/sX3X/3YLCUI+cT8JabhWPKv6rTQNlt4BsZC
aTI/t9RgY8sQhjQgcEDj1aO+mcsgAV/R6pYHdQu0dLDKQZA11rF//mlOvLcGJRBJviAdtEWqc/De
RYb8gSpR/s8bSm+SVf9uwNX2VBtlcsGpvLtWQjibhIfESRzzY2nPpbBRWDcAllZgNVdNnFiAHsLp
OYiCaR3Ovf3H+Vd7Z31ZT8Wr6IwbEzG/wp7f2EVTGhKrCbAYTeQ4X9NpUdZO10i786u87tDBbWEZ
DWQ3Y8xQRQPaPtzBBCBxvBgjr1WlwZXSOim9hLTM/E6KVWU/600DJ1DfugkQ//Vch8nKSie0tCq7
u8+lNGT+pw/168Xu4tX5Zzu1A4ZO6AjonFT2eOLfBPsmmYXGRQY8ux80bVovZRZdiB7FCx5tAIZZ
hEAsASJdHLE3+xz3gRRmxgK+NY0RLBPyTdcAt6CTqepe3WiSnNy0mFQmuAM422IHKcTz73lMCkXV
CaQgk398B2G2nSOLEdaw/pXB0DLtktIHt0zGRQOBlIM896rPaqr6WcT8Q2hP1jNn1Llvx556atrS
EloaZVvJRnLBLZ/cFoM5Y1D8BKHHFiVUS9WCSpubFZRxtdLRlGWqcpQ7GpNllG61ElmxIGgZuyg6
ZwVEVAouGLV3hpRtMXHV5KWU5cBOHn6ZJrMNCFvE0UwUoZNTqq6ZItLX27LzAzzGxBldlAvXXHm/
KohH2aDSoGkUxlXx8zfnweyhhArLjKIwoB4d1cUSleNA8guJRqgmeYpu7jQz9KYIbA5jegVKX9a3
oXX8doQpK+y8PFwu8IadeCaTEidlREpB5NFHUV/kKFMkNyb9TZDq1+nYUn6ulPp+0QkhpGRp7qzZ
uiRr/97gcSQdXSGWUGB1OQ5ZZjh9etuExbdoEUmef6TMdE9VvsK15b/qMk0suGYowJ9MU8fYHe55
PupFby8AXQD0Ng9anlDwLwpoSEBZIJIZ29eLhkzV+Wv3/oSLRamSUfLAf7wy9rz50MifBQVUrLOP
5E2HZkOR7MOlbbfZXEEVlAvq1ABCOhpITj/fdiqgoPMP8N55sS58tKAMSFzN4wpFWEF/38G24MtN
jzInmTLQ5LL9NMJNd2Gp96YUDQAiEpVPyQ4fF9GqpBLxGLKRU2YE3/IiiD8UvfbpV99Hl6HrNbl+
kPLYx6Iv1dhD0YBSHdQLffMIJqtaSWWkfYVm6VJd4f3ZZCnBGgzXjiwT5R0emHGOmkmJktlX+oaJ
pVavFIitYmx2m2leFM+O/cvOSHhIWYa6D18BVP1oRd6r7OVu9gO45rdaU4O4Hgfjgsl7/53EKq/p
lg6honHkjEYZRgGtyrjoUgqULzFqb0nydH3+Q51chfjYMRVKUuqxivLSQwo+IY7lZwqxS94iKtUn
4XThzJ34RuCjLPAwUPPB9Sh+/uZ+pb08UF2zCRTVCYXfsmYoUwrq33U9inwFBoQLe/f+OumKTT2a
CiNk0ap+1HGZ0j4Bost6uR1Ley2RoL9t9KwAzjFNl9zjqZezdTQ4BO2lAX/Y4cu1WUfVuRX0XLBg
+EkkbxI5/CHLiLzrCNT/8vciryKTEJZK+KbDxZTQbsx6thlZbmqHnKnTvS6q++35VU7sn7hLEDGo
0GQbx5yYZT9QopQMiNb08HseQAdogOXtMEmbv7MQSZpgy8JWHB1yqW8aTak05pj6GhaKsWC4lnLX
NRTDv26ROA1gtYQfNykRHm6cZOdDbAdQesqOUt1rpaGtJEuqHqdquiQ0pR7SEFEOMkVt+19rHQVx
ix7BzG+RdteVFV4PTZU1nmYtMUiDQgketK4dzHUuKUrrDbDZA+cmIe82dWER+GlzWzqeFWgAOjuj
hGhoHtWuQ9JiQFNvKpqpeBqlovreGIPKCFOazyBnljK9NKjzWm45DId1DbZMrg9UI1BPHm9ZEyUR
eiLM0swhQoUREhUIY3R/zAhqrQwnd1ZWEEhQ8uiLdK22cbCdLb36G0dRbCb9WdC+rzC/t6ajn0lo
Z7WBYlhX6k2oEudWstlvKB8ZF5Y6cZFFnEekgwSN4Ow4PCJzV5UAAcfBr7M6RYdY0wNvRuv4ulHz
EdInDTD6+eN/ckVaCgYpK3jA47qhAS+UPqQdA8GUTXaxZvbbxhFiJWEfKDdaWkUXWlgnzD1wCFhs
ZIIk+nXH5mNp6ZarMxKT0Moj1sggYKial/j4TryW4Pvlk70GAceCa12mB/MAZTt83ghwJGPW7+s0
abaLHDd3Urtc4kY9dVIx+DZM0VRg2c2jk5onamKqZTdBQj+CN5trJlBDtYAxISmf5jqTXnJtTAB4
0EJ8AAbufLF7gqALtvnUvSeGo3iJJ6DsZBwFBmGISI0WzhN0WJ2C/FAK/oaaOrNLeoSoi55Fd1ph
I4oJk4QHootZx2SSvVFadIq26Odmao5SrTXr7mKXcIiMLTNxA0xcWcBVhLuBPtViq/0F93zC3It+
lExWgfaC8fpeb9zzTP4ip6U0+hV0WrJbmNK0RUNFuS+Kcfx6/sifOoGceK40pHSQvh3ZRmcMJVnO
c/YoamCbLasaiVojXP+NVbjM0DDaqGAdu0mU0exFrQowBkoVbOFTLvdwikb++VVOJIjUC3Roo0nF
APoeq7DNBbh/QhAGU/PQ/DZmNZNG+RI5K0QjTGcn56HTeyqF3Wd4Z+HFxdrKt0MLQ4ujmT/k0cq3
BhHJerbS8N7QB8CSM1WOLYw5w4fzz/o+b+RRCfeJUZjINI5TnCk29Ckr2XeKHMturuL8Gi4O5t6W
INiMmdq6vVLpX84vevJgWTReofWVTYDyhxa1dlRjKJ1y8vMu/dj0NqBDuR7d0Fn+JGn/f+/ziJL6
m5WESXpzhFsqnIlcslKBiIxfzEl2Ey3ZeKEScvp90DOhba3Z5rFH7DszDCjFTczOCBqSsJdzN+4W
bqbqJOkFc3LyptgAxGXOLy3TI3eUpEFfSyNGLR1TZT2XcuU2rVxdeKVTq4i6qWVyHSn+HUWvtTXh
MIx28vVx7FfKDH1SWk3zBUd3auPernLkd1JFbmtFg5IkJ4977EsDFMtUzh/0KhjnC/v2vgfBWYAg
Hlcums30kw7Pwqjos5yE3cgx6Ec/1G0kSKSiHfdDmNsfx8ZR9pNmo+RVydmzmhrSdQCTx5Wez7Z5
yUIIz3MUQ1HO0zn/EOHqptDVe3suYSrTHElvR39WoXIaGYFe5XL0cVKsBunE4gcEXn7Rx6A5unZx
zSkO1zPCEeev4clvTLEIJjICbebKDh8i6YNInpYJMKtTV6jRKB2SMW1+wYscz7mJsJdLiCMRwRpV
8aN9tyrdLq2SLW+hWrxa8jB9SIldb/G1re2rgdnt4za0Vglkel8kG97nAKrRP1RKei+w8yqX4vBT
h+7t8xxFBXqVWqM+jXBuBfbi9g0bQD+DMWSV6dVf32EdQSUG/UiZoDs93OE0JSyhFYIjmDUGmgMd
FFmF+vn5VcQtOT5MjHqJmiTZpnFMAd/0I8omYwTYgpgd9NmSw0s6it7Tgy6neeHD41ldy3NLpUpD
Jzn9G+eIPo9KFVioOMhHt5iebWgtoTH6ZeTk+3pIGFdO8+b38295og/BTWHMiliKfyEedbiZah2l
fWdT9Gi0OXpBpThkEnvppad5cACWl1PLuHwytLfw/ERfjdSZIvAuDMfslk6RPo5qi5DKFEg0duMc
kZ4Lu3DKk7KnYqIAQhAG0Q4fr05reUoH+H5GhA22eSjPqBTCgLfYdr41S4R1dD03ns5virATx59e
xJWI0+lkC8edxDDsYzXNsWlzmQGMjdr7XioTD+WDT0onXYgVTtkLi52nDUFU/Y5aRC17c5JnrgsN
YyacaxvIGSyAf8PzMK9oaxT1YTrTxPV947IHJTUsmNPgTZrMVYhuy/3SDc3j+X07dWUsUxW9M9rt
jn70sWJ9zgix6Q9kltZ+CDpHuc3tpd0XUtN9DiTdWSWBhsiWjFLP+ZVPfTGLKQa0TdA7JfQ6fD0a
dENSMiPkayGoAkReo31dSUq0ys0UCalcztPn8yue/Gw0kAR7JpNWxpG9q0u1H3gioKmj4/gQpcKR
MsTJ+vwqp6wqb8QknUG56x3hURw1qj3GCtCQIFdukYh09rRiup3cpdOFm3bq4zE9zRw2wxliwPRw
C7NGNyVDScG1hdp4C4uTDpN7B31fE8LmymffhVI8/oEmiPY3tpKSqyzKorhNXXzcN2cT0t+WDqlE
vKJN8Ye4rDQvzwv9Qi/n1AejpkE9ikzIIvk8XGXJEjMeMg1Dh/KqnztjDtRELZ2/Y7dtwU8FCzef
zTk6ihVOuDAr8tLFmYDOjQ78tnNV++cPxim7+KqjQ9qvsGlHe1aHnMhGn6C80IPxpo+DDAxvr1B5
lZ3G9Js5ByEvZ+OFGZeTyT+ixkz/439p/R+dkqro4DpWiC3h2ZWB3RS1dR90c/uMcTS3UPAOQoAd
/G+ZDIjIRMV9ttSfz7/7yZgTpSomCkmx0Gk5CgD0RYG3EQZr5jsCdZ0pDmpzply9JG0Av8lS6N9k
ddE+kSe0DP23QNbDpDPuwyxZ/kYo8vZJjixeUpgm7KoLAb1Z9Vfw6aooxzX1hVb5iaPLzDi+gZoB
pf3jUMCoOj2EtpvwGjUWuJ9DDWXjKauUC1/3xDrErETP1POJCo4bv1WuqFXeduiKR21+PSXlsGno
7lzYsxNHlyYvhFxivI3W2JErKuSibgwtgg/ClhqMpjl/zfO0QFWlH2kChkYEDVYdbs4fGofrfeTT
Oa465TiVJennHl7/RI1q2BczqGHqSH3oUytaoxgyealaqF4fzCjdCN50OYjgA0kRjbjw1icsOWMy
VB0ZahcjQ0dv3UQN+r1hqPiOAk82urzSyiqa+dEapR/n3/TkShTFCBnpAHFgDt/UdpQlzNBu9cfW
nq9gYa1XS1pLj7LWXfIZJw4MkzKoE4hmrs3U4uFS8ZhUYxDbgEAZL3Mny4RGp4yCC7buhGcSeCIG
LKCaZvDz6NPZjRE0DcJlflhbTDI5Zht9DBO7BwFWSHB8z2kX3UI63urrsCjS4oJjPBUiH6wvjtYb
/2SmLSLPTqz6QVM3P+S87+8GXQUyGTvB4JW5Xmy0fsxXumS1QAbsCXg6wjAf1Fi6sgPI3mO79kI9
bL+e/9Andx/eOzHXKEzh0XONxbAkJUVaPyqhfJqnOfOt2VQvvP7PMZjDq0PczSQKeQgtc1Khw/eX
rX50pDaEPRZVARhZ56X+Y9HgLFaWT9oMOjuzm3RjDDb9sWKqo6fSqkrE0pTIYQq4D4rbUKKh4nVl
ADdlsyid8QSZpxTeYY2Km6lfwpGMcdDBjtehLe/r3Ingd7AnBFtDTU2ga2gaK/TNMIyrdZnWzudg
qqD3zJugNNxOmo2rNIimeQvb90xS37VqeI1ihBBkdvDFKDPNMP7nqIwDjA+YqGKnQmAtcTMxQCIn
pNO+ooYtMy6tYkJHbbfOShkzRFCVQs+g4JiD8Ho2quV5LJeEqlqxsP5k15CV2YM+hqhXNkG3T8e5
gtAJiIVQrkilgL+lRPtSHS3qZXKfQkg790Gu+rWTlp8a2OPVbWFocbFu0TQD+V4lhrVqBoZt3FZt
K3uTKTME3qVeChRKNGqQGY2JtUmQGc32dtO3MyrPgV0zeUi76qrVWsRBmd+B1GHQK/MxmIC3+PrU
wRBR2k4MzQeV8NQrW7Ton7UQsavn1G6XB9VA853a+LRoLnmXVK+jPqZiRFhowaARq/FH2EYtwEDa
UN+UtVT9YSA7C8uC1eyrmbF/d1TiqvSyMdIeC0oXKfPtcy3tpYF4yXXaftlWemAobhLO0KLSBrch
ugi1ZLjK1D4EHj+07e8tkmgdbKgp5eqwo6G8yXozTbw8CNAeM63GcXUESqdNG0/yRzXMk9ntjFS7
jcM5Qk0vwtbvKPwkmmd1aguDzBRl9XUNpAhyOsb6cz/QetClWsB8XRplS+Q7vVXKQkPAqreDLVf9
nWoV0oegGgYoz9MezLSgkb6y+8L8MnNiX0y7GO8apaiu7HxB54xwSHXJdGRznQ7J+CTrOTDeBFps
mNltEB7M2Ciw0YZl14Grn/Ip5oiH9q3ctQ4k1bETTp962+7gCppRaHDHrhsk/jvLEz8bZO3HVOgS
tEyylmwGqZF+IDY76i7QmmRcj3XBiZWLbP4dY5k5q6VY8o9GXmSSW4QUSzwKgtHnJKnsnRbH+fey
beL7UZmG5C4ILf1jGtcJ8rbMJanuGEWR7Nu6BjiytHMmdXOn02pvDNus3eWwvDZuZszxx2KQm5RJ
iTFAwU9dJLCNUCBnHtzhzTfDisoShbmiqFyo/4fPXRwhC1Z30ECvrCQ0PqIrPw4bBI4CVDvqXrtL
o8kxaHRO0TpinkZadZmztG6kz1zKocjzfqWnTiWvrMbKYKyQFucuDTPJhkefB4kNC16VjI+WQdw9
K98aUp1bVF2GL2EjS5KnjugzuIad6h9jpvnhKbeqBUB8lMSpPzGD0qyYlVLsnSOlnQzBsU1AVzgS
TCxtu8T3CCF3oYc+E/z6QwDUACbxqQDOn2TFDoEwHbaWqtBoRzU9pL6NqSLVkU21AydwmGTtQy8h
F+BPUdzrfi1DeOyPNoLVN6YqjQYqGY1jurYUNbBgOEMTunWrRY1P6lL8oY5y68DMm5fJZnYabqcq
RzZsUC0SKWg0mT2M4GrcZz5FeVAkcRF0DHY5WvEwTbbxKEVjra7rbGlymtzmCOVAlMajn/dtXbgB
M7gzBocKhcuUvvSgGGU6biazmZGRqQNz2edDWyio0tajw8xvb7QW9DHSJAVK+4UxuWKSHmRpRE3G
7WQtlrLnckptE7qoKVBprf1v6NghJmdKyh/auLil9uU8GpiiJ0NtJMpptdOuTCii90mdIWOtQJoC
v33tNbWlPs+RkvBjp22eURGrOFFZKRUXYsR3A6HQ0kMuyyioToGeAZqjHDFkuHEoJgfxPTN8ZLty
hpsCCGIaSMtLoWCmFg1kjEH6Da+Uen0iWV7JQK7r6Bibqm+fXz38fwCU9676Xjx2zffv3c1L9d+A
RlhEpX8N1XVfouYlLt6ic8Uf+BOcK/9GwZvKOnEnao7Es/8E58q/gdlFWRYZEIPUQucn/+AIBtEr
8LwOeCsSKOKlf4Fzjd+gDQZ4TjZLvk4V4lfAue8L89RQBB5OVFEUhQbgYbRkSIaWWNkMM2tk9zQb
pRrG/UxDaNK2rpdaynwtAVqYJhNsDZGzfFYj5DLlORhcTRv13Zt9u/8Zpb0VyHstnhwEbzwOtwqz
bfM/VOaOHqcqRolGCMRI1dL36Fv0DorffTetMiaPYCaPgxdJr4fIbbsh95Yqo0dcxTAEyQGUq+hi
fUbtQr+36+qLGTvM4emj9hjMRFpeWo36ByWfZU8KdemT1kCo7hKqK5bXpHomuxOi8h/UUO+91hqk
zWx1sYw+k4QHTzDvQpoicNAx0azHeTHgRgyS0WvNNNaZIKMwjnZYeWNIXaR7jWUN3zObVNhVZL2B
Bd0c5x+KZoUwb6Y5c0WDM5uf5wbnmjM7fil/e80yjjdSTDMxosUC9CMPN9LuqCBJqIL5tUXrLldX
6ojXmhxkPxE06aTgZsi/KZWyGbJhpbWfixyxnOj3ekByVw7XpfUYwKNnreMKVZNk2tVZ7/Y9giT8
cty2XpDGvq0gKqPbW72ULoxXv8sVOAZcAODptI0EIvTw6Zc67cowaXn6dIiRXmkhYEzjSwb0XabG
KqYJ0hDMOIXz40qewthVlEPRTnRdwABt8EmL4KGn+23ln8kdoF6s4/JSgiJqTgdfRoDUmX7BctOs
ocl3+G6h1rRJZQL80Yo6X1V6Ll+P+SxEsmJ5ejHURPtOaTwhMiT4etBzxtbcJpGjr1WZ59dGPJfX
GRM8kE3LyBeQNkjXMkMuHxPwAc/RnGnM/40pvnA2oKOyw0vAJVUkUMcvgDVDl5o5SooTRy+AIVmY
+kobH6k70YgBpmSkQ+QtaAK7TNuUa6ZToXEcAtgc5T5bx7PGnZMrvI9iTzujjeDGlKIMRQ9A651a
tVtkAFIAhAZsPIjHGmaLCnU3eLmQs8xxgjcKMyh3Iz5wY1by790yF3dpEhZ+b5B7nTdCogxw8H6M
ujDObpJGUhXFMB5+IGOQaPD0Y+0ng95s1Qatsxj4WajqPwj+wHEul+pyovx5vCKtQSTLYQ+Aq+Ho
uGepBK4jZ8WqaZhJQtSH7rTqpxL6Xa22Ov967+uRvB8DEXSoGIsCy3Nk8ss0lZtWJzIwZNPLOkMI
c8SWV+ix5Ce5BiPZnJdueS9vTUJPP54uVHxejfjR6+K6mPJRZY6RemybmDJpULcLaz+ka7hh8gRy
2T4Pdpm1BF7QGjBmzSpMlEVjuX1dO16p1Vgaw6q8rssQZkqX9loeaGSUFsLBWvdEoXFe6UnkeK+R
sBrphW+mBbyd6EK4hR3BsFyYQL/bukWVTTYQCnrQ7QQ1J7Cj93mR1m6EvPZqHJwQ6J9kPw1RD9km
alQE/yAZFgcbajANlbtdZ5fPnEnYLBsYMCcdve9MS66AEJYfYiZu90pZQchl8emmdJl+llf/J8r6
X6JU89dRljfD39G+DbLE7/8ZZGnoMHCYqbqJ+SUDkPA/gixN/Y0IC4kGhtd0geflbv2D5cf4zXRo
RvxZJkIu5p9Blvj7iD7EyBtRGNPHvyTE8NpmeHPgVS6S6JViTxRqX+/AxKWjDwrFfvgXh6UhGXXG
WqFtmoq8zM76R8Z1hwcpbZRrh4LDlxGvhIymrjRfpgSFbtdqWhXVdb16TpRpRM+ICYkXBlKrP9Dx
RI6n7hULPsakqxrPGuKoWBcIsunrN9t9//N53wZnR+6St7BotokODrPlhBZHdr+prLGUqbB7hjKD
zo0b+C7bxEBOTa+5iTBV58yMJZems08tS3qDOWbsnEGKox6OM4Gz0TJHYd52dkc98Hk1V5Xzu2Va
9hQ8bkbA5xdcwFFR+vVV366pHrqAaRolraIhjBI5BIJBZSDyECDSXKsXmkOq+JsOjwYtbvoXwLBp
UP1f9s6kN28dbdN/pdHrVkHzADR6Ib2Dh9hxnPlshJyTRCI1UBI1Ub++L6VQ/cVvjBjp9besk7Jp
UdTDZ7iH4DIW2gO2a1Yn3UyQpXPhKVxHD4K5SZ/KdrbejSbxbxvM+FCcnHoMoCx7TFf6hsMRQFB4
a1kKQ/DABts6V24gdiwyjZxFTOiOKtf5YgcNpnirRzpNFZqoh87TLr5/DgoOh98fEPDQvz4NfTL4
WUB8d+0svqife88IbEBrUHJnTNtbTXeQyVy27ND6hEHDevSDEme5vJ2i9Rg1ZOAHq+m3T8nWReK8
LAGS/Mvs3OV5uy2nwZmwQByLfv5GS4Uvxq/7+G3cgl1OwefnEKYnX020ADtrSZ0fzwkf0fmCO111
PVZdjsf2VLMnMSaw6AfvW7Xsm5YUy4acKTvpt55A1f/H/up9q8W+6X1lIKzWP97FYi0ISePchnqi
Hxd26nVejQJj2fjfDDgaHGmJH+oGjQlFe32d1p62krIOzrat36HCFUtWsohzLIE9b+k2Jt73qhMb
zbLGGWPyHwux4NnN/T7rvDlfD2uw+KhEQF7ilzdrC1dQDyuVGLIDOA74HiRPLJJc5wgIpeTlGm/M
D5VLa+2tSQBUF3I9Sqd155ullXnmhNsaHFvbdbu06Zv1YxtESjBLchuuz2J6pCPvvzOVN3/ug862
X5UOdt4PdpEsDsTOunkkGVPXuNya+QQHdtm+BlvTbEd8HQUSw1GyYlpbNX2RBoslUJqetXlUsdoA
N4QGhyWhx7w4h3XlBfgZS5pfZvSh19M+jKxsmgZnZpCvkWumB0j/rhAVrU7GoieapsY96Xbk9i2p
oVKhZ2WyXdCjAjMXLO/cfRrm2qJpzvwUxySMpsLNGOgBvqRO02+p3Yo103nhfoeFnSz0P2bvmxKI
FQBDdz1y0GqevgBqWD50jloQYhe86LroG/SRpbLRuyWVl5nleMlhned+uG14a2tGelGbY14yVzrT
g0aDc+fgZGpS/Se9B+lZ9Izpwj10h3sQX37E83YP7Uq7RPl4D/j5Hvr1fglA/h3f/q/GBFRA/YCx
cWIlxw4O4HEtbMGzJSVNVR/yaXwItZ2Q4YRV8g4fyO2lPP/HjO9JaEKva8cEgk7bYa2X47IF4bql
jNjKzY1et17zNZZmhjZFyaom8WqdBm4m1/3eTSjYJ6M+bDg3IwWC2HExP5rNXPVI2P0+xFzUHu6u
IQbkg5uUmpZL9aKs/a+NETriiUHr8fAx05QU9zb2JPixP/VolQ7G9GwbDnvJv/+G/07A/ifwhJ9e
xy9W8Ocv25f/QdtOdD9nYT9+6L/SMHCs/+lZURz+vzTM/xcEQoaiVNk76OnnNAyNOtIwiKBkYPDy
9lbGf8QWnX+RL1EoQPMDIx6gpvB//vcT3Le++N8/5y8/KDM/H2g6bYDJOMp7V80Dm//0dmr1GEZ5
V9DeCWpMNyYrau9nBkIJRWbuReuNlXttnRUd+v+w84qF/wSlZLga6D3Bsyx7D0NVNMru9OxWt0Gf
WObkLA26QYFH43+CQPhae4YCGAkRHGIAGqoD1UpzUNNqWa+1ravrvLYYZ5lWBPLcaix68y7EKnFk
ooSnUovFZ202rf6dvP33of2fXPe/O7TXePg+Oa77//3fxzX06LJCytn7TIQSoCT/Oa6+/y9Gx+Ac
eXF2BDuB7+I/VUPyL5q2fgA/AWQRP04a/B/dxOBfgLlhT4Pb+PeP/clxvcilPKY/u4YKFQMQMMSP
LnKpdpORkb3rHvFExy951q64LaV28qs1nj206JVCBMltC+wq05926JlM/yL9/bH0Dm1z8KamC/cD
VvUThKBl9igqP7eP/iTkwWqlebf4M24zs12+xFq9fEwaLcCiMNGDG0Uv4BK9OjfaCSqyhEO5NMtJ
a++rWAYkPOoi/Oj0Y3dfMjB8AX/57JoQNVAT3LHol42/nTW9KgaDDA2Nl0be2n+ja1t8tLrKuq/6
7jEcYv+FNffX9VPw2ZV+aLrsyGVamz6c1qfBJ5jGyNY+HWm/Q78jzUfJANGAlYB/sNZvG1xW3/z+
LT63IiUviHNiHqo/F3flYvQ21KWCJb70uJvbvbwNIxxp7d5bPtiWns5/vN7e2aRpRnSlj3Wxnq6l
jjenR/XeK27LucriuSzv8aIX18hYLtnvV3vmHQJlA2PqBvS40bx4up+DTrQQq4umc9Ujkrua145V
34lmstKwDa68uHz7+wUve9K8QICLTJTRmkGQ4bIONWYt4tqAOBVu+F7PMrlBKaF5YQ+fWyQE9AUv
Ck3W5JI1BqwUnRuNL+yWO+jw6gWrynSDUnT9+4f5dfeQbNulPOl+0I++ZCv1gBVsiHjmUCwDRrDh
AAX6tRcqtzhNFlovR0YZJdWY1M0avFAmXq69w8fjMAIg5aGgTC/76ZtzG9m0fTlsh3k2VjYX3fje
KWf7lGsHBIVo8W4AGPDHNAxWBRVEbOb65/VdnBdkQ/IICeWNfmabNyAg8xBDndgpttPvt/byFQKW
A2CG7BX4YIcHvehXjFY4qDIKtsMIamAHJ7RvoG72f4oP3uMlVD0AbcDMYO493cQotpbaCsA9NLFj
/qpkAo0mKErnJRryLy+LIp8x8y6wg4DWL5/Z3IddIVXOaB5Qy1dEWfCACpzmtR02023LTZIxYhiL
Fy6gX4G7u9YJWFnuUZoX4aXiZDzldaFlNR9CjEOh5MS0YTVa+K53pS2qeJkc8246295Lx+SX5/VD
pGARPUZLM9y/kaf76k9GW1aF6EUfecWrpfKKA+1efE7jdvaPha8E9DTjjA+/PzSXNy4ELES1IHCQ
VcR0UC6WjdpkXiBl2+iGDCY8+oO35VMqgSOtWd0qS/zpgI31AmDqDDjgfBNqnj5mo4bF7nPLPhRD
7xzqUKmrPKle4gNc3kBwnhAEYs5ANoTIoH/5VLPDNx3XuC8JMG+riHB8N+12tmxrPZar2F648X7Z
RdZDpozJcWSTNF1K5ViDr5Z1K+ODV4LOAJ6yFmlULkDfxMh18cIh/eVDZzVSQ3Rl9kQNLubTPZz8
tRkFo8WDjuzqehhjLCnKdXgBTf3cM4Vo1PMVMqdMLruunZBlYOFofaB0if5pIbL+40vd6rSmA/FC
ZH5+LbAFfHMQfC5FrcYVgcugDqPDbOeYnS5a3NEmFzfbvJoXDvyzm8cQivkubU9GvE83r4iqTYYb
mwfSCExa5WNzGDX6T6Pk/op2OQNyL265S0a5q4NkmWSF9Wg0q3dz28mbppDtC6/ouWP+8yoXzxI2
jKe8gGPXAIy6pflmHow3lYcNNU+GeGX9/vfB4hfgz/5d0Y8h2O6FBvDwp5s3WH4+E7+wIAnH5X3X
SfF2KZR3WwlTnRwZIkHG939C+c2+GTzkZ2hv4Svswr+UVXCyi7l6QSVrX/Hn7PbHX0QetmvqcHR+
zBx/qhjKqosi03ByIj03J+RLhleNcqKTXtoyG+zpq70M7offb8PFYABoL7sAr2KvuJiuXCLzpwZR
1rVxAKgBY4dnF+BvXFvNuY4m60Phqccin5a7ESXXq98v/OxnAp2T5Jz+FhfG0+1HnACcTBNENGRn
78rp6u0oJsRYamFHL1QNexz+ZV9/WuoiTsftVotl4xmncllflaXz6E54oJVtgMWP11zF2t7e9sJy
T8pT6oWX+uw3ynACEVxEkkEjPX1OlWiPQQgvdZAL7flk885GJ+3/T9D5r1UuW3rAE8NymaPosHnz
eutPYGLbJO6yoPOHF2qGZx9oD9lEBBpO3sUD1dti9WROvDgXEk4bReovSMkvFQrPnksOJvcqHAPG
7E+3zaJ5HBQAf+njh+1N4m3RzQx68+OaRP4X5QTtDfV8cI57331hK59fGa260EF4lQP6dOUybu2l
2XXja2QBAJOjE38V2sI6BZMqb9beHw5hKLbTMszVP7//Jp7bWlJekkQ+iV2o+enSm7AZwlgzS3si
egupSd0Idy1eiHzPfXk/r3KxtSbSi+3pDaeyzpEnumt+1juIS4o1mf6UXUR0+XkpOkA/j7LGJkGV
jEHIYVdeupa9xCp6nF5qsj93dTDYRHaD8pJG+/7vP8XNqLW16lweCB3F5AAjaM50QkbmMMaVu9KL
fuGIPLuDPy14cXXY3mAHo3BxRw3r+p82cOtDhXTiB6RCX1Jae+5I0L5CN2Knnf5C0eyBHk1rwrU4
o+T1TzTM5npY1vGFK/65B6KbAs8D0A7k8/3ff9rBXvtlXwR80ziLrBnlbn7rdkkDgi0uj78/488u
BSOKbjXyyXSqny41lHZRdkricN7u3pWNpb5GDKyu0FAYX8hkn907WjdQTPeJx+W5YEa2DRQF0WGE
SZPZXd8dGeNWLxyG51cBMIH+BIqPe/f/572Lkyr04EgwSmLEfQJL3r0yanlJQuilVS6ikqk0dYzF
GzKDJMoXM46lnnpJYuL5VUBP0U4ED30pF9fnsS3Wmdin+i1KtVnd1KnkH4sNExV2qwVQb9SaFMVP
d6ya883fGp6FShmKCGwOYrv3UnfmmYNG05VbF4QUwODLQYV2g2mSSwf7TsoEaZeVSfgxNwHedXle
JC/cir+utjeBbIpd5EWpMS5Cwhb4EEagudATYYx6CoG/9WSRi21d2yrQ7Qspza8vatcDp1zigw2g
T18cB8cVsbHt0j1YQ+OcSKWGdCriPxb4AFLtAOEBDMQWchM/fVE6noCy0HY8qLGvsWiLOm9Ig6FA
76WPq+rPfTiQ4oHjwaOhuwux/+lyc9OTUjCBPyhhB19pcBmfEc+6vNSO+fF3P00IEcHde/IARhCw
ugRId6DCEZ6Ng8M2m2r5G23asI+OTmTZ5rpKzGj6NNa+V330EdyLzvbsLUM2Ny4QNunm1BLUAvzL
I01vV5wUxXl/SpzKZqabxwmG6RyTtjnldlTiKq5nUBzz7Aze+U9D6Q6vtCMSBS6+X2pn1KUqNQ4e
9cLENwvQOJiLbPL8XpzWqlWPv1/t8paFyhqhDk4TYocTM/B5+nZ4Yxt1D7jClkPTgLuwqs9TXyJf
XvBzwAjjNZd/+FWxJtxPhN6gorDoZQdr0oVQdesnYA63JL7tFiTJaCV5ljxUU9u8NEa5/KqY0+8T
TTindHPoIV2E8iAR8HaqJaehU0Y0IlA++zyE80sKwb/u5A7/2tFK7CPj2otlrLgdUK6AM2vVUS8P
Yd1F3wwae2kR5N1fQTU5y+H37+7XB4sTUKKIXTEgRrT84kOmE7zQK3ZzPuRluOp0izktVOH096vs
nw+H4Ocvi3KOX4/oMeRReqqXKmh6WHTLFEgdF7duqy+1HVr9VRSTvDwKF9DLqUDcBUiRyadPpUT5
u5zc6nU9NPHrYvZWkFnl5ok0MklrHQpVjm97dLq+AJSxRDZYY5MSDdUnNOPBHznv2kL5V3Cv8Z7w
0RlB3aFJ8nunITMPw2Z5INGtYRzQeflQbv14BDEk32LjoR8tN4ECtTkQMW6BWXXd7RKAxl7Jrcor
M60M6irHMfdtNATgp0LRvAvGaTl7iLVe22CoqqOIZPBxLpIBhGtv7i23/9a5lujSeNqwes9L52sj
e+B2jpZ/OSbRt52Oaky7Ha5VSw3lO28SzSnyWly1+UvSIQaO5Qfm72ptC5FOvhnfQjZQZZrMpnUP
q0TdFL6sBTUTgI0UB1PERXcuqiUsjvbWxDrttjmwUkgTWKqO/nYVLk18249W06S1F4Ems3wXFPC4
3Tda4S8QTHA7Z90hdDr0yBpR/Zg7b57Uyfh+hSVolTdb6gGwl0df13EqLMyzTNF4Mkuq1v4cIQDx
Qfp0RIBCBVkVaDtdOplMJwtF02++O7tzxty+bNKdWpoOqlOHuXDHK1mS734Yuwj5FssJ9p1qiyK6
L+WylBkgqK3Z9d3L+JSHDVD+WJRB9NHz6iVIVdLbHxblR5+Qa4J3qywnaZBXdNSXWrbgkyscGL/X
owM5llc8vbOcWoG5GUDAKiZdihFjkYaxxo0RkHK3fGu2qHQedn8VLH0HN0Tm3UnyG36tpjm5VT4N
gzV0uxPzK8ZjEpKmc9d7kzsfQdt3V3lR+8Oxr8cOOJECZek2uRPeFnYjZ7DM5dy97gk6wTlqAmF/
nacGXnOb9NHHyiutm8EdN3Gc4qL56K7y0SmNQopo0p9c40ZNqq0lmlJ4gB223eOGPfqK8N8/8Kqr
B9NNaONPdYnHtlNUd4vl5msK4NrPfLsezZtBAwwlmnUh0mGtBmHWt6IAzdUujcLUWxhTXME5WAIw
cRLdTjWfBCZqKu0r33TXfreVzakVCZa4aqtsWMcr7NKl1939qFksW0KAYGmvYlHDo3NHmMbcu+ZO
dqLymkdFGUOvZS3yan3vTavDd7R0SmeyhvCF8ktvykcuyEmeXHfZoIMmspOPIQA5vmzokjEKVci2
zup10kuruS9GbYkpYzvcMUPdEjeWbYxBmCZVhGQXoHf9oV/iPs4iiLbFXy28S+8qKrCrOYXYYcEJ
iEf92gJXt2MM9QLN0i+MXTLy7Jo8E7ZgZjJHeptxOoPLC1ZynPnF4OQwcI+1jI5hXBjrAMgKLJyo
dr6nAHR18vlW0eG2W4lHu4m7h3jmSzqVa709oMsYt4c8nFvmTKuh1PL6Ivza5IP2MgtpoRLeGLTM
U1OOwFvifoEh1hVGtEcPMgX2V7blxsdSV9sHC/1olVpeYrxjJGThpEu9lq9FJ9stjYe2A8Fpu6+D
NV/EYbJ7yxyUo+HbD8CLACduwjvEy1JdR24RWTexcIqvxcDth1iOu8WHzUjYyopjDXGrlUtywCJl
+3uRlQ3tEZXVz/PmVtHZlw5DFktp6NFwUvDdUwXaaVsJziHtpZD8vU5Vfgyhr4L77JfFOjLit8QJ
itl6XsAulpktQC2nKBaGTTpsdj+mhdebWzNuc5sNBVOqFP2iaj52toYV0xVe4654xcerPIhwldE1
VO0lvONup0fLGWgcPPagk5/sRkSvKoNKfZaM1gSFIYkQ3vL91f1YFn0izqMn1g0WTS7DdGtn890G
LFFez3FXrae5LMJX+LRwZc2gOt2jh9TDg9t3RmTOsOmSKFtG3yenSu5JnTz/Cp5v8DkMx82+8cZh
Y+i1ykRe+R2Qy2xSLXFESd/51i1ixsq7CbrPdYOmTNYtRiFtZgoIY2vkjB+3ZIyB3WKQ0l2NXB1v
ALy6XBBqm5Js2GoPLZ48SvJspG57lTO3+WpVKgrTxlkgict+1DjT97nozo4yns7qKQr/4ZCNBTjR
3naODqo6OGV7Zh4yqG7aT9Xo1/JczoP3plRSBqeyx4cz6xe1flVKEoPi0OjyMNXRMJ58vy3loS3W
BYOeJkJXmQFRYjLb1QvjRl+Sj2pOw18evxFF3jWvIaVHqzcey0Fbn+3B9/5CcYEu8Nw03ifpI5LC
juqqOjsMmK90EA1e6vTrfqIamEup3bnJKyeQRX0Q3ZB/6y1/rdIoWFSUJoOPiH8flqM+VTQ63LQJ
xfQ6duqwTyNl0cugc6fV0TfoO0CS8dY4a8ti9Q4alYj3o9hq+zA0XlVxKy+IHAf+sv695QTr+9At
p/f5VonplFTl8pcfYV5TjbWNKIbYUdJjWzTfrInYmHXjWCZvVLhsMkMgvy1Sx+imTicE5lSGpFcZ
p8ouud9mq+cFIvW9eAczV5F1VijZQiZsZd/i7bQJdZrY7AAhQMMjLk6BTI1ca3tLB6bb/wTx6nm3
faQimXbQ7v209eItuSltA4OyWupYZXxiQmT1ak1xulXE2ayevVITCZBhgAngqPsSQrmbVnQYElII
USRUE0lgrgZkUU9qUI2TRckyTJ9cLGqC67mroIUbvQTul3wy0jluPsrh96rdGNinqiw7cwQFvrSH
sqi9/s2GI0aF04hWpfw7coVQX8fVCnPajxH89bO/hPOm31NT1pu6X6JxsqpTO9lbsaFLUfiyfQNi
enHz0xyMQ+4c83VYoITDpBjovFRuHQypz/6p6Wh3Wx/a6D9bocZbaVtn8VXAQ68+RcC5oaiOOlgI
RSRsPl/asBuRNqExp7oVQ34Ixkqj/Vg0Y/c6d2t54/EHhHuIR0oq136NYP8wFseoH7op68pyAzze
0IaCjYpEXDqIpfymZZHXqXLX/q3dgGU6+cEWnFsmDfWpZMAp0nHiv6CVEbl3DWMdLtWZF5p6BL4i
azsSobvBd2VyMk0xfPb53dYxLjvr7PXjvJytZhwRGB9IStNmCqr4mDfr8qaWox/erktlfZodbsmT
X0QO8tZIQyzHpQEinZx6GawD86RifKt++L8AGpMma6x4mk/1Josbu+id9npCNH97PwxziZd27Hfx
R/j3A6wHFYkvM1jADT7pyO23JfOWnKqpGbxsmeiOZstm4rdrPbZ9xg4GXVZOa5WfirWcysxz83hK
kT9x5DF25+Sx6E1/73ahDG4tYc23oGZC9FsmWX4GT+99lrJV5TvZQTA7++UmX5erJmINvRhvBrMs
U4rivAf5NKklKSPDrs9RvbpN5tKvKKBAOEqy37Hfnmx/iB9ao+vvzq7rDydAT3Y6Q8Ykdfag9x58
Ga2PddS1fxMR3XdN6xiomW4+FOfNkzJK0XQMGbhuCB+17Vh+31EW/rmp3OmrsbSyKWFi2pt5Z7or
A5soP4KDq7/vhqlA6aPBlriTj/PD6ldxnQbKyb9JNxypXbqQ1L03W/VtxWRuOaqyH6DoQdPMEJHg
ZkZVRlPD5c5w07YlaeGsvag71dwIJ6uiX3TwHOnJFOPDzj8iUoYWtBbV/Eltwcd8M11m18WXYPGG
o272B/dDhEgOvpm+j31Xoau68Jvzen6N+ot4PcTTVwg8AtceI+/WouUBhB7iouLiUfqh5Ft/12Fv
8j0XAaLpZTi1MDun/hQ2JRQtsgSnzbgKNTTwWZ8YqlgnWRUuGXK/NX9P9dx/lJb/dqUQKuFUkx2l
HVBOLAPbyj/DEWgP0ta7a4/oY8iFLmI1UxHaB/JxaplZhACKZf7YLLENtwf27iv8o643GZeHxazO
O98u1ldbNXTZMJr4Li4jNDRMknxIGEDeJuQI0NTb1aSTvVjvOtFanxu/at8u3WSdhDv47wZ3md/M
uKfKNE/EXy20MorQDUJLukqq1/21DYdui7ebkvz+LPIGtVRO0cci1svbJgm2LHe3+d4PUEpFB42k
yoIMEQbNu21tr5ypQ5sGqvkrdw7nbBn4stNyM1s221DbSH12fptEvaSvxZWjGvlp4wY5WmOVZD4a
MFmQr/Ed7AyhOJtuHiCMwmOpyrzVEfchXEr/ZjFivC7pYOPRaL+C134btf55jFBLAqM6pm3uK65C
Wn1JCEm9QvgmBbngfrQpsa/QMarOiH+7nzeQ6XQAa/kB1S3oQGFhR6+3cptPwxrfrtjOvjcYyfG3
Q22vTDjc5n5yYzGN+W5m3V8vs/iUNH5579lWk3W+rbNO1AvKdoH1sbS9/pUZgvYd3gfjo7FGE55m
P6+pWNGCvfJrMx5tjqK3zd7Jq6LPM+VmuhkbgZpYfRwm2rpbjSujC7kvNXOvbylChWHsaiefUbtB
Ac5fc5GVGtEVvxniq62QBV5rSlwD2Atva91s3+PY8q6qvialrlzExyijt8X+K+xC67FOqvzKLUbr
VopSXImOdkRaWkJmzlo8qDHQD37tiHdChLrP5qm6K9fVuqYvsV6ZqCOWzebbBFLjhCaVg0BQOH2i
HwWHfarGNI919U9eFduNYuz4qg7Ul5bci8oCb0/Z+f5Bz0bcLk0rvlhFo94B+3V3rVV97HM6DqkJ
Q/Y4RrvE7/r5JEkp6yz3rdpDt3GQJ0lRn2o+mWugWG+2ZEhu/RnYa+bjk5puW8sBbqvFPZbhHB46
BrM3dttaN6Drb2akF6/9UFW3UxV88BH2QpLXWdNW+91tYJc253Fb1cew7KL7KHQfCRjRN6SEuBvC
wnuIqvz76OuPE8/whfJDDVkT1OqvtU7KOoVIHB6DSuq37taMN5jBD1eevTzUmGfx3RBUU9PnErRx
6D0AxyDt8sfls5hR94HKt53WKRdwmjDLK7iXPKfMmg4kdEqhr3JOeZN/crxdVgsQewwpcdLdnLnu
GCYpVKLtqu56rmyxViMZOiJhw3mwNXbm5G+Qu1oVHihGnUfcIuwVHTgvGLKkpauA4P+E36mPC4ZF
3Or147rgHUcNVru3oaJxm6KZ4X3qgkZtqVWE7t8gsjGf8BOdnypfQd7aplDer0WC3BftoTpP477A
kLznbcmsI0S0mYc3YcMH38X/OITYik8vDFAFmtz6jIRADkirqsi3cl1ByYN3HXqp8Ftashikbvdl
YjVJKjhDiIZZi+2f/KakURwM0qnwPBxkl4nOm5zrqo0XXDACNi+1zGpxE5czavyVXc7qEHZ19GDl
IoyzfrOiIK1iz3y2pGtK+IqoOqW1VXgflVU4KmU2gRgQ7LBxTLEwWO6U30cmk06TfB2Upf8Ox3F8
qGHta4iFflEcZqL2P60FGwnFIK/xTiOS6hxMsHZFFsvI1UcRKv9921mENjCViDgtVozrtCC37O4m
2igmwwm96k4zJRFOgabu5VHqUL9tZyXCNAGPEaXcvphJxcztEMA2EhGnZog8mOzjmoOfHQMaYktb
0YfCEip4Mxo/vxu1A9OkZeiUp6uQy30SYMVITC/QXqrCvnsfjYa+cbvp/KMfVCv37WBEcfBJxb5P
QwX7TTVz90VVc99cr7B2wHmjZxrdWd5eNCOWEm9Zq3IFmtivuGjc1pBSTqT+08Hkff+5m2OeoTF0
TZOZzlFKpGX33KLz4cFBtjSZu3ZozyJkEd/NbR0/bj0mSKdG5lVId2dApjZaqcUPEVoF9nU/k2MD
OBiWEwpxTCqQU5Hy5EwzIVK0wPoPgD3W6Jy0cQhHsB7s5qxsbV2ZPPjsBY1bHoO6kNVxoQ07gkdG
CCczZpi3q6kpxvFYE7c/hL2Xf0OSdV8gxIoqFkKXr9D5a6EN7ZMaej51/LVjNDkfi2i0OYJFmT+i
6YBenOW66EUosJ/N0RJevmU+5db7es7pZHMAJWVfXITlEaSX6lKLRnGfLkU1r6k/+gNfp2u86hTn
yXy3qYGCLEGQiuw9bqI+FXYLlNKlgRRnurNjqscmmtx3eF5MxXcpq2o8TnXj6muHpttda4puwudZ
+d3ZUnxSlCH9rnvQ+mzGKRb20tEhUXNzgDfPBWJ7cxAcxNaFKlvbRMSZly/WbUS18lUywFmyaDNw
pZxBtvYBP73ovq9a+cVZE9lmvSjNa3c1BMAJSQ2oTlvb9sfcD8b7qYxacSi92uJElo3zbp6iIjqP
k5n9A5A+X6Z1B0I38wtETtN5oCS76VuHF3/oUWYbw9TJffxNu7Fb/fcjE6DqzdDrtr+TAHtCPyvd
ut5I32qmwLG35N97U1P8oOSgRJo3nR2mRdNNiK+pYTLv47G26mNLrKNfG0YY3FJNyQc11TaJcV+v
XoppCSIdYzH5yzEJlzq/600QOSlt0QC4TY7g17ntKg14HSi9CzKr08uEQtGyoeprEDNSD9FIHE39
Odhi/GCaqnswlTM4d7ZpkXNJ5lFRlTTDZNMb96rpHAK+phRdevYp94omul7nBCU2uhKj9dHQHpwP
iP+X0SlQoNDQRoM0ZH9YUf8JgtO6MhC4TUwk1xsamfP4oDVg3CMh353fBhpxu+E4uZ7Fm2waIcOz
EuiGvpN14DecHGtZ3uTGw7RuUHZj3ZSAwrqbeA3A9hFY+uHtkswuyLQO8Y2/sXHswjJr4bZMTeYI
3wrOAZOh9lqT5aI9hMpi16Z8eaK/F/T8VJMmXTk7KsP3R7pOunbTgrLhuKnOOFnDwPo74j/r31VA
pZZRjq206XAxCGv/Zu7qtb6mPTMm72v4g0BIq8baLMSgEDTt55Ra0KJVjqO2Dt8na+WtrzdtRcmj
qF2aP46AZ59fTX5pCmbDvkcdYJKgCo4rhXTzif55vRyt0tdWk/aOjMm1pbUF1X3YgKrqzowrve3s
IG1dXSmXblFWWL1FCRkscyKoLXEPJ89rmTalNK/1quH3BbI/d6WKzNGOBiu6WfBJs7rUM16HuBQp
YNF8aPp1mc5Rv85k2xZXufW4uKK0KpjqylrfAzyWZY8QaDM2VjaYRC1nnQcqefi/7J3Hct3Ykq5f
pePMoYA3g+4BgG3oNj1lJgiJEmHWgvd4+vsBUlWLrDqlq2FHnElFlCQS2wArM//8TZ5183wRlV4a
X9gM+XhJ94MpQoNNQRrW1dBkktrmjeKoyKar7thOYUptFcIaTpKgLBbxXl9X7rmIINQSjdEWbnFd
daVTfybJO3fvZ6nWuUW5m5Sq+r4W/o9K8V/s5X/aSP5FWotKsX6lUlz/+XeVoum+s3E1WQmLDjRM
DDj+UCka7jsMj8iFgrsDyX6lPv0hUnTesV1fCWU//pKt6R8iRQ+RIhIHtpwrt4iV6u+IFEkQeL02
xf8JGjIMf4tlMKQo981+FrjLktGgFhzKCg4nTdPax7iwSiNYCua2KJXHqIwY1WOnBsKvAL+So8Xs
kjwCy1Hl1CmxkltHq3PxwO6ZOlyyZQb45VPRg5jWyPLVtkUJmHeql+0dilh8UMd2ivceFcY+hw2b
O+f2gvuk7Yu2MepPfZ2b811UVuBclpJhPZsVQjGfyHxoW84hNCuA9nauuYeE7dNHdcojNj8C2I6+
TaE0RNv53m9nfbOd+3Gz1gAKBvWgX0uD27QSB7m0LjDr2qpHXK2VJNmqSjQti+2rW7VptsrjrUUI
Jzmj3tmG3ZeHQZ07CtUwIMe6snrHFLf011QzzCCobHNdd5Q5FlSM3SEqv3E8t7ZqmG+VMdM5TXBl
WyvmuFVPb561h3SrqcNWX3Uh+pPyver2ggpsbNW4WQtzK+dHKSyi5pq1ZLvVBHiyDnmkDgmj8MVW
39211OParzBgmpmL28vaC2hbXxBtPUK99QuUzAGowkq1ZN9uPUWMdoEGQ9u6jTghCXJHb1s/mrUm
cXBZ+5Fha03E1qZUW8sit/al21oZY2tr5l5G067e2h3Sz2l9htqhDXLWjmiMDVPsra1RmramiTgU
Gijh5VzaLGIj2cm2UetgitsqO7PW3quJJ2UJqq0li421Pau+t2pKG90lWwMHTZhmzl37ukhgi7Mz
tnavLY0uuazpeO6SrSF01t5wcuf5KZ+BVnd1r3TLMfM8GskmnzSEZph7EYm9NZt1736MVVU5Glsr
Gm1tqbe1qIxEtBakdNC6zsOEFKcQLh0nJinjnj0RwrXCmWLtzN0aYCOqsPHvtUVyi21N8rj2y/No
O1fG1kR7W0NtbM01MDc+KcXYsjLR80ReY3iyrozWrrznTO9DbWvWYYKtPCErr7vDtDX0+IDT3Ldb
oz9vTT80oSY/q9ZZgK0RY4GxTghuSjRwaG2DQ77OEPY2ToDwV49LYjFkRNvAIYduPGVZ40U40EjS
Adp1OmHIYFABwWZoUZJ1gKnwmoiYmldiWL4NOYJJ7rOnxegqom0MKreRSKzTkUoty3bjNjTJ7wPU
Nkxl22A19mM7sPhdB678+/C1zmHeNpIZLvBo0G6jWr+NbWx3GOH6dZqL8KyNw6SxGFPqyexuirTv
voh1BmQYZRxU1WG8qrkVgKFGwcBYbcOjxX7xvdhGylis42XrVPNHO60ZOmNlHUDnxLZv5DaWjnbk
sLtePDbf6ja6CpkxxrIvZ6QttvHW3kZdaxt76ckYgbFGZhz2zIrReFqn5LQfoW+l2/CsbIO0gUVz
EVp6gr3MbCLxPLLfnFiUIU9+xkuHmbze5vM0GiSUiG1uL6s254Pf5nlMDsRJblO+hCca7VMF0kcM
lvml3hCBegUHnA0ncHEGv5g39GBZgQQzcsAUhg1fsDIM5UIDRnUZsIhE0l6scITUwUBT6XZ3+CKA
VsQGyu8DkxwohgUxhiXECm70xOrhQA1xZQhQLoF/WLj6JKFcYRFrQ0iKDS3RN+TE3FAU2ZnccwbL
hDPdXQwmkWXY6VlyTZ4DAt7ct7UoSUHyk0f2ocaZIyuQSz07wV4fLvm64t3cqbfCisfrxMnCWFRs
D2Qs7ibbvJBZXd8It7iTZptezzkkcVe5KJvkPoJuQ0XQL7q5uonGegF1VszAdocbY149eGoScaAh
MuFVah5w/pfHnK6Zcdsm7KGq61v6uHOzUc+SeAHAa/M09oknosYJXkB05xRu9kh22lOFGepO5UXY
ahKIpu+/xup0wOrzCdXvWZQmsGARmo9xZF9rBDkKz/rCHuqBAcQOIGPzjUR6dRzspWLxIK6WleIu
WuUA0ehLaYvHFmuxQOm781pvzW+VRhYlk/pVh4KCkLwWu+YehsgHwj4m306GOeiGNj6zx+Sh5jdo
UEpjAE43iYMog8wEwMT97kd9Xx+TxjgB1Wl+w0o8V01oPrjmMzOxTI31a30e3L2R5nbE9pGoNKal
OIz0yb31ClvHNl/Y1JVEgT+hfnbYZkJbLEXmt2W9j1N5EY3lecdaNjCG1Dfb+Vqm+a3sxKUyzB2+
S40lvvaNdSWUPLtYYrwAnYKKYteTCPlF8JymU9an/UM+gJ1hGasczTl7HJu0uOJrHzDiLu3LSGDW
nnAWHVzIP4yINMpCNW8T5uTDYNmzdfBEc9ALxTkqpniscykBDKi8rPSAmLP+QjcjUPrcO9amuIq8
yLxv2RywLsi1W63XXUYJ43Zqakxi3bH4hPU0185r9yZSwC4WW50ZtijV8DtPnes1MhAeaFJosd65
H8aqeLEc/EIJ39MOWHTO+7lX7atOmcprPCC/6llsnNW4WZcz44k/K4JNr6W3XpBgiUBqzXWrYy0K
OmDmR3WOy3u7GqUvJlX6eVsUPhheekMm/BDzUMnhVNaJE1ZJLqiuHZbibjreiMpj/kiSh2ZK3qtV
h1k3rWqAqqvZpWn1PuqHwZdj/Cxl9wkYnZZm5dneK7FaPhDyZOyjWhhfHS16zNR8eZSwN33E3vQv
C5Ddmuo7mumAyS3UHHaNQZ1IcYwr4xNCMN2fevMrG9nAduB06Kq9w7leuXeg75AsLu3QmtnoaVl0
WemoOKdu5vU79KxpeSnq0Tqxf2QbZ0xXLaQJHx6Xlx0cVntnnemdKQLrOY/aVRYFyakK/DDZskWG
Qrh3NUfe9Hasf7UMeReNyweyfV/SXsHqTxnnBx3E+FPc1XBQzhIrA8hOLYw3ePNFpR/q0myLM7yn
kO7sOFB1tPFtUuAVpc6VeoMx6yCudKAuF3CReC3rpYbghF+ajh2xEY5RTYxD3ptte9d0OIyc63kz
DkZgJgQBvkQMxrALRdSMHehVqS9VOJVqVhSnunET5BNydAgM84VgL/g8uIyK6a5E+DzlsJlioxAn
Fkm9ATpd47x1zrjeI7YlpBg2nO+67Gtvs8To6nsoKsr00crz2FnXuPRRxrk9L8hbDkmeQGZ7aIg7
1yEb2TnheZcxDOqiuMEeWrrtzUCyl8g+R3WDGVfYRkP0gumVk+Y+1CZeUgsx7JOJ5NKvk7ZZABBt
DdRvMO3p0BuVfZd5eIbl+P7LvV1BGmp9e4CUfGqUTDEeM4QcHwxDx6O/0BNNfV+lian8MK36z1TL
VMs4+O8tO8/L5usb9531B36YRXnv8NaFAMdIi78AAvE/51rzHbF4NloehOOrBRks4z8GWyx7oCIh
UiDyfZ06Xw22/AEEYaIh+QeQun9nsP1uNf4TH5jEYISP6/UZYtDKvxVDD1Pqda3ed4EHQHW09Ly/
zJaS0xDUy3OOTImyI2NCzc7Mln31XnHykFXg3NBNmt1FjIH0WasZTyjyWB6m7nSr193HvkxDA6nc
qRjS+VHJHeNBx2C8CHCIGg+VkU17+FfL5YRhTuq3VXeDtr6+aq3cbs+NUfPinZw4lXe6YufN3qvY
NJw7qehWua+RQ6LBayeVgc35fsVh33d94NpFGsEY1SLxTVrrZo5lnYlhhIEhTep7ceIqIMnAYLt5
TT+oyB7PscAhxSWeJqB92LPwCgnGMEbTuRjrwa4vKidxd0s1Y12ek9JKqKgFDqw2ec6aP445OJtx
PHPLQmdBAQ3N17qlwJ+FPpTqYqT9rhCpRsZT1ZHCcILbRPC5Sq3TD0VPk3WHS3DFYg8j+vI2jub0
rO0mMz4fl1RTyS1KaPRRYjlpfNYYlfdgtH2kjiCAdmuycgIfu7AE1lyKpuQfMT2cnEtZV5xv9YQG
IoYeeQ0TVATZjITaVXMtuzK9bOpP0qv4vSxTHIDKwrM+G33c8B4g2MsH1QamBWrYjr5Fy+I83nPw
RJm37q3yat9OQzQQ5CjczAsbfYoetSZOrLMqc6M2C7BVtZVzTyAKqEA+PAkrCC+R59iG8Qi3N7Oc
C5WVPSWHm6gLssaWE9zavnB9zcWzM5i4KJOtiyvH3mqzfk/IXaMGUtpL/nnpBy0LGoJhBt9C92J8
K2RCdnBS5XGwjDP8qTHFKDMYRQ7rtUotyW9UludOzzCdmaZFswIW6upHFoFpTJCiSNV7vSHn7AAW
Hz117hB/liY7fqZU+AG+lQqPkSJLxH0fj1bnW+4sTR/RNTCuyrqvDBI1I90b7jR5NPZEuVb63rm2
zErm4eqFcU3wL8RPwGIQYo3NN+7/SZ6eRaNrvpDkldu+PkfuBVIhWIbInImxMstK0JcopnMJeqrD
vKsd7ygNOEB+IsblDk60okKFMvmw5sn0roTqQoKSAKxnojFSuBQLaTeYfC7zQ2M1SR2ko+i/uGnV
0e43pvM1cdre86UzqR/wyJkfjarUIyw657KAFJRhjR0RPRgFZl3m4lInXaa86mfsVw9Yc+HSiEyi
KC7iRrSdXytl/Y3ctjraDWaeJRAf0eUyExFuesSoQ7syB/KcMteVFxoQtbZXqt7MwlI3hyWcxDyo
l7GrdiOpXkh++EDsqtwvUFX0nYlTl/TbwUDcU9gsS8PWBT4Tev6kNNZS7RZn4G5bwEQe1JUTY8Mn
Otlq0YqA7j/dp0UBhy9LGSR2dpI0dWBaau/c4so6SWhmRvXkNHH7rfcIp8EAVJk+pE0u7jD4JJ6m
mQztiDEUnJ6kHCYImvwiZ187znTNirY4DizYUbTOGjCO3kNWbQ5WRCbrfommVuwN/ZKqzcjXr1vX
znb3cJxyXx0c80dI8n8K8b9AgP+pEF/04+e0ewUwrz/wJ8BsEk6JfGB1Zdpg5PFb2/33v0wbF2x8
eaGgqR5+5gaY9B91WH2n8SM2FnibP95avP8AmN13mw0ESbNg1bieub9Th7UtD+GnOmxguWURAowK
1oEoTUjga/HWLJweugvsYQ3IF1dGcEMgQJURoQlUpp2yQZhBXAgIE4K7oOntcfKVSq1rv48aVQu4
J9M8KGKBb6xLqhvuGGkSnetYa6VBMUR1HpCM20R+niYVEuI+IWgRwCWOrnphC1A5ljfFkStNz02c
zfDdI3XV9KB2MkJiCqbzlRHLZDa42i1OdzErYlQsLHMglgZgNAO09r53mVbg81Z+VWmoaFSM+GEU
DxUsYacuzkAOJrKZqka9UiLXdo9FK5PLJiWwz49MHSDKnMz0JtedpTgb0YwnzNVtM4RjUbpY2RGg
tBNyTq/VpTstnXBPdPTKle5BtuANNmZ2iw43/Qj4aTFSwz4cjgqsq4nVV3pDlFX0hKuuCikLKOqp
6NjSgrSuMDrPqc2WslZIUrGjuP/qESVk7WRcSAfwHRfec9QrY7yXNlbcO5r7KKznMoWg5UQmU2Ay
NxWpejPpd+Tu6UzNKj7Np35IWILakIE4hzTvCNFTWw6g1EZyWyReDx4WGx0ZbGkX3XRNbfS70YBg
Y8QE8R0zo6wuprouzC82OoM14K/TXwqQRM5sL7sBsrJBNviU4dmnBMtpmrxsm2wA756WmT8dGvyY
K9co4LVO1XMiusVXC90xP1ixTrgni9D1pK1OljF/hmWEeDnnY/SNzoKZbJ5HspHvHcH6I6CpwvQ6
BuUAL1WtXZ/po4/eihaRDU260+bpmnQwpsWebmegcpDvGXg4qg/+JGCeH7Jyan7hS7OZVb1+dNjd
s5PhGaIpZiZ8/eiYZLFziyx9WMVpul+Rx4OuIhn1ab9zgsTAuBGA0OX5tYFFvT/hKOwXRWEfIVpW
F+hAnNvKKU2MCKrkKio0KHLrJwekOf1K5vdWhWwjkbQcnK9YJ6ExfOtWaHZzpAop+jBG8JH6WUZu
1U2Utq7LN52Jyc/YuENuBntABqi3n1ivqNOFUenC2xl1O4SiQW8Jjd9ciDpEW/Vid3b84k0Wog/F
K46KJ8x7PREUlyxvaIWcLCsvEvKPwyIpXuzMvTJGpzyVPIh7yJIVNuptL8KYUKdv3mxlt1W1dJ9y
IPqa9UVBFAR8VsMJ2kSLnnJLUb7NcVTe1qYrT7mN+MaPaqPq2V7xKwLZJKyZJwTchz4XKEzIkwOC
/elYv/n+3f7scau9VTGuHyPllfBRvDRZDq5//5MdAvkAzjAmeo/RT2rdlXkzfOhr+1EkqX6cY9md
WWosgqJJ5l0Nqgz3tnPQOvbtjaOM2pk9pN1jBLQWCjnMFy5u03un7sR+VvThF1/537xUksIxCeZk
x7Xrbci7NxQJtEQUhEuj9+9BWYHws2rZl72qQ9lBhI7UFb0gj9KvQnj+7slgOaphrOCsrhHem4/J
8xrC6Ga0VzEmLWeFgE6psZWAcj9XD64ykF6e63gEp22+x40XEk2Ju/vilXuYcMtOFd63KI+VS3PW
c0BYVz+fkNn9wqTtbW4Ej61LheXDgdeH16z6xlTFzYopL+2kD6WbUU4a2YZ93Eb3EGupHcvMQNHC
SkiAWXsdF7eo30WDsQS1Iz54cTseh9Q2P+g4SgLT6MqpiZR2p7lDfrThRR8nR/aHuNDBGpMo+eHh
91vN1j/mvGHk/Awu1KRx0v3PVfrclG350v1fSINbjYP+Pepx+e3L56J8bTq8/sQP2MNmnc/h973F
Mqytj8IvkltxNcD9CeowiSdhpa5iWI0rIIPhny2WYbDDhwzA00PnZuN48VstFsjIK+kzOMfaW2GI
hHrcWE0yXx8aTTegLM2FFkx22jW7bBDxV0kOJTxUxxVXuPWxbs068TF3yvmgOBh5hP0slE8Odvfu
TmZx+bUnL3QM4OTIx7Qboy8Ad44ZotjTbghCFWTtFgo2kjnS90/xyvOEjjeVvioUcYlTkyj2cZMv
QNmt1jNcKsvE7N8MLoTsKotw5bY1VISqF40vsvasx0J62UM2FOIhKgb2CgWUzvuSiFEosATJXpK+
OT6Qq5WelKGfO8Kc0viyb7TO3lO2oyRkAx+FmjKpjT9Yc/OhY5ZDkAavmOwgq49PCUZDVeDYkIf6
gSijkNzHYjosVY/kWoO3uvPMaS4Y/GWJZMzqKzqLeRQfif39KsdGZGsXtOM7BOmu2dpJf8hV8Fqz
9jiD9RhiNpO0ceXYUI+JGD9Jq7CSnYIukZjiSMx71+gd0N++i/d6UnYhkQK1ToyHTj1UdcwMfDTX
gx20k6qeV3Io4Jaz4P1kSZWQ4oIj3KPz1Nh5oJ01FN9IXGkQ6lpkJNZ2CpQeU6nLIGbgtINEk+P9
kLnZqW0t9dpQgUh5czObAVl6BEiaHU8z2UyaGh1wYrLu0raYP7lulHsHTdXNyY+QuDDsesW4y2UJ
xXNq7ek660ExAgxhiVAxEFOZoWXK/r0Z2QR46eNofIym0ZsDzFRLJSidvD72bD+eZTmIg0o3Wu9n
PCpecowfv6YJ27fzBeqFFohCsb/xcQENq4tCKI1ZCbAvnOjO6GsVFBlen39p5rZSSCKDubAzJ1bz
5PTFQNxNasICy2w0ccTWiOY2bREV+l0EQZouxI0eVGOpXzBWA1CCat4pgbBE+4CmOL+X0AplCHk4
J5TBqOrzZrHcDxMbUPOApldtjtsR8lun6b89I1+dpP945q7X+/PQxTz/x/VXPtKr/0GAmiKv7r81
8923tpfdHz7767/8//3L//q2/ZaHufr23/96LnuAKH4bYo7XZ+OaOfnvT9Pr/A2CvP7z70ep5b2j
tcWEjxOSo3Pz+/x+rK4u4j8mVZ0oTdcGaWay/I4m/3mMahzFFsIROuMVbv5NxHhrrX7utvFrX50q
8B31iB7Heeb1KZp2aJnzDGsWTXHXVAG85cUebYtK7tg0azcDmS/d2TC4Q32F57cHw6afWD4hdEBa
rVTAmATUGtVLpURoUFWlik6ZTpCrX+c93Ox1w7GKwTQPtgEOcs9u27HcMOKhwjfWI4B6RTxJMsOf
xrpXimF4Uuc6IagX06rZdxq9MEPTq+iibbVWbztSMj4Uy2KhjE3cdX1KFzL5kKrJfARg08URH0cy
eYC9ExZpbTN9zFELNqE+NWiehedgfJDWdaPtLUux5a7rtLLf66CY59hhZtEhrwHWg7GvlgUjymYV
a8ytJnYejxBThSVTsW9FmhoPHsRyEtQEW2vWSyRsT1MGe5qMbJ5XMoA46tw1kBs6vWYSqD2T0+2U
kS5CscZ3D1uSd7mlemtO8wsjxG1QevXVMpQQAoYGW9UsavGbdlFGGi0yvprs1bwKRKuHwk8kVJ6P
RzuS9m3GARlGFtBbpyfOSW3Vzg5smaI40kbHPfKLi18YqFL9X9uVaDauKHj04zdtAs68udsIPYrz
ZPQwHYWsddIUe8L5amRYSqbuXEdWvf/pqfubyeJvrod5tmNyUeYd3XjjoUOI0yD1peZ6U7vse1JC
PkYuJSnvyvZZAz7+TYcg1qMr2w/oiX5EZwf3+mnqq1a4eLq6IUEAEy6q8XiOu28WRGkkf/HWOEDe
fJRcavXyZBAwV7D19aVaOM02aJcbKjOSfwj15XM6Vr8M1PnLZTh+IF3yX30L8F0/4Z9Gs3TsSMaK
UyeMFZwQsCInsZ4tkf/P35Ouv+nmsJAmfND1PEjyXI475PV1xDiZY7qQYtRFGDh5O3uyFNJL4tGY
zwejS+tHhDeq9VGa7EZwwdTTFxoCvdrBHC/dCC1dY1HLpWkRBqsmZCVcTyMkSQjxxK99zCB8VH6s
E31VIMqodOhCej5G+IqocXGEUKh887DiyK+82FCGYz8t9ntzRBG3W7qeG0hwSMKAKUyYBj52Fwi0
l87CfnB0xyX/mGgmzVJA1vCcs9NCWkSvWIAk72Gpy/vRUDgjugHOYphJvfIOxNFG5m2hkAocILS3
VUgmcGrycMFUqrlgKoJ3CQu0V1Djwa8YXCuIsG/dWOeJNUN1ViYriIXN3l8pyDbdF1peQnJENZqf
tAUhbdjZfVbk0KGBtC56fGe5E/NcqLtY1bqMJU5ayYLd8jhHlznoZLqzkKfIUzSqlf1o52xkAhdi
vPWFfUCBuTJrtvqQuG1bXKhlEX2AwqG0obdA4v8w4Sz1vGSqvLWEwOLBJ9Yq7W4WKKzZU+4lWXNr
kEA/PKieU2VHNxVlerWQzz74rSxyuWovR+hmYUYEhrY322juj91SDTWC0ikTT3E6m9ldrSOdjQOj
SdLT0heKjt//1M9fIPQWvJTOrb3rAcAeM/TcbZI9V3RL2B9VisdGalpfZiElni3xPPqYxFgDmvas
rb5ivCGI1sy62O2PbEQ9w19sOPgW3JVGUR6VXnrOI2YcCPzTtHflvkwXz1xdz/PusU360rwfcBWa
npBuxMWujd0Ju41c4rGruco8XMt6KeKVXlbL6AOtmWGf48LVdD5aUq34xHeBdv+YdKOjIUVzrEH/
rMe9o3QHaEx5/UySgzOOQcyMDBjieimWMLExKCgsUk0PHVZb911hw2DDZ1/EIZyKobiQRuSCnTV9
Ox/R60MqhjboHLAOMexDZZZI4KpppaZ1fLnuoR16F8W+ohjOruN1s5grFrIZ6wau3BFWTPlx1rkn
w6UXY+z3nVdMoTqilEayEEfRLhU9/kDZOFdd4IxN1J27HWuinayAaHcmGPTo25GLdGWO4ku1wBli
NxlWypqLt+rtOrfVkLyOZoOs2KlMmIwTRGwlKoDOe0gXCdm6BvrYqZiB3FKvmpFEJgnKWrtC83GJ
wAGStcrecT4memVdZF2qFwfE7N6nlMTHas8CyolDNE5Zta/r1LHP7LxOyDFCFgjnRCPBwO9gAq6U
Kbe40sXgxddDB/nqIUkmXTmWRq8OiB7V4tQOJLxyHlWlwMkiih/MgfcbIOKguLjUGWhFWp8Z+XI1
m00lFbyNPCPnJS82Xy6vXDpcZ6X/Jimj5GlSiEXz8wk+nnckOZyotsVc2O0dEEXYelyf49pXs9gP
+0JK4Gs3rdtQcZYqNw/pWERa/Ct47k0NMA2c6IhRIF+AUoOT35tGgiOkKxCdYB42ZazTEBqJyDzh
j1qLXU+QXvU05cq4nOmQgNKDqsT6p47HxLssynroLmuBleOhLibVDZhkZw/HKex7Hv+5hKytw0/d
jqmvqgHXcDWNikgO0hvYqSiiOEmbLEF1VJjX3qTmrAyj0TcWTflF6d2Mwd9ey3AoiGuhpwl/U6zo
JisOBidBJz8Ue/a3OYrhcQxNvbSeZmzt7iqEMfyZHp8iV1F3JYsKVi9JdfbPb/pNf7O+aWbUdYhw
Vzd/482bxpSrNbpVkqbjnGgfKTXxF5PzcPJTzBC9S7eJzF+5Of71bsBrX7PUVY1hu1uU1M8dQQai
biqmOYZaPc5hV3C6yqn8TW/K9Z7DHBCDeloqixnlTSc1QLZIqgG9ZjmuERbkeRwGD2nPP39+f30v
JlEPfHL0HPSkb+3z6pK+R+Yp4oGkU/HtMvWzUWmd53++ytpl/ny7GGuUEaOaRr4olJ23t6bR6iM0
DAn8VEtnZ3m1GViV1PZe6VEh3HgKcYlLvz+1/5m9/4Wn4k+f/19USbcM+82rrfH6738M3/o7xm4m
XrazLh6ra7jHj+FbfQdnCoCS7D7T4sHmVvnfYRyWCsM40xShfzz3fw7juvmO4Kh1vvghZ/qttfGb
u9Fg97xeGViVFQjXeXPPOyanqFZFbdg2lXmlOXl2nqr67U8fxt+MRH+5CE+uBTJm8gBzYrxdr/WM
mwqh1E24RvGcW3jgHOt6jn7vYCLmgF+/rhBgtbEseRv2kLmtUnJyNSFeWeoFCO1DAoF8nw4KfZOq
aN+BplepiT9vkPgGfn7Cvl+OfT8fHaEK5Dy/nh6iKVYIxpmaMOrE595p2X81XhUu7qxhD2ONSODn
9Bfz9Yov//RU/7gmTzWPtUXe6JuqWHYrqdVQuaYc5GVWxx7xvc280ztjwOh2wCzOMqDJmPNZZrXz
L4rym3K3Xd3h0oSrmDbTk/H6HQ8zVPVccnWvxqpiHBE/g6i0hEN18S/e6F8vhRqUayDvYmzn7nl9
qZRECjngTRziG1QGpUoHVXttE1ioNsN/vjmBA/7yqeJzhSqPWxAlDh7sry+WM1W0bQq0JJGUjUFd
9jme/E58j0TLLna0gc0nF5y4BcMxtDSYMU84k1aff5J1ZMBgT8bMz/BAQuU8RE9sEZIybGaRvkDN
NfypKJwPUy1K/Dom0rtYcWa6S7lsDHyCqpIZLFiqtv0wk+X33oQW90nRkvQhsll4BZZYei2Ioq5T
Qx1lWUQ+b6Jbu8ScxnLvxnB5c0yrLxPXSqPAXqLukhnTLnyzr6FtaQhxnyzK+XO0NL25Q28rW/5U
p14Pie69TGXqKYFdtzMofN0SrZkUdnThZBp+b4PnXnmZEWMA1nhPsDyjF6eMBxn0siq+AlfV2tmY
tVhid53MH4GcFxliCLRqO/rlMQXqfZit2XxMmpKVfxHZE9O2o6P3i6noHzMyuZ4RMWhpmFtjptHl
5tkptUcFLnLm4FoxdwnZuDHjSh9a5ORZ/BJr6nxjghGJCUPbhVaHos43kTWyQUYI/JnE2x6gz06g
P1qjrVz0HvNUWFTd/FzZRfxNdZT6ahBZ3R/Upk4+EFmcPqgjUbm+0Vj2w9IZI71u5sivEPNB5wG8
1KsxU7CwyuZl1zlqnOMgARt1WZLkGmG1ep5XutlDzlMUhMONy8xPewsPcYQESQ630Y17XCNZ0Myl
hl/QAI2wtwzliNrBPmkGqmc/9zLvK2Lq9jZVV920ivoacY9swEFxFEOjDMm+Jy18yZ4itigQ+6ou
8tgGs6cmgBnHmKoSiEfRRVsXwsBFba9h/KdisV1N13qL2+Vu0BCsq2msL8fENsswjmpiIuD4iGNH
KNRXXIoRbkzz0pFjqUmWpojlpheo7eWTHLP5c8uu/L2iNksJBWJBg8aZjA/OpFX2B9eq9dWDoBzQ
ZTmD/p6xWwYGErZ8n5adjatc4x7omocvvdsZd41atWFaLsNL17XQCUetNRHIFuqt3mu/dFR/i/hw
gnkrb8sFm7TItn2rwcVEFV0iyGo417BQMAStZxfjoMci1lFzkwWOoqrFqVDpbQxG76v6eTQuINkF
tXeyvMspvx6zOmQTxc4DmIZkqf3UysN2IP2ni4J8R8n49xuMi7RJv3zu0leN1Poj3xsp/IEh02Fu
zRxNkBHoKjPQ906KtQZcOg3wmZPMxsSJwvmjk1qXwx4/SVQXqOX33ccPAh7pSu+Qdq9/vG51LbwU
f2s9vPZK/1uduQT2+QyBwDHwJVzVfNNLwfBlSIy74WY2cVeKkYZh+Dd/HUgm+lrXwjnT6s4KS7vA
CFA12zDT2hzMH52cXhN7/9NH9zc91xtOxPpqbIxpCXggtpUPfm0uf56ZtCmVeYKZ5c0oK4wkFeNc
U3P5NFmsKBSlaI65VhRhn2r5vvIWfLMBLsMUdhkq6E9GNoJH4HqxIlrtw4QO9zA0Zn1mj4Z6hX/O
dFkM3ocpVZpflePXfdX31+3BmCSdh3bZe1v6pyzqemdQshuOhjNZqAckWlkgtVZlqY3wu2yG+Mxd
3O68w1jwBv+5mJoq5GGsrPECO/nmuc+H9gkN4MmaznNN+/aLT/Z1c7K9wrUlcTViOTUQxjed31BK
E0NSXmHOtuPOzKvhJQUqCpLGtnasvKwL1V15xGq94jCtEhK0IfY27t+04jJM2ra+NnNzvMV3rT1B
6S7RHKaYAyqgW1jvFPspHeSxdGP1uu76+BJkYd7Zo4sIi6H+F+S3deX36rbFd5+x9/+xdybLjWNZ
tv2VZzVHGtoLYAqQIEVSpETJJbkmMHmHvu/x9W+BXmnposeTrN64JmGWGeEOAri4zTl7r42SDd0b
26BrUQOGZLNO6KqdEg2SOLChpWc1dYbuWRYehSAKUYsa4XxuDMlX9n0rf6ukVpyiRqHeFvVTScE7
SDdYQ5nBpaY9QgVhIvULuOPVXErfs1iiXI7Si+GeShuKyPkdsszuJ5RGmHsYAszH0njAlEaPr7EO
FMjazTwDJHeqFiWC689a4kplWoCf01jVrVJLn4VZWfAEpP6oxbP6TAlCf0yrBjJdQXiA7TRlmL+C
VJiJC2p/8r4qEsNbxLpOF1r20eRx5BRvo/JFb8dh7QeYcHdppNSfjJf3px+26YIuhhD4ZPj8yaS4
mhbkxGBb1UTFw4y0mxqcIjz8+vonMUxXrbe/L3O1O0f+3xpWERYPQMaBFsVzuEnn2mZfUAQ+mk/r
tlQQPFh2CFMbdkruy/kjLGW0H9LLx1/Ipcf1x0xoCpPgMJ06ijCJQqHt/H7u0c1hjDWU9+c5m5V1
p4nxCJ7SXAmrsA6doiAkNmHqDyPWVKMfAAfahXTImLL2SQ1mIIdFukP9IVxsmTyzeOhX0WS2J9in
eeNKlfZjVG1EmvqwzYKBbwU97V5BmbMV+lIKpRTITrGG+IbAF+hgP94G41SeaouNtxnGxRYDuXxn
pwP26oGoC7WKK6r9hbX9+FFc1e2WQ5q8uLOWjQfIaw417x/FOAnNb8PRpzynOsU03+JcWTVsimZY
etEgdgJEXUBnJBqKhyr7rHKm/DX6LN6DRl+QnB1k6/LVZFWqUStaPcEmNOvVzoDFy9MddiIFw135
U7odZD96AIDXrwcM9wB2cb4bGt4O/n9cMEqSHhJs1J+kUf3jz1q6iYsKE1njVRVxga91WjNq50KZ
YCAgcjZwFH5SEbiaqHn23DsLMeGZlqqxYXj/7Kcw8dGozNo5AK64ESiNR1HUN13dfvLxva+JLi8Z
/T9WOgKp2ZVwRH5/IRXjzpIlU5znGP+QVBSQlytqr6D4p/EpgxH8ySq5/IXvPjA0mURrUdlD+GiR
fvX+grhwCANQtPYc6M1a7qfT2Chum4kfPewGpPArBJPZJ9f8h6EsqHVctkrELRHv9P6icSknwHL6
8owdyxnm+iGcLJdT5YZO9zcOjCtiStddpcFbCn+p6meR33/fMwRMlcqsjgOPgvvVBBeJTG9CfRjP
g4TGv8/FdA+pO3fNvh1OTati2q/VnQ7hePvJN3w1WEH6L8V9EuJxWjJYLyvoHw1pPe8a0J1afdKH
fD7KZQRIWSl2g6niwabnQ+5GE81rCOFYjZIMMGAY9J6BE2ALyaR7Yzkq7mIfx94nP+x9PchgalEZ
1cuizcZWpkX5/o0kfcSXzY74BIAXkZLVG7sMjCqEMsSv8+LhHQFNtn6ieWlp781mhPgyDj+spEfK
ThF/27Fp8cICnf4sm8MqkxlHlSFYHtBwf9bDWAbIH6OWGKMlS8ri1xKsZ2jX5Sus1LEiJbN0AoTj
NtjxURwCer+1tWml5oUXYM4c6CX66fzJK7waO8tRDxIe6UiCPbp5qcH+uRn2gzyPsXBPpykHU9lO
Yqs2zPopAANgEYrhEYYWb21CpD9+Q1cz0OW6mlAQOeHIWWTK71+QAl7a0sGHn7QhilZNA+FGolQI
aN1qP3m6V/tmyp5LQjWTAVleGnXOq8+jmwYFYZVI7uCOSUdzkA4oPaU1A9t2C+Ibwkkfv358d8r7
21vAWTYVbRI8WeEuiq73t5dx5IrA+cxnGj8kyGQFVtmkoTUloWHamjSp1kEfIDKsOvNmasR3X6Yi
W5g50Q1zjY+CJEzPR+awkQhxiJ2Pf95VUtHl57FDx9Gh0EA1df1qljTGkDQdrD7nLG+/FEoyr4Ou
jjakltiHDhsg0tIpcvChhC9xNA0HP4ga+DBdTR87HfZmGhXrecRdiMpFrC0xYRcmp7umRNaEX/W+
SW7UOYdZGpnIbQTgLTWeb+sE4Ew76i+dNSteQhbKTmv6+LPZ+P2k9PvmBAfbZX3jH9dBVhSrsJwF
/XxGXylcG6PwXiPrYw3vaO7QwOmSl2ZKs4utbx20Cn2xbNnIPO8ZRF/wiRJHEmZz9/3jZ/7+Q+NX
LedfEq8YhiqNtGv1k4aYI8G+qZwppWg/DPy42zCvTLcCg7EOIwgHFpxXT/Hlz3Y6fz0PrnyxKqi4
34g3v5oLZXPUCyMvlHPkm6lXA/NxiV9RPlnp/xrxzCG4u6j3ER7GtupqO+W34KeUyqrPTHH9ptaM
Z2y45OQqQvpk9L7/npcniZ+Zh0l+NbtdNFfvvy1N1IuovajPRhsHL0ahdGtc1ntVgXMzQEiMMH59
Fo52tVtcLmoxonSqJZi+UAAtC84fK51VwTZjNejOMWcJT0ihegfJFfZsIbUPMZPPGtHD8NSptryW
m751LeqSTiP0bKXpY7CN8oHYtthsPptp3q90//5hyzdMexTz5dXTmIcx15rS7850f9iARKryGlFv
3fu+Nt8UU+nv/SQlzMjMU0eVy3zH0hJTOkjUVU6xIuQU5iHUCjbGHKu7tGm/FYH1U88BnrT51H8y
F+vvV7rfP5dQu0V3t1Ablm7gn89RxQ6vSFpZn2t1MDwY/QBHCiEHsCp7z6qRQfORZhvdrHXPtrrx
3PeLsBS3YvgqQgl6rGqDolXm8OBrTXDklNV+MyBRbej0+/ssKIufah5lu6CGVUJ4RbS3S4oEvd6q
blJSqwxVK1/rXVQeAZK+yklSPTEx4M+nKmYetTRkuZuH+hii1Dz3bWl5YTzjulOMZldWegVxNhdu
1GXhzcczxFUy4+XZLIpMHBvMzQyxqw8VW6WWJWZYnU05frSnwt8iUgVfX1j1VirK9hSkobTth+4O
r+D87GeW/dWf+pcEnprHxIt7U0BMUo16cic7mY6TpIe7vDXss1WO5Sef4fut/e9fa7P1UznAA0m/
lo/GwAq6OZTKczrp7dae0tLViOhxCnD2uKCMef3x4/n7s2dHD66DB8TuXruWB8RtaghIsOWZo4b8
0k0ySGSKH3VkU4qZqKDbRq1+co9/T2oIBJircavbF3vL+9GKd4WCDeCYczGig6rVSF2FlMldPml5
9fHt/cPjNBXknSpJjwyCv6p7Ut8LveFSVoaIQ4rj4FjEyeBGYZLv0s7/LLn37+vRrIR1gk6HYxqV
3ve3Zmb49NmHFGeLkLDHoRxs9wKGnOQSEpIUl59Y0f5a/9iTm+h/0ccikOF0+/569KMQ/PYRlY+h
FtsZ1Q5sp7D3RNTA9BQ+6s8yK25qmQbJx0/2Ukf6z+6akbpUGugNI/RfTr3XS9MoOlHGgluloTd8
Hato/FYq5fzU5sZRrQxtQ+lW9uBUqEepisjyM0rjJg3rYV0qEvFeuUrYTJ93L4kKsWoUC1dfwiIO
pEvw1wK9oC/JwgMTpd7muia5ld7VzzRqg+fOnJw0h6vH9xx5xNfkyOT6CW/w0Hb7Yi4+ycb9a8Qu
94ojkWIsPizMsO8fM6lQUzb0DKMgpJ1pEYDlZUyhbHLTafvxc/3rg7y61NUW3u+mfPYVJgCrlEdX
SpuXMgfnkA72cxtWL+rUKp98I5fix9WbXDwSFGQ5OZi82fd3h8M4LsRkpWeGqrwbdYCfcEvs4kUU
RJ4PXaS5mhnm63pQ7xBJ9iumiOIoZ0Xo1nUWrrvMYi2UrFm+gcu+lrIy3cBLh4ITQ7EoUWGeiyaq
95VGl3Iin8jBcPFzOVqsRS8RbzPWM6beuZjjfWXNK0gwcOIWde/Hj1b5a5mkE7esAMx21NH/LmNI
U4mno0vOEtTBltnwgP97cvtZrr08Q4xtj/pDiBa7cJDCxo4+Pn38C/6aHpYfQPeW/r+8CKWuDk3p
0FOfT+rkPEp+SCVaEvrPbNAHjw17+2WCzrX5+IJXRZTlK1X4Sjn1cSoknvhCcfhjhyXnNIHiMEzP
oFXEzur9Rcu3NQpW5nxQ6m0gFTrMozpYlTpt8qjSYceE42elsb93evwOKJB00kgV5lx+NVHRzzcp
lwTpuY6naNPZdrhJdJMQJcv3F5r1T9X3Q1JQRlKnehKJIgqqTdnzmvzEuCd3wXoL489ex9+f9WJQ
ujSsqLJY1tXr6Bo1byzJyM9KZFjPJnEBqxl9NpkhknL/8Yu46o9dXgQVeQ6HnJmpoVwXI5BZUs/i
zHAuGxUrpBUm0D/ptJDQ2wTauo+yYEfQcu4pFl9YVUiqhxio2xGza+1ypYwhG9DVJ001JslOCRpH
Swkh4R6oxJEKeAP6UCarOTGMre/bJLx+fAPLjvf9JIH0lLUGRSiAZypzV5OEIvlQJqk56hbgn3zM
4dNohDp+fBVleeR/XWY522P7YEoSV0U/ZgPDUoe+OPdS8DPqzS2Eruei0iYXln+w7QypJQsu8u81
KaqIJeqUjTCU6Qt21dklOa/+5Lb/6QOymPNNbL1sWDgDvb9vf6YthvKiOEs5x+4sSe11MqnI1krx
CKRlJrvh1MQN2QvV/Ijfotv2nx1GrqYtCjkMU6RJ7GIYo9C13/+EQMJ0KZE/cK9QO1h3LeAIPZF/
YZWIIUE19SYA1uZped+tM8pZWdZ/Uj2/Og0tWj3YboLhCw+AptLVM9DiIKGjJ9fnssXUWs5Dui4a
8ppi+Q16s+Q2cahj2CQbddaU/pONxtXA+31xe3EBLqOCetr7uydulkQjUTZnuKo/VGnSDxTEs8eP
x53x1zNe9r7LM+YmkW1YV+NOGISL4M3ozpRXrY2mQ02Z6Uw7vA5ANpOmKuykRLFXANt6bRQi0omG
JYUg9B9FOSfnpLDmNxEXyREQ7LjREK+9THYZfA0aOdroihZiFR47L9emzrPalhzMTp29KGsyZyna
oIbhQJLlwcn3B2qnXd/sx9BMNqTmvvQizTbaaNprMhjro0jQlOSwv9dTPNn7mYgkMqGq1CGpI37s
IUM5cgPqMlTRnPgVKbNhWLxWlVdMe8KeGmJo9eoQeB8/w4sE8Y9vF2W6LjPkUZ4yYKgjLMPoj7Um
65Wk0UZtPpOB+l1DtuaqtiTv0syGaVZkUEE511s4JyJ12PjBVL4GYfM1gSPu1GkSfSuLrL1FsVPe
W2Hr48QKG3BbITmpsSX2Zd4RcZsVw8kIl+jV3lggyr45OAg+VQKmfRVVKfaSuZrlT27trzGIo59a
LsUATFy0dq5Gh5YBESTLQz5zdmhRPo3SfQ6r6O5//gBps8AHQcBLfVW9eoCCmBd79Gvl3KW4BsEI
B5O5JpPXFWHtWUr7EFoo4EdMEEx7JDM5PUROJdvkwVPQnPI8g5w83RL05+BhINR5S5TEY4IbxRqQ
EZr4SbF9lNrwZLDifzJR/sPbpzKr4MezFaYrUCfv3/4wDcEsMCedO7PIFlxv4NZgBlEGqsSBzBjc
eMsTcdAk3hjwzmkVOmCbilu9akA/6VR3eqjEbhkPkDIIlSGm+3uPkWpjdIa9q2hp3/fEC2D9kdMf
CaQQj1WIlCYVyi1pJrQ6VehABaECn6zdV/AW5lx6HvQ+0C5TYFEp6L+/NSXW8dmFinQmq2TyfA17
ZTQFd+ncj3fz3Je3tRTaT40AZ4CSD62qORnHAZ+ZW0x0hyM98ioZz69TzWqgOUwpMR2kUaySJd36
40F0tafht4KZYaFeOjWU9C7lkD8+QpO43mYgwutcSJJCsbmwb2riV91EwtXz/3Epaoac/gCF8m28
fyzYy1CQovM4qyRBcf6q0o2NIGKdMLzOH1/qev/4+7a4L5XDNdtn+WqrRvKLMsxtqZ0RX3TbRA+U
VTYFPWUjec/510HxGd2kVhJsJgXpqD2pW1v2CQWKiKJSFb4OOS7+Z7v5y2/Cwm5RmUUnxrzw/v71
AiW9MdfaOQJqxF66zAn4Fv49McrmJ2/16uDw+1IswrxQCkO0td5fCntRaBroEM5EF3yRbJIpkxxK
u5BkCCBIZD/RQ//DiGcGwm2ElgCSI93899cLsPQCqMzts91pxTch2TZ0CvD7OYa7FLtgoryMg2oi
pgzz7YwB6Idl9BYc5nycCVniyHFXgi3VkXOh3TT9mxmk9I1CAZTWG673T77Qq0Mzj4faB50ly2Ag
Erx4Pff0Y0ZNcY4fZi3Esj+rw3dNKbUtOiGSQVIChOo8Mj7ZFV1vDZerYhVDmUUrjGteZsQ/PrUe
fpyt9Fn10HSqgAlN+4nY7dKbMmlCpIsSBGKq9sa0XK6Swq5PcxaGax312+/X9b8Szv9CYPnHRPGX
EeYBStHbn/rNy3//W7+pqyCJ0VvimKDauPCK/y3fBO6DlB2h0IISXhT/rLP/Ld/UCOhZBBVs99nq
g+Rlev1v+abG30etmlIp/iYayog+/w3fuPu9C4Lb8f+0c7AuLtPjf7ZLNOs5lPMTcAJwMuZyV6t9
0xn1GLcSfHFNWjCwWjIvbFJ5gcMu9PQc1BVRjVGjZm9Kljeyqy9cWe2CmE0JESwdoyRVw/UFm0/o
d1Y2rrNiBI2cZDJ09CLgB+zJWgBha4akPFpjkvveWANiLZ2uawkMsDspQu8YGj0Z3Jrs+1/oayf2
akTGDVK+hTBH7G4kQjN0AIAJOOM2bPQqWk9KW+XfRZZDf3GQWS90cqW1W1jlCsHt3UNk0pXkgD+1
Y4tlRAjI5kEL0OiX9pt5bld2QjKL1o7bDCZ8cx5/09Hj0NBWVQ2llxiyC0NdU7oFqK62ZD7fdkAh
5TtLUvxvMepHBdX9RHNwdLoRfs5TlWZdfiPyEf3D1JrUzqDIQ7hI7b62KoITLOYrh08Uyjsircc0
Fs2JQFtH73zFVQfaSjSMw++NJJ4KXzu2Qe/04MgOatpuJjKG4lH72UXhfQWLPXIxjeOZ7yrU6ZUi
YyBAdWixq5E4CxKx0tRORQHzsHBQ1kZB8ENmSwd+1rNP/SN0IhKGmoTQtDjYk2z4Ng7HqcTonod7
kMmrpDI7F+TNdBOR5ObUemieRWsc7IAUZNU6LPW2udW3bLc8ll7CnZLyaZqr27IeevVWyopqN9TN
aSa6vV9NpHU45hDeD4AFPNT9seYUbbcbx+Y4+6rhNeYCtTS6bg1BKXmZ9WI8itDQQUIqB7llV8nA
8E1cx4nxMPAjHaULnqh5a1s6oMl9pvaa00+96gS2vw2GukaswzowLvEgaGy+tMCj3T4GxU+uob/p
SzIDqtbfpWTP8Acb9TYZU2FvI1+TD2aQP1C0XKl19lQmbbCy7Qo4S90ZkSu6saxcdK/hFxL3ip0Q
tU0oRWWFThWEe9n+Se8xgLtrwL/VIxJ7kqE+DFLlgnZwYSip5NLsAHQeiZSNjXXBqfexCGwpWJeQ
+Gqopj1qTwYCq125jYz6HOlz7Zimn3t9PR4jk+xLm7dPRExx7DW5dHn3qzBG/lCHCP7EdO4rgo7L
qF2xdck3AFW/gHLy4NO1TuZnwx2+DTo7maK7OH8YC5FxcVTVN0ZS9hN4mam7TdnvYbOadmHazXuf
DFav6fiH2ZiGT5NP3HWSH0s3cgUbL/dzx56CeHThrnxT8hadSxV9q4HglfDS4x8mwqLSbfX5DZaU
dmiHclwBddd2Cwp8b4pSvxURSfbI8ralr3GkJHWuca1kVkN38nVkxuVQe01O6PqcaagL6eCIWPJv
m063XbJCjRV3Zd+pIJ77tR0rovD0ZnxLlPTHoCm5V7aZcmSXneZbvZCmQ9GXyiZO85ETSsifrvLS
XA2DTCiVhM16ZwZqS066CCNXynTDGUgvi9V2WOcdRFdP1eKGWIW82kxZb/Cx5R180s5SAVoQ9Kf1
BC8EyH4GgtazU1ZJv2g+nJqw/CV8oRJFE0mE/05F+wgh3Fphfn9MzLJESD07Ydt+kSvSjtF8lwfZ
8Gl/6i8TPV/pW6ZVZI4jYOSMcxMrMrxOS0ZArPi59r2xqSDLQ25hda/tWzR8R2iehKhHdgoEo5Du
dBHuapqlEUnHew5BTlem+intY/4jyu/MaGje5J4wNEnmbQZQLtxSU36B/rRXgn2uo/XVz3rI/F91
aL6mNsqb3u5Jok0ylOC0VyHGP/v9dIuFXyI+g4AONafwKPt2dRP32hFXEH2+sNBJhGvKLHkrfCk/
BTkZwQo5kKtahxmSx3egQo5kvdAELBJERL0pwcAGXUYmVmG52AGtBVdOf9RGnFYa5JYnw15Bl9Lo
vbbme+JfiVF+VlBZu+QTh+SMgA3aw4VImWrgK5Rx8WC2/or+Af+jgVRiQOeVcERZIfyHRqYcUxpH
ABntTem3zUqI0Bq2ZcWUgXXr10hsL3OOsZobFgw07pmLePfB18Kvhj+8mEZhHibOBHmFxr3yxr4q
wXE0hxms3BTPN50tuhdOMLJj2t1NXh+M+Wa0qTqk1SmpJlbTAb+RZjD2C0S7tUyIAPno7gICWoNf
2EPLHt0u+s5M1zlxGBi3I6W8swYW/4fW/0zLdA1mkycoNU1yFzE5AOi4t9vBMZRxQ4H7YJowH+Sy
OkWzDtWNGMtXo6nOk50f0lA7C+utbI3+QKjBaqQbVs/+CfPcrVx0zRa+Gka8oko9XQmLb3bQnUrT
2A2hcpu1ym6K0/tEvYEV6I2k4lX+jlwwdwSuO9bFKpSHWynqDsGkdG6uSF8mTq6ilDAChJkb5PVN
pgY/mXyH4MbE5ueqRniK4Od6tR0fLOlXqdx3BYtKk3psDp57e5aAz8REEmAUs8vEdghB2OhZlEar
oUq+l8yTRfmoat8sXIx9qDt1/KOj+xOQfcPewJNR/8v1LUJad8RaVubBIzw4PjOFqagl6JNUMESD
EknpoiUu5CGT6uequ4nUeNuxVJOAvQrmn5YggLNEQGVKq26sPKK7KK51RzEz+bzOTeR2zCimYG0X
pmtaR2hmt3yyd+wn3TRjywN6tJqJ/O0GlgEm4wilSVNugqjfNSrlOqXaCPN7WhsnK9LuwqxYJxRA
ifRlGJXsL74aSMw1HTRKBezaiuGp9vZt1i2z4nOSok7PlBXVZFX/Ucsq85Qa3UFe5nkFu7Gg3l/P
Yl37WDKBg1pSdbDxizp+MJAhULR2cT83BbExOjQPlUof+4/RPpUYH5ok23biriKTnVgzdGhOGKu3
edEZBN4CaeDEXt7H0PUSpCvmkmVUDy6U3Xq1wIu2sp9RrdkYEBTHXiOGsVkpJaMlxc24nDSHLiWN
ySfSyjJOSOqBu5CV0/KyS5bhYG7u50pSbwzEq7tCMqJtMLEvtTpvqJrmtohbvv28fSFgTruJy8Ik
WQdyNodG9N/36hCds/p0kcz3GZExXTWfVAuxfd3v1XZdayC1VTIMCI7LTKbIIjkbxGs8jZrdb0XA
G0jMvrTdGPZgQUzBlNzZ9ngT8Eecgexu2GAPATsRdzIMSvX5FLmAEz3idvc1pTlnKKeDJYcPlZbK
4BBLkl21mzTdFGTnwoweQBUSxWwk+YueD+GO4BpGt46Sz6kF255YxnFqqeFbyInQNOPnIgDgCsb/
wZ9CBGn2RqtIHDabG91IH1WunNdR7UhC3sSq9aRH3crGg+rM6lFv7yt1GfFauio7jTQA02UtXmUg
zodiOiiRPPF+eTBk6MU3oSnFrBhuVlrbKCombw7atc/meIoM1x4YrNG4TYW8ClO5JX0JZndGfrGP
HUuSXzSKCcmorPypfMj04hhDTHSgkH9p5Pp5+VOiTp+IAXqIYumVLN5bVNBnSZF/tVL/ZbCr2KnZ
Ejg2yO22SojwZCd1mgc8jZPvVWnsZWN1K6fKDjEOsSgKaz2VC3lUHxS9+TIS/kaZoUn5vExcxPBh
9nIqtn0mXpVm/Gp3w1erNm8D2h9izkmhH22PCOFNHpVfxsI/6p2x7YpAeMBbMg4juUH1U9a+DNRn
XCEkf21YBp4mlFGOAUtPwreLxyhJb9RIX5vh7MpSF1ZOUIpplQWYTOPZckhD9TgURG4F5ki37de2
p4sdqmO1pUi7KtnRwwdZw3Zfd221brWUQJSdnWtfLX/cJ4yVdiSrwyf9FHMwP5Z+d1rbXlxYuwBo
FY3yCh7huDU6jlNx+HVG8+kYuJS2eSm/oRJfjRRJixCKPLNj7GM79gWGrl/IZXYELa2kyn4zG+nR
9s3HIO0Jpca9kqUA4sX4zUj2xJHZjl7i1lWVEAKIfRJxP65I/COscd7HNu3H2TB2wJTivRjZXetG
uUVhxiyksVMG1ZSogAuNF3mQN3CI1ujsPXMo4csXg2ea0zkyoxul0Y8QlA5kYJAjF7vMMuuqKV7T
RKxxDK8GmVwcikXmAtsy0gOQxB0i5UIuHaDuyIzXWvsrKKR1N+f30dRDRuycoqjZ/LWrkWek5yc5
6xx0tcXKYGdMh+RWDeT7WQWJbvRbndUtCSwHavZKzuJXPMy3kpCemvZk5uNDZYS3TcBhJXgb2E+u
EGp6gRC3ZFeu4nZ4KnqtcsOU1WOmj/hYThbrg1bPiosWLm6WpLxI+iU0cjIQheGlnj2/Caa9UEYj
XRHaiWyqn6r0exLYenfwTYNtnpwUnHD8upk4DWlW/Gx2iclEqI/sxXEG+99Jm8O8DYxrnM8EeKc4
zPPS1jcmAYC4G7JJ/mk2sfpdGdrgXIe5zo0rkXgLyzp7teUm010NVPmv2idY263imOUl0+zpgTTd
pQUUTFN1C4swvtEuhFiAYDnRIrZRobC8UGSXQt6p5wwnoctQGuHGQqsJg/Tb+g1oHDRa9UKmNf1A
l4gl8xsJf3gPvVYh7HdgzQJqm1pFxqFEr+WddqHeyl0nWK0vNFyL1qjsZtWCyjUXaq5c+KNnippA
A+rEYHXJ9zqKC2l3Ye52aii/ahcQb3eB8gI3VFJnlKYJWO+IqLdmk0xunU4/wcqWlNzowvkdJQl1
SZnVPqRAKE37nIfL7qpfCMESBtAvZAvBDWbaDzD/ADBedRey8LBAhvUMNZObXQDEqtY1wsPsEBxm
axjblV/F0ZEfNjwGUlceBlXSEifGZfmQmSaDJlpox/FYJo/JQkAGjDv8kowFi4ywxE453BGpROjO
wvZPm+VkMeCwzB0in2KwY3rKBk4tdHTssx7gH6wqswJ92xsQsEwmDNPVe46bizlRnH0oY49E5sAb
y6Yev75SGojvcZdnqUs4kiE8PIkD8BOZFPu1NufkKhkiMgbHxFR00i/5PqQ9mierSkfKTEsAEDtL
soBmZckFSi4ZQfolL6gNBrKDgkiJHxQUjzpbgiVdqMRDD/1uCR2KyHZ/Ui5JROkllWj4nVC0hBXh
7ye3CM8l8IGBNKPikmvUXzKOoD7lkjsNE8D/Swnwf6uh/wU5+qNq6DPpMP/HecuTdxXR5c/8rohS
9zRMzbTwjwH6+Q0A+m1o1/R/0cRZpBUWukUsPH9URNV/LVkVBmaapbeLVPQ/FVHlX7AsMU0jBaQw
in/6f1IRRVNwXRCVNZ3yqlAoS+IysJbW1h/1dJH0WhlGFtg5O9n1vv7UaqK7K6NRX3VlEmxFNQ9O
DzvQMYp03lvzeAesvEC6JZsg0lE3E/XCEQwxzqGTwcnJksX6mmjzXSH0EdRcXNG3H1V9Y+jUPVqZ
djiSCprwgq4udBWHrly0Vhtkb2WSFOsuB6BhC0yM8EP3S1r4CjJdYXha2ErHYTafJGAfa6mPJA9p
RPzLh7ZxUlslf06kSbkrOk26Bz9S33VDJO9MDM8Ho285oxeowDWa2HX4rGRh82qWq5CD9ryGqQeI
5tYfi7Up2l1s9z+r5VAfduY5kCUJz/z8Q1M7yRFZn5H8hh1Mr1/V6EXtogfqtAcwRDcqegFjYpcZ
3iRvVD9vQY2ib87ffFG95nP1ra7ZnavdmkiW/eCXh8IcsYSWd2Yg7uCQ32U5RSpDm7eDrzxysF1J
otwIfz2YWODjh7AuH3KTUGo1N49qgO8mUpxqUtZ04PdJOt4NFh4XjApAYuo63VijfRDNeOgJ0x7y
riQ8XXqtWkGGtZrdt03wYE/Umcmtfm3HCg9C9iys+RAm5h7GzdekmJ+HJr3xFUqwRfPF6AEedKan
lfn9FNSsJ35IklBg0gz72mTrgewrB/v4CUYRaBd2xoP8VUsPQfUT0ghA3pgQ0eJMJ6pgyQj2ZCV7
Y9ZGrhWoe8AN/JLIug2V7FeFYcJJiT6V7COV8G3VWCe14opWsZrNKd4GVgzF0cBXnKza+ERuHyq4
UxcY66r237Ik/5Gb80pq7yU1PhHHRgwPW8PEDZbswrsOoKdUe/P8tc9vLMiaoTIbTgu7qp842srq
G+Fm24RpG7qTO+v1xrbTDUsqZjazfZFSyaul2WuC4ovhPxYaZxEkdorPBp+gTTVGh+nGYXQXScGN
xNaiJqHQHtQjUTlH0gWOam55VfE0N89+3t3odf06m/6qzIwtyPY1O+rbqZ93Zqa/RnVwF/owKeX0
NMGohETNlSpRryrILSTsELr62vTKzi973M54zgjBHSdGp0Jps7c2lare0loJjtaoQK/BG66+MYL2
c914Si9/TVT4PGcl5D1V29z3Kyfrh18s4vdyMjzkPVU+K9wEScWxgWDo/AWyrOpQ4N0jWF1bZXvQ
BnsHT/NL1Bmrpi3d0bxtcF1ZSefVCp3M/lmJTU8fbi32GcYe/Vm5tOo39jQeujDZ1+IJGuhODlIP
W9lan+it5toGS/O6aYJXO03RRub+/QSP31w+Pnz9j0qP6fKsVz+zSV9psVdzqs+N2Bvb3jUK6gfW
jagrz5KbA21/T5T2bUGslZNsa/LqBhJSiyjkhJGTlgWPNOUgrGUnQ6pfUtPYTqr/xcyldVOWB1KA
KSZI9j1I170k7tEj8xjUTWEHN+oQrId5k2f1esr7bWM0ayN8nXTjrmmbZhVAjWHP8YQW6IiQ6xmT
13fFigO6S8N6zmuKXe2aE5rxf9k7r+a4kSzff5WNfV5MwJuI3Zey9CJFI/OCoFoUPJAJJIAEPv3+
kmTfkaiZ5u37fCcmWkGJVYVKc/LkOX8TdgXfOTuqQZAviBOMHfPq4E8mlfY3o+tmG6rLVD395J6u
6LWX9Nsa3VhKW0ULa0DBAXXwpnO+LfFy1OG6y5LosPZHyfLtcfmNqunBtTOwIX36A72QLYqHuDt0
1TlOBqejV0YbkaWAfdrvAsIZAT2ln8L1znZ9tPxBtufzLQXQGe8VZ9qj9w60QdTJpxizcSK/+Jqk
eX+BgwCoDFXLLby1c3AdHzxrvZD4p2/82SrPF2uKP4wpuxVZ0PzoF+X3fJw+oCd+ESb0vdA0L89R
yroxmdOmcxwWR3TS8FJQ9ZHaKMf9UrXrrQrqx7Gbroa6zs9l3ltorbf2SVA504XC/3AbLn5z5XPy
fAyawb2eF8+5gmiRlvtgSOsdDOTdXNpgRO7zLCx2Yshq1q50jnERHYbkck6Kx5occFOJZqXUgwB9
NpzQgrlRDdWocunurWbFYEwc66pR5+3RqqjLlG11qjQUnyijNIERZrBz0/k8qe3kBNApuoyy20Pj
+UTMr7fNcuumyN2GxbG2u3O3jD/LfLrv/BSjiT667wvJJY7JqqIKGSk5XjTtddEEcJ+KlEtIAOhv
aPTZ5HbfKU/9sY7eHXk6RlWz3KZZdRK39gffGriBOfZnEYr0UfQ0tnLUbVXB7tBn7bRjm2+4paGn
Qc6Pk6PIKI/RhAHcn29noP/9yDXNbnq9mZ1wb9vlJ0qO6tQCn3gaO/qyXB+po36eF34LXfy+PDZN
bMAK664tre925e4xidoU1npMWjnjNgqaZ1ErkKSgvmrFQuLBZTM09+dp/WyP3g9rkf1mdRLsJzBu
4kBE2yLU/UivERyi7V3gMnbnrOnXak5vEpFfTW3yGUD345y412jqHTxffc/1qXQ/Zt1M8cU0/ziU
7mbpt8fStvGaDCabaq0Vg44DKTgj2LPJRdhcYPMB6LAauebr2SN817eIn2qOfCrpUz1cAVmUR38I
5AHnEYN+jejAGOvSrnbGS4VO3l4v6qGVGE9Pfo0ANtbP3Lij7AL+y2URcn7TVhWfg7TmgPfl9ORb
KjrELatBYw6CQl0Q4ydQqLNI5d/bEDXxpFovQlpPaL8V3IKcZjpFIq26yIewwl1rsY+F7yhIZyPN
hkHFm4ViMDzYE4yuaTo7jHIckS2tdCvCWNMS8IfjHLbHGhnxrT1+FvqLLPyLLABY2iTptRfNGMZn
9hnpRUCciu/QUMZkvD/VhBHPnk/6AUywVv3G8+2rrPqG6GiIKXc27t1guYpneYvuVoXeDYVqfG1u
aIJne080dzYkoMUpd3Ge9njqTflBeO2t1PnF2pYOgU3VtPd6cYbvTHyOLhDqdwrZ6CsRD/pSxbq+
jnsTPWVF67VUiX9AX6K9aZB6rhLvTNjBTZwt8emci88ITmcHrzgZ7NL6uII5vgdSskBjTgRevZS9
UR/k+rfXNTM+G+4dUm3DMZfeJ1pi0X4arB//1UC9cKzJ04AGoltrUqeLjdJybCmKu9Z4Ki3qeBmd
FS2WS7d3v2GUtXMn9/tIoukL7plF+0Ix+P/Xrf80KKt/Lx927J8AYjy233++bZmXvFy24DUixOqi
9Q88CAQKGqF/4k+syAWAAk0cVQ2AerC2gHu9AlBi7/mOhrs1PCAQp4aM8wpAwVaFKxZCyFDMYh9x
ub9z2zLgkn+CT7jQGU6xbd4HlBeSDQbx+tNdqwvVkqBDOF9KTTx36bXpCta2GgtuIi6MBCu+WJqi
4+pTD3Ocns6NF8qHFJMy8Q7H+Q22zzwLyHqUPrlK0jPz3lKPkeCgeuFHzqV0s5AEtfbsXJ31qpit
e9VEIrxE62TIaCCpMhrrY7bIqfxU1Dq+g79RKEAiTdWdWnFikcxNhRffDKD119OfpvcVwvOzAutv
Qwb+DjVqSLYQJUF9vWFATBocmw68GmiHDebDATqj6fS13vwJJyIUlhu40uVxhuYCloGst0eBgfbw
p7//GChoMXPkPwzYm5nDYKBbdIzAf5NVRfut9ybilouQJT3hJuyiwzgDLe13fZuhwVFiD6LOMqW7
+NtfP8cbNhVwWNBTcFnA5aOuwbO8GY+0VCWEBXJuTLXT3DkLO2idm1CNTWKfC3CX7p0q6J3SH8Kl
EPHGvBK07sN0q9PWXt6h6P2rx8Ha1iikhUZ+6C31UidBls6lF50JrFjbmzHz8gXLsSZHUhJx8qH1
D9mKaQAMQxobsaaQTEoybZyq6JB5G1CQegcfawbg5z2GUAqzBAwHFS5ygWfW9k97rPaWYtapF52O
4VB36Hxnss+O2C8ETUamw1UFt7AaTLS7TcagKX8EmNfj7fHX8/RGhdKYjnDjhNIQAltzPDrPv251
Rebbu7aznqZLkrfp16j3YONdBPZAJXibp1Yh6NHb0q+Kq2gEzZJuc+yIaM0uYUT5HjukWZY/bF8H
9rZdurJctmAzus7dQtLJM5oCpjwLfCmyKE5rHQ/73sgfosypIlk9NqU3me+YWB3FiMnnv4rsTr1L
HjKo1J8GHNETD9MdtOUolBkC0ZtvagVl0vTFnB5S4FZSbiKsKZbu1AuGiqfEwa61EMLK5GT+DUlj
JGFGqVAsP/gF9nLW1u2BbabvTMCbZQAIkZoaAikUoAhxnAm/jr8IvGIZO3c6NAqVCvpWuHucWc6a
Ua8l6b/SObsXdyVSwKNEwSJ7b2eYutkvw0JvCph2gFgl5CEEKH99gGBOsU/l/Dk4lnTUpY5XDFca
Ov3ffRf3u8scDI267guXv44qrR7yrBL2BmxTGZwC1xnni2wAxHpEuKhGt7e29fplHWq9vlRu/y0o
8leUM4GEk9B3UM5hA/tsGROBf9owUVyjWJMu6pAJC79xZ6jA2Lj4aw2XGDTUVJzEpN/ZpG/jBh/K
5CCh6blGlZBGwK8fqmpPW2DixsPYrXZ8NdlrEd6nZWUFH/x8mNcDA9Blt1M8+vIk6qkIXkqMeLgR
uA3+z+8slmfU58+T9SzlCRQMxQawaX705nFSt5yr2auHwwqT9UPcgbzbjw4OZqdrox0OP51PNzCO
qEU1uXS2YVKON03Z07zJ42j9Aoc0DZ8Sqwwv3cGurb0f1g6uhmHlQQOaBanjRDG3JaUulPX3zibG
EoYn2jDG4MjwWN7gsMHf+XPSDf2hSlGHusHyqIy43RcaPMGqlfuwLuGqP0wQErofM7q9CqRZHDz9
dcR7q01oHoPdb+rZzCyR5s1jIMlnW5J9fijon+IA6wFSmT0jhJ1NEinlIqOIvK+Bv4uLGvhrdh74
fYbQOEKjGnM0K/V/UFge5m73zpO93Yo8mZHQIeszyvy/uWfltAdLKLIYtLjBNJ6JYZ6jbVZL0CEO
EN1mZwVq8Y41msQjVpP5CIMhCAo8UEq/ju58n+5Ztm3gTt3WXV0FHzRCtNUHVnYzvMMB8ExcerMS
CVg+DqcAnnHqexO3RsrdS6QAboghau5VNEb5fql7mEO5M4jKSJ2Ou5Rs1Rk3azoHWy9cnOzEFaN0
PkULApG7JvWa7ZA383xYhgDL4tlB9jhLUWT0fbyCMKIsreFUpWv0WC0gFM408qYf58iWyV4WULWh
x07hWVG0yqdIJbCOuUReNwNW2+tM3kYe9HRccXw+IcKLJdk7pbcqMOP/J7G/fvnOP2d+Zr28GQkj
gM//+A+b0kT4n+ISovDAVuNgoK61LsWNPSBMjbZnL4Nrj8mTpyiPFxeRbTX3/w8fbEgNAYw6si3T
Mfnpg5Wxf50mbzyotqnmXQIo7BgkYZYfkG2V45lf2KlxJXKUeofc8CbZNVsIEDxLFa16zMreCktQ
V1Qp6jDjocnXQN82yEh+AnfdPOG6pZIv0WL66IqeJzwcjuIVcCgcvne2y78Yd9IVgIiQCTkN3tLu
0HCn7RzP6lAXthzwudKg1OislrSowb/PN4LW1K7yKgoBf3vgIRkRxUwqydi/OTIdqcUcU1M+OJ4z
hgdJFTL9MbCnt8Uwh1m3UbEzdHsRJ6+Gov/2DHSc3xeb0RBh0DkBjSDTr3PeVdXYAlAYDlFAB3yX
0TYx9x8nOesFGj4JjXvAARAhELDDupVuwES/e8thmQ7nHVWx90y5/9UsGH0ILmZ+SEr7hgtUDp1o
2nweiANdG1wgyiie6rhJLqRrWeIJMHR4tsYaO+y/noO3eRPCNNBqbLIWhANM1/LXgVhFawtsLocD
rrRzvFt0G9/1wh3uZiHBcVezpHTZY3i3Ul8KrXL/1x//9lrKFjCWJ+QFbACXfPLNri9Wp+jdVQyH
alF1Mm6yVk77qYpoa/nlitayXdmgdEtXBMtWxoH1oQMJet7Nap3PPOIQhloimTdpJXs8EJZhCg9/
/Yi/z4wZHv9ZgAWRh7dPOPbxiCcpLFmsOhfMGKswXj6v2rFOkyR1hs/AerxiF8fTu6rZZv3/GhHh
qKKXTUhMyCvDN2vCb/JoTJa1p2A2y7sxU2CUSjYTZUGnCetd67f6U5UoDzQkenFYIoTtRehk7o3d
hOuI9IEDCfQi6Kr80R2nNH7n8PoXWR0KuJ55MvJd7qdvDi+RTwg6zzgUq2Kt/pg8vPkAVbfVvF/c
BjG4InDLLwUT/9GjAnhaZ3E7bT2nWeU7q/j3QEogcdFyonvO47w9RV1VTUIASzlkCUpbrOUmBvBX
d651igIOGuhYE9uaEmI5zOIsc9N8X/p25n3866XyRljB5NZklDi5cA9FRQCi76+7iSLjEsjEkocx
hKi2k9Xo0Wyearyf56QB+h4N6fQNq9ImAnNOzxU3OSs9LHXdwsmI1vLImm/v5waMyHsp+O+ZRoK8
AkL2YAjiiJvSr8+Wd80omwDfTbKR0NvnU1xfWPbSX8Gazc5JLZr7UZXtvQVfQ+yQgABLnZVBe3S6
uXmiO0Fz6Z3h+i34cGGCkhOgskvpyX4bfLQ9dWjTMVzxPHj9Zh66/j5NBr/eBY6XhZtVx/5xrMMC
HHOtL9M1BH6DGijX97bpypgUTjF8E8FZbjsdFdzw2nLZK1BhPdSJxj6MyNql7z33b6cHByXldzPT
Iarxb6tDFJSHkvMAMPgcCq/cwVtvintsu5t8Ryxdoo9Ka6G/Ky9rq8d+LuP8uvWE7r/Qs1LWxm08
C+jnO6P5+1ORh4dcK2xT3/tNidUXrbC8sCkOg911kYVncT1yz7ZgaRQf3BSOy9mIMg66Q+g7yPWh
7tZoQtNqTJG4jxqEgdRB+37b3f71g7lvKwbwjoxNL7T+Z1mgtyWaNsxXtBBs8KFYFAgP1LrvUvn0
soke/UZHU+CfdO6SG+BJpGFJtLY7Uz1YsiYcDqMI+KvSxhnxsazs6orX6eBEAJVSF7RWZ/+MFqzf
BxucTEt9Av2htL+HIbqH3gYkgbaadw6t304E4xLg+ByYXmSE4N+cWcuaFBRv7WS/xrw9/p0j/TxL
tWm/r+K5L7oNCoYpbIVo7dp3lP1f9JN+OhVQ8nRACRm/KIelx+n96z5O3V7Tg2/K4yKkLpMPGnFW
BitB9pY/Su5Y+MhrK5kn/bXwJj+aTiG5rXDnlrVsP4RyDtWX+blmVHoDNSdIazPrxBlzUyQbi7qD
d2HZGrjaiS1UpnHUCezREiduRex+0K3uyh9eJKz6LrPRgP+Cda55B6qk4e3gZ8DceQCbftDWabiK
pbfNOuF2tLVF1q4P3sIndLukwoO32Q9rmcBiaMqut9ncleJtt5XflxY+BFGy8Ctz09lSHOwa37vk
iBd1xcuBKlYUt4iX5qPTYC34KW5lOuDSHCVmMTncq8ZkDx/ILJ0c2Y8FR4zY1MR06WcUC700wyXq
mJWWYLFQwW9D/bGZgBBpusT2tHwdm2FRn5wO7kZ75sO55sXR1PLzXtuhsYpKJ8sy7CHgYGj2EMnB
vc+5K/kajWw9c7mEtTeUm6BKGbndOCXm30QVDuFVj0K6+TuudxioxTiMD+tp5as1AsnJYOv6g9WE
GHTcWImXuQDYJW5Z3akI/RTH4o0FlDgw81NwszufkR9o+2vbmcier16ftpAsJAf0i46oweFxGyAM
EXLvdq2t6UavD+lCqSWC54f6QrAp22Bgd6Y9Dfn2jGVUz925rQdqjEGR0CDbpoHL1fSQjaWTjWe4
nnssvJyqKEOvvdJmzG3LLxlYYNzo6HClUXzjKVfl+kDJYGCHV+ja/UiysmSexOve72jQQgQamoYh
SVtpNvDrT4jsTwxQVCwN3z50ZdI9uJlbB2gAorX1MIkWAfgkTLMfIa2B4b6O11k8Ahq19YWxvQXK
xVVyTO2dRIATU6diTnLmcqws86E6R7/R24ZpGz36MpDwpxa0FuRGy8XMFo1WIrmDdUlwH7oUXg8C
CPWMd2q+jA8hItg8cv3y5LlP/fYRf/Z2AbFfVqQcN8KdrSo5Kst2BuQCQSaLZefoKGZXqM42cdoH
BsoXjuNMhldJshaJB+IEdpJFFp6hHXpm+22i6ku3S1Jvk8KWHIBdNTUOGujVGVAJrNF5uJ6CcsLi
rChsFQM9T6ZVX8jJUjHIu45YgSdYEljTMesDj6iA5TT8e/yZOVnuALphCeX0zoSXmcJ6D4GwAnYw
BgsuPktfV7RleOSSvUTSq7twRRGqFNPcjGdclviOh0gWHVsL7GEwfbRxaifGt4Gs1gcRKwBvWwQt
WAdovppf8yWLh0qNjxiuuI6dYmUJ1i5bSxyAnWTC2xehqkLrChBdV3xcRWqOkKJFSOqkTDPosvsI
pgiLLUgn80c16ZbhHKykKn+87DJPTeZFPpdn9q27JuVUoGIwg/PZUGwUeP3Rtec5g7xY2CuEGDPp
hZ/2Jqx1PWu17Euv/IxAVy8RWfX96etE6ANDls9dnZyUwE/Sj+1EA/6kqTjxQCELBBWebD2VAeso
y8y+0IEgdmY0EjBTKSoFnWUrgGCx0uYsRiN2LKkh3sD16IsH4Y42MmSSonG8SXIqjMsG9eClvCUC
TslHZ/FW/iUCewmlMSfd7S5SyR1Ibl/naQ0E7Rjk4SekiraNnjjwX74w2IQIcEBQOKD8x0VJ+n+1
L8Y/IugU46e+yorI2QXeTGNwqBdMd1Fk7MTa7oFcjxB0MtbQ9653pHXpgHOs2gNtw7gHZpjU5Uko
NGwMtPdwC98O42qdV5jeTPkurvEwPpky2mZXPWVXellpWqly39eWNVuQ7Ys0e/Cz3uWB07KhUPu6
JbwUwNufPQ3Gr3WtjdMiZoclXdSF4LrxY8Y92V16s49mNa7LuUwkeiawQTPT8xmzyByV8RQ7yznC
6n31CFDLLEMNuTw4zaoBbP0hTa0m+aikP/BSWi+aOaVKb/oa85xWDGgTqC6ot2lLyXgksKwqpJQc
ye7CG6eiuGDBtvK0173jgMapqdwMLJM4PosStJksKE4lXd9tjk05HyEwOuCY8ziLgJ62YDVqqqgv
BxvJRaCnYy48/GYoU/ZOfl1Lnc7f1nUw5/VrruQ7qQnXr2d5VZcpCWZrzWYfQZ1A/AA1sdV0iF6P
3zLvTKLweki4kETZmr3jm3TpJfEKFPz+DlMGT/KySIUmiDdjZ/aEvTrmLC5lYQ7VdgY65+HilxVM
V62gSjNUQGDMlno59ToPFNO4pb+bFu6fvTq0qE3cjAD7JJAjWsROtjajvupN8NIkqtv5+Z2Va3ZU
0mmzHrJgMY2nNo4txrKsbZIY1cyQG3dBWzNP2x5yJJ0+OPND9nGx07Xu7+FPA9zYzlBG5CF3ukoQ
nf1hZlfK2MqItv5LXkp/XPOF+2yGkrgb2IOxd1am/NydKyV7AoS20KUBH0nLgDPEVgFNr60NXYWl
5LwcfVXUmHVDXmO2XtH6oaX3k1s9t/JePiHC+NsPdtFC0cHew940B2iQNVUFDcjTQPQOS9iZ46mR
QSjVfeX2GCY99P1oglUCX8Yuv+ZuakYdpkRPuNyOuEN0UCuDdZl752psYNMQGydllrnXOeZYHlpN
XefQeUAZnatlqhwm3a4S8y3IqLFh3gmWtH8i7Anf62sXuYe+fFxb6fUO9OWgYii6YgpwYAUrbvHu
7WZVNrkfErHO9DxSbR6Zz8/rlHYoBPBBQm57GRunqAr1TQxLPN4vluexGf00h5Gny5or6dZvlAnD
RR7Bsdt5wjc5oWcQEgqVLkxZiquixJfyoRg7xSDj/QAS6PQ19yjcvuP3peObL9nkCRnx7QyKdvqI
NkXGZE5J06agTGvzhmnfjHydYBw7NhFoAkuTWkFxHdyQjjoBo/MhBbleYlZFYLemeYlpqHm017eI
GpJdBIAFEMviKvCAg7qQ74aGLWLJHJnJjdMVqMLuOq+U/XTZvazndujM1GWJbXbRKyBE5E3IY3mN
Rx7gFdPzx4GG4C0rSh+0SwLZteWPfsh76e7I8I3YAivEfM0SMbJhBe04Vu45tu5Dkfcbu6jsZm95
VpRdkfd3xQNebH37OcnTWD5FCZ+3HZ3W9tUxiQYB61LUNn19WVbIoGxs0IDAjR0tar4xxDfE9Hqs
u4MdSs9T9anEk9P4PgDIAuOSS8qc3aYYhmS87qp1XT7JtvOgQYKOWuFRtn3lkoZNkpnxLuG+ce0A
yBV0IN3WDszouGdBx3l9r7PF5Y9m7RsZbhewM6PeRVWKRN9GjhOEV6lpMmEwBmBkkTtcIeLxmvc1
atq5qt32e6HySeFYlrsrWGfGpoocsIFxV6L9CyjHrg+JXU+B+uAnlY7Ho5g6BEoiFK2CGwRA41ad
VMlgPt/OQNKVe2l15ie/doR/klYLzJx947pj80EMU2HHJ1qqeFjP4mhRLeSDZM09Z78OfQVKH+FX
XzoHeoPpwhmJ0EB5oocODa1NLluQCQVMxdWh+9OgsWT1l71uTeCbWd4m4pUdB3j6kjW/hmxRuAmw
GHIbC5mSNgxNjKedkzjzXsXlUiJCIYK8RQxjkJmzV1yHmtuyWYSNd11VZ8EmD4Yg+VS6VczMwjyO
IGqMyeo0y6VCSyME5B9hbw4sWgTCBllYzCr+FGN6RiWygHwHTj1D3fXSDRAvAVDY9eba5r0ccqXm
nKm3mKwufAXv5VdaO/NBCw7NCvxvRyvWXMq4gAyEjJe7adC35r38wQb1ANeU3Vu26B7q6zTV/nBg
0SYc6SwUksn1+XpSooRhRqnmNeej8MxZ7y2URTz4veam6/qZOb1DwtpYwAF2004fKPymUM9ewwUg
jJYTYcRzlUBB4gcJVW87upgAngfQxar4yD0xnZxNWPll228rpzD3lT6aTGhfkB7mjxKXPQ5g1FHY
qcSriMiezygpqq/pgkiP2oVd9ZyTpo0Zlle8hI3EADlJFpuAF89jxJkxTDbfMBHjxJi6WPgQfsrG
Eu10qEa/7KsThDtxbTomoMr0Hv2gVt54ypMucz0ybEQNVk1gp5XLueoITaf69RhHlUUTI5cgfB6X
l2sMAgqZIzdhGA7trod/Bk0OyCqRzV4TVtl2zZOVV3lIs/kn7ktYLshbuSC9JM4QkynZYE9pADkt
jG/iWfMS8rD+TchnXg/XVFgFE4Iah4VsQps1VFQ2XRqvrGHxkvkUmOES87wFiY5u58aZCarqJV3P
0sZcBzECf75QLDCs6Nd7ptTgaG1OunjE7aA/iQfHJFq2dNe+29eFleTnkNDTxf26WIkG1B8wwHre
sULi5Nb2perQtcEuK3sas0GltwnU0+pkLXILhPZUgg5FBYH10yBplEt09TNKFMjTUaKr4ifKBPad
7FKpv+azZ3BQmEfZJRINyOidoqWYLg8irZp5u4artx4zobz1jtRqldZx6JJAF2BmfRSgdj20nOpB
y9Kyv7gp/p57d8rdAgPKKpkRKM6ccQDzK2cwzB+LRq5huSlqr4hPqHtb+O8k67JUe9Vp/9FJa+2e
Wq2S5bdSQX8t/bWLjq2n0fw5U0gthqermqzptqEjB7EnK8y+HNqsZNBhLnO9TldUlJBHGeK22vlA
VkLuLDX2FCdLR8RSu6ERduvtOCb9tLg0V7P0aDsaySpqZIwcyWMU0ub16DfCBAhyOazfXm9cr1k2
aYDJel6KBC/3FctLzYHrjzm3yiwRJPAwXSurRQQTdpi7zUUbsSiHl4s6Elislpf1jz+ceTf3ZVdB
TaLcOFM9YnkUgC+rx5crd5WuJtV8zXNft0QUTCatlnZjsnCkoaX9hbKB+CaReI3osPhm3g+rF4sZ
9eRobIS7ccECTQRtN2aF4bowvaYjJrWGHWeixVCtfXmhKJGVHzo3BocPgcruoO1Pa1iFuyXTJmRQ
0zX3IPw3XT4+8YVm81ddk5rLTGpzlRSyclDhsUfofIAjU2YY+2e8U9gzOKk52Q/iUk3oWgWajahn
6AIRIG5lc33HlgqhzQN1RIZsMwQgRU5THxH+KyZQzKC8kduF+mt7q035BGagvQd9qYcn9CNREyeX
GMtveSxl+VBAc2cZDv2iym8KUL3RNYvA9lScF2Hvj7CxbXOfwpPJ4J7Wdm2Xr2JuTPlLt50In0og
JEV5TIdm4vd83ByINXamTfzuxGQ7rPLn4lFELx+94AEhJszWsTk1w9FKbRNIezIGciO8EPgBt/k+
vFJeak4CjTUoU/Uaw9hxMeWJfJg8MpzCkU61W6ogRZDeCXqrbq4lrUgmLHw5h0Ybfdp6W7+k873t
mdtGukQmfCXOSi4aWC6bYifYEv66+/OQNkUnhr2rzBqoHJzfH8LZHcP+uAQ20EWKprFwL9qgM4uv
kHbHfDcjGXW6cbFTY5HKUGAyhve5k3VYckfeNJa7MNApC1O/ggcpAte4o1rNwuLpIHMnycYdk0ok
u+WlBoBYHRUTx0Eu5tGSmv2TtniA4TLlqEWdxhAm7E+rKKi4A7QU4VVUCJdhi2tyrLvMd8bp7vVM
tVvxXDzFmYqjLo1SsXxL/UziZuQB5jKDli0jYz3TF+Frk3KbYUpzBPkVlWV2ebfhpYPYcgSaU7N3
sFzg1PR8isHbCFk3BsMuegfSAbo/9djudeKl1sALxnadz1+hjTRjTaZBAaIiOOB4+1zLow5L5qBU
ZH56vSxiBDtwpYCB3qzASto51sGukJNmAatpCZdjJL0pJk1elpRw0g8QvqkOZQMVsZPCFTPz4ig0
29WG0igURnygS/NHG3c8E8U8GfgtayhvmLoeAAdfIbMQ+kKNrmiZ96LzzA9W3qKDfYmkw9QoiXP8
c0WtqKbIu2DcO3FVIwTkPa1FnaGVEjgaNZ3cRSlt6yVQ5d1Pz+2Zv0UtuOsa/v/f5jV/UHnkopir
Z53Ff/50WfwBGKv7of7yt45P3dVj8zS8/aVf3hkJx9enM1qTv/ywb1WhcDV86pePT8NYvzxF9tSZ
3/y//cf/eHp+l7tFPP3Pf/7Rja0y74bRa/sziwAR05/6WL+pXn55ap5+//0X2kHg/wN/kpgeUuwC
2AA78SfrwHf+AQwYlQHbwHpsw9b+k3RgfumVZOC4/3CeUT847bkRzbq/QzJ4wQH8syMUGUwlFQIH
pAB0c8wf3uBo0IvX6PajlNclbICjV0Icvl4rP4fqlqkE8YS61oafm8nBKi5cSgzBEcm+9UO0RnV2
GiLgQ5WNppw8uh6Qp01RrkrsarchR4iatvmyoDmI4Rt79VOFwsaXmJsdWnFp1X2KccLEfnme8U9A
sAEyw7wds07FX9XkGQWDtI99Fm/fB61EXrBaFt4kT6fp3qFNQR8BIJ4nwPzQ8/nBHc9verQY6CdE
EHbyoiJWWKWLyJZF2w3mb+ZQJ509+oEXcVoi2iOHNr9QdKjmy3ou2ny34lEAVA0YbQObjJzyOrCL
0D/NFkQUcUdZe6T+BAld9xgrO4aRnIcefIIWQnK+dyILlkYfVQGX+Kqrc/dYEsnSi3zkLo74CoGJ
i/A8Bo9pBzryDoZjoO1t1XsrWWERYLybn5d92eG46cVy+rroQff3KIJqZyt63SBLMbdYJFLUrdwS
xcUuB8IXLaG3XK01mnc3yZomXzWNEHEKSX3KL3WBCiEOrXjWlv3OC6wlDQ5wNKrS3Za8mZMRZlfR
+EegDwgYpRmU60MPkd5F4KKbY1YGMBrRZw0scMS2IUWlUQQat9y46wqf+IddWAtSIeSLo+vvnFbk
+b01p00oj2uZq2TaZVzjI8S8AqU9dVHLruKnjp5b9Yc71aCGA1G2iOk05H7NSRlSefohR99ybyFd
tce1iPp8G1CYv09pLD62UYjhRl4jTJRQsrfQzSvrc1mPojztVN03l1FOuY6OVBR8Tvyw906yZA3F
WQtAIjsZchwPt93qV/Sx0COfUwT7lZ/IGzGSkiIHBOl3A5LMuYH1pk6VO82U+prxnmiefFZ2I76h
ovbB7UX0yaYHuHCl8/ybzuubP7hooGPqeyOISNce+89IShX9B/qG9Wdha/tWZpPetZNIvqyZm11m
GXyIXSBIHrYySEhPiEuHubBuPRSMN4hU1udLUXOz9pdAfZ0DLW7qfPa/urQ69dZFaiVF4bRAGLBe
PQARSLEpC1JeM7vFedXa1gFC+tZrRXvKQWpv2gGNq1jD3mU3/4C03u2RYYGTvdp3sFFQMxvd8IKG
JW/hu/1HShkfp8GDhFD7+gfSZ/05jUR337UpeLvQr/Y+nbvqljtu120TTRNpY7sS9kRalU24r9vK
DuHw116+rajwVmcyoD97XhRO4u3inpLAYUrSoboC8kudxONS2nxmHZTzd6CXaFs3w5zaV9PU1HLX
UG4Ov2TlsDC9C8gNUtI6gBKar2m7a9e6sa5WnQ4rWIW+iD4kUCZD9G1ntCW4D+U/Ko9KB9Ykofg4
hVNyrXXRf4udSkWbvAqjfBuDhP5f7s6sN24s29J/JdEv/USD8yEf+gJNBiMUitA8Wi+EJFuc55mN
/u/90XL6SmGX1b64F41sVMFZWbbMGMhz9tl7rW+1/E1RcUPPvTZBf0k9L6Jue24mGoBELcm9Intq
0s7lCoZ8rJ43Qxu2RKkruO3lQFbvB3oxjDwUDYeqOpSc8xImeoJ5VRHlj1kTJvVxog+0caRypruS
mgLYVzaHgVY4oz2E/R2OLmvEUt9j5dC6IA73VWkVsuuPdTO3Tu1XZvpVDLkan+tlVZbrVivqWiZh
oZ7mK2qxVnLtqlJTuiBtxqfTYJwKHBxJ4BPf7HC/kOC+F5yhlJYVG0Qysm4dYRc703tpAdNaNeEM
Q/kCMhnWg4hlOsFl3T7/B65DsYJCSsMdd6i4NQZqGspY35mhzz2V4TA9KXX4UabJe5nG67sxdBtj
0CKvpsnx/t3Mwdin5lCDaegh7uHdinBkp/klHtrRqcqkOaHSyz+SgL0Xu7xeFf+aiWyPgMFvpcFb
NXE65DaqEI3qHWgzRtZR42gng4nTkXd5NGyijSprEHnRUVeAmkotdUpZF7e//4jfa+BfX4agEaVR
F7A0mtr7N4/kQdDzAl4b5AEkgjjYs9XCabGmevv7K/180+Br0nnHJGIqOJ8Wbd4b+bTFuhkVCkTK
Nsjta4NctTWTKeUDf83P7wdhLHFiBAAsKXyHKsxcZHEPixFjuM3z0NhqQ0sl9/dwrz9Kh/zFGzKQ
8gmdT85QfhITzpMRB4a5DAhqv9hZk/IlHNSPclx+8X5gkhNrIHQdFpB+oMZL0ZXhHY9pZEs+xU+A
nMNtfas9V5O0nf74uebbwRbFk20K6sSDAhG4mtkzZLAdCob7RXe4mrE1fnAf/OodUYcuagHVXgLI
3t8HpVGRFoUzxZm1mGAs+GRtskv6fKauKpqqX/3xbWcieqDxioQeptaihntz25kT9h4eQpgNZtOt
1bq1PV+aU+/3V1le9LvSmoIarT9cpkUU+ZO7UNiDPei5btMjR1/R9ABMzI6HGwthd1zk8pc/vhxm
AESstmKohm4dPEui5aRcNiZ24FiK7sYKHpKU2uqu7uziVJsm/QM12c9LJPJ7WYPfTlofZ5mDDxFt
QIzmf4LoY9MIStvgUVXhBZo9U0EaH47aZx9c8ee7hCsqGoQr6FhkPB6o12goMtLKuWKlFsV6FhWo
BT4HsCVJ9YFM85dvblk0FmsBrreDu57TeNOjyxEIIUfIhQnuFdNQu2thgbMKlDi6Ec2gzR88a796
g9z8PAUIW1HpHSy8tZkGrCDk0yCKpGNIsoCnlkm1bko4A7+/W5Y38PbmXLZrjnzs2DKCY77I948A
1BHiqfwJ6R5Arl0kiaXObPoPhMOHj8ByFc2ULZxw1FQcad9fJWeahTQ5455P+/CJXEVpY5OU4LVT
2p9l8J/Wv39Xv7zeolTGAK4sC/D766HpYYwXgwmzRUz3VK+TTRfp0z2NuqJzEBVkH3yMP98n1AYQ
22wTExbL5PKNvllJItQpKP5sy1EGko7UHEm+o4YiudbVcTiubRuQ1IRsUv7gTvnldVlVkJFSdmmH
6ud27JV66oA3IwfXr1P6s25OIOhFXhvt86TI/ZVUoGL//af78z2j4o7DJGuzwTHCObg99ciehNTQ
HQQJA1ypSWXtCbFtvvr9ZX5+ChhFa/AYaEcQU6UefIkQVJDr4fIH6RVqW2MKvrAGFZsY898Hb+iX
V/rmkpC5GK6/999eH8s1+BjFdpjRkXMGBrF09LnRj+jc42z7/dv6+d6kNqYRovAgUPEcauhHM6g7
xSTvrcASpKazSWtePNOtAyGilR/YK37+qnQToRvuQEMlk0kcfFWxKGp/lnKb3kovu/Low6gxCvuD
t3TgWVgqxeUyS1gqZTKZVgcfYBiWYxrmAoaMPw/+qjMHiF3dpHbTypSK3F4Cw/hM416E9wCdatCZ
MtEEjiaFgtEhj4fhYqjQM+RVufxRJtMvP4SlpJD5DIhzOXh1BidNv2HSCCfLrNBnAhKcTH/84EP4
+VE08NHCRaQ24r48dNowvPFDi4Rdh3mFtC/mqTgPZC1ZKVZTXk2ire4j3dQ+iJX++a0ZS81M3Ce2
w+X9vb9zB0n4XT8nFm17yG2hMWUrtHPhB6vbsjy/2yTIDOMisoZRgefjmzj/zeomUtI/pJGg6nrK
62cjmhKJ+WBCJypSs6pa1USSSKdhFWf6HhMs2XV/+Mhg3gNpSa0GBcXG2fn+XYq5ibLWLLk+/px9
F8y0LXRm6kdjPoGZm9voI3n+8jcevGPs7QqsE4povBAHa09n+2UUssw7lUCKe6P7BeG37B2Bvp2V
eLA/2B9/+hoxA5gcfOwFr4I/TH3/BtWSTCAc5gZy80Fd2T7I3KIY/3iTWq7CikoRT0wpfJr3V0nr
obfKUEMbmyTMTvNC2RiJ3rhKoSou6MryS+Ub/Qff3YHBi7UBdI6BKZd0IWZq1Ijvr5rPrV+jL1rw
VERM5Mp4H5nKbW6LUytsro2sf0K35WIxuA4LMJO/v3MOTJrL1c2l7KY5RIkqY2l5f/W2ndtBmVID
MLFRe5Iuz9swiLFsY5Y9NyvaaILc5Yuq6YaN1KjNUecaIL++/P5lHHy/1I8Kbi5eBhUdrqlDAkus
EK9oa3PmxiInhqMdiFDUxOj++VVMeDfL+XYJrTp4r4swmeEbsUYGinM3qsISOUyifPCRHiwGOvcP
RpylAqBEJXPuoGKMcnVgIRpq1557mwAk37Qf2yayUldStXoCXGoM8boJK0Pzhm5K58ffv8uDR3O5
vq3SoqaaZPfnGX3/jRpqUFrhXKJuiwPpkp0Dmn+hmaO6luDOtX92IuVq7G0ydaSgRmZrW77ZN0uf
SYssyEcThX3AGCLho8f4kMRd5phisOLV79/btzrxzbrD5XSGPjwtkH8ha+gHKx22db+OlLJ3Zc2S
SNZWejtHbFQ3Ytgg/hjb4y4WNvmpSm1O15XNC/KASFvSxkRWU53qtT3HWAqYjJiPtewrWGB7MIUr
oQbKdW8WGVo+jLFlAlxtIAJhCpVOrBZ75sOUqrXsxYlS2mvTV2a0lC2VcwEDUdbj12/x+0zu/PU9
veas/Zj/Hfzrv/3fjQPPyq/5VQvDqz15LP8BM0E8am++9J9mgqfFX9lj/t+bvw6JZN9+7nU2CP8Z
VwSdKqqJpb+znF9+8J+x+bOCQKeh2jDfAMk05ROnD4sGDV7opUXDg/t9Vshv0YKAFKDR5uDu0sWf
DAvFgRmPCkomQZZVzGZz5HbVD1oMaT90kmqQpUMYzTaO9lWtnQZl8VSUKmFM5BnnPiRbzbzp8AvT
nDwWc3eCVDrVk52isY/PsvxZlIpwkfQ6oTZ+DZhXTFmw16HRwiItLH+tRI9IVh4kX0HMGxWB0wPV
cOO+fewj1a3A3iRkes1Ng/CBRKPAEq6qV48wo1X1KL6ySW5NNnW5GsAjlWvf8szCLY7tEjnaxrCO
K+v8DDk6WFECCtww3I+h020q3cs0F0YrIgOSpIfOkdo1FhynEQQ/MMDYomIZS0/WV2V3bicX5IBE
xaUf76ISPq9r+Ji7HSuhN7FRk1MyJGx9m16lV/EKHM8Z2qfqRpMvAbjKDlGC/Kol7MfzPl2na+NO
8leEz2YPIFnLK3onWeJcS4orF25Fmk70NVQu86vacq6r9LSQbhk7OAZhnlAVAkfSCnfG9lKeVPFG
ri0Gbi46ZPKbo0WQ7YTZvNqm4762qyOzuyikDdCIqhM7UojTPCUbvHCUDXHVrYqVye3up2fpQXqY
nuVv/5S//XP5NXxsX15/xRL+3L6oz3//p3+JH5kKb/Tn/kV/NliTYDmqrF/Tad+s/Wltb6pkr4rY
QSnrqKR3aB1WzuO0zB5S8hvWMq0/tfhcIZkWq4yD9H36qGtuD7c2uR5W4eUob5PWY5rqKG6xDWeP
mMMh2NgYf/2zBHmpsR7CFcmnZnFWI3SZz+A9auoFf5dQNvwKhCQrzgjwFgxXZqZ15NvxS07Kt+Qh
3vs8uhbo0Tp1SLKfjyt+mn8mV6M71ghaHfuhd/Uzp/b4c9ZjoXskDomHDfqOuGTgd4a/xAknT5M3
QecK4ZojIrXVdM77DNHukqXQrsivGxz9ejoPn3wIr815Fu0EOhz1KN/52qo8CjuyaSCemellID2T
GJ2Ze3Wbdutgw48X4e04Xo7ag5Efn5vyOpbuuVUDnUUeBx6hUSuEHu6SRmZNBTaDYBWEwsmWfCVs
nEiUClxJuxp2tjaeh92R1m/kGYXVqpI81Pku1HThtNXJGMquhMDWLQN8USeafwKEp3fGNZEm7d66
eCBSF93SSg9dmxTVYyJTA3LXNXdSrxvpvOk7F2kuzpZVLJ8zCRxewuvo9GS1xsBzbL2sK6KzYbM/
nuDYQbNMfejmujsTtR5elA0gVLc5lb2wYRzp2dq+RoJwLZ31ocffqE6eEXgNBkrAU0ssobpPshc/
urNCRDWTp0v7wdVJaSRRpmEursvgoQ1O9TjDDDVblcQF4jsBhCyvxCwdoeVMSddUoidSPojuOkZZ
l7T7POicMtnbnF19Jqe8Nrv1ynP5kUo2Ygx6C5e4usyql8TSaYy7WTp6gnLkcqZiCMtuJRPBYLHA
nAFFjhv5CDU52F7KXRfqNMEXDgFRLlBe/t36coaMgZfGNxo745bMKY2pj6uIh8Sf3FB8xZ5718br
1DhKy+2k7TJsa2npWMF1qNzBNuOdbnJ5neS3uXwrp17Z76ZT61GN6TqH8B3Aps3HQ7rTlng5y+OU
7uTrLj2Xp2sUAHq57oN9dyLuBtZDxSkusgtbdvjvtITbLf8jP+tOmpNv/zf/3+vvyCyvZIPh3VgW
NFIpXv9rNG7ztTiJcG4NWxbGeTffTQQyBRjJUO7B3rZIjHGs80o/hVGrTE/c9tgBpfGpSTMm06fG
lHIn3UmyF+irqOOZqkynJRcTrquTyoQmwqyWsKJJbhBsg1LiSJjDxN42MaBJg3BvJt/WdOwTulVu
a+Mm8/zBg0+S0Dkmm5pcId+8J6wVfwNy7ks+1ZzuGeFIS/ZQwGfzZDk+V17Z+MJsFbh10Tu1vSkI
fuscZtp2eY+yfQ1EgxASURKS5tiP5j5+6ga3ShpXJ9SlODWD24Lt0Wdwlh9RMQqBy2w9n5YYL3WX
2KNRvc9rfdVyPAh6nLHj6AFUcjNUC5Y6e1Oinrekf2WoLKTqkTaVlx8bPLRRe6cbo1fqtme3xhq2
jxcX/jodSsyBmIPhTKp0VOKugLsJRFm98ZXkiY39c5wyjRil0dHRraD6WdWdfJ61ted3eBQwqszz
hVwwkQ96F1OTY3WK2+nKtslNT0rL3ZIzZUzWSpPSFUJ9bxhehmBvNWQpDBvINNgS5XAd2+eS1mUe
5tAIcToLBUimyMh1DwCoN0YzHXtb0h2lITHMPsvGKwXmI5G/XqLqHgr0FdUH84MSENjQz2uJJq40
PhhKf5rEyp5EnzORjrdZan5RczjE+lmY/weq1H9a/bm0Y38ws34qP1cFQsHomc/hVeC2/fI//tvy
E6+Fp2Qqn8CFfhsIUNthXPxReS6/pQvQTuSP0OleDir/LkszPjEkhncLOYVZJP2vH6WnYnyiMSgA
DnBWhD/6Z2HM2vvDJw02xWAexwSBfhfF7+HhT5EHVEQRcXNqC5hjji3ZHVNEZyzPKZrkjAPgTJtv
sQORuEvfMwyIxTMU0rgqcuiIEUCr9ZW4zGOd3IaKrOHyXMlHdUOSEFoQO1PzFyzIcgc+u2QqbIyi
tlaqjYGly0Szi0xA424YB/q+xluxj61+uisxzapeqPfZrdkp6k1eZd2mQ912bFfRuPPHskBUXNY1
AWWmanhjyNOvtFW3/vZN/lecqfqvddvVX//iSNX8te7yL48t0sZ/wOlqwfL867t7g+gzb75Ob+/u
5Se+391IJg2mQTBFZTSOHIY4uLyeqyT1E80Z1JYyEwAdENHyU99Jzzo4Z9pIjNgBacArXaZX3w9W
/JaOCBOCIVMmbv4/Ij0f9Ko4lenwlRf2KM1jICyH/TlVKC2almUNrEN7Z6KMvJVQx5+KQgp3HWY+
zAiGgNNftiekilGkGNivCyRUrzfSv0abve9lv74S2thEKsDEZvjJh/G269H6WU7MVD46pE8W0aqP
HnxTi/YYaPqXKS3zgp0p5JRCxqiOGxWrFxTsTW0Mwee2kYgbCKbWuPg2QkETnlEkmUp0KZXT/AH9
7hcv1AL9swzdABIRRfv+hfZmo/kDOnqnQtC+BsSvberqmBQ0F1dA5WaWX34wfFbe95++fTaodmV6
7csqSC/1/SWlKiPqQtUH4kDcDpXWkZCL8IqIRbSHJgV3YE7aSvK7+ygxg1WhBpxw0Do6ALATNtyJ
wciQRJshMerX7tF/xfP/D+up6FA4+Zx/8+AXtFP+uuqevkQNDsfn9u0K8P2nf/RWkOT8eF7/7quw
g6EoYEpNa5xR49u+ivYJqQFw6AUziDTF4h77u6/CqmEx7bXYJ//s2adDym3zpvNHT4UKnQ2XfEsA
xPoi+n77yEWg8gyGH7Jb+fbsVJmpsznFNeVztwWztY5Vaz8L5Y7EpfNaZ3MnNWEqxAkDRt0r2mZn
ZOZRViSgMbIzSTKPi14/pTW/s4bkNiLwQg7nm340R4524jil3d3XzZGSsOnl6tMkB8e1Ll8WPM6E
M9o5/mnjS4agIyMFztGUF9NakqOabNikKRkmwKWfBNaJr2Xfw6VRZ1W5GXO72xhGlZ8a9C6Pe0sA
6ogVTNUho39yQrvbNqkMR1PT8UGefPIdtax0JbTYF2FuPiXNIzzj4iwAk7EkazyXcoTrLTaU1VQ3
2XEASGadGyI802CwHkGHQfZWMvpcVCek92gxkJUlem+ckqtANopnERbY+IJWWWF+1k/buDPI3NDy
blVXS3RfWBHVmeQWqTW5uKsySvsJJ5gb6xzPMislSh0fsKvJ5XkdiK0Wk1sNMifZiK6+KoHJEUrc
hM9G6nt1wZ+hTXucZE1wYWfltq3Y9jOOCkzJXb9IIN5nHm7G7dDjxJHD44nMXZHsmiHZWTGpUlrt
1hn5Pe22sOBNyDkdbVZaYz6NosopJxoIsR/eTkHPHyhOQ50jlF239NXK5skIxDpXu3O++s9jOXtD
GbiKdY/CfT3blRPp+XYGQcn5XhJXIrNdpsKumRNDz3vS0arGtrlXQqkn4Lk7z6sp/1zG4NAdrReE
BSnsOs+NNmPYNmi7KHrZbDFDJbfaIpFNc/80K5NtDSRhPebywwg1+mbJqCV9Uz4a/Tg+q5ITTSqO
DT/+qve7JozXPGxrESNjlNQ5QfpnXPXoYrmBnzHWpeec142jpouO494AsctLzEDQrAaWT1frp3Wi
kF9LUv0X7gMwRIJUXF5WslZlFn2QNmepL5B/45d1m8rYj7WabTV9QqksE/YsqgZ9TRuc6fOcO0GC
u1m3h3tmuOJ1LPNHy/I/7RCx9HjhmiIcWGi2FhXRb5ff/3XpXXmXt97qf/91R7YhRdhfV2iq350y
fvlX/liTOTrIGl7YpdhA8vF3XUYnHCeeskxgOJiapCj8KMs07RMLu03UNT/FrGSZCv/7ukwhxWrO
cQGg47Jkf3Mi4QF6N5n4939/CxV+lbAdrM2Hn8XbtZlSWquhVyhukPmGUxvGUUBqhBfBsjmK2kgH
BNWHm8LoT4xUuoj1/paD9KoLODEbOjllWpg4dUdyTm2cdvgMBbKAzm5Ok6pJHyxr9OHz6zGkdxPJ
L0iqDev0nQacgSl7XODiZeW16kk/g68ReXE0v6RG8FnHBbaeSD7dS6lPu2KcXBz2l0PJMSfDHHPR
tRPpbn2hb0slLV275WA+DflqsKE20MmI6HX0RV1dYng0nXBUMJ500biZcKo4qcCzruTxGiaiR2b0
SZNZ+truCUyMw/Jcj+iLGhaD6jmqrwtdewzr6DTPTPyQGDoMuXa1ykLmH4enBUE8M8SI1o4ucHXu
GdSehJFKvUiMYpY0HVGLFrk+kIJWVlzOLshPVmhhb3S5U728kU+0MnvB2UFGYUDejz6q+6yb99Ms
kw6pM+yEi9k5gyx/bcL0sfHN0yAc8TXjCef3JfyjY22sx3ZgmWusLWlJHRadKdjnJR0Upae9BhBW
K4MEHo99lfjptrDJHVODeZNhA/5aN9UL6sfGDQ1gB2kybaEa4MClzsytx9Ift36Cq0el3iPRHMsQ
W7k3+OIsj9KXbqoRD5Qd4BGQk44q6vLMnKkUu5TuWRwTMa+FMt2qJmibrTrJk5PWkn4K5YIMYzmu
NzofodOR3Ov58nhUNIq4GpQnARzM7cIGn3cUXoUBdC3HyjNOrW3dr0a+Y0j55K9E8w0Y2E0TBXzK
HdmQFUye8wn/wb6th+F8XnxfPeSk4zlvPjdNaG+ykjtOpM8LuGeNY8BpQcR4utGLY/ajmO1zzHeN
Mu0FCYcbqR9vmnaJ5QKnp7tqSeddJRiauKRSTY9skZ0lcXPNTBGcQEs7uHPi+gWnypocOpe89k1l
8wabTnOBoXl9GXFuL7cFk4t6eiBOimSLimax6TaENrW5sqnRFxFws6uChV70uWfjtuPRM2rMlxT/
Iw4t4G+rKjZ4OHB2WOlG1OdyOG6GJaoTFf9p0llOaiJU1W51uBM5eaK+Rda5JClntDJUBwelJ4va
zXtYAzf/iUf1ZWd5OzT9vtMsvZz/V0ZHlt1/XXz/z/TpMX+/2PPnX5d2VfkERJ/FXQHWJjhcc4J7
PXIr9icQlGjjUcfbLP8LAfXvE/dyGl8w4upyFOarf7O025+ojln1IT4vQ05+6w+W9vdnObwNiyJ1
mbKinkfefqi7qboqqnCNERseh6Qg5OQQOgK+gFekJUGPbz6U7/vK+33kp8shY7QJXEBJzEeBmul9
jV8RHaMHuHvdti70+9luoyeZMrQCDN8VJ5akd+16sHIEm0WmDk8MLojFTQOVvNkYY99RlqfIkGBa
xGejPwWpF4RNZ69szG4XeoeUHVCAGWELImVg1+htVrhZXg7bHp5H7kY25FhnpPdwn/gBNggd/99I
BavWoCd8pSCEUI2zWyglrCEKRfhFYtbFuT2g0Wk0srUpkyLBsKJN9Z4YOiu6r/2S3nvUSYRkQ2Wx
3UaPB1yBUVkajlznqu22ia8+2ICD8ClPIrwlzMZkpIm9nPCzPCOj0jCkZbgitVq2oo0ogZFMyv40
qNPirhn9DFJ3GV8GxNjGR4T/6L2b4iyEmTZUne/K/dL/k7qqOu97ZA4eXnSl/xqLpDK9FhnDQwAM
4yz0w2XGzD5wbzUdPr2+TlXTIfx8QIEJlupWxlIUHUmgA5Z4+WC6EAk0/1U+qWXhQlOpPqu67d9F
9pgWK85xKWHDudwMTiDPbEEE3A0Puhw1i/JXse7UqefUP41t9gRhJBrWhT6xXXYVaBS3oc3au2Ng
KxeDFGTakd4C0GEUpXQX8aCZEkOILmtdrYssRmhC72VyQc2uc0kMt3bctfAPKAnsayT5Ycn9wrKM
TweiC3JZYT6ExCyTHdOq+qOUNZLqpnOsBZ6ZTGG9zpG7nk9D2z/F9dARF2rPLct11I0GRr+mrxy6
XuqNLhvk6CUQlNdgLOdwA11ykt1iGKabthw4O9DMj1lBdbM/631gWrgbMsauflgYKzyanEjMQhk3
GjqSr1EpF7mn479jFDGIdG/VRN67gDDNLxgnY8UhxkK+zgMMuisZDh+jj7JnZqbIdcMQIe27e31Y
tipQn2pMUyVqVS9NxPDAZj9Wjj+aUMwhLco49ivBfE5HggrSF0NJts0mmNBbk65w6HKbSE9WjMVv
BRm/aZe7jsKuaaOQbzYkMGuVWFOjwXtIy8LpQqm60iDcV45WjxRdijbqKaY/xN2uTwor4ItqGAFM
2/hIqyqBy1gaap14/bzQMSspalRHLheHdKdAI3VocQ8vdheXTDagGZ6NvIxrQxsHRvNRiNaApoMO
sUKaShI15cmWXCKSWmVNJ7q7pgOiofiOKvyaWMyTEwH5AcypNFqn2ZhLoUcURPUFI3FHDq1PLgLc
RbuYvFpE7WNJ/FTEXxqQYhvCxH4YpralKumgYq78CCKJp8+wAwbNyNqTuJwEcRpl3RQb2K6RcWxL
MwNHpkwDcVJ5na+NqGqf03AZeQLUkrWTdmowYhRjb1FG1iEQea2ZmRUTcGM+zOYCeMGArCK/ENOt
iBr5ukz7HCJLyNBMxiJwbtipAfCqslSGQIkmstV/4vb7dvf9t3/awY021G92aqdo2Kj/Igvxr6Ov
9fw1KHospm97ZcvPv+7c7M8mHiJMbAo6o2W3/bFzcyhTLaJqaA/ruFQWQfXfOzfjHtSeHOFUhGzi
20nu7145+fQoeBeFkrXwDmhv/8HOjaLxoGG2qPEWSTDHP3SAprGMit4o88aO2j3r9djVaWSxK45L
CK6fpdaJIs8p42lyhj+3YxeAhKM5YrBcgiqmhwB1xWk5C8TrWLbBrOhoPx8DZKI3DUeXGCLLnBsu
/MM69sZ54HnA7qsE3mi11ASGmlbWtjRTYkDVfrRH1AIZ7uzR9Jv61JDH3F/ZzSS/sMMNKT+K0tzr
emKH0Q1K6a1kwJxx6DcGs0v8tNBZn0ggFWorG2CmVfuWmWh0VwdhglSns4F/ppZxNQwhmwL5rfVi
Xh6zrZ+W3eD5BolYThGoypES9XAAKlBZx9ZkDfVJa2cWxxe1qXdWP2iSQxvR9AJaV7tITyFUZbZy
Ek2EGzOy5a/Vcqs/heQen0YT0d4gmXrWJ1aRDLFjR4Jtm8iqx6tP7v0gqHdpVkjsUyZPuxslAz5R
mdCdAlMquzNT+piDpTS0L02YZ/4u1RfaTZVItsxAPbKjlTakteVVfYOzdobR5u8xBkU9LTcw7wpY
Pdv1zTok27u0o4dBlzlXDq0gITpMDJK428FgvtenwYkUN+aDVGesN53I++cikcWzpJfz5PakI+xa
gz17hbJSHAV+bNmOZi3TATIVwhshaShhBpGPYtXLCdG4VtaeogSmn69a/Zi6IvS5y0KrHXpidBV1
byal/6DWnT/BEI7UW7WWkCXFS8mD1BheJ9z/mvbhzImPKAaWXyXToxuMZOwgPBflTSyy4CkPTQBH
nV/gm6iybL7LrFoJUFGU4ADFpH+7tCxTHcKNJv5Qlo3zuY+QThQlXuVVbqZiXAd6rfo70+xUxHBF
UQvPgvKzg5RHKnpZR6Ril3GMniMyw/aqn/UFLiA6pFeTTZxGTUzgFoxF95TGQJsEMOanaJTb09E0
SeHN+kDZz0Oqqk5nmP5VCwiTs2LeUOWQSEEUR12lkbZSoii7H3qCOzwpk2g7WAQFB34xn0+CL3Gl
JYN4aAK00e48NlQVep7hVQKrwejEVnHQddFkPUdxL91ZtGYonKReeuQlTRc5Lbz+yJhqC+2H2RuS
28HA2cE+K5UTDU376GqSL8erIq2hio0B8nKjEmj7EqSv1+oQZr0raXNtuSCrC8ZmqtnRZ6eJnK2o
H+Lq1B7GEd0SFqsvkIVoohOBOJ8n9MHvojFVn20/q7/mg1YpHns2H9uUXDT5MNxnhjLcQwpJLrUh
1KYN9UqO5GUMy2FT9IklO6riW5eg/tixfaE0yB2MEUED8CQzQxpm1bYb53KL1s1Khws7Yh7nTC0i
RCBiTq115R0FyvxMUYCosAMbgpFMkUsEhhr7MIwFvBCtrOvHLe5AdWVVuf5lKBP9s9JSfawIkKQs
U61BGC6JYIEXVUWBwjEMwtQrgsS+aBpNnVZ+CQ3FrX3mCk4PH6rCoNflTgq/+hL23si34pMpP/bQ
UjypSnw0ONMEIqIeIZDteVoNnmtRjl9naUgvcAFNKV0gqTVXtKnMPYQ1BHSDWknkC4AlfmaXALxm
FBVtA6Sx5U6y56J2eQSoTlQTehsyEWW8awoVBbRtRMhfWuIZEVQNgEz2+IMnA8aERs1KZgOHhniW
2+w0C+r8GcZNzMc4DN2FT5QmbQSjMC5VUdEgImVOdmn6EieNYJa9YG5ntVpqYJrbUWPXybGwknB0
RQmD2A0jwCpODqxYdawyLibXLm2DFT0wpaNGjPWAggZfDB2LQL2lJZmKTciEST/KYTBeSWlS205m
lqmxlpg/n3Jj0Xw3aduXF1XkmwiCiA+omVIEyssE/BvqLDSO+Gou5zQ9ht8gSTcmMYHlRch2ZUO2
qloFlRlG3x0A7QCFa6nYktexZT/Yg6AGVoZIdE4iBBnhElLdUxk242VRNJKyAu/ToZQV5vjU5Xl6
Z0In6Y6Kwhc7X1fS1smjpntuw2g4g/duVjsjF0Hu9PZZKHd579USjxNo1iRIVn4Xhg9v6pFfHJLf
Czw4kdNawbSJvB+JliYOSQB6PtDDsSLoIW2MMJLY0i27tlhJog08lVyBVYokfjfFvXg9nv9Rm/7/
T0X68iH+6+6N8zV9rLvmXRHID3zvzBOAzWgTeymLsAZug5bFa/tG1T4pC3YKhzzZUvTf+Sa/F4GG
yW+ptN654/4WqX8vAg30RWA0wPVhWKVu+zM5EBYiXtnbsSljgYWSgUwecxpP9WEVyBGbngT2s5Xi
cx7zWO3sNRg1sUm7md2+KS1nNgWC705B5SZZWyMNzvqhihY97ryQgiLglXr+UMlgChVIu3DvDdIJ
JrK5iM6gmakiN+WN0H+VLxCETkcZO9SVkBThpYOO4L2vjxEXUWDGUuc0Mlsw6YeIBGkzIJMLmmMr
rzcw48Yb32K+Fs6ovn2zWfGnQOcNkbnCoTi6MO/nNS0COhtWWyKnFErnhMLILsY5GI5od34u9eaC
CgaFc9fw+KEMzhdqYDLoePBCea+oxGJV7L+OPEChkkW7tqqy3Jgavi/Ww2aX9VR2pY1xhxkjquEq
GHZZNH0ZwtzyCpFfB+kI4SYdTlQ5b5DtwvPSg2W2qNTFcR7k2lYL4WXljQY01s6AW2hqsKrlSqa0
TqUjwu2iI7WIJPqyYbcbkw44SSLCcG3pebcpBh/FLpQrgDSharp9DfhRsYAXy/MwX8ODMnGhlxAq
ww5Uq22NW/DhCDn7ea8bUffSdtYRg4T5Mg/6JUzl/3B0HsuRIlsYfiIi8GZbQHkn15J6Q0jdahKb
iTdPP1/N9i6mdQvIPOe3qLEqg7XfN855szrhLM0zvNZyzKuk6EB5GmTJk9dTCOf/NMqsSiK6RjLO
qY0iO6ue35rC/hsUWUuafye3QdvSkqcStU/W4MvR1lvdIYO07MLcjrXGYLsWDUpDrDLaTAbh5IB3
geZbYE3tfbbG4qJ5EiAo2M/0OfAaWGVwoAu8j0SXe1Rqe8GelOuDVSYDsrWBLCwSvCNVYARIwR0Z
bLMTsYW/A4Egm3DbSNpcnQYSVJ5gFa2kcL0uad7fmWTb34ZermGWNuVeTE1yShvysxjNxLRZfITd
vfuVGzaZp9lmMbRzWiLDJDupKDBUzDxHR3VnhoGwMdwzqM0xrat3F1EmLxvPgnp0e93nLdx+V6Pa
p/WFaGxi9hvSpVN7jyUD4SaV6qHRGus+sSriaJyyvoGmo3iXA1zZBhtJwOdpd7/6uXRoofCkfiyz
qTlls9a+jUzJ5QpoxKeFvN2uQ379U8v29YDDwoayETSscGItBoBOGaHf2P6ePde/EUVl/clpTWLb
MHE7pEMXQxmprY1O0CAOeyGIydT6s6HP1rFzGpuOI5j/WBpsdRXkUdVPTB+FhzKnzo2j3fFNdNaY
XfLEcp+IwMI9QqzF36lYrkHVx0Pe7WRmyaguuUuVb44ggbkeUY1FvJW7Vm+2NCQWg7T96FWa3yul
yL80yYojsjQLk1G05M4N865YB3wQwzCihnb6+c7LffY6c3hZmSOwL2iyi2mh+jCTDil13u8RLxxL
JJiRIZdkZ5Mhjp/Ax+qAO8I5DuC3QHXTxiqnaScoH0YjnSJCH/P+aHlfntt4p3Fs9L1HcH5IwcV8
aduh550i1WDrkRIbDUZLI4C7ak+E5AGvjjknkTDrUNCOHre0Lbti+Vw7wa5okhVdVMkhHZHr1pBv
GNqeAftGJAoIzavAqaPZqbztgpx0VxPgfc46qh9poA+OTZKwWbqp4VylSrRnU3BcoPNI7hKhCi0x
Gg8FzBW15TUXwT81opVWsEFjVvx2WlzUK90yoIDuRfcmRAIewU95MkL2+EmGwgFR8oZN3NnY4zDc
xsplXnSIYRczmn9S4685CcVk5nXNVfhO+WZ4I3VVBmaHOSH9a9bUI7TBUzHOJrWzrI4liPr2nc59
owCHSTojeHNgICdLgtYUm+AzK8DUCVhGBrV81CW3I56epPui0IfYryouhHGrAmIQlwHjyvpacE+k
rXecFaa72g2NYIztweMKWx5ajDDvoTVn4YdITDYU038jsMVf7/FnZ+eEpMHBNq/l7N/TIDviun5I
4Pgq5RNTK31RpkZ/g5GnkaJ/dTOMyG764bPKtFs/vk+2eHHYr8t8gTggm0surI+ljzuCJKHNHJT3
1MMONM2hrdUh+wRbx8BylKtDbnwTWnpZTILHHNHTsyEaHBuesPRbwG5xZm4FxkPoInHeDD19oGRU
B7MsD4s7Ba8q9f9Kei0iAI+3RM3TjrrDkT8WmmFDfQf8s9OMp5FAEgID4OB6XfzjDfP3gZMXJs0F
KrtCGBBkPtPum/T2QiR5P2vvYNFJlBdtcgMsxo/R8Zd3s7OhBcE4LXV/MQUyRvTmU7ovySK/mM1S
IpL3nWonFnxD3tT4z4pg1i/NLYxfrp9xVzW51+/stsp00CUvu8yWURyDOmkuK7EnH31u7ed+sb4F
fHKYdrn73RaYRLtB8OYEEzODRW95jJfN2WsuVM2mwOZ0UK227Ju6bF4B0oPr4unq1nU5p4UgnJnP
kAW6UFXDO/f438CLfmQ7UYkduId2CKp005M4eS9y58PUuuVQuQ4FHv54FNiwPyVkcSRT+AziKvk4
y3Z4altkQZ2eRUWvrX/+7/LiZGor3F5DdRZGB8jC0U+lh/8iE2ByoqS+kxp1J/3PHUomqoPMcTUO
hGA3W08G+Kldt/oeRxFceLF+S4CbDY8oBeVAgndospJE9tbxn0U1eFdCiIxw6VZ3P+rZNfHFZ5WY
/QGx0mftVPtyxoCQ4kTYtC2b3bQU+uuUY/jqi6DcD0tdo/2a5XtVSSeEBwt46KK5aNNoZeypa8Ki
MPnY+CjV0xRXmsIasiUqumc/Fmms6n4lwKxqd9OK2Gdw1S0P6mrTF6mOw2yYXARAeHhyEJPcUTSC
VJL1KHA2BThTBaOcegttYIn8rIOs3drKn48JsQRl5BNBSDtPkEbkpaX7IXBgByz/iSRBsUW5hnHB
6UTM2LUezLLOdoMxVb8qwxxDp+f2ovrKj7OxpTmkUTQHt2WU6UdGvPbSpSzMBLcP0WQ7F63Hi4gx
9w3kFUuv89LI6ncjxpey0PFceNu+H+9lB1Yp3OSeGkl24CECS9m2iAyjwk6F2WddC+f9f65nyZYd
MW/5HzpN3KhyhvpIDup4l51/Q8uq8TQdn6R/mlZymsOva2doE9yBUcaO8uuwFOkdrUHx7lHl8WZV
0ri5CrkvdnjyKJVONGGWyteSX/EcpAjFMgc8S44e+pdxadENTmYRomJmvBRa1I/J/LeAhT/RprO1
Vpv8SpiGTZ5Uf1IL5SKx9RtS9rdeMeGtJCmBKBjXnUIzc/eSOAGqn9SzN68Hu1g+JLYgd7AE04Ad
d67/KNA5mrn/kc3z++Qo9Cf6FVyE4W5Od7o7QqHoNJ37iy0oKg52i5DjvkJxl1NuuawNyEgzPE3D
ytxGiztNdkdj0SOfAKVoGrNxt67Ds6/cuHDKbTdp6Cz+6LirO6GTvgkewh/T/q40//cgk4NARw0k
K99IjP7nL+Y2IUl9U/O14ue+Wion2L/TLvUIf+b3R1j0mLqleKVbk2AvrgvDDdVqECNjPqdTWv2M
U0lu9+zNx2YYnLMqBj1ehZufOg0bUjehPC59O8qzBO1EXjI0pR5Dkie6i5a6SC509+al+qfWcf/O
9JFQ/Q4wIjnr+JOyci9T+x1yutl0BqfYGizcpZk8FoTyUMeLPcxZ7iVEHJDZwVNZXOsYMArqk6Ii
X8rLI5lsj7bDuCs6r/a1p4r7jBVqSKerNjl0eQbGp4E48nfv2NeUNM5NTlT1Lqke8qmsRnlqWOlz
VU36F9n75XYt8iBGTPJjQdDFALg0tol0iIx2gB+kx+62FMESBzm2y2B1rFtV2VfLH57msq82xJca
X15WYnsbSvGTw3xtOG7y73rtrnM9cn55fDrj+K7Xef0WGGSR22BGtdgZtQjpgyShG5IRUn0KPdwi
18pr/rokGEPKUSRYr9ykFr05G9DbKm4dF/uuZN4aZRDqCqNqY3mXRZY+tkTVOCeaPaxjVsufZOi8
iMYF80Jf41tngtcnWJ+zofvO86U/VkNpxQYR3LvMKC5mn6dfQU6yB4R4l6+htNskTAz8gCUY4xeg
E+Lgsc22o7/G9ExPMaOnGY5FKW5z520nr4Ja4Nqr9ktr7ztHXlxvnV5ox3xyfVXiqWueKIFGYSQ+
vLK/AF7hfkuzb0cUDebjLCbmfK+hVON6Qz6so9mExbMv/si8wHGUnQQtthu/Aw3UKXV+dDSdk47J
jc6IdWePBsdf7lvvSTvrUWVL9wsjav/Z2kZk9UW0WlqUj4HHBt/HEq5dKOdXBbkdsgbt7cnalxAC
9dAGe5JVzR0psGMIGYvd15cne0rf4K+14+wvT2aZfbt2Usd65Rc7d1RfozQ2yeD8+A7NcBMKMTVb
3mtWmPrWcRijO8VRlOCCswf0vI+iljNwGpUHRXnXOCeTRPc2Zm/tDe1rrLRNpY1bZ7LdR+D7ca60
uwNQ/0VSF3CumZcH356YZjW+v5SISDq2xmKfTY71ipSRGDan9beu1Z9a2Gioj6YPG2XoIUTYnyFr
D5bXVCf8KPnVXjGbBl4xgB8P/mky25egYK1xkke2lKd++1MS7P3Rd2kfqjHq9QgumtzgbA3Wu6VV
b45Re/FoK0ggb4SaKY9W1vwCDwQv1Ub66iYbKDxjqTuttNvHNjN+HUEhNKCV1DkGVpv7G1+vGJYr
+40cg5I4PKNj/KI0u+/K7t0uvfqseQ4ZQR2IXe9V/VM/LI2KQGARlBHR/RA5sqGWBpbRujLFPVO4
axsjk9EkGDl6px7Pkmv+J1iqfL/0AMGuni3nynHfGq9We/Tk1Xcijfa10Fwzbtas/mkryz2O9lJv
vdnG80ztSVhZdCsHyVBFFgXonDlWsZVuXXw0ZR58KqsavqAvATcz5yc3Bzgdv4TBkV6DswRfN7a5
dCsqBBmj0OW+s7F5eTO3jpyEOuoPt3VSWkW8Vuv6XQil7SiLm0NnIRpqk5SaeubRjBEtC/hgk0yE
+uLOYzgMDdaRevRe7CEHHXdt8TTl0nruLeoFo1abqz3x7KxSw4xjmTDjkICW4W6NjbqzjftnWdO9
oQe9d5o1sYSwE/RE0FsbLvlsbJqZIIRByhUkXqUxYZrLln6m7ODT/fZKj2F2SUoziSrNKy65mUVL
ZfQhsegdjXUpGs5Wq8aPZuQx9HOwHGxd6odFd16ystnRnpZhW+3HrZ+6im9n4mitZ3s6DbV5M1uP
C3skaCTuvRxDqk7LaKSadfq2vUbtGGFqIoF0TDStkT8PYv2w9OqSTkNzpfbTjy1Z8GamHro92Rvk
E7UoXY2c659wGBrqCvo72PGpqX6Zy/lbFdoaBlC8LyWVrnSYePjTgzT5NDQTeRPFm9TzsFs/dvpm
pwS9D1UtFzDCDgiGRkTvuqC1jMwi/TQzP2Hc9sZHH1l2CUCgaQ3ULMRZMjc/k6Hs9qnbj5xQit/N
zj7tSvWbLNG/E2dBUMHPc2LeFPij1+yrV+WLSJZPbWrPQZKQLeGMtLuPJjJVdzlqtbVGeuc9wg5G
w2anStfjUvnefiRB+d0vNAgkezbgwJCGzodmKlPSFcj4xpCQZpHRGWk0LyAX/UiBmCuH8t0aDLGv
IQz5xYz11PJynxKQ/VuR2vMz7XfWu1/q5CQoO+WYSziYmxWK2+90IMm0zmLNUUm3UYl5nvR15C1c
l6tDqD07XS2epGyqo74SZWqnmrUVgcmd6AS5zQfR/4DSkBFLSvMRobK5TwaNIABtOrm5pe30xjRu
S0UGFPRNU/tbyyJQWc5z8qpq+U8ypsEuMCcQTF+saJUF9rLVJPx4SQngKAYKn/ROO7QGi+//6PQG
K1gTmlpah3OXqHgJDBZJRMD6JCl0rZ0MoqZHLE0K1zZpqR0DGUR7yv9n3WPepkk6RIWa8Rmo+aXE
73BGe2ZuB/Skh9Usp61iD/l08y4uKVrat7VoT9CTjFG2QwyDcS2EV74qp2Nfondqg0IKT4pTMnjC
p10St7FO1IRxfc6dfuz7Zb5kZbbcJDYQUi98c2eqvopyMwX8tNv9oK39spmkt3USjwdcjV+66f3F
VPFZiowJtyZCRG8+jdLS9ipw+ZrmSt80j0CfTZd0pJWPAw7XonRRI4vfs/nI2CNOJIuS9Ui9YoSq
we64i1fjyZ7lYaZEaSsLBHl1EwQ7Atkkk14DJ0kESt/fGre+6Ku6TQGTMIahmIYrRiKgFsqoTc4t
NcRuNfzilWZ3FA6hGxpFJ4H+wWJGCTRDuOdEHDfjTsLw/APDiLpAe6krD5/c3KR/E5cHgUhhWwsM
6kiGzM3EEf6OJfjYj/az7iBzqu3inxBMfmDu9a9KQIXaD7O4u6Jfb6yZYIA82SZT8UzVFHwV2vh3
+pyLa2/CUlL1ie9jrNLINcSnAk6ZlP1MoerGqo5Sy0+6xg8ZlME/wmW3YCOhVqxmqA8umSSiOxG8
27LWI090e8N9ONSro9W2MNnO2RfYdYJ80MJmWF6W1ejjJV0+7NYREZvFP6PtcB/pyS5TyN/KhYJB
bfJ3E3D0Psvr5jSrWkP9jDPIW4bLgtlqbw2CM4VUxFMReJ+eOyV/TVDOKVnfiJVvXlO3JL6Asi7j
NFUd6RUIt0uqJkjH8bhLlszYNs4SSuZfPF1jZt9butAoX8wy4sEszamX86OetAW8JcGENViTG4vu
wpuerRw57WJYHYouXW67kajRTQkPDRBXDEbz0OeJ6tulxatDL/NIbB4o8qbxAubT5R9fvQcgPaZz
mI3ZukssR2MrmBICH9amVH/dPrCvkhiv4pj4OcRy4mf+pzFaHXkbAJp/5qAN/Kgx2+y7p7nvSL3l
hFfCoFhyRpwfKyS7vxZSDyF05989wfjIJIJ3HbbZgMjMxdHXrGcH0pg5SZw5MsDaIMvPOqvJC2Vf
KV4CS98VWqHzrfbBNU276mWqC3FaEan0Gy2gzkITj7LJhEATS7Nhb2ryB7aDXLx7YLDmoRoXJ131
+U65uXtA6xw5gl6fDVnWT4/eYgK8fyvxKPv11+OKInmjLG+3eH97m09pNmgZ05efgSLg9wFI+eZ1
drLRNIZxa6i9reoJtnCXGk5+MaF9Vi0I15bzLBDKDxeVih0y1N9T4Dz1xpgfVlXJOF2m9DnA/+DA
cG0cjWNIq1daM3BRbBIFM5zAkplMYJyuU75bnS4uSKFpC7s8jgWbnpEaqFXzMUIktsT0vuW72YTn
KCsQ7pyg8chB4mM0LpibeDJmPfiDF3D+6hYNCdHK/QfT74xUpeSSkDI+OXPqVx/1SDI8VcNyh+Xm
2LAew0rhXhe8CLEtJ75i2rAnZjlzR+eTOHRp/sZ+88ZLSqeSUZL2RoEadgSaEV8Hfz3QrvVU05H3
D9Cr4ZERIRBRpjpcRF2U8aBR9Idyqn31KYk4YD75i4wVyAjPCd2PVr6XmFniMtHNzeypaz47PzaF
evBog3VDOIBuMaPzV+kA0MmqMxTQrBYOCG5/g7rT7EAKJe92QUUK08imM9E1uIOAsqGraz+0MpJu
N4fCXqm5Iyyq1ahI6xK4ooClmeOezq6xGmM1C9KnVi/fadOaVXSq+e6dTmKiQJJq2BK/nn6Cgv9v
Zim29uy5H4EmXc4YPfk3FKXGJV5pH3q7JNwnXOfLBi1F/Vw0Q/kB7VZHBIWWrMj1pZuzf6tCCFRq
fwwlndhCdf6J9OU30DwFprL+6/N2c61vzFzbrI17KM0M9qSoZbN/NBZe+7UJdqz+r7RAEKncMvrI
zP/L9VfGmUrCCrMH3bj1Jbec5QT6Pset3rUvtluYl8cT7L2UIpfWsjGkls8Y8x/a6NUmMarcIEtN
TJqvShlq5BZs/GS9Vbmqd6rrusgb3SxecUF2Lpp0WRV/Rtt7c+f6OAkSsLRin1p40EuBc7Uv8c42
VfvLhx2KC35sRua82VpBAjfbaHfPRmvPB2FXN3OuRlbtbO9U3UKgkkUQSutPv7tJ914Mq9d/TXnu
blIMtJHJgvBcVyQvzwU2RKDzHG0zMWJQjeK5WXDuGlBUT1jXhnPXSy+SY7BHexNs6zk1QooLNdCe
VZWvHYNiVGH7jeYq0GhRC/IXWle7Le/d0G8suk1CFJXLtvIqFXHuWZE+ucUpdRuUy5r5h9vS3DX5
xP3eQmYiUwH+CGSy65vshRxB92RVqE/ctjgrgbh7UoJ5tux+pesDfTNV1LnNj2n0B3pjuOurTL21
wr/0ekcGjGR+cciUUlokEzKjHPNrIEsB4Y8fVXlqXM1Ul39qZ6DAybNoahtKEnE8dsEexfeBl7G+
+m7mnHAstKQboQOu0ueEP/yYdgHtSA8Oq+vQLulwx6yXtX0KkA1zSechIM1739R8rUTBhLbVXyS9
2cfGbaa9oq5NoxPylbWQsJ3JfNV6LUN5Le+10cnYz6AH0qBzQo9tijhi2CqxlryriH4sKwHbrfBQ
54yyXDHJ/+kyf9DRZWhgMIU8uZKMYKXV+o4Oh8/C1f5qQ4ofgP8azCYhQ3neBBezbpsVHN204Yib
+WI38LjuMv3qh+Gnn5CCy5odvStZCaT88NN54doHiTVLq7uL9REsJo4B0UR9l8RjZ4ioAjIOZWO+
NqIK6z4/NY1L0BS5s+tTuuaY29xSxqvZWmGuq0gU07npjEdrNudp0mLH7qv0YPpDEnlkZ2+KHj4C
jSI3p9Ud+rFkNxuegtEtjlknz9nYXNPGzaiTc6gQ1yucbJTIaFsClCCCPftthCzZp5OW35Km1iJ8
GEC3WtGCilJOdexnMOWA9WjOls8KyiLlCz3wC938yaYI2a9BdnXrERZMgNqD+rMhafZTl9g7Q+TD
3yXvWafntH8ughXzGGXKFPnJGcQU927s1JJY+snI5022er8dAMGT0Y0A1r277WobG4l9Ati2EGsx
ffiytV98KXLY61nhrJDuZkqpDvUFYRpNZvRMSGhWV03PQ3q0jI3egP1iFUn3qjLuSGjb00AaYSQc
ZKNBVuJOljg2Iq+2ewKUCnsf5O7n9DjqsAqmRIEOEBYufCN9LdXBRogYE/ORnhKvPRprre1qAUBZ
+J+dIp9mnJFjoq6NscYMcZNxyhZUmF8mqicegRKpaP92pscvsoT93Ozyvnz2iMYtRoojVCjM5ZVm
XipaoXsNV6Hd+zB4QNlKilpeXnCm0HxrfJQKPNlvXjQHFCXD92xpHfsZ6G/vIglE/zyZoKuNuetR
err0NfSzj01lHGWIz+Cdz/U46f3L6g8NEYrmoehIwfHHWF9GwvnqmDJdVoUiVma/myf98flDBiPc
q/sCezZ5JRwlTKKKU3olhaqpzIMiWiDT8C5i4zT5Uig5nui95f3s+CgNJ6ZEk2ORv1z0dIZNGWsl
SWm+dWAdAF7QjsLAdm/xM7sYC3Iy1A0GzcNK8fqNmrKed6aS2Zv0ZswWWp/FZUlREkDpHTuCvyuK
cr6KPonNSQ373IEdAlbiN9T1t3UiE1HO9T3VMmIDBp/jyvbFzRwaKowC/CBob5bI7Ad97yZgUQWw
4sWYzN8eRZcbTRrFgW/DLs5ZWjV3CzFD2Gd5QhLAwOQvuc1IbfmeXUfbcTTeVsTDkQYpyr1tv/U+
xAmp0+UHtwUigVoiEM+TYCfa4pNWxYqPEs1mqasVyaD+49f2css8ZYbZ3A0sj48Gb2PAnkoTwfta
DXzAJbweWHqz6DtKIalk8ljBrU+LFUXKeheYLV4ljjti0jRrUtHQePDqCy3xHIuxI4194jWR7WLt
MPzsL3tL3DZy56Ed3qdZdzSU18R+MZPElpFDztqZm0CVSbGxwMU+KIk7WJkJMz1FhGezQfmUiZYj
q2Nb3Clr51zMf5YmoAuL4IrRFRy12RquunWhzQoMioEIP+oLKhRnRw1dvTJTjxfXtbc0n8aBNJ89
QzOeOrY6thv/uSj9D80uprCcQWXRJ4aOAV2TUxzAyhPceRLaTbEofFpGx6JNNrW/G+waxY3dZeYV
4SR/BQCW0ofIQ/Gl/lmsdVCIGNX246h3lIktNmpvPRwcAfI/B5l8EMBvMOGnLoXENw2utdxahliU
fnoOtPIloALvNCROEzouJmLAGXazJNOYYgTwRXlK2fAl9mbadO/unN28rHleteyX0sbd3KU7ysfu
me09m1llkZ4nNGxv2KRSI3hJzQa6Cp9BbORBBcMm1lNtN+icdJ7XZnaE/g8jZY6CXPPad0OKKtYN
YQUhBUb5W21wl+1GQSr2FiJ6CBDAg3qvjXXVIfoAqb0niWONYrxtpUjNox89IH6IhzjlzipjRlAK
b4WjA0J7jRQonM1A7Hx850aEsnZ1XwP0scRWduLQjqn+Rn1wnhMCSWh3xD/O5+zQ1/3slAVfuu6q
rdOv8qnwq/TIJIn0LLAeGJbOuUSTcvojvAS5XkLbAEUClPwRjekVZTQ2dhV7D2DTQGMQyoWBSLPH
q9N5pJvquHplyyGq+FRrTY9kkLwUyn0csRYJEbaZHjyRtheB2jH26LgAR8rf0caJiMq9d+RjrATW
sB5kW6VPC1325IaAIHl1jLjrR++aaKVnj4hJn6zCrgHkXy1r4wajin03J3yxU/quMpzXRYq7zjGE
B+Up54ULRdIeVSmv+mzevEK+PfDPbecZ8kBOTBBak15uSU+gzmSg4a+TWfC2zHMbebN2bQuTQ8EF
Yhhg8iDQ22dkZtCZZKMCt29kmW7tdL35eNVX90ENP2Th0rCeDW2JgUU9tDbla1EjVyAy5UVSTg5L
7JEtqWHpMC2SQAhXJayoHwHMqqbTrqrrxU4TwaBhsZ9FJOTyXSHCjpS3BFQXDmloCZC1vG/Oo8e8
WjdrEacdGsTJW+Qz8yQ1gIM+cPvU2tmo+LpL8/9Paky3ym7Mraxz0iSD+QWPO8SWDtLsE4zoJTrG
FDEi7MOcwXRGaEgzooqWAz6Y0kDX71F/FNF/aG6XbD4ylzQnpUi7Jcm6P/OLeJvMKqvPdBBm6K3K
P9cZE1+jpg/lWtM+t3UiaRLKkvWUvMphbdcdbJ1/zbrmZ4RM2NQqneJxzrK7NuLrczifsSHqcRck
f6p6YKYT9L4j29prYzBtq/ExudpMZQA0yTnQp98Qr90eTSfXJ/aTSLPGIKprPd1Pqws2v07pfQCP
jXLyLaJigG9JpK1fEdO1oWuq+RUbvHHk33rLrMyJVrFot2LxyQsHRUruq0ZQgJNzPrQkem9dbyxe
mfSJawY6JqrHCu6tyNon+iRLLnZGIbYP+ztt9emEFH+9BGrGneQOZRYHfuIcbFcxGgVDucuNYYD6
r/Inq3TME2aF6aJQaWKVRN+Cz3Dx+sh3mzYE+Vqeqq7o/06Vo9if88R/dUbzzhi5+qQMj5SyzlkP
SaqncCMfGFPnPi4QtpVRuZR6pEEKQ1fAgZLeU8zR2BLzvFhtTfOkKZrfKvEXLSwRBf8zx8bhUEPK
tRHBgoZPOTZKXkGmxamzOsl8pLpL24sx2/bLQ/VR8pL6G+qU03thyvVJmTWwDHY3hjGJL1dgIRWq
29SBi5rWMvG3MG9Vuv84otGutk2sLOVt+Z5bsjzWP8pZ+p2zCiJCidrFQZsxtdki7/YOMWDD6t/N
utwKj32FtqDgaXCNjm6QRD/ZLfxYbGf1aB3ogaSGpvTRg2jge1FQkB9oma9KBuVNTIxDy1icJztQ
T8ZoDtu8HL5kY99sjQ0nfwRkV3gmj1VRaaTuQFNXkkhuMwU2Ezb/ZcKvPnu6vS9Gnx1STcpN4ht3
co2W/Shxk9YkVvhA7974IZhpk4A67mDedv140nk6Wd58ySB9z3Gt6IJoXpCAc+IGh3koY90E12M2
jFVOYD7R9VqxHbgduw2qq/TYpMMYerQMs+Qs2mnt0ibKe2HvmIII5y4n65TmDv8mCt4HZzT+Nrtl
q6SO5X2dvK0hZibth20lgAM8jnPqPDcCAnQjRWJ8dV4+oGugx/3XihvkQp9t/tXjyorE0gdu1FpJ
GbeWPoQ9w61AMtImZ+y9/QcD2BMVu7hd0IH4ey3txl3B5rLJK1KuNiwNP26VFTEA97O0bMrGnOUm
TP1HUu4Ly3fQ8/Gs53LLS3ptyO7vphYVn33WZPuS1M431R5c0VilmUECy94KP9G2c66pN9eEG96g
4SbRNOtCsylapLpVvssrJ1bjzKWNyB6v1+DPpf9Vth7EgNU/gqLW2vpq8bx9zj2TnUgz/MKtSWjy
qJUHa6qd2DTr+S5r4zZM7TBFAQjk2Z2Anjcs9+mnWB9vaSndX3j3qDaY6/IAYiKZQS3mYe5Eb+pv
ldDNt6ooGexFhtinGcTJE4ENuWAkW0vTzE9g1mcdLujolXweLAjaX8rnNZTPmQzeKsVrQrN6dTSV
n+9nh9ippLLWDxJgHh2uRvmDgkJe7GrJXzPkstASmnaozYbfQxlfo2P+UQHTr5/V9Owm9edAvfOF
dWV5100z2SOhbp8WxD+7DhXLt8uOcBhU09x0Xdl31PXmCTtRfu74cW+cynAXbVmCYPMki7aeDl5e
FN99G6AIRpkRzBiD7AGU7z/2zmRHbizLtr9SqDkDbC/JqbGx3vtOmhByd4l93/Pra1ERD+nuoZAj
Zq+AQiJzkAoFzWjkveees/fa2tz0p0JdogscbbkX5o07izDxmkaxd3Cb5UeC4Z4BR3RHgPgKIjtU
3RM3/CIxZts1Jv0678J03KV1pn0Ni3ZyTcxEt7yvDlNSAotjIe9RR4OuHn8UxrhfurA7wliEFWwM
ybwjxbgZPEOfvo8FCrAYoilNptkvg75xjX5+lcyh89q4Kq9hQCDpTzuYhIuSXZvDTG9RthQ/KLOV
3FzP4hY6cMhJ2BBOJpetq5rpI1JN42unp+nsVm3itp3Vv5oscITqIEDmKM3rRZOfJlW7KNU2NlX1
oiKR2FO05LkMJQYJo24dRNR+b7M46HY0oHK/lHrzlhOY6pHOPfhlwt2J4+prMjBiHIngxk1pyW6V
z/clxjzEjjFWLsPYqxJcM/pB+lHj5IO0gHd/TpYvZoQgk+Gx3dJpKW5NJWUraDMx79oR1gHgiVO+
jjmsqSjuAQLr8IYxDSwElHDsRnpiEvnGRxi+lwJu0aDmuGxLmsBLIas+nT2kWD2g5a1G9I5baNLi
j62M6j6PMnPXlQbtl0lrCw+1WA4wfTAYqGMIGwk/h6ZMm0ztxF7R+mNXq+isqkDvd0I2gqOS1vrW
7KR0H3OQpfuhBPs5x0/aK/3g13ZyNLDZXKhkndOfqHIHo+S2LYCQVTJtHSOFGSCSyLoKlg6wRGdK
W96IhRHUEtypGSVHYdndgUQUsaNcyHbLYiXOiDd7K1NwfUMDiBJSpddr0lWn7oPZU6OX8owmYhcM
lcchEOFWU23UvCNdRtZtOfxKz4TCSDTybb6mhIRSCNpDiPYma+2DrRE1UMTTuTSjl3ipeodhZHJi
GArLPB01L0EtARai4LyjmY3YWfGweBWyCGeYUmh54wORhs+rNRuZXN3vW/y5uw78CX5rQ/HLdr4D
jzo/TJF0iQKbhrRp3/exWhDBBOwHo+AmoDYA5LaKh2t7D8fuosj0W4BgLXqmtnDZAVsMvj3G8MHA
P6eF26IIZG+oyxuVbfp6bNN2m0s6VuNITnaaJEqIGkih3BT3y71aVNeoDQwnoYOIanadwM50Y+Vk
JgJVSy8YIXhjnel39c+HoyiMGw3VBs44oFZlRKWmqnSg7IRO46azLAh1czu6cgNUX+b4GjcCcAvU
I0WRuz0aznhHrc2yIxbrASeWzl5W084rpXpXj7Hl2CIt0BrCT4okydgZDWyjqOOZtELsBShuO3Be
ZqMVL+hnzF2MBTQkh9sZyvQsS7F80fdESUS1Dm0sU2eM4YXwbXyNAP+paJCFcCzvetYbJLiTVqdu
iCGSp5QzrmjlTZQo1dWo1tpla6G018J5dV5isH9ANj7umqGaTpReDRM16WUZorU3RBgAD/Vl1ZIm
r8xJTl9prbXCfNraizaeRJvMFz/Na//KxvdbaMM7vMM/Gv7W6/1/xmBac07/2cbnMUT4AGFa/8Kf
Nj7V+kPFH44uTBga4bD/oTDBZwI6jAOHP/4Tb/ofGx8ACMsQwJZoDxBPZkJg+H82PvMPaKgwzOhr
k+glwwL/FyyHn9nBb/h6sswZEBkiK7wqNB0K4HuUw6LSQWziRHGLXlaPxL09VejNtpKyGKdume1D
TFjoEXarvbUU/LVaM5OMYppZTeWzmOy17IiHomBQ+OYW/sKNCrbqnbuQDwb7UOWDoaYFhPzhg5lY
KZIx02W3nqr6WHQ9snu1HfmgNLBxkzNO+/0FVwLU+zvB/NFUAJwbCilQH/Of8C01cYvj3MV83MNC
sZpDo0ndw++v8sFkK2syUZDgArBL4hMGfvX+fq/VDUIBwOax1sunKVg0WuJ1zAQOH9V9AYLwPuxr
9arCFPEnDJO35dcwRQW2/LtvqMlCBddMiJEKsUERsEPeYjsCS6sHSoPQ0xaRfg3R2CM5x+2o6wbc
pQY4K8Q9Mfq2gKKHvrJAThNh/8p1WVxkZisuO62wvvz+hnyAOqOW51PZhgbD25IhkX2MiTNRQNla
EAZuMGkSuk/D3NVKiZSnkAh4qbCF3iTTeBnTyD1CxFkzXtBWCTHIj8AZeAAV+1rq0YpzzjDRpX3y
8dYf5O1j8fPjCQ0XLm8KIdwffjBrMa0FX3sA3MC2fAwRjAATvfk24arfmXOqPOo5Qa8bEZfyVlGS
jgOqEW0hIpXHCqrgJwzsj68FH8cAnQYOHZwZAOT1N36DXhGLmOaobSKaDBYvYoK9w6s4VHhmJUtP
kWHPn2C+f/XUGExM2PVJNwMA9+GpwbmfJTEyPM+maeEvEwLmTQrp6bZpZo62BWLKEB7Dj5qfgJ2q
7S7mykg9gg2rgxRE0r08Tp+lNL9nj/98ZniUVQjQBiuDtpJz3t6FqcVQqGaMogMS06+bDs5LI2MI
1MNgQnY3tI7Z5PYnt/7jAoFrGiIPCXw6E0ViuD48CVCaNMIp4wSvbkBbWOOsuhhZ+cn9/sVVQL6q
tJeow0n+XB+ANz9wISTooGmQelPackNFh1E567X85vfP9d/uIMR8VlgaqiYUV2Gsf/72MjHLRMpI
3U0F/oBSjfR9IQKIySl9zi0RLWjYpFxc/f6qf/OM8waxnq9BFkRra5r+4dthMbWNWo4xSJFPFOyk
yJB+6MoK9irnOvLzkdEAGqaVaDFKzQx0syipJptlVEdSn4Ay07LTqeYV6Mu3qVRHwF+1EWwdMBXD
aQ2QI5tGn6ubxkRjtDERJ90kiUFEiooLIcGbek06YssRvzNl4C9z0J5IQAO4CqAan0iVy8GZLkE5
bXu+zLaVE7W84DbipsVtNXldoRE3Jqm4IBs0OT/H3D2lY6R0D2TxigtZysfCHyK1XGH4CSIjYuhb
J9UjRJJpnBJApfZmdguUPqPsVeBousXYVwM6j0EU19NQ0PGDAGOhA0SgiLV0yPBlGIi2bW3OHiZb
jQM4fZI0uAp4GUSFMvw+Zoyj+SxR+TYuQ26U2n29byta7WMc1A+ZjgM6zslwcH//m/7qSWI50hQW
SVNhcXr/JGX4HtQAkAGmqBydQpwFW6AGwhP1qvZesuGCWUzh/f6i6wv+blVenyOs/6DY+HdZ2odl
cAywLGthZbi51gjm8eQxweWrXARAnyXg/uL7URNwMU3hP+qKQX77ptC1SCmdbC7FW3FUZtq6QRSl
Dj1I/cBzPvtCSNkne/WvLqoompBX7oIg+eX9RbMwxI+1pALHsd2d03m6DJC4MmQEFCcTPOyIDhf8
v76nAjcahSCVoGJrHxbVUudsGs46XzSOwQ3zgxNeZxW+hgh89/tL/W0XU1i9NUoQoXFFCqH3X69N
dPxqPaTCVuBGZddq9jKzAASC9nJW8nz65Hprkf3xebE4zAu2cLAVuvHheclo85Y9KmE3Fx0FTm7Z
P6xlzJ7jaInv+jRXn3SrAMwvl5jpUYHUy40cmBNzmdTQTGzxVrkVYwo9nvdLvqpDpYpcvcD82RYS
LPjf355fPN0Wa+PK1BDcpY+wUqwK1SitwqUCQcSp7+McJ0qAE6WikfXvL0U9atmKIliVP0aiD8gG
MQKFpqtEOcMmS4r3iSRZTsaq/MmP8KvfAKI4byyTQNb+DxU9nvGWUShz8HYxglO/IG9n2iyTotbG
9Ka6LDnCOhk+ueov7qUNUN2WbVlnqimv++2bja7Esk0vg0zD3kwLOqk6Dhu626Sd42/7/b38+1PN
CUJbKTo0OwhlWoEpby4VTYuZzas4BmUOZj8E5xhiehDSCSMV+MzZv0sgh/CHy1k3dZgaBtup/OGh
DiKCo21B26QkTdlvpbk72eywnzwhv/pWGkkWXInVnTCO99+qjjupsnUIqbGgyYSGvd9i5ukvNGGX
jkhr65Pr8a/828vK2gL4Tlt/L5Vq9/0Vs9S2OYcVstsJZFO4JieMJoWiD/BlsMFgWym1CMPujPWn
neol3PTjqqsJWmUeNkDekhszANDhtTCIMxecWn5XxkNSuEh9AtQOGd2xsp0oI+R8CXZpmAwPVO01
5Oq5yl7ioJy36JnGH20ek4mBskX1Abexc2daNPZ+ObK3blrLCEMP1m18MS1583VKZMoWydTzq7Ki
p40ps82+1Mk0YW+Ww1UyIzf996gsoQwPVYhBe9RgDQcl5ZdjA6PrOFIn9ZFDmvyCrHOCriaU/L7F
pnSf8mv/wNEZXAQqwgeKkQWth9Uwn93EtVTQvqxNHC9Wq8CzB4ZYPhulTj6jbWbGehOD+QoN+DoQ
FVkW+G1KlvxmJpT4Qpca9F4YnU1Mv+lCBiDiHfOo9SmmEnsKp+8qust10oGnUVRdnXtTX6l3HBaG
R6zpmO/TbFTCE+ZIBkX2PE/PwdAwXoEBpCM+gmxHT20suseIiWzld4vGOY5hU575aYz3wUFWvqTb
eDINSidEAVj+GLAUmwn4/wvdO+kGCwjKhbIO+CCgaLmFfTMjRkEExv9DSWi85IB4fgh1GPleaRz2
PkLt8IaBZlAx3xmry0ZI1QOlW4dSOYiZvNAcJRS8zWsmdXUuMaAYcfsQMIkLZnJCXUEfmSxth+0M
qQJKcK2QzVO2TEG/74XV3WdlLhh29gL47zquP3RqoYEZWEBy2Bpmjm09ifGIaxtkb67oWMSwoqMF
s2PQYxusB8GRX3Ai5M+YGUrPyyoBxGhjjutvyz9oVgqyHJgo/QWOyq53bKkx7xIZHg7xt6llnUcr
L/e4CaJXstDsdIviEkN+N4rZS/Hf7mOtKCAuanJ4PYhFveNCmDGmtikfxqlYbniuQUcGUTV8BztD
jkyKEIvwv5xNbmPAB7oU4BuzT6qNj/SotZoSoMQti+4B3LEPi2U8MX5SQDq6dSQb2xpascsWrJ57
IY2EMDIn1qA6u2YwNrQm9P3vl+q/n2q5vG1alkJnDpm0+SHzp1CVulaZ0Lr4PkASoIPAJ5mpi2vN
SuXknVH5vV6FFChIyqu2sS9tvTQvVX5w1zL68VSh4dj8/kP9favidRYca6lSqMSMD1tVJ0HRlHKs
LbAkCIjUEc5JVg1uOLKz699f6m99P24/Zdf65W1Ee+bHEoNsMQ2ASofIWBUjo7NhduekLE4m1Nkj
3sj2W2SYOE4TaB5Kw9SJA0jpzBZKmFoEkWPiJD0OcKX833+wvxcJIOGNn8dfmRJI/XDIjjMxtkpS
mHTr0YzI/WjD1REoYksLmXuQiuJB6obxk4fxZxfn/XlCZ7/hzM2aRabUx01uSSoZ9daIrjUYwosq
ZsGnDVjtix5uuAhE7y8ae4uQUvMKkrO5Z+AITDqAOf5VYrzy9Pu7oBnr8/fuA9EwNi16kezy9IA/
ns+VZprQpoANr5ehP+gAvg0/FRwL8VkF0IzkaY6J8TD7Ht9MwnFErXh8NpgktEPIM/w6QF1hsVgK
cz+lUCsBi62ifGKEdBm2DvWlsyJtqz1HZta6wg6mQ1hZNukfCgYhkoc14wGOgbxTRToS9aDUAyyO
Vml2akJEBG5LVJVoaYHnkL7BIumMsyEeSemAqCPPMxoLI8Xsy8vUxxdgTHHrDqoC/Ar7N2I+2mbi
pSomFpkur8dpr4FKERvTaMZ7y2oQVcx6B+egwkS+V/gdnjTyzDskWSET1IYsOOKfjbjNX+qwhAme
z71sHbJ5woO7iQFYYvwgmCgrdV9jeHppaFV7LyCddb4CG/yyZ93VHCgiCiqtZJYXN55Ec9eatBIg
Ok65shstVVrczpDPUI1EcTWwpiC1xlPI5CaSs4e6D1E+T4QObAEU0/BCt8IErJYsJAFl3GFymuY5
Nxytr7urqeyM16S0ECWzL2b593yY5e4OYbWs3S/4LNVdjUAtJ8KvSWQUIZXZH9i42z1Mz/piaisx
nGozsXUn1YIFa3U2kTCTjF3dQMxAKe4zJG2UaxUHsi9Fula7fcMkF7GPRQKmwWy+csqsjS4Rntti
g29qvJPDCTKYiBg48GuGonbnHp8MH79awz5lzDl+o8ntSxQE4zUbdfhi8hAxwE1j45miF66PbYPq
35Q6WiJmqmyURSS3XzhPQn3OkiaA4VvGdbC35hHBl2jHgV5dntIpIIgBNXXaSjojvahj2I1dCTXI
nG27ubSw2+FRvCvr0cQq0WSTX8VxiTnB1Pp+I7dBmnqdNPUEkhY8piscE59ipA/mJQY8CzWtkeTz
psF7S0yP2rUPVA2tvJESGw1S2cT57OIfNBW/yeL8vtNKfMnBOBqUd9JQfWeuWka7Sq/IFc4LRe2d
WKRIt7K+yZptnaHrSJYGd79Mwot6sov1OuYstTuM2PBEDOhOM0s5ltCK+TZyumUcAMos3VSdMMvK
95GC2wu4vCE9i3EVZBZ2DoOiWVojxR6VRk+hMY07KbctCLKBDaUBg4f2tBSz+NJj6CejoA+IrFNT
hgnu3DaUhR0SOWIdKouc1XmWCbYP52L6OmKroieDXftpkdCHkjDMk4alXy+3dTOtlU2IiLeU4H+A
wIE4APa07ilWW/m+b7uwJb5cqw/ToiffDbOVrsNWBhBWZfHwTCwTA1bSBeQvaW1Ld8j0TDAiQFDR
YmgjTivaNLe86kHnjmLIvqSJJZ4G1e7vgGWlP9AgD+cmrDBSSG0FWIo4hOVetavwOetMU9ogWuxz
J0HajbG/iUDi8p4RcjwXjNe9rFYs6udqglHBwbprNpaYptIJghkA+WhOmY1iH5KLqocksUONU2Je
y0y5zCiqIb/GAH0wC8Ta1wHqiYl7t54P0Lurlb8cJupekjDie32HqgHPcGy9tBNZ1d6YdijFzIyg
CH/hZHkVTPX4NOUFUghVFNZ9ijD80NZMZF01Q1jEfr6EZwWcL0Cs1FRmvGBEEbjV2OJkUcjKrZnL
zJqxY2NpCCEoR7XYA4eU433Vm5AJgZrEFznul9FpEFjR+rMyS/EagfLCLRQRXFdVWT4oEVwZqFV6
vKBIGtpXNEOsZ1aYkOXOKhnS0i9QhnXc2N6pmwSzgDSleK06ybY2Gm9lw7CYKTz+ET16kAMVk5G9
NOiIyqmawfHJZe2Ocsr4KrTKNCW9pyuEiyximrcLqMsf2lynYjeWvfTIL410r1QJHuQWEB1K1Hcm
kOAOSpyC41Hsp54zAlr7MEHyZWGw2WQ5ZB7PTntxPwQFe1bYl9lrrCxyQb8TFU0nh/V1LTNoYF5e
FKd6xjvrVAGwbThgOvleHQAmUi30TiItWysgnTVWOT2HQiVTXKVufgqUenluIgnUdVQW7KLdoDHw
58fsT5Nel8yYTINebUcohOkFzBlGhv2glrq1OsN3qzzlTQe2Kio0BIeymg8ISIN41B0pw8O+geiD
eeRnifCvhu3/OEJ/O0H/X5ejYFEL/fOw3f/WlN//a98SOvraviXnrn/tz5G7JP5A8Er/xaKIIhrM
pMj8K2vYJN1Ip1tr6zaB2sbK1P2LnCvUPzRbY6TEaFbloP4mapj4bUQfMo1YOpb0m8lD/Tcj9/cn
H/gglPYgcykyCXFgoLgeA960iaiyI0XvC8IQCeDAP2Ere70J76CFoc8csMrZDKI9tYcVtqkkzBdW
El/gtlEPcZKSgAJIA9JVRMwmbqglji4sjI8neN/p9aSYn0xstF99Wu4LSRS00OAHfzinjRYo7hJE
BvRUpX0IikxBH1U21l2lldhnSr0SNDbsvapWnF9Hva9voPLm06bDZ7TvYs65Ht2y3Id5Ye0wh2q4
QzNST2y7R15uxEtv41eXvqdT0l3INQkASc0po5rXPFRVT5brSKiSC37cuK0syAWObq/KNchktHEk
NXhtsbwDw5ns710QTDcRKnjwZtTqV4pK1zTOTJw6RRNkX+FmMqp98/hd/VmTv82W+jng+E+pvv6e
/FcVDLV0k+GgWEv5N79nN2YsNrQQHGJdsAnY7QmM4HAaFGw6kGFl+gNVbFIPWqO2j0M1lzcMcMeb
qjLLnNkpBHKoFRCN5TlSvEJU6jUhQzZdGMPI3ZkN95NPzPP69nDx8xPDf+bDrooUWvEfPjGzudZq
mTM7jRZKt11B5p6MovYFx27BaZuT0EHGxXwfG6HRbSym8+ghwx96UHaaUzN/b2A5NGdkv2HtiLBm
cx41eX6goO4eAoSkSCGDdGzx+LTRDdXDxFSr7yfmeATKgUqZK8cwbXJ/Rm1Kvi5JKhrAuRmnTCjl
1sboRqVhtq1Frz1SBQCjgw6tRibwz+nnbib+b5oqSPdd5wVS1deQ2Wdk6qMZ3ZlADp4Y3SUObqL8
hkZW9a2X+Ro4ZhLVXWy8Z9iAgcxP4IQws/fNblas9rXNKkqpCcAHgOK8mbHDCvusGaZ0NdpmdVnm
Mx07u1Pi698/QOtC9eas9+fPAT1WyPxnfdE+dFiJtW6aQEYhNmp1zJkuiFFNJtwSMgqC2JnCRqTe
qDINZrpledSLUGP7Xr9JRialDrGzlNRYTPVmuIrNxNQ9i8bx3Up/wJON6uOS2pRNXGhdBBN4DJOz
jalwBDkToCQYlWo+k4Wxq6KiGTcNbjZlI+sBIVktdhKoACempESnGah/+Us0B516RgzOFIxVGnns
QzaUHKsgG1NTt2F0Lkg+wBklUuzUzIAs2K6gkzQ5oTZthxC01YRHYXUOS/PJrNONQomd4DXn6IV9
hbOPjDUibdX8SERXe6b3aghfzdTqYpGogOkARAfCsCim4qnLwJRlen2Kcv4BpxexdhWr4hIFy4Ss
qeijXZ1e4ySUYXsCvZOrOfQL3E2PgqNZ64sVsNYQU5khEpaOchlSZioGjMrJTL6IOptOeq5lN+oC
EvvPXfwfNTnrT/th7WAjMBnAI8JiPPVhdaXhlMKvgaaGc5t2IMPFU0pO9kVN6wwLpkYtZWTtc7lE
8ifDgw8doD+fOsL84EFqCMlUee3EvFm28nABsjRiGmzVqvQM0Dtf4MCZxwZzCTLDbI8isd6CcyMz
Cy1SZtNwVMktPUt2rXt2xaMyErnxichC/cXLIECU2rwHfHPtYxNMmfSSyEgCSqCza16km8M2of9G
rp3ZbxZ82D5tAJC9VdOAr6JMNaUwuydTDxZVhE9UaIO87ZuAYjvU5AMdb+FEhO6BUcomZLeF9kJ5
UDt1a0yfrKurKu/jr8nIgsKCWsGWtZXL//aWgunNmzSyFScgU/YkCvABXqCoc7ELUuW2CNCMOgkG
jic5y6ll4eVeplX1I8oTkAsE6wzVxhxXNnWGu4f/zXP5Uk+VOvHFBD4sKdX4YpZrTCZ0LiN3HNlh
CNsca69RFPz0MfhEreAEH6CA8Azu42NmmBDC7VHxxlIJeF0quTqWzTy/qvJAPAbn9/HYNtJlEoyX
iyA1yJGFGd+pnUC2Lad2c5nzXn8ZFWVJnDippnO/0PcZ835CKU5EiZHhpwNEzpML9kJnseJcHSpH
SZCfsZFG2zraKF4SRLlV7DMCBOCUslLpWjs/qZ0V3ZJmQwUdKyomczUaSIwRi3ajpyhozcaY6LXN
4iR38X0t8u6bOWcwzedWuMHPfWMAs7t88lr+ak83ecWEyjxvrX4+zCr7RC9SutMK3aYYsXev6Ds6
+PTGimxADmq2jrG0iTOxjR7rZKl9QGryJg2Jaor7vvSzXP4Gby3xoxpXJog+DGGAEjdVNX82LNbW
z/JhDaGDy3aNQs2QUfW8f+pA5M+gimS2jyFPH+tas44S7gCN8YVfJEL4PE0arsRS8fpIhMC36i/1
kMKFsoDPqEuM60nWNaeTEkiOQlH3SJHhDirQqADA+IoV6ff1jCK5NW2J6a3S3FQRSZ025OgvzMST
i44pyDY3+3zXSLX02Y+x9r3ffUFG9qvci6Y4NbPxUSEoxXFg0SHkCyqpymxNwWFaLuOjOnX2qclT
01PKemLLcsk7GGzSZFEH8uF7QwYmK15ltrXP3nXlb+sUHwr9LRuphkgDg9X7u15ZeYBhNldgjejJ
lU72lQcesHcUc9inSGV3Mcdk1OdPjCA9Cv7DRC/7k2b5+4EBS7humIy2maCgqWJG+2G9ieMERgGj
b6eqxhcjBnw52IPi5wScfbIsa7/4uswL6EWzU6BK/ri0Te2cSJmcKU4bTtnVkJv2A1+M+tsEmqP2
gfQ1Xqi4na4wqqtWLdqvtOjCB+a8kEeCCdTeQNboUdUw522AfCnPKdk3NrYb6OlkmorNQi8Uf3W2
rAMsUYAq1tJkm7NmnlVBRdRorY6PfrYxjKA//FZkJsQBRY5xP4X2ZHm6lnyixfsptvvw5BGIY6P5
Q4gh0Bm9/5E5xMHLLsjXGKl6XGK+oV3R0yG2wVru+1mnaRma402DWGu/JBBRN6QWXJYwcXIXkx3/
uJE051zlCm5hFfMt1B/QomJWpOdwjNtbRaqOMpyiu1WYhW2rGnCSwh5svtU6ZgTqBsMfpBCovZKl
FNvGQNY2sVaEYY30l+w67hEFVZje19QgLV+q17GRpFfZzuMvIU6Sp2xMraMmqebz2OlU1RWK61Na
g2KEmtCvXmADtmobpXvyWvHG54XZ07iyvuTqkD1Vk1Lg+ivvOaUNCthGsih1JeFKBMUZUavGfz7S
/9fW+O9VWv/PbY1t/Nx8y7pvzduWxvpX/mppGH9omknMjoly2+A1XF/Av3oa/NGqo+JZQCxEHbfq
QP5qamjiD7TsLFLol1d1+3r0+MtHsP4RR1Yhy+vUCwGf8q+aGvyt96u0WFGP/Bv5hPA/OQ5/2IYC
eAqJUZU/FMDW+2Vf3eU3IPo55wM0BebjCu81PeQHQn5Oyq6vN+V23KY782gf5+/GaXjt9iwcF8Vd
tpcus9fkFZLbLrtbIs98gejD2PFb68lOsadd6tk7MCv7cEcdelz2w+vadId14YSHzKUdeBDfoiv9
R7wrz8ZJ/WZj0M92wM3Uh+auO7UHyacncdm5mV+4VLb79EG9rk5EOl4ne83HpeSQbns1e/U1LKSy
d6273It3euhAkLosr8d7whn4k/Z6OVnb6dQ/4CK6kS61F/WgO5E/bruT2KYXhl9vA7fbpZ58MP3I
ET+Sq/LAp7zQjuYueMhvJKA8L9YPuH+h5RKkAcAerQisYLHJWtc61AcsZIycmkvbN3byfThd1ofK
vnruz/EBlsQhvIiu5oN9OT9wC098hx+qV/iM/zfxgSmcZxyLS3Njbio/u6WO2fP2OpHTOne5Y3q5
V53kg3Yi08iRffpId8Gh8JFuO7rbbfLt+L0I/AaWxpOxKw+Kb/sc0Hf9ObhucFtJx+CruUu3+u2C
xuY6ysAFbwKfFjIc5445CeBFcDQ7Tgx1tqGJrxw1UiGOxh71olP4lI98LoxLTFYc60t3C6hCw54J
l/lpOeW7+JqM+S0jy2Rf7wyXVA6+F2YJbkuyj/b4v3flNjyqh+KOGexFfrauuMIjGiHSML1oTzFq
cdtRlWyFa95ou7rdJK+Y6aTH9Dhcjlvrx4wvfTM82je0aB+1Y3fbXFokUUXbZUCxs7P5oMZG2skX
sa94mCa3bO9+/806zIeucFxbePlRuZRueT4HJ46Kyzjf4ZbelGf+vkvUyyb0BWGdG9mHohRv6fF/
ISJuU19zUCdZAsLYBTctLxzhTjvGRQ06sbsp8NFDS7kvx051GvzRQV+cPxvu5NbbyO0SJzxf5c5G
d8qbxOeE75u77NXv7mA3iwdYc5zvR4vb9JVjHYIgL3CAvXiqJ5G+zKeov+ZnOCV+d8ksliIfyCvv
G4+R7Ez7CaQnSQKwEdPitB7TN03vK+KpNzHUdT/YRzaz/SMLjgaaZyKftN2knbvN1UvrE7A0edlR
35gOUiy4io52P1zPt8Z9ztEesFWO1MUhKiMDigkW5KV3o810n3mW4uzIU4bHBf6GgYCcYSl1C7a6
CRcIffxhM9qHtQE/7+SXSWccwbMre0TxNJv5W31YHgGyJvaBabmrcMI6BC/lXX8FhigqPDHwNQ71
HvGf+S07xJfGXf2D/sBuNm+DC5N1Ce7aoTjp287X5O/Gfe2prdte9rcVwDFH0fz2cjgTWk6Y7dl4
0H3FiR2CW7Ewsxz5JUU2wq2EBhblCcp2GDibBExSxMjGGTu+8Fksd3pFxulWu2sOvMIbcS+rUI6I
n7pmEmp2w4aZogUE/1xe6a8WIUQezn9c2IcaCtO0N7Nz9i2+lfYCcJAP97beTj8kd3bk2nssSeyD
RLxJr8ku9fI9GUEAJTvtG/dXfmrXCLVHDI8M4r9XzSPTI91NtyRib2C0LTtdeKp11jKveB6lDWEO
Jtk0cbBpjpyW2y+0yTa5N97UjgXyxhXRUVMo2zwmPjwRHbdv2OCBWWfcafmVtAClwEfrZsFLEGe+
5mu3/bLLoytg2N1wUL30ATex8kU/muq5uK8JB3/sH+OFpNRwY+0qTp9EVW7lc2MJ56sptowQ24c0
QmP90KV4Jh/RaJU7RP5y58ix12auzKTmqWdGs2xL4aT72f7GvZ5vNdRxu/F2vDUfeKag2zjTRXcj
wwiAFwUQ/tBdp+6tuVcMh8ZC4ZSWP4+vkXUK7etQcsfH9lG+llH9+0TvQnQC7bYF3gQX1C3upSvr
pt292oT+QgJ2V6XbWdK/mdg9e6d/Ql0AYqMFHzyelfAGDfUlnbTJ2BRfzf6+zxlUrwRQwSB7IPDh
JXHmbUF21cbcx27mENZxM3qzJ4LZMc8kC/Mg3/Hvecqc6DpinFmOPi+HAlX80Hh9dVbts3gm0HwT
u4k3MI6O9qwboIk4zz1qcbzRtrUYPLix5QwbYINoLNfxwEIf2cCflx4AFedfML4Cj1Dzc/wkF0/K
ZdN9VcK9SbY4QOYfWjeBankxmnv70kiP/SG3T7q8dWuv3/BS9e4wOfeD540veeuJRN7wJm6IpNAf
w+V1OK/5llWluliHiWM5D5bD4u7w2BP+W20JFwqve79j+Atlg6FlLF+xY6G4e2lBhFvFg44mXaT5
o+RG45mTeHqLqoBMOKhPBdTOTXLo90S5OfWzdWNd0EOJ3e5ckw2Dku2Z/+nO2WE+BZeGA/r7edzg
eN/M/KiVQ3rYyaIv2bDUV3vB7qJ/jfb9cwWu8dg/a1fj/3B3Js2RItu2/ivP7pwypwezd+8giE69
UimlpJxgaul7HBx+/fuIOk0qVCf1anonx+pYZSURBLhv33utb+2tMxs65rBCyQk869wj6e9htK/1
vbMminrLdx0DU9/CSucfOPALWhyLoo4SG6DynmeVljhganfc21i1sl1DmFNyGs6MNfa9fY++JnqV
J4j71Uwve1MWp6GxztS2cnen8SkPGU/zAKhhhfle7pP1k0eg1kqvto63HR2ycK5FdZpjF+7Xr6IN
hPWntPlvleW3FTLZ4v9+sOce5mD/Muv+z+6tunwq3rrjP/Thv+n+5/CvMS2un/qnD/+HeiDpp2/y
rZ1u3jqZ9/+csy1/8v/3X/6ft8PfcjvVb//9Xy+VLPvlb4uAlf5aW+uL/vw/1+PnT/2QPH36D/7t
6aULC7Hl4MBl1PjPYtwQf9C5pBVjoa3TUYL/e8Boe38AfaC3ib6P0B3MQ/+qxW37DxLEHMvD8urj
MRR/a8DIieBDKU5LwKJvuvQFiC9fTgvLYf6X1m6m3Kl0PZT2uJbK98Lv/ceSFhTErkjuYJZHb1k5
8FChgfceieLM5MYj4eBCNF3D/ubn1g+nneEIaDpiU/aWhb0xmTVH87kmnar13EWDkWSuoPUCdI0x
YJ6X6xCL4GOI8VQyvqenc+rjFmTKJAej2RQHenVmh5Cs5QK1JsU0NM4IGSFFKCNv4pa7BrOT0YFi
k69abVfYVr8g3T0UO1GlizHQxnHKA7KDaQjEdtJgxoMquUXWL3ilFXo8CCd5+sDkBLC+5dAPWXVE
Ji7BMLFJEBuC8qc8UbSLSuWgTQZe2CJxQ/Z7GsJaZucc5+vBD8v3bo610yxB7xkOjbpx87n9hmIO
YLpAGaC2BdkXTwUjD3k/IT2AVCSFf9EbBZx+Yzpsr9b0Ay00FGvk0vGJT9JlsU1aT3+cSnRa2DkW
SXtThvNDi6IOUrlf1k/4/mih9jCYqcGYRvdrWhN5uIoHrdU3Xtq7r6j3EpBiEHzogdeJzXzEQQXf
0EiJ1knZyndUeMmPyOIym9z0nCwoO3fJaR6B+NDtG7ULHX7PfJpObXQ31VaLhqsY5/shyUHaMDKh
OS69DjlJEqG9C4hjjH4Q/6FoH4JqaXbt4CE8X6ZUtBQcQgfgmULwAAa+6AvLg9YQcyy6w3CRIALr
R40YDan+KqVvnpoHtSJTPpjKw5DJS6ZvsbEDM8hCyVl2QT+PobK39SJ/nA76iTaUaCmyg65CP2gs
+s614X0dtBfDIsPwD4oMdVBnoPNmdV0UG3otmblOByWHWEQd8qDvYMFA6zFAIh85drnT84Jkf7A4
2/DMLBIRqxY5TsODckQeVCT9n4oSCU6dTtSiNDEW0Ul70J/EYMq+WYsohcgH9ClVbmev40G1EjOF
uCsOWpbsoGtpDhqXRRKP5wbhC0guNDDWQQ8zuctPD4IVnYx50MzgNSZi76CkgasRvQsvGykYRon3
YzS7JLtSBw1O5RvQ+CEoYl9oRrKuSeZFseMYbfyD8zkjwNRKw3YXtTWDk5QshR/1QfWTTEaTBP3U
oX3W2pZxT1wYBKhpmSXzoMB80qMNHDk7p/mYBllEk2nlNH7/U8mG7CCPAeba1GcrphXZht2F6WVD
utLNzC2I28xSAP8FCNeTKCKY9ARZRJFuuzy1vKAwQNLt8hQd4NWEQE3sR1eHjAH1Bs2MTn4FY8I2
bLyAfGFCZqfEjcZ12yyaSyAAIWoE7CJl0BjdrE6VHoe3cO54k8VMNsw6qZPhm4fiRz9NNCu396ol
IeU7kMlM/5mU5sIthHVNmZvrql436O4esP2z3cfViAq7aM0BdgZQaSbdHiANL4A0n6Gaqzt+oKsk
i+3wWzQaFKpxqHUDOBqg7udySkx9B6rVii+Z6CXvvaMAlMWZj4q2VDkCWjPJzG6HJF/8YDbse8ic
6vQl6xTRwSPNSEgEJpC0Z0sbrJ9tNUevg+zNV+AxS0e5ZBZ7vpA/fQbdQvwoewNXLeF7NTowHdkI
3OrsXqeVumRFDil5Ap4T3buF0TXnkrapuylru78vizCf1tJq4c+QzpaBr0fJWq5sDOZZYFVGn23M
0HCibwYkJtqkdQkYFMEU/UAND+xoQntTzijluobLbqzMMjFvZ8dCLCgFJr81/GigRlU6tNnOIIPh
tK/00iSVZ+ruG4vppomEjpDTqiEeooe6QgKBblVl0PWAglatLRcsGpYLotdjp0q2chaY/ZHupSea
0Nx3GCfKYTYVQp+DjWVOJyFyVnNjjzrrVRLGgBa7Lhtw21ok0Hr+YLLI1DVlODoAvDR27Izwk0qL
gDo2AH0Hi0F/bkUdtiweqSOg+QEcPI3nsJ/3cZK1/slQ1f1L1zbwlVTfzLeaHoaLeNjr9oXnPRJE
TDYLtKF5R1Ifscbk3zzbsorOJP1mgHGdDIeVTQyhrFR121pefzF2XfEum8n3diIuJ7A8cc/6ySVe
alpr74rRNz1iXbhsJmM+cIR0ZnayMU/R2zR5pH6yfLtoqHlEH2zaveOtlurezew5/b3XQOYmNU7J
a9eyAP5nxAreZ4mGnBZmkmAhbjN75xb8Lqs4mfKTeQoZ5kwiJl2pbRwcVgC4FQl82WQYa0gadOn1
fuAUntvfAauqCDZxVoUb8hYEQvVSwwK0SLQeh7qI3Y3lh/FT1gHkWxLgRI6C2K+6rUc7G3Ya2V/W
iuVofuf7DO1ZqHlAR6YUk8E5o5YUXTJJAyAOy1ZdxS065A30MkU7LfJJShNtOcQBM07RBEnH9A5G
SIyWIx7DyflzIvW3quH/ndo7n0r2PxfFu/bt7eXt16J4+fP/qIlB1iCFQm5nGH+Wvv+siXX/D3Np
DjMjozvNH6Fz/I/+tAUCx/JQ6vHIw6A5tK7/2Z+2/oAHQsd70UYwhqVc/udh4PrPEQ3niP+os9A/
DkmZHSIBoxMOv8GxMet/krHlQ8LjaGtQnabqFDrHfOWLJt5ryu83xtzKS8sdB/hIJCT1OG73CZOY
/S836x8f6lel2McO+Z+fAQAQ/has3Z/nmMpJRhNrMYADaen7ahbNpUuBfYbU7SsT5ceR6Z+X4r7y
bRe/M035jycAsu86exA+kFi0TGvwVbioyqbL0tXvv9JyaPplNsuFfLGwHDi7CM42nyQPLNygvQXf
qVKhvZFzpfaYvZAx5f3gEPFZpBbc8wapM1ECHj2bqXA04h3l9GLbU3oBQ8S+DSMgeWvTaWvaTKiu
brNJV9gvhhKNWjNSpyzlP/6RPhwAoS9UVXrq2mJhmMalvYHGuH5UiWFvqtolPIvN3ATI2/Tjq1s6
JAArKPQkby6SgthzyRM2qMunDXx1VmGd+LSztuyteUveGihogLZuDFFkxuGPJIhMpS/u2ueb5us+
z7vO/wrGqke/DicHkrpFFBAW/uI0KtqGA0E8v7/I0UAGHOAyqfU8e8EI2OJwFP31FNg0EiayBnvY
jTodtqY1nk0hRLmJl+WOPZC9TYOcuvLYAfZ+pOtXOAnZL1tCOTK9l7AVEED0S6wRfg3hf/HoLC7e
f89Wl48H94qJFadekHi4vj7eBGKh+jyvFzRyZ3hY7JxMIHcVkPka0AZxnmq3v78hxvGzyhVRZ+Jk
5oaAN7GXf//LsVgVyk7MEMMEyu/kTi8oxYNYzMU+qvLmJcosWEilNRT3rhHXIPG9QT57iEQS8N6J
DUF1RBhp9H5YbIeM0Ocgby0tRQpZT0/EpBjxrjYyDn4Cbrq/EnXdeH//njFdwz+PfX6RDx+91nIu
Uwy6JQ+OKO7mNu93iUUCneytBQX8+vv7dbxccbtoY3h4EZkgok9b1phfbpeGgAGWM9pOC7fRRWjN
1q4o8+mq1ELz/PeXYtj46WFAXIwq27dMA/0VvZFfrxWXIfmR5L2tygFPwabIa5/QVF7wZY9f0ro9
J6TwgDEIh9i2orfZbv1rRITQGouy1u2VyCPRbJWjpd4JxofsrvOVe+2kbmzTgm9Mg47xQHyesPBw
42uZ8ssIpjBMWjLghoCJfaKCMRlIYLbrFrsyGP18MxhGTwkUdmIKCEknLbKKSuO6t5zQv+JfOt/G
ebKfFcEPnFhxyp9WJRKYVRFhZFr1ToVoKkpisZxvp3g/IAca/2zN/cet7Ugxd3iR/IOFE206c+Hj
3ynzfOzLKLdWVlyF5IMaNRQsz1DMATwFgbEkE+MhKuDyrHDpOQy3gFdsGlSJV60/pa8KEGm5SqTZ
PreQ2R86rCvXTgMO33UGi5MAOYBYwOLe/9ESHACwu/EyWmf/qiP+Yms8BnQsqwE7vUF97PmL3Gd5
GH952Pq8zYbcztlHyiottvZUDqgWwmrNqRW3Ywn9ZGUDJ9j1NtE7HXSKVW7j6GidhkSzoUwZmkaD
g27Zk3cYRk34QWw75JRkxJz+/sMeb66Hz0rrz/HgWODQPPqsnHZZZ5aFNc3MEQQP7iEbBvLm91eh
kjpaHw1BnbAIIS321WNZeY0bMQqbKkLqyCEX37k615sEjnuB/J4e8kgqhRkBJyk9p73+/bU/lUvL
5oFygLoLFBXdxKOFpmsnYEd5HQV9EU/PjUM4ox3X06Vlx9EdXcS8ZCjJcWsaSZ0ONBPHGFZBW37x
OT7vEXwCb4FbOIDr/GMYltuEtiaR+6+0eJbbuEubc9Qq2P2nEpu8wOr0xc78VxfEIGJb7kJDoSr9
+BiquRwGtMcRJ/4Ywc9UOfveacgdVd1yznOLL/akz4+SIfhi6MjgXfjogD5ejwZWGqNoR2WdN8O6
1gdOvZRzf/uB5SqUgbZNHwFlxtGvmSvfb/ORbxW3PinTo4BuLvSvoD5/+V2cxSKztJxxU3/8LqNH
z3ny+S7IaydOX1mz1gSX+v2j+VdXQeeI4wq9NO/F0XcpQpbowaL9mTV42Swk7Bu7j76iE/zlVehi
s4Lj7hBLr/7X5ciOYB6ShEbtVEt6gHZv5vuxl+rm91/m8zuOfpDziLEYj0z7sLT/suoJQyW2U/DD
jNlI/I+pzG3NH91lKFtPeK2nH0S6IjrISvOL1eXwDT6WXwsCwDwIz/kf/aj8qhVmA6yiHEYa/nJB
7Mdt32hym8eQrisS5gOQ1uTB9LLcSuuly/1biiDSzcOk+uKlW9bLo49iokNn+WZigh/laD21UQcm
sUW+CTe7foqaCo2BadV735rUFzrGw6P+8VocVjiJcq+hPlAIfvxhnSQi59wqQuzNs/+Dtx2udZnK
wSXvjLZI4JQJwPtkFOLUbjPiG708Dc8LswoxaxJc8aPuRze8KvhbbpQl6bsIm2PltpCYIXBbgwAH
4pH0ReCbXVqurGEaGCzq5KutOkmeDDQFMTBSJeq7whvtO7tOtObewmkaffHaf76vFg+VtcA+l0Oa
uzzkvzxdqq3jcQoNoMkDZXUZ4VrXol7uZ9MpvngrP6+blA+mw7PpLKw082jd5LSQK0tHpaUVtXgb
K1BEGgD2dW/471VT9l/UPJ+/mY1mHO8cZwfYs97RE+PbBRj7kctNE80kcP6KAW+f6miP6I59cRuP
pL5LgcWX4rzOHozSF2TIx/tIikiIGJ3sztxo51VNHN5p73X16VzD0WG8IUh7Mt0fRe4ZN7JbWGZm
JtYkUGYnf3e5cCCicHQEt8etPj43mgM0b+KFQmb2U31vRGMHMofe9qppicdZSaAAJ3ku7I2eFPYX
JfrnW76s6xZLBofWz2fWbLLgsi0ZOERuW0E6c67vEprisYZk6Pdf83jxRUfoWfDIFhkhTpBPpxxC
5rAep6gTUvmCvFojFMOIvniEDlv5rysBBw300yzuHEKx8B2Oz7+8HWlmwx+qGFDhsh6wVuFH200M
dmD9kPAzYiQB/bbHJ43tWnNKMrGkWWrTWg2KaJgo9fwksPrY6RBBZWRb1G3ZnDcAYgEljWpwv7EY
oIoobWCWyKK15H7I/TIi13Ieq+tINhmivKqov/IjHv9QfC+OuK7FGRFdP1vkx6cVW02tNwj4iUea
s0tCC4ftBAHtfGCo9sU9/PxDofhEe8rhXYdrfDC2/XoLLQg5cDyZGXVFv1eaRqjUQErs7x+HTwcc
HvaFTO1bbMXLGeHobZ9iejgyb5FSMbV+xKFHNAhtJy3luGePV0NqF2TD+IP8DpOdzJNyoOu9ivH1
PxRdLzGpmj3RwajIDXK7h0ojWTomIyZorLGw17CzSpQjMmQIOpomIzm3jPqYNIc0/Kq+/FRY811o
PNA0wO6lA2JeFtJfbhmmJtJb8QAF4O5udb9on7px0Xwy1jq1OoutV9nGjaqL5DYkMPTcMWrzC1X7
51+NF4xtFiAipxf32C8ii9wd8tCsgzEc8m0SktgOYir6Ykf4i6tQBvIN+dmWCx3VadHQp+lYAW7T
G84stWHYJ8Q4f8WsXPQUH2oHi4cPXTStY9iFi6zi4/2M+ypJZAkWpnAVEamRN3YTsrSMtNvBUo/u
2A1XePu6m9pN1GWZZuquVo457hiB1hkZW5Ac6IBRCKF5F+O+GxgM7Ya8Fu/NMLcX4RwSip7ls4i2
bToUP8N2QP0bk8k7rXwculmw8JXu6F8P/XqCGXQpIhKuV0PbhBcJVNj7Ki8xOTCGICgvwrh6MWeM
e4gOJNKEwBpIGORFqf7EVkIVQVg2w3NRm/MLU0m4XLq0SMVrB7+8yyOoBHpUuNUXb9inHY67iJgF
p4i1EOn1Y+oShFkOPrpqA0qx8R6OnP8uQX7tYbZ4tzIxMwZgXaU2fuLHz0TIxGvCO8Dr+pIh7Vcf
ZvnJPi7MSw3hsrUv50+KtaOfVC/8OS1t4HfGTRaugiW2MwqoxaevrrRs3B+vRCeNBjkITwL3eIY+
XgmaOGn0Wk5nz69seY6Ne0bVWtp0ZnFou5AC4yEqg9a1ymlTG9JJ144sXONayMi4/f0qd0wkA2bL
WRu4AEUpX9o5rjJUB19nco0yMNAMjMCZmFjwvIxkYzlEPL53rt2pJcg9B/wmEhLAmlin4wVEy2ML
EskP5h9gh/pak1/s/Z+fDz4bI0/OjiwXruEfrVqFjvuq0bIqiJSl0ANPSbhRqSff7Tqr8pOk8XPw
P5kgYnleeEcrb/B6uQFXq53VIxkzX/xyf1Z4Rz8dCwv3iscWpqh7dHyRhdT7KCryYDbSjglOCFN0
Vfr5rG9VPpJ0xQnC+2aSREXoMZvFY9oTjbrKMld7JFhQ3PWyMu6t0km/FxmcabCS+V0uDbTsvibH
e1106pY+VXgb2laRrc120i+MPDYh5XF/yKSxTO3WCjstuq66DHL0CM+qYksxU+/UHpV9YdD4/5kl
uvYOpBir1GDYRHWR6hb+AG2EONmoUcZ0eu+/UD17NVuTpbC8erPlocuuTBI8/NhFiUC9xNTDL9Ln
xamEUEnp02oyGHaugDtqb8Q5jd/ntCdRxRIkS6/GxkbGY7KqPABQi2YkynH5s2G2DfKy1rFLSJHT
7Tac1h22ejPZLw2mLBYwz8NRlNJOdLalPYkF9Y4cbN1XnhLgtYt+PFeDyJMTr5jsnyDTxqUvF6PP
ZILBOhU5Yjj1I+A5q8EgNI2BfB/WO2OISaBKG1/AdByYn6P7oF+wDsEA3HVlOWm7hOiaG2lW7V0I
VgCxNfM5RNXQBoidD2V2mRFZ98NkEyGnyuuyt5pM+59ePKXnFZiBJcpWevHaKebyRSin3KDEKqYT
DKk4rnxZOUDD0qYly6L0VUAcuPbW9FqDkyMp5x8a9ja0C0OkGWTiGEw/MqyehDB2uUdwHf52bUW5
4D5X9qy+TWPof7NdOY4I51j56RBL+dTrPD+rSk9nQhj7FnWYXdYTWdXzfFFmRTfvBin6SxpK5QOs
ufS+qStyWKF9AVRAo6SRO86ph/O+o1Wklpm0lc+quEmD3jXD4qKCaa/WShmOpIENqG41yaK49AmG
9DaEklE9iBx9DXEzJlyrPMuBZWhTCPjUdnEKkvjbNH2APoevSkqlr2+MCvziujJ9dpaik+4blA2N
bnhljORgE7WhSJCTjoNCgOb7FemzLiM6KDrubvBKxwHmoGUIKJo264OJ6QBa5RQ9YD/Yib5yRW9Z
qyzPzAHzPsbSQvntcvNKcnp6vRfr1BazuxJTMmYLTrk70yqIU5gfMldtVRH2t3WiDUxsijR+qFqg
7cE4z8NPRCutFziuAhqPdiu8GENOTOfhnMZ3g9HH7Q85CCIKgb6NKcIaS3ZBU2Q4JMwY0PMGJEgK
EMzm/I07XKfbMSiH7Gl63fVdksClDQj5M3knSUj5lrsxx3dqtOlNDZ57ltWdke8gTQy3GRgmgmlr
Sn0+TlE+9oMeR3AkXLjyoGgpD4ZCO9ET233Mo1g+qBr14mqpwZCk2WnPi633mCnc2c9upQBpepZN
Tm8AZ/PKc/BTBLoi0DyYr1l7kbFZE0OLDiHbWldSPUIvmCDh1cN0nShLkOnottI6revcEKcGTvP+
TESRzcw1lZiblLfwSYesvCH7L6xOxlpTDrp+wh7P/NJ3q4AjMNqtsOX8vW663t8RoUXAcKHyetwC
7M4lUUYmCYmMEaoLGHRMSNSY+hOnb1noa4Q4YufrkY7nKa1HosG8KX5VEaDeTemF3VZzGvfUKX3t
3CDNmOdGC+tnzlaItkMktdd5NJBVzMSHMpkoWuMlioGIB2gGNdIrWyoTlGUqvhhzaBhTBi82YJlI
/Y0JwUIx6SS7eSs9N65PBHnTOA+8oaj3QhTJXY9MKl7bZcGIxw3NDAJgpwGMNf0elxLm4ZmZcpHg
2ZngUBhrq8/KZmv5LX7J0GhMZsu17F4TX0REdRuj2YKPdXqxV02GGaMx7fLGnZvpLS9dDBBu35sP
YAxjolMjsrtAJiR+GnTK8ItN5mTdOq/amUzvYqqIfoKOK0HEJUO2hr9mzdel18bPpAV447nts+nt
e090QwAghRlP4nN0JSoxJW0+laLCcMW2S2piMr/PwHm+K0PjIGtEduQjXWdCpU/ERWvebkhl830W
qY0/Xb+gE4XpNBzO3JYk8KYQlwUeas2NnrXafS6IzC5Rp27SUK0LXnfcE2pTW9qqyORtmbjXimBN
b+CZYT6Jk4Kolvoxt7ITTo3Q0bI3kaRbQ1gn9iACjzEzLI/LEFGV7H3cXHqxRpMG56KSK0f5OzRe
39OmuO/Y3K26O5vAFnyvQCCN03BmO/lz6uoru60uZv2xkrdZhCrNfNERChe6e2LxN3RTss37eJMU
5pad1d26iZetE6vVuasOtB2ztTFf8TVWURmSDxizc5U1nWsg61cSn3OxivVY3oSlS+1Ni0LtmTWc
gfDgz5rIXoWtRzj0RHEdQYlfg2Qgn6+7lQOmLfzOOjnoF+GYs+zG/Equ+81S+QkpazPfEAZe295T
b9x20ESBiMXjT1G67V5M7q6a5p9OTBR7519EBu49r70hcP3O1qq9nYDay3rjxqujb6njntjZnRdB
qCEdUYK2Q6uYRGc8Zf2mHt+zJiJ/AktfgQS6iPo7vY4urNioV6TpEGI3xyedMj2mk+N3qJ67cdDI
brXckxYYZdilT3qLqJJk2XU+1GhNjW24YAE5zGxd3XxQmnGtx/TeYqYzohLfDdLRfHTTASpA+tca
rqYWHTOYQTLu4+8m7rYYvshaG6KUbL95Q9gs4XfztVPYD4M+3mvNg4nHP9LSl7TPX7uQAZfqygtI
zOcLEG5JDvX84irMlQxyTT9JI9386SX88ApMKOkX6lSPcb+F09mIlwyU9no0xGvFA7Rp8vkVst/I
jH4kQpQkxvuc92kFLGY9O2IfSbu5GYEVg6OjjIt418eN8KpXILz7SQ2XtAR2dtOgII9SmgV9+2ho
BBUzD73Ok3Zf2YsYOhKBmOUzL/5V5SGgq6YSlKjLEtdU6ka2Y7Mi3PMlkxnetkQDZQh4uKVIQrFM
WFx5Mfa1QE1M8DYbs3ePRNu1TsRoXyCj2HtTtxeEJO3JjzrPBobMrkdMISL2voJSi67/EmUqGHTH
ZIyaqH1IHbOLu+yVYy+226J9S43iFr3xo9vCP+q6p2GAiI13qXbFyRgpTluoBkUYlFUVEo1pqx8O
iYw/DdQhr4WRR1MAnwn9PmnZUL+KLkUdkIMj+uZ7NcASm6MiNSQFlr/ukd3fKD8mIpDIaqMKhJgm
N8AyrkMiaivo1zG5lWaQGf38kM6FHgZTPCUwh8MapXIbD9ml6zWOvpkamme5uewtnQHpJSgxU7wR
7O54azNFpkvkEuFLfRpZDCxqTV9bnZ5chT5IhKDgrSCXCL2NG0iojeQzsRo8K2bazwJ8obXqzW4G
mQSMlUZ9lbaUm7UOMAK5oa4Fo2E2AyeLojmdBICijZhb4iBp+46skV4Gp5ZvrT8Vwiq/NUasbixn
HNJtFsU0/vsybccA736IKbWbsWU2ree9Emwb/+ytIeTZNavmmzvwcq2bPPNIJ0DczfLVa3Yw1uaE
Qp2+EH5ThX81NOcSE+mUUjZmcY8KOXHnsKI+zqom6OC6c9ppm6YIFJvLjYdNd2YfjAOhEaU4Z8mo
r8rMhOQjG2dA+jNKAmZ0S1GG2EpvX+rOwqmHLt65IagHEitKBwTELdsJHu6pynJ6z7U+beOxHq1V
gST6fQotqKKj0Q72KmryARWn5rtybY6mnbKNoPLnLmZgWGOaXsNZ487IwSZ9MG/MHLXHZcMCm+FZ
kp27YSwVnflpm+hr+N8glgdN2u9ka/PzVeB2763Bs82V7ebxs+5rer1xsr6FCQ2lqprI20KdICfG
j6EkMl3MnYDJYHTphesVbO1OCgYSTouLaLlKo7kKRnuEq1C7DRGZwMG665khZrNJlD7f5WRsRWsO
7uEPt+nKZ/j5BnRSu9SfoHH5/KMU9ZVFW5yIFlPHzDjMBWWZmSMOSpplsIdO20+3FJtDdFo1hT+t
PRkBWba6Bl0CDVxxTi+k9/a0PLI2iBw/uclGHe5Vk1f3blYPl/B4+PKT1nOXmUNqSzd5HMHWV8LD
NQrCEpHczGjKrog8CmQWGj9ZvA3CfvWZnd2TZAWsLJuo1sCCKFaumrCOTtJiSB7Qepv4/9LEHQKv
cJDSKcOUz8KKqmvRpiYvtpWTJ2qkxY8xy4k7SvNluovWBodIHvI2rvKo9B5SH6EODA8PM3Ne1uNJ
Z4JepkISxVnSO9BoTRpZePrhYn4j5xnDJh0x5raJI9Or0Bl9oqbTyTH39twOl61ZeMD4yQh+5pwB
7N8z577f1siLL3QinZuVWWjxc81/8OBkJrgN0XiEGjeM2mnFF5VHDdHhq3e52/21Hubl0+znDPsG
qRlPlRNWF8iQJJipAan2SqPwftEonL+RdzhzMnAL3dsVHdEdnJdgg2FiSmoJcsg4INQ4ipFiIHV3
1VoiN7fEeWMl95HWdKStgjrZRzXyxWvTqtt67Y6zfKE5I1AvF6b/3YnG8pq/dnjM9YqjfIYc6Xvs
U+auew6SGFe7pn/XcQbdNFXaPfYo+qPN1C1rU0rTgENQbcXOik6RP1zgy4j3bVvG+TYS06L/rywq
WifMGGsQf0LbA9baVK/HxEKxnxpznyKC15N7HTfQfegjf11ZLupyEumzljmWU1y1Wp6PvP05BaVW
R3ghS1oFGPaLuZ1WZl9gPmi1ONsME8lawdBzZA/MSPG+DJQBJ17EoYajRI2tlSG9eCUXN8ECbYv2
vqqtiohrP3eJtHFkfDpnIThMpY29t3bh9NHH1RT21swonF3h2mcpEQ3I0wcARSM63jPBKZX5hu1d
5EImkhdXly8JyVmQp5G1YHEqqRw7oWGXzKVG9EYTprzgLXxnFvM2VS/QWFj7PWiBVLYZUapUtFq3
0eHeTSviVxW7SmxDV5jK6DYSTndXdXXMBhYVo7WhY8Ez0WDGaomtpt+x7nEa9dsY/KgJp0j5Jzxz
mVo5harxCo0ZovrKtmN9Z1eeONV75FBr1bn4RSHceh1IaD+6jrGu4PoGh7kkTmTk3XaDzVmk8yuA
RrOl9WfIHkxrkxccRtZ1POA4tlIt2uh64z6SolCGK5TQwKdYz4ztULfiUeLlezOmoX4mZdECJq4a
96IfnRiT+hiF36Y48Y1dPrX9d0KH+ibIu4RHLGydOifFxo2aHYfopcNlivRNz6XOw0Ag4LQeO7pP
KyIv5XPOwgXZOCfZeW2pxk/g30hse3Yv+52ZDwsaGkdPh4NEzjibZVHDdNOIEmDzKtNvtAMscTqx
dRFw1URzt2vcbF5nnRVd9fS8qw0cc4qbOBpMbYPpM7d5rti/1pWMomu7rXkYnI6e6CrzE/wd6TRL
yM3aTGJx3Or5Axh6+1UXbDLsT9KgZjZrdnCNNrYCgjXvrNmpfqaZX5gbV2H6mXJtbvaymLIX+o/O
hamy/rLqHJ6pjJrYodHYjk/emDUXQ+TTZEJOeNADWFrxhXL805QDZC3LvABCay0z6CNpjZHOehWm
SRb4XZlizB/VBYfjL7QRf3URADKeZTCsgCe2/PtfRlP64DNFLjmdcvRMNm3OjQKXGn8xw/4kS8bn
SkKfQcIqwjKGYEftfUMz45ZWTx20aVRfTARisBN01n2p6EQZMZiQOvXNK7OkrU2vvdxoeXFrSEWf
gOr4FN6VDeW846hnUVT9vgn/aXZ6+GyO0AFqwcQ57iqrEjh/QTkckLtH5HfZxlvybW9KL1Wb31/p
iDBH4AaXslEj4vnFNwFV6+PdRiGRGm0Y1SwfRF+t4La7735lUbkUGHJ8k6gxeynwqtTpt45r+kEv
s+gRKhteWBTTgAncXpx3kTltpMrKU68X9LtSmg5Va4R3X3zcpZ/+od/Ox+VYi5LcRFbOEPbjx1XM
wnMdzGegWTFslrRhSur63Va1nXEik7jdxqCt1ikLzqnDh99QTMjTRIT3fhH564zy5YYWFaT7yhQX
XhcZJrAvK0aw73mrXOlN8PtP/BdPM6pynh4HDSNzgqOhMVVhqekTOhwLXuVbV+b+c1zr/d+/irGE
wzLVXXzdx/o9YbZFnSYdyIY+TM5p7Pa4hbth+/vv8nkCzhifdttiXGEqBmr4493n4OFXLn5VUh9J
Yq89w9+iJ25f7cIwmIDE/kWpYJXMbcyiWlfORaOW3nthFBauUl1pACSHCKCAXu3ArLleMIfafEbT
Lz7NSfbddcqzv1vONG4iitf17z/+57eKTw8hGSkH2hWGeh8/PWFKZAmLBvhPQu3A76XRrkQd2Nmw
HX5/qWMd0vJWcfiDUyoQPUEt/Hipesz/H2fntds21q7hKyLAXk4lUrLcYzt2nBMiiZ3F3vvV/w+9
TyJKEDEbg/EceOBFcrWvvEXpmx6WRzHl1i4PhcDjIGc/q+afvEUw5PJwZxpjuo6Wtw6zCLQo0mnH
47WyRDKvYDNgGn53H3E5e7mulx64guoANAcJKNiKT72FMC2lstzVrK7a06NOHy8/yZkXBx4Bo8RC
SRi8/mJ/ysqYDha16q2htM2nFNU+5BZ8SE1qbJTdM3MF+nE6pzpYUhqVFHtoni7RyTDtjaAayZ8g
KGcPpl5nP1Kzs257PY5W7qVzQ3FbzEfzPLVLlImNSWwLKI8KAuxhHYlQ5DRinzr4JgudNUnF02OD
hJbPKONJZVq83PGEkiUNmsbFBA0GspSNcqcbYMKwsqG/0JWL4xRmGyuUK8ABNre4BPO4x99AC0HO
DI1v4L5j+G94K9HAU7tsgkgVa0q75RIZ6kcF31G0PgyAIViFS8AMrXjALwWxwPJenaiVbyroKA/q
aJsvXR3VULN9zEo3dB/E69TJ6CtcXmxnZgTalwpcgLkHSrn4SBIeLBQvAujZOMG4KlZF9yGc4Vtf
ac3Xy0Odrmv+PPxPjYgBboC6CErKzq+U0Z7SbYH75lVQxdNBUtLiUGr0I2OtiFbOqnPjkdCDcINN
gcTHYmIiP/eLlhwQAfPR2PetQGeHbqiHoKL9EE6QhlZOrNOL1eDaoLtO0AUwaGmv3TUKfPeaeyoB
m00WoPrPkWqXd1alWPu4jimrtQJxNMWeqJtmcbLW2z8FwpkAdcD14cHOYoSguFjyZOANYNgUT9ks
/QgixbnBo8ChNFzCg3fFGPcSMNihUjfwauWPyhF6fZsWthg2GtsQYXAhhtFLpcJ+MzHvGuisVPhB
lalFS8SWc18ibxwVquqRTovAr5LgjxUG4ATqMNMLL7f12jzQ7sSR2UDmAOegREKILMT49i4OfcrU
dOt1SqxhUeHq5Dc2YziRjKtnXEhYJJdDcxc0FsLUCNtaz0qLOMYWFJyJDu6YqfINUz4nqCCWjE2j
ytQIATuIV8Qo1L+4K1FQjwL9rQ7LEDerNqr/1tlU/0bmNGqvgIUMKInH8Bq3aZWanzA3lWjjaPZQ
ujpJsPPWVU0OKlJtDGvrzFr67pC1fklrvA/f8QQs36l+NI+CpFB2ueXxim4birK4VhdAhSn5qbu8
Bhx2O2mzJY8qdHhLBFxK4PqZ0aDJlejJjyqMgaHmlWFF1LZIuRFLcBoJul6ANFU4dc2hLmznQ7eq
/EmMQMC8Qsmm9yEC74+r45QpOxkPJowVrLr04UV2IQVzssnNaNP63oxQMN9kRe+/q/osTaXnM+G7
7EysoCygDCixgZRBFG6QUHRLpDphOrJQudeTDEzImE2QwIGMJ8jvt0H2HFMPo+5HkfKWt4v+hkVH
HbAZ007y6lYP/0ptWh4A1iMj0ogheImENimbuLfFTdgl9SYukEbBv0mn4dIgPI7tY2Ylv5XamrZh
Y3Qvl4+b0+MfS2kuUGwBCXWpXBzvhXJQQycNAwg9xlB7tPZVz+zhjl0e5et4Pz7+iRUJ4wBJMZBp
z6fQP6mWcLoUNAc93RRtGreWzPjXyPepNimNxQPpeOg1U1J4g+RjzVaGldsB/AVhWeRbyoTWTWTX
w11DqLUtaKSGG2zT5VsocEAjKqdwG/xorknUEbSQ8hJWPuWSy69w5pwki+PIIvBB1WgZXhd+Vujs
snSbhplxr/UROixqWV2juU4LRmPpXB7vhK8AKQe+FSOyUhn2S87+n0+G6ZscYCbKneNKT9OV8SPZ
pXv/avqbXPcNLduVKTpzQzMeCwB2js25Yy8ugjxCfxBxl2Lr/jw8fT4dDvuNt73qN+63frMS4Jwu
uuOhFtcp3bNUrjqGGuq3AX8SKoFrb3Nmuo7eZn6Ef77eKDhF5fltbnYvO15lv9//fb75tvIiZ9b1
/CZgWyHz46KoL1BZeS8LALcMU3r19+EW87HH7sq4SXYDGp/5tnaHPWiTA41+4U6P0s55v7xKTgMT
xoZfTi7GI5xw5ijNVJC7kRDSKURiOtHZB/ZSsauayV5519NJ+78hcEYmgDshvhd+q0lViRXGWKri
rQaMTdDv/FeiA8GozL+k87MNPAn48bypZUqPdsS7j95r8lKKzHgakfDxyhgdp8vf7hSazFhIBbPe
IXBQUVgkmZPZD/pooAMEMLW9HkDLbKuOdkYJBCWh9SSLn9gW9G4EE2QXZWrQuqFamCu+FOemEGq8
zs4j/ta/6ib/rFTad/QMmEgK7krj0WzsD3qUYc8cyCspzLkZpB3AKqGoZpA3HX9bSGNRbuKXso2k
sD8AU0a0eEDSaeWzzpnX4qxXWJPUIbBahUGyOEgA+thqZ812JlPatXtrEsj4jYHTgOXRpNbLJUd5
yZtYKGT3qfyOQ4P9nKZF8BwIXb2l3zNRXjCsGqRSMgNTDPpqaCn6yMmLvGz+e0kDzQj4exbHHkXo
L8T1PxNQR7TPwCHNZcCauvLM77Tyolz5+Oe+CshUS4FOw2wvqSyt7NTKSFuJNn2X3vpmZn0LtA6F
Z8WMvlesTw2ow1CvLK4zUw49kekgeyFzWVIU7dKSnESjxGkErXFwSkwlR8tPV97t3E6aizUOTFLY
Kyg1Ha+sELfnnj5mvI3wBkDacYi/3KTLiJwsNWuHcgRqZ56viRRWGcpOFHaipLtxilGuV7b1mf2k
QiIGq+Q4RLfLhEbCW1P5wjKTLEeurVJEBqI67m1EwdzLS/3MUBQHoRISV1LU/CqW/LNyNECm6G9h
q6jWlrVDpgeh20bGwYcQ8PJI574weGRWKDU+GJTKIoCCotsZxPucVdpEsj6h6ORBky4eJGo+36JO
Fwd1CqpvcTWZB3Dm9BmlzLm//BRfyedia8+FP5JgzirqIYunKMwBxI1N/jEgYlhvRiC1dzh+6sDH
/bpwJTv4Ww2B5gkRy3tJ7cNvbC39Y7AHHIuoQvOjdNw6T6H+5nhcVxPcTzTbenTDO40bDEzI0EFN
orUcYRDkdfKM70vL6HUY0ei6/DpntqRmw6DAYmO+wq3F2+CCCCdYGWfRL218pc9hP9OzxNec8ren
yL3zHQGEYOUbnlkzsJIVGzQ2F9wJAzbJGyDHPZcOwhvgNloluq3bEiCdHcgrmS5J9elRTBOF1gO2
e/CWltE9rec4SHEuQZYWfM3GUDqEY4OAfKaLEuBmcpfTUa91GXAboO/4JYwnx5OFVn7LgtoBIIDB
qtNKt1WbhQTvIS4I+G1O0ctkzqhEo0lAdbYzqtcroz6p99B+0baS/VwzrgUGLr/UOFd+Ffjb/M5h
6aSe1IzqfQfKXSJjNBBTRh9zNj2u6hRdDyVHgDgYhvT7GKYpYU2BntsGPrH02AQKSnxK6yT38FnN
H1KcWTd5XKCvPfnycB+XE3j9DtWve+DhonH1TpXw7W7K4rM12zzfDKmaA7AerboC3iuhoVW0kfnS
NobyhnVY8UMDLl7OvNhifJIsGzF47PjU1rXSUrpu+oKWJB2D6NpxgpFsnYbvUyILU9/MBn0+CJ6+
6jbUPyXjIY8REfGE3qjo2BoCoAnMnWu6c8AwSzGWd1jkhaULEqfw3XG0a3aT3fcOxH+Zp54LLzZU
GCw/d6mfgu1zUpBTW65doHsmspkUPlWB6LAM6hula8CXD7YwDIH6Z40ZjlP3431rjrG2G6UOcHoS
myVubomIXis/FSPSeXr1y8xTVDNwxYsjz0ogiW3MJOOvOtkwIcenGtUtgClbchEDlYMNFjAItLVS
gw2GlOhktqyuAqKvXnQDrgfN1OynSgAsBNw+5a5Ct+C6d1J/dIvC7r6jvwLYSqJPVrp4mRWHxPCt
9DYdOiSqZrXITUxl9YMawTRhWCWHiRs3ZnDXtaGJtjvMsbukdEZ1XwPNAgI3yICigaTanwGVFuaW
V7u1ClktPD1pHdYq4qIGwMWuAzQ5lEiwDb2UA2XQi0H3Rjm2P6gUDfF1pY6ViuEbMBxco0fJBUs+
GJ4t9dN7MQis/Bq560M3pC0EeABnFBOt9RAIrTrMNlOUsKhi9IYjHuRmRC0z0H1soVkRI2AblS6m
l8tm8ocThQpbmceZtJn6+VPnptI1e/RNm9TD7mcodhN0SkSmUfkrr3woZTZI7Ho2XyqdctqlZq8X
FAXyzryaYGVRrqmVQmPlB4DXWYgpzbUg126mTtIbt5Tj8WdVKX53bagFmqRSbCYWxkhzbwgjxKLY
TJoTQGQuM50iE6KTBpaHIp72YzdUJoRQJS/u7TYDM+mAq46u4tTvgbcUkoVkcxVa2WEqOuC9gu07
elFl98/CygVenR0V7k1Yhf0tzivmW8eF9SuAVlN5MZckQKzUKTG3A1uleJIwW+3BaWO0tMJBFZAn
QvERNnL20ucxYbhVK0Z+q9c9B2UltyyWyKTM49md3gLirnz/tz6OzWttxSrumH1vfZbEHbDdujru
vQxs6m2vhLn83tm0XjeKTGsPRoHvvANk9EH0dNGjAcDmu6QN6lOQ9mTcch/jVyCaLNsivjkBtDAa
5Tpqkcn0YtkUHyNk+u/gIvLXy5fTmciNUB16FHxd6uZLqyOEgAMDd5twC0rf3s5isfepJMcfl0fR
Tofhb8MoohxINgT97DhyM21sCaeGYZD78bB+R1A8udMOSIG4mpvtyjvnHnXIp/gKu4YdwkA7Z4/Z
l6d4+c7wIJhssrvxyvbAMKzck2fa5sdPNj/5P8FVhRc8rmo8WbyxMMH4RBLN+wTLsnmOd6ELoWcl
GjjT2joecL65/xkwp+HQh/OA6eb30+bwvvW+fbv8tU/v/uMRFgFHOAowgwMjSBay8+WtQNgKr7vL
g5ybUVo5mjkL/3EfLF5DabSGXhG3dUEL0rPKjgMFVd2V2OLMq5ArEWdToXLodi5eJaqByQVoAm1j
KakORmPIOzMa0scaH2738gudNgxQ3ZPnjrZsoIKwTFtjIwNXj54LwNkcaJGoqGsXnZn/7v3JvE67
ATIJ4gj1SylVKBsbkZDWloZ6EkfBAYSjSXpjoNX1tYv+WRrgDOmT1X2y7boqkp9gI6bFtm4VZXb1
NXwoP5IIHnuAJu9SoJnXUgcFf+/oovQKuFqklmIK1zbImYmmO2jhcYTexczmXKzXwG4rvEAT8FS1
/n0EYwLMim94Y+YZdiZ1qut/+jYp8B9uO8I0UyhYwqthD5CrlbX0lxHI4w8d99BxO45B9uvytJ1p
s6B9ORcUyUDnqsOivAI/ebSUDlC9EhtRdkvPA2xmXSuwx7IRnDQI2tAAvW37GGuUY918oGdu48tR
SEYDWLuOf5WpHT52XT3N2G9sJQkZmwKeuDKhMqvGGkbwqgFpzSpLHEIkB1MvE3VVnGYKDP/csi2L
emU1ngh30SUFv0In0KBOakLBPv7s2TSJFq4ktNU4pp0fN7F2l/l191GNVf9IWF342w4HtJa0cyz+
ZDWnK8qChf4sBYPZgPDSBk/DJVI6GErcPgUmFeWNXaIHuM0gSOje5Xk4kzpaPCUNRVR9bBbx4kCg
cla2g0OHL5lRM8j5Tc+2lrbb0sri57prsQ1CG+vPFE/hz4BUeQfDSE1XTqVzTwFdhPKAimgmF86i
6dYWyO8I9GMoEfSOdEPwDtyp76bwNdGIvbaxk4w/hyafvTCKaei9lBrMr3rK4t8r32Ned8dJLOkQ
mRf5q8LFt9RS6RL0/GIaflujatDjLJp8o6KPeiNUfbiOtAKHFLuUvTgLx8cmCobvLAiYOUosPViZ
77s9FRCP9u14RSaFRYvim3ua2vpdQ6d+ZbXNx+jyWdEjBJvFQYuGwmKPy4iBUTNjD4EIELu29FMk
dyRthwSA2GIxXK98nDNnioPkCoUih8Yg0368uLu2j6zUH5BQpy10D2C3uCqbcbhamYIZALN4Lcea
S26okADOXDa5p1KkTiTCZBuGCQ0ff6iRJlCEIYFbHSSU/XW2A57QZgOPLJG7DJ8CWvDvYpLNlWP0
9AtjXstyAGOIRATdluM3nqxkQH+aulzTOu2PUMltPHaa8dWYDO0akGb4/fK7n4E2cWADKlOoPUAC
W4pyOm1GK1GjFZZVdu3vSG3pTuJ+IP+N7B73t7RyzD+z6rhK4thUjwaUhb8YwVQwusyWLjEi6fod
gg99RWNYQ/5jAinKyZrP5CuAO+UvkVTimz6N1u+qN+XBa2H5rlbPTyMA3gMZlFlgDd2a5YYu/SrX
8HCMt1bnSJ9JjY4C17TyrYyoEZRBot8RdJawHPQOCy8jOvi21btaAr91I41S+jgpyXiFSBOlocm3
VgqfZ84brh4qZkwrCxm1reN5Rb/eUUVAY7OOc+Cpmh9ImFrlYmi4cSztbzhK9VPd9uK1ohwJAL6S
VFzCq3zNOPXMd1Ipvs6oPBSMCGKOH6RW5ToaRpWS9uAYVw1sK0hYjX5D5X0NzXnmbgKZB2oWHWTA
WSfoLFULR8gnyDPWU2Tu5MFurrPJTJ4NKw6fFURl2g3bX+y5DdoNpq31Q6IZ4qZWzOLKyqruAB43
u4/xT9nEYZkfJAnzYoW8K15pEpyewRTAqEnTfpEJEpb94CYAndAgf7kdtV5+14a6gUcoNzd5hJCW
VUv4GERdcQCxqq+pBJ9W/Rh6Rn3YxAZ0fxZhSSv7WjVpOQAbq+pGDnKUcXYxeE84cANmIG5ph8ND
I4vwxo+mhv67VTq/u6jrvztyV8teB5rahs2W1bcZHni4cdWphX9hNwK+wP1V0VYugdNDGXibRdmV
RhBux8sjyqq7aQo4KbdabCe3VDGEayrV+P+YEtsEtUh1GFGFZecNJxuqZB28JFvk3XOMuTFKkIr5
MRC1PDY4DpAM+zX+dITjKwI9Z6RAbG5izKeZFcrpSxCaCeA9kXrsF3y6RFcGQkA3tRl12wYe1l+g
hZE3OLk/7KAjjw+JAxhug/lB+R0Kg7kP09r/VsZTtVYfPvdY9N01XIWQeKOtsbgbhOpUdOew7qNW
EuluCv3nOcexd2PFDnbrgRr91isD0k+qcohVmfLSxnI8eMgzWQe/TAvYeKJew8afOVCo/yMHia4f
wORl3C8NYCvjAJ7OFLXTc0r9xaNOaGDCTJ/t8mV1ZiiSSLobKOUgrr5sWpmjoiHN4tfb3EGEokKy
wVXDML7Le3MN72DNB/JxTDBD7PD3/ToQgBgfn5OB39Y+3uHNdigSfXyAJph6Dq1EvC8VUdzDBsdR
Lg4KiFtS3oD5qEwfAmntaG9xVFGfydMpeCkBECqbUG6DR83OBfAqi1+6uiXN7D+My6/xbx7fJlVD
8Noh1jHg5aSydW93jWbuGqApP8GzKm+orNRvCfTMV0VS/qhOIb9CuZN/VmZ9TYcv2U1dGXfe5HQh
4iXZhFiIH5c9/u91JfZ5ZNXyzg8b7Vvt1DKOe7kMlqgpWf+bRguhHsE/QmZFSkBrb6WiozPXSWmA
5Vrh+J9KD0FyHyfOoGCHSJFvg8g+Wjc4+GB2J3okN6irJZh7jlZsfDrAX19Dv1Jxn7PE8Ls3+Xqb
qB+wsMvCbnozxgEVBCWForXJ5VAiXGjMEqhfrw1/E5XjZK8DaRkhlprJiyZMcy2LPz126ZKhOzTL
mH7ZSx9PL2x36FlY+uBwo/gHcmfd1fGN2RWxoV6hWyKgNA71ypn21RZbLCoSdxo8s2rb3Jo8HjXu
h3aqK8IQZ4RNZwD/ujVgyT9OkWxSlx0s060hcgLCk7qrnt6WSy9ztgxL1W+V7Ew7QGOY+MDRIp2T
S+cWu3hjJQL9giovHnJ2aqAxPGMACA0XD1n0shoGM9bOiHLFpdbXZa7NUv9s+6IgNy51o/GCQdae
RqgwL6OdhyoATUdCmkQeDAwkB2NA0Y9d4Gwwq4JqrDvTHA3Wco/rGS4FBGJQ9e40pYvwNyuwzHYV
AykL9KRtYkqY+eHg6WUbOleQ08STFcXZBxzQEeOY0NE+wolcDf+SOHqoRtP/UzdZ2+6EY44PKLiU
19yE2ACqviZ9Ng18lrVbe979i280lyhnpb85bFiGc5rhp1JLq2FrIVfgWbITu5RrIy8D2PEzFFZ3
D1rYBpJJY0YjdH/ACEu6TTpz2E+pGmxjJad9cvl0PLOk6a4BP581okAGL0JMAI3C9s0Su6ZJat0S
0b0PykCKW6XC30Q02+hqBWt43ZMjGbc9tA7B0CFlRyKxyAj9OoSLgg4J7lBSevCtqL6Gp0c0U1hr
ketpOMlYtopmnwxqgVLHYmFyw9JWMTA4tTN0pDx/kMoPGhfKCxZD0U9Jb4knDYEwPD3W/hnULD4T
lKuNu0CdlI9KVf6aVYsC4ahNL0ZpjZ+IRzbfosqe3i7PxBcY7mh5gKsACGVonIIIPn69yT8FOpKA
xqqLsthi/G5b+0k0JS7CPV4bO10px/BOiSCUuIVSYK9L/Of3CB4MPW1Ouw0olSLlOG1zKvwjtl9h
mz+kXaGtpCRfUofLh6R7T//eMSnGLEktGRuD2dMgPY96/GugXPV3NFLwuU6q+m+WMSHKaw3m+EcU
UfTaTTKCR1C5CXYy0PP6VijQ9raJlZRAYpU+FQe5K2BA9C3CiQd0KInkna8UsoENsuf90C4RegFq
GIWZuHPRQbILT9Vn415bAr24d7R80lfC1dNCuoUrDrXaWWIOju+SVKZbTWb1MTCaukv1AxZ49F00
fBbtwOqotyS2iyBg57UUirZBS+3SgUYL/45m88qyOIkp5ieZ1TSxHiG2XJK4Gi5RLYH3yjDpu00z
dKMa9T5QpWuBzd9e7YYdWJUD7pG9W07Yz7XJ2sn1dXovZp1nMEEXGbrOfxf5n8/xmdfW/Axq3d/3
AsQgwsiq+W4K3fY3tUjxfqPKuxGWTMNJIBHTywoOKaAeHmd4iVsH2XToM9+6qkUg3zk6fUi/lYPb
qjfaXZj5JaI6w7BPSg2zE5/SHg01GRp/nHgmdo87drfw0rKCVF835c7O0EPI5Qa58txWb+yqal4v
f/jTQ0oFEol0EUkvEH/sPY9aKVGEQGXtGAQ2teO/TPLQeU3eWju0Zcun/z4UH3bmFQJKBCFzPBRK
NnHVhLDpWr2n4ZyYw65o4IEDYc9XylZfaKnjqSQBA/7IFsYIgdk8HquxpFGUZcRdmk3o4pb9SMwG
hSWhDuEqcYAabO7g9JYgt7TpyHNcCNwD5jyUdXplFgyTBnz6rFKOuLjNn3KRtIcpT6CQ93n5pmpg
/UOb6bSFoj+mQSo9UPxWHoVj4b0ShcWVXnZiN8RpmyDFkMkHzRwx+sZN5LYc82Klx/PFU1u8L6r2
9BboeEBmW5L9lLEYLZT8021sjeYnFm1YnqK+JD3GPniSHXd1J+2ToW5hHFNEC69IkJGtFPSHkZAa
hPggMCn1Ld9UuRqaVgS4ZRtG4Q69Ll8Vig3LoOytIEWAJDFe1abQ/lxeHSdXNK0j/IC4w9h+VEQW
VzQhYTUFU4ywT9SF90rrDw9Fa/UHZ1JjsJYORZIpXDt2zg5K7ZQNMPNLloLE+HA0oY6xErjSvnkk
jcuQE0REDO0/88cUD9OL3tjFCjz3FC/OqxLnAnmDY4WM6KKuEeboHlLng3SoxfkV9gfKVVER029A
rDjXfqzn24kfJBgSOoTjrGfTywECF61SQV6IpLWS/0nZggdidVBQAvRPkLQ4BDQdAco+Qd/TCBmr
pNW/n0GjK5vyTJCiIvg+vzY3zalON76vReboqHAMCPs/IymaRhvZj2zTjeh3XY9BD2QhHeqx2wX5
FKBD2wU96J22HL4TUNSZh95NG3hSWwCQmYQ9+hvKiYihko2CqAiCgoLL5WV5brJmJgHOh3NYpX7Z
A/0Tr1BriGM6l2DEx8q+rcNUfB/VMtlC5gwOjVMbrh+n+n2OsNrjqAOaREdmuDWrrt4hNTW+X36c
M8c1ZR/K/hQpv+yPjs+1dgr7HiG3dKuEbfRuRinC4ML0f8rCIaS6PNZpYZYKFrchM0X/jC7AHOn/
8+ojUgLsDQ4V4fiDF4TmNdy6HdXqHs0KfMulMXxnWSLtZKMgkSb7lfHnoHVxqKkmUHmdY2324Vse
CUkMPBTxmW05RulzZJSBp6NCA/SbW7GYov5tpLn9gANM6yl1oe8nDIYRyUrVl7o3xpWg8MwmIXcA
gcEPtsmywiJVXYk3aJCRoIDKEaZkXBmoq69tkvmjLl96rt8oRCCASJcS2JY+BWrQOfSKSXkxPLLr
J3VUqx+KI2g+KlKTWju5kZB3oXRgoW4o18Gm1uKE/03nMoszWUQUlNOk9C7Px5kPwL2N6Y5Nj5gY
fjEdQWvL4GiZDmFQXGwQX70x49I4XB7lzApnDL4vAgSgg5dsYfg5o6WHmPiMNspPUxdihZdEgLER
RVjZ2+deCNAOmZmObwDo4OP1becOHWJ8ibf4JDg3ZODAWm3Idc+X3+jcMJinA0hAIgMU8mIY/CdQ
bWvgI+UTOFm71p0blGnWvLbOfDeKnxTKWTQzVHa+6v7ZrHmQq3YTUuKMFJGhACfXnibpaQlEd1JW
tsIp4gc8IRk+dwUDAfRYRMqVgeBPQP8ctFNPeiChtppWSvaQpciYJrmCMuCkTfih5tadquGlGOeZ
tPWF7jzQUZTcVu4Ihyun+TYA/FqrQJz5FCDceUC62LTulteZUoBZgKeVoQWKMfeGnpX8qU7C/D0j
NOy70SdmPERQl++LSNNzr0my7om/RH/TYsH5CDjJab2xrQHlFE3lxtpUAJDXsCpn1gVE5RmRDvZi
FhVfzJgIqRkCO9xSs6gOrQoXf9LWrvbTyjgNJpv0DjFqSvb8qeNR8HJxgIi2FTZdFdL+aMlSt5xa
V8UhEFRtGLoWUl73UV4H9zlauYmLxnnwjlTu26RImmtSw1474+YVvzjjMJfUZmECk0BiafCTdXkF
mlVHNym3+m+F3swSdGX8Fw3naaf3Y3sFiMiTovQTc4TO0wen2PeUhVYOtFMiHdwDst95lYAdPUnz
5caXwITKlBd7mJ00k/46fZnvkatKPNpb0WNFdfgpE1ODKi/apFE3jmDi+4/YVr+pPRo9dtXpfyu5
RGMEbIxnlvl0GJoAqZTCslbuw3mmjr8atG8QRJT5+YctfjyTSN06RpExiZIEDLapc/sOPVXnJtEG
fJDglu2lpLdXGj5nBkV4n50ObQKPFX2xSKci62qjRXmp9icOfWSw7lDjafblkI/b0pcyN6dDuL18
Yp4WgzHlZYFgb8P2hfK6iJC7wIxVva3L7VCl9XvAInrOAcn9sItev0ftEVk0FOCcX6YZIDBLtUVV
tpmB8BXsZD95NYMm+F2j8HIPikCdMWfW+N6qmfm28pxnvs6MTgF1A16HIGn+/T+HbgkMosT+utzq
HdhnDnps/RJFn37YaiVS7iw1/V3o0fioSGJ4GxGim6nneoppeNEYXghUX73K8zSNvIro9bryo/gT
RcYUfaNoQNj58vPOn22xgljtIHoIHXEQWz6ulY9l0Wc8bpholRvJEKIT6Fw7KUi1731Waz+tJkRN
OgCJdnnk0yMZPQ5TUUDyECXI1uJDJVDIZlLk3FOQe0JIEdyLhipHC6p25VY/NxRSLnMjjEQYst7x
nKDuTV1Qo4rTQXP3EFJ0NoUddZsRfduVtzoz/VwySKwQpc5IkUXPIsDoUEgyPQsrRx4U8Hpu/540
VVxLjjyiBIwSNlhwrcJx/D9/TrbFzIAjcKGGuvicSHolCB7KCLcoVemJunPcTM/ijaN3YiUeOwUH
WoDAAKMAowPYSah0/D3tLALhg3g3EPQ4s7cFiOzPrIKoN3ueonAbDxoJtAo/0dkNlm/0nsXZNF0V
iYmiviQhhLkhosN2FkaRhL5tSpfSTO1AbFHFq9SDwNoQuW3Rlp4j1NJ3JfRTfxZmlFWbDmi9g0sC
0ffKGXNm7mgVz7zt2WuN9XL8WkXpgKJI/WIbD0bwSkTa3swE1FsDM8In0CWym05R9O3yvJ1e+YRL
YH1J+slpwMoeD2oLKnv4tSDhUuJFX1CN3GhRL//38Ixh6AgAKYYEhuTQ8TCD0vZQ6xxY2+GoQmEY
zW/mMMFOh6xCN5Im7QFxTViGelFeF7JRsmAjrITnIjCKkkgUEVptxrD290qvUoK+/BVOgFwsIrLX
GaKLsAf2TMePZyc66UshQ+3B3+CnmQQQEpAmckcTXddNk5jB/vKAZ+JVaLTyrCBHTsSMLwocEg4c
Iy4H1VYNbLlDGdp0XDwdDAfJHmVytlHQQzAIcJeVN7rQrF2rtOWEll6ZJCiM+pbYZHVi/QzkNH4I
/bpFsLJNVkqxZ0I1ltkMBEfmYdYRWHwXjn3RNRK2qmleah4qc+ZOlcFWRCiO/CRaDiKotZWN5bNe
XhvJ0O+qGgtGRObFE0BX84bW9BoI7lQMjn4ZM8UsEemR/i6OmlTKFPSHVYR7MPcp4E/a1p+4CKL3
wCimzzymIbxzKNH4XlxAQvG6vG2fKVyl+c73bRwUElopqEegW/kmVY32AeS91l27nhR5O0xgiRUa
EH9WJvw0wiSupG7AOsOvDajC8RLrS0BuciVLCKZ0uI10dUKTaTSGg1qOsQfcV4fWGAw7pTL7+9Kx
GsPt5EL7QBLZ3F1+lnmo40t3PjfBk31FCDTojh+lQJKXGBwxyloUvyD5KjdOq/3ph7JZqSueHi4M
NEteUDylt2bPv/8nGJECK0yxDWWgqve3ihJHdH3pW1x+nXOjgHBilaLMM/fAj0epVT8KyoZkKK4D
FkWX2d6Qo/98eZTTj4bLEM0CeIesPW7y41HULkcTwlTibRjk1XYGTO5QwhTXtWp8XB7p9H3oD5ga
h8NsW05UdDxSSd48S89jDRtn2Y2jG9T0cULwLo9y5gQCUK1TR5yjIMLaxcnfYEelKaUPH7ePnbuw
GPpPAVDErWpkm3qW5ptImmgDJxfX5HbqtonSdi7qq+VWZBUdT9R1bhIRogsft9bKHX/6tQF1KUSy
aJig+LJsAtFXUHw/SSCf6uWHHycqApi19hTZcfNz5Tucbkw0MGb1Oxp9YJeXG1ND/YcjJJY2SBM2
bL9JiTeRotbXgD8jr48G3Okl7rQtaFjV9c2gfmmB6bwSOqv/WWWBTh/kc0AnCjp54MaOpz7KSAx7
GkVcdyE+d/I0HExVxGvZ7jy1xwcA0aFDGg60f/ZTXqxlIbUjeCOEGDO1ir87BAGb0KY/g/QyIBZd
jqhQIJkfN137oZFdushgdL8vf/fTGQYZDfmGThh9bRR+jl8VGjN8R64s+A5muAtGkkWKGy0a/eXa
Vz1zjfGOZETcZNAuGPR4LBz8OHNTPAztIMcOyMiTuVofJo1y0+VGhlhvYBh/k3yyws0cxNyNI9fz
1pd1wFM6zrT4dckd7ZCptiNrJew793R8hjlq/kLqLyc9GzW/V+o0perSEn51KDLuVbi/Lw1oyxdk
3avrSO7kcCs02Et2Eoo9Ot1PdmZDIRlJJA5CQ7Rg5bFOTyEwwGDsaTAQErEzjr8ZxhNJIDVxiv1K
m4Bt09ODiRz3f72KwFgDawbJzs95QRyPogxRI9Peyrb0paTfRRLmN7TSJ9r9hrxShDt5IYaaOZHz
IU7JfPlC6F/pRWYDSHF6LPm6SBN7svb/XMGlOQEO1pxlJFB8XEo9Zb6EVWGPmDsMheIKxBXa3ZVt
uZc3z7w5jjYw8fqs7MKiYQefFL7DxJoGH+3bbWJnw/cyDrXvGppkr5ZWywdw0OZGmHJ1NSDPjsbl
lP/3WdM1U6cFxZTN2ebxrIV+5+SZSY4FWGUutjrZvrBbDGJyjJwuv+n/KDuvLrl1c03/FS9fD32Y
wHDWsS9YoaM6qhX2DZcicyYIgr9+HsqeGVVVr67RvrG1tbtJgiDw4f3ecHIoggzCSZbXtkZjUjkd
XgrEoEqNAR8O224wrqqi2raIqLpOqZSd8ZwjKsSk05Hl8IUwkX8okY7JQIFikQ86MkE4m5MboSSm
exvQNBMKSm2rcCOKmQyJuXKSe09WhNhp2N1fyh6ELAoax/2eJZACL1KRqC/L6OgbesjyosMO1d5U
lmfDna9qtpikFRrxP/3vBYpOuCCotktInUtiySeoD96IgqQzxTOREtKNEB9A1AIXJX0rtXT/Po3t
UWzcRGE6EY8Kpzu/V7q6dn0bnmbNgrdBjY0bm5kYBDGParLQMY9ukW1Tr7HvBiOMc7xApuFG4peE
BX6dBj+qVE+XXjuXBmFH+YIZPrxSxNKT19+tvk45roaKwMWwl066oZNvfMn9TN2EKYk4COEzh/mQ
JERmS+UbfzW4JH5M/Nimid3rT9IfnO9J3hh/tWYmaix9RNpE0i78kHVXGnck5Brkq7uqxTGQiqS7
nVa3m207jTh8Us9gyVeYCzY+cF1y42ox0+xidjHguagSL12izm7xgAyaFrE/GXLm1hjs8K+KvAEe
ELHYp5bQWzcypUmYlaFRcd2PqcuiYOGTCBmvmolFkqX2vJ0UHVlTZb7g44xzLa9pJik939NNbT9P
VVPZmJ4PCzZdYz6/H8vOdrc+pgIv5DBU9VaGI4ElsG97P2rgondbRC+0HISlMS8akG23kdKt/LAQ
b/geN3S6y3nbjfW+ZJYkEAHbudmFZCg210uLdREuvXVFP0DiL0tGAeD6dsJ5e4qYZZ7Y4qtMd6rv
PVKu5rrFWI7Doz1vvVWuti38pfyeL8PMR4SvvR0lc2B9diwoJ1ESClKGoFDJDzKsFhNvwYmqDui3
CAgyU8136BFyfg5N2X0oXOHC6YMGxQzh1HcLQG9am9EaYFVnFCwpjChnejBHLBc3der3q1g+wIij
0mm7Rp4XmEjwPaVREiv/BYePvNk4aRjctUs/3TqMJr/OT9ZQOWdyl92CxpFM3G5RUMnLNaSAieiv
XLuCQLOmIVoDXJYl7+2F53SJZWOyrLUKX6G7453JhQSwyJJi1+oQxGzo46b7EJrgbZdl7uMyC/2i
yhajEtIGowpk5UwFfEpLXH2XVnkZaJC1Hm8OV74Bq6ewnYDrKhwtkLOF9ZbvtrrqPBXAw1i8rV3k
0wVmv87GCUgNQ7wMeBNAzbKgqETU8dmOJWp6entgXtlHgUAd9I//9gs/KgwgMi106V1s1802uG/q
cn4eBjM8M/ynVRGPzxkA2GgVlkDMPHx8gBi7MtO82hiK1oda9rEbEopsvheJ2Pu1+ACX6DYPFlwh
CX3VLrSMLjHv+2o6g12dFKpwq5GOQwVH2WJRNB/eiGW3wahsVEyxo+OvIaEQ27pZhpvOI9/oT4eW
T4H+AqkCFOjgQoeXUm6nSurPNbmg9S9ap4x/toP/x9EFtPfW5hIYKgIVZtfhVdxQC3+go0Ry5ljs
lZu477NsSM6c/V8ZNqg1q4ebD8RFN/HoKt7MGbcFn+njqSCro1/2xJutrqf+mRPc6YSEpLV27mDy
vMKH6R065D7B3BsR8FEUma/3cQsl9+13c0q74Y0Qi0lzEHfBlW5/+EBSDOmQZ+S3h3iQkJZUg9ts
FrNYgp2M67iNmm6WHcYs5BJERq7Vx87xVLOZhcpXo/lOXklHltOZD+WVp+crgQ8IosM6ddxBGdKu
dPtJYTHS194OUWKwKyycf848/WldxK5DVQQ6Ckh6MmlsmoeZ3azhTyoj0mBOi2d8ZZDaj223p5Er
7gALw0drdojhrgUSOdsYU7InWvHgW2X+wtiQngZeH753ytCLANrVnw+Fx3nWgpmDHwnl/uEbipc5
7/OCZlKYEHVimiNVeIha5u2heGXA+e2/oFvqUg5Jh1cp7G4gnBPk1i8tIuVCqe7MsrTOTLdXPh8o
RqQq8c8Kvh59pEIW3qRyq10Db3rcceDaiSrrLsvYrc+92xMEZNXory8X4gREx5McgLhp2M87ThP+
ZD6kJMd8yJdQv8hMpJc2me4PUlrFYxInGREWtvfRnQrxvps4Lb89tL+OuofnGu4E1AtewJrecvwG
0xbX7ziDj+fhLZZd63gxP6WFHL9yFslgfaGZHyLVqTq4wRXM+WCpLk+vJy/T5aYKRvc5plPzYhUN
AYB1Ic2otBt5pUd/Tnclbp3fMGSFU2oD8t6UoW6H/bIo83sxKmJRqVtB1fO2qn4GsertbZM0AIqZ
u3gvbz/n6cul0QK5kU6Dtcq4j6bQmHtza0E23GA1m2/Z2l18i3P7k4Vi5MylTs9P6NLxQuXwBHsJ
B5LD2SqAkJG0jFzKcTL7ujftJYjavHHvAofG2aXP/8ANV6I7lynyypVRmtBYBeUBPzgmAHt9p7EH
IlxottX4oc4xvyZcY9g7fuf8ZafFvHfjrvjw9sieLlPAZyQ68B5Zr8xfrcPfEGfssAdmEIaowTJA
HI2VEB9x9BLvhjhbKCWKc2LkU5u81WoW/08ADLqevNbDAS4485ili5KiKKzuuQoWQpItdJ7OvksC
6VzpxEl6ctoc4ym1QySDQdGWz35YSyLJxjJ9yFTMaadpDVy9LHikzwW23luHMNEBsgFOsld0frpv
zVD3Tym7C21AkWafSWwKsf0kjethQP5MzmNNI4k4LENGjjTyctcmTVHcznHhGRFxkB3aLdn2SMIC
o7K2nguZZssxzP1p+HqoL3PyoN2IahcP2a4nqDRbCv2pN3o/XamNsbycE8qEqOawLv90tYNTwWe/
AidrOtRxsdcLQkkJMCSbbBmGW4B+iVyBAGUXpcL27RlywjgAsghWtiovDf+BcF3ef5shCVKrwMwm
Cabtl+8KG2HY6tHVX5JN0l1y4k6QUPj2XdwUuAO+fe2TrYNrs5pTPYD3rS3Hw2uj9zISFJXYp6AI
u4aBgAbPDp1/nxz+69v838mP5uHf6+Xwr//hz98agmuyJB2P/vivd9k3UkGbn+P/rD/2f/+zwx/6
1337o34e+x8/xndf2uP/8uAH+f3/uf72y/jl4A+ABtmoH+WPXj/9GGQ5/roId7r+l/+/f/m3H79+
y3vd/vjn3wmXqcf1tyWk9Pz9P3919f2ff6c6/m3A19//n7+8+1Lxc5u++TJmX05+4seXYeSHw38A
/EHfxc0GoJWp9ve/qR+//sb5Bxv5WjVAKODNrCBTDSSQ/vPvrvcPAZvGg3GAgwr/l/VzaOSvv7L/
sVLHgYpYALBZhxf7f5784B39v3f2t1pWD01WjwO/mFf/287HSgU4yS/yaAmvnrBH5bKJNSEtyizd
pG0NGWHQ+Taxh+nM5P/F/zi+DA0/hyHAhZWT1eEMLJVN3FSM5yr5BPLJswfzQ+eZhsku1/VP8dzI
Fxs860aKpjWjeqynOZrMkBjQPCC9Hm9J3/yYDuxbJL5OAWd7vYZ9e3Zp3Ijaq96nhS6rm0IgpSbz
wRR3oZroEgOyG+Qhyzlvdo49BSrC0NP4XMWW9azKDMVaQazghVY+fKW0GsPnrEEORetbmFvyKPOb
rsBEZ+MORXDPsopD0m8z5T/v4/fxP9o41vHnoAmjm6KDc9Gxqwz9kFpAEwURi0k+xP3WX4Jnt35J
BPPtv45e/O8XWjfcozdwcKGjN7Ck7BNq4EJ4OX7ULYGuZRB5Dq6bytlRpUUIW65HHMvevuzxbsy0
Xit3eLgBjfwTameSZXJyahPNmKa8mhB87ED4CVyO/XjvkviOum30z6x3J2q+9ar0D1ZPkRVUPba4
76jx4lDNMTaRMlyNALJdUfrITHRlP3TwH+po8D0OoYW9bGniNhezdtttycdy5jjqHve88CWCGIu1
EscDtB7HhIuhqsmurWYjGr0GFRGqDfEOeNSeo8yZOyfC2xHcVMOFvguSRM1bdyird12Wi+wymcqQ
sPJRmrcohkbouHGvP2aNip/crpCPhmxCfd32FgGVU7HGvLooiPWFiz14u+96D7Zivmjn3cC/fyfw
lbzx09h7mA1nUlHlkFrHxuuLr+tqY+7NyrJwEu5dTxNPmuunNpmAKFGPV2iYkePvQb0GINOpxKAn
FEP+F2dRszuzWKwz8beZivjJWWkCJArhcbyGDx6uFaDjRP5qSXQ94D6iT6/7oGNDf21n+5x/yK8N
/vhaeO1QtXHeEQhcD69VoW71Ek7X2NtYWGaEY+BtgkGOtw75SQ/5SIoV4gNjM/i2eWcURrtDTdA/
onlfLnuMn0tqO0PeCidtSJ7uMUx18nw7Fy4d7Lc/pKOF4teogNGATTGNbOCAwzsNiJMqyB1NNro2
1EWVh8WEYw5pfiyY7RPqWNXs3r7ia4MD/ogScsUDaYIclQ0yJWdm1BN+j3xjT6L0gx+xXdXTX7rt
kzoCCMM8vDPT8hK1dGhiH0t+0MbBdPXTuHr0bCYj1lfdkhVVpFBjC7xmq+klo98IIz2bBvvi7Ts+
2szWMVqDQDB3IuyBZeeIWrDoacxjl7fJx/HUObjTRY6o+djfvszJmrZytaAH0J7ERgqw9vBV6AnD
t3KBT7K4mH6QizPu8Pd97oxlfChtStW2ncczy/eJBIln45ugkUzewupGcfT+BXivYcvKiEwIlchB
Yr3kFyLsVp1DI9vPbquXJVKDnziQDOdyuhgIEWRP8Zz8/dvP/8owI01eRdIrVE0L9fD5XT2tAZeN
ETm47mxmUmL3abZk+7evcgJEr0+8Eq1Qi9gOhq9HR8hKlHAxRQu/ZpnMq9Irml1RoBvfpE7sF1GW
uO5fk5rLq9iGWYw1FNK0qajSb6B/2V1TBmTDSaQMiJQxon375l4dAio3eBNg9XR3D4dAN2S/pQ6h
Tl2ZjltBxOAVJU7y51dZET9waCSt62Z2eJU26QkGCnsjSnJrfPAbVUX0mZyPbz/L8cmEcV6ZOHw1
uNjQXT36zH3URdYyM86Wk1Z7wxuKC2hN1WXcOcvd7BXJpeNKEiwrP/73ieHgwPBGTbJ+r9SdnGAB
UVcV39H3ahMGLXAhxscdb1bsqZq0yCLmm/GYuzrcYq7SvMMkxfjk6zUpU7XJORrqCRtpvQWkSHTn
V+yH+zgc4iHpTOkG62ajMmeDQVa57XMYkFnh5U+GVCWC1DG5GKSD0Zjf9jfIQeRlYXnzdin98doq
FTtrgp35CJHvHMi6fklH2xNfGPdI24Om8HHDG29qTBOzIMF8t7fuC8+TjwkUsLXFuky3QWm1/Zmv
7rXJwD64LmwUUSfbzFzPmVM7FiSwAIvajl7mjYv7+NcajT9MOmfYZqTUvUNuqD+9PQ1fWVXxu6HS
AKNa0amjyRDiUFqJhg64gwPqtuwJILXQVG0JsuszOHYeNGGcbc6sZa9clQkIaANgxKp63JTAs7uf
yhmXps6ssshUXfJZTVVn7XpHwSwQqEtBkqblXPzICX7DS4VVAFhEhjOpCs7RCtKj51DS63Cd14sb
bHMajOOl59XddVI3sUBWabbGjpaodY3jvzNdO5U0fupxTR1XFbqBy24yzZ8ZLMTkkhigwNokBVmy
G0lXlZZoqJevuAYt9mUouyHG8wQqEtix25UwU+NF7a0yCN4HiVtNEcmyg7y0XCn01WBXEATmahnq
zeB4fXMzkIsu9roBgGfFD/W2I5vixQ5mh/RLw8aHKi1lSCZGQw9c1rkno9GX+F/OYZlCeZ+LsI/0
LAWujpU6FxdzIpFZR9JfxeN8x6sA4Wg7ckKjlMJc+IRDe7yJE6V2qKgnh0q2SaEs1XKTV4W5JapO
3RKW2NyEejbvwjB3L3WBY2CgZXuVI96560bTvp8cxQHz7cn9yn6xKs6geNC+hNt8tJJrWyRDPUH0
t83a+06TRuGr0E1nOlJHZ7x1PYW2yU6xaumh2R4VJm7Yz5q3T+GVthw1UBbgfaY8aHbkTmfbIG70
LQo8x9sGhDNussI3zxz3Xn1O2DnwbjEKJVHpcDkdVSEzrQH+vNywPlm2HjY5npZnyDmvVaYcpdAE
Q1VlrTqWLHCAq0zOzcAJrfD2bqkamv0SU5rYrfZaSLw0dNWGV41r2hfC7rN90M3Zgz0s4VWbFeRb
VLqvP6CthwJv4oMWWqmbRDo/2085XU/5yAkHA1u0WV7MowHRoVlkY8HmStoFewSyabyizfxj26jk
btGhBVCbf5xH0zuzt570DeELUqauhTtXBno82tbpjYVhk5Izi2xFXJZ2Iu5r+FNXpk7EZbhgW+tn
k/fTMzD/QKw6QPbL1V3fSDLN67Q7pxA6nRncDl0ydrG1PP91u7/hn9rSsU0oDkWjIfpt1cCqqDSs
pLe/sxOS/vrU+AyuiyuYLsvr4QRMB7tVviILdU7tcecUimi0XmM0ZnWTfVGRs/mgOPAT0W7Sue1z
RcodsadbNHKNuy/Rde9w8yJndchFpTZznn61/cW/IN/RBc12gzOf7Olhl/v9dfSk6wYZ+mjXU0VW
NeMIPKBU89VFe9pGpWmMm0zMxXhmcE73OuBdmhPMCRue93FnJKnchrR1xmbBauJeLn2ZoahwXjpt
ei9Zs4qYiZL4euaNrCN+WMPQ7F8XA1gMeMqeVFgVsFs/I0Agx/zFp/eyp1HC6mwXZr0pdYHPDFwv
a2NwpFrz19w6coZgwv5szlClCK89Q8h8bcg5QQN2Ai/wdRztvLXTzJDEKC/mBr/DpJsBoYxW9U2k
sjk+U0+9NiEJhYdZgdUPHhLe0WfopB64QMig27XhPEk1I49z8rmj2gjNNCwuG9vATng1JFKXSRYj
1q4qulbkyAVjv6HrNJckgrnZhe8t6fyJNBwc5VAGjfl92BErukdQT+qQFl5qXb797l5ZvPD/BYIB
HKGBcGw7URkJliKSe/cnSz1iXZdfNoHGrg87jIumd8t3dixzXBBs95zs4XQrY60A5vgFmTNwR1tZ
bi09qATdIBnALd3YlGAfxrwaidQ1psx4JDF9uO3zRIgfpqOW9/Nk5f327cd/5QTKTUDQp4XJ+Yi9
5nAx0aKI53ZC4SHdOntPz1eAtiQ+2gTxEgz9cDktAUcF0xl3BChNn1r43aThWjp/6dQwb3KBY/hl
3GKA9fadvTI6gtwhIDLcY2BpHU2qTLdm6SUJEWaJtXyWis7ufmhs6102GcNyodqwT3Zz1k1Xcaid
7KrlcNG+vH0Pryzoq04C5Jom+KkwRRsxLqF+loBcu13EBCHpQCfnziOvfKyevfaQ4R/56zQ8fAV1
QDpOgA9ppPwwaSNB331DmelXkdF485nq5dWLUUWBOCBOJBjw6GKVF450GWlBNlODV2kefCFt+5NC
Gv/hjwcPgJNRQ3bPHh0evcACb2thJeuXhRPaVQptlmSeMjsDPp/I+tkNMdtFQAdsSNvv+HTjl9mk
XYx2qcS9LOrbRRFpPQ3OVZY1w18eJpP2FclD4VaXVrlSgPM2Sozku62kRHI6ll8CaYGnoff+WWUJ
yVGml8kNv8xZc+/sDC8gHOCe/3xwwDtgsXPHcKzW2f9bqQCqKAJNOnFUQhbdZWOoI2Qa7pnFbX2Z
R/sSKCF4IRxJiGLiqDIrqw7YI+EqBi3xzbBqLTN7sF6cJvVvqWOHMzvBiTPZ+jIAzXgNaxAh9PnD
x+rSwhgoho2Ic0AdtXNnfLRtIkWcZZAXST8nUUaMwS39wGKTlFgfjthu5VFGtPW2LbLlSiq4y6II
qktvCJJ9F/R2FHI8vmoM59YNR8y983HozxTbr3znHlQRqJDMVejBR1PVXprZav3YiBoOSxxL++zS
0OafUhB/DQ5oH986TVJ08YeDk469IUXJ2RaKo7juF5HCzO7H3dsz67UPXCDWw1YV7PZkQ1tIWHYV
lqAED8Thtp895P1t6KxWBRWRmH9+MSybVssFOnxElh8+0rwIs+pLbUQteYa3GcnhV80AluQ2SXim
2H/tHfGJ43rHgsLGcPSOMD2CmwQpPlpEgNu51Q9X5Vi5j28/0Cv1I/wWuKgoP341Zw4fqCBAsEdi
ywTO/HFDqd/vm2VMN/XwNA+47E3ZnxotoYqD84dvLMSJX0byh1cU6GVbuIvY83GgjQp3bu/FaMxn
ZvjprIAmhDEMVNtfh9aj9cay0EXogZ1skrhZmoYfkxq4WP7O8tPk4u0xPH1Tax4UTZWV4c0Oc7QI
yBwjLwNqxWalOm+hxHRRAtH7zNr2StUJgkdQHfgqkx19wOHAFRoXhiZe81amwfjW4zAZIcpJrsky
VZcyd7NoyMv+ySyS/E5VaXcjcrxmgJuRhiQEMRW5B527l98KVYfPM3yJd6695B8Gs47PUa5fGX4o
njTlkZ+uDY6jUq+cGierQqbVQNBE1OHviaZkVCHt2Nj+/Pbwn05h0AK83LAUoyKH7Hc4Lq6IwUQs
EJLB9FFD13T6tOFVm9rp53Xr65PnLFCjiN6+7CuV5OF1j54RTYacG0wzNyQGxjvRO1/ytsU5FU/0
rR9U4n1JT/Qix5QZGcPo3YdT8aUqwgXZBBKQ/TSijdWFar68fV/sczzw4S7Ija2tJU4oUB+O1biV
p2kph1j0embatY+DXgzjxWyXsrzGt0Xkz0s9kQNiJ4n1k8DPrN/0WexBHiSHqH0U7VTjQtcb5l3t
taXY56nEpQIUN3imzee5l7z40r/IksT+kIteY2rgzz3d6gnbOCrjUOxCWIF605iLZUeUJakTBW2c
G5sAN3FK6CHsi+sJfzKxpZ2FWTzMQdQkYlmsfDvOhcPhQHnmj0E04kmGnKs2i1LyEZAqt6M66etv
U2Nlw80oxZqrKFq3IDTDmcWGu9TkRiqm923pg3iy166N27GxCVeBEaI/Oh5yxF3YW6QYJ/GCAptA
wvYG7LDTG8j0uP4US6G+zTZhXuh/5Nzzg6G4hdwyeiTHjJqaCSnBIywV9aM3S3glwzx2Gk93Uw67
pC9iP9JTnMudKSVlldkM+qOgWHiKLVlHavad7sJJ3TFhUWrcdjMOjq0hi03ho7KQ++3SrmmczTBR
81uBwnY1aDlMR+Y44U7c1Lbz2Scn8/swtKW9ncXkXifx1GBPJqbpom5rUm0ts/UjMMKe0oMsSih7
w7h86xzZfvSQ92R57xDH3cY2mpeZo6BNxRr1yiEm26ocv9qLOscS1c770YVY0LthZFlx8ITAFSwV
LXerLrIgdclBwHTduUj7rHyqEDl/GiBqfJp19eh0Mr/qM6+3dkFc9T+6wba+FVPXfIxDY3nA+q4p
EL2N4nugZmizuHvn3V1LR6Ha1jZC1Y1rTM1wHTscHTeV7VU0yJNkfG9N0h+j0h+sDzUhQ+z7tc/c
8fM2nDc4/LcWKViquIm9ScD0wdyyjHoLOR2hoUo/elZsfDF7T8PVsALj45jp4Fve9i76uSBJn516
7XrreUCbbsbK9TZuofy/dB34PQYuzfLge/UFVvDQ9tXoLfXOzLLqU9eVmLgWcV5PGz9IRitipifw
04UXP6PktG3SWRLrVhFrUEb5bI53k87Kr0VeqbvS9cevRa+b/MpXVn7VoQOMlnr2mJ+WNTw3eZ5a
UddnmYjAYzULujNbN6iWen8nPGkTI+w0bbr3rNn0dmloYkvvwQRp8LaJoa4ToJzWpAVn8CBV18Zf
3HkxMCgm6kRvkoVQ9A3zr8IopE0vZly4vCj0F/EsJiMZcRH0e9BUX+ES7M5BX17kMp++10MOY6Qb
LNSGrYkRW2PVwCAAXe2HssrrZlt2A/pvg0blV+mTT0geZNbLTYvr9LIZKuwLLgjHJbKmVZjW7GYI
2NVNZnbkYnQh7NdLYxLF+h1qAjb6ocmiytLOjY7prK9kselnYfn1e0ty3kT/J5TcYNGjruHD+/52
sVOF5lBV2Y8mtBSRKaYRf/LqpLmt0TsrqFJx+JfZ1NMnF544S8QC4B2BbiECAltDJZ1x3BMbM5TV
vVFWjbsxgCHfm3ChP8kVppDYBQ0QJeqGFIzRLtNtSv7wB7NTBO9OqRjuF0tolJWLsD/7Uxo/ZKza
mGMPmXwCEFgeQ52U6Cyhiego6xZHX0BRYMdGJeRO113gZi2vvLfIE7Tq8L4emvLbOFjptFX5onai
zRHwJZmhHpc+E1+7qRzuTYWyJGrdyfyqOln6q+9QYYKMr6bPAzsVSbVZ8VP2wvyoc9Mm8tgdkkfY
XER2GpkYPEJwlGCI28BcoqZZPHdr05d5UjgxtxtrnuZ8g8+Bf43j3thv3c5FKCnH2NsKd+rUTWzI
at6aeVa+TxzVBRegXO57yx5Z9byuyJ/MoEu/cmQDRI9jN/gCl6n4mGk5Prv2NC+XuJTaCBt9oM1V
Mz9+xPk5/rX8VKzqLBS9T/p3hBc5uYyBY8Q/G6R0HxH8OcWz5yzlJxbvMLg1sdgjF6ltm2+jFxfp
JdkNHVxEpbHZH73yJSgxXd/HfKbzg5dkpD5qGG72vTXV9bAnPx4Xg850MNBE6Y39XT7TBYlgk1S3
hJz2twQKBrcqmQ3c65IOUnxvuUh9l3q1xjaqHL9PKFroDLNG2l/Ag2tyJHOV3MR9MVTXMrfx4o/x
mdzmYWbdjSWyz2gUzmBd2oRcsFQ4cXE/SKhiW5hEcMJISXLHKAWbzCEPsXRuEVj47yTxGV4E8Xim
u2poZM5Y+uOgOtNBeq66Ln6iDxo7PDT+Jvs0GK1m5/dO+qKCpbcvYtg7fY4xW8ljXieKb00bPf1M
ljQsI2WQtUReS0yvtg2zT18mwWLcDV6YpptE1t7XLvWrkb+zu3ur5fZ3lkzTSzGmQGoBM4ZAvdnq
xmhJ+0VdmHitPBU48GR7loGMCsKvsUiqOmcqo6n0428JC+yHhYP7d9fwcaNtELHTdvSU/TB6dpNv
XCKX7R3bUudFNd0l4uzDElLdMAoDGssiluCiUm7wyfbXpzE8No6IvoX/MFsWvdjZjEv+dd2l2DLE
PoHOKGWNbWsazX2i3TDbZLMYzQuSIVVyKa0p/DTZgcyu8q6f3wVMAZKH07IJ78raqraVPVYh+Uwr
YWgQtXuP4lWT24z4UkUJ/Dcymlpz8aKiWCQ2eZYIKjSzYxfvO9fI8shPAT2xPAtKeRtnfvhd9L76
DIrpEqadx/5zGCz5RL54XqLP7DrCUx1R2jAdwoEZPbn4P1lCOV/0XLJXptR5Bj7os0mguj8LK8qN
gKU2lqHdbr0wt++8QYb3Rj6OT22cpnceDqb3aWr5+rrGdPi9rR08LSrHmp/6ug+TaJ5yF+eICR7j
JteD/ouCL2ijFgeTfBubik3CtLJiQmU7azyQxDQ8Jrq0PxckgLNKLbpwt4X0/LuSPIFN6EpFNzs1
t8gVwp/54BlfpE1P01x0KuA+ErW1sdg08dCsk3pvZxRJe8fRFgG7vSKOxjYgt6CcsPc+venuyRvM
Od+K0Z6SJ76PFJ+wMYmbTSNYiaIiMYLPShdpeU24RV3elOQCTrhjSp3f4A/Qw1MpzbIn7KDMi6sC
v4l3Ersna9P6nRQbgyKii2zYBf07gS8UkQddVVS7TpREcXWyq8cL29AyuPDtOmuv5yAvbHDAvE/2
RmyK/CKcehfSk9QjIelyfil7I38mSCckA4d+Asneg+GKyMcY58Vs8GAm1kVMZElZBY7i3RgmxW4W
eaG3cgqLjzCikGDHYWN+EJWfvBfNXNnXNiql62b2rWUripac+SKEBT4yVR56v0h7WKdBfkkAmsqv
A9I239XAZLSpsMgpIxgbst4qzGLHaJr9Uu4Gb/BXCloXwpjJlvmyLgJKNCecmddaGP5tMZtWtfNL
Iuhuy4Yc3ohiSlKvpEaYbBTxWE9W5atg31AXf5+mMfH3y1wmJfkxwq4vbSngMddNkP6c/Dzm3qhO
3pGZYd6J2F7Wi0Nk2KYqsL+xXc4f+JjETBKdLh8bRwmwkbZ6aK00ja9aO+4/m21Y38PNLuJdZaru
olFTAW+BiDQZDa01zZuEan7Xy4QuOv0ApCKuHKeNaE1d3faLNJLdYsZWv2vHmVRCr8mHrauoAiJT
C3vZl4P2h33vVQXqLjhpgi9MFixJaDEk8QSa6r+N63nTg8J5IipkybLvqnT5AFe+uxMw153LdNFI
GXFaL6rHQqVFuwvMMp5w/Zy6LoqtDpsKaAyuxo5b8/P/K1n6AjdB2DyNoJqKqAoxURonMpjouAz2
GYTzlZYzkAbOUauiAFrLsY64KNG2TbZiD9CihYU8fpepy9lOpxClAitmHAIB4KzMr0Mv++vUnIbr
sp3jH543p3+O6mDSaPouTceVEro2t35DkUm9MOu+6hOamnZ60RrF8MMv6hhFvUumw5lz9Gun6FWv
TSMEkfoxvUM4MeW0M/LgHMUiTMuHrRry4Wdt2CKi7W2fObe/QlsjdWvlhEGUWim6R3Aphjx20brA
SK5Hm5iTXs1GaSwheXHl/D1OSdzyRM0SaFXdS2EE7X2nQ3cnhT3hWL8gb0/jsO2i0iCDpcB/yD0z
Iq8BLViirXAudBT8WA5HH4qm2XgDZmKa1BoIVCkH0nDOW5w/AuOBrB9zI+tGn5mBpw1LGKOY0OLa
8m+bmMOr+gm7I18UV3UaeWPMFpYFxZhjcYjD+X7wkeZlgSOXTdfM59ytTq/N5F95qr5JpBPti8Nr
20QDFEHNtfsl19dNoYJLsoSGz4Ndf6EMjh/mCnBgMIw/llgIbInhd9Aho6lNX/DwwnNmkIikBIWM
oeQ1553q2jHjbrcAeqZRrctPNMPzMyO9vr9D3AjqKwwcWrMQU5GBH17U6K2wXJZfHODcuUbEwslg
ofhpRJbe8hdnIxBOUUIWFiKaaEfDlABlObqgmcm5a6FCDkbT7JsRoWHikhq7zNSY7GlebG392WWn
DDh/uxxIOs40UDnTp9Ds6v0CSffamiXcJDcL042yXariP10GoESDugLFA1ejWT+8R5VPQZvac0IR
0nqRKgDIzeY2zZ292Vnf377W+laPXgCTbJ3o/5u981iuG9nS9at09BwKeDOF2YZeImUnCLlCwid8
Ak/fH6S61SKpK3bNT5yIHpzTFDZMZq61frfzCJ/FUS+aXtWq8aBAzW17RVBYr50KWwuI+Rb4d0Vj
YGfvp01pGcMjLFVCHCBwKPzzj3gutGF8g/4DAJMUI9qJJxgH3DrHzXZKiZmuY33RmpvrR73I7fva
6Jc3WtcZn1Q6b1XccOxgbGqZFFZoK/xvmqYHL7kB/2bO6iOSBCogfRYy8484s182/dzyNflDsjAX
vZl01WYjAaLAkFvpv65Fy1C7FvKYtZ0fFh2BSNVkdYduSudTXxTzx5n5XzLJIY3//KCeL5f9dwE5
QYJC0fKUY92bKrDWkS+jqOoqVhuUBo/c4yTLfO1Ubd1LfMPnmxGUVnCG3dVjZ1s9eS+jNusdHyJY
ebP471fgqTAfx6Gkethbgmylui5KxosWYXr/1g+BTgSmD8oAvogdOtwfxi8vwZ2KwpLpCrV1Wftj
j9M2bvskhfzrR8qXx4JDFINU8hmzznWLzdiphsLe7IcSCvVdT4TfgdiK4exX7vqSAuf5DrTDeBh+
AIExxXmKHZTMJTTN4Uibuj67dbBOipui8SJ7hGT253v7zaUQCVsoPHcNG5L9x09wrs3eGHGwhgQ0
bfE2DnuYMBPBrUvVC4DUbzgCXIGPhfr2h6Xb/lt+eVuZh9ZsFjqHtBL1pTs18j1CnkqCJTb46s+Z
WsKUhNirOtD007KZf5lz3saQKvVIjgyMJw+rKLuHVNlN2pYwokkP7mQjLmdEu1wQKfGSi/FvH49p
4VfDQYs44klpNwcK7mfGamJYVXwHMZovjXYxDvhAbec/v4nnOwpgNO+atDK2Oo9K8vHjmdHHlbjd
iQhwWq9ve5wgfFzFOvWtEETJI0+bq48krBa4JSobtzS8t8T8ucNpYEz6re/qyK9hgcUWkIX5Woog
C05//o0/CBGPzgJoEhhMYqtGAYpc68lvtEZ9SCt9E9EGHLi+z3KF1deCfCOIKsbVKs60ea2OrtGI
5TgqE48NCEQDFOHSS2NFQpdClu72QBVs8YdOdi0qP5xjFsrJFvI4yI92gy2r2R/mshtJPbLT3AxN
BEkyVNjQLBe1Y/XXU50PJSkimUqGTBfqrE2pDuaglWq9GZQ5mS8slB8g+pNbRxy0Y948AdwVn+w1
aVrTrrYpVRdl3XHROk3Fle6Xn5g9WG28+ROJAgwMvTIuV7uSB87UPXMPOeM1wh614qvVknJMOrR3
P0xeYX2qwBfurbxYvxK7zLSwCOytjdyRVx9SfU2firo1GTGQDIxDlMrFAJqYi/s/v9R9h356Y+yj
u80i/8F6+vF315HeUFJvikjTafQIKPUi2a/LC1zI543EnpSHKSUWCD5V5K4z/3X186T83CD7LSqm
VF4V9RSo49CsgyAPwe6P+eZr29u1Txtm23lTn3q/wC4hn2QbzxJEMxJEq2txpkaU2Ew6UjOZfVVs
LzCZnj8NRG8QZMEpMRMhlfLxz3SZbRsKGC8CuVHHbBqAt2jwkn/7zFnobIM+qq59JT35mJiJOAWL
lSGS8DKG4BAGonkjw/CFr3Z/qI/fLayQ3d9ttzjfG5bHd6Px35sD9rPRIqWIiZozQmxCVLLWY9Me
i0xhYN4bxI0Nyh4ueicvncOf7/RZfYBMgOeJJBvyEwlTT76uRW9mq9v4BbbZaofBJpfBQ2l2BTqb
zYzwRoKVNSM4muCCd3++9P4Qn958sLtgcFV0zk8lAtjt9xNp3uCpS7dFC8qT6z0D4A2bjvEa15A6
+vP1fvPp7F0oHimYDNGeP3nYKascOi3DllGW+llV9rcVjf0Lb/QHk+7xXe2ibTqhXZu5V+SPX2lK
JzxW64xhn1s770u/R10ugn2y31M1iKQYyqyMB/JFZgijU0MKO9LRVcIEW5gtQcBorfm2zYfpq2Yb
1RjaAIiX3mS30wlkoXoPm0R9STUxsQ+0A1P1wVy2N/DXzJvK80bvYC65Rzj61lpDyNzZ+4TXT6Al
U0mEebyxplwWj4YfeqcPNdM2x2un23aVeCxg2KmD8Teadk/EbJF+9yurm0+oZtzsUC/KChJw2BQV
LyzhKi41SAHxaJNRlDB4ru04KLPMPnDQK6wnOanemym66riX0nxNT7K0Dy3jn/VSmeUGy1zNY5dA
u1a0KYOqjLCRI9FS5ZwNHzboWEYssClVcSEEAtPcZW5/HMstoKLYrPZW01JvxISSHIJ4YLG8ziBa
WQTUjvJrgPwlPQkTKcxHCdR8djw5Ei0uxNb/3C3+43fy30haf1ljz/xOzl+/V5+bb4/8Tva/+Ol3
ohnYmmD6oOs6LTAs192y/qfhiWbar1gmhIcg86OYQqn0j+OJ671CSgzpE2oUCg52p38cT1zrFepU
uOD8jYlezv1XjiePJ1MOmhCYP3SI8P/he7EnPF6pa7/i1DS1c0JUzW3ftlmyFp06dr4aYkRzVVTp
8iU2++M9b7/mrhY3sXPBwp9x2JNx3eQ6Ik2FHJLeG/LP80JMlbEYBHn789286C/RjR7Xxz8vh+gC
NSNuMwg+nmxGI3FebWl1Q9JQzh0HG+4crVEFvirdFza+314K34SdoY1J4bOk6KkCyTdKiCyGpqvQ
C3YgBpt3zOtbu/y54v6PeuG/74ukPQ5o28NM8sljxJG8hafZDrgs9OWN4CA55mVlfeqKsr4ftcWN
+wr9D2jr1F/b8PBeuP7vXiNuWwiloSbDUn3y6aC3TF0sivHFA869lHsV4pc9p+Y2FdAktJeyon57
vX2IjS/nnv7w5H6DdJGmCZsm2dK0e+NvXXftKmu+1BffvwxIKfhlFd/9PK1+lWP//nJMlXCsR1Ng
PTkpO4q/xUFtm0hP82Lg+y4eZWuiAvWd0xL41enfXw/y2e5IB6cUuvfjlTisktgvRgTJ6iv3MGau
cacvVXBdm1l3u5jWS2k7T79VxuQ4qjI333cg9KJPXl/l+NNml6pPmmKz70C1i8OwUzAqWCYf/3xr
TwZjCN2eXOtJgRXASSsaq+uTCVrAuaSthtONeSNyQKKgsmy6gRIHsNyq1z7khxu5KPsqlWlgvvBS
f3fTfLAQdnelCMLMxw95KdaZkRM/ZA1wh149Da1kIPLLeeqWL3++6f37+N8a6Mc9wxKnRWTT350E
ntwzRbXMnE10iSN2ckqO6tfZDHU/rm0V4Ni5fM34wzoRGRj2ny/9uKLeL01XQO2FewFcHfzpH9+l
NMqgW7usTup3eaLd2GY0fdCO0xq/FGH67EK7UwJ6ChoE7D/ozh5fKLPHSUs1XyTlgkt1yzqKxtTr
ROR5OIjXQead4S1aiVbNwwc5VtPxzzf67BnjBkD2YLC3QgwUn4Y2zDkZv1oL08+u5vySuYJ+YrKt
rggRI/w5M74tMAXPGQysF/a+39w4hyUTN74ln8N4/85+GRNNld3g0ScQj1dNf+IiEB2hWF6sqAfj
HCtczJ20+djNDaOOLO1e2CueX3539WVIxZHGIfrUDKQLyoDCdBDJAE/jYGbWBiyNpaYlca9IzMo1
It9aHSzBxtE/tZQXL82Wnz95gpTQC3L80Llgw/L4AQxVAxlu7GSicOOOCOT4ltvQLjtXNEcDL6CY
HLXgsBj6SxKo318Yaejes6EVevLkZT5lhttKmbiFUR8Q9QZJqVXNcUOsepMVk/1WrfMbX4BN//lb
2+/o0Xo2gDKYHjMeBHB55r2rr7ikQXaE9kOsdawpPKV0Hyso8Exm2MD6oWy3lxS8v7lbchdYw8zv
OfSessEXF37JDLMxaTqVXS0icA6Da85nWQdepOCEwikb/PsmcF5KJnp+ZepPn+oQkz4mAE8nfday
eGrQlzqxatgDaam1HzO9fCdX2zr5k22dMfm8rjK85f78mJ8eu3iMA37zXong8cCNnnxYC9ThquVI
SJyOHMhiQfOkb451iQbqtYGR8PnPl3vil8DusR+25m4dakKYZEb/+ENm3GUGXTFoMY3W9nnOc4Az
U4wQHuDLnHwFSS3VvCwP5VyIK1Ij82tP06wv4+T3SZdXZcjkyz7LRQ4Pmt3PJ/goywu7zbNPb0dQ
TZ1jxMA5ipbh8W8s17wXBQmKsSvhi2kzzaRNG3ly7ao4aUrMEXvReHzhyTC/efrJA4WCJ/youagy
g30b+mWX8/y0GzOCEOLUU00d6c7cb58MsP3qL7sc6+4GRl2jrmpAV/0yG/PCSiCgbO5xdoRVHeW2
mMVRwU+u7oe83Xon3DLGe7E+pWb+aUonHeMJwmWN+1RMdRDZ/SBhpnStA4iqGjGcEFM2zqfZXNvm
pGeQy/GyXnttDIsWu9Wk9qp0u/CFVVenyTJ0fCRMSX4UxqtVfWMtlv8Zm+jafU+shMiu4XT2Mk5b
a82jEg9Q6IHaOH7RlUvYtCay+d22DiaDfK2HQ9vwqedIjjsGC5aaykgQqAeH1ixLO1EWdrPwwtv0
rrMEUoa6pTg8NIGx6g+Tv9jfS9nC9iF89gOkG/LnfTwWnAjmUfaWBokgIQh/ftzOcgEjhNTd3G0C
l5WzJrpAj2VVE+oybFK76tgEoECN9fA5sGcLeymnx/MsoKw4d1nhgWpvM6K5zRPrB0T5+uu+A8YI
e9INP+Gt0c0XWa8Rcjqr3rtRPiBovNAL1eEK90YeyyCVcLNJGJOgR5bWxtB5CVvSZ/5/0c2aO0ls
xQ9oQBH4eWeRGIntaeM7f+qHPRIMv7NIG/tMnYuhUJ+V38w3U+u5y4FhTjrfzrPaycCTFIR757Wh
RashmabTN2iwj3LnytigNgr+Pag4ZDvdNJto/wI7HJuj2eOmeAbZGqeI+87hTEAEQkfs56g1056M
UMZQAk6X0EmtFJmuJaQxBtqxd5wxOxibBvbVmHltR864QsXt08y98fAStCO3H7s8lrDEi4RwrZ5k
tcXEGbETwjcPi6u88iK3C/ADoa3DgUPfIjqWog4YuSaUIzZW0ZaJPqzLJXDHhHi/K7Lx7GJ0OEeT
0SEtqihrp3NgtARsmatMvweBtkAexBkdN5CyXxIIuFkQEQ4yP1hMtdMwRw0j4npBDwlhQ0trAs/m
9n1V2mae2P1oECvCbtYcbLRuD1aT5byGfmTuvw7peLC2fGzf4KmrVbExmthE6WgTEtITVH2pr1te
H2uzGP3bsd38+Uz+yHCzLLDYLzvKrXvlWnAIRAuKnuirnvr3cmz6K7lh0EgUitdyhX5ZwX2KeTJQ
PKyM7RqRW6CbqwE5tZmK9jg5dnpnV/1Qn6ggihYWMZK4SO+GjkK4ltAtG449qDekT3HAVHrxlviS
9B3n2Z7xJXSET1aQBneTSkl8RXjhwnCtkAZFrjQnCNnZ2n5xs4EzigpVs0NvCdYcG/yim++EkRb6
a5Mw+i5hyFG9tk00Nker1eUBd4amTqq8b0cehz4Fd6t0u+COxifAWn/ILXm9eJ66b6VplBdBrU9X
eW/gAG+uZfNVlXkJhqumOY0dv03PTa6MLVKUbMRx5GTYwBw0TSTBlW4wpHMAAqFpo9OJm6Ce1qRu
K2cJ6TiQ2zZs5t+K0dS3JNt881qr7DaI8y0Qpxm7lCAcN1+/HfsiSoshvxOi7zDmSh2BbsOheRI1
4odIr8AdIsAdo3+fabkrQqwcmxl4So7whztvFLeTNHKyXHshxQVSDjme23ZhmYuWzNgDPrLtEGVm
tSwHZ5WGDuIRODcTmZLr23Iu7ZkShNCgYzHCv3kDyd6ZY7vSsSAgpo3IIn1OpzB3aZGT3N2Z0i42
F6EqYP1EoyW3+xHi1Z5vZKjDVg5aE6ITmMxD1y86tCRmybiQNsGWhtITUj+b+CvcNqvEggwiXWbd
Tro9vfP03tNPmT4tSJoy8ZD6q/uhbmo6rLkZhh8pNymGZBVcRXdmQBwKVcoAfd9k5zE+F3YHJEvW
Ig5MDTkVc60ZCllgLjfOnWWpI3fNm7dlljprkqdNcef2RYOGqxPrFPr1SJi77Pz6XmH9wAa6usa9
1zTZ1yGYEQZQIDI3c3sMlsuVevIM66tdzyXrPDtgGraWxw2q5HC2SfU5LGirOdMRM3Ac+Xn2vc7K
Dh0IztjZbjrnvQ3A08bYXAxykkx/TZEC1vBHotrZpimU1XpUw9hcuGCOQEBtOt5Dwi6QMwptudwG
DNF37nM1sA2obDtiOlOh7ms97UM/bNtfTW2pIjEK6I+naUv9aBiQgcAJFBJ51dojDWaAVOcHPim2
pQzN4/UW9MsQmkuqfTeEM76u8YuRZ6ipMnFI8eFINaRe42FXGHD/NN28sDfLnuO8BJWNLdiz3SEt
UhbGMljwUKnOOIl29tsM/IHGlJjN3plh6FsNDq71jJN6llN0sD5W88sicLrQxRB8cQTiloNQDYSW
dK66Az6c0JdVWxNMXAb59gUmKEEhOIKWYL7usrXM6j33tjO7Ffpd685O4umlL/gfVznSuS5bGtVi
uBBt+y2zKSsSy2s9Ire84WEkiezzlFXiYnBEo8d7wgiQOwf8F2euMBPTZju75hTELrqcV+9La6PZ
Qm5gSB9XSBPeHy4dyKQIHB7Rn2Lvol/lY+cMSbH2w7Vt5NtD5qnuY7WO+hQKUg77e1RDaUCsG7av
kZcZ2Tdtynz3qE2+Id7W/VbetrDLSAJDDDOEGixl6lGtKr+u5J+cezeb3CR1U6s+InELHlY+a5s0
Ld1xQvgv7B9bWfZx787l1zQtOqRE6A5g4PtuuVy0yJupcy1KH3KuOvJIKeEuV2+aqnNtq6E6LBsh
cPpoqI+LXM2TBD+FKG/jmhdVvPA6lmvTaMls+NnbTHnzAcuyVSaLSI3v6agvsGG1US4xw7XgTqHP
EqfNmw2GUKDWCgqf0AF4Gm+tYiom/4LorlGPtl7PXku74m0NvtHzDeGPYlwTGTMMh2qSPrfVW0GW
AFEVU2RXRpMdDZcg3FjZliUvNWNocjbZGUmJQ5hzVCvF7lW5fWOfOjw+miRgQeuhuc2rOJhTJteL
LquCd0srsdXyv1BN2tY1XiTkrGyCMZU1ahb/oi4iR8n3wLP5uwa+dxZmfQvUNUpvKLCQsNVbTZ/a
xJ5z/6HZ0ELEQZcCZAvq728LhSgDIVeYD402Zw/rgmCJAr+q3xM+tshvQOPGMbDHzSIFS6n6ukF9
iuIjWDKEnpWpSqrbrBuvhk0UV9M4OPJ2dvruokj9WR6k10h2MU1ay3nzl8JD5LLWp02r3SpsS2ZG
qOzI/oKYPrsNvgNEkkQu1AeUW0uH2y4mRFV/EOmo1Tf9rM/i4GuDALd0h3k6yaWD8EGiKUIhfLwW
K1SdTWJlJf2N2JB6wU+MAdzyscocZJ5KNL1/Sck75qeix8IxBJZD2baZ/vg5WDHYJOB9blAs9VV1
Cc6oD8cy62sqGz/NTvjDW6jUBkkU36KEddIWq+VYX4aSdD90f180azK+SkwDd95t6kZbjtQ4XqYG
JsgMqwfZOdDLAzqrfA1dpL4aBBH4U+Gmk4UesZ5Jy1DeVB88p1tutA77l1D1Ph+sF3RLEDo2YXCh
MEXAP6hvw+51TJUbmWPpz4laU39inCqL1wVWeuhBOwO6/sDBeJJoQOeQ1pNrNqvpfxtz21v5PFf1
VRP2NFDrdux8nr2MRAXKtVC77okQWEPkXX4asxZ6ezdrOhL1ylvGeKlNfMX7nbJhNXnxeS4ZBh0H
lPyoPaeguc6rNEAkKL3cCtvZqt4XTFgabDV6VmjuozBkUrWYZzwGRspOqPcp5aRhd2gZITCFY197
KrT9rgsO2uCTdWQWJSrXJlBdQyHc9MXZxyfgqA9BQSykXTrj7epvPsR+QEd5su1BowpZcLEUoPxZ
DKwh12RdNd2JcR0v38+cXSoW6IvxGFKkOmqGrBDOEEKP9KCkzrxQFUyTxKTUW6Ax+nM44/ZwJ+rJ
e8iUPlx4o+q1Q7mkNHquThR6azuankDnoYY0sWvRKc600Y7RQDSJFfTVqSGdcA4nbZre7aIVL/Q8
icNrITV3Prbg6LxQHisfpre2GHGoTbrEepjzt2Jh+nhha82gXxZ5R6yi74/rycZYbkqKKm+++F3V
2YcpVfVXsuQVK8WeJs6KxrNkXC5Afwh1OOli4P6mDAcbS0rUqeN29IJxNBOX56QdG5EZdYQbaXFo
zKlCZbWM7Vlb8V0+zV6tfeWZzhsYdlP0YS/pfcOmmoMLMg3XN3SxEwf4VlAc2S6rzNBMVdxqG4qU
3qyDJjS6bLvscJnJKUotbUE36iGOrArVvilnWG2RvzgBeteJ9xFCalr6GJx7u217lI/svvrydi6o
E/jzNSj4SfN0h+1T+k5zK6dH3s4UNUTblr6ebD0lyBqdpUzyDU5W3GQbpa9QaX01MTywIlwRCCSs
SQcB97bZ/pjvTiF9zE6xqnbfesWy7U9BZY0DQV8jJR1xDfBDZr2hYjH82VSU565/GEaOnJ6Wboq9
ysTfDfKIuHfqjpLBz3P9beXXWTx3WUt62DrM29FOB3QBa6cRPJ07QXD20dRi81XrSEUclavDKEV/
mGC24T2tRtNJDAulUujgAVRGIHFY6HkWAQqRLcoN0oA74GmT2ZUfi6AxvriTEssB0Zx37w9zc5Xb
I2pvvRZ+GglRYNLvtWugQmh+oxlbXs6pZzEWyW7Bo9wHe9rWhZCxzLq24WfZbGzmGIQUBbWXuBqD
i0utrtYWiB+uWZhXmliSdh17VGXzKG9E4E3rGSLCkh0A2nh0+UC0J8ZLpp9dmqgQpyObPjnjTaNa
G2d1VwQwZCFS80TT9N5HP7U3qDDbo6mo7eHgyE32tzDJh/w7GRIZeS3OxF4dT9wVOI+JJByn0xV9
IshoGZy7wsvWsO+KAmkO+tc8Ggtb75IKL6rtBxm5Zu4m/QfcVqftoZtTmE6tP63vfL1czINjpMs5
bRshQk1R0EUKp7pPmyk1onYFOxIe9pxJei6n73Y5bFeZNm1sI7aTL1f5hjFcNAizacKqbAcjzik7
1BV2YTXBN403jYluDADfrc82DKOiTbWz9E00SRb6+9eprqB8tZwew22jcYKHjjVZ+c2oeSI4+Bxk
WNwUppedUD8AiXalFnSHitp4Jjky8PJ403rkfSm6JUozO7MOMzHvXaxZqv7LrjTvWgbmZh6sbH8l
em9nnPhz58YuLRbOjRkTaswaGFKGfAbDR6juo5/4pcFByNKcjdgKxsXcY7u6T/7mUaEpW2juW7XV
k0PrbRoXatoygk7BqF+TE4psXwm7XyNnCnIvxrN1rNBUt0ycA1eZX9u6t1Psh6uijxgW1PBqjCqz
Iv6mV1ejk5MVqloOcyTh0MQOnFYIfucRX0VwLpm91anA8BJo5l7AfB/gwuLbNALCbYsvjuiIxIDb
kz+SgtppS4+5tq718bamwiOpgh6S1qI3sxPBUT6uDpSe5xJbWhEXxTJdM0vwNsYI6ZLHDQRsFRuy
6eEM+UjWIn0iQQn1vZZ/VuYw3QiKWhZqa7m7hHLGYoLpBvpRgTvRRpDKlr0z6pxePTWUuuqrrHQj
qWOCtdkEcRMEJ9O/cnbeL/Xo+m97DVJahDIYp7vcnkFcNl/291zSWS82tMbvMNDqVWi5Iv0m1p6g
BLKDNfMk6CQ5UQYH0UYjO++WCnFbTy6Zr0RJ9VumQrBJfGsLu/ZXZMRNz96z+TgWVMU43BRDJpao
ntr+i2fk+HHUVGbftbXyvuhj197a2GgxtVC+TzXfuGNNSc3U5bJlcCMQRTjOVUFCsHFCDbzl566T
+rueI+c9KSTI/lek/G/xs9O/dZ6hzBvZNYzIZpGPVqzb/OF5q5bs2Moucw+i6oqT7WQmsDWzsjG0
NvsrkOFRctyY0ZxZLlT/osuP02DRw7Y9hT3hqcZ25y6FfV6LtfxmdcIIOBk04wvbx9S9oYYW7mlI
Vw8lvUcBETNnKPneacdEgvqMaoTRED4S9Mjdt2zQUhXRNZeQzEZDT5zBYmIzeBsvmvA47dNAa0jD
HPj8X2/tcT7OtwqtAcrfyYqDhSJKMjDBInWwkE0usHyxRNaFnsgpl0WsW5VinGj168HJa2YNzB7n
IZG16dG6YstPyDhWUB9qq0RBrVmcxofZmPUvU2BzQjDCBBZzYKLcF65d+kjYFYIs0x5lHxpFtfDF
BjSSly7U60PWTQ1IBPrbndvpjXPcW/uaRVU+X3Aw1eWBbwFsr5WVCtPGKm8ra1PUMcQct8zGBjM9
mjiyWAQEBzi6Y3RAFzUzLv7EVlc2+/eQ3ZRlkH33tEwYFL14GyTMoQteWedNy1GCN+m44bIcoslG
VRxp3aq14Pc1C2amwpgSEHWCCHiNUTtpdXcyOot+ypJ1WiXdPAZGWPYTbnqZ23VQKSuvj9Zubj8i
2ba3g5vOy5vGq+cVcs6GQH3AubuJ0HKrszHWPTOHzq3rU0kKTMcVBvahsinlu0wH+zoHM5v+PQOb
PkjqzUae3TDGtA+EexHb1mejYFIdtFgGlYZY8yOTEDp3dgoDGa/dtl5YmCMOHW6KyXrYNZK0iEKb
5+rIRzfe6i0NsYE8mdYwN7oDnh44FNipnId43cTA5NbfsK7ItawmOqZ16xshJ8EoSjjbO2Y5gGck
Q1T08ilzDd0rlg+DTYb0aLri/RRMsxM5hYu560gfgvWVpRWE3yCP5W0zNYZpPq8zE8lMWt8KNiyG
Sp69HlEsWjBUHb87LmWPonHA+j6ytEpcSqCqPZJmGy+9lhIoRG/nHNkQ6GTmBXVYJOvKb2O/3dBL
0/FJIhllwHLUpNun4C2m156oLHRKi62bjAN2d0zeG8pnOhq/wChbZBuMAvxFDC8CAZ2nq7HM11st
T9PggHWiMxzY6Of2Sscj3T/6G46/JzXrNVVNNvolpjt5PyLGlN1H5rnkSTGJc8w4m5vuhKkaM+UF
ZHY+ap1ZPYzFKuqTQ+IHPEazNhAiT/7HkmkuqjZNH167Vu+0l0jPs2ue/QhPEgrJbQqDFJk4h0Ia
yVJg6zJmRcP8eUjtq3xNMzN0nZzuy7S7vEyYcpFbPqIs2P0wTDcIO7NOdwvkFtI5hk3lmyCrBV0I
fPjPAntgrGSa1MOVcbHmdyqHGB4Tm7dxyoIGxXL0+w9aRgI6PhDCS1HnYbUSk/HTDDGG54RxSdep
ptPI9/Gpx6GEdmgemuZ6LDa+QgSa5ldzloJke7Pxv7plZz7YpBqiXGPWO4UpGirJMjfLQ7YK67s3
9NWMocXUvXd7yz+6nc8oMUg1MnGkh6SaA9JN80MukAYlYNmWgsm0fIDbMH9Ry8KcJM3TlqT2pauO
NWIw0BGcp+xzygjECgWfJVqfoKrcpG2IpkhGDYTr2Gp1flG6XulEQbZ1/qkeVudNQGdUsI9O7nAn
6JQNxkFYpDDg3t44wVCIRNqizY/4RLjmNdUfHUvFQC69tK12Tt/k4BNDXDVCX/7qtDKoel6lN3hv
gVsCJ65WoMhj27FeL7UVV+rXZu3V1s2k1Lze+gVeRm9asy+9K7t08/GTUwZWyUygYLoMSjncke5c
WyHAo3RfolU9w69BaOFEuChQcRlFW/gYM7Vrubo0jSq20nw5q9Fyb3VlBgmbnHVAjv+3yvI/vNv/
ht3yC2L9jHd78b0fvq+PaLf7H/xNuzVfkRSz+8mi8SFUl779f2m3r35w0rE8A/eH2Mcb+n85g8Er
Rt0/wq+gUxqsxn9Yt3bwysCRD36Ah6UaWLzxb3IG9x/2iEyC3IH8by/YqQdkJP9ICPwFWSfHky2z
t3EN22UBiNXbAYcrrZXJamPTwWJoyo+MdqcTkoGNZPWRfjDs8OoL9WVR34Zy6T6qHtEVM/byIV2m
ug9Jxmje92woZCBVwUe7DLw7H6j9w2As7l8wMj/bbEVffzz0/3x/fH+8/n9CBZ9/f5+b/7r+vH5/
nI25/83fn6D3ajdVhz9jBRbkLwJP//kEg1c73xtJKtpXiz1ut4H/+xv0DD40RN2w6RCrwq2Cojj8
zLr09Feok/igf36aT+IOf4aP/j7n8olAAwUfdpiwifgEHR3vzaeOCbmNbTpKjC2usWDD77dds3Mx
GzbsIq88iSql6M4QNs5Jr/XTTZc5U35JNEQMiwBNQXXiXGFomqWWZ4SAGLRRYlzwDNRsQdXmeUH+
fnYY/0Rt7i2fKqaW3kGMqdqABHVEz8rQackLMwPItZx5pG7d9FCa0rpj0q/+Mi47oBL6zCEkvz4M
JpqR44Z8pyP6Vjafi23cKD8wCrwf4SeN3oqGpswH/e1CJwLckQf1JbLwrY8tsPvDsAH7YFfEzC2p
+0FcLK5TfEU0ckagMdRRgT74QipbcYi6cnoHRxdXIriZ3XHIF3VwTN2ojk0wPgRNXlcHTrK4U504
2SnalkYjmygpgH4Pm9CMzyaGAGtYTwCeKyjQZyWL8VPjz/LULgxUnZGa9j/LcFx/xM3u6qH//zIE
IxPT5+ZJ4Oz+Nz+Xoem+Qmxgg2Hj/mriXM8C/am/MPVXaM6QrbHlkwIB5vXPInRcUmpZndDqbRP9
2e7t8vcidKxXBBR5kE6wRf/xz/0Pe+fRJDl2Rte/otAeDODBR0gbmPTlfW0QZbrgvXkAfr0Ohm5m
qCDFvXYcdldnViaA95l7z/0v7sPfvAf/FBXaaDhRoHFCbYof3sKfvbtGZBaw3UjCtG1oUEFTaUYN
rskQHwoUxDyoaY1eiiaZHrt5fi+oXn11Te18t9K7auGCNa8PGLSX56nPyiZcoQhBcq0VRwnBOA1V
OMK9d2+rGOLUeZ41ZQm63pqff/eR3/6rVp5F7h8OtG1UyK/A8w595MZY/7OvDNGGbjPYYsYl2Ycd
1rhNRkp/timnVnY8HvANp9+p6FxYUWr7K4V9ZfkxwQAY45s0BjLJYsKAhrW2SUBfFz/R/6W3Fhk2
us9BWGCX0mBTs8ge7tUY1RDjbNDrR8B1Tr5rdfDtvuI4RXxgJji3h14M7LOkqm6oHxlDuVlog16j
UaonWU6kaDm9zBJPJ/ZE3LqxLJ+NJZ3ZifVQrPxkbTtasnoovhoouVMoWc4WQVKwhfclOBfGb+kA
nzGbIXQgbLMyMwQvUBYAB6c88UtlayYmRLSY4kHKYd3q4uaWnDxZ+G6Ts4/obRAZuz6OJAsXvuTL
bA/OneUUKXtDpsgTj5TUhe5W933hDaWl9QfLjRW5Q2HWXSj2F+dkmlXU7LWemSFzkqL5dlK7PbWr
a56zzin9HFhXd4Ru2r1ldtYZ4EsJQ+cB3rad54BFtH1Xd9dDC9DpzWSefjslAyuDYhaM4EtMOddM
EbHI4dOTSSCUVbFCrbBVJmcQ2nnkL/EIl5CV/k2ZTrrDOrJav6MBRZJXJlL/afPO7fklCvmoFePE
lk1PxK9YbOkFSd6lITFe2bVGhoe4qedKXFppScCpRc0dIHnHpR53qPLsjCWaqcoVvgFcxHsANgOU
2h792Q5KPuTGMoX5o0mUcFB3J0GAe4u6zOkRVoL4qbfGtxxLRGGdYT5XtXC+yH1fLJ/dcILpt69y
DUbENuzXOvx7tLpuU3hWrs0t316yxCGgzflmxTk+BMqmNAqAyjnGRVFQT+7nIpu6c9tl649sZq5m
VsWagcvBrfsdV6K6IcrGbYYwyeRDNiXzTUpY921B3cSfGaBiUATlNf2i1khkehl6LDFMe2pd1E9K
vggRIF+RpMtHhbVtKpOl3qFNbkmFTpfiyPW39J7scnOvkNue03gp0P7YlcsX+hXUZl3pjLfIEnrW
axMDvyjTnHvawVU+6qLPXskjtuFjOLN8N9jTzBSYSjN7jFRZikFRspLjorBqQ0HRND8KM4KvUUEw
669JtRzKpnacPVKm4qcyl+GqtPP60RKTn/dgRbgdXKF7BTfxWY06+VkmsXUySyNj8I+Uiqmz8zZA
lOkPa7JEj8vQ8mUnClcfw9DhC3sVOVYuu5qV+1uBlyWazIIhrDZRF9o2C5YFtqq2V/rWeXXHcRoO
STK7pMs0TQmy1J2QdOKStEPkDyz4swj5k6+ZEZgurAy2HuaTpi/HhS0oCLa+nXlIaYr9Q+Q6ZNmJ
zztwEqtOd6NiD1rYm6PjBGrX1Yun8OwGV6mKqPH6uu1tb3XjPgo7o+g/Ed/1LyYcPoLYCjU6bcOO
fF+qNqDkUTcGDORAHLZlmiYeaa25mYE1jmNQrTEog0QmcGiFtJfPPBJ1FUYzbnvc2zEMNw3KAG4E
O2dLXyGjSmdJwPdkdMbCOIuLBuN/N7zkPFqRGQpWTl4CgbvyFTOxGYykk9TPql2WYZ/O7glhrIzQ
30QbUlRSO+HyIqFoJqXHpMco4vvERfrnayNkBV/rnao6u+oCPws9EMBRWHcRHFvGQSYLMX0UXmfN
oDQtS0u12zjSjHiXlCn7IIx0Zb2z8gbuNwhlw4a2x/B95yLcvE47RKEHhdUDn5AtbQfkRk7lyMpW
fgjRJY9k4RjImSADfAtmrHOoMpOcLii2ZPltpeyAEu5xy3PWaEDOCqsIynMn3PVE9VokiMIs3LqN
qJYzi2+nDKSjzh85q5SrdB6aEbKoZJCNgZLQdDa7Hka+LXAlRbzpje4gHlwEb2cGJstTsuhFwUXe
V3d1Xzs3dpKLOxHN/U/n1MiWpmrudnmumwyW5ZgP7H96u/B6l7wR7jCd23+IBqsLCx7cIwdWEt9k
YP8ooMm5MDyLq4t5HTyvi9MM/cfCisEOq9HtawZWmzoXe/HABmiwhye0BGzgZ8whXOyTbS4H5kAw
xmqZju3OIRj4vU3UjNlUl9WZB5wjncNImvkXewH2J2TKjwATYV1kARts4zGNYPJ5RTlMzgnmMbxj
g/vj1tLhY5KlqDCWalksLL4i0AuRIWaSORdziQWkj/WDX4wpq7DJNMz8IrravZXdMDzOJRYSFkIy
ul06elsW30nBZLFllRT+//L47+Xxv52SPBT19JH/uTr+x5xEiL9AvGdDv5HajC0+6e/VsbbVzQw6
4CUjKsJrRMX3zzEJ4y1n8x9hojMMkx/6W3Vs2H9hRoqbgpoHi6YBNOK/KI/5wT/XlcQvAjTiwtj6
VZP3+MdxWt8vOeqfZvKjjgLvbXtcw411AZyHyqStud/Qa/WQYK2U9T5E128ni5APjyxPprE+yDRf
WDm4kdaTqSacPbTu7H2Z0uoYSdG+1XJAtlpq7mtMMfNcZj13kro+mg27PJwvI3z6pnyktDX3EtQO
LD07/wUyMztPRp68Smbt91mXBXR38aWE6ntQ23yGDTxVX4KCEqn9PD2zMjDR4ZrKXdQMyqXJyG/y
HLtvd6Yty4NQWa4srdWdjKH67NTnid8hj9+LxN6xKPmSWXXr5reJ8dzAeLkjqBFboV5Ox5Ujwxql
8c0otHwweH7fSDaeY9DVYri2G838jIFQ3kMlWu/sLLFe4YKy/MEOWu6B9HFgZ9IC3MpGz52sgdhD
uDfIsIZTozvE3COzQVRBpz1mziHCxOy1TWHtupiJujvW7UHC2ntlEWNc49XQ/KkJeoTx+wkO4o6x
s+ox61gR9GdPo90oEIPR0U0h+QrzRW8beS7pwXf1lA/BCInywuIm2kfMDaze/NJycwwGqc23lW3O
V5NeVpcoF5ofGWwvaiO9dfRGCwZdnXdUANmdzN1nkUaJP3eqcx7Lnl+hGKng4r4/1SzcgkbrT2yU
Gs5s45seyzqmHWpTx6oeFVMxr9yEbRw7tHkPXae6zAJVr6ln8YtcofkyNOjwuPXWU5aab60am7c4
HCL2YrZ+qYll2UdpOnuSWLjGc6re2EMe/YqyBq7FUuoHjmDlJJIyCvVOrz/G8tlCv4YOLevuLGUU
V5LuwJ/c4QcNAFk5RTNqN+US5UFl1cPVzPvCYYAswapW9bzOJqqf2hiKe2fLdZ2nqTzYeVztWYAB
e17wLUzDPDxrhEA+zxMf3JQv6ovOmgLEBc5pu4zP6KbbU8PxuxOmIoO4qH0ka/hcWpwwjmy3nqzj
ZBGzkKdIYnKxyF94R0PIaCQhmDrpGvUKT8Qc6kO6IjRtRWgA377JaqdFzOBkAyOiDL+tks1vlZiR
fdAH3NTVJheeGPIE07C8qPyIv87sWo4QV0qv11XjAEfPPrB8Q43XmvZN526qsI1xhLpyZS3eyYWa
sVxCuh90vLOwT6OrWL6CKCUE+B89leSGI0rul7OYRLtDjdF9DRDnvaEB8Qu7THtCg9EdoyhVtW2p
hu6xaLSjpnb6Dircm7QH1auGKvMxDqthEWf3s2tqk6eC3f/m6vlwMwXpFsu1UyLrOtB7ZGnZUmEN
lEbt981a7RNj5n+pdbybV+udnLwt4GJR3JACi85KZMmuBFt7hkPsHjmIOVXtlqXiulrEAxg2T6Bc
MT2cL6hOJAqDMk2nk2rX+CfqPAtp1aazqRnlORIGmhSpuY9WJtsznRNCJXpQPiaw5rRpQiE6S6Ds
xt1wqORofCTYbajUkJC7c9z5hdY3O5Ol/tkhX/1BSYUI48K4kH11ZTpW+gbC576vc3a4PaDeOhfX
tqE0lySJk6OSxw/rsi5hY1k3CYEGPsEPSG24pSlfZ8pIOSGKRPxCep0zBN1CeL2iyJj3U/MN1jK/
EI3q+Gps2J9GvixPcz+nrKEN+wGFf756qH/PEcVlmI0S9hYH0aUrXYN7YoiBsiw8fetmUvEMqbfw
Wz5TcTAMpQ8XW+yU0XiPFZKlywQ1DrWhntu7uWk/DUDh9Y529bIkIxNQ0NS4hpRUuUfMud7ozgJP
v9GPuUJqgO2yKJ+60VPZHgd5OjUhosVoh5erOwJdoDfq5YuSm1moqiXppfCZifk0PUI9WUtjKqA3
BK2A6VDk0znWRHUcoWJ441AJ0mj7B8NJbxYNIlFtTiLE5VNej6gKbuWYxi9qNDThKFA0tOvgzbHp
3GL90CEqV2E6Ra+VaR9bIYdDtwj3JA0Xo6BzUk0xPNhrttOSfNwr0j7aQwtnAOseWkNE+UuMNFuN
rTSImZTsYqmcYN386Fl2a+J5CxGkRoxk4w+V7MFQ0aR2jeixORlW2qIHpGrtOmf9YiZC1dhzn6KV
AYCDhym2qPuUXMWLIiKAziVQHpPd8w+YvDeEsPi3lVI8KhWob7UgzGSY5S9m1DPSUw0jDGTTwyoU
8y21UufSN7TNyhYKQHDCeWpiJ6yjCfr2yLNqTifzVHOUHzPHbnfxmrcUzOPVjAnoZOMx7HTtjpts
p1mJzH2R5ig612sNGPjNiJnTtZCQhLWY9CPqJCSZVNz9zpmcYj9PNNQ7LJgQxYs6+XGnaHoyNb05
FIaUe3vV1etaFu+scvR9jGjjaPVSP1pJ9wPwl5Fx4nbw4dzaecibyPArgLJ+36bxWXF6ZY9YsTc8
1UYtHimRed+upnEdu2NzC/DR9pjlLXu0O+W9OeTqXpaudRrXIbpiQmPt2pbQ7nUp6jPGp+WopPSz
s+wZwHQZCUZTQuteY+1ZlozTbljTEU5yaqxPbpzizXKcpv9lOFjDPHdpRdBRzfs25wTdpok6EMHs
yd1SOgoE+M8Z5pNbzFyplw6L/K6gPeessIz4nDHUvyqz3EGLOIC0mi62KPSdUVoHgLPqDll/e1QB
Pe3Y4gdGhhizqY1vCLV8sBzZx0LVy8ukD1OI1oOeRK00r+PDtz0Wz1aoElVxM2eLeWgpsoJEEc5h
Kpz4vVdWSj3nCOWGOeFyxuPj5Yays1p1R/QYghSz9XP67jwdESBWh87NzqMjhN+uPLylohPqkBVX
JnTONF50vA+NQegBbh69QNgPgvyCChQaYF/t83FG2xU1d8tk2XdjZJW7uZQ0svHypajKMWJcQl48
+tDldhnOKakdrAf2OhoiO4vf5rzXQ3Our9S0unZiRMG9spwHU0FDw4W8H83uRcvXKzIdyFGh57bU
rveWTRfX0TeWiOOZA/lKPil70aNQqfGGqMWhVIxjsaybyoAsNdf9SrCUB0nGRcw9sks30Q/LHHef
IKIbc/nZKu9Dg3GPe1SbrxyOMtIXu9LrXFTDbPGdqKP355Oce03fFZlxycb8aYoRrllF/egkjs5r
UXXFNfbsotmn1Y27JDiYVnPfx9guF6SDjNVATg2LSjBRPH13mpCBLpkXqUrFqLpovUV3gtimBieC
rDwqIvqqJ/fZtE6LQN1H6e1VOuozgJP3HRkpTJnPeru5Kfico2LQuWl40CQ252OhMZVkukiOYbT6
CznBRqw9Yvs5aBlT9pV+4iZKhm+02Oc5QVWVL6UVSjt5HgxmP+qIeL5+YOj7TX7UT0TEIwkmh6Qi
RqeZ8DemW5pEvjBYNNO7iLWrvzZleVFUq9npE8XviByGkFY30NTyZMRil4yWAct/TMNeUl8XfPkM
FE3nweX7piOY/MbSEXFML4mOprjRtBYXcrxDa3cdm0hBGMP6ds2wHNv1U7VJkhi1PKP/hLAZTDPP
1MUsh7s5JkRCi48DkLST1mYzCu9Ygh7j0YkczW0+lUF/nNZKwbGgpReFuxkG8qnBl7LM46Hr2sfG
TIkEGfDPlKlJ2neRXeNv6k6KVpmHBTV2BsteuK+oARlel4r4KdbMfC9QLc+14idLeaLi3/YPQ9jG
TCbYfMA3a65zLkX6ixm8X4ElFj0743OztbtfE6PnXTy2zDlarnRhGDu9tddwUTN2j2mlXMsO6d9g
aZ/8diewo1flRJaYjePkRp1y52mAOcqbmdVruzMjCqPVCVuF7KecfzboHFzneTn2L1rWS992p5tS
Q9aUrEW9n4ZWORPADn54dcur1o2tJ2xZuKAsq9mL2q7Doblf9Jm37fKwcwJT64gAIppNIMXNhg9C
YeHFOYHkK1xVa7k4kuHfgqTMENd1lJ4aaH6sUqv01DvoXabsbemG+iYbTGJT8glW+PZ0YmGAZyEO
B+lcp+TknntjwtvGUISgQcPyTCnBwunzjvvuCgPWe65O1m7LecAxy6EHSew4ZcVw6FeZHcfWueUY
EJ6yRucBq0BYQGh9MSKN3qKVv/DnznQ8MdLHITpNsqLY7xTpyZg8j7Lt5j25c1dJ2t8PbZHt6CQt
bufG4D5JX4uJaLS17DEIIhi7mdTBesVlQrYij9TAVow+TJThs0hTCwZJzO9V6PbOBZ2H/vLRKMrn
SiVRrXCtn0lzH0SNsqqGHZwC3ec+PToWM/BOWIjzt5HiiM/AJ21o8SOJ+Cs13AjNP++TUGdGacN6
V0rcnHZVfIiYmAqRLEpAXiNFhDOkhIuho2Jdta/o5JH+FL5ED0ds46nK6yJQtKkMY6eJw9hsyhc2
9iEWUQ2Ln4lSc4QVoDg8XDP7WZAt50MGPOW147eFe0kEMtnR1edjo7GgtlcerOx+76fFSoDNm1eF
Y4c8wKINc2ih6oPQARvnjRg7htlsxq+62lrCKRVfg8B5og43Y6lGt2gM74SZnhn6vYmsxa1XUQGV
6OMcJ4qoTDJtn2jqi5GzogdDQ23uiCjERlvRDtXPKMfQZyeJeqVbrJEoeos9ZWfzy0nL5dRjcuVD
HBeaOqygYH7H75EFAFfx3JC527uFc1wqJXvdBp5Xpg1XwG6ZTHuQP7nim8X+qMpV7DvLmMhmL/Li
JLIyelXWSX+BnrB4ppUq5xRlth8nICuyeKy3CETcp0npHrtubZ5wb5OkU/Y6ZjRrztG02BSZy2b8
SzLYDLMLNbJUCol1xk1fk2xgMLDylCaDTKDytNVlubZafdnVJH8/NuX4Nc59ecSfXJ7aGgtrjmIf
JiLlMUY6/CuxiH2Bdf2ipIZxJOjSRltb23d4pti35rV65KmXPlamle3o8pRrd104ee3BZlsfGf31
oIsq8xxV+ZBRPtyNg1v5gzGYP0pJ35evi3aF62l+xCW3kSoKgi5Mc61AA7Mhm8ysfUmnWUXut+ZH
bsbphhtKGL5Yyi0nTGM3wSw7emATATcNpGUdWmRd3cuuzt7H3lLpvjrzYCYANVCeKve1265nh3bA
Fz19fddUZqhjyuRsiZxdrEbq3smgmgx1WuxsjWAYr2nW5M4VBcVjZ+W+i8L0XKBfRwfYW58sPOyz
NvbM/7OaILOEbYpv9BMvuoL48SZdL8KxXTnG58oo07DBj6x7hGmguIzFvJOu3u3aUTrnPJ8d1S8n
CQpYsdMVD7Y9+oOZazdO0rThZDsABqqon85FalpvmB7VK9S6hIdNZhHYbd6eclAvQVdq/VFU7GTL
NI92hHZmTzgmPlrmd3ezvXyYChPAGhjFvnWT7mhGsR6QJkRsTsLjKifncfsKjdAEXZurdYAfNmBT
fFVSoQSpypguWrHBQ2saVl+UtPjWusuJfxrM5NFwtgCRPAmaedS+zdF2ThT6bqDY5npIFbSOZtM0
e+LK1aMLjfqtakc/qxD0gxfAjIucNyc1rlNuK+gs0E3mMjmhWE0PnWK4X7VaN+Q3dcpnM4ItIGZz
3FubOz8krEA8OctgPiCK/pUpLk8re5o9fOb6/aoyTMJrnuGW7uJbJWLEwGmvgPJ3ukNrzxMcNdne
4f22X3i6FC/uZKaPcRLZ16o6J/ta9Pp9NMY8AwpNYXgJxfS4plrxXLXWNRsl+KzDXEm0QTKSD3mB
osdnjam4lFeCrRF+j/Jamxv9RTcT7Wp22jLx0njLP6qBLhyNqtVu2H5KOzTiJb/k9biRfAwl29s4
6G5jFV+ZwdSGsQAS2DeM1MrGUzbjV8mxtSWdMURI2KfnvukoqsaYCTNMiItgOBd6Znn//W7gpvlV
PQzdr1/D1Ufzvzbx21fdLCQPJ8Nv8+t//tdV+tVx+/0Mf/5bf/ghxFh/U9BturE//EdYDbRFd+Ov
brn/xdrwry+Abmv7m/+vf/g/fv32rzwCEvjf//OrHqth+9dikof/IIi0/u1u4OqjGD7+5e//VTaj
wSa1wXS6aFhBZhobmPivshn+BNUaSkjENBheYX/9YzGgW39RHRCnLmBSV1WhFv1jMaCbfwGeJUyk
mKbgDAWn+F8sBnipP+pNNmIp64ktXwmNrfov2CZVxqUSY+TEfUUbylErpBGMZuRX1nhXsS9Il49B
12+14mNNUEE+jfV+EJlnLckds+y9TvjOnF3gpYd9/8Az3av7A4N33RAHksO2lUAYtzV0myKI1oOj
3a2Cqs58XZsri8fj9tKyeRTzHseJP52V5ovxFYRhjWy/J2u+U4u93T3WJNtNNtrr6jjELVI2j9vc
i+ooqOvDitKaOtOC21Ik3anm/7ILNUDT4pRlgOHJU2lz0u4XcaBBh69O7W+bmNQK45dR3zLCIvKy
e5iqLMibn1Wa5L68Lg0NYdl+MgW4GVQmAXrhGTmVUnzoTP2K4naX0lDN5auTf6Je9tOa0JTU8pg+
e7hNAy1iTeiGHUwfNf9i/H2pzQc1Ensw/rNeP5s0j6jqgYQAHNCBUJXRsztBcG2AI9fJGeEPNRQS
i1k7EkXAhziAgZt2dawjGU+D3G4Osl4Cbf6ZJTo9kjbtuyVFa3AEmEzD+zbG5wR8kYm4Xs3Z3XTX
LIv9zc8fRYMvo6+S1L5l9kxxKNRf2vrlrI+K+6FZnDGdHm4+vmT5NNmgD3F660bJ47gRCu2DCSiw
y3MMygu27ldqQ5QMrT82MlQMxRvN4YqAcOaf+6hOwoSwT0bTblUQ8Zrvp3i8AUlF8QSjqJ93ua75
I9m9vxk0rDHsGhi6tDq6CsdEBJqoQ7WQYYK1TSosNR1cqu1HtYVeMw+XKbKQs5ySE8D8fbZyUgJN
JdL23KgCudOD3iKU/K4Mik3yuSs4IYAMZ8dgxvauzmkgUPkisPA2T55SEa8T67BAuL7NAitN7DOj
J9ZRYBTsGUPtlVoNZrfa81C+EAV8tmksK2ZQIG/2q3PTDOQ/22Gcsu0RxSm2nqfpjRE6GpyrAs0Z
TAgfbHiwvWJsvmsjDshtIF69gTnhY+JK1Y9Z+oU0JYRgFAARCFruNqfR0XitwaR2YBIQQ0bMoRjL
9C1DoXQ9VAkTKlZMyLP8VZuDFPtGpX+VeXqoSmbCc0UmDbntQ7Ls2lnzLDkH5I35hQ2XhV9cvUza
Q5PPN+V/iqj5LaTsd8q8vz5gTBU2Mn5K+KWIA3/PPkPdL9xkwHcuip8Uw39fPuWAT2RU7ixJOO5t
rOvEEGrB2jkXo82Oiw2HaMLZsM7kFcp9XUS7mbHApGs78r292LgtIzKGsUS5LNQa7bOa79cCw2Aw
/KKu81N+RkN5hCObLIVArXcStkOXu56YznVyv7Y7yC1kObMqdDTy8Gh79HdM20KnnVOfXaUOBXfz
ZiiaHO5xrCzrxTK+E7Y5WaWcrf7clsQK98cs+dCB4iyJN+WMgh9pEFhg9j5aWGQaN31yX7LxMf9j
ugrHz+9k75wK21P7dx/qZp74nex9tJcyZ203emvxpA75rVFnwA0YHs65V1bvcIcYlL8y7Vydvbah
cNsy+A9Kxf/bwYHqflsm0zpzSv3xLVQTUq2/ISIQX1kMPxKwFkHc34LcyqxPnH9AHVdGzGYXsocw
xb1hHSvltbWPcxTmWCt5LolnNb1w1ysL+sNzTEKvG2A18VTr0ABvUcabf/+2/+gq+e2DYznPet7e
3jnb9T++a9D1NnOBghG7+zkOBd5qcBb2ZcnX//D5/BH7+PcXQmKuCz6ef0mqoywsRlVi8eUug2tJ
Ywgmw5mJKz/E7X96Lftffi205wTPUkeoRCNpv+WZ/O562PQ2jPuwVbXKxamsezvSjniYD3FZHyZr
ws6LMAjygJbpr7JhKWzqe8085nVolqqXyytg/95Q0WflS/bkIMvR8oKt3eaiK1/UmCgOznnMz5yd
5aFgtJfFyHz054SbV6bDt9KhkGXmS/zpMSU0Xd3sdiOhrPG17L805oeoy29X8gUceUWg+Gm+ga/X
OmOoi45c2ruObQDY24BxxmIiHdBdxt5stGySsIExTKyNVHAjTIvfp1I/1up8mbc8AzQL+DiQCRQH
ET8X5ISNSXtsOoI2EuUQI+5af0rlNs5JvEj2Tm9TCgvkanMwTNcsH0WN6KEUQaoxFOFAdHB7DdGj
WhxTp0FgfrARIukLT/VmJzEna3aPDIsnxhvz251sXhQTmM0S2F2+J/k5YciktwxZyvVAJwX75KGx
UROxzF7UKzkzUli+NfWSO21grRLF0uOSpQxCvhenPKklNFbzRPSzl7s/jvZt8xFgM1NaQj2qD7wu
tJM3tnaflTco8uiX8oFBicajCoO88hLnU6C2v50AZf0yjG7QOuSGa2kwAnDqxUVias+QtyFtLEnZ
K5yRVeiyJ+872GJqLe5Wg6JtcOgb56CvCc/eBHmWpIO9tAZWXRx9wzp7RIQfmV49OsWwT2KH8zM1
A2OSQWEbhxlEWA/QLKuxIfLRMU5iIYqWZOSS+hIt932hnVfWQ5oO6O2QdPsYvRIwK/zE8D1aghWn
UOc+2TaLmDb9sfPN+AI+IaiNJDSozXi5KkE60Rn4LUij7p7h/p2kdRL9vtLpdEyvYpsSWc90QuE0
tgfbumWmy6PcBk2UUXJlXgnnqqGQYWF2YIrusxvxXevaTL+jMbqb8zBi/qBlw55Lb6fmu1K8OtrK
RIIfG+ODPht7lob+ZJ4nh+JxSU5m5h4JfEG5QMKyiRueTRAxN17V36/CfCj0p8mcrnRj9LC+nTR0
DvGTkzDeQPrcgwIARZw5ZGGglCsjkqn1PbmWUJ4QCd614xeLX6ovpo/EgRvqicFMMKERlPYOfO2J
GSY1TBaI8meUFvWIFaKZu69grxeNPGpl5Ivmp1YP1nDfQLLIgPhwb0UoNKWBwTgHPBC/olrkWs3o
/xUy18UxcW8p/6Tza7UInUqo61zGvByR2nPr3IymFtDGo5w7lzqHeOlyUCuPZvoyziTUEz4OftCV
Cf0v9iwIQlo1+J24icBL2k13GPsvpeb7Ml7ZoPuJmwSQNk9JFD9sJaUEWQBzJyz7CRLHtEuar6p/
afLmIKg1l/zGsNTdML4RlPREt8teQvWtNg6p7/T+oESMdRnrPU82J2W3+U9/REOpaS5QLWyoOEzu
a4B3UPs2qz5sFZPeorQYCdhcqrdFzv0yc60sjAsqzxlfbHEVb+7V6SXSLCIfuS4RJg/GGhqM6Ctn
DhbxWqunXgkbk3ueHX1SH6tqIuwM3KO41Q55wsYO9E7y3CpEnLPfWur82UWkLhl5OKkZbq3EqBU3
th2HVrvsUBTstxResxpCIni9aTSCMmHqSnD4TIC8GvU3reb4sTUfMiBwhXXUO+oWJnyWxW3cvcd4
7d2yPfJtIRx4HrMnrfqpqJUgojJoLAJXxaCKuTXNnntbDddaC7IHMl9N2p4W9xyxKrz0vaJY+2FZ
T0nJLD1i9ZR0d0p/3+brMSLwr2KyaHUYXtNDuoJYsgTiRVbX1eKt+hw61QNHQ68lCJeLR1Wek46r
tDhOzhlPnSar397KUA+BptzmkgkW/UocLyFKVB98DWVVD33kC6kUgxRuWxVTElcrKLNlbkLBy6EM
23EhMfInzx4H/Mg5lNPZOh3BnggHhP1iLg+lwXKvJ+Uzr0+Z862hfueRN0bamYN9H6fQDk2oUL79
6aynyT1ghfJzkxWCOEfDEynwo0Rw0+3z6TCpb4CwvHwg8QvnoF0dTeNGMfeE0OTyrlOCdAKzuG8i
FGkXfX5YEH5Fh4KqwNEuNnAl8tp9+JSHvkV+rfzq59eI3ovax2WE15PsnItzk5teZu1l+75Wz832
OmVxzUb6XUHTO5ntu+W4fkQYQPaM2DRwEHdQ3bMoeOzsGJc2jQQXravOnsrOpYpJyZ1vIGsESGh9
e4vTbexrhf57kC3GK6QhU/3upId8EvBsW3YfGXranUEPm4eMnR61+lhb11P+NtnvmiietM7yDe2n
1CkD112T/R/yzqNJcuTa0n9lbPZog8MhFzOLEIiMzEgtSmxgJSEcgEOrXz8fikWyMrNY+fqtntk0
uSCtuzoQCMD9+r3nfEfvVq8zWd67YgkJxEZfz8EksXbLx4k2slrCqES5C6onPZKwtjEiEADtpm92
2FR2s+nQb2cBV6xEdOmC24UfLFvSLW4y2F7s2jyqUw+1iKNr5W6yYYe9fhNYvKM44muy1r0h3iXi
vGExBc1bdPJsEI9LYN9a2sF/n/CyqINqhnDyA2YgxruapX7UQzhzvEqq+6k99X0NjB4PKRFmAvIy
uzJpIBt/TPaB957D/ZUENlTWj9H0zTBIopMMXe1xa1n2Zm7VdxNrTd2ReJgcy2BPV4If5gMstU0X
BPuSmYIDTKAzy8ugiDbRxEKs+p0TcZx/QL62LeibTwXJ50SJah7rysXlOjFO5Pv7M+ejhHG4XTLV
7pj5xYe+zB5SzRRYr5ucOl8aXutu3BQDqN3JQCqIbY/pR2BBwKKrHO/MBVE9D3sGcWri7kq+oYO5
oF7KS8uCDJ8ANWCLyQdnYxBCleHh0AHjZ/MsKbLzzmTSVM07laT7mYh2qdHAsfnqLYBdihMg0kw/
C3O6MniXE/oqXfS9nood8RiMgqG7ejfI5OEloLxWm1TxXeSWOdUhto2dR8tHWc4BSvLG1xCvi+Uk
OfEbUfZtMB1gWNBOi+rQoBuxQSgSnHmVrFWKbK+hnz3KigAB+0zMRQiRCg40T49ZXdoxWGZGfSUe
fdU/gcva9uRguhFPKqNw4INuNl3lirJTFZdVd12ADMUUvJ/WU+tUfmKWdNU38RFbfLQp0F2rgUKi
/9qyZA5uft4P4hgzpfPtkeNqs53qm2VmaF1kYeYux4BCFBLUOirz3OIrCJZwYNkHC0PTBbTKFFpT
u1H8jsBt4YWzOxQCswHVJ/fId6BzGSGLcWdeSHPZTbgZANWGtvuh8O/7zoYSw/ZXvudptqOtmM2D
TQ+dwQ/MTnenYpCQ0ccWjXhiABSeOSrrZTfqJ5J8wlLye+vHpXzkUAD/OwQYH4KHZA0Lm+pTnHuH
cliFBO/jRp33Nt7S7H3svy/U6pgYDuN8KSeN9KXNr8EPXY2yPS5dfUit8UATzrHzcyY4u6JM7/5+
55kWIP992Ux+1oD+jy3nZ//U4Zu++lR8a1/+q/4H9qVRlf9y/H3lrL7TxUtD548/8dPQGfzlgaXH
VM3xHePW2rn5l6GTvVIQSsskyKPJTM/6n5J1H2e/zTJL4hRNa9+jnfNPybr8yxVrji0MU0lbh6b1
3+hM4/540eOwuQZO6eRyWTSO8HI/P6r72lBYk2m9VRFAjAsPrZXeVZUt5JlLHbLcDKJRM7PFdomL
uyrFF3fFjpNZ+GQyJi7dbum1El8Tperi2EFtzM46waycmHaBRwfFVgTuEcZZtMsb07D3GoNb8Gma
83RGmBOL+tpbZCJOszkhR++yAl8aiLgGXrLKo964BOFloz+Hmk9YtqNsXvcy9cTZkFWxS16e1sI7
Mt9u78xazxew18pbuVo4jmmv7He66YxqR2nlxOGMb/Lai7Bb7foYeu0MRgdE2GenWwT1RSch8pwi
D6Eu4B0pJvPRxCkTXdU+jqEDE+HS3c8p1H3KiwiiFZp4hwQ9Myk/2Oik3dDC0gNH3+dh2JBdn0d7
zHLQepde4g6ESd4smJxINt1gfWKs6WN9pRPtjrERxrGnqx2q0TG+zNm9LuEdF/QLIb+GTd2OJzq0
2tog4Fxr49pPP3bd0t1hvKLon1Pav1jkIChhk3H9fTFiRgrtTKUJojBfUMDKeOhTdjIx5FRZenyP
G419XaaYWVEKNynBgr2B2jHue/tbOnfzk0oQO0XgTXdN2nKeamP3Np8afeKY4tHe7dyYUEIUz1/L
wlbZgXyduyI3KXpyu20/RTmrbqBjii/eglNCCf9u9s2NV1P2OV6MHBMLD4ksQ91cjEj8aBFYS/TY
lVEG98/PLy1CW2+9gomtO5gPfu2agOWz4jMhMvMuSKd8S6Mi/2I6JVqqGrb2tFUArK9BvAj0VvOI
VF+I3rkwsyn7SIoTT48HuHACLYQYateMk/9dApqttxg0vIce7JnalCnHijqiJQ0QypuQGOpc3xeD
Bq/VBEN1gIfAybZWkhThmCf3cjGmQWwwv2E0TYZ6WXXoZm+EdWw5WBQsNRKaicpsv9TEzG9Mu+Pg
VQqF7HUFiG1zq+jupk4bwCNTX7/r8RKO/NZqebTHvAHZlQr2eYKlFYcLzy2vdGpY+BUmgrEQaw7N
Q1mn6VffSp2OYjwb3o1JyiG/q+T8wEwe+xasA5dDaF13xtmcdhTfbdTEX4MgSR4bvjx22Wiy9CGa
Etr704jkFYEALMgiarLb0ghkR5+gNW7hSGce5Y4dediS3dzkRpOkjNBFISbOND+FZWhxUXQZTrqS
rfNrhC5nPnWJGqFMp9K9FZmKH8GO2LRv3Cw64O7zP8GmDgIs363/lHYo/TfNnCZ3pk8G8t4krOA6
jwlR4FDQlJ+LxIgbepf8PThH3sQd94bxFHu2fEjzTN81vcexyPZa66hK8ti2zmC373Cmie7k1f18
NmiU1htRRsElkASHiqplNr0zi74x93YNR36LFtS8BkEMKyrrSOOkJh6r/txCKEF3qjfar9VojN8g
aXLCKpH6xzdOhRp7swhsrvugY337vESOhRDLscqPMdewbJj6yeVkLIURbScYadh9ZaG++DGSiLAR
VeVu+9TwHrtpKDwqXTiPVN+6Kfb1IBSBHMYc7Tq8we+Iph/QUyyZ/6Up5/LGR1OYMaiuqU8A/0hE
4n3CKcAQyCfhGNtIM8G2PYBoA0hp0tLMaf9byXfLm8p6T6mn37tx3LXnnT9wZqrlFJ3KWE9+WDli
WZD//QhymiPTDztXMS9qKZ39rZ+NMNc5CPuP0jKCYBPncwFuE8kSYX9qCMgBGayzaMqo22MxZTd1
5cmZxSePbqPcQHlpy7K+qbs6BvPUgXI2baD5Z3zogI/JtKPoyGTdotHPz0aEqCQ+YV9bEAt3dh3l
nwpiI7xtM7Lu7WpebsZFiZ8hJyEsol6rUqyCdLtAcC0rmGaItNvspsRhq7KzFaQLMtI4r2y9hrqU
7fLFi2L/kQFo923BKUXz1gK43wax+thmA7pAEGoac30uuHZ3RL+IAiRW9y2p9ziaLJuYkiUQCNBo
zc332Cid7DA6hsLfMXtls8vMAn8m+lBOMFZQMqqR2md2qkCvPvGrcYRz4Hl+9YeM1Sh31r5Og0Vc
cJi09aNG1njRp/7aZZzQ/2yQ42XJoWqVeUeGGGEoxCE35bbK7P44j56FoMQibGpB7U/bgoCGBUfl
EL/LzT6+BjGIexMsOiPOxm8bLA2TXq7tdiTeBWXcyKaLVf0r4qrxPPUyo9rgayaNQEwzxLV5QdRJ
vWBVW/Zc731dTvKDcDuabU4XoLNKRr+hIOds+K7PZ3FnQL9llWhTHldvqLyzUZQ909XMkfXOZDAE
qBHZGc2pwLABoZXS/GR6NseU1h5LlFhl4d6UMxY8Op41J5I5zivcyqU93+AhhuDdCB/Vto6t9qm3
E+sW6LpvhOxqZoqGNxWPbF1anTtDb7HvNcOyT5NUGjQ7FZZoNDGwXlp25IphcDMnOwyGaOFWgs77
xR/6As+IjfKqCBZsHAXCIsCa1UiPunD97wPGJPrONeA6+JJ9F20co+2/8O+ANEjDzvoQ20l6U5Gm
LPf5WFm8X8kizotJJfXWxzMQ7SLfSe+DpUsiHnl+kb1NEdHsrKVscZTMrtzEbVAxrp9ZNDe9MNXn
xZmyq3qyOAfYurZh9+HkWXZVVna3orT1fF4oMRyyvEUoOE8uFgSSITizepG1CuszCz59EkfqPTxt
5raGcOpT3s99sIm8haTxgrM5xQYKh3cOuFs66GkrHzUBb8uBadBCO6Ezlj5skfswDSSL3N7bC0GR
mwmrPRaoJNPQcwhIXs50WXkkWPDStDuKKefBTQlARn3M/UftQEc0C2TKnBqgpY23zSWZHhWI1TPr
MmiGj6RVoE4A2vm5NyaOdoEfkaBEnPFH4k4EqiwEgYwuixx/lsK0cJcLGNC7BEs8kI1uTvtQqMyG
alkP/W2SACo+X+oCWWdh9+5waggz4VUi/odGdGNmJzHbaNb6dMAKof0GyxvwQ3E3zrO8c4G2fRy9
wqMTp9vs4EDOzsKq8PN2C4CYpzX34LjtGrNsy7BI/YQyd8SR41xSsfoIidEWuqclHcr5Ghz5uOzJ
hbK8z96UpGw2izD8/n4JqI80nnlheicc+EPyRMGc5YfIjMrxZM2LDIiwMLS+a5uqHUMQ4qM41qMf
tVgGhIi+gDNUSehMoAAe6HMG9cmR0WzfSQRyZDoLc7HeGAdykHk2R4W2ApbGhWPGjE447vr3f5mb
RZlluFXGsKjgb1/ajUp3pPUUX345df2G6rKmFr/8GB8bEs4gbMB83IupI3aVsjW6Wu0qe6J/G6T5
dC+8bm0Q+2ZGo0xY1cmtdEYIjKRENJux5uyfNg9//5z8XzsE/1HH9T/xJLzaqv8z3Oj+B2MMmbv+
VaaFHOufdCOBf5u4PD+wWeEIcV3j7X7KtKy/bLzbQEVMfjkILv+mG9nyrwC6GIde8iNtTsP8rv8+
DPsB/ypi24OfR+i/cRheA6yfPUDoxlA+ErxhO7YHBO1FuF6XOaUFyoXDrkfkSulO6SHwV+lO2RJ9
NrfBwSJkBXLMcG0MzkHU6dHOOoIVLfWQZxZxseM9KUe096akPjXaeZI4Ezi4zoze6YTvk6CmSBjw
b7p5NKKHJmOmhS8bJgr4tGdE33JrtDfYuTIKLXqtk+l99yokY0MAZTwo33nsctgofJSzvbgfXBN8
UAwM1mC+O4Dponf/oYr7Y1l/7HU8AqJ3i51hRw/F8POt/ikE/PnC/QPT9i894Yv/+3//v2wHrYGG
f3gJhk/550/N12evwPpH/tEPkpJXQJAKgB6QZ/0Hq+vnK2D+hUzRpNcCQpzTsPdvpaJv/sVpGBUi
iY+u65GR+69XwLP/og2EQoRq2Ddt/uDf6QetEYn/lhFBs+HR58kXUMZQbnCFz1dqwwC1rloTVJfX
jteCHXvBToescqOnIvBPoq7xZvVtbMwbnZp5dzIGwLrvfrlhPx+s/1X2xY1O4af/n/8t1hft5WXQ
2fLQccI183+onX7ZMErXES09By6DxrnaRtNkB0ftr3FbAwikj+mygMfLvCp/39euxZbcBOm8z3Aq
zWd9VUfIHigWjwisPSIakrg9d1VDyWpCc874g3YZ37xxzSxqz66ZtcmRIAoRf3r8jvLF4pFl1PrY
3uWeszgQbIn/MY287kpz8rgY6ALsOxUld23X4Q3rM/dIKx3BdU1/Nx5oYzVZVONdTCK0UG9c2nMR
EYUHl8a1UVaywP5DHPvr/tub3DphCGx8oyguvNnFqUrizX5K5EDqxHLL0Ecey9Zqd4shBFNFp9nl
ApvTG1fyfIH9eSGoXlZyB1u180JQpWg9zKL+URIGqM2xEJTf5sbIbxxA+mFESyunnls4l0DT3/75
Lrx8pn7cBCgItBSA1wH8eP5oN1G6CH9FJgGFg904DVMMXKzPzFANPtNnvyJbieQ0IEZ//uAXceI/
vjVJ6YIRNZ1glyzg55/c9k3EQbuS+zJGVVoYUwDaEdHUWUt4ZMaxrWiOZumPm4aZ6t3Yz2Iz91Nx
66ko0G/chRdF0noxDtNVz/Qh+aFwdl88pi5sJbSmprWHRd6ZYeoZGSdRIet4g8Tfg2vdlTo7bzJr
xi0IS+kT4AEEJC7s/E9v3JjXPwm+MuTago2dC3PX3vQvr/low4WIFOIBv7YR99kDgBEPy9Rl3KvV
G88m+SG13VWjVOVXqR3Nj4OR1g+U32HulmbNTjlXHxp7Mk4TiIvdDBr8DJd59O7PV/r6uf2xLmJA
dYDfBvaLXxAnlhOnJjpjA7s9Hkf0l9vanaoTAWqXFj3OK7u37ft5ruKzP3/y64eH8oYoXZf7ZLv0
5188trpe6APUbRr6C45kKlgEgBpoBGcHozI/QPa33ok+X76rIJnOJu0nRHtOaah8r3ujjF/pOs+X
OK7Al1RcluML/ruuM7/8Xn0WZ5iE4ymk0Zhz9AM3xquqWdZOncyXO4INy/ncYoW+BsjtW3go65ZB
LLkOwa5D03Pb5rVML9bYhOEdiqGdLmNmrgRIoHuDmsigWJqzOBmOpFOqrWIiE4oAQEThHrGK2DkJ
b3pjTXr9RtiezR7D28nZBLTEi0UpyyVodaGG0Ha67mzox/5MlMiox4SEjqHWMpRKklGDkOPLNAwG
6nqm629cxXNpIa8lF+FxeOE/7Ez8j+e3liU5Tl099aHlVliw2pWBv0F/hE+r8x7LIrcPf36wfvNj
srlKz1vtDS5lw4tPlH0zVWIO+nBiPvnBlJrYgQ54lgWx3d/V6QJ8v62mU73o6hTQzD6fnQXpldV5
t6UuvrbWlD8NC4Tbebayp0q7zFrRaCViRuydFCSpOvjriUZ0Cm2TOkAPxJWG9+XP30O8LFnkWiS4
VEbsvRCeVnL2rw+lNKQNUTMawq7lhLFrbLPbu2QvvLeNuL7QAktYFNBZIvagOquWeIb4o737sa1u
Z7upwiCJYYVFlntns+3tndSB0qGkfx0pyUCbFfSN/cBa7+yv1Q1XDBPZwpthWi5RAS9fo6CDr9k1
Y4gKMv0urRyroh77awfj6G0SJdaZxQuDisgq7jxj/LKiDE5rT4F4n9pN90s2oz+N0AXis+6uLS0x
ixqyMGjqLfO7RdMKJ+ptus6m7tGLDXUcmujSgIyBYs5jizUJjbiawFG9UQO9fojX1wi7DQNLTvsv
1wer82s/K3FPRL05n1pl9PtBDvqaSm4+knSRvfEMv/48BNHUcbYZSFcgk37+0zM3kQ5B4+swfyrf
y874StGRkogCqtGMU/Jv/vys/ebzbH89IrIPcBj9MUv9Zf1rqqHAFtjTVGHqh6DQUd+MZfIumGCh
fRpr540Fdz0ov3hSOI5Kx3Fdk4kvzObnX9BTWemD5pjDisPktpceJuhaF/dgwmrUWANyooR9h8Te
YY9XgoFX35c4bwJtipve6+IH2dnmtiMM64196fVbx5VxVF5NVdLnxXp+ZQARAhK0oikk10wdojkQ
T3GEwjLI3f5q6nwSTgAofuu6odjgRW3/AchDIfB7IvjvPh7OGpUcbz/v/ovFC6wAHV0w4LjY1fRo
GpX4iJfrYJA+1MHKJPZnMrqvDJqr8yQDp/Dn50CsbornbzDPAAP7gGwbFIcvHzy8xqV0fGcMW03N
gmIxcB4au6q3eT0vPRqq9gGTkXfTQVVJEwyLjekN13JNBNpmvoQS3leRsSEMszukfRk//vn6Xt0d
LGYg78DyCApd/nr+47jwC0eosDJ0KQXOGob11zrWySm36vr96Mgv/ljUdwlvVVjmrXn/509/XbKA
muY/7KmmyVH1Zb2btnS9ZdDKMEsby7gzdK8fR5T1IzFQvFXIALQrtjFuk27fKvK1UIzq5kxA+kEh
lbXd3y79uSCQ9gHITBe738tTLaFEOLhVabNOjPZK4gAqEZkrocxQ4wePcWBvlPbxz7fhNz+CxztC
wU9ziodhfYZ+WSyYP0UM52DUqxgg0iYLBvG9w2R9AOHhHRBxF188IvbOOh+a7KwNwo//fAFiXf6e
PaUO31VChQk8rBHcgOdXQHKfayWDS8xVJGcAfd2y4ARMR2CCs2XW5402s+JIFxyEteIfOSVEPo03
EvlGuyuzulwf3qjQb7y7a+/j1XW51PGcidafxXlRTafubHXC6r0QYAmyalKtSBYKPLpn6PSGJUGk
6GhGftyYcldqt5CHdGhbxGhp5x6n0mTi2Q2WP58RU49kvAS7BRibdFFvh2ncuU/TEQ+RkRISfWhH
i2lsmRjT+Nb9fbUKMBr0V0spS4vPMPXF/W10QZCR6OiHqDaLztZuSc4IBbjeNhkgrJJzFdsuo91V
pR8FqJbxbpOG5ynbUQSJdnN3GFOC+UTJn9xWpkfKppxnXJR/fhJeP4r0YCU2V1Yt+q+rOfbXR9HT
bpenZI6GBs2fncpn59j15jvyioJLCwzzmV8LLIjk48yulYZ//vBXmyYFDgUaqhLER5yt14v75T2w
G4SpKiVPIRilgdY+Hm4IacSbITg8mE1UX/35836UT88fe3JScO/STkYDSirF8w+kwdC6IoHikXhl
/7ky5HTIOfOC87PNUyQNW+8j2xnP2FMZW8eBuVeT0kcrZyECHVVc6YVwWSdO2gtZrKrWOa2NfZnT
DSkgRb9PmL5uxrmlvkJE8UaJIeSrl8Niq7fpkFBnOHyJ51cPCYOcwz41w5In/Eo2QfAgStle6FjE
T2BjyDyejKQg/mjuTsGMhVjEM1FwJOXSPUL2EdYuTMXdn2/qD7L/85u6Jn/wl0d7HiPz+iv/8iuS
5ob/f5EoipuYgHYkvMx0a9jRj6lrR/odmY2mPo6MypKtbQ2u3iOicE9EP3vnnRM5pAcbRkzUe581
l8FsxVE4FsY8Xoz1mlwtG2ZqpwoR13/nwiG/stCuCjfPfXHhPAlW6Q5goYU/oZuvg2Is96p3CRnw
3OhD2dVYByORl7QPZe+LPTOyEYYFyuF1q0ZH7BiDwNTQlqLAKEWwF/m4uHomc624W6RFtwlAQfOt
C3+9erNbWYSNEZ9C7bdKAH+942PVecksxBKmtYn+OJai+0QO5bXIZXxbiqkLi9g3PtoNepzYStoH
X+dQFsypvMo6Xuw3HoDfXM56NPWRMtqAdn8can55ADo5cOqg5g9db5xDklTI7rOm9Fy7TnsZtS5S
qjbxzn0E2+ekpCPuJXLtkv9x9Kw5vnjjal4vvUTR8XYE2PF4T17u6JDjMqtoJyqcVB9yxpdqaxbV
eEeeS7S2ISxIkqoJu642T7Hb9I+TIg2hBxCyX5AtAEVqlhttS8Rp7ZC/Ubb/ZgXiBOSTlERcRsAi
9GIFIqw19hqzXsImGgz7UtO+htQXpdWNMTVkpOUyTbx3xmx0B8cyRjOEdSmnjynSkhRsdWEwEJo8
LS5p19NLjhxUejtm2ybEarUkxfliof/eVR66913tQBkO8yWlzEw5tbx1q3/zw5M7slaTNEdYAF58
Gb8aEZOBmQ/LMsDen1gNx1DSiqcsBrDYOO1yKS3qiJEEeIN7ciORH57JICL+HEn7G+uj9ZtfniVd
UMQ5qF9xmD5/LVx+vaTnZBAmbrEcM7Msr8qOX2NHqBZ+jE4K8hlkuy2hzYOdn7EDma154xdTGSb1
ANMG9wXQAdYKTiZxgB41kQ3uzMbBqZKuNu5c9saD5wzWpi2S7CNJPChAsu5zqqfsQ1547tMbT/Pr
NZ8jrMW3EQ6vl3h5nGgyNRsKz19o8YJdJ0LJSxedYoiZX30aPHzypDPivDHJLSSROviWxuNnfoiV
EDcnd52prDcqht9sQ/TEmBqwwq2dsZc9ioyIJ0sxbwljGkWnxm0rDC5AJGgrLztrEPPBzfP+fcCu
dMW6QBY8RdwGJZu7X/gq1xi57Deu6VXbhI41cEg6j6ZDh+zlCjQgM5vMNbNIz477jtBe8nNdR19S
0w9AvLTxaLfez6Ci/3jQ/M3zRsuXZ4252CpGdNbX45d1D80WUh+fs0NSx/aBxqd11pVI9DMYbgeR
FMVFwEW8T5ssu6ha0/2OgeATUjdsDm7p6MOaHHxp5AG2C6KlLxyrda+MAMOpWoSNNjII2gOxOQKx
h5Efl7KKHvRgZQ9sNCcwkY33xl0UP5oGv27lENApXNlXmKwxZ3/ZdVdkCqxbokl8Qt0EW6I03GVH
NLj3QELDPO2MoUKkjGPGJ+TRdCq1IxQhOE5F1xJCOHPkJIoadSpeETlWTyVarXgHbmpe9lM7mNbV
DPdy3JjmMDUficSaICiZkMzLuSFWBflfvFOl++CoZMaEJfC0+6V60pOp0R0nw7auiO3YGbVYsbFB
TvWeScJONxGvCTQR6uOe2s0eb1QPdxJDvIe01k3s6aMDFAAjkEoFXU0V5eeybeNxP+gBUIFbKIyV
bk2KmC0mI9iVBHFSELh2nh8j2xyvYI8ZADxQw9xy68goyLJGfWv6VGahoSbsgDm2j+ECK3AVnVkD
MrpdYXVtyxc0enWkQlC3NHKa7zCIR1Lw+HJQieYl3zEeGGFjiByRmW7rK1yWsMbzqtVyq6eVatWP
QYonyHOgkuMjyjkryNm46KOufh9FNopQk+ktpyVyljPIRSZEr77XbPbFjLAuQlLanLVOPRzbfOma
UPoZmqEINezeHBp5jQbPMM+Bb/rpXi154pIW5mOGS2owboex6ypxkESz3nHzWA4btd6oSGFi421c
NdTa9b4WdVlkb51OXjXgeSBZzld1EHNKkxPK81esAiRfJizp+4LEDZDuqgyNlcJsIbC4lAuyf5CP
eQWjRU3ntpbqyPlRvHFcf9Vr4wOstdm2Dr45Ntsv6i3TbpYWKTWC/azqjrmK4vMycyBo+5At+7E8
yti9R0SW0k2Nm4tiAnA2e4FxYCiC/bWbSe7AdPDtz3vDy9PTP66KGsd31+ilNXnv1+Wnqln96yXG
QTYX47dcTSjjeq+5Gfo4f+8gMgz//HmvahdWOE5qbLAWlAM+9cX5o1JDUrrN4O39YApOODzUeWMm
+Qd/IBs7dWrejdgurxZyiY7tUqRwY5NhPWYJzPeuIn94M5Bn/+TODezfwMruyfEGZVl57iXCatYI
bKykVg14O22zFeZb6xtaHe7JswWOwlDgrKFqZqtgz3x+zwJ7ciqrx3pRiX5x9wDXGv9Y5zWYfnyL
mNOhKiXnEfkg7QF+83Jf8/wR+dUvZhCOjgCdEBO2dVDjtOidGDjUYlRJ9Ye0zUZkwh4+FxirEpN1
a36KlaLuHsoU/33tN6WG1FZ1T01pX8BFJtsv8kYnOa/bFi1uqnQy3SaFj38LZbFLADtm1veJCyRy
W5M1Xx5o3oFLiSszzc5wgnTtXmNXyPdDP+jlGPt52UEJioiJyArfOV/P18HOMhtBnlcT6+GolqH4
DHEtrUL0g2rZR5wkPnt9XeZnMHek2rlBQ+GY2w3eTjcVi31O1CwCIoGk8bQoWmNY2Pi9aNo1X1kg
8u6BJkzzOWlKGAV48uHbsPWJ4hyWBa7jaWCsR1aVdK5yX+Io8c0UUUY2LOMn25wLC/ZnlhUsaa4Y
D727DphQupTxkbFYPG1dxrb2PgdE1m5VvXJDKiR+GO6nxalI7k798UxUaV6ee3lgz5dZUxCBDvOt
OozmGOGiZGmfzWpZ77V1F2liavCGSowcuP7sLyxA/o3jAKfedllaYDbHy8C8MbPwM5JzQF+svrdl
VxpkRiycJSQwN2eDK7u9Ho1i1YOTh5RsevzbEGCUaX3wUyO4abPYAz0otDL3bEUB3lJ04w8lrrxx
v0CLuzF0h4ob9vFwCaOua7ap5Dvq0S3bs3zKQBdEQHKaPTYnd9q3iKKtkL+LnNdJaAxvemLH83uv
KdIr6nwvOZ/8eDh4oonLe+wfRHYvE6aFB8uDhXjjebocDoihR1g0OjG+qoyz6zF22DP3ALBsFwcm
Tloj7oIhDOqyNLa6sJo2pFu+RmcNNl2yLk2bC2TPJKXnMyxvzvMqQSCh2wCwfeoGY30jhzQXW5nO
5WOQ0V06TT43YedFykS0TlbPoeCg30EDs/3uUIHXHE6YQ8DROkrhPy7pR0dhZqQ+wNalyu+I6yK+
TZbpvHOKQZU3rcBdsMn83gBQOAmr3PE0qp019l58WcK/z/YR8Qt3yIxAsWa9H00nUIFLdW8slYu2
jndzPOJsArtgLeNsHKbSIenA9nsk47g3iuy0zF7UQUHy4Vl2sppyIjtVnhyEOwxrkltVfFMOllZ8
EmZinxcVejsEsoNfnwUYVdC+p0YvobLXAvASnU4bmV+l+u1IQ3a55tGrMK2OxKqAVcibMCaQ3gtd
HwSTaIVfwcCOahZ1Ti0c8sbg42jZrbstBNwUEkibEz8kSAbu2HSEp2+ATPPT4L4pGSPfsKAMM3FE
Yop3w7KOYkamoA/5aBGfh9q53cVxT8jWINg3L6s1Q3pjx5SyIZabiPhvvONqO8c2gsOobsHV5BZp
6NvUnoN7xO9wZctidu47AkW/Ok2vWd70AJI+kL5sQ2vMiwSams2UDUuNbDdY25oPcBxzZ1sNOWaS
oa2I9zJErpFfRzEct84MxHgkP6Lv9yOk5Cc19v630TPlk62ast6SaYJWGzNX7FzUOZayTV+MvrOP
5xIuuOqHFspnKgMC5bwi+xxpc+z2i9TtE1r8uDkg3kA3rSZjAdkRGzakI4TGyV7kxFNC+Fimbtvb
ZdXdeglfNETsQsU4WajY95k3TRd1oPIvEGaNAq6ldjKkDs5i35p4+IgmiKj4iL0TI9O2pnUvE5jw
H41CoeKx+pR1QhNEoZG6iwakNMSHs6aNQdnEec+rTicbHmc8dFjJndzvbs267x6XtoET1xIpk10G
ddZiOqZfYD0GsrW/c3ed8gJ09UysAkXSkzHb+MbQOi2ncWzbb1I2RAAlC9D5vfS6DhKIseQUwSnU
h7vYCQwM4I4zWodp4tUHutbG5DTmU/zYNxXed5+pHdT/mAgCI8vy/qj6WuNhCYgXkW5XzJdTinOB
h9IhOTYnR2Egvmgp1K72Ooo038RnvqlBO+0demlQR4YEqzk9pA4OauMD0ZaOdnZKGXV8lnamlRBS
0PvmDqYmD3DSxva5bKyihNsNGt4JCmxOQJKq7jBbhT1uXBhzD8rTbXofGSlbeZ+PAfzBhDyBs5La
lIqt6x8qbE0XjJ/j21nxjuK7zMSNAqHxfug8PR2Uac795azb6Z6oADz3bWHJ5Zq4jNHdYn4DVqNa
myWWEFDX2PJdJoII63T0dp1qEmq/TDdIomoTZUYmQFEnrleM7NGp9S7pe2xpEnW+vOA5IEZPO3l3
Nw4QW7eu543+BhVe3rDoT8Lbi0lW/i2zg0n/P8rObEdSZIuyX4RkjAavDj7HnFNkvqDIiRmM0Qy+
vpffllo3o64q1Q8llaIqwt1xMDt2zt5rH0AqRL/yMuS6hE5Pi5L+sILHqrFNxGVu81f8qVNns/jm
ui2LnpPwtnrthi1jF5yoCLATrgMEPU2g5KWLZnrfq0ZSl1S6h81OwEHaHSZ+5J7qxVsiOD4l0Aan
7bs9IZn151W5dXkliLJaz0Moa3waTqNBTzGZvhRTTa0TAm/2z2mwof6wZhJHo7klmU9yWR8qxIXI
lxsXi1FBiXVdZcdRbSnlnCdbveGWGEgDvXaBBYVxzvDf32HuZDa71cN8UHiYaJAZGsyXtDJshC2T
EKqCgoYXqQ7BC7KjaYmBBYroY1PnWjw0jM3yK/yv4DvatQgqBf5CgCIYA3Eu9tlA0p7TT2/5ROwV
rlaXV+OUv32VFpGz+2WJsFSG3TbCU9o0mW+uu8F4WbAEv5RrsE2QOCzzczZSvEm7fs54Wnhf/WwD
Y7Q2GkyzWy/wMLuKXJVOuM/pujlzfOtyI+ljAmXfW6XwsdvC/bx3Wot+uYzMYvEaEXQvzIUNWAyv
I1GxCGuZNP2CgS5dQzLrMBZap7KtuTbCbrJPBd3XHf3NagaSMubZPdhmJAeEAJomhudNYmQ5oWo5
05MxEIIzZ3rZTAugX26990u2ubEP1HyWeCafQHYxz3uQHho3n569iEHUHuMmdyolBdUR+TqUwyNx
elDiCHTs4ryfogv7KrY7ZKpEIxmUsMupFYB+D6wawbgf6iUghCPCnwIVhJbcKdVrCGd9dr3nvnex
nPH+8Xf7Gu5wz0IOOQcwCngO5UEu91XonWWbkp0E8dNiIBjiUp2HcJveaHyK+y4YLQvDGgztXRZu
I2TeJpjTo1AB7MvKvmFQR99ulp2ripZjdW5Fh6KzzHYkoXaiATGCqzqmygsawtiCoDzzAYP0pZtL
54wALd3uyRHR+aMXLv6ArM+2xJEAAfs3TSdXX4yqhRV7Qln7pfYaZy8nw4CyGXHreYWY5Kkt7KDh
GS3ct4pTxwxPGg1BMpl6A9NgrVSWnfKy/uSN1RAmaW/LLuFh7+S+i7K4yWbY+g0cnTzI67fMbuQn
aP2tTpxgxqPleHVP9C8ml5TvBTMxMYtGfsXBlIVPSrXlcFBpxToUqjJfTkU/B9mrYFSWnXzd5o/T
3Dj9lRWcPozMHfNA/G9UXVztQYRvGRFuMZZ4XR6qLbN9IFXbrO9Kjwf1zt1oczxq5RUQ2xos/QBs
hXnK+54KI1cDsLcZVzhzbXxN+i6PcNxd+yKHaHPzOYFxHueAAmMsrASPPmtq4brNC7c8ipYCSSya
K6+WHMKKnmAju1vrq+1w0EwWfw3ApUmFuclOOUSwB2MiyrRYgImgTXmb8g7YTLqK7meZ1llH0dio
c9raeC1wZQTeSYjKf+nd3ulOuYdgbM+BJbWBo+RAnRmvZMSS1eYWEzlp3omRQQVVpSm376KoCIHT
RZ5d0JtGU2xUySW0+hvalcD0CQSfu/Rwl1rL2heMgPfaXgvqHfi5vzIPDBnsKEu7D6UVuKfU2Zrv
rtGcSo1WIUKpqcMCSshF/8sM1G9n+Odzd/TzVnLQB7yeQcvpCvKLrDRrDhH+fnqG3jp3h1DC7vHG
fgRGUqWY25p22m5s95su1m+84ePtadAxMajzFBMprT4zr+w/2NzRBTAxBa1TlUZDAWxCI2Kc1SQY
ibAoAaOAEvTjcnSn49SZgiiAHGWgtu3styYBubr2c4/TW7que5lqSSaJ8JQqLlYZkdrTyxooghei
AAlYuRxodRyt7nie56dMk5l7mBrRvpFwURVHVXiivLL2Ts+aowT5rmXj/+xbbVs3dI4rPkQLOWGk
0gCqrxxSA+be7hhAukK+Rf4mHgpD5Q36dTCHrCt1+DGa0Pol4aaYV4xEgTt7OvowsgOzji38ZDsd
joWloBZiu9s+gspVy5mJUnrXQMkJ4tKxBy/JkcGOB/JNOM8OWVETElTOctkV0SbLQ5FxP+DQbPO3
War+RsoahijBeTkiFyW7LWlkmCMzgQTxs5itAg9qswRMkJX5QN8ufxn6TvzgriCqKqdCInIP1NdG
Zi8J8g8ZmSVFQtRf/ROQ1whCRtYuEbvWLVRgzSEhelKP5jmlthCJ43QA27Mmb7rYt3vbOWJ5IMeg
ooCTd/nWOuGdbHveDiamJYoLWLG47CUzkThwdHZTp1CmPsJki1TMdkBcbsnw0U8MbbsXD02XSbaF
WAachz3hzbBnnLR5ogqq7oD+WvNdLq3gBFLfce7dFd891XMTFU+YRScn6RYLHrwDoOalJ0UI07eX
jeuxY2uRn5jytMMe/ygJZoyUIuBrmendR1Wt8L3KGVOvsFL4hTwx0VcXHegen2LEJkDRAunHqXw6
6FjOg7hP8yH7lGf9DVJFUD0lZiPhABGmlYAGybwYQ6pI95TXdncBFF9IwA5bxPLEIO8USnMDyw50
gQg9XryHsds6csGAVqK5Lt1NH7wxyq9izcWbnogFiGcqnQvKI6Evq+lqj3CCobi7taWynQ2xYd33
oVMHLxE20X1tBxq1inJY9X2pxunqi3Tpjptyg0dqrMHae7mtr6kMtmHvdcDpDnlb37q+qCgDifdl
0TLeMg+CBnI/CGWwKkIo/jWtZ1zg5dpXZ7VWUX31VSRok0ftTMOZbOPnYSQc5HCz2Z4HLYcpKdN0
+ZZv9BcOPQP/NZmZBPSPeRcRlhT1sxU9uLWMYGFSx9FrR3/NLhnqr0PUsllRY1E1EBUgIUTOICMz
gjJx9iqZQiGwKJjPA+kCzlmuHg5Ya23ZUnp7zPuT2W5LplX3XUv1wXn5HFazPwC1a0bxmSRms+4n
TeWzX0Ah3EBnlU3ghKrSt7KEkUB8FccpRg4I7xPAh+UH9pggODF6duYTd5Ugss+ma3a1/MIVj1xk
+T0HO53GQZqWazz0ypSPtsHwAY9qs380Nk35uBbrtpB4mhb5niAh055KeJtHIsHd8rwZuKR7xGn1
pfQIXt/ZzE1GyAu2eS10hD3edAYuDIHTKAeinJs1VnYeQRSleZDMIfKXpJDe8GUL8gKSp8tH3pmx
Z2nofFIfjzPC2vwwoJFja8KeOz1M84boHV0NAB2ns4p7A+ACgCpRVv1ZDpyGH9taVJ8NmYpv7lIB
9Lil1GcnBwDMEhN6H4ApHwvc4PmoSX91SXKe3GDh5TE2fiQjNGOuwKHbXDjozAzwujndt4Yc7IRG
FbjvSC3A9SCHgzrue5XuZGYDjshEWd7j1EmvpRykuhPNwLk97RflAecc3a8TA9Nip3LtfY9o+GX7
pkxbuGDkwCPDU4SWET3OCR/c7H/Cw+lOmmsUGW97VlWEKl222FRi4ufTV93IcrhyY2rWYytY5Fd3
HJpXe80ZSLY8ot5jYZWbH6fTOgPgzLrunhT2Jvw8wNBH6BGAq6/bClxzRyULi2YZaQUGQbYAikUj
Wh9HCAROYsau/rXIQGKN8sLyN+f6rj0qVW3pg29WRrBtp93vhGOLAVm7DQot4s/ueGtk9tjFwPsh
owFimVOTnYsC0BuOdI6KPQPqlKLN1Frc25sIVzA30H7g3VruM5lm0qY6zqJfaOFmInJ0U4pTqUpm
g8si66dc+VAeDA3jmoOhnql3tzni+NQu16HZYELWMs/Zz0gOng6RvRKbY/GJ1hg2E+i5tEcdtmPy
TchVXcjmF0Kb7RzWs/2d3iAyljoNsaAJyMEW5y1y2LuxfV23qnI4Na1F+rTlyvlaDiYgiBI9Izyl
eSQGYybfDaoGXhH4daU1Ql0TI1xaFYy/aXVr+YyDnyhxP9TW8OKyOQX7AXlIexg2iYnV1qmLBXZk
Dn8R8wbCmVI3NHFkhU1+77ZQBBLoN5CRrYITDqRUT5Obwv4FuS5U6MsnAudhh0/mw0iYgH8JJ9h3
F5X34n5yu+KDdhUHsjFcS447XbTG02aRB+QMYQX4MqTCXP3aoneoFpMmXlZxiuRUkz9lwAkIZhvD
bdjRxpD3mIeL/sJ4OsBJDzdfPxDqJIcHIVefrMx5XTjS2H01vc1WBd1xDfVANBVK8VoJ61sTkEaM
4FJnsMLxRdIRUeoebeoake3slRDbpLX6h4hkrC4Z63oAru5Pi3frWcgwprlHTl2P3Fo+ihZw8GHa
OrAUjTRr8IUepoIO4xLAR8Jn0/cnPnGpgL2EzrhP8Vktl74mM/hDmUK0u0yOPYMPJYw+OstyAe2Y
hYKQsLAYQ+uuGJehOvhaw21IWdE2kIOUqMQSLlTaOFV7Kolmdo7W2jkpzYqoqZ1HRUr7mbpyopu6
OcOjpmqyT7pxJAJ2O6IGj2h9jt/6EeXMg65dXV+M36lXwFHyO2pgUPF5O+XiCPfD/pi6Q/YMd9fX
sRjEyJFhqMr1islzao9QfP14GNjTdz0RMyvsddhMsd2083rnU+19Id+MvUlnbukko99BoM2CjU/I
suZViUff7Gu09eEX2ZqbRD6lA5U0HAgBMdvjSgBDZr53VZN/F92cfUuXclxPoaVTNDhBU/ykxTef
PT3b8jCIFPrKLeIIpmVUzh+wC2U2kIuGRFTNN0PLN3dCtBNZM9w6oWKMvd4fzoRjyS99JbafVTFM
w3kkxVuj9WhEeeB5VgGQVDrkib1Mrjn1VaXltYtu3U8awzq/t42zdPucT0Vi2DKIXzRZvfRV9mUX
fGN2u6ZgyrXXgGSyCZGr2qoNXxSaJJeDnjTLL3gw0ZI4RRa5ia09hKsld6L7tPUbTBuIrvTBKeZG
D6iirO/HamH+x3i4euuiHLmRv+ZtAg1OHutChy19SHcgLxAVy5GLwcv0NqGDO8cfaCUMKsKgUKbr
SEIiX079kMuAHMqNmfQ3kgH96gmnUAERRy6VvFJKzknAnrMfvLYApEWfDbilC3iNeM58aX4qZ/Rz
zO2qnX6u3TQj8NFkeO+2IQOAi1yKc/0KxwXoJZS76D6ncfWctlWgmJGh94gjxiBfvL4v1juSoufo
BGOkSNii2BFgWbF3EVIUfh4JQSNq1i3rU1R6kXMhjpTxvltkDgiW2puhx5aDqH8bfwP7rZFnkkjs
t8F2LQvYWltMf9xLESsN+lR0DMsSjez9J6fpck1W27F+sxtznlLWPNZgIK1VfGg37p6HDZNfyUMc
qROJczK4a0G2e8xQadiTFV6RitjUjbglDk7jx7FteWABP9JHLXIVkjQ7kZeUlAV0F4jtRpFRAd0G
wWPoNqTqFlyAnZ0uGlcsamm5F03vXqwmi/gDImiBYzGcT/y1dN1j2Qh0pwLVpIQczvg7TvGzlq96
ADnLiTNz00/M37pH1CKTv8vnYaqu86JcwrXQcxfHGjzWI7axAFBtFjhWDP1kmPf8AHQmruEfIVam
CJi38U4VvKovGgLbBoV3qyCeWyZNOXY5LGr0lgX+PBQdL1nOzHlHL8A9E8AGwgvjqAs9a3Szh2IC
3ntY1nHSR4+RCByQ1G4Jkgjx2vGAgdehxQ3Q7JwuZgHB5q00OsegQudCVNmM9Jdg8CChd2iVjImQ
xCcdc+A52YKB3tximx7MkF+Q+OgNTfeM29EG4kS4nHwzdjB+7Fn6Xge7Ik4TB2FPrkoxufe5A84n
rkOzfV7zPrQv6IHzipEC2AeUsC7MblfJfDyHs8qbZFJVaJ982Dg/aDNwrVQOWTDh6i5NUjuF0sem
qUNg7EzmYlEPdXSc0DFznOqKjCjeMTWfx0Z2P9LRJ+9xYWhJiGMq05NGXwzXiUMe7DySr8vE1SEh
xb0i4qWybnj3DGc2hZwc84BIvHb2rlSr+OyIWgt+cRLqgeuGa+dz4qh1eMGAhYQk7UrmbXIZOnrS
ZYYUxthzCV8cgS1tUcd+rBW3PARrZM2MFHNEBrcD0L1Auy32StsZ9OpIrYe8TgFSGf6X56aBW0i2
aF3lZ93V+Z2QkBDv/CIafpnKa2A0L7VVX6jcatoW2PEPFSvxfGgbOGCnZqF/Q2eNMWqSb1q3j7kU
6JQ6PmdwhAkZeIewZgbIDKEY7hgf0idsiYD5XWaVy/uRtQEtP7hpcUiDCfmC6xE/YBcz0/Sd5dK/
jge4bCQicWZ1dwXQmX5nB7XLmQpqwb6fDVe8MX56GY0S2X4EZvgNXIgCibxqs/zFpfQ/pBw3kMnN
/QFtGK/nO39CVgnObPYMFDmlpzTSU0mmxZ8vwioW/INd9pPgPSJwNluOBxof9sF0QKWow9zLGgCU
z/XmkNq8BaeqGwjwWab8k+KZpYDPsq+2qP29N4IqBqJfj5/+XYhye3N/iDjAUPiY7RzfcZGkBO9E
HHWz1sHCtOTQYf/c1Y5TnHMpI8Y6ZF3XY80QpZVEp0cM7/4iIZHv9Zh4cW9KS9+zmQ7z7+9emyHV
FnpVtx0W3xlh7yNRSycYR7u2juDlEfnZG9ThTL/L45iGOk2GIFiDYyO16x4wN4BwKJwmGE8giYSP
0p3wwR2nbCRyhLmAjnMpsosrG132POpGfyylo4n1LsqwJMyj1BVFvELAbGwiEphnBA3wJEmLbu/V
ahkO+ZKGYKsY/jBgYUjj74fUNOoB6F7+pfDJIidjeyvOxlqQh6/9pD8VmLPduN2mny5yppiGbvsF
Eez8xKDjFh1TGtJ48wV0fTZOMiAWas0n0kgEl5ovKSieKVG2/i0v0yBMxMQUDta5U75tZnOIr6DY
ttpXms44w0fPJzMo97vqZ0OE73Nmr654mkHuMQlHTre85BnAtaPtIbtihU67b74JcRyPnba+oVxB
XS6yHN5oqDzd0WStLRrabpXah2bp+69lANPib4r7f+iGbl97AG3kBoi42Rr/1A159HrpvkvsnTUp
AqyxoK+xI50dLv/enWo70XJbvg8RQPagL355aSMPbbbdB55k3Nx4y6MmrPQvd+M/pLi3uxEeERAA
D7QIGvw/31ZOz8ShdWgOiFDUA5uZ+ByRMXq8BaB/6BjdH3vuhh0dhgGq4Zy6n/1Ap7GLaBd0ZL5U
O0eT5fLvj+d7MS5vikeDawQ8WAjQIn++qclR/QxPdj1YtcouQ9TNt5MCuVI5i+JOc+g8+yhu/uZC
uD15f64KPla+WwIPbtgQWtifLxvIicLJY5g1KpraxTBSeVbe8ICWHjkJfmcmaJyeP1h9XVx6b/nC
n2kf6xDaXBZIcRgsO3ryKzHut6GiVvr3i/K/3h14D9baAGO9eH8D2YihK6ag9oEV9lFXkHzBrTf9
vXLqefmLEP4fLkuqPQjRsLKgeHJ7vCcG5AyZc3fOWLStyfs+j72X4b5dx/20iOKnQ3wtXN7O2Ree
Wu/bTtARr5VkOp1u+//fjy3BFmH3RDUpJJiKP7+UCQSW9kRuDmmhp5eKozvtpiIisLvfyp///lr/
3BZCByGkLZBpYj5+vzTTnJxRV+TbwZWKg7lEHrprF5eZYEduMgtPlb/OISf+mWLgL6/9Dy0mCv3o
dsURRuLcl+/Wh9GEKVMn7nlwhPmLbhgAhM7SuDvQXuPeJgEw/8sN5Tjv73e89HS0HSxXuB7IqPzz
0tpzvoWOstP9PJc13yCAo5xFSZD07TbU9G4xL+c5C8SC+K8iAHICZ32kgcURnyOROLehR0XSirn7
j6R78p+EVVVjTJQqbcqKcoC7hkkAWDNqxSSt4VcD9J+G8YKMrLb+5iZ5fw3hItvMJEL/hqDhpnmn
Z50qw13U5xzgkTp/57xDGFaLa/Ejy3977TNff+3DHpVls7KmNTInwLWK6GYMN4Ms26+/m92FbnCf
ift5ttxvRmbl3b/fZP/rTd4KD/yK/IPW+8+rzlZvmoYx93HuOmkfIJXP6yfREWoWi8nY4wXz23zL
Kv1/lLCn/7uI/QG9uq1d/722cWm4ReHboeN2QtwXf74q8iUxeBB/jqqb+zOdH0Vl5vkv1GjpfmNg
fu8G6XIaVoYnO93eDoya6MoTw+i/2f3+Y07+7/cSCBeQFevLzTaK/eddBZRZTtEJxk/H1AbKvetQ
B167cXTu/Srb5J0KnKa4bpz5qgeeCBKlcOCV8kxk14iXWDLF2EW44t0EJ2O03CF4ZYiBhmywr4uy
ad2s9XjLnxtGlnGrGv0H5itknwRuOPZn7bCc7bosF/nJGVV6FxUIOHbBBj87VsYpBiKRu0xeKo91
7lLalZPe+RsNtmTU9Hd2m6fhIxR05kiVr12LVIQOLS8FLWesO8T346sPSmb9mm2lKB+7oaWha8Z1
u6qliIKr6w2e++BMCJkKvxTBXcatVsfenOPHA9HNwRg5bvBJ4vFOEx01vn5C2pabmPYlzogBI+zx
L7fH+6UgYLsVN8MGln5K4ver7FpPLf1GI44YD0QKYyCCC0jfE5tZJiREK7fH+xf3vggXjE+5S0RP
VYeExaXFXF/hhGs0P70Ylr+UAu93PdZhx5VgmG4oCOTz7+oTbJ4C+FpGvllN/sU0ZQpjasXTmt2c
qn9ZQNhI//GYSLwoAEY42lB/yNt//y9DTreWVjMCFj6iXJP9TQBmd49p11e/G9dS697FFIGUq0Qd
9jyDOv4czWFB7BANwuxxXTCkHKs588W3LJw5bxsfsdEz/bcclC+yujiLssW7VmiS7K+d1dbmY58X
fb3vKZPNXqkRNrhPWLmb+FpQ7o8rLKT7tKPfjpHlPxe8AwL2sIk0W+KZq1/updEZiNZKW07GrxEt
/nkuMrOexpHgj0/SRv690z3UzJ0H0MQ+RdUt/dTC0pbcxqOvYIPDX1MHkveY2RKQXUZXjsKunVZr
D6et+eY0mX0UdpAGl5o8kiHGpJWKuAcnnGG0h2hC7U9oCxLuwWd8Tm11ZCLW5MmYr3PAPCqbSQFz
rSX9NDK0Pwb03evYX5vuh3EF6V1okIYQXbLqP0aDgyGl7635N2RbuVNbpOsf7Bp0fJrInZtXxjRO
TxBqYX9cTVGCySZlbSBTzM/OGcen5uzN/vLidipgW0uJGD67MjU/XVZWlvgOizyJdvP8MXTbSJ81
00M3YUo9vt42q2jXozDNY7/U9rAjrI7gxyCs3d927QhascW0/mpRUX5wa/D9P4lcQ45u5X3Q9rs5
TasSZzchrruCiBaGENwsdysNySpuR22CnQzxlu6R29Q9Aqx0PniygfPfDIa+IsMfTjFIf2YrdsKC
cKyyam4RSm7Xd7wLX7hso1xx/CthmR0DDqxbLIiX+BqSiOTsJChO+lmBSr+xQW7drWzLSRvvjPT3
Ton05pSZcnU+Y57Fcexs03Lx7KE4y4XgiD26vhAfNeM61rO5VOGphnbUJODzx1+mXJg7NnbGObKH
5mDtEMAxd0C4NulrzwaUH0wGdWtncf4ltRJ5Y3vNZ5VdNezE/kKPXWLIKmRudp2bF9+nsi0VVmMN
A862i6aJq8EmO4yTkdxi1my+hrz1PaTEy0rwEePL7MkpEL/T1/HrKrGIABz3VuOvKnaDsfkgkDqT
99ea4houlYd9oA/8X1vp0OjHmRKqWHfEQTf8epl0LKvhIz1yhDDZZj2ZTg5vnP4JSKQzBQu+bMbv
XrX5zoEyirMOWSIgn8E01/HqNUoyIM4XkEe3RBKnbSifdJ462b4c3OIS2JVd7dtpQW5nNe3HKCjX
c4uM4Ceakv4cVCHRaHgoKu+gXHgp59blGwRgUqO5xCcTqgR8O1T8ErR2uGNS6N4Vjh+xSy8tQuDJ
HxVKHfyxFN+wFS6L1QNsLtJ5uM8mZV6EXUuYlo2y75B0Aq5fJ9m3dzQu4UXKTcr0RTtbHl3LZSyJ
7ZyY2GBi2ZyvrU0uOBY+DIQ7Gmpc7hbZIp4ym+SwZKCMNfugMuRdDZDqBmbeafVk1XW+nlZDawsh
W+lMiLzodGDhwacAYT4lX5y5a4HQKMpYhaKbnEem0NVbVax6D/WycOlEW6R1bqp/9WiSyV23+f5L
sZhgiN0w667bzT2/E5QIbiIrtCO73lT6i0YO0F3CcPGSFivAa0NN2sbrarWkpqoyM+eFUMZXelqC
DI9u88gyYyjTxNi2SphOEaGNK3HkIbR02DJ2W3ytKwwvJyL3iq+YGLHQpFGm+6NTb+pzVqILBNom
CfNqmSYCwkdhRqAjt9gnXRRFxkAoLb90A5gheGe+qfcbyp/DVpqm38um6nHYERyfHloiicmjDJ1y
fZ68ZohIrAy8p1ZljDhaL4e1nQY+ISGC9Ner2NBKx7dZDmnRQGmgzdOe+0ECJp7LpdmkOtvetL3q
IKcMcUfu1AKaV/ClRpCP3ATJUpnQwseV6EwWD/miGeB3q1qzuKtc57CmtELh7kf+3uIHpLApiSA3
F37/I8h9aiTioQB9IJqXz7oyLD8kV6ffmoZZfTyDKGL5CSOEjpP28Zis5fZpg+zV7Iw3OB+o2wjL
DhY6EWdIYTc9e4RfKd78oSMvgSki7SvHcnZGeFa7yx0h6yuzJvO5NExLWceNyV/8bKx+Dnqzn2vR
9fkpaCFwsmBZc7PLTGr7X2zmKookOShBF/gLFr7KgOCskenaF7tqcekv6Pm6PaPOIBEro56sto36
MqjcWZIhbFGls0wxbfZgEsL3WCNve+pbkR2sCOFSvG2iKE7rRKm0Q8hti4Ol3IbDKVMA51gv2Py0
a0KCBrwpDw7ElgDFz0en+4XjbUQQUyuuMwz/OUVuQ+gtkkS5x8J0WQf4C7grZ5xhmwOMnbWu63+E
DGHJ9AWgoeNgNb4kFdhNvY9qDF2D3npe7CfjEBj6KQ249WK8v2xqoJzobUULIYPSR4CRlGWavTgl
Zh4c4Is5DlQPIws5Vq1dhKiNKzLR+gSLv2VPNXO/h2hEAJRwaedv7lpZab2rSEWRh4JVgt/RdgQD
L7Pq/SAN3lBhHDGym/ZDel4K8i2vOWT2T7Zeo+ZM2x7/F+366UeFTqvFe9Gn4jkUjbeXcwQODzFS
PiABswkutlX/ZfKLytvnLWK2gy1z3B5rCAgLfWt1c3hE5KgBAsxeKlblH2i/y4KL6HokLRLX9h35
blsc1sLMn2UuwNPbW2ROKV/pPieO5K3ioLgd+qLpfsksROQ38GQ2scrQX2FZIBwqIUlvbVmcKnph
WhdSoPZg78KHQa5TvGDsJIBX9+YqOfIwDba3RZ8sawDLM3H45TQM0OvBIbrd+wSuN2V2Sx6jPExz
F3yYSBvKDoFXso7VgTvy+yKqP8lt1SPbT7TdLV0FnxMYUHuG1++lPHgz39rUwt/uOz+4UyksyViE
GB4O6ebhmTTEHrfH0DhIn61yKkHzKhI/yWfOFdDBcfDqZCkMKY1D1azM2YMIar0NSPGnGbI+JO5J
Od6xNJUcuM9HmvqbkGg7p5D7IMrUB7spnQw52jx+WtRab1SMvhc3zq1DRPxBThrRqhiHN+VEaqFH
66zdbVFv+gN3Ck9Q5nLka6ptXe4Y5/RvAK5wHpCItfiPFkNlsq+K1X7YENSx9Gy2Mknb2kV+107t
POyCeku/+Uvm/+pZTvzdoku/u7br4jxhhmPAg/l5qoKr1bqtSUrVm/ISApaXSdWwWN/BxVDqhjgt
1Z79oCDJVdte+sBDv4Xo5hZDtg6L1j1RkPO9rdbWv86KYv7Z6zILw08OzPMStnxJye0ojYwkD5cm
dgXKsoNTDj5hDmIjQqoSHjqcsgtfrczkgsUJCcSuBQwTnvKsIvCpXovNotwABrRfLdS97U4yroke
yM/1RWI79hbGRlf9RtpnYIjRcNM53FNVT9uJAj0db/G0M75/0A8kvjqoG/boJZWVLKamUMwEZpVX
hYTEP9RL19tsWxYZiaPjTfcgpa3m0tDQfNvETA6WO/fFjzTguybpPJ+nu85GJnvticEKHkEeBcvv
kXzJZV8h41/Obbl5z1ZZeP6Rimpk1UfhZmYixyva2pQ20Vc799oTKRMi3PFXPDxOI9Cbp2LMQ0YQ
i9OKvaRp0exLy8Ld5vnlRN6pl0XlSx3oXBwCVq/lrMOazDaJGfNmh1Ruti+qUjSPxYae5L6BFlsf
cIdk+tVeMsVxfFwJZUYDDfpH1uTdHBniddlLDR4be0C/uPbM0CcY10MQNGmJxNDUIaPZ3MZ2iRTT
purvUakg5Lf0E3zWgZYWyU/P2TQiY5fw7nTsamZXd5mmX/rFy73uGfUjXvctRxpAeVk0r2LNimj8
S+vunz0kKn10LIT3BYT/veeUtFnhIw/I5iNSte4BCMQ3hYEPIL/BdK8K8zc4761x9t8dG8ghzAng
iIQAOyBuveuMRxy+a3JI5mO5Vsvn0S2KmJ2gfNH5NB+YVqRzHLX6Fc7MfE+9+zff+P96eRoAwMVo
HdGpfHcqn8OADvPAVEIUGvnS3FkgLkbPGz5pLx8/R/aY/a6nDuVUV4x3lmv9/vf2yPvXv01s6I8g
5uZC0J+9dU/+qytA+3QdCLcHqFMyGdrh4KILQz12Rv407aF49Pst7JabGg9NPbVln/z7G3jflrh1
QZjPUOzYdKUd790FUFQTAsj7Ci4MNTmS6+xiFUp8ifjod2EwL1999uK/dN7/gU64vSqtIHBhAeNK
yvw/P3aGNc8ZUrLlC6v6zMSmuCya5G8HrWqRCKLeT1kZhtfSBq5RI/t+AS3R/B/mzmxJbuPc1u/i
6w0FkEBiiDjeF6i5eh7YA28Q3WQT85yJ6en3B3nLRySPKfvuOBwOyS11sQqoROa/1vrWX8x/fvro
oeDJ3+EJIIyFHaw//9NH7/sjYWGuzCFhG1qfpQvU7cIc9TBuACC2C/Wl7PHvk9bpvpZBbN6AVFH9
/tcf/++D4z/f/2yqgJqALkCHdRmS/fBJwGWpasvCJp7NcnY4R0Vsv82uobKqk+043GNbEdSDMU6R
a0ZOfRPsxNN9AaxJXdFTZxVXhTMKKrGroO6/jaopCAGnrhdfxI6XL0e2APMQDoGCADM0S7GLosaj
F9ZM8CM5icuCa3Q0feR0r9kbQ1mFebHQzoffvE3qcd84phsd6bcyy0/EL5z6BZ+4L679TBO8kElE
1z0zYJqYhQue6lh4enQ2ucsUZK/rwCmIkJM4DCfDqcyRwLCsnxHeZ2untSi/Eh01VTh22Aep8bKs
R8bvdGs5UFOKi7ycIvkXU/KfhEnPQlgGICNt2DjSs3/4yE1MtLOXjyTLwDpvJ5wx+6j2l61sRfqU
YQS5lEU9nXVd1mHN7voGmrw85M2qnes53dRmUx9/fRtYP90HCGEIcD7kS48pG+S37+9GtTTUDcKh
2we9D+dpJGlmnFWVWcaTmku4AH40kIzER0npuR0s1U577IyuO+ZlfEcqWKFPE0UZ3Qlb22wecO9Y
begMDD2+kq3un3xi8/Fxpn8r2Y2V0b561Dzg9pwm+dJo6bvsXb322ei7IjtPGQ7gAlBuu49LiqCP
jiBaEOpWQIKdRIU5A04Gjpcymtkbxoz9dkUaNfgGdT54F8Q1xurM9EM6d6OdTc2+cKDLPvj0brYn
tp3KRL6pE2dP0H00QmVk/mUO/9DZgrKXz6Klnxqjbzt1DMt1VL02lkc9xqwczUkXgEe3rzPGJ2FA
FI4j8sDoaWMpJfFcWEJltzMbVe/M8QfBG/D0ku3mKev0jSu6igli1Xb3TtaYPFCx58wnFxCQ+6Qt
uFmxkdmYp/BnuJ9iLtTTONT2W29I3Vz0E+OXHY1bToIFVkTJvlqQV3BI9/hyE1Evy77AXpZej6qj
l44yV//RGZyZhvgmXu57vljVpgYi4m4z9gbJvowMpmqeLMeU85wOyBBn5BQwMyCGoRMGw7UcsqCm
kq9jYg4fsttxFZZoS8Zwzve99PVbU8QOPR0gV86TFWOK1UnW7/U0Zy496pq3kOjExcE0wuvEIECb
YhCVlrHrwcqnN0MG4uZcm3RJHiSGomFDN089foF3ins/5AaAzQxtVYHmQQgz7Mu4C9bzq9UbvFbs
Fgf8q/582+S92YQ0QPYvHMnYCGN9wQnX5yKZbih9a917S9fFGTOThXPcd4uE2E6qD5ieamsfWTRQ
HypjsuQFSUDedAokLr0GaBC9EHWHgR7kvtOBZIBGRfV39OEkijxUMY8Yxkaojee+mLz+TDclVibD
rcanMu81VYbmYOq/eIr9uFUCcMi+V67lN2t5iv2DyAnxvDGTdImhawHHi6egu1s6Wl7Yziynihvt
P9Rx19djn7BCvbgelCx/v0SwGdV6ELyeXRr2A/ziLzM5F/om4+Q9kd34/us16ScRl9cDle0HFEfg
W4DB+v3reUbQ0HRekIbzJMEZr5tukjjYd+QgX7MSsgxQq6G40MFQU1o2OlaoAjEd0Nr9V+HGb7ln
VhyQXWc7Lh6IWdjRtEVV0ZhG2wCn3Ib9UH2ZN0NFwS52YcVx6fnX7+FH2X19C7wDIXykF8s3f1hV
OZ9FiaZRdx9PYF9IG1h7j1zU1vUWZq6xAIhmMga81MQSDr9+abHqnn9+suPHWUvjwK/xYIfF9oMa
W9caX6SmW7lKidxgX8wB5PZjRYIsMqUOrisxkCfCbozVtXdjvB7GmC0vk2ql3goFBXzDphGyU88Z
m6CercWRQybZBvBbyxe3cLnX3IXBBElPDjEb8j1Bsvelxswct5Zx1aReADaH+dMQ/vrd/XTvIwLw
2eIaYQmy7B+3LUY1RHFVUygMyS/busx7vsUZPFfLImiKE93I/mKfaq9y3PcfJ6RBIPa40Ngxsmf+
/m6MYQ2CH4rbwzibTL2jmLoZX5dQ6khe8iBwujG98BhHlLTJd64IMzZW9tqGbeudqdJ83ji1ScAE
OkeArkN/41PVF47CgZASGuA8Rg7ZS+h2JfY8g6wo9fQpFm0an7ASMaxP6XYtOBWbR9J8JWdWStRO
OR6OLw2nw924qsesvv3T7x/1f9RX9svCPaCAX+qGSqk4Uf/9Lwv8/n+s5RMsmf/0GvxUUE8dgFo+
uuKtYqH8qMAozaevf/8b6ukfpWQW1WMBhNwV3cIOHjH3j14++Rs7O1ZmjvfuytJaf/JHSb33m88a
yllr3QOuPtN/lpI58jfOJVQt4fNY255gDP4HvXzg1767Zz1kS5sDHn8KuDmEKd0f7lmbR1ZrpUIQ
gV+SF0YW4F5RytzQAsBSh2ZLoiLIF5qksUSGA7owcQbDu2VqEp0SkB27Bldm6Fhxz6xUNQ8JuNWm
1/VJRdq6Kac6uMiNIgaoXA1Xsa9qgkh9Vl8RPOA5jLPgCmDETkpPnJo4cCkHHPrhPKWLT3Yx7ncu
XTwwYAbSm9I29IHlKj8DQFJ7ixDp6+Rl1nYapN+f6oCK+niw5QXS4wNHDVJ9/NsH9iPImhVWfLYs
cfei6LXYrfVpe9E0dwVxAggZlAZ7GHT8jVEm8cGbidcXPVk9tnbUenS0MIRdQmSxFTZF7yUFmHfs
zZzQc13ywSAyQuW0zoEmjuYMLGY8FDF98QR0hi9jQflMZzsfHXnBHRInDafUOG6ggGZnFzsuw7hC
7Qy7G644zA+M7Fuib5VleadxEF7J99YfmtCyY1LyRZ+8mNVsvAtjYTFrAmggZaFJJ6fzeerLlRwC
hPF16SzxDirKOyplw2yv3TZ4jYkVn7t0bh56bcfb2RmK49Dn5CtiER/zCmxGZIPMSfRa4V1Vp6SO
MHVXlX1QHPmPTOGbT2PXLxvdyfiKpnjvok9ky9qW98OxTnqaj1eJ8qIGsrvR4C5PjOGMazs104AU
an2gQCPbzrjYdZjaJXLpYqRu2BYAIxFi+q2W8htrqHsxdHpECKiXu2Vw5J2oBMQPSl9PtbaDg98a
3YEpf39BrHt1LuXu2c2Hgikf6VIPXzDjxqr7JEAEbKPeyil4Ir3dAiXawKDLttKP5La1DesRq2wh
tg4QcnQ1yA+SLrxm8g4zUw/GvEt1PZbNoVe59z56FCYJoAh8dAVQrsl7DkTZ7kflko/A6U4MrWVP
H4/OVdVHcmOaFnZ7DzKaF629TqWkAddfylNStooQMewiksuHchjMJx4D7MRdYoZjYFnGBn0s2RUu
8XjF5HGX1JnzUhc6OXaK/p2QIVh1EQUoaKGJtL8pOSDWzO4y6yUpEooPsmH4guGCSEpsC6o0RsGA
vZmsE49t1YZmlSaHuOgi/kcqDlxeuhMAn1CXPdjnwdzgwxe5vdO15i9nruVATl5AAZ5Gd6WLTJ9F
t5ibXiXTeyUS+QiV7nNugCIrrMK+trrhgpYieogljggbWfwmgI+16wuQYURMhl3dMOGsSj4iNbjW
VduugmJVNkd3ItzDibunYZYkUoIPYi70UzsGBMEizDxE5TROCLV8EgOw3mhw1saQEv1lqo8QYayt
MDpzgwr9Uvu9uRsdL3rmq6ovyTkXd2UyPXlRAHBcwqxwxXo3cmCzbyaHwWta5OHMVm9vpHl+GwEg
2jo5DTwh2EJ93SI56l1QZ2zPKswxT+jB09H2qRkC5e19tFNiXcy+RhIgqELuS1DuTLZqTBAWTXVZ
OiaywIgR7EpoBVQFB0DfbjkZV9cJG7CLJCllFJo5EUcH5Eikl3ewd/NV0tTL15aUBk7v0p1Jz/bJ
ZnKwLxMs5LlOovmDDmxjG/D7DjR1q3NVlOOFyNV65CQpWOSfcsORzTYdM/C3EllrPIPWHIKbtJ4R
M41W588tX/XrmklktslQkO+w6lz5MdwGJGhx4lGWkMKd6IXfEHrlDqXy8ZF4g9OcTDOuDnQS9A2j
+GnH84ZyqNI4Cy8etxNIf2R7ljtaKZqFMJYoyEYZT4VW7sWCSP9ICndfBqPPTLkDsNPVAnouty55
1+xAuGmLmSXutwMyDHzDRF/Gg+lCK2BCJhrlcPQavtgtGMBAg822yexCmUDXniDZhgmh9E3h9QGE
MLCSYIWXq9TNht2QlnCC0ZkCp/pCmeVr0ZcnLxheKEa7xn374BopGKAkzhj3Vi7mOrbVesN5vjmq
vHkjITVfEdeML8kt84e17e5opvhWtQ36jlMXen+zsFIyXrimFsx+MWDx7Ii3lefEr0RoT1HzmKfe
/DltSx8p3p1wF+li05JDVxRO1a+iaF+CYb7Ox+DGVyxQ3dB9VV0LiF3AvGBh3LFajACpvOl6gY2z
ibmsp0L2F8oj/Dk7/p2NgWEPFP29Go3oGSIm/LAcFgbb+oXHNtRbgFvo436gWcxAgTP859loUFt3
zyQhxuxNxYwecv+uABwZ9jq/pE2QInnJAxhtxhjLo5MG5kMzePlbCQUyCws/9jZwTpBDRyBpPWYA
VjtdPM/wqM4d6eaD786Eq5jkkJ3z6hfd1JVDb6ImIuzV7skSjf2Ong2l1q1S+GvKphdq7uXXOiEa
C8bYvEO4xn+AsOPfkDNmguD2Z+Fn83n04uipHiaZXay6/y1Jty/WSDq2i3iIUQt3F3uW/cABxzvA
xKz3ca+AKSD7nwL6XLa+kslrO6cSX1RjG685VWenSkZTtTOBdnlEuLasy3QYZ1IeuDFNAnzQxCTR
u5t8Nudxw9GmuUNF994qUdwOJCSGPduqxQppcquuuMTI08qbq9txmfUTsKXnvuYbNfk9wCZMAszc
J0rVwdLu666JdxaIzk8iMupj3A4Sxg1bTy/MHbPFysEmIqRAqtgCf3Jf4H/xHGzs7iIy2+jKFUVz
nXSERLq4n05Wn7fbxGgXiDw+HiJgDDy9g8n4wp+xcEILZyPPlcH3ruM2okw18Y19QCcG8gOTcNmJ
nR2X0eWSuPYhKQx4kKMApBvmQZnghoiWPfVwBwP26hG+4dXoZ1aYAxqNz4NDRN8YEtMKmXy58Aed
HOpTkoc1+ehoN0ba+ax8Wp0whxhTyJQRdw7+56+V6KajXwXzdR01yWEBWHWeOqt7zAZf8wgBwhMO
NFJsRstsbxlINop5rwtwhS+7PCaZy3gyBVL0mZ7QXAG8ssaN4OB2INIXY8nxjQegnCxcdeQy9hvd
5mnpsva1szlrXuJCpErabrX1kETVRBiz8TCuFkQ0Ydx7n2nbWAqkqNQRBFhSY9PjOjpgs/E/Ocy+
med+q5VrP4xB5MN1JXOY8NgvQ6ma8i2wkTq2ZpG1h1yq4Lr7nXRll/4THhzOq/zUOHOoP1hgOdiR
JPWD4/TdAXe93LdDvtxLskbkDfHUKDw7mV4tCXOX+ey1YhVCJC23jqTgQnHBb6ThPjvsJfcTtBSM
aF4C83TKPnycNNu1M/xEJYC1hdmUH02dNDuuBIwRXFmfqgmO21B+bpkGhXBJ8o1ncm28FGpNwE6s
pA9pHUlb5atXUb3gpemlI5cHjr0qbJQxvGVKXme56m57rEYn9il3ndPSPdpcozZ9iJrq0rm6b83g
o6L/EsH+C/Cfg1Gb3nGsF3Ep2SyN/giXzbslVmztptk6TUsJO6lqEMhaiBFIB6cudnn2THgeWAjz
TYfZMR9NWJPJQSDev08ZI84sH2e2aIHKMkAubn+PhXl1dqT12JwyxuzGXe0p6d0ZefrFYwd7Jwxb
PcL3t/VqH1ndUHN8Z8SwTjyzGDfUvRbbZbLLh6jECovvYtnqVvlnOOCcw5dxuQngQ5ghwGA890BG
3QsfaQ2HZAfzXTJovxtNTSIiAI22Tdwuu481/wjd5kFnzVfm2BjHPsjSo98snBYSQGyMQZ3kZMSF
cestOGVpM1XLtVMM6QdhMNiuKcydFK/RKq8PEDJSeeuIrsPvAlermsBnsBjb7kGzy5lSyn2KHsSm
VxgYG3RbJlizu2RnE5Rjt9Qkx3yMGKpH2ZCGFRdYpqw/PHvt9iJTAsuhH09XpXI285i+uHSCMFyq
JuNUzQU7iNI9dJEGAKxLL+eEBVOymXm4ZsK/h7NOP5V+qcqYwbmnH8p0QSnXS3nE9tPt/ZU5EEsP
jqoazwmp5cMIJu8uacVl4bS3bgsOm4FV+2wyZr1v8xl3qsjo3ppFcuW2NGHhY682XlaUhy7z4hOu
iOiAJXLZAeaNbuBXiKvEmsS+hS5xkIWmjDPz2rus5PZeBMo4zlCAZvN0Ncj0jk4L69JRo3Ea0a+u
ohmBxMSzlu3cBG1kr9KhvF8U2EPUmuOozZF0uiHAr5N/ZcdNS9ql5GuH+NQzVEuTKf1EcJGvbBwH
99Y85s8aQ4PYqWiInd04mv1jBzWD40OJfsUvKL3LmBz7JUUn8R2p9GraTG6FraILlm1isSIYi+Vu
4gT8AKaEl9h2gmvLcLjbwLkOl7JKfcC2jfFCeROB4rLgakWFCZajXs4gqjiwFvYxR7S4bYfO4xiZ
xbfLGAU7VjiA5HJR+6Qzl03rNt6mrNzpvRuAl2Q47eqVId1+bZqyfpZKkm9UE+tQGDNicOp1agWi
y36aiGwf6szNH4Z2NskESgmKA5ll8pb8Ks3wew0emx+tZvO8GD2Q5q5xypXz39K7FaU7z5xrns8Z
1zdp8SZx/nDW95KEBlXnNyUunocuhmHOKbX3X0pujIt+RPPBbtVcgfc0SffN86O/SCgAejLeoYjM
m77q02+Wcv0X15izEym36fG/allSiMxslSSDlazfrh5gX2QfJbawDV6pN1zK48V/aS9bMgYdMqSp
bziabVCFcxxM103mXmepjjZ4bmN2C+kdx87s2pqs+fY/H9A91rSWlv/nuyHb76Ojf2My99387vBR
X7+VH/2Pv+q739z/9+8/pnNyHZp99ze4fpmT3emPbr7/6HWh/hhgrf/kv/vD/522Pc7Nx9//9qXW
lVp/W5zW1XeDuNWs8a/Hd5/y7i2tPn76Nz7eevX3vznmb5QxoXSuYzFgjqu6MH6sPxHiN2sVQQN0
FXLg9HL8c3QnxW/8hBQdtAZ++N3ozvmNyBkFteSuadmx+X1/vPPbf4yR+dD4pPnM/vfv/xxq+n52
73HM4pRBk5lNGBIJ7EeppWRBzoTuRjzyIjgDHnDOjMv+qjz5//kqRCB5i/RH4BH/fqTtpY1fpg2u
VoNWNIPpRq6OE+jivxByvhdB1jezjug9H/UXkwtUt+9fhlMhuX43GVA9ah0Cu6k3URkbRyyE6Zn6
wv6TAf79os6t7C9DwKuW/n+n9v94bYQCIjbE5kxwUd+/dknMtzCLetjWMee3d9hp/oJu1Po4MYFC
lstOYQmcDrjoi2nr+UH8pKzOeq0Y/ERb9vDQuGCVF9MmNjzs72Vn0h1CqCJBkvzT3flvXXNS2zgw
eBHMOD9JGtBTB0zf5rC1Elvdi8XK4pNrzoX9F2Hg1VHz/UcicZUweuaKe7zMD5eDoIE/rrLNFj6x
Yodqi0neCFW245UPQ7+jRUBTw/OSBFQBu//pm/TZugkXCwT/JRG66jp/Mr1opTKrtTN/6/WGu8VM
5l1wpu/2v/4of7rqPuZfGlxXYxVf5OCHV2ntGSuw1eIZ9LKe0DkH90HazRMwkJdfv9L6m777MFdh
zwVDI9BfmTGuf5I/vR85B02JVmRtYdlzrCAZxAFzYKrqT5NxUeSShP+vX/GnLy1LFfeyvTqm4AzI
9fL+6RVTrQHnuBkxKo79R+wz2IXc2vgLk8pPN8nvrwJKAvkSWeP3XsM/vYokmUL/La9im010nwFj
3jPo5Pw7pTZyVPtkg5r9x3PsXy56f/WaP9yYdKI4s7PwmsJv1y0ksH0rb780pes+Kz8nLxx73vnX
n+bPr8mSxHsliA3VD5n0+08TWFWHbQHsKAfR6Dxki7q17GU650bNxoucFIdIijTGaPfr1/35vnFN
x6UvhmMtus2Pa2LMlIbGUxifOIeL+wGK4xvOXzdk+fV0OIDo+YtyvZ++EqyA/MfiHGujR//Yx1XD
Mu+LVsotxavNjRU0bbPVZpkR4fAz4/Trd7f2r33/xcBRiamPFwoc0tdS/mhOAEmPyanNB5RlZuMH
AstZdW4yQy3Pmeooi4h5k9SkQeGrDkIxCQ8FKPCCrLIbHKXVtdbbVEymxFlMAqQ707TgxyQIvNnY
M61uPSYakOvCaWpg+2Iaop/U6mTk7irEjeHAsoYeOnv9ZB+1XgWLoSO1xcRBp92mpBeouel66oYv
6AO3qvO4cNJ49uklb4HDF5t+sU8EzAJrZ1MswXMLYoU4ZkkwqXcnbSeG5v481pcj2ot7xN0R0MHk
RsYXqys5ghL2aV5qYjTyxBhyITEkMaOEkvxrBXCRRttNbNbS2s4Dbb7h0AXDIS26mdrCEod3aBeN
zq8yM6BrhhFQLA6xIbNbaj+JPC6e8IdbSpgTew8rqXkBXmoYe3aistmj3zv+peORRQ6Lbs2FWeQy
bnzTseyjG5v9U2RiimXgEsPnXw/Uc/yF1dGZnF0jYpLBmyjqWz7aZhT52APM95xPypxo02zqmRIi
gS8M9DPsNxQvRgkEjtjCPc0Tis8h4CBjhUBdgd7GgoDNxYJ95SgmosA7BxmFiRdUr7uggchxMGcr
+MxkUOkGhWhAGTLRwT2KEIrJtx5GHhfWndPCxsQgSiPOYWkdsAkcdwgy74wgVyNc1GAR+2QaBuNy
TCbO64ZBVvDRqwH1krKKKdngMUGjWa2UCyTKoq8BoYGilFth9RXw4JZ40gYwD38ddRgWtxpDDzPu
rLKes8zAWxWR87voe647lcmL0fSXEZCyR+ZlNeSXDFw7zvyhffKjTphk3FQabCZCLPm1xIs/7xm4
RNSl8QAMUT8KespU4z50mFCnMCKBUV+wrrPZKBtmcMB0e4G00lXyrYOoVG9aMjKYnxr6D15apZyP
CPrlvCkhr67YjKJMN6I0IQxP2dQ+wb0zHpmtT/netkkdgOleM0M4nC0S2HGGh5wI+pitVmfjG3c+
MSW3Blka2n0UPdEX0tLu4UIiw1M5gelagO+22zSKKS5dJGLHNKjmrtIWORdaDaJ2S2yGpCMZL20f
PGpqnuui6vgluYGEFfcC8r9BlvjdjkkUXqdZvZL5hTszP/ZzaqgzDQgmXJbEGzfjGFlfA0NTRgBF
fZ64vSBmb3gd9UWWAlWKrgUeRr1DLp3MSTfX9MXZnJe5dvl8TBMrcPY9bPFmP9s+yU5k+EXfNGys
8LolkPN35sz35rE0iLPe8xDM0j0yXKKZZtvt9RwF0LOAjpWvOh7NF2Nosxsft41z0OlEZhCXRZ7S
Tl+MEw5AQ/ifhG2bZ7665iuzuTnm6GqIh6qPl+BzLgD679sEuE+ygUnWBZ+ZC5TJrU0gHY1wsKqF
31OaeY9g1ESyTUDTOCWQVnPsni2Sc/2t7emuvwAMqR8GO5bJyaw7wVFbK2zMyPo5D+U9ddgC8UQU
axKwwoR32WBvz/edmHtx28ap19+PXi2cdoOzHjRQubRg85kO5N3XLM+t6dFo06w68t2sCnS13vE/
wD+m0Z7UA/hUoSOiHno2JnCD47jQg1Q1fXVPn5u7OjKdYs9cQk34hWnwYmQKqMvHd7uZLRf8mCn7
/A4lgS5UK2ryezbR5lOyOAoEp9+Q0/Qgz21NTJNn37XM17q0pg9XF/O3il2AfZBdm9w0k582txRQ
te8oWM1nWdvjncibADpk3PqfTK3kk9kpiEyeF68RDNZFwB2ef58VgfG1CerlpR+JHW9njojZriFu
6p0JibcH4mntsPVMNpBhZ0oi2rEdw0Cbqb862g0DdoPY+7YidbtsfGrNhj1o7HraUvUEKbYhD8FH
OAly1Y0fNZf4obpHL49ZsQYKunK8CIuzw/o8uiSJZfk0miPLKqB3KtcVhoJ+69cSwLEsBv0xBgSt
NyLojKe4zcUtHEbDDuE7gjTpO1uAb0PD2Yu2ttWZjOdw9GOY0jSF1HzbI+UXRzC2UXeCFuG+jbkP
aAUnpH7BtA39q3SIUG2bbJ6utdMsd/ht6XHUCQmxMJZuYoRNDPN0R9EhCToLonbN5c7qD3yacJOB
iqZQ3XsGby1z8n5bSIfh6ADC1DwUJhYEkA8ZyhSOh+5xNBX0awsIydt6ab8QC7TZYDGBh8Bg8E7J
/6Vjephlrq9GD3FiAzzDQU6qbEWVWx/fmiCSPGxVc/IyS94/U2zyLkySRxMv39S1go6xjgxhzMj6
djGWttuqXs3+caAJyAyjwGl5gnsNjjG1pMZ7hxeQ1LRRB9Z2SMbE3eWzXX1WAvX4murEnIicwzPk
0ZwHxwhLyquuqlFbFqE9H6ixmdnR0SO0+wFHmxb0CuNpvLEr2Xxx14LSfa4zIwAwGHvfIJR1xjai
y4K5ols5XFHUnJ2EyBAdJnSghofvfBP5Ixpa6wXIJsE8AxKscTo+C8J//b6KAjlsJczNPPQR98hP
K7bMYbZYMtlbQArLDTUVUUZjSp3eTh3ha1A3tfXWx/ANkXxSE8d8ntPzJRbDfyvwbb/UpmLKlY+1
aDaRM9mfltEyZq6sBZNrIcv3ZsAAR3PCP56HE4bvOVTpRLbW7foJoQXD8b4L0u4+zrwl2XJ2afTG
z4N6PFQj+vymaTD8b6UUdJrinyVP2gulN3xD2jMiejnvOmvtf3LY8rynLIr3Pg9nsLIo5Es4+CPk
4K7Kkx6D56TUjgAby6ZFfwWcER8H9753FlOdBkN55Ub7ufNa+AMZ0RwMNh4D4Jd610fgQMMIIAwP
8EZTeuzloj9OqBSP5Kkyk+qLQhNIY2AwbYN0aczrMW4rMN5NzlXNlUruPfalxpZyx2a1oXczmUP6
q3Z2hxFzT3Pd8J75A4UqMXITgBY3I2/vKowg9M67Bh1cyRJQuVeiCxKzyePrzCYHclTERsE5Q6yy
ydg01imFds8essnJG65K1GuROJQeJmVJQckIzus+ouRDnck1MWgNyAo9Nbg9l9CfHGDjhkjsm7ah
aehgjm7sHj2bvOLOzlZCUGr16fMI2PitE2Pm70gf+t7WGVLvW1RmjRv2dpQkm4Fl+tsgq+DBLXRw
NseGNPnUN90T2Kj8SYnYblhNgHNAHi2tgwp6+orqwIsIKteu22wcPXdPDOI1z3hPN+9TjaRVwcb9
1HcN0T+8Hc3RqxVvumtS6W5y6VM96AH0xkTkBP52KR1yc1PuVnfVBEl409pAPAnbWe0zUN0GfOpk
VufacBd6WbUFjYYWXu/JSHD1htCE/Y72ACAbu5UEt6r1HXtTyXgD90gvYOQ6CH8J3zT831uPlkYd
0hLgXYiSAxLQS8u+gscryfXiM/OQai05bwaPo3BIrh6rhFImJZ2+BB9xJttAetAio/wAYtHJD5TH
VVdYkZaXjh1etrMnxF38PAEbOsHAm3H00o4nlNHqOZojgx1RXZbXXM4WmTNDnt4ICmfuXNXPVA5U
HbLJUJQPihLcByHm6hNPoJIOplFFH8ReWwTPdNbUXCKVIRTmncG9NvvXfqSoyoWCEz8FSwubIcaS
FWzYYk9fhqSsrh17Ws8cXNghhGOwVvPCoGEDHE9Ss1dMfFYtqo1PjZ/STwaIldqvxjVshBNvEs+G
oyUiDOpTzO4448MfQMCfJNN+qozYsN4trJAdt8RQZ3vKjqKH2dE8RACHxuE8O6KlBUY33yz+bxIu
NFm8EzkehtBN7O5mzCKOBJMXYPxq+2WkKUoFZHUFwGCvpoQ4LPTCDiSderujoFeZ6Sad3PEVGalZ
wqBq5RXhFptanH6sH1DbDRZnKlQ4ZyDGdWEbUfF3ph+DGvOJpejTQBXQux9UzXQsKOu7qRB+kwuW
yPK1n22cbjTe+A8UKbh+aEy1/qw6V/KX8WgTz54kSmxdR08+N0J+ckRdPgfm6lFUUWaRr1KOcdm0
M2tomY3BfVFyet06bgoJhY0tBiGaPzx2TeRA+cJO4ILD0U1T6tkNiReiK2Lrxe1B3Uo4GBkydVfT
IFdg0d3NHBY/so6TFigJDq67KTaDaZdZK1dzsWpwO/QpQnrNG1XjtuEoGw542GihnZyCU5A3leZm
QfFd4b8JrZu9P625GuklB4jyQ4QcatkY62oWZ0nL4Cv7FkdsLZk1N3UEegv/CrZEktMQYUPBTuAC
TxDaUUY1FsVBIwSDO1xnZokLWo+vA+6UR3ALtFLw7KquNRSO9pqxYMAC05nsPbpGlOyo8CFRbc0R
lXgWYiwyOM09E2Ohuv2cCvLHvLMA6m5SKk3JRjZSHCq1Xz5auIgeTW3SBOkr335I8jj3Qwtpc+Zk
xaaR03kfuKEz6/Qtgb1BcikoFlwuAcczv/RZ0rXkTg/TKICVqOFCf3MnmXDlKHnYI9vln1uZDh+I
T1O1JxPMo4nrYVDF0kOrZvzocFVryrtzciLUnbsZYtZNNduAXNoBmD04Hk2dWcShFU40xYXlfn2n
HyBuBlAxGZ4AyDM1BbwVm1qKzGggKjhf5GvzZPaR0m+9MqzZAoelJRY6xWIndzdez94+FARvLm1F
dk7rgvhMb3rGBv41B87Ed8WbsErjcugm9TrEZrq6s1hOANlk6h5dm1CTT9QEJrSwMnObS1nwQc7w
cPauaqJ3tgeajl7kOc6yhsufI6tjiuzMju9DCKDLv/a83HswZGV80l7RvkVRsfBkBwX+SCEyp5ks
qoGrGl3kPpCfIZsRlDTmXJWQY+1DMIAnYSqdM7WYOZR8Fb2TvDTSbABn/w9zZ7YkKXJu61fZL4CM
Gfw2iCDGnOe6wTKzqpjBcQYHnn5/IW2zo27ZUdvRudk3LVlLVWRGgOO+/rW+Zefo+WS/hkNaUgEI
p3615PX8RI0SOLF1OHJIZXupbFXye5TsOvZSD/VzyRddUwbseQdwKG6HbUWQozGHdDhfOwK3GVyw
M0MJ4uv2Qj73wIq6UgyFec6IUoxLj9oviaRT9De5m6XxukdQ86TcK9eBsdh5NdaMdKVoYRuMLu3j
S5eyAYUjqB7IywF65NC2tGzUWYd3BqwQuamNyUv3I/ybO9cw7A8xXGfttjTYPLIu+ymZgxF5SaKh
XMZ6aQ26exmdb0cqcCgup2wQDUHRlwK5IsnDz4Y5l71lto4dYQZf9QZcmkpS+j5x/+CiybD1OF5x
N4+h1+0QsQhodmKgfrKra3HMl0H4WwWAYMRCPU+vQ0C10MYdJutzZH9qcApaVip+wba0J4rcLcB6
gmEppm6jJAJ2TXwZ+ULLEPn2QZ7pdVf8P66smpDpxLsGrk7OJAdGefRUwM/QOEb2CQafyzSgusVZ
9aI1Dqqds2tbgM+N5U4jV9CLDK8Qpcz3Dk6y8tHiCWzqDXDuIY85EfY3OQ7d+qjhhZACI6xRbq7U
TbEZZLbg3uk6vcYqH/CjuKkXUj4lME6nfH3U87kdRiu/517ZmS4qwruJWEUbRpOxMs/GPISbGbSB
HxGWorMuoKRnTzeX72/8DhQJi1Zih1u71vMLT/DqxQ4O+geABl5xUByhCObUCRX0ypOmxrriz79A
sjnE6qdlYakY1m938L2TbfmAUro+9d89+qzeVGGr75QQCR21bkahkzlr7xfqMb6LwU1zvO7sVpY4
0Pb4UwczjHI26t2HaHwLe6GkOJrmgvCFt1YbYO3mPt1P09Q+MOMwg5tQufJlcOoEIxjT7PsKi887
ukZC74dBKH7Xdz1ghv5aSYSX7vreN+YQYrnTWfg6PUoEaTfldPG9kscEpp4xxuyp1SYKOLeLR7LI
TGU8han75RRm8kR7vMqiOiCUdLOGVMnE5K+XH4GzAKu3SOcjNajJ0YdSlVV+T3ZzlFvY+VB1nKAP
7EM+4APb+NdSgEE7svG2a9IUzLd4fu/t1eaJGEtf/m4o05vIzmC52vBKrfIIIAv5NaCfU/1ilEX7
snTMcgguDPMzmRoXn5sTsGsYPA6hhykAMsVDRJwBz1EhLxQXsZy7ehKsChMTBnQ/SVeA73U2OyDU
z8voglZHNsE6sE0NvOlXvzhIaB/lfOOOKa7rwUrKT3jtNmR8HkLQwLnXTtEs/fDNrAWpXxCegoqo
Np24cFssbAl68j/LGobugbJkIAzKy9I3YSDuRCPdIvSjZy2SW58H7k9mDcraVqwGFLBiqbjWSFfF
Rw6fjw1mX8DCxpWAnbO115L+yWqd3kMsHinuMq9h/20iPW1SfMvQR+YGqo+XdPINbFsLy9m0noom
HJKdP2aaLxP5KhrtvnthxZxu7Snw6E7ioEkgigX6t1P15ZcN9I2NAJzDdL/UHHt2LkVf79S+k6Id
CZbCMNL5eON1lDBS/k5wcweQCenEaL2cv4+hJbQm002So4cEjNpVtwY1uUspscMaTvruOE13LyoD
QwySQEK5bUOyCtNPcS/mwqY3VTT2IXXKScSuNdW3WKrrnmptKwG77ybhS1Bo6OOqd7ow6lGvsP8P
lR3GrZ/0GT211pVfFoxLGHOqSi6Z2Yx15KUwNE5FLdv3BJm1I+xuZ79NQdQvBk6C732mb/fZZebK
l1Z4xo9k8AgQr3wIbSyR/tJdoCsC6E4r8OLQHPathTPBU6LB683EoZJs5WSVL/nUUvhLwTfzon6e
6iCivi94meay463P+jDHlWOV3wybEZEKwg8GxS+Vt17asvSgPHh286NZFoc9Um463dckXbJ+QwfB
a8NKKdL7dvLM6ghaXP9yvHH4aXX0f9PPkqmRdlumMpve0LSFYtW17lyH+hH6RDWGfA8Q4bztOkGx
hI1qcaNYJwzWRZIngYtz+kImuX8zqfDQkct25ejAPRhYPJT7DVERnlTXJei2hh82b4UJ52ubmEt4
V/jSe1xQer5NpDD0JNLAX1nfclKimCQP9yAOBiQOK5C/aV5o6T+ileN25oXhbLzesQ8MtSt5Ak0e
wt4aO+iEUrJLHZBufwmxGqxPo1FfDLCUSVT3FdZnggjlF6b1YuZ5ahvUfQhsmLdgnxHsFTk7bV04
LLMLW8Qp0sMAbYVzGzR7LNDtcGgdPzgZlPP8LDwSu6yjzA5YNaGe72rwi1ZMg4bXRA2SeceWN7Hy
84J+ZlNQHuQf+M65WTixQXRnE89TTBZluANKuPyYYVxw1HPAHJFbGjGCoeJfAwIMa2khwR76nEnb
/WU3Kz3xhezn26pziGOaVLMCu8yvzSEdsY5HJ6P2dJO4aw97cMkmJI+U2wJUYZJjo2ecuWwWDtrF
kSmbd6edYSIUpp0JtUOjLO58FaIQYOBb7R17Bwm8yOa9yY+S6TSiHUE867pOk4jmo2s9NXtG/yx9
lXvbUdCcehz60LsFimHeW9d7my0WL9xtN0gLSbaCI8g8qcYiiUPRu+i5GhgZQd0z7hyjtnEugvml
DbJceKIr1drAdGAYMj1TRhLus4wxJY7lJGF5auDq7SRdUfQFQMFklhW2qtgnBZrGha47xMLB5vV4
U6KLGtsW9W3d1v7UfADkNYyIXBZdoAmHzQf2I0a7Y7vJ7isgjvwCM8C7Eve85Hqg9sndWDwp9EgQ
EqjuNXlOvQvxcnoRtcaAB5dEIoAkFdJOjOmDWtIxlNTLFSmVwZCKfPjk1weF8gMD8xERmnVk6KGR
vCL+lPgtBKUT+4GCZsagrQqOhLw4qU+cTW+slvQfdZtWwOolFwpsa3tyqn3DCERtJ5FM57GU/kiD
gW3coZ1QtJTT+pFGynSSNhJEy3+5q6r7bc5I8Moh4lwdc/LEgAq6XMHTIwgAsVGp5ZnntjZ2QPp4
KY8rq0IsAzO5yyvHvTVbp/2aGAas0YxmE0QANiQnu2QumfmubIUiqyp8Gh555hJSJMykYpFIY2GN
W5JHr0oEmbAuK6+reNE6NOo5HF3NSZgEMJw5iNnKcIo2K2M1TmyDAzALU25mzyaC9vCdm2zHYuks
Gfd3jREcfYerlnetBO26Z7OPSN+ietZn0ExMP4HVYFDH1t+6BJQ4lsVS9+ocUvbwxjtzsBkIENiJ
mtw3+5hpflUcCFiNd5bvXT22/Ordo1lSOgrFw0dXS9NgescSgIq8MgYjaWhXoUUDRAH2f1vxlnbj
nJlDuFtJwcVs92cr8s2qJivRGMMjrqX8R9/mObJshVy7oc1Is5rn7FZHT9RP9SDEDZaXJb1xU1fK
63Y2M+KeqQCgB6vxSzJADTVYGKA5uzveOpZEkwZJKLAQVcJiZLtiYxGVJPOU1WTHgSDWH0YQ9Oa2
HW2DIfo6+R9KEvJgcpCbA9HRlvJTCtoo4uLK1YeYDJMqnJ75rCzN4rdY2vJ9zvHVwbutxm/hjVL9
5BSDGSvOzNxzP1pWq7ojX4CA3EXtgKeTbByYiLe1cumk9avZkpGgSH45oY21405BBqJdJGiqnrMM
joJNMJM3Y2zONHEDJCOcfuNpzljceoXwShYmTZ4ZRWQDZyqtPsmMsX4YRF7TjU01h7vXGXOZDWdN
+kk7kaxeRJLIPaQGZQEoySIPd6bCvLSDFes+NfSoo3itxnicRQDl1jOL6nXNYHhu8cO1/Tlk4O/s
xGp1eUQ7tLM+LbnlwCfIQh77JLGKdeuuBl3thuXL7NQqZpFb8qtphnYLVnerjM4s47IaHeMotSfu
QzZ7NQi0nr5slDGQx7iNvalLIztli/UpBNWXrzKlUvHY+hnecYwFCKfs023J8T0JoYp1BShJM+DZ
uMrU1G5uhEpQXKe1RglTfQMqUwYjGKDM8XmteE1rrLEFODe7Sky+Pmk9zrgs6lLEoHwMApWpS364
K4k3IhNmJNcqQ7StzYxwHY/8o2GeTElQoJqNhyjCB7cQi99QKddel2lCByc+Liq7SDENnGjoSkIy
bxgWbCSdiD8HXlNPBn5kzoSGs0wRzHDpRtXiekc30UOwM4ZuRF9sqHPZWmi9CiHXJL7g9NawbEqg
pAgetG/1Z69RoT4bHq0qkRaDpE5lzAtxshhy36zLAGm4CCorbjpIqJFPEYXY25R42ZTPjSl+4IzS
Zc6RBfL7qOx8jwvR5y+/Nt+8SBzaxSGjD4juUqsTCtGZ+3I+dmXlf5ObFd9WN2iqPvAsUIY2BUbr
33B2IOZF0hLhSUgzAHSExk+XYjlX8nfYAMMpIbPVlP8xAjhO6KW4wmdmArvBDbI7JCZoXegoENst
A70uBblYjc3rwvG1RSRf+wALddPPj4kNce8IkGFw97zNTT/OFfaB3UzqJIuG0WOye4152RcrddjK
r+hb5t5hopjdzSp3xS5zg06+27wUm3vHEJ1BQgzrR4R0gQro5H73H/ib/69YgT+Yl/8tpuB/pYPZ
/idj1b8ACF6afPj187/OeZP+bOs/Gpn5g/8wMlt/w4t8dbDhSr56hq8ss38YmY3wb+z+bCzOrK3C
B6GCX/p/IAS++TfGrBigcWYJ/FlX7lpPYiTDGS34n/DCh67wrzgo7//FyMzx+A9GMM/1QzhreIv5
2/jxuOAfHXYrxaCrBdgoEnawdJQVs0UJY2Shfto00hDGfikrRB7iNe0WQ5L1asEljkNDusfKTIJr
mV8a/k7K1vo9900LHs5Pj0u1BPQZB/kzvh65uzbQqqd1XWfMJ528N43QP/uL7b43uiNqKySjS1JY
SRK13oIpYR7yH75V0EyhJUEpWoqaZBu6DTs/Ar94ADoI6CizvEecva8N90lDOxd3gKba6/S4uGI/
AfZyqncmwHUirekBq8sifLfH0Giw99iT2mFdWMmVJrX4JUmcMelLvbTlUGhw5hWLacE75R2JrNmH
th0pCz4LK2sn4V51VJ4djcCdwkdbUAyzYQo/zyx3dRAQHezr8oSKW/HxjSnNiDWvlqbWoXhJXC/v
eWd26QHxbuESYq4/snat7nR3FXMX9uvToQnpl15tKra2MryaxWq5gJtkXlVEek0BZlc1S/YesmWy
S2wQq1GDK+pStNddj4WsW0VzMvkQxDnMlZGgB/DnsF6nF6QTF28vpzZQ9xlmnuG4FCbWG7cJBBtM
Y6meKJ3272xbzvlubtryxob3eaW58abH0CAMJj+52zAb8HJ5UoLXX7SsKwVGjF++rKH2yakKtMR4
4DVYRF7PAsgQ2LbjojJ1sxnKTN4F6KHj89oidUVM9Jpuh8NE9Ed2POaXaY3Lnlwtpz9vYecfNWSF
9FkVKvzI3DQoI0zEem+u/ZIeGI0xGIcm33GUboeHSUsmTXBu82cxBAqriW0031p6+ueU+d07jCLz
xsWldOi8NDiPRklb8IiAQ7WqoNp0k5k+JeyVNJ5L0dePYp66casXmtWdOuvOSEMFnP0qsJ9kBWws
6WxK0AYKA68Mn7R8bZlE36sWdim+Bt0fwmJC/O7pQCOutk7Jp1fn83fb8TaIRNivezpZzGTDGLPm
HDgLH7GXyFMWMUzlmEHPONOOojz4heG8dtYoPFjXCUjnxONIIovAn+hrrhmcKh18ppmHAcaxkvYh
R7/cK4Am3c7C4XhHAMZeCLibK84mttPtZmQDnu6auuIYODpJ8Rka5Lb3Ge6dWOlZ38BodO7xFzU6
1l4GTkhZOan0nqjNBu7uCDIayRAjZetVN8ZM8jZueGy//AVgF9iFic3hP62zf+3Fx7zKykf+Ajqi
6ZMf/ZMtuLbKwUR8Re9S29Y0D75KD//BFa5mXDKUdAyKq837nwzWPelchSqJsMueaw0OJjaj/78r
/GnhFXLUTi25Qn0tJTUPwdD/J1dgFxXwWFFo9mcrurWmPbcLPquRugDPPXSF+osr/J2q9H/89eEV
b4aDVHigx/CHeP9CXWLsRFyAQz8QVHe+yUZpPq19Hb7lqWtYZ1N1xI8DRjaMF8LmpnHzZGfD07yx
vNTrtqHTF37czWP9RubTDSKMMAvjeGsy60MHQsTaJ6hf88U0OMFsraqU9l/cSn90evMbcPdYAqM+
WQQKJYM/AWY7lLDO7wJw4qt1MYefoShP111vC6Ty33/hf7R4/+NKcPU9x3QBcvNf/nhLGS6SPKdf
a2Mv8jkBEH8mT0dLer1u/5MLOcL30ZgIz//pQmvVwJpvqORwR39b46Z2dPuaC/3+7y/zr58cjTW0
O4Gm5Lv/l4cQ7HEbLhaJbxP3ETpTG1VN+AHM8wAk9y+u9cccwPWzC65Jq7/HrQR7oj898HkARsPM
G2dDizro55gq6M0sV+TxcxbE//73+lMF3d8vxi9FFIo5DP9pXX/xf3r2sbPgq2T3zvyIGa7/SvMJ
7whBZ0EXfgbX/P4prC8OLOe/uLBw/5ge+fulwyt01Hdt0g7en+9G7UoCkpQhbzrbG58Dayr8DSHS
Cjd9OKZ3jRazExHtCH7C1qlO6dCsjw4ASuCOc+duXTBJLSOHJb8rWgwaYFZx30eAhFC2kT2Md6nr
aj8x0qJ/glciCN1RvlDkwN3iwcZ/TjgEfyRrf3V947rd9GHN2dD2uiTfUvo6Mk2qR1zFuePrZeum
Eg9LQW7jUkhGuW14PUl2vp6+Kqkb2ohTW7/4kp55mjosfwcTI3z0xlr3j+kQYDxNO5c4BxZG0zlj
wzS/Binz+6qEEAH8IukYgsI8PpkYGN2NAwrk0RnTX7wfUgpWkPShjM9CMsddOClumZVbT5oKLvuM
Smf7J8Yz3VO3atUeZ+mpeJFG/5NWp+Hea7L2iC7ZHOoARCQeV3ioWbFklNTLyVb7afSdG8fV/cQ7
mFNflAVha27CqTXc7eAH1C7O+Di/imvTwGYdV8nGc4FIeyfXrt8yXezqG3IM02cSju2Z2TK0ua4z
H4TTh/eWstttS7TnQqycCdrEdipKQUYh0Xpme2cLoA3xNA3m+AQeHENTgZxkb2gia+eb3uhTfU79
fjIQ2ZN+Ro+EkQSV287oGarLIFi2wN/1E5RTpvV9HpbUwotTwXp3oDQsibNQOQ9sDMWTbljD91aK
ibjOApRgPOiAGrBp+VZyMZTohqiG4nuRednoE1+mHfcdjkGKAycwuCkt8aaCtIJBsGieNU/NzkBs
mJmosHxcRsgwLbbYLPAuUNKr/YpI+yrtFayWGGlnmvwCYE+7+Cq7Z/MQRB2k0jDGnYfiMGDVuBmH
iUi5YQAYHRwqg2wQ/+3jOCwmeQqMg+O55qO8ExntNoSieXk0IPKX55J752r4KTq088yqS/YqpGxC
8Ty4eXX1qqxnCg38q3FOLwevb7mX6bhtwzhdWlwJ7BBhGw1UgZyALQPC8bpJU5KDbmvadGGmffE9
mY5vUU2WDMZh8USln0DOFZ99i8ZyBi8THMktNCh5oq18DF+0AvolUMHL4DT9FY3JiG3bARn4QaK5
kMPWHXuRbCfe6nuXMxlN1MVQOfXGUgH5fWX647Zlf/kGzvEqSdq9RtZ3hph8lnjKXBLvZM9wMPqm
PXzawBZi1xhphli0up9N4bN9duVv29LuAY69HeckKA6FUuNn2Jl656V5z8MFk56so1sJRVimGzUx
92Q6wLY3XvAJAa1rdI37qUjH7Ccl8+FjklC6gaTUrG/KcSiSDiQeHTpd8SV7CazPQE/eqbfliomL
VTcGvjK8o8SEn8vSWbQPzIQT4EoN99NY8HMY5AEZt3T1KfeVZXxS1u0gGmOD3uEQg1zZ0FOHzmnP
qbHzgQXpCK/BOO3Lteov7rq84X7PPmtVNxeLSMw3Q25GDUw5RLvjKNyBfKwzU+9nwy4Qz2SSvyy5
Sp1N3QM482Dvqq3JIp5T9GHWvzUK77aUDo6wiXO8vzchoHpnk3mFfZcFmMF3lkOhEA4cNawXz81N
RGAjXa5N8TNtj0aukBYZg8wPnDB1d6OuUZfXevRgOWw7E3pCvh1y6W7hg5H9GVmi46RAn8IuZ8/P
/NzN1iUf+mkW8yQ/sNOKaKxdlg68kXS9DBNM8jOVhY17yAw2YxtVF9O+6Sy9txNtdfsgKNqf4CCq
BRnNVqe6U8z4SAysO9gwubuZzN54zNC4GC+LJn9Zk9p7acbZ2y1FI09CWlmK1owU2oXD8hpKx18v
WFZNKEzrPD53iqxDlOMyuIfanO2JhoBuGy3KvUZBxU3sl6t0IPFlofNSheC5mjmV50qlKji0A7G1
I7gbrXYlWSY8X/m6SP3E2a9YTxXFN22MGd9274PB7Wtwgp3uYje3x/zBN6lyMOvRPAGgaq0f0Nqs
ZhvmXufea/aPlw7l/IET2OoerE7byQE7Ie07k53eWm7jPzZytN1o9eVik75KJpx7ObS3ZtctM7xa
X/G93jIfXSgXqpY5jCnjw08za5yCr0MJLn6P/Eodi5rSQ9uTFLphbM4YlGO4Oi620T7VcsI112gK
r86phzaMHbvFxJFqW+xmm9DbCa2uSiM3EGQcrCFlaD0mClMH1i2II9SbUDdRYIKmjMQM1xKldCW4
UKBfPE6Cp+VATNn2D7wb1MFDeKlvFXL3Pge2/VanNiadAtFBQ1OehgNe8voNi+X6vrIABHFKi0vc
GyEWfFbb6dhVvsVTci3Y2EBptvapqcZ73PlTcAFCwgDEJU1DIz3k646EmHAe3WFt+GRnvZdQrj7T
IVfI6UuSPzngnzkSJEDfCpvuT6x/zCzZVeyD+hpWgBzJdoTJNyASL/NYwQIMkftsXTG7VWvgkOiZ
LCrFhK9JRltt0jy6rRvIHYko86nOPIMCVsH3jjVGieDWw2L8CDSKtQcyiPuyZtkjy7RV4B2bxu7Q
JfNYvJdlKvRtbcAlIyzQ3XbSIKCXp72JTISiPuIr5RQVk+pFJBgaDPEceBl1FJ0Z+sgyhRElSzGf
JrOsonZla4Vrne5CY64qnjsM8mg6Pa2VeKdyaH5WSZQPilEzfBkGBrVao/MiVEnz4AI7KS9MUaEl
5aFjlFtLFRYacZcKTDTIuQuSjeX1sEoSmFagVSrL1cWrHqyc15iqRHjrW2tRn9WMPzYKyf8R88KU
iIfP5K+g1817X4WJDhGmQ7ufoA+UrLWqpFSBrIR3TBk7Nae+LGl36/TA5Lbuy/TRAiFPXBQxiHQS
vL5tbTRpDEN1ZQcloXbA6ZieTM+LrDyn9SYl3gHMON3q1Dl0ppfdZu5a7hMNg5ghQhclFhaWlKef
AfkIzbOCf3TANOLsqtBTK0gAP7yU1A30v+n8w9U8QerTTPX3fUXkgXdtWcDbTEhlPUy17spdMoH1
POCEHW4z0ZgfdLPIkoVklDtjnZZzDYERj+EAtCVCYZ2XWPs0Vb5r9JOMTqPa7jd9u1gXe8ACD6XE
nS4mCUL7RlDJisV6FNVXwcuVjcEVg9fQYoAtp9T+eZ60f18ka30/L0EbkuaZUtzcZiO3dr+Kglea
H3wkKfyczJHrDreAZjNhmB/G7IYhlYuif5gdu8HcQQ8oDncrRHQIi3ZHW13NyKvIQjsOE6rZsiVb
5yNM+3qMMQvOzYk5VfJV25i5rdpujA/OUuPKnEAuxlPQZGGA5kTTFFONbPkciqRcftpBk3Rflmot
onVBbYxMZnNVP2GBZQkZOolTCQ89ey1k3C35ZIsuxlyKne20C6OhiUHEbPfO87jUnBNwoC0nSu+S
o2Hlbb2hn9kIL7wxpoiQbkrkxe26342LUzdE2dzMRXlcyvI8Muyi5cpxd6Crsn67rMo4AoYpMY5n
6aEQRXI352b1LPt4YCvfowyRfcEnjq/OGeq71RtQqq1SEM1lH7muW2dNE44b5Ro8MLHsnI1eezz2
XdHsOGV4t6O5cIZy6/F3lXvVC49cuA9kGZ57Ie3YCHvjt0XMlrvcbJejNkWiT3Dmu2vthXTYNS5N
+u0Thtl36ypxzDqlM2OpDRM7aunvg3PuKDO21nyZAQ0V3vQqqY/mFCYwnJbzQF+ZZ/SMR9debekW
LS89/Z7hLqDEw4qGrrX3iZqT9Ziv65IeKyNz88jqa3Nf66bDwVJRO3U0fA22VxVd2lzCijolDDRK
vueKoStZTMblBHEojb2QstHnNrOd5ciymB05VIGPBLBr4n3ARPXN26BoonKtyRpSFWWf0u567sLE
xlWbIYv9agoORTqA1jIlNnVaDTP9SJYF1z9WOdoUiqr76gLqkOCMeFheS4FTWmD+trsyaS+jket3
cxom5sDNrEcbvpQ/sGymwxxA5AK6dmlR0YPTkMiifh6aEHkStNcY7MiUlO/YBlUZsReZHuepch6M
Oel/hD2QvB1TuRU6njmcJ69yP+cavHeUurXZ3KxamzDs8kFl9KSYts9r0s2xQo7GcjamlOrHzjXn
2zIYmkPvTkpfzyYw9EDgeptcTuob89F4R6da0x9RHcsvBvfEOKbk6jkUMl4X3IH44LL1w7PYn+Oe
VIQBnBw/CB1iBWF6y4b2xWu3iiY0+mqDmxxX4sD7Z4A3Bdvd8JXa+sTUeQX0gbw4hdb+sRBXclXv
sWcQDPMXUPsx/oEpzstpiCmrqB6lNac70+wCYJf0yVKebYaYsbP0R4G69ixp7OHhSsDxdTiwH1rV
m68KAvtXs5rlHd4xY1fNfo9hCtzeh61kgEBndeeQJurbDJNDtcX9e03hZHp6E77Mf1dtxXDUnsW8
F2623PrTwrl88BVzc+I9JKP9fLhbWtcGoudb/UvresuJiXO+Xa3Qpv0i9ygLqFzXj2rtf5PyMW5K
tHXsUanZPLAlbT/GyaKBIueX39QrtuDIdZJ0ZJlIJU79weOkyVAIU5pH+Zc/zf2lzMvqwh1tXRuA
i5gfvXtw7NZ61m71lDRsEzzUjU3hUNvNvVFZ/XY2u/U3Cw1UAKGJIyd+po9MvempKdemeevVCOGQ
v829LSmwxKyhMOlwknW+QzMod1p17ZHiAgCGRGw1KEXFWSQJ6B272mwO7SzRqIy5Zyzv9AavjAoT
NPWGbibBSdMZte1YD16pHhOxzUny3afTtj3avYHlAZNgc8ptGW7xfWBCnlK/fDDycP4wVFo/+p2V
Rh7FbueKYc1FqwT7umMF1m0b+vVhWpzyUSWM3U0GSlFDf9Hd0Ofi4JcCW0HI4X3Tc96rt/7g6x/j
SB4GU1DvHwrIYMg6VueNMZasMthJk4ikwwvF2Gjq/TiJdE3yQvdquF+xPW197HBM/+Bn+Z0NP5dK
k0PKkOCoZtxcGMKdYdvoqT/Vizs/w90rHjLLYsJCkBIYRJ7XeAFqz1i3Ezr801hpf08IkMrv2Z9q
ir8xjR5aO0GxIAQQdcnY+5t2tHQMCp0XT7C0FHDyr6dyW2ewuF1lklrXiyg4psMOAY9Hv+YDIXCQ
q0mnLoSchm0oGR8Szc73nmZd86xFOhtGDvyhXtT1a7UUdrkvWT+WjeVVaezIRWw1H0QIMcyeLo0l
sGtNg/J+UQnaQiSVzQ+CAdg8w+Ix6S1nupHr6G2vm+cXqliCJ5ph65FtazCW32so5NuiDHeKaT82
cZ55M4/PLCfsw9bcSmb9YcU/19q4s1bfZ+h31QbZB8yhuSeyFBCkLwZzuTRUK3+2uUtltEIX3SrM
oF4M4EJhmFIVDIilNAWVGh31cplKSrLuV8MqUervKfHBKbv+vQvOqIt6yUkKi4KeLuPEoxMY2Com
nqn7vvHCX/6CMrXUNtGWwc7Wd9Ek7nvSL/oREYyzpCDufA55uizkyn6kbhDrIoGv0WYYR4wclzCl
eU+JWAuY7HmwE1aT5LFkLk1jecVNsCOujRU0DLLOI5dgBRcPC0YVhY5KH3y1AEaVTMfZ/XLnkenY
zNNTQphDvhoXBnlFvTctaR77lsF7XJYc1PqLWcl8J2rj57CMCcZazuO/qDg1rJ1ByU3UWDqLPWyR
Z63oJsXvHZrZQYN4+AzcmoRm0LrbbmxzGoYHi0vr3iEVYpiTeqDN0bqbwYJAP6Y/BvSq3po1OWky
PkNyC11PYMLvXNuMTBhaHo0b/XMrx88gVBNuent5dIljXFbAOqyy2IrVydtnDyW3H11MQ0VqzGU/
vg8UyO01bwDsmEM9s9pi775Bk1/YHrYcmsj7ZkdoNqTV6QXzXzkbYgQKG6KVgLOnQwoK7ie9ryEu
XhHW20lya2wsMJfbEHUKSz6+QOSTkggJ++CvqvX5HpTP0XFXDg5upyxscbkTQVitmyZsG3FQdNxC
4JQzhke2nd1NpkNWX7ZsAPaLdWleBHhx2Esgm+7mbBLtRo0OCweMEIKIFLVOwa3jVFRJTwN1pW3P
2QLTgae/7JEqYxqmgvFoZ1UvKJkvhk/y2j51bFP5aTguJdVEKKxTQrGxGXN4WPQ+78Qdj+UDaX8f
exRmOQ8eRHIUanRxl/Z51dDvwSEhxv/r3MiSmOwmxcmM9TZVEHsnN1J9zxC8EnXypjjyUK89hpqw
FV/Zq48IGzApKnqHjneGxclUuEe/5uePTY1tcQvulW2TM9kU7eZZoslE0yFiHBzIXTeUkoQ/ETR/
tXb9kGQl7Px+Du27xSMEHq+M4qtdCqv+iSjYuM8xL+HHLxdYAX3CxjM0QHA0QcvEmUymqC9LAWCA
RyFLV3x0/03aee24rS3r+oUOgcFM3orKrc7RviFst82cM59+f/QG9mpRggSvc7Gw5gQmujQ4Uo2q
P0CCWHqwu354OQBWrKab/k0DglcsXAtreFlNEc2AXyajEAV7GjcH0HGtY4GaTFZaYjQTdrzBKjv2
kHkAao9wBczvhP4k0ret+4L9QVkvzQBWxJoGszuAwRQu8uQ2GqIVbOhqE6XQ16SgVtSFnXiDvcWB
d+zvfBkjw4VX6n1BR2EIfskUx1snkpLgEGrQP5cQPAdzqw5DKG3AqSCHAOQYUhmZk7G0vbjZoEw9
Ro/IhlkvuZGIFhZD1B0as+F3mLknop3dRYB/S/Ts8EJMfAjRD0gE4uFGzb6h9M8nQwO1KrofiV91
CmzlovjRUqYbP/EXytCHJu/dYQmu9NsUwAAMm1xRHmXo0gjMRKn8Ik3Z7tbTVLna2hmqw3WdpiuY
YMk91LjquZEjnbp5IeTfY6DiSZ/iBgF5MUWSGaEjePcCWOABJ1DMHtTSoAKNfTO5SXCrtbU7bmLJ
Kx8hxDfo7OohzygERO9rVwQPpHXdXapWkA1NuUcsBo4g/5XRu5/p0GBWK4V6pDr0aj2YC2mITIHI
kk67UWH1oWFbuW+paoll4oKvOwCbAfcK20gZnxoQorUTsIjfkhHYIJw4XyI1kL3krWyGaMD6r4mR
J4ZyzgLyqJ8uGskL36AyVbw1qObDqYvd5WjgqO7VyGThnwdVNo0tOkBZ/4NgyEoD+ikACUrlawz6
nM4aN9ZvLQnDB/i11nKyIqg3iMFZYEsNqGCJVfkJsoNj/oyHMM688WQTfgj0xsZzk5crIPkGjVMf
1dZugxLGACIZViV82zG32oVX2/G2TyOwL1lv+rs0iVCJKJGf2sAvLb4l+qDfuo2EdD6Q02ehorlf
hHEbL9zfdp5Ljwlmd+vQ/gxMrM51ODo0Oqkc9CSgiJynIoMyEcnidyV3duG0PahjDHbdUL2JkI95
R9s4L1dBE/M0EyXrmZ6y/UpV8L714xeswiMYUoaPADk+2DmzmIEgqfuGh0Ye3iT+UG+rzDCBqeAw
cTOkFEIOwtVsb63ZQ1HuEYGp810T4ukLmznp7rS6SNtVCvIWTrUbtcqiVEbJuxGAlLJVko7wOlyX
Ah8zDhmXbnoU34sUXEqe0hhagmnxXX6k71GgH+hagSgp862gZ/hUTJeuV1usPMPOo9Kx2N3fafTJ
IQKtSjkR7uH/BCXq27zwR+UFE+z0HpY0mWBE3ZFPxett3VMbjTYAOLkXUuhD0G0D5If3styaH3Kk
BDcI2VfDPYTpBimAXi2A1PvyHs2BLlgmXQb1PqIf8RP7Qvy1yxKo9Xue07NYIL3lB5syV7lsy8DM
Vq3kdrTqqNo85l073vg2xtKPKe05RmYhIvYg17r1iMdmne7jELLmMklN6XWscnEvPG8sFiKhbKRj
zC2QExkFjzrFUEh0bKO/TfLRfFfRiYaSKNUGeuxpbBxYS+6aPEqs7QFI576vZe0nGSdfCLfRvNzS
63qF6YYCAD4dkPWrpDLHjZJYVr0MPS9UXgpSMXRlVFlGiROAGvEw7nZoHHnIwQnDGhaGJXFcx0Yr
vU3COKimcKXCMImHn0ycfIuSUBh9jxg2Qn2BIj3TFI1prrSRD1NCMtXnrrZQeEQ5vVpGEL5jPL/L
Lpx6T+2uxs802o5enpcbr9LHlxDudAwEvu9f60ENlkiSqYeBcvUjXfTwO6bS5RbqTVLuTEik0dYv
U1Bgva6swA5So8QGEl9CLa7C51Qe4HN3OWhcaK+d/YwsllbfxrXUxU915pqeA+dm5G3cAr5fA2GA
1hDDMaWQmHqxIBsxjT8SoJd4h+c1PPYk4Xx0VDuudjB/quxnThNneMXdT/afKjeJILPY8AkddAwo
6SNi0b22LYyrpdsH6WvV9TY5MrydSf5HlSTktCmbr8fWlvzH2p3kzIIgqr6pnpfs4Mn7Ww3yHnIo
YTy+BZWqgXvso2dfz6krgXZ2JebOADBMnUMUi7AI+hK6YJeLQ92B/b6LEJoST74/sMJD1haOClzZ
uyQZMLoN6TLzJvX5+ijYKc0PEJz1nRx1OAWokOAfA5i7aHAVdfKA4GL1rPLs1xYG5JBg79YGdgee
3DeHTlFSVKEy75tBIlQt2t6l1ghXS+WBUw0/CsSkTafxqqB1vJLLxYHDUvc30ugFjSNrXl9BrGmC
B9WLVYyE4BRm7/DdursYQgWvcS+K31MBAmEh5Kp+qXUDoRbDVGkDG7lEsT/I9tZYlD7WlJKSLGwV
p73FMPKGcJIigjZNIpwcKOjFj/x2SV5qmlxrv6KhKW/aVC8fZIPERNEKIPPF4N9mOnxdlZb7EhJ0
uzcom2BOpdM5MCbU+gBXEWYn8s6QDACyw/cw+ydg4HQ+TVEqj2HaKJ+ayG1/6QdqC3AfUOe3gByQ
2ucALgImWW1uK/bLrtTD5kDPzfwu5411o1qaTlm9xOUBsQo32nToHiQ8BANI7FooHttMaTdKYOBj
lASD9oqYIyds23AgmXWBbVDDm5iuZVLJW6XReGQFqV1j3oyYygphoPEPV5YMcDUvrSWiY/GPqinL
W6CF/kPWR6AKWVYpXDfqf9kylUBCLlIAs81ToRTKQwW1bB0kbX8nbKF8yGUtH2Al66si508VdO9d
eDCVnqyQsEiXsYJZPLpYA6tEg5HddgKPI7WVQmtP66d/p1KUrsmcUeHB9xm+vep7t6aem2+imWRm
SqW5y7vG3gbg6YclFswV7xXZo4BPYywlJ6Xx/8lecldtXtkPYdlQqYpdfpBnqGsvkcW9GjRAKBFA
s5YJx8l7I0juBUtzBabR6qH8+UryB7PUmJnowDruPUup/KUbcx5vSdJBwPodukBx5ybPoVx139U0
8PBMMbqKrN6zS/XBx3S22oLjS/doMRnb3ibPRb2rz1jRQkqeBvANtDPDIvwtFHf8plQ6nRFBp63E
DpljpBhFLW59OoB8Cy3J3V2nNiBukcRSf6tsQ9wa0UFaqnWIHF8qRfGT51lUHQCyyE8dNUwyKapu
k8tpm659ibanncBUdbxAtV4TTLb0ldE2ZrGqwgCQW5skzTKBj5LuXNuT/GXSmLm0JqNAoCWmR7hN
Y2+MX4ZgRBlESrqDQl4HKTbilFtnXGk34P4aeROPSfqgWyQ5gyurUB5TGfkrptYlb5kmbu1WJNX3
1Dkt73s7EfQl3plTc4suwtJLWu+2CSrA0uqQ1u2bkZFmoX5YoSJRSHq/a5RRo+psUUhjixc8IlG5
X5ock3D3KywWfVq6GLi3K2PIN5wX+Dn1ZhSglV0jLtektOWZihsI2+Mr3XavukMQwA2pH6relv6n
95JLAfuqa8I7TzYoUgPU80CUkKeHazOVeMLyqGdfjHywxpHInpf9KME7G3q//FW26D2gnFi333Wo
nYhKFn7yAB3V7pcR/S1MlHCBXFl0JdIneNk0L4c0ucED2bzjCWPcN3VfPuLtBk9eESkdixYOsu3C
QnWtOmqdscntKaePtXWYVZq58hU92Tbo+RjIJwjxROOMwm/B30JtU9fc3cBl0+5rw2juu6IF34j4
GkpspT7pRyKPA5YGO4oIuRatyR7UUFNu+1Ty1RuwdVm/U42AEpeFyvWDVKcRzZ2WrUKnP+CtUZT3
Xqnp7I0u3YTkNzey648/3DLqnkuIS3TgEYc8oAE5VqscqifCiyYJ1jq3AXkiwh+3OyrXyptB5v0O
5BwNBldXaTtoqL02mYv8K9vOzR76vI9Wmh61FinaoO27KCjtd+RgywOMT0jIPtOirkstKRKnrCXE
mswmpOsl4ug+hEbvrkkTZDSmurQy6JlaSEjRhfCHZ5AEcflB2gOnXUoKf4v2bvSnEsKSNvDlWv+B
p7yFYi35zFKtYiNxRKvZ5qLUMitZTW1cJJ4Nq6dKDwzniWMgArkkMu4P9Gg35Vgrr6YMQ8qlsLXi
i4tvQPsgFGIlUffKkpcMCT83d8cjdtQpR9AzjTmWkzZ06Q9V9HTtjHYNmkySQWmdBCCi0HcIA0U7
wBYoQshGXv6qQrt601RhLiNT8T/RYbXLban1OZzXBpsHXosylSl+ce/jWVb17xisBRB+bKMUK05c
GyAWlyHCAVZpfXrDqES7FP8V/RZ0YpmuSOD7yNHzTL4d4IgBF7C64aNOtfBn0KfqjwKRNWTxotT6
7oNsQoiqgEBKN9+zPn3aFzZHPP0XSqidWTgSmGqOLtQ6d5UfJvdhjYLMSgaXgeuJOeTjFvaE/UgJ
ExiI4lnBc5uUIr+LXCRh2YbosEDM7/L2PoGyu/fltv8luFd/o+Too8oVKZw7GY59rPPQ6j+UXNae
h0KS0Vot8ajaTumZSbeQ0hKG64AUIBymcngAi4Y6gZtYMpJril1/lLwmb8Lej2DRVZOYd8NBjahN
SzMZooUyndQenpXQ5D0bLRat8CIHrrMercbRpfYdoS/1pja99hOKaTvAoUYnzfG5Wus9SjX4XtE7
7x/rSGqyzf+r+zFt0rLlCA8iNUNKVWv/WE2lwsCjAv0UNam1kZHfPAy91/1QwrqgBivEt8vo0FP4
MP62JrgP2SCLEpO5wldUatbJbeU3AwKT1dMQKLcJG9c2xyvS0GeAtvQihUUjFIMnTZt5Dog8dKWh
DunGY1wmpKfAhnOZ3dHLzbUreuJnsK42miU2GHsdcUJrNiDwWTlmb1R0R58Xm3Bfosx9/OdvZpsC
IXtTZTxiTm7S1Vzqm4gQav6Ymy8pBjP2FbD1KQraEpOGNvgyHU6WMkMmwx8GC+MXGk3pblmg/xlE
GwFMFrnqK/Bgiwk+wtoblsDvgtvcNi1Zn4hkXxdAWmC1jCkSWBIkBEPKel0APd3Cr/FXYu0DjE0u
fzx5mut5QGhN2N1aoMiNiZ72NWAGP7UEZ6stqnh0WoqHQt6n5SaAxBzcet6qpd1rXAFfn67yCfYM
hk3RkV4Xc+y64tHUtMHGYUX2BJF426b1GoPmyyM7XXm2gLSiy6CsTUObL4vcitEYN0ihZfu+b95q
64o6vzxN+tGXY4JYcTALQCIbbNnjL1dRPzX7EqkhrWqcQhYo2byHKCiWgw+rHN0aKUfLuf2hVG8V
D2Nqi7sgNK8YSZysF1gGUDI4LBTDkhE5Ov4RcpYA67aRZB1U/T7zJz35+mkIjcrpJPlBKVDyrZO7
y1/2LzZ+NnImT0AvEzoGD8bMJMCIbbCXvkyRPMRCrXjPO7KBSuseKyk7DKmyajrjjobcJImDqyUs
nofeUp1KxbusGLeV592igPR05VedmQ9+lapzGPAx4A8cf4qymrTJofGg5fUzy7UbQQ6mhxq2E9mt
ZTQIT6INmDavthLfo4JGj0D9qWjyFRLD2QnBlwZHAc5XxZpNiImy0uD1YGaLBMiljlco6lBdgQeU
JW8jSjCgf35dHvnJcT6tgS8hp5/0hcqABCoN/JSQpbvOdSoeUOg7mm1N2WEYfGXvnmyrWbDZ3KNk
BcK5I1gLOoYLm0amyXPi8ohODgiCsLNMHXkHVWEyj0cEIHIImxTPRcSPUAXDiTUCZEsueDnMybFu
Qq01YddyQGCJY8x2sGdKdS3VqkvWbj0MqfhjWDq1kaR6RScke7sc7HRMtia4dDnZDc3gOjweU56o
GObpJsKwgdjIJEue2r6xiq9cuKfrjzB4HwllEjaRzWnMXxZDVntKW4+2uzDltxqlNHrlOGkWoJOb
DzPXncuDOl16JBIyJBp4O9y/80O2w2CytguPchpRF1rQIHnSrqI+eYwwemvT8Uq8MzPG5aixJGTB
/893V4AIURLJioun2U8Mje/ivn7C7G6hpd7N5ZGdRIKnw5pgUDYf0TZmmwqBA6DQoYGcWGU+8l/i
Bdqi11EgFrz08ZC8HG3aNUcnKlewgowZCQZccChqx7Mmyr5Ecmt64DROpT3L+p8OHkgq6P6Zq6T9
wFt9dTniyXKcImomS8SGea7Pt1iDOlDkCSJiror4FDRp/beLrN8/RyG9hICuspXhqs3GRZlpUNC8
o8nc3/X5N710eZNfuQLPzBQxLOYKOWLytNm5TyMrt6AKk5RJB4tHvFbuzfgdo9fLQ5GV0zliIHSI
gPcgWqnPsua2VgcLzXbyzEqSD3CR62VhFv0u7tUQqSj9D2pO6CJ71JryNt1iqEBvhu7NCmmT/srq
PNl3Fqm0Qa0Uh2e2gzGd0l92eVcVsd2bso6Xo9YBHKDfbiWa+qLiN7/j8UshQmvSKxnP6YdWNYEm
gW4iE2ChWnAcVGuo5tDpoOle24uo/KWIce1GB9d4ufylTwenaqrBkoEQCJJwzqH0Br0YyxogHyYJ
ixYd4zrQ0awMkPZ3cvvP5WDnBsXa1IShmRpxZ4NKVETuZJtiQBTnD3A3d1Aewf11h1aRtpdDnRzN
PII4SRTBwAzItNO4v0xahIJwO3qpuUjiaIkwcVVgDlxRKFeqVVr/oil4Od7pFld1biyo0wZtJNbL
cTy0SNVcDTHmHlutvBFuEi/pGmb7HmeWK6fJ6flFKBvFUIRMDZ1k5DjUJIqq4SsBU6i1op1M/W8R
tBi+9oOR4SsiAgMDvaG9oTP+ZtIYv3LMTMv9+PhUdVbKdAqYinayYvp2QMXVbVCCa9F6l6CqFVc8
qk7fSWSWX0PMPmYuWw3C8yDUk0CezJalYakPWbMrAX05xUDvVZXTzwiXEgfbjnu1EcW/3n3TL8DN
iSeuwuU3t21LYtf1tZZfgJwqWp3YoWZGxu0+fMT4wlxeOmd2BQQ5XcWWkZNbmVNUQQkPlPLI8uIa
YUppL+zbJOGWrf4/40xn7pctgf0JPEWZOHS9lp18i14jupqWU8RXLolzK8SWFV3FZYxjU8yu88LF
A7mR6cQWmfxY5N6v0JSujOXMdoNsxzUn8xqUOR+Px9L5ETi3mFcRljT5olJbR1d6vP304spqP+Uu
W0zMl0iztdhDa7V8fJoXDarrbvAwsvD837WEobiO+0RJnaL5UYE9xV778rr46zk322mE1rkAKE7x
D7NBoto+1MBqeG/KL4F3T/tPE9uieuiUjaC5pgWHrN2LfpPDUyuf/PJAs7+x1xg1jtmPK7/l/Af/
z2+ZfQYtrAPkWPgM/JYh23j1XSa+u+gUqPoBEqKhb4Ieefgb7JNpkq6MaD0MV67EM8uKjMBQQJkZ
LK75lSi3hpoZJZ8jL9GsVZucCwsMxeWBntmMhqxxYyAWRLVh/sZvAInCh6aGC//lj5Lpa/C7vyHO
rQpsE/451CQ5pHLMKOS8mnK8hguvK7Q8UjHGMcv3Nhge80q/Ae/1C7eNa76gp9NHZmiQyGCESelp
XuvE2qIo0PVgFavSpiisX2qkwDS2v/3rkAjDQ0gR1CFlYGXHQxqQfc4HHD8XZt0efJTJgKWvgmxY
8fq8Uhj5e4Mf747paJls6mlTm//L/P9ynNkasp9561NnCDvTesyp+u88RZW6d4Qyi3A9qQyWK6rj
1rum1n1Iw2/ktpKCqBscqnDYWUmd8RZDzDZv3TLvfqO+ZI8HqAfg4U2ac8kyS3SS3HqkobCmmxb/
GTDQof84BvqbAlHyQZSxvWfJ9PgKtV37kvslNJZeNVJKVXkab7AJ7wGm+EH5ahqj94Kac/iNZka9
C9O++e2aYb2Ds9CHVw7I0/znb2ETSRdSO27p2X7V83hQMb6wEEP5GdihE1qfBXYKY3EXhjtTuXLi
n2aR00vRoryomKzlvxf6l7kggVXBTCAQLlkj0kHuI727hdy0txo3mTq6/3w7a0hXKBQcLYzNkBk5
XmbCgA4sV7bFe1FGnHalq93aHOHtp1cCnR45/HXVprdumhDGxGw9K3rZVnoY2Ys0+6ZqN5hHXt4v
5/4+r17KaGwAsrlZQpzbcA29DBLTMGY/a3rcY2e+XQ5xeqBpqLH8J8TsW0mh1EJwIISAY0NvcsFu
ccxmWYOcvxzpzGCAUFGHU6cLWVVm1xUGUxRpq8zijKno26KSol4LcWYwRyFmq7oe266DsmXBtESr
PonQCg8z0W1HiPqrKhP9y+Uh/W0BzA4Zqjsy+TYLwKQfcbzSMsRno8ZK7QUAtYWh5vs8ijAXxLkB
BQYQ7zcgWF6QM3jSEEu2fFggWXqTQYI24RfISvh4+fec7jOD1g6UbYy8qQHpsyKaXY5hHEwClHKq
PWmaBx+0hPldbcPR/7BG+cqj5nRGGTd0CtoHJjbGJ49DlHIlpUFXuTAC9xBWJtaJ9XjlID+9miZp
GJ6eVBOmOvfspUY/wkXondas1v4IMgHU3FxLanZlJk+/HFEMkPiUYiyuptlOi3KYwn3ge05eyb/q
PN24MGx7yYQJVHYptDxrc3mqzg1L5SqkVCLElE4crxwMQodWQq7LMbOXNIc/G5hoyF07oE43BJbS
poYYFTBeVTvp7lg4u5SeTf/DbEMnaNJgk8o5Ygxe9GTqnXwlBTt9ek7hLA4qA+GXk1d17EpmjVcx
AjgW0mruB6DLFUKd27FBP5dj0tBjeWH4+vLytzydvOOws10I7gptDaAXTtj0e6Boayh6ewu5h76v
1xwIVwo+p1PHiY+5tcoTl+e8MguHaEEKSREnMpCu+6oQENiG7iZXpCvl4zNxuCrJ/9Anog+tzpaI
htIcFhI0r0J0l/VJXk8covjj8rebfuzxCTbdx/8JMrvCIIMNQ0zyitFnFzkYA+2aKnZQ4XFGUsHY
/YOo9fPlkGfeTPjpTmcGK1OTTzL1NshRJW8wUdKV4NHvlLUGUaovxS9Z9h57PJKTVLwDxqWAh8mq
Fl25tU+Wi82TXaAMyn7AFV2dVvGXbKSBVB63E8W3E22xqDvzl52a+o9CbVDvphu1jIt0eL085pO5
nGICIuCZNt231ux86TuIHqh5Bw5uJcXK0FEF4lwOVl7HtrgcSpkKPEdTSixSOqJZBueyOv2WL+Pz
Q0sHuiAHzuCt0ctA1hsw9fiG7fS2it6auAf2fIDldePH06d2ErBt/cZIwjX61DupuSvd36a507sr
14Vycl9MPwz5U3ouAtP2+SE7lkOHJLkROGMKN5UCWEhGZqcV2F7QZsltNGS4ooAzBe4eSEaDU0Cm
6A9+rEgrEZSNu00CtLv3JYcQMuFo8CyBJiqPHTjIdlm2Qw4LXMJn3kK6THPkCJCzA++ffL1ICvWj
MQMQe7Qhw+bKCXRyztpC5TzguSboYZ10GjErwR9OlKGTU6458IAalznizA5OKmIrBzgOXp7js/Eo
sbFxqfLRFjme4qgcW7nCVsex/Xiv1N+8QEHZYS20K4n7mWVLS53OBCkuG2b+3A1iSA2oEzGuobhj
Z/5C/wXjbevK7XtuOFMRndsQK3YgN8fDYb5Hn9sodOLwu6x/tu3aUD9z/8pRdz6KLrMGeVZb865f
EAjZbwIldDyxq8fPESUEr38I2s/Lc3Pum2m8COj8kbNweB8PJoxrrkHXDhzc3poN5jUJoj8arlw2
Ls9XkiNlmujZXv+bu3MT8dw52evYKhSIxUc4EfudeEM5wkZF2A/lx34QwDQHUKLoBeL2+rNKO3Od
AhN8jSGUHRKQvOYDFOo8QcOezGdDhw/0vCkq97NCDuFl9L34l2lW+haZBICsQ2uZ37QQ99R//15U
OQRHspCpkM/q1UXDfuyw1HUabVi6PnB2O9va7j/jhtiiX8PMtkyquBE1XcIAeIPOv/Vq4WD9ChHz
7fJ4zi0zQ6P0bdBtpyM7XT9fjl9bK1Dc0iTGk5h0/9Ne095lKyqeeOiqv0bD5wC8HPHMhUYcUi5q
OKxtMbtcKjtUmUisgniNwEcSrXTL5P3s06qG7yDSVUct6Uqqd2aU//vo5fHD2+fvHf9llFiISAVP
fqCXHVqEReckvAMGK9m6XXIlD7oWapaiWCM1kiKiSBFlbzicLUDbgjH+8LUrh/iZjXs0pNlnRBO2
1tWUOABXlx6en2Yd4Nvxz7KkVL1RPiUpt22F/GO2PvAcLrUS1DVfzkITv7xzIZ8jP7a+vCi005NB
s3l2GqAK0UwzZ2FUfO3CsJm4eOF7Z+CgrT5fDnDmc009JovElDob/ZjjdZ5jWI6jUBM5CDn8Cepk
jT3iAsTulSvozOKeWr0oO3G68aqd7VuBgKUvGQBKEVU4UFijJ4HgWPpJiwua0HBlK53mpsDhpraB
LNCJnzLj41GVCOdFQxohdg1zDH0LhNpHYydSDsm1qSAahw2fXWJ4/e+Lj7gaBU8yCA051OO4Y+Gn
rpRDsYBU76iRvswqCRVUeXV50s5dGIA/ZWow1C1kShfHcYyqt/UE82inxWAaKwYKno+29aqh/4YY
AL2BOlgV7l71Nm32hhAArq4lUpztjzy/0Sbo/qpv7qncXv5ZZxYrxToBEofsGKzM7KvDgsctFI4a
W3wD4xKefHVlYs8tI1YRUwphENGI2SGCzW+PYxQRLK79AbpWdV/T0kYVpLoGgji3MSwuf5mTeLqW
Z9mMZxqGhw4B8jlevoVkvPQifYeU6ZURnQ8zFXymp4U+z81GT6tUi4PR8bLRMejj6pGxsNT7yzNz
LgrnFJcLyGHeLbPBKK5vA5wA9t5VB33S6MJglbvtcpAz009XhbxZpo+F+Pds8RdRkQs15f1pNs1W
hxHI/F3JmM+MgyEYvNmpJBkcJsfrvsHAVI1LxoHR9xtKK+sKyJKIzX+tDQB0ndASzD/tb2NegSv6
Om1C1QTcXttLudmP+MCY1nBlu5y5EY+izBbzgHT22IZEaQc0SCZbRjRLB/zNTHHlMXnusyGMDL6F
FhRAztn0I1ssD1YexFDvop0EjUdDSsStg83lBXBShZg+GxufDUrmdJLBqKXiavjJx46rlfAlEYGg
E74fbOSGdT5kXtTLpvnz38QEoArQmirO/MSt3dIdPJOYCMKugpaMeJfLj2VG5Sp5QDbtcrQz5w/i
9lOlhV7+1KA8Xn9UvnUjU9ErVHHiwA1gl2BeaTRcnIBizfbK5X9u2qj3UeCwKNHihXIcrXAtaBk6
TChvtPaTA4Vs6SuluvL6OLcMpwIO8uryVKCajanR0X+wJRQJRGZsptobPo+LDq0HBDevZAFnB/Ql
1PRTvqSbgQaT1jYIpZb2SwznHPtrfRyWpTGU3y/P1LnDiD4oZx3JBjM2GxU+kgGDJhRqgTtrMO8R
qbqyGK6FmI1m0LETzF1ClHlvP40421FC9LynywM5Pz3/Gci0JL98M38ApT7aRLE6aTHyJtDogj2p
0n9xtdKenjCawJtojs/OCFR8xJjCLUGpSnueQDH46G1HHAiLIbpVJeta/e7cYfElnjl7MGLo7see
m7Fxc6iRVYlJddZ62LgrxTfXRUk68DZ+Fq0vf82zUSffIGrbFHrmKUoXe3rlBUXsjFm8p7eYx78V
uV/A0klU2WmsK+FOQU4cibQF/i/etIa+zJ7SpSbKZMRDL9cZEM+SkGeTNYEg7XOn3ydU2HXEiMLV
5WGeQitncWfLX5ORdsFkAqth5FGQVNGKx0FF121TM1qgHVk1YIKFpkW1Q4X7cvCzh+SXMc/2heFO
WvcJsemasHLQBBS99DDEHvYVHdzA5N+Tm6NvPNshWo/Sp59NY1UOnowsaoX2InTky6M6uw+/jGpa
WV9mEp16r8EoBz0EG81hvf7eVQ10Gy8ERHnNiuIvkHBWEDIsKusweciowYgeB4vr2GsrjRJ+rSM+
6zdIdRXmL8xm4C+7L+E2axYaEmaoY6hiJ9C+Cn+4huG03kebXTl/ppVy8lMsW5sABmAe5w/EVgHj
1eQ1b4ig+p1YSC008MRjy7tyN5z9vl/izFaNirweNX2GLCnoEY647NVomIzf0YT8L/JUlh7VUIq8
YCxnSaRXUPJAfYv1KQ32AkdilDbs7EqQc5+NDAgsOBDVMzgmVfQJ0upoiiJlZHn5AavPQ1Nbb/++
Kkl8bFo/gBisOY/OzFvJB4IRO1FopC+GGOJdierjwVds9U1PovfL4c49rA2blxewHzIgfEyOF6bf
TsKDwYAQKiLLbb2jDpu13wxSvmHfSMh0mrcxxuju+nLc6c/OFyFvsSn3Ys4gJh6HzTDFaBsP53RW
wwH9JQ3nwEEscFSsHqx678dvfZOhknoVETf94ePAgENliggKNU3yvlngwsY6MVAxh/CQuUXCrDYP
kt9/SJguryJaGouksd6R/B7f6y4flnU4aE4VBU+eqn7vZO9NtcroTjKGcRO1yG5glipdeaucZiH8
Pr4MlGiuUzF/QMaSqKSJy4Rd8kudv3fpx+VPf3pjHv/92bmXJthZJr7MI1veRNKbqSBo9hgnG91a
5l7zz7vmONhseWlhqqGxxmDceCk8H/FPZJuQDro8pDO3IwuY04yXEB6D2hyNoFR1S2eRwgEw9oVm
vunRd1V9ldJ+UeiHSHktupuqXSPSpkTXevnymfmamkzA8zA1nPoxx0s5NdsMr+paXyjyNznCwH7S
tkXf9I+pO6CcygpZTb1b2d2rG1Vr1769WgzQTnfTtI/ALUwcDxr9s0UtoZpr9S2LGn76CmGYCDGt
ItjXGoAeCAHSfYPUbhuyjQ0Hgyknzda9shob5MCXnfag5E7lbwtSXpzkJ0WaOty00IT75w5BDzER
oCOn0P11Z2nO4KJmGj5r5XbAkq7HPTytfkAuWkbSbZ1/T7TfVflsW/eavQkHsfGAUtDhiJPnxtyn
6bVq55l87Hjos9UcBKY7pjFDh9yOvBuK2tQiMcXxNSitS+CmyyF80tF9ubzizmyioy8+m/Sw7yUp
7gjbDuumo0vOd3zmpc5i8w48xK/kKlcmWJ3l1gg4R1blES5D67OG5C/ifdQjDtM6ioyl0fAp0IG8
PMTTC+/oy85xDkFetyjatTrSFgbusMgdg8MMMC25HEZRTk/k6RLghUL5ZyJ9HO8fdxgQ+miIM4y9
g94kHM3nNP5t63u5eTRNaYGI9hihtfXelREiMmtF/aR+v+h0A1GvbiFRmMzV267fVMioSVJ+Jfv9
e+XOroyjHzhL+d0E4gbaonwIVHVqax8itJpqCeHY8yi7NL/jAYtwFGZN72EMvmc5eOBkgbv5Mu1t
ZwiQhrIfgdfBubi30GQszTulMn5c/o6noDcUBHho6MCFVZPy4+wQoFohhqHiO3qjspRMx45eA3+H
daICxihEN0wznyxK5LTy7OKdennTf6IVcuVrnV01X37FbD8qeEmYkcuvEDAJNPezAOuZol19ZbBn
F82XMLP9Jyy0imK30xddaatP6SiLCe2j3/T6WMKAQqG1wUjUiVyF6iWyk6umcZtFOPnpVLhuX3mw
nEnv+fYYx9oWwGZYUvNvL+wxR+NSX8TFI05CfrlTtRg98WRh2svG/jCzb4L552XM/37oPTrJ9reu
BDf0cvnD/D3qTxbrl18y+/7wXVRVrfglVTuiubZtgPSm0SRmvrcR5keGWEYCTlLuRfUkxNob7/rh
VZMwiA23DVXrMBwWSrMvaXdU1irRaydEKq3XaihZHwh98dbMN5d/85kcdPp6E+PX0NEMnePP0Yrq
TExSdYDBH66CN883SfUXZaVtevAibjs6NTgSUPByfeXwObtambJJHAMtifnFiUCVkbXBqGNkg7lI
U+Ptiz/0J0q18ZUVe/oamsb4n0izefEsFzXgkkggIHinwEHx1zXiUUZjXBnTtUizraEkTJobEclT
xdLl5h5Taqfxg9ZcyeH/IupO19r/jWl+KyFYa5mDzykYFJMrMaKQ/GO8zxu0FYPHRgpXCkelJzuj
dCeLjaLuveBGs8mK3mL7Q83fTGvkX753wy3tcIi996mdOGGxyvARyt8H+/HKQjs73VMFESIcLdi/
2/jLk99QYxfkBD/YkNy73kfEtzSR0sUhuO7VdaRo616MVHLMJdKW3yP3V4nfs4Mf1ma0W7ySr3EC
z6/8Lz9odm6Mvlb0sNn0Rfo/pJ3Xzty40rWvSIByOJU6vDn4dT4RPA7KOevq/0f+8W13s7Vb8OwB
Zg5sTJdIFsli1aq1zPlQTKWnyLDpOA9NqHoI3ZDRuW/kl6E1XSv6++udEtXSV8J8QIkvuEmmZtIQ
od3somxBvkp69Pt036blBiBhbYjYsahTLGWkCwiv1CQglS0uhNGQYk9CMcNFXRAdgQluW2g3pQP/
r3/06b2EgJEbNksmwDK9nW4MeC1QX7hOluwL+Xdb7GNFd2CKw4xjJobTfAy0XeEoH7XW3Klj4TmF
8YaO8i1UrA8OrMqQN72ag/Ic6frB6JONFP36rJx8ixBTdIkD757B7HdLUsQ4Iowlm48F1Bzw4mqD
V8vZHTqBXbaxBVZ2wNkcLH9/sgP8ii7CHHgSshLxbWoNh2jO90X794Vj26A1ggFy5FE6Fvw6BYKg
RMvwkvgOAmXPaTeqAesTeGJBOE+VHnFPOWcgmfMUWJ9G7bbJbpLhkza+ZsUdqEVdfRiKLRda4mzh
xDsbl7BpwCoFIZqohILWB2X+5Ev+MZXvpPylRhOkBVUG1m8ru7W6ZNoCwzLpKadudL5kRssj2pwY
qW6yL3z9JoORu8idjTf0MmEXQzsxI0xojSTOZC1mEKLyyuEYoiOVQ+72rqDXDeLljaN4ieqvmRNm
kqBfhQ+PWyopXpTsIMWPAMSj4CcqSSQ+YGnmZvSK/Ieioww9bEQc16cUAsLzKU3jLFXalGNXa0IY
LOVnmLkf+9T+N5vtP1Nqycq5GfToSLmljLE03jXtc2x+nv131+dxOSf++zTSXXVuoojkUO5GVi2Z
JVceoN+WNixszZXwPEuKVoaTAgtdGB61kbfuGNwtcgjXB7J4sTgQMDbgQGgMXDDo5wMJKlrubZkl
aWoNdlZUoexHpWrBwdxL5hZGYy1KJgZYyqPkbDRItgRrqCYYTczKoHvTT7+MUL3J25uqGD0zhjfd
eZZnCKtGYhIrpdHzKFvN0R7fnA5VtR+O/iRrPwrrh6ShQvnitPmuKYqdPtxL1jfbrL2kVTdiurXj
7uyDl6Dv5Nxe9LRSZES5uxK1eVbjiYRM0X7XHHpO+YsEUH4WfYQ2O78PpznypEF+tsMu3fiOlVU6
+wxhlUh08cqEedENKxIRqtnKvDG6/jaB6QsuFpRsgzbe6oBfjgLBNc6MCidTkKk2+pMYzeZ9TiJr
yCe3jvI9MFGvg6JP1j7Y1ibr27I5L6wSIv7Oqalw95zPuF6MWm6OOKQx1G5zF6ewdEoAu3f2U2o9
51P9Szezd7Up3V7fCGu5TI75/xi2hcMp6LU0ZZaXt+T7bviiqL9+szfa74v6to2B+cxw+N1XiIp1
xsYd8BvqfzlowsIlFyNf5BCsrlB89FcMtx3LbB/aTrVDs0Z+UHw4KnqIrdw0HwZPd+K3MM3glB3m
0EO/QyWSA8ClWFvn28rpw2T8+SBh7UO1a0hsMhkmbftZ/2UA59TnG0fcCvrOPrMirrVpVr0/YSXm
ruvR74imj3SPc+3tNPtbDSdsmLvkTq0CamPZmxPIvHMUD6e3Mm53MAgX7WfVIYOauvP8ecMf1h1x
qawvbdOOmIdr8rzMyok1KboP43SfardaeujpOxpRmJoAhd9nugdz3nWza2k55uSPWfXc/5OZRiMH
5Wp3cEgyLvKRIY+7aN+CA6ubnQ1rbeF/62OIump6K6kSWR6wdhf+8VR6B3GyanlwucWkJ1v7vtn6
vmXhLzyVPi9iInm5N8STCDRXFUrMiqkPu0U1NWl7ZLRfkJluki/TvOEil6wO9EYtfWX/Z09wRKkI
UsQimI44Gm9IpijR4IbKoSzRJbyLyg+9/WYYj5Csh2NHSvIR6Q80oX/G4y5SXs1yk+Bimf5r4xdc
1pzNTOnjZXmMz3k339bpfEAj1e2iD6rkJd3HSVfJaryvJr5o465eS7qfToYI9YB8zBgVWonJtrYE
Nw+pXx5M/9GnIJbxXCp/OCHsIRvphv9i1ZFJsi3Yqd935MkdKHE911arGe6cfnFS2TXyz5Bpu1b1
wbRvq7HxLOtN0qWNwYqORkMhdD30DRAqqAQnQvzTywMti5INjkW+hWTfG8AkGA+a8rHu3xXFxgEs
5m4w8Js5BPy2KsNzJsQlWo20d4/uoNd3QAg7uH9Vp3OdxNhr6RYOSbzLl8EsZijDgvG9IIoz4ATP
yQtACZzLfu0VU1JAxI88UkPkA1PQcbbm6Dao83QjLF4ZpEl7IawWNPtALigMEu3WatGxSbwRjgCX
LdftSNZ+RoYmvkMQXnGvn2Sr5iCVgkMDgJj++/A/cZu6KxCihoyb6/urXoGsRrsV8j9lK/P9O3t0
uiWZUHpLqNouF6dDOvH8xAzgoV2kDWnXrIEEmQgzoRKYh+5MRUiD8f5z4H9ocgjKP6nWkZrKpL4h
PWmbx+vjvchziN+xTMjJgNtkdOTO5zvM2Hdt1T+k6HxlL5yTevkIt4SfP1iRlyl7ZHJcO3pwpI3s
xsWWESZCOJubGcT8pPIBOiLp3mAHLlhpdBqQHM3lZA/j+r5WjY19uuLOZ7MvHNA+qlJGDMsqqbxw
H5d3NQQeaXiQ+htp/HJ9hldNcTdSTKa364Lhp/GdTq0cdg6E6WS0jqW6T+top/Y73984EBafufAp
mrDAtgGFNUXntZPC0oOaIsboPM8t6NRP81YqZd0EcFuYFQEeiK/UWNb7vFrw4yFav7+len+lwefr
M3YR1P72SZDE/2dEiCbCOkSe0OTVIje0slEYkpu9pAXd56x30r1px/pNkMzyWz6m8SEty+GhBSDV
09UgRbcJaqlb+Qfx4Sx+kHCsVyHab5EuM2p1Z8leHQJRsHeGf2+hpBi+OtFtBS985+xQnooMr1a2
PkBMgPz/D7C4JqnWAeAXkgNqm+izlfEBVoxYpuJl0l5DQ09+RDuzQKMAFSanpnZOwf67bmxEdxd3
qWhdWA9p0icD0VfakORj2D7NkK6q0T8g4ofhk2wf0vrQ1BsjXvezPwMWZhxVuqrPawas+V/T5N1U
Pmb6r+tutroxnT8mhKxqUckz0lKYoAor19/BtmX2cz8DZtjCjW8NZvn7kzNWz1A+SAvmT4unp6L7
KjnyQd3sPlo9SE/GI5zkTqJpCYT7WGl5eaKCqh8HdFd5CsGWbTkbx/YSMl6eNX9mTzi2CydPDGOZ
vXF+QcpAd55M82HMjxGAkvaOMs71xVqbQlpxaXeCR29h5D2fQlOrUvR6ncQry9do+BbEVCG28iYb
Nn5vg5NlQhpRyYYeG8hvU5FGBButQDLe10eyFmGcjEQMTFXqeINZYSVLtffqoO27dif3Q+Iq2sYe
WnMIEoogfHREeOmYOp8zABA6YvTU9MAYBPUhoz4xfe5QH+2M+8E/Xh/W6uSdGBN2k5Ia5tgrGBv8
YW8GrzGNwHX/z3Ujq3N3YmT5iJMV8jmICM4wYnH7qP1jZh5QxUbScOvEWx0NxWV4LYylkU9wN7vN
A5TIuUlLcCPF97Ef3Am9Z0PZ15W6t8O3lHKpgh7rnHtdvZu053D8Vm8Rjq4O989X/CaJOBkuIKo+
kkq+Io/pbPk2GncaytxbPItrVmBKJqyHcoEHjOAmjsNVaiZA8aH90ZOdYz9J487eyqKuzShR7vL6
pm5vOMKMmtC4NYgUpl4ToMDkfGmAiw7xBrTidypWPJVg/4F9gEfDoiZw7iAT/AOys1hRZOqHXVot
MhZpYd8kULmhfYleHeWQOa33QWJ3j7Y9l3s5HqbicTStBjorO7Wrn4NEtx4QuCJwVG+OQ+R+g1T9
KTcpmmIAbIHDFUYuVwco8guU3u2sbR/6XhvlY5oZIwFCrZf6TtfyYIvYenUaIUikWXABfIqN6VWI
iPXUgMeWKudpiFRPoXW7DZL93280Ekj/MSPEx2mDkFJrMo+Tr/WuNiCkaBUuzBvPcZfe/G+2BM/Q
E1LuUo+tPv9ip/d58piWT90WkHU1iCFygh+K5Jh2kaINkJhrNJbQM434ZwcdRiV3LpKaPJx1hG/r
F2gZdwVMevUW6HNtg0GWtlCRW3i/yFmR5qoidRFrVinqLvf3mQJEBgq1vyXPXMI0kk4MkuZFHknC
lVyWCpT4FiOs6qA7lLH1Ky0NfeOBvBYKwwpuk1LBEiD68x3md3oogUXnvVg09xEg3SAPN+6t1flC
7WHhDIN9Qcxhmn3YVfNMvyKSyMluHL/WSu2aIw39Y7XVhbk2HIS6AHnQ0Ue+RpgzZJiKapq4URJE
xOzitU9frnv3qoGFLVqHbgpeByFyt53ekNKUwRgL6Le7jdvv/8YA9XNUCjm/xRZIJ4jHwNFpgYRX
8AeZLoTOwi39iIuK0uJaiBKQ6GftIbcXVr2o1ayqY7TfxsY/KtHeUUkGZDvEUDXjYxAvIj4PiyYu
FG//ZnR/DAthRV8GtMemtFxaVf6NvjRPD9QN0Mmau52OTbgzlCZF+TtkbIH6BZ6enTbuJds4TMZG
hLScY+LdBNqcMiJ0xrzRBU+gVGLZ8QxwpbYUH+Gs72NNvmP4VPfxizMGJtTT6YMMa8D1GVwdHgAm
qPEglHLEbubMdPTW7zE79TCEKZW2S2ILqXrtYy79uG5q3U242+lENemwE+uyUKJnubn0YvWl5pn+
g1U8Tya0eLeq9rOobgzjVVLfW/3GBbLs0YuJXZglSLtCRi3i8nTIZwnkGKGJ8KcKOif/UYHvtZOj
Phyuj3B1NyMlxlFBchC0yvnpV+h9aFUqpqqWV1aj1Dd+EG/VTbeMCM9tOH1yLnmMwOb2cfDl9xZM
0NfHsTplnHtIby3xpSgjJk2Wg+Qjp9IkdT+rILotIcwFG31jD1+requTee0hAkXif6wJA9Jk3tpD
wQ5DeZxAWu72ZD5dZN9gBfnk986TYny6Pr7VtCZNXgDFgcHQVbJMwEnojESjlEUSJtFweh3mzEM1
8AMqwR9zGYk8+kuMHOXYvERyR/usOdNO7fRdZ5d7C4n069+yPtd/PkWIpfw+ntK04ghzjMGrJKKo
J0RsO6Pdp+OGqZWJBjhCq94CVuClLLhng3Q5urV4DtpMu7JBMnwXGjemle0C+ysCyNcHtmVNWNao
s9seuVT2He9lc/5QBZ/HQKUAwZPJuTPzm+vmVg4yOiJNBgZZEZeQECc2ZW3M6kDjHniQI+m3Tvph
tO9QS944MFfOaUQ5aC4g/qUhXmSP0cdaiupsaaqjWFa/NwfYLO5y/UZJ0d9SeT2XG2nbtXlUSNmq
Sy8SBLTCwOysAxHuc2qm88tYeWE+3qt7NOr3fdtstFmu+CLEqCSi0RaCEERk75Mlsw7kpZ2zQaB5
5I5ykfrDR7LA9RPrxfxrPBqBAwYXLSOIuyjGCWObg2L0E+Q/vRhG+06y3ZbKwsA++3vfODEj6mXU
jVoa7WLGJ8SOm8ey8fxSpW9p4/xfu+GQgXGohtE/DpxM2GGVY3RtOdPYOZc1qFsoimHbydXqfkr1
V2lsolc7mrTvfmW2hymngT2MzS509RAR6o3tt+anzCxFOZaSPSF8CkLMCiKkKtfE+DWSv0LBmc4L
LvrOoL/cadxoKwe36qcnBoX9Pjd+FRUmBgtoSroUYfMP6A+7ahF7Q/ZVCTf2+9qLDazxnwEKQacU
2mrWIhHEE/yhtBuwNS3ML0ucC2/kQZI5sCnbONW36760Nczlej65OsBBZWMfMkzatl6rgoMmND8W
oX2UnPmlQgduyDehostQhBDmbKhCDGr4o681uZZ6pfpzLPcj+s36beA8WM6tpT877YcuO1RGinD7
7eBvPLdWzwQb6hYgI4uuqHBVdkM7F0HBNLdyAEHBTWtph972ZHqPhi22kQvM0O/zgPcp6kB0uNNc
ez65STD6vRQxuZpZyqSoo2Y/DBNAkUzPaNnwv+tBXNJbO6h3MA2+SYhw7wYLZWgSwA6XeJjdXl/t
tdFTPUcgidoyzzThgHIGdASMXGfmfRsJAwiy4mPcHGwpOVbZfLxu7AInswz/xJqY0StiLWjLyCA/
lT93CrLrVV2B6n7l8PLCQt8NWbzLa/WxCg+lslM969aM3pfxA4c0uuuILsQv407aKfHGh62EnHzX
Uo5eBCQgoTxfFgkJLlJqzMJIeTKpymeuho2JXru+wWrSV8tb1YZl5NyEk/hhLbXLbk4iK9lNfQIU
aLKGWzQmqwhVZad9uz7bqwfIqcnlk052st61iUroSdy5EAJW3/rugznvB4Xy+qcRMWBEA6Uv122u
TiR7iMnCn3SROBQCxSCJa0aZDg5qjs3D4G/h7lYnEv1V8km8xh0RzKT4SjIDxUCHvXmQ03trfCep
R2d4vT6Q1X3Bm9+gjKwg2Scsl11odWUWy74I8pdEk+6qsHqbbNiOu+4pRDL+urnVeUPhw4QfSONl
JZiT22BoM/DPntZVzX1jFs6DOW/RJSw/Ip6yeOB/jAj+UMYkBsMeI4Yx7pykQlYk2VXqxv2x7nYw
Q1IdZ7fjCOdulxJ35XECK0KvZ6/1oNBPWd5GQ3gjwSY8J/pNVzr3g/HTcrZCgv9iehEyWBgQNbE9
1kTJCLljhxi503Zt9EWRUJer1UMf+t7YZcfM+DoU4zFQtso/a065MGOBe4OryhAL1H1FkdjOgfDN
UR0/d0FDflOek8eqVxBQDdpm46WztpQkccE/AQuiF1A4sMjZGhJIK5IpUCz63e3M7RD+vO6Tq8He
qZHFaU/Pj3Fu5CHESC85jjuWEJwH0j41mNp4EVsejzMZsDx2XkfLQdgj+vE/foCwKwqqe1Ka8QGB
lB30/GjNXwL/SZ+ObRPsu/pVld/b2i+qydftrm3G03EL+6SpW83ONBbTiAt0Go62Oe6uW1iLsRYq
D45IIJm8fM5ntg6UQGuaie0OD6ym7JX+QywddemmgwY5pYf0urk17yQ5hCjtggUkd3Nuzph9aG5D
jkxFeVCcwYtbeDrir4UU7a8bWpu5U0NCiNyURh6AWYF8v8zfujl/r+XzxljWPJ+K5IJB5q6+oNmL
dD/V7J4IKmw/2+STq5f83zzsT00sozzxe0Nu0yr7/bIYPnBbWvSk86b0usBrq5dqizt6dXFOBiQ4
uZM4chX5LM6U3Cl1j8wFBHR27I5bQc6WIcGtRylWuz5h5mL/TrE/9Olj3byzwo04Z219SBNTA6Ex
5ZK8aYxnezZ9mz2b2oXbS1/KsroZgnzjfl7zNBM4JmK6Kv+KD1E/lI1Ztzga7CRGm9tXOroplPjD
dX9ey6P9FqheuNYhEBULqnIbW3mHACO6I9LXrtKOqqTRZiN7EzSzwxjCwfqPBgdyNdUHpwv2AVvK
LgMv7ewNv189jREegC0flnkDPeZzr9RKc6C4l3Hkzy1t6lE/uslIPVYvwNYX6LM7XhFVtMxHLt06
XjFv9Uovh5IYPpx+gLAtTKdKMytf8l2EDXl3SKz7HCU8EAJBJu+7ouC95F2f/zWXPTUp7A3DH+Kg
DKjNO/V4iNp/muhYDNpubv+5bmcNcsc6/5lcYW8YuTNF1kKYOBljBN957pYD3JZWfRe0kJzRGrWz
2n+0OTkOQ76P1Qhynr/uolleR6cfIQROOkIF9rBMcJP5bqqSvkcj0/45G98r858pfESrxUv0Y9P9
iwQcMn2/9UCXIq0wy7Y2hQnFeo5UJb4JLJSgCv9Bjd9aexeb/8T97vpkr4XWp+aEua4KojKJYo8X
hPOnfKr2vW7SB092ccnDKX+ryPt7VhdFQI4JNNXEt13URrFjN1A7onK1m6pdUT7NMnQ7WxQwq8Pi
YadRe14UUoT9GUZz0ekRdqrsbdkUfXUclWBnV4/2Vhph1RSkdAvZNJgw8T4v6yw067jiKJAVdP5u
NGmXIQjgf4v+Vv59mbylnEUjr0n2WawPR5M9tqDriRzafWtAKPPaJ8+yOXiW8tC0G7t97eo4NbZE
TSf3rhIlZRBaGMv7Jj/2sSIjtqdDs9ahjX3dB7dMCQFYksyVnimY0oYna/qeSi9E6xs21g4vmNOI
8FSIoQGrCMNpqKsWMQ5RdpWbdIUH3sRFYsl1/tVoTiwJYRddNs7sFFgKWppANXrL/Ke+/3J9ytaO
/9PhCP4dV70uFzlGDD2i6/hdU0WuYhwV5X02VW4zPlfV/rrF1QlE/BC1HXLNF0xdXDYBEmNk68fw
SS8OpXwbpe/h3PvfrAheNwGq7sYKK2WOCJ4SSF/ndL6LFPU5Df2tS3xZCeEOXUjrebExHg4k4agN
wUgosU3+HJLQfU1b3ACxnlmlbgcFWird6oiWcv0YdwGNor6qeIZdb3zDytuDT4BlAj4L0ljilh5L
AB/l8gmwrqnWvq93pXHbwx8oW9/7TXTdylG1lB+B/pNYg95Y2GhqMxbNvLwIMqOH3Uk6IF/3XjfH
G9oB7rPA3GpgWYIQcYKZWLpllooryM/zTTcr9dhpGqsJqG8/mPaeDP11f1k5OhaI3SJQDjU+LLrn
FvKmSadaoz4WSl/L4CmbRjdON3LSWzYEn9TTSLayChvzAH2W/TWxpAfFHg/XR7Kyv85GIqzNECWG
FpR4Qh0XdPd7aXUbaW8KXFT/ix24689nbIb9V4HsHY5tvXcL+RlARBeX3jZIem3ayAmQXec/C9P/
uSGVKmOl1Tyr5xpgldvVU5lAbqc4O19BGRFsZxEW+6yrnL1PTvw2HMbhdgTGANeOlt/otDAAhDKt
JX0ZIqtjV8NxDsP4gLXuJ+04cuTWYZXDuun4yALWMQnIaJwhbs6mBOBvy66zbjoqGeCQikbbJ2mp
uoY0j5/8YZa/xEETPDhROX0dg9TyX5NO1b7oHRw6RSiRDx5kKzjaqWL+8KNkfrFSld5Qye7zY1mW
+QAKLBhibx7RETvWfmv1D06dSNVBaxIlPCpBEH6qjX74JNWVpsFcWIRfyslWIlcKfFTS7FbtbygM
5ochrmNn475bO1iARgH142UO3ku47+aSazBTSJn6ebtrjWNN+FrqN2P1UOr7zH533anW1vrUmnq+
1kHcRVOsYs2qBmrStKq1oWuT3LhuZm2PnJoRXKpJZtxnwowCkV72mvjv+u57tVkAW+ZGPLag9gEh
R4wKLecy2pPQp/aN0NFgZPSa6nup7dTsqOnPSYiMSnkvxUeARE71Ypobj+i1NyUN43/MLqM/MTu0
6GPxHiDDp/3ooR0qsncpmjRmvzeM3pX150batxAkbCG7L/j3iCsX4l6V45PSE7DNc8N2NbcSwKzM
Q8/uu158nfvxADwq6D90SXNnBtPe5kGwiI6MNNwkxitX6e0cFneTZh2vr/DKDXX2KcIctLWdUpfh
U/RBMSFENnaSUQJebgOvK5Jbtdji+1kJpBg4N9QCIZUtkSzBN/080rMh89LCfCtSBGnsMvGMzH/q
pOIX9YWbZmreSt3+cX2ga+jwU8MiWYKRKckgKT1iacV868spwY6dWV4r6e2jbPbQlZR5Et/Hc2MV
d0ko+feylUb015ZN+MufNFny2sRUSK5n/YusTvFNnNlIXOqQ0qn0//vtlzAxxo99QF3ejfWwuguH
3ribZDl9kWMu5DwoNvClay5MVErBByCXgRim4ElxMDdt2I8gnKS+93xQ7bLdGJwK+hdUWpJ9XSfv
yci8GOlxrhLNVcYtEY6VkwgsCei7BXsExkM4IsA1zpIWyRkBQfZJ08Kj01gfTWULs7ZyEiGjuiR/
yDYQEovH6xCPplGxetMwuyY1DXrfuvCYAa+47icX7fvL5qSYoajgceQFRHa+ORtloCJmT5lXqV9G
Hpg6vOq7Wtll810vf4AaD3bIMLzRqtFN6WaQtec0ug2DG1nzVP7s+tdczu6SsOb1DhUXd4sphEJy
Gs8S/rPg1jPQbDfdlHvp+NenPKTEBmJHoMbxJpHipgt7SxsBGKA1Qq432o3GV1X9OG51j14Gp+dm
hKOGoEWrmgIzGbwHg/40OcnGbF0eZosFom0Tqh4IjoXg1EinSMkMLBRat5/kD/m8A9d/TGf4qW6v
L8zaYLRFOVyHUwJJdCF6NM3ZZ2VgK0XWrn1p84hib5tlGwNacUYqohqINIyAexNFj6zAsND7wow5
fTAQRw2V7KMz5LSnpG9OA/6eVp1U6pG3rmEeWbQwA7c1ordWfdO7+NFX3o9W6UnaZlfo5ZW9tEeZ
lHEQ+4F/Xjh4qPZpei1XmRfkDuKsGtx0kTU/k7h1IYDZlzN0P9M/Y58d0gZAlPF2ffpXap3n9gVn
igPJ6M22zihKOIe+6t1qklCUVcKn2f9VN9FhknQatAjvx62U2pqXUU7i9lq0Idk35wdEUQBLmfOG
NeEFG/WParZbYhV/vJ+TrXrP5bHHMP/YEiEj0UBHcBhhS5tbALQQqYz3WnRvb6G7VsdEuxu1i4WY
XEwTQsJHqtkkDKCZyVXkgt6YQzc9pe3XXDpuLN2q65zYWrbWSdg19nrTJRa2eEsSIv+UFULkG9Mv
PN36ZybfHOmHAhTS+P664ZUx8jICUcb5AO2IWM1QHTtqLL3Iwav9CnLJVXMuSvoH4ztrU4Rl1Rav
ftyDDCL/nI9RGuosj7sScWS1oXx2VNWjXELy3nRu+/f1TXDOYDqxYoAiFaPJsp0qNZgqbDVHU3mc
0aNuRsWdu435WykHnRsS9lypTbWZjhjqsvskfJzL46j9UO39SM7S6tw+v6cEIqsfi+LWbvZd8np9
/S4jR8zrlNa4nSE4FFM3ueGkAbFh7vnGACCKVni0poelPGm95U3pQfadbLVtrOy/M5vC/atxzKuZ
js1ZTw9OfFAy/8bS7ox2q8C1NTjhUEEfzYjLke4zDQ1OqB0Z1OR2yXfF8Het3nuRfIjsL9cn9PLJ
ejahupCZIOaYkBVhcLlFCuyubXaz/nVudN7c3hjXt39vjYsM/TTCGPq4ly1zsu2nUe5pdlF4hxfR
XqOFN6kfJBJvSTUeqm4AYdFt3J5rm/DUorB4htFFSCaj/Ckp5bEZv0kZDcq2eYjCzJU2o6hVayoP
SqofCyWbsOVBvcVhUjO+dix2U25BVwPcfyp2akCzzdab+WLtoIHQDFsDYUQwTHB4Ppv+oA591ykS
1U8PPbCFdSw0VS+WH+34lQfU9bW7iHYWa0iDgbchDL24HsLIyJvUx5rkfGsyGpf0r9cNXLg/BgAx
wymCvCNhlXo+nL5oLPSVYPDPgaGSv+zbp6b4GE/IqqFdkDU35bDFy7BlUpjBNBt4nqmsUTB9Tan8
QStdwEyYgr381tuG52z1lV/E8sIYhXtP7ea2z8lluuP4ZKsHTS0Ito/X5/HivBJsCGGZPwdzZoXY
CDkX/eDgDFCMjbtK39jMaw7BS4zsBck/XELYzKBc4Z2OsFOX71Mt8+pywyHWJ+uPAWHvmkk7zVmx
GBjfeKUryusmN9nWGBYHOTmQWmPS4qTFhB0GB3Q/3Fnf8rENE2JnQqHEZDqWaWpC09WDj7KzsQ7r
0wSaWl3eIDQXno/BH1WzRwWZMcSNC0dzXb9TzXfXfeoSHrA4lU0RD4Q4fYTiYustLIbgkRYtq2QX
VFDc1LvZue87L9Yt17SeQ6l2qw5ivWYnVxsevTqFNHGB3YKMAT638xEqQWImcK9LruU/Vtmz3WwU
G1Z3zMnvC44W9H0fo/PO0TbRhKn1+8l25fkx3erE3BqH4G2VqQXGtOz+ok7dTLnx5a0C8uWbiHVa
QJHW0n8JOljY/PSXjvMwsk4jJK+mQQ+YG8RPteZp021p7GL/qfrr4sZikrKdDgiJw0AT/M9sqrbq
ZUaV0Ncmu5PyXgcaVBk3111wbfJOzQhOkEUQ70cqZmT1iwVbitn/vG5gxQvAU1MhQWadF4Kota6O
ZYgcCJ0tVfNBISdZ7Sb9dnQ+XreysluxghcvJUGYMIQQQYsXkHM9S26q73OShGGdUKYJvetWViaL
14AJCzh5EKqtgqfB0GdpXY70XOx8cKxXOdwg/7kYBSkPWPHBhhsw3pKNO9+R4UKxCygs9HTpKRnu
E3Ov+X+73phgfha2Hxrbnd8qVidHcx+ASq+HPPTofpDTd7q28fuLv5wVHJbfJ3WBhpBhWpQyz4cg
9XIQZUMReq32S6nfhvZuCA/5sAujDUMXfiUYEuYqcHx8DpF2Ty1mOk/vIuurnu7l+m+XHKEC+JEA
34CJIfQU9oeW5TKS8AMd3uqvNtp1/VZheWUcZwbs8wnL2lgxJ1DsnmE9z/6BRpwSINFWuWllWcgi
s9wGeTXaAATPTfxM8Y12sVI9pj4ixOpN2xce+g7j1nG84sSnpkzx7TM6haaMmILBSi+OXXPX2xs3
y9poiJo1HqxLK6l4HKdFqA9dq7Eo+ne9dO383m/oOiBZl2x42cWOZ/lPLS2rd7JdctWcKQtjqUBl
LM4pPmwRf6xMF89uFgXEBIUrMUXcDkOf6I0RehnPjeSDbu7jeqOWseJimADUDE/iQhEk+DBwZ99u
fVgKUu2nrbtBCeV6/K5AcPT68bhqhwbYpQTHrWUJe9+2B6ewSif0JGkXa14c7Ez7ed5qUVhZEvLP
4HaQGlQ1sO7nS9JFmhqZcxd5yCIp0vso+3B9FFu/Lyx5r3Z5mCn8fpkcmuylLX9d//3LWVqUs0lx
/n6PXZzAUTg4WlMHgAlitb1x/PbJ1ufmti3AR1RjuFUVXDW3VM2BydDmLS4+R/U4OzGUBNW0N5sC
0rpDxK4PpI2D8nJPkk+nLYehsSFVMZRt0hlxr85PaJt9VsKGgvNhKF86tTmUw7frM7gcVud3DKaQ
DjKpjoELEFP3SWVQA9QxhQCZ85rk8vg6pM39PCX1TdE3kadOwz9aM433STR+v2770jvQdIe0hU55
CyJwEWg1BNoo1TbTCf2M51v5vtnC7S8Hvjg6nbuLUAAwFTWKc/8O4spMc3OhWDC6vSUZrmO190kZ
fWqtyetJVltIPv6LQfHWJD3NAcHQzk3GWheFdK+DRq9eYrt0261a+NqKcXsu2uD0eMuigd5Ss/g3
DNqokFCJURDYjc4L1Xg5RtFpcP0tzMjlqUoOZwECcArRyqcL8WCfxbVjV4AK/fxlplZVvXZbL9DL
x9uSzeeso71XhxtBfD+VatGV9hTAAxh9snxPhq20vxkDNFwDiENfeppLK6jqTVTxmuP1Bbvc1Oem
haChbEcFAV1Mq9Z4Oyr0Xpo0N7+b/xoAej5ES0geKWk7jK0SwuVpp66ZfArz8tBulS0uneNsMOK1
UfvREDcDg5kVMIrAM2AdeNc4o4vqycdAQfSuHtxmcDYOrEsXwewSEsG/BKRPvEfKoUnkWWdsfkqz
fXysi4/+Xye5l/kje8CdC7XNJUqxCnqpX2xUjtnfDIbzkx7T51aayhvijsN1p1gd0B9jIiF872gJ
sQrGQu2nIe9njolA33C8y5fw+YjEGr4VGjyRNYzo0oOv73rzIYYhOM+0Q63eNcp+Lr+r0ufrA1v1
9pOBCV4YxrMzKT42nUjNd3UaPxr9pPMwLqQ9vXxbfQRb8ygcwJns56NVIPIha6+h/1L14HU2OiO2
TCy3zElYGTpxOFtBxFLZ/xCRUfR0rWAjdL2kQl+WaqGTBmmxQBSXjzgxQh+ToQ8G4zCcRwn9v+qx
0N22c0ftxk9vjei9ha5eILuoQVfGs57SlOGq7caT9hJHI3zFsrgnX+HkWkk3Ol8xoq6muWo4uiq8
ucm3cHzO0HMd/J2J9l2/dTyvOs3J6IWgN6yRdykb7E7xm2oinnED1/SOtv/rvrm6ITCDbDu1ehqo
hFlu5g6eAx87kk6eTmccigl9lU91wgfCGy5wF1nZoW1+BxnideOXMRfgfNAYoFhsm2tIeNXR3mdM
iortpLLv6FrbpaS+hlH7ahbWbdBtOdRyaZ5HJqfmdBFvO1p2VUwqgj8p8d3/I+3KluTUle0XEcEg
JHil5up5tNsvRLe9LRCzGAR8/V34xjmuUnOL2H0jztNx7M6SSKVSmbnWYv+UvbXmYUDqxxKwQpnL
dVRss1wdVLS+vM65b/l3ndjtcx+isVkPNofhHLpGlUMPPJZbZmNmEkSJl03N3uoEIhN4XSK//HSr
p23dt3kMWx7aMUHnjIHXjuDNT9cDpN/cst9M/7+sndvESvf4rRjnXWATmj0zp79Bu97Rs2vyVOE3
GEyEzyjRqquM5nhUjUW3yk1QWCiDjzuwUQ3HMrblXdbLXYP31wKF3/+xGZhI/98mlf44taAvhMII
fohJMYbRrLt2L9hPo9km7pZDvB4AZoVNQrGtXwpfnxNtOJuDiiu49aY5He2bV46IwXxUIETy4dYx
Kow8L+mHz7oVxsZdvCfJRMB47lb24PsZOKOxzfEPsNolzi9/gqF/Ic8AIgIKHxiKRwtTu06E0TtG
Ucopz3CPLS32UQt4xvCx4Ldz+wXYBYIQQwP/k4IAS8vY8sSUEnYIsX3oveYMWuFuAz6YsE3tlxDk
PqLJQswyqo++LL7XNXuoSAj6l8x5CRviLESn2dAIGkRgQVA3Q/VBC8FdauBikmgNJ3W2CZ3wEXNM
+2asIIwGwaYwfiBttnH7bMPThYzhT1lOD1V4pKEgPInUYHRN+7QJGMcdkEitkvJe0n4XS/KRDkmQ
NY+j1awtHv0DWYepjtuhj9eVb43ALaSkfajdBImaHVD/7fIXmg6t/pPwXTzUdSn+p4+xD6yuqmaA
Q8c9JFa6h8wZduA8CMKwvy0AeA2TJdqKOf8+tajlTSVUHYZhhMVSjBXEwci6NtO3GHUTd7FrPm3o
pdVpXm4ZzdjbCrYSZNO+igNWvpZq4Qaau+9OFzSdgZNcQrpGVFs+jAwIwUJUQczBHnUMIzx+Npe/
1tyj5NSU5kBF2rQROA6TVY35uzrfQFWMxT/ChK9tiEoNvA3KdiHsz5sEpzymZBGNHO02F6qME0hh
I9iGFSyJlUzsw+CbQUv925CCqCu7S4xxgdt7Lm5MSvUAYoKsARR253tqZNIdIgtB0CEYuWXebcyX
cqS5zzatBxCEqQalT1QUpRmD1bjB9U3ZUN5nQ6cw2IeA4a7jtARtBG+gzVlDImjhMp9zSgjEgIId
FXy81LUAJMsMN6nZQRNguEucbQMdIPWVSwTsXrhCfELQGtK+mtn0Ko9dBRXE9t0Yb3n0Evsv1Nte
dsfZlYB3xkZX0MO1qN2GI+uHFDcJfMOLn9q2exUSqBQ1Lnj97IWPSRQG/hfUoj+NaAN+FHKzH5Di
+TdutKHJlcq3g9zJ9t50N4W1cfBGoNdW9/yF9Z3Y1UJV1FttpKJxCh/51k/Ewakei8xY2MW5EHy6
Os3XBY9Hnk3yRBEj5Uo67J/J6N6PSb6yy5xt47K11lWeL4xczNvFkA+ae6CU0E+2q/LKqdHrB4tP
tooz76pjdD2Mxl1o5EFuGVtKf1/ez7lTjcP8H4v6AFrYZHHnAFi2cgq+8sSt3y7NRs7e7qcmNJfE
44ZUlMOE54WAIuNkbSJ+z9W3kq7QXrIhYRY2Cwd6LkT+Gaa30E4GTF07bKFbuvUoXLhJh1ay+wbK
wFWfqLWDqaZY9seGZNemGg6XN3PBqr6ZmNLoE6CYsNL+bixB1X9vR6/SuK/JXlaramlia+6snyxS
r136jt8mmCvHRJ0AjOcqcoA4jL5wEk5taOcNIn4F5TZskKSGUmLgkiiwUdGWw3poIEC3YG5pSdrB
GzIvGSoT5lj0nmK2O+83i6oef64RLQWhcPip+z/N6+htASfhTVXjDl21IAaOt5bd8TdI/dGfMQZ3
t35h5U994SW3rG/kuBokN+7Q3UVbTCVcXUdVml41rgfC5sveM7P2ifDWhrof2E1RLT6/YL0cuMwG
r1cUYA4hP9asD7xuEQA+dVX1xU+vczxYcZP7+ug8lCdl4XSokSlVudeGV9n3PHOv0l7hySb93dDZ
ao305aYHb3IQiWJcWOZMxJkoKgAEA9QcKFgtHNACTx8wImOZDjBboJ/CZXF5I+ciDkxAwAwwcxfD
cdp1zscqbFyOnKygV36z7+uNV6xS9kYiEyieXa/wGF7oNM99PPQYwTs40Qh/4s9LqZM1pJgyTuM6
pTsDeSdAqJfXNRNe6KkNeu4g0jIxsdTkiNXVGtQUPV+P2U0Yv4CWEqD99gupBEjd0YIEtGTKNLVd
rOuB09bBezS2jiQ6lv0PL17IKWd3DVOtePrB8wErO19RVpE4ikaY8Cy4/E+V3QzNwuMShEwzHj/l
yRMJMvrAOg1GI3o5JOAiB0onrl4mQcgP10y6V8jGlKACDO0faZ37hzAWxi3LRXMUmZVtBEAh+7Aw
owMXsnkjfWi+V6II96bFx60wXI5XBS2cXdHxcAve7fZo0rEjwcjy8S0ZwHBGeZ/GQdcTswTRqCfX
2SDamyZOzfVQ03IV1619Uw/MuJNV2DdQxxnGXWVV/N0WVnpDs7Z8CMu6vyYibu5TQ7Z4bUYlmO6S
zAcdUVvzNTftD29MQFadkzq0oQtXNs9tG8cb0nTxrcukW69jNwYhU4kOKcD8EQM34AgRm9eGgswH
G6ceu3LkB8utrI0fItEJ2tYj+6jsixIl50pex44z/bJQHDroeKztqs2hHUwikKX6hdpW1JVbM1d+
tmt51e5RZVQHGmYxX5lj5LzwdPSOitY9OB763Ik3IUmHMiCZSa7t0gz3XPlgkiprs66DFpu4VRDn
WruY0wL+j2bGvmvTGFBdt/O3gnbxLht9+j1rouyI6qPxLJKs+zGGXnhXl4psDCtyWszrEycNYnRD
yRqCrARzhWZifXNG20dbu6dXadZa720q7X9IEZv3iqViU0grRsIMyEG6NvIi/ZYlVFXgcy7SX3no
9kcBYvtXYXXdocitcSXVkN3gP29vIs/D4HnKnJvQGCw0Vpzo4PW2uLFjt1rLYozLoEK595tf2fRB
5dwXkECWTgkAjpeqbZhxnu4AJLcPhV03D4lwqi1QaX6zEo4zHDHwpX6wLjLR65UoFntQOd4pgONk
QMBoe+8BmnGbhpUowf4+xXBoWjzxJMsfi3ykxVqUUXloi6p644RGflBZUr2TTmBwNLWG0T3aUdp8
F5iP3IoxLY9hazrPeVs64QHyrzGYAe3xAWpH+TZLBndlhAZ7cFkVHhqrds1dR0KHb6q2Cq2A5qi7
rohIhm6X1nX/kJbd0AV96ofXyjUyII2Mdh/GpWEFrK+KDwB1omcH+xIFFVhqn7jl1vk6Z136XAjS
P9mgVvvhl2CR5alvNoEoRf6cO1317qaoKABHRAEHiZKo+lao1H8IfV7TIC8dB5znJLvyVM83YwuM
d1rU6tmuBlsG3JDF775T/cZCQ/HZpjEALamHZlGQ2QVYoLPYj56cJIT4V+xGKuBIzp/twTa2Rdg6
UWAWZoqZ/7BXr47k6hCmmfSDXFF6pUo7vOVOgwNcmG6PU4RhxigruyulEvNtwORTYCcVwU93vTAD
G2/BbjOJBzaoc9z+UIWxgdBBZTJA0W+URyKN5H4QY1sEEJupDpVHk23uNqiXuWMkUX1we2A5RPIL
c13qpWR+e8i81EdjG0XAuxxvtBwIpWhdykK+cy+MbhEN27Uhs+GDZXa1HQlYnJwu76OgZiUIOcZh
4FdxFyN19Qca7ioisqce4XpritruAhjih8Ivqy0GPZIbUhbi0QiHaE8jx8VxSMCJ4NGo2XAHjPrp
MHZbcMIlb5lfGwEZonYDzgq2B+UEmOQod7u1lAND0c+yMRMCAlW+JQODJCSp1CYWOdkUXeKqXUmp
9FdeRtwxAIy49gMF3rlmbUd1GuFRJtEddktQtAYdSMU2APg3zopxlmyolaTPHmTjMddW9wYk44kr
hxXwNmO58s06+Q2aeGAp+6JqXqvCDzeDI8s3RsJm30VpsgUPQ/3mcKPZV9BKXkmjbTaSyXLtTJse
5cb4jVit+VuRxAsYS4oHDAawa9749RVkMsaDBUcEl7gRLYlczLUCwBH495bTsscoNgYIeYUCTAqP
Y7w10Yuw2JvtfzPRTx7pyiiDZNiSJWmR2WxuGhecqARQTNbMSsxAFdbUSzbqXQU2+FQuDVbOZj0n
FqZfcFLL421pc1BToKnbDj9K69dEsu+bELxwUBCKf/ppek+aJdD3bApJTACxfdTKMUA2vdRPrFY1
E21vIGlIptHH+OB22zaLA+gSxdG+j7+F5JeoFt7ic4kKqnoMk4qoqSDlOrcZ1xGoi6f2dRHexnGg
6LYpd6q+CZcedXNp16khbUuh6DT43dRVNuRzK787/NAuyQ3O+cWpieknnOyfqEIZxdNXG9mhz1ww
Hjv/vjVOUeDCSw4zXhPt8bmFAoNsxJ76b766UsOO+RvfXehJTwm1/lYCRz5ApCA9oJ/GuK06q02r
m1q2o3etvPTYxAlUJ2PoyNrry7n93Cc5MaXPZEjG6jJLsZrQe/LIPRQTraXR3s9IdjCIntrQXl4O
srzcj2ADjIQrMNAhRQRl5miuWSjBsmJc25gsjDoK5QpAAx1QEWXgYMmtIBH9foA6X48XW2P+YBgS
uLz6hY3Wx4c8llRhPU1SSL7xnVfVorJw5EvDUHM+CYkBwPUwCmx9UgKnXVqD6AEvT1v+TuRzJF++
sIqp8gqSAFDQ6zpYyILqcKjxmsn8TVUFDVAmoHv08qUJyllfQYjA9L8HwLEukKNsgeJFguetEx5t
45+qA2PTQothyYQWIUzITUOeHSZa78nvYkAk1uaSXOKSjenfT0JEkcjOIx6ezF7xu0o2SXHXl49f
+SJ/d+rTixkkPqXCMkqka5X7zSt+hNlKyaX+waxnnXwR7akcW3bEqQs7OdRfnBfRLdSFl7ZKu42M
Cg+kkGCrqmxTQWqwdl+tf03OP0WHkzVo8VQkNjjlSqyhqY+i/Sb9pyR8uPw5Frbpz6V78sX9MMc0
uIQJm3yPUghvyC/cCZPoAyZTUa9DCnbuUoPZJoOZoUeVWccYMoK4sc1/Ldcy7RPSNsDwwOfq6216
0zPsym9wyocMwyzq3jMeWveGY4CdLkTFuXzg1JJ2CCvkzVEOgNJqMHck2nPpBYQ+gAK4+PdTsNOa
KLT7Jk5XlHzO9822yrDKBSx11tojtyPZduor3x6YKMzho/aKOfNzE7KHcJEVotHelDeuXwRN9pWz
/teAq60hzZuCetEU3buXXG1pdFWEO7oEW5o9iZigAkAas9fYrvNlMDPOq7qdanBsp/jWqJJALF3U
c7chGEeBw0AbCCy7Wh5YlCPgsAq9tQiQ8oxvEzoEYOmyxObycZxr4tFTQ5qDQaJZkqyZDNVNeY2i
UnLMUdTYsKau74H4DFeyA3VsR+mP3rTqNR3dbUpjZwWe4aWMe87ZcS//8UN0j20tOUkbZyxGG0eX
JVvT7gGnf+TmVQNJsd5aqDrOhaFTU1pPIy/tCnUVmJoGemPnQUGc4/LOzlsAedWEBgPCTYtDTgqi
cjGVTpt6Vxa3TrdwmGY9BBX8//x97T7wc7B0yR5/v8p/iVaseY5qic82TrxEKv2H3kbPgfG0A+gI
qSNm/jVnhCOipwUOs5XXUQjVuXj8GFuXg1kRNatmZBj1YoHNoUuTFNcYWL4dUPsb6xaVsS4QoAJ2
wEMUK3/fWrdt6KPwtbAXc+/D0x+oOTHQae3YTnvRGt88eh/RYxZtogIKoceq3DtLwxezW3+yH1oA
QM3R9UEHhM4iGmJ13AS0HAAt3HMUiC470VyoOV2YlrzkvgB0ZMDCBAYmnZfGuDXNhQgw66cT7Trm
EtC30P1UGbkLRggMXAj7OkospN9L3d/ZY/3Xgg6/j/PULzDTgTkBaBak9XPNtnn6Pa2vjWxpHHth
Mb52rEOfSlXZWEwUl/tCxNfQ09p/5ZP8d7/0F3rt2EMvQqzGp+2ucBTqanmQsnThsyxtmubSVZdI
YoX48gMgxCDFYDnItZI16Z6USNf/vyVp/jyU4FEEjReuzYasafGSUWC7vYV9mz+jf/dNi4ehacXM
r7FvXOxNDIHK+mZQNxVFAgX9HmvnO9vLq5q/2nyAyUF/DvYFfdq6FEOiCGlxncTXcXYM+7sUs8e2
9Q1yoi2IfEhArBU6wQFeil85t9NkFmrvDuB72o7m/ZigPg3TUX3M22hlotAfLWmpTH/kU1g+MaLt
aEfywaDTyfW9nWA7mdUYyV9onc0eqBMb2i1T5fHoji5s9OCbySdSg3bB+ZYsaEkhV2UZGwYsYC+D
0ChW3dJQ7aznofEHeBf7I79wnq8VUIihRYapq9wTzwIhNcgy6LaByZWuGCiQwHQzPKJz8o7pr8MX
fHBSlQSaFvLtwNOe264SVQuv6dFAdflD5jkA9zyrukItu7zuarbKe/NB9h9j84q5+A0x/jVhJ14q
oNZFojqhhtmnOoEBDSFpYe2ZsBJwSLPB3JPOcKFSXybXnldYL5dXPOeU2GqI6ALgYGIe+3zBfays
iQoVThkFVgJe+fxu5MPC8ZoLjqdGtGsRtvu4JDASOT9jhobOPnVLPCWf6/b18nKmv6SfsVNL2hnr
+2rgXYv0uOzB/AfKRwCMVjaaRE7zdtnS0sZpJw03CU3RiEG+6L9zvmfJE2ObyybmDsKEgAdXJDhC
8II5/za2XVV1rDBalofvLIZ2DvrPJTqSZqD8d8fYVvzjssH5Nf3XoD4M5aUtpolrGLQLZ0N7zCtA
kjdDE/SymfmP9NeMfb6usnAtaefTR0q2NN8Qss7TJ4d8IVCd7J7+6HchCA/Wdlhx5PdM7LpyodI8
FwhP//707yeVEQageg8RIzxJeoijQfhVLN1Ks99/ug3BTQHIq/487kSdghLOwpwye5LNsBL9qzQJ
monogx7iAW2iJbDw7EHFvCsgDYDgA2F7vibeFAw1K1j0res4BB5FbHOuAtVayJu3l71gdv9ObGle
YINC23Ul9i8CBNSgmJlfiAWfmRenYHpiQXsH5d6QE9nDQoWJTHEs5VPBHyVZ5dWuRYMYubM4WnwL
fmvgulZ5vvCinE1omPuHKh0zLJ8SmlBl1GpDeKARWUoEGeuGFxIbaDhL4RUAR4c5Wn999Zgymt1R
gKCK1TSDcGMB3wdmWsLlwp7PHnDANYBUANHNJ+JrZnNV1aGDX9Q9CXtTq2PjLwStJRPT4T85Fk7m
D1WcEkwzC3abtOBTy8VtLpc4fmfPxslKtECP6Nt58QgzdZc2Vy5TBZIR6yj6mK5rVxw9P4WEuOBX
pCqWXnmzp+TEthaXVdPGbldOtp0C3EpbmTwV0Q68OIC/fOGM/LWkE9kKUXcel7AUNW4giRk0S+rs
C59LP/HMKRiTBSykBOloubUx8EOyhdbE7FE/WYZ21P3eKjG+ArfrrFfmwcbT5W2a/SCeA9Ym4KMw
PTgt8sTnciEgf1OhFxWjOmS6oMpei/TGCO/RBLts6U9zXE8wkNninYDAAtiBtpQktUTqTEAO0AME
oXPVdb/TEBSItwaEoZpio5w9y96G8KZ079GSu2x9bp3IDYF8IpDFAdzifJ0hNXIBQVzso6jfZYTZ
8v4HhsvuevfZSeqFgzx3woA+BaYJ2ATySeGtKPBM8qZBP5uY4Pu5ysRH73iBW6yi/KpL1nXzz+XV
zRoE9QsAHeDndHXmHwNCoHYZNijTeMXVUL/VYKvw+tvIU5Cw589jNqwhFL2wpXP+j0vUg6z6pECt
t6QZnn0stwAjSQgY7CDd0F0NizxQs0ZA/YVxC8wwg3b4/Lv5Xt+itIi3tCT1tg7HQxWZu5rThS82
O1AC8mTIIQGUhzqmdn1LZU+0f9PrIU5vBnk3gi82kvUtWNU2mHXdRlV0DxHTx0HUKz99v/z55g45
4MrgnwIYyENR+HyR1B9zWvlI8isoIRr9dVf8umxgdhfBgItmBDrBqKOeG0hsUvWmg+uUheNu6tyV
hrnl3FvwiOmC+nTCT8xoF5jpQIOUTXkJVHiD1saUbrZtxRP5AvB50iL/73K0w2wVFrhoMQe6CpHT
xZjDSbL3ygJ+b6knNXuuTgxpL5XYC2lbgkBnVdigl/ffCcY406eG3LVsnRfxvva+0NLzMMZFETzQ
Vtep9ErV+qasUKznyXEYv5t0b8kvdFehSoyWPRIs19avLcMBk44wULDxhVixHiQVuCKXCqFzHn1q
RIv1NBnBRZTDSEa9e5O2D37+eNmllyxogcFx8qyAmBzODKRzrP7OTRc+xWwOit6dOyHYIEyv9/AS
c4i5kjiVtffNLIAVuhrsJ6N9EdEDSJejG+MGxbTxKy+8E6v6yyVC7pm604NfJSPGY14byYLSWy+y
4k+uq5/VUztawOPSVD0oopKVVdF8F9vDQ9d/k6N/T8efGfB8AUs+Ln+xuSB0alH3iTxxiqTAYUpc
ABMmiYH2MfnXIoZ4uJwa0dwis2ubyxDL6vwdWGQDyPKCg9RZoqSci3SnZibvPEmbClYrp2cwU+IF
lvZDkNGPRu1LcwFoMTuZd2pIi9xksFJmT9g8iLWu+PA+hvhgN2H5COE9CDaBhN61kVB9oaUHmC8I
+FBUBlJcrwD4govanq7DtDOPTc5uu0Vy/+lzaw4IE/5EuAkqqk/aKaFbqB7z9zDBqttqeiaXYxBH
bZAJB0iZCsWaI3PytXK/9/y7XS4xKcx8QnQUqUeBYAFEVSdxoF1rZbGNS8QEI5AqdgJTGuYPd4kg
e8brz8xodyLAv5wkDGaaBkPgTX/XkOp3k5vry4dr5jifmdGuxKYdqy6esJRpLW6gxAJYdpA89My/
kUUYYBZl4aqfuRkZ3sHoogF5+7mXJizDrESNq17Q6pXYxSZqf0chcOfqCS6FmeIPP1a7L6zxxKZ2
GxvEUG7V2FPIWsvxSSYPQeBAf1s0Cy3z2W+GdwLyWgpWQp0csKxlxuPJkBrA1OlF227MjtXIF3hE
lsxo63F6yZkyYaZvdhW9F/U2jfaXt2z67J8OGfTt8PSB6CMypvM41YQVNMYwPL/qFGb1440vUcUB
SCcLmi/0aCBfhRkR0DJPTJTaheKDHBhJGUz1kVq3dO9APjtdqh/MbhkGRfDXIPQLCqfz9dSZA5iE
66EKAygd2DsGzGi6fOHmnztLlolRW6Ti2DYdmsh5bxu8NYACFdYujFAKFwSkdWRY+50P0EuPQmJc
LHypuZVZgAiCPBGp3ydInVA0AmYG/JdRA4klX2bVmvmd2sbOuLC8ucB3akmLSOPIKIAJWF7kEyCU
yXXe+QcO7kHcNIfL7je3KBv9dgxugm3k00MYVCdh6icoipY95GFNsMkJuhmkv1BPnvNym+IdOulW
4RWneXnFWj8tYlRi/CSHAsYO+pGRd0VZMIjt5QXN7d2pJe3eh+TcCIQ3FpQbWzB7BJR9dP6mc54u
m5lJbsEZ+ndB076epBeWYZsc/woz7njHlL8rinIhgM+vZCLrnGTNP3Hsp1kK+S8HhaUs/z0AIu5/
Y+1GLcl2zToA6KL+Y0ULcXFiOVU0VU3b8r5oDwMoSfqFW2HOBJhsUNgBunmiOT/fqzjL/FZN4Pdm
uO3dVwMUtWa9sFlLNrSwI3slcdfBhke2hH9XFhjMlrTk5qIOeqc+CPWhsQUc//k6+tROQCWG2wDo
xY8yi647B6pHjtimYCB1Ky/wwB8bXPazuVt8whNMdTEMg+s5kFtIoRqOdcVdCZDtrUDArrIiABHv
ipYbIDChf3vZ5NxZPTWpfa6utFNemjirVcZuMfexslX2syutTeZ7245lC2F1aYXalyMSk2khxa4O
RVmsGtK/h6VRH9Ku/l505pvp82ITxv5thnmwhc2d/6B/N1fzfYj1JX1aYnNHZvVQ40LhCpQs3Rra
D+99Eb6ZhXUDEYCFMYa5c42aI2iNUQfETaldw5BjsYfSmGKhusKzwemTYIxXMvx9+TPOFcwwRwUJ
HcBSAATX5z4IgIw90O2IHza9MRO6GlK6hqLmrjLEVZa8NV52cIFDdPmw527787L5WS+aClmooILS
QGcDpl3XSVAhI3kvfjZJBseJtzbvcKW9Z4ZY+JCzW3piTAv6jmvGIVjBUJQBt15JX5MxOfg1JFyM
r2TV+HP/XZYWA1wg8QSVWNYQAVBtelcsZ8gLoXHdF3eiMdcyagJvXByNXVrh9O8n902OnwSaPNiN
RLm3U7kSbhu4QHWAK+umH4YVxuXueQc6GGHuw7Z5ykp6x2LVQAY63VVJG1iLTJWzn5iaIA+aUOyg
Yjr/TUDTplK10/FB5TqNtj5408kaVAfBEknc7EE9saStXjEJFowIqyf9D+IEWbpP0QyxxDrkOZQ/
Flx39i45saZFpGIAA4EzrSsGg4k5fA9RJ7UgQnj5gCxZ0YJPpBLXcNPJk1zMo26A/AyQjS0YmQ2u
J0uZ/v3EbZzGbSNrmD5R23x3/OY6aum6C1+BhtsQGm/i6D3HrO7llc31pie1kf84hq6kILpIVOVk
tXfTrRPHBzBWrqwu33Ss2SN7RntFrEGK8dh1zjYyyo3H302D36fR4fIvWdhjXSK4qQwaAu03laHt
NYlscGPGu9JYktmZSwah6oCHAQgDwZisRXSW1qXrJ3jzcOZCSZ7uAVjffWUlf03Y5x8SE88xqO8R
4eqOHwWLMEwavYbjuGBmNsycrMQ5N1M4TeE1A1ZCBn6QdXljdY9W7mEMhC545lyzETNwkN8kgGBg
CkjbNOI3teFEPrJCcNJB0W10IbUeuM4rI9/7cduGd64KctKB/GFTLyFOF61r+xkhVa2JxEJt1JYK
8kCjY+StVHkFjt+0/QAiG+cRNOydjTErtbn8MWfD2cnStV2umapaOb2RixgMZWI10h2P2zXPXnIf
4uGry9bmKpRnO63djpxHZZThlbeKxlu325QYc3W73RhL5FWPjvGY2uteLHTFZx1pmnCcDoTzCdto
+Kky/QI2yzA65LIDCXu9yT1j12KJl9c3ew1NhF4A+BNUKzVH6gY3G0Ibr2U3gigm8lSjJbsUL4yR
fMe1tRBS5hY2zaf7kNcBn4/ehhwKTlyDFEj4HVYHMkl/NZXfrWxO42C03ZfLa5trcaDnaQJaAS13
G7IK5weSF75Xmy7MYVKN7OqkvG7qqli7De8PIESiu5Y6P5u4qoPea4u104PDvwzHp4yWS5zwc8EU
QR3jAQS/5hMfrJ01To8sK12J1D+StlqRit2ki6+sGXdF52t6jkKaYNLT1u6sRvDO9pwORcT40cvf
y+6hAFvvAJEciu78pjYgycUWfOjzV4VNlMYwHutAokVvvxqeHcVFCJsiW1n1U+xJcAQfCrVEd7Vk
Z/r3k/uY2a2AqiRK6gNbNe3TkG+hkC3Jt8tes2RlOjEnVkqhQKfvYTVu2gWRB9CW9URMdMafL9v5
7BHTrsE9MeRq+kx3ziqOoHTQTKtJn1T3kJt31RJv/+fDfW5Ci12RW46+P5no2QdnB0uueYFxht/j
Uhfg8x0OzIlpQ+vtj5KZPn7SgLDEGKZZ4b584NJ/NL12oWY9awEKMwR1tkkfRfNrxxJRGIcoyLdy
1YhvxPnXIXdi84QcIvjxJjEU7au3UTnU/Z/iO3upna0TFkES3uWABF3+6nPedWpHS1ztPscMnkLp
i2ZrnqYBZyBUQjOILKxnbr/QekLzB4UjsKZpcb1tkLiVFJUp6d/ZxT+pspcuxhnnchFXkc4zVFaY
Lv8tgYTIhxzpYeuWEMh+NqH4GbFsIn8JZHHj+78JFQ+N024T8WB29R4NjufWdtamJcGmVSBGVEvP
gtnfREGU6iDmTyJh52dXtlA5A5QfKStNr8KxvZKxtXMqdzvA94dxqXs5Zw5aInB91ADhNtMRPwkV
RQGOB8XwMWU9lm8DC0EUk40QF10VaQoxdjFYBLwmLfQbc4gl84CQjgVjz9SRQyRk47dj6gVAhBY5
JBq8iVFLdPVLiCLSvVt0ZEmkbe73ok9CITJLMBqhT8OFYxeijoztGfCeCMLEXBtjf/Ti4ro3ml95
3C75yATTPe/POJCegwKxTeCKaLieb9AA6dyee1OiaEjIJNTmWjntNbBdazYOa1n5KONkwN2qHUYZ
l77O9Mc/GYcvEHB+TAyFmnEgd2qjHZHa9J2/lsrcG6a/ZSYmaV13a7TOyxgrpDwYp7Wfu5IvFKpm
DuCkHg+xsknRE2NJ50vPEWvGLEQO5/IPFXmBDQ6rfx1KMMj1p/EAGgyARM8tpB3vK6cLUbUNNyQ6
VNZVD4Kk/PtlKzPX1JkV7Uj1eWSBfhG72LGD7AGxre58b3PZxsyDwoGRiSoH5wjlLm2zajnGo6zR
HcrdfpsAbBBw7lsr1ljDrvGTBEoMKlmnBYi4e9H0t5g0Q/HGUu6xztqHrhmHhV80d1Lgui54AaeC
td4jc+JQEQwAghrV/o1OQpB5t6Fp3Le+Qq+iXy8sf85T4aLg8cSLzobLnH9Jp6vR1p6eNKUVQiwl
q699EH1toqqo3rqYii0yhbuGj+wWhNc3wjMYRCGSBYf9s8n6ecEHgMyphfOKGa3zXxG6XtR3IQgp
+pKqBhDhzDFXnGbk2fBBkdMkrQTJe5/k0RVmuOB0sUjQprQAMj8wJuRz7yQgqmoMRt69jjtr8NmO
La62LDma1ZBHm2TEXwrqhtbPhR9b6zIsJ7azvBk2fKTZi00bd+KxsZ7Nhhi/q7yudr4w7Fc3DKt9
2gzZWkRkvI5ikqETEoZRwMGLdt9y2S8NKn1+ZuLbIzFDuo68huoyBkmPh7fd5enKs4H3stl97v5s
0EZILAl2TmfbLw0xzpScYREEAdNlMvXltf0XHSWqZXittMPG9x4cvs7bbzl7jrp3CN7FqMHQG7Io
3zh3vnEZoDMLinbQZWpHT6X24EJGIl2pCOSq1qTsktxRSRaGAWbyHtw5kMNCPRsHXZ+mVSn48uIe
k9Bp64PK7RCXP4T3nbLt5aM0d24x7AJdazpFFL1mpQrptMD2pCviqY3dpwfqJ+uoJkHqvPGeLNxv
s3t3Ys0+PzFjZ3dCSFhrRhCI2/YmZfdVv7Bz80ZAi49h5GkeRftAdpT0nPnQHuwz9VP1tL/3WPdS
iKZYaDPPOyCkM9CeQ3cW0KLz5QiM8Eg1vc6LUGHm9KMeMFlzNfoB79EZ3Njs2AGZWi7RRE+pux53
iO/gsEHLCAhOLbX3SMNCmv0PZ9fZG7nOc3+RAdtykb96PC29J7tfjG1xL3K3f/17tC+eG48ijLAB
FhcXCDA0JYqiyMNDrKLTPS/941RfRCnIB/xMe9abg6F6q0iyAugEAEyfjz5A843YJ99jgF8BFB1s
pHtG3/pENnoWhMm2y3w3fSP5JoJU54bW+/O2KYsI1nKF0D81QSk4UuhJ226fuNNhnFV9YTLz528k
LCbqVp9yqU03dmYOolPeml23RzYeZlZw3HDlLIroQ2aWa1GC7WdVBNQbIuANjTB9KnIO1M59vci/
cKDXYoSrMUpntjQxxIRoKq6nuyl784pqE86/Y7Bnnt8gmcsHlghDezz4fEvEqfNsf1uOHU4aWjW8
By/1fM++b8LHHgOmHVWi35TZgwNnj2lHBDRmor83mDawhvCgBzjOzvC9+tFcsHNbjd234Qt6wTXr
uo9+zNWmoAeSvbf1TezWqNzs6XCpW78bjflF/Zgvh9IJklLFwSMzpvX3CfbqsJZkdoR4AJTRqe4P
865x70n7s0sUkcdfTLboAXDjgb0Gr1XcQoLjIQ1tjdjGSjRmDBjXPp9RzeDksX6X3TNnDmKD+FlX
bvMKl2/+vSagA9rk7JdNLrLppaSgHJ02unM/RQoPL41M158mmHlv1gRlXiwCKy7BRoXF3yI11KQB
8Z7SYuekwZAdKsxgi4qg/PcWLIJ+S4gHXgpcS+IbgjEkPZCJwtBgcJ0jd+qH1mZUjcyTud+1EH5z
rx6xWVt7JRoMEQAY37rOt7u9W+xI/DTahyK8NVUACVkgsBbHrW4ljrHZjpIZ4hw73VDHt8jNhGY5
T/U6klkvnvo6JgMg84sK76mcftZsx6jgbUk2oOPw2CwPMYjpLONHrmLdkPgNXJd/ccRAtyGndyoK
jbFpkVgQlaSPTtSgnRN8xNVtBK5FskFD2HkvJdmvE2nCfo2pGeXaBGmYl7IwcD6iPz+JLd8x/cL6
Dp5dQF4UjlHi609ECnuWohG5tAeINBuy1bs+GKtrXWUYkg07ESK4m2VM07DhwVQ0Fj7LL1BwxLL6
YFofmCKkMqU7hvOEnlmk+lBkOd2xokyt3Jr5GuaPyXQck5uuJGjSC+xoa5VPSWpt4uF3W/5OnKtw
ObikCUbL8Ym+o6AiT45dtGvCPDD6LTqrNlPeg2lzh4giw3S8+Hb0/v0SRLXk43OFpYF/7Eszwe83
wCh4AC8Zzd5lP0eNbt3f561LwivKJy18yBKisYaiR2fhUUrIflZ20GqvCdKhXudn8VGft02yq8mV
Z2zN6q4DO9Ncbpj54NlveRHva9UVJHO/q6/BEOnTjcLksnDUdXyNh2VGYTXCENiNnel+OxxBTO6H
41vfTHvbviuLYJy+UHGAeLTNOQQvM/S9n4oHeTVpJx6ahuxu8p7MBRCR6mKKFReg9Hx9iBGbebUl
1Lw2gZiyfUuaMYjqQ8nKrxzilRDBIdqWFk+ANWEpte8teLH7ZOuoiIJlvonjsnhfhQsGKuFcGf00
5hkvS8fOzzw8LjkGRR4bF2Sz2WVVvU4v541Vtm7o68W4PySNAGUWtkfvdOB7oxnnbt5q9GDTx+UL
VzBvHf6fCHFranPEuPYaIhp2nUffmLPVSsXplmuBqeXob0WyScw1gT5+6Yg24vpYDrP1qqdXjaqb
TCoClRNHR5oQnabCvsSDaTSLCy2G6REo6Dm7QtX1/F7IKo/g4fuQITip2casC4wZgX01b8t3Czn3
dqPZf8zkez/c57gW7b5QyJSrhXcOeqLwghTThqzueqsCkGpjN8coek+QPCI/zqsluylQbvpPhHDb
hoZOC6TiwdIabkftgCDcDtLyZvG2Zqt4f6u0ETbJm6M8tnqI8jB2PTIOY/Id8Ojz6vDfECJtbNKH
OsImZf08toYOGSyZ/ST3LfdlpoXvGZdEVSDiK3NOlHA4DZc1oVFD1Fj9MrSLvH2vJzwU9+cVkr3m
kS8zTI6PRpAsPtqWdMQkFMx+2syI7oCZxMgWww/74dJlziY0G7zk6huXkv1sh9exG93HTNFxKnN6
6y8QTKQGChZkDPgCQo/D/McZnkyCEvUFSHgqukt0lcbcUQsLi84y2wQpGdq5wV56eikN3hJPo2Ej
T9hgjErs58mzW23z8GKyFn/yXglSyB3ejv9+f6D/AKh59OBjwo/YWJs1HQtBI/rXTVEaFN1+mLbn
N1Oykmis4XOkMNHKA4nCqWZ14dYTSzCQzGHJpqM7R9/HxEf1zbeTAIFWqkp5SWx0LfCvT1s9RhwT
8yXqKcTWWamfpzWwxMelv0qJohYlOdoncoS7d9DRjG4VHpIlGL5OXSSwJ7/9wgV/IkR4qrp1b5cl
wtJNjGYoL9wQ73VUcTJL/AfoA5CG5PASWAL/+2rBMkdbCpI5+QZl0au26jG9Kr3sxmRb8f7NIVWs
m8T7nogT3BUYcTCfQ4fN5ebvjCV+Yhp+rm0x95xiLVVdoSppgvk1do9IoIQ00wma9AeQmL7VHKYs
sM37rH8/b+ufTcJC8Q6OB6ElHiGOoJquh07Zu5hJ4bYM2QsMMRz8stqdF/LZviEEdXAMoUZNHNwP
p9tlLwUqoFOE+iuq0VYfMC3B6/TB1Y7n5Xw+uJBDACNDsRfhkvieSpeo0usEcgzjPQNzLYaZsVcT
I/8GsDe54ya2FRHzZzs8FShsVa6PlYFxwFAs3DblYfAu2u4bhlkpx7RJwpq1JDCFny4h8CL1WHaQ
tFgOQdQchsnO7cLo2iBpuks8jMOoi6b6bcVO9BAbNN47vZc9nV9fqbqYo8tHVyCjIRZpwsZrSKEn
gHuy6xaQ49y8p+63yQ5Yozhx0p1cSeIWtTrghZ3qTelCUjbWgYcIjjkY8zUB5XmIx9fBurc6Rdgj
tdGVRMGlUCtEFziBRJBwV+N2MV0AWm/D+gtVVuwk6muobeI1h4vzVDVrikvM04Ug3d0kzsY2Wn8Y
wM6m+03/HloPevI0eTfAxX9l7/4TawkGhMm6aeSUXD8D3ENg+NLuHG9belt9VKQ1pC7lQ0ER8GBE
DWgHKkjSrK2dX4/LnTG/nVdGfhxWMoRLxtC02u3jGFBqzktRbQtUhLqlxai5BLjY5yH1tfk4qHgC
VJoJIY+euPowG9BsMJdAA7Bwmr6Hi4rjTiWFJ+xXth96ZWHX3EASchmnjz3mmWequaBSa4ebBEkT
RV7SEqy9booqXDzIYLZfLqlPATkFOUCMbNf5nZK6jJUg4X7JvLILDX6QJ+TULe1XxK49sl0an6mm
RklchmOAaoW4pgFgqwi60sI+9xY3QmA4bu3ydkiCzn0cqhvgFrIqcIt/t3JM7wGE1kbFAAUDYQXT
mEQDzRIkS9Ir17jL7bfi36MclGNWIoS1S8C5mY4zkv5ZedeZd83wzKrNMt+a/b9fY6j7wCHhhkbZ
WmzuZD3qHu4AmAkN73L9MWUbSjcWrpl0Ppw3B9nBPRElLBuAZ9StHSwbzd877c3BEOxNVc9+218b
7MVIr6OwV7wYJLZ+IlJYxlyzLBD1QjtkqEfjbdH3jXdVqsrH/FdOn0O8dvaxhoJbH+asXWYKxTzj
9zz8wNy70Htg8UOeHEJTYXtSjUB9xlM1vCwj+qF+bGPM/EPpGLnHAViMpMUQwyvSK3ZL4okwaOBD
juCJsnEwSdZBTrTcmnYQ1k+DCnPFf0JcNiwazhDqIAAfCfZQdjSuzBCA9NAEFFN/J6rMmVwAiM3A
24b8nPiYIxTvYndBcy+mhWGkvPm42JWi1V8qAgkzXuwGpFGEF2axYY9Qmp/T31X94KAX5vypke03
z8j9T4Bw28WdYU5LWSDBVNzr8NRmduvmD7FqFrBsu9diBLNqUjbg3oYecXtcyheX+WmosCjJdcAn
TP2niWBRcdRG8ZRBE1q9aMk3D4PUMWozmzM/V3ERSncF47gpJXz0hziRm2bWaLQ6SvZ2cmV19aYt
mGJbVBIEZTKEblXFgSqYbkSQAalVs+KkG7JSgf99FQk0XY2ygAfwlxY/J9YTmUHkOyp2RCoDmB7e
woU6gpi4isKlZNkE4FU13WpaQKsrUryfN1/ZzYzS8X8iuHmv1MibqM2sGiLq+QYjVXsvsACbrK+Z
hlHJDCNZVd1EMl9sUmBtUQ5FXlxMyALThllBBDWGeN4xpw1MzBzO50BzruCfGZhuz+snNeqVOEG/
DsM7wDADcbS5Go1D4r64JJibQ63CEsv36kMvwVmOAwX90AJB/fTdSfcMmVlL8QyS6oJaP2/E4uAT
4RqjzCvQKoIaH6mfxvo5iY9WBMTrY5p+IeYwPwSJwwlZP/ZFweD49fkwFE+I4fN6MwCB6ShaEKSL
thIkJB8ikwK/C2jrxolftbzy0YWJeYAKE5B6aA/pf3CwoPdEtDgdUPkU7A4wceJbqGo1NNB7dOgq
ommpx1mJESzN6NLUiCOIMfV7TXtjWnDekqXhGYDP2GLOfo7Q9vSoVqmTliHHHrEFU+G0+JKmWUAS
82DE46U+3kxlCXiaWTK/9FpFUUC2hgRBAGcg5f8E2R2YmclSwvQmeltluW+nh1ED7vV4XkeZPQDo
xO8gZAepSDgYdwNZWgp7qIy9Gf4Z5tvZVeVAJRhGpGE+hIj8guDd78G8ASF9vQFGLTDpdeh+s9y9
Z28MACbKh9Tbt6oJizLzWEsVTX0mQEVwqW15mWAOZ/3vTWlQy4VZwNJBKCfmLhpzWOqlhnl0k+b0
G8tN2z1B4ybbMDdzQA3a616hsEnpfn3IFBMXAEi0GeUyWfWjcDGk+lvf786bhNzsVzKEhWPjAAqv
BTIM5xi3hj82NsBVd3l3tyBj2YZBpW11c3tequxaJHh9g/gPXRhACp+etYksBuoPEBp2mLziAyqc
DqDn0xjmy3R0b4+mGdRtnVxrXYjE4lwY+/MfIPP1fHoDp/TBU0LElue5Rkmf4wMsBBY52TIcutDL
fS1/MUtFmCE93LxShDQzUs063+VVDKAXpB88r8frvEmCJS23GHjNfAwnRtRkqzpBpSazEia4yaUq
83BiqPnp9d1sBd34nFGFyUjXzuNzBwEY5nxip/poUezmZT7CYlgJag7Nd+kPPDMBckXHXmwrrhep
qXxIEydeMYd1AJlBoTmxHmP6bWneIm+5L0r9Ui8pbk60plgqFK/Um6yEmqcq5hHTzMiAigWQoTyE
Gr6Qk0SXHJqi0dqCWE3MFBZFjbnpMdSy0neyaP4y+sT2vfLZVrVRyLfrQ5KgC8o3U9xyi+h19Oq0
vuNtSHI/DKjvffvCoUIDOwodNi5R8b2JUW4R6ZwJeQDAg9zuBpPuB/oEBPkQqibEysz8L34cpXSD
M7KdbpCT0TkhBTZoASNAVo9b1uNtaL6cV0h2ckH/w+cPoy0D6bVTKZVul6DXnPGOcn+k5H0CDpiF
t62jeETLdghtamgwQKMTSAEFF9y3/Rg1MdYt0q766KibN/l4aVb3vaOok0vv5rUkwRZ0ACn6uOM7
ZNT7pfEu0w64MlISECvVfWAMaNOo2N5Ey8bUtr9r++0LCwoNgbJBVuLTSOe+ocvSeXxBwWrraVYQ
sW0HzxG9n5cjNY+VHP5KWrlcqmk56sk6VpRepvalle60VnE3y/yS9SGCCEWFbHIwBDmBKtPwOntI
6k6HFDS9EXmfUZ8y5xtdNStVao2A2NjADzko8wlm4tLZHI0QShWodVnzxjHeY9Dum4ki0paaIxK7
FMBMoBxsQU4xJ72Z2jCSbDmgCFsnT9q4betbW5U3lCrEH6nQB0GV6APzPmqrKDVhjbl2dJp36g2/
vBzseg1TnDCVJMHumzxM5rCBpNG8BwucVbwSPjAsyrbn7e4v3k3M6WHm738qCYENXsJAvIYGVGL0
ehkqnzjNZijT57q1Hpqsv0r0GvylT2b9UibxHfrffC1ZtiP9ZuF9NtfNdnGSjcvSozWo2IRUi8Av
vdWh6HObORbDt4HdtvW2tXWtx0GjPZxfAlkCAulgjOpDZIebQLCeiHmjaQzAxtDpe96/D8NmSY86
u5jrzfj7vCjZLQ2CONDAI7SyqVj2sObUGCko8DbZdFsZt6BA8M8LkK7YSoCwYhnR6jljEMCcPEjJ
1dwFOSO74SvZx7Uiwm3mmtVQOD3k2Mn3pFh827g3sp/ndZGe6pUuXNfV7qP1HzBNLmPuCz/N3qY6
2mRGjN74B6oqYUvXDc2MFqZqUAzBFu7NMRrwApwhq6lBY/k2tb6OMSWqkqTU0lZSBCeP4Rkjkt7w
wDGOjpNuu9AHCqvX72i4s+jT+eWTuvuVMP731fLpUT4Sg4PcEv06BOi7Be585xlPcbRpmwNLFKGU
YgXFR3TpagBFz38vyre+2k81YFhPkYrTW3pNIl7joL2/tDinShl1hSFQ1YJHs0b3iwEKYqe7Djv3
eH7tpOd0JUZwCXaCOkQITrFNjOnXCYZwm6/nBUgfsaCR/08Rwb8zQorMApXDZjHfrV73WXMYvRfL
ejDZawzEEqZP0Url66UnaiVU8PVTPGCmfQahdg3fjrwQ4sMgS2IfwXFA3N+YRLWLy4feQYTqfZuS
eKP1r5VePg1olWZpBdLn8fn8QkjNZvVJgsPSej2y6wifNKQjnmWPdY2eiIdG258XI9tQdMwBf8bZ
D8AscWo3Rd0VQ9U5yIWYQQJmo2JZFDGITJGVBFvYUC/KnKZIKCQMr5MeTO694b6BUO28Hiopwg6G
KRaLMBc+Mf8zgSAiyvxu+t557+fFyI4ZamM2b+pAc6+YWHbGqk0nBmUK5DdQirGt3YIRBOeF8DUX
I4+VEDGpTM1aj80GQhhadoro0WOBl96DCKpNL9sqDepBxVks879ricKx1s3IQ+86JDoMnMWb3sQJ
MP25vBp/Z6WqpKVYQ1cwCOr1gzmPEKZVT1kfTMMzUbhcQ2oNHod3oaABHKdgDV2nWc3cIydkN+2T
i+bLwzSbO5ctb2DvzPxspON+aps5SMDwdUGd/G2sGNJ/6dZLfoFb4souxh2Zlk4BCJP5GT5DArMk
+KwMV1hnz+ytWOcAeDpoyHUkYIQIkaj6kTp+pxprKlvmtSxhmRugCLUCY/s2NRt91Pw3S/PLUqGk
ZAu9FiIsNK7tiM4cZl/OgCVERlDlw02hgUf4SyVwZKNNFMLwuAb5wamnQmhC4zaacDEYgQ2m4rj8
cf7YSTdnJYDruo4LUhp5bgEBkYFGQMDOSZ/44fBSWVujVA1WlPldEJS4mH4Ajjci0rz11Jr1ZLJ4
wfJ7Pf5i4+68MrLdX/++oAyLe8uNQoLXyxJvItIGsfvUTaqeEdmSraXwv6+WrEQRJizQ/rep0uNg
70MdLaHDJqd4DT1+QR/QeaDpAHcV0vankvKxqDCWGffUbKUb1u5IH+5MV+E3pJvyIeRvbLJWxw4H
s9UhJETDGHX38aDqy5SdFxeYU2LClIH/F9QoMUmpmlJcU4QdFkyHK/1yeki/ghZZSaFCQqN0bWQ8
TehhRrvCeJ9A7XJ+NyS8unjk8BF0FO9DoMoFPfrehn+ZIcFBZaG0jniHOv1tMu1Bg0XDY9284oRm
3b6OMC8H5xUvofNfIF/I/z7gE7GvpqUNINQ8/RVvGuqHznPVvk3D8bwY6TH60FOkQIn0BAPkWuhp
GLFPcTfkj54qdJEeIo/TsHMuTwxgOTXtcCYtqE/wmC/BzdM82slRL49Vu01VKCXZLQ/29f8EiT7B
rOYojZE6QcbJHK/H8XnWDlb31hQHS1UpkR6llSzhRTdWaZnPLmSlKMUsIJmoE8VdqtBG3JrKnKx2
plg2s4j9NkP54or2V6wLrOx77ijq/DJhGLqIcSvIdSIrJNxzS+RZec89w5RVu8Q0N71rH/ulObSG
B0qHye+aWlFIlp4xPm0VABDekiW2MpIuTJIwR5xUJZuQ6D7KI4QkoIS6DdnRpn4S/kHg5qfsJjOv
3CzoVNMypG+x9RfwTV75Q402g5EM+IKoujGnYIkCe9zV+XUcXTdsH6UPId4m5w+cXCYSDTx7jlkB
YiYIKJSuSzCjZVOgGWG0ULa5S+o7rbmMnRZMhOhmrzIfXdsKsXwDxZj7L3sowA+cJkK4yXJKy6J0
INYrifa7zpYWOWCMRegnrTiWLQeTAn+3Z2iq2rhpShAdm+PyrtNFx5eh0Dn041eAMmDcQzoMJDRo
axGcLEOOovQW3sGlV37ZvTH6XitZHmUHdSVEvPMm5L2t0UOjE217DE7VUcVSrK3Mv/GCCLj50efk
iU9MOwPBTtQlBZ5msV9Fv3owrWTe77K+UzZcyNz1SpSYazGsmY5JEhWbKcoDzEa5SqY4MKdRkYNW
iRHC+D5dqqwxISZsHlrymjcEh1FFoCO74da6CPG7WS5zV4RxsbG0LY0vHHqLoCodFZsj3f6PzRHh
Kvm8uIOmQxW8RnyXEd9VgSVVeghOJNSNQi8NSLCz+7FA/gsyLM+Pv1KG9UD5B3Jq7jHFkCSjesXq
BqzJWtS8pK531xgaRvJOl+ho3bdmdzjvMaQL9yFODECyIkntJYRVD3a/n4zpfsGNcF6E1Mw4UwKf
xgYWJcHMHCO0h6iAiLb+RdCCmsXbMfr2zzJcPtYQcw+Am8R75NTF904b2UyrC8xBmkPLn0Ndv0Oj
ReoGVlnmyfa8NEmDMbBlNp+rjQQfZ/Q8FYepvyEZLNBoWUXqpxp8qX0VojDfuyj9buol82kfH4z8
jjTdDkNMFLeL5Bo/ES+cKX0wU4xubrCi1k5DahlUbEPgAbRL9FtdUwQosqvsRBq/c1bXZ4v+oSxL
II2Qhw5PsaXbgpfTd+OXnuCeQXLiKuy+cKBPhArHzZ5BsduZWOG4vq2jEbGXKvQ2+SoJd+WJCG63
K70iQqtCy6GXpt2H9q6lWxJHgaVf2+Fbpm2TUvOb36TQdmm8jZPXOO05JBIv3o0LPFxyOTq/9Ojb
zJ7oEKoMjD9tPn2bY2MKzN9ZoSI5A1rfCgZqxAKQtZcCBAPDD3vZjTXdF82TtQQwPoCDVd1wkoOK
twbwhmBsR2JQTOvosxUyg0+pDSc/JS9OdZ12u/MnR3KJ/m3KBxQY6Q9X7FPPNZ1MxAXpQ2uSvTv9
MvPdHLWbqdxPquGMEod9IkqwIAY4E3UqiIqNINeAAD145X5WkUtK/OeJFMGI0JveeayFFJrtJ/O2
BTf8+RWTbgpi9f+tGFdzZaUY81aZdQIBqQmG7Odk2MWJAmYsA2EAQ4iKN8Cm5ue+jzhuQMU8oNfA
TfQtmmcwd21bZD+zMEiMK4KeoGyXJxiMpqtSxDLfciJZ8NsaycGlRniXA7vHBNeqCPT0JxIJYIJO
6gDcssqnsFQketPA9IhqMBIxQohseGmYkwFJ1a73c5DOomu3B7Fk53dz76dFj2ZFRBHBP+8iUM8f
QkU9dZrOGcdNlstd5dzpxrsz/Tov4m+fveAz1jLEfHs7dPZo6JBB6vHJ7tlFGs5+CoB9i5aurCNB
R96b/M0xHhGHM+eqmOKtQVHepb6eoevQjo/J4OzmAiMBnGcz1DHn7FeC1lvgVvzBLu+m0b5N0S1+
/rsl5/Tks8W7NBliw27x2QNegWa1G40XLwm0UuFSJXcm7mrAF3XEIMioCwc1suKwbmfAcWdnsV4S
zyu+R7AOMLNZJL7EqUDw0JVOU2ExYjASn1fys5sALz7oZxGggBn+E2nUmLMCDeMJgAH5Y6VflrlC
u89e4v9597kIG61ognbFUCdNmOL3W9RaPBZtUj3befrbeS0kYBKIAVYKqTKk2iHr1BnxiqaNAXjg
XkgeGlB8Zjud7CdMKYsiAHNv7SVgg+96V92GPdmW3202mFVb7xaVx5Kpizm1wIxjJhaYJwSb6eLa
SGcT6rLqT5U5V92s7efeVIDT/rbunZ4oUBNjxjSYGIA+QgnmVN1F13ut1uGdRsdZYl8DuuTdiAvn
cq7MIfP1vAOksGMLpuRUpMVUlRwtgEthNCQwkqS6M/CsvkWhvk3QVum1TkDG0NyObTNMmJ7eF6Wv
YTRk5Xcsi59Ct2+fxqXCChI9owczTFWXFd+eT/oA5AY+BuRiXNH1sb7IHSttULKyIjxfaow/zb0c
nOoapT4zi6u5yRHP5eg0S7UvYFewmoiVwaYKiCkwY6erqRmThwEROIFV/h45l2GyH8JXu9ift1Gp
aaykCKaBCRdDavMOE9o+ZFlgNCC5MJ7Py/gcxQBQhS42y8EUUQ7ZPtWkbwG1r8nAwbj1ndnb17FH
9k644PqofKqFistD5jx4eykmWmMyMxXLgC0jWmT0UKkBptlrTN+Mf5xXSCoBqSpEAHwQxCf3EVZg
Go359eQ6O88KwSGhaPyRLtlKghDGzAyV0jqDhKm6H0AgPT7q6aWXtb6nGiT82dFjczxObAJebAP/
ETYnHDBN0gQQN11uAIHU2SGMt+Xo2xQjHbfn103CRXgi7BMWvAmjpuSw7IYFhXk9zvuCbWm2NaKD
Y+0mElTtbZEEVXigRDU9V2bpK0U9/r5ZRYaYPQKoAFdUZ1cNUuHeIVJNdZM5jLUI4elXx14YGgtE
9HnQT0ewBsDFYw5A6u00umlVA8EluWK+nLhZ8JjH7onv6qnMMqsEOGcT1bu2u9OXNzM90PZ2jjH3
4Q8lx9z6XmsjSvoY9ab/aG1FRkx2DuCdcIUCvofokC/5aklD5kRpT6BvAZoT9O74g6lwT1IJLoc3
mSDFAZj1VIK+1HVmOhx5RFrfKK71RMXJJUlOwFVgFUHIxfnTxQPQME1nmOOCW8tGPemymB8M76Bl
11G3rZwg8jKftUBI4J8i1S87eSvB4mHI3CHqhgGCgUr3tL1BfqbdjTE/t/WF8e8AxRMlxRl16Yyz
X3Ml66jatfOPejEvtDgJzp9vlUbiEWNl7swctR2DQM1ZbvPyEvFv6PzUuwPwYwppsgO9Xj/htPXA
e7SZznVC0d793nYX6fjtvEIyN4xWMZ33YbuA2AnOsa5t0Ol26PyhoYVaZ5P8SQZT88cK01LiKVq2
oItRsY7IFhF5Ms7YDkwfpYLJT1pMEo8jOIrssevAW77R9OfK8GfvYlSRIkmW0OA87X9bP9FwLOgH
qkSj0hzI6jxkxUzLeao7Z9nlLqgNz6+kxDUa4BdAapsPE0QL8+lBjnSM5R3BZ7BJMO/SmJObqLoD
YvpGM+qLmtzEOtlRG+HgeakSKl4ETh9iP5UGph4hgg3/kUzeAa1VGL7iBlHyQmbzoGnORVs/NVF8
OcRtgHscRA6Wt5kx6yJdME7KfbbS+GD11sYyFK9PItllfBjMCj3+iCBEJEgTpUPlljBeWqGzQeuj
7CK2K93c5F6SvuA1uXyjXu4dE9KPh9Sas6Dpu3H0a7PDmNduCX22ZPFr2dT6XRmaaRjoY2fnh7DN
ejAoj1N3UU5kwmzR2SGBa8b17z4dojEwtWL6nYO9+U8cgom4taZ58sfEMX+6Q2Mfy3HOLueI9tMG
d/Xy0HuNAaPQs29hy5Ij2lzaHQBqbXGllb13nelDpSi6fn7gYsvQlAacBJ5MGIx2ail52hlWXKPG
b7QXeCpo5PdcXeehqqvq72wAIbpHpzjqa7zZCY3UQuSLh+/QsdhC7W9oSn0Tx/FwjTUd35Neaw+6
1YOswsnq6Sctrf6mnEaUMPQhq7fZlLUXozs1D3lWIbPbgdDvuUms7I7lWv+z9rRFsSQyYwEvkA2k
POcEFo0l6nULY0NQh3ZnLdlrzmJuHeYd67ppjoQgCzRTGvpzZQ3/fsFjOBbwqPx+xFheYS/weEU2
/299tL0HTaHvOtvzB1S22WsBgg/vrKijGgx9A4ITpE0qrfbDRN+k/55QQuMvgnVOuoj/ER25xgbW
J7wcRR227fvspiS93w+N4kqXhCsgaICXw2uREzgIL52yGFg6ZiPy0HQMEg2HdtqcXzDJjYQHISgC
0dFmYdSUcDuMMcbhDQ0UMedNAwpxzLTuTRBhDn5jEIUsyeagCm07gPrwiTZilXDQrTofQlSi48of
yu/NdNtV21Q1NEuyZpCCzAQWjU/oEWwss73EpDOXUn5z6HWqKlyofl94SsXzsAw5rw7TqfR1bRtN
pWKdVBKEXU/11OkKExqUZnZ0hvRQ1Yfzuy7fiY814g5iFWizOs7ZMkMHVkY7j4AQZnp1kIL994Yu
DG+hSLvxYcac6+ZUjj0YdTwUkFMY94s9+RH90ZEbL40VKyaJO07k8BVd6YOJUu0MCFeBhsm7ebhu
x1et/3Z+ySRZ+lNdhJOSOaHZTgNkLNFDGgIYXmxLN/Wj8dAt12Zzn5RH3fsxf8GjnagmmJsDGlEt
odycLYz1bDc90zd1dUlUW6VaQtHo4mruvB7qhfTRrm+baPJJFpxfQ5UMwezmagkLs4OMJnpY6KEa
N0Ayq0I06elBshDdinjEgmvn1BZ6aiaR1WLBmAcMuh14IB2bfZ5Zc/XnGdwCyUuTP7Yhpm0Codvn
T+g6Pa+mpMYBU+ExN6bAI6EjcpJVLQNkuoLZ92xH3Puh2AG6sJvYJiw8Xwf0T5+u8n8nlrUxUpNH
3zhwSLULEbHrZMvcGC5C0+KAVj7wrdA2aIbted0kocNaighYaLyCgoILUuzmrawDa7mmQ+1nLTzI
LizezguT2QtH3vO2MU5hK9jkUhtZRXWgivImaBqMHnKRK334ggyQMBi4mSz+aj81lxFRjsc8mEtS
vpfRVQeiFdUtLlWD4MLD4EpE5yJctxqbdEwmmAOHK8Qc/Yd0vYrsX2b23ocQEa070dhNlwVCuvop
RO08+UrCy15LEFcKIcqcFji9Gqt9VCad/iJU8T3LwhFACwBsBoM8L9Wc7kYxuzjTI+A3nXGlT0E/
fBvcHcmO8/jyhW238AhHKgiQsr+TwFY3BihtC3DSYtsd/bCEQdQcQ/P5vAjZjcG5RIC6/DvzWzyR
fdUNercAeWPk32rtAu+foBq2s/MQujvq7TPz3dV3latI9UrudkjFlCqsooEZ8MIS2nEfOijpwpFj
oISJadlJeGB4iFUqYArfb+HBA0HoCAfvGopr4skx8j5vzSIDmMDptxVhfkjRzYYemAnwL2MLWAYQ
tRpQUyPmai/Zz/OrK7H3E+lCmDdkma5R4DSAa538kt4YTKGfdB3RYINeDpRNHLHIlbtD2yFrDvXg
sDPtfZoetPg6Vl0WEucAAR9iBD26mHRJ40EMia4wZHGID3a4+8JSrUQIUdhiapRFWQE8I6h6xxYY
4OjpvASVEnyzVqdJa8BzTPhaIQXhV957PGBqWa2oB8qy/WjcwYMLTy6kicVnK5iqMg3kYsBiYO5a
neBpF6NtgPhleYMHN+SBfRu8x3X1PPXPoQr1Jck4nUjn9rLSEZNzh1TTYXDFkO5bz33UB3bJ6bIi
4gCRhX7wqYAhtvvzSyvxiCdihTswydMIjykovZCHNrzK7evJ+Eaa70TVYfl5D/EOdMGhYmEwOGpr
QvxQtCPoAXU3RTFVj/2sZzeFo/m5Hiv80+d15MUFUOphWAHegJ/eBN3/kXZeS1Izzda+IkXIm1Op
zVjGAIM5UQAvyHuvq/+fYv8bujWKVgz7M8EBEWRXKSsrK3PlWl3V5pOZ0L1rXL27L8f3QzV5g3Yt
o1+BqO/bcbYCaYItlIM5BcuC/FhmZlqWVuLRSZaUj0n4LDVfLn+ktb07MbEsvRudmTt+gYkSGGet
f9Y6c9dMu8tGXke834gZLiubaxjJj3MHnKD5HoYRSerKGvZm3OyGrRzidcjDgs1IIW9n+pzLUlmm
S2YuR8iXW71bSteGuu81aLj6l8sLWTGD/LoomzAWIJz7fCF4WdY7HfCBrPtoOLfaiAT8h07ZeBOu
WQHzDrcdjSzqG+KbnZxXQ5pMJfEDrKQ+wyOV/5zK3bthlpprRfalq8tren1MbV4cf62JX3NiLbGM
eJY0NNnzqEpcvfw25ukHNfhiz+rV1P66bGzF3WBxhUiBcwTrtrYI6HFchn5V4c5OEUCj8G0EOmWW
7y8bWXE3W3wihkxB9UIXdb4iwMhtYQmWshHcheGSylhP3JT2f5fNrISD3zzbthDZBpa4CDtT6GRK
JfBgln9I5s8hPEBxxOjXrlAOgH8pFG0NTdKE46efZy42Xk7FC2CJCl35IpMNZylzwgAuWa20m9mV
dX9iUET2HwFH8vWskCe3GzLF71l23+2cIRzcSrHJqnkjM3cgUZ1pPH2QBuim52a4HgZJf8n8hlQk
kvvyKi61ZN71GtFUzsw2PHZDitZAT2S9a+qhu6OCXL+rlCnobksr0h/N2eS8zdN8UNspvDXVTP6q
ToV9O0Z2c93hXhHDYxmBWZ91heZhkkhQDAWO+SuTi/Ew6/b0PZIm46lo/Ox9SCfrU5nY3a3uJOPB
wMZTaYP6KPNcDXfZ6PQ3emqan/sqhN0pmULFHbuhnXZKIOXvighA8yynTeBNtdx/E4yezQECtOK6
M2fCdj1Y2eOQ1+18S5d18B8dkKUPjLrYvTdAldi6Yx4W15YRTi9lV4cHK+phAi0U+AEoaJrHMNLQ
CvBt6M53QTcxADSrofSQqrn8Oalm/6lom4j+iWVU11kvxTsE31DO6fW88ahbhfltXibFDZ9RC/aa
k0w/1UotMljTkuwDdEUl72wIww9500S/mrZK1YNk1TlvYsvqEt7lQfdZ1Yf2SzEHaMr0oR1/R6xB
29dBpyOtkafanR42lN9a05fcyy7/+g1NTUwWTHkWMAkAH+cnK+KiCqUKrmQ1mz0d7gdVao9zLB8j
qJn9PvsZS1uNq7XDTElCaF07ELItiyKGH1h6nnHKtORgAj7qxrdD7FjUiYVFUC/z1CpawZYaIB0r
pZM75NeXt21rDWJbT0JsOymdPv2OFPhXE70b1afLBlYSTCiKNG4L9K5oUSxjUQtetcjbieJGoUpf
rd6yvuRhMNReZeeURx0IMA+Z7wScwszsZ7cN/UjdtYma/VcHWsz3i5rbMhr6anf5l60tHbJR8jPo
7SjVLwJ+GvjjEOgAI4buo6T0rhluNBpWLktW/teA+AEne2vXbVKov4mNBvUlUaFxBIFhTOVNrm5Y
2lrKwvmNyM5iS0gr1rQzQF+Um5pRa7ejxZuUhzcU3nQBztcSORHxWWATiFQ71Xpx4DgMjY0vsmqE
xiL5JLbod58b0a00Kgf01T3JfuqbQ9rtDG3DxNo3gYf1j4nFy9ABsmr6MV26ZvyaGOYu7oBk5wMd
zC12y63FLNxLLrqiHCQW00xXSn3TkJFvoRBW8iObig4ZErgHED6L/Yr6Se2JewKFkB9gHTxkR/N9
CLGy7r+dyhU6hBNTi30bCzlLJokSpV9GV4id5mlwMNpdK9+H4duzvjNTi40bFSvoE5/R1mL0d60Z
7WBYTYsXXYbJXTK9y0Fg7dqARRNSY4RqQLMvjFVB0XeNwxYOpRc1kVuGaORdIUPlGuglx1tOsep+
J+YWIaFREn3KJcxNme9G/W6Sf/m926cvl1e15nvkmRRYVF193UmF5awzUgPISIj4AYAEG9CGMm9x
M21YWWrGTnkgm9FEMhvDNmWHj6b+bG4xJ69t2MlKloN22VzPVfJb+rQ0zOOgJTVlf+V+hhKPZpEf
v7+8cVvmFm4eTcibNykbp2k/UusHc3ZeyeRQGH+6bGelmwFzHzkDPXv6w0D4z0NdzXGq/Y4R+Z57
NzM8x3ju1PfKROUj2oXFoZ22G4drvi4gG+DcUbCDCfXcphPCsR4UgCm0IhcTfdpt0XXvu6HM9kr9
rqeHIzkboIi1COXAws8SZceiSX1ukvxx0KwBrgFp0Lu9pD0aSefD1pDL16VdfYaHY6tVtWrxNxcA
vGBC0Prcotm1elMlhN1iSi3abQpqw8kQKV/VxJdCr9IrPz1mY5dtFNJWrmBAU5pp2RRD4BxePLn4
xHliDrRV8tC4Lrp7y6+Ol31m5bj9DwmjCTKLjtRiZVKKDrreUfmWkyTbGzO8kmbdjGAxrJ//YIl3
MLMIjhgFXaxlLh2TQjBRKi4oiKhPnXUs1Wp/2cjahjF5LjhjmEl5VVJXZjusk1oQu5mTOzKGpW0p
j6y4gnNqYeF81owUjKxNZEX05OPHWD4o2lWW3RXTP+TpAtlLfxRoBKRW4tOdZHpJPuaTPQlMpcIQ
aed4Zfjj8m6tBCb6j7SiAK0DL1qiiJMhtkqt1CAIUW7U4SbX95P9qzC2nvErA1eivQr2BtZ4i/8u
Pr2RZt0UiZSijaPi4HRBf5X3Tj27Vm6Ywc5yQvs+krPwXeCEXbGri6x6Nwxp+j6ategmzdSsOPqM
d8duVXX6XjX99L0old+p8Qhxr4oyOyhyAwrOZhga340Lpq/2ZhRNKoWDyHifOtDHeDRBzOu4aaqa
Z48i5RtZoFjFea2C9YGHhiOZore97CX7UxL4NQ0CXm6GvJ+G3Pf0ppGuh1YYrNppr6qDfjSmbjjW
fWV7lz/m65OMeWZWYDamSfpKRhSl0CFKStqK0JVUh9ZKgs/2BGAk9+u3i65jSqA5Ae8AQF+Gw9GJ
lTiP6S+mXT+5lpJH12Fp2i7jOlv8IGur4ssJti9HU3kRnx8CyjNSMaSM2oZT2dwWtlk+qXFrf7dL
jRLO5R18fRzElBRB1bCB30KQf26L3MYxm54J0rJ8qDRaSega99NRL6WNT7VqyALNhd6fqalLoo9A
NSsrT3razIAbp0jhvRq9Q41n3+jV8+U1vQ6IrOmvqeUskV/qhTy3mJpMOP6a/GHqyi+XTax+Irhb
aGTamvMqsFd6xpkrMTH0wS7ztccEDb4wmTZuqpU3P0sBkk2fD9wsqzr/PF3kUMVLJ/orw6Gbn6P0
VopfAvXaYMQ7Qjqzup3RSI/flSlwzA+X17i2jbAYCGVtrhaKrOe2ZUmy+igxaBAj1Zx1uZdFh8sW
1nbRFsBvUijAiq/qPp1R+Cax14vKF7TeZvXpX86SiPI2xEaCjHDZz5mCpKjnmvHNIbmSM4QL5quI
LOryOlZ2ijSQBg5fSedK0c53yjaKKiptBfqPSfG6ZM/8yIaFldMDRp5qgUAYyPzv3EJWMTYY+mHu
5fm9H76LqnvL+TWoGw/GlXWICS9EApgAZIZzEQwQyczbJE9yb0DgUf9sbqnerHxvAicC09zuND2W
MTRvunZihif3Sph1h2Sn5g9at6G4uHIjmYAL+BSiGoXvnu+Umvq6SYkr9yrlqGQfBvtYWJ9081o2
nn0DxRSGei9//NVFgdIQAgGA3FXxWDhJWZQEpHowYLCP7wzjJbS+JAyU/d9sLBY1JXLQFTY25vzB
7x4oWcfR+8smVr/932UsBQLqcW6AdmNCn6eDoqRXE1MCbzfBSAQnhP8zy7UIKNag5xUsErknMbwa
mRY1+uQfVnFqYhEvm8gKKe9gIp1r12Hcud94nbx++pFiUwrAxxzSumXIMo0e6q6qzj2ziFw9/xB/
prFKiWNn0qkZv1/esDVfJlmFJExAwFATO3ctXM5Ju7rNEcB6mHrkk5mmlumpmfAPHiffPMpbsmVr
zswCkRpiRgCK+kUk6+KwcMqiJ86YEeu5yeJv3RYR71osO7UhPPHkwNRaLfEqw4aUu9GvvvkkB7s4
3HCEla2zqH4K/XOqUfTzz42Eg+qPtTRwaRm3khm7WfjeZA4ydFzFvEUzqpo34o7wrEUmDKSTTABu
JlrU6uKIDo2KwOQ08a2c97N0q6MfYHpaC+hi2iIbW/lIzGvwRHZ0roNXYjy23ufk4nLu1d0EhTiv
S/1DNW41ZV5ZEaQBJrOygkuRq3NxlGSZqRxyNKCHbcIM065UcteKjpc9fMvIInhWpeK0/ogRwwfg
Db+Ylv+D2JrgJRAMtDg08JFljisrw2iOI8QEsUqtXdsNQeldXsYrl/5tARv0bMXo9+LibLuyZFSO
lvdYObu82tnOs5I6nrwRD1Z2iwSDUW9kukVdX/z9ycnxi7okjS6phFctMqxMMk2fgjcnZQziI/NL
hYSvTvq3WIvUFKFRCwWrPNSetK7fGTnye8FGHF1byqkV9XwpUzr4XewLK+AnTVk+KlH3oFlb+KRV
Mxr7xZNf55W4OJX9yJvRnBnE61Pjrh21ewvwiJp1b3djVJHJ0ARySEzgLVYzS6pZG6JFQb3bAmhW
aS4NpMtO9urq4cPAS0NOQ8lKIX86N6IWVc6D0wQUahiHwYn2zGUehwAsTxo/j9KwC8MtCp5XUXRh
chEDYrusrLGlWZFFOjPV+6j8FvjtLmHSTk8Pen2E6eryIsW/eBZGyQt4X4vSH6gOmCDOF2nNhVka
LY1a227I2S04aso9vA1Hc7afez+7umzuNQpW2BN9BAW2YgpPC28PfUiWO6HMNVBm7NJ9adK2Pxax
V1gfk+RFUZ7C8LMT3Fw2u7ZKRiF1VIRIIUAMnq+SHHmIspqitVbfBCH9GdEyvm1Gxy36Df6mldBE
8YlGIw0MJqmcpdfkSTpXBaZMVb7ONP+uSxNojKpfndM+XV7VminRJJFBZ3FlLB+rel40g9HjLYbZ
y26jlN29HU7tXdlUktsG0z9EKoYmHWpPdJxEZeZ8FwfVbhRfUEDXqrmn3wqdNdWyN4O+8RBw0gIb
T8r66gXpAN/Aeyhxwapv7RIrsNw5zZ8iJWXyNC8OU55/vryPa94BRlqsTdzuy2dSZdV9WgsBBrs3
fqbTeFRRYZ6DunFjOzk05haL2Ja9Ra7UjA1YqhB7ZRb9ksMWUdLxZqQC30jVk1m/OX35vaF/l7c4
4lNeWFWasKF2DtOu9AGZ3kOxxcK4EvgtgMsk+3RNyJMXiWxeTA4ceKxhTNTrSntqe2MP4u7t9/6Z
lcXOBVlXJ7Go74+hepBr/3PXVvfa/COI6o3+z9p6qAUKuCDJDKXBc1/X5imO53giEvfP6eAwSia5
4VbwXblhKM5Rduc/FHSXV7/O5HXtwzoEQZSyC+VPcvTJb2I395unKkLSdSNerJqzcHKgbiD1l3qF
0xiCLhCzz81c3ljJXar9Vw/V3vxZ0hfvt6hfxLdY3izwGpAEkNiwi4uYCyt9Jzc9GUfiOD+kFELH
PNoAD68FQNIzjccTaRo8WOcfiUOEdntDrKVKdC13+a4bpq+8RJiqMjbuyTV/IH+yeKSJivTyaRgp
wPNyi0ZJbF2BJQQJfdWo6UbZ4TXlCkf11Mri8jD1KMsdocHWpnr2nzQb5o0/avUjDFfTR0WaLSbH
zfJIUyWlNmk1t3FJNcTN69h5UJ2hf29me3XYIqx/3fNd/KzFYXCiyfBDk8VL8Pekw5EJD3P2AiNE
V2tXVJqnh8dm6x5Y81aaRlw1sH3p6u9M4iT5VqDctWboCL2ybq8jU7ueo+7OT8eriaPo191Notdv
z/hEn+qPyUWS3Bfm5OcBJuHlcFvddEf7R+vvAFzt6STm0cZ5XDshArVLkV6HKWA5m9Ol5ZyngiNA
cfxHDUbysfp4+WZbPSCMPaNPKt6uS5CIGhi5M9XCAjjk6KaXMyU+jppShW5cGv63NuzLf9lDyk3Q
fvDyo9J8fib7aer1QKCH2jw6dpb8OZfLm6Kk5GCp9+0EmWC2pUqzukpR54SPC+bMZaQJq3k0YqYi
PIumgD7LsCbmt3rhMH9hbFQdVvNXPpYIahh8hb1TrThBJJW7229TRmIHV+fOs4JDnPwYLVfS3lX+
e0s96NZGaFiNPxwDDoIuMJuLbQ3pa8+JLtqojeUiHfMIRu/gIyZz2WHWUhPqhf9rZomMaewpUDtx
6OQ62Afti0SzoCoO4TSjcbwRUtc+G+VbvhdlI5hbFksKDElB3VMkeiNQosa3/3OqwfKkdgyho0mO
l1e2GsQYhNN55NA24O1x7piB09s0+fhaZqe9i+rnwrYQpC6GY2oEB3VOv4yzgWzFQ2xuzbisLvTE
8iKs+C2KNo2Bz0Rp9nmQP82J9lRSnPVoaB0ur3LNTagl0vAgcaY+tkjDrKrP/SDGVFIZiVsa+i+n
zW5orG0Jbq3FLlqmhBSLGryyZC+MWg1lwJGJSdruX4rKCV1tk853dd8giOARxZXLtzv/YnE3ZkPe
YiO3ABAjiF7EIOh1FbrGjffhqnPw1qfEQ8QSU6DnpqDJmeZhpttstq2t3LSOFqT3JJvl6OpIGQBR
7+PGds1BTd7prRE+q6Ha3dqA2d9ep6HSCFUer3KGnJeHwojKznYkfkhStx/JpxlrU+NdDovsRpxe
XTJwKlFBE03HZXcgNpQwtSuiJmnwjWbHgZsgt+w34Ve/H/6bHfUlzDRPLfJHhefQZTd9/WV5tBKq
2W8KRa8oZwxtMIaSXMej+7YfTCjii10Ax2WeP1829DqeYQi8Gl1P8ZpcZohaPxid5tCf8Ju73Pw6
ZoGb5lc8yOmMbKzp9dE7NyXWfJKvQO9VaqOOKWVCVc/ZOwXJ4taFvmVkkYn1htFUimjpoGQSNN8d
qXeTN0sEgDKm98E1Q1WIWblFDGHao5bHgFJ+wtyNmfZXmZUeNGmrFLSyFPBGpAjMZBGwlo3DSSGp
LBWq6nljfaMrf7R8AnJQBhvXzIadJRMzIr0F4qwzvpZNblhKh0Ya976xhTNeNQPbk7idyUOWEHDJ
6SepqUx2bfJ7T7YL23XMAp6vzn97sFLosjBlTQkJEoHlOy6oaiJVCtl/ZJZuZu9ty0vie7uIdnb9
1SzDg81M0PzmORURlEBgUHtRQL3ZC9czoyaM/Qirdpp+gBvqRS1Je2QJhTZmgAyG3bLA2V8+vitx
QoycmYKFEnqlpY/0WhCn3RwVjP7Ih177nk7DcSYjn9AMumzpdeUVR/xraeklflQEzThiqbU/MthC
TrKXfGM/j18NlVxvX2315rcMLtKRtC18oFwYDJvKtQYyxnfxwIzbp8iy94302doCjK/uJZxnzOcJ
DMjyZuksvTPGJik8BdjiFD6N6rSTfbe3NlLk1+82dvKPHVoJ53GwLkq59E0WFisaletPujN7fuxJ
xufM+WRLW5I2rxMRhSVBKoRTsi5tsY/WHA5hUBNGKvNWnUpXg/36smusnGwopASFLV0AkVadL2is
UgoNzPR6pa3K7iQP8T5poW5Bt2mLF31tMdSOTSDH4pwtX4R01FIpVS3a6UHpGsbjZkr1O4E/r8og
rCfmnokgIAiXiU5Xg8GtfU7xaDS5W/rGrZUZ7UGa4odQlh6yRjdufHW4UyTpxrbra0ktPlbVfF+q
QQAPPKewCR/pIemkzf1NgQSOL5GRBbLWb5zI19SpXNeAvkX/nzyFPTnf96HugTAlYcFskHkolexK
DgVhvLwre/TRRiDRse/J449gNnaxEgimvY1y48qXh1yACWtqZRTMlm2DpvTpQE6SwAPcBL3lBvUz
xFbHN7sXRhiaRSoHAM3yXGZpVmXlFBAIyMP8Rj6aUO9vauetpHu0PXgc87SzgM0sk+kurnJFSzBT
jMk+7z5ak8DGtuPVXAk6nW43ITyllMgeGs1Wrrm6jzwrhXVyiuWII2lgpUUGtvUYTqyx9cZSuU3D
LUjAyukRCPM/ZkQEPM3A8hoWpg4zUUF/JzXfteGW8PpK1BYtQR1EJbkrfCfnJuwKOaFMIriZ9bPu
v+vzzxDrtOOz3XzW9avO38hdVsoNiCid2BPB9mRJ7dTa/hTFhTdXu6J+l0xuRPFb2Q3zjS59dTS3
HT5K/dXbPZIivsYzBIgV6cy5UWZxi6wEyEd/Qn6YtOJmDIyHSPr8div0rhj+kvF9dVm1gWISsGWK
iqORTvu6na6rutkB8924jtacQkNTFKgVGLtXZeghtsOKfAinYERFa36S+799HToBQlXBB9GJW6TL
asxAQG82OLf8QTFuNDQF0o01rJ0fIHZi1AuIEM53/kF8JrILGqd4HXIgeW0KkhF3825Y82169iAF
AZ9y2y1u0sC0C4d6CDtl3naMmkBiogxPSbjL/Z/1sMuKjTxWuNHiKgIfImbXYH+gZi5WfeLbaV/X
zKMz5KzByWl1o6sOT23xGNmRm8aRW21pZ63sIgOHoikrA1kjgT63J029UfGyKbwkF9O69o8+4HLR
1C3w4IrHib4lqBFxkVOrO7eTa0rph5EsUslaupkHFZrl3tii6lyzQhOWGiT7xxW52D07qdi9dCoQ
GbkdEZTeGtFc8QYGgHliQJcLfHxZLlM7C7a1kH9fqvelTCk1oRv6QWnu4O1Xg+O0hVJbtSealOSn
MDksG27gU4yhldk1qxhvOmc8Uol3TeeXZn0nZ4GdzzrSN37r+DERzkTYDyY2R+Z+X2zi0OfVkJDi
cDG1V1YwIDO+xej0+99YujnLUgRzFMXbZRKhd1pYQHVbeAHFB4gh0ug6ku9bMmK0MfuP6uTa8yPC
PkH0Le2O/fwQbsXzNVc5/QXquUMmxtiPVa4XnurP0g2KX+qDXhk/3hwGBaXyn2UuYlStJQobyTLj
RN5L/IkE0rUF4dhlMyuvmN8tOMD5gFYYwDpfy+TIE2Tb4nCRRrSl7SkjuiLRQ1VsMSiuhQvR7Pv/
ln4nVCfhyajnKAozpfBSbb7KdPhInHg/D+bz2xfErBptJzom1DkX+5YmShV31L+8gNqz5QTfxzq6
l8l4YUvayiZWNo9GKbQqgm8ev19sHtjGLNUCbKlxedt1weM8mUerzpDjsA9J0l7J2qMCvDatVKjM
36nKe9Os74LGcCvte50kG0tfy25Of89yi9uKZ3fT8Xtmw/9U9Mper5Ubo8xv4iR8bKhspOAgLfJV
uk0hJCIbLrtyAcEpiHQR/CogvJYhZ+jVKRlawIl547iZcj0qHrKCqRp5mURW9+Xyh17xJ5t4LQBw
AIQYoT333NkM6imDpwzVMaSdjeOUfpv7jXi2ZWNx0g2/SFLHD0uvjnJ39o/5FOyqzaHBVTc6WcnC
ZYOqHGWlYSV6crTbLxJzRekujPeX92vLiohqJ+cvLB0mYjvWYiIBFwBWuObZp9ofLltZ3zFTEGkg
igwB/7kVW5ljCzcsvRQxdoUB+jSi+XS4bGR9KX+MLHUCQsh05LkWn166z/WHzLqKJ2/sNtAQq+5M
3YDBJabzXulwVbnlx6PFhkmNRtrRXpdaddfBss2YvuoNin9Uh61iz9r2icILIybkOgCxz7cvja0E
EliGsm07pvLp3MlZfnRa5ePlDVy5wWBhoQJIyMfQEjVYJVWsTGWFL5jqPfLCx8L/ftmCeLgtbmmI
84SwGMzUggXqfCHh0HRqrZEcWnaUwaUGMUASDsyXN/nXYYo74mKQbcS/1zYh6GXOFxJ8RPC0ZaF9
ziSjdXRSrDba9c4XXdv73c2gf+1k762LwxDU0GJGh4C3jPuRr2hdU5DmlN3n0fzi19dB91KrN/PW
0Obr73RmaBnQmwJqqnTgzlTqz1ZCyN6SjxfH8fwzIflt0i7mLQcj7LJA1uj9XLStSZYx3s7to5kf
pfBTHVxVw22p3gbNBphz7QudmhMH+yQGFUEed3WHubScvEm+hlP56EdfpfGqjbfAP6u2mPwDhQiU
iV7Vua1+RkOek8ZlKL+0dnylG/NTodV7qe5cOksbucDrgysm2AVQD9Y4/lz4uyG1cVCIm2IYMtey
DoP90S/3l93uddgTNiCehc0AcbYls0AR9/ZUDGgwd8VPY3qu4rtwAgay8The8zkQ2sy5khjSFFns
m6Kg5qhZworyZPoRFZGny8t4HVcRACeo8jz4HRkWW9XJVZmXVVx6Rb4zS7Q4fwT6gxZfZ2izJltg
zTUvODUmfsyJx2VVEXYdbEKePetulFwb1pNhlK4lXzdbL641FwBNCaYNfB4Ir8XVB53tkBshG1eh
vZHWRyEAZ4RbDAOrVoScBHeS4A9c7F5YFwZl47REhOppcmA3c54la4uNdc3TuML/GFnsml0NEpEW
IzOHs7huoh+zciMrWyJvqx+HHgP5IrUY1HnPP05elo2VRJixE+M2Y2D3iqcptKXB+NXqzHs18LON
I7RqEfFn2qR0UsBen1sMjTA3ZJ/71c/+E1dsY3mVdC0N5a4tjpfdfHUP/5gCEnBuCjK9tomLAneY
rqC6q4bSdQzSug0zq/5wYmZxXE3fqLpuwIyf7s3+Sxc+l9HL5ZWsbpqJfAnlRdRRlxA0BCX0GqhN
6anqUx8fWuNGdnzAI565heBbXQzBRwbyTHRYFmFCZusHLWMxQxMdyknzYhA+I6Lklxe0+mlOzIi/
PwkKaTbYJmqWpZd0GbUxb4z2k2K6bfEPoVRMu/zvcsTGnthhRDRVIdnn+YD8sNbZL/kc/MvnPzGx
OKnUxgLEcTDRB89G9BA5D/O4UVdc//x/V7E4M43udJUhHBnSqkMY3HbJsYKyItTRmdl8Ugt3XSYk
J1u2TO2h4hiaSsdYl4fMpQ5iZmA+SsZXs7N3rZXt+1nfVWYXQ0nTXyWz83/bz2XWYFoMdcEF9ju8
duqHXj/6zVZBc8PLlxo6agotgV1iI62dnRU+yK3jWlvwmQ0fX0JVK7MYEJPDiBLsnHbf2wdDvbG2
ijqrvsEAErgnqiBI7557uCZPYaiMWBnKH2h+VNO+T59SP/CsZCufW9014MSQfDCmRlp3birUrQbi
5pJAJ3/Qqn2a/bS2YulqZnJiQqRGJ+c1DtJWs31WY+Yvdv59VL4ljtfb7+1BdQHUXA5C61v3dz2L
IGT1UloMOm+wWoLyKOp24TgyEesOxvfCeLlsa2thiyjRBEEvVwV7F9bGFb2bfvxkAP1QtC9qed+r
/5ALM6jw50stAgad8qQOdKypuf49tabIpWN5QD7l+vKqVupdZJJ/DS1n/oEnl/Te2cI22Nf+ByPf
WbQP5/hq7HaFeVVERPfwype3wMNiAa+C1IndxZ07KyP0xQyyen6dvPROfO2MHwxf2GQyzYk9hWp0
Vf9L2nxidFGLKvy5CYMEo91QHzL1qawGlFyPavNlQJg5G35c3tyN47Zsw4GOrhJZHLe8Az7MTGjd
ls+pZG2samsrF0cObl5j7jPMyMUPI/bK9saCF25yrsLBmxy32cpst5Yl/v7kiAdpGUqjhj1/urfa
d0XxQa3eX965tQfUqVcuDnZfpWXlCBPz8H6cvmvTxn28Aj04d/tF0B1tPzDjHgP22L7Mk/SsOLFb
KuETTDsIoBi3Uf5QpkwIZObWiRNJ6yXPXwSS2lYrOY4wberFi5Z1d3Ea3FrWdJPq0U3tyN5c5hBR
m3tjlDfi5XoMI/9EE4WBq9/B4OTL5Yy5dlpLcI4l3UvlH3IcHsNsPigIzGR1fM/k7Ua1YtVXuNrA
u/Kce4Vw1xgQGNNYnDgDSYBq2OeKDu3LFnh39SI4MbM42EhX1k48sadt1B8y2/bqIXrooT7OtJ+h
szVRvrqNzIJSmgVxQSvy/ACYdav1zEiSF7SCODPxnO7Ywt8mz65afEp69/JhWF/cX3OLW1uHuL+B
zp3zVrxIYGHsT02xm5uDtvUu3lrXIpBQ+/ODscFQl7yXcwapbtrxttUfJPlG13/+3xa1CCKMi0lF
JjrtU/fN0o857HXjnRLdO/HusqGtRS1CicCldnqBoRaWLvtd7H90fOiynov8blT/JazQvxEYWBIp
Qxc/5uSAObKvZwkz+l4Y2ddF+EnWDC/OJs+0QpiOaLCMP+Qgfe87Wy1dsYplUBF1aEYO4QeFO+Xc
sGE2RjcPGI4i+XqUnFvC51Ncm/d9GG4dtrX75tTWYpEwCOaFnBNFRjU5hsFuKJ66+YqKzd6R3CDU
4Vuz/+EInJoUP+lkX/UsKKs0YnlN+iuzb6Xu19iik+LDybtFar3mL+LhDAElGCD6Yuem6q5vxxQy
D29ODpbPgO1X1b7zp+Kgqjs72GLpXr2ITs0tYklWWFrZNZiryCkt/ToNVRfGbjugWebc2cW+zH52
prlxKFbd5WSRy5ASpq1VauITSvf2eOwLyoYgGswtNrG18H+6ukVE0Qpm01pqVF4xfE1kTw4fk2kj
Uxb/xCvPp/aOjiLNMljFzr8XrZEuMCtumMIu3vWl/0zGtXFlb5lYhJAckV67aGsSrNK/4/Tvq2br
Ebi6UWIgBNEHMbC+cHAKRlWENBPAI2aklPBLI49uvMUgt3pw/xh5BYOmyIVWx0gotKbp69x+iJzw
OqKYO35vpPdxpDzZ8L5djr6rWwdKjFamYGdeYntzgAQ2OtqUiaavtfOob412rjryyb+/+DSjnE+9
JFLsyDSvbCd6CBP65EEh7f3pX+oaMAjadOaBUWna4huZYR/Bfcxa6HembmBJmRt17U0VbvXG1p3h
jyF9UfbsrDFVEwNDcsmjrPz0P2M7GyF1fef+GlnEOZnM04pSjBgpk46pazPk332Mwo3juRpODerg
iAFZTKku4lsuNe1ka5iZBI43SEMvzBBGM8bIm53RLZP0auDJd9nrVjIm2IuYE4LRFIDlKwBLbsQh
ePaCuZA9xPB6D1WHWxc7yXm5bGjt+SyYxZgcg22L0dtF9Elg/jAz0wGtZXR7fcqOUjoffOQz03q+
avWfdKPfGdSn4sm8i42t9vraOsHpgFQUE6v8eR77zFke8iEGrKJ3VbfTEKfZK0PiuF1StAjJqPlO
DqGIurzmlSMNAB14Ka1vpg+WADU17/LJV+g9pX6XQuH6fZgYtbxsY4V1QAW2Koq+v7l2l1XsfjYa
M+toBJmT/pj14IGw1t7aaBzdSBNqUtIoPVJssm4VUgBPneNvDO6CHDL7xI0CuJzjtxP2iJ8E5pWp
dcYEl33eclLlbNRYd2/8MKr3SZDs4B1m1yfXN52NuLkSAs6MLeJaR5dVLk2MjcEIZkYyJk+FXsqV
wun75a1euRSwRKOS5xkvqOVZySsqLk5DalVPPQp0YdC7aRRJO2WSrqspMg516iguBDE/27H4cNn2
Sgw6sy1c7SStQ2Wvg/eI5pU0mx7zMpa6K1ttr2+JK6ydk9M1Lk7pFFMfbEq6L8HUvLNIdqr8qJU1
0iiQwhZXlxe1tqFoEDDLAokaQIqFsbCdazUdWVTXoKFbaSpEWbI5viDcY1ACzf+LUkiCi7qPP8p1
l208uNe2FOiZDWUkg0cwES62dITAtRslsHtzWbvxXLePRttUu8hAmGqex27D3trWMhZkCDoHTfAE
n9tj8q0P9ITVVowy9t2L09x0/pUS3EftxpFYS5WZF/ljajkPNxeZbkQ6MUEfDd9VjN6bivCz0Zpe
ovqfku7/kXZlu3HrQPaLBJDa+Sqpu93e4iW2k7wI2a72faGkr5/DDOammyaauB4keYkBl4osFou1
nNMf0aP4c23N40o+8DQ+ky3dlvXgIP2LzBdec/nDDFruxKGfjKYPi7kM2s3zgtkxHi4bkmorBfIn
ECQoMijyS8TPO7/lokw94a9LQiN+oVkRrYnGAyiuaLQ3/5Vjnm8hqp/DnFuQ48c8uqujpsbgUvdg
FHvf3F1WSSnKskRfKaDP0Jp7LsozpmKyHDibBgiGSVYdgKTVgfmmp1eOfePrhhSU4gQ0BtYQLk5u
MoqdtnL+lFYmkmRX3eZSwMWgS2atmvWeVYxGZRbftSVY8i7rKU6Z9CgBZBUyQ0DNBp6E3GFgdSbm
KFdEPW31SUDzAEuX6CgslMqdyBA/P3GeeVFbMeGQseTej3EubuIsCxFtPyMyOnppH1iGF11WSyXS
AxStIK4Cf7vcHTZXvPM30f/I6WfDCFny1duOA/9cobijfYir/OipMOlyaCYzBmM42k48dLSk8y87
B4QrOiKJ9b000iDmN5nzn3tVQVqJFxiq9Ei3YZDhfEnbNJtJLkQadNsvdLzexmw/cXd/eRkVY4SQ
Y4p5D4KFBGbouZxt6tahE7e7ycGLaT0nGUpkQDRBg3VkJj9RgMGr3/Ajp9KNaKgWFWiuouEOx8GR
8fJykqO5vMVZJ6iUgZ56V2UvxHud3OvEe6qtDC0JH7jj/0CpYCBEwLBLFwSG35J8MLCmNDWfJ0wt
TpW5SzF70oOtUrOuitQ6jjpez/8rS658+0uKlpEC62oXv1Lg8FZxXIfoonrpk2yX1c3RHJcuIC37
5JPk9bJw1UUoEA/RWgZczne1VZR45mEiuJ1YOcOTPjHc+2gyCpiRhHWr6YrQCZPOxrZheCenEDZb
P1lyMMcyKvO3rtstYDm/rJf4VbIrO9VLCij6bcB0ruhlm+mrWX4HHscHfj8KneigRDYd0wbnZyEh
Y+K3DL9/YNUzTecfZmVEHxHB0H4BLgOgKUoiWtJbrEFJCWCiUQnoRAJisssSVP5e9EIK1hoPc8zy
gY7HmedIdIUeGUOnDtYBGMC6mRmV9z0VIt3TQIS0/F7keC320nnHqozMzcewmBVWy6fq52WNlNt+
opF1vi3AP1o7p4YwczECCtwQm2o2XrlmHqaLAW2DHme5TxtZ5Mwze6Ru1gSNQxiczsKkfKH58CE5
mIXEqQQwn7w3YOnAaRHtPb6f8gNBHLwr0EsdUTro8g7KHWKAroWnQ9QmB8MGyYtycOB/GOl3o3ud
Z5Ez/nbaIiD1Zyt++u9bJIAT0KeNfoB3U9psA9hv7eFV065vIzI4hi69oNqhvwIw2XRuA2u3+VXp
Q4DLv3tQovOuU53P1smQTk6KIuhQ55CxunuWP1rOPSLdy+ukiqNP1ZDOTUsmghQ7RPD5Ns2BVnZs
p8geNH5Sp4h0YBzgsZuTBSm9NeyrrtiDiTmoxl5jzSrPDxAGxNDo98QzU3zGSdTnGSYbuXACguzI
D1L2UqArsnB/1uyfy8umVOhEkljWE0k5m1bEtpDUApfdBaZu5R7KQRNxKRM9p/oIfU+kdJh3WluO
ZZuz7dHxjYB3uDdTGrl28TLTMUrZiI1bUdhyI3sb56Busn1Z5vd9t+g+RhU/nH6MdFGstjOYaw6V
F5+9cgy/ZVuzLwFt5DXp9WLbAVzIAdOzUVp9oG9KgGv837760llL8dSbbNFrlmR3y/KjAwYW3wFQ
YgXPNX3+f+2sPFVdp7E/Ys4YqV8vPdYJICxrtE5NOhgUjQH50rlzab1ujYfVxCBrb1aBPSUBqIov
66JyuafrJkVC9ex2biaaHZ31gZqhOT+Ow5NZ3FbrVaW7sXSypLNXzh3dlkHs0cJv68kN+hwk6/Ow
m/P0IZ8ZiP1mjXrKpIdANgIkGt6w8PLn56PvxmbtRD8dZnXiY7la1R7r+MWrkmMOOuQA7CBOWDj5
c8PYNenWdv+f1xfPPbz3ENSgqi0/oWc/Tq0GfUth0qRwZz954+M4hg4/2PN1rrsNVOpCnO2iiI3s
MtLq5+qWHc+ZCx7h0E+Ne5sikndGpJKycARTSAEQuDV1dysZArKWV5c1VZjrmWjJ35V2Pw59CU0r
epe3u7J7rWONCIXzhgh0X1p/uNbkrHbttnG2iE6OvHvMp8iwdznbx/PNaGkaEZS6gK4LUxRIAoLz
9XwZ57WgTuZhGWf3ylyv0+Y1558vL5dSlxMR0sErDTcp4gwi6myXT3cdAPkAYrYtV0yH9SsWXnqB
YITrrzKSTWw9Z0vRYmMAL1pl12v7bUnQRP/jsj6KgBf5fRSLBIMLWiikg+YVdZ9uHiyOOaC/QwVn
1FFoqjblr4R35dfCzNhCJ0ggxsO83PrDsYqj/64EcEuAKIFDJDAYzvcd2CnmvIlqW1KRBc1rQDJF
/FtpQh3VhpxIkROxXjtZpOWI3Cf7y2iHlXlT52/jdrisi8Lbgp/zX13k9KcdV5ORZtAlZwBIBND+
clPmeyN/Y9Z9vT1eFqbaGzHxjvyyAH6V5zP8CSPngK9A487am8g2uUPAtzbdeRiB06yeytDgy1Hp
hyQ04kkRrzHhqQO3Lko7PBq28WYlukq1aulQ0MGL2gP2H2z63AwcP50rE0CdYQogbHAug7+3OZhI
JuUNe7TTH75VHS+vn8obAI5MtLBj5BbwmecSR4S+HPxkKAMswBecu8A0npwyCZzVCDJHM1WsEyYF
Fp2FToaSihi43oF1OVyX62HL9ysFJLbm+hMrJfueU70kRyo6P/xCDDvNyz0BlBsonoI431VVNMQj
WsEfDAThl5dSZYqnIiXH2vNiXucRETHarK6Lmn0ZMWBs2amuxqoyEtgI8uJAwkcvqGQk84bHSWLg
FC/oYjSL1857ZejN9I40u4pTTWitXsd/hckgzs1YrY1nQlibpFe8rDF2OV2B9+mY2XVgeNtv012m
wDeIblBE5atOtJTHtFOSczcXLd+N4wdT97IkZrBld4Ak1mwb1aynKVnlFGP+dhYqcrP9nlK7D8jg
hE2x3nrtsquIFeUk/bT4X4kbR43/YpD2kA9mMLr8k9l+ThYbVR4wroFu6QMGJaAkAZ6FzMS7HhzL
KK3Ww9lc3ORqGOCws/Gfbus1/lp5KpH6/AOiK8ijzl0AHdASaxlwoS75PMTPo/Wprw/br2R9+4A6
JkDtqICMfDdcy1k3G90G/1nkdrjiQcg8DCHqyuJKbRAFgLZZABPKpQAw11dpZ0MKcYtHfEtYgGEp
BrBLVTbXI9VdCqpGEnSw/ZUnWc/WbBtcGcIpPGvNoCe/tvRbs4CffLL3KMTcbXT9HJMXb+hDt9Qh
ZysPyYlwycsVizGXRTLDoZLyxneeKxI/F+m297CyH9i8E0mSc2stuoE4CMvaFFdo11jzb5NuHEKp
DBNDloBlsDCffm6H7cJne6ihTJb+6q3Ir/fZgJF8HeqP0k3/FSOHJ22RVU5fQAwZMC/TNuEiZkk+
cnRPhEhWwUY2m1kvgmz+3PGrcnjKk+MHduREhLT3RlMmoBGGHtSBAuAyMlO0K2uco2qxgJeMNx18
MWjCpT1JqmKKrQZCmu4WXAt9d5vqGBeUT0cUfuCABIQf8PXO9z1rSVl4C0HQ4/+c1s9J6gXgYMCM
5f0EP7HkgZk/+9UHyiNAZ/8rVfiRk/wVHi4rA+cLLjaQBowkdNEDfXmDFPYMhfD0RxMo6BjlfpIO
hXScTfhVezFfCguvk8xKfkyLg+6OUZezUbg99HTZFFl5ithbjuP46m7uOOB8GvQXJpkjdy2ORr1G
vjMEVv7zsmYKqzgTJlm3tyTUTDmEVeX1tPSIPQLONZUy5eqdKCSZN/hMNovOeHJv6InZzBezfCow
jZoavy7roghwznSRHBsfDDK0+Asa+uUFw757b0QGinVR77O7dbJegF6+c3Od+emWUPz8xPzczWQz
r8R+odzoorWhagCPqXER4tulIPhMN+lk+f6UAIUVuiUAMqh88DaPujYinR7SMZqQwlvKBHrki3WD
DnzMEDAoomPpVsRoZ5qIn58sVwrqmQZshrAG7+COt/64X3pTnKfAGauw0diEet0AWQj8SjyL5Jto
rGjlsAHeu12byBpuukxHSKQKG6DQvyLkW8gZel/0WCNrkQYTDxi9XZwQgC0egJSXIphoiPKgqxOr
9hJ/pUoHN2WzMdIGUsvOCQbrsaq+tsvtnC5BsmjOr2YNPen8WktWDJ3IZLkAlufrwTd0F7n65P5V
RnzBiU00xty0AxMS8LbzebAkO54fqkIA/wPE+cDrq8uuQrd60pnNUEpbtgoCAaCLwbtte8h4EU5Z
xK1vlyWpT9Vf1aSDy2tW9RWBJEA4rxMyTjSoqabBW3XvnpmgdHQ7ux7GKROB0Io+zsjN3vr624gx
v5l8q/NoNYNZB7mkMwrpGGMOCv3JNvSy6OsUf9Om0XTrJoUrtJuBUr7g948s/W6s/AoQYm9j6+wv
b49u6eSizwhihHkTxt0mNqZ+9oBYGhKAOwLbNL1z66g2rx0dHpbyQgSCKhBuHbSHvs9z4vKPTbhA
nydRVpGjhRSNZ/z00Jp/WT3lLv0r6V2+s6cZqaYJktYeo0V9E7TDR+z7RIL05Gw8b5qIcOc9oGC9
+SdYkxIdJJHyyjiRIfs6vxvy3sIeOeVXF7zeyT3K1Es5Yk4ePaeaJVO6BgFI7qEvGkjzkmugBvc6
TMniLJmPFi0D6kfLcDtln1rjcHlzlCZ+IklyDYTl01TY4tQOT8SJHLJjrc4zqA3grzaSZ7ASM2s2
Dm24gZhh3hnWuKvNHW3HoKNh03MwhQA3Gr1vr0X1tZlDPmlOmO4LJEcBfD6ElyO0HJpfrvUTZc7L
q6i8O05WUXIUW8m2uFqEhvVrwp8YBU3GQzx9XpyoGsDJ0OqaoDUGwqQysbPVsV2DIS9MgMbmkTDe
Qp4A/CsNZ125QidKOlwu781tosIWkTIzxH59ydYvc3Ht6GBIdZKkI2ZhWoV7g5DEDXSt3mRGGtIh
cJefi685YErvB0RgNK8CIBKpz/PLvttWILxivDMk/psxgiTC/TE6D4OuN1d5uk7EyKfLzMohETmq
zfuO2ZCZ37qxJqOqNO0TEdLhGv2ZTp54PHH/OR3/We3jZdPWqSAdHSfvXODyYqXMOg9IkURkOljx
P/8/IdL5We3O57NYJ3N2wShWYX7/YCVf/l9C5Fu26vt8xFMZTzPcQ7m52wwn8DIdEJtmveSXcz9b
uT2IBB71XlL7W5Ycyg+gSGHD/zVeX4qFOx+dmL4IezDgHTrzazZ3Yd/cFtktxSjd5UVTerYTWcL8
TqJiIzPTwusgK2m/x6Dl2bryleQW6GzJbmQs6rpq77jV18tSlZftiVTp3IwjdctNvJgS/s1uXwzA
XM+9uy8pRVXJ9YO6KHT0khqPIKNONukcc1/c72MLfP80YPEO2FKBoevk0NmHdJ48t+7pIlQz16O/
RBV/0+K660RIp2nsN5vguoN9sL23PNXlD22LtUaEnOTvat9Yp+TPan0upwc2PNmZxrGpRaBVXBQT
EafKjq20eEfEQVq3KUjzqyJ+QfPQZTtT3jjWXxnSZkyuGS/Uh4ysXF+yagyyxd4XSxy0bfO1tnUN
yEqzRj0eqFtADEY64Pwwdb2D/icLF5yH+QXAigVs2s99FnXtdZofiS5rrDRpVJdtdIVi2MOW7tM+
3gq2ehCXka/2eu13x7QJK/94eQ2V+3QiRfIQTlEiAV+vODjWLfplyPKWGhoRwmDfJZ4wRwM2VuiB
jtrzdeN9abpVguRqiakyckWL3QC0QXOJhuRge0uwFW8f0OlEoOR/+sk0CsuATqW/mrcu4pIwnhzU
KciqQ3VRLt+JKMnMN78t8mXb0ETBisetTsMs8W7KRTOepzSFEymSoZuw6SGZIMUtD74FJOeHitw7
us50BaGEaBD7u1Gy53GB8r4wiOFbEmHQsCR94Kb3XbtbmtcZc9jZDQZNsvhmHp7WHCAHe/ahB40n
ppKAgCJQNiVbsQGxyV2RiEeG3FpunfWbq3MbSns8kSGtpoVKue0gFyoeTakVVdUPb/w+bjsa/+rs
XaebJFVu3ok4aVUHIxlJH0Ml2/7irD+p+dllN9oshDKQ9IBgDghMpP5l/EF/LZ2mFns3rEs4dz/S
WGODSks/ESCtGrdTO2s9COjHQ1FdA5IJ4CaXz63KweKNDvRE4dNRGD7ffAyNGqmfwONZa1M/tel4
zRy0g2xT7lyPGCy5TwiIAUx70DGGqrYIbWM+eofQu/uOzNVc6sVh9QKH4T553iO6kxbzptA9Y1Ur
aAFl3MLkuYn5IskQQNdjtF1qieNlRjEQfhJnA/Oddbi8igpLEAx/wEzAHK+PUtP5Kg7AGDYyHzzp
BPOgAGuJSQAcNh1UkTiIklM/kyLdGzPrvGVyIQVD7Q9tCxTUrtwD4v55QN7aReL6slKKtQPHjQX0
CYERA2Dpc6XSsSxtfxFM7FO6a/rhpzUuoWsQTZ5aKcZC1hE81yDjlMN/D3DJgAcAy/Wct1/qGX3s
tH9gOjQNVbs8cpsCVhzGBpsTn3ESlnuZWzl2Cv7p2K+dnd8V+RNx0y9bkeS7zJpuq7i9L3L3rUET
YDBv7l2cVFZAxq0Llrhjx2JwdKgyqv00QZwsGr9AISIDCMyzifnhDvTQonGSs2YL6tGlgYd4NwSB
Uhrkrg6ATSlS4P1gxB7rLePYpYuXgDqwqsJl2bPpOnZ6/Pu2gha11fXlq3K0oLv7K0sKpuzMnXPX
hqwVkKxVelXPeTBkIdnuxy2yrMcVcAK9sbtstKbCr5xJlazWBWN6Mywl4AmqQuCzLF5+Z9Jm+BbH
/nrnj5n1icau8zvmi9/uk3ECc2bpkviYEDo/8rWsUVcwaYdC50KOjM79HA79gNpda00UZJ4Goz/T
IXF3PEvgWEb0XS9BaVrtVVxkyUta22sZdcaY7rN4djR5W4W7xiwWTiRaBTFmKzeQWrThhiEAkDcH
pGrW88SOACRM7QP37upZ0y2oOpmnwqTgmyewXGOCMEzEmmbAjZ78phhkfpqMrPx6ed90sqRtWzOj
aLoCsqzkabSPLT3ERfgREaJPFZ3KtifbvtlaGIeYcNxK55+lfgDlu5bQSqkFwjnBw44JbHl6fWJN
nvEeToY466HgJEApAblMXdeRagwajVXg9AabKdrT5HyGWU6FOf1ZrawJ1tX+kdQ/q6m8NTGYN63l
r556IbXz0KmKqw2cMUmRPVxeTCo2RL6MLMFxipvBcR3ZnxYlGWlviQ0D98AOzDFvhBl87zDMOHRl
DiZpx34mvV8GhGQ3i5MZX728fKro5O6AkGJoNlfl2E4/R7iFE/deOS3NNuFLZysNOIgPiu3eGUNa
XFfs82XVVR4GelPMkeFyAhXBuagaY+7pUORViMEjDDxMSRzGNd47dC1ivHoGY9QVWpUSAVIENlS0
CeI6PpdI/JoXlpCYW79HuuOounfblauroejESA47Bq0spy3EFM19nEdtfDflMC8dVoDaekH5hlKg
i1uIib082auJl0U2dEUVJoWX7+e2CXKW3+br+plNb2ld3vXlFHYke5tcY1+X29Exv1zeQqW1oHNX
oGl4otnt/AvmZKhm28HVNNpgYniFLQdLc+izX5Wui0bpsE8kSTEbCCnBrSUuwX50IlZ8SdMpKBYS
pHjzZBM/tjHXZIFUsSisE3w6gP7HDSHpZiTr3FviAkRAvARVsaxRP9m6RgaVp7NF2IJ2MWAfvTPJ
NbNB8FhjBbsoL14WTNGSLbq8S8oIwraJmPwBsyiR+2/Rq+rZnYFAlyRAG7pe1tfJ3/fbrQ+MPzBA
UC/ydKPBqmZk0Nv8lSk5kiSLwXHCINME5VEDOkJ4svb7bN1b8b4zo839lHbhCkdnfOnMsAQMRUOi
sTq6zZE1uhBcwfCNYVWUozAULWCY5KPC6kE82vE1vLlJWODYv+Plsc0DIw64+ezGwZbsKJhs+k9O
cWM1UYzB1u56mnYt/1pmuybfX94SlXGhq/d/aVNAsie9p2hcGb1Fhyqc5mUOiAhQx7YZNENYKkdk
o+MRVPCwLWBrnR9PtjQI0supCh3yexu+tK4HEDwfg/Qf6K7EZQ3QWWYjt4ik37mgqRiGxbF5hc7r
I8N+b9mDrxuiVp0UODu0BYI0FNA9kvMeMr+ZMIxThfXqXHlOd+c19MqggyZYEysv38dAXcVrCcAo
AoLlXBVelE1SMvRi8aFmWbBxSj7NwLi77klXRVY/ksd5Mqfrah2JG65VWr9dNg2lnpbYLZQHLfw5
/wDwNmWbO+EDjO6YzF9JfKh026VyppjM+1eE+PnJxdG11oqXHUR0VYojcLu5u2yLkpmg+c0HTOHu
AxoBlgTPeqwq/pyLs7rCGvxeiJvN0K7YXbo4uzXbni6LUWp1Ika6dqcOjQtjB2sHFB/wqb2+D2rj
zR0+M+PYapt9xW97Zycn0iQ7MZPM3GwOaXjYj+WXDThSafWCuzdt30Z/1zQk8H+T7gj8xeCynn+i
30uipbuQbEPcNyvWs00PJrme+13K7mojrLpDUkZ+Vx56cu22fTDYP2N/l9pf0/4YTw+ZDodf5V/w
7hZo7p6D2VxpY50Ona2OjzUwctG9fdU2UZa8sk3zWFOdCARsgIsEuTzeHdKJYLzsVgoeCDB900O/
0L0/pLs1tjRmqrwmQf+GKWMTzFKokpzbaeK488B7cUmsgNDZVTx1/jHmfiqCNTbzeM+yKd4BS3Z8
KhGyeuFco1aKN0GVjpobW6Ux2NuAkS8AFpDbO/8Smo+TFxczTJnvmfWtrgJi6BqtVcflVIZkwAW6
8rp0E5dDEm1eUJhXZgnQymYPtAH3Aw28GKhG9gucamITpaWdABGKyxAK9Ruuh8nMg3zKP+A4T2XI
EUdlLAhGISP2MVoE7kd6NIf0h1cNH8n+nEqSDBKlBs9Ialx35eehuXfHT8t2R/JP2fPlg67coZNF
k9x05fMOHd3Yobh4TgY7KMEfbUcgWNvsA6JujVtR2hxe9HiQIZ5/x4fZO6M7llQM/Dg3fn4ozUdX
B5Wg8hdAU/0/EX8O4Mm9Y65W3/FOrBt/2/gvc4hoH1a6MTBVbHUqRfJKZmYW1sShyAhGbHMaAiBY
XN4Y1VKhwxNDzmBfJQATPD+eTtEi5ehQhCLWrYNx0wpNp7pUuCoO+ZMJJ/CuSFJJx5MtmD4bUHxE
UQR5xcOGccwKbx6zTYKlPYx1EeV8d1ktpQM8lSldLG5dUBdeEP482QK7vh2THqO0N6Ta8zUckntg
Z6Bl7rJQsVbSZeYLklziWAR0fvIdYoxJ3qMrHu8END/PAq6s+p2vqKz2Pywd+sGflMK5MAfYuSLf
h2ou5gQlN+Qk5VR7M2YxJwe1aUxBuv4crMVu9lww4v3yAfDHnS8tXQOWpIiT98VaBQX7x8q3uwop
omm4spdb5j2P5Oj6T8lUg4m0jDzg7ei6Pt+vi/hUBnZs7L8DIvRzGyMZW9utwqeWwy7jT7T6isfb
TPBGWX5f3oF35wXAu4KRFH6ZAPZCfoIODNi3Q+qWYCQFX3y32WNQlJuO9/TdmRFSmCNSrvAw7/YZ
A++tW2coT2DOfbsemuFlYSZI4Wr35b+rAypKE0j2FipIck5vtsa4YBuiBZIm3yukyzYzCS+LeOeY
oYvA8ULeH1UqKjeI1KNhlch6IKHbfl2t53ED1PUS0CQJ6uzVcXeXpalWDhlVPOMwxWF6MjKAVbdr
sTk9ylRZ/+rQ5NZP+1eW6BD9FGaAAF1M5xLMXjG5CkvBLJZVSYPoh1hv3jo8DohsL2uiEmE6FHN4
wmm+eyaShU8Lw5EK03ZyQ2CUjvA0OhisdwcHA342jjbeowDJf5ee7jMMGgMjoAppiRCcf7bqMUyc
J8O2ws3SFJbfXWiQ5cAUgA1iC/pT6ZBmcTWztbSxZj6SCP8YNKq2h2l5vbxsKiku0G8AnuEgdcmE
gZxcm6vDkfxqHJG+WR5z6wcmle7a2geD4qZxxu+z0VAIyOLIR4kjivTEuajOTtyq9iCqB2LzMl3P
FqoxV6y5Muwb6oTLtnORLMn519y7QdPSf9cTD3uU8BwUZQAacy6cTcApbeeqBhB3E6bewfOPeE8G
KGloBKnsEOxJMEB0TmN2WYoQfAt0tWyFIDR4heAxv18S+/GyLmoRCHdRjzSBcirpYjakT23AF4I4
Njm2A8fM5Nz+vCxDZReiixhvL7wTMEF7vl5JCjYNkK3WKGL98JHO8r72IC0m/5lEDjaBLSGwPFg6
HnuSmCkvOHN7rJZ903TsrrK9CLP2mj1ReLkzKVKwi3IHt2gGKX2Lof2sB1mB/auqK029RblmeIcI
XH/kQuXhkzFzctbMEJO4XzKwQ5Zx0A2Rdnj//VicWLR/5eAyOl+01h0bJ+eQU9ZDZHSHbflmNddb
agapC0pUdt8gO9GFpQ6qSHE1ncmVTNvsWJnMsZBrjzuMqoX1zIK89HfzYge29USQJ/jPVggQYeqg
xwHgPsianWtaL3E2LiN4W+C7gEvWBNnIg9h6jXWDeIqtOxMkjtyJG3TRlE+tFYIGq6yevcwyjyjv
Njdr334rADet0UuxkgxlKbRSOB4Gx+WugsnAyDi14CSGtngFrlk0JtMUYA4ryEl9ZyEpF9umRqZK
RZAi4X2M2MJ/l1ApPApE5HyqQ2txAXI2B3MasRr0Dp0mM6w4bfDwf7CfxbUiZzmzmfed78F1IEd/
7Vd1GrgUtQDL02G8qDRC8OqB9B5sdcjdnm8aW0k78wIarXj3Z+DiZY8WKFF6S7NySoVO5EjGkRLD
dudshi+MvUNGk9D0qqgYtv1lY1ddkOxUH+kuXuIUmaoK+sRbHRXFBpDE/eDt3DVs3Wtwqy9A9u2M
aMDw5rTdZNZ/bfIRbyUMO8JCEEg7ct2gBoqwmCavQ4YxAmoUO3O1d9Rsni6rqYihTsXIAwuxPdHS
KCEmSfEMir9xq3u2SRONJr1qWp0xKqWJi1ikEFFElIoh2dItBvc3KAWzIG1zQ+wfWfY7mYcoxevn
smqKixkoz6gCoR7k2LZskNQYCLqFoJqV1Q9GZd163ffLEpSmeCJBMsWOrH1SMUjw8jmskznY6PgE
hgqNKSoVcRxgJIB9B4G7tGpjVq/VDPqdcPCTR+Itz1amG58Th/PsufznZQ6GJhcvUAaagPPD22T4
76pxYOxL/BSLvqrms4dkh90G/nNd74B16dl33m8CQP66Gg+X11HlOsDAA1hhEeKYMkZ9bQ9d7KwA
Uc/9TzlyUTX/mU27mGwa16Fy9JZgboOaPmDxpSPdOxWnZoaWpNzy7tAVHS2NG8RrETBWHmafBlml
u8qoUjckIBg2kHmgGTpf2RJMiTW37RroktabnSxHFyxy37zSumlH566eBjfc7PSz23tPGV944BQp
PfY2J9dx1R0du7f27dhVQUKtl8ur/r66gE1HNwrCYlGBAlz5+aeh/oW8Iygywq4bAie1Au7agTuj
msKX/Gg28d7hgJYyuilw8iKk6Jhx6rsCEx8z2tbnjged84/T6Qba3uXD8Fm4zvH8dXBoTTl1A/uP
eZ4ioK5HL0KtFKr/U7TDoaEv9RYazV1bRZdXQnWOPQd9m7j8GbjRJetvPWNE5bysQ9pV+VVHSjss
rHS5a6zS/YgoKIjoiQE3UT7Ltp8Ncc2gXNNvd2xFUXohn12PP1/W6H3zJmR4kIJOXlQ43jUboeDp
VkREpRuoQL0ifZnH7G6Yf6/xL4vzo5+OaeBMJEQt95lmy84BPHpkmATcMhPVBPyqDQVCOdYVdXDH
kTum+9ahPFtjPDU5DawhBOBh0u1BOxGjJW9ln6dU4zBVZw4I7GBFxdUJMHb5HQOc2sztE1iQmQTx
9MPz9nW7hZmuP06p2Ikc6SXjd15q+I2BtP38Mi4Pc30kDsatUB5jd7Tdt/wDsRyAHIHcJdw06ivn
BzaDlzRinuLA+sAWR3bdMHgw9FTjJlXH4VSMWN6T8Nsex3ygYAUFwNAD95pgxKCFr+sJU/liuB5s
k3CMplz8xjmoKjZlOHPLfZzeVT0Qr70rRvZjvUt1HNxKjU6ESRuVkr4ZqjLH9WaToOtuzOwwALLy
8plTBTenGkmevhiSAZ1s0Gjt94Y3hTUGCdPmdsxezPkjBv5XH5m1ccbwHS8TiEro19a/WorH3vzc
6bhIlcfoRIp0P7iMF8vgQArzj6x9W9tP6DWfuebyVx4ipDRgB3iDYfRKsraknPOswmMvsZKITb+J
mSHb+uYNAHEwsj21SOivukBUZRACSouBmAbPItnjZ3ljVr0Hg0AUv2NlF+R9svN18HB/RuTlsOpU
jBQgjhR4OQaDGAPp8pepcGb0PA/ZmO9mx1ufbUwGxnuAU9dOgBaRqYpayubvuJJ5tDKaYIjPn0sj
REhAmyffNMbXZaKZaGYamIeW6R6mtqbodGJ94/2o1o09zW5ftkg4UP85j3P2uLhA5ZmrePja4beg
GovOjS9lBybeMW2SYp8Y9jyi2AT8jCAdUe967DkSahHupgEgrnkHEG7TIsWep4tV7zjn9rD3htIF
aO1mRUPvtQ9t3G0gKM3LvgymdvRCb3HafYe+hSoZMec62E1dBks6tSxYURe8Z/1It8B1l/qXAWrQ
LyspxizIPLQwBsAnwatqsTeE1EOXTKGdt6Z7XcyeFZleQp55Ny/53WSv7gNNK7bsALrAk523mOUn
AB9PEfqWEzdIbcyh2SV6mDBrS+LXtGWLd5dWeC6GObe8T7Sv+mOa9N5+yWc47dVuc3KwawaWN7bm
3gvPu2QMpmkuD7Qfm31l+229z9k4oNqY2fwGXZHL95ik+RTyxWhBNWS2pSZgUB3CUxOSfH6/8Q30
fTgeFapmQ3w/xU8eckt+8fmy93pfEkTEgCKUACVGmgDUVOfncMiJnVKRx1yXT3VzBdC8nOzX7gWg
tEGb38Te0TKuLstUnsITkdJFs/jz4NUGEi892pBbs0uRBWkfk3b7elmOcg1Rd0Q9Gm1rOPPnqrGh
2+a6hJxx6a84ev+bLn/JLfepnbhmu9TL+FeWXPle1hrEvSLjvLlX1P9B1sfRzsLV/263u23bDQWo
0nVcMIpHhmirRt3IRT4d8yOSp0aHR9KjQRi5QHaXdA8Nv+uXn0n6fW3C3NmvOLDZZ5zzAFOtZjsG
jRllxZex/HF5md978vOvMM+XGVNIfjym+Iq5QKdj/NyvRVSTJYzTiLdvaRZmg+bd+t6A/oe081iO
G1nW8BMhAt5s0WhHNr1EUdogJFGC9x5Pfz/onjPTDSIaMXMW5Da7ClVZVZm/IaKiTajkSVh4Pu5U
g9ca+HWKK4G2yQthpwbmsXPXwizUeInDg4Rusk5Xc96Yc7tWz+Mx4yTs9BfVwuO39ctD7Vs3ukKz
OJGjbuMrPPLqoDwGGeZYaHKb/3xpTb9CnxSUeaxBQbycX1cCoyxF3OmT4jWwfkX+YCslsyp8FZLv
7XAPjXgY11o1i1N8FlS9DCombuyVKh+118ZDKOlvtd/sslJduQUs7BsGN3UdKKfDOZtXIER6hG6G
mCoS7CgLJvel9Snh5E8eTHwvym1S3SXuGlj4Y16YYtI5nKaUc3C2bXDOaaymZPlUya+yipAsv3fd
ASzhr+sbY3EOz+LMNoZrWdkQG4ytrG6y+EedbKXu6XqI6TNc3jQuhzJbGyUWOsBUGEpdPo1iZvcI
iF+PsDZZs4VgypWh+SmDiEBTk7WPUWA+GWj4wqtZCbWYSM7ma5rPswdIkpshXRUGk5oPgvEuVLo9
9oiHubYrnTrJtSvkdP756NhREzofKxB8GS5DWkrR9J1JtVeuVSx3HobgPm2DnbKmq7K0FM7izOlo
nV8pg+gTx5fSW2xrtrUeO2PsreSKtTDzld3HrdqIhGkQF7GgG/lJ6eTJGuz8IzEFgxEykaHjGTsJ
7s7iAPHKA9GkApoH3UjfpHPVnYxE32D3Ua0kd5CuqF+ZhXAfiEG7Vcoh/WZ2SXsrV5MDZFeC/7n+
IRdHfvaL5MsPaSilykWaX2S67UvmSu+VoTpG9nI9ytIKPR/3bLtJaTXmg8v8Gt0Xq85xrYOAWjwB
O/DFkcvZG/3z6xEXx2XyUqYkNl0vZhG9PIhyX6YIHASmuwsLUbvJlDaiyRivCYQv5RJYUxOmBuwk
18HLKcTfrfayKVTTKKfSzR6DVN9cH81iuqctNa0eTF6xOr+M4btRWI8inYACLX6vhEx/kMVD3e7Q
bZOsR1n37bpZ4fksZTCmDzA8dU8uSbOYgmBhq9BT/tV6zzakehOPwzFR1a2e1itf62N1AwEWCtkT
1I1oc0yXEVlFOQZySmsvsUfBGVvPlvSvpXyXdjdp+fn6bC4O7CzarLxhJF09JgnRfOpdJn7jYk3l
obKzNb2cxf3OOcldkxItu36WJoWxjKt0GtegiQg11zvFSpwA5GVdCZvQkJxu+AKKezMU/Z0bGzs3
HFZWztJY+QHUv4BlTavncuEkSZZjicUx5PMOdZOfjek7Ceh70QpWvuHHeg6Jmvop7UwMdD/g8kYz
svJgarAHVXVHidzfu4nZOPWALKw1DjTZNV/+dP1LLu1yQIAS5xARudVeji5vrdwKROC/no7hVpnE
1cYrOnfb5NKv65GWMtgEz0OpYDLEnKvTCSlOBJaQZPQXlfZNHMauxOdYMrC7qlTze6YP1YMWeB3A
LdqTPAe5l65M8OK12tCZYBEllck7+3K0WtDqXh8ZFMNT11aUjnbuS2HZffpNGx6C6CFXH3R9Pxb1
7vrYF2dZp+qDESz1ozlGXTKNRvU6ncuS8F1QsRTiFZ96K2+ThRK8xE0C6DC1bwPS5izd6KWbyBpY
0o0h+3Y57LPssQ+f9ITaz97XD2J1kuXdGKibjnuG9DURV+4AS1/YBF2gsp6AyM3THdwiMwUVOQGT
Hlqz202I2/pRM09KeOz6wDaMcuXsXcp6dNdQg1LZOoz78nuafE2pihlxb34fJR4mjwlg9gohKqN3
vGpN9HVhg5IIePZNCYnu6CwVyEWWw80qJui3WdwWg2riElf6yCqrYbBVKDLt69qs3JVRLiADOPrp
3YBcQ9UWPNblMLNQbuIkIW467Hr1odPs1mrgF7c8fPFUubO0TWP+Numj0aBwJO0fC7FP9CowovBV
YRayfS/ju6ixCF2N1FEi33TBT7V48r336ztkKdGfxVDmqKbB0FxNL4lRWeqTLDd2grNBL/4MtegE
IuFAT/1b7Q1fqW/aciMd82hNfnRhMV38gllyoIzD1djkF2Q4AlvopVXVPWo7t3rdOxoouyEI1/LR
tCNnjyiaZX/MIyAEfgA4FbESNaOkZhsh90Z9L2hd+daMnjtZAHb1s0/59qkQBS3ZyRo2r7arGZ53
kjw1Ohh51iq7JlbFm9AyuzWa0MKVDJVehaaoBn6b5/HlJ9f7NuuzqcCghdpeGM1dHqyhoBZDsJcg
ICCX8cG6p9WTaDAGkjG6WsdCpuoLKuP6qlo4uyWI1pPB5PRi+PDGb4bCGhuN10KSHOTCw8XvVAay
bfnuyqdcikSlb9KkIzd8AJjqWRhHskeGD8KOaq/nZNaNlj158r+Jwx0P6QpFmlqul9/FjE214gzg
uyTirST+FIviUPVk2lBb02lZ3JIqPXEajsgJUiW5jCULSq76RjTJ69273WfqMbboH6Q4wkrlQcg+
681to90k7WdfXwE/L23F88iz+2WbymXgl9xKxOHOKO6k9ChLwkZT7g3/szQeri+SpVsBQPsJJWTw
1PlguhSqvpcMYpZtcks9qZn8PLSfrDbfel62y8ParpXuThSjkymYN5Xkfr0efmmsoHixUDCmcvGf
r3BWewiaWmswlptObet10HxbzhTcok0M2MQ3Futt7a2pVC2PmJuIPtXdYRvNdrfQD4rveoy4j7RP
PURPYZCcXqqjTaR7J13qYK7guJorG819T9Q12sHSTQXbKZ6V9MpB4MwPFMX1JaOt2S1ZdTJz7vJH
s6toMg/gvw+mtTWtveXuYlToQsqAu2hNfG7pNSjpOLFOah1cfOfUoNIK3KrBLn3ThUeJRlQNMEAV
fvvkBl04xMNRde/wPPrnXxrgLnIMf4AJc0g/yGOv8KcDBg56eIrqMsHEp87vrATp9Sa4N0L3extZ
9UoTfyk1wY5BowDqAlX7+bmmlGkcyHW2UQsFn+LUNnQuuyB/RAgf10e4cEFCCYLWKjq+4KDnNFc3
V0vRyODGtdpPzEH2aNo5Ne9Cqy6PBiL516MtfUXeEwBbCEUJ90+X4mzrNLGLzrvFk4Krz8sfC2sZ
oxMx2kpmse+qx9YSN23j7jzakNdDL8zpReRZahQy3G666TFTuY+dG27qFNhS7O0UY03vdCkLE4rD
a3K7ZLnO7rjCMEJ7ScgP9ajcqPRiOflPvuA5Sl5uo0S1k9zfZebzqPu3Y6fvK3GtOro4WEMmPVGs
ZNPOskU6BoXspwx2FL4BIauEys7r54ou8/VJXciEUEPoNaACqNB+no20MWkasye55krNTWm2W1L1
Ri+kn0JaH4SkP8bumtnGAiRtsoLiQKWXxeNp/mZRc8NA9peYUXDU0HvRbiRvX8YH3p6pefBHJzG+
aMIptXZy+BmzKBvnXM14aP6xii73ah4UiKhweqs4m16etY1i9b4w8DtCqgvRXlU+GdqdWbq04m+t
eM2cY/GL/h1Nm1EI2n4oAhrtzDTGBLX4hVqD0/eqna+lvKWEQDGD+aXiNmlIXg7LjeWha5qRR79Y
b0BX0GxpnlMpv/WV6Lm3yqfrK2hxs5B8ZKhg8OhotFzGq8ReDHgrZhvJGoDx5dhy7KJGtNX8DiEc
lHzd4NlNXwMTkbvg0/XgC/dZKlV/x5YvY2PgLYklTXNwix5Y8fAk+Wu41WkHzN4LwCbBDFL7QM10
Xr/A6iv3TRcpyVgwtyYoAE0cuAUGx+sjWTqfQXtNWD6orBNm5XIoWgPZXa1p5lalle0Dz1ftUU28
p8T0LKfV+njvN9ldaOgEB0RTDWpo+97AxdDTPiOvXh/bLBlWLvN/Dqr56MGN/jF3gec3BwwkA5eG
sOHjllTy21iyO5ysC+0dXuatKk5cdhKw+t0KdDvXyr3alBu01Q9B8lia+iHSatuldxrqwa1r6ntf
FoDUr3X4lqdOUwz0O6hQqXPOSls1oTdYrIK0xUw+vGmit9C1gZKgVfw5VPOjGrxJlWLLevdJTuJd
GJZ2Ka6xPZYWCssDlWyeI1xuZ6mUDyIFEW25TaBA1AlUqT8ARgaZXpUrV/XlSLx7zD90xT9XzbMz
mPpdETfTEzZU5YMp+Yeqjbd6bOyvL8mljEWnls67RiUY2vrliuxFRQghquLsAxYlrw5B9B5AKVbX
pAoWM8gEnuY5gHbShzJlOkDjqkPI0VnhuvLWx+dnp4llzUVCaD+35mB8kRpJOiS+kZ8qo5JOpl5K
t2qaI6onWd5aRptS8XzRW1P5BSArTNB5gRaTZlnRJquKqrTb4ORm743wW663BrLJ8r5I9/HaPlua
6vOIs7vN4OdlZU2mmWH6tRA3sUxdeHjolLVG/9LZcB5n9shzE1fMqoY4ghzvhALUmdVvhL46YrWN
U4q/kj6Wbhfn4WYrqFP8oA86JjKu38YSFYD8pQueRcHJ3MzOrN319SppU7r/8OFoGtDnn5Sr5jeL
MUxCI1U4YymBAM5Myr4v91VRmdWWLaPflLVcKFsPUPVuwK36VcxL+VHQrEG5qY2kpVeZS/1OjxSM
PRoKJd5OHYfhSR4y0dgoo6LEj2SfYp93qWocAjfqv0cS/IKNNnjK1h890qBnetFtVVh158iQRkv0
+dvM3/aaUN7EYiZsg2nZKqnsIvHTiNK7VYvVQa66aHDExBICp/XD1NhUvWvea0IRAhuUzPxR8VTx
UyFL8ZsmJshxCZI5csuvRE/cqIHkQkXM6vDYJJ3CvXWw0GiDRcdvMJv71nAVzY5FwfsulUHuUPUs
X5RC6XJnaIpu24S1+A3uAntdFQMdZlDi+fpO8wv5xuuwDbbrvKvjTVJ1mr+vEoABgBgnVQkpVide
lniwChlhzzpu5NG28h58R9inBakJpfubLvIttAu90HzPcOTYDI1h/Y68XDomihXsqRIMjhVDxroB
VI/WU41Yn11kTLLtVeEQOjj2NRvwgzgPNqKa/CryobnTRyur0LIM3QZR2QY5DZxZtN+J5dbfpaAe
zE3kVeXPppLSlwznKNfWisF0alOwfsca0/tsZIZ3j42GGG68Ic4gR6jjSUXceNuWEUYKEsd+2lnm
vk1duYfnXh+Tuglvxq5LjxS65KNYUwYv+rwLbDn1sbstK1aYUAKjvNG0ge54qmXmVhbawHMQcEyR
o2vdO1HOhfIwpJLhOZEsCndJw9q1h0zO3uRyAATjghdUN+UwFoXTYbuWPeV96N/q5aComyIfC+g7
fVFMNmVZpW37yPd2od9V94I2Si9q2QcjIGhM2W1ZyWTpMdfaNN82ndR4d0JdKqe+k6utwiX4B6T3
Yo/ABgDVnJWRrDwxFtP7xPSgz0ZGVeaM47KsWT0JjsYhEmuuvPeLO7n7GgX3SmSn4UHJfpejMygn
3VwlwC8kBF411HigfU467rO8mrW1VVQRNwOYwid4Yvea9x7h/oHmy14m3NC1O7rgt0US2FUMCl7N
VpLSQgpENQssP4gy1LznfYRUEMfE15sMkIZky5u9dmo6lV0pov+wZsW3kN25CtPP5B9X8Xn6i/NK
TQaDe0EWVSgyULJ2UZeIoDZackwl1iiV6BZ2QZiv5PmlwLCeYDFCYNM+iHRIQqxVUi1Q22oA/N7n
iU4/9TC4n1wlWFlNS/NJVQV1Qhn/DrL85aUkHzrydQFq2q1U6miFmt1IYt/ENjq3iCiRvhpn9KQo
tcdG79bkbRZuXnQyTYAw1HZQZ59Fr5WhCsaO6CpO0JXYcJC5xzhY88BcuA4gFQhLX+VJAJhhHoZS
pJn7OdcBqd6W2gErCk7sT8baU3Hpeg9UgvsqM0kFYL46B73PldwL4PsxV28FfVqKcQN0ok0NJh2D
VN3jV/hhNIDk7lRXtwcOuW9u27SFHXtedEo9ybj1q9Y6+J7ub1039279oBO2khq3FC0qPXKdqO7o
i8Y6cuFy2fprFJ2lohSzBcxfnqC/4H8vF4XVBqkmNlha5zrVAn+0/TjdxuM3X0ltyf8GiUaOnUSV
Vpb90mo4Dzv7TFGVJnIZErbRum2efFKGYR+vWQJOv312p0FfRdUBXk1QmvlltI6VamhFLsctdWpP
8R8ir1lRUVgLMS3H8/dEVrKxPUIkScQXdv0nuQ7++Ztl6lHTFEK/dKpAX8YoC9Fo4wovKVPMn9NK
+O658Q53gZW7+3Sj/DBbZ2FmBYEmiEu9NgmDfXoeP2TQE/zgLrTs2Noq7ZdE31+/cy5kPobFkGC1
6uj9zpZAUlA9TLQKwfvBd7KsfghHY1v36o1cu46RDCunyWI4hC4mcuvUXZuFC0e90BuJ+7tLtVUa
461W6FAh0PVS/Lt8zS5pIdeq9KD/ijZbF1AweiEciFYKD2NX2bL8XkV3tbbz6dCka8lo6dNB1IBC
yA5G6Wm2QtQICU6/m2xd9F+qsbWMfd/9jsNPVuc6RfPeq2st9qXJRAwCgJMFEo4S1eWSVJWeurkX
FaDt4EZmbm6PsdrbTRRuBt8YNo3e/Li+WhYSBtUB7rCQ46f70OzzJX6fWdmk05BlQMV6/cHztL3M
7di+HmdpZFwPFd7t6CB/kBgyh8EI2Gtga6ttO94iMGpDofFLLodrvM/lUPTSyL6IQswxtYqLusEY
A6AyyrdMFIGjfR7A9eXuYVir1y4tEB0S2X9CzWG1ehBxj5JAqUPjksv7Ti8cedQ3BrsvNr8nlVOv
ya8sXV35YH+HnC2RoElRsukJaWCxV+SfLe5tYp9sVSF6BIVqZxPFlm7XZHUh7mPL2nSuvIIxWrgM
TLApdPUtLh20lC6XKa3KtgxHZjjGLjVAvtoSyrtaEI8mkOnr62Yt1JQQzg6CWGhlRZi0gYq+OJiF
5ghcXOs+gra3cuQspRYg+ZAtcGLji852gtIPVmkOwE/DNt26+BQ4spC9CH23DY1ka8bCtu+zlSNo
6Zg7jzlLZ4YX6n4bEjPG2T4tFSqEL9fnb2l/G2gOqNQhQVfMN4MLrk+tBnCLueaiuBijaQ/gzlwR
0F2cu7+jzPdBChWtHTtwyWNjUawQXoPIup/gu4KB8ZGn7ltvzQxtaeudDWxe48/qXNLHCMC17n/R
40fT/S33x6DajvGjn7zo7a/r87i4Ds9GODvFwzqQxWAK57t3Zo9g2XYsX1fF+hfXw1kU5XK1Bxrd
RGWax9Kgc9GFFNQjX1nZvUv58Xzmph9xtqUy+j5SZxEExrUt9wepeS/VJy34qWvbfzFpk3YdYDmT
vD8bThM2tSFlTFpLUyAUa0cJDvgmWe7r9TiLy+8szmxEYWU1NKMZkTIttyb6aebippPCXRRbXzVX
vcmj6N9ki7OQs2xhpJ0WjiMhk5rCqOv4/nM1oJ9JC1H76bdrTe7F5QdVGaodQA26WpffbPAqM5aN
KTl5gh239zlItDZ40qK1lsHi4gAKMVH6EC+bb6vRbQdZTAhUxV+05E6Id/CVN6m1Lagn/YuvdhZq
tqVSSnJGrxBqEE5iJNty0mzj+MajNhJFJ22tr7y4t87CzRajEii+aJXTFIrFLvLdW69b8xP/6EmB
0gQFh79mb7YQk8BKArWZZm/4lurPA5bifm+bw02NvP+4g66HuGGcH+rwgDXcRg8+d9azXj8OSLZV
wqfr87t4VTj/NbM1Cl4UkXiVX4MzVlPe0s2zDRCjbeXZuX5rcQWTxV1R3frpdlUL40/HZ/7sAQKC
byB6GPAXZ/cUQcckyqwGtA9M+WuEjLlcdPdCw91EivaDldljWjp9+S21YsjX7ppr4XJ8ijLofnBP
Adh+uWNaeqJdIMD0aCT9qCgtDmaxnTafRb211URBbxLab+J+V/XyTRVXssNS/w+MLBR/+viTaN1s
9JnStKBIGX3bfelS3XHl0hnMSQq9eHUt+UiZd5v3EUuj33pa9Eb1duvq9alMVq1JllLH+U+ZbTMA
tZjM1ExEakFy97ei9YuXmVh4h5XlNo1p/sXPA81mvDYTcaJjcVUzuP5Gr4qJeUBuV9knvW3wctwX
VF9C2gb+Wg9pqdoymZ1MBFXYGShVXn5sYAVRW1hMt6dktpIDGXlXxKdE2oYYQUThgz/cJ/8Cg3kR
czqUzo7RUWVnNQUxCwr5xVYOBiV29DDpAI4E/VcoFd3z9RleOubORzldic4i+mOQJ61ERIQrQ+E2
yhFkyGy/3yjiXRivVaqn7PDxc/53TiFLXEZzpWII5ZzPaaTZTZBVhxxIu2H9uj6mpfPm7zF9xDKM
JeDlaUxD32wyt+A2gkFe8JJYDHNca2oupkRs2CCyUcAyrTnAJpYlPWuwQ9poPgY840YUnzQ1tnPj
k6n/ALMbZ4MdqG+Z+9CkK/tjeR/+FXqOtql6QYvMgdB10e86eZc0jZNgEBb8C0mFyVTqD5aJ7POh
u2GUPYQpmUhJ9uq7u3LYyN6dLHa2pNzEoWOMm3HVHnlx85/FnO0GYxzjVMqIqVM6iIxdLFIfptYf
7gTtVkee1N3qghNI368vnyVSxMVYZ3siaE2hiSXipkm7Ka1jWd9rOskdu8cTiE5RqB2qen62a2Tb
1df2yOI3BVAOpmkyfVJmJ6xEJxDkIfj4OCs/N134FHTdpvNfY2FNW2pxN55Fmn7J2d6v+zZG3ZpI
mRs7ue87CjThXEi31+dzaUDUj1k9CvBTVGwvw2RS2wPcgasYC9AfjDCE2OeRR1NV/RZJzcrzdzEa
yE28IPhT5204sygTSRChCgkyRH9XASHqbxKheEIfcnN9YEvzB3fwr1Cz9ankcozQD6F8AUpypNQ0
n6F7O7mu7a9H+lNgnSfO81CzOTS01G/bhFBZelvJ32TrUc/vm+Lk5z8j/FTHb6L0KrkHuf2SRc/I
UFlrhq5LOfXsB/zxKjtbKzRh9YqWMlef7D1JbkTzNFlMmvJjEqx1n5aOpPNQs3tOW7hqZYGQ31Sj
8TvyX6M0sDO9dXKBhQMitVXjleld/JAUKoFHgv36oL4uhLoQVa3Lh0y1I+jiz03uO0X7L5gcIG3/
DjO7NSmmTw9NJQy3yNs6U3cjIYJeO4DtWzEEW5hDeNVoIeoAoeFFzuYQi9b/fC7D6qpt7KqW04kJ
Thie8RhSVXO0sofK1lblyn1i4UWEmBs0QZMOLUXFaarP1wka+X6S+NlGywLhWWkSY5Og/LTywabl
PtsONA3pxE6+eIhKzbbDWChulig8jJEP0RtHDFALQVHom0mFI8YQSCpX+Nby0rhQ5qdyj20ltqez
cRVZS8WwmGBvsAoUKNBx0yKWizddo6FKoB3whdgGsmpHmnBU0B00DG+r1cG+HkO79DoqV53j6t12
1I1PYibZphlTSY3QYIqcPLU2kRw515PGQibUMEwjCU6CMlRMLj/F0GNB1eeAGtOqws+T20hox+F7
Uj9dj7O01jSor/zBdflgU2i0qUAVi358X+81XCdd/+iBQEQ4R60PBvv4fws3y7qZVI6iMU7hvM+Z
5duSdR+2D777Oe1ae1Xef+kZgLQ1sEDsbsGOzwm2SV4EfSXq0Jg7J8ZnzqrtMJKcSgbqa1facczu
sjVa5tKXm+S7AXWQkj50ET250Xo/7iA7lE6txJs0/pUOnzpxjSe3kNT/yIT/N84sISH4S3dBYhtp
5qFFAEi3NUG1pXET56vox+mlNt+yZNbJREOReQHMV6PXl6UaEMuQHnv1UeiRYmttBPKaukVafgfh
Pst3yC6haLs310qti5/RALU2EV2nNuY0FWd5KdGNUE+G/s8ircWfUfHN0HZyi7wl1lHoGjT7uF/Z
F0sp4zzkbKH6tdunlc5X1KtyM47WS6IIK9l28QOejWqWB31dGTqtJYRQ+KdCQ6wRNdK2DO60KP7S
rmpPLhVA2OJ/zeIfkcCzWZT1uMrNmlk0iu699B8M3Epi33ugBnaTK82L4Jk7i0Jlrb5V/wrmdBF9
dqhZmVUPucVo/eoYFdsi7EEyPgvNu+u9mv4py18kc1sqn3J15U659CK4iDzbKIEgy+lgEhmvCkco
0fCp/ZOmhw+lnn2u8ng3dM8Q3/aC1zpR+DIor1K7pp63OvmzWkik6EPW5Ux+VLzH7hOIRqe2Nkn4
0P6xZEhH3mJfqjWv38VchIYxFicA46X5UTsMntinKlF9yUnrF6N6dLtdmK4s5KUzBIHb/0aZq4BO
4MZM0IiiqZzpDafrbpQOsvZNruyy+3T9BFm4PVAUEKEHQ8nEAGe2awJjSCH9k4osE+JNtNfz18ES
XkoxtaFf4eEh27Hmr3RIVoLOn+oqjKP/Z7q3mZO1nzX3NuRB6WvUS0+GF9h6unL8Twl1lnAnOB60
BiQ/uAnOdgsKc5YHAI87kvSUIzIll8ehXWvBL6yOiyCzjaEleuLWCkHG/rHmlR5bSDRwB9NWDv21
wczWfiCYEoiCKY75wy87auGubf5zEyYAjAD8pjfqHzbl5RmRFjho4mbBIow3avxKP84ct4OG0Gi+
9nEW5w3iEsc7xZQPghaWDKo6EwmVuw9j+6voXgzvRav/+SuAAf0dZTqhztL1GNFRigWiCAaF0tgu
zK3ubovmq6cUtPBXFtzSGYuYswStX+eMEOf7ik63V8lTOCN5KL0fnVLgU/2qa0/GeJC6bdcgQ7Cy
LhYOQAq0hgE5HjwNFZPLEQI6NtV4ugzGWo2NK2o2xjYD7GyeCjVYGd/SDjbIggBsuZIBJbyMhX9r
JrvmhDvFgDiLjpb02c/ezL63tfrnqGxLMvD1RLW0SlgeyFZxYQK+M0tUQ6HHXtgRUQOwKNTuRlDR
aBhdR4ai9D+Fmr/v6TlEWhFNoYRuE/XRQZC/KNDyx8xc62Msj4onlIVHPT3B2VWs8mQ37z0t2wx1
Gb+nsMV/mLkkvIHUzl8qQ3bxWc5i7xYQfnyKx9E46YOMUYMkWf4xaowss80eB3pEyhOpwQTaL1pH
VJJ25f62cCYBb5Ala4L60m6azX6u9X0FPQJMM+1Yiqt69ahlrR1DDVMyH8G3r9c/wdJanry3YMJy
51etWS719CZv84p4fl3YUYbqy9ee67guPprBv6CsgJiCP4LHDaqj8+aGoJZZo0xjG4tS+tLL/rCV
jfyuRLDWAZx2j6FCcGDwK5iOpWe0gW7GpMzBU/HDfvVjBXpoCLJYK3X31UzF4Rkoh/QyBr0sbZQ2
rr92uhIdZDXRfhdaY32Hvdpuq7ZRQrun53NU00p7Y8d7g63XiflshpEW7YVM7TpHL1rf35atHn3R
fAH5el2pHHR0pN/eqFDvkCRPWnvYLJxM+L9QL6YfSU1i7mfWej529QNW0qjF3mdedopTBTCM8c8T
HWojgC/p+6ERNAe9Q1o00ZmOcmrhdgzHQ5RfqH1b0Q+lW1n2C2mObEr+NibBCvkDzTBN/UwNJj5c
YUNozQfc2aqbsqeI2u+TzD/yPa4v/KWbLSGhxEG3h8c+BxSZQlnmBV6OkE5/i9GeTGtLTWDHyabt
o11kfc2yV095DdMVUYEljvZ54DnGqM+bSKwVAqtoSxZA6ivBCa1Hzf0ux61ddBBubqxij1xsYGFj
/Fgab4H3dczuqzVuwVJ39+KnzE6XvsYYp9H5KYJQbjRktjqJ/nbiaOL30Kg2SnmQk5M3OhDFPQRL
wMam/0JvErlszDSB/IPqmlOqDcWFfaUAkHYRygi1B9/XbTFbyXJLtwROUbYMNNZJanOWVmWjlhNX
n5DeFMm6XSx/d5O9OS3kchcONyX+Q7qxKis9dRZnt+FJAhIvSmhk4FKnbXx2FXJzfkoXTYjp7Kus
3slW7Gj6Uy4/yXLv+P1NpW4BDlxf1wsHyEXM6SA8i6kayJ2rJrhNAc7NGMP4H75PnQItjqGQAeEH
dHM94uIqOh/m7Gzth87rDXUKWW7FbJep+2TcT0gJyTjkUm0H+dHy7qgG1wU+Ik+59Xr9BywPeRJZ
YAXxZJ59XB4YedzGUCFF8S7PnKp+Nmu65+MWxEhKyr4ebeldzgz/FW7+qIqCIspdia8aiv5GkQ+Z
dT+0x6bYCAnOwBD6XP01Fw80nBP9vS/VtfjLq+rv+LNNm6G7AHGd4XrjEVshNfiSw7ETN0Pw2VcO
Pa7MXrgSc+m8OR/y7JbQBZwN8jTDsvzkt7/E8V5tfl+f1qUT4DzE7FKdt2089iKz6sPOz0BRidJO
AwRhJQd8tMrpy66cAAtXHyyJIUdDAkLJcY4QEzrJ6kYFUPxo3cBdFFvTtsofgbs3Vr/ZUihqqygU
ATJWPjiQWWWiuoPX5Zte+JaljjaCpYq2Cmy5flwDvi3cdKGvT2rW8HZQ4JgtD7XWTLSme2gTCX35
9MR7fBuGP9vicP2DLeVUlMapn5DbeJzMLyFSK+ousgWcY42GAXJqqFDF1FhFrb6qsUAbKpETpbfE
9KQLJpzdJGy62Cm8PllplCxO79kvmRLEWc5Db1cVW0XEqNzvn6rxZxa81SADhoje6Lh2aC7Or4WC
GDpsKqL2s/k1NcUrkW0AGTRiseIaguqgQ/2WWcabEAMYuj7LC9G4FqH8ASUPWaC5tJUYIGRjZmGB
JGTyxczr9iAHZgkfOo+eWncoj9fDLWx0kPAGFECSqfbB+cn32sAsLHgbYjiadlNEoLkkGbPGWl1T
n1waGc06POY1ZBCwDr38aAHuqxbGQsVGUvK9X6bbtG2PfWAc6qZauXJNJYfZOQykAbIBr3Z88ubt
lKbraDpWhDLD+pAY/d431qT5liYOSgiNTzae9EGpxfUFsdAVfGrDmmcyxibveFthpTIav65/oaVt
h2IEvqckFKgL86tMQdEtz8uuAPsC8llsbgFUbK3WPeaisRfr8j6SC/w1853kmu8rsae1PZ9IA6lZ
Lv6YHFN3ufxmdG2a0DfGYiO7w7Z2x21WxwiOtTu9KO863eecr+xEQOgs0fbp4Icr1ZCFjT59RIpX
wEFR8Zud9GWT1lDrxWKTdzq8kH5AOqBr72nz+Fs1FBJbNBppe33QS1/2LOb8uEcmg0XZSgUHE/ZK
xjeRx1AaIxR9PczSdphUbuVJrQN20SyHJVD4BMOVJ8aUtRe7/mchaQdtLA+6Iu2uh1p6+uBUw2Fk
kr+4ycy3XmnF6qhRjss6eZMCp1Rb1fFAd0LtdyIRaGtTOEn7GnGraFtv/z+Gnw3V7EGLeQXhq6Y3
tihSQ+gIul2Xq2BLAmHYkMwfek8Y7CL0fhhaeHLN8sfKj1i4RcErVLCVBB1BZX6WxiEzjsAUtGID
5+NRx4Ga2kq/s9ziuzTIN6Gr7BvA241veTbpY+WSvvSxIRJMAihg+GDXXu6j1Cz/j7QvabKTZ5r9
RUQwD1vgTD3PbXtDeGQSAoFAwK+/Kd/4XnPUxCHsxwtvOuIUpbFUlZU5+W3gsQjvolvRjU/gS33S
Uv0Tm4PPlx1dW74LU7+Pk8XdOE2NDyyLD1O8QU/1RKv7YnCzyG3trVzs2jHro8wJAADGFdxn516Z
E/ct4PtxeSAhiifdZ2E73y978zsRoJ5AAfAQHiCrUtZXmbYKzIbzVJqN1FRjdqyz63n60ZdHQqyQ
dp8y7l676evUnJLxmRk/iqCJGLnVmn01Hz16sCeAMXdNeoC+lrA2Ls+PswphbzzpkDLxwT6u0kB2
o5Pa9YCObwPdc9Dn6qs0mszvRfB0eRBW7UCTEirwknRSlV0Zg8EaUBMEpw802R0UJQqB4hXY9DZl
BlYtwSX0kv1WAFbO+0xr2kTkUPpD3zpkDJ/A0jMl92P19bJDHxcOWoV+Z7gl8AAEQOcLJxihoukn
yDNxQVyIQkNALEmSrVb2NWewE5BM/01qq8arXa85XZvhhTE0I7lGWKrd1q2JHl/gHNNJdBt1kI8b
T2ZxUWJDk6jMrior1UjAXzInSDm0XoL4qT84vRe59RaT1NrYgUVb8n5a6EtV25bBm2KVhOLxPXrH
Kvlhkk+X50YexucbDm6gsRy+oFsH0e353ED6dJjcCo3KlQOKxjCpQASRXYPWLCzsk93/vGxt3Zs/
1uTfF6eVYSS5RUpYy4Wzm3WQtxIvvmxCnq0fHAK9RWDYDuoq6i5lgTWlc433kd5bdxrxd0b9ORif
PPPNnHvQl/R4ArItHrXLRj9g0C3iM9fheAAK7dj1+8w5TKAZGqtD7gKMgrRjs9UltLL8pEQu7jYw
RiPfLr9oMZL+mBXBMFrIPXUMcgt7bdbjclN1asUKwF5oD3Ft2bUQKIs8GUU9pT3CXuJUsVuPaObV
kJcoInMq3qfCfRnqN0cjcZk8osPlOzTur9Es0gZWzMDDdXliDfPjzJ59jPz7wuVOICueyBg8CB41
aMU1HJzHeVziCgy5/077+noAhCOYtR0Rt+M4bRxjK4OBByHyybj80CmoduqYI6iXi3pkoA30X/Bu
S0GsP3RR2ZGtCO5jHGzaqHWijAvibNBzK8NeN0aeoyzXRvUEcbwBqqlhM+sPzEu/O25/X7LS20AS
rGxMQCzBHACIM+o3ainA4RDVNFveYgHPN0CuXXPKdpfnb2X4wE8AsDb6rLAv1YeNyJ3cL0wTLIf1
SzM9EXqY/h5XIukWsStAWQRmVnXvz45fsqR02ghkBPEIAhMQ7IIaOf17fVnYQRVcYtzAOamOVt6T
IRUEdhjYxMFmnlhHlp98bX95xFZuNPkMdHG9SCpBtWrSUjxI0ebYRql249Inkx1nSCVu9XuszQt2
NnQRdQRdYMw931YBGPRG5tkt9naPBj//2PNgnwv7rzMdGDMsZQmWQ3uop1w0ZWpXqAhizKoZ8hqP
XsJC9PH6yJH9w6At7ChXzFSBl7vOYCeprH0mVQg89xUUYTSsp428w8qpf+aSHNnFgZSXjlX4PUxN
oBVwIVUrnCCuGRizjeGtdb+TFiLXWwRHK/np84GUq2ZhVePUmocWVmegfsC2F5g/JwOEZTiI6tCz
T2DMwyOZcxNI+hOIyi4P78pBAeAAROAA8pTlNeVoaoOupQVNWtRTigg4HSCk/34C0YjpoR6JO8f4
IHhcIa/hjrJgRSGMMgEW530uyHM+b8QJa44g5EE/jOXjsaxyQwxm2Tc1zbsoZxyNQJFAGHd5qFY2
FgK3PxaUdzD0IWaQAcJCE5ycjoRaB7Dbv3iBIxVHkVQ41ZXFwKzGEmBK7SIyQGwYZS5jS1Zz5S7C
ef3HgnI8aGOvj6yBBRE85GSnUbDiAa2chNTaKDStWULnCxKUoH8Hgk7O2GJhW+OIZQ2SzWiqrluO
/BOCiB91HvPkeHlitgwpE8P7KsvbGoYCrDBhQE4Tz1nUlYBS2Cp/rjTZoMva9JCCsOXd5yi2UMAH
KbFgHfT2BITcPrH6ztXAVvjdmWJwPHPx3ba/z90dXuuW04aAgPf+xjpcW+mLT3BlqmQxrqxqe32a
8AkzcOaD+2jXG/n5lXsKnAmo7bsIHSQa+tyApte0hFh0F3HDDAXCljYJTaMN0Y1/eeJWDtylIbW0
7mtT15c+PNEnQL7BZn9t51fydYyXsWPvrWwjHbFlzzx3rK41Y0hd2OuLI23i1kYItq+cyNDCpvrl
bS2WtQNjMY7qFek7wEs5HOM4Q+JBR9P5t5Q/XB7BLRPy74u10HGrsyG7jqkCG/f4Vhl3ZAt5sb4a
JKAb2S0Db7BzE4IVZU5zeCGxBuymT3eZdRi3xIhWF7WNOhgadQClUsUUUIHytLmHI2OhAzldhcFW
IXbFArjCwGGBqBjIFRW9VpZtQpg5schFAB4CpBODSrzbiIrk9ldeqyitodkWfD649NQ3he2VMy8C
m0HGro0199CWn1BWmKGK2PT32RZCdM0lZJXwqPBRXfiAK2LEduc2QwbPJfr87HL2OmVB+/eJEaRh
/hhRTjy0XlBIUiH5KfI2hHrCFXdtXBju8fJKXhk5CbkwZEVGlkqUQ4cViVFQyExHaHTL9mzwALaB
ImFIaX3P2sB/SmzGXnLCnA3DK4cCknLQv8HjDC80R9lCfMiS3gfkIsr1U+rv+uChdQ9GccvKLx0H
I8jjZT9XLqszc8oNb6dw37Nlm93k7np9V2rNrmAtor0YuiEby3FlgUC1A81oLuCvSCwovqV20PRV
MCC2ZKehKiMCVMlld1ZOhzMLijseIQ5Uyka40wBAQsuoK57s6rbuxviyobVxW7oi/7446TIBAlTI
nyNQ1R87UYc0hcA8uzZqMDKjm++ysS2vlDXfuBDqrXXRRv2ssfsqK8ddr7H0sZmDR51yc8O3lVMc
G0xWkSB4Jk/Ac98miM01kwNzQ/BIq1Ob/wiGjZWwNnyScM9GuRgkBCqYc2DlWE3m3EYd9G2dUPRH
UQJr9Dz8fZcGOjQWhhRfEjMBqLOEIb84Qh6m0B+8Ibb7eMqesmEjUFlb3n9sIWI+Hze/HwoAEWGL
j8+5uPL/IcWBghNopHDrye4+JV6Y0mwc3d7C0ZC2qFW+F+iB17WNVM1KeQ89JlDYwRZFruYDVZrg
GZsRsmMLpXEyxqSr4tQNO/3N5J842fnjDVBYc/Dr8hJfW3MLq2rsVYHDzOykb379oyHOu9maO7+j
n/6bFeV5KWoSNJWAbwgjDyVaJCpSX1n+Fh/i2uWBdmJZaEKZCdX284WQBBTkQjac8fRfNTmK6mmu
y3Bow1lgIL9d9ul3LKJc8oC9/rGmnHlmZkOrLIc1lIfdL34xlic3mG0DOfdkBg7fskBCPrcP3Eid
yKFdfeMBunkCAKDb6RrJI8iVd6esqNxYtNzf8bL5cfkTVycXsMnf6WSpRHM+HlZObC4CF19YPYjy
jqCdWH/6BxOgN4K+h4Mkk2pi8EnqlxUGwZkhTDyU6L/vmrBKko3w43dcpo62pHGD+CfiA2Tnzn3J
a4tOlTvhDivN3cDfe7wP+syMiyLYC/bd9IKQDX00NoCm6MMttyY7FGzed/3n2X8gWXvSDPsKyYd7
R0/iJthSgV07hJbfZ51/n8g8kyUF+m7r8p3bt9UWcGttbS9/X9pfXHy1XdilbeOQM3EIWdVp5kPs
ZVdF8ZAMgNtt5MDWVs7SmrKTIMigFSZwDGjR+jK1Mjnw5mwBQNdu16UNZf+4vT8L1mDEwPJWlC8W
XnplbE4bC3QFeWOiEAp4uqSfRAFamZgUTPtjReDKbL6J1ENf5qkFvLX2TuDecLsrGzlRtvUgW/Nt
aVSZrS6wmJ84WK1ieCXli0PwWrr9h749uIaQVfJII+xXQW251w8VSPthpSl3OavQ5za8zfTvhTDP
zSj3n1/5iV4yTBSkpOY6DiaIwMwzeLamEIqUoW1t3OfrU7bwS5kydM12Qv+9MiYOdUggXYAmwavg
prKKWEjpEQLa7xpQ6YBt8UWsrfzlmCozZ2ZAtls6xjTRH/P+c9kf2vHq8pm5FoQtTSibSzO9etZL
A/HESJ4G3wwnqNd3XvvSol8ClYGNBNzayQTos6z2geDjA46OzZqTdwnMuUT7ORXiG4VEyWWPVgfN
wnsNBBvo/lWxDSJNBqis4H7Pmf+eg03PqN1bP3M2zKwlydG698eOshINNPGxlsBOVuWvHXvN++Dk
TgQUC1NkTe/jrB3MoX/ucrFLhRQIzCN/Iq+XnV17KS4/QlmdtlcZudDllTdZ932SQdmq2xXEvtHc
9ApFkp0DPYsa5i+b3RpjZWEOpemA8Rtmy9YKkfEJGwMwLPd02cqWc8ratPKaA+EJKy2JfLgxvlrQ
abcAIPlKyusEZeDL9lYPysWMKpeAXrslyzxpz95lSQyIEw3e0er1D1bQcoWlKalmVAlmSjIdmul4
NVLrRh8PThqL/tYyNqLc1RAe/aXAWaKsh6ypEm/lqYeeROlMXr+1thnmV+0vz4098x5EBx6Jx+Hr
tKUiu3qYLGzKuGERF6S8s7ypgU3oNJXFr9HpQzG9B8Ud3+Q5XAtBoPYMlDF6DoHFUNwDtbeHdDB2
n+PftvS2z25b+543b9b8CCTi38/Y0pbiVm9q89TXsGWTLMzcXZPENhS5NLGx3rd8kvthMXwgWcpr
F6JUUdaTXT36EFn6kbsmaAs4+uytCFHK7j95piJTIZbSszaVo9jc1+lPb3jNwfsT6BsDuLYuZN0f
ODDQ6uMyPXcMcru60DzUEx0PPJ/kzhVXMxhYE35tNofLHq2dTEtTylyNNhnr3oUpKEQl9VfdOznp
z/9mQpkmWgNlitczIh0DbDD5g9Z8Z+Pfg3klKON/Q6a+hYPOLqvEkGsu7+1doYMh1uigD5CjdHlv
BIkeXXZqde0BaIDMGZp5kcE4nyKXNz6QbPJ5NppvM3pdo9kd41ZM1zqhaMSw3tHjuWFz7bwFOwfC
RZTiZIb93GZgZ0baChR6qxo8dPJE59B2iIn9fNm3dTuA71uo/QGLpviWgnvJRoNEGwVUnCDWXkDH
M9DSqJk2Fp/8IfVdCPAmImA06kh02LlDQDQUXTdjENnwtWsAELTQcn0Yyx0IkSy6M7bEelf31cKe
cmFVDU2FOcKeOR9rEVpmnPLPnnFLm79GG6M6YYDwQUrXetCbOXfMrDSD8LzootpAcLgT/DaBKJh5
+tt5ghXwBpgIDZEdVjFJlV065jQT6J4XaEK7AQq3HWNt66n3cdCAe0JKX4rbI62vynyYdlCg/95G
PbuNIWcM4a+qASvmQ7PVR/nxKDo3pMyO8NMMiBgL9SPrO6jKK7yRu2+XR2zNBGDSNjK0yG9+6Fs0
fEDttcHvsKRvOuOXO3yvt/h7Nkyo3bVj0JfcnGHCnE6Fc7L0A5R2L3sho8XzbSMnQqLokUwBIlvO
2OLeazQ26dzwkSrLIdPBUZpP642UzZoXSxPKtZBahT7OQMwDfAbyrCY9gpplx3r6168peGLpOhJD
IMAwPkBdLcJ5zXGi1cL5WmYVgmM0C90CLPQkBPf31DE3VsDHIwcWbQugZxQSbbTSnY+dPYFTHMyT
iBkANCDp3Ry4h2FAd9cpy6yQt2G1VS36eJqeWbSUDHfCQCfeD/KGRXd7zXYjy79AgfFmdoetBq+P
lxJMgQUQdBtIHCJJf+6c2ftlnshLCeQt12XKn9wKST2NuS+jSJ56fYhrd3q9vBhXmuvPjSpLpdMZ
uFh13BZeOj8MDegZKv+7X8xR4H2ZPA+ylfl+an0CsJf26NbdHQRUDrr3qpMkDuzhijrevinTjVfD
6gJeDIUyzwwwoiSp8FUGn/dJ396NgALXGdvwfnXEcTYilWzhVlZb6mw/73t/xD6pxi8ut0MbQg7Q
3wSZxzweO08LLw/22lmMR4pMj6PD/QPlNddBilj48IpUn7lF977BHqv5Fx2sa3S+b4Qbq74tjJnn
q4kFbuqhiItsSgcRG1oey+6kBxBNue74yfC3uEpWZ2xhzjo316Zt7rQthnJOklAM0M5x9GjMt2o1
W14pT/Fec3VtSLBHRh6EmvU1y2NN/2oU74N/7Wk/Ls/X6t5f+CR9XpzUAwTqgxzZIfSNmOGYmzHj
P9KRngjyff/NknJ5dhptc12GUi79VZcodZph2b1Q/+8BMdjtOFkATkUnDFS5zj1Cc6TtFUaAkM2y
Q+Ru7/hIwqwrj5fdWb3iFmaUWUJjJ6KqBhdDw0s9TurcOILzwNpdtrK+Fv44o0wPzW2983s443Y3
aNzbW96nQZwafnC1iPmfLxtbXwsgrAdoCIrNuhK9OyOdg0TD+ga/cqT1iG7cLrSYF2b072mBMUng
rvJlwUXGhueTxNzRsBIXo2fmYKV1nyz27o0aSJ6eSmpERrOx9tZOJbz30dmInhvA6tRhtGZU9TJE
u7R1wrK9ayHVUTeP0/Cp3aJoXBtEIKIttPChreiDiju1+8kvKELeOkWz5tCm5r1pFvmBNs4DSLT4
y+U5W1uGsiAJEivw/gO/fj6QEjZjVzyVvCzFrjLTuykd95dNrAwe8ExwBhBiSG2pc1U7aevPBSCp
gfaYD7eFBQ6PJnaRvfDzjeW+kuOSPeZ4NKB3BLVq9b3V1rjJ6gYTlRXgX52/B40WQ38xbPJpnyOL
4VlgLNbFhBzY/ESdLYAYHo8YLyVyResl2rPQtQEmYbXoUdR+NTllCeiliWK/UxTZZy+dyp3BhT5D
da4sX2iiiZ1upfVJy63qO699NxrAA/08NH72knAEEemEKmxJNb73i9zB08fXboTVDnc9NwRaDJwa
K6KxSvYdLfzdp5KMVuR0RvMJmH4/i0aj0cB9U4/fdE1znjrme3ctCRIwUlbZEfDC8Wfeu5V1NyY2
OI49GaeRWXd/uSOvu9gimXlq5lHbiXQmp1nPvAoMnSWoHu0yK26cBjmpEHUrRw+dgZtTPI2T6wF1
YFMRlm4dmAfwotvo7JorO9sVRgNh1073OsBsRSZ2BDozOy9Jhl9DPwZdmHlFlkdB0QdWlEAk5TQZ
1nhdGFp105FKvPjl3Lx1GntF//YDTA3HsaYegNr6PA8h9wJwQ2ZmJbWmTGufD4J86T3uR7PRkKce
ye5j2gUG2hhM8EbSEel/AAryttnZbikGQH9192A7xNq5hV6cDELNHTHwqnUhOXmFTaOBR6DtTlo7
sCtnGPzTBBjGgLzVmO34oPX8e5n0RnoFBj8CnGbV+JCud/N6x+zWs65ENproQMCQh9gJIL/rqY6G
HtJCpASV4ObZbvMCwWuJixqi6m9V04JTRwuC/TgkgAgwz+1D3+70L+NUgFGohxCHG9tBCmSgUSTF
Hj3g6NxkzZA+93PH/WdCxn6KBrTXvFPBq2Njgz87cueq3IONafqheymANS2a/neVVg6vkBwKzNig
iVsfZmbDptk62TtkE5l/ZacseEHkXR0n0CiYSVixxLqdwSIWhGATQ/MGNXp+M5qNR69QyrFtqPmY
+o4yPavDOkCpMbQoNOLDmgYeWljzpsFGFPWw7ym13/IqLRNIalF6pVW6fmySsj2OaFWP/HZucLyT
xsazqTQ9GpZp8uIMlhEP4HW57S0+7lHaNq+6jLJjovHgxhIkN2E7LSHmofP0yIkonkDHPJ+AWkfa
ex5zY1cnYDS3xzkN2yYYwETlOCKNG+INJ0jJQx1gzEcjZrNl/LLyAdw33ZAjkhrMMQnddExuLE0j
z7pXi5/B3Oe7KZjLx0nU/Ag0tvETnG2NCMfCn69LWiRxlTrWI+sMLcorsEqEFnzeO2woASPV0vYL
CKxzM/SqJv1sFgXyoU3e+OIhobS6AiJUQ45U5+TRFl3wzE2WPlTAG3wWUzd5e720gsMszIQeZ0/r
bjKDeLjrnTzdVbx0H4eGQPha+BoxbrhOmicH3RzXpuYWv2oHcWIo5gCpZNvuxM5PaR+EbukP4pkL
SqKiYPzKnb0pdqqq2JXoGJq2zuyVGw9iUGBgkIRpEE1WAi4ReJXjdxXOBuyLWJtBbT1W0eQFMQAd
kA4qXh3204ZmaZjh9OzD8urblNYxrW8dffx2+a5a6ffDK33xMUpY1ul606WlvH5JCgqDl4pWceF9
GUcrnvv0V82+s9S5yRJEnhwsVN3WA3f1Blt+gBJqEIiz+3SUKS9RXBW0j3tGY9qZgJzakDQyjrbN
dy7J4golAdD1vG8MgLzw1QsM/iNbITmMwah4HhBoGiuAVsEF5rbfysyOsy7bW7T70pP3GiIrYTvU
O+7WaUyaLAyacSMeWV0MSFp4iH7xBFRzcYCeQZDLA8QaQOF7J+m/YatcDfSKouqx4alMS3zwdGFK
fsri6VJrUD3gPTDjWsPiPNjpBdvVaMiBZuw0vLn5YcyuenMj7F8JyNE5Kx/SYOCB8oMyvKVO7AQp
YUSSuAedWbxBMO84zzp4oqgXNW35pG21kK7FX2hvAcEKWrlBiaeEeFmqaTPpYTLv8khAljk1M5Dz
nRIS8S11lZVw0oB2FDKQBh4wlspOP9CssxtrQvxlfeepCL2t3qO19bE0IMd3MWk4Bk1W+zDQc5aj
R9Gu7qhIPhFI3uNhSFh8eZHI3aauEQv9diCQ/J3lVqYLyA5c4QCPRXR4bsVbVryn7kaGcHXI/phQ
O2WySZsaTcDEaI2xO3Zx1x7+kxNqjE+T2RauCQt9+80fjr33+g91DmhKSJEO1ARQ6lDZXyygOKay
NPCMyDMAfSApUrMu1AzjEzWbmyHjj3MGlWkmtqpia/vJkuxj0BJEB5fa4FtaBP3futlFQ2eASOCb
Xu0Qs2nZvOvIy6hvwGDXVh/63QLIhoGgDCv8fPVB0q7vLHlVlcYLq3dk/qZ51+PWybRmBaI3Bti5
sF+Rbji30md4a+oW5qug9x0aPZMxZBau9L9HN1iADf+xo+wlpwm4yEsd3oAHWq+9YzeTmxqBI6H6
RrlobZFDKd5H9CN3klpMHLUWkrAZpgnX/w3x5xvwrRz/fpWDqRH3hnyp4y17PmrToNu4ulHF0Xov
RcsZ9WI25klETRSP/sGUXOpIRYNtRz3ERdCWhHiBDBK6MB+vKP0J8arLNlZHDA3rUocPLeyO/Pvi
oJsM0rOg0ODO+FDqTpiYGzi2taPNXRhQxivN0nzgU9JFKSrJ6KkKbSZCsiVRsELkic2CVlHAjPEf
ytfnfrh5zrK6dGU7m86OHS2RtHH4NMVaVminrBb8ppgZEqKN5VRGlPp28TwzvXutBZRUksoYj7U1
09umBWv+Rui5NsbLb1M2AJ/9FgyDWDItHYBcHU+1JvaXp3EFLSj9h9KSJC9CBV+5QZhe5JbwQXxb
zjYeiNazwT4LMzuWkORrKEpP1c+m0R8HJ9sIZded+59hVeIEcGi/yycMfFIYe+Fle2psyY3Jb1dv
x4VvKtE3n+vMaFwHvYNUf+ONeUyT7jB7WdR4dhqWLAX1svvQNfbny4O6tnSXdpUXA7FaKKvpcK3S
Hhj5xrQrr3m9bGLtDAZyVarTQrYV6lznyxYSCqPvJZg2NEF5eGQ69y6AI/qny1ZW52hhRVmAPQg3
ynqCFZH/8JtTv4V9Wf193Mo4eiW+8vdjY3GIzC7FSVljjw/mmyZuSn1jda9OhAtWUFTN0dqk5spb
QHi80UQpuG+hcqeN4cQeh1nfyL6uW/E8kNDi2sXr43wuhMhwPgh4MXVPtdix6aEtNy72VRNIF+Lq
QLAH7u5zE6nh84ELnLZs+h2+3AEsDwqs7l9W1cKMMt/+XOF3PXjCipNjl+hEONrum15t1LZXF+/C
jDJgAdGRzahSYGemY9XclN6p1yDnE11evPJjP+z+P1ZspewrgpzOJIUV04vm4kZvv4BXKTBO/rgz
tgiSVz0CrA//oGgDKM35/ICS0h2tLudRYdzkMxpWivJUtD/Ql7gBR15NAECJ7/8sqV45SBT5OLTh
1RT1zd53r53m3ZjeM3oqaY0w6cSLxwrKzelWeXB1PBeWZWp5sVkHpBpSTku0c2ZACzxV/Mbq38b+
ripuRvb3ADxcS6DfkrSfAOCpO5egwdOlwEwC0HrfQi5Zf2hFqEGLe+uOXd1ZMo6VfARIJ8i/L7xC
UFFURYKZy8FU3tlGKIJvQ3a6vBRXz7mFEbl8FkZKt+V9UGDSNCcJjfEJOaPLBuT+V9e6LDeBSUaX
YDjlDV02QwV+bMzNjLczn7JoTsltPQZR2nQH6rUbb8K15b40pyyFlFsA3zUw1xdJSOx037e/+Qa3
kMdbbimTo/sth7Il7AT+1yq7QgvWRJCUPfbF/vL4ra2CpUPKBAW9cATnMOSgQgwmtDo7mGKLUXyF
98ICqZBsBJd5548I567qwQktj1e6SzWoq5DrlLy39gmchn1xrWdPmh2CpS23bwrzpaRRkm0E1WsD
uvwC5YDXE3RaCY4v4NU9mZ6R2QyRY0cyKAyK/B+uRdQZsLHQkomcixIFeXpZzf6I8zef7k3tB6v2
1lY6Z23alibkvlvsK63tBlOTJqbaeKQFBHrdZM9BpXd5dawmPZd2lHVYQgCn6Sns8OAQkK+9tkOj
Z1r/shy0ytE4m6IquB+3dLlXDlwsE8uEuBhINj/IRMzQFUVAAKtGy0LD+Db0IBoGFaHxPCaoEPYb
e2BlU5+ZUzb1UOeEoKaFHEnaPjBKY5sX+wFAUERQGwO6ch6emVKWxoyQzBeuDGeGatfy8irt3N3l
OdvyRlka7aB51sRhYqjuZ+N9Mp79+Zn+Q1wGR8Dn7UPGA1Ol3PtM2IFbz7imRvGM4oCTnyjfmJa1
F9rShgpfM6BHRXmDG2rySQwUcBykVQiG+s/cq0MzZTsOHijo+oBubXq8PIhrr+Mz28q9MkG0I3AE
bOv2p6LZifKKNMc6f5vZrsteU+fIreeJnUQT2/qj5W6cICun1Zl1ZUWWVmbbbMToVqkdZfqPFiq0
ZZaGSa2/1c0WR8uWNXVRBiQjpYzhwF5hWD/tAbLbdAj16hqV5o1xlV+u3Nd4biOIkW2VNqDD5weX
VTTm4CfwzJnYncO0Gx0pLsHTB1ZkSHcln2uKQjg3nkSZ3Pt2DumET5c/YeXoPPsC5SaoK18LjBLe
FiMqJr4vDBTeWgMUQmyr8Wx1YBfOKpsE7D5Vr1M42+fOdaal+8Z2rqxgCEuToBftx784hqQ4blgQ
36uRo57OGaEg9Y4cdgLj4VyjmHq4bGLdoT8mlLOF5JBO10aYMFCvHr2wKWekGG7K4VCUb5dNrd4B
Eq6Bnm3JyK4sSh3l8Lx1YGoiR8gx6tY11Olsc5fTp8ZlG/ttfbuD+A1QGCnzp1KbYhEwYeoExxkk
ijsgAGtX1u3nsJiGW+J0oQP0qOmmOzdPI2KYYQ0x7d75DmDNRsS8OsSLL1G2fpYZYzcPMsIErFNA
SIeioQ5NRW0sso0DdsuUMpu6KQLuZnBa8yBr6AKexcu4bfuwGH6CMWVrjFfKeiakBP43xkos0RRg
JncamJu09xGypD06qiWNcQpeoJfAfUDTQphvkXCs3oY+SJugqo48i4o70mbT7esWRpO+DCfkKXy3
eUQLgVFvsf6unisLS/JLFiGZ4zD0uNmwlCL/laNPYdBC3dt4f6wbAc8LpLt9oJiUEyX3O146esUj
wRGe+M2+6Px9pm8JXKyP2v/MqDdv2Y3aXHowM6LHXotp8gCCIRFs5Ha2rCh3rI/G1GwkFCNWHp3p
Fw8eChqnwd9rXCKSlNw4/3/MfiPDFhPjA/0yGWiKiXD18JPe5d+1gbJ3WhY/jcHKdpfPrS2nlHOr
ItwPygRDl5S/3GkX5C8gCyDp/rIVuTU/XKMBCl6yhR+YAGUvOV7nB9mEdzVJM2tnN24a21P+T6Hk
wor0dTFy+RhkAKngLMohmYQn3MGEzFUCbTjAlS77s3raBzZe8bISjsaSc0s1qXLLkKee60FiyESp
CIytXzmWRnCvASf936wpIcBs9xkyTVgRY8uvrWToQtZ0YFUeDOD6LB26j8LNwyoI6o0zcHVxLNxU
tm9f2kB3yGxFOz03FVoEAeqh84GYVnTZQ/lD6voAoxH0GXBzoh9DGU/bG3pOc2wt6gMXxSFZW+fh
ZGq7EhlAfe7iyg8iYZHjZbNr0wgSPnTzA2UJMmRl8bPcTkFQgMXPx7ugirL2OTVOafUta6awLbYU
K1cfCEtzygVWg0tr0AeY8zJQoTl3Hi3CWj8m1oMjXvN8X/URLf9h7SxtKjtvaMB7SQhsphwyxPaJ
tiQcnTuEBrr36G8hBNYe4Kak4vck8aCLQ+x8Y4wj2tJ9p0YiKH9FU4LFD52GfGcaFtaNJLQG0eHo
x166Vb7/rT37cQX9MazufcESV2tgeEioTCEX/te6eWV4V2rQGfQZ9oelnSZehr3bAFXaxrXTH4bK
OkDFOAyCfp80RaxTa+9qW+zR0ulL36asbs66lFoaVveM3KiZPFH3UzFu7KC14AiQCQhIAT6BOq9i
o20hH9tOsKFlaM2aAqqFXSYG1K9JvwMg7g4CtGKDPsdY3T8Lo8rBNFTerI9pgxDJq1+LURy8rI8b
YHfzvN6jQzEabKCn2edGz68L55dVzre28Up0LbTAk0bBImtb802b0MPlfb2+DBcfphxcupv24wDu
usgaQUurvZv9cRgOZPpuO3lIQZvR3HqAg/Wny3ZXJxo6XpI/FCpsKuCCFngEA6SM8Rjp0fH40fRT
lKq3qnHrBwnqiTizALv4kLEDUrQC8g6beminCDp3EXredxwdZA46dcBa+WJndTx4QJLO2cbQrt3k
spT5f6aVM8wWyH8F8gzr3eEqZ+wE6Y+Npbw+in9MKGcIFZLdusTkBUDlQqMSR0gZNsj4/8tk/TGj
7JiGAldGkLGJ8nKMu6DYEbfbCdA3XzazerUtBkzZIyjS9V4nrzY/Pznz3q+fAhz+5U3RQzjy2G/1
UG4NnrryOVhN6gnzQ4y4E7eue+OOPy57tLEEVKBZUSQiaGSAqtUvo3W/Gcat/j6oIR10UAOMpXKU
guQX4eIsXaD3vH1mwfHy96+eWtC+AUsQ2mNARHh+R0EwpvZIh13K9fJGlG5oGcWz07y4dnNsXXI9
jFvN1PIXP1wAC4vKGmCVq7PAhEV3OrmQeQfaQDs69Q/QVFx2bXX2F4aU2ReBngIHAEOZf993DtQv
ASvaouhZ9QaIWrQWyVq9etWUYtYKqCLjCBC4YCoynvQJJFWZ/kkH4TCf9Y35WotCDR+YH8iRASOg
Nk3ZfZ0kddVKp46d/e4bsRugeLBxdq+uCtAcIviESgpQeeerQqsTKKO4GLrUJXHLRVgQhtsTnRHp
kWZtqNUbb4jVYfxjUMXVZLxu8krAIKsPvnnXtjte/9T9F2OL7GjLkPJuTTUfsqZMeqZBtoLHIDYr
y/9H2nVtt40s2y/CWsjhtZEYJVGBkvWCNUrIOePr727OPWOyiUPc8bUl2R5rXB2qq6qrq/b+EAXT
mBZereZOrqQBOhv8fRQ8gv792QXMrxOj1PQOpUIiGnw7WzSW3u/nJODhHjXPFG8a5/dSQgFAScPI
0K+CJxBzKtBY8AdFkyhBwfjR4gQ2XJUJJOVakCbBgwQj7ky/R1WbFSCS5foF9zPrxFHWAsR5QITo
V+1sUdNFXtkDxMEQjlqCxPG3qu26+DkWj5FiBfGmW0ppURVmzJCCYAG4Tbi0woEziuBVdRoMJYjs
B/UlB1BJel/ILi5Zuh4gu3WvLxmKGWuEqz7eTwEPDuo5NkspikB8UwXAPfNl2rmDAeRiFK138EvJ
0rvwjF4ApkBCqhc3D9QP0zNwpnlJWIQdWlTRx2nwjl6Mf00yv6Dcs7M5E8EY8SzsYPkUiBDqkoBD
2Gr6+24J52XG1ulAMgKDCIwdWoSZLVLLNpLCAkImCXdDH+3JmE7s4KHhtqOY0z4Iwk0BONnIY7BO
1hdSqUbDGYUa2gzgxcCLTSe7kkeAJ5Kh9ibZF8HTbZlze4SEI9QdbfkoembmBqSMIoq7FqjMeupk
XrFOtGrBps4F/pjWbxnipR5MSoDi/Rgy4gJIA+CeldBRntH2OKdqrAkNWpMVNE7g//tEJyqKgGBj
oKoI/oO1S0ZWhIbeV8Dnu/O873B4ypdIyGdVA5VlKLXGobpKVvAD+DFHPPOaTfFcGgLxpU8tiWBm
j7e3aU7PwT33jxzGiAdZiBatBnLywowlkKnfCc1ChD9XHIUSblFFngDVvKhKvtwmTguTARyE0L40
P0yRV6w8YH5UkwRiB172V2DBm9yKL7JdLgRrULL9MnoAIGaTnz7enu0po84YRQwFwKnoocHDDZsD
EuRM8oR4ABx5MvgJqQ2tPvZ54D9oyVB8jnKGnsuoLzSQNKhKbHV1pt8FcaCaUouuRjB0RdkK/3ju
ZrGGBv8Szmk36HWvgUlO9XMSTtODT6mHQ64YXAAPlrsi8JsXBRiWFeqki54nvK+ED9kgK1+AGTZe
m1FE4hcEwsfQ6IXCCoDUdQi9WIACV2QAlxswSsXoPm/pDcIrRh1cFV3o5PGY//QBN/oEjQ687QMb
60HISgQypdCKGxEIHH9QPILlAygZ5eE0wLRzuZNAEMp9Xoe24PV9lwiVy3PZzvP9PzC+eLoHfBNI
MjFsxr4rg5+qRTRRADvtvgA8y4hXYKKA7fG2OszZRfBCIXGFd1Ad8DfMfKZS6DstpafMAGWB0SZI
Eo1qaZVaVz5Vfj2Syc9FU0yEnqiAELdF1Js83x7ETMBmIE1O+bPhPfGceLmmgTcUCVCFgBaZI76W
nqIiJsB/7vqXwR8XLOaMVbmQxRhM2Qs6eRwhizM2RuUqQbMHs2WicQvh9awcpEQQ6iC+vmIcjTqc
wcnHuoaBqB9GEW+ECgdgKUMFBMKkKtnL7TWccTaASUM+DJqOo8SSQWRDHKJLGfMyQHTbSyiD7Jdu
9jOG8kIEnfJZzNE1AOsbARNs9mBNi8CEbQij1XRLBPHzYpBUQhwF38mGBH6oC/lIVV+uPqoUHcXe
U8R9316tGchZiir3WwijBqkfKHVE1aDUTokK9AgN8VvGrwXhRUpcBegoRYdXvLsWhVVLujFz9YJw
RKXAS0EVGttYOAVcksUn7Gq1Bgncqq9TQOjfxepGDawarfa3JzsTBhvAcefREQmCcazq5b6lHUh8
x4qqfNGvvUh2hWF4xzPANve7nSxnJj/Ja0Xqj7fFniAbGE8DubQwFyE/+jgYuT3XUJww6EsG0BQ9
f4EzAhZn6kzGtKp1gUgjWvyj8MNXfviyedJHkQRi9ArTa6UKoGNQeZJV7zHY3eW6XxUAzEvEbiGl
O6dsSOAj9KSAeWhVvFybBHW+fKlgbcQm3PZ4VM/zYTNor7eXYm4HzqUwJyec9KxFzzUOZ130dzKA
SYF+qsdSTXg1nNZ8VsePMW+4vualZjH0D7fFz9kGsITK6JsFUAmM/OUkC8/n0EiEExUNtduI+Z2k
/MFlAX1dv0UwQVTSRamk0kOr8OGh49PHKOhNWv91eyZz24VzQ/tKEbsoLFKOPNbxpLUZ7iSVgQqa
yRGLaW2k44IYbe6EUhJn3OPQtiixK1ZqXleJcg6KmEAoc5IYODoAyVB6i0/jSnG6QFEdvSuHJ70t
ursiSWIrAXocvonDIEnIh81IND6oRRINDaB8AFOcW7xScaNZBVH8ACJeaQ8IiRrNkIBuLereB+wH
zw87r9OmjRx5KYCvxcgnpeGVr41nAGkrENKGNGoT7vq6mg6G3BfPdWRMmw4P5VbXFJNOwlQFwkcO
piqfSEURRSZCa5TTAgKn+5SUxO/sXMzzFZcJhuUPgfeg92IJDy9qvQMq1gwItnLnSuVgRESs9QrZ
oOCh6gAYzQult+Yybx3nnLjWOMUWiklyskIbnakvDLxxG+M9kIYnV1Y4eaeUuJmQIGlzcPZlMQrx
BtTOAxBNllbjVE/HsVKFlPRaVDxIE5LrBMAgjUdG4PjY6OXsnodkENy2TONfnB8KADoIVTxYcqAW
XrCRs3GQDh5qAS4HfLfsZU00uDpLNFyiUBqn7cA6Xdy14O9Yy0j/HPEu7gFPI2sHq+AG/U7Q2ygD
TMX47zlvJDwJ/x4F45YS5B+LXsEoemPaDbEGVKbWvX2E5myRrgIYFL2FoKxnOcp7hNO13FWwyroA
7roA1+7ChzUqHC7JP3I+R9+bvi7UpazmXJCnA6cVnL8iKofZtyLDAF6kVCM5kgk7MTRzzkeNaIas
46rgl3JNc8HXuSwmdZG20ZBqHZax0ErAvrRJ6gDc7blJyuqxNrg/YDbAtp3NjfF0Ic451+aQF0zJ
QMKkQc3kyO30MPyOg2Q/akFhAcEjs/kMaCml1lc/tzd1zi7iHwByDOoKFaSFLi18PgJEJmkwAKHs
cBmSjNz2xv7D4+qlYtQ5ywg8L2TVkDSmnbyXkuShzCMEgnBlsveaJV1nGiUKcBsJD90KWCN4lIRX
CnBPbk9wTnvOxTI7GuVF7kk0tVZWGs20hpolx4gRMiRwlgijqa9i45ZzWcxuZlVVKxGHxQQ+H0ky
bGixuj2b+e36ZxFZtkK05HJ1BDlmqN+pAHTv+20Vf9yWMXcGzmbBAmrpLW9MXoMV87OfsOII7iEo
vvDvm7JbaP1aksQYLaAaAFSbrleD3r987Ey5f5J0e6wXwpgFHWAZtmH1pXFIMSO98m1tcnIjtqbJ
KvsnQEst+IOlOVEdObvrZKir6poYO8SnIWmNgQQFkDXtsl64f8/KAfAZqq3RayqzV4HWNxpJpFZR
agIrz6xK2ReyTjRhQePm5SAHjhQrrgGsNpTdCECigiagkAjv2p8KUFWyYg/ezx9oHX0s/185jC5U
ORpSJA3rJoiJY6jljle8Y5ToGzi0JcifpTkxYa2flmOdaMgdK4b3oSL5Q3yUgtRVopM+1x7/fxNj
FGJEA1VZ95gYB61LfVKpsV2Iz16w5Lvm/DP4Av9ZQdaUi2OctDIExUNGtHawgbNKeOM4SaNZh/FD
WhUAkS8X8rlLUulan+k7riGBgt5w2Ndo0ye8Vag7UMOSUQC6Soo40gma1Lm9orPH+WyijCfhg17j
QZWGe34nWrjdkVBon+KsRJTMmU2+1HO/pC2MBwnbqkMDHMQlykgkb612ABYDv8wSReKsHMC7g5MK
FcBXdBr9mGfCOCIjrxr5NvBQo4JWIg4ZLTVbIgCdXcEzUcyUUjU2OuAI0hcaRHN/qcMKpR2gHcjM
Sv2DYnQDmUi8cgLwHXA1jFNsRb0v0gyGSpHAeT3mf2lBsilFEXhacI+VPCwYrLmXjXOBbI2zogHt
r+PhVXCxXvOFvFHDelv7/Dpr30CqeK8qKhECqGnK45gk69vKOeuhcQ0WwPcrGHjiuDwP5ZDkIBTG
LiZcYUWlBETGD0/xFqKaWV05k8JsYJ6KedtEkMJTrOG2W/NB5LQxLpxKvnDAZy84KP8AnhUutcg5
MXZFR+ah8lPI4hpb7BIrFkME35YI9L5KJrpvDb5E5D/oYjaQLMcVGriVNJN9uY5iq5Zp0uOdqBw9
Z1D7gggg+1K5ZiGPM2u/fsth6VfGgOu9lKOPOLEBGrF3JKr7rCWd7kZeZyrVp2LI9m0VoZtzFSae
iWSy1oMuZgonQWSCDTMCC9Fvl5p1+R4JGfI6C/u3JI1xrJNeUNhbLKRMSyqffO5RNfaB/BSgY1de
gEFYWkzGsfZqpsoZD1lqV9oTZ42Z00wI7Y9AeykB7xgvdiAvSWS8a1xwtKIMEoUxchqlsyLDt/tJ
sHycbG9IX5JwuFfbJSZN+s/e2kLmTAhox+r0HGJ98GKlZYKXJ2UhkJyrGTUQ2wEUEO3veF9hFlPM
NFiXEFnQkNsF3bEq35p6K/mWIK6iHDkF8Og605QQLzrofEBUIJsrW61dSwUoY0Pzts7OmrWzwTDr
XIVp3Y0JJtypj2k72kW8RY56Qcjsqp4JYVY1kfpI6UvMOI43UjUAd+QPwOzweCmiX0hGtf4V952G
rUqaDtlGDksodF+17BE+IwDNWdi92fU6E0QN+FlYFMsSqqRLCELdEsnReOlLR0FdsF3XQmSgd/JI
QItIloMd5lJIhX41gGJRQyL3JteFbt7KuNwI/3pbLsUwFgRv0L4US9h7XRQ7O9N5zx7DJrFua9i1
S7uUwqg7hwIgIMJgMvokWml0rJKQlN5Hr7z/iRzgb9PaY7zjMHL0oVCiREXsIzcgdNflVWVoBZH6
xgVk3xK/9rV5wqSA9YHKEeAzgl/hcodEiqM8yMjft1CDYHyS0IGrWQFAEYCEjZs8Tu2C4l2foUuJ
zGalgaTGfsLDn6nTHe44pDH8w+0VnFW7ExifCtobxWB0u9OGXAMTOg6RlHxkWS+/ov3Fc73YWAK8
uY5TQU0lo56R1m7jKYgJppKCmwZhlPH+EOcbQHh1DcoskBkvf+Ft5/akrt0kRIE0SleAPaWKImPg
Jr6s23ZQYG2FTVW9CuqzEK3BkzxKsEYLCzgTUl0KYwxdyIt+zk0QJiaWIO8lBeAZIeF1p6vQXfFU
efa0RB81u5Rn82M2bexBih6GKsLwpCNSG5IJaNuIPzpvtQgZOreWkoruFgMPIarK8hWhzMHrck7D
tuVk4CQyGEjNdyUgXDqrrbbp6+2tm4n4aR3lb3mMzmehJheRBnlZ/NLIJOHv0uIdNwzTyPfcSIbB
0VuzNhYM1tzZRvYWhXuITvFSySjnUAxcECcA10OE4UWAljdA/mMLgUHiYiXyL7q8vj3PuXMH6DLA
JQODBHVvdEBnPgWsH1M8lhDYoEm7etfy4+B93RYx87wt82cy2ARjqYiF2FQcfUOvnqZsstr2L7B4
v8s0czEKD0IhbwsFfPd675bojYqnV9QZLjicmaqny1EwZjNKwgDDwEz7vjAL5aP0skM65I7gZWYI
brzeR7i847jQrboW+OLJQhHN3GE5XwVGoeJcUFI0BtE41rDLoiCT/DoJOyV60IaF3OScFp2LYtxR
joRhqdWYKo/8dFVUxNcsqf2SagcBXVyvtO5PjM+5RMbS5YoUafUEifH4HJUukL/9PCUcGCKa7qXW
fDvgzYr/97nxyy1lTN5QwelNVOqgveTIuMlLfn1pIRkDp6eCUteU3qXOpoAAlhTkoB2ps3DXSbkt
Sd4xQ/XmlCmPt4/MnLE7X07GDHC1VxQo6YUZkDqiDE9y3BCtAbJ08B1F6/Df3/zpOuIergkoFkaZ
0KURmJoyqtEXhptH+tM3HS78JDOsVHi5Pat5W/NbDKMkeJHuBI2egGaKVl497uVGtnmxXIhg54K+
89kwWgEYCJ+vJYjh68esp06JvgqbWqSubs/nv5iU3xNi1EMqvTECLjdKxZCQH5LGVsJXdbJEzZV6
dIU59JqomFNg4ZF3IbSY9U/AAkdrBkrUKM/M5Z7pQy3kk+wDdDJR+u80lgdXjadojfdvHa+Mqdc9
coVcv06dXFpd1eYbGa+5dhWlnHN7GWYNGx6dAdoFCCww916OhAuKONZjjITjv8EZ1VdOwW1zJML4
pXhqSRKjQLRAKwpSSNIN38w1Oyuec/7NLwM7L+IFfzF79M9mxWiRjySA3BYBcpmJgz4o9JiX8oji
oYKkSoiW81chPN5ex9kIDnWH/ywko07wzpw2qVAnRXNByci1Ng+ygEg1vcrq2oMx4o7eLukR3Z3L
rAPO/plQxtQYpRe2jYY1lYqDhmpAXtkm9WsyCXYt+E5WNWhOQNrlgDLXytjESxWQS1tKLeFZ/CEl
ahtqFZY5Bb1zED1TkBhcY2TZ1sKFl8FT+/OtqTKxjjcoXRjXmKpWtVbYT5AJYVP0UsaqWRm/UgkE
GUW/bZTYLUX1lwZuBB7A2t3Q7/juh0PhPGznOuE/DSEw8QbjSgPnRqH3WFbRtqlzMzGWuFNPmdDr
QVO8QgRn4P1h9LCURuDXNuBdUoQdHJ7Zg0VGDlZTdIdjDm5THcXN3fAIymK1f+6Njcq/au0SFMGs
PwKP338GwSiJUE5dhY0Cuj2nglWmf8flNAQdzGi1fAkM1NoaWkVbUM1Zd3EmlNmuUEzjPAkgNK6I
VGLmeJMslnjiAFs+ewD+mRt7nW5Bc693CsT4g4AiowpQyI4XBwKou6rhBSyswqMQ9Flvan3QbOo2
DGoSpWH7LQuRLJPYG40PHuSzW2DXG3u+SfWG+Jkhj4dp8JpfeReXO6GrPfSzaUr9CEyh1hnBQhY4
Yh8bVm7g0tSEA9eSpiiMlgTAyQXpi56UGz9SmhVqR6RtrpVIKpWccBgAovqUV22IXBOos1ZeUOiv
ad17m7jyUXue915rjW2BhJ3UT3eZZiRuxA2GW2c1qIw4EO71epvt0qjWLOTGKmtEd98LyIj6jaca
oJ0CNQMSgIae7RNUB92DIF37C7B/+j5tp6IltaaL6NXPO011PEXONlIwxI7iabyVodwT9IFo4e+L
WvoVNnH7kNdCmFoGGtXxjDZl1tSkwTMXdSpJglR/aJJu1IgkV0DtU6dJWIGwWslQADmqnzwWcBuU
Pm3f1VoelcRGAerl0giGlW7g1QxlaxrwTim7TWsY1VGfuvEZNAPlgz4MwX2NfsyN3sXCukQjjp30
Hf8TlmJ3yPOK/wXKK2MNqgv8i55epU4xauVoTqPQrCvk0jd+DLA2QEH6koXkuv4C8IhmH5SjWgD7
ks++PPD0OCB6aj3TR3HFStDTIoXPSyp500ajoBIxaIzMifURjaCV5ynAo/PidiDIZosj0SNReByH
2j/InhjQho/Eu6vBuPWAOyA4XtVST9+1yvdqkkd+EWLhK04HHrdmrHg5kx94L2424KLl9obaUMQa
Xo9sABGMP2qtymY+gV/eve2iZp0iCD1lFSjR6NZgXP2YQK+B2gHS4CaXSTOWe1WedNtr+7/SSP+M
q3anZRi1ko/r25Ln4x0DmZRTRRpgLC4dRVhKIFYaUvQeCrXjSXVs5roBLt5Sdiqp89E4ysEm4z2c
8AnwJjgBl/Q8zxYucdQFX1njs1GwLrqpcp1H3tpETvkO6GauzK2n1C2j3ro931mrdCaIsbgdAH85
JMeByV22LcnauCNF5O0UnvvVhjrppiVyxNnoA2XZEi3a0nWkFi8XmEtiAxhLEUBP+60knFB8Ku1J
gHFqfISNVjfsI83+97OkfBKU6A+fbK+FjF6bNhkhk68+KBVcr7yq4GbU21dl6SV8fn7IcoArXgdw
EHvJ8QPwiKEcA5xE/LM/AJtiqyR7mF1LR+mWJjsh6IMEYWGCcz4M8MyoRQZtgnBFgd0ZoV90TQaO
iSkjCtBrgya0C1x9bq/jrBhUzgJdgocgthjJb8e07DxENvm0qmJwf3F7sfm5LYMG16zqK2cymOAb
9wrJkETI8LWidIQKPeAliNwWFmzugJ1LoTM9iwe9cZTaUoCUrq+AGFiCYTc2e9GqBn8hwJ9XCAkX
Xjx5IXXPtsGFalZEHAdRSl/ZU6+QHkZULyezrPO1UjYqyZDDCCrdAhnS0nE7bcnv5cTrm46HAiDm
IO2GtnqRpwB4ZxMFhnwOVuY0NZ3oKd0X5M5cbQ9b68ewVktFPCez/FuWLgqA/oIQVNwjKAXfNhNJ
DRqX92UIV1lYvVnbYBK3BosjHEGZi52bgQWGa1PFJ26KZmMPZm8JpkciwpPC5KyeeLZmKVa7sANX
NJuncYkKnnjQ8S9cvWRwic/3nG70pLTpuDqrs1D6bdYY10R+j0szQxMRpjk6vfX3qGIrM33LMzVL
N4sFy3sFZoT7NI9eKXQ0A0bpumZG6OGIkfkZiD6uw4QIvlUZBDZKfaod4c5bcelWJS1W6CUgT19L
iyKyJ4AVz9yIOj7qcpB9DIQLCDiDxIOumdn6/T43EVdKAFsl4dpzitVnZyYkI9CckfwAMMFceigB
NBxz5AHATYuzRYQvSLjidn2po2U61Z1URiqxLGtrWXtru8fvHPrhOMRZrwnBL3vHcfA7siZuQ9au
Sx5dfPnPD1yYsw/ySFz89Rq/PuL78L02/Xt8MemHiR8W/WKaxDIPB2uFj+0Ksiz6BZ8mPui30G+l
f7C+tsfDcfu1LawCf9pu8fG1pf8Lxrld0IirKwIlvOV5FBtBGyRRMNgtUYKMH5JUJwrJyfvfyind
N5ZGRjskods5qFm3UvO7d0pTl2zvadokbr/tSUuOhcWTny/d9B3NGjfcwtiEK3XByaEUJ6D54wEI
pzIGMxGHKs25JDC3bymJiU+X+vPVtM3DQnHoFewpzihwEmSog4oub8i61IYAgA2ekuGGILqVhU13
3V1tJQT7cdvRnGD4L8wVI4jxNL0kDvEYeoD4JenJZAHOFNqt2hL+JGGS9DPFz+3bm7U37P29Q9YD
nbj78CmTnUxKS7ELW7E/yQPCVILnG/Lq2k/m6vD1tV0i4LpyJPReDohxCdVMoHzGEl0uTDugIVys
kYEqPiPZRAsb7mbdZnzrP4ZfyYKnv9oFqB900UAVBzYdG8HsN+BnhG7i8sB8cz6c9ffDp3335C+a
5utCEVrAA5YvPEGBi1m7em7jCqkNpjQ0jwrBXhOyw+oS014taNXpYfd8s+l8EB+B8ws0yxTC93Lx
RE9MchHXGxPmZe+87f/+4cCq7GFc6MffhoIaC2oxXGo/1vjv9PP0w7aJnZHdzoTZOKx+Ditre4Bx
+DqubuvllWPAUEGHrlLOItpIyzNuNC0bRfbyFvSLZm3C6IUni2WullokTw9izJoAWgw9oQBJQmKC
9dd8n6dxOmLxqTWDrcWkbbJwyuZ2GHh1ArJ/YBZCTMDcMCrJSNMyBP1iTLbb49bavzvuK47Pq72w
xQK9OVxN50wSYz75zBc8I4Ck7X6PbYNt+oONQbOxgMgeJMkgQr/UoTA38qgOJyrAst72zjdxoQ7m
asHWXqMVQAHO5TATEbo0D+Iccvbv7x/Pz88+wpRnGB4arEz4Pf4E0fbONldPP4X59PPUE/rzZyQj
CegvC+9up0JXdmlRW4CCCR0GWWQRHyv0JoKsU4Cm0OOyvodLho+Eo1yt4ChvL/N1/vQ0/d/CqCs6
C1l7DV5QKakwuH84/kd4eUx1RR30bVFXLoAeNeB468B8Pzkb5jLKIy0yNgaYTmnUQaONNT329PzT
EOAUDizJnF/LM5ni5fR8Ix7aumwgEzXmBF+Ae4evR8w2RgT67b66D7uH3c5e2MTrFC8zWcaxtmUn
BnwMwbCAOXGcZ/eXebdkVGbP+/mSMoZW8wWxqEI6PWuvEQPW88GFpr4sqcn1qxgzHcZDqWFSCeg4
haA3y1m7uNksaMfVfeakHSpCdBRooIiH7d6Tojzj4vHvndpq5A0U5LblwPkX9ufJVJoregYWil7n
j/+ZWOb4x5KXppMAsVQ/YvLWmm9HgBbCHYxmY9H7CyJC55HAU9Koo0HUQdxXIL6e7lQJwYUSP7H+
C47pBFZ2ZQXOBsY4Jh0sxBMwHf4+LVAia3/6goNDDw/1qHCV9LDSL/iKHzv8ejpMp+Abq4VjvHCG
6Xm5MSq2CporvbLlL0ZFR4YB/e296SjoWOglwD550qURSFSl2REAZAAlWIC8QBzDrEueG4kiV+jv
pIJP9xR6VaG3kFfM/s7cUDNpHZyloOaUt7oQjJ5SBTgbBu62qKWUGEvZRBkXBboEh5STe5/4JDVT
syPf+N1EBnz1aTRlYwwEQ3F3D+bj+tFd2zaG9PNz+ELEtXZge3DJ2eIudDget4dVS3583MW/FuPX
q1yjiDgA8DsAoUV4j/KjS8NXcqoStRwfg0WMTG/eT02k1fSRfPjrfB09FqRy4+fR6j+WGC+uHQq6
JQwQhKPsAH30SABeCuYSNMsP6FKl3use/vT5mboUrMHTSBBVrZb25TqwQkyFUBPiAE4CaBJGoBfI
DTpGRY6o7vQZrpK1M62+JZfbFMfQ/ADVhqkSPGOYwKhaitupEb9QCRrOwUkj2gKQIoKUy7n2aqBy
aqdB9IvovnVWfEzWfe8KbrzO3HpVLtiEq3uhyMhjVLDMlJYXC8jrHOFJeOveRPMxNr3aEh92/U7c
aRbvagtH/r8IRXE82ixoBoVJalVyy0W9D6FJYmq+9R4epl23+qxBYPKTbWEBHbyzvJRLASZ7B/57
rr/FMtFC6BkhaKAg1hDN8fGQ/vAmEKfNkN/2v15HK12/oJplsZaeWo+rHcWmInEFwA50H1/uaMvj
zEx0spNByo3yKbqjq+/Ln8Z6fogSMt4HWGMkj0j0wm9V+7Z1vbp0nuZ8Jp2JVkqjnkoZqNtkVMiE
AogjHA7gqTybc8XXJdzhU4fR9VzxPIC7rog8NqO9eRqi2gS4RCTalT/lUYQ5S7bqWnCHx/xt2ABK
yyxBP0iWTMSsYAS2ODi4QCD7zAiuY69rCw6C09RGPYSNNprSzbbKY0L63ejojnHoV4Mb2YvZL6qr
7JTPJTNWkdM8T/Rkur2YGxE3hSM/NIT4u9q3VKKTl3qVuQdprTws7e2pz/ZCNGA+QLGtgNMRSScA
bl1qVgdyIeCip8jpDEhw+ivjXiLoHbI8B9iHTriN7WabHmTTR6oWuObHh94FqDysV0bSh/oeOrD1
bPnubnIzM1+LxLdekoU7l0inz47xdMpxT0XZ+1UZ9VTXiZS34FG01ONANBsMpbZ0914gBkL1n9vs
wk1npuuARHfKIXk01qkFM+Byz7mtrBcOw1WoAQYBGHZUdNPye9wCLxfMQP8AnxcyHq8dTSRhTUTb
swq79t1RJBzWcPpakHhlzhmJjHb4BuqvElCSmBXnhEcOtYdmaWZbf1fiOMifyv8hL02dE7PiF5Nk
opkG9DSoxYbIdpNx+yKFwG/DHEz+LUzBkEWE1EJ3lHt7ote3IhnEwHDOhoSlVbDjl0srcerUZYMa
mJ1V3vlEI/pGu08fgUNg9k70o1ooOUBmOt5ldz+S3ZO7xOSJfpeSv3rif9wezHUGhhkM49TwTF8r
TQ5q6hH5QIX2uckjAbLkDsRnH43tOcBBKc0cLwMiUXPi/esKIkY+s+voGBDLesJijMhFpqS+qxzR
Tp6BIvPYrITV5L4Ab8BJCFhWrOYOYF2bdpWZxkKB47VRxDB0QA7hNRw5j6u+gspH0Bk2SEQ1n7VC
OtSIr8Otb+vr4GO64+8V1zfTwLaNtbB00OhuMzp4IflKG1A/UXaQXNsoEune5J/Wne5rgnIZZc+9
l7s6xClfMojXcRvCNUEAFA2S3KC0ZZWQHzs14sBYZkY7yYrWqd3bho2t5xBIS2704z9r+043AXJk
DZ+t2TbktuLNnILLATCKFxpqKnloMqZXP4dbTSERdvpPs3v70p1xM1j+dtjKP6ItE9ReZdv4WQbU
kslv7ho8J3oEaN1LI7pyT1gSGsSikw/nUuOZESXJVMRthzgrkMzeRls8l8AU939NRLca0EWS0YnI
MX5GJOKbXzwIUxdGcBX+0AFQrFwA10EFT7fls2yQrA9crCkYQBfiCFIbIN/7Dz1ZjD2u7d6lIGam
pRwliQjWTVN5SnYa6BZImZBiG65T81X8FB3dIN6Cd7tOyTCTYxxKnGYAG1YhEw8Qz/yGN+VfLdbz
W78PzQoZvfQjWxI5t54AskFrC6IcGmRdGlqtKbmi4xEqq+/DPZpcSjwrwd93K9/VDLx/TrbdWyO0
KrWWlGnGrgqSgtsJmqLoZqqMa9HVahBCvUnMeBW1ZHjKHMNEwZ1dA+rU5PAsbHxPqjntfWeYSL1d
evOcXe4z+ey9gY/CQpIHyAeT00FbqxXcqW5NZu729nqilX+C+XT7SM8Y0Ys5s7Un4dBFbSDTq0lO
UFNP4o32Brbhj9gsPwdM3grswfZei/1SZHndD4MzC8QiBCtoP1Ngzi53uglF9JxMPt6LdtJX5Uxv
6UZeS/sKLs1GHUpG2tXtuc7YzwuJ7PpGTY1DhGo4kx9N+T1fDVZ0P+79x26VkHQ/mLDeZnbgnfAF
jE/aZpEy5SrDcDljdq2zSPD4UIX8YM3dG08+7r7lMbLinf48+va00mKSmeWzeDdxC1bq+krKiKbW
5cxMDUIQx55Ep+52Oz5a4a5mht+jQVq0rt/31rARt7hFWNLz7TU/QUJcukrA2OJiqOH5HHQX7HlO
vFblxKSKTdkNX2X4Jsxxl+8lXJW2nA3mmLWxGywZRhvlH9ZEvOc3ABqvh0347L2VX/KCDsycMYyH
wgRTsmnE7IxJAxbOpCgJ6ua8g/woOPnGtzsDVRWig3jBia2iJ+bSLeH6tVIWEZXjURT5MDxSnJLS
Z6tfAZlQ6IwsNqUngGaProLSDvlX7hp3QAOPjvUOMH0LQdp1opvKFAFihIQASjlOx+9MZuQFmlAP
ZQxj0ln8yxCSjsgobNEJFHyn3/Owoty2cfBCv6Rs17cCiAaSHaXmoPQmTHyYZ7EMQGKsMXIrJFz5
tvjL27WO4aKV/hFd9g+3deyqVgSv/mD0AnIrXmmxq7p4qdySnAxVH3M0FoYtcaq3Zn0PfiXdVN3o
QbU0M8A1+a3ZqMRwi5/MLEzjBVQ+qDAKlyrdrhMSGAvabpD3pIC/V1hsdVRLtRCdxiKa6AdVfJKt
UKMO5ov78OP2xK/fGBhhjAnNK2DZ5ymEBShDX1Vf6SY2NVP+5K3IHtwlOOP/4ew7elznmWZ/kQDl
sFW0nD2evBEmKlk569ff4gAfzpgWhvd9NmdzgGlTbDab3dVViy6FnBuJJ0of6DBSZ0fmqyoMOAQR
8VQjA73477EV7jCTleEZJB4Dt/FBJanvwwNruOY2KyBf9Z9lyqOMeo7CQI1Sq7644Oz/Drf8R/2Y
eBrjTfEz10+FqytD1BfNjTQO6giGQDphnItHd/ZQQ0N+LZvqZ7ZT7vC2sOo9SBLVff3AkjpfuI2x
TkDByPgZpDdpxstG42pRLrGhu+KuPehHuUTFo7KkwDKs0Epei+O0GXwVdbwnhiuRL3iz8F+WqTOk
GFFhRMSV2mddMQ/cbAqeakuaWXxAmWNyazO2m038nnh9bjEfVOSv/2WdRJRfwSrmIE0XoVtgVY8A
PIargwCWv8fBLtecF7vMRGspQAFPgPcCUkwU3il36qULeK5axEb1lL3hPb+fVxyQf52LscbOKt9Y
PJuLF8Bvg5RbpRdFD8UMBgdLgHzlcV4d+w2mJo6Sh6Isv2WG4Nt3EdYF4nYZryJ0XnjKYHLJFLXP
cO0Gp+QA1D/CUL+GzJjoSJ/BHcN3yNOD3j0V1LwEdQAJAzreT2ohj2KCeN9ZUCOIMqvb5y7oAJ3K
Vg+dDzHc7/i+O+usK+72SSTievtnl1pkP2sRV8awmwN+tm+P6GiM68T85LciakAC4jyzSbR0TH6Z
pMdkgiFo08jAd73481baSHZlGXvDKp3Ybz74D9HUttNKwam9mxm33FLm8nu1NDdE0gxyA7mG1Eof
ja18Gm3DDZAvDy/tJnAv6/5uMlk2yQe83VioEBgEUCXSAV/o1HhULl1qzc/DvrLSbXqc15IVs4IP
uThu7JBEATgcouhFvW37REuVKIGdBtXt+YxSvhuvy6e8dEKMpG0mvzonD1A/Qsbm/+27FAAZ7oor
9AfdpUkAWdxQcGWBIc55OyJXsQYvvrvYigs2hZX66EKcyOp36nPsRnAq3W22D5PZrKy/f8BSZn71
A6i1j0qsF2qIHzDaOwCQP+JN7X+lW9VP9hKKtmpurlkEYEybVPyTxHhs1WpA/NtFvYkWlXFIXNWL
T/mTskNdkfMwRi44MbCajNWSbhC90xrhG4YoAhHapY6srIZKw5HVVhqpVzqqnW25L2U93HcbZslk
6VZBGRyBF3zheNdTral0xBNzqmbkK+u6t8DKbYuftW71yHjD1hQSu3YZy1uKhJoGfSdko9DuohP9
oS6FSdSk1Lq7GKZyQP39pTHbfMVvpFNm1454B+Mr1jFdTBuAbwf0C3w4kKCivmoup9EcF+R6ORmu
7BV384pwifqts51sDVmxuQVPDkaTWenSwno1CdA80tFVkRNS1Zpy7LOUT5QUBaLOunyW2/huWt9z
6IqNK8WtUZ3S1njeHkQz34cutzmRVwcrd/mxcu1UKBWhoQxxPuRMmHmD0/3KHlQQLPBjr5JKAtzY
fxVRoLcrJ3htvMnBMJr5uBPXkqs4iJez+ZTBDfp1aLdoX3GJCeK0t8AJrWg3eSyCy4XnAKifibdD
60wFlwmVVkFZhAOjAIfw8liKTvggvfMvky2qOznEO5DhfbfhGgB1HY0KCLKiFEk317WMm+qgUEm5
rnns3kDw/i7Z0WeBOUSg5WvAoj/BQv/U7vQNSxNvoREGSS3CHApaQfwKlYT4X3uAEqhRYUQqtTbY
BNTs0A7wpnXtN6jHGxb3EFuoi27BLb7nXmuzcEov2aJGjkFKJ2QEmZuBCqwdAEXQKmKgAhp6NJJD
aEilJcBvkQ6vsSU9N84ZpS2vc+4/CLQjvvvIGgfFe1KzBXmUbMfb0rysi3Pozo7kaMfc0x3G3tye
lN+/CSjN6+/DT0I4DKT2M0BRxxwcMOg47fuFN4+TXQKpHeNLbLgVK+CKtzkSypmE8xTkS4AV05KS
Y4UZt8KIL1b9nL7JVp0DjtU/YojUDbfS3qwGSzajt3WHb9Wsoff2/c2/MusfJAxcH1D8CA1qQnBP
kE7SYWICA5U+dsnFEqAwgsFtT1/zbyhfp4+Fd9nkkTWvx++xcUWT8dVvE32MZ5LuMYIyatk0JDbJ
pVjTW7Sui72wyTyoaNk8B0iagpl1jPPMiTkyRiMXiozXJum7VdA68IjApOjlfnx3n/sYTReeyFRR
+Y299qK9cBJeJUwU1Rg++vx7xcvmDTLhRHjRbvQO61yv5Ms8oD9w4CMrvCP0kPjQe8OZ97EV++G9
4YEMa7BJZTfYF/5/qKLjA/z6BVQ01jg+48YEgtCjK7jKObqPIINhy+vKKzdVApSGpa2t8IV/rk2D
fQPf3vlgdMSjDresBKSRRs7hrzgUR6AfFGusn1sFu+KNa8zxTq4diOzaCuahzYxZx75NXmERWCoe
Sj5wtJ+m2S+LmTDNQyNgw/mTehJ8JFTiqfnKgFFYqedWs7mHAHg3C2SyNjOqLB0sHC0kzUTQB9C1
69VGGfkCsnJB4pw/w+EOUe+CF8QOWxsbbfMJhCOs4p35gF5cswEhHrwyCYsclXDI5STNkUTWnG00
t3+GzpvJQ7UiMadjbjZHxVPPnf2G8W5Wury0v5iMVMkdh/XScMpciUO9iND/gjaTM5pSaAao189e
56afqEykzO1lGaQCtwppuZDPYTDZdt+5H6z7TRuakHSfv3moZZisUpe4ZFDDlBmK5khcb2D8cmF0
tVGJ6GOCf8vVzoYZQ33FVCPzuDWfnmbLBLTeUc0Vexpz6bL4bZra1iQbwPE6wrR06DK7ueMsbo++
lxfuyFu+8kvLMUcnPA92/iBvQyBK/o5eC4ks0sh/a6dlvXMdJNkzJ1ws/VU4h/viUbBxQSfnL+61
OQqnNfTKzXrHaqwvFDbhwkTsVAKehTRzr49REQ5BmAdoHaOOWmGk6ps7xGhll26+EfHc3WrOAOuz
o+6jNRO1Q/44fTmChRk6e6ALwROY+ujCUDR61YSZhWmm3jCx5m26g4BC6qd24nWh+fc3XrohkIti
2kgFTTmkzqhMLVMvdY9KLuTNrNlFJcEK1+FXvYqewlP5DteW7vTSFD9FxA7ELUCncj99+vs3LNQy
8GSQMU2JWSfIfNIMClKsgNNEx2+Y1vyX/FKRBi+m1az0XrG6DZgqHChSsoaql7wLSSHKC5B4I7OM
1GslSrg250RAhkZ3csS34FV0ZmSEWeGGX/keqMyDgVqrn5xYQeS2aiQbaH3hVkKUhrAEtcV1EM5S
RRq76Enwk1lrpuqHW1C264zNXViigt65qiLRQscJRZtrT24vuVBd2goJz2Qq92j22fxjtg622g6U
mKjU77LP3Mo2lzUz0bx1Y1hG0kEQe3hz0xVHIYAgl1yjkZz44mvwhiHFLXCSZwPNvMAunnsc3NUw
APm/zg7yPvpixs3bjwxRWhSRwA9voMBwU5rjMrzAZNz81b458RgcfjAAUBq8z8tOsXeQ/4lszXsS
Vmbog/Ecw5AlupG5paPBj/l2ZqXw9mpG3qmhyIHUE4knzSBcQpTVkAtczUkHCwglq2ILjtpyE6xC
EY0oFAlzD0GOdbRuU15k+mirG6TLibYY5QFxVgIpA7obSzx1j3BuR4KEn83787pwIeXJ3zcrxmG+
TQaIsjYELgFgBwiShpP3w1BBdiu4WJOHpvbFFK3iTttcDsER0KzvPDTT2BQBG+FsFuR54a4kpglX
BwYbwApFLVaW0jZIUwRu4ayc5bXscE7yLp/elX2PgreV+pgT71ZTZiLzlSwwh3kDK57+AJyv4/f1
b6Dy3YSPwZtk4DcoHxIwQAGua9JpjUWTj5zuXWVVvRf8/GrN5BL/lW9G8SXqkwj3ReR3uwLTNHaw
hbgbkoV1bgonzpueOuBjHqX79oWx07f5wfVSqQDKQR/vIotYav0Mij0/1u3+CWPG4GAiG221d6nL
cq6FYwRgOU+kO9BSRe/+erUtxLTrKYY71yBrCPzyfcZEWmVCUMAMD4pV7vi7kcOEGmOlC6foyizZ
hF8fOeGkBDOwOmBIHvLb1eiGpllvRqt7rs7Vhtl2vM35AAv4t0o6bAtcNc6ViCSzMUMPODqsD22b
Pc5NYmZegPv4GZoQdnR3lta1dUlsQhefsC6PJc/6/SvIr/y16GLsyjaI8K1n1E3MdAdJUCs6G86X
6INsCAMwZWV2m83Icqvljw0InUoeUQbdjoOmgJ7WEFPGwElvK6tun1ncW4YXW2CScikzBVo8skT/
9/8MUvdxh4FRsRFIjPSEixt44314AoB/tgQMvvwXGB12FzQn5LXEY0SC8uEOrLDhFCBAdtb40WIf
M1Nz4cSmeI6B6ypPo8XSsFroOF7bpBxYz0H5roY4qqMrf6ebwQGQzCu2l33lA4rgKj7rwiPfjA6D
vxdJfdOL0taq1sMg74V32UO8Tf3RKS3+7u+Tueij/77lT3b7y0eVMo7UoYaZ3tXcLjEbV8FyeoZL
sqxQ90qSR5MgVeTrfcx2eAq2YoHrS/L/Xgvjk/3cbr/WgpZw0F4GWEm2gQeil6fGhoqey4ouC0Xo
K1/46YH9stMJchsmI+zIJwHBrN3UDljDn4H8Of29oAWv+0lwAcZGFR4QSuqCCASjLaNeR8NQwCtK
L63s2wBItZHIVI72yu3Uc2oXq7+tLmQBsEoI0ZAG6CgKULtF6s5RXAVoKjn5PUrPVuYmKL4Z24vf
qMDl5yspf9S80joNpoHqtLFlPuJutxIz91iyoUBtXsM47nXo5BvRgKhOhiTAzO7SR6E3QycRLCQC
ZryOvQAMIRIAHLveCd3sDILFvz/BwoPq2j75fb+2uIJgbWNIQOp269kV7Isrvwj7yRXNy4O++9S8
t0+GwduYfWWQPocdP9fguoPB4FURzAGE2o/9RjANR9l1KPx9o6/CWuNtnklk2/FU5tFoIOiY6zUm
/MTVyohtrm3unByrfX9ONFvdglunN2fPeBWs1K4CS1KYUWehjA6OEWwvFNBR2kQ9/dp2n1VVFLYd
yornHon79rmwtBmgURn0B/t+E4MWSUFBqrK7Y/YeOTpcELUhifUJbrsI+BnkeQPOY2h96lR1UxqC
sdBbPCSNwFU6U9xN1ntm4T0pHo3clk6VH29RVvVZUXehQoIKI64vpGAGaA/p9k5vKHU0lCjqdujQ
ayvj/IXBmw98ghrpGMBnHr8aNsaqfB4Mm3WzLDk3qHbAtAiyMAiC0/ErqTJd4Ax8/PjNuIcCgWrO
W9XGUzNEZQZZUo9JG91loetu53JJTQZDwag1kjc7bVbtxhC8kihy6r09OfIuskVfsvPN5F5sAsvW
7QjAUbPIIeBo5579trZ0hzFtv4BJv/4RVLYfa6VSy/xEHld4SOJkvRubwG52MaaSjZ1uVp/p11Y0
00Np64yr9meB11f6tW3a26paB+8rbMPhwA4ov76ivfryoaz1A1JDUz1huu01OxX37X5+V2Mww1uC
E7wxIs3to+P6V1ChFYorOVRF8CsACXupoNk3muV79rDtH7lvfSXftSk6dn/bFBdCDUZ3MS+P44Y8
8QdA8SucSnEM9dSZRxkFKiKHCgLeXguqOO1wn2jmB29G3+r9U21yhlU74L200WAFSq6DD6r7bpOw
4NsLsERUguH5wKsJQF5qVHhXW0VLo0DO8KgfQOhpjlvdd1Iv9TBzBFYVjH9y8IfBnDvzgfOYcyC3
WwDzKJHiQEDZCeHnOvrJcT+pmaDiyCubdLCBYHN7czzFu/nUXsyKc99E5uj2AqqXVL/R2kBRdAEL
OZdK0SqVAs4AszG7Nbq4bWJCuQgP3Q6QzANY8gCgLlcSyOjqCW3mzAL6FaLqyAeZc+S3CeH1jxGv
v0A6Q+Lz0uDHIOoCwZf0eCWEiHTtMXGx//yzdgcsLGj5YmvPuGoX0ptr29S91+l5LKQ5bPfP6fe0
toXQqUz52L186J+zN+KR1q6GraqZyUnzCvIYZz6Hb1/h1z+BikIdpo/KmuxF4Rhn6bnH9IC0UzwM
l1ujw+1O4qlkMQXcIhhRwwJiAjptKFOjsnf9xTsAiIawLlDaab2JjBo2O4TeQ9M46XFkGVtYH2Aa
UH6Bh+Oep6/3IAB9UF5okArcN170JIPrcSt2Jn8+ps+REyYr5M4N6zJf8Kkro1R4Fbkoy/UMRkGk
5YUrwdQhErpqXsonbSeuxIMCGm4wMGQbgZRs/45wC/cK+g2IJzqZdxIBxrr+vJoxj2WQ6RkGLwKv
2iW+vg4hF/4uHkNrPOWPsa348Uv6FJ8Tj1VHWvJoDHhBXQ3tUgFgeepBPGJqc2jKChenld+DWxuT
OIpgdxeUzpoEQ7RkhjXdhp4OAruLgzD/lHvMXOo2g8WljpYLsI2AAmOe8voL9G19yVsOP6JyLpGT
HLMHfcv7InSG1mRSQYA0zX9IYa9t0ncZehMFp8BmvdXOoBAkE17KnYxJ+gysnnj+WfpBW+cW/78X
Da8NU9sNhvDYGKMa5e7T5djbpMP2omxEVGh1X3Mw/uQaj8JjvwssxWZ42sJB1njEcB31MoBI6UEU
jCoTChII4AYP/Lo8q8Sc6FY6JoAmllcv2sI9BTpbNLiApL/e0zjrJ9CLTChFQnMOPWnuzehtgI5Q
52euayFmoMD+zxblP9ycJiAshy2gj7N9ttM/I5dgyEVXPFjoNuz4d54hsLfwviZF/X82qYMjFNUk
DgJsFk6E7k6BmzGyCS2XtIv2rbnWmdVt1iopj+V4gUwIog2o4d794B/TEG2kyQcS1jbA8ClYl3Xn
s5pJC7OBV+ukhYaLrFfUdsQ6oSvUOGiZQa3Cks/5JrGP2qkB1ePfTno7pqaAwYRMXmDEHzGJft80
F3lORCMukGErLrd/H+3srTFrdLirxvSmj/rpjpzNfLNND6D5eDxz99G6fAWXqff3L7ndYvwSAEjB
ZgfEFGmoXLtw2pdGVdYXoI9XXOvpJx7UxOJLq5iqLYPDpffSD0aCcTtGBJOommD1hLcTeM5rk60x
pKM+QoR+PkTb0e19iE1YwmuxlT9AfswKRSRVunpVUNaocwOC2QAeDGuti5x6BdixJ2zqzbzHOPOI
7I7xPW8cmJgzVJJJgiYN0KDrxWl4QHV8VhWWJIAgoAUB0Gz+YMBUiOZu+/VsveFhyer43j6YYRbl
KFxveKnjdqG2MVBqMajHAcUnPznou3v1U/Qx7rfmUQDDDF5jWzhTXMzw41tk949ZAJLQjSMvZvl6
tVMealFd9vCeAzrAvR0SXgr9HrlM6mm7Yls/qqtqY/gsJpBbagDKMOVDSskNeZl18FXvdYTh+ZBv
B7ivK50LM/0qtxUiFZpyLRKbxKyeuLXTATL8NgEQrPjMfJ3cZ7STEW2G//sOlJOp0AsKeRU/p20c
ZaWdgfXcqOBCEc9lYTfu6GDiclVt40P6ZEFVjOFzC9ZBm40GPFrw4I6VqYw9ibRQzaA6b6kP+qu2
JRTJjRUcjdjEDYEmkj2vRcHkdrqLQTKG7QV/v7JNeUCV1FPVVbANBvHv7LHeXo7SBmg0Hcs2Smu2
pMosH/gnhlnyZ6kPDm4iFZgSOB5qoNQxg/gVSr8lzHIbFaw3wlbbzBvD4b4ae4KigMlvmH3n25UC
qkMQpSBkAuRApa6mSBjiUeuLknRx3G4d74t98YC9XaEshVQ2xXhVt9LuGQslb93rhRKr4JkWeBE1
ITrFCKL2IlwgXGiVeGmhQfeSb1Da3mFOzYYS0uff1m4f/ihA/bZGhZG0HRuQIFXoo0yrzAGh1yPh
O9L2/bpepb7xALIvp3dajMlJXn0X2yWzskxOys16yTgDkYrHiBf19leToojlrC1R6AUVO6n3qH61
q1chcI4+zK6T0RReEp+5vbeHCM8SVHmxwej+QpEbP+xXDaa/oMnQI5hZ00kBB/wJnCbFWk2A98v8
/Alt0nXuTXbqB4Bus+LHLUiKYMeRRmLoFOVmYIWujecln/GXNINe3qGIMVcw+qk3Hatn2VXPqvlW
fqPQ5RQO0O0e5pJYjaGfjiD10dGCxOLBQgEdYLojeuEvTS5LcO1uTZgCphNSdjOVoXUE5AjvB6vJ
zp3kQX/63xF4WPgvyzoVuubUmMOQWFYO2f5yaF3AD51j7o6tOWOsghyq5r3f1ZWpsF5kCxuOB6kI
9DDG1gFioTb8knF9I0LVGVp+EBBHCzx/k5wOxU1mPYsEI+rzIt3RMbgCtB+YAMgv+eVaaayqlyIS
SkveTevwbtrHSPE4P/QzWOtYj5Lb0Ahlh3/W6GRWK6DXFHF8aV22EaYeym3kxju8Nd3Qmz3Fq5nv
64WEDhbBHIy5J7RkMYh+vT6dm7UBKpPk6Mz2tL9gWvmzdiY3eIpeOZdJvk/+HP05dVApYJEQiwD2
7Npc2CYXcbh0JdRyHAGDn3jDxw/8UQnI431bsjhibuvSCvDtQA7icgUoRKTtQbu6ySFZAx91pRVo
Zx3ZgpzUhnsA69PwgrkGS7yHWNqu9AInrc30PftOmT60sKu/f8QNzqpWx6xTERfHELXH2OEBKlvl
mHgCo4YsWtWBux9BJ9LajBthwXdJXgGtTF4nBWrqosUITnVJZ9jV0G1bDRnGzF7FI3LMo7Cv7OSJ
9yFHQIZaMK+IKbe8MqsNE2vH+hFUthcFRS4kHXagdYWtAKE4IJVFZ/jOLEhAqT5BGgToMuePvHsK
35v1I+MjkGuP8rjfH+GHCvjXAZ4krYRiHOwnW6j9eMJdjJGa8ainZo1+PSqTOYqgT6Ib3CVP6hNv
Ditx31mG/SB5mZ0xfWHhACDTQ5kacHuA4ulBw0zNm2zMJrS775rHBnokEI7aVkcOzeCjvG+Yj/KF
O/nKHhWkcWvm+lDAHrfST5PD7+K1VNiXpxKjVYKfeMk6PSoWCz8rLSRc6IVB+AI0eGDcoGGs85T0
itQBeQbyLxnMLQL4rpBoOR+CjaqZ251CR1proBVBgUc3k3XiI9N3shWkdP1xMzm5B0lW5yxuq3OO
ya+/fWLh4Yzf9O/XadTBKLNZU7MKv0491ZEjbERAXnoLcuyFO7n5PnB4+/tvk0tZwpVJEiN+uaGs
FGrZDDCpnZ9jZ/bBZ/sqWtFhK1hkxD8ws8iUt7Eroev/t2nmaqkTqMxG3VQiTHff2v383B/ekYZ5
0GZZHzNvtFIWz9nCgxafFyplhJkLM343Q3UCwRzKKdYa2tE9IOJJZF6+J6dyDpi7fxrs8CygTuND
TRAyPIwC/c8EOHXgMT6Jtj8uNbTf6WirGUEY1WqHAr1zAYAEZELOD85h24uAjivu82AKrnaITWPP
mY3X9QAaF9ZL5EjgaNXNcSM4YBje6/ZQmKv2ecKm9I+zF5in0g52kcMIULfldYC9iUqOLpCpXJRW
rj0jTcIYkBv83vQRZaTZrt8xP4HH11fnpeDi9KOtcgRMwOlW6v5/r4LCODDuoIsl06DIH6+NS2nC
1ZkCnDtmoF6hqDm+j6qt1C6u/tyUjn974m0xH9Yw/QuCb0ILgxb9tTVNVfMoCXv0gmqcdo2gMzWz
f3kuPMKbon4WnqZhBg2sStx2ttbK57RiTfEvZI6qBukZkjkCaUdTI8j9mIthD7n1+jlDuSPCqyxZ
B3cThoMcxmrJt6McUQcaAKSDILQCRwuVOsaXNOziOsDkgiVb/XmQQclrThBoe4w3rS+5GQpK+Z0B
uns0Ro+Gb3hdjjk31YSabwMA0N8/ZykM/P459MCMWgRpXnNGZuVb3VPRTQmddBesUFuINtI6PjOB
IAtpz5VBKrUMh6kqiwTrj8H+C744zJqd2pUGU+NjAFaM0vtkLPGmT6Mgd/73xVUqrs9DFkh9CouD
1ULR0gRTwjpxj5jURaNE9FL7b3tLQf3KHnW5Rt0w6FkFe63dbqXt3FuGmaLnnh9ki38rwP4KdUZ7
jy2OUNaBr/2H0H71A6gDlUd1oTbFzw9odo3owsdU9yNcP+FSDTSThxY1mLv+11UjmTQQrEi4wLOI
puCIkw5StikyqskS7PoJrZO7d5xkDO/jQRQhmh7XmNk4dhCbY/UibyMIEQHEWdIwE2QgZlHxSjAw
tTpobQ0nFl8Jc2fsfLwkmM+PHXDluaBNMHNEyocBymOn/10RBNZBqYrRFZT98Q9VYpF1LlLEoaut
BtcXyIf2oOeBWbQew11vSY8SzjKGdrP7Vcoc9rt9qaH3hToSpqAwiEVGdq6DZzioIycVTW2JO1CX
gVVY91PrqXgu/NRlxa5lYwRFAho6jGLTgKZRCjo5bvGdOdRD55VhkUwh82cH/aQVMzTdvBHI0n5Z
o9w4umjhrBpYWuWo63DNmdHhYsexqR5e5E2eMI7tLciVMkc5ESZeKkFAUxdv3tougVCAwoR2wcgP
KkbW34fltj1F2VKvd00VEgAVO9ga1p3zPm5SD3MBzwQ7zrnjgVkNurlzKHOUhwpyBw4rsrT2uXOm
N23Tg8wJsDMZxB7hufXqhxPzTN50UimbVHEV1Sd9EArY1E/ZKrJJL2yyoi0Ec6QMdAUtKDpHD/kV
7+YeK3m6ifjEtgyKY9L/ghgHFYEHTJI1Uw3bwofxmb65wU5E07FzR5Sv14XP3M6b1yRlj/JUJe74
tCTbKe84AIsGpCqEB60CfztqXoQes7UuO93Kvb/96CZtoexSLtsOk5FxFeyCc8zVE/P9TvH4/4/5
g+X1keQdU1JQaKD85wLJo0gwekS4teh1X9kOrCBAs2UgOKqd/i3236J1t8GU1N/Lu01Oftb3zy7l
Q0YuSYmcYFSFcE+oRJUx2NbvtSMANJRfzIcTay5dWow56AUIKiir4D7UTvYzMKx5jFhOsjNj2zgH
wZ+sw91zANUAMlej7UV/Fz98qeb0AgYEM3S9aBODfdO4f2DWUkkYuMoVsX5ILRM8EZBFCi1KyRWJ
UKS5XIOGHIOu8WpGXiqbygmj3MWAFmC15UFUMx87nhWglk4vplswJwZmABQCKc+KZLSAmomv0c7u
9VV5RFZoOeoBTQqeka0srvGXJfL/v57AMQ9NjGyEpcrpobaOt1ZuMFZzm5GR74iUCMB6Qvj2gxT8
ZSPVM7kJNBXx72OEBiaeGJ4GcIfq61swe85of0TmfjALMD5ovshIsZetI0FQEJMwnU2Xb6F1lVXd
iF2c1mJm95JV4gFnCR48+G7wwKuhmBHnwLwTEbZzA6PFNnM267YRRL4BoNcAYIoYFKM5jro8joS0
wBCvumve9LswA/A9RoVj+tBcDG+/SbMpvdZOeM8Dq1Z+xK7RM7Zh6daDAia00YlTEZ3P660uxRB1
yS5urAz1ebc8YLDXVXb8Z4sOVAn6JNH4D3f6lUXKuTRx6owmh8WfVz8oRoejASxoCxq2mtV9uB0K
Iwq/v5ZHveyyclRBvBBBhd1TT5HdOYnNXUA2fp487ZMRGRfOJ9iyBGB5UcnGF6VuuDlrLnwNtUbc
cFgPxFUyE748YsRO3c0vDGMLQRFPVcCHYQptPBreMcZqVYbgPMZjyTjwzgy6QDAWQpDnLTETD0eX
YY+EdSrsXdmjrps0kPNZEjNAdgCMPskeYRZ3MaOA8pTdGWbrSCdy8ZRmsY2/lXuGdRLi/7JOXTpj
OFTqnMN6ZxXkAbF/710ezXfd5s/FZ21FXwyDC7c4KqJgvAHfFAAHtCqDyInVzIkFlLF3AH4Pa9VT
nMPxgH5AuYLImXcx1xgF7lCK+A+DjESG+Jdt6oDMda2JrQHbxak30Q+wgkPq9c53p5mslujSrv42
Re0qRO7FyxCVDZjT8210aFfcjjuxmr5LYQ4LgrAsjwojRn4pK63WigA7V8TKDCabFrQy6OWD6cWv
Vy+RWzwbO/E+ups2CZKZ9D2dGM57y2P280X//QAqCtTZ3I0GT34AMLHTSQU2SfdGiDzxnwBfmbUT
uYC+A58qrEGJ62rQFoq88WCYjyDsdxiuRVZL+zIKzBpaCiARQJntOuKmdVzNMV8DvILkBXEXFbVu
HyHwhoTLQF7FdgcyQd5j7fXSSxE0gv8MU4co5yB+1YwwjOmX2edxufOATREOKxzguPwP6hbks/8z
SDOw9GGTQPAdBl/DdVOZX7kpYt9n4Cgnm0e9A8xNjG+7FIJ/WyRx5FdSoYxV1ikCLCZb3uq+gvvL
hnsFzc5eYvUrb0FZ1OKoU3pRMX+ptORrupEP1O86tzPPABYKi0sxWg0pjZX4JN/9vcKf5/yt92Bi
Cnx46JXSrXwFfcJW1eDKxlldaxvpCWwQGDA/YgYR35Z3S+sJrmxdkI/zK94WXlhtwsWMAa6L8gbq
pUDpUNdcZIwXvtOxcNVDEcBKPiPgqvfxkbMvDqZPfRaMc/EO/22Q2tQu0cF7j84IGcNEWXYwn15E
szlPqwJk7//l8/5aHJUONRVS1jqArcLhA0fFXFxq8mhEg3bzifA1kebPMTh+lHeh0+KlnqIvzf/v
rUAAVpEVAnAFEQ1gDamTOgaRAA2cGdmpF3jZ9+y2m/cZ+anmAFd+Do+lJ4dIK/5e++1EHqwqCtlS
MH8CQUGXrXJtDoRUqoEYLUBp42S7wRvh0IqZQ4ANk/s8at44syzCj1tgDDEMVhU0gcDXe4P5kqp0
bPocTwFNtMZNtRbuOCt2VB8knvOp8/t1BkGD8UX4ZIleLR1ioEh1A7yaPI8WGMmyfsWLsS4I/clE
EvDRTaA1F64uOMZyawUr+QxI0jqSkU51zFc08SPqGAMMbYBfBYBSfG/Kz2S8r+JpFvCKtjXQV9qH
xos1xxQlp9wFjo6wTIiRmenwQh4FJDQqoqCxRW2SfnTp6tjqwQVmpTPI+y6u9iwZdnBu3NmafGRu
bjPZDK9auO6g4ADWQgiDEs13Kk4Ws8CnBoeElPeaO8LLg4li3Ly5Ka+CLVq5Nm/zG7zwGIFy0ZuR
sQJPBlY5wI+oqDHN6Opn7UjqP/MzcO7Se4JK3j5et0+q357KOzU0hS8mbGYhccR4EzCTmqiQSRTq
doci76BNpYYq4s7YD2DVf0pX5Sre1evLg2A1UPXyw2PgBF9Gt0rfmcH5BrSAo/TbPBU5pCZqeIOY
791ij9kbcDPm77gEAWRsVlHBSqxIrL92Ywl6IEjr8IIm7GNUYjUNwjxmvdTgGc0hLxfxb4PkStqL
a8NFnld4jYRLKQFOeK35KMk0FgozrADy03i9+RmAKRmAqfKogVMfXe15veVS/HEe06uVhRqCK3k9
fgq4ilYdIFkRyNxTL0fA5qCiofg8uGDl3X/wOeDsgZMldGT4LbR4tzzNwcCPemOFj/WH6giYrjio
HtouX5qTrxLwcAvriUHXvHAfXxultjxWDFBiE6Ptx4QhQc2cV/U2xo3VuGDl3U8rxoG+DV1X9miy
xq4UiVAg7D2Wvg659ezEmQIKnNsnAw3DdifsTn9bvD1S1wapID1lBfRKLzConaWnFiMTID6+z9ky
IbfJ47UdKrEZ+blNugl2Er8GDHjbY17CBenCPbzIKfzJRbdKd/Kf118Qu6zK4sIr5do+FbFCNQzk
hmzk4ASoysv71k1eMgcRazNCzoqkGxq8mPdjf/89HsWDCOG0+D3AFrNqrgv1sevfQt1PBZ8nUtDi
t4SPnYPKMji4MREF7TSQribvzXP5yHnJ/hztBivxWNwfCwnBtXXqzjCUSVFSshPTWnUCT7+YBpBG
AqYpyVi8/pG+cCd9xaxMEUeiwgjGRZEM4N2PgqRBRTMuGydObBFG1NfcbkGzcaifhH3pZH7xWSGv
Z7Vnb4M12GyRZwm4p9CkpNO8yRArTskMkmyOzxp0lDJn0yKplq0ZNJWEfiJwwYXwgHBqToVZr3NG
GXTpQ//6BeghXuc/xlBJYzrjF3ArgMwrZ5c57TumGrwLKNeLj+C+OQ5P/4+061iOHIeSX8QIepBX
unIqeX9hyHTTgN6TX79J7c6IBTEKsZrQoRWtQxLAwwPwTGb1ym2kWTk3gIuktILKZARhGYetEbWt
MgELjNzsKzTSoDX0Cp3NYHdXgn91m1KbezL+vIfMk/0NybhJJZimnvoYqmh3O2kbtI5+3TWotJds
4UUH5UC8ly+Fa3HL5fOdrZU1K1DZ4GduSUWH7ukky1oxhkrjI/qwGS7kB9QRxg7YY7Y4jjYILoOI
4K7a9IfH/7fXxHi/UZkdPBndMMaBUKMrNQut7hD/Rf8vmkUs6fM80EpcYZ7ZbyRmt2aZXtNIxfhS
lOVeNs8ZYtiCm6PpDiKxzYbLMzr7wXPzyaxkZfgFkTrgQV7uUsPzrHSfOygC7Pw70Xurt1wlk5WD
4WSAjF9Q9SHqOgJA5QNMAelxEm25t9rn+j6YuOJ6Kzlv8B7i+YU+BVwjfyT0UX+ITHSJhRsTp3mu
N/ILrg9H40pDlRVn5dYsk6BHEhfVuVaBzWVB16w0pzRowDoY3Cp3nYOi8uYifoba7q2qui3UA5s3
UCvxrhA8XMZiokxXaECBK31QN3zMnAiayzJIvQlK2mz5Un1F0FXczG3yvxkxqtnBADKz0pnMGzfU
5dYYE4Izdl9cSJ81pDHhgsQHlJcFfy6E4/SWgAFa4XF9rF3SUOeIZUX3IPIsbJVtFpe9CJJrmNDV
4IV2iXK6S/EaUkofpWfu2i1XwnYlTwszQv0cGrShbw3y1lOvIyRap/YlNE7bN6N1y84d9uDNVDbJ
PgJlOXJZIMABt7bywpnhNde+xGXWVsqqWNKrGXffb8iVcIvj7Zi3dnNs3MZuXngCoCtveAx05hNB
qTbqMtk6baWSeiK2UWObH6NqmU/hnXSbHuks0TfYPfhCBaSxxEPuiMTijHXlKjyz8aMZA5wy6EZl
5liMw7qvSkDXBOw94t7PUMY2ueM1eMm2xl1yVAorveI+M9buDSAlQ1E6wupom2D8kZJnJdUmTHED
qk7EkS3/Lti9hEeTL0Iz+1LW1y6gVOaCEPeGGfgTRligSgUBv0vtnf7Jj+MVuNJHT/W0a+qJr8FL
yK+iWjWk71H+WNexV/J2HuXcJoUoJ0QlyGW2fXnw7fzAX8tVn7SAY14ZUjc1CRQJManojpIg5WZH
R8go2crtrDJNLpJj+gvK/Vl/HlFcpMDR7ogoxekmlasBNcVy3CClD4pqCCNvNWtwhkMvgZgUr3jt
tYV+CAiWb4Zrju2u3YeW0MxroxjMJIOoRYNbifYhu1mOKBSdpcev0J1n3kDqfROgisx3M64zXDnA
4X1nCQ8EvxBAYLaNJIe9PEiAHve4MvhHyatBtICT7hrpd22vbpObeHN+uF8Fy4whAxOdU5CrRd0G
W5NnSgOVugiYzf2cBM7Rs1zg5hdA5BL3T3duIRnc1EMWZK9f4g8XodUflGt+m8e8Oc99CGNnJUUJ
Vp/gQ7SrxH6khyS0Ut2WG8eAXg0qNbdv0KstLeE+e1B2IY95bMVjnUwDs+r5UFGzz+dp8CDMC6KD
53qwu23smLfSbeOGFkHI2T4/9z/r5g2UJ6K4ANUOIEoHnfeplUdGQSGhlcDU9tnFEedtdx1fQ0jj
HjYO6i8LbPxe+yk4NzGee7/AlrDHIGIEYnpDY46jXs9EOR7Txi4rSLnTLdoI/kYQhkwvqm22zQz7
Wr4z5mgrWPC24+159K+UP7vYc5bk6yKHPlvGU6dkDIIxbPC+yqzQFvf6XsdW10cI6M6E0nSnHXvv
Mt6/XEMlDjzEdxAgd5KDtim9DFyLYBbnkgStFOaiPuH7m1iXXoh9VSl6jcTV1bPgBnsF3KH5TfKE
1jrwNcRPYK91b6hoadflIXBQbo+Ot/PTsnY3+eJbnOXb0EjPbkZaFZmSmtAuAweUuldAjhzObGsd
4ixgCrpWLBl3v/OYaxGNE0xm342J31W6Acz3AJTAF8OTeD1ei8+l8wIaFJRBwuM64V49YNa3XCbR
lcPlBJzZAb2pxKaZdXNAY+5zyV1/tOlGgGBTD1kVyYrA4WtwI0qrG2/mtfxnnpndHoDFwi8oYIXt
BO00zcr3lCLjW39clPfqFZTSHP1IEIGXudnmVYe7xGacfDPixjsqmG/lSvImZNJx8X2/1VHxqTvS
XrwWr0xb2ahgiqBPdxBptX5B1wG/s/wEZu93WVP1uo9PkI+KBBNr3NvJGjzB/tp6mZc+FxuyV0Ab
cd7W1ucd4lQQvtQh082++IdOHeugw7yDvg2mVcOvtlb3rIAbhSCuUxxiiBTg5Q9CUd/+3REDYSyk
IAA9Vwye+lspS/o4Eoev6IrklNsRru8ds374yB4L6w8yEPejBaJ5O3k0uLnLtfMNmmBoOoBgk4kC
pVNwvasqWk4AV2ZuIdNC2vYqfYNegK3d4HSvwGvU2flLBfXuWTR9x5n6tQNuCc+YfF9GUaoP89hB
QfIxPNNjjK7hwg6gkgDhIvo2i9SnV5/nYVedKoEgxMwLMhczMjEJEik9CPyRCKnAsX7TIVJJrjLQ
ihY7uu1B86MgRa5ReDh0UaOpJnbBERI+qFySkp+OBswGYJKFaoICAk02h9vWuYzKSqRSZXi0Z0+8
GyBclcPidMekKPHunwO7fQcN2vnxfx1kpwfdKS7jXaU6osaoY3WJdW/sk4vpunanq867AZcU/q+F
LEaL/yYgwbfuNRd3jqd6I6DUUXMrt9nGj5KNSnucgflFjn3aP3FJN+YvOPeFjF0aeV61hTJ/4VW4
Ce/Bxwe5PgN8V/iCQ4GSQHAh7A1LvoWYSQhiuo536n1lodgvQEgHF30Imcwkfac7Q6VjW/QyCh/J
1ZX+gsL7TeWAYsOqUA1lN4dCs5Bi3+X2By6h1l/oyIkedQQvgX/ilQ+u2KuKxN33tzD2mgQBiiIl
fAvyzwjro4Tjz6sJaQL/E24Svgm3X/yrW9VMvKntBH6AYqWs++QT2HbvXO/KONHwCUgMp+gEkiHK
ru/eKyd91yzlcwQlSvHkC3PnEPLw4ENBWUv/otx+oA/by3eJ3TvU4TUcf22QM4tkMoasTthYVMRX
ycfoFp3NryAno3vf+cisaCNf5UhiPvXIV48enry8bbRySTmdE8ZI07DOzW5eFmPz3sIGt+EdcsjT
DSqnXiZ0lsY3CNmQC3LlX5J5kXiszD+dNyoDFBDtIV9PENpgTHSSTNqWfQiqMOFCbUZHGekz+oEe
YiF5lXxMfIL2lIabDvgZYAUsXmYzpcbsuphrskZbsSx0VM4W1dZXLCptOkjegtRLtvUJBSfwpqj8
Oe+yfh4UwJxT9CKStXCVTApCbUchk+fKYFO51WSnSkd4ac5ptIoxs2cgjIsfkVnOIS0nMy8wrkQP
DqW8kbtiWxR/zg9kpT4KI1mgMEde3BhV0vRAiWZi1RF9CDm9Lf3hqlYNW/KrDoH5ylFnechKu0df
Hq/o4Wco4fQD5mlYVNH4BULMeQqrbej4rKOhZ5iiD0EptmJbWlWTc1Zu7YxbjpcxUi2Vur7zMd4s
3DTdYzQ8NdFjx40r/gx9zaOapadM9C8iL8iMKg1TKW8p3kkt/ZxE4zOVRxeUzZZSBxed+tHhRRm1
qFFqlWivyij2TkGanpU19Aj0MAbv3WdhSMcI3XFqk3EUSTkfZzBxuYzoTRT4mPJ+ssroMBkb0KKZ
GnLXIhSwecWO63aMalV4BALxScaOZbOp/WCeiswYrSJDL6mQ79Qs45QyrHof3Fr/gWEMeVClHqVS
gIm7p6a4aidcnlXPSAx7RCvjZJO4ds/vHd7AGMsdG8kvww6IYjrZjQGdK2OU7LwZSo7N8oAYmw1C
vVClep5B8kC1SxS0W0XMK+9anT9kjfCsk+ZoImOxKqFFJNWokvfBqF3Tpz6+DMbYqf23KdpoyGDX
Oo9EenUvoovHgGwBeK1YUqKkaFvdn+vkI80zSmPT11CZP46t5P1ioQykbdAGBl5jwiwUbUZ5yilw
tHq0J3UXTpLbCtQ9j7LqyBYozCqlhlqRGH0coEQvLrJ6TLygEV5Ig3o8WW5v8iDmxad4iMwplCu+
3A1FhpKD1vfy9qXUUAMv4sLTBns5prvz41v1GovxMbc+9EzHelsCrSt3gvQQV3utD2+mqndyqLwq
RrQ5j8cbHWOQWTp1cVQBL6kHLyXKdaHXlmokbtTEl0MuJ5xdtm6N/1oJ6xWNRk4IiWAlnYQKzuG+
qv+W5HMQbs8Pa/3E/Z5HlrgENZRRXGTAaUz5taYgTaniTDhADfxCTlM0bQyD7mZgX7XFIkVJhdz9
FZqCR2rAG618ekDVEXyVNI+2EjzZcApUz7YJZAQIL56xuoxolsO+Q2UwOJpOgUxZT2VzxDKGxTEt
vYHeSAXittVT6G/Pz+yqgS6QmBOgF4iZTQOQTPmxETGPXoYoQlZZLTUs0FT8xl7mntKZ4wTtnIxX
UYU+aaJuXscSSJHkpBA2bCb5qCc9J/O8ulgLKMa1xBUtxAKkADZqF+4MuX+JtdHOen1XaSZnVKtn
zQKK8Sl1LGQQCsMkqgHyOKaOpvn2XTW4amQ/05C4IC1wGG8Sq5DX/WoeykARNTkZXipyWDgZbKNM
7hvI5TTXk2FrjXPeSHhTyXgVSsKhzStMZamoViObuZVUoMKFXkufaTyXslJHPI8Szcdzm/X866nx
l2leQJgTaFo8/EmQMxLl4MoYgl2TRs9+lqKXvG7/xtBLoiZ6qAzoiMS1E5e+A1HeJxWhmPOjn/HY
B+rie1hymE4gWdG3aNnKEEKSUFdtqKDiCnVXyz1BdxLTBXvVL2YchIMa6ABR5qsqjEUJeaIpQ1YB
U0SPM4SzXTUfnakAlbascgL1K/UvqrgEY8wq6YQctUvocEnLg9IdRN1Wo4s+dXLyAHqaBAn+iHeL
WQnYnmIyi4x3WgOJ+7lBTNpn0VXaYCILp4nvqGLpraPmx0Dc0thF7spvjqOxlfp92NySyK30QxTw
4gBrO3gxBWyKRhBGJVQSfE6tBa89rT91mW6KwedkA2dvypoSQkDg84BGIxhaGPcnFUGuRDlgYtJu
Bj17kYzp5ry1rh0dSwjG7ZmBggA86oVtNa6tWj3UOPwn4Vqij7749t+gGCPVzcYgjYSNUdWSFaY3
tVB6BTloQmbXOWfm1hfoe+YYG23q0E8TCHzbcES2CA4CARWaKuc5tA4yS/RAfBktBcyA6GAaUS1g
19Ea3ZJxaKeBfyiUjLNEa2euDoqgf2CYsVRRkvvlNOcDs+NQ3etC/Vxnl3nSeDoEl0OQ+3DOp9Xr
0xKR2W2TomZi3ACxzQY7zLfmHwxOuRwLax8J9jTabZd5vzAOdGSgAvN/m7NPvXiDe2jTzr2PYoAC
N/TsCqR3k+bSlO4bhUeGv7qvFmDz3xfxkCIJsgCBTTyKCsUd+gjWKNjg/7f9wusCyZI6V5Uec/Om
rBAieWzBYc97L63P8eIbmL0dZFMymBUGrOuW6b8O6m1IcSC7qoATrHD9vrIM9aomL+fnmYvLbPiC
kJD0NXCriVpQEhS7mxwUcrJXQOVLSFKr0JHoVR0JN4Pz0KvbZTFiZrtkaSfE2QjkonUTERoA+rDp
eC+a9aWddZNwcYIu+XwnWiyt0E9iLgRzSnESnbqBmo/StM/nB7JSLIjTCHIR/4AwF/verBpiDqga
kMwryAQ38pNpbirhIlUvuwjSNk+mvKmbSyP/aHi0HKvOYAHNXPWFkqpCh3CPraBco9VEa4ruhRBl
bJVo65ACFIjG8QZr9xmEDlAHjvJI8qNEQiuyWAymuUSiuB+7Y2NaJPL8AgUZCoSJm62Ru5zpXYs2
LxDZ07Uz5KQeMyB2ZNPIrp5fj3Sy/A56f2FjKXht1IUlJrw68FX7BMMvitvn1l32saFIJvLxGmBN
8TGLKjcSUfkSdFvO6FYtdAHDbMChMWmv58g9G8JH01oluYALtwy/tAXwb4PfuyJ3oLoTY1cOX4Ny
sLSccE7HGeLHvWLxCcxOHJQwSeJwTn+XqSOGmkfV21EdrquWc3StT6kJjVYVxO4/Al5xZUBCbUBO
Lxcu6uGG+scs2J2fz/Xp/BeCpaUO2qzM2xYQZYacOSmcPvlNbBBqJv+Mgm2TTyUfcsHzKDR0KFY0
d4LxEHIZLVatHgoHYJkBObqhMjtbDKQkEgygJDR8we8bqTK2FSnc2J+OmaZsev0mg4gO3hI550Bc
dSoLaOY8hKhsOkUdXkKJ9FgMoWUmndVH7a71X5T+tS4nzh5YdSkLvNlsFk66DCUt7rt5Qs1po0zD
Ru5Ft8hlKzW7q6DUN3NeIkok57yp8IbJ7Lx06AZFnGFlU3gU/PcuKUOrUUYvV16lLnV7ueAEFVYf
p5BDAS0tckzIKjOL2oZqajYTZjaSoQssDw/SVBwjqdgYBkq5pIdIGrdDgM8gIwgefGgqW6bwhIZc
y6ihTq333vkpWN0tUFgQUX0AhRy2g0odorGNNQMt5OWwSeT2dgh5ObXZefxwLv9CgKH2dHG7Am/8
KQQE6kt67RLvwZhuDNVTht94sQUQe9S3GknNAUW4vu7bkQ8Voya0Cjpts5AXd171Ywso5sCXjSSP
xHkZu2bb6TdG/9RIvHN2/V29AGFsJdObSRwbjIekAQKkitWj8oiiHcBv7DhzG+LKc0Sh5qXruMDM
9s98sPqH0tyTLEID0A+sCV3u6rZD/VM1WKO+VcrLkvzmaFiMlvEBRpdTIxYAmskOEVTLDzak7jh3
l9V1+5J7RFAUZfIMiJIl6WDM65ZRYztEoGUYdZdIin1+V62a/AKGcSylrI9GrAMG0hBWW7xXOWj3
ZoqG2PP9gQO2engvwJjDG2LvJK9GgJVjZo3JZQEGuDF4q/OJ4y55QLM7XXhpPZAqPDsBFGXXcb8B
q55FkOmLOJlS3hrNh8UCRitwANAYhiCi6ycN0rtQHL20rO/Or9E6DCg7QQ+OBClb0gr+5DBFVzTo
LRXIFigjUgN3gyz9yuC+URhHkdGiCpCXAAVgo20lM7wfy2gTZyYn8rB6koHa8J/BMK6ijUgStIYJ
H4tQyhRuVD9ztWjb4IVeBs7ECwjw5o5xEEbl92qbAy7IL0MZVHwdJHd5pS28MTF7FfGv0NQHTF2K
YK9TofQDpXhT+hYlBsgGRYr4VJn2iqskU3t/3jbWH8U4qtDVB0FCUIqc2qDaCmHT9z7YPhpXgype
6zYhapzyyyLfm40D+ekWxQTBwBvzPHE/zspv3K9yo4XtZ8FUjh3FmCcJ3cwoVfAH3g1k9Vq5gGBO
ybETmiSRAAFBY0fAKAqy1eFo5dimA7VHlPtCWj3gKVjxRsZsBJJBzCnpYDKaQHZD0T5OVbI5v2qr
VrkYGbMJND1qa7HGopn5sUozVNfcE1jneZDVq+oChDF90FkYwjhiHIjqW6qwq+EFK1mxaiyYPkAG
fT8J2/OQvKljNkLSi2nWyoDMfB9B9WQP3ZfX8xCrrn0xKubA0hUfaVgDPrdEmW9WHTM/37T6MYJu
x2+AFNCMy4qmoLvydGPFetj7qiKA5IX011IaB7acoblxgE6EoT6dx1o9hcEj8w8Ws1RVWSeNbsIe
Uu2AsMEgVY7SOAraOsCncx5q3Sq+oZglqhOUwWQFoCSlvVCC0Y7V2yEFAYPYBu9dlezQze72hS9z
pnPd5L9xmXVTRQpdWIrplOHjWxD06cFDMPScDM+qJ15MJHPDUNCB5Cvz6AzVaZLbQo1QtQZRR80r
KtMNQu/8ZK4b4/eg5s9ZOMGp7VpTSjGoJHA7ZMi6YqPUr6rOKx3l4TBOXkr6zihFDEtGpc0wv/3K
CFk5etfmMc/rzl71p2P/Z0xgAD0dU2YIqR8ZwDLDh6jfgYxToeAsbO2ph3IevZvMv4N4n6sNx3es
EEYgNPnv2qHd9hR4EPREn1IARzW4N+O/tW8GnjGIVoMLSUmFTVrcdd1omR1UWfDkLDrfkzsoKirQ
VOjI7aCW12Mq8lLe500KbLqnn5U1RK27BGvcxA9Nd9CMmyYP93HyqOuvtNI522R9e4I3TILQHNRn
Ga+jSGMBMV+ceVUigjjR7nK0rys1FKJ2Q/Y2ovjKDDkeYdW4CDrYiIQIDp4apwMcqC/LUQWnjcil
RUK3bl5q5U+pc96866HnBc78HYvNIrRjHNc+hkbKXZHt0giUVR9JtU27m1HaSDLO2s+qfSiTm1H1
nfMbdXURF9iMX1CNUm70+UxXym2ioxYdMjtI6reG1waO2Pb/cUoZvwCRJymWGsAF6Z8yulQLu4QW
tMYZ1OppuxgU4xVqM9aTQgFKR6edprWfUitzbuvnbQOZ3NM1S8TYLLIIEFGJFjb4NQFBXuE6Kb3z
67N6OoC7AJzVIjQ9ZMYGDbOTmzgNkPsY8qOgKkc9FR/1ityeh1m/LS9wGBtswoK2vgIfo/RPyA5K
ihtDbUsCEWHgipUjQF7Jt8JW5Ozqddtf4DL2J49CXbcTcCtUqVVdufcnxcLj0fEzKBFSsMSab3UW
fhQxqJhKtE209QUhqLc+P/7V5Vx8BmOXij9lSt/Mvixp94VaHGrUyaUDGnmEiQO1eqVZQDHGmZpa
0eP1Ba2C9FOD4VQxHneFV/dPoGvc/qdhsYzrtKZ+psxvyqDygjCygWWOtqhyrp6rTgQaWToki9H+
ZzCLqKqDHpMeRlqOG7X+g+KnIk+dSHS05qESa87uXj0JFmjMWpktoQ0ZsFZi/ypXD3p3kM3H3g9R
5nvICm9sWs4e5AEyK0ZrX1DzfB5eFlsBtKGEo1TJVpVfpoqr6a7CCwet+q/vEbJdOloYothYRpsE
UgrWiEjDFDf35y1jvfpmgcFcKvwaFVTZgEGJiXhjRj2aBpO8s/JUBvVDMlyWfXwlNvVHpfQoAlen
h9qfdsKc0qqiq6iSQruqktjNE8W3sw7ZLqh0p1Zs+gLnyFj3gP8aF9sc5IOxVQtLfGgsTnsBWYyk
UC+DEpJK52eEh8NcMMDqEhcxgVkhprhV/NwtSW1BEIIDs75XyBwlRfoV9InMwaGrOerWMByiP3T6
ZNWp0zbgvADV2nAj6lwV89VbKxgAwPkAJgBwRp7iBT0ZfKrClhJqJ2S08vYiRZJ3CO8HEMllWxNF
yALaRTJe692qES+A578vbjVBZApJPreajaTcCEO/6XktMKtOe4HAnI1JmGo42DGVA8jqsskrdN+h
ZJurPM6ZVZf91WSKCTTw6D0dColjc8h7mEYW3mqlG6GiQsQdSXWjjncQrVrhAoqZNX+QOzHLZqjy
Bq0Zll6LVhrEHI/GQ2FmLg1CcATMb04hujCR+Y9Qzpnxmr1W3Saql8FUChb4H4W+YY9iMLTtoKJC
Qug8uhhjOwdts1JfmYkbU/CkKpxzaIWWSAUVKfrZZokTsO0ym6tIOppSAsgms+hRux2v9fv6Ur72
PRDePoM9B1eMXfAXV4zzvmNtUy9w2XNWrmgWS18hkWlngDAalbHxtRwcWskZ45vzWKvdkkswxnOD
yIt2uJbNPZymBQn7AHJAYC+09Ot0n26KgzlZEOpNHkovcCj0i30Qq5z/hLX9sPwC+XQ/IKWpRLoK
85kGr40P44gYyb1RObr0dh5oNY21RGJ2HogaM7kPgCTHB7jkdmwdRTxoGkpHlG2leyVoXEpe8OKn
QivOxSUqswkNowvkTsAM11Z+nHDpvBNjawgshOLDp+bBvz00c0d75Lz5bsDLtSo8Y2I2pzzRSOzA
cgW1xNDz7/Xr+Kl2iBuBonLcBFjQm9gxHNWudtpt6QivaBnebcAOCusu7HqLQxyM4eBT3SovlSfe
CIeId2tfc+0EHZyg9oE6uspS7ib6ONE4RTMgGS79aLBH7rG15qAIVLbm/gdNgvLSqYVVWdok4ojD
I/MtbUQRW7rxuZ0Iq4+PJQqzzhU6odF7DBQ0uoogWSfJEVqvaviptMjsJ4JnSm4pPkzipjc9bRRd
jnXP+4SNKC3xmZVOfKERUwL8REENaB1sRBSAaUlebOVYRCk23Ydds1ELahd4ZQpxv0Ol0W/SW8uP
mE/ZxTmtItOJ+kh8hJTf9AKInFGlmGa8xOPqA3MJw74RmlRQUgqrxpO8Mry6vpj6R13Q0d78XMcP
Yr7Vyl053Z6f4rUrwhKVeSsIxYCy8rlLVi2FPZ3IoU/+ClLyVI/C53kknsUyR0/ViXmWGRgfGa81
6WHs7hr/73+CYJ8FcZu0GQkwGJlOthzJtq9M3pRkznkY3lKxfI2TYYZa28+TpnoCXuS47rTGrpKv
Os3tpc9YOuSSI+rp7jwuZwbZi34QDp0khoANtOcKebNOutHkp/MY6771X7/C3oY1I66LtMAqRT1q
VrsS4Q7h2TD6Q6XJ77FxVxvR9jziuq/8RmR8zGjSKlF9IFbl0Rdx0QZRCO+mtYqB4kbwMYIC/UdF
UlYbNbp4Z8Now8vc7BEeMdW8/Tg/ktW5k77UhFDnpbFzJ6ICqE9mKg251J1RsEbx6CejIwuKU+pX
AbJ1/w2Pmbk0mEYazy32tLyt1CufenS8iI2X1L8Z9Ipzg1s1vsXgGFdMxCim4syGMHYT6u93Fa2t
kHJq8la90QKEcbU06HqkvAHi96WLrm9bjEy8v40rFHpwzI63WIy71YMslqkIqBxV/iZKVtxmeh+H
O0U+CA0nt7Q6d/LM80ZAsfIjNE+aeiwSH9clCNprY7+XwB5S8vjJ16+9CxTGHDJVLgSUUaLG9hhe
Vdtpi+zVLj0WoOmILSRuoVHmKLvMFo6pJ6YWZEZdmbN+K0JAuBguvoGxkqZVBbWi2ALdx5WCe/cj
avo+n+9lDaQ2pdPZ2oZAmn58ghy9rewnDYx/KucbVssPl9/AGBFio0NaB5iHFnxWTtrb2u1wqDfg
E3wvP8IbxaUFqK9KyT2/G9cvxYuxMxaVZPKo1yVwQZlpCJDxHg7NVv70P8GZgtyS6MlW+Y4s6RVI
zRXi/oJF+HTuZ4tf3FN8VaXUjICv3R3NFBdx/6JHPXUM5NEybtuDfytf+pMVvJ8f+OqmXYybOdhj
vS40fZZOjEGXhigNpE0Et+YlgTgoXw+hxegIRdsDarhxMFXvsX/QEpvGnTWVnBfy/LE/bpzfg/k6
+hcwslb7YMWbJzFI7SQkfxS8ZEwptETl7xSKeFyJiNvySmZXndECdb4HL1ChYliF3QjUtvgUfNVJ
6NaH3uho3OuIG0a1d37FVomWFlvk696/wAuK1BTaOX462qVNCF7H5Bn/oE+WXGo1dBNfxPfGFm+F
i2zTPKixndwIF+Pm/FdwvOIXH+PiIxrQ5MFjwW5KCXull7xctSHF9JtzazG1jEfKQXzdhbPdlFVm
+Xppa5DroLwrIW8BGZ+TVNlcpgAUMf6oJbdunTL80Kg70tKKuQLkayHL5fIxnkYThiols5cVutoa
CZqZr0XiRF3rtLUTIvCmFR5pHtECyvFxvCVjXIzcliK0ITDMpt0g4DAkf1BKzVkw3lQy7gSl6Tlk
cIFhylY/PffpLp02Bmr9IEDpTTonUsPZ72wxmjZWUdvNC5cartC6EZSfMmzBeDfJnT2ah0HgWD3v
mP76+8LsCwM2H1VYvGSH8m15D4nb4qI5mG5iRcfai61asW9H7yHZdPve0iDbfH7brd6FvzfEl29Y
4KP7wEcuEyMWaOMGhCAUyHEvs/n99KGabIK8H8SDLDFP1wqaosq4Whn5YxvuiHloyscwcYnCGQoP
iLnxaINQ5unMuVSMXhmCDmmP1s2kd9pfldGAkOHfITFeRO/6NBzQLWyL+QeazXEzTZBrzXkdvOtr
YxBkCMFLjMaz03NgjBVRSvSZawglrqlBUYy0O7/667vrG4HZwaMYypOhw/omKbbGqMTpkts+US+6
XLCSQHPqnnCO1K/o/097+MZkdrQxp+vKmb0uysonKhM88ZIMOp9mkm5JXag4YINU1sC1SseXqFVT
9BajzV5PiACS8UhQ3uV2qj/aAQ1VlWoMF2I/FK9qEya36K5UQWYF+iELlQDRNp1qVK4WaCUr28b4
i7JC/7EdxfEd2pWQ2yoHULtSRTDtsUE9AtWDYBs0xPfSRlNwaytMeiRd0B3JOAY79MKBFLNpjnUT
abPYjTo4palEH50xQmWKmtp2IrX6JxTLGNobNEVsSNDcWBnuxIKkG1pqd8ogmFs1l8HnKETXuRkJ
nAVdD0bAYP7PZlh6mdGfCEoDMLsgvBBQ7D9MVhq3OOaeS0gjChdT/oDcmdnxCLTXz4JvXCbKno2h
JKOIbI5ATuBEESw/0W36u+P7G4W5GQkkyUCxhB1RguZMa22/80L/z/k9sT6FCtjbRMglzAw6p9su
KE2VZiNA2vgumDZi/zBpG4pLH/oz0sgT6vdqrmj7zUG3QGXuDOqs5FwNQPXrt6h8jKQYdHgHodsp
9I5qvBDI6nIt0BjXkpBIA+c10AThJVI+VHRbTcT9jxPJepchjwPfBEhc3PjtlWxeDmJutfl+DJ0a
kfkst3vkXApeCnz1IFDMmdMQdCCgGTtdwCI0k2RqQJFFKn8zDYOdRuFl2weXFRnfSJ3+5oBbwDEr
B4pGUrUyuGwC6UUtrVGILKJYKr0YuDO6VsmO9uN/R8Ysm171piEIGJkZyztdiK3Q2Bbmi4A7uUQO
NERPsOpi451fyLVbEQJYswAq6KLFL1G4xR2hBIGgkM2cd+OQWlWdeGNG7T5vwQuUbcIg3o5pjUZz
8ek87NoyGrMmNwoKQerEljBm0DOC1B3k4/0aByy56bSYwinXePCZRxFJ0vNwa1tiCcdcH/yQaII4
AI6KN31Su7XxEDc8N7l24C5BGNMklWFOeQeQIP8DOYuIOl0CigWwK+QH2dc5NyJp9ofsWYtWHyR3
dWlWFmDgomTqi8EE34hOQyvx33rDQv2yo/igIrpvcebVUBdD07A5NpYvvf9iQkGuPaODJ4ANgCaC
WsRGjmZyIn/Cz9rR9NTwHuir87nAYBatTDWlojNnBg1ltMps+gCtdDFu7S9y+6ny6KRWTcQAvSRq
GlQdJa6njsVQaB5oPXZ6piCIE4Ji6H3Qcs4bZO3Wh8D0PyDsCU570O8KM41gmdePYaZ5GSrOf7My
3xDMYa0Xk5C1AsZRF5EbIjpVjo2td5/nUVb3rynKEhTlQIrIGp+pNGYUxVibTnpsqC3rMUwAuViQ
SJMu4Zj6qiEswBgnjLjMJOcUYGZ35+vXkoEueO0dTauORnZh84uGPXhhE1XmkAyBQM6pIfhtVhBf
moUD5GITkMqKB83NKGcDzd/M7t7/Ie3KduvWleUXCZAoUaJeNazBs2PHQ16E2ImpeZ6//paCe7a1
aJ4l7BzkLQZWiWSz2Wx2V61Rlt298rugSaUFbbCBCvsmQGmCae0TchenGzAy976GER6Pu2GcJ2Nh
t+BzfkhbY9/0KLPU2a5MiNOBwzkfb1VtiyFNtpfWqMLOtZOA20O3oJJXu/sg7QWxH88b4Nb8id4P
Ki8N0QDRtSPSZzbeeUpGXsccHE/at/NY0uEs7bUGW/gLVOFkzq00a3sDfBIDLEHV2MVg0NcavLrn
YaRDwlPHH/cDnkMBpmyLeNI6wFBc3VDIZd91pfGh82KP6tv9eSzJ/gWPKVlsHLEgdKJPza+OI6NC
STH619jhlkBxaehv9GiLvG5ZZ8HIT1CEjZtPRgEuhAatL/WhnFun3joiJOYNAMifqSAMJ1DYOR3G
ZE7RlAQAoEnjZehjnDUDNKaPcw1dxkB5D5vMaViw8cgj8UfguCU2CsNA6KSKxFh2EJo6r1u0l1nw
4GrgjKZxb5WhE+dX7VVJt8qcJIZxgrd8z8pXTBxlIaiPQIlavwPrQNwUhzQ7zk2yMa4/edgv67Ua
mHAG5qFppk0IIA3dF8aRErc190njJ/aTNexIlaO35zDGezp3TtsxBKRbFeGSrbYeqkh3giCNDiXB
F0zTdYpiKsIOSX44b/uySqoTEMHDZ0tv8bysX6JMfjCizCW2nWhsrhobCQkrRm1V6ITa8FAg/NrY
5P8FHD2+oFQjFMXvp4uJwot5GkiH7gJcpinaLRW2S6Pn3HholMIJrCO0pBzIT54fs3SjoGDzP6iC
b1HKlAyq1aOvpttp3MuJi0B1p1Z7XjhlhufkLU59+UJ+Ago2iw67PFNmDLNurtHXYo9uNW4EU9Kp
RM0ViDFN6Np+qb2aDCsoeTnAXNWovRntcPTUaoK4vaZDTc1GRyt49zs0Q+FljBqzCd6vYosbQTZO
bZGgpyDFNBEOnS5nZraTkgwz2goQagecoHXxJix+nl89mbdegwg2o6QoD5v7aamE5e6YvKRkr0Kw
y3KHeuNckDXYaWsowVBaFaRtQYrxmKOP+v6xvI/oc1g+jO3eRn/4UPppch2mb7q6n7vDkLooII0i
j2wRucl83vo7BPtpI6Yy6CHC54EtpNSfcnXykHNAVf24sTWkKwhVjUULGvWy4lUmwbMRiuoJRqxT
EL3vJqK4ZbE7v4KyclxUpXyiCCFRaJdhaqRAiWnmaY03Tm9MvejVy7DaB/SytyDFRK6i5Fqz3LF7
pclHML81W+Wcy6yJDn79FYK1TqWqDm2HfmE98i3UEg6F21XUaUMLdMrIW7Yb2QXp3ELfF6wDUHtB
e83p7jCZFaSKBbx5tksvbSjedyzyk7Z0K3uoy2INaM3SRWt2UbkVoNK4CpMyxARTCElW/uhRBy9m
bgJJ6MTBIw/UxQdo2Xexk37Uh2kXXcXPv6GtfktuIk/b4zB7TqF6rx62yF3lc/DPh4kF0cjrVN04
4MMq9pAEoaPPx0TfuLPIHAR6QaGgrFrLbUxY11kfpjTNdfSG10+VCh8Rgyzjgs6+RrZ6Q2TzvIYS
fFE0Qcpy1jGctvFVvFskYAs4v1e2EAQXlFVtOiQzEApoojRa5SRbr0nSk2M9CMG7xOOYRUYPiCg+
ghAjNPwh+xmqhxii08pF0FxpW2xOMiuAPsEf0WeTIWtzuhMgN59NsbZYgbFTmV+h2WAL4s8Lpri7
CYgIFoEChMRig2RghLg5xLACCLleNLtmb9te8x7tnyev20EJ2AvcABQcTmY5qI32t0rhZS57DS9Y
hlJkNJ2WIUagGlXhpxEZW8ZFNG+c+1IcxPqQfdCYDns/nUpmDijmijDMabyNTM+I38zilpKH81Yo
XbAViuCwVaIMC5crHDZY8UzlYHJUlG+108nKrhGSgTrCgvoQhWje6VgGknZWXyBnaLPsRlH3Nfos
2VPAn7rZ0Wlxmdh3GfANtkOjiL2102TwBNIyDHk8XKHATHsKn04mD7ViQh3jotYzeKN1b4XPdHwn
+aNSOeHsobqHYVPot2SLl0uyzZf0EUNVO3L5GhV2RGPh/gl1TlSDqsovVlYeb+gWQZYMYyFNhzIe
7rq4sJ2Or0v6pp1sE/m2si8dbaI7COjcnzcUyZlKyJLRQ+iATKgtjEMdNDOpewg305CBrtSfwV1R
s48u8huIVEdsdx5OYv0ncILrMkPQF0SLTrQygH5LYde6MqKVBzE9HQ/nof4cTYJDgYAlgktTh1Yy
Uh+n0xeC2r0ObBTiDxcFGjAGF4QtDoXsl9ddFPs+RqdN4b+h3s+h33oXLH+QF+Tee+YlV7qrOhaa
Ls5/kWyuVx8knqWKnRrDbOCD5g5V378nK/TgskOwvPT8uqynv7gQYwIMlAOgvRS6YML27DlFB10O
PG2RAIdqr+Fh1O/NS3iwE+d1yJzCcpLJPT/KPxqVX+f9E1bwPaTukZ4E3Yv7lPngtuAgot1DXskJ
jsZddDUf7F1/mTqjY/v2DzxdZs5P+/izOYDaTnf4rnm7AVlau5vcwD//YbIoFvNhgXoCV1cduuGn
BsHbCMTZAT4s+K7syivute+gsmRecMV9DdxLS1eZmx3/gm3pBJacwgY8VbR5YQTmDYQs9d5hz+cH
JqtmPUEQFlpXB9pXFhDG997TD2hnvClu4pfme+QGDxQ5YIc/GC8lwkmUI3gXoZ84H//jJwiLnpUJ
5SmHUjQEWx0wdL1pV4ZXfL/Lrt9fy2u6H54DFyuteMyh3nS5RV8tq1Y6mQIhhrQJ53jnwRQoh+vx
NvtgLvpQzAM7vr8UezR9Bbmj/DAe2IO9t+4n59f54csunifwi99bJbnGGnVERoTh09tb5pr7/k3z
RpTW8nsILpZQZtZdsDVuEdlITnnIfaG3ClUhOI1ED2dDsarM5gRc04HflDtKImTHU3c0PTzSqO21
wi9QUqHGLkOR5I8o9MethwDpGaxbBt7RCHQn8BB7OvCptErTghCMO7e4XOutk6iGA6eMPp29rh8L
+5Y1DgdJe5bfzOym3Lr/yg4UVNQaGD/V0com7GllhLKV0QF/oJcs9nh8zG2OfPDT+QXeghH28GCi
KbtRsb4BGm3nqrhCR/i7UofftHZLV0KmdEp0ZjATDDkWqvCFIYXg0dboYkvgL3dbL9wH98xPj+Mj
e9T2+qG/HL8p1/nHA/2FqGOHo2TXQAd6dJvnrV0l95irTxGGXccN2CAUzG4CPWCvxx0YV9N4l7kV
2ijdEd2cTr9Xd/OFdTw/37I7zhLzaCgkA0kQkhendjVO6CDSjBiT0EKyzBr3CrHdFoKqw5ihryOa
bpFg/Yn+VZ80W9w2srgLqXEDdoWb+JenDDAh6VU1YVsRjk6f333w7fzgZNvWhDgimKdMFZcpMeaa
qA2ODcwqCadpdHhZWHw3ajyFelnGK/882vJr4nG8RhNCrphXzVSNQEvb9pij1bZtdH9ivZtE4KQI
X8+jSecOQ0NVoAoGEfG1qbEg49UNRQuXE6GErbka1XTjBiVL9EMjGpSxqID6k0E9tQ0eFxPUQsvW
LYrJgQKVM0P21K6ZnwTFZZ/nF8EAiQojOli14cxN5xYa9G5r3SWUXpwfLpE5BtRAgnofLgiEg8LR
S/qM631Xt+ASYX45tq5hB5fZlO7HYDxoKdnlebqzhgetMN1M1fdpNx1BFO5UDKoANL6CZJ8bQg+y
A0NTF/yI858JHrVoV4IVN72eIjaA1CHFA6u1EaZJdxjYKxAf69TACSLssMQgocJVfLlWvVjDlWY7
pH0tIYUZ3tHSGfNLU90U2F78hWiLa8xlNlfHpBnQWlUbYPImcSK8Tue64vLBz3Rlpxa3o32tpalj
d6io2XV/kT4ka3Bh24VpQMZ4Ang3KN/bJr4w2WOjtX6MtsgxqBxjejtvHNKoYI0obr2c0WZsl+FC
1YshFxTmrwkSl6bhmdx0hsrToWECek8d/FlN66TqHhIuefp7mC4t+/fG1yymeG7yhfsQ3k9Sro74
GiiBevZ49aeylHpk9Ocg8a3grspfVCUDWdNzlf5W2MMGvqREjFhI8plw6AYebYWtQhOtrkLSYf7J
Y41oyAifcEsn5EihlG3t7AT1MVtvuLIr1xpTCEuNSNPK0ehbt0kfwn7HootJgaSLvoNupFPwDc8k
cbU2s3CVxgOdhtc1YUtRSw1zS0U5WtakTqvYD1XNoO0JXdToR19uPXgu6yWs5wmasJnqQKtNHi0l
dzmH0VxnIFsPLK8wvyVD4yTNtaFvnMpyROS4IWS2VKEK40OplpEnDWJLK0qh5oWUnPEco+W+y/SH
oftA6yCI2rbqF2Tu3saVDdd41LWgzE+wm9iI+9akqAmCLGVDbwiI1wnJHaP21eFIUl+ZU9dQULf5
k3YFJCCOlX44b7qSQ+3kCwQrCqdBV7iNmdat4iVvyvJot6TeOEqkxrMapjC5RjQovFhKuKKeHzmP
XJPe12bk4iVp1xp/UdSLIeHZD23GOLgM0RnErZWNM5bSjlTfIrPLomctih7bgu2mGFarlRvGs3z/
F3P9RKQC0R7CNi3uu6V6DLWFJUkPQcPdZFMPRL5WqN9BfzOuRn988uqIUUyDDUWMwkIFVzKnVOYf
6pZWmsSpYO4+IQS3HhC9HMhSB6fG+QGJUXAN75ayg5x7I7jZiPJy3vyklmETKPzYoJmC6zw9NfUx
QgHZojSn5E6v6LsmuK2jPUtdPZ+881DyzbbCEky9z22IQA3AsuZCvZva8tqOzPtutvdlj0pNnSgP
xIjAp4WMsjM26XQHiXTdr2h40aVZfNuyLPu+8U3L+L5YzuqbhJ1h9+XQ2xG+KcjiJ6iA/sjU8iZN
k/dgeMrwAJiAinlQgj1NYmc2QO0W8HdiQo76/HdIQj2brT5D8LdFQbuYLSWrEHjrbXqhQVguGJ+s
Le10OQ5FaQ6UeSwmtiXNTV7gnQo4EXeZurd4cizQd7VZHS4LTzCgTyBhrQ3aj5HeYV579q6G3d6c
WqREA+s7D/ODnr6aNqQawaaiT62XNc8N6e86aj9Dc8rR8uQmntBiam+RR0g31+qjhMUu8IA/qiE+
SqUOsa4MxIkN22cW+g7QqTJOG4sq9UorOGFRFUXplJpgsrsJue/WG3uvQD3N31gOVnPRBoMEqBB5
DirkP8cY5X5V6UIFaQfOcIei+CrRNs4Q+eR9AgmeqYjNoJ9iaOcl+S+DzndWdA8CWJp73fSuB8OG
R5cb6ieacIbUQ9hEKDXFhtB13Fwd1W72ilbf2OqGV1p+6KsD+AdIPDqKDBR8NEMJbRi9Nsiap6qX
tRk4r5+r0LNYcglSuvMrJmvOx9GIeJUh9IDgmLBkSYDKxT+FyHM2HkYIfWkoZ8jByZwaxU0CokjF
LHeM/uq6D5r/JmifxU0Q4q62Z3bZxsfIbHT9LcKqzpRUSZ7hvGmGOHdq1A94Q6WHnhGFyeH8uGVL
uoYSlrSkRcpiA1DJwI9pr4HurTtC1B0EYVvk/RujEjtap64cyYjWIpdqynVRIeOvk4NpbbxvSQ+0
1YjENlZYTVpYAWACJd13kfGsFKj4pq2vcFB/tcRNNFSyDeZ+ESua+ti3IrwbGoYTDVsadrLdCa8O
rT4wbCBVKiT2mDp0SkVhxg0f3BTCjmZruY1Nr4b2LdLGhwGykxueZzFTceeAWBGVFQyZtC/CKgOi
lDpcpFb1Sf9u15AQaIo4BWheeZVOJo/zLSEv+bp+QpLTaCUoA/RWLfK7Fqsslysz8+togBZqT7ce
uJYJ+zI6zcT7loWNqoonZaYNSmTpmFBwQ11H/JcNzl+idnsVGlNx8mHRGFEgJBFJdyzUfsP7Lafj
F3CkfU0TRc9L8vl0nEyLdX2oAF5O8S6K6beknzcS/NKpXEEIG5/EY6wWMxxsZyY7lPUf1DT1inCr
W16WCgKf6OdQhF2v51ildHHkcXqlh9+HMERR8H1DvKS6MEOwKqgvCrri/sLV6MjZE2iwLdeQ0/nL
KzuzmwaHotnhrpMFuzzu9hZ05hQWbhQYSb3aCkowyY6aaJM1ABUy0x8RQ8TTgFdn+xaS3XfnRyXd
43iT0XHOo0RdbNFMoBuLd1dMpZK6iFbRs56D+wAxVZ29Ucb/ag4/0YTopeZJY6RLYBFo1ybDE2Z8
tMPISbbSnFI3shqVYOuQRFStdMKoJp7txxD8KeWHrTYXY/jcQxL3/BTKV+tzUILVF2FRkXTpzlJa
MLTa14n11gbDbbNl9rKowl4NSrB6kkdtQiBT4/ZTZHsVDxI8Rrf3rTW8cDLcdNMQuRz9J5epGRtb
KycFR20Hns5sY+kGPbX+HqVIqpYBnILKQSm9cXxXmqOdRU7RPKTlxyZTrHRWPwFF5fuS62i4qwBY
aPuh+tm1np08Z+pWr6KMjtq2VzjCtsYrbBWoDUjZWg9bgPvRIfA6lOI6hkP3P5XryWtuZz/z+INy
ZfrnLUfqL1fYwj7v7T6erGLBhuI7TeOdRexjpm8dqvLgcIUjXMhnCkHKvANO8tPwzQviG8yn30p/
2uXfKlCL4rDbg9x0IwqWvcadTK1wX+MDLnOsXGCfCj8NPeUQ+Mb18GT8zvb5YUqhF+XWH5DiohtO
TTqvf5QyDZQBfym0QrNZVAQBgBm5tjU0ZFbeZNVbw1tW58uBukIRVk8hbaRri+XE9Z42txTKPRmK
xOfGg25ByQufT/sKdzMcSHb/eN5ypLtjhS2saJ5ZfVQqwOatcTmlAFGrKxCg7OvIPJyHkvrSFZSw
iqCUAD85B1SuDHsFnDFkiiGehoIFM0XFIf1+Hm5r7Za/r/JhYxmUXZoDTrNfS+2+WOqmt5zZ1uwt
f19h0BRJIyRJMXt1hKPhPmsP3Lpgf9FegwI1PPypOuq58OR1CtO0ehuyRMUplF+mileX7+EmKZvk
kQKNJhTvYShoxD8Bo2r7MmMEUR1tnzXWXQxDWXvD/DorzTUa0f1+Ll9y7THJi4fz6yQNHFbAwqkX
NTl+cwkcIiT47MotZjiSNnAG1EWZMYSGTfoXrxXroQpHUEZZNJlsCVVUNL6OxNqBk3EM+nutWmrF
1A2+u8Wuv2zvzwGKB1CYq2HYL7FK3KJFoeM/+wmNWOcncQtDOHxyKBnYoDMG4SlWDTeDwFEndStl
JLX21UAEPzWlLTW6BiBdV4LMSqVuQJg/WxrCr2IrGJIV2MAgl65rVPGh2FXYv1VTaROZMG1VfCjm
fVTcxcErarwN/tjqSEBOz4Qeu/iuDI/N1mO+jHDkBFzY2MPQFnm0tMIaqZ/QS4Ncc/OZglZhdFI8
qFVXGnVYv3HaSEMj8FFrBlEJIkthxHNVWk0RATRXsucxRHdDHHkDIX5JDadpTIgkxq6aKbvztiMf
7ApXGOzYhGw0l7hzRonPFOGZ1uROwCZ/LJ7AzeFq01MOkbCCPdFkK8O1CS74na5JdQucQAhdkh61
C9dFfmPRd+hJeZF10Vn7KvB4fQi20iNSW16NWfA6Cp+5DWpq+ADiNzG7rzrToUG106yn87MrPYZW
QIKzUak61G0IoNAKjxMuk0zJdwu5y3mYjfH8uemuTqK4pfFY0gVmtAOnGsbnUJ8dBa/7Wtdt3FO2
1uzP31dgYWLgXb8CWEw+tNIfdTfgxwDP+dVC3DTs1G43NmA/3lIekQeC6Oim6Bs2QdQquLkiy0AG
xRHLt/XgcDAmJSNHJ4GyZ3rm6HVxIOmE/6+Phhr7BiZama2HFA1wqf006b/LrDuen/b/MhWfXyT4
xLJGu+RUo/u7L+/BPjH0t32Kfr/wgoJq39L3Ct5KzNa3+UYwJSvyhpTHJ7AQuDXQkKE5w1TM1WvN
9X1rEmcczVtzMtCBY/mlwh0tvm+z6aJnI17s1CMNs6OuPuhpeGHT4LEy3wb2mjfEVTsCMwkvegsP
SQMJ922h/W7S2uc8capCU52+wdvHwhgyVFvCXdKwcDUQISwkpp3QiWIgaX/Xt0cev1coEzJUj4/T
xmrJHeznnAkOtg7K3g6Wu2dFoMX50ATjXi3vtfbWwJ1CsfDs8njePOSb/xNQ8Ky8VlPTGGAdpRGA
fsg+NKqGFs3RPw+zaYWiE83RIdv3y77IbqHeUTGQ2WQOV1H8dUwSN+s6D6TQg7b5WrBY2WlsQ6FP
TEHKhTY25HaFGS1tVPMRFQFwGV01QbQPjAsTFo/rSxe/JUhrjbHb51dj5tVd7+DZcmPgXycY+NrS
qohySdUSH5gUs9cbPEojAK9Am9Mgv7VL1EsjIl5QMS+jk2sVd7UKycXcnZtvFEzfaXirTv+eUfH0
O4TjhKDNvwsrfEfYzuUOyZUB/CNgozXy+jYo4sgBI9W0Oz946dghto1cnUoRNAgeYJhJwhOqIxyz
b1LjwKvHZIuyevnsL8uLMlhGDdywVVEWrZ8bPINOaMQJzBJvBJB3oJAwYQaackLi2cFVg76WjZNM
NiyUn+qLijjS92ItkUIsGJSBYY3TjQlK2Gza8fH3+an7Gi7jBFlhCPtyNG2OunkDF6rQZQrMZrP+
amsUwo6MpioNxmVxstDtkaOfbqr05fwglo8UF2c9CMHmOmQGbEUBhJXfKlYHMinf5Fdt869zyKdz
JQQwA9ZDW7aZO1bX+virQENDds/0jScN+YqgyABZFlADmAJKNpkDn1KsSEcGp+W7pN1Ycvls/QMg
UlQE0cQmNQFAOT3U9fKuHgYPpA82rPfrEYPZglw7CNIY2L3Emi1uQVbIXmYr6DkIK1HuDsc7lwH9
ZcZd/sypkvyCWGL7OAcxxNybNAk2bhHSgf7pftJUHV1XwkzmsTGohYGBEh6iTfyYqU5jJU62RVQq
tXAKAIhjIWVgCbHYaFXZ1IBeEw10P1iP5p4AhD7m/Xkb/xocYDpXIEJ4ZYaWUrULiJHuWXQ3Dw9p
/4RDx+m6ZmPlpBa4ghLcacEDLZ0NQLHgykTbZt5l7vnBSG1jhbB8wSpsRhWuWSo9EAbjJYsOI1QI
pxut/N6YByN+KYaNRzSZ89bQUQz/jR31hSGhHZsaQn02AqviMdfBWIKW7zr8FZbvhvUjyo/nByed
vhWaODg0HA4I//GqNR2q9E0pN5I20slDN9/CogoYMT+V6AkfeK/A3Prnll/p6k1SIrS2Xy3jJQZL
+vB+fjxS815kmpFxA12eeBnPe3XK2MxbN+4NCClqTlPGKNfeChy2YISTqLYyOxtKwKT0aNjoBNTh
FLaOVCJdnNVghNNojk3CpmUw9a64AXPFkf+g3Gkomv789Im6uWveXM6/9AfLG14Y2gFjt74CY+z5
KZWUJGA32wZbWEARMop9iHqlz6iei9ArkHrkYvSiH+YrWtwPgZNdJRBw9O1HpdwAlQ/9E1PwIEzp
jbCy0XiLCNXsH8m/r+Y4HZPgNupWibU4wO+H+lVdHkz7u71FJy+3kc8hCFsri+xBMRggTHaj0CNn
ibPJoyg9NWyGw9zUlxywcGr0LJohHgOMrFpIcX4i47TwtjT/vg+aomEObgn0X+ZyTp76QDXpRhx8
S+deb8Klz0n/kAYsRA8I68jbmITFv29YP0UUDGCudK7wDA1V+fDclxeq/f28Vctmbj0iwQDmRCuz
nuD3teZQ9h+DDh33ad9nWyle2VFIcM0BFnhZvlRHTpoWo6sKDlAdPW0IHUoOvXpkQ4PA73B+SDKD
W0MJBqeEOQSfKriLUkcaZ048PXyuWOT9byjLV6yOQ6U3Wx63QAGjTqb1Lp5lTXBp/Q0IuFXMhcQH
9TKnIHNHbLO1l6FA6AVSGgbI0cKtRmepCaBV7z8gQiRecxTj8BAgETqWZj3yTDSkJokGufHH88OR
Illot0Kfl2qC7/R0OKREVi/WsH0sY9HFvI3HQ6D6/ZZwlaQwBqEr4teF6BfCp3+S86u1GZMpIhHy
sm5vGW5FracYkrSGPtcOOtwdKLa5U4be5oDvzGar6nuxLvFes8YWrI9NrV4MeEp3ST67Ha3vZlvb
uG3IggkwPzAcicglWiLBEQ/nMIe9LGUdHOdtl/ee0YCnNu5sVE4V4Cdt6yDxCKvB8DZ0Gw9Csu2F
IxAGA9IXAw73dBF7iwTWHCFUsiCQwzgot0t2FbD2Ly4COm5SS38eOBBEatwuVWwDIScissAn6C7j
feG1YOWyq915o5SO5xNIpMetpmIISxNAutpA8Ferg/Yhz8pBxWUOKpgbO1pumys44QhBKrKYsgJh
tBmNDpRGnTRWD2xEhJtaEHOJcre1UR073nblvHVJkMXUSLigfQQJF5BvC0un51qgjRHD9Q75JsP+
VpYhuB2rqzAhnqH9akHTc35uZV4ftQfoAFJxnVPF3jHL7kajzRevT4faUduQQ1wwyg+kAu1sj1ei
6uV/AxR3HzMTva0BaKcFksIf3FSduECQaPUONcbn82iyvY4OTCixQncNdDJC2IHivGrQO1xWjRF8
qczEu8GWfrh0BsEDgpo0C7GnuNetWY31bLFOjYxebvoTTZwabfmg2G8fzo/mT5Qkui70AOPpDnE6
eAUF01RxR0jTpkUweLQP7Qu51sF+54wvw03igkOMvLPjsJtvTOd7fm3eTnfT7Stqbw/2wQIFCNp6
/fPfI5vd9ecIoU81zOoclvicZRHHoMCj8NN5BAn9BEX56eeIhQ0RFZlOoKbcuvqO3gTXoJy4az3r
YN1kF92r4vUX5bXpQCkHo8yucr/dClVkB+IaXzDXljQVCsqAb4CTM02vWHQTFIpX4Kni/EglxO3L
SBk0X/AcvazvqdeOU5RyNgM6KrFNXxScgMmUe+YIpiwz2KcZ7vBdCxk/dJWhiRQ1IZ5adFulo1Lf
Z6EoH6y5YObDg8vpR6SBNldGgxtUnHQXAY2OmcmcuO52HQETQsqdfrqLQ1AVhr/OD1/m49fAQoiD
x/gK9zkAjzx3uuiQo4O1HY/nQWSLacG5aibSv3hWEKZYLe06MU2E0oq1nwOwl+yZ+UbnDQ8nqSxY
znxQTSBDBwlokboj6QbD6MCI42r8zoQQLbrq3ShJD73WHPukPUR0ejDLV7TtujPP0SauXZA83OhY
kY7VRlSKallweIkJT0UhREHxMfg72tRFdW5ccCerfUgPnp9T2YllfeKIec8xVxuGChtYTB5/06PY
r7TyxxyoXk+4U1a/pmirXE8WXDFsAtVAGwkKnAWfbswZ+idGsBQEkQ7FFH3ODnWB5GA8Bne6XlyP
Qx+6pFACl2hkS6BJ5u1REL+IYiyJQ/GAhhxGE9cTaBh0+hYPd332ex7csdmN/76PdGkt0CGhZaEK
WBfTrGhbUHhC4HhM9lw2xzh+baL3pHzt1Pct2gzJ8x6wDHDdUBQH44oiONl4yLsJxz9mFCnlrt9N
eNMadlp4q9Ed03aMQDmJPJOtfKU0X7PGFZzrmECJSQUXm6sau1+je68cmnrHfnxTnljtR41fP214
GenqUfBbLP2e+Ce4N3NO8RqzdMqzFI259MpQHV37qcbfwy3WRdn2YyskwZ+ldChYtCDh/uNAyK5U
fw6Ja2xxjkt9zRpH2Ax8tPSRLTh5i0pZ7dA7qZNf6Pct0m9edVcFLn08v+E3RvbnCFld3YIh/v85
jJZefHTMFs9FAqGp7Nt5HEkXJawSqQio+YBjjojZvLmxCjAzjzh696arHbTHXeFCKozdaj/4w+zG
++oOZB6DM7+eB5YdRWtcIappF9H5gg2wyuaN90dQyHF7dx6CLL8hBnJrDGHH9WqqF4kCjH6XEoc8
QUPcG4/s2HjBQ/GoDV7u6qDKox7/mbqX6D9w/ybds/4CYe+lsaXoSorZnQm5S2Z1B8Ir10RBx8zu
+qo+bgx4a1KFo3eiVjuZIwZsPZj7wtfeFchVQ3aU36CtYho8zUu9aI98U+fMk2O88P18gebZ9/CJ
7bYSQ/9l9peAHRSb6NQXZr+NLG7OIZy4uqe7Yh/sj5lrao61024qtwGpm294zZX+Wzui1znfx3vz
u/kXd3QQUf3zCcL0j3MA4UmKY7OLL1D9Sswj2yLtlm5U6CjBrasGZBgFZ5c1hlapxTLK8ldXf9hG
D7mcB7P/OL+0Up+6ghE8XTJWJWq6AYPi7qZ/A3VEUFwXZIT6+WZ4KscCK6iN/m2wAglWlMzJOIcB
sDjkBtIOL50mCm1+tpy65oCiAXNwkajAvTL53ZqRZ039tU0bb66NayVmOyW9G3my4Q+lMTMs6Z+P
WtZh5RCNJguCXq1wqEDUuYMugpK59nScILZtvszVgak3+laebjGPL/4DVFA6ajkxGWLxqlrbU6ET
nJwZU++TzHzAfv6LwA4tuv9ACMPSw0QZpwpBAcl1v47dQdurCTpq+HFSLsJ8yx9JHcQKTrDWprNb
JVwYjHRkXIYe/dwpEoEQV/sLa13BCNY6mKU2dgEmzky0A292Rax6yI64yuiVW42M0iEhiQMvg0jT
/sPnuTIMjjg07ksYhtaACrUyHaP1/0YgDioHyMyDFMwgiIuFiTPzOm0RleLtTfsIda9BJk43dlHg
KuDNzWI3NMHqcjg/izLzs7XlOQf9eNqXOklrHs2KUSxWmYGDsdZv0qHecJAy77WGEE5hpQK5bhVh
WEqElGl4m8ZODmonvfx+figyl7LGEc6CqAJfFxTmEEChiIE1t3njz2PuhIXfbil1bkEJPr8ihZY0
BqASkntgBS5rgjZet26v0uj9/KikL7LrYQmess4TE4zAuD4oh25yWuKw6/Zo+LZLbstLyCN6qZO4
mj/vL9ht+O177H7n3tZFbdlLopNaf4PgQbK6Gzq1XSyzy/0s94e52A2d7VDtUuEoiPx1fsyy7baG
EzZCBdKNqWCAA9v6o7Iw74A5FMwQw5arkpomiEGRF9KwCcQkiTZUs650iLmNajfrV6VxzfjPecta
pLO3QhE8lW1HaUY65IOibD+w/qAoEMgNLscm80t2xzc5x5ebwpfVWuEJN4m8QntA0GNU4P5jHxay
BS+6p97rz1Ai5b1Tcld5mjz1QG6qXbsLrvnDXywf0l7WUlYEjiHBYnsdqubhhPEqeLVIQNMUGa65
JecndVwrEMEk+WSGyp9JDYrIU8lzBJ7i88OQ5vEgcGNa6D5dStcEhzIn0CcZg+VGptxWxV3OUT6N
OtX3yPhV97cm2PHKa67sE/XxPLDU/Fe4gncJiDYn4bLjm5lDSgQPuBYioq1bmdRKVijCKil1n/Uz
ErJuld8YxW9juiJd5kAPiZf5/1H3ZcuR40i2v9JW76whCa7XpuaBS+yLdmXqhSYplSC4AOAKkl9/
D7OruqVQtGJ65uVes3rJCkke2BwO9+PngBqtiIXz9PW4zp62dxZPlmwQsvK5nPdFs/Gz76zf0+a7
femuPmMFrKHAJQDqCsb70zpIr0t9ak1YkYkWZi5ZFEoEuXfsDXbhKXSmyRUm3pk6WSiaQ3TJ5XgK
DWAPvzX6YFqx/bTU9tZVXQflmobj1v9uXKjWnXEns+AK+vxQ25+5yT5GqbLROkIVkpJgnvJQRoJC
9tSlgWXMirwxFHq/XrUzu/GDuZNBtkQVrsphTpq7UrsxspWh3Xxtwrg0pJO9CLSb8qo5z1rbNwqd
NnVU9vuuiMBUitxgbPQ/W2tRe1vdu677rc2vGnZsaNTBsaUXZvfckxLjRTsZyqFobjxNLRuNbmuT
QuFcRvRAjpCXuhXPVnjDdv2uXaU33aKEQPYq33FUZzbpfXNJWetMcPHhC5wcE55AzMvO8QWGZJEM
C5lGqf+99w8yvVSpuDjWk4u2rnRWMBumCI3QPAc+KRpYP9LFW757zRbZozAitqZXkG7fdQG7k8vn
S8nRS4M9uRs9TwAe6mPluzJSVmTRJqjLmNEnkj18vckuWTq5FQtXjC13MFZrDPtkWxWbsbhpxtuE
Xbo45hNxcv++X8DTNk4ACYiV1bBUmxC5f2rzCwH1uSyvATVnC08F20PsfjKUxpJmYs0qCRBIsZMj
uhmGYlGRxcS34xBhcMCYhJNlX7gQrTPHFBzqOBRg8jUA5z0pWqa0aWSBKjMYp0lUw79Bnhull6wF
Ma6KCy8JsjykvrMq5Zb2ey3dghVqtLcOOSj7m6OuGWeBOYKhmi7zJMpEH6PurvRtPi2UiNwJLx8S
jNY685Jtl4C52BviHuBD1LXDZnjowevSts9mN1fRQhfqQTLfjvXRbfXFkKIODegClIQvecAzO8cE
d7oBZjuEAubpjYKEjBDaZCMOgAekUN8B4UYe+ijf2Zc6/M/N8HtTJ85WKGi5FuZsiu0gfdOkIVFZ
wKAJQCNHXvDsZ42he9Qx0ENqokXs40VCJwU+QgJjRe8HIJ9c6CB+bY1vmtqJ7pDJdvH1CTxzM8+G
/mHvxLF1zcgZ3qB4NWkPugtmX/OONs5i6uKv7Vwa14lXg5YmkY0zj8sGXhSkgJ75KuwlmdKldL21
d5FC6oxBYqDtHhRLeLZ8Yp/UzNRLQMfdhQYIV6lcs+lphLQAr47MiC+pkJ+ZRaDTPA9FKxtMnafX
f8ndavKpD1J7OwlHeT8mEzIDC8Uv7I4z9/4HOydbURoktRrd7ULuH4d8Xxh37JJkwBlH+cHEyQYk
E/EZqTBvbWKFJlGh8z9oPSCIAUE/hcwpisUnW8GciEN5ismy0u6x5VPUy/SGZxdihrPjeGdl3h/v
0kO94WkO02Elh38jLURjLrVXnV2MdxZOPH6mpb4pJ1ioyjdZxQS8kgbSpF+fmwtGTsV3LFsQigPS
hQOAL629Vp4Fz3sBnX9hrk4Vqbyy6l1LYCR6Zx/T3oygARB9PY5z9ab3q07Mj+tR12g5RkWvAwvG
tGfOzh7zUIFQsh1JJBnfzVAznio8xvUAPSModPMQXfRR2oN0UunLRN22+aU6wbxEJ1HBhy91Erbz
PuOtr2F2y+7eE7fVeKB0WzRbVKWMPO67668n4ayb+OeO+SWn+G5PZone88yc9yRTy55B3Ig9QlY0
yS80fV1az5Mz3PW+10h/PsN5dtXV1bbkd1+P5JKFk2tDVNT3Bh0W0AyT8KXZGhf2/bm8/4elOfES
DismaJVhrgpbv/OyLAu8SXlB549XQ6/Ffu4tBiaCtrnx0eb89eguGj9xHimdDNtTCQ6EflcmNZDA
YdUdy+kKymxD5odK23LNvGD17GZE1gtXP2oOn6oOTe051NLSPizhsRIeMwvt3AA9D2gOfHZu9P9B
Tx2BbieI3wEwNT+pI3qD1Ujo9/boQO1/lrW4G5AL6wwe6QBjXphQ88xBe2/rZEJV65lllbM+NHYN
uolpkO/ks7tPbu/Nm/pVXOidOsM0AIjXu6GduGYvAb2cwWGuf9UP7MG9zQ/jW+UHcuuOIYkje/1g
X9NLLk7/epD2/Pm74y1ds4A+CqzidRqrn30Z2HtrnRZBCoqVC8bOuZJ3I/xEymlIofMBtlDojHhW
hRMgbdmNZy2/Xrlz9897O/PCvhtTamdF3mawUxJ/7RTWNgW9nBovJYgumTlxxJ2R1qRsZzO2Hnpq
kyG7dilrfw7N8X5X2LNTezcWtJC6Yzcb0VYoRizrb9kd3xkR34pv1m3mBOyCGz57572fvBM/jE4q
vc/nRWr4A32G3O9TGzWBFjMgKls70N7k1rzrgcq/Lh7+d8t24p/hN4ua1bBMyKvyHkzSBJV+/7WN
i8M7cdH9mBuaPu8NZ0+AbnoygnbLNjNts8KQxLdpM1zlEVRZzKV36bl9waHYJw4Ft7aTDhVsoy5e
lYFxtFCID5xZHSP+rgNW4F6Ikc7AqWZcGiT40FAIAdTTzvZkRCeXbA2AnSXD2/5YFps8g3ZYZJZN
xLLbsdrzZNV1y2qMtOqQ5RdO4pkMw/wFQLuIrgMUpk9xFdMA0puCA23tA0ue90VUSmhnA2MFyeUE
iqnrMXWgiRKXlxgnDXeezY9x0kfTJydHeBRwKxd90bmzpS5qkiVocle5WkM7W/OPpdjV1TdBlrX7
4NtBj/4ZTcREfzOMZwdvFDvQh/wa8NDAp3pMwI+p9l6VrKY+D115hywJxAdKUUc+AJSN7IO2fgL/
Qti2RzpBMkOuiJmiQLnurWYBCZax2TVTjkLNkzdpsdZaYBtYGOYqm2JZru1qIzQeV2rNtWWSrR0+
BW25njwwxS/r/jYf9gkBTx8PaEajkv+gbEvBYOkgqihF5E9XRXbkJtqAFlB/l3I18GMGfcVxobeI
V/kDSO/0ZJW5K89/EPIa9G6QNNgW4zXoa1wjj7x65Va3XrsocxLIfmc7m4xeO2Kn9fep++ij4D/t
8norIHpX5WtX3JT5kjfPibpD3YT7t26/Ek7gjktoVnOcH70HmRp7bSwQVBzVtEAPSsxASVJ+05vv
wmWguU4gsRDnzj6FhJ1xz7NbTTyTEYI5CbgsIEHmUEzXiJqatWm0yGevprBDi37XxwPkDzTJwg6F
FLPPVqW3wPYLM3GfVCvw207tz7YKM3+nJ0eksfrm3stfFBh8wKPVV/OEbKF5zf0hzPsFteJGb9Ya
mipa8B7a5rEgKtCFt/Tyb0ALLUoWgz/30n3/OXSaW1JnaRdLR1notN23tGlS22k3g3FCY+2u60Ub
dTELil0TtHqgX5E9qGxj7LBbnaJB9oIjPGPeQS7K8n0DsrpQQv94sVSFLbp6hglmO7TGhirMQ36s
9SAJHm8dCHbyzSsKR49NXF0Y+BkJTVQd3lk+OZiOGB23xqX2Cx6ERqFNFUyPkC4tEbqGN27s7mXc
7MZVunYjGWVLyNaCmie6dBOc8Q8fvsbJRZf2jWipwtcwQzCNwXQSOUs4Y7UQ3+7B/R74kbvLg2/+
j69n/nMU9HH4J9ccxIlAC+GiXgYiqbR8kmADkzLoyKXxzd//xP99GN/JTafnJZiTbNSvyqA8WCHZ
posc46yiftnGybZZdeGllNKZQtbHsZ3ccGVKTL/1MKflAxS41nxRQeI4Rv4xem73h2Jph5coBy6N
8iRqLgh4dn7hd11/Q+xlMhyItvp6wc7dou9m0tdPYuR0lGhRquej4tAX3V5NOl9LcL826hkVp8gv
hudWmYGbp6A19tBeg5Y0xfrruR/z669yRgPv/QR/YvL2/cKU/lySRzB47UMkZsHXWZQfkuglXw7R
dINbLUCZJWgWXtCHagG0f7Sxs+D26y/yaRP7BOhwgHEJugkAfj85PEpLx0I3E4RRY70wvSqs4Fwb
d2+ON18b+rS+MITGUEArHFDaoQHuo5vyi6mQDgSbkHgDXbnDITMUE3PxtZHPK3xi5eRMmj2ZiqGB
FZCqgtt7QnwWiAxMv8DerknIoS+L4lV5wRNeGtvJCeVSlS6tMoX+z+s2u5P2Ql3itJz/xAcncDKw
kwOJjKXW6B0GpmW6vi7yqnw0NeJkIFocxd7tsuKn1mXDhTzmud2B1iUX7fag2/ZOH3p5BphMPxUK
5cCl3qAJzHxQ9dYk3y4s2yU7c8D97nE0WSaohEdMoI+4LjKGhbOkG/M7KAHpzrvlN3Jr7/O1HTaX
kJCfn2XzvJrQSEMVx54pTz5apu7kK5/l0JZY49StXT14rIM+Jkv0ZcRzv1J4YajzdfxpId8ZPFnI
jlYdqzsYdPbtjiEzvPRD+9p9UothmW68w8V0xKfEwMkITxyrZo9cuSkMVvZiiETYB6YBufrQWnCI
alzwa58L9x+t/UpuvVvJjheiB1kSGmci4+gt+1dRBM0Ym+H8PpuWzrFBYJSG7TN207i6dG+dPYh4
C4DyFcDJT11goyEEN6dSAVgFSGu/UnMWy3YuDfLsdiVQAbXm1lDrtIjgtJ4rfUwrgq3uJ6QzQifW
dtVGviRXblwjHXIor+iivaSxe36zQhEJpYs51DuVf+i8qaOOB7soLL1a1wDWL5KoeDHvptAOq2P3
cmGvzsfu0159Z2/+/N1i2ppZtGkqVOiaQLK0ENsMSMiW6E+MlB50eP1dmNnP+IN5+7yzeBLMul1S
OKWGEXpPdAwq5KkXYOLsg2zhRMYYNMcxcpfaGg0iq59D6D7JjbbLLnT4z2Hrp1GDK9sA4Qxm+hQD
WBey8QSZnVGxs4yfXvf29bSeH+Q7AycuAMgyBTJS+PJ2cIDyFkFlZWGmeze8Azy1kz7wLijl1+h7
Gy2koFNIpqHIrdIVlVkI8oHAdJLAn6qjkmqdeyQwVH3r2T1SfRq79MD4HObPa/Lu6544kD738ko3
59vNWTtP6hl6Z84ivZWrGxk0K++1XEwqyjZkM4SGEw3hGN3+2wiYj1/BPwnciGYNdWFjxsppXelP
WnftsdD3Hjk6bL5enLOLjwQLRCVxrj9pMWe9XbGsgf+aUOvikzwMg7782sTnBPE8GjBHgOYNjbi2
d7LJB+7ieTp7ZHB522gnP3SHhb0FDe34vQ3onb1pQaEfskW9+NrwWbf1zu7Jey1L6pxAvwMbm5lr
S047VKnB9jnGafr6taXzs/jPEZ4Ee5CUsKeWwpLnPzL2YLH4678/n5DTIwqUCyAvAA8gaD3BnbiN
TEHpVWFLUnvZIOmRXPnDjeJLgxeH8hLc49xo3ls7cYOlI6e0KWBt9B87uhDtJczTJQMnG8JxmT0Y
swHHu52pIPrV19N1LnicmbNQ3bEB1Dml8zDMEWx/fa1AyfLS2JFolw1boJvFp+HXhs7G3+8seScH
VQxoq3VzWGJE70Oepsg459m+pD8gFbOgJgG4tGgj3vuPinH0wfH2Qe/RzWB74pAUzYUd/xmxi6MG
klML6sLAmX7iS4GCUUV6ju+T/zQCw49agIqaQOwOACkhIdLqF14C546Y7wEABGUoHwiak3DSYgRs
W1WjQpp00PvYSVKiuyYWTfRrov/jdfg/9E1c/X2vN//1n/j3q5Aoo1DwfH/8538d5Rv/21Xx/PrW
/Of8i//4wZOfW76Jw3P5+Yc+/A7++J/G8YJ//vCPmLesHa+7t3q8eWu6ov319/E155/87374t7df
f+VulG9//PYqOt7Of40ywX/786P1jz9++wWl+o/3f//PD+cB/PHbw3PLXp/530CGNH76tbfnpv3j
N8P83bI9JMOgGmlZoCTDCqm3vz6B28WyACaDFw2Whgvwp//xm2X8PhMAe9goOCNoq4e7acCw8NdH
Olr5wHJnQLMeH/317T4s0j8X7W8gd7wSjLcN/vDHWBwXOxq6TBceH9hxsJC78/Z5F1C1UjOpGgjA
wXoa1N01s66T9jkB1bqL4gz0aCBdOtzqDrKmq+OilDc+O5qExgkoc20URrVSLghaZTS/wvP2jlcP
RD7Y432q7vXpkFZXXVsh0eYjM5oNSwdwIA+p31fPPdBh5yY3tnH77+/DO1Hivy+34J691qIRP9vT
n/p/cQ/OPAf/eg9CRaB942+0Fh924PxLf9+Bpv47+KEgDQf2Rx80W/NG+3MHer9bcLRgjQDNwFzJ
ebcFye9zIOD7SMJYeI3OkMJ/bsH5NYO6CNw3hBBBF/BvbEH8/Ie7E3sQ3WSzEIxhov0al8L8+bs9
qCGqtztS5GFBen3WNqz1mVKvtZogTYehCoZWDk8WfIIZd/0IQWia9YUTDHDcdFUYZubEchyauC+l
qceces6ugQrDFGdsbFk0FaN+Z5kgtwtKp3Z/5MRTPqROS4TTttmqSBV2WUbQK6tCq7XqN9eCqOXS
0nx3UY6tHXlugjdUl6TFFFTotDta3MognDwmJcoxRjbeF4ON/DarpiToqgooPq+zvIUA5/QUWkqS
+7LU+iqADMdgh/o0Ab8xDvXTiAQ6BN6pl0IwzG3uiVX5LLQwA1roJlYC6ngpNEj3lQAEopkAPHya
YSOnK6mmrzKikWuBbNqbUxVCCw2rFhur+nsPm2BlNHnM+94OkP8IfNIKSD5lrisjDgbGEq9QW+7g
tPKNp0vZHYqxNb2lW4l0hcxnOSCct019ZY0mvSsmQjdM76YBJL+FizJVTspD7kxOHaaY7u8a5FQe
m4aYbTB2o9iiaa8H9LUTYgCBVQY8mPTRiK1MCXbTbASfhtRLBy32CnLEuicrOxBW1d9XmoMAOqVQ
+guonQxu4CdNRoPO9TAIaY35z7yzrf1gD/mR9hZ5sXlHumVZejbUKETnO5HoSr/eQ+MOTCcMZIZY
3s5Y+aVRQGXWH66F1XtdzKehXJugRUmDXqWOBgRr3VxxMSwqv/MNrHOa7zzNYo/gGPEfHLPV7bhL
dLJxuw4tKAXzNYylaLUxKG3/xs214gEbvEhBauEkQ+xpKErGWsJBhNoktsRVX+d1fcghI3w1tfW0
BVzOG1B8En0XWdh83lpzpfFQmoWB7W8bNC6UQqWK2lWF1A+U1iVa+Oiz7iRdFmmNMu4tR+ufgeuz
oHY6tCpbFBUFSVPeW60TjjZ17UCOvpYFqXTr77o+FVYwtd2wp7kG5C7lpJ6CXOTtTU7bZK+gBg0b
vgXeMe6lSFuYghXrkjtFHTI3cyCp1U1TCXXHLr+C/qgrQ88deBNgDwkr9KbUzdAAWFsDANRCA1RI
a2DB1uBKghJ348HjmpvFRmVBqCDrhRZLUKjUUTXo7C010Si/nnSJTmqtoRs8WYyVa2ogNIekCy8j
kY91uREWketGuGW1sEsj46HPKQG1jd5ndjB1ZD8mSo9an5jXme7qVqDw0OiCkVklSGLTRr8umT4n
2ok27Eq8q7GJuW5D870Cx95dW7ptHcCL9n+maf4MUz5cv/8IfU5jpH958XyIl+ZI6rat397a/bP8
/+KKwoPnX19Rt2/1C3v+eD3hF/68nsjvuJnQYYt6IRh2AN9/dz0howV1cx2foaSJZ85fAZLzOyQS
QFej4wMdbfZ4z/11O5m/Q9vOQoA9A7l+xVv/xu1kgCD59HrCUgO2AkSYD7pzUO1/vJ4Ya5jvUlwA
Tp31G6g1a3FfCHujuRRFZWF0j2atQBeeOSngm8MT8eGLU7Otj16TJDummPWSVHIK/Yx56yId08c0
m6aF3U3Wrs0ypFxT3MzfjEw0S1kkPN0CGcqvfLMtdko07Keiln6toQ1m7U+tdrCTvL7B8a8ORpYp
sAaq7ko3rHY/OJ18aCaNgqkkzWJld3ZkDi4q4e1McOOb2n3WVlYkW52uW2MsUZJkNTrf9aG69uzR
urVqOS0JHkgvAijbwE2ZWhMy8dUgIaqpRjVth9axV0ObmrspNSY8JKZyYTtwlqJReyQKr6hpxKCK
uSmMBKV407iF0/Tw7nbQN9EOHaaBJM++ByoOXRgxuhdRumfQLphmVlNV4rtTBsnQLpSFu6lLt1qi
/WeRGbgCiZNuTFIcHXqvRnGj2UW9SqmtrjpcxYvSV9QPdKrUI6/7cce5R/Htu/bNU9JasqIoV8YE
4vACcQLo49T4YmSpfmt1ZbXWRutOTFx9zxOfhCWgh0tl0Eil5JCB6H85GTW/Tkph7ifhyXvF9TF2
nc5ZuULr7ygDz3XtSNoFpl6oDeQzHMBNm+6hJQM8i0qLIcbTD2K1XfraVWVsZKUISoT4YLwtSah5
BD3nbpu8dmmfLsuKtNeESD/gBfo3ZdL1kZTW0dYSKzJFe+U27Tet12bYAQEAzURUMVhrXtJosKpI
ofp/qLrhgUq47HHQQ5p3Ly5hNzYSLjG4kPZ6YsqNN2aAlZQTeB+tTMTCnrZtP2wrLQ01+MpC1i+p
CdkK2tE85mV/35teWgcN7dKdVjXgt24rCC4GjVF3kckdvGVzdC9UbvfQuVm+NVJPbRMPsxNQNQWN
U1YhG0uy0CHQF9GsjsBwGavqh1l5JcCskwqISYe1C4oagH9C2hCgBAahLWtHRV6L9JSZJslGdGk8
8D7f177qQuZ7WeQ0AFVkxJpDI+8VmtLWQlRWYgZN6npRbxjd1aiswHLoEglrKDsBT8L0UQvssejD
zEbKstZi3QJHTjoFBE3sBp8sRHNiWFUmqzZm77/VtbHWBuB83azdGlCpCgYyQl69dYd92g8yrm26
6E3c2b3Ktr3Z5eh7tHHgSNrHysq3RDJj0xcVpJk1fWHXwE+1hJM1k4QcGiEPTe9Z1wPCqSB3q9dG
q+/dXomj4dnX3NRZWLQyD8a+BNGrYU2x62rPg6zzXeOw7KbWsw4ZWqJHwK+HpjWwcCgcRMquMwKk
Y0GsHAehfp5aUJnUKdCROfACQW9rYd4m9Ni2GJHM0u9mUerLvjDUQ+eA36ETVXfbmfa+BQN5mKVa
xCXfuEgqFJz8zEq2rq2U7R06WA85n8xIFscW8oeRN7IMlR0oEhGlXvmYsIBWOnmwh7KKutpjW7/S
FoRBia61tG9+xfQFr/MJWqHpXTLVkdMyseRjuXINnKbIE8zdMcbkgzXixs9E/Vqk2bXN7e6KNVaQ
+uBeIcYaYf+DcM0yYDTDnmzlbZKyH3x0n92uOth9IQ8ugz62U6AfqxTJKi1YtrFli9bizqnXWpH3
D5VWlnvQJ2oBhBt4YE6Vi2bHIn8lvV/vGIUWhRqK6WediTzipFCxKBy6zZnbLDtQ/5Gg0SFbCKq6
JJSGpW1aaRSLJhuGIEsLnCewBYQWeIGX9QiUf6oylMNSCJ5ZfpJGaB53l+U4IlE0USfWS/IyKQv0
kyoxocDEhyUFl8R2RAC39XstvRnBs/jEhGXnkZu2xqF3yvoIGaONRfPrxKwkj4vCZ8AkTfsiH8PE
9zgJuOGkPxwtd1ZG72ffQMc6Hty6qd/8vLTfBizbJp/8a6PPEN15anixM817HqGYFtR2ssVAJjcq
wDZMK7r2cBXFfWUb69qjxW3psh9ta7iRJSoSaa3BH0Q79TfSLIuHZiwnVA2mdVpDvphSk19rAg3Q
4Zj5JkRsJuebNiANx/0ynp9/o8vvk9ISkcomjYRwA4e+yl9VqgMjx9oyrDS3iPS0QF/h6Fbms0xZ
AyYrzWwemJdCBBB0t6keMELJYsgLF21+oCG44ZPjoHNPFZq3bEbNWnvaoH0nveQ7hB+5F+WSu3eW
rnlgROCy++6C7XCFtxG/arWuX/t+LnYmuu+iBtptFJyZpckDAt22HckaqkIjqc17yXFJ9cyEG2Bl
1790ugf0fsL7ZGXklXwAHsK+Q3t0K8NcphNeDAV3wLoqEu0Z5dnuBlLT9a1GPH4D2uzmFqGIh4ZG
7oSF0wEuUtIkSAwCxmAdTkv49nB0bHfa91XTbdK8kEs7mfJ7YRkPopqxcl0ptr4cyIZN9fCM+Uhx
ATuVeBsnifLPmIIsFz80RgVryL07DmBlyKgJD9lTKEAZNbnK+VKAsQKEhLy/MTsbSl12HRJfZxFN
/NsMzApNph+qOrnRchc3sUjCbn6jdH5x74xF8pPVylmMQNU0zbgs7B+exyNNd5et1Uc5m150c9En
bh6l6Qz+z/1kPLJCJDsvB0ylz9TaMvpnr9cG4JDgKEKTafJlDhe3BC/Bq5I2LZIHUwIZlBSaQkkn
nqs+0aKRdnLevnu76pa+izOqoN8NfFG/1CZq31tGpyKEEWSvF3DHOoT5FtxNA9BwTrGhu811nxnO
PWRKEbvRdqhu0cRvxqAA8a9SCugi6ul2yDpcM0lhVnE35Xj9ZJm3Tm1HYAsi+qOtBCzPV86b4zYv
Y+FO90XVKUxOWS+l3lk/7NFOY8ReDW5QIEy7GkEaqEu3tpiKW3Rfu+DdqeqoHpylEhPkyVLjxc30
Bzz1u6hubH4Qfg0prayCVxfJ8L1I2Eofq6WJc2lrfEc9sQR7N7ykDxjKZFr6A8Ma1wHHm3+LS4i/
oW6CKGVSAK6YEoiLhCkSZEVGf1RN/uxqXn00SyPO5GDvCMn5jS3BbIMiSXoFoiPze1X3PXpDenFP
nYIcgYlrVk4BrtnGGYxQqsFa4gmdvfbcT9BGi/TBlBNyr2ghEArwyvtJygIiBCYYjZamRDgrBLhj
rDJMDZDKOP1xpBvoMIiIl0tbuXiwWujtTRwWoyGtuKKiTjeTMOvV0LQeRNUyetS9vkP/9gRgsGt2
WmQgMx6jtdZec5Ndd9PoPtok9Q9qqpDuscWYBqw3xL3rOY2AHGGDMrOdjr6EG2dEiy1IS2TAUdpI
iWrZkxrzFYHovWskt0gwMQ+iDQEdwBBG26ladpnXZwG4eZN1BmrRn1BxgtRCmW5dRtoN2PfJtpCA
LFY1G1c5FMnWdS279dS5JmQLjDLsEQgDUGwKv4DsvAM2xLJqPLQDMRZ3bl0A1Wqh3bpHZ+mOdg1E
EEEaTf3YZImxwcO8bWJrskgSuFBIxCm1IBlG0fHcBL/2OROjfKoHhoe53S4p4+IbSF0t7I+RqTLC
xqeRrrfAB3vcSEPMshGZDU+2JQ4aasV5bel4eaRA9SIvoGJTKb8MKtfX7vxaGyfkOFwQ3UG1Dly/
vk1WsqlQviqaQSLZNXWPqq54WHmElaHl1KMduKzT7zj4SU0YYj04GLOCAGmggDqWpe49GG2To2Io
qjiRxL0bHarPWSea3wxgy15qXuIuKJ9EpI9WVUHXSSNY+dKEzKVHIKHFoPbeILVwV6iZiJ1k5RH+
ny4yikCuaWs9noqSHROtYsh12/WzmQ040FqWi5+m1kzPuYAATUsdIGZEdQf0Jzp6lI8az8QRaFgt
ojkzM8zQTCpy0NKVPY3OrrRxJ5G8BoKy7upNxmVxZ+IZAMeERx0uEAtNJvgCqqDWE2anW1dp7qAB
sHBC0WhqIaVr75Km+y6JbkeF12ro+O6YvbKBkFp3ZQKXx3WHH8eOmasBeGAQWlGAn+sMoQrR+o2B
y3lTtc60LLRSB1BbaFuleTTUlDMtusbTtwluvhg9X2TNs7RaZbalxWlWodlduuC2aEZprzPpTVHn
NT5uEGOMJLreV/hfuFD1Go+WZaNy49FRs/YGHqw3euW/lNi/aLNHXrJXYIxqSwrcelWEDnJieHxV
eBalgw7X01rjMfUoCQH60AIn17Rt70SyuZ1ScqNqa+M1mR23jnGFB8NT5/8gA12bWbPsO+WvWckQ
4xqQM9fVjcCLL+iJ8jd+SlxQiFtsjf2RA1ev2m/4ot+TntsQthaPmkI3Yl5l7bOTW28qS7c9Z04I
3BlIbqaFD8W4oYKkUJbI8v+y9x3Nkurotn/lxhs/TiBhBFNM+szt7YTYrkCABBJO6NffldXdt/t0
RPeLnr3BnZ2qOmX2TpC+b1loE6tfsKjjnXT7MPUnioUhnoOc1Sg+jnp2Mv6Emi908zaouUN2aXHW
LUzLWO/bi/Z8iROojXZ2NVGRYS8Ozm4VsqTHj2QTmKdx7RTEn0BBO9fBQ2xYgenQA/wt++RayTrY
2jv5k9xySeQRMHbq6WZjrAwetEXDslOgclqR4G0uqugVB2GzW3jz7ofSK9PO6SN80ZzA8C5XOAag
hN/io++ygg7Bbiyax2XGhoijDSkUNYLz0gYLfUIxId13RQEJNbHF0qDChbXbMnZr0JjuzNLS7YqM
FCF4Ta5UbmPzwGv7tUblmFUwKcDBUE8ZMuuKW4iJse8o9uxxGXcJC2BT8ON6+qxn4qYBGYM2wauT
e73ZlECTk5ka58LYHN/TGJRBqovorLAYQR985o1obwKgNkdP8XCj1inchKOfB4GOkoWpPjMetiNv
WM/FytokDjBgqvESq/irnqIQw49Ell075MahR48rmjWhirM1Uk9T4Dxop9NACgOFK2h4G8dw2WGp
xPMa4ONQkNEmag7nnfLLCF8hLqSlvBQoYDjMwWpviGnfrQ8mmnkz240zFlAsLyiXEKAvFL9QR5d7
g32Z9fgzaMS3CBivErLqHm56l+Z1KbY8JFkfrBh4XBJhAMHfPg/kg49AOd2VvteBinIJZ1ptPZ31
81RAOQQLJT49DxMxMOBoFmMeRapJutbekUk+IBN9r3ocSZDnxZlXBziEfdJvSOmfcN8mhVM8NPTT
ocu89d1g3QxG809TAiUCzHVoZ/bOhvk4YlxXhLTbReMy7hrygLtiuJnaqT8IBpOFKyl2rMU/FgWF
urFA+0NYlGngF5tZj7dKxvkK+FUs8bqbmhmsyhKi4oDgwCml3FfAkFM1BvOWuG1wpyHg3bZFsW7i
pV+zsB5eljiYboZGwvXEo9fYx6kiIbhtigkxvk1xbjCP7/oCgDZKxGjiieFpEfXG0/WpE/q7RwRb
7nYBNlV8XdvVcHuQg3r1iNR3YmCPY4GMsqDtMMcu8biVfjRfWuAFqQ0Qf+erYY8VHd4ehLlkha/L
tPXLENGP4ZggPmjNJ0Hh/eEMZ6lDPrG+faI1vsEwL+i+b+FeooPNGlUUSQkIxscYnYumx/tUVsjp
nV2TcBUE12pshbhC2SVz6e5JiP/oKpcfqShvmp4kXlyCQ0Gjc95wXmY1fFTnvhUFWNv6yRTexR1K
NI3oycebB4gnnjVW+hDhLHYW1Rd3G6RualRxf5Qej9Omkg89hRrdC2GnAMGSNBImobK0TcJ7cHSk
BoqhR71XoUGEsCwQ0IoUJhqqQ6lirJuhD4+AV+5KFJsg3JPyrO4xva5G7RBegqbrwH0juHhufBGd
XQzW8bxm9UhU2rjNcZHyZdJIdnJCl2/CQPMTiQQemylfcKJcaIH61etzIneewVNeiSLermN0h8HD
zUP4pHH0w9hOGBgXFR/M6uEY6bBgTnhBE4yAvyoMZT/RWn15HHajuVnBkZWQbOOIgsDMjdYbpbwd
qqOwnZYx36pJOsg9Gu+DWaehRWHxWgTjvRhBnfH21aO12lsqBCgH8HuanFynvwtluNWeE/6KronE
vNg2vX3TC8YJDrFcZIXvpRaABZhPrrdO6L+OAS3f43guU2aL1KPtqZ+rL4ZLEc4OfN8YRrJXIvCN
n4cyDdsgtWSe7zpTH+k4bPy+1YluArjfjQfMgKd9ZdqsZFI++o2otsY3x6EcIlwcaDu3q/ehmvAg
ivFEinc247nyDP9pRceRjIkn0IdhNBr7nOgeM3oQyPEYTCHLdOQ1R1uFd2bGxwVTXl4MFUYnIbbF
aG1esR5XbVODSLQyp8WGh+KRh/GeIKMMxxD2vratwW2accVOT+PVewor7xd6qsipWomfqCrwNk4V
6tM0dc4pGt5dNb86/pjFZe1lgVbfTMl50w9oIZiwC+bU1iKrlh52Bn+Rn7hnUeseIGnB8/SukebN
WPCh1WhkptWP9mlOQnMBCA3HRfs1DeaV1hDrjqjYTUJYUHa1LuszXyp7IooGjxaar4vj+3ha/Beo
3T866P13MYLBhJ12qi+/mk7YfFWuOS3rYDII4tsN8G+MLUMSs/lEuHtcJlwmZljTtdEwLPXhRQhY
16Y1j6vG4rvXIzhooXZDg9B94+AaIkNBRvbFsPNWkRrnZ+jyAc+/MrdQe+QL0Vva/Frt8+S+zR3N
OO5GZAXKTHjNzxrITdS3GCBHxIyEdmizqXGHJBzFDAirehnq1tmXTmjxPJ4YTvNH1/FtIhHh/V1N
NIRJ0HMPjGp7BzjTy2pEmCeVq1tA+I48YBwtTgveLO7IB1YXl9EJke9AFT+3DBRmP5inpcCEHlTH
qixx9k8O0oMM2EJQBq/UF7vJ1kPeWaQz+U3dnvHtNxtnCnbF5OMf2lXyUccGJ1UfTq+T8xrE84au
JsdYFSauJ+AdEUWdrT7RD74AmLZE9FASu2/wJm4xknyFDs+Lpjy6SEWdpvlbFt3FJ3gosR59x+Bh
aKeQbt+6R6crt21c4jtmUZlJewAc0Fa3tElq0mW+W9lDaIMIGXAt0q2Yu0UnIDlWJpjyjvT+y4pB
KVHRMuMJBJ86VINOOlTZnMuii3amGPoN1qkWg3Y/3MFw6Ow5GAOV+K0EehuOuLoj/2cIWtC5OiXG
fKEcq9yw3jdvDV52LCB1iirZtQx2IcdDiBCIdjvxZk9qno+4cYMSCyx76xuUPGn8zimcDuVSrWcL
pmjTzwS6CYSpcJa6KxAVwOIU8y+e9+l2QjbhGtcPeqptpmUp3oeRH+vCAfa13E9jgISkYsGtrIcn
iamJr5ibtVZX4zpjBzODtpCRBtzP2Zdp/RDxORCVuoOzrZkKjhoJyQlAMH30V5nDMreC6AWAoBhe
hFj5RwVg1sOtx9Gk6DIburgZJYhmHcglSEJL1wl0O+vIFf7rz8ZqfWzc2QI3gW2qm4HOJUU5nAGQ
/up6qVOnUDh4CSY/5HqR4Wac3TBvK8dBpheuSYhlyt0ajTrDsPbIJsfbjY5QyEMlHA0jBHOPT6Il
M9UyItUQMVuDmpFsONUx3msZVDhZ6wI+VlKzJ2ZwTyODNk5RXSv3M/hzkVoVVlUm2CTPBelwMOEO
KnMkekdbaKtdMOMNDNMOiW9rYO+fDtLOMd1Fg5O6HbRWTC3A+G3nfvjddHJEmBWR5Pt4QKshQrlo
Nsc45mejps3sq3pPTVykhcFfsZL5YcS9/IMPV6FlL0JqF4tgpRVN7b447eB+V5ht+qQo2uqnUxX0
zBMQsWia+tTiG/kVDL57qlrmfmhuYWiU4/LaMWOeG2DPKOb1us3Y9O2hCgHuK54GgEO590Z9n5wB
CQVbdPvIhwkH4U0R8ydhx+JkmljeVQMNP2d3UHBGYk/Igtjps3Xyquex7hD009SzvUglEPE0js2G
mAEOXBLw87pM/esEx8xhceDNBTo1YKqFnNMbCnqWRiOl0cqPUulbn4M/qFxgSUOgnH011OyCB2La
kBh8Aj4wt3vA2NcfJy6CN4pWthkjfbk8m7iuD5PwCXCmwr9ZIWpBXke8uIe4s/4xaIh9MDXmkbAl
BnOHHFdctbS8YS3m4bYrw+3YRlHiMB29LJCNf8/BMGWiiLpNV4RrvmgXHmZb+wnxJlyLi80ExCv3
fhN1e0r74VXSYD3BGdAdO26Lb00BnQADkiUJgSNqH081fNsLA5Dto70x6+3wNDrExXHjlPZ7QrEV
snVIsQVU6h078ww9ufPBzFhgMwrHHRXudDeUfplF1oCTk7zdmqau03CI9XEoBoMrDMNFMyzXl0ch
qwgCoXRAG3iHGU/R4pYX87JzIWE/knJiSP0LJCYE1n71+AYcrAT1CohhhENi7kbwk01zr7Hh5//X
x4usRQT01tYzS8Qcy2NhoQnWMPjnXllGWeuUFY4YX9/+51LBfyu0+JMk418KN/4/VAzCA331d/5r
QcZ+aH/+q/v1X+ePP6ld//r7/qLLcPw/oKOAUhl9C1dtHpJq/ybMwC9FAJVQHgj/ZAhRjIu/7a/S
jMD/wycsjq6lVNdm13/QruKXoCVEg0wAnXx4baz8T4SDV5fH3yX3KGlHK1J8jUGFFva3A+nPugzd
LR2Fpt9JBIYMABUfRvfXdd6NkrHjcLCVqNxCok/e9f3/K2fyd3jNP/3lhFCULACixJfyzxZ7lzqx
oAtQVCQGIywAMPq8k9bVqYSTdz8odK4kYDfGg6jK+c6ZsPzwiZNt6y7DYcCoXAFJbobfGwy0iGHT
HscFP+kG7uu8gsavqkq5R3x3waZ6jIBybvCWEWG+lsXpTFa4nY/kQLfISx2ML9ql8NlEtRh3AnWn
35zMiwFO6M3Vhs845X2H0y6P2rUHnqHXU1FU8Z1Aisf7aP2qS0oHxBOY/cU8Xynf0GmDD8fFSZDU
4BNAPAOIr653MhIwKet+rSMJzlGwxP5f/C7/K5L6PyQOr+7Ef/1WXq7qb7yTXz/fnfyzXuqvv/fv
iinPd6EpR54jRP3XvrW/CHoh9YVSF8nLqNSlUPXG+Pv+Jpmif8DqAEl5EFDImPBy/l0y5f4R4SdZ
BEWV51/FVP+BYor9znf4+7vBKMJYkNgFiTokGoBj/tmM6K6hotipWjTfdXMEyqkip3qlP7y/QNn5
WpeQI9ZYdzA2v5Ohf60qZx+GS4hYe2fdykp/ByWkSVBp3voh4LkESZndzhMMQa0aAtv4DS3YFHEi
ZBsV5I4g18ML1C1OjNc+gEimW8bqVyABbmEUxcyvEx5gyjbDpWt/eZ5JRN8ORd66MX8YR9bd2Ap3
+35YG/HQVEHTg6sLwEALuKeB10J0et8pnWNKyZpIbLuwvikNlk5ixoSYDrkokWPPFWbfMxcSAKAP
QKByoYoc5VPb6Wcl7HmE5gZN16gaWrHrS2dThzIVHOTj1KHzZGUwDZmuC28C8EhnhrQQVzZ7EWOU
Hov9pNunsfTi7eDTlHP/yxvxDSy0hvhElPXN0KmfOAYOKCA4xjydOmTsT6OaTgDdvitOvlXk7PoA
AubaFS9sdnPcueQRWmVvM5URhGDSf/AIdA7ThFlYaGfTmuVFQ120lvZRNf2PVznzCaTgY9OxNyvY
IRDgRb2afksjMI95VWZW506iN6CT8ZwYXa4JWI06LUQbX8Bs+dlYSOBmPc+W/qfQbjb0vzpXb/jI
hh9BHDdTRQWqaVBni99MWlE9eiFUDx5yPnM2BTQZtcoCQ+U3EwDZwqVm9xVtHyt931L8RNGiGXTk
CmCziTCUxsMjOos+xhbbnF+Dn4Faqdb4pwoyAsiH+C71OtvD7bMCTOf6Mmg63jAwZNm8YvrlAvtR
QZDFMPRlmNKp3FW6DcGBNLnXjSyNFMojQXnEKXdbsjUL9MAGTr4EQnyVU+gGEkdCu+yqCZD9Ur2j
o1AkYF/apF/YLWbkHNx6dHQiJwIODa0VvuCcUEuTaxco3gLhZ6KrgdT34pNDH7sQO+yaXu8KHl0Y
MOUJMuWE0Hm7KqTJllOxW+oSC5xhwPXRFasFzvcJEIBLO+j6ZJT5I5ZSbWWUzkIX+LLmInyj0fDG
KqfjCRZMCNRpqSekXtxVHburBwCruAIgMvCRsDQd18Lb4jHPtKto6rP6MfS9Fe9Hqz5BpkNx1Nkw
KwPHf3MqyI9Z5+dGOQ9ACecxiZ3J0CRuRojaoJdIHUfcBt1NWxVvHYp4ihjKNLmp7cuEJuK4qvK4
EFhnJ5oNDqsuQWXvhtaHWTsiaA3XO4wnEAFPdo/03tyNNaR4ovtxtN8GCT6PHO48JH/F7yVzIZMb
MxI4IL05gv05DqkSIBo+FGB4boPSksDLmpFiwfDNugvZ2u+CgC23HjbabWd6RCQNqt16M3mARCOf
YpTRVtVOmtDNXc1++dY7x7QrL01tP4K1YJeqD6AD6C5RU+LGhh4gDUud+Uu5QXbioZghJaLezq1d
APQCc/9klZOYGuI6bLpQdjVLAU4Qr1hs4qwpvT0E7ECclulLQb00+U6z6XWwDWPVIf4Zn08nSIT/
6r9Wio6eaBpgk3Z/Zs0PU1XdVvhn7Jq1A3tgPuKxQrKiaNOSzu4NfBoofnaORQUn8BWBjWEHhRdh
SUoJ8tAhWyc270SBeo+oNcgIiUagXArPCg2hPGs9tA4Oy0tU21O9IIdsQp5JslogAQUQdFNt3as4
1dbrPeBVfKyNswtlTRL8LD/KDsFoqG1L1hZ52m0DhA/EKba1JYMTw767DSRUHntfhTgat+QXLWSd
s0AsOdxZb4SzLBjNqWyhUVt984VwraTxOzBGJIkgenIqdMkGLaB03QW7chxu+QScw4OANe2n+dEt
ZgRM2rQP38ueoJUHroQzC7fMOq+mYsCUjd0p8F2VO3xEKtqOan40BKzTal6cLp6xxZu3dZrPILwg
fWuTjpcqs5UTn0uG4vXWl84B2Glm+VU5iOaAbFQLzwMp5Re0T8jsXwDzarF8cAsZUxTbOwZpTMbI
DFyA/CKzNx4LhTAuiNu+BmO8JCyfl3Ktzx7I+3f0C4lNWIcvEu3USYeK0nB+dILSP0ywF4BCW/mh
6MEt2laNt9FSAR1DLrPL4zJb41LuTczwKcIi2TlQDEgfV2EYqhsQ1PjTPtsAwhLwT28sBuDP2BsI
SJBBHARbZJF67s5o/BkYJDz8wkl/S5zhCCj9V9mrNXXDGVBPjIbhGs8zIHieYa33EXg2f/UcND/v
Y9RuuNVTyUayVWH4tYJ738RXWbJ7FSiXPm7U6bdqmYxQ9jZXKbNX9M5Te5U3T5I4v0f9rA4YR6YY
nrTYr/pncG/jeSia6TZwYdy3XKhLeJVQm6p2Log6C/bdDFNAuUTVr+Iquh7DVd6q30rsyimHbRyP
7LUipkL5yFW0TYbBbsRVyN3TgO3jq7hbWet9xlfBd4trBCNFA1UZ1OBQu4K+uwrEGZPTSxlBNK6V
4x+UB8mLIgDjhusijEDj5j66LselvO7J7nVlHmjd3je2oDeR43CQbFFWU7mm0D0Hu4mP/Sbm4NgT
r+qGX3HUxYgshh/CB7nwEfq1gadpCA6+EAC6hKZH660fTlyM303clDhjhHqMJ4AROChw7BqoEELU
IyrQlnduaat8cQUEyWYpoN2NfLJX68jAyair2gWij7O7VP0RGgZISgLl3sBeUh1KvNU41zXIvEBw
dXaH0KSybaF3/wgikxZljMtJIuA4h9foRtBqujF1FDTIqQgVB4yv9d1iYucw9KNNDHSnW2IrAKh1
6C+Xq5kIDl5oumLLy4MD1CJOag5CqqsLWF8KHnT51PLwdTSluaka9TGCPclgb1o+l4A62HRot4Xf
/YpQS2TXZy1Imfuw7u2BskLd8wkjHZax4K1RFCJtnIooH+WO3ZZVx4+sckMwihcI0yDMGjYewr1w
h8XDx0zgzJ9G8QW/WeqsYQZaBwmrGv4U2u7lOI9PvDUwWi0Z4nTfa9EenRWAVNgue1gI6ptpEgHU
qiUUt2WPQyn4/Y2FbQtq3IK2FA4i99RVoLBsRQ/9uMhk0XApDXUGMKe7Y103HfvW5n473E8IofTg
IsqjAc9ti1vCVhMCpev2G9orwN6GtUhmn5+Hwk6p13iQsNhKgJ+EAUxKuMq7+NiVBElb0ATcODGK
FkW0g0/iSTXNFGO2Ug9mWfJmDpEXdVwoXkJbODINAmgSpHQv/lBB9xb3GxGZW4VuOlefSddgDl2K
THHM+Nxpu3TwnO4pcCD3Bo7r03UPwSM6bNmmb3u+LRx+v5SQOcAKBfofuJvgxbO1V+N0P0KDsYbi
gFRgUHZTF9+ZEuKukBZbv3HzKKievVCrE4PHNemhGauTSa6vWCpecUkf67AHJzMGOxr9UsgbumG0
Af3eDXj08f9+OBJ6AAMmPQGyCERqzXQ4fkGeYg9T/Gia8gRVygYyHTjXzbAAK0YCCQ/yavotXoHw
yULW3wwvJpZVyjELtkOcYa+7pZBnZC5WGtGpmwIRr2xkYNNUwX/ixY8xA9VnNV4vl/GZVMo5eVFz
lgG3+bQUUJ6V52B48iDTANc4n92xOa2+PXh2kqntgA3StnmIA+j44/GwKmwZrJOZJPGhJSvuR3cE
HPzTTtCzLMa8g3fiYPXtkbROgmmsT5cIj9E0xjLXumo2jQA7CUzv4M+YvXF3OSWEEniJ8z4cEj5o
g4sBf4RjWsz9IUmlDC8DYnXgTLsZLMT9TOKfGY+bMoClruFQrOhVQcrxv5DeuF6N6DBH+bDv/jv4
4AhD8/wnE/D//Ka/4gbkj6vLykONnAvMCLbAf8AN4BC6Njoi+xo1i+GfjMBX/5Pn/jYIh0EIF9bf
rFYEuAELvdiD1woovv8f4XmEAGj4R0iPUeCGiGRDvhcSsJDKFlwhv39wArd1UQsbNhLCFqXvg+uR
7ExDuVe6hr7ZYkXu2gx1oFAsrp0Lp8XQPrOg/y679n1evQOdxg/M0XEeQF0OT3A/4rmfPXAsMHiC
6/VATmN0ASWDC4EOHyU3y2ZluDvIuoKCBM3rqOWmrLEberJ4XticlSFmWDmIO4d4fFdFq5Mu2HnW
q5TOLckNncytcFeezvNVs+qQc6Q5fdDLoYsI4tF1edBO9WT4+EN/312wa10kXS32wrnIigkRYkjJ
gJUequEkrIpPEi87cCgXCVGtYc0rfG5470R5hIHIy0Yx7UkPwdwcN6cCzul0Cvt76lKxlXU7ZWwy
7W6x7QVbNN0XTntkrDvBiXFkgJTOHMjohJFK2iKCWAge3DXuuo1q6pvaWdscKokih3X+VqCy+eDj
wp70uqtnJ9j6xJPbuBZ51Axb1jECGdRwLevDYkvD53FwE6vjVGM/TJBYjZBUDPPG8x7K0lxUjyBw
v7t34zVXU7/Dio4ZTe85Cnpk7+0jtzzNrpdHfDotuPyMgj5egHQQNUDSun9sG3DGUrGneBAy5YX3
vLK4SwEatPARkC1000/U0A12Lmc3WirPKwqI8hr6RXhQQfd6+McsYOQ1WBpmt/11lmlkRfeV6jFX
DXYvq+JBAFKRIrCJ31gvhQk4k4OHNcjXeQ1PHRNMpCt6v9qoQa5ruYOJYKeC8MxbdEc3CPaDgzor
/QZy32Y49qo8Ln0Bf1ftod8AmzjGwO6VEGwhjUR+lTMrNAqFG8zNPzwqBmhgixxBwBi4FdbtiTNk
9k5fsw8I7TqzkWHFhUIZylCbrY9iEjy67dalIwRHttrVaq5TF1Ne667vsMNtoVobNuskT5CwPjtD
cyvC6QZTZ9YM8yP8FAmy4TNYkoE4YNii45gPNdnyvrYJh6obhVfRp2rF1kQNQGFJQUMSCefNwnlS
o8htYe6uIOO9mene9cKT15k97CQQWq7YZ5oJSsHe9+oNnp/nQrILRkTsRlN4TyKJL2RBCjBXZS61
2jXG69MCW/BqmzLlv+fcKc7ECEVLTVFE6ZcPvURmS9/lbC1eFui38K0YPxWQbwTifPkUpZFSqoNX
+tk6+1+WsQ89jMeSQjDjwu8MR8kjvbJSU8gfgCXuDSMnD+SaBy1Ts6od/U1erVcHHd/WIbnRst+y
xtzFDiSK0RqfutY8Vaq+KxVChzvvQdHyrgcJds2OKTGF0is7FofykSKqMCkasgHmvg1dW6d+G794
HbhReAr9ofiwV07NeupOQ23ZF+N5RLqyrYHru8goxkC0I/V8dcBA+NB332xs0Tr1jVR9iByG7mEh
GJEL6L8xMJaZ1tO8iSQOias5IrjSeujJlVBC+Ejb0POe+UxsevPsueWxKLsM+QdYJDSeKSrpI37Q
pM3E8nVAi4Wlb3hECyzh9CKYL/JawaFPcOAoxzlgZ9kUECLdKLQK7EMdbMJuelQgHSFiQ4khNB7a
DNumg3ZrdEeRFcQNtkuMCdP21VPkLJiYUZbaIIoJup2IducZTu8smvlOHJcmi8PnWD5V0RPmRpuu
4JV7UoEVX7y7mY84/C1mCWzrwtDnRuvtGBfZEK1fHWbt8drPFq8KrcRDXO8GULE5gWT6ShQFhl/c
2mg89BIjLw+PXsjOAuhcB9106uHVhRXEZiBdngImb1mAlw1aFLwlcN0gVnxEvfHg7YNpeuMsuPdb
C5wFplIvvKX+9DJdid3CA5RUlDpOBFTTQO8u1erVaW/n76Hz+q1XCi/xuvpuMvO7uNLDy4D9W+vo
SS/yLu5htlgL6DbCQHwscBgg2FrfdcrdCAtMiAY4ctk6vywTfjT4JYQRsuMYPWOsNxKAEEw9iytv
cRSYBN/rF5RP24fZVM+DLz/DMjzFUn2tPr0tRfuK43yvC+R3zrFN2umqapmeXT3t6DQgt3jSyOOW
eJvB72LSppu2h+ICdwdm1RASS2QZId94NQdsbp9O6MBSV2HPt2yBB3A8rzT6ameoq4BWAe7R3rMM
BcuqsEVOcN3fmMXHzQQpJinjXwuJ4AaiyGqWikwYu3mZ1yycT6hXeTeL+xrV7cH6Yqs7qExwucE2
FrMvJE0cu6m/4R6c/lY6PSQt8BLEOBkSVsoXSWq1CUt+y731WbjOz0yQ9xov495fyf24hhzGXbYr
Yna3sObsw1wrWvUBUPieWujQI+g7kVsCnyY8QuNgjrDBIcq1YbtuQaiBc9UcCAOvFgMqPCHZYgH2
AdKMfrOa3uLjfMLBpU9N0+8aDwP5XETQQPXTPVsQ7R45rsXrjiNjRZ98N5kfU5KHsai7dHSuctr+
gqujSdoe9pW1cFGOXoMRGDB9027DHaSsa4BJyxCpjd81tyTyD6KP7njXBHh0JwT7zEAJrQ+Wki/l
52CiNplj58bzm6+BRgcYDhEBLm19xkTT4LAh+AxjBqVCUKejHeDdWNa8qxBf2/PunvfilXhY5SB4
2c3o70mduOlzBIHkEZkhXMPYNU4n2rZgPoZfTuztOqvQ+QGjqOhM7qAic44quxe9wLuFJiPfn+fM
KwkgajqRM+/fQuhGJot9CTqStZn3Y+BemjHeVuOisni0JmHE4ngYNotYN+1VfAIZ5j4oAT+Sxr7z
MPpciRhTVk6oyAncm5UhgghCy67A5xSSGn90B6frUuMjaT4G6ldHbzVHsFJVSuP53oMNIRlrsfX6
iOK5H/A4S+8Ek7ef+k7vJfEEUYzpxLyVv4UyIviATb7NkKF4bsED53MIeKHxhq2Aayj1Z2hMla2f
gkjsVyW/IBEnqY75GXEdJCUCBa165LvQk8uGjJUPDKt5dLh7QoNavcVBNuXF7EPrbaDdKTtoMaG3
A8oCQeNG+6CcohaamDHwT0ogJGYdcGrU5LDOukironxZroIguypvC6cCBSwED5JACsCmCrDxQeYC
sVQFpa3ve/i6IzR0dBfJ6AfpIWqHqva/qTuTLbeNtE3fSp3eow4QQCCARW9IkEzmpNRoyRsclWVj
nmfs+8r6xvqB/Hf9SSSKPPaqe1GuhWwFEeM3vEN5bKb2mXvuoTf7R27yiSsxelJO/l0BzyCPt2DD
LiilaFosCGKv06Ekam1LepxEuPXGIwTBBur+ZFqHVDqfWzF9sLvo2zBPTyKLUOyJv6tOtbtaQb4G
9tMfREgPT7aNSXUyomxe4fAw+zCc9HzREAnU76XZ2QfuRcDEyfRu4MUF9LSgsKED+Pqu6Yd3mjCR
gKnM9+24AOgoSwx4JrQWpVRnbNUB8OHHbBhBercPmTDvaQdQRerMH6WyjAc1Dh/n0vncWM6h1pw/
htly9/YC7ErLI/TMY2iXkLxlVgAkMjlamjqAlaVJgmLnfsiTcd8XEFMbveDSmYZvUxvsO0v5u9Ad
Hqda93dcpvWuLXsvsqeFFOZ/wFCG4lgHBtKt4+/J2D0aBkV8c0GezWJ4tgFt7BuoW3szXCqRQX6X
6CAMkqp7z+4jU/fFj7bCssBHw3uiaJuZh5LiMcai8ycAFbhgptWnHEGZQzKZD42YvmoKQLFmQhej
zPFJ+PUj5Cncnux3TjJ/aPLugT2csazDJ8NZ2iOG/FcD0rXV4TgE2nhvxundJIcHKzTPAYCNXd/G
RFxKHqaYgAq42kufQqIEkv476MqnLCcYnktMIvrYfRfINgO42AP0LpK9WNB7E8BUJIekBxQBVfLE
v5MahZPSPbdN8Idvht1JKvOQ8qrEGvV6v0GUo8qGXxIH5EcKWLHTkoOs3bNm5c6j7rTZKWuT7j4J
7WfoJemB2dtxFx0DBAEp9tODceGYhAuojVtHh3KlpwAqEGTtAUToC6LXhSGhh3IhcqJaWUTd3dTR
BSy5Vu+nsNUPrY/8gwmWfoa641cWDG1qV1Xkfu87AtcmbQlw3cZTSt6XHX2oPG20YwQrgzAFuriM
aFW2Llu1aYGpU9c/OhaUWn2YvjZpCYlMly+hBexxamKaXYIslAKT2WawkKMvTpU/RL5jHvzCVBRn
ku9myWm0kPPYq6XlVLvD0iIjDOzlrjbz+hhrdDe1GFxmVacv/Rw1+yj00dMZquh9Hcb/MkQ4P1id
vM+kGez7iitxNLWTVQT1CcUB8IU26agK9GczzF7CUH5vZW2COY2B/lrwYeriqAFpLZYRB4A5qtol
s/MMlpd4q+UvgQxUa9VBd4qvAlwfiV9AEz6kdhZLNyd6nn61e1Q5sugzx/U3oAfv6GmTX9SZICqv
f7glGD5tDj/a+W+Tmf5im3V2xEPpaBFbk8HC5JzGZDi0Wpodk2Q2fg2NIocWXIYH2xATGxFS+QR6
8VG4xncjLInhDP6rLLJ16i7hx3bpyADfmGmeOB54Hd2zJ40EwqWIHxv7zIq80n4ECvA1DiGKECuk
cHVzA6WGKP80w1AnDaHYWyvIfYp+bbCHzfjDKQ7zRIscNpBvnn2rfSn7hLsZO3WfRl3YJx9s8527
eFpV1G92QoFpnJpzWU738OrvbZ2iN+R0yMDwRii4Prg6DTtD1F/zIKRqImgFWR04Q1sTES+69b7V
v45D5Z9FieI2Se6cmbjCQA+0nOqXsUeuxK/mL5VC9M+EJMXt7Q/TM1ii+ugrE8KvxF9Wndw8o1Q6
vM8THxhyGz3PRfEQNfoTwLGnlhAstPPPcCE/YczzEZb8F2Mw7powbJGYbYB4W3A2p0+UEdDscJsX
BZacyEQQBYkhPaTim1/go9c1M64zWfc1jp/pvH6uscTygrBJ4A1NP+qZRkpDamoRgfnDksZT7E7K
DiKUDI29P9tiL8txn9bQoXQzv0flAAYp0lW7gHO8MxFIaMWw0/zfTPHLwIXYz9X7qJ/CUx+kXx8y
232i8f7U9+A/R7AMeu+/C+s+PUvHv88Zp84mc48Azu+Nqh5L3aGNDOd0aV3oksJzB41Vgaiwo69z
Bpf/RZbfgdztxzbJPaX1x7YkJqH7u+8aIMagNM9ZCwqhUzvpFx/GrgN5HyFPJ8fw42Qq7UEfutZr
MYw8Vn1PrK/050lZn4rEoSBMcTbjX9hNQEPuknkJKTFlKn7IWQTUYOdnmEeI8tAI6OryDh/c5xLe
puH3d3bdfAJeUB/z6buM5XdVKXVOxj/idDzHVBKyXH9Xld38LGcFZkX7YfCLfrGgaui68zWv5uKu
a5Mfhc9XOP3UP0/oj+3AAe6FHQ4ecG9weVEsDukiNVm6vnFUCSIw9IFJs0BJIKuLBWannQzqfCZV
9z1cbwTg8kj8UYdDwJQt2BrR+icB5/qpl452LxsVP9itiZCQQRlgEEniWb4275tO/g1lyf8IAr2A
il4Flf4/CBdVFqEDUo8OlV84hKZ1vc78v/9X+j3/8Q8wpPxf81rVa/Mv+nft2TCQvMW1nhtU6ua/
MWuGC87UBMspwFEilGojsPVfmDVbX0QoHWmjvGVc6qBK958OBWMDhUIsRK1Fn/IvgNYWmdNXkDVd
lwiNLeODkMMgWazkoa06qYyoj0j9i9HdtV03UDmw76u47ikW2OPxVV3+v3TgXsuubg1HnZuZRjQA
CVZK6q/r3K1d4XfphrMXk24dyoIXtV9Y4jX9Vgpw4papxFI3X38eAluuic6nSfttNV7SmNKtJE+W
0vjHMBjtE7JH3Yue0tKamiYF2IP3/NlFPuXokvbekHteSaj9nF538ZRX/AIgi6ASX39vkgF9dUoo
5nZY2uilVxo4WZmers/qqnuwjCKwUEbhQekAA9+MUgPbEMgjeKIcchrlTXHscrvcZ3o0Ha4PtTGh
xFkOW4YQk4B51aioyyZ2zHKCqGkBgcF+bz5kEkdNZyrSOyPi5ZGYmR/aQZsXhkxx40sXSbz1ggr6
NLguQDfiiCwT/qpRYjlIlVWSUlWFSAWSTHAP6GA7pknJlcMGcwEVkQraDrdzVSJ3bYVIk7LGHSKk
WhV+HO0BOmSSWMnneSjCeB/0EKm9rNOCF5RAph+R36nf9BKE4p8tOi7AbclhY2uZgK4JQY+H7tFP
aPWr3x679KEzOA9kJaV7sMOs3lddGxzc2NFeshH49qhrT37u43YcxvXORtbxzObO75pCg9rthhH9
WkrwGuzz8/V1XTbi6qAIE2Vbw6ZYrUOnu5zXMXLavPT92dMMcoOhUuUpAD9F0abfRw2hVxXBvq8r
Md6wMt+4ERhYGkiqImnIbXw5cIHiJpwkc/Z8dBWOqkUoo0IaAV3y8YfeN38+Zf9xDd4sAd+G6J7A
TsLlBV7baDdZMbhaMlogkQZ5zEXtvpDpAfgSlPOuz+ibo78Mha+5lDg2CHt9KBEAaCqjAU5ZlCh5
+Q5wxb7KbnwP3cnLZWMQAW5ZXxSsEbReSTTOfolUSIg03ti2/m4y2uoQW2QF0IQBGNXzfp5Vd+MK
eLNiy5iLASUXga6Uufz5q22sGV0T93Usvb7wh5chT6un3oJr6CY1PJrcaD5dn8iV4SVsh2VAyfWG
iLtAMHl15rOkG63KZsAoSyYKgnkCVCyIPMNyIq+dkm9NH4wPnV21HzMO1V1G4+qgyTy5cZlv/xA2
jwJPbiPcuuyuV19O5puhVaFZnpy1+Y4yRfUEqdtEqQR9t4zeJE1bjU5/kxY7suDqXCdDjnIzj+r1
KXm77PTE0QWl4OBIgzN7+UPssixDWGHSKyuwJPjb+6fCQtfAQuEAYFS5S1oR3Lp631wRNoMiK7pA
6BEtVat1RzSDDg99bE9oi1kahhVjCoIUXYMJ9nWMZNNg5adgUVlwHZh9GciTRFru0Qxn1GX8OL/r
h0r3QBQ+m1VVP1BSMD14Ju2NDbMxOy6dfIfzzTI5anWldJWV23CTda/r0g+2jc5DYPrZB0zPvhVt
RD23Sp3wxphv3iWoBxYP8c/JAfS5OoiWHQU+LkE6Sr1VhTmmrpEFIX1UcKt+0sPxt0Jjo7i4naJD
V2Q37pqV19NyRBh+uWnYEyaC9qtn2RZFOOXI1kD0axTTjGSHzEprN2aW5TWp2R2jVDMOkZO4yJsU
mdfGVnGadPSSyD7kQY6NAJ4Oq7IeeMiTouwONjqsO8r4mXd9825OlYIRwgFCDFAuy/fqFE1TUVLq
mXWPVgG9okGrSaCpzULeL72kiM5V4OwzeFyEiskNU4iNPexaLtuC90Y63M2XY6vIjYyhYZnatume
UcQI90SC9X0JX3AXGAFNVh7CT6MszRtf/fblYYVejbw6PQ3tI9FW8Hg7kGsHxyQ86/I+Pmhkndfn
d2v788gBI8F1Af3e1TdWBdrQ1dzpHlCs9lDVJeHEqJxDYBjhSQoBFFbM1o0duLWorwddfR5ybm6b
KwaNHJSnDKtUd7mf/zbr1otNPZm2EaVQ8P4KpYTyr4YQbH5pwuEhfJCwcFZnr+tUg74J571ATNSr
uFoe5SJzneSImuZ6JG9soq2llIB+bKIWBl6DdWiK2GkllO5ZWa4Welpy8hP7X4qQ9VbIuPz0i7Bs
+bQlOzR0XXC8V/mLhvxAUfP8o/KWtV6UBNDK857uUEM70J3AL1bwxgEp9Lk3asjmxS6t7FwHJXl9
UxnW1i+Bc2XrzkKLdFYLLC2ddnEodK92IPIjEyb3cNuB2+dJelBF6bzTur7cA9KxDnNOdZ9WNGiV
qQnfmQmQJcoX431Bpny+8cOWKVhPkW0brLuAYokC9uWRDqfOimKAWl4vaYCHwFpqp3wPzEjsan8G
zTFlA+o5EQBT6WPDUcNocmuuwNwwh8P1H7N19GwsqwgOCKadnx44r642kXY20tC94Q0g148E2wGV
6DK6iydNvQ8zN3jn51lzY5NsHT3uYttyqDeZ0lpW7tWgdteHKEIZhpfFNhkFIv93djY9aS2KUlJP
o0MuAWF3daeBpW9v2pEvC7+ef0VCBn2OgBCZ8MvhnWgmJXE4DUGR22eYo+WjoWv20RoAP2pQ6g+S
Tjiq+uRosAFqqAw4yvKvzXCpXfqLZlke+zLF0ayxSlrgGKtdX5Wt86okUAuOEsnNeoKyxK7HMOgM
+N05BgMqjo4Wgr/HRrbuu+tDbU0GBGBoiAzGHbG6e4Wy7SZN0CHOjUT+3rupvk9V2u4rIHK4iDv2
jQ339j0D3yYJzCAqY2bzk5H4au0Hbv8psZWBLkMIaoXWDVDjfDz78IBA5BhPAHL2aWMEX65/59vb
gHGXyIAZdcnblt/1alzkpW3qniSqchLRB8TPMLN0TOd0fZS3O5tRQG1aJsxKAsHVnSMqrUQeSxpo
7En14kDg2Ltml+zD1GrPfgKfECB9Bqra/+GMjnPjmn+7lsvoxPoEdsRU67Xs+jgbCp25dbXQJWqV
wgvpsH1OQe2h+htrN87x28tDgEJVlEco5Nj843JOwV1LF4lbsZDewkNVhe5OoqNIlJ3FHty5AOGO
yLq7PsVbC0nlcUkmKMi9saAxfVFn8TKonlvDU0DU5jUJEvTXR3l7ArkaDJ2kkbPBq2leflpH+8yh
kwqnjRThYMgCuBX6dPR8EVD8O0OpxSNqiQfWLyamFhGaz3xQWMaTZ2QQdcZZxwa++OvFTB5mSlDS
MDnoQqhlQV8dgiZAAMVKIf/1GNschzT5V9j7Ad3slgLYBKHpb3wZZgEYEAE6Nn/6WL8abrb9ue0l
HKgqRvmmqUhBhQs9UiAtdWOojUxXgEVmuWwSPdNc70Ukv5PalL3wxrxLjoNf9IcQxI43Gg6cwSGD
iAHhGiXkovSgtfQ7u5zEvg01PbtxKm7+lPWVqpWVm7VoOTWD3nm9Uzp7HKGyo9nq097R8tFrA4CB
PI/RV4dAwSuzEXRsXcsbk7J1PpVBEVFQcaF+tNrEPU8ZsI/EgHIi4jsnhiAhoDvRmlx0R1GjA1p3
fcW3biAedsPmf2hHrCN5LTDaEg4PnwR4/JDENr72JpL/ehl+9BOUnK4Pt/WBtM0Xd2lq5iz+5X52
poRWks+l3k1RdDb10T9kqY92XJe/lwu3Caua8Mbybj1gxNAUQ+GqojW8mtTINkAi+9bykExIoSLK
eS8QCz8VplW/pznR72gU6Ce7Qkjm+tduTq6tltdFJ1QzV09YFZqdJctYeHEJlKAA7H3IBiMHpFqE
Bxbz1pnaugMX/gFetpZFnLaq2QztGFuDxuyaGDsdzKyjcy3z8Ggo9vb1TzM3VpKEgYgAYDvVGmf1
baavCyCREWem0cansq0AdWgwPusIWHEV1phpleDH8rObGi74N919RFvns+6UGlER8rPkONjVBQPO
AjyBu9BAYWdGS8Ccx/huEKl/0tPC9noz+qz7ASRees6fBTiEh6hEqEi2CEzmujOcfAjcaLq79Aoa
ikUauv7nKA7VORNz/SAHB5irAuEXmEZ3vD4LGxNuIAaBv5qjW0qs0zQweiKZR7ZWOGSJZ5eieU+V
oziEVTDfODnG5oT/91jrglwSZXoZhIIkBE7XY+ZOHWKE2DlEmV2dR5C3njs37RHjJevoA5Q9IlmI
blacgGxukGaOK7y8sLio933dI2WLDD2/s7dvTMnGnmdK0A00mRSJh9DlCUeTvU7KklxpYJ/ew3T6
hDNX8qWlecb9Ps/RXz9jtD51Hn1SM3gyq/GUQlxlWAI4t+v99/Tn27vGd+Wx7rBCsaohubEOm0tO
ZVJS9uAr1+I0WpA7bmtrhtfURvAUTynYGIrKCKwj73l9d/28fC/zHvpQUOOWkijpl1wiq1fPsWbF
gxYvZZasztovc+hDsQtnU/uAeQM9+yIJo5dkVOrFbfUPQzL2HkTX6M70Nfc5Sqvya2nAqK7E73HX
GE/16MK1zBoLLECIXCnbpA0b874sRzyo/SKkMla2EMf12tNGF0NzUswRQbRspEvj++UgEc3ze3Qi
tHxGwrYq1RfotAKCbujLezS8UUUwtMyB7DA3w8voRvW9m+aYUYAw6j5WimrJjoopBpXE5AtAJg3f
palI9R02F/Z3mZoj5n3SNHpIAkVanQykNOUxVGhDwJg3gJxKzOcALqqk/eb6KUavfdHRm4DUeaqs
yP1FC03nF2doByhOontWuT19zUQG1p9rrD6WsisEb3orfsnIelK0bSX+OlCdG8zOtbj9dQCP/1Gf
pHGEisR/1hiphZqZKr+5UwSouSPW2w2zf6AeBBg1N8Yp37e2Ca84AzvzI5BdlO6o1/s6avEWx7Qh
+TjB5AHGeX2DbF0J5EY6uSBqSW9bM8QQeK40lBrpyKC5aX+t0i46mF0F4B+qF9KZgFWvj7m1/9G5
5Lhh2aUzwOWeDLCgdDLJmCbWBWdwrAiINOF0aEY04P7GUChAwZizqDUaq4dbVpXviL6l6NZxleSl
3pzgpxVf55nFuT6UsXVtEWUDiAKroPN9l58lkJQBdtyjmuImyjPdVj7oWYiYceA+YofXwfGGGQUE
qTq6U2AcanNy92AH5T2otHwfRFjUVKk5n4cZaX9fdO7p+i/cWmtkvq0FZUAVxF0+4NVdMDvNKCAD
6J4fZAXQbRRBqX4jV9+2yOj6yfDYx+pGcLhRkRMLbASDFHAFcLFXiz10FhZnyF9jwYNk3Q4avnZA
HKSGJ9iXv2VpjONGacbJZ+lgWwWZYgw+97EzfpmmzP84VIBLdxEOEi/I+Rj5jV+3SKStykL06SkV
EtkRW9FZvpySDEZVVRo+upVz1IH468F9QdmqR9QFzdF56AbD+JqQzaP2L0xwETBo4+fQNMHMU+aL
vuZAEdHAzbPHILIhocCE1p9R6UMxWqnmW2hJ9z3kpwjdRgKVf1Vaoz6PZWT96Myptm98zsYOFPQf
dQAylCLMRULq9QIDeSubPBupseHicFTR9GtTdtZ+dNBkdhsp/vp+EoJWEuKQiMVRu7ocjmcIoc5s
ZmkbHdC4Gisg/Toix35ov2CAslj4cKyvb+KNy4PqKQ1dxNOpCLjLn7/axPXs9BVGbGQbVRRQry0a
bA1cQMegym8MtTIDX/pVJFGUOUBDEYLTqLscCyAsFrERHwgkBuXQCfih7/B0qAHko6kJ31MFSlXu
MJNpZs4DLJj8qFVTjNY6zqrXP3yjzPQzoyOpA9EMEfjyx8QNlhW+TAkUc7fijoHMgxL4fF9GOQ45
+pBD3ACFCpgPpKuM2xvDv8WFMBmWrnRmAiSENMXl+IOKpWhDCrgmfJwfmdFFH2drluhPDgnsTmm+
T1qH0nYC0dPBAuhjOZe0rNpF7Dy0hx1yxiPwaZssptGnG5fv1s7n+P6E2wBnWG/FeURAHy1SHF6y
ysCfJ36y6vGEX0d4nwbxdOMB28r2QcThfUnLY6Fkr64NuKwmguPUVMbGLz36ZQJQK+4xkZ41aLEv
WGPqSDvVmrCIhQdhygL2KIIbr9tynlfBHUCdBTBGvQX0wWpJhIRnDGUAd6/lhKM8LRBC6MXdX954
JhkKrxqiwAoYzOXC2wofnCYdMBRPbeN9MQk8RAJoZmnfjkcwX7mHpG99zhHoPXfVkN74yI19TzWD
DjyhCMy+ddOYTlGY9jBmEL6nKufP4+zleoHOiZ8lRwsfHc/FKme/MCbKUGl/ipD+RyjO1rZfKkuk
ZibdOyBll1+PE5zSo45KXQRYeZdWqf3Q6f3iN2Fkx7Z3prulK0A5cnSQb0Q+XKoYeXOf1DIe7EXd
MgUuG8kPTjmUN6Zm2Wbr9eeV4Vmluk0gtbqAI7efQfmbwpsU/JRwFsZLTXhyRjOJDWnCVJjm+VaF
YGtQuigAINn+lIBXlyKCL0ChbMyUAswS6jp5Nrt8Pka4V96l3awepvZWU2/5G9efSZjLnUd+ZlDm
vlyC2HIX80ZGdAcT4i1g+6MAVu8NGdIhoQrNpb2I9ST0htOMfMbCWBk/JW79PV3Q5JrEyOD6kdi4
bkyMPShGL/KmVL0uf1GK43JXoLsCDjrC903Z3Unry89NWWODlaHof324jTePdBgrXZu8mJLxqiiT
BBS8TLwcvcjADSUuJTlSRyxpu51z65pf/q71ZIPXpSzjArcFr3X5aZLzlgZuanq0j9sHlBnpmYRt
vB9GA8n2HoJFMaD/Fdca1Wo0os8lPIIbt/nWFiMiA7fJBAO9WL3xUSCbJkei1ZvhwnLuCwypZvU5
hxgD2y3GayQu/nV9ijeHBKm04FI4UOu6V2xExYjVApfcHLbPuTFgduTXIEtwYfMAtUzhrh3gBV0f
dfN24WZZgKKG4wJWvZztoraiOjF8NlJi+ucqhasJn8x+qPxpPjkVlIukL5wDmoOou/pQ/44zQDo8
ZXLMNyeUNHScQw4D1GioXCzQ9Z+3tc157bn4ePkBoVuXv65NZ8dq4Pl4UHFBg7hIXqnSH3coL8oD
+lXurZO+/IXrzQdoDRUUhPAoWKwuNLZCY82Lkxir4OA8QV3Ajo3kiBh3efLN8ncM1cb7BE3Nd2VS
NGesed192Ts5YuJywIw+2BEdDufr07B1/GgxILJMY2jpfF1OgyyHLicpBo4JaBG1L+BjTTp5rTLz
GxO+tQuJ7wCZKnAx4MEvRwrcBvdUsHpepQXqUVnYkPbBvDgujplXQbR9wO3lFuZna1CQPPRqFmyW
tX7fYyDKUWC1lgcPbzhgJXmaWwyqXMMQwCiKT0CUPv31CQX3hqAJFT72/mpfjUafxnkdY7wbqHQ/
VBb97qZCLaKJ5htX5wbmjIiFtp6E30mass7KIzMMJPpu+I8kuvmrHSBiIHX3oYsDrK7Ljostc6ND
SMp5QnlC7EeKx1hTT/rRkV37YMVosgKIL88lge0hn40U0C+16akIb1y9W4EOASUIfBegHM/55eLH
QRMkSdOiuKBNirZ48D3vjPo+rOsK/lmS3Hdy7ndGEaJ4KqhAXV+TpTqxPnqAZV0LtW7e2nUdGi3L
vAsKlDkCZ8JkueXORWKgh+HUlCeqi/DGMmREnXH6G6fLJbdiC9JYoWl4+dnhQLFL+ikDh6ih1boT
wOpFg4LEof07QyGEhyayCT1Arfadhb9R6Ffs9MbHa8LRe4TXQjEdnAqlrOvT+bP3+GY+XYq7fBG8
h/XNHjopbIeRumKBz+yzAeUNcHozH1xcpUInr57wEo7vq7H6jY6aIIKRyH3grnBKZwGusMPkStNP
btNAt81NOATcu0Za6+jGOjr4oHR4CHguToGd6ZDD/QGZ1sq68RVbVwNi0eSbsAF062f55FWyPdVa
Ogdxby199/EYoo9zMHOruq9UVe+7oOkJCxDkuT51xkYIAkh1AUlRIVwQc5c7wtSmLsmbganDW/ch
4ebaZT6YkVEVkVfTUPXM1PrSZXiFFwXeLH2BMN3137BctKvV43KSikeZH6CsVS0vpNvlJ4qdUmro
Rxjgl9+VjvoWjTDhr4+0/bXS5SKkEba0+S6/lsquO8a+sLAZ7MHe4sVEhXn8I8kH52gnRXtCMarb
69lE5m1r2n50XXHjXGwVOkjtKaZQ8bC4elZhCDZdfYdii+VB5kBp28DQUeF/s+vlMNyx+xwkmXDX
xCNMeyxayveocrqg/VwftT8Mm29MybLAb2Z/2XOOtIANrR/cIptCLUrImcNiQBq4VbA7jEKDPthK
LycO2Mm+RwKMiO0wUHM9p6YJCxVttf3E23pjhTaiIDAGOg8ybwi/Z/UoR/gnaq2uWwiiOt3DbHBB
zVOhPUmtR3SqMG6As7a2HiCUpRUFNeCnCNzrAlcRplIGAarSGp1ThHy15ByHmMl21ABuTPTmULTZ
lm6b4JCvvqwJ1JQPorY8dA64RGTI1SuRnkYK+tYWW67W9ZIuFMH/O9Qyya9uknxIJ/pDHKh4MdXR
oUofRINeyI2ds2zUN8MsFZmfoBccKC6HUXjJNui/oC+VT7iDUgjag/hJdg2QwHPTJ9ySeNCd9QCp
NAdNEbSuKTVHHWhLXMlC3HRQWLjxm5ag9c1vYt8omupUwtfggXCsm2pcHjibbhHAX5CDoVlSMhB1
dRTYwP8W+ZOFumc+Pw3QcBa7pvAUD604XP8lWxuZej5kDK4Zjtf6lE/wvepiOVZxCck6q+InMup0
h8azzROSyFvh/NY5hoZCfrzU5ixzNWBpSl9WI+SiUn+xTNxZZT7+GmgDDqZQiuk7ZDPyAzJxDhE2
2E9DHbrHaGySL2E9hDeO1ebHw8wBMPKzHbG60RHHQV2/aNiAM3YZro+rbpNWlVc1qjjKUHXpjXXf
eDtpA9H4WAgESyZ9uRVLvBnTtkIRkIwNs8sBIaOmnBNMC4pvVAdjrw376saYWwf6JwAbfxmO9Jo4
oE19USJCaXo6zjz3WZoPuCmiVaGi6tYr/fNdWm9raE7c0JxWSqGrywMN/mDQMJpHTW+WBx3WES1h
rIi4v+pdnweNZxfUqJGRdz00W8Q+7TJjsfjUjjW2WUgBDMFBJFgcy7YszwjDZY+OBQHSoT10xEdM
82jKI9liifxuCOWE4v2ACISVFqdKZuE+H03nGGqqepdCpTyGUS7AqqhbRbaNwBjlzYV9vXRJ3+Rk
s4USXodsPIDHLPLQVXc9EYb2CX00zFvTljIzPuDnupvbG7fZ1pYlFoeK6tCE4H6+3EHQllyntlAb
6hzVnJAnaV4CW1uEmGKf7ETX/8YRsShm6yYtQprBq/EQClaRsFDtDhs17UU0IqdWIN8sS99ALN20
767fR1sz+3q81ZE0S32WIXBq6Ecdkj99jSm5Fj4CxmnPjTUkz12NODfan/Xz9YGXTGq9dZdaGv9D
HhVw1eXEhjKmTaYDwAAfnPzhyNy5RwOHjGCekANDIfspYzfto0oFxyF2b2G6tjrFizOKBdpnwUSv
cclaXWtZQubgzXHn7nS/iL75hOH3ReqO5xDrt33bCJyCRlx3B6sVd9hmVt+RbirvVV4/ul1gLIrH
aj8MdfrcR0l+Y2U2f+HCsiVXoujPNF3OUIwReGdNeCvPFihCu89/mGNFoqRkc6oWAHypnGHnT4h/
Ioomjk5L7wFytf7YCLveDSh6PQ1VaT7rAeLLPYH2x+tLuNWCsRTxGC0Jkx+6xjkajYYLOaPSXMFm
F/XY1DoUGc5KiKgfh7qc0aKtnF/SILGPpkYZ2FZ2+k73w/rGq7q1mSB8unT+dS7D9T0ok9Zox0W1
yzJI25EvS/aZllhnZ/aDe7uz7VPXW99mIshjNI10D69PxNaV/3r4VWCVhbKesLulFTU21mefKgXE
FspnqMXon68P9RNsuD438IN+3g04GK1JFFEf664MC4BZSSC8QUzIkQ86hGtLFucO9sqHwBHNI+ps
OXFOPJ0CPQ/PpcOrN+a+/EA28yMT8UeXdPIerKb0pDGqr8SFwHVzTT7TAkIBP7WBzMe2j2iPid/y
kLSPYTcb39DcNw5Gju5UXCxq3DIpTqPbg9oRQf7o0x09IpbgHBG+Nh8lreh72Ynq2KWiOwgDQajr
0/GzvbaeDocqNUR/cB9vgK/MhZUbHVhJHqvufRhC9oW4p4AAB/4eUQDzsS87dS+yqXrCIrE8omc0
PMxRa+8x25nfFQrzaNpLWPhWSnkd6i1fqsEW74KuzE+mHecc83j6fU6A1Mpe3WqsbG0dSCDGEhPx
kq/hgNSiBkNkKHu2Pj99ykJsaXU7OdHyqG88Lct98Waq6B3DkQbmCEn68j5BVLx3up4u2pQlOESC
etlpcZc9l1Tyd6jD594EX/fp+gJtfh83hEEFUAm1JmYgVZAZVkeXRqq0O5q9zL4Mg/puABe7kSJu
jQTsYllTayOHNzJFAqUxUl0jXAlm/d53e/GSKPNWTLA5En1uOqGAzQBuXU4kZJcKni4X89Cm5Vlk
OfpUveEfhBq0G/t7cyjM5OhMUKnlbrscaq4o1wGkY82sAvidXaVH1RACRaFT3cgUNrYHHB16rLAh
oIYt8uavs8NsklQ5cZz36iZozzhpBSdpFPUeiCrcazyG95N2s9W18X2S3hJlHg4/tJ3VVLpWEzh5
6QrPHhz3UAZWChpLjlj7urdKu1vVQJo7dPAWoziDNtPlBzaIjLj+RCeld+v8NNmAKiOwIwcdt4on
LTLrwwgf/KhpNcYTYV7tQmfRKnDQt4aq0pzwYaAI7AbAGZEK8Xi15REfIudRYS//oRCxABptFr+X
oqU6gTXKib5RcIqa8tfrZ2orMgAPQ2uO9qflvqnNGDhC/Ym0gHVU3EVwLnal1gSPdYqSeu+XRMd4
nOxUg/QlXrloK4968mghurj3S+y+9SFuPTx0zKemz9Fnde3iy/WfuOzL1V1jU8cixwXURea5iu6o
ZBkL0RZYOdZoB0stvikhntfXR9nYPa9GeXMQEUOOB73gdHRFqN2HIdpjFvoCd0mIaOD1oTYiDPYN
DedFyYIdu0qj04FqW0s+D+QBya5AJf2pQaMdDBDqdhFmGvh/5fEHNzfLM3jc7Mbh3PpSOF80R2kP
UAhb7V29m9jXEyIIY11HfG4UI/Pb/qYNdXO6/qGbIxGWoxlFvw1NqctTYrQmGJIFxRMWQfERhcTh
VHchhXPTHP6c079kY/n/mw4Yj++r+fS+t9//8XveYp71/D37/X/+j4/fo7z9x0v0e13//o9FAewp
qrrf0+LCQvbn3/Gn5Jcm7X9SCqEUZC4PJDA3Nt6fPpXLH8F0cTjpdM4oJPxb8stS/wSFQQ0FETKO
F6SY/7absP/JbUraaDs89Pzn4q9IfhGEXJxjHhbegkUyBmiysZxjcbkbLA2H6Yhe2wm8enOnhugX
xjxWTfaoohYHdhMQdTzDx0mR5N2r8EObjA8zGjZHp49PYcqfQJcJ72SMkmlrmL/KIbJ3nV4d0BsF
LhJlD1Y23/uYruuF/rHDpIJ06g+rtPaTVA+drd0HY657vU4GGI3xj+7/kHZevZFjaZr+K4u9Z4Pe
ADtzQUYEFfLKVNobIl3R+0P76/ehqnZXwYgRR72NArobVZUneOxnXpOox8HRP9sRl54SjGKvAiVG
J+yzo1SOt/yPJDTSXZtElaeP4c+8teOr2EIBiux+dHvN+jkrOCmmjrQPTGnc170t7VM5zHaAirGh
RXJEL77HsnqFwC7SEwFEvdaIQdVR3450pADRjy13MpSRuxlsz1WSpYDy0ed0tIFfECd/2SPawTq8
ODc06q9ZlX93yhyIeXAtOqLpIQmQHbYOSsTwyK3+lFFg9fNAw7BCKcA3Lj8rbtXMbWrDz3qYnXBj
PqFIPVba4zzbdKTt8vswmZiFjkj4ivh3FNjPvJ7p3bygcgqkoNxYyJ/zqK8edQDYrqRLmTeiPwwo
tttBbf4djGEC+eAnCjm5l9f64A5Vd6+Xype8lXjxh++9OX1uAR8A/jVBHOTRz2G2jrOdYEKgNtV+
ypAUbQNsbGYgMVEj9nmRPUrO/GUemCfVYI3AebiIwT91onpM5br1konvSTEx9wbb0HwEJnCIVG6b
sRPXme1N9VAfcsv+KnTZKzMU+7MeZxIVvyM0C2Vv1L9ZMvLuA3UtJSsw2Cvjn9hvTze2lFX7sFOl
vTPp6XVUwpYhJkVRf9KfTKLdxOw7mhiSdt20Y3aMg0h80BNNHKhiqR53/nidBdOdaFN8k1pK8qjg
Yus9541bjPwECb/zaW5VbCmcCbpIJ/aG3LXPQLFGt6i1dt+IJvE4zHgBy1HpFnpwnTSyjCa17o+Q
udxY14gjekzpULCcLNwtcGrsvWyQDCghbHbT6FyrUoCTKJ6WOEeFxdKV4vtc9cOuMMxDVCvXip5+
yJLm0ZJZ/agWj7lyP4Ugsup0I9Q4LX8tIS7sAJqO9FwI0IBbnZ5/9OtLPeys0KeVip9dafhTYl4Z
cQqoUs82nvNVG+6f0eDjLGDKpdC3Gq3vFEWS0OL2LbsU+PY5wAFAdZXFVzXBNyu9HwzKMqIv2ZDt
11f39OPfsclrvcFVMeOfwblU4TfD0eV7Tz+1yBWt5N2jn5mmPwlryp0pUYGjP5HMA3fNy0IALYWu
cmuDNZdm6/D2TziNwP/+BRQ4/46Y6L2ugmFiKT2vDSUkbuzvdBU4e4QSYI2ZCiYtZZBuTPdLR/H/
BWkv41G14L0g+3yxPF59sSa3TR+wuAHtZ1cAhY+mz036ICqOPElU4jqt86ynteNFxvAZlBP2Gz/V
urnKDJzuBd4JQQyDr7ghn/jslBLaeDd10n+2S/vQqemVVtX3uVP7829JZDCNMrHDLHRPM892i057
Kia4mvNgHasy/pEM7REnQcwboz23EUrH0R+zHmGZd9n3MZNsKArK7VSTkvDDoRv2As8NZRfYIEGi
aPiBW+BzHnJrAjJpblTcDb1+0H9bdfM1ae3CpX7c+lWnPEW63rqZ08QoYFeJW07zZ7Xm+rSxypjs
52iWP091zCZr7Hv6o5NXAmEu4u5QVhgEk17/neS9Kw56LnP++l8nyqcvYp2/ympq4jAS//nfE1b1
/5RLKNKu/6iTP7n9z5e/jRrhEsGc/J/9SzTz1P1ppg9/mFrxfyRDl3/yv/s3/4mJnqeKmOhX2RVi
+dPCeBUHccT+a6fv5+jP/3B/RD/yH+1r/dSlAvRP7GSp/6JmQtMUah0lFCKP/xs72fK/NPBrhMzw
jWiNvIqeVOtfqoZaKkkJzV0iJAKrtuxE9B//E2tw/hikeiwiqBen7/dET6c5EGETrBbK+ER2ULrw
g1jlQEYztBN9ucoHOlt6hjYYbtGY1fsujX9GQTYQALJhgI47PcTQ1DpdGzFNCZGs6UWAL57s5F4q
8Z6P5YR/aqFvpdIXv4yyNHhEBFNhKp+OOZfRzJtqVn4O92M/NS1m2nK1BcxcFuJVEvn3BFLLoW8H
4YFXc9WbAAqF9FYA9KlU8jrcof+omzs5cspdiU0eushKKVeuLuLwdsoEptIzknLXGDPG8EaV2lhU
VEfV7TJModXBqTHwLjvtY2IKKLQqWlOxG02tdDtFhaQ+dooRqocunqbkRgcmddfptv5QKXl21bZC
2qiLreAey8ctIkQohlCLozmprxLKoZwxyHD60m9nSX+UVBW/CB3ZJC+3I/VTZ3aINA4Af5G4Dw4E
Ef2VrlfJYVKKrsCBDfeYV4fr0vu3LNqr1+DlB6Eg7NDpInE/A/yaThnFNmwbf5Zs85r64QjUpqdH
LZfT50lyCOxmLUW1r0fOwAYILcmjviGkcr6xVNoQYJzg2kMYWg706xqUUeoBZGyr8C0sAr7EZouq
OBQq9+1PPdtXNCsAakCvN0mvEDQ5HQXPkEIOhzDDw6tHGAIZu2vZ5H3JYmkLpL560ilsUdSlOcJl
w0A02k6H0ulJKC0FeB8BsPomH8X4RWgqTgx2WXySxxGJ8LDBj+ztDzybRkaFYkgLkUMKfWp1PqcK
/UX2TeiHRoQPLX5O2XWXtvlGh+psHumaLQxxppNlIxc9/bhQtfpaEQqUGzC711Es0n1mc3oETZ/3
ftHLUKS1gCId8GCrW46SVqrjHlr7kmiTZ2Qgblpps0C+7K6TE8AgS3mQmtJL1ru6sBMsaActqSo/
DlBRb8SIgL4Y+4e8cZq7rDPeGe+RpwMTI6oDZU9yfQY8j3m8KOqMtV/aw6OqxbeznrS7TuoxS5J+
GSO+Mu/cFwy4yAWxYA4iWuvmcsAtOBemzb1tm7gGTkkAIzTaUj85230vozjwlcyFtrfu7Fodfl90
fCtfKVBtREgf8J4SbAlZXhyFkWg/2mCL13q2lB+Y0Uyv/KGpA/xThp+jYrUb226dFLwsEXcEtB6e
OuuswxmIuq/ZlXwLpQ5vUAZ8N5UZFfJZ+Zwrk3lrB0l6VatYMSHpFh9qtQj35SCbu/ev3CLljoTr
Ut9Z927UAo6ViiuWP1QtKXfmaAc6jMFGLLGiQrARmVDQnpxowG90xlePEubopt0qfK4TONXOFsh6
JhEmQ/nwccr7Z1wgsfnV8GaTSz+M62NQKd+xkE7csDEyr1QCCbJGs/GrLq00PkKc/UV9Ba7d6TWj
GyHuGYpa+ZPWPUuBKh30etoKoy4NArGNS5pdy9u8enk0o8XFpGGQCo6kL0l94WHnusXbunBjOlT7
wN3zxCEtvYpoaIymZVKP8CiaQr7q0ip+TrnVrkcsGjYu5+WPWl1my0OO9hpTRuF49fJMLEaPkl/l
9yUO0EFh40kqG8WuUqnedGOKpVUOmqCRp+rdhwZ5QewL6CUt5DRrzVKFZB0kegVbxBza/lvS4YmM
j5JE7tVWO43o7KazhvJPyw6+Q3Alu850LYDqY8QbO2dZtJM5QJsEdgMV88X+gLjidOdIsqmVonRK
Xw3rv2RZSvbVYhsViGARge/TjUN69tgvKcNCSXvRJ1fXj30b2GGbZ1LhJ3qOXV1T1BAQ0ZpM75NA
DFdpXgYoB/X69OmdlwPj0gri2aL3CXp/9ZkCtekmgR/jD2RLd/AEBNltaGy0j18q/6vZJL2gwbro
Z3IprjoDI4kvXeIp9zOkqz/Vtj0dHRwSrlAQlG6mqu49W6DZE+VR5AvJyu6BgWr7PCcYMGGpfWPi
pqOO6kTlZcZgVjt9SMY9LsXOs9XpX3ME0p5SiWeQ3KX3TVwk3RSJ5CP8QUHfI6yuNeSkEQsau50k
Gd0T8Cl69yE8/yLr5ZsCQ7ybQG7EztZRvNKEFnmg/GNfCO6kNOwCP8/G9L7CP3k3zdxr714GHKDR
XCN75D/r4FVClmVQQfP6EbYuu1wmRKcY8u3tQVa9vyVWAPSxKBUh50+C+8K1eQXiHVRJypDfKvwm
yH6FVfwwmgg3QlmSPEfp413aF4+RJn0s5HmfUNJzh8D0oy48qBpKIpSXb0t6SO5YOVvRxdmNs/wy
0mak4GDwkbadnrYuiKHJ1TPbH87FcVaaZjdXCN2qKt5PWJ5yAlRuAT1GOfDtSTm7Vlcjr65VXCVA
hcP79/MhH7wOxLxbpJO1y+Ou/HcWeXFgoVkNF+0s5u0xl5O7AeRyg1tfYdYRtBFMkt7+oLPXaPkg
NAmpRcgQMNdJfapVWpBIy4luO8XXctZVm4PP7x8EAQww7siQEPSurg0Zv7FYHiXMQhUbhmenWtBK
B2VjbS7tCuoSCxgczUoEPk53BS5joUXTmbUhuIBEqKdfIcoY6BIP5V0CPft6CAU+kA3Mt39jFoHN
AQhbWli0M0+H7tM47rJizJGb0ePPeiYXO3r7xtXb03jhkSFbBViwFJSoC69iprkNJgA3cQ7puDZv
CvC+99yK0a4MY91rQj368fZ4FyaUBaP4woCoUMjL3nl1AajjAPTExHhT6lvJN7QOc9Y+1PykpKEm
uqLbqb3FO1NMWxToVTNwuXoQ5qIyBu0Q1VpnNbKT2Vk/lH0GwTtvdkar4YvWzQ282Sb5aLKo+xBo
5C5s49otq0rZqFdfOBQnwy+3wKsP79hEFVb3mQ/HCpGmsgbRZuJU/vb0XlhOIOO8pnwiVbU1fDvF
F7IKWox3JHoiVyOR51WyOK/iiNsdDI0e19vjnU8qlyUXio6uAZw4Z5Wrz9JIVA3hBB1DBzHgpPw6
cCt8s1GN9Bz4Jm5aRvqDBBvKy8fePr49+vlmQgids4k0OZcNksunczpoodyXplz5SZ0uttTOTu8s
6aHumgb3ziL32GTyPWz0jVvhxfrjNJhAcZWSHpELLxnAidOBFa0eQowQgJHX2FXfwesMSrqcOuZt
Y1Zri/1lSgaC5WH7NHZRe0caYLTegL9vuc/D0fkywoz2Omvk2jCR8fnWtEpv7VCRkH4MSWYlrjJN
I66hid0YrtwJqqDWPIkPcipZsVd1HWmLGgYKpmlDL5SDaift58IQ3VFLw/J7F1rxAJ8JAw03HFr7
gTxnh86waX9DotaOXKkcou+pnTd/3l6S822ugOwh/+J5h7ihLxvm1TYfRA4VrU/wVHck+VvLi40n
XFN+e3uU81gVNItGMrXI35lcJ6ejFP2s5VItSl+iwBGE460y0GEPtOIZr0gstFt7U6H+rMC4mOmQ
kjAePjTcl6dD1nLcRnYTFz4wt+5o5gNdcLkcd5yP8NpRgwQreExQxrwKqL40avLQWsNWkHb+3cuP
4PkmSFlylNWGRwOvTNU2yP3eWaLzzOnr666eIbqP4Ty5uRUqNzIWPL/fnu51a5O7EwkuAnRiQ9Is
xj79eBM9pnCmv+eL2EoPSVXK9/w70k63mmQ3DkLcx1Fifw+E1dJmbYtDUiez//aPOL9q+A3kZJhl
8BLT5Tj9DagVNbkczbwcoJSeM82Kj2EsxN4a6gQmaQTtilp+cpPgIn3QEY/aGP/yJLz6AasdgD1m
3teBmvudNpZPtZiTp1E30n3cDxJ2zkZ1E8LiOUjIpni9DtkwhmT27qDgdBJWxysQk2wFE84Tddz9
CEVhfzD0ud14o8/PMJJmiPu/VPf479WlLlrK272KyWXvaNFj2yMZCMpXu3p7PS+PAtDnZUXPCbJh
OnRVQ3xjLZYWQsnVxyaY7I0H6rwoxNYF6Lq4Ry1yS+urQusdsBDQs/0INzI31wes0bC6hkrnSHfC
gKRRd2P/iImHcVcU2UxoN6Z/cBjS9vMomfdFZaRXiBXhOpmK5N1BwemPW20pXBRKDAJblhO/N1/N
iulJCmjVvz3TS2hx+loxCiQMoFgABMjtTk8O3WWt7mAg+4VeZZ9Qnitu0b2OcdB6H0VuSe8YCbV8
+vFAe7mhT0cKqiZMO5Ca/jTHimc3BUZ1loMBYtx8F1axlQOcRzunw62uJUnlVeNxYTg5Czyt1Myd
2YTBEamA5OgEkrQxkRfHo8OjA3UjglwbdLUixDG5z3Mfj9jwU66Vii9hyLuLaktQlS6Dd0dzfJ+F
pAG9Xgq4+rKwrx/TIDftcGK8oOik22wILdy8oc44djv5ajD07x9vISIwGFEVTbTV7VKgwhcNE60l
UHPopphdtLeN8seszO2NNeOA/va+fKlyrzYmKmeoBDnABxXw26ffJ4WlmgallPq8dUirJ+lfYlE9
F+JQhsWDJGM0288Er3F6m0j1NbbXOwvdyQY9F6kMb0t6fbu0Sw6xWeyyEtVmiH2EYrsI/NLG0l94
eSkrs3EQZFiaD6ul6AN6D31FB1HPLNm1KT9oGCVruBvZE/TEvFGcjcVYzv56cpQXsxOquvQVV++d
FYZKJBzIFJrcDD6+wEuFKk49uU3wLyjM69ACUBbTZty4Mi9czLT8aL4hoAScaJ2i9SHWk1I5pv40
dHizVwlagSWmzm8v/otw6ur70OwgkloOE7ahq1hGsmR8KYMo9fFJtkGcmc7BKqL2YRSOdTU0c3yt
Btb8IxPI1SC6K9/L/egcjaxJkYnvbbSFG2Pjy5dFXP+kRUQBIAJNQfKn0/3YgqwP8jlJfaBi8lEr
BBGOHKOakNlbTc6LQ3GTgP8wF4fP1VB1BgZSwJj2U6HHfoHL+k4NRX4UqfPl7Ym+sJzcV7RTCV6X
0s9qH+VqDRK3tRNylSBHS6RuDiK1k42pW37vaurA+dKBIKm3ybJX34Meoz7lVZn4ec/OsXvF+dgl
KNl2eG36Rd1v+dBdmD9gXQz4Ijr8Ajx+fTXSV+/JB7XEd0JFv6YBMqJW2kzXdleUG0f/4lB8GX0P
2ABnBpedVOZjrAoAwXk/88oA2JonTT2aXaJvVKlfdthqGnG+gA6GEwwSOmeL1Spl1/VOTBFeGZ6d
OtI9p4ekZlR9s2vSvL1q5Ea+mospOpi1qd/NklkcNRqIN5odBU9RrOv7iYrYb80CvetKowFUanHT
GkHeI1eTemZK/0DLJFy108z0piLoH9IZJVIjQIK7RRfmvbAIm8I7cn+kzHTbzReB8VevWAchrG5n
vmmk2YE+SGWiro27zdvb/PyCpuYIUx4QCGKyZ5LQSh60uO1VsV/Wc38ojcqENGp3/qgnpW+aUnCo
iV8Obw96vjV4FHidl69aNG5WAYg2RaLPsyj2qbakKBjiCFyX4HXwqXp+e6QL2QdZD2Hc3/19cPWn
d9MowUCJLC3C1r2U/KGz9YOiCfUaFUGMOWFOenVZiwdjoIMwDI7qmWGzJS52fpXQnwEQRhMGwP8Z
9KQntavBI8V+A+TogDY6EOLR2DKUXQk+L1EkwyDvTTeK54G4/fRTu04CL+E4kZ+BjSMECHF0bBJY
otKMhFHYBNpVBkLktsKp7RiBvn+YnOJ7GFTGLVhXDVOHqbnRJtRUN9ZgKeucnk4U7GjYo2e36FGv
LdgwPp3RTFCXNZCCoxQPo1ePYXtl5DPc5aIY7wukwvd50ue7TJ2tq7kqDXdu4nkftCCk3v45lzYf
RTdksZe7ndzmdJoMcxz0ujQjtORM41swITjWE59jgpgaG3T381iEVed7qUcTr50dYaPledaEkfoy
25uKaVu5SUfnagrLGvEP5JUERAeXAshWqe3Svid3QZPaQiQC8Y3VEVM7EfeTVqe+msB5GLGkcblA
0TrS+uFKzNWtPuElbQS5O2HN49vwHD6+e55fTOcocRqLjuyyDq/uL2voOpjJIeaHRV3u8RxprjR8
tr0GJPbGU3PhEkOzEBM5MOvM9brdoOEYYk4vr5qqttdSZNrXeV8IFwpxum8N1D46sWmqeuFUYx6C
XCL9X/RuzNU+ssyimpKUp3RSNclrUOTY0aTcjPcubFcVQQC0sADXAIhY5bpaUdvFXOuJz8OHvnli
P0y5LeNIb4depaSidJNKDDs5wLJFw8XlaLbatEM0sXWLIKxpfNrSLa2DG6VSqs/vX2LYYnQGaLWD
/FlFL5EWZujSzYk/Z9N9auv1bWKjYgRYU9+gwl2abN6KpQVta3QZl7//ajPpKVZHJkZnvobTM5zY
PLddS+/aLb+h5RevrirYDwbtDuMF5LratARj0qzgIL1oFCleoJuhq8ftn0SVH7i33qdU83JjMxq5
EZg9XoZ1b0U0qhwZYIl8MsjgMLeY0WhxXbgTlACMM2An9V22ZcV6aUNBPSdFAYoK7WEV2CaZ49TD
6BByFmV8qCozPJgO0a3Wa1t905UG5N8fSE6AltZCPUfQ7XTZZFj5EToFbBBJ+RgJE3S9uCcAvQ0M
dY8v5VVi1McWYnqC0InWWx9k6Dtj2d7bcbsrQqruQ3OvB+MnZJav3t6751hcMNpY9+HTCt8N7Ovq
YFlWitpjaCQ+3tT4VccwkswRzXRLiYediXs2CiRNdT8bannkE+G0BXPvW1JnAqcJt2oIF/K65ee8
oJ0IlmkEnE5V3RITpQ1nKelhS8QIVd6MOULKXZU+hu3wYUiweQUNTmMA2KqXmvilZr3R7LVatIco
pTH29gQtA66PAkzDBU66QMT01eEuwH3I6sDFk1SWfgTu4bjYeECGLmT1WOUa3ePIMb+U2HFdTXP1
bwRNLAqFA4gqaPCsiyq9ZZWR3LM8zlCRzCu17pUAuTZik4sfaS3MVwSGEF5eZdNBWRD9ShOj0DaB
6GfXn9GXV3ZUow0349h7k93Ddhz0/L4tdW1jjl++4mySSTPprMK7Jdo/XfUxyUPJKWFN1plC8hI9
dVjFdbV5HFAzwbFkX2uwCFhgs3MeNMTcXKdOHqgJPjdD5c9KcKhkaydaBX95oBZxeq3a2bXQ05sW
TIpeJL9EWt1aYX8LcNGr5fRJroa/jKm6LVQaXWq8R/PuOSzHx0kO75UCmSdQjaBmHBdOtT86qTc7
6uM4pl/yuvy1RK3WIp5Wy9dAdg+kcneazfmYxDGVcP0aRrcGkDMUS4ZkH9O6OgyacQUJz6vi4GYM
nWsTuNIgukOXq8dcUh4rMz/KU/gLK6ibaND3Uhc9qOmkugzGJZjteLu9wSy/Ckm76m3DD8biGChd
6tpDfZTa+t+IW+CCUDvkL4QHV/ve0rqwHgYOYlTQD421UT7kIoJ/jdXe89tH7NKrRvIFWo0yHkSv
1VBj7Mydky7vp6TYfoRHkRt22RbI//IoOuNQYiCSWIWCyGUloNDkxC9Cp74e2EmuKanlv/FC4zND
xLkwCYDonu7ketTwgjKHxNc7Zd6FgZxgCQHh8u0Zu/B4cRAhCsJQJKZ86TC/igOq0UgzNKsSH5wU
stBVNWEdXgSHtNrqyF6IBBiJDj0tHaxW1vg6o0cALNG5GSbTnm97hIU8OS3to1amyS5Jq3IjV7iw
SsR3cK/JiEmM1wrUOaU+0al8WUYV/qYbuuR+MoMtbPPlUbgnqVYvndnVfUcRoctlokg/7xo0eHPD
3Ic9b+7bq3RxFDSs5L8D//VesIhSB7Tk2HHmVN+Y2CXg7d7mG1Wfi3uBuiNcLxA4kMFOdxwv9ozz
QJf4XaJgSCPyaTeEMKkNqwr3b3/QS5t6dU8Dc1s8Npk2kH7reevleJAElI5k4npw6WfktWdbcTtc
NUoVPXRSXs77WLXS5gA0TBjeTJF4uG703E5clOPnG0uS9drlnKCly8uafmkitX5OZ+e3gQ/5XhqF
8XmMEXtBmQihMreYnOxOmQA4uJi19Toq1JVquPwT4mMoD52E7eLQD/44mQmxvqVMoaeT2f2yQKMe
0hhzNFcOdadAC8uplSfI246+7/u8/2o2cdJ5GWIgwq+NvrPcGLLV4BVKb/pZCb7YC5pS/SaTtydu
V+r5MVcQn6XKYfwCkIJWi5bTUSisMn9o6umgFqpiee3YISNe0k97HGzgGAAP1ex7JRx1+X3TeGWG
Mz9VOEafeq2dm7DkZfmDMEtIWTZeWF/gObc/cc4QhRd1EZImvNnpV47MkX+z6FwjM/S9JmdG5zov
VjuO2pvf8LfSPjSkQQYoqCFNvaI3h8itUyuFwG6Z5VMD+vMKFcQq2bVzp9wyZ9183VQQ7OvUro8T
5d7H3ESirJugcFvlrN7VA5aTsjHlV05sxTI2YerouE2FmatnYW/9RWtHm+ZCIEX57u3tdiGfXZpX
1Epo2lPSWe1sqVGCupSN2M8NSsOVY/9BQSB07SZ5lJuquy5bW98IhC4dWQLvxawNhCNtutPD1ERa
QV5JTd0SubQbW2neR7EZbdQ0L12qnCIZNXgUnrnAT0fpQsF80j32B3I9YhnV6P0Z0eWDiqHV3Two
9eHtmbx0R1BCXUxrIbkZ686qLA8yphl8liaohtkp209H4cEfcvvT2yNdWrPFvgLA1kJfXIvfFH0+
U6waYz82E3GQQs3+IBUT5fV8GvyaTO9nZmI8+Pagl+YTMgywGmrAhK/Lj3r1HGad2gdxBdq5GEb1
mv3ZHzXsjf0yGX/RX5M3NsmF2aRIvLgk8EaBQl5Fq03QWUphtmThVZR7TmqUu6qKf8/QjzY+7FJ2
tpibLcQMCLWw6E6/zFbnBkUGEn7TbvLnIOMxke0GQzCgNF6s15arAAPYa0h+oFYamjeNWrX7cCb4
DHt5i41yYXFPfs0yMa/m2c6TGqExehnjOHiongvPyPV814cpSOBUyo8OdgUbj+jFycZsjaIxoGAC
xNMxheCeRDU48eFrO3vdiCqE6ibUp6xyy4jiwjZCfIHADaYNKuT2UsB99Xlc+yGumgUh75xmV8DQ
5UOYJDhj1jpKWS01+re37TnDiiLO6wFXz+lgJ2hXAhD2rRmcXpiMQI9CnSphE9Q7o1jk7ctAOpZJ
URzUCvFZkaG4BG1uI+habrXVs07BHMAFJSXqa/bq1hsQpzZThURnIXfs+kZUFKWL72o2yvvEsfK9
aPXal5tUulKrbus4vWg7rIenUm9QeaUIAYvjdN6BPY1FYqncGXKR0nQq96Vje0Na3wqz+zNb5l6f
EH9Pm8/BkBzBo6BraHpsh50kqm+jUn611OCYmfkD6ijemHXPeFdOG4f+wsuALgbgBvCxIDfXLMwe
alRYLx2iwWwzr0nwvsEV8h9ZqP/S7uvCKA5ajksjCqwY1MjTqUiBvMuFFNIjmdA37Tq19FM7VTa+
5cLGW3jGXM/2wjTmXJ0Og7URnPWYtLmRgFAPWMfvzVSkV/k8Bkf6wdatIyXVh7LIgr3cRMZeNRvZ
z9v4r7dPwPmJWxqVJH0WdyOdkdXhHoKunaygpugXqeVtarTlVS1pqk9KWP5Au9q6+v8bb/k9r064
3KlhI4PxOFhTMu30BCTXOKfhvo4mgzJAU28w3V8U7E+3NtrNVLMordD8tZCkOhlQddg0NFT0A6yo
6EOlRbOBRkEKCTqwhWa5M0Db7r6t+uoZnEZMLbs1yuc4aDWBuE/QaYca/+DERZe0QfinLLQbDI/t
aTeDqWzxr0E7cDGPAUkyT62Ve61m4MfRp4HyIag4Lm7WIh3lOVmJRJ/dTHVNgRXzGTfqGrlFX2TU
fnSOgeRMmxcNyvhgkX87RTr8gOCcf0UkUBDwgqco3UZPmn4n5nY+NpGOsGnSzpTcC3mwUS5MSXtd
JGzmwzRm8ge4lmj/AGcW9rVdBGl+FRglYioxU3XbxyLrdmhJ52QpkjEjZoTJ/M4cHfSAjDossx3y
SBWUtXw0091IdeppTC18gacp/pIaUlvt5SAYM1wiJPnrhHPE02jHdeVWxThmN7TM0E6hlT9Yfasc
Ms2U853pzFi9Kn0+3vHrk9u+yRvdS6ciDby0k7UttO0F7OCiV8cxxtELBe21+rwqZQm4PMtBwUA9
4uGqSegGNU7iCixZPH2amn1aTkiN23rgKm2KgbyuVhz6OH6w66C/jh1pDjE37WpEH7bQaC8F7tXW
BGxBXwyfi5fqy+nWxG1dFXFtO4fWaie3DrF6Hgj6tcLYlZGleMTBH+A36jTMkPa06dcZVccX6OAX
PpgTiOWgvams4iM7c//uYwqpmW4S8hpLurmKeqyqxtmVt+hgieh2mDVrcpFsfyriUv+iSBzft4c7
e/6IVSlyKQjm4vAIleV0JkJRJ1GECZWvh8XgsaNsb46S/s7WKQSOSQh2Imj3GIJ8G6tNkfWzmGoZ
nE+kz0Lf+gw1N4+51vVRG/tw+iM318JHcyg+K2mau1VX/WXo/ePbX3txQNq+hMoGXXJ5dffH0mzX
Q9XzkPVV4GdpIT7i5NbsnIk6q14bSNTZ4t0FF0D9NAd55ZlkIvTVPVhIcOOinq+UO5MIZsgcDxfH
rT199pwsoxDD8JZoANDWhUQHI3lHwmHLr0OlOoaGTNlWyqJ91E7dfgjSLe3rZapOjtAyHoWqxd2e
Z3tNei1GWpZZVC95nHVfl7B+KSrZd4GJIy6NX8vr1cpY2hZbXZuzMGE18CpwrPsQyTiLhCfJY9nN
57A/BH27hfy9MJ28zITdYPcBf60xdqOpt70aTwAWEMj3pTm1DmIe472Jifddamwy/87DEsjKiDsu
FecFl7CGgUlhKGEtUEd+UKnqldll2ocqHLXrKmSnomVYHcXUZf7UG8GNElrlLsBezU2cRHp++4xc
mF+E1HXiXhgb9LVXYVg1JrUUFWFEQDz9KgwtvI9RRz2+PYh6YfucjLI6FIgWGQ0OwXxu1MQubJjE
U6X2D1Ua2Dk8Hy59mKNTj4cEP6SJEt9uKqfEs+hoYjWIi4uwmz29NB09dBnlxIVCNUX7KabjEPOi
j7L8NLTJo8hpmgB4dDEUaFzgDzcUVcx9K0Trvv1Jl3YM0IOllwjSgzN4epMiCoumGnYUfttKujuQ
wuxTU/4ELK3fITu3Rco7T4/ZMOirmLDWKG8o6374aOVSMgtU3LAy+W3FqPEnk649plDOdzmC74Y2
pXswY9EtF7CgchRkh8mEZ9VrxrsxvstvsYGug4Tgils7eBaaLUqY/qHvYCe/l7QhRCWonVGLHCh/
ZKZ+sLFW23gpL2yhpQOA5sACXoNdczrhZIxhrgg2atyKpyJM1Gcn7PKPChiBZyXSaw8baI5IVlnB
1u698I4wNCUXzikdorVmIMWfWZniOPIHq7wJFRT/0yCoQfFk9LEtSogijSGnj19HdAyTPHjKLOuo
mfUv6hm/a4Oga6h7au/9X2aU0s7NCPek/gddj6vQseVd23R3UCgSBJ/qH5aBWHWXF2IfVls64xcO
OwRgst8FZ7j0P0/nsOtKvO8c5nAsVHFwLGHhPYlQw9tH4+IoJI+sE6AKnCNOR6HIGcewC0J/II3c
saNV+IXTlrXHxUUB80ZLCAIFx+J0lC5NUxqIqB8Bhpk95AjkXZRmyjE3+TQcnsgkqKBtbIWLnwZv
Y1GZAP+y7qylcpw7vYVmeqs7v2qhKHsjjPONnX5eJSCQ5pTjHkVReOkVnn5a2QR6YgM5QOkhqR70
2lTcVpnlfVhE3aEINVwZkPbYA/+TPklVLby6yeQ92M34I+C0wRv6UafirRsP/YwPGN1AhRi2seab
pCoyd0wxWXXxfni3usryu8GXIFhAFZvy6+nvTpI4DoQksySdgwuIisSR2Ud//Ru7i7rrUidfbt7V
U4IZbdDYNYPIZit8LcmNvdkUW1ZElxaaKBnGBfBFSnGrUTRLpAM9LRZ6RqCimCxMGJeo4O1vOU+c
mLEFKrOI/UCZXEeoeZc6emAJbtJQTj7Xw6wfs//N2Xn1yG10YfoPfQUwh1uSzelJGgVLsnRDyLLN
VMyZv34fClhAzelt7vhG0IXsahaLp054g8J0yVpTJHjo0QTgw6BOTKCa13r+gI6LDUIAKGUOEv48
zcvoVXkLmgVTp/PBj9uusF3OR9NeYZWNW8N89fJ1ajGD+hj2echdMvwATYbQMcQvDBLX5kEx0bnt
Cu4WSAaGt1gSquFghVlWd0e7tC306odAf9kkmhhk7rvQ61ql5ZD3IlyKyn2J0/mpiYVzXpXCCM1M
L17KerPEcqN/GUoV/0ZGTAKwjvOH2qzUD7d35crBQM6PzJ6JySY4ueUFv/VV8A2e2s6pRFjLpQkQ
2FK9JIJa89ZVNvwk2TYQqk30cXfZdZUKw2JF+cmS2uwpfdbeJzI/EtR4HUJZZbOCJYLyPe2tNw1l
sfISmdYQwB+GEPWy4DIwjr6GIdVZA1/iK6U2B7cfjRbfq9fJsowuuFOZK6Bnc7mFXbrorTn3USgH
xKRS9anWi/onsyCcChUjn+5qcMmuV7tVq/tD0cmPZmTPo9cW5qx6k7JyCde28hGg3fIBnJjgElZe
rMx1P8WjkX+fK5BwJxeQLVOgVSv+SBJd+9no1rJipjQslr+OqfJ9kGoxB43hLIIuUl8Y93M7i9Rz
GdhKP4pybQikvmZ/ZO0iI1iNqbt4aYFwsWfrYAaDTs3cOUjNKo6CaDSF6ztCazOwLzJ+Hpc+fWqL
Ifo2o2G9NXzqH2k8LOjWZhAZPQ2s7IdxqI3P6jQX/5a9Vv6V1XGTIm+pmBNjSXPkOLspdYFI/8qN
3n2XInCEmWGpsBSuCzbOFqs1k4HZUw1kBU8xnixPfmZOwxdQ4fH8Q0yuWnjID6RfY60avljrAvMd
8scXtVrr1Wt1zsBdluC0PWr9AEIIXOvP2VCHFystXYCXptWeF9WwPxQYTpqgjjTxpGKmHp10wDvn
ZNCZUWtCkd8T4Uxfy9roPkhDXb0mUroPDtMjZIWLp3woBIJqzqCUAIZqGi7lFP1hjY35SHSx/5D0
Rj80WRadCtpFXdAivv1YMfZ2z73IUgPHaumKoHW6WvmrtvPe8YzJTVOfmgjbvcLJKRXQaxOdV4jI
nUJ43vF3tVzHJkBweniXjUm+3LVmLQz/f7LPENdpNHAkqZ3Axa4N94PIrfLdqJTmZ4lKSeGhvhm9
nxu3/xiDv4q90slBT6uFcGgQKXn82ZGW+DClRfHl9ieyfd2X8Q6EEORxxmGIw7yiD8Sta89RjvNc
3CENGiUINAyVqt3ZnfX57SuB3NkYqGhgUNlffopkFo3WxgXdccRGHusu+bcf8uadgju6/19WQu0a
HWpmXPukEGX7OBnnhJUoDcImLtrHtY5MvxvEn7dXeo2EB16LMhmKN8ROprO7NCR3ascRHNCwjjtk
mvS1+EPYTPqJDfqZi2QJ0Pdn0g/AOEjiEZ5kXhyF1l/Ps3uH/Ah+ADbj26hnF+SmWgdKN0VuWMTW
GsrZKjxzducQ8+/P2jI8QpRuPSvCgM6Muh9l5tDcGNzqsRX9P7H7PRPTY99H31LHerQS3fp3qNf4
3GV6fXDLXzlrNJLgFlLJ4ku836y5sVdDqThrvejGuzZx/pZdMZzgR0fe7fdy5bYxmOsC04IZwuht
VzE7cQRwS5dRGJlWFYyFybhvwIyLRraCEoTU8QMCCfL2c8fwZ1Or2vS0wKtdnvA4SqeMZWhN41L2
59irixdr2XTm3x6ZLF7bSlhO9I/4cJF83n1MttobblKylJsnijekeeIBGGrQk+zXg6e6esbJSjnf
DhwbyKeXj+Wa+TCh5eGGYzsBk6miwsbv3OxO3aq5JwnM4n7i8j0JUx2DxqnL+4ZM4uAq3/Zuf8aR
0KHGQ/sWu5Pd3lpxGi90KtxwzVQZ0jRkQJ7MTpiuDKzRxG3/wHS9RwauPHqrV1dmrILcEwGFs3v5
+KZSJJmQtM17yN2nsmwxKUka50GMSKvm6RR/XqqsxfPU1M63T/Hr/A8gHb4rcA7pKav7/M+JkVNp
Yzi4uHhnp6WuVeYb7pHa1NWjRPLNy7U5TXuU8NQwpknL2Q1LEaW4nFjRD9heT6Dr7IOB+NXnoQoB
MUNT5ZVAtUES1Mhcc0MjtZp3TA0xPU3TI7DR9j5enRSw9yaXDCYze2FTDAgLl4SDVUqknLAf7UJd
neWzUmftc0nn9SDWbCF+vx6OwCS2IPco1nef4thmyQzKyA1FmTQv7oLoTVz39amqxoIoM2rB2OuF
p3d68lK209Gc/1qoI5pSJ3BW8A7Y3UCpucpEKVg+0u3p3k5m972W2QI7WWRZmHdBBlPS+evtk3nt
m/ht0b3E1FSrEUg3FsX1RPnZWVH2qNtFGsLDKz4srtHCacbtRNjWH7cXvvq0dELBZUINoiq//Bh7
a15bcEm8XOZniIa0VeDoUp6VHqPXpU+qT0hw/by95pWOMi2YTX1lmyVRSewiwGCZWYSUE1+Imvyo
JPUL5Xny92hYwh/0ZQwRSlk3d2RDC+0sLh9aNHu9WHRFGPUmMXopOjCNYmF4Yn81Rdu878zeeqet
CBQUHJEQsq51bgwX/A/z4ZDxvXYvaa4By9yccRal5D/Vh59tWcQfbz/d1eO7aQuArwSes0ekG9lc
JdXEjpqlyDtPAW/1OHQuiTxOCT9TiY5qrsbJo2LHuqe6UXskt3Il/tDd5XIxaLjShtpF9qRdbaot
rpe+avtnRUnlczo7w3NrG4W/6mX1rJgjJtK97eJL5EZekzTTe0EdF5QqdkpWbsv7Ypid84S0mLcM
Y3SSBSzqfGlMf1RAVParMz1qeP14E5JbEeKdZ1S20JFcC+s5lWp8Qt9C+Ww64+x1dWcHLiJ/JyXu
kkDRQKPM/BbfWjX1EYlBVNNUndHynK5MuE+DzhDFQOGLAaqR9M2dU6zls4Hq/5+qGuf3t9/WlRCK
8iFyv8AeaHztk2hlkI1QWs6U2Rfjc+2M7klJE/0gpF35vDepdyZUKF4zz9wd+KQw00hzGhJKU9in
uJgRO63VLIjbjlbRkstAK/oirLhMwtvPdy2X3XAriFUSvSlMtg34redRpeo4jSa3LZjc4r5O9GZ8
hKiuDb5jzUqECme9fJdmpt7XMR+EluTossnZPsEEmxcf3IfxrUzb4VNf44LgI/mkPDk4J2FepXcd
Esypmt4nqz29mdG0sSw2JhNxafNW20WmfMlxixLbnpWqfhax7H1bm2vg2U0VrJoxBJapIzdHQRFi
9HQEIrz2Fekgernvti7fHosag/WYl7YiSSuA2C5ahP1O3cmzqUYHIfjaEQSwRauIAASYV798Q2nn
2Mjg8aBqOsZh6qChFyuxcnAEX1PW2E+S9y0B2mzL92rTc1qkRbe2ZHjtNKWh2qVO64G3RYBvJlWT
Pr7F46eubeMPnWuuD1MkU3lOhUwZf4DtpAaqlj73+tlNP90+pL+Qr7srf2uYga2io0Rjabulfj+k
ri2yyJZuOPVW0Aj3+5yBNFQGHNli81xX+eNYyXduRI8kNj4Wk/JXPq7P9VI8xG39YWim01SnvqmU
n0Ya43Wv+7k9n4VanTSkjIULrT7mwAz6GMDhaT0NaZmD/b1ykdL022ADkDXpx+2yllRaQw7FwQkp
kEC6DuBTinow/M4wn1S3x1ZpA4Ye7Nt2NPb7xmAfvAK1Mon8Lq7IRcmHdbWccLEHTM7SzHxxgU2U
NL3nnMdtetejem//griu/Qniemq9bnB/iJaWlNeM6fKyQDb/GYFtbANjnp8zuvOFl5hp9k0TKgKX
C0qpX2Vu9vhNVWio+gsGtH/mUaYesXmvXJzsIKMTVBWBOu3rgnlAwz7Bbyrs3R9SFusj0rfFfVmD
KHNGlJpbJbewUmvzkx7DfLi9lVdmtJs2kwlcB0QthOLdrSkjNbJr+CRhxjzYs7PmUY26O5G1fyix
w+hbxXZ2kJ9KV/2YWOJfXN8ftbQ7kuK9eopsRkfUR7+u78sPQUUOOc4Bo4Vr7L5Tp2Tr36/cl2Ua
n9yo6T07+uf2g1+LPqDtKYe2LBA40+WK0yDReqIuDmt1QoOocGy/SghBt1f5hZzZn1QiHB4M0Ith
Mu+/8FRByWXgeuvj5TukXScsixZiCgDxQMuL1KtzhuE1A5X7OS/bM4jjwXfVxPzsRDPk1dQ27iw1
xqhs3Qa3aTmdGWUnTwuKjY+IEeqhrGnfzlYi36Hq/vaB5SaqvmGCNpAJ3kKXu9Stuii7Wsc0fdTy
R0Z8WqhoE4aTsdbeuWsmnmMh5oOQcvXVkCPDeIZhBsLlclH64SvKLKsT0pnJ6GA2FmDLxjzIEK59
djQqYUsxrqTK0y5Xsda2bvFddkKpOlUIa8miLTq5YbNW2WcTV82ndE3dx6IcnU+txN369sm41g2h
CbIJzKBMsJGHL9eP2rFxpWD9fMmQWiEdI5fM0/sKZITfR4n7yZbpRBYwrZ5i53TPrUE7+BFXd3qD
fYHk43bcDz9FnQK9Gul+OImhektkG+ceyY3g9qPeXuWVF7IJXnGmc+6EQm+7p6ErUQxwRf9fngW8
nArADNi+s9tPuja4gOKmByR3wGpgUO0gdhBx+Q/PApYFvSNSWqBsl29NmrleGMPI2UyTmIBsfSpR
QzwIyteOJiA8+ILwnDYN9MtFNAfTuk4lGs5Jqb1IZ03frS6JmFic7KxLG82QuUP4oam0kwva7OAZ
r9WpzLr4BfgzwS3ds/wjW88rA7VlPo3ERmcqa1d43vmAuUHjON97y83+NPR8rjxMlZTVSxVT5Ixz
48Z4oOLMXQ/rnjrGZaeM/h1Gem6eK6rRCQAa2cw6ShPlUXXhOeKmUlHba12YvlZmyNHPG7t+WfGJ
i3194E9P5M02SbHd4iPhM/6ou7I7sBK9VqaQazM3JgcD2b+7A0FlJPXYSHKYCno4EHeT7IFbAYrm
dM6oqU+9Ppj+rNjLp9vH6dq9t5GEmSgSg2BYXL7pXNMai4E6t9AaJ+9b7CCCxsr/VNv2kzM4HxN7
PQJFWvwf9xfS7yvuDrAhHQAuCvcQWsoBY5Sf0tbWM8wvf51WcfBNXku+8d4AA4asL7y2PWGvaYd0
yAduWWxkyz+Ltpobr0bX+9R0aFUkZB5Pa4f6bLmIL4nVuw8T6pTBrDu5PzjD36Dr32wQCLmca31j
94GUAE98ueOtK5xBMAQJY1TfzmVpjA//H1XHlfd6scruC17HpI3jLbAuiBLcoSZuhKgC4mJqdt37
PF7SF6H8h3oKDTYHBBNNLcpu/fLJOLuTcLcwq1frRCGwLr61NTdun9jXAl5sIDo6m8bNL5zP7gBZ
+BKqFVBFmkva+MEc3IR8pWiCOVGTUxerzpc265dw6aI26IxFf6j00vjB/HF8Uc1IPiS5EP46ALu4
/cOuBE0KgQ0VSvWs0FS8fHzUYg3sd1GoSVar9QiS3eY5SaU04Ipa5AXDM12o4WjqXx2lHT/fXv21
iIyLpNO2J0gkwMjfW1YUFCIrw4wopGQcW9/N4uk5icyx9lP4G0j04W8Y5E4Xf1SbTTtlI/XjXi2E
/bj2jYnTI5hhzykpUALB1BgD2VkmYValcvsW+Lq83JHGwc++Evkg01Ibb6RQgJG7+GPPmimyaes4
udr0vAxD8dCIZvjiygR5kRG9FJvGV6jgpH3AvbmSFDCOYFYMVR3IyH62misqjbMBUQR6R8PfajYP
fjauzgH7/soqvyCQfOn4dL2S93IzmY3W6mBovuDV6rlOrXeeadSFd/v1v/7eoZsCtNx4ekS5fTtZ
kXarVx3G6VHnykARefIxyTDcNo3Zvpspe7zCjfKPb150G7aALgIKs4FiLk88x7GucxXrEiPSusZb
HXd5X7nq18jS2qeqXsufrT1bB8nBlZBO2xAS5tawQFdsP+bB0yil/5TYIeLZ8QMN1+7jYtJbcGJV
R1uVfmmj1tG71gVzMs+W+w75kDqsLIaYncP02rDrtxcMtMn49OllblDXPSYoGZwodjrdCiUO2Gc9
b4Y7HG6bg67D65uTVeC5oscHrgua3eV219JIUrzLrBDHO3luyScClEQCFPWwWHeqIxHZo+XMy+U6
3e16TpUVwgKy/E6p25M7guBV7CEKtHR8e5bO50+xx0RNR4jy13v/rReVStGKVSxWOOt1ezf3zGBl
LaaD4/M64LDKlqATozF73E+Z2s7SsXTorNCKtDzQo27+MOqxDgRPsB6WyE82iAN/TecjcuG2X5eJ
D41GsNjc+jSFGXhf7id+2m4hl9oKQUALf5EdcniGbO7T3B6PRhGvl+LxgHOwoRCH9p3NWiKPQwJp
hmk1afcw8qJ7Zc6b7CDoXHmiTQAImwym9+R0u1SGnkERQ7oyQ5mI+DFPM+08AiMKq8auDqL1laVg
1TKo2ZCMsLB2l6sxJIhNlAm87lRUSOetjY/ziBvU1XrUCrq61CZst3mVAc/avaekS9KunVwjLM20
CsWEBG48adOdCo/w4DBeidp4gln42v8CBOzh2AzS2j5ZDSPEBRuebR4h/pjE5jtlTfOvaqsqd7Ts
1oO3dmUywTbyFRgwqiFB7SnzikrRhDu1jo4tRXAzIW03104QSdt4GGXeooM5Gh+nWPuZuXr6KdeB
EeIFk4bz6rp3SW6qDytaIoEljT6MnVyGddcqXo+Y0ZMdTV/efMn8apKRL+Meh9DZ5WdDRRJRBK7M
GgrDIdgRG0LfAIl2bosoOd9e7ErMo+5k/MzebDjp7Wz8FoOY0bkO8k9GiCu6/kjqYd6JRYzoHGKA
sohiejPqnzQLeA/VLtKcICwv15tkPfEJg8iNVmCbrQrLuXCK9OCprpzoX2wlDJ03WYr9x2NnY9bU
MmUVazE+Wq5cTrFce+T+Cee3N3D7wbsgRyELQZ3hERDwPUwVR3JZ6plNV3Bp1ZfI7WJECdKjVPsK
2B/xLKI4ItwMsxlpX+5bU9iziWSrFmJWLB6E60QfuzyumUqhY5J7qSGqk9PU8z3uY/M/RdUuYTkb
832LPsQLIxrz0bUYh5ppU62I7kiJPoWa472SJt5gJ2vnA4q03psyWcK3bhDDYdqZW8+Xj8/eBbJe
b6reqh0tzE2a7LKOfjpOG/+XRTYpF8RA9S0jvNwetVmLARFlLcTPewQiV3Xfrbgp/7j9KK8/FmyS
KfPQlqJJxNz9chWjiPMMMQJayyjsecxhEn/te8oEYBSoRKdHzn9XSpzLBbXLBcUEyTubLRuxC9E/
LLKt6F0mxT9TlacPyVMC108dRp/yzEbqZaASS+ckRBZq+lbgdAUb3HY/dl3VnOyUHic1ZHnX1Qjs
3d6X158bP5Ox2tY+ZqCyH/jp6doA2rPtcEnzxm8GEsF6Ugac4eHr317qCiWStdAOoIlLvOIqudwS
fItcMFzYb6cxUohQz9pArSrVF002h1FZ0ylHvvteqasuQKlpCcbcEL5VNuVBjHn94fNDMDfYOrkU
dHtqn+FSocH4sEMcycbzFKEtry/uUfPoStOaZWASMA6AMPMKoxSXq+wixtdMHWLo/pCVznGUDF7j
NFRXZo36y4Jko8SF7LEGDY1CpKoevN9rj7qZUG7zRnB0e1xWlSWUPcz8wyS2DTxXk8rXlcF4cyQl
0d9AxsAXKC32I0aldtRqM2QK036yg2iZlnNW2uXp9gHaUrTLeM0qkHiRENoEP/bnRxnaGRaNtlHa
bECAjjqf1dX+Z0psim5NhfE05cWDRg5wkPpc+0g2mfOtxbtp92w/7LebFknZPpKNwSautf3Yd2Z0
6iKJVbhaHi11LU4RnUi9gZgiTqJfLoWngi7qhfc1DXMZjBkTLVVNM1yVey5103h7IfOrRGNEBIJ2
I+BcrqeidN2JebJDS1uqe21IpSfHxDlIHa4+FfF9++q3ALx7qlFdNuD+TGehtB2fqUlNGZ6W57SY
PutzI9/fPii/KGKvTso2iKNVQ/q4/8BT+n4J+EC+PEBNp6psZj9yBw0M8hKFWqzH96s+MkKiEwF4
NZ0fNLwhIX3U8lzM6PGSKPaBqvTGvZLpqEYUowx6kf4NE1F7ZpKnAvk1q7Paq/VDn4/fVgm9wlXB
JoxRMbyUpa2fID3EHlogcaAixR70KjiUOItKkP5rcnf7ga/tL100krON6qPs59J6M+j1stJREa3U
QinzKKTtwHpwAhg/6uoRpnR7YfsNJqxt3prMAZD6vzw2OQNAJUocK1z6qkRnf3B9m30MEjw1/DjW
a6+DHnNGc9c6T+RfIcwTjAGmNnlJjck5N8OoeyJel9BcMdSRgzH5iwKTZOwK1UNLf3weMP15irkf
mZs43YMbOfPZscYpGNYN7DnFy729uq0PBEypPBc14XPdRvgj4+yhd6jWWpXjsYpjVTO2W5l5py16
9ljNaAv8r1bbPk7b1g7zAgJlLdbuQWbceytDxq+3X861sPX7Xu0Of602CWeMAVHnao3X9oX+xexN
9aWJMt1vdM26Q17O9F1AU/7tla8Ef/BcCMm5lLw0EbZj81vcmuPKNTo7JSyPZvM0zGirq7LrzrdX
uRIdQcdxpaNnusXIXWoFSnbOLdjN4Sh7bB+lWZ9TvXqazbk7CCOvS1DsuH5baXfqikJH6lzGhJE4
Nn1dKycsMQBpixXIkS2wzG0V0f6XTYQ7seEeSFL3ziYCPkffdBm3jlnOd6VbC2YG2RGe+dom0o1n
PLYNgMx9ozBpkrg2ahqFeTugUKOIEr20SXvohXmEmbu6FNFiA9CA5d0bHSeiTWNTlTbJZt4Ejat9
gu2bnbsKlMLtk3Fl/EHJ89tS2wH97QBWhRzA7FpWKCzTfnbtpA67qMqfDDhY4exG9XdRyX8zZ+49
a2ySh9Qh1xvK1vYaqbSPQ2n9lAD+D3Ki/8fPYv6BTtwV6k4/lm7aFwXfhV4qyp2tYpoZLE6laae0
UizPgfuFLEU6LS91sRqtF5lN9+hMRt0FDQ4YZ2upgJ6hc9T8mffKfNQ8vVIy0n3fhpzAg/GS2osG
IXDFyx95RUZiIT2RhHU1P66u/V1115dEgKpSVAoYA+Zbkr3Xh/k8asnztCGehzx9v9Ti3lLLL5XZ
+4uuvOts4U8rArS3X+/r8EK2R+OOiwc2DOJgl2+3Y/zYa5W5hgjqR/eovA2+gg7gwSF6fbdtq1Ch
bz7DFInbKOu3M+REijkgRraGZpc0VAPyOcqjd+rYWb6tQPV86zNxG9GyBoQEr+VVB6ceotSEqKSF
g6Y3IWRCCYm1E59vr/Ir7d7dn1v5AcOdjIjOw+6haBLZaydpjztCRCADhml5dM14PPVpj/IXflRh
oXX1Ocb5xKvXajpjb9cE5MXytMz6dBJYBpzyYsnOQkrjnTtk65M1WWDfuV5PmbWqX/8HHUMFBW9i
115jeq2U9nQC12J4MKaOkI1XoHEcWbr96INtCOK9DN+yNkts54YVbhp7P5e6qzz0dcYgUwy03aO5
94U+andCK9b3iVsCunRTmh9FYZ4Z7B/y7l+fTX4OTaqN2Q7Ta+/Dgf/uvGSZa4XJhm3p2gIVIy02
7szIKLxMrgj+OiL1i02fUJHWP+1YjhDPZe6R2Y/e1CpD2EJjPThe23t99d5ppgAlp+7kwrw8zK4A
1SNJFsIuiZ5IicpPVh43n/oRMeNaUf6xUrs+F1B+Q31FofL2qbu2J1RpjPfQ6YKps7uotWnMMyuL
rJBScQnUdF4xK0qP/KFff6/w1VACpV9ENooq4+UjDmo0dTS/GbRVuPOa0TA9lYv8bMDTOGW9+3Yk
E8vhEgce06Y+20MUNqrGkLa2FQ5JZJ+iWU+DRkNJ+/bWXRnksQyeFQa9aCrPvehX0SW6KiYGTGWe
Dx4yStKn5f511Ro3WPj792lBcqNtzQc9rtCddp4dYQbJMH+5/UNe7y4W88hMIoUEQw1h18vdbbVO
tWI5aeG8yG8Uq5pvCgjQsSsdIGllf3BeX+cKLAdnjPdJ2x+FtcvlGnM0mKWWWmisQgweDaTBG2WR
PGpWZbx5EHS51v54cqei+pjTCIyU+cmyxr9tDTnN/7B/GA6hVs3Xh3nb5QPJKsrN1gKZuSxwVJ3B
VU76Ulcnu+2pSe3lqDNybQNNyNfbJgLcN7aU9rfbC0veZQMMq+Fs171XoVf3QhpZnjpTnU+3H+3a
UjTwFBok9LSZPlwuVSoFihJoewFPKJXTkAIhU3oH6zU7yg+WunYKre2xCCJQJffjT3R9IZDjCkGp
aRgvelXXD8j81qcYGOBjVJfNwTHcTvVl2OQupikCQ2UjZ+4xfoTrJU/SikdbFVqCE229U4r1KxVf
X5wipSkCASsxmKV79AW8DposrTEjgIlL/rH3oQRwnmpdLNUQo/v2rsLBxCsxuDnY0Our8D0jc4T6
3r7ts/ZiaVQnVXHzVQ2/H+gwoX1QHGzjtRPCDJRSENkhyG27E1IPbY18Ka9tcwWA5bWsWHfWmMgY
TXvwQNdOCKAcbl4KJxAru48ZKW0VZlmjhkrWSS+LZytok0ELYip/r4dEfFAaXsk/gAer2Koh42Ui
ObU9+28f2obSWyeBzLVU+/S9cBAMMpTY9HI8GU4FByjxdPTEA8uNtLPSKOu9oTWN35Z250dTXR5s
9evn5+dQ+yAjs4m67UcnUUeZylBbCekkWaelcgZQfDmmbtBGT9Ctfrz1279cbnctlEqljoQgfA87
BwqU0qThxH0ZwjL+4/ZKr08q+T4f/qYYQ162D2gdSgpFUbLSpvdx5zbRdJJq2RxYz7w+qYwSuXno
t1JBwky7fJtOVyKxW7krYnNdeU9KHocl8M97Wm9HI+ZfCPnL4AISDfsC9GOBBTGCulzLLZsiptpU
wmHoIt2flDn6vpaaqQfNhPKPN4ouyoNJRitZGa7qjxlA0zqM2yoZHvgnU3yqOi0RdyLK6xFhQtF+
WGZH/zYamd74a2WvQYJn37smmYYSA5UVLHBv9S0qtWXqdB81Mfw0s7H+jFdYpnpRPaxfszVqJ69v
ByiRySg0JhTZJOVL4kzUAYWaNSr6v4JtyVugr7NdfVbkpMJ30yfju9kNxOB5m7cEb339FvU8UBT6
BhtzfRdCcHViZmqNSjh3RX/XzqlCjZok326vckU2i5i79TOZWNAU2asfJCSnUNHQkI9mwdw3nZJ3
Zbm2COihipA9mfUiMngOpZkFWJk1UEydsX/vZoNOzzXSl6dUmNNjPkT9S7/mEcxAcFZHhekWwy4P
DueGltc2WMHuaQ++WCE9ybZWezrKM9ryVp34zD8cNIcnZ52DuTLE6plCc5S7ZpTYdUaRC6S3k5Y5
0QeZjD5wwYU+0hKJfphdmxabOVYv72sr0ouz7fbkCFnf6GAb0u5kdjYyoXpTpz8YFI/uXZyaLJAg
Irt6nY5zJJQsB2JmBfaq9ChmStUDglA3vtFV0Vnv6QLCfNa0d9B81qfU7uyPijHjQKY0fdkFkY1j
mIdaWVL6qE0OJ1VDrMRXI9OdvaxSRthdo9Y9LVkt/Qy+KkzhIi9/dGaJuWunCPVbSoLynFY4rpyX
YqF7g8K8dnLQfq+AjIBU96MMPWKvS1pjDqRjDuOT7hYdFZeeoJeSMI6kE0xb/vaBep1AgMQhAQO1
AKLJ2Ct3TEqeanOZL6E+W+XjxmkN9Ckp3rW9ANBSuAlk8K58sfL5SHj2dbxkZfAZdBApHF4xLXBL
ZQzsMppvTWU8a8BSA90px4OzeGUVqkYddxVuPhvVissYRpJpiCmjSdIP2YSU7Ir1gTFbbwaIYlqx
ffsb+5LEbxeVVbOxEebr1zCu+vTRAiPmp1bh/Idn+X2VXeqQN1DF9bZdIRc1Q1A0SxW6Onyu2yfi
9Q3DswD6IFdgw1CQuNyxyckngfIVO5aXjVe1qe4Zebn6MRHuoHj8ZTm4CxQA6cAKEjN16rZd0dHI
Vh+bRQPXYQw0F5K5kF9bqqr2QQptJSII2Tx1sxKXjyJvYU0n+oTPTKwslfAyXTjWqV+N/kddJ+OT
6xhJdGdES/PZpe+d+G0t4L7VkALR8mpc4bntOmDaV5Xauz6CMxuMjZoddZGvfFGctq2TsBkvgHe7
3L88xyBqoTsaLk7uPCxTHzPG6TZiraKVful04iSKhY58kthvvoM2VB0Lg7EiidkTsWQ5ZTjiZLy6
2FACmUGPp4Ws/JdVNsQg2FQoEHsfyRhcr50uzhJSCNFnNYspEHp0VF68zhM3YgD12v9FplxuY6u0
BSRGAwrAoidfVnPs78ApyrsKASC/cBGeu33sr3As6fAxqNm6GOAF94nptFqyHZjFhgXI50fZa2Pl
q+n6NdYjhLf5uL25Jht2F9X8AlvKfY+LfH1ng5X0dGcsP7bl2t0rVTxiBYZ3gxgV5N/SCkzTpDVn
o23IwOvsb6NXks/Qh8qDEPR6v7boQzSlAwJsYT9JtrraHpTGmMPWUKdwasv8KVlS61NkzhrGvoN1
kFhfAa1sky04hwhTovxg7OIEyc0Yoewyo/nkguDO0vghTbroYdaUz9asZyEiJRBI0Dw8U3MUvloZ
w3Na659vv7drv4OBzZZ0b5N6upqXB6VZosxS5n4CsFrWfwLbkpCDmP69r+q4/VcImjKABKaiPOnN
tHwoVbu18YOzf5TGVBxJVbwOntR2lMXwoFHCJ6m4/DGzTE2Oxi81b2aKemsPTyZCc0GxSO3NtwFw
IVoa3Nobotzc3Tl2lmAaJVlqHKf4+7iIIeiA7xzUG9e2l+41/SByg41bvttefLBca7TkFNLg/gNR
nciXI9PaZUUwZpZPa28+zPZk+EIb780++4t2wxEQ7koJS6lIUUVZRW4NKPpyV7XFtEe5JBzrHA0l
k5OEx6IWv0hDbzx6exVDAFcP53Io/H5auocow8uhSuPeL9LROIgU28G+vLT4NXSsmO4wfaGsvvw1
eU3rYxTmGBappX+su3oNpqGKD9iEV04SGu+oqW0zT7r1u2tEbRzoER2riEZrEOKPu0/9ag2Zpwi9
O3iiV1OXjbK4Nds2SVJK130vZ5qghJNPN9DZigavUbdIv8paX/61tDQhY47btfIsJJQHUtZ6QC0f
/xmtKAbjBPc5o5ZrqtwAuBevhTfE+vSlLUdVPOAmmLUoJciSDBYmy4fKUaqPNgo/f8uxwt6pxBA3
GxWODM5f1lGxtL+Kt8eiB0d42sYdgHMv35RSl8JANwwTG8BmJ6pO59uMNPPPodSx4esT58P/oezM
muvGsWz9VyrynXU5DxFd9cAzaJZlyXJn+oUh20qCMwiC46+/HyzX7dRxhnT7wVZIZwAJAht7WHut
OgvqL7FV5Rd+N0c3vrRkCo0zxaMCmmvpT+pKNZG7pmVlJ9yUE50DvwUhLegpf9uQnS4rc7GkQcnQ
ADcygIHXF6uktMJsGfvj7LfRTmxbhNcyb+94d6fHBKOwliAxIWkNfdRp0T6LlCEIKPsjoDG6REdi
nFrILs2K9UsLkOTte/oF7GmGI79LYxkYfIOCe31TOGOxFgbVBH3xtyAP9XHrcU0cx5KXnlrq83gL
BjCVvffRX4R/btuImiZNaZ0PQf+1VDOnqZsPh6Sjz2NYmuiqWeyLZLTW9+zc30y/S1XZYHrh8ab+
//pKawB2YsIbPXYiFLfR2hfXXi2Sj64O1YVjdRSHtJcphChUd0875npfRp1J+q9AVEq/lO5uGzrv
45b477Gi/92lYYDJlxFdkIY5MTjtihx6IJv+uKDSThefJ45Vl78n6/A3mwX3h1HoKyC/dJrAiHob
RZhMokO9qvoWdvbhBpmpaTcWbXAjsza8gYa2Ogh4dd+JQX/Bg7JKUBJARQm8OWDw086rrHEh30Pq
5FgHzecm7JI092x4WFRljw8LCmG32UD/qz9kf8gqhJy5WuZ3nv+puYVHkpy9HZNIp6WIDMvrx4+G
c+DOkTcdpw0V8kKFw2WvSF3BpPEeu/jfDmUKVYaxyACvXw8FBapV6Biata2Kn4dq9S7WrvjvsJHv
9UH8Mq/mpkKCAYIrIgKoYV+PBFV418iomY59hg6pLVDliarKewhXlR/6CqaWBda8fTbX6lNlt9vB
9/7XvQRcA0Gx8cwSXHnv9GgJc2bbmZLxuMWALryi0RwW+j3j+TdzakLv2Cf7aqOTfDKnZbAl9E1m
I52ubQWOcsh2REjjVUPwv3/bpv3dUPRkBcwr+XQqrK8nVQyg8aIuHIGe1FgyP68vu27tL5f5PS68
0x1ppg5IKPuCZDliCCdrcgu8ZRY59XYR2e0utyizjHFQnStUs1Nv84Z7xHv1EZDQeyKZv+iGmaHh
kyLTzFFB2ezkJtFr89Qs1XjMi3VEM8xz0kCO9NQnuUodsbUkakXbPwzCBN/2dhaOAM9GR8mrVSTy
PHMJbtluwdHzmgp5Q3/71Gdt+U7Q83fPwgiwG6CNgdqY1/9a26CEkQnwpEd7BpEQwlB/pnI5HcAK
B+889lMjDGLCYKzxJTARlPG910Phyq8j2vL9MdHS3q0+DtE4Z+8dmD+YP/7qXDJMQF6MvKmBu9GX
+3oYEp7gI/LOZNGXShw6lcgvGcDyjb7t0rmkvt63u6oKkvyPdnWVk5LLLgs4Nb05gwY39Pair9YG
ljyvOti1cM/mOXd0GvQjnSRyooU9bbp6olGNHPsCPBTVldRqotai93Yo/lsHGVFRCdH/XVeSaCa9
rgOwVqUqhl0dtvF3vsN+DvxRP0rfy/N9OQ1TS1mVHriU1YShGSz78xhojVtRBgKwqb9Y5cFtVNAc
kyyAvCNunfFjMDlI67r2Mjmp5RTdVW9t6ji0TbDreQrXzTggGEitIC93BW11Mm3YDh+0PyHq8fam
PnWLmHYIU83Zbzo7fzX/SenPfhnIY91Ny972Knk2Jyk6TNIponfGMrbo5BHjfpG+J1gHSBWePGI4
Qlag2Y08AnFV+yZxsz00vhXQGkrUMrKyPZyf753uP/i/Xo9Ki1qI9qrJEOH3nTgRo6TFE2h3wR0O
FvDQwq+rfRMqIzw+bcmHoK+TkaLgXIL1zXgZhkNlfwsigZb0ttKXUoRr9gUSnm0+rGGx3vZj1QVn
fqcHcfRdGG4zlYUVhal6k4cFzvz1IkxUcb/SqDullqCL+1D0OnPTFm2HQ5YIuNI84vNlZ5Xego4Q
wZ+7p0xLj33U6JyuaDzG8RjNeVFBFOHYsM+z/qsUcbBlO8xx4a0XqlrWb7bfTNSWwu7CN7KWq40U
FsP44yeLTY2S/DYlHedCQJfJ2yvnR/301cQmOGbsEgj4OGLxIF/v2LbXdmPJoSLfweMsrZK6aTOO
212xyaqhqaSrUtdWXsseqoQ+11p6moyZtr5sNbRUF/Y2dc/euBXg20iVpmPTwNO0ijKK0qyfxvsR
6PAH25n6QzJsgz74ThY6ZzBeMU/N5FUz3dxGvmFu1665e/v2fom9MUMsFiMF4wEA5AG8vj0hRk9X
oyqOGj1smpMmf9z2vmf1d9maWBFakUUid5UlOCdquubUflpkUu/kQvPYoYt9h0x11r24jP/nlYbu
8O//4vdvnVwB3gp98uu/b4pvqhu6P/V/mY/9v7e9/tC/P0zPSo/q+R83T3L4x3Fsvz/pomtPP/Pq
Kxjp55Xsn/TTq18OLUDD9eP4rNb7Z2JS/WO4/Lkz7/z/ffEfzz++5dMqn//127duhIiJb8u5rN9+
vnTx/V+/wRb/l2dlvv/ni7dPDZ97bAv9/P0fD/pJPw+/fO75adD/+s0Kw3+SIzKAXiNjgweI4Zuf
zUu0x/4Tkl2eLA2yCKMZfFgLpa3412+R809TWyZuRoXBrHf6ZM3fnfifUCUGICRM4Ghybb/95+7v
XnbEyyNiNn7+/g8yLndI1OjhX7/9kEb9n41jRgSTQ/6EiIb2djSfXq+s2imJp+cqeI6dTI/JwQXn
bdU7G9nK7XMQjLJ68i0VDMe2X4fV32t3CQS2osvsr3mr/NbadS7NhJeJCMinV4mFENBMe/5wQxwh
rRUdEHpWvgaVhlV4z1zV9BXkpubxHC3dOt7XlIfrJ0qZNHB6jdeHt3mIwKyH1EdB6WHny0A1HwT9
LnO7z+tAIWHWzUHTXDsEiFxy3jTOeuU2Xlv+iYhAx2f+8kj/ZpJenxWcDxxHhsCVPBOPj1LJ6zmK
DKUh8Wj8nM1dW/bnaLXU/nntT4MCvzTkuphhOaAt+M/azgpEPd4e/mT3Mz5gMKP/igvIk+JiXo+/
lV48kDMqvpdO5VXFTnfEGiIF3EJv4lHh8ypNJYN6g8ASWJts72bfWwd3RyE1nL1LHYp2qNKu6z3l
3CZB3PPa2xf5+uwG72cSCzFLiNQ3latTC7WIwnKF8qzvoaUmGyTNFuXkfOrY156dtkqH4ZcqQNL+
4u1xT56NGRePgbSSYerhFDmZGzmuXdRZXvw9X1lzYTrZsh5+F9CoQLdNRm0sPrSZ0FqnQoCgfw9Y
bA7sv2wfho9oLSQ1m/jAStlDrx9NHkyFZS/C+25FddR7u2AmIf3ERrL0RQfjY31bQOHq3EBkso4P
1WDbqPdBi4CRfucI/PVKAImQMyBoMFWv0zBTRLjg5Wqr735IE+9yXB1Q1tUxUPM4AEeLMz/8okam
gIIegKDwS2evk0oOEz0Fcn7nqRjv6dW0kMKgjRlMqhEfCU5xjDos7HKt2uxblmxtADCtl022Hqys
GZCLX2O1sETeXggnGFhWIJ2sQEHNRvUwp6egjJzGtyCR2voqANw21vmihdkQ1OLE0O3GufQ3fwd/
8Iry80Lyj4kICluMD40My3XXWmhePSSNaFS774NOuffNVLTD17cv83U4CTSW3knSLHSigo9lt5zY
EqKVWNn9tnxdlFYsAnusbJ6PvcxeYEEq7k3Wg3Sr3mwaPXfmRyHz8Z3n88tkOUAwDX4J35cWY0zb
63Ub9+6g1yHsvrZ1YGHDwUwUkLROq63X4MrLAuz+kI+qempKSOBryriNcoLz2ILcpYJuHWtrLP8q
+FRbbPV05S+V7N7DBJ4wbJj5YpKApFN6MACo0w5QmglambSb93XIXKNiXmp4Eca7ftMFdcC5X3su
ziK9wmskAJpu3cfVtloPs5TZxZCousx3AOzs9aoRfathCweqQKF0DGyrvg8pYm6EP16yYBJdq1yd
9tLeYPOsd1WRzf17rA4npRwsFbQrOKt0plC6Bcp+YjFYmW0Pml9+IeQLymAnic9ZihklHtoF6Ri2
MO3Z+mI96TzktfGHOUFfgaRjuszaC/vjOHvv76GT+MRcHClHNhLp6R8NLSfLolqqASaQTn6Ril3U
H7yBpMGN6whvvfKGEU175HCnevvciGVdo3QUau7FDoM/h/d5v2UWVCJ+uX1W1jiEt3ERGgdh8aem
Ts4qqtQ8ng46JJbQOkXBdA/hbbV93uqwmqvUrmtzaBXMPg+oaxPBHz380u1z3CwotqVeUK78GDY7
1/FeBgNCHmFE66BLNhJhvm7f/xge6hFrndO4W0q+osN54MoLqzW+gZZBUz0RDrW9PCaTcqYHH5o9
fa0U4W0KbbNym52VZ81ynoM/IsaP28z/DHmawyKL4hw/Y+rbDhflbdtwajWZfZM1I9v0I+Fzqinh
ZWubO4msv2xOMygot0BTQzsA/1BXX3hQhGMo3h7x1BpRZqKCBgEqXiln9+mIcM0Mgvrr/Ie30aoQ
7ObRN+bPHaKKw5umtyD8Qh8ofQTp7I56yG+AuEas07cv4yR8w8ulfO3CIWc4VWCtOu3Qp915hDI9
JO+M8Bm8F7obA+u5Q9UBaySqoXUOKou64g4AaY7FkQLVu0MeG3wAIkfRDG5Fo053VWdx+LDQxRJD
UTY74XSvY8sudn0ArJGyxWLDbGHT3S1Tn/jNbHaBlMR9Nwm8i4usrLTZ+RMS3R9MJVSuKSoO0Pac
vX3Hp3aNBDsJACCElMpx8X/JClchsmpzP0SP09jaOLGBUi5O7ARt15wafAHSds68sGyXKvH4kcOI
aExdKM2S9gBSudlDRrDNH92+2Bp1XkjXMyay3wbbMSSVEhn4LVgrdh21d+NTOytSFJ9V5JACeGf1
/uik/cuhH+MBmRI1Vo0n6FD0e32m9F7bwLfcuo9Um8ABHjVi4lyAtrzRbN0f+xj4wMq1ZQLgpN5h
K41JAQPIQWMJBzfeWQLzp66vhuqpTmAYOC/m2sxDv85deJv1C+9C3sLc4po34XCsrEh5RxmriR72
lfOC2337af1IH7y+NQOgBPOJBqQR3z25Nb1UTlSP3foIbbuxVFr1LK2t3orum7Zj0EYpreb99jly
W3M+NgDleSCortX5ekBRBOVoYGLAQx/xUhXTMUelx+oj64M1aQsrYYn5kBgZ6zZiNs8LV86YNY1H
woAFlFD8RozlMBUNLQ7hrdaRAAAZ1HTXzRB5uSW/vcyPMYXVO1iTE+tEngwab44I8BRGQunU1XXm
jTJu2FufpibqsA4v7q0r4mWipT12Rf4eSv1HvefVtJMONBScYAf5h9f0ekXZZYfXKpfo00BSu3rS
KzrqxRlnP/NDsc/vAirfFj3zaVh7KxNeT1mLy4LRY5ZmSpv6LgqHOAMHo/0YY8CGnO5VTX3iaWmA
D9zrpeWg+vnYcnQHmMqlBivjpewi8zhy6lxMPSKQDj+StUyme7trOq4kqCrOpirUJk59e8nRQfra
h2a+TdYfI0HxFi/oNLLBHRys3F5W5ENRt81SlBE9dH/QNClvaTj11XrohQplnBr6nBL0q+oLhHHr
0VuCVOLtWFeQAlv+TdaIiF7+uVvyb0jp2HDKjH64r6K2q7/7tBuq+6YLG/U0b049fyCzay/bPi5b
WGDovvB81ArnGSWcW9WLDHh42NiNc+3ZCh5UsqaJsysX0j9Z2lFE3spUtBMA2l2+VBObYdrUjO7o
YgVUaI+gW0b/Iaz16uc7e3HGeTyTySycDP8ty/WFptDCdEZbPW8bYS1LUUKov4J17wdZ0sifIDu0
Dxpr2T7NYecWn0e/Borm+dp1divxabemYa7htEsKF1GXHID+Ocwpet931CiuMjqQ7DNndoR7RJEp
FvYBWefGf1zBDVXWY9LZy/Jp0Yunb6xBtxY45AxmU1qzQvW4RVNO5UXCDSSGj8kCmf9ZVpDdOG6d
HzeQPVSd54pdpLahj786TRm334UrTU6bpbL2z8mo59neVfWMhOu5zto+iPfEAUEdnmUNMqC3FASs
qjqbQukOtXgWcetpZnmBQFD5NxRHQX0dN0cNUnykLUmHNiJ0vpTRxYjCiKiv2wCSwvxQTrmep+s5
yPKioPm2mcfgPmtpHr6AoltAOMVaCb0qlRPoZ9hGhhjefGSq/LDXe5EB+Yf3Jx8sUZwhNMpps6uS
2cfATiA6g987awyD4YLFMVvZbvZwW5zbUeJ1JalevRiMb01nJD/0yx+toqh5zUZ9hOG2bvD7r9tI
l/90WZIGz91zZ4FHN9pRbq9G+Fbb0mlqaF4ncy7CTV5wO7kXcKg8LdkaAtmmuEFv8od1lrOM7kog
pXN9jCrPcuVFNSK9NqHN6wV0kvZJYnISkdKBqD5HeZZZ25Xv1wMzRYcTJvsGq92L4AoopYrqa6fo
C6e+K0u0uGl5KjEEdFMUAOHUDpNlLmmd0AF00YUC59fvbVmVKt632raC9nc3d1vGa6CFSB7HPDYN
PYTezKwbjwUnyM4JhfkSrh+XJe37xPj0vhi4+51Er4OOzlLMZsa8GkVwlFCo9VkPbRMZk+9POkfr
Ipl1xwKgKQSyDp2ohvfJl1sVOtiYvp4sNnOqYZZiNPiACTJbGNh5Lo70hRv8t1MvZp5bPynJJVmj
pXgUVlshJvDc9wQ0dJsXBZ4W3W2wvfe7IhYBVBAs+RGOYV22IBSYL0ts3ZkYN99ZbuIyMpcMhkfJ
7SFkZTGCx0v918xazAILlWWefLBa/K1OGjM10+TwVo5YRGC4hqkdGHb3836U8rz+Kwk3wd+CRXbh
QxX4WeJRHaWXvE4llRLm4ufqybYh4Suj0jI3B0fRj8kYWTVq99PHRSYIxlsCQMjubjy7UNbDz6m2
Xt7+n0l+eR+ZAre6iVwaZqKd01pi+loVoSzUWdF6Kzfduxv4aTQ+vbywHwjAYTlJwc2aB9Vtk2ap
EXkD+7lo6X7PoGmoxLSGHxKo5ZilyW1q3uJKcmxqR5ojm5K0oq+Fx503YAPZowiJ9l+TlxnsJDsI
u/ZyT8ItiNF2smvD2Tlfx9hE5/bLo31ZHmFW1cxP6Bd84hBEtbn5JVzRBjjmjjLDCFgd+OPa9XYk
HjcwWKO+5E49M70vC2kb15Gr5CbNtziFGvgcdSOP1TVoYS79ZUItiOj5pau9zo8Olh20VXmx0SOw
yLMcsAefnosRMolrSLZN5mOYeb7FRGvtVzqJW5bPEOCxcvNqwtn9MJDLNl/oTuaHP+UxP+rWNtuh
2QJz/e0Y5mJ+HOu8hmizzWO+V/Sek3vn1bBGjr7yXtZKUQ6Jjs5+TnlSTorLWQqv4ks4AToGL2UB
dvZsggYwtB/x3Mp42sve0m2xs4c8Y/CgFB0hk4Z/UF/UJAxI2fCYxHgRdbnZziPnK3+r1jEsUQjB
WVzWSxiB66VDoaOzm2ZXJ37dwAw65KQNaQsYeT+ycQM/cBqD+rbpR/5fm5m8XWDD7mRB0+bG9e1U
6YykwKxKRndE3k2fw5auJNpO182s/ZlyK0nixetdLEysRD3GSOFxxDaHxWqhlbyg+KS25Q+bvn7s
TV53XQW84SWdXOpaqJLu9Zp499vqD+DMzmUJL7t95v3YM30X10wYDUNVtn32RNzN+rGnfWUOz/XL
rYNXGJgiTy5bxR1VOcySh3CzHaycVr6ZPmeRZtWQrzJL/CV/GtORyAw4IzKMVqqLAoLzVLHAeX9f
kH200qLeyCvTplW1CapqxRo2Nx7sSbwjpFrKop4C+DEefiZZNieoIUin+0xl7kWe9Rvfsb2k3jLC
crKGfeBXpCgzpyL0bRpipxbaTRITwVVThWY/aX8uSMLnVawxlV6YQc95O6xYmvJIrGcmbyxox28O
7hhX5OLLus35OCru3OUfM+5ZZiFNNihV3CZeaZKU3chxdxNVmRfqj+gyNWt2WLLSWsUxnGVQD3tS
F05IaZ8kUPjFz0EVIubBWc3DR9Nu467CFr4N6PGDzCw3BSyBxfcyk6XuyER7BQCF6XLegiaLPlbb
OFsPkEhosgqbpNb/BXvL+rJmuTEDpW+be6Bd2sL4E16aLFVd4K/iWSdNN8svYbKK3vnqL3VY34Zh
L6Ev891u0NafcwENfHbgRPNqmq9q8t/wBtXAvj+TkZwrjSRVjyb3LgvoLFju5wjfpv+eTMXUu38M
WUxq4kxV49QkgJq3ofq8+aPrA/fgdIBEVztOh08JjWIy0lbIBUFhupv4oxVNaTRTmVr2P+/k5Vn2
siRBvIP3BPLZQ/bD3NT1ZOxfsiKoq3Z4/2bzFkNj3oEWDHOWla75G8BKi3es+WremHlkJ5oDkbup
bRR1JtnKOd5idrvp1ZGHko1qdmXSmFd+Lll8SiwRKCPz0ksK3phTK9+pZVVeBMZS2fHdKKJ8ph3N
bknY++uWJe7F3Ldml+fWZtKBA3Uifvi4Zfqi32zWt29Tf4DrODFXDqk7H/05UKASjrSepWI9vERs
bVFuUZWWrRz9j9WLwapeEo09dGqsBvp9TBJyUKHy/X2TN32XoVoWjtbDWASSe9YzVbzpsoCzhPkQ
/sIYoMPNZY0/NpzVVZwjMBONZpNL15QZ9+28mDUZZZtbFWkgAJk0B1HW7Mbjy4SQBzZGr4LIhe/1
B8cqr4SLTE78TuLrpGxELgf7wAp2MW7gMU7TykJTQyBf7T6Irgu56ijPF3bD3GFme8s3O6ieSLwI
MBq9ufZ3orvXsZ0Znjo+Um2Q6tITfpp+V+OCwscQkap6MY0lOWCugjiAnfT2UCd1IXYTUDybsUhZ
8f8p0IVOsj420m//WSM2Wj/drpcZ1AgwFJrVnYTCPNSxKHnCna/A4Ox+Gse3r+V1CgFVCtaPkbeg
49wDSue5r+P5bPJc0rdl/oAePGasCBzjjw+oR3qHrcN1fm+efx0QYBqJA8PyT3LxlGKuEgqK7sbO
7vul5aDIK078i2itMHM/d/bbN3gK9uQOyd1CSgxuj4ZK/zSRudSln7e6Du9/WoxZbCZpv4beGsAp
5g/xdCwlFNUfx9lbyz3kwsaeewrTYA2bz3n0zhW9XunMOaEUvYSURk17ENXB13O+JrY1R6vX39cv
m2rGr2OPL2OVYdeLeCp4BMIfV3Zm4nE44FpYwlxIKb1+3HZTT2R/DBqvC+x0wbSgRdPLnrezPzLn
tlg94snd/FLPki9m9u2bOH2MPDjfcAJRMTFyXaepJ87dXruLNd3SbWMs0/bDEZJ09o4fV0SA3uN6
+bvxAtB/QGbB7oannaTRgjcCgGu8/XnsLbmA8R8MUQFMD73b/H+VWqNvyEE6hcyiwXiCxD01B6AG
yURPRclxY7xgnGTzNKKqZl+0Q28OjLcn1CTO/iexRn6WNjXTXQcohUoxv79eFPMK+ZXaQLGCOFQV
dM7QzXlfQsWGeW8L/joUj46mUiNsQJB5em9N5tJnmYf5+YsrMgVkR1hHbt/w4+27+gnF+MuNkStk
qASAzI/CPHDU1zdm29RlIjrgztTm2mJAO3UxaISR9q2x+3PYIHgNd92Qk1tN0ibbiBZTHeSIdV9x
WgPByXddJcn8XLs+uQf7DgW/PKddHN8g6G6zpagcJIUzl5LTH0PfN4RBqnT9tj/AJri5emdD0Tc0
e0iySbVde4vTeeFd8lLPq0KCEe9D1jZOv9xUuQCSvcfJCQuHnEgJVOOcQCMqmn1tlZJH8dNBiSw+
JtLqxa3AQ485LMIfZuwl1KhmG9NNy7iL6SY0NG7APLkWDm2HblZ927ojb8DFQsDy1htq48xZL76N
pDjKbjcsyVsB47huILFoB5W0xT6UUQ0U8T8pj55jE3K/F0fmx1KlsjYzv/TFm0M86icyS8QWVege
ZNwxZFMRVUyXNtWKIt/VSzMQT5HPr8v60cPtTbzbcNWJLy9oIKR97TIYJkWedX2JwxIayehvFdB5
kHYlAxNRZUhLoeMu21k0fM12k/bwbgXuXdIn8JMf8h4EXf8pWJNp6z5RbzAVLXxA4Mu3wCQpInwq
JNnmfA8ICTjBUajecUoUvHE6/1wJPYf4MgiX2f3iBMuq41vSZpn82CZJWUES1gKsJRLGcMAaB5SL
Wvqh7Vae7X5e3E2tNIeRmZh2uGbAjEEpr9l8XSEBM2xQ/JZzQTSdxIq6aCHs4cy3az1/De0GAvZ9
5uNwtylI4Eb93pJ5gdbKqIThDf20RfRXAsi8RtogIuBoRR2iMvrTzyLxbfzEtdXm0HlZGjRD4g1C
zF8RsilgyqNMJ2WHENmqIe/gXlxc2qXhP7Cm5BNGvIsfoPu2oPgrgtzw8+bzQ7AWcFmsxZzRADJ5
54XtbReIn07nZDLoJVOhu1uSgJadQtc2OeNJIeXrJOd+HnQIyPuuoI9I1r/ndtGBX3cyYtHa02cE
u6SU3Da4iqX9pavYju0sQ8gCC7mPaG/l6UKaeiyjxT8goDV+2Mpa2we8cn1AsNCrDUd+803I8QGO
c3mlfPRTmgmAZjCQggb7kp9P3ZjsRTLHHyMJSWNVyOJ7MfTZnqarPF39tt0HWdJfxpvbHKEpowqM
IJLPV8dri0BGGx1nvvIiJh77qpZuPAP3kH3vk6o+qxan3tI1KYOjKO3uQcK0sKU1KZohtbwuf5yX
LX6qrRZOdW9sPs2xWxxsV9uXaEWKIu3g3Lv2SdMdlR7aZ5hcs48kDwvwStpLvjuUeohnHOncT24p
iqNcW+vgwG5yP0w+CQdMwX5Yl/HSG9QKMreZ410WJbAf/15MLqztIBDGb4Prl86hG6UmzCkasaYT
ZBTPsQ4iuKkyS102KJsFe9/R5ccFNCtxUtNdBYN2+l0Wi+4JoiR5vcAJejXA3ckKpZmFGmo+zZcL
7uyNHVXTBdlv67KoPOHuY6zfd2eeQdxuG3zXhM3S+mOW/fzcIzO7cwtnexqGsnNBFEjgg9s2sHJF
LSFKdzo17uU2V8slLQ19ntqOLG5XJzK8HXLZTTNquZfAdGt5qZZeoWIwulcBIGb4CILPwQwWecyy
W99h+0zDqPekFu0izZdmoiNi7byDH+n2Vgpf/bHKBZ/MprxNN9dYgYGoUITPA3oQR89/ojLdpZ5b
t7BrzR4g4kZ/XADhfhwEUuK7ClWVx16s/e9qQf8g7ZcRNm9aMEq6/u2aimtMzo2Nt4ht5y/xfJe4
g4CSb5vKp7KRGzzTdvO5RYYvlXJyPiYUES6kq+LdqOzs0i9Q3BvQub8uyfdPlB38kUEznWaj1ROR
jvl1GFto3tROlTwpC6dmj14H/kpQDv1dOIMGx9CH4S4ptuhcO524A6cDtmMW6tHtWnk2jYtzVsop
fEJF93EmTn7c+maLz3rp03QJAdHzyoScCR2N4wE3cH3QKgmyVPk9FdsKbgVbTNNFmIDY7/FD4ciO
huQxaXXy1Vuk96lUWfd12qbteWSB76eoc298gAVn6GG7e/Re9QP+pZUGcztdW2qovmx21555tZOB
zCKdfCtW2+csW7BIdlnE5IOCKjyPKMzs5NCWZ1UwqkewXR7XP7mXjt0iRBV6wx/k5fq7pBXq3Fnr
5KFp1HaVD2V/WCJMLmFwU9xCGKUvFSzfdy1Sh59UHPvfvGrCOLj9Ot36a8PmIaf1wfH0eLWoaL4o
5sXryNvE7VkWNj4NHyEIS9IeycVmqew6y4T6iJa6eIxJnfzRb7H+xIGfn7PZohvo5jUYppBGAFox
rqlwO95ON+jNgfJvPda7atHPtrq7ihT8Xb500OSADLGPai77P6Qefahwgm27Vok/XgFUqsgONN2n
3KNtGJvdLAcvquJzh5rfbpKb/yGeco/MvLK+W5kLBu16DXxEkXdrs+Dr7qORlHZ8XQXeFOmD3amq
hjEjkdn1bMn8jixLfWv5a/u51uqJz+Qkegvn89DgwZRjVN4uSQn8MqBV4zLppPtltODW3NVitm+A
+oyPhTtN/Zlwa8/fJcKJrvysU/ExgRcwuWxELPfUcf0tnah37+Nka6K03HSC5oqXtbedRb3/arX6
iLkO7Vmr6z6ZKPQ4i3Lmi9bvmw/e4lsfI8iTaUJalOgO9ECp+zIvpuZAyXcVV01RdcXeUm0ACDHL
HAvmiGHY7te4VaM4M66HvYc4oKu7ilnr5ry6rIjJVb1zIjyXXdCM2XRDtqQckLR18k9ztHXrroOj
9Rq4XubsZwcX8UoTiOvPAd04MQ0zlpJ07+A45Wi8ZOeTDqPLwF3stvwEy13mTum69HYyXroYO/sC
BpVpPevrtVV7MQ3B+JBY6MOAwMlrxPmUleXoSFp+sjwUHqiZ1BV+/bFbHWs7mwk0y50d9a59PSfl
0u5cRR7/Jqoxp3sActu+I7N1Wbq62CGGUkHhTWtI+aFerTDZPKa/RbIedQGI6g1KS7pB80Frurb1
fg1LekZIsA8d+yGmvEmz2eo29EKMtbhGeRfi3qYlzYt6zdK3qdesFH4iWrbO28IPukNOofCmKkiT
7sulWM693HfiPf1AIiIlVirnosqVpBw5BtGaujPV71C7+taC4ynaNWXmD2nkVx6pOHJ2nx1pqe9T
gmviKbm6Z12XOd4hn4Q7wjwaLsKi3WQwULQ5pVn8frX8LsIxG+O1qHdYUs0bOtuCzusbRqiHyUbI
WqZB3tOSCYExLSfiIN2lC4Ibx5rC8ZFibpOdl33sP+XT9GXbRP6YC/klT2RQpoQJzcMMtuOQxZk6
szk8bIzE/2XuPJrjRtI0/IswAW+uMIWqoiclitQFIUoUPJDw5tfvA3XvjlhisLZnLxvTlxGDTCSQ
5jOvMVvaX9Z6USwq1u5aOuwwlXU80YhVuLDdZEhV6FU9tFWBEGFrLu5gpzrn69iX33HtQmiuLmjj
xXN0RYfRlj1l7iZkdbhs9FsH9dcHCwBR66cjtR7WAwvGBQ83/VBqkd+JpursoLOs+LKrq/phaLo+
DoY5HqMDVeMY/kg5O4eyzhpfrbBHR+TIIAtFR9Lpk/oijwzpSs1n/UIVNC1hPdO8dkiLfFWNxm/V
YA3hOqsqSl0Wl7AvO2PTBUIx62vwg1N/EO0UufAC5RlzKHhkutmNAtZbGYEhBRA5HDqTySFEKCkP
SMulP3DBLJowo7/mt2zKyUVis73mlufyT9Gf9tOM+IJHiO65ddLdAK0ZIQORPCKBonyl8jbvAO04
IVKg5c4SVnYrZXLrjaWZPMlV+Rk7BQqqJG47S42yZ8TsIcoZWl0/a3LUHgdVi2Y3aufM9lKKo0c0
qpl0jCetjrqZR7Kr3WSkJcdxUtLveaJZX/MoVp5yRZsuRzq3viGa+qBRMn6k+A5xnjNtxh87k5sr
M4o2bycOx20R6t/1fEuGl6rcbu1Z7V4w2JbSoDBTGqEUk2vzUBnYA3qosM09vaa1plhoTTh9aAXn
iGtKaWZcFaJTX5C7w25ALXgGlKStxMbMu2w8yl+siQS510NpDqrl9wlAzpZYK0c3RtT9F0HWlni5
0DT5Kxfv1GL0bU/jXupz0+8FagBpY6ifN9zATllHdIbTRRI3hjFnL7ioC64HMs9dPUSgoerI0C5p
3bUXOH/gfQMhVG0v524QL7naz6nXUWZEjXAs5u99v7BX2JTkaYOgivljpGs1unTkxqDKRu1IkToG
MoUkNME8sNFXHQhptCutpL/QcdsllyUc6f0iaiQjkJoSzC+ELuOx74ri2RLjjAQOgh2FLDXy9TBZ
ygPdNRuyHJCi3DX7KSnCiaDqyOlXTcHcJKjANbND6AmKQ6qvtWRSJG+INiTeUiIEELRihGEAIoVF
5OkJfvV6Pu7i0aSVgsdHlhOktcGWxo4ealipSkytIYH7VHVDld+otTJ1PllFlHOkYaEGdbZF6b9Y
QklWs0q/MQctst1caVLtWwFsFM+FUbLnDFtidIVm+SpPalj6Htn2rAt3WJOyGzyLCxf57IT+lV24
A2huffGrcYnK/GKxI1WTvW4gARO3xUh1SHNnYN4Qw9tBNOlTHOd6HfsTW4U2CmwcDc2QcW5qNCNi
YrXqMCSDVP7smm4ejSAB/4Skj9HQa3uIZJXeSygASvWV3y66JGe32SByvgMmcl2KbMow0AMYgbkz
/ddSciyZ99hl1eI7IpmNJ4MuU/LwV7FWElvDoS+crTSqKtEsLjYSMpkweIGtD8I+XK0fsR7JsxmC
q0b+5NAonZM+D2JKpAQnVwpdEpltlE0mVwTHcf84JBQU7MuegHK+ljNHXnRviLuhycOV7hZfiysv
q7MXzR6qsfSNoh+W6kIbmN7qwh5T1c4D9KKV0YPWGyI1AxOgaqod5WFADQ4cUtoT45A7xM1OCFji
qG/2tZ+DQrpSAXMRuguHE3NxUoIoWw/T3ioX5DkSfaSSmnpAqnAd1YMYo720CMQE4sahdlDVNlI/
g24HkVSY0aZUGzlicBW9cfTAWlZND+n7lY/CHorPEuia3lVryGcoT7F3AtAm5Q+5yomyQL8nbR7U
Zuck/tiCU5ndVW1oPq7msPxC2aMbE4+3iF6Me+rA6SV+3JqXq+ZwlSkL5GahlYC1RodGsJCKh8yZ
J+vQEMJZrlYJpKrnasqrsO1lUIyzLZCSAEKd/xCrHOUcrXoZuSb36OD32rrcdymmdAQIUhEQgZIh
RpkwjLA19b70o9KeX6Q1mhfhKvHUKPd2nuaGP6UVzsjoHrRul42kBtUqjWQjbYaBOeFE2+2HxMjH
H7E0bxUXImrk39Y8iXfwtMZI2pWDYgPOURun8iJZr+tAX+Rur3S19VyMha50eN0hjOFRUEwNMlRr
6a5LFCwGX5WNoX8C+gBswm0FKDsPTEczEiApKrgiilvXMZl36eoNcfjVTMNtRkkytxCAMIujFONC
0AG8hlwBtk6UQDfQpeh8uzIcWlJSn4TwFvgw1hxLrga2bo/5ZJN5AwWzlxXAAmsjcu4GSa6Z5yp2
piLm24WP7es4EjlBBrbiVQK8RPEwE/GlxDHcfSW5nJI7KyvbLerS1HRPBGMeW+jw6QtHpLaEGjo9
9/WkRVfAJOMfcavw5u1pnYGrRQOVkRVbX1ek8vTZno3hdmqLhClAY6M7bJU1p6lVQlaAI3+PxTwm
B05WTweFokXqT2BjvkyaDo/QyDt9X+lZBjyxNR6aKK53vVrJT2bbKa4Dz9lP2mIFod9hGwrlaLmG
U6mmvjp0I6SuYvPlc9LRGQ+x2YJO66oVOGgc4bBkT1ifA40gG/ZEZS3qjg4RfVZUvNPOj0dt5OiV
4Dukbi+QrXC1uGsICqqlu9IGMVzGqrKplBsxVl0AIcSnabZ6UMd9xSxBA1hf9TaxY7ckAL9ppC3i
7XB3rFxi6iV1MZtygKPkTZr4XOgZyCvKJbcrZPPOXU0hzCAfAdj5mlymwdrM/E5sAKcDNlIKf9TE
z6lLqkDFWdmbemN5tjgtxou5r1rhF81o33cGtFuGM5BOhQNMFahU6yutiNQLOylyC5hQtJRuq0TO
hSQl6stSpPlxhil9C1YvQ1rPVr/Bihkq+gyWs3ip0aFug5RYuvjDtGSdW7R2HwVDktoF52+rFReZ
ghbYrjcn41GKEjEjU9rlGsUA1OTdQpTorDogHtwSIMZ1DcJEDqzJWEgKHBVWQ4PKSxmgEZx8wriz
nTzuTaI64nM/0drG3t6beTNpE2VoTa2ja7sotacGlEXsjkPxrHVl/dT2SLaiI0vtEUQlQKl4ZMkX
7TMCHajE5t0seRKRx1U7QO/pqLt8reJBOrQZm9pv09y66Ye+PvZGA9ejtfJL6gLWHm1/+5GKMXID
cRWbL0JdtWDW5e5+bBf1kHd1r+Jtb09btCaXQGcqSjxW19n7TksqE9EuBELcMnXwYjLUsbiHLZv6
LcUtv2Wp6zhqGUNA+KJcwBNPwAZOylMSLfOTE/WKK7pBhjpp5EFpF9FPYMWyrxt6/9km3A8VPVJe
0DbMn2R+xXClmRcH5P8Jzo19NdPkD8XYs+vs4RsA5f5WDPISuXZfywr7YL11YkS2WA16GXIftBVp
Rqf5tgU4hd++nBq1/ZJR7PDtmUSlgVOM3mKi1I+SXegPWaLppadT1T8IUeEw54K0zDXt+zJQ/W+D
XFAPal+4oPJy9OmBw2J6IqNF/ua+ReNXN276LGk45TvEN8AmtQ3MEEACeKGUDb0GGo71jb4ApVnC
SYWrofpajapgcpCHpMzWA0Dupf8cIYhhfDcqvc73WW3jkOZFeiv3km+Pho4+CxsbNAs9LfARmaOk
puwDvFNWwkZbXlKvzc1Wng/DMlPFdE11Nna6Xk32V7Oqeg4VnKeKueAcMxLZ8InzwCn42KnH6PU0
6IKMwJEJ40FVLXCh2TTA2HUDKGgi6le5kRb8H2loAtQLOjHhDUDHMo1z0EICB2aaG6zBhjZInMWr
3NyNmt2TwqTabLbtY21P0Zj5NGJt8j4oQ+mcXWdZ3Q21300osCiBLLSha16GfB2VxeWviHTBj0sn
JHNXkXAy7CNokpnjUbHeZqIjAOQUYRLPo9V8GXC2U1FjiOycn4GFt8z5Quo7EuaLbMFgxvRmGaux
8RyPeZPG/XdzjuYfBGqUGYkx6UqbAB/eNucqmZwjQ5fgu5zBIvm7662auUH7qdXKGLQnQtlV6cml
3qqWa7UFRCS3oI/Seb1Wzdbn7Fej6+O24dtuL49l0aeHrurQfwUFfurRkhoL1KQ4tX7ktdgaLeVf
wA/0HwoWolTTLjvTqHzbk99GhMbN29i4w7R8T1U7KRraCJDG1Wv514jjX6gazahaWvOdlegDILhR
niUoH2lGs/KvT/GPlBs+1SX/nUowvBFx+N+JO4Sv9SaG0J3+qf+Xag6/LY0/xBzcV0iur29VHPh/
336JONjWv/CKA7qCxAjtc9Ak/y3iINnOvyA5o59AH8uhkMNP/hZxQKxhY6eDv1A10AvKxvakifxL
x8H4lw2uBdFWB3IH1n3/RMbh7RIGyUTms4nmsHr5W0hwvd1ZuIDEm4ZvB9kqOdiJ7adVe4SPeWYH
v123fw8DfhqFAIRIEXV8OwwuWmgOrEsXDpJ0Ufdo6S4vkfZDm5PbQs/PeWa8RS79PRowDGS+bAjt
vwgyv+lK5UxJicD+hXZrXcf0UbCZnp5S2F4bXsHxWh2Fm1wGCbcofkuZPBulr0pUPlRWeiXW5DC3
97qZoAkTdy+y43yiFPj42/q4/evs+l0+4w9pxV8vnpgOUBMvX7FOGEoKEbI6wx0O0c5PXVSJPU1o
Nt1hhQpnAfBYaT41iro3Yukep+MGsKbYOu/zrZ45l7I6HxBt6ZDKLVRaCPXAnV6e+Wh/2PVtz8ga
g3AuoxKBkunbrwaWp15zs+lCtAwGxGwWILXtbswocQyZeqQm+qRjcWiLJvbWbL6KE713tQbyhVaC
AyY/kaXhmSrL16mqHta42tf1OruWHKnBx6/zvS+O1z0rmJ1mYeD69kklw9KQUeBtUlMpQxKiLkjT
KIbtSEhXO9YeYmSHPFI1uuv0TxW1f70mxGTljRkPXmV7uN+WmzzYGNtFoguLNsUGI2IfSc8fz+90
m4LGonC+rWdTQ3JFPxkCMZZUT7SsC0vZvhiWbp8aeajU5hmrqlMUGhKKjANZD8gUSEP0qN9OxQTO
smTVhoJx2te4ssVVl6foAGkFne7SomttZ7GfLkXsb4EJ/JD2/uOZmhxsv931TJFHAKmFNi8vVOd/
bx/BKEEcFLnUhrnu5Jd5mk1BW4rxhZLMsuvLupWOUJOWL/TiJTxMIuU5hskBUniwL2Ujx6wC7mT6
OooiR4vUqm16L9p8WBdz2isGf2pnQpD7OrfRVdQ414LG0JVRWU6o0Ides1X4ia6gyIYpB408JVQG
82YQ0hAilib7U2zdjHm9mzEy+VzXRN59Fl86sqrteYxLSW7HYMklYxcpc/xJ72Xdm+0s8SYU8iEO
1ze2UK1ATzOgwTnJ60QG4XZycgmKoggmqz700Fzp2MguErCxR0lW+iJNUr5DZbcKoJW/6CXtRcVM
fSwkpcCkyKJOaqCNvXNpOMmZjaW9Db3++hzgXR1DR1HB5L54+znqcrCLEXZWWDRREoAkyD0YxInH
0XCPX4NXTel9nziQK2cbZ2+k/IfQAkR9gDkhv4L6fRwG+p+A1+EgsbI9nQZdSCYG2iW2JW8Z46uO
8DNuYw5kpix9mVt+KNoYfm+jxF9jqnwuCNM9l4jhx1qzurFs//x42b23wQzL0KBHswAJNN9Oc4nl
2cC5suUAwRUT/kd/Fa/dp2YoXj8eaLtQ/x3K/v0+ubo1VGcI4LSTM3WiaNRyz7ehkAuaW80qDZ49
F8gdkXJ1AY6ZfTB2xXPGOjgTPL43R0RLaYwBNt2kx9/OUdbqVhG9aMMurfNXythXiTkrz9FapWdG
Or3ueYU6hGwkzDhXtT9Ggj1lgOaJRAhs7tYYqI0I0sB4wyyt+m0aiR//+KWaAPc29CwwYfwb3s6M
BltEyVCmb9anhMGadVQwgUxppfqRUK70XIGKUZ6Z5Duvk0FBRQDCRHzgNMqgMJ0Vc0rWWMZa7jtm
dqlP4GM2+N+Zkd47llHD4cOBEIZKfurIA0eStDdv2hBG62u85N80a1pDxxi80UEH2pjmwzT0P8Hn
Vl5X5t8/frvvTpRElEjKQof7dMlSah0thCzbsNU6t6ShaSb9rmvmM7N8Z9GYiKbZIDHh3TDe24/o
oCBOibBC82dVx526Vo9pW9B5BtdjFsonoVRnlYu3P3myGTf1CO7sTezfNE7XjdLAX2qlJlR7x/iC
AaWniu6QpA6n71LcL8ucIPVnioMJwyWw1TZ7tjsRTL1Z7wxzWg+0xcwzsPv3PzZsJfSeNj3r03VF
70LYVZzwsSMZ2b4B+qm9fCP5bWesOK11lgJdHm4x3Ubho7f/zvDeSPP9Hpm++xkcCg+qgY8FUpZv
P4MVaRnST04TGlN23zsTxOLlUjWr60WNX7Jiif2PV9d73wDbSpuIgzMJLZG34y10F0E7Gk1YrM5R
beovTTZ6Hw/x3pR+eQhB2YAlfhqgxWY24HJGHSxuE32n45PtqVK77CZlAVcYX0BH/XjAE5GOX6e8
+duIp/6isZNUc1stjFiLKIBaPN4IkF1+WY3YSoELCFoL7JFe46plTd3eIJQbzPx57NTrwhR7UIFz
GFndt7FUr+IGUG5rafM+s9LXj5/0vb2tK+i3AJDfksCTwHnpFPqW49CEuZQ9WsV8NWnNNczEu//b
MCeLKh+QwTMHYDxm18g+jWEvLubcj+TpHED9nfARW8Z/T+hkOdVFC1oNHf4wXdfvsNYCBJ5uisF8
7BEq/XhS7+7UX/ecZRgkSr9+/lvgP1nyBqDpgBto9UaBvswHQDVtDqvPNq5kuzhIebGXU70OqRPd
fzz6e/sGaLwJMmIj6BgnE53mNJ1kwRIr6XoEFQDxl66cxdP/bZTtKX6bIn5Ys4pqb4P02uhRKwiw
kTqTdLwTEdl0TqA0cfCTvJ2sjdmJmqhrNBFuaNCxnp5RRrhXuuwWYboHuSkLH7nkcxHKu9/OppbJ
OUf9Tjm1Xq2AMsyrsEQYrWAYpWqOA3qJFWHtYbY4/KIUNJTZKfuMQv0hUvRPH7/YEzmvv44I7nPm
jYQmgedJnpPNSzSrc8n3E8rXuim+SEkee8hZeUpcfp6b/FkX6c8e/GjQ58om+1z6Hz+C887mJ1fG
NgllYVL8U7ZKnbK84JmKsDbaKFzb4jVdgQtTLnVbA3HYMVkWD6r3HS027Yiu7RT2oxokKZTsmTzV
p5gCnHWJklBpqmMMEAuKxFjsZseGtGvOADTz/FDoC36kCTCFekVDcox3PZ35rk26C1qyj4sEOrWa
jYt5dvIQoRa0uPD1Ci0tSj1FG2W/n6RD0VTr05Cm5HQxLjaV1AEl5ouZ0rr4pgRmhb5s6loin91F
y6E0FIWPmfOtaK0DTOvkiNjD5BvIh3rJVF5VsegvdTkvXHVNAyC8n+axoIWfa8e5nS9jO9XCPEF4
QYttIP4rGsgIbNBUobagu5hFBYCqi90oNQ+oKeO7LMXmIVq1m2TW4K3SAQHkMFXPCr0rV66ji6Zs
p7BbpZJWn305whfcLbJkeqYYIldV6FHpgKaPeQtElULFz9KwXtIuv9aq5ZBKWeHHHU1BAM7GxYAB
x6GO9d3H6+GdaxKDYRhFFgw0LuSTvR5lleaU8iJC9FIzb51WYD9xcid36W3sZPf8lvvPByThQgSC
YGPLFd4eLnhZIyyeNCKsBjqIorBjb0BSBcoFiPoxpXVZnZniHyUtMhPo7SqOidDakC88GZK2a7GA
+68JMvF1apC4Cih8ZQ/0Mnp3rNJvQ8MPTQr5gXCMu7IsX4E4XfJo1VWsCh0ERlIcFCdTfSOdlxuj
r6oXXVK13bCpfmd2kU5n3tJ7JwW8XI4JTikYp79UXn87gxHeyhdUOUTYifLStsRxmKX+uJbJja2J
zmttS0KpfUVvu1F/gvR50JHuPHNWvHNUYAlKhGCRglCg2dbOb8+gQ3C2+sGquW1KhKN6mvUYpySr
ZZ+Z7bbITkJyMBDbebgpuVMyfjuQ1gkxoDdUh2pefjUhR5BwnImwt5LFH0NQUUcvDsoc9M63Q1Ct
aIasHeswn9THbmoxequAJ9fJnroM9GKiHzPW7qwOb5uPF/x7Vx3STMQMsMXp35wUU6DnFQ7qi3WI
t98xt41XMOafjK68XZLqFhoFkPVsvPp4zG1F/zFbnC4g8ELCRyXm7Wxzu7VXGfB+iO0A6NdofWjo
oltp7uz0aDoz2HuvlkYC9eCt2/FHdWNYigglJ0eEhWGCmxxQHMfUK9fMC2HVF5JuPUAkox8sn7Hb
eu/F0r3AzBzoMQHRyaoxJjOpJV2BkYA1rAKEFGgmDcoUMkijBPTpABLm+ZeP3+yvjPTk1W4kSBzj
bJUSmbxtmt82RT52JUzShFFXJz/oUnepKKRreme8aKhKuimsf9eey5fU7PeUl/wqzy+UBSQsjF1e
i+VA/rOKchcDN/PiVjNst7c0gIg1x32bfdd1QS1Q6gLACR1ITM3wlK59sHLjxcl78ImrBttF+ayh
kInAgXMNP18KO8lJULBMvglNRaI/62JqjfYFdZrRpcWe+JmDN0XbgZiwrFbd0a+UfNjqDx+/HnXb
R3+8HkppJJHwKqHEvX09RqGbwpmjOpy7coOWS7qrbgmY6FCZWGvjqC+DtRORfFy26CCR1OYr2PUd
+Nb1QU6QDAdyF1g1aAnkAQNIPDovo9G9LNWfTTsrfSD6zq42k3OVsnduQtw/4TeiEU1r/9T3qo8B
4Oet4JYwYUHMPI87VCsY/W6OL23BVx0a2z6zd95JGjfzSnpCqIVvblEnuVhRzIYKt7YO20nvd8MM
cF0tqEAI7mVKIELeIdZYeo4hRTtUdxUPvUGOkqyCiB9pnw3beEHj9XEYo8md5PUuE6Z+hDDZwMpw
pDM36Tu30hYkgPSkfgLq5HTLCZDgjTXoVSgDOWv77BMY1R6YY916jRzP2z/zmIBKlEKACB2acj+p
k3LmXvrzwFEQVaSDyUujVXV6os5Zs6nbTlUoLTkoeflaloEid0uAmJBfLc7lBMLBsGGIfby4/8wf
wCLYtOI3xexNImA7kX7b+wYW4QY+G3VY4M0BGNoJRbJCe+htT45f2ih5YJXCeh+uiv7MnP+4i0+G
PrlFAIBgvCIXXJH9ss+jGQMq+gfiHOrizDCnJXF7VAvEnXI2gTNeVcVAcbULEWk5s5D+uPC32ShQ
vDlHOSdOad5w2MArZ7zIadbbA9IC9UUBzij4T74X1PutZa4SAZ4EfupqDzjHZTV9ihzzQP0hMfVr
M01eRse5HWIghzS1Lpq22avoHP0ng2/iKpalEHee2gKJAnBVPsUMLqRjNWh3Q5T9WPJ+gCbzremb
Q5zB7LPbT0C7DmfG/qOBs73f38Y+mXgmSWkCFbfGVn3YGU4RtObWqSXpW0zw3eOnRs+eZlv6NMPT
dBTjzEb54yjdhtex5NPAN4AkOLkEYvDB0DGdKhztl2RR3baML6bmRi2yPTiXM4Ntc3lz45wMdlIT
WaVYIoG2qrCsYGzYqmuOSPwYKlXrc0icc0Nty/q3/R/JNA9JDauwg0VRTyW6J72rjPcqRfmPv+D7
I22+HcT+uACdnDSaPojGxF8pHHpLD4Rpgr4D3Esquy7XqmmM/8lL3OoT7EgVF6uTawhsL3YLGz1x
cXAQg34A8G8sBP5AJXoIs1acWaHvzu+38U5WiDXl46DCWw/TWNxaynTVtc2hsRFEUPv9f/AqOWd0
PFPY7ad9lGyhOlxkURUqKUgAYevXDgr/bVFOhIfnmul/xKTbYqSvQPEaoJZ9+t06SUUkzdnmtUA+
M80ywJfwenD6oGvWQ1aAR5C0zx9P8M9bmc499UDzVwtdRcLl7bIEzSjJfbR9vCH16kWV/C5KXvqm
DJRYHCS9vEQaG7RwsQRVbz0UY3smuXrn1njzACf7YtCFDluL/d6kwG4Kc6/ToSjs6f7jib5za7Bk
yOAoWdM8+JXn/7b9isaEAzvzcjtFSY7E5uhc58O5pQng6s8ThSKhTVxGJKj8gmH9vs27fuXYzolh
TVX6mqYIAulZaaJFayJ5WgUw05I7eOB4amnL90VkNG8p+fm5mmoUv+SHXGp+2nBwXfDSY2jZWXvo
B+prRSMeNmGJnbW2+0XtLppau8pm9W5BhdrNUnM+YK827qYUiGMyNpM7jLMMa9KR0BARn6lPdZdL
HTthT7kbu7lKv4jKqt8gLwMQiH6Tnxsi1jnNcrifAvuXsBtL+2c9yvEe0L1xWY8pKpnS7Tho5UXO
SH5trg6qoPJRGTTbX0ftAn5wvxs7Z7hdkQ+YRiffj62ihpXF7PNy/SH6XL9uIv0ppr7lz/R8GwOs
NgZgY2jr0mctK4pLPtJXNGrnB+itmlfjnOCqmlj3c9wCPF0ia28iPemqmH8fphErbAnei6c22cUA
caAWUBidUiJdKYbmDr6UHQ6VFd3oeqmEoORgFZhgLHSDrMlUej9OjBSUqvwMKvoT+rJQICr1xoog
iSoCOoK5qMau7YQJ3kC1npExLcCvq90lWjaYXOIAcLXk8oR4yBrdJZExekiftUea5bbXsMOOqEPB
WN6KhxNMpldp1ZqjqS7iWm4JPTfRcpRr2sDJeuQKYzW7tA2IIIBTD62cGIFu9vJhquJLBTPovVEW
sMJ1BcqapjzA+/sWlRMiANMDerHTEQpE6Y4CikJv598rvRDX6CK/kGZjKmhi/0b93HX0tQ81rciC
CUbHBLYg0AGEcQfm6NCDB9gjUw65L1P2o7A9TEwc/BYXKK9ZZvi0jbW9ZFY3VN75dsCIE2DeveWu
Q208LQJ0LqTQbLgAnDO3LvjsXZH1a+Vlaj0FZZscJ+wFPyuAXHAWh8fiWKUaokBh+taq10d96OY9
5n9J7GVNG2Rx/VTbXbGLtSz3Jnua7mwISWSH2nCQOpiq5iJ/maTYOMZqnN+2kdAkNCgySCfO7EqL
Hm3KBTqaJ/r0FehrFla8+C6QQQFou7Ey5WY/zop0ZepN3lI+bvFKRRAAvWs4rlac7EZt7e6GalBD
C0Iih7OZg602YBNIcDGMVYiLklbFAYuewEBsIsxQe+PX60dL7vcKxMpvxoBdHQaJ9+TR+SO9TVl1
RxCQh2Y0+2+JJtDTxxAd25Clm16NJFF1t9CnsTk6ajPZwMKlzMuz4VO6KHuLgoWrwgPqozkQ0uSV
mtPvCtTmjrNqPFvJrFw0yF66gygs8OXWegMosPWmWNoNLd9kRdc/UJpuaH1lIGNzkcTetCKcMSyU
RuJIkabpUo3jb708mUHUc7+WmGJoPsyKFZFl4GVhbC/AC0l7ruGsR5wZ7QCjWlm62NPKVd3Ja03Z
047bFapbB0Qpjhs1lKxhwmmxneHkWVktbiSpGq8sZHeOncKe2SkZLJHSlLoHeJ/KQS9qHcGDUk+/
z3V0A9G089axM4Maio83ypF8J40Iu2NfwUm2lGZ1CQ3vME4dZMp4Qqi++oGC8LwJHadxAGtybT0p
NahJRkVkQhXCbT2s83a6NirjPtegcfRk0A5VmIs8T9B7RcPOh3bjybl+kw/ZLVDFu0nRd0kkvmAs
8qNdhAS3UkIZpLi2Y3lvpdNRX/F0sFKzRv4nSbyhVb5I0DM81l7sD3ZGJbkojgswmxAr6QsE+e4g
YVGJSdsqgAuKRIOSPYFHAONfQYuEJf3FMrgxGgIf9Di0W7vbmE/joIRz0t9Ss/tR2qyLuVsmf5xi
ZFr1yePKeVQL/hkJ2p8MhG8fULa+GS8ikX6uBh2W1JexX0FitsMXJG6+JIgycBJIJMmyuJ+c/iG3
tSupxIkx7+tLO7WCSdIBPTX3Y6+/6BZ4oMmcgmhdaErD8eLNKItzJ0HnkaNHZ2hhP6F4CwFgZ9vD
VWXGRwvqmas4k4Is8WD4S0Mh1WyTy6gyvKgvXzPkXnTnMYF22gjnc1WlO2rdh1pPfiJdFmZldxUX
yUUCxwUSyqtcVJ/HCXGMSZmOa65uxVKiePjtcgZlXZEuuP09haQUfaGQ4vm1Fj8rc1+wzZMvozDx
zbLUzbsJfbm8ulW1de+YnAVzXFT3ksJOz9fyURsXd1rsEErKDb1izxx7g1aU9D0ZIUnmZowQTOnr
qfIs6d2djgDigXPGHWz7K3vqaz4unmXlQY+sy4tDwS9Oygu5be0wdu7NyNxJymx/K+v8qi/Nq7ZX
CihALMeplfZLoR/7yFD2Gv8wa1F9m8VJ4Te6MfsWfPPcGIOUgMSvnD7z9cXsPd1eQ73p7vNqfkXd
ajw29O77Y9FNsTmHiTmm3dOSzGN6Z+CG0tZ3UW3NSQBGEnHeNF+PVDB/fhyGvVcG2YDtGihy/JQN
/SRZiGbk7aWFSlkGS9saITIiflzbz+p0s6jyDWjcx1if9qgSnMup30ks6blT7sV1CMDvaZrSVIii
sozqsOsQYk3sfdFLGFk+1MV07UTmLdzSQyTTUe0a1rn5qqTGcWmtux4FkbX7JheS359DBPwZ/ILS
hfe4FYW29OIkVYNtK8Ux7N8wjkZvUrFiLStPAg368Vv/MyhVmDSugmD5UDc8RUohuhVtZkrI3CAb
h2+gK0mcEus9siauPMIZRDvi4xH/nJgM9BNBUJTgSSnN7ee/hdu6jEpNv1VPJsM82MqIiPFwtZ51
aX4nFdzwv46u04FELuBkNSVZKle0TusQ6aVj7BhhmUigIdud3KhnZvTeyt0SM4IfZWsDWSdVNHxQ
pqy3GAvSKQEAMsjLN7V61DuxelqFZAukNX+htIy83Zmxtz99Uqb4fehTIGZdthHuoLzNpVgu4pT+
AXxTrn5xQHR1U73q6INaxxE9p48/4/vv93/mfLpnOmmWEPlP6lD7L/bOrDduJF3Tf6Vw7unhvgBz
zgXJXLSkdsuSbwhZsrnvZHD59fNQVa6W0tnK425ggDOYiy50lS1FJhnxxbe8S+DcwXFeG0W17uvi
Qh2704+XOrRjaCEgMYdUHVDQ5fi+2TEjVMSxKmg7SQWlpqZcU6J4pd0fsRA/EAUQwkWNF1Qk73F/
BBMiB2DOjPc3uIG4pvNFzaCF9toWvc8V9j5HoCqHNg2KgNBygKbbdL/3Drhs9pZaZR3nYGpPTVmc
5qXAucxOv81NRQuRx4sFm/Y5rKNT0zqGAz3wTFmUyTXWe6gw2+r7Z5pCzBXQM3l9UIERn5gQ6LJM
aIm9ovsfv75fQ4wM92jp1+Faytx573RMVSvisamxZBCzcVYZ+bzOc1UwfBjibWoA4prbeVzZc2ce
GRsdqOzfrKzIe6O8SiqIDRZf0mrtk2V6GCB08PGXO3AMlh4Qr9EhTkPNev8cw9msMWDi/BlTd1aY
W1u70Cgn8DM5stCB3Qm4CGSNAqJVhy74fqEcze8oGIgxdto8qPUNQnsvpWSv6jY8s1rzyOk+tD0c
KgysGbmQ8ed9v9qMxkeTkl1vGJmhL2muGzTywvHY0zvwgpb6UAVDruuMXPfuggbp/Ak1inIDJOFr
s0ATDf364xd0cAlGAjTrYWfR0Xr/TcasmOVKZokxnnZmnteu2tl3/94ayyZ5E6BCFWHnyCFAJRjW
M3Z0u/TY0OHAC8H/lwBoAGbgTts7r6Behop2RoG3inxvl/GLqDBnw8fsyH1yeJ2FD0ihCmZ473GJ
EZND2WSdwprvRZ58E1oRuaDGVx8/smPr7D0yC9HG2qjo7QHVwf4gFf5g23eo/B0h8B1+/f/4Psux
evNqpGHSwODxfaD4XcuWdi3l0bFRwcE1sC995VM5xj5loJ/MxnQQjaB8RaQgULd1cyzFOLwEk0ka
iBbBZq8XW9mTPQJLoAHcSadJV5wLoW8/fiMHIhmtRkAd0AgNvstesJTFIiPg0O4t5+yHHvS7KY++
1W1+joXH78dlh36FqZPWasovczqlgd7N6y82yJK2bjTzlcRvY1WAxICO0UyVlw+lenmib1684pQp
Dp9msQGHdOFIaFUJZM91lG3kxD7SqD70dpbkD0qdBY1j3yXNHDosbEqZtTr5em5vwuBYhDl0XHTo
IRaevaBbf0nzlKY0Q0Pwcqb8fKkqywC1CCs+gn05tAwQFBSMLFXh7eztgQwAiR0GXDKalbh6iVJa
Q9WD0t3HW009kLVyXVpk50xP8ELbO5UzvXA7yNgANKEvkS1GnWitKhbio7VvVcZaSkCgOeiDNcaJ
QTtHCdXN0D6mZuwWpuLGdeGlz/m85BCzq9c5skFYu5bIN+bNaTHot0U5ryQLBxkNZSLtQhjGkQvy
wHX87hvs3ftt1IIEcLRik3Ua3eVvna5ukN7dqXqz0tVm8/EDO7gaKkcahErez37NFDq9HFsVmzlu
Yl+eL5F2caUIW87yR+wcGxIe2gRkGn8vthea8xH6Hqa5hMyIXq2NkmePDIL55V/5SnjJL4khKMq9
DKOI0q61Rx7gaCAfEdjIPUSbENw7jsqlaf0L1xoA7b9X27s+haDnXJWsNpfW2kJbyJDuI/VIWDv8
4MBxqAs6Dprz+5AToGuR5RUwFhQvVlJxLTsIbjXHzJsPxWky9r9XWfbKm8CWYZKHaYfKWC4JXNk5
mztUhmj1Kvq/+XX2tjgK37GYNBYSWunb+XOmPhq1eiQUHNzZIJXw5qSCJt98/22462yB/NWSB7Qb
afihmfWmlCyfdpcn1c6Rouvgs/vHavtcGrALcd8OrBbq7WoMHX+GDzrZKlv8t8Gn3D/OcpsCE2Gu
uL8ZzFquMF6b2AxIj0FFWC9mbR8foYP77c0Sezuhxc1PFtLITrBUn64yWveoF/1L+w3CLsknlxsY
//dviHlOHDDdKKhTd2jRwNwoV5VMVXyMBHnw5XDBYVrCP34BfIb6ZBWmxS3aMXIbLXM1KZ2HDper
53cfP7hfV6K3plD9Lri8xSv4/Vcq1MpZ9JtJcg1zreEW0LZMSOr+MqHw/nipX286llJBkRLiXpm6
75cSKg6KPZS3TSBZa7ue7oE/bCIlupDSaJPj8NCeFUl3ZNFfNwaL0mMzZRmgLliZ94umWMebeTGT
LaTzSra+OCXube1wZPv9enRZxeA+MmlULnTL96vgEAdmO+d9Ida9glLCABDfJ/kLku90Fcwj7+zg
d6JspiMKI/gX5HoNqQxFXM5TJ6W+AtEkk5gXouP08fs6sMximcOBpXcIKHHvSzGFzNII+SkSLWRv
Sumcb+7WfXEkEC2/5n3bjn47szPd4FYCRbZ8jDdBXJ5B+MapnW/CFkVLH9+B7s5OzOQYSvzQ14FP
hocSYHsEZ/du2bAQWdw56FjkpX6rG5WvDMYV5JbfToAXeL0GF4I6HnzKXoxQ5jTDH0vLQZCmOEYa
YCRjyThyHx3YbwZKRfwP+SadROj9M+vsRFRjN+cbHAVWhlqe57JzLqZ6paLBUujFt493wrHl9r4T
pfUQMLfNN/UwIV7fXNqq6i5TAKdGTK1sH/+F5VAcQb+HZjUgkfffrohKWRWmYLmq8VDY2aCsvomQ
Yc9iGxHy9sjhPRCXgLwQAU2YEcBS9jbGhF7z0Mh5vhnm3B2V8MmY6xXwPs8yMFOatv2EEF14LPE/
EHjfrbqXhvVmlc5TWeQb0AheFc+g3BBcRoUszc0/D/L/V5e6m6rv//kfzyXGfs108z1E7fWdWpTB
zvlf//W//yRp/yov1cRd3EZ/QHgP4+KPkzZ7Kl7aX37BX3pTpv5JtVCjoQlI253eLXFs+P4qRcUf
wX6iskZEgCsb1uVbwSnwlrTqgYoCXHuF/f0UnLI/AeJnwyE7BZbTQV3n50e9+jM+tnv//pZfvr+d
bApuU+eaoykG6fsVwfYmik5z01RjC3Cl1ZvK04eRCTr6/2Le9Nn0481j+mvtt2vtR9JlLXvRSjPg
eil8iffnUwa4n4k2CfyuMBjGhWGyWnK8lRO19x+v9AvZ4XUpmvMLj42rbp9UNM64/AQxX2tGHAXA
/pmw74t8HHxl0tN1jmUnk32cLtJA8oOhepis0Z8D+QoIQ/k1136IkLG0nqwMKZd9oCoYLuPdrKXk
obq2mB36H3/g/Ui5fF5GiAp6EssoY39UmdhNbgwDNuz9pMUuivyypw0lovIDMrxg6idfIqD/eb7/
qbbAK+Xj7RUKqYJNaesMahYpO017/0IyPIWyfsodv8K40LPr8jqsxY9MdbJrnBd2QxDB6pSGchfF
wDNGTVkx+XZ2Av/Ogmagjxenj5v0NUJTqcde9rRWlG5Y7ypxP0rpsGZkjssc2SNAJAsuV16g8Rk6
XyfDdBEEKm+HxsSnph1XnS5p2MbMCC6bdoSjMQENbWMUg63AVSrsQ5rGQWg7rFYtCLQvLSrAGsP1
I0nFK3tv75EsahfLFl10KPYZic0whtjCdvgM2f3oNxbdaI0xQZHlYNgU3fL7NnzIu86E+hOcy4Fz
muEdRdclNDcfb4lXFbZfPgrnRHttwqGV8P7tTGVq6bmoHF924tIVQ976YBsxcsnt3JtrUt4sk51V
jIFfpOiu0nYdJlWgkIz6yyDM5kgb+JdIQX6q/uPj7Bd+jt6XFgMvx3cknB0Q/gl9oeF+oPX3zTAn
Ry7X/eyOrUkaREhERAwxvn32azyGua4JiMt1jccU1uhiFWJacOQEvCqR7T9jmoFE5qX5SBR8/4xz
vcLNF9lhX8qgqImx+6qNY4ZvUL/LkWVFlHP2p9HWTqtIg9apAFqwqsmfgSpGxrY1McmKSqvdmGN+
A78LDF4mtkVhvWhF37rC2fVY3+zmgZxH0vp1UKhiVZXxRtIlExX/VnIdcaHNMWYWkfO5MZTLPmj1
s8rMcIVo0wqvCOTdsEKhYASFiC9yd6FMQJfi/qQOkTMNcK32c8naFHaEgccI+sLKgic021/SYnhE
JKs+R3gXYf1wRg5WblzDIaSk8WfYMrNrmzUUvbKF7xYl0SotGHY7oiiPPOeDe9nQ2cpUwVxb+/Pn
aMxqDIwyx0dNbFpNo1eimQoO1MA725DuIoE9hUKzjLF/BNYrxEtEHf0M2zXBjx2p7ZYs95eXTjYP
6Jxq6Je+mYXWemcHAWY5qA26Gmqsbo7dnys/Q+nGuhwdv6iTj2zog4vaCnJIME0XhYH3O02eh5wg
waJFeCW6zlmHwJtcval3c4x+tw32kN12JCM+GM6QuGRqh+glIXk51G+u92KAMyXqhOvdwJzDIYID
Kkw3gmfKqBxP5rb/apWI64vS+jrJaYznmrG1Wyk68vWV5STtP3SmFWRCFPGLlM77TxJgjVZWPf2i
ED4dOEIZOwUZ1eDIgq0h1zAOZ+QoPOxDmtOgSRAraDt7pVrSBRD28dQ2fansS3ccm2T7caB9FU7c
/2jsS4tkgfYm0PL3Hy2NszA0VGKNkz9qNCAvs+kCOhAjO3O9zOU5PDIEHV070TRvxih8p/f4+Agj
7rGINjo/xdVCUWT8f9SmccvKeWxBcwJJj3Iv0W5idSE1t4mzGZ2Z36aaskefhhIFGUeR7Gp7sFdV
Lj0yX/VDB6chM30CzuAArmV3jNl5OiRbZwgCV5NCgORlnCAWXlfgAqMn9HlxmZ+nNW4+87kVXtZW
QeMPfIBbhO2ZJNeQbnLQrdlCiwnHxDen2vLjOUw9pc6uY1CXHz/QQzeFhTziElVJ8/YHoAYaAkUf
WPgoJo7wNfR8Qrtb4VSEeZTa/BlafqtI+e/p216K703XN9//2D1V7R+4w788dWT+/wPkbg125D+v
Rzz8H57+uImfn97WIMvP/JS8VT8xWkVpiRSPNOI19vxVgqCGi9ALGs4QRwnMHNqfirfKJ34AmDTn
gtYHeM6/FW8NtHBpNqM+tgggkM//Tv3xS4Ri3Mew1EACAvE2JnN7RYGUz72cTU66xh1HUV3asd1q
QDfoVEIiqPScfEKAJMrUiwYe4UqSzMgHsQyHIE/Kbym0gWMhcwnEb6MBw1v0X8n/6I+AttkHVMwh
eXoqbItbylbuotbWThqzJSFUKnzlehFv8Hl1zsuFplBPcvCloP67LvDhvXvzFg+US9DJ9j6KCY5z
6dcxsCb8cJLeByb8SAghdaeuOsTl3NnOcdYbRXlSTKFypirOC54K5OVNAy3aNieAymPZ4hggrBW0
Y/l8NgrlygCh7eEpoj2ogWRs6gZl2jlW4EQU2bqPug4TJpRjdp0VjusWrD9scPmmNrpnzJvCVZmJ
/lzHrGoH4yy6KNtJPmW20nktUFnbLZu4uWqRwLixohLkWo4IvdNXeKPA7YD0jy7BD23UzU2e9sFZ
ZqTFjlvK8so+OysHKKxQo0svlvJ+g5PEc96Bkxdl+pUPAgnCiKYXwNMFpG8JlHura15ohTd6lp3h
uK5jYrd4X2v5+JQq2BmN0UWWAaWvZe3ZktJHM5Evhqj6PIjOWtdARD21iHdpGWUPdkKPKKuU6Bqm
YORaUINxtlKM80YOF9++eloNbdPu5tqYfYydx3UaGe3nYiiodJyiPWnTEmEZ/P5OnAkV3XjUJ82l
LZ4CudYuHWTcn6FRxCujGk14GMlzXtv4Rk22JF8GvTSAcE/g0JRaEEG/kafvBQUxOHw5Wq5mCs0O
D4fFB8hs9KdsqOPsFMHFc0mJ4mDbOIqXDjOd1XLbCkn2JHFfGbhtWLy+KqzxRI6o4iUz/yZNDZ6i
0Q+ApOgaRd2KPmOEJ1Mnb0NUIV3s8ZqzRG7NLfL/hT+a2bODPr8P9xQiC14f1UTNgSJ/tyt0nF77
xS9UTDoOV8ZwhvFO9FmNbQw0dYT7kxl6tZjR9Cm1b4kTrNtRkU9g9OQ+qAtUSjDgvLOA/ruI+ZxH
+LZupWp6SeCmkN8KGNoDUrMq3g9eY0bflaTallPxkLZcm2oSdNuqSge3TZNuG6TGLX6Kvatn9daS
ZJhLFnVRNliXGsQI3Edtuz6RO1leAX28CfpGHVzgux66m/JVlaEmuO7tgDwMcMVVGITTdpp757Ni
qLzSWsKip8JRDmeoID4NYlm5LM10vIq1DmF7myrgDMSmeVVkOF1iGdgsO5nMZlXB1zS8XsVLx+8l
c049DNOis5Jo4seqPfhFUYXIHPXTUyzL6bVUmxsJ0yu8BVJdsnZ4+ZKlDTjLBGemI6roshRgY704
NyVm921VqLMbDBPUm5Fcy3ajqh6Va7k0xnnblM1Uri3sOND2HKoMhoqdXg7BejTC9KGYyxMjye/k
uDL8ToQxINc+8KYuCzCCQdJiNmaZvxpVp5o+GDcTxo1eOMMrUGsVpSSpXlpEpfqUWY7yRMCDDGRE
WelSpMsnglQzAok8GV9zPZC+4wXYXzt2L99JIix2WpBDsA4Cq36RymD2SjWt1xIFA84kk3AbuYp2
nTI0bj2O6hYVPoT6bBlOT4DtipV180Ybsrz3jDGKt7aTzF/govTuMMrt54lOz8Z2xFZV2mGrDrH1
I+24PnwZc67HshD1bVTgc+k1+MadDU1F/jRXCsj0BG6VoPePPZteCT82GGYWi2XpWENAMCY2WqM2
2ITY5pje4DqeE9PYrlf5aHT3UQqPxJ0FBibr3pCSE/osQXo/O4Np3yWaktsbSGpNR50VGU31fbbr
cWEgJUpwEet6snacFuRG0iXmikaNjOAlhsW7qpAdL4c+aN5bWH7cBVZxrk4B5BjGiFe2MZBkNmGC
HVSqKw+TOq/iuoSL0uA39YwFae/BANdOEq0YFgswlI4V6H+kpZXGjZUMeDYaA55CrULTJtZPtGrp
thR9gklzO5br2gnGUzzS5mIh/Sh3qMjg8VSLdoJpYoWADeRmHK9CI6RaDjBcaiZ7Jk4UwXmdWtln
5tFohfVxr2peUSbJ82QZt3HDqBe5b3u8KpBruGLLjFcW6j/nRVlFFLpFJDWrtq2UuwVMeSfF/CXH
zoyTIaCorQUBQw5peuiA3W8juxm2FPb5bTjl2a1qSlec9+Ek4vnveh2nL5d2XrMLDcw74lZSViEx
1xugP27jvM95iQUN+7KPN2Mj2OBizm9MU5Cu1pr+6rhnnzuJdlINGobDi4nsXTPX2uME8rn3sFlU
utt4UT/plClc4yWSpKiQdBDXohJXVtg+erWzIt38UhGHRtfsy2QneMSeFGZh4haWgZ5xl+N3gylX
cMP/qzdDQ8EQFyk6GYvfo1Z01MIFlsawQGmUgZBUehdiRaO4mBTZqxDjycvCrC04qbq2UUxJy1Zm
qmU3UhGuVLtKPxtlboRbrJIJA7Q37vLJOh91oa3ZhPLJFNslRx9jVYc+BedFDBieS0Pf301Nkl6F
STNfF6LUXDxF5U1uZvN5rlTSPdpXmSep8kYKEJmH8mScKsOMabue1o/ZXNv+FJTaI2aMgydjoLUt
A1yOwzQq7tomqR/xRzV3yGZUVxOC1heJ1DhrM9QhEE2jwzPl3IW2ba4nro0YkqAmVA+tNwtpfhhO
OA4TteLkAdBgeoOYJSQLeWhW4dwEZ3Nqd7eymmaJZ/Yy7pBVJmknUdlrcEETvGydyGpr/Jz16tHB
Ueg8GOo7PFyrp1jv2Yej5bgcBvspnVSuOinBaBmXRDmD4NjW6xFD7O00YBeKf7aA9Fmo5rXW1D3e
ltmUf0kQMITxm+XGqRFJKPkEWgChzqKZC2vIbnwTsSHMfHAOPTXauOh8rdXal24MQz/tzFVtNela
l5Lgqpl1ez1URuspilZcO7hk72QUgV8iFIJk//UMqnPGZokKE9lyHVrl1EXzNuG6OkuCPvHtcJK3
alZnnoYTKvwJkZ2OsVM9vgaIMI7784RG+eOcQYHMOie4qJQ618jgZE5akBbxCXa0ke6xs8oVBn0Q
bROhy+HpPGi9vpPLTL1rutz2Aaird1nf6nHs8mRH2oSJrXW3QZ11L7HAEM8zzYEwY3fj1Tz2bfw5
QrkH068ksvStkEzOmobwh5/bDRt+hHqJLnlAVmcW6nj1ei3XaksrS7S186OIQufcgbf6UrSyQ2Ng
saC9w86HZ6sMJbW40zRK6TOSEZDz6i7AL67NknGdh+F01dBc8KGSDA8MltGIEWFwFeUmOH4odii3
a131qJVzuwscRcD1qvXx6vU/kmmwIRND458mTFiN0zJUj6gZNsIve8OOPabsfIFSh72JpBTZQjRW
5nNk5OkPU0v1E/DU/JiO2zRG6yFKl8OojFeyZFaP8IOrhxaJKVIvK0HiSOlM/sgU1eM0C/lKkPlv
qhGHKDfO7Nrr+pr2RJtwD93mIh/OmlKghajLBKYQCzrp1tb78MpJaEC8Pv7QEc6lbtR/liq/VYT/
Oz40y0LPZTU1cRh1jK/+WngZvb37F1QQ4m667r8vY7u2z7qfk67lb/53//CP76+/5cgQcOFY/POa
e9M/dd/zp+xdyb38yM+S26Z8/seI7u3Uz1EXlxkQVAtshlm8Q9X3s+i2PsHQgUy2UGgYAy3z+Z9T
P+0TLWpgy5hOwAAxEcH6+d3/KiU/mvqhqf2+tETPD4CbCs+KziCaq/tVbjpgC80Fn0JhHONVwbF3
S6NLfbKOKzm281WnGGiiJeEPO1GKO9lqpEUn9BqG4TZJpsZXo6pdI64eYpOoTieBkYYnamoNtDJb
axUAzRmKWgvdKaTthNXAN3XGkGDSKyxOp+FrmWCJGy5ZL7NASK860yHJMjw6iNepLR6w6qLvHQxP
VN0wm1MR/rBGW6zqaYo8dah/GMqcAZfBjrvTTG9GaXSDyQSeMfD7EE+nxmkxBls1NuaMmJ2CgWq1
LmBcvhQdeLciezrId6GSKK4WW5qfRbb9pXNqGfvZUC9i7EMgzRI+0uepQ5x0UiZtzR+bO1WM0zUm
Z0sDG9H5bRBjSWunuW56Q0BPHVnUC6tSLkae5c4e2gKr4epU1CRZmo3MZRI0xNM6QhxiqNozEsfY
cgtcYzb45hlf66DXfGzQZPw5sUpOlM9yANU8T1MTAX8p/IHiWINciuNclCEc/h5FgJBoqxI9stZX
EMJ305zRQawX0nZIaROm4YAgRLzT22Ze67lufJ7y6bNBr3pbM5rYFVGfn7QFHoJY0mImUk+d7scU
Al+zAeWHQplVardUtKfGmD3CWJ9eDKtuz2M9M09glU8PZS2139SyfpLxvdfdFAJ751pabciu2oxi
A2ahH3mazjBT4w6Wl4xNfDIYknMJ2U5za6OsTy2SBBfUVX3XqVLsVSbjESwIvbZSs4dZD/ITO1V6
XyRUrBjpmdhZ0kEtGjN9iZt+6YnWaNdcR2ahSbtuYEK27Ua1QxszHXOu+U5ioGtE6eksjMTwxBiI
hu4JyrRgeQOvH8O62IpSgnYe2FmagOBQi5sozKijoORRPmIT75U0P87nEF9kFAtuuJfQJBAL1baw
KGNmjJrlxv5iDtmFYyN+K2mTlzOwVLuh9POpum9xUsTEdrole9RvqcbTM6uMCgxR65Rhc4+Ab+9R
PE3Tl4pedf0gpKzcGbVmb7uG5pjBZOnLKA04zSmx9YyTcFL5ZATzrdmmwWlON9sPQ3P6Igf4jY1D
3t0mSLee40we3Mll7mDHbRUIlY6GfaY22P/1CbB+C2DqTVo22eXYxvmDNnFks76Uzy15TrRV3E9J
ealOA07rRa7Fa3z2pC9lzvXUF6pEcqPWSFQAMEJD3KTdvKEtUW7JXq5pT/2QAyF701AqntVR8pkY
2/qzoij41mj9aUwZ4kZRfpkFwUMqj74kLHkrDZd1afX+aOjpCfyQGFJI/r0fhxGxDK1Y10Je5wmq
VTlyaL5WSKkLs9Hx9EIf75SMQi5IvBZJxRXe6Os+wbopiMMLNWlfmDx037uogW4ZOwodF10HCSDO
dCWKpM9pywg6Pm9CKctaxg9pbEw42rZ4fK5aWoeoHJpGoAJNboeqvweZezYHpvasIWr5QgPLfDDK
wrwK2kg/rWs8aZruap4lugJhZyMUYKKaYc/Ztq71fFvNDc2KRdjvOomNZ0y00a0dHdNTEW8pIuGs
MK+l4g8jcd9GgXZRSDeYQE2mF5hW5aOyOez6eiyxUE2Sc8dOo8fE6YJLjFnELojzcIdZM6KDKoKA
66iRzIu8b7t61UraGnnt83GIz7vAOrP7ZpmuFN/Uif6HjGalaAu0rareU+Mxpg5vbqHrK37ryNfG
PKJvUFj+UHXwc4069dpkHNdSWqenZf1Yj5EXa2hhhdAzccis7asmCxB2jipx6SR5il+rltxTA/ak
57CMXQS8yNSVRJbcDsrCWk6V1MU0Ej/jwLJAOyllGa+QYvHnZn7O4LiNVUvWK2uDOKnySvWLOAK3
YSHXmfW0vnoxXS8xEzSWuZt1SyD5qZzxvmgCmvQV4gLjW6Ou6UlAC7oz6UZYsalc2plUbItRHl9U
I83WQ0uTxwkn5XTs4ttWRxnZosdyp5k0KkvsYbwKhV4fKvuAzGkTbhG4D1fs3wpTVqiTbtHJt1kj
lTegHEzahPWDjAvnWVcn2AeH4Qtxao0xt0TTkhNXMt5yrd7JVY8O2XzbKc49YjXWuiiiNdlBigxQ
9gWjyMHFhzP0NWinwP6n5goGHftxHDsvo0HUNMG5geDpV8B+WBNBg3e1IJPX5jxs0Dgt/HLsNoEy
ZKsod4ZLjKa8Rk0/65kIN3UhYrx+6nFt66m9brkr76wu/BzgCsprbm0fZMKtGOaHWQzpLYiemtJo
EOdItuRbXbSRV459tO4RgPHJQVB81JEsQRcG/aPyIhz7i9ZRkcCqVfvMSSokWtFuPgGmPJ1FIJu3
uO40WIFyj8mISSLntnRWyYdXMc66LbBTj48oQ2GRrm0Zh0WrmwpPS4LLNFAuUov0o+xbsU510P3Y
XzZnqhmM1OwEpmYmUnVpcNeP8zrp9YcZ5VctRmemvomWqoQLqMU3XD/VRKQLpsORYduuOilVtKK5
IFv3UhamGwn1VtVX08junuhZFJeTU14WCtbEpBhpVtwTug38OlV6bKJTVmMsIRzfRAkqv+q2K4T+
RelUA0ZOtB0dZ6da9XVZJKjNi2mnlaA4tDDiBjR3cLDWSJr7BbImVDduJMUnkLcZM4K+9mylWCc4
ci9GzPnwJESIzA24BcdJTXdiW9gjfaGpbsi1QIPL3UU7BxWRMaK5OJ0UUbwakdJpRfPcV2G0C4Uz
3kpDdEUqehOjebWOLMXcSmkp+2qbYuylcduZfoYuisueJ3LZQfpcl5Fyi/bU2sqWPC1ilq0OgfHZ
GKrIZwDBWLPsndtBZWKgDs53w+mLXa+0BJlRfx6piNflaDXXUtMLLpGgqxDUSc4XyBpNw14Xgxr5
DmbMyarPSLxXVQ/2q3PLMornXdOEKu7j9limFzpjCWOX9pSOiasZY2KdSE43DJgMB5N0ok9RIr6k
zhA7zxjUTgi3vJYB/9cqobeF0H/9T3LkXPDX/7xeumuIpy9PL38Alfzjrvz2FJZvh5UURH+XTqbM
fBE1DRteuQP1Y8Es/ARMKp8Wly4YIWC0AJMs0PKfpZPyaZGEA0THmBP3ykXO92fpJH8C+QDwgFk0
7F/QXb9TOu3P5GBdwvBcfhFGg2idLH/+BlEBvzAc69BwsC0Y+o0QHIiBqOu/eToHZn/2Ar17M4UE
hQD0CdgGw9Gl87sv1NkMsSLRcg48KUiCO5KkaFxlOLOh90WX8DGNdElyJzqQpi9PyaisUOhPZVfp
xvFyMop4Ws+BEWOcVMmiXZlzabY00/qEiGbSCG8jWR3PK9QsL3NRT9lqtu3Fyy7oTgdJk9JNOObd
/dzqkbVWC1QOfVGrU+Ux8GofZ6NqrppJD8Oz1pwDyw2MSbvO6PfWbp/1Tccw0plAGimgELyWrq1x
EmSd3Z8kVi2uEox4EQAHiX4h7NoxV5hpOdJmBJZAnzfQSVWLMK3dpChw6SvnAA6do/P1PHlw5h+D
NWBwqSJbdonnZnzPaEZPPLU1+/taRdLLa6jeGldH6eK8zyx6uFOLAZ6aILkzMRoAu4V0wryqZgMd
v7zOUByzYxkAZJlGGHEbaTnpnuDbuELRi7t8tmfJL+H7XkQa6Cy3HozoutKlASGbOQvWWlHUIVmE
DgNP7zKE4GIyeeHpUqpeSIzyvqWhraUeubL98vE22duM1O4WXGmG8Kgtq9ANOUVvN2Oaj51qTQsU
cm6dbTvOqkvl268/XmVfZ+PPZXC1ZDBrg1VW92b0NPbtzqGb5E1tMZyksXXTCkX1y05n2ryYHsRB
EJwhSNN7HNvkfAyS+Mhn2MOUvH6ExcJpoS+g2Ptq4Prm2EE9DEYnryTSuajdZWOjbeMWrZ1Zj6pV
H5vqkQO4PLl3548nuwBByQ4hFCBo9P7Jdro2prqcSF6Fiw8uiaB8sq5NlypPOQL0fOVR760FF3Eh
fxhsM9jW79eqqyiIWztZJnFFLG1qFeUoaRKwZgDD4WOugZObgT8lBtp4RntVhrL8fSjzOF2jMaid
jzN5iDcWpbisBZ8bEx2nI6vSMO3oMIZAlUgLYVxUHB/bm8zEXo3DXJ5V3OjXEZnVLjHLv5RHf+si
/H8dl0Mf7s1JWnqQf/UWFx/t//yPbVm89M1T+/ame/2Rn01C7ROqVNxxuLty5b1tEmJFDSAGqiDC
S4BiXl2qf950GFgDUAHWjlmLCnkAAMvPm079tEDY0ByBY0ieQ2vxN5qEr55Hb/Ylgq5gf7hN6YBr
usnHeb8vER7osyg1zfU4DdNKQ6qTEYNx1snJtSZhu4OEqN8HoM/oertF/YVBink6h7l6IlA2WikB
trT0Cta5Et+8eY4HrsdXotK7j4ZjDHkAvVDA/Qje70Wk2GoHtdMpVuZBCR6zoAjAQOQp4Dha8umm
GtpwXDFiy09AN8rZOQMJ9PVMjARO5ECabud4qla11rd3UiTaxSGo1X1d+j/sncdy5MqBrp8ICniz
rSqUIYveNjcIsrsJDyQSHk8/X1JS3MPiuc3RzOpGXC2kjZqJgknzWwPEAh7r2uw6gwz3OEmvs3rp
xKqVkT2sl7o0aY/IwAj7Oop+swsJCNBMJKRDxOHjqNmEpv/5p350uZz8VPwLIJY8AYOI3ZM5vk2k
RVjnxOEdiuB+qvpu3EacWUleNEhqTfuUZFJtOfharu2k1qc/Skdow6qdkbCDjVCirXVmdpUSb7dD
8OD/QuxlgEWI8JsrPZkzEXHhx8MKpTo/+J9TiWsCuDmgVU922bhM11nplQ++E4SStLIzZE7j1QBR
/DAlk9wucrCvlkD4h2zxsHjXXdyvI0rADl1Up+fuMo/fLCCnixhpeBa1CGRFITOjzOZU6u3WSFsA
y5ytEG13V3fNhMhY99ejUZR75tLhUZ/zK9QkEUGZvnF0cDl/4y74Z679p4epNNAmugyVDwGgf/JJ
EaeG5VTG1tZrXa24oOcsts7i0hdhZufPMSKEzWwVM/usTG4QHNkw9HWOIPph6cktoInKOM+bxQSH
GvWj5lAD0Izj2hqWetXGQ30L3CycVa3NexcbJtyZY15bqTPuJtsAUs1e2AwZVH/p2SMFN4XSk+SP
LcTMuvQIJx1Ney218R5KVVw0kAQrG33BQItLn94n1og4mwRdQjTQC7/iJjVQ4+VmsY0006nX8OfV
xo365KHUm2KnS/1IYPnir5D2LNugsukFI1F3ONQyyLVVPKOyzkiBeOojDt6Y8QmCQEAGF1Dge9gG
gx4GRnZPqOO0Aa8yDTK67Z8jjdIvvpE3+7ShY6yFIwMHQegO+jp5fMtNMYZj4QD8C7rFfmtaYawb
I3cIwOb+jp2MVp7I4NAGfIiPMJ0z8Bp91Av9by8BeqtLrVRRcETG7Dqzj0IRAVYnzlTvNbtpXyNE
8lmZVkefwK1tMw/lWZ+bhLpCB8CiFPJQtvXlVOUlgEzjIA8aMrpLChe0mJoUMWginF2UJ8lsVEea
WpLfQVfkEPbNcDA0cWfR17spJSyIacmt70XjTu/n5dkraoFN2A2uiiaQ+NWHFAKlDYKXbox+oH+4
XmZ9aNZD71j39UiBHVKM+3ScRIGfZQ7uM6pr3+NCZMn5pAXuJRK+CX2SYaw8E8XAoJGQuJpz7j2O
wukyNpMWml+a5Z07I4+ZK8PdORL/Aieeu7kU9Tb3GgjXlnZoJKhFtyJn4z5JEJwDFc79mp7CaVWU
tRYGKQ9xMutkCxNtHMCm099GOzvrQK+KsB59GM5atQSNP4ok0H5rCW7rcmoTeNf6ZUqMau3W3OQl
18fQzdxoB8vzU5sJbGVnCKk6yqto7t5Alcz1FAj8TJ6lrWuEA3gNhtDRiHqm07YJl6xqNykvUtlO
5vmwaDdJk90UETurHHDLlm5/KPLFWvM1Rlu7j7pfeeFcO0a07MYmuSxFPG4TPKUkTXs/tYHjFHGw
KtLYd7ZZWlLJHaQ8MTOVa5PKxlWURAZJx615Pg1R8g72314y1+jou/vE/DEu5ITXRu5ujage9umC
33hdL9Kg+jyeD3KUYJoi+M1S3a5I0+3WvJPjlZjzZZtnaXc/07K5iuvGvm5oK6rmxSDruhg2QjqE
KaYQV0enkXm54lyoh6wa0wvJ0cGbVTb2AQWU+wz7br9QbGOv5sBOj1HZYubqi5wk/pT21L3TLre1
GSyXyJlK2qQs98pvKhLW56e4bdEDEZB3RLoT7ykWibaaqO1HyZnkLkmisyUqlrO6LKObfPKWY1eO
KnTc3RuqVC6LZpfDoGFm+zzIgPCdzE+DlaiT/j3nG30xidLyiRI2YQcgy/cqFnNbdCOI4pzRtTIW
GyNesl0nid6GCp/EU19x6MvKkc+NWFd8jP277izjJbCaDJ1FVktYRwXq1NjNs+ug5WADWfqcifko
o9E7JC3TGLHazQo9V3OWuCW9pTk8DX6d/NJfYvcpRbJbrZtxqs5rEvFAStMfbUCCtNSSWxqDm0tO
x8UesLZPVuVYnRleY288fwzux4owRuZd47ZFHrPRzbbdum7CFkpHTBWsjCkRGydOr+Kkt7a1lz7V
ePnTDbXardiUQ0+VkE1yRBcPmrmyK0PusgURYe118ky3WtJtFDLIO1Gusc3X8QrFEbKNjuLItC03
jVcmh9JosucxM9IHPa/0d7jM8QJM9o3cg/Qco4Q4IOFz7if0UhhWAvNgjNl74DZ3fYFHxgj65+Vj
R5XEotomRMJdxHNWHXLSJ5C0Cu+i8ZAqVXKIrjK3vCmX7jGza0Bow71jmUrOLAvMYqRj9FAEwVY3
a3HmyvGYue2VNztgKrN1KeBmVlpbO+s8lfLgiRIyyG6MfZ4u3rkdL2ewSjeABD15/qNYkSFKkIuU
nXYzULFFzOwcYRJM0TXJNNkCpLxVpNtvEiSd67Jxi308xxCog3iSTVy/Gk0jsChkRYgSqOYkPchN
3tvOLvXMAXWPnRFPaE9ri3TuvZsHMR+obYZTMCQHO2m8G7vzk02yNMW2LBASmh9CM1/aV32ZocFp
QARWrHzDnkju/Lxmx/cwBxUFbKX3azI1MonThz4jtsWYo+tmGEQokTG9z3aJ6AnByEUWeYgfJ6cC
847GGPQ0dX5XbVq8e3E/XjYDpjwpOuRl5TwBX1T69ZQFoiV8UyvrjUkV1LLyNAEq2g7RhPQw7pi+
DKJl+pUfTwNVmCC1cqv1Veufy5RCgrDyY0pOmmHW7TCPBs3YdcNUA0WTI19Yd3PqSbjsNCoqWkub
JtmMWlqZK6fvSK8vYJmLXS+s8mfF4lRcNEM2euduaZGDY/g0d/4i2h0GMyXFUl/rvED1vqLe3Ebn
Unb5HSxTeTSiomd+CmBJB9fpukt62Wp3HzetNq9KoJH4oOtT427N0ZIjUfIzrLdGaD5bHq+FnkNx
cWHYY/zeyzlIkYAl451Zs7+65DXvOcBI+hynpDo6SMLIW5+4HyZaNCqkEEKObMCy4ajqucvNYs7t
k20UxkMvER3Yw1Bcispn0p0dbeOlZfCq5521l15thVXme8SzIcrx+GBFkofIHXoenB7DjxPGhX0y
scN+mQvgpjYGYpOWR9m0oWAHTR8mtABmvdQhZsGYYPnaQ07RdV324BEuqV2Xdm+vlt6Nr/sEPGCY
xzJkltHPsVVYF5ZrGcdirKMfHvpLGYIW5WIzeEM9h0mSMjcFMiPrexJ2sQJ1j87wO0dnOXSEvnHt
tjqIyh3vrMFuzsy+px7C1AHok9Qw9xKV5Rt3gH1aX0WCPWjm3tZNHZ0l6cDebCnppzUJnI+WangT
rZme9YtmyLWM0vTaNCPrqYYleWGvbYX8X5Y3zfKWMPLiisxqrfZ+o39MPLyYrX3nleOdVMR5X1eP
ZSPrTRSkTyn3jUBS1JVmdplrzlOr6PcF4IOqISh5ol2m0Mzb2wFc5FhXM8S9ovD7FOSvq3RMXKbb
VLckc6fZPjMXH+Z/NOpqL6Ihwh0VF5tMo5VlXdFA7Ky72snOyqSLstD2+qE8imLBJhZFCS0EeU/F
QRJ1rXmTLgGuTXx9+a8R3yw0Vuz+gk5uznWfCiR4ovIglaghQd0AMqsRF+2llF644l6rXVQPRdyc
iYGuWpUAd6UNGWKJTiKbmAUKiuxDTWEoYYX7obHIPvQWy4f2wjSr13Ec2zcfcfEzjdjuwfYQa7S5
nH8VWfZjUkIOvGKgtUktMF/Q/fvipjUH4EXmMeFonfmaRUV5gNOPLzqXh51GAym60nmwlIRk7OOL
tprEszGwOagmdgsbV/T1q9YlbsQ5utAfKp9pbd26CRRpKt1sIXYumeBk6Jr6VYryWi+07JLvt7wQ
k5ll657Lj5G1WNZGM2CHCQhw2Nu4/juNiO6mHLuzQQz4SHL9DCFikoWBnKyLnC1ymDhNd9UYJSUP
QvWO2IAVQLJVsZDg3/riFwJxfPSlvalbq16VVq0h8vSr8SUo0FzofndjRTH/pEJ7tNGzKnrKbbvO
1lrldzv0B2LjTX15Nddoh5T+npg//LsevFqdoZ73hwGTWxpQCAuGPQW+tkH7ZKwNGWgrW2i/MdFM
V3mbHVh3meWiqntPUf11K+ENfrDvXbvzNlLrXNLnqw5TrN2SjlAUI0YPb85prje6pT0IW7QX3PP3
Sk/hPIPZ2Vt1q5NwoIVSw5bvI8sdWys5aE7QIRktb8YuLTZ57j/FTbOsUbCymbTka9zGI9pWvi9n
oPU0moqbPMuNi4nqpwffXJoSsCefn+OUrxIbjx0hbw7KLaUK0xszykIoeL5ByYVdCL7wwBlLrDMx
OqvA5Yza9n5yiJmAMSiz/9rQzQVwhI2Ilx9iNHbpwAiCBAyJ3c46zbzssRiTbO00bDnZfA/Hui6T
PVu6/NyWsb5qumm8dx37UEzdUeJbvJvxU63MopzDSLhKkynr6kEs9bRJJm8YVhn5gqQMkCtw1025
4kfptaIWXi/lakLUf55QeLkyG2bzYDacyymzzXVcTFbYmtQXsOJAOWYEMRGQ0W3rlOZrUsq9Vxjn
R1G43iXhEdlbmZfteTkGY4gIImHL2h7iIruzNT//EdEU5Oz0IosPgbSynx175adk8slFcMf4kY2t
dl4HvXEU5TC+9ksrr5a5aTe6RXSgurI8OYguteywrSy2D9hafupjDCttzMInxcL1hrXOYkCJB9Yg
lRK4gVKrz9PMzH5/gDv/EZz7v1F4/r/Kaxoq1vv/zmte4rrkY+k/6UA//s2/MV4T3ablOfSHwhWS
ZAC4/3+8l8ShAAapjDGAMBV8/W+M1/mHblo+8CEUhK77yi39b4xX/4dHFxwHqv+REBQI9xMehQSV
9HTgKMZHDnqCo3oF4QtAXu2WQ1EDcuI4d54NqGFFVf4N+KX+1MlQNFoAWru2i/T1NEerdi3hZGkg
t6NXH5qyoxA136H3uLcR7Xee9o2r++tw3HLwUvJUSBH8UhqbC92H7XPk1u2te6i50EIwymE4KzDg
FBdLVsTfIIxf4E/1kHnCugp9Nr4kcQ+ydeTcM2LCEsQs3ITT0IRsi78LS/5am85IIP/4eXkTlKv3
MzDvYNnLKn+W2yaO2r2SnVFO0iG2HUQ8s7Qn+bnjtd09/iWBcmg4JPN4x196GWzxXM7urmLTYRIu
EyyYEuSVbkcidM3oUDGJ3Tp92XyTHfIVfCVJxdQDsCzeMcVOfL7izCRMsAjiYptp3YVbN8e5bK+9
OJhJ4OWgkujDZgDxX5WcWUKsaON32PQJf0jmNxdA1Sgfm4rIPOXTJw7T5NL5RPQbGFvWFVqR8xot
zjZgjUo9rVqRPn4IDG3t41dfSu9Iq8fZFDuvuj6e1/GkrTt9+UnBwXeF8uqnf/ouIDACH48wtmOY
jFMDdOoTvOF4ZbmNzJy+HZSEHNljy2mppqt0QC9BNKAlAC1H06GEh3hU6/ovc9bf0Cmuf3p7mIhw
OzOnQPVYfDRKLv4XelWB8Dg3gnRbsrd71zJMfMs8Own+a9W7hc2kXiXK8FelRflDi+R9NC7LJsJn
VOF6HYdwEAv3zfSxDSoDIYCLvqVb2d5a3nDfK59hrxyHPl/IJhD1PWeaw6xciTAb5mD59zbViFoI
DmujSYKhH4knzDwzzOYsFSGVyUt/RGGM+AcqRn9zRecNt7FVGG9+VWSXVYRbmoVRC37IJu2eWv7z
hNNQfwNXHAW6J7l4m4ojBjLHuYGfqFIiEkQQkZwgyGYYesleInZbpaHWK9rVyurSG2e2C0ndDr9T
Sr0SEhf6qFl7rcxfWxqYHmVezQemodwKMS4uu6or5m1eNdqOuOF6ekKEbmS7OdJnxYEMATh8lh88
V6pDJXHEl35b1uGQa+J3yWD3FsV87qry/eKYNAZJJLnevZszzcqr3PCjy6Lt6qc5buWRxjHdZnM5
N86qYNtgrtJhGVQDcl0cLel174k5QgNodfBUBdgoV96klc+V50aXNJGNF4bXIYI2CvNQdCl6C03Y
w6YSFtLoDptOvpYEeZwlGDbw3Nj1vK+KCIVbi5sHH3rZ09pU0CrN3swNxl2C7KzftaMPIuLHYlhD
LrrHgBCbYpUVZvsm0kS7intHzIdEVGKmeA6dT4hbAFxBTu6yQFNnSbflXiqpNOx7d1Y2ujyQoiv4
kY6fozxDctnMB44iRn4AIJKbKO0StBtJ6m0Tx8nXQyOQklIzVPpXZprOYJJ0H0WEFeUAAb1bL2sk
4wYKEat7sGMnI+DLaqdX026QrWE5HpqzXBroUoalm+OLpY21jDNBhjs5z7ObKLdFgOq+1O7j2gch
kOxNN1XDxjbs80FL35zFB3iAbnKp6aBLrqas1XNuJm2OkoOvgJpaQTbSm+3f/geO0zbA27kCdxbw
uIvG8bsLblz2LhUI5Mz+dTQje7aK+CHwg4tcAUYLyJFQEJJXlfm5VgT9PrUorMH2KIo1Lir7KgJC
WeFQnlepAqXGwcIoB2N7MyvIyqA4InQUjGUrQAu787SmBys7TxTcVSjgy1cQWKLAMHaUaEWXoH5o
FVQWZdWTBnm1Nq252BcCIKNU0BryvTc99uOtqWC3QgFwiwHu1ypQjvSbdlplCqrDxMu9nu2beiDb
xRLe+aiAPS1J+k2hwL6sdm2k9rQAYIe+pMjJCjWzv8L+dzQUWFiCGhKWOh0yXSJ+Srplvxj+HYHl
KAxbqJ9BQ1NYFdqVXluc0Y04Cae2Mw5j75WHrvYFIhJsuxaEGdnpAJqmOxiw2Oa1CdSJORLMM+X8
7ygcVNMNAVMJNjpl+Vuj0FK9spb3SSGoJfPmM0lhyYHaxXIzdNUN3WEuboeSmbxUOKyhENmWe7IR
CqUlu8Il8rWXOzg7QNxU4bmVQnanaJZiIz4A37EsntC1WRgj0ytTocKtqAGInX+CxRw8tlIhyBIo
eUxTQGUYoOAe7MbekFNwVuUG/hrnA4fm0HOJCjm5zcts7QFW27lpszWqq3PXyYGy9WxxnhpE15dR
1ufnqcK8Cetozoak6zd1ytGJIDjvYM3jUYwkRVR1kV5WZXqDUo1jvfsBqwuFsPutGC8HhbonGslZ
gHAtZMjor7oPcP4DpzcVZO8Ko9jIuDiUCs7nwOptY9H+gnbx1r4pmysjl6Li1KUjilGEQIeJJeAw
qniCZZYFNnG2FSuBlwS/3eOEKTDU/Wk52pMb3FRlMJ8ZbtdQ2mZnZ17mWY8Jk8WO+m16EgFgjsjl
AJhgMnJFaYyK3KjrZUFFutwGlIftfQ2Za19jNDetCUpoUfRIo4iS2IMyKRcxPxdEApwVilBxZTe9
kECxhAFVguUq1Wrr2BEYwOKZsq74xA7sBNFA103NrjBT5A3R/cvWUISOXxREV3hWFg64BrDSQv6M
GAvXqanTI2AqciimbmTbTW0dGtlirSIr+QH4au3ytl9Q/ChmiSUZSW0a1Csnl3imy6IN/dTErjhF
/P0kWXapIqlsq3kbquVsqJfXXMCbYpco1oKfAIwQvbVMT6FfVrdBay0cYq1rqzfXRZLI15Iiv13c
mJC3ogaUkHFoDKm8XhL3Csb1rlK8WiPMn7GF33UATAiTShWbRjnduIaxBvVB7z4ID7anQBinNW+z
4u+kYvIinLYUZZ7ZmFvgrqJdlfcwfinrduGO1Zrb+VLOSQLXWZGAKjrtt+lltzGNh3FAYIHwkyIU
BmubpjhGtxHGoVP4fxokwU1PYgp6c3+iqLEn8ilGxIa7mX7KlS6YqArb7bcZwICL8/MNAKx/TT5Y
0NkBGF4UNZpQy4ri2pT2M7sN93JZdKpCB5NPZj/1WfGQal2DpwjqVSgOFguadT8Ufk/2YdBfR53b
izDJbUmQDVQuIaN4xrjouwKQ4SWQWoqSXOY9OSh1mp5z6keLMifBjyVfXHL+IpvYjg7z9SNfQnrA
PkUeAK6F5nfu+LxCQeJ0z8tMtImhjdMuFVHsbeoS7cFK9LkRgRbZuGHTwaLM2Fg6nLCEUzTsJVKL
PV0qyIegTQLlETlzAWHEZh435Rr3pnnlJE59reHfxdhQyvoxcrVJ3whnMhvo86BqVnOTpvcEVCEa
IIwhq3FvudmjVVa0buPab9/bvicHZdQm8lOs3CfaUDqtuC+UqgEpTUFKSdVvnKVgFhKacYQpsC9T
wA/7LLdiL4JKzCYS90rpXPh+mv1C1lHEITSldWjdzjrSgOvvRWx3t8FMVCJqzG56ypgD1q3dVXdT
X4dWaU/nAvZGrly9q5iy9OjHnFPOBE05nuPqG/fIf8RFihPuDXUdO8yV01YkV4rRfy/KZtrxli83
oxdH+4rmXGMj2sbamRPdGrgIamNLZ+UcrCBwPDz71QJ83BdLTP5aPl9nJulvt2ngz8mmT/WSJdB1
NrHXWfzZNhvWU09KHTanMg4Xdjli3ZtMMnWX5cec2uppp4tqejZGcnvI93KSYBN1nW6tJKArUfwU
DpUPYJTTT4+j1W/R+/OdAewbbLpCSCoDm8DZOFMMrmlKXX9LMY6QLsg8c9fEVYHhXarJAHBqdtbM
G6zCcx3wLKO5vm0KXojdjGflEhENMGRTTgW2g7EKTSNBupiYwXPL305C1HDlxu2K4cbgjHCW1kl3
W6WLtivmojt6Y9M+teRjpGyoCbRc6fAdj2ImTYJNVU/npxYvk4MzJqjrg23Vsc2+c7GWdRlNg/tI
fCkbMbk4F+ZHeAYlfm6oUO98xaPNtuVH0AZs44zgI3EI4GCGV2kc6Uc0hyWw4N6TSpsUj4QQQiZ/
BHkEU0CoR6HyPfKPpI+P0A9P5X80pooCsVUqyKjyQUgNpDmgkTSJxERHLFkX5aspNckUMTXWQKmC
RqwicM7jj/gRjuLN3aIySbKPeBJDJZWYQT7u87nfN/rMKUTlmUwq2cRTGSddKlICTVTwiasyUEy/
SjZDHNQHVyWkCJWVkmiLXLF5SC5A+AfWBKDuuJLNNlI5K4FKXDH/Gb6iclh8n0SWRWWz/H+A8L/j
E8ck+5fD9hcN6PVr9Vp+RgfVP/gXOuh5/zA4ePsEI4IB4PdGy/lvdNDCtRCACqgamX/lRv8LHQz+
4Sp1Mun61Jn5pqskg/9CB/l75LLRPmRbBL3pLg6J/0ABajL8J2wCWbnCJJQMFCTSVSFwf4UFKscL
WjuY7LDpkmQbgO7doTdHKUVn38b0J/Tt5dAdBk4S1ppw0+A2UJ4lB8z7aGl6vjF7JGxkTQ10KHCe
6Lq4aVeo1rVNwLy3cxP+TuySwOB5U3X4y43+G1Tjozjwr8gKV49cHaks+SBI/iwFevwF1DAKSJAg
Cqyw0Fz/ukRlfR7grMvWZTynKoT6R521OjYppQXz8io5m1FSrCxBhRz2OqqMMz+ptoOebpeMmzAR
+wgRUeZniOxGBQW8tEl968AhPnOIZVFOWSHghvSNkVnk7JiQ72umyGnXWMlwngT6vIlYcDdlQCNT
R2D9pT6U6b6utZbuSA3PWu+bW9yc2bksy+kbSFQpg08eJ+4Y4MkPNIxg3RNROyfBkj7c1gj7kf9a
iP546KgP3NR+OiGLpEfek8XG6xXkMQyPGufdM5xvP//8XNQonx+LaRlKo2x74NusbJ8fi0NmPulv
ACaEXk/3hUhbsu36Jj6PgkTiabHy50ZfzGnVy+Htz0OfgsKwfIguaUlEb41HyDoBTusEj9owEUbJ
URhpicT8rI/Fu+b5j7ZZLgcuIF39echTVJghfaxCYP8uVgIwvs+/lgCvqO8ar4OV1zH1uv4z9PVt
69Pq/eeBvt5WBgJ69l3HMfBGnUCslWB2dxa3C+2M1XVFlle9i8h02HKmtTe46xAdSd+kJy5z/lN4
V/1IkEu+MUwT8EwnY0e8VLEgVRd9CG2spWhE6LtVvvHb2AsLXd6LivDSiXiC1lge1UHjf/Dj1Y3G
G8JN+HKXWw0pF27+Lqyd6FmP6lfEIM+ZxUa5gX8eOwMY3L3/8w0/Md84/GhUvMzZiONQPJ9+TSnB
L3rVpx3Jda1zSNOYjJXcFw9/HuXr+8Mmm8ncADoNDObgz+9PP9ltW3loN7ycIDTkeQg0566FqbbT
9Z+H+oLS46cE18JaoCv/HR/p57E8dxzzBhaDx2if94330BjOb42z25qoOrFaMhmySUHWxrnd7Nqn
b4b/+nX6JkJ30opt2nR952R6au0Fusxi+M4yf8m8PuqTfPF0Mrnjfm9E4DkEKGOhdjfw1ne6FrwQ
MIu7eDEJu5iItoyR9hB4l65z78efr+1vnsKnSzt5wYFAkyGKuTS0cWdmFVwHdvfGo9n/eZi/maG5
BZA7sH9MT0zVn5+Aq5VI1M0FU4E93Xldu/Nr67FQBzy/7/HsZ7gAEkJFiDdhEz6vxgl38p+v4etr
zSWwNrB2si2h9fXzJaRsTTFyTbwEFAKEHmAnLn+r+eaXfiEcoDxMMmgCRdIpo8vnUfQ6K8pRHxgl
8x7i2bvviu6xYrWVUxv++Qf93WvFBwQFyPTowMZ+Hiqzi0BvnF6G1iLkfom957QmZMFEeLUj1tJB
PGjO39zEv/t5pB8zOQAckddz8hwDSdnPlLUUGYr+PsaNvXIT+dbZ1Ign1q8//76/+2xNgn09EqwZ
CUXQ5x/YkDJpghvKEE0runGtwcToUzocz8BGicjGHSqCgRgU/7mOyWMDmvnmaf7te6sS9OHofJvA
i5Pvox8jcqa7RobStS8CdhfnKUK/LYE7m2nuf888lqNhZOlmohmTfSvecql9c8//9iJoU2f+R2/M
InTyoEGy68ZMKjS+U/2MrfZ2NsyL2ejuhSEe2dpds3Ytq8Z5t+mvtab69ZvnoOanzxsbOjg4MxLW
S7wTb/Xn5zCUWdmjq5Hh0A7QG4N2DHK93iETScLOqbYtjXlDjkrPbZAFTaR0aBzVnWSjmVrYdYCK
1Uyuq01xaNRo+R7pl05NUqVv/nyhX19OfPO6xb7U4SIN6+Tl1P3KSxYIehYu+yHtLf8sC/ydB19O
liUpiX8e7evUyVIC68ux0+YdPS1Exajl9l1WoEl32uFXnqd3CPpJ6tC+295+MYWpuGS1bunuhyvW
PJlTsiwycuXaDPEAIEgSzwtxa+u5aq9pk5AoVIkriOVMckxZQe2awQZ/97gnynDT68jjK0SlyIYI
aq1y76Vz/WHfjTaatKoks8FhM0E8zI0cVLErLa8r1IVyI7oZaqm3154+/YwBaf58906flYf1mwMY
j+pjy3w6G499lbiCJJCw5wBFelHp30wxyJlPHhIGkOq7efl09v/neEguOXlykDy1tydllw26kEso
ORic15nu3LRx5H7zBp5OyWoUmyYIn3B4U+1ZP38phZ0aJbDXEhKXAdorkrdlSl86WxzbEs8PoSXf
DHj6aTIg8QCID9jUUNh1qnOZxJj4MIZzaJIf/Sya3AyTvnk1pfHTKMB+y4Hcwqy2q2/G/eKhVAMr
I7HaJOLhOy32wc3QZR3e+rBoyOwQrEJmbd1HnYd5HKHemQm/lznZg7+8J65/h67vyvWrY8QOCLfh
M2ZsigaCpP5mrjz9KLksDgrMUR7dP1goTxZ5Ytu6tuJbwHuP5SWaYvsATBysAzGLw5/f4C8p5ozl
Yx5VB6AAV+BptXM+a31XIMZmDoyLtVyqeB1bJBd5CClRlufhQtL8xl2MV4ekYkI52jWHTo2kYRvt
cAEmP6Zvf76mv3kdMDmi0mG5YJ916u7uGzthrHwKMxDjLXAvITBNC9PqLa8wms9Zj1QhTotk++dx
vyzVKIRYJDkJ0jWBAVAVjf0VkgCzYT6fspHGtvwdfjiPCXpEQ7gJpirFAJYtx7Hq63O3IOCKTFma
QZqy6X79+TJc+2SlUpdBe6eN1lJnwjx9JH0Behn32hDaxWj9ckT0Ix/Sq1E3+13kdb/zsXfvB/Y2
Me66IL6VWGP2RbFsSjNIbjRfHkC1/WM/5PV+kl6MSjlWOhCNYDaSMiX5pUt942kyuUIV4hxyezEO
QUU+bK0X1Q+nbJx9bS36SycWcxfZdbAjoo+gF1k1W/wp7bqd9BVhaeWGzIvysh6rXQPrtjZniAhI
IPOAjOKt0jzvzAAKe4XYnW67suYie1tl4dXbyjQfm9GabueCHGOf9Lq96bbOZYOGG6VEUV+VVGjv
EgQuIUoLGP6BiKpNPI7TRZFDOVCWCBzhEuZ2Po1G/pB7GPB38LfW8s3H+DdvBU+C7RNnHiC/L5OE
NpPK7PRoSOPKundi+4Gb+lZ74qVv83yVKnJ0afdQg2E8az+/eRe+vAqsykiiEADxhQb2yc4N2J2U
p0IOIfpY55eP/fXBNKJqXy76oyOD78pBVbDLp00SQBgpEhjbDcRrpD+dbD7KdKGpyC2oQYI6eewN
Ya7K1HM26Iyin/SeuinhQo22NgttunXHaHwivje7Twrpncde7b4P2cCLmE3aeVfiXl1pBekoa9nU
0GiRms1yfZ5uwdLNNXwUCQgef0h3Wn0nrNqA2iXz+c+38OtsYvPhIuT8AASog/z8URfOPAdyRAOF
UhlnjpDptQxS/8oXE++Om0QHXJCxMl9g8vjz0GwE1AP6666TGwrowerFFZCMcfotJ0bUxah7ujBK
kDRt8ww9g+H45cGsffh/IVzxo07JtFsN/8XeeSxHrm3X9ldeqI8b2PBoqKE0QDKTTHqW6SBYrDrw
wIY3X/8G6t4TIpMUM+qq9+KpJcVREQmz3VpzjhmONr6D2MxBoCj5dUAe28/RieMvYWGBSRzj+KJo
TPi8gUno1oz36UCHd/rqWPTWNEk0XDeKYxI5zUFLRXZ0BsHJqQoK00DDh4697fKx95R4Km8wvn4r
hDiqdiZ2mlYSauUQVYUh93F282egKSHjri0v9KbRviCfsL/TYpJrWZaLL1rHGIZqBoCgVt20mWav
2bG4dwQPyONgaI2D/b1D74+mX4fwlNW7yEm0h1K1y3LTKzhKWG93mG1g87aq8JPAwhNHW43QKVn1
q5hl5muUl8MjdRt3m6KHqLd0tzAMVUmYrF1EB+5W6ioPIqfTeRk3WXO9SHgwypR9eQgwufcru+nn
ZyXtlGf22eKhGXTz2RwrWr2Km7JqiwbQWdIK+W2kWbuZcQyis+8yD3vhTDoBvd4scKZbIMXlupdK
gN9Ns6mTJ3QUI8226T53SA4VvVfdcOWYs7mVGAT0TVMV1bEOqSZ7aVUE6wgK0BXG/3JDwnRYeYnE
oroOFNKGkJ+1PAs6Rg8k1wGYG0JVfsObKL2myst4JXTFPYpYyKumA1CfAnP67uhVdDBRf3lZSf/Y
DcGRLFx3DFh2m2zrEi0U7L4i/8ZexqTnWMOki5A97DBd2ItprNtOOlTPKU2SnQYS56ca9t0N3T1r
PaVuvqIRRl5HPib7ydBi307igR4CSXKOCt+7UXM+tQk1RCQFvhoVJYYCoYfgAtcC99w4yh6Wq/lr
bCfZsJFQQ7zQnHhpsbaUuXygjQ7ganQk+NWCCgxQzaHYK62FRQ1DLGXvjqAqoSvtVDuVtt82SSNs
HAkRL6Qv6NCZq9g3nLjDrWvF+ygJnV1WIw1RFS2qaaC7gPLCIZv2sz2Ft7bFpgU2knuZ6vTm5iS+
F1gqLitTErksa/WpBluJtEaa+J0nwjFqVeRbNS66/Vin1aYqLJeeo9t7Y+3Y3+POoqkOzLKCP5NG
6zEFLx53BQhX2EZXgQKsSNMUkJJq7mr7Ac7aGmPkVkxOt5lHS2GQQd6AByf3Rmm7T1MPTRJU+3hX
K+wvMJM51VU9gTAqe5Qf/WTzRFpxbIuwQsqpGVeBNW3Hqhn2ZSrsY1nWYGZCR2wst419MKFdu6pR
TVho6Uxl305DdTStpL5nmHzr7BpXEJKXjcKZwm9rzb5w29Tdq06s7ADqxJsZ5O8DaYs2QfKB+3UU
yXg3Rtr8IjNeZh8OjieZNO9S6stXnSrbTZGlzhHiv3Vl20F/VXez/UNjFXhxC4VXF+TJV2mmGrpy
3unQpNY2GxeTXzwixeKoVh6EdKNxZ7dpumnymqPfFPftFfxCulVYLcQDfXI2Dfh+dgJF8TqO1erg
oKu+VlIw+SgFb7pcG+/KUY8PwZiUXk9h39PsYEKh5ihbPDsWSEbgqnhg0SzkyfNgjW63wjamrFUF
a2BmmbdW3rAYydrdahBFbpbAwxuwV/ClqDWq/Uqblfm6LWf9amjtBGeSKNksJqmJsMcSaYybu9Ov
rNjsm5WVDY+FUm3RNs73Mbbeo53w/XKJmrppT55YkmLRqusa8PjvVRBREu2unpQgDiSxVg7bgLX2
G7gsccT5Kb9pXZ0cMBJZP/E4I7qphvKg2zL2czRm27yA6bLC30au4cCD+FqqBr9RjH1xJFRhV7dB
v68ytEGRE14T41h7YCmqvUE58RinmXOrJIg8iqmr7jooCt/nuom/WJMx3RZudF8MpfLLmm2DuQfd
BDU0cdQnlXSXpCdikZyWGxu6qrhQQtFN5GXQZu9kA8p5hONvX8skqQXm68K5o5gi93OeaiQLOvxj
VlP7sbcxzm5H1R3AhnZhPxLZWIe34CFG1wNQ2214woPJEVEUYkOVljg6RIrKaqjgNvi4LdGapsgn
Vpjp9XGdVj35F7OQHlDU4lamFhAGp7LKdZ3Uj9moDuuorq3rEj70r0Qo45cFccClm37wejEGX3QF
AzFsR/AIQ9OXX8ljdWx4GoqF83M0kSi7dYr6OGpdvBLqz5kwzm3Xt16bmmCoEYyRwBOYV/jfky8L
UcGPAzvB/gT6e80qM9xQHO+/26mSPqdqjkJHjqGXFzqCWXcctBbBptYA4a2V+Zti9EW1MdLWkWv+
fL4zw5n5Rs0uBlfPbumPln/NBUQzBIIFeFu3Gx6tUZ9upNJTFQlRqhYGwRNE9kh9L6KkIiCj6A69
RU8mlT7q+mELScB4HlytPSL8Hx+DwJWzNxI2cAxKQ/+lqvEPvHH2ddia9U9FZuwTOwCjjyPZKli9
Dej6UozsalLp2I/zrNG4LE31KCX6ajfpNAqPLRxgEhNWjUwhriZJ9q2biVbp+xpqeNHgtQvhnpbh
vZr2JASLBre4IgBihAfo37eW2Rfkc1bupTIyWPtQ1S+oOjr61go44PgCoPSlLsFvKuZY3OFu1nxV
DO0mogP5fUxArz4hbPk2xUakeizSwNI7glvW0Ox4QU3J6Iwidz+N2p4wFWOXjzWOQoszj4+q5SYb
lALlikkA1irSKlY5vdGZgg29Zmm3C/oIPBMCVQaSevE7L7sgtwtRn0TSvCgx6M2oUfJqJ8Z47/Ab
r9iuNDdMpNnKbu2n3Fz2MXXmHiwdCIOa9LeDCGOPpTs5EBN/ULs83LRWRZgNu2kzVxvf7thSY4lF
3xRlO8TYORMoZj6Oec2q0+wvRZBvh4jeVKfYggVZ+yvgm9qZZjGvpJqbW0fa21zpLE9GOVkRQQES
uRy+Wkmn7DI0VWRASS5optETTyj9kVekEAMpsL3UscNj5Vbsrh33IjUJPndyrbluDce66JaiUV1F
4xfLyuN9k4XMQHUwPakqCGLgCF5borQfMsRtYlBLQNsjKr6xRAA6OukFQEa/6pBe6c1A2Gq5i8na
3Rhh8sBgztZpOB9TbN7gSmS6bSb9prVIqUrxI9w6gSDvwhyhCo8wFr02jorrdJDTjTbLJvfqWkbH
iVSKg0nD8BaNVunPeHuO85Rcs7ZBRufJsINFO+fnNdvRwXKbbWzjBnWZ6G7NsaOXSqTIZdLE1d2g
k33hiPwlIA/ikGUUsDZWZzmX4/If1LpNwrVBTMlKlKHYRkCpFvmps23GtMYvCpjB7qtxHw2jST0s
7B75O4ee0bUHu90uVXvRPof582THgJjbdNiUfLUwbiZ2ZOSV+ZWRGeyTg+RS60yLGUvyDsOg2sZB
foROII6KwbdJABGEE63YBQ35aVHjFiuo2Qb/fHjRLYC4EOanI0zrGbmfGC7UIdUfFXwcl1kRTnc9
fPMLvU3VmxDPhd9rKoecsksVayPUYcw3NExHpk8xXdqzlpNsZ0yPFkTqVeKWyZ2RLK7QKjeatd1r
oGUQa5lXelik+gr9PIb3UuGrnzm4obWyqwM9EriRUGYxvNaxweDpZpFMaygKqecSUbsNdWRt6wEz
HbZwff4FhkYOm5wQGv5OGPTs06vWukHmr/PpOHX5PQGIe98rqbxA/Ey0UhgMDrB+HOq3jeScu05U
wCSkk6AWK7XRq0Cpk4uAX8Rdl/WcP3RZolxmuoH9oZstNgClUKgZUcNEX7PpDHjGAR4/ZL7GeIeP
xXwe+xwDT2UaHpUszKyjSlhDrNqI2pxBNqhSJpn5g2E6OOJHZR/OeuKJtEju4gzZmaiE+40olOJL
3iswCpbQlnJZ80VUsH3JYh7qjM7YWrV26aDuZScIEYxDWCPDa9Uq8Mpac7xrSq2gkmvK7ZgpFWEI
7rroTRf6sopfvzEdMPSEpfT0gqZ2nrY5yAZPuIoTrBsAzdsh1u1dH4Xt1poy+TLxeW3U0Da9wFFs
z2TXuJiCJywbFWDfGzMPUZkrncQ4jJimNXAFpHOOHg6ojvpcQjneWLUj9kHSSjpjcAIkdW6o8y2I
67mQqyRGqVRl9qYZTDZ1+hhh+iCAQk3D2ss0Xk45WPvKnY609sTTLJWfdpGET/2gxz/6VlW9uQvz
l07JkXeoaYnCui3uhqwL941ZRpeT0jO3I+jfEHyjr0xj0Mj7K1xx7xo4pdfwSEkLWH5SY1Ho6bNL
p62FXJl6TeSrC4+gVvrqsnc0khLZ07WtVHaVTKstAZTdXqV67Y+mG+zFrGd+qLRyI8DibUJHMlgX
I7oWFsOhY7JajbLm/KI0qEdd2ufraK7RiVB03ZmtCz6aHYNNP6REq7xKq7B90KaZpA0L99uwSvOo
2qZD5teURK6IJXJWtU7+E/QVf9YBc2ah3vEUwVhfDGMHelqfLHDVev/F0FICBaUC+yNoMr7fArYR
FbbioOQu612tbfroYTaNaI/lgkjmMWLDGGQO7RvJerrqnZrdXaFzEEgeSGoPLgKhhpuCkgQViOk+
bGJrP/UhcCwHavtSQ+4uAl30XqHneFQAr3ipypTkZmUOdV6d5ZqHVvpUBggbZe++TZIhxdQEdUtO
FOxZo5JG2Jd12h67keMiy866hw3zEtKpx9QWfHM1pOFTZlGMQrB3Ey7qaiojxmphfq37ILh0bQRn
VtsMUHkTd6sr5cU8k/OrGMpXiO/olqNfhVi8+8ZyiBtKbdMms7UdZ5BP7BZcv25B8nRdRMRINT/0
Bf9Yj5J53Y7EeIUi3iYqzSvOKuumT0kiGsKKMsg0M2LdZCsjW/FKFQabhLEQ0apYRbjq/GpMh0sn
ocCoGWB2giX4MQsmwr/0YqPa+EphDtpXQgeeRu7jpV6k8TaN+RTMSGAPmFRaJ/F4VSQgrOYwuwsw
jq1MGCh8Yi373dHXLPWRl/DchskTD+ppMtPdYNT+NJLEh9P0qmJFNrZ9HcpqE+MQClDM6S5blHly
zVVnIzB2DGW8AXXa7IXGJmieYeQzUw6ryjCBQ8UQ826cuR5vjbhCWy6h1txBL6hWVZhoR4cT/a/Y
tcy1KoovMz3KcmWk0MUa4Dee2yjjdjLacB3EQecno2u8MJ5wZyzTPpQuDYeMToqIpFhEgpnmF4Xb
otsj4CGzYM6JXv/SC/3BmWHnDXkujyaivhUqry8YDGMc+VOK3kvMBzS5OBN4m7sYTf86dnVOZm7f
sBPSh3UmQs7zse5+15r5McN1ts04tbOKJhRaJvLcIyVdV278qI1Khxgz6ol6b392AVD5Gv/YYHC4
pryp3Zhar23jxFWvyNZybsmZdo5xRBqWkF2yQxuXH0NFXKBrdxApZ0G0KoYOJrOTxU/BNJUs36l5
bKNWu8oIqzyqFezBtgo9ddC/OqGAvVWwd8ANaF5ZY50zuAZrZ4HN/2qLcdyJrln3NMqPPVsDhIXt
+MMdFHlXJsSt4cAjH2gW854yM/0DS6daZo62xI5UNTu8qflRqZLgqo0y94ddwgZDWFm66ooHQDUt
Q1BQr8OqUFgpItWKH1uKPNA4HHTqL+Zss0BlwgLmwQFZP/aqwYY4JF1Nql30bFMTOVSMiVubd3AI
h6o4FKo+ORtntptfLvnzXC5KaEtMbbsrkim8tm0MTSZr8k+yVpR7WevpX4HMp8sxC+U3or7TO8T3
uMdslYqWXdGwnwZgm8RqdDT8G22zhItsIfrz8ZShudHrymEoavXXUGumBwGvmmjwtH9sZqPEJ9jB
RWy7ONqBVQb9kajJpY1PakurXh5IVAzgdWv4WNj6WAdcgyHn89ZY48gkOEGPynmjcemrthhjOmg1
3O3qN98jQbrVECo3wWNBFti3R2IC9FXYT9FNFyj5PczBelfHJrsaJyXKc1vhVKAFwflovItFgVeX
wDEK7amozedwjilUoKh0t30+8po6tgzJATArYA7Hzn64NevUbA8yWY2m6T5UFk7NSs/Jes9y46mY
9PCLwtbGLid366RVCQNJ05WNU1VLXN7IMpHPpNRLcE9PcaNTRrPH8J45/o6K3lo1OBLT8mdrcp9S
fWSjZnqVVfkjYRMIjh0IJCxgjlOvbBGpayH4TDo3+97mFB8aEgdoQih/6Ut8uxpJKty5vprnzthS
1t5FNBvWWASLjeIQ2IrGkfintH2KiZVl6HYv9QIDr7Oh2ZSRtUT2lHeyrKgIBtjTqig298RhyRU4
M1KFhUK8k+2W23kkIhfmeHsRUcXemCyyv9SAJbo1c80DNG3+mkZSbMwO9FPHRg9QJBuTwe0PpGfI
y0UAekG9XiFIUjM3NZbfZmX0gNYjt8jWEf9uDxNIL3l0VPoowTb3Ha74FeWr/kqGTBS4YcVD2nXu
Vu10UiF6s4jY5YYcjBoHmo3VkMKCaNXiYxqd24qy1uXvA/cUFcNjGBXiUtcJriSho12pUxntnCQz
WXYH5xA31h6IbQZnXvMmXMThqgJ87Gul1t0LQ+R+b0y9R7E6Uwi9KhNf7zN3ZwwdpCa9ld/AuNjP
BelgX2vRNk/U1Uh5GbDxJptEi8pD3o/k99AlOIAT1S+wNIsj6dbZZTVbkqSWNPEJySNWskjIBJqi
p88bLu/YC4suYrHIO0DX6e2fioyg41MlVrVqC3XeWJPUt5hL3ccipSadyeuC3Ot7k1/1SM/lF8sT
mxYtV22kenpmPlvLdnoIHcu3K476mZo9QtYr9005h6s0LiLqa6Z75jd/0IE3mecRkugWDV8a3m8b
VAYVpmDQU9SbZWKQlkvEZjTqJLQZMl1nBkKtZplxtK78GekMpIamwSHJG+NKOmTzzBqiTzZH59DG
7/tmpo0SW+hgAPhVS2TD62a4rsLNn+2QbCJK3g1KE/pRt8RlshxVETQqkMorCG/ZOUHS0mJ82zEz
EbjgkVi6kLAQlt/1yhdgmzNfdBtDAi1FtndLQI+TNfYJrCL7QSb6M8r4xwk98dqpk54jAht1k4bB
qq2c4iabZYZq0Xym9JBe0Yh0jkNslBd2NembWaHbls9aiXxWXZpUtaCZAOlpQ7Pjrxrx7YqKts1O
TTINqKH2EtTVMShIpBVSbItocP0chtHapD2Pe77IX5QJ14ANZXePHSxlXZhLjt2W9UA5Bpp1P/ff
6lTMmzogQ11JGn2DnihjN5N/c7AeAAVJhPUyM3Zw8VMAN+Zw+vX5oHinvAPEjRya/iPaBuu9cted
ShSjA3JRqZjTZqgn3wXKcqQSn/qYHKkGVZYdPXSOEjPdENcmLIK4E5MIhc9/yTthA8IKDc4HIh9a
OLZz8mohpqky7tRy2066dWsFoUOvQh9ufl/l/8OQHiYJt/6l7Iq2JmEzjMviDbyeZv7/zEL6ryLs
4uxtJKbgX/zL62QBp8d5guUG8/PCO+Ld/Z3rov8DIQCCHCjzaJJ0wYj9m4REkKZLS90lcGixPC3K
0r9JSM4/BH+N96ehYfmdBvMHXqd337BjMQ85eFLopKNN+/3fX80Kc95TjyeDeFMSxL0xVbriVLu3
kyxfSrf94cTObVdNYhdpqdw3PRDHyWCr+eqJ3fxzEvo/jOabMi7a5j//450UBPcGT0E3IL4bzI2n
Wl4CuJgzgWhsOkJhDp3T750i/9UkycOoNIC9FE5DFJVWZVFeEps0nJEy/LajvJ4bl+vbPOVFoUHO
zqkum9gWKRr0UfA3GKwbduN0jAh1vpa5GZHFBhwwX+mKmCFjEpMDt9OpFBMIdTp4Q1aQ3pZDXVqF
tBske8gk2lgVKS4ayfSIc6QsN38+FP9fj5lYEpD+52G37n4gVP7126t48fM//2P5//7bXmgQMEEe
EjLLRY/8e1z9bS80/sGHTu4SGk+bV70svv8achqjEd4xalrMc4udEPXm30PO/Qd+Q0PDkGKrFkT9
P3EXns7VKn8Jxw5jDSsWc8IiEn014MqqbdOmbXu/aZzJq3URbmKav//8QODJhb/KD0bUqd5ouQoz
hMFOTVMFMpm3V0EQwekNvZGvyF4nNp26HC7lBAC47m5fPfd/41LLvuPVDSWJO6i2yIFyQiY3W4Ep
2wkIYqZNekYVfKr54aYIW1hUlQDAmPxOrgTnIzMoSXbQKpQQXJGpXIIQJDU6bSPp964rfRDejefq
ovk2AB88I3X/4NVhStWWp2qjXDt9dUKDxZop5F9ZnWatUMpQkAn0f43tP3l1TPl8wIjHTb7hk/1h
I6NGBGnV+RQmlcOcVDFRCZqyqlvSLz9/dR/dEDZRvkNST9jin0i4MNI7ykxzBghwjxReDyhRRK5+
Znb/4CqWtRwe6KctgrGTb7HQydijrtj6nMBg+MP8vGfxK/78XjibABZEbow/bbEbv/4MOxsYTCaN
1pdOaxxQxATwfprxzFVON+98grwXVnLmByTEzjLuXn3sZas5Q0nj2A+1or6gDUaFrFIdWFKZvQ9Z
ztedDZYAmXd45sofPcUlO5tNwSIqXrYYr69MKJOdt0Xb+l1HwoBSGpJmAUKVz7+I5a+8XgjpC/Pw
mDo5KODoOBX12bNaxlWukcEaiJJAy0q5pI1qAQWe6+s/vxTCPgPFMzsczF9vbyhwzUlt5Eg5VuT2
ftY6+yIvrfpY2eY5T/RHd8Xyju3KMQzwXSfPjuDJyKAtLfnEVWhoTU02t6IlnjJryh+/Jrpmry7F
svT6Nen4no02z7hU2+i7korigXb7uRt6/zG8vcrJIgKKrJOSeFU/Z7lauVQYruIyTHd//obYDJlY
FTheIJd9ey9xnkx5FYbcC4ennRlpw8pVzHiTIKXYfH6pD2/ovy91OhMRENEG1H7x7k4UsOzQnH0r
1n59fpEPP4NXFzmZiKxOr2QJzMuXSe74OJRheg8K2b5N356Z85bXfDqOFnMwRj+Gq3tqgMB/FFA5
dUqfoJfaD9vc3MVqm3tkzL8wG2Zn3tSHjw/zF/MC7kXD1N++qShUoHA4Nhg8O1Y8eNRw1YCC/fFL
wkCFd8BkA7XYSk6eX9WToJ1DSvbTqH3qxj7dStc4l1j07iXpwmTzhrPP4bNlqX57K8BetDho1cxv
wUuvLRG1P/WoBeshays/85bePbbf18L+S/kQ04998thYrYKSnWLmy94anwN62StQlbB5Pv/u3h0v
WM3xnNEPZuMJddY4Ga4lwX55BCPRVwmqPiqWG18WE7TPITXzS7BK3bWAEn6l6EN1WVHzuE5dx/xC
gjWyUKE4hBzp0Xxld0rEhmNMDqwAzX0B7fuMo/3dV7v8Th46FhndQYpx8jwCrYvNGHK234Wd+x05
m0nXt6x8JTRs2sL9H+8/dK7F6XMxzy/nz5MJBv1rX+CVz3xNKE8TbZZNptrjn361XMThdMeVDP5n
OWW/npHTuQjMdAlmSoOs9uy86reB2XdnHt27CinveFkyVcP5rfB3Tyb+rOLoqnRkiDa8pmcJn2ra
WIpOJERhIN1CpwcdUg412PI5HzFqRq5fwU54YCZHR4yc894RoQbzqrKhP/EgVpVC0jQmrWbeIsos
vUGWNPHUsZe3n3+g78eBplG/QpgJnkJlgL99RCgm5pJFJPXTbHJW6FvLXa1Mjvf5Vd7tnWCtQlsm
6guj9XIye3sVJXTVzqk6ghprrDeTTMQaQXDokfkYH2jB1JfBMP2yoRref37h33ujN7PxcmU8P4x0
ILxEkb29MqDFQnGsNvFtQprQAYyJfm/Ok/lcynqK10Nn2/2KSsl4OyVoGDYVeNF0LRvkT5fScRl2
BBy431N4Yd/DyJrQPuKsQKz7+e98P/w4W7C/M1yeEjbE5QG+2lx2Zi6GMYxTZFKZvhmy5LsZFYSA
t/m0ptjfnbncR+/DZN5js6dy2jCWr+LV5QATl26tQiRMCftY54XZbs3l6LG22jjwrVQa3zui5H05
WcXj53f60QfHh8BWjL26xSz/9tKRVidTE3WJP8L93dJyhRFi8P19fpXfQ/vkvXPssG12sr9L7ifz
bhGXNB7qLPGrpAZel6liWlk07e6aZjT2hIPo+wli3ONMYBPZU9gBh6oPjE1ftOMFlVb3T5dpnQGw
nOnojTCDn65tcTkLUUIN9fF7pnz8uI7rJY7k89v+4OGSN6sCG8cSDsvg5Guv52mcu8yMcZfR5A+1
XIJN7JL/5VVOXqEgWLzDVENfZ7Lzbcp6vtKKVDkzZ3w0dBm5DrWS33wn42RqQhVbOd1EM5u8uWuH
nvV9FIc1MnDCL7Ili4Kmu6wmw1pJxYofslLtkL8sgWtOYqm0LK2y4H91tZ8ag+ovOdqxs/nz5w2V
nroSEyg2tpPn3ZaxIoC8EgDZQR7OCU6+MTIcHJ9fZbnR02/ZwjvMaYmzOo/j7ZAh/lCESTzHfkw+
2d50K9DFbhdt2bn3Z17tMixOLwWiCKsaBWgmh5NLRUPWaCha6Mr1A7BX+7qJDTLqWvtxoSUljvbj
81t7V4RGZQoVg7I244PqmH0yE0WO6NGx0AYEIZn6eUffE9962G4qjvDXQswD4FKrBUOrork1w8KT
pR7d8CrNL5//lPdPmZHDwIGYThn6n8TwV3MikF0sdCBn2BFm84PlLH4kh8ASsinyM5PB+9n+7aVO
Jic8DgguiDL0NbbVnk2Xa2ei6/eBmIaXiEKM/+X1luXg9a0ZTa+SHBn56lQAYyil/jNO0xHNrIU0
EcjRmaH7rlrHJKQtezsyAUye5skEQSpK3bpqGfk6QYC7KlXRnsaoNohwnXpxpRQ1olIb0m0QtM63
DIzBX5+/y48+Kx4xihuWU8d6x3GL9FSpyMkEfVtp1W09dOWTTUF53QWBfhh4y9vKzjOojEa6d8Mq
2MIjhVki+4vPf8hHH5UOHkTQPac+dRoDEKG2JgSgjnwctdTxGHYI6BaFoIUY8N+4FDAhWCBLc/KU
MgYgshZhiRi+rvE4zFOM4R7v2TrTkPV9fqmPvl/dpCyuLcQeCohvv6d2kTWRNB/6lRqRbBeNwxY4
aQC5PibVNMqSM9/T+2WNkiuHqN98O8GK8PZ6KegUt4r10E9nBBGE7Im/VLsozlSl3s99XIU9A1Vm
jVs79chXYyLbhsA4Xy2D/ovM4FR3oS5wOpGsNXIu28g6OVfy/fDW+ELZHCCqo4r59tZCao1sNYvQ
z3RV3s9lN9xGQh/OTAAfbIeQQtBMtCm6sZs97fUpijOiP0mIj86M/Dad0+klFEYD/08PjtpQ2ftm
sqOtUWiS+lhSrPvCHm9Ay+VolTAyfP79/NZfvF1m+Dls6zTGJ6XU0/0neA8mEFijPsXI8hrAqw4K
aVZYQZtq7SapfgezxaxX5qRXv8oE0LyaT8YOsExyJVHwX6DLjM6tfR+9ClqiHNVpxi/11revIsfJ
osRKFZJ/5C5+nALeqdWDUDlz88th593N/yYiLJ1Xlpu315kGHTF5G4V+x/fwo9Sku81wTBxc9EsH
iVrwAnd1RAhAo+D2lfJ2RtVwbqf4ru/Kwqtz2IdctEAxqLe8/RV8C24X2IrikSo6fy2GGs0VnqUN
IsRmXXWtQwnYTTftnCTHObYLZK9u+fXzR/HBE6fkAOONwshCAjh5ErjS0HvTdvXQC6W3iqNiloG/
fObjX/7KyfOmgcfUajN1kDtysvotwy6yikHx8A4/KbDEr+IIBWdlQqlU3TMHzo8uxvCymBmXJfA0
p12PpT6nfat4cPM7jyMpkrt+CdPNCufArJ/e/fkjpOthCLZOpvqO9RW5GOfIA+XmdHfegG0Y1kjZ
06t/4yp0Tk1jeYaUCd5+LF0xsHHqasWzydpYwbdmLxiM58o1H0zA2GY5/hJdw/g4lQLQ5ECWX3GV
vjaTm3BysJ82y9hXIQ12ZTUcanIkztza8tNPv47XFz0ZB2E21TipOL0k7WxctXJoD7gs4BI3pfHD
1odg15Ap7QcysL0/fqioQwBSAQCkyn7a7UsLhXpOHCqeGwJmU3tm/ZlQGf/zq3ywA+FjRAbEo+UN
6st/f7X3i1NLDGaNzVPkVrYe6xm2RknOYkky1PrzS30wnFnHqODaHLqXuf3tpbDWCjLtaoDxUe88
OkM1H2rZDme2VL9VcidvjG0llGBwGgsk8uSOSIBQ6xkTn2fV+uiNVhnlWxEk5aqIR/VFF0MBvVaN
f1qJk82YHfrwBT2+OGpEjfi2hVlgYs29aTodY5GY7VqsUMUqa8gG8ioqTOjwXTecCQN7x0VivkVq
gkB84R6zFzx5OCqHmsAOYtcz00wewdA0hMcK3I1YAonNzXcJ2djTimrmhC9pNvqVq0bxSwoC4I6c
pOAmmmwyDVqhAr/OeOVI6Y1SL9bTEHbhzedv8oOPZtk6L9Uoyv30Mt6+ySp1O0sRneMpfQHHTLrx
ahqUbGvXQFX/V5c6bTuqA6AFIhgczyGA/ZplornAejRcVeMcnHkHZ+7qtImBXDcI7BL7U5Q6zUOR
1urOpndyWUXduYyrDy/F+krQHXoFUBhvH2CHdT1x6Q57nVrXpEESQN+tU7127wInt7afP8IPxh04
FHrSNFRZTE+rPgoVn34E9uC1OGfXSrTEcZD6euZFfXwVm134smZTWH97SxmXn5Kab4LKfbdyC0Jc
ZVTkZ+aQj/Yl3Mx/X+bk00shfqhjhl1Ax+P9VI0Vbe9AMS6FVP/CdCOe9cBE9olmf612Vk5uhdWk
fz4zOw57QHOZOJHvLYv8qzlzgOASGKhZPaXOlRW48mlFHJF55lY/fKA2ewX6BwafyckDnWc3FTFm
bs+BROLzfxFODK969298HOwNXGSqDvX3k/XNmZIp6PPC8SiS/xWNeFoERogzLZAPP3cO2ksHhIOa
cVLf7yjicN7kc4+rzjhGkZI9DYpj+o0MzpXczl3q5H7KmqCn0GIQY03IDwJ5rN8aw7wmauccQ++j
SyEJWxZPjk6MrbefgYYRYRH9OB7h1eVuarFjkf4Qb9wBgMefvyW6E+wDYLRxTDt5gA1NN2qbDOES
ciw7uJJUIac/B0/6YIOF8hxYJPZU+lXWyawUkMmQFn3Caxp6c19NcbzPUKvtDBIXV7Hm1Ie+iOSX
z2/tw4uyw0fWtCD47JPB1JMSTfi7ZXtJP8jt0gHbutBHDmXbzteUjVtaDXp8Zqpf/ujpHsEFfsi9
cqDjum9fHe5PYoZhmnjAEaxjPgy6B6oE3l3W2Vd2pGd/PmPgYV7K+1T34S0uY/3VjNFDjZBqy1hu
y7og4YSUKrMcqjNT8AePkkYmzFnUg4gLTseyAetxUnuuIvAnbYEaAe7kTIHLrSrW+DWrx8qF2P/5
+/uodkC/hsoznOolH+Hk20zKXNY9T9pjw0DGE+6Y5lYL8ebgXyucb13GHGlIvbgJSb7xZLx01Aay
ig9FGoIlZd9y5hd9MC4RkxEUgSqTvfPpxKmrnTFNAII9nAzxJl/ccf+Xs/Nojhvn1vAfuqxiANOW
7GYrWLI0zt6wHJlzAMlffx9q5WZ3iaVvMbMY1xgNAjg4OOcNqho2ARL4/8u6oi4PMhnUH2QF/Xxd
BSDNNoPaFdRoRD2P0ow9EY3OTkp75SagbkduTrsD3cwVf/rv7sGxUKodASjobfbooKbFIRm6+O33
DZL1lJlI6ChJbpuw0bB0aZgySo3oOO4Lw4+lHcvT67vl2lRwXIBMT1Ff0PE6n0pmI6aaF5odJF26
HPHKgyttijdDrdbF0AGOgURZ39CbD+a4iw4wX9qB4cLrdhF+86QTDzvLcm2fgUZBMXM1bqBvfT4X
Q1Py1oo7O+i62bmRaO/chUpcPBsuCgOvf7ZrQ/EGBBy0du844udDLXgQGVhe2UFrl/D2Iys5KrxC
gjJWxc4KXRtqpUZhpgLgg41wPlQWa6O9TAj6gFioD0veFze1ZheHSJG7ydx6Q27CMG0ksjm6nuBs
toViBLDBWQPzCLQWwwC0eDy9Uo4Uqb/aCgRqJbI/la4z+DBIiRmd/h2vy59v/7I8ZQw2CnqFdJzP
pxtCmUeC2UWwimgVVKZDVS8T5bFtXLmziGtqejFbsmNKF4RoWA3nQ5n4bGSFOltBV+vKPaLF+qGO
9NivQk17MBO9ROmlbI5tH4/PTtPt2TFfO3rcr/CBeH6Tom/idITWmMLRswLswYRni7L3R2LlTvC9
bK2s3DVi73qtoqWrbxL0SnFLFMQaK8BnVaDnkISl19EN+K2gQn2Prok41F1oIZiXVp8GKcYAvbfu
SaSrw8nra3sxY34KQROoDOglmnfrn/9z6y6Npk/ZhLJO76jFvbCS/M4a1S+vD6JfHBiqa9AfqVPy
fOe22SyrrCfECMG1B8KqhhmdxUFrPNkWwC/VcZgCp9Tm36GRkU01qoLYRG3Dip7dpbY920DH08Ph
F0JcL6tiOiGc4Y6nEW+1v5VESNBzJ5tbtQ3rEfmhvIH7OaPI9mFqdfWT3dG2O44o6SCVbmqoMymg
VHbC3Bos/922kNhoCaxXPL0ybojNCYlmV9ZOM44nG/+Dh47Xgl+WToL7q1zUm3okrVBTXfnz+mfd
ftWXUSkSueBPVtntTXCtcUIudA0yhNU2HUKEeXSw+hGXvbbb80NY/6rNBIlCXEZU9V+ujfNtAuMi
NFFLGMGCFG4wCh0rxUXYiGHpylNcCzXIIuH86Bcn26EtbD8tVVFyJpsUlHDLrbj++T8b1I2V2NTL
ZQQfIOa/1GV/L2pdH4o2am4yy4lupgUj3rd92JcxqTyTIq4D25vzGaMf0eojyyly1EUWRDvgeleO
D7xu3skotlk2FTih2oAaCa4E+K0Jgumk2NSW8M9DrtEg15jagDDegbpA7ylW6e58zm2AXcejlM9W
FSvMRd18Th0bi2IcB/jupdGdqklfbscIqr83JC+keAntnlB/O3Fv39Nih0f++rfdBpyXH8BDUCfa
EBK2Fc7GTXMntPLmhCENguYmF5xXqBOSKa+Pc7lvVmYgDQSyj7WDvTkczqDx0tAhtbhOgsJuXerj
r8kaV8pBVSa3jjYYhwIc6en1Ybdncp0e2xUmAMUCyhr6+XbFHZ7XIy2ZUzbm33PHSf22bj4umr3H
UbryHSkXQbiiREZ1bLuQRu1IpdFmVGhIqW8LhAO9OVLmmzdPxwQQTdmV65+ny+ZCXCJ0KuuxrU7U
euQXaYTKLbk3Oi+lku29SS5nBK3MXVtqvOBV0G3nn27BuRdj9bQ8xQoyO8LuNI9iTH54fUaXBw7M
HnRpXhzkFxd8GrWa1YQiAtJfKNYdXA0NDJpr0NpRKOkwqX/zdme4tZvFUrHnt9t9Sts6K3npnZRq
dFGTUKMgz6Y9KPCVSfFwhYXpYvsHvny7TFqG0BE2q6fByr5Y2F36aSZuur5At1fRx51PeGWhWGSh
CX2FlkHoOl+oPultk8ysOrWTujwbfTUH0lXfCqtdH1grpxWWH4wxcM7nowg8tEet0apTU+fincy1
6bNRqc3O+lye15UGTLlN44IxicHno+RziSd0L6AaLGoYwICiTK+NqGIVRrcTka59NpqMANB4CRmY
MZ4Plapmk2UK5i5j3Q6eCv6PPv2wBK/v72ujsLsBsOg8iBEmOh9FoZBt5lMOTUNKzdfrpYdwgPrZ
66Nc23Ar75nuLGBMQErno7hTRRSo3fKE+ZfzNZ5Xf8DZtY6ZO2Z+azfhToJ1bVYvvDRuDerzW0e8
fNCKrNGX8oRXshs4thL7Raz8D4eVjQC2gz1NGfEljf0n15iGWuoljOQTIlzqsewQdlNRHnr7lqMh
BGEC7ACXsbtZIUOoEQoPBtoucixueGQUR7yrMwCnvbsz1EUrgEPEw9Gm7AL6kWrCJqYiGJEUSsot
QYW295zUAaRsfKFX+7ON879FjsHkUH5ASue+TtqdtvCVNVuvDhC7DL4SMs/3iGxDjCJc7g70RWc/
1dD1ie1yb4pXDjB/PewQ0J0QC7feADphscMNglEq5LnangCbdvlz4rR7Ye8ydaL4b67sUhJ8YNeb
q91dGkuBDFGdgKHHAVLyOOp0Bu4XeZc+Gkuk+xX4jhtgnxF+x7s+b9c+Jz19uh2QNKFor3/+z+aE
0mvXzZBUJ7vCwK5VdDOgGdrv7JgrB5sOBFcwWFxsMLb3FYlGoZojLKW4N7undFEAeSeLaHjJZAby
fpk67ox4mag5tCRhEVkrfZJn1Pm8Mq0olZE4fMq7ubnnfcjrL6rEQ4tbPerssIU9AAZNuxONrx4N
l+BF2DdX4slme5pT1CEHFhPCpoXm1JAon6K2zO6cVhe/JqxcPaTzjCf8Wds7nUzx8wDKZ+dHXJm7
CUqO64Bkkf7juhr/rGkiCqkNqlsgC+wqd+mU5g9CpebdmT380VQfH0AEvBVjQEwAo7feDphPEL43
MQHCe9/KmgyoBTl2M2cYm9lK1O9kjle2q0mOv5KTOCrcR5upEa0d1KmKk9qgc7/gonpQqCwcX7+H
1nvm33fpOhcWEVcaNizrePFSs8uhzGVxCps+eV8ttf4evmp5mLo+PoQ1nMu0iRWvaobo8PrIV+IO
ciS8LVbzFSa6Wbq+GPQUTbYC51K9QQc5Fl5mzFWA8JHcebNdYP1eZsnLgtMP34Rk6Pxb8l8BD8m6
OCmW9Uury3em0j/0iXtI8/ZJ78cbC1N3MgrntpmbQ6akx8aIblDZ//L6nK+sKWVpcmYKkRQEt+Vv
He2lsufSOg1DSwRE0R0lt2zZ2TlXviwcYF7760sK+PMmzmamU9ZatOQnRVrtTSiJpKUcvyhKMe+s
4ZVgxwfl1bHinCmCb75rP+dKmZWAmCdMD7zOHpwDKBbshCdkzt/cEmcVVyIdm5UEgzxmk6Qb4aQN
fW1np6St1cPq7fVNjHJ5fH2NroSU9REFcYVLF/GcdQ3/CSmFjcKpoWXZyXSz6Xs86d1xXlCRrfCV
vsubUcPMN9L2uKAXcmHr5JiZA3SCo0jCcT5svLhpGcPbOAFJrdA0HrL8VMDYubFzqz+laYRbQDHr
z4tWaAc4CbSclTYPZCfo1ZpO7kf1Ypywo7B3spCL3hu/bNUKA2XNy3ttdZz/slnJubRj8qvKqEYv
VUIbUUhU1YHuvHNE+ogPThLoKpKNcfEuLeVj0TjoUJvT79cX5srhAfNBnZAEk8R5i7lK21KMZgM/
TbF67W7o3CaY52HcCYhXRwF4S2uPPcB1ej5bSo3TYJZKehKN7EBEW+1d2Ju/Xp/KlRMKoXFdatDQ
q1jM+SBdmaMPPFvpKQRtd5jieEH/Ho7U4A47I105obR02Mh0KTk8W9A1UoK6s6RzerKmJcNdjRDX
2RGrR/K/fFmibO89eFGbZ7tAl9KAYKyIQma5nZvM8jGB9eYsSXRnGlNZeUWkJB9kH2Hl5U54k0xJ
e+hyB8HaeY7v27lK/cVKip2de20pUc1Z+cSYc1MsO/8la7I04WCcnjQVz1uc/ZBvBFy5A9m/tpZU
5rHupe2BwfnmeDh2HOVxpaYwb6soQI2zObggag6zKNWd0HQ5oZcCLpUD96UEuQmA6hwLaYdFcYKD
pdyKcPrZSaHe7uzN9fl0nhIwCmae68VMc3s7obIJDRcHzOKExYc1+3Kuk+ZZkMvNR3hmYefjFNKH
xwzPTrS0x7prPK5U/f2KqAcjG8rlJ+XffPQ7kOM6NSEaYocYh7pntcu6ieBR1T/Nyo4Q14VSDNa/
CPt7RJeH+eCSrlp+Adz+99QbyUdZtNPtXBXzcVT19n2WytbwFM3oREBToyxO0p4RcTSSfKxuFCLg
Z7XHSuDUmXPrM7B7mEPN+N4YAE5QJDDwrrIa9cfqSvpHmcUq8tfjpYLmoKv+jBtl1o59PoQ3QjEX
JBLrqli8MbNBb+oiQsG4bO1kJ+BcyaP53jy9CAUrFHdbaJ3VJk17HfnwLK2XL2PrWt+a1FR8R1Pa
57qItQcNXbAAiKJ+Z5dqeNCc7K0NWTJZfgN1Q6B7JNPbNwRP0FzHDo8rx1qiYNJHHCFqs/N6Ye89
V65t4nVj0dBiQH2rejDIbFA7BMxPOsq0x2oOswNv8D1T76ujkF2iPbWSwPTNo8itDbNs3DY/xVlo
3JiFHB9zqHU7Z//aKOST0GpXRSaa9OcRRkQZn3RBlT2vq48qwvmnMCyUnez1MsAgHPPPIJupxPqc
xNnMIFmS0uZMnexUowbu0zvfIzldHYqH5KrPyRN9e/mV0Wpx0+KTMkbqau/VhEEIYNUbsHXZmdXl
xcSsQOu81HRpUmzC5gJaZ1atnAVq6/Kuq3sdPm1VqH4+4Nzh5eW0R3q5TOwYkTudgs76pNqmj2nY
Jm6bMqLZdMaDTdXfN2dpH3AoQ1IecRa8P42316oYlPrrynsC7rJN6/Bro5bpxvnJGhN5N1ZGQj82
qbmE572GzZXNCMGEDc97jg7xlk3jTHJckEnPTnNSyIe80K0fWWMrb6/C0oVem2C0TSlcGptLyO4K
8IGocZ9mU5ePeld13/AuK3ZuoSuLxYkii+BtAXVyC0fqioL8HyrJKa3yCD/1RrttElWbfGjV2oMc
E+swttihvn73XR3V5DLn0QSwf5v7w4ocLHxBs1MEOy1ohNH4Wj+lj1aYqUEVifSztbjm6fVBr60b
c6QBhBMXZc1NOROfYH0tTGWnvtbGmwSHcq+xk7cKlBHh0fyl/Uu+uTI9NlGETym0ruqzk1ya6N1U
h3nhVXgR7UTE9dhukoezYdbJ/vN6mvvYEhPieycTK9dbizzX9qa++IWuDH4uCFWf8tSF6DAXsXNn
9KF4c0EIO06OGiBImh5AwM7H70odIxhMck54+K0uV7PqTwJnvWnEnGrsRHurFEX0+fUVvPJEootI
7ZSKEGpiJPTno+JrWaR106BlYY5IHHPRuI9J3WJYFnbGX4kY+q+xVe170ipM5tR0uonxiDxZsBwf
1CILd3bUlTBOExBwjOUIsvEt8r8gdmJXUKc48ml4HChpfsTkXj00sRHvnNMrmxdNwlXZhM0LRHcT
DQonnBHF51FGVoEHUNxkxzId9nKkaxOy1/qUICFdAYTn31ckaqsiTM17KYthdC9LHZRq6jwYptzr
BF6d0NqwJf/l8bJ9mtkVOu2NyVBx436PsAW/U5N4j/B1Jc4YACMgFHMHgtXaHMYBv8VVlBcddidM
gI03Ewajc/ROxLPix5Fl3QL53HuZXZsZVWIyLsrwdKI3yUoaFtXg8tkQFwjR7Xd0+d80Vs2n18/C
lXuddiCX7EuRFHnq86VC2iwUesGD0zYT+T6LovapTEP0TQYcPPw+NMydiHNtWi7e3nTT4E2DJtwM
iIVRj/cMhROtck6mIrpgVe8+vj6ta1k6L0nEzfh0oHG31YdcUYtRZGN6cvNR3qn4eN1K/Bixohuy
pyiCsk0ik9+CKE9+dN1iBlGMprj/+q+4cg74tGisoZBFGWQrtNalHWjnJSLOOIv47CopXlsqwhVt
OO7RKa58Vg4bNvWreAJy8ZsjN8hBTk4xJ5hnqOUPNxHsTszEDq9P6NooZGM0zzgPqAFt7r5Ul2C4
5wyxGEX7ji2ucjQalApeH+TaVwPqsdKSuBgoVW52COqLUVbGyWnKIsWnrDf6pWbNXqEb/c58rg5F
vmehaL1Kbm+un2KRpdXWdnzSYuVbE03hIZH6k6Kk4f+wE0B48E7no62VlvM5cfut1rEI01S2FfnV
3KlHY0pw5gjfzAshc4C681J6ox9+occiUFxBWEFHA0c01P9aIKxCiZzj64t0JXFAfIpyq03ffYWv
nk8obc2x0IH8negDIhsBeyJMAhtXz+7Imk5HifL17IcAYBZP5pA8eIwr5g6H6CJ48fah8rF2dlZO
7PZtukJI+6jjfCGiWb1PxhRLHcC7WHujQFcUZbhTqb/Y/ut4gO3X0urKwdqEZLfXWiSvyvQ02nYR
uKocPAdXpJ39f2UU+gEMRZ9srTJv9r+wUNXlwZ2cNFf+apRhPKhaG+4kXi8Mv7PMjzSVmh/vAuqM
oI82W1+dWkrICWaKCrUEjGSw2sRtDrm7PO6M/5zEzR4tmYYHXbQKvtPakHhFqxcPto7MYNR1Gb6L
2jgESxd1Xt6g+toacjpOgAmD3FSUQ5tgZBM3w6L4ttHMT8qcWDuJ3MXxXeeAKRUtGt5r9KXON2GB
smSr93wpEfddd2iaUpAlO1aeeBMJ7eH1La+vn+T8k0FV5kDRErdpGm9ZLQK/wzRSJMosuo7GQzQ3
6dEJKZHeqdROwrvOXkG3eTtBLQin5ne7zNEjvp0VyjVzpeDjqTl3kLbL37FlKKdq1qfC6yKzekhK
e3yMMxEdhyFMHqpF2qBah9IbEZj2S2MRt9idO6dyVNubQmLn3oTKD1DVe3z6y73HFJF2gE4J9Yoo
f/5FE03F4S4hpBdVbj7OWZd6maiTnXP0wjrafkl0scGC2BAy4EyeD2OlRqTl6RCfQj1xsZDUA7XW
/8PqHuC7+xl7rnthh08o8eWeKETAq/jWRfbfC8vWj8v5aSrHj+FIZ0OqUvVa2QZNPhj4JiZ+ZUw7
pY/Lb7JWpFZuCgkmwMPNSYH97WLVCYtVlCNeiWUlCsxQhkHZ2V+X0Yxx1gcAABLYnduUJcqQzEDA
wAmKcDE+JHZa/qwo+xf06vPiv4Uq7s6A1ya20jpoboIG45/zVcg6e2oHroYgdEcFP2DeXTg65m9N
+MDNrWiHlVu3do83W8p0E1iJNDugOLQSfz48zVelvf9lLmBFSNDXasCWE24ZVb/UBXNJ+zl+iNRG
YkaXJTvPp8uAQ5IFnnh9NpJxb4mJsaNXY4Z3edA3OPFZDQbsTvWnBKCyM50re2HN5gDoIXJGuXJz
QHoj6qu4c6ygjKL5XjY5T3DD5u0xmvJTgxPP/zQed82KPwQBvrnZEmH2RUOWFRSwe77LAaFNq0AE
qkd48ygrzdyJ3Fe23krEA5DKvQ0HfXOmlqzsNXS9rMDRe/0+jE38FxttCl6P2FeXi1QInCjkNaTD
zzc45H0X+bJ1VgbooRhMyk1nzBMaQdYeof7agnEXEThXpBtwpfOhjNlBetBYoLhQ/b1blsZ4P070
O5Z3ZpvWO9vw8uut8oHIANFZJ4hukVl9YlaVESZG0Oq4hmKbzkJhurWT4l1+vbUNR0uVYiiX3ct1
+E9tqErNZWIYPXAa9+diZZpvUqcNWignO3W8a/NZtdfIjnkUgpI//3h9M2KAJHU9wIE1ByhvDoci
ysM3ByLmA/iVnjTLxPV2PgpGeqqMotVybcYtMskG7ZPSacPHt+45YEC0Z0CtUQyFB3o+iosEZVyF
Ug/qGflDtGiSIK1N9UOnm+HOUFc+G3fnSrIFf6BpW27vIhBDrpxJJ+9ubrtRmPcDns07d/XVQVgc
QP4aOcF2r01NqCJRzCBWXs5U+23nLpHKXpfpsiS3Zh3saFKPFVaxraqWY47Ga1FoweKU7cc27nOE
VlRkJZ8VQWL/pIWy67wMY3F4amFZq14Ntzq6rRaMiT1kNFealWWOe4HxcvpkQS/wQACdK//gfDnV
qOhlArciEJGV/ckBXdL/V5udTvFl9KBsrlLJXumvtP03RRG3mIsuN0uVj0x/zXFmZOaj/N0YNzWW
8nm7c7KvDgedk870qmW+VdKGmgXTpYjUgAOz3Ja10IPEQpspGovYm9RiT5f14iOuHBwSAHIb7k/w
+ucfcQwT0YpSmIEYLdcD0l8e1UXsqRlezIpRgIlyK/M0g224iSK1uiBANzhm0M3JbzH2tt92s0A+
oP+lKGax8/a8NieKFDwF8Auk7LIJ+FOdpF3TYqY51SLHkzasjxFeWDuR/tqcwJ2RdAKdpkCx/op/
YnADUzGpMafHW92K8D+lCyDGRd52tQ1sVMR7MpwX4vMvxFuH6AUKhTfVtuuWDLRtBvRSg7TBWNWr
l7EP8Q/p8tZfGgEcQIi6jilN6+i7d0uum17TRvIzZhxmekB6rqp9Y9T1wXdi2WvY82qKwcXRVL03
yB5Qdi7rea/JtYbus/cErQMeLmDZIYTQnN+c0iElk0q1RgQ4wE5fSkAXx7lUrINRQ2VDN8l5NwEb
2HlCX8asl1HxCKECspJJNxfKMDmLake8T6Ilzh+reXTvXcQ+7p3cGW/iBvsIL7MqeTCjGkuylYQX
UAisHgXutD9HwxreGqr5PVyfK8YXApO6Bb9H6DyMIoWo75axeJxREfLUfO7eeo0yCoKhiJxQV129
S863JOWyHnuZHnWMXszvhKwtqli2/vbjBcSC+0ADl21Txd2MYugJ4h+ZCPCWW3xzRAF7EOyw1y/r
a/sGFQVAihr5IVrJ56Po2FfbhnSMAGOHKvQLJ8eE0oUo5bXW3N7wJBK3VPTe3PpdS98QzCDF2NCk
tgTzKbNnLTfI3xQaiR5gBAi7vdvufMIrk3N0ethEeKIhgfd8crIUg9oMKoa5q7I3fpd1dURsTTuE
kvvcSwiKHsiE/vPr33QNs5uziPoBOwRUEhn1VvjPmnOB3uZMwqBNkTfMU/4xldgIa/XsUNIKh2Pl
hOpz6Mx/Xx/4Il+lKEPuuDaB+AdVzvP5NpqNbjmxh6x46I79WAyPGdr0t/NgaTsn7aVAsZ0k2gDr
C4aYg3rF+VhZOyT1MMxaUCYqPOs2rnMfBbaOWU+1kh1CSm6/YpGaB9sunSNN6uFopTZuuGKp+iOS
cu0dV4btpz1Fny4V2n1LKf0uj2K8X+weuV+Frpk7VMl9wynx4lkv/CHR6m6nMn3lHqPxCkqXwEEH
f0s7c1HoUlkfLXDN1rpRpiz1QxonOwft6ijIiOiMsJJJNt+rK4RKFaXXAsVq37ddaD/1Yart7Lz1
L9ksClfkGv4ZgbtgkwBUHQXNSR20IFEWom4y/nTrQkdybLydO97qr2+3q1MiJ7TpClIN2ILDy8SI
MbeutQBP4MRTe8O+zRYMql4f5cUmbjspSuzcyMRC6vmbSZV4A7X5VKuBWpql6cOQbr9hLEZZkGqI
8xPH6vhzFetp4k8GWm7UEyfZBflIodKL0kGFGulo3d/GmMIaJ+5B+WPY3fJDhu2YeZOTJeIIJaJN
fKUVZu634Kxx43XJAbxcDEuN4LZr/TCL2nUPwpjRNeNfkG8rQxsTkvDQKL0kFeX3QobOb5fO3h+N
N/DHUTjy09QriQC2Y4hvWDdkkwfL2/wiog4KATSYXvNUWHugW3UHCFsuInXyC6Ru/3OyUXV8LE1o
j8DvrD7kicy+RW0zRb4hCn30R7VaWl+rnalcSTN57/HDZ/P4f05l27HTlVowhnlqeVYESNhTK6f8
ubM0F9sN7CwBlqITly3s6vMY4Dp5vQB+UgOeZvZRn/Lam5SkxiBq2lNxumRE8JKkVgpqf1Ubxn7j
fCzVHNqsW5oliHkMNT7vvuWWZ3vJ3VsUSXs7YcKsoBYYp8MhHyLrM+Yj9U+9ksX9kJTh4M+5pEoq
srL69eavsIo80YBB6oiNutmf09TUaQV1CbwmVvQupMgDDUTN0+tmrwB/GeC5q1cjEDA2BPmtYhax
L3JbM16CNtTkEbVcESiqI8EMjnsf/PLuZKj1Ac9NtgKSNw+yQe2V3qnMGenNkHen1oT1s7ZgDU3+
GylPiHdhwxPNBjpWr3/Oy6hCZQLlOJqF6E4A2DpfaLM38zgU0xzM0l3usir865pS3ckM2DWXe5dL
a81ZV2oGjOPzYeoFc+NJc7sgrGTm3jRuPyvHQmBZezTCefouzAb8sFpFRuVZvWt9HhMnVfkO0gJ9
23RheIirKdcOo1mkuofwrSK8pDeaxNM0qcXHya1N/cjlP4ljbE7Nx8ldqtiXYTKlYJTRZbjBOpCa
VVO4UxNEeQcf3USH+Fjm4WzcLDLGd33qKLd6BHwUUfAMSCM/wfs8eayLAiOUecnt1C9MPfrazKOj
+LUzxs7BLWvnHTC0SNxYUQOa1G4r16szqX9Uh6HB7FsWCllImEbjcbTaIjuGUZE8W6CICzoukdP7
L8Luh3BQo3XSrcz8VX517XNqYX4wtNmqPT3Ui6/J3IcfwOrnz6MTWb+bcFA+gEpTM0TPau2D3Wja
l8HA1NubWicfsHOqeGM3XWVaAIN1+SByTQcxbE7u+3Joq9BzMzs1/Xmu7Cno4iZHzNhW8DMvUAqi
r4ofOz8yUfBWRvKSB1lTO27yyPurUINl1PonatcdnI8lVj81o5MnflYbY4bsxVIU3pKYReglBlIb
p8aq4wIWlx6mB/qB2n9CtolxlLne1TdF3A6fDTM2ftAM7RHoWFHfSWuNj5aixLnnRJyaT2FS47gc
L/pybIQr45UYVhmnvqpLTJjVzDqkzlQ4njAj8ddtQ8tEAMecwZaJODJwCZu196MkxHpZItXPeLGI
NiAHidwjW6V9zitlrNDU17BP0ha9py5ixW7v2XOq3HQNHUgPUUclJMov87esyxo+mqNwTuNBmXHT
qjveY6Nbc4aThHaSGxrDLyc0xU9lsHrEMQo7uVv4v3+OUTOzMq1D0iaXrHtHhWQxgrobjY/j6OYD
OZga95z6SLq+pU+6hdHWEP8tjUq8002ZPNE7RMlByZ3kKScd/c+Jmpy80LXL8dA3DlV7NdXqX+0i
8TEa7FwyNaULK59gJ5EWH4zxrooz82cGLIDmFsU/Zla4izhGaTT/rdvM/KDL0bKRVtc1ulC9NcuD
tMn0fUxTqTpigYOJvaicYbkBZ9MVfthH6tNoKfDULVr23B0ySo4VlPbbwnEmkC9pUv/VKzP8jtpP
8610YBh6Ha+i546Ct+HrGF63APq19qGz3ttj9K5J6vCjrBvlLw+mLvObcehKH+FV+4+EOPAtTQdd
O7VuLuZAH42iuM8twceWSdr+gp1klhjVxU4c6EOcJV7rjOljCcI29W0xOz/qphn/JFRYnvk4IXQB
9tDkq2if/qnceLB9SOZK6UncM3+gPT98nGep1qcKwWT+q+2O/cEoNKPyB5ScQ2+ps/Qj5cMk91X6
W5pXQqz/2bnUOo4zPpXmYZhDNkiWm+FX/rcEXNcgLS+LZBr7idnYR4B/Fim5qdj/9cqMapyZZo5n
aF3/lBs1Al04a9rsyi5exdsTlyXoSjuuPQM46r0r9bC5DZEjHwNOlPseB3UHl7BppjcutKqNvM7S
aSomiN/ZHqUx+ZFUaGk9VlCm5E+ace9U1vyfUaSqL1MDYq5UZ3HXLK7GntViR951uqxhtvIE6n2E
VaPCY4ISszjb6u4V00qeQ6ufykNW5iaGKqMqPoRxWDxbcdNZLGGl4eVl9dqNSdH/qXItmD82jRLS
K6RrmmMn8BpQ3L4EADck7xZEUD82QteWwLJrs7krsZtrQOoo8EJaSSj1kzGL3632LewNIa0pqDht
Y7BMfVWexiGtS4pZpVPeZHU7AhtJCjCfU9V9zanid35MV/HkhJEg4NYleu5FJ813ztBCyc71RntU
QTlZvizS4UFrOjS9CowPT1hZEkVLHPWSOzyRox6jkVhqJ9Na/egbmCIf2yzNf8W6IqOTmThTFPRj
WianHPEq3kHktcYpMaVLjlrHhKY0SurvDDBRtoxJT6CfutoHHDAyOtKtQibQkomVIFeVOfPRY9e/
LAV+oad2GG31BoNXPfZMVjFjYRI4NpNbTKZnDKFTeXAb+6+Fk6hIFaQq5JjSFstXLKpxOVuKXn92
9Cy/NQYa/l4im2ryDAMG/jG1o6S7CQnG6kGPBltBUa2yP0QogFuey5310HLo7DvbrhUVjXCR4zCf
lvmfPBlahLpQCfpGx7u9r9BvDcFaaS1lzNomD5+Xen4K3UUZsYMpC2J4G5qTZ6cp1OlUEWXjd2hS
3+ZTaHoVr4HT0Niqv0T9O2hH3dPI6nMXkculno7hVxeYdT3yCVB8wPcrWj0qaQoPTyKZotQD7RV9
60ylGHyzHQHA05JK79TBrH9XlNh4wJmDmXqpUMmwyYOV+pCnJVlwOM+N5kW1VSWHebaVd0OBvCdF
FTP+ZojeeljmRiYnAqUxHWpF5z6LtVTxbDfFJHEoREO8bNLpyRzS7ltRhXnlG5WdzMRSM4MsJbU6
PCzgNDKvktIcDxyY3D1Gxdj/WGg/nJCUnp07GSfZTdNydRxSmyT1R2Zm1nJMMhlpt3GpxN9tdRT1
oZajNvg0ppKbykqHYz8lVdAlNdwrYWSN5pdzXbzjW6a8w5Kqq/xkUaLa19Gqe1xy6KY/xTxRYB2y
3vpYt6bxJ3YtGK5Wl0v1mPcOmvAlkx28VOO69lSnJTz0ldW9z9q2+dM3XHQnxARBbBldOPO4I+x2
fyI5ONxKKnXZMlTnL5oxFX/GRdPJDpp2Fh+zUZG/+vZ3nAdaWiy/MWJ2vk35UpLR1VR/p7AHnaED
I3A8ZbSt5sC6mbQ/MYZ8bgan/9UP+filQtM69xo4u5+TyR5/8z4hvastrZberHekdwKVwPzDmp48
x8OsxKcxj5GAdHG/Gj0Q/fAxWrMfpI8IxhT7y7TAsVHdZPzYtrr9pXbM/mvmJN3wCMW//AXzN7N8
p9Ps1itCpX20py75a/al/lU3RN36kQjDvwQ2ruZOF5RdcFEtIo+/p/xvEKX2KVML+8PYzCpAmEJB
kZ3Of94cpoQU7MBpzN1bsihrOmaVNt1aC9sJFO26ezJoAqiNxDBGnai3n3HPyvL/Z+9MmttGtrT9
Vypq3VBjHjr63gUAkpolWpIte4OQZBnzmInx138PVHZdiaouf152x11UhF0yBZJIZJ7znnfwp6RJ
UE9ikrVX68KIw1GR1ecmyq3nHD0eRXQ2eHeKpScGKn6rfBaRp1xV3VxdZKM2bdJBy+dNpXXlGl6Q
9g9lWbdPcyuRZJVR1Cy3I4o0lkQ6JTf16FG0O3GuOQQWIhT0hwhDQT5DPiMIrur8ji8sH04HnFE+
JrWSFggaaqW5XNpOU8JBBaAMHfb7xge34kDK8tRydo2mgVviqxBbYRFLPaVREWV2pY72XN+JlE0j
EJ1hLmE+qVAd2QnkHiPxrgkqz5mlX7JUL6uuU/dI0m2SJdSR7Y3Kq5r9BiS09LWEjFTf7TNv9nMP
4z+fIZwVH+sesW7EvU1d6jPQbfpNLt34I4Gx3teaGROsOWdKFl/CfbvJW5sUHGmrypeSBJKFSrpI
Pow6p6ifpiBRU2dGi68nsGT8qY7r2lcibiePYxVXp5bUpoSciMG4LDHI1XfC7tNvk6x6Oms9j0Iv
m0oHide09h6ZocmAlIimDzo8NZXTkfypFFMGN7nNnGIw2f9mZfpIgu88HHvuIudNSRdIHKJqtwyk
yRjlmPF0xQLBtPtma0dLWh238PnP9U7KOcyNDLh4Kbx8G6V6LTCSM6xva8oypehYudZJ3dfTV4iW
TnNamkbc+UJxIqAZPS6DHJnBvWHUPEm5dDhI6q6fxJVOZm95HHd94QXdaKV5qE3L9LEyZP8QQUGM
g7wfEhHoo2weUi/t4gCGovNUZQuxp31VLbbvFty/ICXG2vJNRXafpMpwDKpU6T4UdY/dHlpS8Kay
tOJzbNdbZaNKW8s2hmgSgt04mQ1/ghYeh4WdqXGoLPHA17Okqz9fnC/lbtBLFAu6M2QpuSRYeexs
p8COYrR7UNc4q43xEt+IarwehGPfKQ7WMYE2SnZtVU2d40EavfDVyAW1wjsWwzr0ITN8UXCwwIqH
Vj1uRWHonwvCQvpLRYjGDbApqi6SOW7rEy+fk8uSOsH2+7wyK58+VH7GdkdedxoR5P601FYWeArF
aMCTjVxtsfQ+CirajJqChUGy77ZzRtWeFfkNjkuF4fdD5RGKKXox+jZGyxUzCE+MO8ntdnepR9JF
4MbJkJzpleHNZ1RGJCk4jeaeFG2jwkar8FQNiszpbgot779VOTtiOOZz+2FkQrQv+5yaP4tpD8+y
SBTsHagKiOhqapmcK43STb47d81APmSZ44qdTjxxUzLWnY/7jvmAFFwkYW5bzfU0kTFyrFAG7PKc
CeKmHtToy5zzTYcdpV0euLJV903fUjQao1pnm6EflG79apx+D/5ce6HMeyl8d/Faw88qgy9OGnrc
UE+qdU8NM7GQwHgYg0N+s7SzPGXjOU2GTtZUIHHzyVFUmZ7kCHc+uyouA+GyxN0Sll5FIHcxzvgc
UkHJnexBPzEOjgjXlLMzPZd4FZyKwaJ5HRYys3y0YZjvqE1bRmxXbjn4SNvjC4Fm89pNGnuvKy5b
ttbGpbqZ3TbS/cGmegZGzXIHoCRNPK7V503gJa4HIrCM6pM7dNir6c0kv7YZc6djFGLRtp4WLwrt
SlRPvTA6NfwPIxnqhviwcZuvDXGd6xSPrTKpVvAfjU3L3pYM4oHnHUp2ORq3TgPyFFuYqgU4yRKv
hZ2Cl/iA0LHJfTOKG96z9zP/yvegG4adcEKx/sdVCxHMW6TIJk96cPUCQCpmiMvOwVlg166AJGb9
zNvqPfjFbBGtMdAeEqV3Q78epsmoZc28TeuBs7k3vatkTIqvvwqxgXcxSndhVwOmHs7FtHSYa2Ou
pm03mBf4adrUFwLE+JeRPMeBUIffsY0qH4j07ReXzb0yNJo6blU0pTCAkT5V6vwzq/33Mw8CiwlW
REPHvJRH6O1VOEVEEmMGTyJUn12UWVJed6VXnGqRZWzb2jV+YtLwF0PvlfEPIXY1UMBk7QAZXdLW
WCwrHrejSdKfxc5UdgPntTF9VDBA8d2qNYMWI2ffWmhHymyf2fQF3a+mIFqIh4xVv2es0ysofm8/
eCcHapRYlxgQZePx2JDbVOF08Ms3kavgmANXmU+sHZor5DrCmtgY5RahJrrqzhEUPCTI/P2KfPeM
4ZjJ0AouvrqyGA7JqyB9RVrHA17j0ThcZAUxMuDL1o4GoQj+/lLvHjF3HcJBsUF2jG3K4aXkJJt4
GYpy20pHBF1SpddiSsefPGIr6P92aIWiBrIUTnhgzJgkvL05vHmzFNwXbk7BXGegeLWzpykaQBCV
zyjO4Hf/jFT+7kvE20t1V7UcqiEg4YPnrejJe5Sqxa2qsjzQykwJHfhwAT79vyzNQ2vAuqC44hGg
RDt4BvRFWEtkyXlrklbjpzRfuwWL7p+sine36uUqSD0QaDDQPsxoKrKyGnuzZQbRKMuGjmDxF63+
ZV+v9Sr8t4ars/ce8pji0hkdTVYzo5TJ9i1wuW0qyXhchPLd+/k/n6b/ip/r6z8WgPjnf/P3p7qZ
O9J55cFf/3mRPpG4V3+T/72+7M9/9vZF/7wanjvZd8+/XTw04rdtX319kGldHb7mza/gSt/fSfgg
H978ZUNOr5z3/XM3f3hGFSRfLsd7Xv/l/+8Pf3t++S23c/P8j9+f0D/K9bfFvK3fv//o5Os/frdZ
lv/5+td//9nlQ8nLwrpMq/Tpofrtw3PTPxbp0+Frnx+E/Mfviu0eQUnG5nH1dkE+uJIZxueXHzn6
EQcXikZmj6tV7Mo9qGqa9n/8rnlHq14OVg62Akza16NN1P3Lj5wjqEHkCcOuXGl/kP1/vMs3N+5f
N/K3qi+v67SS4h+/Qz47eMJRuWMHgmibcwAq8iGFpVEKPZuNYtwwsXKdswxUbt7WEtuibZ4X2a3O
FGPcYBQCxrZEIhu2AlZD6/eiLc6EptZ6aCh5XJ8Kq5j5h5467HoNZDAg4j59WHqd8cBS1MZXBg/E
NOXMoku/acz+rsp4WAJnhEDg6zJWMhrltKtOmJrVdlg4nXuXVloN2ouvDRW+NOTsp5Vr5lieZS1W
9c4MyoRUzc0vqqIUsd8No0dAWe9EWcAwe453os4chVl0blzmurQ+anYmm4B8O4y7tXLCj7VbhNNs
otoZnr3eckCplGq67eg1yuPcdVfIybTN4bJNSsz4okE0baB4Cb41nhd9Xd3Deh/dkm6GA63VDXzP
wr6oNNF4QU4pfDF6g9efEjGpz/7cCJeuuZvKkodl0RFTjIDTGDUhZQ80WvBuKzU3LS9Zr3IMBRak
N2UGDnesqUW/9sQDxEsGTNeDhcl1OBLS+qBNuMH5js2rA/iZk9jghofDj2FHih6MalqNYT3JPvmS
yEq9ojVWGz9d3BoolsN/uKTYNsedSMfukyitgWGUB69/2CgplPHjtmnyW/r13AyG1CvPjTQZJp8B
YHkROYP6MDpudkWcgfOIY7Qp/IgyGPk/ecaTT3q9qSGymbOrwvTkx6b1cjcwGldN/WpCoRcmkWI8
Ls4Uz76YsuUuZk46gv5HExM7G37OtoWIDXirLEoazLWAM9A1+AMTe9pazj5zADp8AhwHa7codWuc
mmaS6LROYzQENTpAcossTXxAju+0W5znoovGGqQeghs5z+vwv7gEz9I/yIE47/PMHHT7uOkNPQ8X
c3EJJZ6ivAzdcirwwI5QDJ7VOKyMJ5UCFhcM+qyP9LmRkKGQUxMHhYwxGck0nB0DbWg9c4uVZKKE
fWkVedjkRhHtlNY1L0y7zGQQSwEBoiMzzdhNGpOnbZ7OcOWSWvQfhJY4dFORMz5p5TgNvs2WY/qg
w8lwXknGPHCA8U5M6LemwANubnxH71wrUPJhOelNITBZsUcVvxXbGLRQahXSdyDw1gvdLq9v8I2K
GD1USuwFWOBpSAgL+GCfe0uJXAZjGJv71pQrn6TAetcX1qR87NJhHMO0dKyP7jiqnzwmsZFP51M5
3PE1HQPYsttoKcMvw53aJ69u8T4zM5VMkipLZxD5bnh0qny4VqZpwrt6mA0mgzDHv4GI4Tg+51Bh
sMJZAXpZPs8RLMjdZC/zFCxpHmn+4Lk4jKVEjrCJdmVQFBPZ53kSiycJ50QGY7G4500Mk8Gvs5bH
xknS6Tbpc+vSZDYOUll5rRbCCyq3Dr4noHnx7DAfqZv4pCz4tKEmJZLKHmu6MqwbcuVDqpGmDnWr
8yD9aZKOsWSjJs7G7EhEQdvGDMgjbWneACk6F4w4tCZQHIvJjDeB8QbVkE4TRJdyNM702MIcolTV
p1KP+oeqM0GbrZHkOeSohWn6s7302m5CQnZnZlkFdkMSyI3FImwQdSYpc4zY6j+pNoijH0vsR+D9
zBNmPgjLmzAdWLr+aCZM9l1zBEVKuQUaPNY4foyjxLxQZW6NvtrrBgn1Q+6VQTzZauu7tYKpmjkQ
r7R1eyPPfsKGen/qGPBBcSkgBBtvoENjCRtZ1LJYEm/FpdE2kR55Pkjoz6IGXuj2r8tXjDFWAR7F
nQPphtTxt+Wr3qlJL6YOjgluQZIZT6fYgSp5GPp+yS6STO0YAGfRlzFPrDNtYWQamujPtq9qg++n
7utT9rCitfmUiA9Qs0FspIM8KDMTYbRjaxvtxq5L7RQsdPhsNZm4a9PKpLD4swz5i0utpN23nxg/
UCipiC8Qr8DvffuJqyryNFGkDXztPi2DwZwsscm1kbvsycbVzru2gACWlDo8Ovp0tQ9EVqff7W3/
XSG+qhBX//M/b81agL6pEHfdc/Xw9eF1Wbi+4EdZqB1hvEAYMBwwKjwItn+WhbZ2BEpNC0k15kBI
WyV1P8pC/Qh/JBOd/HqTqf/olX+UhdoRzE8SL9d8FE4riEK/UBYeLlhgAfjgYBErQoCSZf35K7XC
TGpQ1ThtFhqZkgXCbO2Nog3i2JqkE776Vv5iwb4TY6/X4u3qf1j48InfXkuDRqNNOJGHreUpFwU4
ox9Fph16Yv6i5ytenRfJZhUukXbcXBfgYyQfMvJyZ45D+ChZQPrhbuwXsFUA3ZVmKAC5lH43lvW2
HOqMM7fzGEwxcKzcXPgkABGeUTCsspOGk8OrF+pHaez//qMdNs98Mto9wBxkBWuQ3AHB3iGf0csj
Lr8oWrGVdACBNol6w+nR+gZiEL/oPdtfqAt+suEcbq9/XBlcZ11ikAwP9j2Kd2jo+BtgWFvFGxwe
AFdVc/5JX/tiBvZ6s+EyKAUxr6Yf4U+HRG2mUlrae14ajlY2dGFnqc0m75M+VD2kGxzxRhfqmRsV
5IfE0RNM4fjzjNdiO2azE2i5Yt/AiDp1OOt3MMGY2lk0Ct+S0U330Mxk5WswmXrOsTpmYN332dnk
atmXrJucEEEU0DZ0KePMgDp00o/W9OnlBv57F3u1i9FjvlrV77ax44dUpq83sZd//30Xc7Qj0AxO
8TUpgdX25x7mmDSp9LtkUTAFhzvC0v++h+nqEWgtYlcdciTQ1SpW/7GHuUeI2HFzXV3RMZdHxfEL
e9jhSbgakZnk1Gn42/Am3sUqup1Bfm8CD3GgWPXTmgSCFN/Ik3pOzciPda/GjHBQniE+ySt76uKf
iVIOd9E/3gElDiUI2t5Do349a/MaMoGziRnQbrvWMAIzIVOdieOvSnlWt13SFdZUm1Uwd3DqW22n
RCVD203JQDdUm8UKExrin2zV779RPhGBB2BLKADwa3m7UyduQbffm+ZGGXL1qiOQSAAQ19iGZNRU
5lYvC3mMd4dyaePl/AkGkJ7+ZGNbweDXO87Kpl0PQCjKmH8Cyr99CxDwIFVkOlT3NTmusYV9UcyR
F3KAlHQH8NEMNVKOX634vzqiXkz63l4WLq++aizxWwPhXd/Wq/PQ08uoLdTO2qhVk8V+naSJeqKY
BQytJdEbb+NNWhefyE4jjTrxWtqgSLVoAr0mr69iqZh3zaKOsz/ATTuvGpvZkzrY7UOeSg/+Zx3H
NIz0FGettjAQbzJ8EJm2VajyPGOZcj9NosWGTFqxEfJONbnr3MS8Vd01VzC1Jt3xOydLza9ZIpQ2
cBGqjVvY1dFdYqTZPTcr++AUhvno5m0+bGcE4PK4zDQkj3br2R/i2Uu/0IVb9l4yWCvvTKbMhu9Z
eKMcu71if46tOTIvjQLi3l1uzsUO9dsykICYa3qgvXQgqiyHTwQg0pdok+k1lxhe6Dex7dC5zGsT
s7z0M3RJnH30L/Q59UvPU63tD7Nz7Yk5okp2zdod1S+dUvTSNSEyhUbVvnRTJiGmF9Ai6bEIHaHf
cjKY1n6fSSv2M7co6MlYFMa2eunVAC/o21Z78TLUX/q5knTmJITaGp9UHQ0+FcPa/dFGlNvUdTp6
wn5eRr+IeuvSXZvGGG4MHUpJbrsPW8Y9d0bI+gFpOO5T+dJ3IlSnB9XXdhQqX7ZTX3pU+jf6VZsH
hWKkaJ4Vhgc3y0tnO0wZ7FN9bXhbXL4S6KhrH8zXOVxX9Mb1S5dcZLXZw6u0ErrntZGOZFQGC3L3
404ZB2cTEfy0L6STnHvC9u67eEieIf/CXjUUdeXXuosBDW9od40o5M4xFfeszGdnOMsUz/zcgv9d
661RgwfBmzllpuwsvgMwczFNngvnctG8/YCmvAthojBrRQvGlD6vUzpi3RGbCPQB7l6lmksw0GRe
TlrSt4FZEk0QejQhqW/pSvKxyYdk3xR5oWxSs/H6Yzyt7TQoRBFviPeZso/lwJdW+TFRifYp/DOK
pAapanU6mVm0nJMKQDZyo5feh9Tx2j5IGHRnQS3yZUePh5Jdn12rDfuookJcemVZQpHUdn1sjkX8
aA6zjcDLK7KV8N24diAHafqtV2dPjVPjgmTIRcWnGmioDvTSVoyrjIFRFMwkdchNTuV2iTxGTkGK
r8sHIK36swuo94TDRwproFWiPYbq7lWSZw5yDquJ79reYY3D9xHPDrqVaw+RmRrAkc/2c6rJeJNF
akGNlJaZ2LqWYn008bv70ulT9Q0EDhKW1xbDF7G40aOGpqZlc9EgvlrYnRG2YhI5eww4aUVXQ9HN
KsQtxscBWta+D7KinjSfvbwg/1GdRsDROuc50ZzMu7aZnstQHyrtU1SSXxpoVQ8zG+imhvGTVvql
KjMj921Xan2Y97Pkzy2ThTDR+7V61TC22KZq3ZihPtKzrMjg8rlVbAUrlUJWD1ZcI+jRE1ln26rs
GUl4hoKktR4ow3lYSasJU9dISDvpu1nzl0p4YBDKUsRXRoPjXmDk5eCGttuQktIPBubEyqhCWQSc
KpjTNFNX+JJnB56j1iawDTXUsvS0qc7mMrjTw9R3CjP32mnUjTrhKR5Ix1AWn7ohjjdt1hljSAih
mpyaUZpbQQMhd6VcuNWDG5vl9cLqhd2LRNrwja5eruxZqbQAUXD0hK4qW1XKQ/+5iBX1tlVAZXgi
MAXAssrBbqlTdSi/IiMSJITJ37mAN1i/hKRW5144isq6xW9dOsdVbWRdWNnuUJ+OvWRlTnln3/W4
DWd+o1Yu1G9b5D+TPr4HR/AFQzvCYcEMjBAqCrHXhxqyO7LqV0O5oiffOjCF42mPZjII9rgl9+wz
juFJP2mzUsUrQVNFB6F0JTW1bAT9T2oLBhpvDnbcgxnKovojcJDe99A5xK3ZD6GrWxul7a19IfY1
g+/TbCmaD6bDnfv7E/2vrraKl2iOKA+pUd9+9KVGfWGLzNqk6BKu4ZEt4Tgq7nYwChNUSD7//eVe
VEav6wd7NUwAv0UpjBQJs/m31+u6aunY0MzNsMT9PnHTKvETq3cgw3fe0vsWBJouGJOMUUuGi2Z1
B1VUiUKATAnpxYPQFLam3cyoDwSoXV8JCLuxESPpH6p5vDA8iEEh7kJiDph6pPK54hz+HnT5737o
dT+0goT/M6xz+lA+MPd70xGtr/jREdlHKG91PDIwoDdxWeFHP8Z9TALBedAXkndJEOCrnkhzwXVw
hQC3cxhDI8n/V0/kHL1wFlZsZ7UUcb1f6YkQAh88ZyACCGrpsmixqPEOrcJ0Ce/Ha7Rsu2gqrpKY
9aQP5D0DH488l1SeddWsIL+nfag1NYccKqp2CAneG2a/UOGnBiiASW4oS9HAuVI0kwheaF4AKIlz
ztzeKKFwrRzNyQCE7+1COXbSAgu8sR9mIt+9JfKjpu31YEYU9qmRxKJsiAI8TaKk/DAXmdEEcBrw
CbVjt0BjRiqkiTGMSalaILXgUMGmO94sDkIZP40t42NJioQRVgjLzotIr+/bAgEFE32bN6gb0ZVb
1BUMuxxnHUJsei/btZbQrsWolt5xYpTTR9tV4IwjSFpadEhqXwZlO5oQ9QWlEkxI97KGgTwx4dOm
51jzJuqltpzutAwrqknLizJQyYE94a9lv2Wj1z4R8aI/wu3HLwOQL33odbsb/VbPY/yXYktPN7LX
p2yjLb36EY6R+SkXaZkeI1nyHp20bc/McbScDWZyShOokJVNGHZZkYX94iq3moVCLcCALb+nCTeZ
RiHBol7rE26OMNzsvnEEh928Ch18SHlCR18SRbPvSMgHAYMV5Qsc3EFjkoeMahtDD9uA2DgPtaK7
WPEoqbyHq5k8rXCc69d2E13pWIilPt7TnRESnSS/QMk3DMYZOt4KDUDUco7ZQ3avIP8MBKfwEKZk
vFKs1dKaAHKU9EtnKk3uK6UlTEQ5nvE8tP2UBtjcTDWCuC7bCmGl94MeGcXGjplgKibaBH+K9BEL
VNRz6DQUb4yCIUrWOK9+MPe2gOpO9l8ynpqzSeQNF0DE/ZNz411H/+JpBLTOkwrQeqiRzWoBBRky
6xYSR7VJuYkUt5juSI7qn1zqfbONbwtMGMg3HBvOYUtf9GkRd9RqWyQ514qzZAzER8JJrE7ZoE5a
T4J0OG/447WWqeMf7LB/7/Svd/p1OPI/7/QXDx0RiWnbc9j/wRhZaSEkI/y52dvqEXgAEBNmWjpE
DYsy4/tmD4gPMMZZ7+DbAV9jJQ3+APHNI7bxNf9axYTWWL1Of+Bf5hGlJz8CTludpjlXfgH/esmv
eV10rG6+0OlWWyggOoq9t0VHIXqIu3VSAQW1sOc9x4mOM+iSvW/P83JbDomJHCl3ttNoLGES9+Mn
exHmc2kn0UOjOMfk1pNIqDeZh1nRpLfISZRdRTofsulJuTEldjwLqMVtmhHY4IxZsev1ETAmb6ov
bS/U2xrLrWfRWPs4dlrbnw11CLH8bM+yQU+uRGlFp3CDk8CuO8fw9VmYl+4qnXVK5GnwyF3tq132
1j0PSHc9DwZV/jKJm7jRBQoMWVrkbKaGvMmUSscNsCm+QbBA7tXOmrSgipjqR43u9uuSoVfzR57S
PdSL3o+NRqKimkyTVg8qNpIUCxJkIQer3hqDgJRda/MmMuLl3rYjXCE4Qi5q8IcvUdk6vteN6L7I
F3G2/ezAXMhhb57UXq5/Leoh3rW5t4W0fN1Eo3YHV7j5aqSL/Ggo9Jmr2kE9dnQCZaeloQsqGijA
lL/tCRPtQkXZtpinCKBRnM5TP/oJ0sqnVyv5LxAt1tibahtfDcoQVi2mu2tG9frzV3gW3HLNBEmq
QssWXogSRD1RZ+W7zP+XNpGr5rm6kd3zs4QBdkj7ekMc+99LFXsxpf+bjaSGevXcdQ/y7UbC4fJj
GqgfwRldR3tkaBAmu+4JPzYS/Ug3QHTX9D00uvzxXxuJfcQ0mdRlWidYkqtLyo+NxD6C1kJ5x/9k
OgNn5Fc2kndWYpSyuFNCgDYgKOuQxd6ulsEdBY0g1U9vG+IuQxf5OcmnXW8WKjIHc9ROR2U09mVr
188oTuxrbFum04rZ4Sm4Wf/ZjnMd+n/en+k4g5zMqV58IKa4yP6YR/3Sevu/TkvEsfbVo/5uXHMN
NVLWv31In+rXi+3lVT8Wm8XRtGL4dAHWCuW/OrWcI+7zmjzAsfViXf6vxUaLwjrHZBxWs0W992q1
OUecMeiyLPit6+DY+ZXVtjZPb/YmOnKIjfZqYQRhmz7l7Wqr0iHGQ1KU+DrYyqZZ+jE0BeJ+JEPY
gZPkQitMMurprDs3rtqjMcyrTWNkyWlRLCou13ZKwwFGlUjX9YdMcc/tInmcEUmdJklLWVq1Z1qP
h02qDN5VDI/7tC1muXn1vf/FFns4qcCYlIgRtllmMkQgHAIaY2NqaaSlJUSMiEi8uRdhGaXXFmBK
gDs7MrhMG/94AN7Qcv+OZ0JdStGAZxKMUyayh+ZMyNrRIDIi2ESNmoeGV3wj7P6Lp5a/atJ8eKGD
eUjvTUvKWDfe0JR96TI0aW7p3f79F3i4DtZr8GmAS9bVxfbzdh3I3gAlkTR6aJtcvxsFJDvZNT+5
TS8N7+sqicvQY5DEzIAHGPvFtunVUQgBAP+hpsTm3u29EO7mWV16n6LUIv29ux+6/q4T2sbJsbzK
Fm1futP133/OtQx79wbgbVDjo2F5Z9Ro14PmNRkiVC+vzwuEtBeL1Fs/H/DIYHD5M2nOO9jv5QOz
kXM6oCDQD/UWqBMNnFZX35e+nQMYt48JtD/sptzFjwrnqvIsgTbX3COm/saM6ubvPy7+ce8/sIfX
P3NEA8elFdF4U3wY1aSYC4jrJvWaU7qby0JZ9I1pZ9/ivln2KNT2KK6rXTk0BkOt4hG/mG8kTZ43
usz8pGxEmM+4zdfqkmwxCjCve9O9bFM0ck557ir25ZLl31RqySp1UZ/NzLHmUUEm2aPO1HKKzhKd
0HWuwXVkQP11KCCWdurKLo2M/WLkhl8t6Y2ltV/yyL4VrrmvO2vvqlzZdOI7xgJMzazs0aHF9tul
E+F6NWYFlb++DdezYeNVzu2Iu7PfTNre7OPHCBwWaqD62Z0zzx/WH1m5bt2o0SQ3to4xTpG43bEt
Jj1IMi5ViKoBzIOGCiK47M2udkOCvITfDOV5mun7TNCmv3wyPTMv5qGdz8x23fNShTQoZSTOwGnz
izQX99hF8akQAEN0WcpgnEY3VHAf23iWfdkaIzMly/6sOKL6JOmsQ4wivKDG25A2GpmzlQ8Gn0h4
Ox0+i1+15aNdOJcU6JdWJuvjXMCgKfLe286We2uvwAt7+HLhNuYQOEmC+a0Rp3js4Z/CyXOpWdVa
7nvU+Ar+p4tj7Ju8fMxn46Oe6nroOeI+KpNiUzKzxPClmu/W+xo51TmIuesXU5Fc9V60QS+pBX3j
ioDBhRoOjalszKQzfFMs1Nfrl/zyNU4miHzm4mSVQM69c3CPxhSJL2FGyrittMrbzYnqBW7qXJIa
6O2sbp53+LO7uM6lj2aFpYmRy2arwqb3Y4xANkLBwGoUxnJc19a+LmwLWjBLgQrIOhv5GhKISNsO
V55NtnjzRRRHePwoRh5aIEMBYxc41BVHXNsW39yxudcT5+TlvRexU+3UyjmpygUG84TJ26B/g8t9
i41ss00QgeItwocc2uSbPccw9eNRJ8tjxs5Gg8bep4NkqDa3x/lQ7Esb5oNbT/omNXjfOROTrReJ
e/Slamhldg5E401+gS9SqKGZ9L0kjbdGVs07OhdWTSXvF4sFoFjpNyU2KwIvuns5OflmchGIjgoT
Vzq2CvvEiePVSxsoVdre03DIgCgMfpO1vDqqzteHRgWwhq3FPwIFNGDvW3vMY5gt0N75AzFSkOkj
fnXvuf5c5t+sgYesWMpHPIsuk1G70KPxqlW92xI+kM9YLr9oUSCsOcPeLo104fejuV8iOMStmFxM
mO3LqsJnrCpSx5eVd6nNxh5DOeHrdvxoeHwxc61xjai7t/T6HHjqXlH4pmYn/QSGBp1p5IZpzCKw
0EmU24x43ovESWbfzOFSW8P6iDrL00BAXTC57q26LDhHlsottf6EQ4d7a8QoaUTxWMU8slgR3opE
Uzbr5iulk4et6O6zUt93acNDi0IY8xAWvhrhP0NkzIZRIGJ/fbRwKsAwxzDZMhanm06bVE6nU0ns
8TqwxIFDlQz4zOQS0fcSBRj0Zb5DfJRvCd6kSiDShcqUnyQfl0e0KR4tyRDWKjE3QBAQb5WWwWo3
1OVTuSQnuemmgdfwxIusu++cBLPb/r4ru3vYpWugCAGejt2xKTusEzfhfddu8q1I8bd7eU6Vxrkt
C3XZMe+DzI3MNejqrj5uSJLYZLgrhEgr9cAdlNtpzllcinfq5UWzdQmn+oAHbvFxcCLktGqUzbvC
i55V4NFQnwxlo5i8KlL1fZGXhs+RGT0w0QEFWMu+yFu3xnbSzg0HNwQsHyxtZ4iRbGHLGa80yb1k
FDNduwabIAPafAP7wjhZu2J/7FjaUSvF7HNTlOM4xRCk6JSHeYqTa8MtdeIb6vq419nwc6u+t0Ea
eGzo4c5NnCS3WrzoH7QlhVc/KHN3NjgzO62RK6UvE0VFfJtYvFLrlePS5C3jPjXvYjSlm24e2OlL
Y98lABrL1A8BHPPcBqPNxKeuSJKrXKmKjdVZD4gp89DUShGOnnBDjCbUexAN6wzbwgY/FLX5rCnu
tHOraL5QCuZTuFYljyJW8g+pqjxoLYJvVDLr/ctUDKkxnVA2+qjpm2Fsza8QJ/B204whyGMelqEA
piDFothMWHyEcEvcrdMO6j24z+M0cTyvmxO20dOpwYHt4mTISdXdvxyL1K37+f+xdx7LjWNbun6V
GnYPUAFvpiBAUiRlUlJKmZogUmngvccb3ee4L3a/raw8JVE64snuSXecG1FeRYEA9l57md+MjeoX
DERXrSzOxTRo9ugmIH5gGxc4LsTwedgGFQFDoxftqbnR7HWlk1ZtO14ylo8fyoII/hQj0ti8kNuq
uJGK5DHMqoBSk8F4JyBHhHhxpmS3mFMzfTctxDmIxxNcpBXAhR99pV5VWn/elNZXPco+F1a6T9Eo
AexAltBOiOOURU4HZ5BV9FvYcCohbt3HNHpKOYNch/qPy3h63k+1nB7myaJQCezGK2VGEmy6MzUd
bpJ2yNdqJvdeNxnTFZZrjIPHlsoYMe4VGeUnuxC3SWuei7Ifs7ReHvrYgbkWPcYIcLppE/8QNM+V
UotNKxKMp3QB2ZBPs5k+4mBdcWa1GsocwynTu2P4KnnxU4OSGTFVIczCozwtp9QrpiXyMxyxfdOS
bkeuRNBMfoxxo0LDwMcElF+8ej9DfKKcvciITRwkdKDPwn6ZMvAoQWTE0/aoCEL7tIbLKLa8rot2
mj58CFJUtSoFVbMQuV5XbjKPfOTc7KQ7xao/JdiyWWnB6ELnPF90jZQNFVy5qdFKqNdJs9yEDCfc
kMJtFbXtWdDJXw27k5CAkO7prdwYVQMCy67W9WTQmQw/Km3/LVGzrRJaAHBY1kMW/KgaWDtRHu9Q
JSRNy4bpwpC6dJfP7OUiIHAz5jsbRe4+Mr1xxZozErBTBVEn0YRAY0aEbLv0crbBgrkNWg0rcN1k
jZnDlhzbZTXac+7mVTqthL2630vqCTekVwWqKRBtNK6pseFHHHuqlJUFfC62Jc9USUJgEpOkKebZ
YoU/koroycH64/0X+2QGc/RisV+Ci0EDgiV1bEql9lrR1UEmeYV4UrwcHTcoUlstctBObpfPvW2B
N+BUyTN9MwT2hUgn1YWAnjuDuurwzkI9kDNX5EzySAok3nJDMjBr6SOWZamXE0PQIqPLNHgtahpn
pZr9qKvmk1aR6fQLdU2ifZhs4rzTQt+J44osiGNfjeLMHzr9g6qTOop0U1rIHHKS8FZmd6LTl/qg
lWY3YipP1kbR8pTTDQ1Mv0W1b+2WLSJxPqVpI22VkbcNyuOiWvg/KaQ+TYnS3paOivZROyLu4YSC
YhZwjP88Gam5wpGDYZxlyZ+mCI0Bp20AiY0VgRVpMcRHOBUcZ5ZEYtd6lCqPcLtST6RbWlx/Qq2q
80meg12I6cvD0+v7rfbabZnzx7t93H+tA7f5XgombXv8q8S3+QeZ+H8GE5iC5Nk6f9Vyu/kCtfaP
fdx17R9fim9/XHwf4vZl843P/2q+weCg0ctEBqwubCDR1fi704vDqCIEcYVzCHylv5tvcH4RaKCL
xyew8rHpIfxq9YIPcAx+iKywaJvJv4UPUF81I7i6QhcPMWRG7qBVXsb8pIpnMI2h7GEMkJybpZ5e
a4Umz2yrUL1KEL7C27iMdkYZK6GvGeUA+LcN0M3GGa8ARCB1E4nEqHwtYf+uZUbjdzGo1RJGmTFf
qBgvsr7VpSa2Gbm0RxD7wQ6H6REdcBN2Bj7GK0j0zXcMO05BjF4pXiDdwQRaGDzogg52bPrlmLAI
inFavBARxS/oQCk/JsWUDgn0BqC6EpQ1eK/KmYRd041DR0sR4Nv401IPZzra/N3Pg+63NtS/w3yE
Seh7G+gWqb+fW2cFtKZs/zhrMzbSyz0kfsUvjI3yp0KrjnEEXTum6wJI89ceglIPb8pko8BnR1hE
LIFfvAMIUhAAGcrCyWELiUHKX3tIZVhLpoE7C9w8DDcwCfiduetRewt0uIHTBYAd1ptN/vJyC83S
LAVRRy2ljml3N+eQQxUaQZ6ZCd56F/8Y8BG705QSkNE/hkpvNJwZH73oIz5d1xFSHdCOhGbHy+su
s1WMKETi96bLyG+iTXSdUAmsYrnof1vRgnvEM0TICImHfWy3y6Psh2HAWy6zQ8SicvoFCJ+eom+K
b/w8XRB3xFSaFIBUBSmQo2DUtrqVm4pwsLOt3O/afFxbgZJuKfMKtBqn/CCVga/qm6Yd87P3n+Zx
dsSFgfwbKKGzktD/OXqLBmoxi51x7Qm1Ht+K9APQ1HMExeK12sSK31SMjt+/5BsvkFSbuETejRiD
ABo8H8pqmJ+jWAbHfAzqeBUUssbjTfBMqY3oBF/kjSfLgA3hHcg7AgIp7v5Z09txogplV4kiuq3i
KxWqvecsRXwWGJRCYAgfjFTe28jLbLMOIM/79/nknHb0XgUOUtwlJk8I/7y8uim1Kdc2qJmG0l5F
lbVsAJZpLogEG1NUpfE0dbGAws/9Ok4WSo5ukDzFHl1tAe3EiHIVyfEpP/O3Hj8NaWBGrGsVwu7L
b7UoRtTSL6R/qGfO2qyXDMtqOsQh6rvr338CzMrEAI7ziL6AKL2ePX+lTsY40+NoPYROCdEhMB6j
0s4egEYYaH2DknDMcVXJSXHWpwcJivgKkdnEj5FmRhu8o0uuBMpyYnz06vRn0Tt0DRTopUyiQYC9
/FrMpqqwa3VC16RxpDeZleMiNtulF1eOUro1hki3ZMDKhTYsGuqa4xytEKucMcfVxt2ojtJ9b058
ClucyGuhs6/Coqjqg9pD3yw0C0hrHnpotOmHOJQe8xSwWhRFFEkSEknbxByNG/rhnLwnnvjr/Wyj
KURGAwcezM0r/SerjGBp83YbioS1MSz9HvXYnMq7lOHLB2Uk/5iCEgVEpB0nD9VZIacwD6qLVEIF
uYZ0/By5EJKAaqice+CP5uzVYRghLKnN5YmxlPZ6h3J4QZ1jfxJjrWPhJdz6jLmcjIC2ZlB6XZPA
qSiLAuVFeCZ7tNmV6zaLlJLgW/TnS6LbV4naj/iEzwE6q/gcIA2oax3KhBPaKu6YtiA3R0iutMoc
GEKTinI0qgDhDb5M41Vcy9GHhnomdqVyspCCT40rytLsOs4MGAvFOkTZuAOs3+kb0PbqjrmacR2b
gT2tlHaiM6IgtDAuxfIxBX36MQHW+rXTu36t9M0pcNzxbBA6He0BDmr8QGkU6Ed7VRuMwQg1PQCh
Ew8fs2qWN4VdG977i+btq9iAtBht25CuX26HaomSQHLkwHdCmyabOn8vK9M+EQ2PuyxPtwLrmVgI
8sswRFh6FgoQLImX2hgDXxnNjnb8Yn1qVC13w7DIwEvSduirsVnNTaGeOOLeuLIw5RJsMYRkaYO/
vHLSdg5QjNbxB0NLUkTx01U0piBGmxYWjvURvYjoTrIL68QdP7kEvoz/IsawvMkgEPA7xiA3kRlL
UaI5vlbK2FJokx3caUPTfkE5OEVEozEkL1dkCR2UMaf3y/RrW9LkNlZ9olYtDXWrOkSpPH+j9DjU
Ix1QNSBquCiiN7eBmkj7IbK0W6G5nKOOW0TXUlrkX4Ei63BLnORq6tNg8/5ieb1hfwZOS5Op0Fic
L5/mVGGNXlWy40eVM6z10XZumG1ewy0lwGNnuIYhcEEbNNo4eDP9lx4pGw6iAWZ/YA9eXj0FHY21
deP4ZVr1m67Ro1Ug4bENdNjaJGk9XGaI+rnVzGxPSkpOWMVI10sma1dIj8x+Xdh3qRWUCIYGi6er
CyrhslVsq1I3fXRM61XejKpXydX3UDPg7+TNF1QmgotORTnk/Sf5aiQvyLIUs0BAdHCv2Ha+vJlw
mpQhGizLr0PVul4IJ26gO/E+yjulY+BJ75E2k3MWd4HuZUbtnE15U14FTRve/Re+CkY9Kr6sADkQ
pHv5VaYCcGCcluyRBk3VSu6bL0OPtrup9e2ZvSjSpRUBOql1VPoZ4giddeugaE13feKLiIh2tGdE
CizsZEyG98fLy+FtMp+L+CJ1cyh69Qz5FPkMZYn4QIaGGSOtgRUy1Ie5lfQtBCpnoyRl5lWxapxY
bG+sdI0VzmKjVyDUw14+kwibkVwisfMxP9E+hlFqn5vs1H2rFLUHwMvaWKHyxUHIbc9AuT5hefNG
UNZ4I0RLajhgQkc5SlnjqJHUXH1yguA8aB17reV683MN/lZp/q81sv73whZpJj1bhP+kr3UXF19B
Pz91trro+x8/ZU3i4nv7osUlftWvFhflOUgxgCxioWLjSST81eJS/mQZgjkBmPhUgvNyf6GitT+B
PANVBu6uYvLNT351uGiZgQQTgGkdmy6q/t+pzl/By0BjMdVQ8GSH9YZI7VHpgwh7Y0tLizj2UDDV
GvPCjF3TGRDprxw07WhnpSrsZ027SwAoRK46tvbV0GXtR7mrXRmyGJOAUg3WutHUCYAII2F2a8nI
mU3lgQZaF2GKooa3tonjAkTm/mbuynz2e4iL26RVT3huq6IufB4auCPUU6i5KUdk/hA75lkGETsS
phBJkXqMZ1ovnO38Sq8QUE0SLVoZc4sgW9sycXYw/5HnMjvXmlb/0NtVumGkjbK41g34JClXSaaP
OxjHCIZFCOaboYE8Uztvu6Jpt8+W0tXPb/ccqXacjvOdARoqLASUDxHgPKp1sTOQDTw2UvAXKOF1
4zL54ZjfkT4O0GuRJ+6CdjwRt5Q3HhSTDiRaGT5ooOOODklekqOh3JZ4zpCoH9NkvquQFnOVHtms
0tIRUG/MdYId5gqwVryu+sI5EbyeEHhH74ozjfmSWISie/XyXVk1JZM18BWqAl0IU4tQPtOV4tOk
aP0qMyLrXG6ZI0YInW0UKZH8dFZFHdIxgDPnaB8xj3W1Kv1a5aPkJnC8TzykN+R4AHcSWuld0fpg
LvTyGy6wjfK+sHhI2l08nPeMFRumoqDR3AHF8rpBAj25ZHK0WuRpB0/6kGnfwISiz4cyfWB4s7qR
wnxDvrFaetvTrAIk4ufZTtBIu68mi3NSWsfOTdPrJxIH8f6OHi6YS5RDaCrQwz7+6nWUFEXOeNJr
JfQCl6mBoo55z8pJIfMP2HCeSKBfNTKYjwKhpfULpVMImYmT8tnOs41Bd3rY/iRM0rwe7Wwvz1Wy
KVHD87M8Dc6ZeD32XYIVEMA+304XxPlGdC5bRv+u3ZrmpguG37WafvpWliglFBvz+uOKAtxMw9CZ
b+U007Ba9EhdlVXXbImxpTdLAFGf9vJvnZX/Fm1sIXjyj47sq/Py480fd3gmxMWb/Wvx2V8HpP6n
gf4mUE8dhCs5HUHg1wFpII6D9bODmLmGVqwonX4dkDYzIM0Rc1NGDSp6sX+fkBZwf3y+0UYRVCPD
/C24vwhBz3cR+FCmSIiQEwfEIX0UACQ4B2OIIAd41GGtxvNmtgP/2YN5I/qLWui9SxxlkCbwZQco
WuBNSBCqFQImFfFtcG7ev8xxPPh5JyQOlJmm6Da+3J4dMjVhJ8uBF2TjutTzQ1livWE4d1LZnwoF
b10LhoYwdxVdm2OtL8dA6Ude5sCzh2EfKR1YQIHwQd4xAEdYYBilDfsSPVo9SndxPl90s76dQ20r
nq4zzhsZMaz3b188xeOnzAxPFsNBJvdPojbPopOC8CruohOqBJF0XWnZNhpDpAD7fSheLOK6WKxf
/PcueXS86Wo401Wnxszl8L6YuSwSqFOBW2KfgAIMXWNyTqQ/by3X53cp1tqzu+xsAIRNzV1WcIUT
tBwiPT2RrLwqSMVCov4Tyo1o9KOY8PIaiTXTqA47Xm5QXi1y8YAG8VbiWnSozs1cPx/Mft92mIZ0
5ZWs66euT6x49SZpEYm+rGoKsfKX1290o1fBFGA7MTxUenO5dLk3t9k2LZyDHcQ7CP+7xHCuRyfb
1rn9MWq7EwODp5r7eDEJVobgAtGXPEaLOMFsh9qQgwzOmccsyWe1yQ8V3Smk3D8CaPLKOHTlfvS1
EAFeBRSmjZuQDVmjV8AvgioMocgmbDyWwiFz+n0KKhE3+O1QjRjqlFfvr0Rx9L7+vrwzEj7y4mMW
Sd1UhYmBIq9sNs+7NlllEmwFtV9po3ODJ8weVvR5IbeP71/2rcgGwV5ofVKuvFLlzwOLDTcWrMZi
fMT+6KoqB78xo+v3LyPKoVe3R5ZGAxS+B8fC0YrQQhs36S4JvBSSZVpdFTq2Fzk4oaor8alAOWPA
VDAM13IqHUSIgQjqgxs5ALo+jEX2oSqWDS0EV4oXb7LCD2Y6+jmcyU7Cj1UD+yzPIAcTEKFltnWq
+hIYmoeaEYLTOR6j2k5GHpqL47u4ef/eoLu9dXPUj/CASOPoT75c7ktk26nUWY5XKM5tZOVX6jTs
Q8M5N9vAywLTY7SSuqqGA2HcnU1mFbpd+qVvQx9BoF2i6bSw48/ThIITLeKKlv04XdYsP4gHq2qm
OxcYK4CZaLugt2E1eK3hZpg1GhHS3C5Lcj03rMsGY5lUgvqBRKoyb6AfbSd1QNYAAEEbborccEHd
+eJJykD7ApXIigS50o6PVovkbG1sG55oyH+PnPHCqOvLIH8AyHcRae0ZjlMHFCnX/RRdzyOoZ8NZ
vKCEnJoOKFqG+cGxBj9ojZVTJ5/BK/nignpeXrHLD/0criw4ByHejp2Zfa7nbp9b9rdRk9ZtO23q
GLGwKNktk7oDeO0GiCHJmroVIzVDbr4AeNjFSXE1xHB3pKi5pF17bofzZjCjjYHZdNlmtHGCG+x9
vkgVynVVM12oI9tWt+9yJb4Gv3gZ15nhVUt6O8y4jDdFdpU4+hZ1HV8KI78Pu0vblphgxd9sMHsc
RpsSx9KsGhA1UO/jhDdq2neJOBcM+r6z43fWyuwT39gY2nna2O5A8BCBpDR/RDxbEXfFs67maq0V
vl4/ELjBcBX8J834NuEUXIjJB8fe1jKrazzuDg0+v/li3UjjuM9iad0U0kH8rnJYNuHSXjpptLOi
wG+77IBz1S4fhUGRMW+QZLjFGcEfwmjX1qMrsN65tHwMNOPcNFh40nLG+OG8C3sUCsC/OtOmwOIL
Z6ltLTkfRNSRYnkTKtq5nUUb0OaIDhlbXBJdvce+rMARl3Z0sYJN/DjjEZTYg/jTRbyNY7Ptz5LM
uaEP95FRjz91ODwNyEu4o5IfklreVL3h4vqA6F971iLCJQc6tVm0k7pxXaTJzjRCf7SGvVYCIG1n
rwq6s2zA9WhEGavjwYJSjMP+OtATrKCbS4ZBfqnPHualXljnXjHyGayVER/vVtBMv7ZFjoGijJii
2pz1rb4TrzrK+HdmYakt3WHzfjbqow+0eCuHuHvWQoAf86NwWtOSt90WoF8x9GfdGF6THO/SeWHy
HDytAZDou1kPf8wIetUq3I5o8Sw1vDEZsekZpwsHq6ne2koPMyXZGUD6Qx5rI14NKASliT+3DBL1
fARRrG8HPBQNJfiYq9OJCPVWkAdLQo2MlxKF1lHwXRqsDW2maJ5mN5cWIidhARvWUE8c+68aOyLt
EK0wetn00mhZvYyDSaBnVQ0dF3x3+iNiFzdmCEK0vMqM2WsVfRfP+bYX/au57P1aKq7Q3/8kzlTZ
CO4jxDfAFefXaHjdY0xzQJEQx9fZez9cv3K0//ktwZ3Q1xDzHBHNnydgMC+LPLAdT1IwjauwKXBn
Z/k6Gvo2UbXdxN8lR9mBcX9ckJXTjWlj0a1yw/LUVPA1wEs8MMeiFidRQkhK5FHPvopqZGOmZabj
zWN0HXf2rV4sj306b7o890yr81Wt2xdj/SW2ulVtESygC73/ON5cG8++wtHTmIZcyltEfjxDmy6s
GlfUqKy+JPTf3r/OW4sDlKDOaJJuJmvkaBEOWR1Laqc53jJmnytZPwegDcfA2HaL87RHiiHwLWv2
esJQrUWf5uYSt+W1RhRyguZMkod14ziHsol3ec+2jfpTzS5xTh/lYJzfYLWAmDj8w9GzMMMZBEGj
OF5fIscyD36EvVsL6iTBLNTMhrWgtvQSLpkh1B8sBd33n9EbNZkgMRtglRgSa0+89mfLQUosLaon
2WGY+DC1kW8H6teYPCgrTpV/b5RajOhpLOL0Qlp23FSWKjTK0gxHBTU5y3vNNxPVSwLbq9R5o1U6
EfknFvefMn2Z/bz1cNn8YEWJQMbxZCozEbLoYi4Jxc5POTh6w1jZDZAsEt1GwajYwpxR/FBUnYLb
02t2BTQz3YoVgajhSq+N3ayN/qwP63xRt8acbU0zO2Cnt8OS4qztwk9LPMHpkDd9Pvj1OPiJmXsT
n8mnwbfIgpowPKfRfchj6Q4W7c2URn5St5fKnCAH6RzilMMvMnZdQ2M3NHZoHO3aHJBNk3zA18S1
BmNbm8kDmmcP8Cju5Kw+NHxp8fluQqg0ifyu0rbAUnZASHGT6H0MDXbSFH0S2VjP9aAL7I068qus
OxuK8HxKEgxeukt9DvyBLHBGT0OBhGRTZotdggAU52FzKRMxnUzfimRpHPtVn4afQl2CGCkYV8mO
0daPwU63GrWy3k/XtbNc9QW2JCkuOGZFihi3Zwp5sMi0LA7bbhg43bJtEEl+JEvXdoovtRJuOO1Q
JZq+6mq3X8LpQsTvudF3gfoQ18H1UmX0BqV96+AOEqCqJVKRYLAPWhLizXxuRsWD0oebAIZqXQZ3
cksKbtoH2hCreQCdwXsIlm7VVqwCJ/4Qkn3WZL1WCaq+cw6zhdJ4E+1G5GrFMxy6+lLOw2sHbVJF
dTbic/FCYsiJKk/GFnmvc8nhz1G6wfv0B26RuzLp97l92wwzlZ6xou+57mSoChz4ajqDYk8/pIwb
Ge9cL5bjNx35U5Z5ozxvRCKjJ86drSPcZAbaeStNYN+tjwH1SOB0l1YxXwzxsNdTDvyEd8paC3Hh
ktP8YJiQK/LLxUquk4aku30AxrNi5n8lekZ2QFpljBul0nZjPpxVM0QRTqEOx1q8kT8sc7wKy3Ff
UJyWRvqhoGBNHNhcUsNj48PRkJAkV9GN6IWINWJOMLEIU8NIeGINiiMWtvDZbMHzaZeNLues19F3
9O7MJLp2AevT1l21wY85Mlbi3TRSj6SsCfFVurFKHpBE2Qm6CReVrdKQyY23bOmP7we714cfugyM
zBm4oThA4/5opMJgKOm5d4dHK92IekDV+/1CVimWQZHo2zgNbyywdrE+b9qANFBzTpSlrwIuX4Gm
JSAERO+FKPjL87eUa7mRtcnxhKjrUHTwFXTcgLLtnP+FnX4nAIoD7sXpIpoxYHNUGegKLfij+4Wy
K+GZGtqebiQ7CYYtCBYU5DE5vbbkxdMW0ngUUj+gL+TXxOGkVu7qaHrATei6mmtUkDR1F1TSYYjG
NYUMCLTx0dTjFT7yTIBKSk5ig8IQDWoqmTrSpgdck3fDgt9TZ4s0RzxcirSqCjd9jEPTTFEQA3VX
x81oYoJOs2tB1hM5zWljVrBeR4THyzzdBkG/B6a2Ky3tHGL2ztDoH1nxNfXHdcvWAWxx4TACasBr
oGMxuqgUk/zP+nmZhYUXR6aLJMbCnC68T+wlck1zuSiUGQ66qEAzYpSmdlBPC6Lgkh/0xjwfu+hT
ocUfpLS86pq8cO0p8BuDoqIiXmKwR4xlrRYUjmpw3SjBjQzvsBgl7M0xleXuOzxzskK6kThsUciN
rvH2Ut1Zzra63j1KTfR9nkwYvba2NYvqyjb7s4HtK9GKgHR4nSapCd8zuClNY6VovIGwlg55Gt53
GhUhlWMxFBhx1YNPJNiFMZ7AcbIL0M3tDIo6cLC7iGJNLaiBy2Ed1sO0asPwuu5kuHprLeWs6+yD
pDo3SP3taJl9UIJuLS/ZoZa1HdDwc5t6OpMcX+yLFjSgVujI980ey2w3U+zjIbpFqmfbG8O6q6Jd
hfVh2oTXIszC9v+IOTP6ef1qaJrG1SvJe/rlTrKNpyzFziFeWYDtjDrbdiqH4iL4/Pygb3GEtbsb
tTLEEQyhXnO+WWYXej1ez0rUShBDa20LLtXGbDldhfaPPrMqtwWE5uoB2iZSCst+utDs2TM6A0pS
8SVN7Zu46dHkzj6YxBarKw+i8E4IyguFVCV3j1GT4eSe492bSsu8q+bsA4zjO/TrrlvVvq4Jzr7T
5wQsxsZhG3wUJXaEr/Fqgt0nNcD3iGjqFK4kM4XkGPpmxklZgsUamWhV1Nal5IOQPJOpk9E3eDBj
ynjy7UxxGKwTM+GqB/tS0Xa0/HeZZd5iSYXh1DJdpBYqWqWFWTIE8YyzPfnsFAOiDgg994xI9uKk
b4rwRO78RuQAVkTODDif7Om4V9/R3srnFhMg2xnJjniYHLwgevatXhxSuhPvR+bXlxNaLOT84JmA
yxwD8+XYRJIR3rknZf1e5CcRVbNdFF/ESq+m8cTl3jgIYBihGCWAxUgUPtErn6W9MxqGsCdGyysJ
+hkFdhMjfpYuMuTIDm/v9EGeo5vRTg9xlG/jtl9NTvLh6Z5/ayb4r+Fn/juMMvF1/qeRxUQi/s+H
hCsAYl+/vNRmEp/4NRq0/wShDH7PAlsFBYtJ3j9Gg86fcC34z+LAQ1hQyDX/Gg2q6AYy8WZqCAiE
yT3n7i/wDKwXRhYyaHuQNzpw4t8Bzzwh85+fuSazDwdbSv6qQqI6ZmTMyJejemGqHgxP6Ru8qOgi
bbCT3w9VI8NJxM4Pw71iXSFKvioW+fMC3GI/tJPlwOmugwVDt9oDUK44ftwO2odYMvFzUyqUUXUk
saOVXrXNTagMDe6vAabYQ1JaWyVymHYgva39GBCJPwMlEhh+aZekWHnsDwkA1/MuivcpzH00NuLl
s63XSEAZzthavtySV9oR4bVUcuK/PhJsxqHHICOhRo1Ioqmbpi7oT1Bsj/MhXpZIyHgYwoWEZ/Yy
H8KRCH33rlA9qc92DATH1TiYdzIiD0IXo/r/mp2vXFkhHb23vX5yMV2UO6P/+3+y7/n8HKT29Nlf
G039k8Ydqtw0iwDiPMmZ/ZrBq+hzQvWDHAPnHZIyLZ5fGw19NEFaEepFAogmxvO/NhoiaCTeiiCP
mPxWwEW/wSF7Pd8R25/fzwAL8BaclJcrp8X20pJ6ELezHOErmsydO3VSzD991GrEYUJ1U3fWdycJ
bs04z1xaAVAbYBJbfeesOjW+DQ52YzvYzjsINKiWVzjaWTHjtJr03V0H0WOV5uW5Q95rSZDMUYIv
VsMQ9F6yLNAdFGnYWJNV49Y4Nf6MuO5eXtJdGkjffv+k+HdAj2hIbZIZ/POj4UbQiM+/sHa/vzAi
/uuDvxau9ifnAgZvkFWI9qzBv08I7U8FYQEIPAL9/LQE/7Fw7T9pVUMpA+0PxpyP/b1w+RHIQcK5
8nTg/Jbn0pOp0vMDAvakoBDBRNbYBcoxp6ArywgCiq55Yx6ia6CYAxYy9Z0RA5ms7vD4Td2gLG57
NOs9nHT0VZrhjF6RgJJfJvdd3I+A76JTTeqnBtzR9xI0Gjpz0M74JxGpn+VEY0YfsDAGDSc4vKC6
dii2RiPv+2x+jPBA8eUseJA6MG5RtlxVVUMn3cLVNyvv5kWezyyGYRmshKayPypKI7sjQ2uK3HMn
pLiwQlRb4WcZbpHbVwtOsJ41Woi0pEO9ahotWXthinq5Ywv8F6o5KzRGNiryMqaNHiz6DjOkM3lP
rp95v7+7/rU87H8vjlkk8bzPd3bWE0P/p57zH/+xbr4Aaf7P5yfDX7/h1xZTyZmeuiiIPT8F9Rdb
jH3HmQ6oAA1wgZ78dTbYsJLR8H9S1ccM7zk+iy2GqqaN7RkDbYPc7XfOBs6Yo74HZCRIzkxkDdMg
3Xu5lNMJJtcko3c/L4q6LetcX0XaIlPKxpP77DFd/dwfz1G6r4cMYjtzJWBNOJeg8fnyWpqBl9GU
OJqXtMu4xe0nb0BO48qor7RyWoWjNbvFgANjYyImXHW0YKZsbaNnAn1E0zfdjxiD2m2XLpgN62Bt
5Tjy9KY4WKl80vOQLPf4wYjmk5AnhTRCwvXyy6p2Z5FSaprXltZdmC6pOw12drDt6Lx0Rneq4LvV
bGDMt5CWqbcytuKbZEKkKW9t2TUklI6qPlXcWrMf07i+tSicVhX6Q7lVC1eXXvNUO6k5ISVcZVJt
PdH+3ISRtaMAnFx0w9jzY2F7CUIHbbEqwsoPbSyiR6RyENkq47WiJjtbTvYNKFUtjr9FdnCt1QyO
A0O6tetgZwSl4f9+DPh3OGHFjqDshVsA3gfwMm4Zz5b7K7zmRdn8KLP0L7Tm83Dw5i/6GRw4Q/5E
vFIX1nNCjFkjAPzMG59+wozW4XAWLgHiJ3+FBuwS+JDo3YgJKUBhke79lTfSjOLUho3AKAf6rQIV
+DfyxpcFh82Y+Ok3EYZQ9mUXiDnVs2MONj4OXBgW3fe7GT1JF5G/EyXNEYj+9SXEXOrZJTpF6xpl
4RIeAMIvw6fscrC40ugVp+jILwPdqysdF5uZxUzNsblS6Tfbq2z17GW/EdvevpEnNjBGyQzujqaT
Ia5eqR6N0f2IxpfbXyz3wVq+rS5OWRY+UYv/zj3+uo9nFxJx69kT05XJTip1iu4Lombk5/irrRuk
RR6j9dng0vzddbtqH1yRerv92ew1FxoTJdf07HV6RkG9RopMsX4GhX/aPz/K1F5/q6NomSV0uZds
ju4be8vsKN2uy++Oz1THH73my3Q3POC6YiqnnrpYge89jKPTK2oCVa8tLivvFK+5nc6WQwIz4L79
OOyVXeC2V+2wSsikdrtTI/M3bxnNA5EgC37DqyltLSWmnnTRvfIVOxi7ccuHctV/tumw3mIjqF+m
61glgrvp4/tr7WUH8Oezfn7ho23pqI3ayIpYarMvIJONu9x9LbfvX+So7/f6Kkc7s9VA2Oj85d5s
XOSyq8/4uCu5i1QdF9RLXHpQvF6h4/n+dTUqjlevlIyEcpl6lQaR+Pmz9T3EmN6B1Ivu9dxvirZb
h+G8+KPtVG5Fo5LGjoZ8gWV+yI1EWBqc4QIBWLExu72lSNmKUrd2w6FvVnI0leeZol84HdSgdLIw
dmgeJMFNze3Ez9FMdWNFoKykH+VsRVurtLBlxFRmPWmqlxbt/TIvLZY6Vfgzkf7n++VldvHr6f59
l0fholAia55kNbqH3nLZXTFlvo5XykXoDnfzo/IZ5ctT8AnxG4+3yvPnehQ3CnpTw6Au0b12o9sr
5BckV/dzP3TtSyla2Z9s9dSbPHWPRzEhmLNmaGoluq/9/Eu9DfzZXvX+tM4OMmjDFeTm4Wpxafn7
aFbOOGh7AnNpr4Z0i1HeiMrANtpkZ+022/Dv6aXkqftT3IG3AghYM5F8cwDTjHm52hZ7kKOi4zs2
h2XvXNDCOwGteKoFj5+7jaMC2b+B8swxigiyXq3pTRzfI2OxMjeQes/T6/K6+dZV7uLWK8n/OiZu
/dH+vOwjb77s7hXgLX780O3n/ryz1+bZfKXeoKHlVqv5PvQCf0rcAJ/SM2mt3ExXpJ4wmr8DF/8M
9Plbo3up4n+AKnDVf0uvAjdxx/3sVi7j8vDqy+iewklpb52sz+/waC1nUa3ICJFG94bb+9HZ4BWX
krusUZjIXHCi/ngt6266i27sMxwy5/WyClzVy9f6o+k2q+hBdgP+Xt+A8XRB95w6I0Sgeu8FHL3i
GXeaQleC6J6h7WHeydGqvQO1shm2XenR4LW7zbRTdvKBYf+Vc/h/1J3Xct1IumZfpV8AE/DmchLA
ttyGViRvEKKD9x5Pf9ZWdcWRqGoxeu4mqiJUIamYQCLNb9cHF+DPJ5rxT/vg5/n5tA8KStLlIWAF
pKK60nfRE3qiG/rg9uM5de+sTeJNe9tL3W/NrvVg/7Eo6l3tdrv2EK2a/XRdvJy/v07XmR+vMjdx
H0kYetoTCjMOrX0iOZTf1Jt2P8qiOoz7/ott/INU89v8UQKAHYrLhqTQr1skUtNYmsAZfuu8ziu2
SMyYa+fVWClesUpWls+ZXPnm7eL3p/itc7v70Pv48wx+Kgr867SkUwLUGs9wiZf++ghqFEqzbSbx
t/hBfVDfpRv9zYxEtytynyIPnWSuRuvtFy/+qU/j91E/GRdLG6aGVuTxN1SzTsZGEuf2qltT+LL/
agt9OdTlyv/p0msqq6Inn6HSY9GJ/MCJEKzibeEHRw7Or3AwP/pCf/ukP83nJwui1pwytcoi/qav
g93kQZc+Bm7nTVeTx4F0nF4kf36St62H+SjGbXubepYXf/viq/7jxvzpKT5ZGNacZ4uV89JsyvW4
rjbLOnuJTtGLcwx3hk/3wWEAs34IjjJn5/rPo39qQfn31yXwSfMtvh2YzF+nvMiKSckD5qD3Fy/z
khN8lH3mRR4yeG71MT6h/esFotqp+9BrOu+A7m34xRJDOY9RfvsSlzqXS8KN7uVPkfm5d0KgGMzB
4/YlF7F4vD28PKziI5FyjxXXurR5iZft4cUSezRpheLlrq8Kf7euRCTOW93N3ZPqym6+y8WjuX4G
oLjK13ecIdHqxk/dzVXkreD88PO2Z1/n/Qbx8hCubnNxCrbcwu5q71Iz7iHxLA4hQ7Ti+fpgrfbl
+vk6FaeF/9cQK0sYnr6WxfXkUdi+OpwGb/RbN/DcTLjr2Tu/r85PN6/+fKI1V/WXVSwOJ9k1BO2i
Yj945u500P3nu8jVxAcC5OLw8OzV4u6h5r9fG292T4dF6NtcbEpxlwnGF8pKE4+rYAvh9scEKCvT
jTx+Kqx1jsn307PFw12XXi5uj7N4OzwvvIK3lzz/5iQacZW5PPbWW13vHkoxigPv80ZNz+p+8xau
bB6OYLHY3Pdu4L49Bv7Dc7CNRemeUTjkpL2lOt0t3RNzeVkd0/6F70HXgMh559KVxNYQ14dbb/AO
207crSfxPK+f9+4bwCd+63nipWR34dTkLnd48nZ9esZTw+Zy3FXurhfeMD104obGfnc+m/yU3NU9
9t2Kn98JH4lGkV7+49U3fH9tCxcatuve+rujKdL19ryaxNPmnkfV3PXgbltxJjTOur36drzdZ+5R
nK8WlvPVZue4klt7/u5q599c2WLneI+12G96cdv4W8O/YhAXS0u4IPDEx3fba10s0oX5WT/pQmfF
nalI3NmC4/3Qi2Mh/I2BLVHyKXr3eKuKjR+Jt2VlMKHa7jXy1uNK2mk7oa6+i+M9Ff13oXgG8LU2
mTj/hl8qsQsv3y4RD44gpyQKN+I3r94t199V62Dv7xT38mTvpbvywGp5g2uejlcMxHO6lXs4xZ7/
4Xu79fvF0PGPb4fe3VGCIu450Iirn/3CX78vbrKp/UO/u57dw+ANq8FTVp23ScXmAA7OVXcP7O6Z
ZXU43Q3eanZnv/HuHw4nQzxuLHbE4Nlree1vOs8SD4f9NU+eelhkfuUChhf73j89pJ4ovQ9N3D6+
sZIv28gSH7nnb+4fXP+8m1mAx/UT05eLj4fN4yiY3Zng3verRtji+BS6T/Nq8nd+dz17tlj8wZfW
pReJZB8I7nb+WcMOF+Fqw2RXO/S1PX7q5ef1LhXinnR5oHv/nqfr/F3g3l4/voxiP3ktE2IJdt4K
KZbt3YPMFzPXNlN4bXnZvSyyTXVsdoW7+wrM8CnF/+9T9qfz7VPIV0W5M9ZrzjeL4+VR2j8u3suh
ZdU88KXYsNvIPeiuytSX7svduvPz7Sthg3r7zRZXF9uVOuGV5t7+v1mFtEPgSBPcRSPh1+O/SgIF
faMmJnJQbGU/BJG4rrYhVVe3yaojADWezI1disLX3IIF9+fb55MI2r/n5afhP93ATuREpl60F5tQ
vX4uj9PW4hxcx752DDbmyVxVu/RUf+HT/5OzA+lMJZ0AGwwI+6/vLKP8N9jaGH9rUYbwIyM4Oyrd
UpJSfy8oSEempirdcGqsr6J8l7v08y0HQZVCIfx5WijVXwfOc7scFYmBR3/Zyh/2h/40PqqPeCTV
wToTqv7L5P6v6oX+b992F2rU9+Jfom/ev/f/Kj/+ddt972KoqK//P5CiL/mR/5yGwnsqUSn5/nOo
+fJ//J12Qs6P2DFep3WBlNDL/3doWbKV/wMbhpgz7Z7GRa+KP/o77WQgvkbNENCHC/pFlvmjv0PL
+kWDlD+id4gIJ6b4f1WT8IMb8b9rgkwT8WkqI+QLwR3xSP2T5YPMSTM7UZmvWl/vrvKH8qa7Mh7D
G2W1rIL15e5EiOaIPPB01Wxt9ubiIZpwrJ+bm4YD+SO9q1Wuy91AhJGaee9+9G6vkFTxHKyUi3HU
bikox4JDtbmkmXUFim6Vvv005ee/HvfnlJby65b6+y3ol/nxFhSB/LqyR8oKrXLkLbLH3q88uhwg
WkO5FOqZ7mCUoFeJH3rRNt/rN18M/Wt0/t9Dk3wmN05PDBTwX4duY2cOFc7WlbpeVtNTornZo33I
H2xljQCFm28X280sbymOxRf7+R9Gvojq8WoUqBiIYf86cmxPCL70bb5CFXRVUPk3TtZaiehEGJQv
3vK3oShc+VGODRvFYlV+mt+g1bReTo14Zdl4z5EknMwP5WRTNrb/5/m8TNcv6/HTSJ+8PXOUY31p
GGnQbkb9Npvu//zzPx35fC+E9ExUysjd/Oh7/zSA3SdxlzdNutLLJKq/IVduIvVcsHq+0a6R10fH
VkpjZUhLUH+gwTOZt2ZrONU2bbN2eqiysTYtYS3l3O7pjekGKIa9ZaHp1enDA4JJmubrQxP05z8/
+GWKf50YKgepNwO1oJMS+pwFQkZbqow5T1awMef8bCZcFNV/iV1gbnDDCC7ACgGl9bmoNZu0OB9a
xugHdo0BEL796sa9nCefXoNzkAuIcD20qM/I1t7qEnVC7GEVGN0bqh++pqCI0gW7MRjuwWDD2iNX
qwM0LL5Yw7/6uT8+PCMTZbyMDJbs00aVG9MKB5mRzQOl34fg3O3i87Qev/Knf98rbBWmEGoL/qT2
eVsabVtA23JivKbnmlATik/uSKiodKlQX4d3zhqC41837X8OZKv/NK2UIXAUUJdIOpI//ylyUThW
0BaIr650QrXlkez8Jlgtu+RobqStsv3zUvzRq//5IzqEgSikQ9oa6s2vo0lSitSbpcWrEQOWRrhT
eWzwgSfxTqJpNWAyL+7kB0JzG0Fn3hcv+6P59PfhLwQYmL9UbnyOWARALdX4ogm0NXc1Lzvtg625
tb1uM2ygax2sG+PGgLFauoNYXMl2k/fkXXrTzvbRPFpbZxt6jifvra3xxcx8ykb9tchI+f79aJ+v
07EK0bJqmZmJHurID1nf7aZT1jYubiaGRsDrvOj9EAe+tS4KXF/NzT/tL+fSoHkBxv9VSfbzQrCK
ckq0YIxXwGY32or69JW9U91xY/vpUXqUHuN9dwroV6iEfg5O+krdS1vZG6/Ku/Lc7MDXiK9Cl78f
6Rd2KcfWBaYF9e/T5+pRj4LK3Eerri2L6EAUBoi9YiXTF7mV38fhDlQwtuD0c7J8pmmWUhZEqply
QpY9BIU5U/tUcN7F0xd31O9HMQcRhHgalVCSJMf/6/IfW7XOx7FmoFB/RcqcXAl7xe2psfzic/52
llBQQ9EDuhaUGtHn+8lVoFyJPFmFthBNNWsnN4ny7oo4dbXiqxv+t6og2I7ch3DP+AU28o9N99MJ
EiE5FnRtL/mGSG8gGZ2kl+7W2DendOf49ik9F359Wu4nxJCe5ZevgMm/UdcYnopYDa0UOFkqNs2v
c1phm0rqmNGXtKq2zRYJeSI1DuaTuqrIB1Xu25/PsM+L5aJwwL+UdWDZsF8/2b2KGS+AndgnRdz4
DSEWyof+PMLnb8cI5LKguuJyqTQsX47snye0j9Sij+aYOAZA73O2+So3/NsroHpCbcwFfEjPOIvx
1wHA6Gok3RFJhBdCXIGyLqF345daujgj/KCfz1tyDgpThEkAJYjP9MlLtlJaYpGwIj4dhNlRQwRV
jYAFFt1sx16dV02ONpZh5fSq6jyJkULg8CaDBiWB4Mx4ly0UbnlZ3sjyKjWQKhRZGFER0DhaOLuV
NZof3VxpJ4wTZWsUWQdeY2iVFy0qrciX51A+J6ZWEYSxwhx1TztCS1C2lk4kujGQ469xYiCR6GXo
dr1K6j+OtP5StzYYd2YTKb1IGlvZhDlt9ft6kZzOc7remHwk+hKS6V3fBoLEhrzsrRwtdyRrEsg4
yLzV0wNdTIHp5imakrf02S+KIyIl6jtEvyItEXbWRZc6sHyitLROh+s2khTVW5I6OWep2U9rZdGd
09LH452dzjxoRVwiF9Gk84jT0GTf6z5sZNHaWTMCWwzaG7MPjUNNl0HrQ+vXLXeoLIXgbZ+1yprJ
jIhRm1lw6vs8zgRfr6i8TBuUygOPNvfCkKvhTQsrzRKOPFpHs+qHAv0/naoMq4jN66FKFt1dkkXO
V0akDJmIlqE8FjxU5VIOqX4Laq0hPhyFWkdxr1zHIm66alzFABhb/jaqPK7SGTE7x4rHghr2Mb0q
gQ+d7coeiSDO3VKLhXNmonEXqT0QHnVR7WZAMRQWLWFIlLWXK801K7NQgLWO1XOtzXms0nJpyY0I
5cz6UNFvQId0SXAee8rgZXdI2rJDrDVZRjdXdGl206SRQvaxFJzTpQs6P7Ia8nzbzBqcMFk3Y1V/
T9Q5J/iuUFLvW5Iz1/RDQmlBd2yeDk5bXlDwtdMhM2oPCQ18iVFafkuDMwrOzTA9RelSgOac5Kzx
KJ3k8raTEtyF1pcTcPDUnoQqw4u5IKK62U0QtyW7mufNfVgNcSVo29WWK3o9E+i0fVChZm5OgU1d
yjBlPrnvHs3hOq1WhlKq6zkvRhuUJF4ntKOir9zRKcKa3bRo3yylKB4UPc/eVDs3vlvIE1Ze2fW5
5nYGDBVhWVK5GbVYuWVPL/CKTC1R/IS//T038wTdcsuyX/vYsUoRttbwwdpaajzUQAewWcKPF3na
jXBG1FYm2zFBMN12wKiyVahpkuElU+YQ7WQ50fFuIern9aNcP4HLm1jeTuVACY3s1r6vVYPtVXdG
Hrp1lcrFRq0RN3XHnm4oIc8B4seROjj7Kgtmii7MQe6BGFTNctDoGj0lBk8KnbfLpnUoTU20nUKc
JFFgm762CQo1vlxn0q2sdQaRhggBTE8tLWMSwMyCTDhQpzS3NusMxU0nyahgAIqPRi1CpOoFXqHE
fpLY8lOqliqKtvRG3KPoODxVRkKxSQh93ZekPB3cPNSydUGv39G2Ztlgs+bGlUHtC9gao+vue00d
buyuGBTm0XRAquby1K5rKpP2LSWklIfplvyuTn1Nv5DVWsekws3zNMmhVS+U6mm6jaZeCk1PCUIj
2taRijRcMsfJB5LWluyrKUWAHusNYlytOrTsK4OSN77RG7PqlVOYK0gOIlQK6r/U4YTKfV2hV5vv
pk6dbo1Cka7VFoipN9AWgnZdKRnvoVTozraiZK7Z2E5nogcdtnHnDVw4hZ91ajZ5ZhG3NHw3uUpA
p16Uo9rGFfzVgq5OepHbkaIQ2lciWpqnqhWQFAvD67OGlS4FdtCsQiiKi2+XVR6uiZWEqtclTUCD
pjRE4G+iAKNDj6qk30JsCtZtWKWKR7dLRjFK5MTPzRI7Kb350pIfQyvNbzN2FNIGYz0vrj02dBck
Q91xmJZ53KA7WymcSktLeyuiyu33sO91w59yPdP2/RyV6kavlQn7oors95EeCrZaQnOOlyRAK1x7
bhBoNbSa9rEhNpdvTls5iivNTh0h8FlVV1lTqQhU53bGyHaGyLekDMF4GCkvSP16Uqro2ANzG1w9
7xG56W2tCsScOnHLq6v6I2WKANw19JI/6kSKTJ+dHtii75QwRa12sEMvod76ck721FLNKFWgdj7I
7Ts97hOVCdJSSsKYJ+2cRYlUiRGUPsxjm7ZUkWDXvPXIN8GO4nqktENHKNUzIxQyhTrZHK1F3Idc
e3phLGxmq+d8Qp0wEvDBKt0l7ljTzZA75ZNpJZ0mIk2hWXwOwgQdEZBIFbKxqrXnQBlYGFXeIbQm
2Sl8qJBbwhmewl6bSj/J7ZmLAC3xHgJGbaZuC5fmsexIetMvHZZvAdT9gmstr5QddGR7cdU6kWkN
tEw1QSExQ6OdUMTd4gz0vS+Y/m+JU9Blb1NKJqSEFYVyqSYhLank42mwqzxyK3XU3pYKLO96xC0h
axjMDqmmuKEofMr7+A4tHjTjpYbWXs/W2jEV2hjq33OjsN5nywkmho56C3MmnBCPGxoMCCuCIVHW
l98ee6N8cazFJnUmX8ySVpllRWjdOHN6gQRgaeWtovhZydbdTMXCN3Y1c5CeOguhS1G1CnXmkVMV
z1Jp9bVQ41ytXFZc8tjpDSevbNbYHDpqu8/DVHL+IEyJZcWbVO+DWUETWUa5WzZdppeTWw/1ovuX
wqcPc1DbGhyx3pDMoXMhdJHi7J6aXMt7T5JaRJVxnfqHTIUB4+a2tujIkyjNbcJFq/imnAxI9fSO
7Ae6Pi2uuXDOWViL3/U4uGwOq411NkMWo9OBxk4oWkmuIFg5dlaQvYqHyV5z+5btqsdD/w7PRllc
jS21RTCmN1wOVuNbluoxZGwUYA91lyNwbjXOcjNbqKO41qiYb0UXja+xMaoNKvVdU7hdYgQ3ZTYF
rO9gtO5iE9qKHGp2vKL32ehWehsX6gbdzSFcRBQT5buqnah/Hmom5LroZetjwReM/FYzc9XLIB72
63YYFEWUwai164WzQvPLUdOvnLrGHqS608jdKjLixZdxKO+dzq6WtSaFxmPadzhCctlG0apsTJqE
ejMDpKChLzYLvbWmczbodkE7nl6/hvTLd14lTTTWG9Q0ftTRTFv91JRO4ZtjYDRCTpLhqleMhCqe
OSfyNmYGRxwlIt0+Y+A9i32IPcVM6kYMS+VoqzFMO8c3MvRrA7sCch71ReCXcVfNq0zHGKLaCSNm
Vub8gTayXjnHcyKl4SZAbKP+6EBNzffELzWAKBhG8q53Sif3c6m221WsVUZ6swCRH70F439cS6q5
9Ju6nFrzqV6GCtn2APD5YShkuzpqeQgsZuh6s9u0EaLm69QcB020dTA+RjHBWL+1JQLHXdmgFF83
ttZ5CTx+3U2yWsZeGNGhdNM4teJrW2qwHeeskGUCzRcFoiQPUoAFWhi9EsSz36dp4WYKpzJS1ghp
pfpDZxVBRU+HLj+h9DWG20KhVfmg1e2i7Ajcxnrrzk6YSW6qtioroO+CerqKg3RyDDfn0r5aCClg
mGdJPji+NcSSbnoJiioU2io2LDQ/NeP5ZVAnR/MXlNifuybUHyjZ16o1aMtkEEqc1tIhSThvN043
Bg1NIj2sIGSUuO0n+pU7Ffc6lvp4rQ9hGF9V1ayMW6nlGEmptVySW25Y+unMbMnCtVoteXgahkEb
N5K+cGZj6VsU5PaGSYqfTpURyqFdAwIIi7rY6W3dFGsLoANHkB44GWdr4Nx1do/gZREW86NE9aWz
BmZqLbupkORXZ07iWuSJPI4bMxj00G0zoxkgV0bRaKwTxOfjbU3QPlr1+aKUfttNM7q0sjZYR7VI
a8pHVYmzREafRhKWPYSZZxXU+94kKI+VYmiD3KJGLtfbdzVMgeo1DdbOrgjUINslyqLEXlFwRZ/0
dMrpgE3InN7WhtUcJyOb7GtJqXrdc1rJSEf0xdPU2FIu2ptPscy3gZSmmSipY5J2h1buOYhrrddk
rxmnPvasSZLTtVOPCMJruuykIjWL2lxlaqGH54ZSeTSAWdijnyVyaoO6yKbUl4G9XjqCVKhbRV9q
oUvgfGZHaW2ZuYqpNC0zO6UB3l9VBG6TzIDQOqYqfNbkXnOEmhZVe7PY+lJcIUYd2zu5WXLFNXOp
1D1TK6zbgt+5GZzeRrio1cp1bsrNqwEApt/R05hm12Wijd/qsHekNYcEzU6d01DLObco5hx6uRxk
H+4oHVHol4XjkzrCWby06wOlL/K+hiqoB4py06Vx8Zwjoa6sVTtwPpQYNNVOX3Cbjq3Mt/Msvq+8
s1K4/6uxaUKF7o8mXbYDAjwY27Ldphb3rDHNuSdVEZPVdQYFcmbRoyI3YqlNLqZL9qGA4ix3dRUA
wxD9Qj/lvlykWPK6WK8wEOWB2zecp6Y7mlrTAQeRWlZfV0Zh6CsjSLFTmaFBu2+TCLGiLCb65up9
HCs2UdPyYvnIgZIPIl7yPthpambrD6Uuc2MiFj+86IGJbRJr9kMgzbHmxbU53MutYQ236CMVuavO
o/ReBTjSKxio7SuFERKueDEvu8yOpXSthf1yWyIGV7t6EoXvnayPjadLOXoIeYum30MzJvnjXEdR
7C1LXB2ceFFD16CS76LsPuLA6EQV3uy5m8DGyUX8obZLLblFVBnlo4o4Vu8ZdmgV+zJvpCcJEwup
o7osKmEsVT7gosS9uS/6KWSLK316rxcd5dgpQnzNGaHU6D4zsrDcKamVpdsi7xJJ5PJgf6uLpf42
wAMdVniudSA6Q65hJdt6nIrBkFQJn1qfoPSBKSDeYVZ1uLkcWfmpG0yuXrWpRgVNqAHnYp7U6SrL
OU8E4BjQQBmXDu/WpoOF7V8q91HOEQEjNU5vUznEBEBcru0OdMaYxe3UdkV8lh0Eznb0nnft1YAC
XdgIzayd8KqS9PKF+giLIEtXDaafF3gSXphXCyohqrUUq1I1o+scN6IThVXO2kqPlwQYHtcjEDqj
gThY16NdEwkaZi6astbVQ1pEs7KPQ3zYV8y21NnMtW2HbjNUQ3c1K0Zx7rPIpiUwRAnFCxezR7+1
R4fttW1C80zlRB6sk26ya2wSpIQJx8w1EokUOax1O4koAyITLHtLj2IlUskZ15jZowEvqk4zSPfW
2kRnYt0PVHZoQS1tOizRSGQmZowI53FIPNsKZCA6OKTnWS2b5SrrI7mB4CblZvRkRWF1N0ealGyG
UMLnmtmqhphnQ253Frxy0HdSFQJtUmeTFh/cBdpeKlBnqP8FVQ1sLUQn5pKzfG47e0hFI2FuiCnt
tYcxSpYnE8HxxxHWZLi1rUTRCRfNbDApTKRxk4QRRTgVzZ3ZeZ4KnR2gtb03GAvNJpkemVQHpkno
uEw6RNlAQiFWZIQx5G2Ic6VBNKjt1xKJ5QkSVB4e1LjXkMgNAFn5fa12yWYeUCEMGsl6DpYouDGT
IAj2egSwwAuIqq+XSBrJTvQpOy/VUttGhaRqi3WDSw+cVp0oyU676BwPdZQKYyiWXRQ6YJsis+AD
4XvgRVfMtS7yrCXKN/VLcxcPaYlpVhdyhHndts9h0Rq3+mAtt0Geokc60dLVuqrTKqjYJ+PwvdKr
6UVL0Wb0IkKXgxjyCxqwzuj6XhQ2ka8EZX1fWZL8pAV8O79VjZb8+DBxIw+WxA+K56EzV43GBIFu
yNpLx2qdNEK1Z+WMikoNtS6puSbbua7g8pX2dRNG+WkqCOqKppPTR2fWZOiB5YQQV9NGbSvkKLDO
lZYUsMA0K7xpagtpFwQB5rciA00F3ys0D2kv4wRYxkKkzypM8xhnQWesBzOPwGQlvdSCGyPV7jpm
05xHY+Byn2qZpNQySR8gpHGx4KuEEkyWWaXc3NKzSCipbBN3tQltb4MGZpxvRB0a4eCu4g4vKSRg
01YKMBTcK2fcsX2WmY+kcLK0hQ5+ihiUfmX0rRXCOc8q2oebuaL2zowtFdy0E+FegFi1YXMXWcIx
RROSnUbjs5JrSuTWRRlu9KU0aSBoVP22DEzruR+o//CmROfj2uZYf1ihxKGXFEvReWjhEYtQuy58
B6DevjoNIHk/R8r8w9TKmeC1Mub3HaTnpzqS85NTI2C+kkajO00q5KrL/dS+F40mPQ39WNPDVCYz
5OvQNK5LiE33RtUV+JNKDl2gUXt4AJ0j9RwPCJ/K8AbGaN6bwVw+dgRiZS9WMnkXpxc94CELcMfR
ObRf61EfCLLG8bI365oyCwd51l2mtYYkasyCXHTFMus+FzbWx6L1ziMBPAK6NhidZ7PV44tLWyjQ
H00YIa6e0vXsZmFTvrZzWlADW5UKJ8UU1LOIDSJgwjLNGnSIPQ8QDKaheMnG0tlS+g+r3LQ5rmkG
mjLUSueiuAYTlDfs7hLbucEBB1sSQjh3MXf6yB0VztWdUw75rWoR1ugTkwsf+VHrDiDEeNf3aj6L
JkwMQJCJrHjTouE8al3uSMSXs+Etomvak2qLnlO+8PcoRt1bYPUlt9SHq36m1frOBEy6qrUi6kU8
SNoIbtgJNAE9fvxmYdIFeL5Jcspt23nqCEx8VMHYbqAaab1PwLnrXFQQJPficvpqtApNszddzanG
U4mjdrdEQ3Yi/BZcdcZcGKKOsuFZ1QklrSxuyR2UT+vNkOMM+lCsa+VeTyoOmaVMlrvG7uR9WNgK
gE256lxJypY3KbLZRERu28dwmfqnsh8v4EApmb876TQjQ9ZYJEliYIdXePkZ9TUEnkP6KLKRpLWz
tN8VUp1sWkubPoAGy/y0pJ/upyHVKJUAGNC78iI7L3o3sPHYd03lThyRi7dUbfmsS3G2uMoYaIMg
eBEpHICjdav1+LbcalV/yEE/gdfOMCaEPFhmhnFt6w2xqLIGU9oW2NZDk7/Zcm09yCRDyQ8Pc34X
y21xT0O8oniKPiHWSSMd3IAhTlR0x4I2j7xC72SyJGmMoOTctHDuq1grgXEUzrMTRYVF0CggzKEt
Sn2jWVH1EmI/VYIwyCV6ISXF+6I10701O82jMU4FO1OP3glfcsQF5N1Kb3D05iqRl+I1J6FXCKPM
A3r2C0XbJsqQ1L5TF/F9ErW97MolupN6mOAex0sARxIdXXZjKNuZsjIsCRpkY46WBY9+1Cq/qgFS
EynDRnD7Stff5lDtFniBTv62EAVhr47WoropxBNuczsCV980kcZWCtL2FdmNCcF2ZygPQEYUKtGI
7kveki5hLxZVictVHcQUbEgpk+MnulNg4aTc5SBT4KTD4xrOY61gFaWdQscndEfn2sJDv1/kqtYF
myh4mfqmg/mIIdyT7bIc3DZVl0+zVhhP6LZc4jKt0sOVTJTRECMFha06iTGikKmcJCDnNl5bfUmd
RaGo+8ue1XRCfL6i9AHtnmoJtG/qx1gWJeEF3jmIDSiATGInYkQ/ZnS4WhX1sjwYTG+CDDizXqoo
9uNcDnq41YHauraOO3Lg9De/6m68wJl+yU1eKvvQXCMCTpvqRSTsUxKUpJeh5HXmV5btT+k6SYzt
Up90WPKtfm8qaPnN3YpELxB82wsdCvCN1u+VPXG6o6IWXq0fNaKBoHc9IwSXO2wHQp6NPm1z+7BI
X4m6fk7aWoZCyZ5NqaBCvaBufy6dSc0m6+dcQbMLerMGt3Sf2nH3RYnx76MAdAN0xVNfvNofjU4/
5Z4TzkZy/Wnmq7VUHRJLCW7CPCvXf85w/zYKskgcMeCHNJ1E3o8e4p9GcdAuHbq5zNGSXRSBJEwP
D5P0xH8/CnqkcBZo3yRJ8ilTT8phwGGkx2wK/oe9M2luW8my8F/p6D1eYE5g0RsCJDVblmV52CD0
PGBKzDN+fX/ge9UlQioyVL3r6EU5KsLlSgJIJDLvPec7NLbYAiGX8HQioM6JLV5NJS4HCB/UBsTR
Oo/peCq1g+uGAQk40J4LsdH0KidnLRuILlTNM7qOt+6cy0wALk5NCejM8VC9lNTBFO5cpFvVZ4U+
6J3Mw/ndoxBbTMNeI3xToNNa6VRgk/aa27WSuPEq+IqYRNyZQlF2p5/PWucgKJsugAqK8pZOfW25
rS9mQdKAOtNmi3yPVs6P6lD3t9SoxKXDMQMCtjW8U+ZzGI96C0wQrg3T2PF4AgYrWbV2si2NmtLR
lHCAQRB3Rqj45lWht+RfIolBbn08SkfXHwWQmcAMV5GU6Up5YVocXkxqdRcletgzs3xZp15qLJh4
msZFIetmYpgHh9qLuziVs7REajh+tnzdRtO8UwebYxzHR0ovyoc8Iizj9INbz3eGJFeBq8N3YYOi
Wl1iEusy6uju+kURBxcFCZFQcBvLN9Q8P3N1r4diHqK7BVaJ/cC0V++w0syTbY8d5hidZBSzKhF/
hFQ8xx5U3emrWr9ahEQQNM3aquvgqpkjxw+OT5g9tVyurwQRJdmodmy/rjSOyu8fx0R9z3TkBRAH
v+6LByYnowjdIMbmPRjGhSXYXBajOBcX8npagJcFZosIDLkS6tXjqymnBnUEOiMcxpPxwMddsIVX
9GyXRlH6vZM5PTOjG9V330RIifT58CcAnXPWfvxEkkQ1TFQqc7sod1TqtMvKKqPde28hEjrU5CBH
+Sa6Cxf15coRJ2w4xJzihnTq/sqKTYSRQ/3e9eIgaFuWQHIWabIbK++TRXiBLt0E4CIfGao6Kgk2
SX0uPma9XjAK6kNbF7g9cGboq+963HKA7trS8O16HmmbBRpxqBNGMSO0CM6Lq/t33zvCWUx8Gzhn
QQOuVl1rqKyB+rfha1LrdrXi9g+iGMdfp0d5Pf0wnyxqQAJHl33W8rK9mORzgRicOrdBRd/WP8QE
Vuw7q2oeg1wo93NKH5JYL44Ip0d9vVosylWWCoGEmgV+dS/dbnbDXkYGa6E2b9yQGn1gtjFQsnL6
a6h3WZT+r6P0FhbGvzYwbX90zz+L+qV/afkHf/uXhPXHsvwsX0FEvEfsYleHMckrBRde16n+L6/v
P/xLf/AZw2HBJhSN/yHI7h/2JbJQNVpiLjkCNgm77+FirV0/+AUFNCw2hSD72LxYq3dAGYsuSvVZ
2c5psetE+kgL3quz3znpRHJ0L4ucuIpn1FJS3Dgg/SmMbNqxuKyUbj9W+j7S6606Tpcvbt/9X9/s
l2ak1UrAr2IhMAxA3SbuHH2tlpQFuq7KBUePyKn0+jHNvaGhU9ugSdzGNvWO0+M5K/OTBn9s+TK4
y53gq6evFrhgNpOe98nexrOEOV/ZuZXdtfZsB5s+Sks0PZBPAAjkCrgXW+0SLKspxP9GQ/+H3Ahu
5mYMK3nXkayBQj0kU4rUR6sBWaI2yketitovVToG9ZYAMipTBu1AjunUGb6WI31zOD/R/CVKWuu7
0omR3BJ3msplvR2ST3njzto206253iQFySi75UqQvMiu0TZIrMgaxPVTU0F3a/pkRrU8TUmYVE9D
RG8fgkYTmldMct6Vo9ZbxN444V6xp8TyJQxmk2Ze1O2iLFTtTVEaWAIKmQ/7uCJbYDN2efIltDID
h7EZabafJ3lCxbofum+VaStEhzRVtCuDBCFpoemy8aNSkKkcpya61twCo444MeDz7oZhhahUy2YV
wVGRIzqIkG17ZjDNPxy6yZDyg6Zyr9KwtMivy1hQSfNuitTPw2H60NCEB9GB1IZSiJFw1p4VWdib
3hFZuw1rl1iIPCLZwusUxbI3qiqtz91c1ZM3Fo79NCoVsLFBDlp7EaplckcgfX+Oz7ZsKF7sQ5fJ
BPDYMdjzcnrk03K84isIJ+SYTXiYYqO5tFXp3tk06MtNoSC29AJKo5etkqA2krJDtKJSjvl7Uf6X
bpbXE1o7hFxzehULrHO1hWv0sKQmY2vbohbV5Mml4OPNPdTxK5LMU2aKMpArFYzIczejoAC6O/1K
acsX5sVdsNDbLweahSaNQRP35vFdmJuJkIQ5BZoTD8Zjl1bNPUWkwZ+6rL5BkZRfukR27AItdj3M
TMRTDPTVRJBxZJQRTsOezMPTv2m9rz0UDnR+kbuEg3JCPf5JQrHLeFITzY+0QN5S9+o+UBCsP/8b
o2A6RRnKpoJt8vEo4RjqSdLFGlqLMb+e4lxuZUAC6elRtOX+Hd1fyyA9jIeM0p99k1h94RF5tUER
cDHIHpx7t3esBypZ5i/NREtK1/yO2MivLM2mX5ph47VVGp1ZpVdzjHCt41+wulA8fuqM4kTzh1H7
LUwE1EXTAqmL501hV4i8wmDaJNWUn8ncXb1fr8ZdfbOCKSnMOKb+09NHv5pLW7lKKvN7FSEC37Rl
Ve6oJ04/JwIAgTSoxXRm37j6Oh3Gp5qiAs/H6MeLfvyAlRwhEXFYqs+kDneBmQVeFFndvRgbeSUm
w/7zzKNevj7rR41NCxAmpnPg0csW88UWMuZcGeizrfq6W6dbxYmE36il/jmSturpgia5JVP3Y18q
/d2sWeOvyc7EJzrcY3vmQ/n6DSJQQcVLg+eeLY2xeoMKlcV5QkPoB9CsN7xj+oNZTenH0xe83jIz
sXhDdbKeuL1LQMjx9Q7EIBgICDSfZlTy2LrTfJkDvXu0IvwZU8EM34SRDP6KCfiXS+brazPZUAHr
w/qE9mZtSSJvb0rlopulF8V3NurS7Uz61pk1aJmcx8+S8g53CNYibE2sf8fXVhShNfE4Vd8UTbQb
s7Ha0/GpbzItkd9O38bX85SCxMLX5EOEm02sNjUznUcDvxKd9qgfbnN3KJ4UMsc3FNHNbVGGyRnr
61uXJtD64tnkC4jF/vjSlHG0coS3KkFoRbW3eoWqWTokfjdm0ZmhtNW1sSyz6BFMRGV22VivTYKR
sOtSTUN721ZNP29DLbfxbCAP+dOYiI/xCltPF81Z1UP3SczhQldxzvlTWJXTTSZIAEJrVI33A2qA
bpuWiFRux1hMQEkGhW/y6SexujP8WnbWgPmoVQvqiOsqL4G/pqiLRN/SPwapQ8GXjkQy7lQjP1eR
0lffhb/GWnAESyeJRWo1wbS5mwG4Tvq2szv1+zCPyaJttprPdd65tddMORrmOY2ksY/HEV1WGjrE
AIpkmDyYZfRSG5TBaNbj2X3OcGg4OzMN6HNko2ESUSTVfGMXjW76s7CWBGVtorTx7vvFtokaFzAA
dzkLHM+kNHVHdCaxsdUmw7nRpeFczXo9XYs+7R5OD7Vaa5bbxWrG3h4jGDgPdbW25lXUpLXN59ls
EULOmjl/tADVs7FMaoCZuRo8WlXSnVnhVig6YMgMi7Nt+XBTnGIjdnyFReeoTMXMQLUTNw9JVQUI
XesaDmIdFPO2rbUepbyghdKmozbQb9W1RYaNQQCrAC1F2kK1BoommO2r2E7mYt8h8tpbdUZkQN+4
cX6lDbq0rsdQinxPb6BCNtMC/t6kWuIM/unbuFo8D9dDlhO1QtZPmKWrPW/utEMzqJxS9Dpsb92u
dNENztGZUZYV5MXi+dcoFNSo8Zocmw97ohcfQtrRQ1aODrLwNpc3dt/ZPws7Ibg1bh2Yh0FWYY4b
5pu8M93Hjg/TmU/EG+NDkAYdaGPYdsw1SR0xpt4UicXqGeY3dW1clzoURFHdVXb8K+vMjsaneELM
+uP03X292nE2xQ0PqmRh3Lur96HKFT3OqVVts5JEuHSum0sVioJn91W8bfEivfs+Uytd3M8uSwi+
xdXsRHBtE5ZY6NuU7uiNWxjyk5lF+WXKMTrbmFgDt1hNlb3pToMnYoIpzuwzVhjB5f3g6M+7YXJ6
IMNwXQvEe2bGuqi44mgISGfMnNqbBqrSHHFb3FWFJnqqELY2ADBLcWfRm447d2NjevpMbqk1nFnC
X09wajfAUZYqADdn7cCmK41JojbMLX+LhK7KfxszjvTTz/lwWf+c4HjxaWZRiVkICwRW0R05XhaE
pcDHx8i7VdOEUCjaz9aPsom00XeoF5q7jMX9Ps41i7NjKxzdb1JacftBzaPfNtr4bwSgoG8V3TiX
pNvR7yWWXDTXkTvHDfFxCPwp4ZD25JnRLL80aTpn5K47uFLoJaD8iSEPn+tuHUrdq6uiYcFjtI1l
42OuphMtwaLMYxPDlASSE+psZBN72GhdZv+YyYBUN7Mmle8x8gd8QH3V7dsiGRdnIb7zZi51z4xz
66PpKOnn0zf8+MPM/TYoMbkUW5YfZxKRcHy/XYWHPRGOhaAwrvy+dbBa6pRwPjqhZj29cywT85Ct
ka63FN1o6B2P1XVD1dADEb7gy+zXTkiWHwZPbxRo0947FIcFW9U5hAus6OvGihuZ7TRPHYELrWXc
pOMA29SM+r0lpDhzGFqd87mFy8GECibhAPAs0DsdX5Y0QkedS8ZSMa/M/CoWJMxfXaaJH65Bwcsx
qCEVPTm6aufqV5GdIMyq0iUZJil3GJ7MM+fDVw912b7zUefLupyaDsW+F18JHbOLoTWCq1fMaddg
saWgNwC3qKf+3Tf6eKjVlleYtarnkqHiqCANiqoGPGjJQtnO4Zm14XijstznA3iFJiCPlOL+al9H
wEbmBh2duDlX+/sexd9TgUTvYR4n52PfhJqfytw488F7/eouo/LFZebiV+Tzc/x06ymfIrdPBDtn
RE+pilDaHc3kEl2VfhHKwMF7DuHGiKZiaxMxe8OaXtxHdlz/7LUap0bvWv3DLCv9/Q+ZYw2RfkuZ
eIloOv5hJN0laZ62wh+c0d2VVTv7IzbGHf5Ndfvet8mgFM+NN4DD4JZdLcpDERbmkNnCz+ZCvTDC
xr6lf5reqYWQn08PdfyVOTxkhlrq/ct3huLR6qq0sip4sxmqwRxuSVZkFbH/mVl7XLj5exSKR8uG
F6zCehRbserSNAJBR1Qgn9Jx6HwzmjC/HrPEmje97nYf7CKfr50+aM5M49WX/a/B9cPNNBHbWc7q
EkERzyilOnBettFdUUnvdmFamR/sLMCBn0XuPnQs64myhtyRLyMv2fnHz6EYqurMbTjezf39S+gI
G5zKKDmsex9qHgYIVnN4wOkkbxuiun80djXeZYiYL4xcnUiI1svPYlC7x7Lp8jMijDdeaNhGvFOs
+YdP/vGzTuNZTdpUsX3XUsbrTFGNJ3gGwS7p2kd2/uio0i76enp+vXnJxMGgzeED9OpLbOf2pDhj
JvyxQNSYujo1Ow6/l9h4lT/5vE7Xs6llT0Mzjfsks8fH08O/sTIjDCIHEOIGRVgyXY4KWahp08Qd
K+EHjlbtMJZ392OWBretrnc/Tw91SFc42nQsErEXY62WZrUshtoBy4zuHtEtR3CLrPbGwATfVdeT
jVtbpMKgGj/3Hy0xgGYOx/RbbhT2bZdO0b+xhlAX4d2mN0C+7mqjMZlTCL2CuaZO1eC3WJZ5sYvf
bIbeR9b5e1a/GGm9MCphnqcKI+XSnbyAQts212KNdo1a+Wfu8fL/9foe//Oq9OPnKdFPosNqhK+V
9vBhtrNwi8FJ/xDhZi7tKtk6+DM9WYlAek1s9Lf1MOyktM+dC9+cV8uJgdokdf2DwvHFF7+jUGny
ORC+0U+1P1sBLuihJYdKi50z1/zWUIZBXR9cDNWVtZokCppJkw3LlwHoYy/r1trp1Wj4kvLOxenb
e3zq++tJMl+gSxKTjCxzNYNdWTqkwLI5Hcj/3uAbyb+7at1dm66Z7UjOas/AEM03nibfHhZEJGG2
WH9Sw6njgNAVPM0KeWBHV8oD6TCe+QC8tQQRMc0iQO3OYkN8PGdgsWR6pTHKPGvNVTXMyp0RUatT
1BrNaJ6GntvGxm1mGvmdMQzn6Hlvrbovh19N2dFohKj7ZdG3qNvLJnJ2IGayPU5NFQwKCeIUipL9
6Sf55p1FpEif36Hmui5oA9hRQWux7g05WAlwJPISP0F6ZpQ3pyZWWba9bPyp+B7fWXTqWWkKLi2R
qrN38tEiDxVBmsBbffp63lxceacoEFAtp7i5GioFYGOTQSX81JXMEKWiDmLH7Xgh087Pg3jajnpf
7GaTiLuu/FpZYn6mma5O25J67pkZ9eZ7IkzaBbrKVa/f/tKsRVs33F2sKfoW+VN1a2aGe9skBuT7
oe0uT1/9m0/zxXirE48aTflIs5+Lhz/gVW1ogqnBsPr+USgN2hSNEWnywT9+mkGG289QWVsbqWQP
Wg1SRxki9d+4lpejLHPqxcrZ5kO2mFl55+052ndhIXZNOcfb09fy1jvPRt1YmtEQsF7t+TAlazmc
Bj+WVX0FpCBWNmmVDN96MlGzTWHEFdU7zswbgc5Q20u97878hDdejoWzKFAasj4SOHd8oajXjKDP
yCAch7C77qIONi/eNw+7ifl0+mrfWGLQn6LnMYmao1u3+tbbKqauUYHLM+ph/q2XNagJakZNU5Tf
az5hO1kE6u70mG/MSca0kHajfOVwuPymF8+xGSfcMhNjhnE1+1GSEANjYSP5N0ZBgqrSIbNQKi/P
+cUoorfneaql43cN+lZHL34blSHPTPw3b9+SI8inaOldrdYW2RjdZGs8qdjIRMB3wUm3UOLEt1l0
+gfqy+nHIdHOpXW9eQMpvS1SR0PnoHd8aezEDTvqGbWiNnFLvdW8TqOzndzl67LaMCEDJAub2ozO
yXq1dDQgQ7pM0Vg6BowWaSfqL+2Ij8WJshlHb9s+JrMx73FYgphSB32flvp02egS+6pSVedKUm/e
ast2F2HsssasbnWPi65AdstxM8pxJQ1xPu6MQa/2EnMKS3c23E4mtI4zT/iN5WARQ/7PsMtdejGN
ojgSCpsm4VvT0Gz1sg9+zUoptsA4Kj8Lq2TaCKN2N4NjTR5G4vjM+G/UrFBjUh6CxUeDlDf1+AfE
cI1aWYSOX+dj+sQHrss8rbYwrUinEc9Obw0/58bGdRm2qvZYQDp4xowW9Zs2m7NiW85WSPRAJujG
nH7DtDfvDZUNSjxAFemlHv+01m4jY4Ti57N/RTjSLX41vZUKbv/OwX+qaF/HztwnTUuAko7BqLI6
XIGdPT3Og2n+aurgmxAy8JQkNi8xiic7NXaSD7EdDzFS06A/UyJ668WhRUdfgqVrkSgc/+DJkoqT
Iej1UbtAogtFdKkulrTT9+WtmUrmOzh3Zo7zKj+7ivKKjmfCE5MgUcp4UMYNwN5hpxnhuHfzCYBA
WCjz2cgrfv3xC4t6F1EyEqpFQG6svsJ5HiaJcDlFOBrJ8BHinm0tIrlL2rNJessX6NVQBo0lhEmc
MNZPfkhKpXMRvPmgM7L7Zug03LdDP47IlRyDfChDTW66VhXZd3CS4znF2EHEvR4fMRGznQtFZ7Ja
3IcST1XmhIGfdkFHAHlcpb9SpWMPhdrQvEuk7sKm6lT7xsI2PW/tdvikqBmt0sZoStJacpCGW5hp
8CXNek6Gja5kAtu1XU61B6s6Cfdq1ZvP8UzksAfBOmh3fCH1O2cKU6J2RFwP21Co9QNbc/3jUph8
bsJewX05y4K4z7ypzU2RVeOHvAVheGaH8HoiLy4sSn0LmXZxxhxPZJcus54nHLeAtBMIVIjkoabK
+e66JaMsugzeFT5a631I2VmxFboptbe6o6uTz+7OmvtfgEPGMxqJt+YTke6sb8QSMIFXK4mDzBAw
HiOhWS0vRWLon9VuNnZGWVvzRgGj9xtf33ZQLONcT+DNW+ksunOSzhC7rN4avU3NDLAfQ6s1+YwD
ULst39V4b6iT+Aq3rNoLuyw3ISwsAHF8Cmt61dcsakAWMTnDWAo+WjiPP55eRd44tyzHW04Ji3KL
/7LaBWLN4RsnewpQU0PSGidQ/ZONHPSRPpAJLKeEDzSnmvwxhYbSAw9wEE8SrThChhiVsMJ5303v
rgPymyCdcxSmYEVv+XjewQSLXNudhM+sLO5k0gabruvnn5pZ4Mev5llCQgzPKWhe74eZhIhTaWou
xsO1xLrWI15C7AM+HJjBC3UL72wtfmojuJgzN325gKOFxWJrQf64xaqiowpdXWAdaI1LcKniV/iE
rxz0ypsSwMQDy013Ezt4WDZKNOjfZUsQA9jQbl/kjkktuEoe9Dkrfzh4ln+Wo67e2wqYl43Eqe+f
/pGvPrvLb2RiIIfiXSET5PghBGGoRCBr+I0Ak+472Cg/gjoInpvUhpHb5HGk7ks7Gn93/LSvkz43
+9M/4NUrs/oBq61YTTx6ZJk5pMNOIjeP3M9zD/389CCvloRlEA5gbKwh+KPXOL7KpBWQBPnOgEZU
bmjlXaXSyL1RMW5qq79uTevBauoz+4M3nz4qWM5c1JX+yo17sdkbKrBF9gIwcqBm5AC6spBlz645
zVb7OA+Vr6evcSWMpWy2XCQ+JHbZnMLw5h1fpKWgYBSKCHyhdoEfwgH2k8YFBYLNsf499ln1Z164
FuI+KEhThY7Qzs4d3l+9XctvYMOw6DV0wYQ6/g0j8ywKrULxY1SyYDYBz8Kasu66sis/nb7eNyfO
i6FW+y96nCGCGSZOno/mVSKiByBZ8uL0IG89RIceL/85CPxWg0zC7MdQSUDDYngMtsQrzRA/K0fd
B1mjfhlRuv8+PeKrDR+nWe4SQZ2LXBI7w/EdVJppQoVVuVSTguZac+R0C/JVfpRjCDdg7hK5y2d8
9P+7UVdLVRq0uKam2oU64BYY2Tv7t14twIwG/CXm3fJGmZrgzOfy9RPk64IocDEIWWgkVje3SufZ
HiM98M0kFtemCkdPAwV2efrSXr/7jII2hS0OdHjGOb6hCxnMmfU+8KWrQRiOenT3kUnHNh5mG9rK
BFo2SycIjEUi4zPz5/WJy1pGJ6vLpXb+OnolhUQxysIK/ImgrrtmOWZ5fd5Wj7bR3JAFoHm5rMrL
qYnEJ1Gl7jNHNHVn08u/miC3XpqVI9+9GHLAWpzdtEDoHzur/W4ZW3Gd19C9ElgsKP2K9GLEpv0U
1FobeKZewA/PbWC/uT4nm9MPA2EEt3v9UcQlYrFKIGV9JQkdtGzCotETcWGApgwXVRuBZcXcbRNR
qiqnf3Y/hSitD0mojaTdWaCBPTUepMqLp9sJmyelrjepVdnWHr51bGCUUeUXvvZkcWvqfREYQJRL
mj/mNmoi6FhRauS550Jcoq1cgHfbQhk1v0Zd50b70SgEwoyiqe8hxIFGyRVt+Aj9Vv3QwTGPoWVk
dQeNU2FFAyojU79qnN7e0DZDLw07G1FSidlSJcK8N37ithh/56jvb9w5bSA/ijr5MrZWDjuXLi91
9nE2PxnlVDzVSGC4HsC8T1Yq1NugF2O+qSR85A0ecv7Mg5lm1pQLKb0cwfuPuSXIF9N6q7QbfEA2
bAqQzeOVUPu+3bRBDUFWK4ZypBgOGsLNZIVxdQbpu4kgCIU3iqVPyNjVuvqTnLAw9O1qVi+RqnRf
RkTSyRYjKvg7u3SK6KMyQOAgaT11HlNArClRfgNYN49aktMDOnaUC7UKXTQYeVdrxHvNWS30zxq9
Ig5GguvLKt9BLgC52srK4HMcGrQ4YkctHjWgwo62J9VHZjQGh5qkPiOCk2wG2SC3WpS6hqcGIrV9
y+4AaYYyolOiVKp4bkcczHVP88tLIA5LYEMQZzHROBa7buhfAOKtkXM/hMi08TQRj796wN8fSxrS
v6IhFS3UjkyVnlSgVvsODob5CTB3OOxgPAbpRWObgLjmWSXjexxpDPmlptixV3cO27aK6KdPWpNT
ytEkxSy/bCxOrXpawaGS4AnnrcCjBidTCUFeUeQGf1UeUFjuAYsVhxpqoHahZU0LN2s8ILQwrNT3
VFoAa4FNDMC9H4BbyQG+lRu9fecckFzygOeKCgvMV0kPpziQu8jWmn7SDoDnNS1or+pA+dIW4FeP
nLGBRbVwwIIDE0yxsvTrdCCF9bUuP7C9dD62C0gMUQJMsbkqSsqdeq7dTwfqGPCXelhmJTSyKiga
cI8HSpmGmADcOzzbdMOTg2TmWqP6TV/wZlR6IJ1ZOhUdbw7t+jKuVbXfwCkya+ApINJoOPfPxoGb
RjcQjyHEdHhqmCDmT1YQqp9ofOrfrQN5LTlQ2KZurh/zA5uNIioQ6ZSIBdvXuxgmVFdOAPMol8S/
WiOYrmB7g3lrZBzdB+YCfzM0oObpAQnX8NV3NoUVjbWvHrBxbMwS2uQhIvCKLmF44zTm+KAstLl5
4c5ZjWijCzuJMDDKIMWbHTj6QtoFVWcqyUKdzIX4MZAIbDD/Fq6dcmDcoQ2EheOAkna8jH7mTF08
gonXqQZ8vCk3zF/VgZoHmAqCXgiXG6LqgawnOdMZG6GPRXwZ1Wn+rdLL/BugKeOpObD51KqG0ycW
ZJ9zoPdNB5Kfe6D6ZRnRWJs2TvPWo9II+a9oLfZktRHth8QYHu0x1S8aK1KwccLd25TzVZfK+M9x
QkwGsE0mXyOoVdOGnIKaBdiy6j+zHspgiFRe81rHbr9qrbS1C9sSk1gWBrBY4MOiz3Ad7c960qXN
DvrhSBL1EGfjN6pmxuj3o2ml2ymO9I9jHPQj8EwFbKobG2r3I64rCZZ7QlENXTZuBFTGSWkvA1Oz
jR1YxwTESjPS7HbJnSG+doLu4pUKAqXtFMqUALioA7aqtqN6BYJBlRub8rlC3TlVv5dmCox4Mgug
971UgJE5Gqcc4Iy9OvmiMUETjgQPkSsR67gocqzyNpTEVsDTbsIn0wIMv5kbePNe2XdYzKZRVUAt
JbZULwvwpSEccSRVF2kmhr2TELcGgTNJuwtN2saTrvQdQaWFXWeXjegBqKvIndwNKqyAP4cwFLtO
DbL4WrdHZR9FjfpbrxdDoTmqaXcjrWwAeZewo/a6BrD/57RVmvwekNNU7OGotD3zJbT5Wzymyabs
adz50kmHr52wHMJurTh1PQ28sXaRl9jjPhuYYLOfbZoMg09qXUw+st2U11oHuzm0Y/uzWrnzV5Md
KIneJKTNm9gI4i9wWHH0JgPWiLu0xbq0hSiZJ38Sgy6rjQYO5zeKBJfGqNpJarWGNqkb2Ood0G4R
Kc+90gCNHkgVzX0JUnb0Z0Lqv6P3G+/mjFCQB6b2QHRLWGoXiRYrP2rT7LpLowuKZ5VeSerhNAbd
1dpByNrhtu5sXMWd5CNQ5EqrsfC6g7kbEPhYW0SYqAnwGrTp1prs6UuctdqTYgSwn8M4ZZ1Q2Ic8
OzGMUWhatb7J4TeCGDRb8zG0A+Vr1Zg9R3Zj5DygNL1BMARVUjBldRp9AcurhV6RgjbLkBHpflX0
2m+l6ttfgzFP3/BLD7x4pDpciwB0GxuUCSCHO5ugzyJFLa/nmkryLidgItxLEctLy2rsiZiE3Lyn
kCK/6yLS72or14nWnIqi/WzUSXwL2s+ofbeYq7uG/1WwoTlb2ltVj9I/I6iHkRcneWZ5YIbZztlO
0v/SISrO0MsC+yYp1fJ7V9SdQuSllrbbfmoxIEPws67b3G3aS6iCVbs3y5QsNE3mOjqTDr2yZ/bw
G/j9s1XvMN6YH80oHz8FORkIe1HGgL372RwIDxgog7KN61xBV4F5vcECUlR8SZG1bzgF5ZEPXVUL
PJsAmue0zcHZGkmmkJzOfblVYFMQflzgGcdqLguA9sl4BWyJMAwj+2X00Qh0tDKVW2lESerPtG2s
wcbdHDOF+NpQQ+r3UVuk19IpK2enukPyreB9bL2eiAQ4QHXZzSDlTeUruSm8hFYbNc/1NI2W13OC
t7a2UjpXeWGQHlMrKu5KDfnccw6vXjUkiTI9v3eTZbq+T4pabf7MRhGqYMykHnumkwX0LUZ3caRS
g4YYDiI+5uMPR9tIhkKFFq0M17XSRXdox/LUV1thPkgglJQZ58KDoMRVZ2nC9pi8Ij4lg15KHIF9
wem+COaiRQOrDODTxjKvttBlxmuHbBJwtArCga0YQmIIWPnH1IdMJ7ZVVlStZ0dx9dMkfOi3o1bs
iPLQzm5drDbWJqx7ZPhySmzChVpAxx7HpppMPn2uyWMdyR/ZBAGFuo1WgT7zsGqSjcLOl+XMpXmP
v92y8mY7Jdya5ZCln6taH9oCxwcJjDA0YPhzKSKu1akAkK2Fwa34eFIiLEKcY4imq4vyGkC+uwns
ybgy+iChU2KkHxzRDvfW7FT+KOPgU2wXCuh0MV+4XSgestm1KEzHwXVe99bGgpq+LzrZgoQzCcDL
Ye7CHEC8Pg8QZdMG0nBZfT59NHqjfoO/FFMz/hoVOMXaPg+rbB6CVg38Rbe/18ALX5ogzr2yNK1b
cmEST2pBcscGOyIvEevWXdPZ0Rkt1OsCjma6HOg5ny03d10oFqM71MQKub6pS8J21KR7YK1hO55P
1fsP5kdDrc6hitJWVZFQ6WhyJbqIUq35pITwFHMOEXs5YZSYy+rRZHv85fSdfqPugMEHLxV4GKhw
hyPqi8ocDFlA3G1K4LpdQwdN02qrgNo4c8x+804iZ+aEjfrRWVdWZzVPHZkkro9DLPuSGcJpoC3C
Iqbqdtal8/ZgHKepAArYB6siBwFruPrJT6GUMsK5K2iSsvN8cCfOTadv3uvzOxOEYsY/Rlr+/sXN
AzweoT7nqdEQGy8iERQXzrQwQy2BcjcsBw+wSvR4etDl56/edcqaqAfwkPKyH9obLwa1uiGIStm5
/oT5z590kfqxeheVN1pAMMvpsZZp92osLEi0cUCBcaXHF1jnYdE2InP9oNLNX4PbWINvWC204LFV
ffKD8scoN+RXYL3afiws/en0+G/MTkqn1tIwgM9Er+Z4/MEO2Hbr1I0NfRBPlcTWSA5l/1c77v/h
Rf/xK2/Bhlz+/K//XEp9/xpetKt/5T+i/9h35Ms/v0QYLf/sb4SRpf2xGJdU6FX4Vpl7PKzhV9P+
138qlvkHYhbql5QWUXQYFvPob4SR9QfNBshXto3ieaEVMYX+ZhjpfyC9gPGFy4GOC3VB7T0Uo7/I
Hf+crBAG0a5QmV6S3tk50EI/nixVq1FzyAeMPmHQp5edAvXGm0ynTDgbpZyOJ6JoIJNLa5TeEFfD
N6OOzG4/tGmBtY6PPOQ5DmY+hqxC9cpCzWCvG2G4t6CMmzv69ekuTto227bWPFwUrV4Rx1JPjruJ
U1sZPGpK9jPkfPbPbR2FH+pGKcgvdkyOmWGJJcoL9JLjlaGhe/W7aVYuEag3v12nyZ76MosLUnnK
1rqYRWCOXl+zNdnSIAvUvTkRfwa6HZqK1wRRMH7qUIhcDU3fgEmz3fobMyFqPWy99kfSZYyPdpj2
2UU2FcnPVJmqh5TUjm+uFvbgnvuo+hrqLZztZuwT5U7kw3gxqCQnwTyopl8Z+QqkN1Kt+tEVevS1
BSbyAE05m/zsv9k7r93IlWzb/sr9gMsNegNcnAcyDVNeVSr7QpQlg8Gg919/R6q7d6myK5Xofj5P
G1uAiiIZDLPWnHNUpPXeQMTQrIio4DWJqs6x31GoGyVh2VrOPnjS1HfDTFz1Xk97139PQcmg2AII
Jtv6xmg9jaViP5l6HpU7fXUGHORqLDhDu7MY4AhoJEz5eLVBH6g0BTYSIEMKF2UNvMVshCZF5Ulr
bmWXgSPsgWy0+6FsRUBNO22uQG8239F36SLSFytvdq23+GRW5XS6Qpm05lGCulZ3ajhW2oy864Yr
PF4kZQwg5tSVILUvhX03NMBCFFYZkpgceV/WY8frNF1Vg+ss8yxaIQ5+z4LZJM1Gcmo/oAFtPy66
5n8pzcn+7mZlp0KO3ct7O9fSD4XO2TeUfqmarVnb7kAQOOY3Yn+DAcZUPXVQGqn8mre219g/jjAa
dU9qjm3sMqEhWiA7f87f9Ygt7E0/lw5Lm7IotpjD0X9L2Im8NTDXlSFUQtvawSEb3DeeV7ecrDVX
P+BsPhYoZ8qnG5ciKBnEXpNmTwQTcBgKhbFMc9jUfGewIRDttqWubHbA6fzVrBAOsc+eoa8h7m0/
osEgf7xp0T+1yvUfq4yd784a10I9GkhjqAcH1aQd7MKefrZ9EggAQqAfvvTt0vt8BInlXdM5atNQ
LZTbN8BPycpai9JNdqUCoBS23VgDg1hnsvGIRaXaaBRZHwAFKJM+arqmqNFrp9Ap17QSH+maZD8a
6k5IOl2vNkJkjJx/W8uaFO/KquLZSctHXPM2Gjd6DYwmyXjfCM8+kqUqGpjbei59kCeobrKNRjD2
T1hPyBSMvD/adHLf7DCdZ+UXzyDwKpxsq31LdCXMnsxqCY2wtYIsSWIW7OZ2yKp+3poUe42Nlurg
RsfKHK6mdq4AVys33RlmrYt41kq1n3OnhpBQ6OPjc85snaWtFrVF798pvUsozAVG/1S0KlObwLTk
U4qEBCCJOXsfUqUHb+q+MB90Epduc2sFNJK6QwVyhXDSDe3/CuoBJTA3gr1WQVvsGvczM6T4AK1z
/pI4i+8ffA4ARcRM3RDmPwsCsxKZlPfUDMZs6wKoGcK0zKcH4KNoLxXZ1jalKSnJm2yxklNWcwLC
0tTkGwhD5TAfj9teTPS35Fy/aN18VSTDPG582J2M+tEnVBfWGaf+59Xrf1f0lys6i+wrK/qXQpLJ
9/3/HLrjf7rfFnV+81+LuvcXB0c0MCTKIs4m+e7vRd01/mJ/eVQo0R9Dc3dUKf5zUdfYC+hki6Gl
5tTCAe2oI/s7mdD8i9wrQk/ZIeA7tzEe/8//+y2Apzv5/5cpgCchLxoeNWrdXOLYynyxzW0pXaHV
lkUsZ+d+zgCZAVMREQ07LD19a33WO6m98yArfBSSSaIS67QDgOhGSzIvkPWWYI8nWWxHUEfvZTte
ND5x/y82x7/+spNNcabl+tj5toypsahr015q3NUtp25yFG5BeSWR3iItaFCxhca4FG97a303apmx
M8n7QIKQOBAt4ZJtSKYzd4mJ69yqIBJ7lT9vC5q3b168+Yd/bIF+e4bHbfKvndGvv/R4lHjxDPWK
M3HPJBEPCYoeqx3asNAghdDky77pUGiuXRvA5LhmhME5CYKavumqCxK0k7P8r6sfz2kvrm75XRKM
1Olpi5nOjvl42mgidbZ+w+rSZr2KEcMXEOummobSNMLrSMQF3dHvDe9f1z4eLF5cuyotAS3alPGK
eLMMa3cUjym16gOp9cATp0B/Ax8KIl7veZeUzb+fP39d0/r9mmPAnglkdR7XclC7SQ3kLvhlcYvQ
//uFF3rutk62uD5Bi0pfJxmPRppdUxLIyOovqyeoDSCH1iQDgADlMkgXHcKCKmO1jv3OT9c7WUzP
HtNNYJeQmmX3FXybvauEOUSGZiQXXvqzz+hPQ+5E9IIBoSo7d8pjU+ZzVHYi34JA6XYF5YfYohBw
NZFTdpUGgYo8VG9PeF9yopvg31WDnvLxph3k3cLbW3LOrvTJMO9qiqzXFqFNB72DnUVjsQsVXZm7
15/qufd2cshU3ST6wndKqJezghbiUBeb83EPIvCCTOc5IOTfn4r7b7FimUwLm/JmjAGzICzGaoCl
0TB2inq+RozEBq4V1Z4eQIW1f2mBfMJJGRWgGX0ejEcgtss2a49cNwAqKOVG+aEvUztOwcjFXr5Q
vsVdEyUrqkpoWtp2niuiHgCsR0Y3GFsJBLih67dVSWLuxn4tr6nfN4e5ZiNYO9xy2xnztZ3aTdjJ
qt4MKWc/4rduzXTwYWS21n+kgf3XV4IL+PevJF+cFfSXW8W08/WoqgWxAi6Zpnq9eLvXX+iZmYeT
5+/XaFqyiYJl5nF7OQxOcjc3I3N11JfDHerODxAlPxH1VG4my2tCX1nLhRd9ojH9dXcnM26tJQN5
EHYVS+EO4LOd3HajieIGJ6Fs/KFG34MzkheeS9rIIu1oqI1g3wXkkIWNOzt6vPYGbbwLD+I4L/xp
3J1MwQhK6mqtHB42MVM30wobB9mGUDEYNI++kH1V+mmBfcAi1nUAeKgZUmKIbOZ4tNWl4MAT2/+v
p3IyG4+lw+euG1WMPELEpUnUrcSkS3Z98q6xJnbbxwPRovdsoqfG366Icfa+vw4XVoPj0//TYziZ
mSmn2RrH3CL2J6h7BsezTVoVzTVIxoKNKtlRrz/vP88kuEp+H3fJ4vNlka4Vj/ms9h1Z/Sz22Fl0
o3l6/QrHEfynOzmZXtsiCFYCC2Qs+yHfJMjJoL+Skdw4xnBA5HDk0y/Gh9cvdu47OjWxDSVqftWs
Kezlztot0pWPAI40Fh5mHWm43cb0reyg2fVPwKPtxp3z8sKX9KxB/sOdntplPU7sy9L02l6IrLzq
asoNeuWvnxZSHG5rwyi3jsUhPtIyp90ntZnOPGbMfSHnc+cr7e4WICYPPt1YkwjuyiVJrE3rLEMM
D1ntNLtMY0sJ48h5Cuqv4NjUR0Kt6n0w6NRRYAOwVWvKBkWEsJeZ0wq9u/umd4N+//rjRQF95m2e
rjxzPpTUwssY9+fyHdEuSYBoVpYrWl1asIO5BxFOdi7I6qEtiusCyFK+6QfI0mFtBzQlfCom8HTr
1qWDI29JVGLwiR7rTTH68nYuWldydF30byhPki+NSowBhYeVf5JLN3zK9DHF99Ujc8RkBOKcgjaK
Koe1KpxAAUMPLrNA7t1EeA+6D3o6ghRGCB1RSiNIxdm87YZxubOSwhy2K1XpQ7F0Pts7YWjrtlAJ
NC2K/0iwXHbAexcZnYGnj8wHAhapNk1Yle9Tx0fvbwFVvBaAYw0aOgpsWNmZ2ofFbiX1MU3N2x5O
m7oB3J5+cti2XQOnnv27MSiNrePOthXljkrhPnMMD8Ihn3I3Cshlc7dZXYIImqu035tZ5T6ROVQJ
7qxaf2pJrn2bcgHHLNF8Jyao1npsfKoJZIxp9k2bu8HT0mG73Bp2ImouupQIikdl2uCeBoBaQTKR
h5NxeyGh1Wu7hQbeOjcL4T+W1vNDCifxYBVXhU5OdVjO4kihIht3jAxzyL/kFJ6eLKHkvaTacWhK
Wm1OalIZ61uHN4/XqfZRZ9TZQj3DnkTcLR0l8ZIgWGLaBUneqyyNjy6qNyucaunLaDJcee9iWtKu
6GB2PyrXKX5iLgqu28arAWfBgdyyB6u2hu+MKI1E2zcgAftkxKQzKIkTbvaflL/ylg05FW9KVZaK
cE3TB6YilPtRWwXgkbazoQk3VkC/0RsN9XFSAnzcsgrb2NInp32dmamm4mDOrI/54o6x5cv2HeHh
+RdDuu43hVqoI5qjWshs63X3G1lBq7YjO2CGbE11I310hVU2kVFrVUa1x2c/b0qzeoO9RL1PzapM
CYs2pR7LZmjAvxu9vksKWeJ8GzvzIDXSPnZialdKqZ2LngP90E3nLAG4LW0kdUDUAkms6+N+CudM
Hx7tnu8+BHaOVM8X2EMGWzPTjegBpYTGUhabqXbcjYKxGLptEFw7bTVsqLokAL+SqQ/9lmRiP+dw
GiYpqNBgcZomIoDNLSMzmfu3TU1MaujYi4Y1b4BzN/l2trfnaQCYmwX9Y2owrqMh8RnsRZ/+dLKy
7kMbfBt1UwP8X1vJ1CHkbW1iLTDUbu6aOr+fesN922fz8LHVtbrfam7FOGTopBuI6WyGXN3KH8Gt
iwJqpRt8rfjWAN0Xrfc2Geryp2Z17jc/HY1+ky2j86MhylhERjOAkhvBsb7Ltc5EOoGa5Gs/dn0W
OZ1V/qhSO38HrR7QZErJdSDfgMZ4SDNwASRtDOWXhhiCuwG+yIdlHoadSTD4k9uKGnomAq5D71dJ
vU0cLTGiBGmH3/nbdMZtEdZkWv6cU6fGFeQ7oDSd+iotlvmpNxQ1xjlXzReP4YT4TKHkjM1K5Ts5
ZVZBHodvfRq7Yc62dLKuJqVnhwZdKIXm3Gjq2EeOfMxWyue4twvPjJLBWL/KoK37eOnyZd2awFxv
km4lgoJJQb1JYFoya/b1J3rxi7rS60S/hcy6Hpoh64niJAnrvd3lvPghWPwbgxT+fivbBt2XhlRp
SBNxZ4CMJy/baWKnmWY3nBxiC6NAIkkxClC+ixIFEwURh/G42L0K2zkIfjiVLpKtKib9m0qpXcLy
EA7g4mAevjacCModHMLCCGu0NypyKfzdLkHVo1xw4fGFsq9zojW8jMXyqMOctNr+pAe9+jIWE7Nt
AX7uiBdvRB26UjKeu3FMEuZw5sxINEGLmDDLnBuiv/gOX18Cz2yYvJPDQDNZA1Xmlv1pv3Q7p7TS
AxDKJaxW6z/Dn/299/ROzgLzoDqFxKOKqUG29HoWK07BjMev38CJAuPXP3+y4QdaXQWrZ5bxrJ6V
AZJWTUBdeXDShXZI1b2FMj3tVhOJI2UHxAoJZIWhZWsYVCLbSQM9vO8M8EPtCnU2q+DOXnPxvh49
Y6+ZPdzAohNx7sDF5hWyyk5yvWpsv7vT29y+dFI4biD/sN2CKPJbwWSm3J2Ifi3ifJjyG3oyIBBz
mOa5aY9wHhdj26XV8WsLukPDNnRfAGq4MerRvLB3/nNVjYCG3/8Aj22ckn4jYmfJ9XtSPJLbearz
j1qjreEyQcZEL53G2lBm+3xNlwtnRfPMjvo0Qn/xlgKFpC3iJM+b7+hACfMR6NONzJvqm8FSLhqY
dEiacGzU9K537O4LFD2CyPDKjvrerSVQ0DXogFR46wxez5gEfScotPwgGZv3nPxpvxiuM5KI0hXp
k1aolIN9VlTBlrwB95PWz+N1MaHr4pBuJUwg0KgvvNlzz/XkTFLadV4xuSIqGWaTXU92LBTVRb8d
5gmW6NwkDudUkzB7CPVJ+T3r8irdvP51nPu8T04rawvcw7U4PwSlqz656bxsaU8gx6/z+j9ymP39
/Z0aOFryuluw4jk7NzNCjKj2qjTYyGri+2wt3oWHeOZGTg27qbcKjJ+1jMVo2TcpTVOaKUdNEMHD
F6bCc4fk0/SOslxdrbDmIracNdu1E8KmQljUvQm7Jy+U5SeanXx5KMugZexBGJ78NSfdx0x+vP66
Tow6vx7myWTmET4RjFSo+Mr66lAny7KHM5c9oIUUjw3gX5i1WfuuNAiQx+np3OaNch7XRjbRglcr
rpNCXTgcnfksT61fZZsKBmYvY41tc+gXOm1A3UGzXVRaZKgq33rB8k8hyG/Nh5eF8nOv92TuoRrm
kfqUVvHgWwQqu6kfoW/UthY53G9ef7bnLnFSgugX0q7m1joWGXNz1wAOYrMjRzJA8Mq8fonjX/uH
Kdw/+dLrJUCZT5GbquJshpboKpKBe+OCKO5MDcU/+Zb9ZKIW4Lll3DROG6H1eKog6V53BVLLiWDQ
C5/Bmenq1LhZjpNfkv5TxliT163e69NdkWq3+ILWGwXNJ5qQcUXu4LDFGZNLGNwTR9bfI/8096CE
wQB5vaxiqAzNe0iy3JCr5ZxMtMJePwpUiDDb9Tzl0DulAld4kVR4ESQGlShpNHnTF+2R2ZsI+RPd
RPW+QrHhk3swthpC2FE2bOiOB2ptYS5ey4IZ33Kaar+QZ/5Qq3n86KH+l+FEy/1gmvQqNolnZwnp
7mw397rsOJt5WgP3Eeh9+2jIuqZxbreklc19Nz6KZJDvy0XRdbLLproEQT3zIZ7GNQb9RDcLRXqc
ADIPCyTru7rr1xsL+x6YF5l/BO+dXhhkf+5v4Ez/fRNAkrdVV34tYnBkPyyrfzzmw3F8ye8KbTT2
nT8Vn+0Ui9rrX8y5Ofc0t1h3czgyPi2qcshuDH8YHvVKIf05Kh08U9S7ocuCXRHIL8nqaR8Rgejh
wGr98Pr1z0wK7vHnL7pUEgJRDZtBxjZwr0gvXLUxhlWgIinEhYbMuUucTG0tLRcfJH0W04obDokw
dTACorrmWuuFVf7cCDmZ2lYfb0A9aGncWwrX+tTgjGsceVO3Rn2YG2wCDcirb//dIzuZ5Moj9GwJ
/DTm7AgQe9LdA9TFIJpm3du+fokzM91pOGHmEWyCYkHGioLTg7HWWuiXFpIubEn7pMdh9Pp1nnEv
f5iw/y1spG+cWWvZHhmJW17DAreizq2SjYEOZVdqlnY7+J286vTh3uDDf/BcpbaeUdXvh9I0vlST
gjWfGT9KjhhhWWHJ9Hv9KZ3yMh5DV0vquMiaLsxS+WEVwt2tPexbDsmA9DSic5YhlTut7fdZdRRR
1crZjqixqXuM8h4XwrecEiwnXKyTOYb6eKywcule1oRDxQZodjP1WPJ6t4lsWY4xGFzLoYMu0pkE
VLvJZ68Xzc7jDHphoJ37XI8yw5ffS1+gyfN1k1OAD843Q+aeh5iz3MiF/7ZBgubvs9bU41abkt3Y
FNqntGuGyFKFfuG8d2asn0KTqxHB8moZadwpL8WEspZvVxPPpTnoBv4I7IIhFtTxx+sj5AQJ8Pey
5JzMh15D/l+/yDQm6F+/9VzybqykXOO6a9vDhPt137udyamxM2EJjSoUGBMjZSJ2TISLgXmu3gWZ
FkSdki0GoVbf2dOMaFHZ62eXVsuxRZhvHLMwNxzD0SfhpbnwGZ17VCebyWDEH+yJIY29ee62llnq
YIrLBTeT8wEXnnhcCwocrz+osyPjOP29mEmXY3iQqps0Bmpdxra1dHu96Jev3riM1wKC09XoShAI
RZa9naSqUIPl3aYR4tLdntl8OSfzbC4DITS9526PMjH4j1qkBPlgF+7vz0oO9ta/31/TtcFITFIa
pwZpnqtpiLhap3aLmxmv1zx717U2m0jN1vzQOg2eQJJfLhyxjs/wD9OUczLl6hAYSEVhG6M7BZKG
YS43kCkEOaZme+H+zky5zsnmkqJTbq8LzgdvWcyPVmLOt0jevnU+Ee8RtZNL9abnkJM/3ctJx8Vf
YIgRe5vF0kP80QTz8mhNq7qe2r7fmFVi7n0C13dTgUoSrp14LM1BgzYq2PK5dU4bg9o+ollt2Y6p
Z10tjlluOs+9xCE786xPUfOIja1+8Vmui7bMHxOTcrCxmgUtE8d4//pYOneJ497rxaciFr8a8GqK
uMdVvn/mNGREmNzbg30pIvbMNu6o+X55iY58AlIUBJfo8u7Kmwx0OJoMdqajAtxzwoQ3ZQxbekb1
hbX03E2dTDaIYJu19nsR8/owc82mvGLIdpGNxPXCTuoEl/v3ZGwfr/3iwSEPTke7CKhQeVr2RAlW
7cegNR+Ktq2jJdWszYLP8S3XbQ402bPYnPFiOam/oj8uh81sG7gtvdmOVpJoNja0sogiQr9p2/nS
8enMh3TU6L/8G4egwWEjNMHxCbtmMDkyWnJv2VUuXR4P9+L+9UF07jon81HiNprppczfrbE4NNMV
ofFVgEqZclqUKWzDr1/n3Hs9mXsC4t6qunEE1dthPRTjnIdaEmjbdirUhbnnzMx9Cqap6AaCx0ac
MI5Tsl37wL7tm3LZ/nc3cDLhYPpHpa2CMm7xDofkIznbxGSF8Be69v/VJU6pRLKpegufbxnnZUpP
iVSHO+J775HxTheW1zNv4RQ7kgZgZNql4CaywL+vJQ7MoGrXh3FUl97CmQF16jTSMkhzALQBETVJ
/z5J9BohtjQOrt7VIVLQ/vD6wzqzKzkNWuNPb+dBWnmMzvItxu67NO/c0CCZezPWCUEY9qXos3MP
7fjzF9MFZItpnRBHx0BRCYcuIaLmXmNQRciCC0P3nIDgNJmyT82y9+sxj/McHR95mMmVPgsNrHIJ
EGrq0MgfWzYm5YWtkAaOXZAQV63C9gqw5uK+/NzLO5kN/MyhLFByjM6qBpb9FPg9QSOOYXxOiM6o
CSXI28NoJpjdSTz8orrK+OwMXV1hOratb/2iTVeBdMi3l5w5kMYVHCOgL1FAef2tP4/UP6z7p96g
ShMOx3s0u9bQhBL/+dvFHujdw180W9luCVGxI6SHiHrdyo86ayEVoNeHXZAOU2gXjrNBurWQvcpr
nAhvp9vrNR+G1PD3vUMKzaiSeYv2ciUIY0q3eZoTaSGz63bqbppRdWHVYdMYoJbqdAtvxiV1P7iZ
P+5VasndkLbXvMFmP/YavkWRmnez3m2M9tIccWZFPuq1Xw7GgtgSszYYKPT/zUNuzJxTghzdrd5y
WFzNn9p6BJy3uCZff+LgU/mn//TIT2Y+lJqZ9Ocsj6c10BE8D5V/LRpQvCSDSEySsz4cnVWFG0Q1
KQm3hqjGgcI99b2t5Qix4fiIJAVDKdtMwUpLhMFcs6JOOTEHLfhYeJDMRKaj7caW5BpszzzbCN/s
9FkVxL7gttCSfS/97mAKzgUh3qX5ezYmhLdkrNoPTqON98iarLeFZZD4R4rS96wpMwO07ljAS+6E
ezvRhhYhLokhi8jPTO5VoDnVZtSC6Q05Lu64SWu3GnZa+o0uaVnhiEjMu7InSIMWu6QHQX7hFeFP
db4J1r7BkU9c7cZbdBTqgvbhvCWYJ83CxfeKeFhnuoKap63FBseq9LZJhzUp9AnY/eFSyNnMAOJI
bJyt7lM76uKL3/sIKbWmDY4eZYfcDtJSky+6MczvsbC96d1sunIW+qudEdzX6Yi1aiUqN7TbjNiM
cQHeHs1QyW4qzN16SACHPYYJcSL1lvsT34eiMG6SPE2ciPzhZNggkml3blNlX0yv7ehrJjlSPQeL
f7a1Stv46PSNeVUQ17vNMr9r9roqKVUQN4v/XU5Ta0R+nTSxpXE7YoI2EfksXdkD9ESLELBkyHHX
W+X8o9LrfnyDcrJ5k3v5SKvcD0h1QOQSfGuSrrCi1QmKONVtq9qUhptgUKkXReqBlbbTXR9oxfeS
qNOPxcIpNNRckoRIgLLz99DuMLJPBEN8mETmeNEMQyrZDJja3/W4dvJoXNP6az4sfCqrLIgeaNNl
PBhzbg2hTjc9QpPQmDskOgNDejVJssGaVhYhA3L6uBhGlWIkG/13tZmInxrSJ7HHDabkxlNdEs99
mRNt1Ja05e0FGUZoT1Z+TEZyEjJa0n6ALCIXYmmstkTDNIgm33EicbAXl8qe93ICsGJZo2VuQV3b
duRknridQLYanNQm/XFKs9UDgovXSphB9i61yH669Y0Se4Rez7p1GNdVN0JJTky5rbCgBYem08qv
orddkHRDH3yevGCX+NS9I2xRy4MfLAv+tSLw9iNub4uwEHuKchf8Lt6xoruZCA2XO6pazadlFOmX
Tl/FThuL/FjFyvLIdDs9uBppp1VRA7RuW0+0Qa8mYZBTb1HpeMQHV/sx2zs6Xz5xQ8V2aImzCZm9
7a8BpKh3WtJhzOSr8K5y0yCVVZalDn6M/DCIVc7wMRma8ZqWI+kMpt86eUQ3KXibik4jJKWmH0pr
O2jzN1Saq32Za8630V3qDWNBU+GQqJVan2zEu6FMvO/V4EgW7RxIczQHXXfkjJYVKumGTsGuD+o1
ZdZO6tt0moXcWVrRPaYO4KjIp+7hRKsMAOS2fjuQOoHVIQ2rbHXQUgyTfNKw0GG16kz1Dkk0maiz
zPyvxEVy0pSkbq1YFY76HByWzv3qH0X8lRzdYpN7fbJHLNdmWy1InHXXUEy8K9RMyMfMDCKwTK4G
U009arhLig45Gbkz2naxtNrYFBaugW21+mRT6En9hGUGufeoezfSmoD9ZoHqv48j/CZSw7x1t4hA
p81jTDRBbLsrwpVIBD80c0ZD0I/Uya1+uh3tjph2/j0/Muckjduky82rYVhre8utIxuss7b4HgTj
NGzUZAxgJpTzCbe+ztQl+4Un1Iyjf7Bs9FGhIkcMF2bvj9fzCqA4RJzj3OtgHNMwaPvpoEifIUEl
EM4jX32DhDALmjxSjOQFVp0/RdVKFts+pYr/1XHGW18171MdLt3GALB6PZta+kPx+4wExDwhwAFx
byvP+pZkqUYwU17XGGJd0zmkyOu9nZUxT23BaNKBJQrJe6znjoSlSj9WPefCs0O3YUElIGoY4cGT
rvMl6eAwE56dp/TelWE0IdUZ/WOykHUc9yq5b4Tl3StrNJ5ERbeRbKOsChuzdhmKOabaUKf4k6C9
Ku2bgm4bA72ekodZLxw7tPva+ORVwVBtnQ6pEVqq5r5LzB6O9fIOweJRNhHk5ZMmVy1HV5l134vZ
rZYIhLtFWtQg1eciKPjjKgBoBnBhu72iwqjI22bIbpa60qZwFr5O7Gcvhzco0qY3GQCvzwDxumXv
95Zmbl3ptD2MJwE/Oh9hToUs6TrtqSrV45JHAAKwKL9iKRyf1qpUdzVRMfhK9XStw7KcGrGZtUQb
I5eBE5OftpB7JqspjXRvzohUEYOw9jWGtG8Z3+4nNgZkEin0xjUyuy45+lLTdj3qdSWJfEES9Agu
vORgDyXFPjq6ww19bSdEyGXhFDa1EMHajRjbmrAvx+ze/N9gZGCwa/D3Y5mrD+h1+NPIAqs/vL4h
OrMDey7xvjgO5AmzJDERwZ4smi4ExvXNnoruPmDuOqiUVJzOZ6WBbR1cqFecOX+c8j+ZOucyO16Q
9ah+lAiBf3LOdQ9eIb69fkvn9OHPJqAX9zTpRIeSbRPsvZGqWGlZYN9VJneuMLqvvevRgO7HYlOr
ro0FcsMNwIX564WLn9lfmif7Sx2VqKtRxduPxvSUOoYeLWOGmQUzbmSm+rgxR0dsiTQUocmsfCB3
Ub+emgmHry3LjQVSZyf18cvrf86Z1/uMdHjxKObVrFU9Tu5enyqWnXR0d+1adncBUFAoelCCE11A
OWSTcuGKZw5dp4x3ls1eArjHKKHl8r2JT2hjqZk9BxPWAdX+pSj5M+PoNC+aAE1oxcRv7Mn9KLdZ
YRa37C3HTW0K+fj6wzt3ieMtvnh4a5GQqFd7/h6yDNWXwL0v5gWJK1zzCyflc1c4/vzFFbpcGZZG
82jv+tq7Presh7wwYNg7yyWY0rnXcRymL65AHkBBz8ymASAaczuR6HBdzZWxwxVa7Y3BvwQJOVPA
eNbuvLhOAn66qzPC8FKZfeQQeyChFa2xyr43oloO0u29C06t53LtH05wz1WHF5dy26LVEeVncTLg
2GyqIn3wgna8p9PkhmvfubHlDqhTu7y8xYNmRVWbAn/PsnljsXi8D4rgJ/l87FlEL2/GZDbe52qy
8PhY08bkZLT1U9QLNim0RHQTq4Em2t2ahXAfLIJud8Kj1+pSl0axVnqHScvbqF9stdXoQu4aA9ws
5IPiPiXZdG95tbxNSFaOumGZbkatnreZp6uDKkj4mwqyNVhC12055WA0kKpvvAGpBCdRkq3Wbrkw
0M51op5//uKhNWmRI6ErtH3jlt3BYJ+5JZksIw526DZ2AvqNVDiMtlJqV53o9TeZYbAh87NL2T0n
2N6/69TPs/WLv0CaaWO2iUr249QFFomOa3FPl9AieA43xd4z3Mbc4LwPDNSGXfdlNEe1cWd32Ptk
jXKCWKSxmXLHuQty6tMXSjBnpmv9pHdrZWnX28DL4rZojH0pWJPQcpqb/2oGMU/+9UEaWjAnfH0O
LoGoKgg9c6yl33EIviRzeF44//A5nNISBgy+mZWtMiZPItjwUpddnVJgJzYpBRSAPrfK1wlvbbNu
qzJJP8HjaQm7I9LWNNflqjA52CV+m+7XiVgI1QXJbQIRdEexAk9mGjxUdlE8yr761jqB2L3+ZM61
vJ6Fry+GQ1YlaTkU9HvWZIX0gWwvUkRJ7v5hw15776G13G+z31g3xWI7cSBozZhCJ6GPvfGDZZBA
iUSWTy+xg7d25jih2QXGBQDGmWnTPJn6/ZQA6JVw6Djxa+8xcMlehMAiIjNY8be1nn2hhH1m2nzW
b794CjLVlUxd09tnwfIAcqnaS8AoIelvSchLJD8EV8PrT/zcLZ2sBMofSWiuzGSvt/N4s6ALizgr
TjvT1/EdYvb4x6P737CLF2EXz2zv82kX+2E5Ca56/oV/hVy4f9nAhkkUtAkygynAm/pnctUx5AKq
quFRRSTj+GVylf8Xh2pgU0Rh66C8wa/8nXFh/MUvmHD2AGiQjgZe/j+JuHCe5cO/ZhSSq9hBGYRn
uZB6iOU5bUE55BW5shyzKINMYZDdY3klqdeVXUft7BLCSYjB+nlcDfsd1ksDsY8f5CJy1ibDyDH3
49tJzDNKYUNan6GZEpvECtCFELO0p//P3nksSY5kS/ZfZo8SEAMMEJl5C8B5cB4ZG0hkEBg4p18/
B17Z3ZU90j3Ti9m9EqmSIpnl4Qywq1f16AxE+nNcKs/cUO99gute3bPfJi/TadM4+CUixIVVGfgz
ImuI7kvo0DLQiiW96/vOviT3JqERT439PKUxmkq1FOWIJbcaoamLWWS4AuF/B+0Co3qMdA/BH7nw
FcWnu0aKgKDejqHR7bBH8IxkmLavhk5vFytQawUhYd16b0Qf3dVVOAy+6q30K2oV9OoGyxF6+5Q2
IPHHjv67hhtWoysIXnOzuuhtBxTHXisKeVGboU2akeRctKmy3GHbIXiwrWGW8Gic0Yh+dG3UXw0d
XGQuxEBI/SHK5zvF3C/2yKTtKdddDW2C3s2bhgxbtgPfSVrZRNgd/FSiQPh5T0JtA/VuCtf3JbeP
1aKbhyiCcHGN5gYROLIn+cOwuzAKBHKWtgnb1CMnS86GqV4Oic1rPxL2xEkaIwLWTYuTh96EA1DU
1D5ao/3Apiq81xIRAShrqX3z8ewb91quogwityuvBD9ftCGlafdBZMnlKWowjPoYVd2jTpG6tq6b
3IQZFh+3rwllAogfOwbeLNe8n04zWSqoHLv7aUw4rX0rJc1xMPXcfrC7eEZY0bLhcUwzOSD6tOvN
rq/hnSoQzmZvn+IiXbbjGIfEdXqvugL7w5Yk6+Am0SYjjW8XB1vuhyivhd/XRtvyaoMKB+vsaSvm
yRQ1OazGATQ9kHEMylkj+NGL+dNqy/JrWBz9mzIE/cZpZhbXYWFaFZFeqDBBNeJs26YIkZAThNbx
ltVz/FM5Yzf6cFlnUk9uOwCpDqs3WZQKsASJHDy4s1hY8YC99Bd7vFro6Iy3eltg1xndhFgUTNfm
LRmpsfCdEVhcaQ7xzhBpJ7bolc7J7jg4Id6HEnB5pCjWJl2E5OOYZdX8nLUwuwbznBHTUbI99nEk
eSGHLBdbrCK2vZfmkC2sGXtz2ZitfWEkVh5uAUxVj0LPLTegZYjQaGI6dRFM8VAw1ka4jPdlkwx3
DQ0dyVFS7TMHTsHSInC1xf1ZFQvcm0agovreYJTO9aSZ6I0x55EbNCdQvaTvss/OcNvmovGkuqwc
sga+0KdpxatW1EBAqdFFUC28FytNt/pGtVd0kmXhK1by5V0reesDdtfOjwLoPu+dLqofmdLwR5ZR
MmgbfYR8BnHezhO/Xrw4h+ahpkeXQTxB3zOH66EieehzXu/fbIT09zElAUlTqUqgm48FiLVl0d5l
D91vQwmV9ynbSJP+UobtIx1VsjtaXP4UVRZd/VDQGHLHZ8xq1/xKhdQK1zhhXwLpPgAwryHRE158
dpm8C1yvfHBhTmMf3PVS0VJelGbVU3hUecap16txuh5EPElUWunGQTgNfXdySo+XQ9RQ2IPcXgHS
vUl8B7zQ0jiPdGiklsI6WcMZAzeacJHLobwj3sZQjEddL9Nru2pjuW1Al8ebocN3dJWMKhI3pBf1
n1oCztcP6dNx91m2ODC0Yn115DndNN3UlIGRbLEqPb0syZgWoDIq+7bPtLm7KxfE9UBQSxXSY+AI
eS8MTbHdVXOpn7Q6Zhnc9LnthP4SO0Zv+mKoZ2fyZc7pGwXViNttO/f6k1xGqphmDFhaUAg56nQc
any+lbIAZphuNDfP0ta77CvNgLL4ACJduiF4X4Fj164771OONVwl5ky80GLq3rZ8FlsfShm2l3wy
jZ9rD9JPFmcJGcSQ94qmgnjUkWHz7nHktVkIjNaFt0vqVk6E82Nn2rSzUte2no6nFlbIa5zkYR84
i5dcLdCnjH3oDgPAxNnV2AmOZfURddHyYbdpc1PWafJW0S56oZRjvIR8oT8MVg1LMHYe9EAuOhRV
EKSTn3Ic+ycLjj32xHjIu8Ba908EXUIFL576hAY0Sgiv1kyF+2INk1deOIhrbAeXnGN83TXUl7r1
knOX4JLTj4DmIC6XXG0onbGWDTnSEnOop08L90sH2RFb5ANwazEfxrayn8txzNiiTP38BMuaz96Q
ZlHEhiFiEWeNY6H8uEOD2aV5g2sbGYMXsMY4XJ+MGI41pMIwVTtjYMvpp2qScGfDun8GSksqXpNC
hL5t9HHCmso1sFOwaHqK5di6wSw9kmyd5ekdtwtIen7ihenl4lFx6nM9draaHS18zOLSfAMyyCa0
5IIycPtPs2EHnt5+cyI7/5YRaw4GL6dqdvRFJj+KspyebTOxQRWEuvMTn0L3aJmWyR1UTFnuZ0wR
3MXJLnzIUvOOQ+e1n248p7de3ZdcMMSAt66xVy5+pezsbi7ipJz23G29Qr8ooOo990lIN18bdTWm
SFbn3ylOpO9Bj7xvQ1Q6V6dcXBOickofA2x7YxdE0ck1lVeskLrXwq2ZzAmMl49xa9epv5A9xN4s
DBPUu1HJA+Q75qWCqe0y6+ij8Ju4sLqt1PEFbhisu0MYSqvfYtLLrUDh6oHAryz90xmnZd6wr4YF
A2sFfJ+VUOekT4OXQnQ3zUfX6sUjDuYIXxwphMQHMB2yyI0qzlxT4j52bVg4QeylDUGTiursAIyh
vkIOh1dPLzprXc/SyQObw4qJWtvLNQsb+A5t37dHPIuuINqeJde9iLLhOqdFwNjYIOCfuKPo6THx
UuNZytocA2tqw51qHTY7Ey5WsZmVa0ZbS/aztTOnAqBQUTTOU2exadtTwyNeGxpQ0XkslT4uiV7d
gp6Io2DQNdTtKUqzSy7qoB49MXzmsDE/Oc3OPzPIC2/ukmKFYIHFWwemy+SnlLzVAd95Se6yqlq+
5k7Y3cYyVE/sVdwwiHqOY/7I0lwPQi1NH8ekD1P2KobzY+6T5aKIYrve2dboeadKkoL3GwDixrGN
QxpcWGAaz3U+lLd4mcr8AHdsglBK5Gdjce+4MMJ+VJtGFMbAmhdso6/CWh5hrAym3xkUaY/LkmSI
xolzAinGeoSFBLnPVrVwO/kMp9w0TXaiJLyrcO9aA9fGxeR4sOi2He3oduoKPyon45UzQq6w0HNI
3Li1176oDtg/UFds9z7UzFRCmffYcGKg1JKDF8LQCjQRmhI4/+Ldz8Uys7x35fgoklq9lBYdB2BA
i7CB6GOql0Kbxy9XJgDmipSjk18YNs6bFBPMBZ2c6q5nywuQdhzlY14lxAa4x0fXMTvKNeNUzfBy
Kbc3iT5N/G63Ut71Ig36LhK+ZoXVa69WoUnrkGgWSPayH4uTNqa0FQ32bB9TuGJPCbszLrD0BizU
yrThDWtqfoaxCFmdDbMRmT4ioIV40iv2ROfB+78H4r8OxGsA718PxA89F6L3/Ouv2EfY6//gPlp/
eK6uU8Xo0oTo0t3795HYdv/QpcGVgk8+7brnufcX99GB+qgDg3RZ6gButlel+Bf20fjjz77gFRdJ
3SEO7n+CPP476COr+d9MQ0zE1DbC6KILzwIlyTjzu5oemWbjJLTJQSqJDWYfc6FGwTVplPCzzHHV
zjWyim2/HuK3Icn8kjvFdGFH4WjCL0uS8CASI3rGgcTNs43bYvFTkaUmZRWwMgCHrH+7nrG3CcPO
LhlUTvh+ZCVEG5wRc9Ybk7dEW8hz5Bg8rL0rWyzgQub6tAlHO7+YpWu+i6lnLrQ5lfe+tUjV+6nZ
lHLDRtI0Vz/D6pRM4Fn4RdxXNxAh9DKYK1anW25lDZVtKxSijNso4ciPOWjD1owysYXSZBlkbiN+
csgBhDKWC/zI3nHS6hi1EpVs0OeMMzix4fSORe8CyjCy53zrui11GFaZeMzolsNOGDWUIibXVc+F
No7LTm+6fAoMNXl3IprCb9H30VNoj+1TY5U8HdJV1kvTR+renMwJfEfX59veMjkbDWcSLMW8xU1S
YAnFvwKkmthRrsjAkF90j1Ukp3e8ZckLKSbnLY6Lqg+GRE1OoHlOVW9KI4n7DXLEUG5SC1CtsSJr
vWU0b9kwhPfjCrQtGVfWhE+aPXLmgXirt3H/yM1nvZHSX31dn+m4Vud6r/GKzM2AcdP8Eg35vqp0
4hHFiteNWBBz3lmhu82QcToizqzR+AYpZuLKjBJ+BZcDXm98Zve2XgTHl0NT8+Ce6b74w4r38Mz8
NZM12BFlKws4AuTwnZwJwfW00oJrnqtLad9KEV4vrmt3EnwNn34uSMPzCh0Gd7xajAcQg4RJoRIn
w4gbFCIHtGLXquIvmmDi1+xMM57nOOf+4URaB698JR47Z/pxmBWl47ftSkVeLMFVXD/TkvkeQU4O
G4i8m+JMVF46SgguFFwal9uxwa24MHotPkVxOX3nrpi0Y6XJCHsDGYv8LsqqChudk3l385nozEEN
QrnQmtcpIzZ2MkSmJ0eHPtyHbuiZxzY0ME3mE2xzu/4Jt9BJLmjEpQmuGgf3pRA2zVYyZvOOEZRd
zKFutPABslDUBb2GekKXUCZLP85gON9rDsMdJyCNE1nAHh66urLN6HoI8bP7UhgR7Js2A15SMDAn
l6M5jldGacp+w5AFbp0jIFYHsy+x2FP3tXS3IfwbB7ShSWo90Vs8cYQBJkjDDrVUaRC3SVLsujpB
WSjmxOhPQ2QDiNY1DFN+mhdiwtFk019Fpnq4bEvAqZw8agIZhSqTZGv/OXI6oLj5AR39zihV/ZB4
eqq2dSrsDtTo1D465wG2yzvvsxgdYW04dWnvEFfSGy/WGXtLTsMaLybTsMDi9jb+OSJP0XiNVsDg
PK0zdHUep/Uatg0GG7lonBTWkVtNJeN3ZdbVDyqllppscOv8IKrLqF7b9vzOujZ81U0r+iKEWX5j
/ugtv0rsReDFWsf+smPBy7JqlQPaVRmASdk0F64Vpp+2bhW8emcVgfYy6EiRkzvX9VloKM+iA0ZF
96d9liKsSLozyM8sS44Rp9u72nNITHqJQaQWRyeCRn4WN8quMd1Awxn8WE0sf7e5sC7Sbu1hGgaZ
LqsjA6mkXeIM49BZQplXNcU7Cys4ivNr+yy3EMFAeqHihnOWF7my85WUYb6tRSpPY9o3EgNiOWhb
Lm5BfBZ1jFXf4ejBr3VFU2vBfJaAZsQgaFTIQkmLZWX6Uyxy8QEF/aoh4SFltCuLSWfYQtb3s1Vv
CgePIhwED2So8ixJTW6OPOWdpao5qed67zYNJin46vWLeZa1nGL5LFapi7QsvPD2rIDNZzVMn1qU
MRjcqGT9EKOYUQmOeoYyh7M/i1vj2x5tfKj9WWsLebvu6BOy3+IsnBlCrVMmCzfw6hSZViX5vBvn
yeGUSgruUZxFvZ4yxwfzLPXpZ9mvgxL8M+4dE7bWqgvGZ4kwPMuFXsxC3oeLxndzOUuKc1y7Rwpk
DaRTMrLPw1l+tM5SJAt8ecXZFoFybHImXM0ypR+eJUyoJvmrE/L8jsDUPOCBc6f2UItW+fMshXZn
WZS8hHrU4Kq8DMTvEYUKjgH0DGCVvhNJr/taPlf3UQELAn6CofAQDY7NPa7MK0raWST9anH+78Pk
Xw6T60LiX58l91/s7WNcKf9oE1l/w5/LFeH8ITmnYd3lLClIR/z9ICn09bRo0UqN9sQFcEWL/zpH
CusPm8UJhUB458i8rKvUX+dIAVnc9mzauU1DWJAG5X9ykORH+e0gyUGUunEuFi49QKZjctr9/SBJ
fbwnB6tvtngd65QqpUQfaOusnOfYbkW3U5RrsJ+jtczZOaKZntBn3Xd+4ukYIr6Z68ec1XyquBeC
31s4Seg6s9UFE5/3aoc9ILWuyz3u4UzqlPBGKSc6GxX1ZjJly5gVUVLp51HrvtENiXe4xUpp7xav
Dq9Y47RsKcZOIbYhgnCWTSU+/FQfp8uOFsHQdxHuKMowiGRDaEoO8aB7l52TzdeRWZfvwk7q77Iq
xk2iKf2dr6sVoVG46Y/S46LsE8caC/BuSr+O43T6gb9SPnlFPsZ7hcBV+pzMPJyP81qoHY4CsvJq
vV3b5fL23Ulr41MVOd92cH+Y4jreal+fI2v0Q+QvvHPGQHmyq1pGWoMejldbOQzjMdfSIw4Fyt2N
7MYUDbf1fvSaE3VdebrPabm6bjJ7pESYe+kn5zyNG7MQ86lxKloudK4reJ7Huc3gohEkCbiPj1kg
Go0WSmaGls64EMi3LzTX9LYUe1jhNqQBuaCz1qqu4AqzHKq03nxDITVYzTtZcwdnPoLqQkHra9It
LQB2hgKkNLNzb5rUcjRKE1xEwjpvJ1hXItfNraaJ5sUqbe8nyA7wD7XFLhlj/2i8D5oBiyRC8Aw3
qRq7E1ty1zmE+jzS8VIlOfBlAjo9Nwuqq9Fd++UWI4aBVW6cR/BziQAwAs6iEDuugeZhmMrR3Dj6
mAGgMRb3KS/oCQ2AVCIyeIRjaMHrDNwjhUTC3feTJzk6CE3Wp7qtsM9myKUxPpeyZkdSsuAOhrCv
zENXZ/UOzmk5+QyF7rBVnuq4KzHz46VNGvPBZZF0X0ydOhY88P0UTmq1jRcWiwYaVL6x0c0kCDl6
PrGNW0CR4PjhPff6HEVEFUlP+7AU71k007qCD4d9nNuHzXYG/51zLMGtz7LOlrh8clqVA7Vo7pVc
SofWGAR32Ja0ZBhI4RpTXyrbZTlw/6QlQsSNbR+gdHCUhM5ZkA/KUxVvZ2FMb0U3eT8qzUQCFh2a
pE9NLXmuEDYQfw+bZqfT5P6zWdjF+XXfe9RQVM3VYqGJBLGR6HhwhyzdjglFPL7lTMyPnqMkzb3a
NH/T6xr/WBmLFDgPXUe7dgJC9qgcPMeBp3OF8Be9br6NyCWLkODgXksFUyPaUPTBs8kwnWVIRaH9
IvOySAOLg97aAShqXkwhmmfk++w7G0btLWenAb+zqcKvjtLK0ucbOF7bA8Xjm4w9nRX0LT2tAbAF
EOBACrOekL+hXtzUQ8IbrdoxAtyyQNS7TvVw0mMjWnwvW4WglsyDTWfeGhWZqTlnHF4/PEFhJ608
FYLABmZiRdDaSqm8gy478j21PW25dddOJA6TNO1sdCY9HfW8oklAuhok1AIBTD+yhB2TfRc3CT2w
mSvkDuy0Oe5mLeLS5CSLYx1mL40xv8/rBtKKREPzx9IUIogFzslgqUat2aklkcMOslzm7fQhFa9s
PWoBbXZijdOV3ics/f6V0isBQFGP22HPKBWZu7LvukdvmkFVJtmQOgdcFmaxtea+NXYhS5ZxVyA6
VVx54F9+8ONMPQppHk873WnF2+QJYl488f5eSbI427zShvHA9LRY+4j2ou6etAyfEE2bbee2n/q4
P/Iyau+FznJwN44tJQZemtWftLMz4VRdiDgOz6Wu4jsBNJKLcN1zlFGlzPlk5t3BjEig26FuB0ib
vK2WbvL22Z5ifZyEWBPzfTyV4hK/NBsjVFLgvUebt96Niwu3xMViWpx6Z7+OjdE38v46jegq52uM
EfVG1PpHy2NT2MsOAQGTFfre6lW8CUPSTw4/ACYgfHrFhbPGmxIGC8tbblpaQbdxVF20pGYIe33O
bfEwpRZf0mo3GOa7Ed0OXX1FsCnz4/lgterYdgljv7edAVBA+A+MiA5tgPV5rV4bJINNZ9f1QTbj
I4kKgxL5eDpYTtYHRXE/ENbhwAp/MnSvCmWZuMjpp625wPQfNLUXAUuezejxaJke7ROiW/Q4uyfP
Sl7s2VK7jumfr2W2MUOozgsRodQSGxI7m9aaT/FSpSfRWtrJzXuKmgUMW9HS9DOWB2oUYIXyTZ2b
YxqhqarCPTRRTlfBcN/C0x4c7+QZFdce8i9i+gkMtwsKROgjv/8lbKKXNhGtHxbigaLl0yDVhZta
l6DNce27KDK6Pu+HmpkBL3zO/lzcoZl/2FpSbPNBteihtjFI327a5wIVtMj5ojZAW4W5UyA88CZC
hdFPWWFcjJQ0BKDt/MoWN73CetFwxdHT4hiFrVP5rlu/Nlq5yZMU2i9AcChufWIe9Nl9rtipMbZg
4ZpzN31e17y6U920ZkzyDPL74uZXXIss35nyeKumpNwqKJOBKtgPlOjWHWIIlfPdB1uge5oJ3AA+
nBf0i76RWrary/pxMJNXLqeB7axGh8K8G+BGcTIquQbQ2cIKlfLJHUefh1qWF3WdvaNrvExh5340
bJQepakFrTDhylnUqeXKoFzYna7aUQes6zHx2OV0Nyj+nxVfILoi6jHm22iKi7xvPlwgwkEpB+Nq
NIzZ76ZXUWUFn2rni4fbJG56rWKklk032N4mt5HK7dy4SgyxtVD6STEA5Dcr7ZMGo01RjaCsl/Bk
Vk310IpVMzCXYJi0k5begsamaMu6Z+fho7T1LMRMZ2bFMIgffTMsl0RVNukKDs5Qy9NivjMFxTSJ
2hjwMnDu8B4mtBjnBXVuzXUTDdERXeAaHY/a7u7YZAUp2SL+ucTqig2jz26P/Ux0rTn2sZudWwwp
AQeMOJgqfVPk1oNpF/PaorIxAdkrIXuA1wupsjU1NacuUaO6Aw8D3IJYU37omKJMLb2iUvwiTZ1b
08jvCxn6rYROwBUVA8+tyX3GRqlPDfBbLFoOXs2Hzav30bxRLgus7E2lJvCg9olDxmuMlcVTH0Xl
XorsLp6vtZ5Sr6J8YH10ckLefnt45xCosc0iv5LFBytaxts+es6yOJBGswubbtd7n9BuLmcn2fZd
GF5ljX2hd8mOfXvOPj/0e/NrNCi2ImK4ZfNOLApIHFtKruvtwl6xaKgVj9ptUgwUPqwP1cbFW+iV
t6KKdBbGoCh9S0fFSx1vN4zpjT1wj/acXdYS1ynN5SNlrA+qlJCdYYqeIhIOI/rSfRat2pVjNVBP
3HNELsTBc/Lr0W4viqkpaBzmctLGr/momg1Pjc7tkUk0tet3jtbDwSvfCRtVdQDn3YsR83L1Jjve
oGO06PKTMMyNMYa1YizoOndL1bPJFq119WJXImPMh8bJ0ze0Jc8lbZe5ya5Zc6Nx2+lqA9J8HHFn
9tqOXmTuBW3Vx9dioGqVpuJYFDRL5AJPaZK/GyKfhy2iP+FO8jHU7IVVjhoc2jZsKBrLyUYNUIQP
tkMeBrKMwx2xo6PTF1XYXlRuzrpIm1rrxADTf/HapsPRdEIZb5w4HFGrKvoHkyjPvzPb8BY/1Jvq
voFyxcnTrWnVm6aoeNaR8oZLbeJ4dQNbvsNXPii1bbNBPIDyR/EvK09kyFu5MFnxT9UnXy1AkNPq
Sd/lg1zyoC96lJVpTfhtKtaJWWBwa7gbR7Mlfd518w2a3dBtc4M6ps2E6A36NJ4wYYLzJwY+ioQf
EN9+kkG5gqzus/RcD5ZeZjqnEgvHy7iU2jUHk7m+SGcnxbM7y0+jc7jNVBWOdbalyfJnoOX/h+BQ
fRUPXfP11V29V/9zfYCPspqbOFLdf/3+jyxffj3+5r17/+0ftueK0Lv+q5nvv1p6nP+2t1l/5f/r
f/wlDTzO1df/+h8fZV906/8NLbn4q2oAS/7f6Qy378171L/P/8dv+ZuNU/xh2oAlURtQ5h3+/PvO
yjH/cAAa0XPJ5oh6ndWz/beuMsP7w/QMweJK/PqPfxcbYJT84ejrHYU/+CvyxX+iNvweLnGETeMZ
JbmWLbCYutzpftca2Pa45kjt5taKsofCON/McAVUYSQ3f3lhWHPMUVn8a1Dp3x7JkZ5ucL1iTfb7
IwmOuIYmknSLnWi+rnrdvqXcRZA0II79nz/U6oA1canyDP8ZUmcK0Xdmx5OCNHerQFEHmmHf1034
f0mZ/O6W/vMpWRb0NtaUjuQ1/P0p4cOleiz1km06mUz97YRJkm22wTUH36edALH7909sfY3+Ybr9
9YC266Bb2dRenk25f3GED2SmYwHAktRJk914pYvtL2muNNcSu1R5mm8rriP//jEN98yx/u1hXfrg
ec9cqRtIE//8IQnztta81lJbSoHkrUY/3FdRzSF4DqhPFnn5h2Gqxut5jcdYXVsd2H9mp6ka5HWI
MW5jN4Dt7SrNXzwMXLuEnDsnT925XRTYWpFTPaHmvjl67D+4GzryISHmjWtnore9bbMwWHIs/n5e
YkSvELtOzlSmPzLYTFtpKiw5lOiWbdCkVbfRB4Ik/pxhWwhpEiOUn8ofFOrle0W3hfDbsdVu3IFY
ZqiH4k3w1jEpL+Cu8yYFF9r13XyJIt+9yzL7VOmQBOykr4dWUvVhekMAU9mDtGV1Ca+HlFiwbFIp
BHsv0M3p6zEgjgEf1l4ModxrW9bj1sipNHOcvuYExMH2uWD3taePNL5JR9f0GZXjowCGcLD1/F0v
a/MQ1qvXljKI6Fl3SuO9IS7yULEu5dQ2pegz+Tx/0FRcspQa3WyHM7Tf47hAG8ly9CbN6QlsezHc
/CBjD3Jj4xLqfIcxlZSjhyOFOo9Lldm4lsh4phuE9OYVgER6z9psfJSqMo7unNgbkwGlZedn/nQW
C0xLrBd+i3XF2ixhrF1OZuTSkafbaIJu/xE5s+bT9Ws8ala1BiNKjlLB3OXJpVNCWxnyLDw2ZHO3
5kLPTdh47UmBE7lJsia67bI6PBqSQiLf4F8e+lxnhCDRk9GJjgKZwlxDKYF6EMSZOZwq2hwe5tyu
HapJi9HgdJXLU5fY6kdkWI7BmMCyfRkyB3heSn/qolsnT1rFuxm1HPfKLjE/2AywJkrztj8wpXWx
r8AzYvVq3IMRx0gfhJnnLQtnYyPyctjrZXwTt3JBgl36z45LwCmfPG7OuoM1DrxBY9x3OvfAXtfb
iySMHIhAvLgLuu8ubjHAMwONavCLmhVPZTIHJllXv9bOeqweEgsNi+7S3tOU3Fg9eJZsoHhjyONl
Y82M+N5k2M94lstbItfwKiJEmrCswhe3WxLku4SmE3RAxkeVPtv6sLg+w8vbrIHQqUtZkR1zvzqj
YJdYxPIV7y0eK6ebH2Mvj+6LwXZoixXeU4jjgOJlx92zX4pOHu1jVzBG3AmPrKE/WYvSb3qrCq8N
I8a0DZJ6elChrW9IQYefMff8m8kukmCZZXrhxVN6R5Nh+8riWHb0lVR1ttX4MdoPTYlKbc3Zy5ND
V8x6uRuLgbJ2yXKkG0BUrEzrJm0tDvODyVzuTox9d4NuMqLUlCrrn4WXjdkOC1Mf7ouldot9aENE
Rh+wyvJKsYQ/pFbrJU9palmGH82Z/tmyCpO7WR+jeRvFuIjAO9BQcsUthdd7waXoBuHcibel1pxu
M2HokDvAsX230cJUjCcnrhCfQW/f6jRDykQ37D1LMRa/DX0K4wbTGW6ogqaf/J20fv8YDyVqm83K
R25JUIgrCsMoWybDlI8nZY9heSqQAV/YFYkBj7M1veeDaTs+oTcb0L7ZTh+9jseDPHhrPdNI68lT
KlX3nVft/GDMubIekzQkoYiXgO5umZuLOjaalopNLnOa+1SCd3DDiSC7B0Dj+locPsFwbvY6EeNV
z9aCsO0ubQjK8AhKmohbCWOka6CTDoQDcGLTJF2OJ1TnXY3tNDDoqXq2hrgBDZck30LNDJ6VojS0
9ujK5OM08Qsrl/M4s9KelfWpKfDHERvXL7Te4XrB63HUBu0rseVwWQutuu3w0EAX7lkml7Z5INEP
KmEeHlI+XmWnB2MEoE/n8fbGxKavU95j27c3jYOWXeRutYrsHLrrdl9FzsmUU71xCzq7i1AYiPvz
MzGRoFjUnjsQ7Z7NhezGC0dpx7ySF9mUPY9j/WqXdbyfwvnDro13a6j9pBN7oxkuDad6cnU1PHEf
2mNQPugORkmnIVEOUIA28JFzdmgyOkRRfyyLcr+YNv4XZ3lOZ742NOyQ95DLexY3l2WaXnGXJEzR
fEOZ2peWuBGi2uRZ9VDW2V1hecgCutiPjrWPMey8oQlr6A2roUESjgdNwtDeiuuhCL+VGB9pRrqR
Bh8Sr7irzP66kmazLZX30tBgFXh4SUHQIj1FbXvnVnyOhuUg9RrUKJGFGR1rSdTHpAM56mc/8r76
VaevUSHUkj2zAu8Q7QcumRnbzpRlEjVl1O0Ul7Y9/YgdebCEHawd71bJdTc1tlmSo9R2783AT7wY
lyqdb6CAY/tGowGexHmzWvgV9a5tRqi88qZrR1Qv3bmO0KR9OtSv2MmZD0I2Wxtibj1Mj3mE3OPg
ML+q3fCA44bPkZkfqCXZzRU9STKbf9DNU63D52kcu62IXUA3Bp/hsNTMYCQbiUdJE+wk6nITTRrN
d/gdAmMkAVm6tS+ljcTvNUHpZizSpLnHPE/OYW5uNcVu3HAHN6gs0dz0VI1Zg+gpuJms8jJbeoWz
migOzMqTAAS1wfXYgV7PHmOboyEa2BWG7GifZsVupWfri3tht+o9K9PPwtLreyWi7SzV7AvTPCWs
EQZ2bBEG2Qcvdy/mOrJuEjQ5aNJQjnkAnjwKnQxnmLiWvpMdyrQ2uS9zOP9v9s5sR24kzdKvUpjr
YoKkmXG56Itxd/ruHhEeEZIibgit3PedTz8fsyqnpcgsCYVBA93AIAt5kyVxcaMt/3/Od77KEi13
paxujYITZlPYpeu5GaCDtob9YNpxeUXWQaw6pAPqf/W1LKnhjK7WPYBxdw9uoT7Q5OeVNdPJtWN/
a6X6AfW4vgvKtr31dedvi6KiZKT5e3c2h4+mNoaXyp7tI8bmez/K95OOEl7ic7kkmjpUjlbso2E+
1EEzgofSXgVr/R7ra7/KHONCB/MhH6l21oTkId6PCX/THUhb5RWfbPMh5IS0HuoUtHlj7iZ/IOyr
STZtF33Ait9s6xGjOWgl/j9Bsx6d8aHpo3eFMdzQEZ3coaH4YxaUrV1/Vw6meTVs7TIgLF+HFuqd
og0fx0m/GqI/iKx8cCnLdlFz7okYI2QLH9LGDfNhVxXOBUX17Dk6TJIqONGO3RfjgJhf5dupM89S
jU/lZHxLomFvi+pWhT4FJOsmlLgGSX2mzXmfuF2/7WcU2dO8sKw6sY6m8bOF+WICfyMT5+C29b6h
XTFX8qzxuaKlBZDZJBdsQtc0TuKt40TXojc+iTHbzF2061usIxHg/5WhOa+GrG7BZGRrmtd3KNQ8
nH1bJBV3dZMmAEuAuIezdrb0/Kmd9U8QH/RVnvabUBujzZJfwZAdwiPlabzzPHjgIAmfxpEyY0rw
TDh0QDt5L6xL8xlA0HmO+dabumYuLNCHRJESN7tqyZFCnefIzti3CUKxsaZyWpaoktuys1duaT5r
jXHIwRx5ej3bq0zvp4M7ENSu1eYX3eFHTJbavyaRAyba5zKV+pasG+tIDI7OpNg8p4V8zMNOgx3a
Y2MeyIBrzKVHUYs6eqA5A6EIFekKweaMwhgcT+f0n/ug8Nd5X146a9CO0aB50OWWoeJ+aNL8damY
2U08P85ou1fk9WHDt1mciBWotuUARhRqyHvV9hN/5fACNueSpaw3toVr3wAZRDpjY+zlTMJFOzbx
F7O3P5ltupsa7TTVxUcfi703gmpjmvKkxetNqV5vS4uaHF2yeRuHiANrp6T3G/SPKDZZXErrwPPz
KFZ+jaPyazo2J0f3QftZCzCromcZkWgN2wOsHw0j9m9oC6gjN9qqNdPm5PcNgcotyjqCEBc5nlHk
eytO8l0xWzG1Wr2M2bMG1cao0AGIYvqazV1J8bBfKspUkqe8zOEfVNWOap7K0bPFBAc1+vgOVvZ4
REqmPhOhmjzR/bs2BJSBQ6izx7mDuz+XGnm2oW+eMxzknLNaCwdIbtNZytgf6zQTP+XoroK1SXXd
y0ThPJIGwA4g4My3fIuMugC9GzWW4qtB4vpZKyP1Dlmci7sj7HftIKDGWxnMnSlKsP6ESet6TkN0
QdCn4Y3qmfUx0dNxX0tBi9UPt4NO5R13e/Q17ma73dC4t141y9XWyCkI88D/E67bwE9a3C7uIXfC
EZp5o0+HqMO2topHEygIVAja5EZmnkN/jI+keka0o6pqk5NYde87Vr+1BjVe66RoH9u2UXeCYI5L
nbgvBIlhLMCp9tVPieajYdpyvLECax0kjNHCbYtzzSy4k3jHSCxIrMd6ymNPF526trmGsshMRzqS
dbUp0XVCcVH9HXZR693UNzOE9bDjEDWVzcUaevvUREbToals/IfSDbJNAll0LfyIz6mvuvfRFJon
FKjGA8UBSvRuKJILeMDoSQvoeVMt1YdqnSg/2TJi7c84ugroboXzfmQUfrNthCw9zcBPoyvSs57M
5boDXXYKszqinU88UEfTI2xCxvWQ0V7k2z9C3At2EGnsfSX99qL8NvXSSP/aNZW9pdrfgqUInad4
HMVd5RrV4zCb2mZqBrZnmXEI1ewT1+t86WsDpyITybGZXX7o0aw3oV4WE7rrubvVKluqGnY8Vju4
X1VOyZVf6ohLVRsCPrCQXRO0ZJ1xO531zBTS+ZZDenIKz1EMh3s7NKepu+hy6WhuKrTLMay8Vofk
vkJGMAivmhIYIOngW+RspXYKw2zUjEtTE15/byWO8b6lwC1Xi7kQhZosglsmp7OhJJNrNjQHPQx6
7MlEV+4QDKNTnZTgsIVzRfpDljHFFJ7F3bMRDcUWS4W5NYy0OpdUhj0cNc2GNA3dK6aq82BXTp5B
V3aHBkJtDdca9n2nsz2Ze68WE6FIodjQNcgxbuU2JZh4aWWLdkOd0DkLQzor2fn31cBuyYAtByfV
HXcFC/+8jmOaRagULyop+x2POh7xn9HATv3HqR/J3AwG5+BPQIVpx3pxOwSXuBlfpDN/tSIwyZNG
KEQvWs3rtVAcQ1wpsp5vDsrIxBT6MSB3Boov2tYxmNoNPW61HUd4cj2Bi8cWp/elbJ1h16Vzegpx
eQMWqgx2mEJ88F2AEXzP9IoUnSXslVucX51HBM0E+kI++Sab4Ek1W0xnLicKE9VvOdLGo0xvnWjN
O2ultP5SZ3a59UHHHtpCkfWY+SZr5TxqVyTn1uAY27EttI0NVHCl1PyJEEJGHsrjNSGr1nYyYDrh
u+mydRZaD0rKE/IMy3MgrHI/ak1UiLmpGUfVqnCLYlM6+oHcUvvMpzyyYNrY4/Cu4+0L5V1dltcx
IlcrtPR2G8jRPVbuQDuRIlb8Hu0FTtCmDIYDWbyfyqKxNlbaJh6m/t5rnKTYjVMlPdkEJHTqIoNs
2XyMpjnfQo2DSRI52jb0g+gQzk51VxXdDam3tbHr4F2v0/21pyHx6mp6HdtK4jzs0cWaBbEb8WDv
g9FC4FnRO3J7fVtklCH63BAfpiyvtv5C50A6BBjTEVdKnRPy+LTZcKrMNhwxupOilbwWTaKxJUIV
vMWYtCrYcawzg4EZ6ImPM9andBdo/omD2kfdTL7VhJLQ7IMwMGfpNR4n5xK5/h2EdY4Ttdm/CPyc
B3fCjL8qeoHjziQlbwn7fFY9syApdw9lq0dnhCJMarOg56ZDE8Jdor8YTMyHMtHrDVmr9oUpPl6r
ymn2HGNSj4Vg6f/a6RrCn+lNta0OeqMWZLwxfpgpr3qN5Uxn6uDZXTwOEwedOP+koW14wJyqcFO4
Kn5RbZ54pWP4B5+H9xrUxh5iLzo9lPD9Q4ex4Gjq5M7rdavf3FLFC1YALVGQafqzU3UslpqwvCjL
u8ecRJYTZ/HSK2rQv4FGRJShVRXijNw9QCVHZUZyI4XNmBxO2IhuCc0TbRid29HA5F+9m7pkPkw+
aope2IxOUUOdNM0MQwH9cKRya5YLxltWvZtpCSNY0e8IgtKZl1x2ZXaVxyOQBmBGm2Ry7XcmmeYb
HHTBbnRr7ShcCzIj7VKKEMVzUlJmp48JVTC0135cSDaLOHwH+A50wISzMtT8geEQ75t6XgiNMVDY
GIr7yuzZgoZ8HvRtGSn07s+N8ZpJUjQFWoBtLHAe8D3dW2NPvoyTOdsuoV4fGyGOLqe07glfya5I
Cq4A9tJmNWPc26B3RxRYRM9tajwbTkR7Ng85yBeK/d9UKYQUNbMEQ8Kp0QCKnr53a72rFoM3MYZs
YeYt6eo4yfOD2+WeHMsXO3b2sS/uxeS8ZmP/ia2UYosb9ztAb+1dKMcvspzlFp1G5vnS5tjRNJ/C
YADAVE4Hglg55FV6ezDqQd3zzaENK5L2XLPE77PYQCoCFHAfVsHoWSWk5iCyNf2e+OHkiCzqoqLp
vaimjxrWOE5sw/SYz3pzkwMFjqoNgmmd1hlMq9a8K7uMbSYRvw4KFrq0MhpOndmhTFK5+95vpvG9
EiXnKOFol6Jj85xGEuMnaIbAQdhEou6j1TvvbNc6YXNItyko2TRRrHB1gN1xrF5ya6rQwQy7sh+P
NikXbBo2FHTPky2d12piHU1CfcN5at/b3eNQ4/ofnU2WzDerTMs1Ffgt2iOYkXpxIfsZ9asFKU/F
yF7qKHoY6mZDAXxT84cKxViMu+ow5NEB3dLVjtwPbq2fYrQppTQh6sTHoJJ7Z86eRqk7W/w3axh4
+65gvnSjh0brnvqwfK7zbl0Xzp6a6paGr9dRDnGz/hg00SYNrS3skK8tDYKGGMTJau5zbVavpkma
O37W1GCxJc56Y1aaVwS11xTT/D62s/3cA8MPEb0Ru1myUU9T7VRXfL25exK2sc38HpFG70CrHcF0
NPeOi0BFZe9KPNaoRV4ItYOnydF4OdrMwRFC8TpTJZGtpOjgwH/pMyB/CRh5QpbK2gShAUjmOLnW
s4/nSbmml8qOUTSjDKu2U4IRNSbQzabyb5msb1i8FugwQr8vmSir65i5zX4wiw2rxhGLS/lhEOKY
qXoX9sNBIsxZRf54CJB5hQVIeUl2NcXdc1vkOw6mjFVfnHPAqBQM1mPYrHvuNAmKlzJGlRDjCHGj
DbqTe7qhH2yNadAJWLR165yp/JY3FJDwgVNaId4R4v7WLgy6AgY/BuJO2zqPdrMLrX5NzeNeiBL6
bxyusVh7dutsNTfJz7zKi6v8p7at2WV8FoN5bqJoCxj3Xg7yVMFG2DQprhg/vZ8c3DzzyF9C9ZnD
jmv2cNCDc0BgFLHm2SN83Us6Uf1iRRcoWOYqW1Kn0N3kg3gIQqw4s/sK7RnJGGRFFg/qo9p+NGNP
iNnEQzyeMX1fGqdkvnAuWlee0qbapIpvWSsOuc+xv+Mbc0caf6tyQNTIKv9QpsFZ9PHr0HT3U5BH
tBDaoxnP69BQzo3C+sQ2IN0Uftd6lrIuXYdXSNOWAmYNYaToxweRmJS18SVgCIvvWfAfUqu91Gwp
Zz2hgGBSWuPpkVqy2XfbE1zvG8HL3aq2+1OZNuCeKcQS9byLyJ8rpXEasw7CzkD6H2WnezgyZ0ms
1doKhluvpscw9Td2bBJPD2o9F83gdaJGme4ym/oaisuQnIttG+n7KASSLRhXnG09K5avwvHRuCTd
SyG7d7Vk6sT3O2+Sxj5Jc7KxvNVf9KFjdem+jeF4qIf4IAt3M+bRSx/aD3SMnpEgOVTeu9dU9Kc5
cdwDvYgnyaxV0hukxwnUMfw09dMx7AFKx9b95Mb7wPGZLmn2GJGL+9p3t0iBboOiqGAOLqnj0Xiq
pHFQSbbzXfXszNodDgBY+hpCniaQj12UN2u0Q2sc7pehz77GhDKOlbkrR+0OHe9HF+PXmrrLwZcc
/JajXMGjD1pxx9lkI/TkpNLw5LvjLbGqW6fTzAtVc8zL5sr691pEJDZbhvOcBuG4y8yW/ZNNMDld
wXU253d2nZxrILo7X5vf08FeDdl4Aj98B/x85lzh62cUt9GjgYJ/rXXxeJ1nunKDUwTsNHqze0RW
/5TEw7gOfcokia4h6Jw4aR1C6RsH2wVkZ+jJdB4MZI6pO1/Lmjw2p+G74PtID81U2btglA7wZ1Ei
9LaN52npC+pBSIXecNppZZute0hHcDtml1PwcWoylAe2sx808g9nBp07nyJdGBdTqXadtA1q8YJM
cc+o62UL5FhbGsk0kas02SdtGj5mxJh+SoQZ36dTRdUncacKVIWvb7ooMm/9FKl7YYdAo6fIDUjV
TPSvfe9SiQFX2TER+ZjaA58wyUoPP6Xh6Nd7P5IS7G8cdC/aUE2skEMx3BM9Xw6Qt52OxcpMEMlj
vCIQhLD2LK8fKrqH+yIx7UcRufN7S1MElGS9c9XcysBPkXJidqNg3jS91D3w0+M9pUPx4mOXeB2o
JO8xbmHfUjBIYdrr/jqmDZcigXUrujxttkXbNNwqfhlvYnvj+SWwEpBSvZc3uGbcygZo2czdxhrb
cU1XXbAfJ4vYitvxpLpRbGknYDYufPcG2Z1gd73h3JiyucDDoJlia1AlYWLvh4uE4HFxUBjzG+Xm
8C7NfaRZnNyPvRqcjyGBhFuscSNC1k4i+YTCOsh0fNa7FvMkHr8An9qmwD0K02NgATBcvdw3Zt4d
nY4z0RA1X+JwkZ6p9i6ieuAZ+Pafukzq3UoWTU+4e1IcprlLHmtFYbUcIooy1FU3c40Jwy5Uvk5o
pej4GXkTaUBTkgKqsudPOb1BFFSuOxxGrUl3ZdMy/+izvbWdqjxVRZ3zATG1VYGOGNG4FtTctyNl
t5urz8kpatUOYcIDrSFxC7OZfTA5442no+rZjE6eez277fdjM5IDBL7cM5s2JyIDq42ngpSCeoSy
DWcMZTNBqakXFBsqHMkXv7C1K6mrOGdtHBblSkUjlYuix5kyDbTMchmcsP4MrB2Dv6wmKC5WkNq7
awRaA+mpEZ/8UMYPemG/VrVZban/NFtUhOmOvZMLYkVlgM8LFvaOlOSr3ttFxAhoaDYlhIYeYci7
j26bgPNuuqL5Mhvo4haoRbat7KG7c0o947hmkYfQYTHa9YMLfwXMKi4k9m67WTZ1y7YgpplehwET
DSZoefHrUR4bIKpHmZQpStRqtih0hGXSb7NxjPcdDdDFFR377P3NWj5hJDTLjRoFAAtXpwIAMse9
y7IOUlc5aRM7xna6jgmRBujl2w9GY2T7pI/CjasgZIxtqy4RjTr+Ts26Igm0N8iZqVJiPQcVERfm
6u9zjmKn7AxKCa45wXtyAt1EXwrkmkGW+sYH14qt8IOwbRSqY0hna2NbSx7B39vQqIyKVqQX9Ais
aG+QAkNvrK30q1XZTbv7e4LGsbEEhYoydulnhRHXWk+M8XEdl1P4LvAFZ+LfdTv/FZq8/mvddvXX
vyHJa/627fIvH1tkcD/K8f5bqvNMiSTrX7sAn3H8vxHn/f4n/hDnCagRSuHrcTixsu1BgfdPxiJA
CekKGykIKjL5gxFQE5gEHUVAK6wJzuVqUbI1uDXC//hfmpC/8WccR//jL7X+n8R5tosGUCywRcAX
5tscY1zdvZQDrHpsa/pLky7FKQhKT60+Uj357s38hTwP++KP0rLlWoYuBU9sI0d8Q5sGUhOJqEqE
Z+d2s0l8K7rvTdvZikR2uy7QusckLjgh1Pj+fn7lRSX3g7psuTLXBEzpWhgrIX58T6F2RsEm2QTV
kgSUzwuFLa+kOfDzi/xJ57hcRPB8DiI223ybmpzJrhVJwUUi5TyCrUcI0F+SX3F2jeVe//Qs311m
ecvfCfSMnhiA0uUyQ91H1y5HYDFUtfZUSg2TG3NPtytGm8pumDJdqTR5H83AHMcu+IU08Xey75/v
BIQD/0hl2Yzt7+9kSAm+cPCVeMMaJ/umWRcXpOy7fq12Bv/GBDhsjbW5ojS9bjfOA+fKdfaJhtaR
1vnhV4Fif/kbIzX9427eKCUJDIgsqaXC64eg4DCvFiG1/Dd/Y1vnU0UW6fIDo7h13ipM5TQMfpcL
DzyS2mpmml5LVkOiZsdi//Ph9PZ5YHIbBqAmqStHwW1983alaAJ21jFp74j/VlVi8ou27a8ks2IR
G/8wnriObXOyZ8wqBGvuG3mu3pFxxVo1e0k9YrDiCB/OOIC6qVnJMPTzney7MNyVkZCfBAeQeYWw
XZSvCAVdM1nZmN96ZJW6z25xGMiDH53QJ5ndJ3XlIekrcG0rGmryTqVaEoAUKelT1fS26b7JBr/h
ZOIIPtVpRM+Sk2bKNi/H6PcALg0BjZwmnUJqDPyNnPfUdC7ZxJs5xAlowwS2+9VZTluuOkOKCTgd
VjqeXSKH7TXcktFA52X3coNwcHq2hxa5SN1X0tmM8DHTPY45GqRlEjXuPqzHMn4kkbekrDNU6Did
quJExznRfQc4zveRonWBi+bFUPTjJtUj2dCgUX3O8lmiExhK4wVviq/x7QEn9MiGIlxOwzX3zjEc
q9igKxg3dZA3uAIlDk4kVE7QbGeSb8y1ntXEXWh2gX84DtkDlEZmbAV+B/pWoS8+jKExRHjTovYw
ZmnW7YNZ0y7pbBcJHeHW+SKLsTTuyC2hBuC2QWsSLewj3wxTI6Ix0+naJZKGU+0GuA2TN2CZ+OLq
MUXPne2OzinQJp7XtSewZ5pwKh3VcZt+FLGgxlxn/Txt82hE35NQMJgp7gAKon2Ua4uY27g3azPC
oWdNzn1Fusk9nVH7oTYS65PiGynWKciUG44Go18NoYtGJUoAvKB/s+Z+I7Sp+RaOgnQVpYjwoXIH
jwjHZTg8JSCJCea2hpn4m9B28LoaVW2s+tJMP7N+Ut8dcFy/YOpos3UTmiHSHc3JOQvo8rNGd+Ea
SPpHKz5Y+INhGaIiLu0gWEzqQfoiMYUbq06MmO4GzSm/JVY9Xaj8+5+DoGzu2XcTuwRMOKjXpt31
d8NU5u/R9zHBBmUQ3EVCaCEFosR5aNDizyuRN5DO7EjrH0caUV8GTIclNe5hLGjparVcpZYWvp+r
0Y83md4UoAMjiI8radTpFWUaNuSxctpzh+oNgRtRUg9mJ1KoSGIariIQI83eHmBibSIE3gSm3jxj
9HUPdWeBHjJT2wpA5+mKdUHXiKGaMvAuWtTrD1OYdUS+xFhq1xEQ9HAFXRRmasJAvzO1OiIwJrU1
mC8phRsJ0Q13fmKIL7Yhe/1UuJl+0WiovZqlgFnPMHPuhop4GF5mu7g87VR/tdzchmmLaqkEv1bK
m+tjusFWA22F5qT1sZ0nOisuBJBFBmLEd7lfTs8MKQTRATTTDZLJYeQri0tEcUyUV2B1vKaYAsCt
YQ4xqCLxM3BonhYNGI2ni68ymcIREu2Hqce9V7ZTqzYRI+aW5WjFUYrV2decvCJy/mKRMG4nhCK8
HOLcCbipTGsvqzg7KUPOZOzJOFX7xOTjpmVcVpiYTdDMqGXISqP7sjiJKFXT1YhQFeNkm6ekW5th
WbyCKraZBQzV34/gOEaSDJzqq65ryIAtYaIanTRjPKuOkPpzlFRts0pDjmpbO7LnZAvj0pXeAO5e
9yqcYnKFZNbEYlTyITyUcUl0UNQVE32hrIQ0YBaNco5+A6IGgG9VE1THyUHu5AwP82zA5XzHyQlk
wgxa+TFspE6ZrRF6uPajXqD6BJOYegB86vmyEHTuZ5CpJuRSA1iCmTd3yF/i0lMGynKqFvR/l+Ky
onLid1WMm3LC2UdlbRR7ifqXH0xvYZwGliybNXBNvHG0Od3HvorRqmAhouiS67lu7SzqZkyDtaWB
y82Msd+ZboAoR7bCH9bBVECnGgIzbL3R6RIE9BB0Z0x5JZF82NCgc7cdRuktDVx78JJI7ypKMc7w
JBNlr6YmTIebVZcRBSxfmeI0m7xnOpTTiJa/D1Nnn0vaTxsxj+p+NIe6XJf2KJQX6gnnwDmPEFQY
BTe/zVRhaiejM1W9yuIC0XRlM6PGRl0+s8EMpOeEfX/VDV2zPILXU8fD8YDKsnAAiXppSz0C6yBF
vTWnYWK/LJ1MmrPCH4N0MlApRUw9FKlXAthonywK6sOGhVO8VyPM1j09ktGFCeXzwiB7V+M2NPV6
XNMswLvM96UKqAtGN5MnFvo9lOVIaB7aKKGvkCzmxCu5bXxhWo1dil0Ie+RkgnaCC/Vo2GWElr/3
1SNSL4m62DdzNo1QrzaqK10L82ioFH+Fmdbx2XH64VvZJDai+SyuynXGes5ZmmifdmdHtWyOqeGG
krN5trSoeDYw7LltvueUnt5NiWl9aFsMHmct1JqCmYz4tYWJI84V1mmmwchuk22NBPr1913V/z+y
foehMcAG/usT6//OvtbR54/53x4/ZsUP+Jrlz/3z3ApD8DdAM2Qv0JvBjrPYgP55boXxz+EUo440
LVvZzrIx/b+mMv6TtB3dtcibwx5l88f+OLcakuQAB1ORYAstFWfbf+fc+qMvSrFj5e6ovSquZFPV
ebMRr1u36qXq7UdzNswNukOL3efUeqhd9YMft83hu3d0/49TzffWMiF+2CbznJbF3t+1TSEsiT9p
+e/fHbtoeLtVNhf9k+1Owt9EfUtlqTZCB8tn020c9INnWLnBVq+k2BeuDHbNBCdvY8ggPMZ+j9y1
i2jBC4xBBxGJCYNT95I5in6abRjyVsspfQ00kewC39DuwDOA6BJNFh0muKEfRwlhhYJprm8WASky
S5kfVQHg2H9nE6QEgaaaTeKhq+zl58/+4wnhH4+u2CpIVyoFQvrN6dkAIeBP2IueqCcDpkDzs8HB
/IHap9r8/Eo/ms+WK5E4ATfLkMpmZlvKHt+/ZLfV05rmdvaU2xEhCWlArb8id9a3Wxo/MiiLU8dq
8I8yFsbP4GvxF7/tMs6/OwL947LUWEwdqyKcF/vNEQh7WUEo3Jg91ZUwtmbU2QD73XojxRSuCLpI
UAMuSvA2POf2+Jlu6/j08wc3l9Pcf56l/3ELFrYQ6rZ47/jmfnxylC5TLc0sexJVbl6DqsYV4AA4
RD52RYdpbvEqDV5J4W8b6vODHjYdDX0Gop4k+B0bZXqoXYcdPJ/kJZEAQSdpR4eYwJij5b4Awja3
TTggAKon8xcn1bfjw6VIw9hw8KhBQeWj/PHeUblh9XAj7THW31tmsC60o5n8ami8/eCXi5BRwgUU
F/vTB98HbJujINEerTDbWdHXNgMU0Lq7MX73+0/xX7FC/A8zGitm43+9LqyLIvnboUk/5l+a773G
y5/6Y1VQ9m8CENNSJ6Qo+cOqYKnf+F0cy7EB9Bi4jv9zVXB+A6ZrYCXGomxa4I4Y3H+sCqbxG2A7
EwyaNPn0lyLSH07rf365PyPkLh/qD18R7meKGAbhNK7pmGIZqd9N0rYaFccfX9wazRw5XnJek6Bl
dpw1fRoLpKuslkOFMc+P372qf97I98vDj8UaPl8dEYihbInZi+nrbepgRtCAaoJa3sDkF5vCpj85
29iifn4V3vyPj2e4wqCOvKytVFHVmzVI5X3cYQ3THzivXcBbfWWdCNeRhghy+BLIOD/ahu79/Jpv
vzuyd3645vLk373Soknrcox1/aFBowHF0N4ZDQTFUg/unbL+xcX+NP9zscXQqjMVSwGc7s3FNNQn
NOf1B5wPKKNo53n0VidW29X8mOlDuP35w70ppvK7MZ0s1mq2/qw2zu9hcd89Xd81ovYBOTzUQXIz
fdmca7865ElyQJ37xIqsHSLYduh1/O6qWrJ3fnEDb+fOJdpIQWpjcsPDz9z/5okF5ALU1uYDlxLn
TprXyC3KXaWhbhyQO61KCyCODjdrY4V5+5hsaY/n+Bny+D0Q4YN2aJu+vfz8rv70m5sAAkFZwwd0
TLZqy3r53VsJTMcxaJzZ9zPxQ6uoISinTRsX1ZU9Y4ykLvTz6xl/egtcEKu5bSqd6rx6+7vX1Dcs
siIsFBwuODMneqwNjlqcbbdlPA1rrTXnpxT6+iqETQqEek0+BZb7cioPZq7qjZ4Vj0GHcujnN/an
+YT7os0iXAXLAy/Wm/Gom2OCXny27wu98vpUHWTrvxJlUnm66xiofvQzBP54P6VG/Yvkt798Jy59
IcsSzIqOfPOx12lgNzhz7Xs7aM5ggL/RtBTPRjCixrLH90gf7/B75btZ1chrhQwOrtHvCpv8YtEj
JSf471cxgn81Lug9MfUz1bms9z+OC40eO2lBJj8TloB7DgmQtoPua6LJl7xxzF+MwrcvH1wFo0Es
c51Jw8h+sxkkQsmXKL3UzXE7BAXmoV5YzFr1NI7mazi3z2PUI5Od/V+NxreTucvyJgyWsWWbQZn/
za9O8H1ZwnE0bgT7RcCYEyfAlo037hioa6+dq9brOcor7Gz0buOImmz/8vOB9/uC8f1K9vs9kIMC
Do9llaH346tGsifkPJjGDdUfQEBCNMQn+FeddVX1mrHwzbbQj+1hMwY5TMN1ePBnamP/7vT09jbe
TE9pHU1pALHyFnyz5Lb+bHR7A01ST2//aOVrNFNxtU4/WvXGNo7Q537xFt6uB28v/2YItEWQgY3k
8gOCXmMfIHOJNlhRc/sOWULwjHaXLmU9PyNviD7k6T0Wj/DrL27i7eng7U28GQ5dnOX0v3Tj1lmY
26qXnq5H55DXMH7O9YeSAUL+1LqZ5C8mH/Mvn35pAgli+ECIvll6ex2mzQSE4Ea2axKupb7GcoL4
2hp3/XzzkUQpsWdpWCXDYnKAjvA6F9dcIsHdDumTHSC0E/tePIbEDZU4Tg5Zsg6si/mrA8Dv+6o/
jVa+F8HKzTK2tMy/XzBSBdmqSIRxS+rt6O5gK9whscXFX3SbRTlZEPkCXt7LH3uQBp/7b81B5Z62
G9mXpdsy31XdFReFSaTftKLotVXvMLEtRGcqgQZpGHs4Vj//WX/v+b69Z1rfTDLsFh3yDH+85zJ0
/EwTvXnDiYYLdPpYm2fgqFr+Ykt0SJTGVzb9IW7eq2IPtc0cPMzD84hzBA/PJfzFbCf/aph9fz9v
fu0RUDrkxI77ISyejLBgbV+d/gJiZo62lu3BDYmTSxMcRLMJR3znz7HYGzhAnO4uQIW+itOHTD8p
fa/T/wJkob+PSH0r8Ecgevb6GqGppI23Q7ucfqBTkfp7QFf6DV3vz1/t8kH87M2+mbsWsWyntbzZ
aH5t3T3qrBSlovOxm94Jcf/za/1pB0fP3ZHUZmhcCsOCu/Pjzyi1kFIT6LOb266tB7ElxWaHQ/ji
vtrH6hcdb7X8ZT882ZuLvXky0rSkHdqM827YlIL/rdraiyzIfLZnF0diDN38/7B3HsuNY2mbvpfZ
owPebAnQyospUpkbhNLBe4+rnwfqf6ZFUCNE9XoiMqo2VXl4Do75zGsOkb9VoxugkIoLuBEoz/gM
MzcbDkr40Db3tbQGqxvdFshp0p9/EpHGW8Ncwnaqi1c0E6RjcIzQgKFT9ApzEqCPfheCF8ozASzh
t0oBw33nh+sQvYXhVvEc/ufg19RdFJ7l9LCwvtOUrqdsachPE5Pr8zefaFMVVFRCn4ethTBMYSdw
un4pr7DYK3njBttJTs2gyXJbRDb9oq+H165OxbTiPML86911ZXb5Cl2sWmHOiluoXCI0W9sWcvjc
wFq6AtsrrYfwPtW2WbcGNaft8NuA2oDapenUEqDju66AXbTpMPmSwxNMfWGSEli5yVPaOipnLb4d
qxN6tepR3gUwK+Aa/SmgnySvVvbsCdTbNn6BHMy3UboBNCg4Zuak3dJNf4npIJZ6nyUhI66rwAuk
2f1Z5VgMjBQxn2MfzT4bpzz5TeT2PNHE8yEzSneFt5H7Q4qO7H0Dk1nHV8XuoZzoWIDQS15YduPz
Zf/PD5o9vG6NE3iFDt0z1gVBAbH4FKq3XeT4lCXtNr4r6oc2eGj1QxPeSPohHR2EeOQjnRGwO9Ri
o6laB28KyxcnTUldQKgDyl95DyZ2rpnd/KxOxi8Ys8/+k/aGF59xZHe54x7KqoOoaYYn4bO5cV91
eaWcpAj68Ur9y9NiaqvulNwTA1gP1iMo3SLZdK2NTCbeGSRJ+UH4/fUWfC86Xp0Ayr9kaAi2U6e4
vGFkEc01UeikZ+FoPWi/wt+WYms/ExmPxL0obXRhA9FuuC0P2p8Sk1PEfB6Ye/JGIG694paXveGt
ktzXz8o6PyXfir32t7xny8FfSl8b00Z+RvgVPKe37g3oaOGpuq322VI2MQ/d33cYumgycS0IGXEK
tj+kdDKkUDShmQSLS3uwVcCHr5J7IXfKcgvhG6kTPpvxh75zAUB6S7/m62WcSc7/e49PSR5ALJmc
+33LffgFXWUJCZrx8rP/m1Zx9eJPWKGocSx1S/uKqkzcbdA35tKE8y6+yivzpvqWPvNBGxRTnJSW
uUpmc1e/oDRqjo4hbL/+he+ImvmHnrS2KSCRcJFFXa6RlRg0xUzWqNyA0AZ10n/j/dee1pgKV4/1
i7XwTi4OOLvcSjAcgj7trLQklVjpdAScfOprOuWwGu9U+O9EdenCbbM47GwvpBHGfcm0F9yX8Rcg
ke6++WN+k57Ct/bNOsUL8fNVGsfd9mFV50p5gp78z2jeycWpWLHNN/m3hisa9kLNf7XJ/vMJ9atS
dK37lUbqhkCQ2O8VPICHhyyDKQcQv89efQNxSqyZiaeyeBNMjCU7NzfI3fXutwbIvPxojVgh3oua
B5vzhJyBynZryby0B7c4ZthKLuy6z+7+j+szu178UMAYMuCqLZDi8p3hJc12GSZxAWJEvOt0jNJw
aeN99qh/HHMW+6YdngtQN9gBfAdpNQxrwdqk1ZEYU3DXyouAqR48XGA6K+0RMNd/M2WDfpo01X3p
MF4eNCiiNN3HRH52/4pv3nBwv1vSOv2J4SCOCkDwk4XY+r2Md3Wy/zOgMj13H+4eWP4pXkyF/AxD
Vgb7FUFD2yTDN3rWA6jxluMe1NtUvjGIsyJR38A2+3rO093x1S+YbcwWETosOZhy+w1vHtIiaCjE
6UP07etxrmLvKXzgsqX1OlU03+OpDzP10T3sB9cVj11PzogtXHMYik2b4E/uy1iof/96uOs6xWy8
+byiJjXKgPEiyBsmanrrGl5+ASPRRlM/Tpw6ceTiKTZQ/7O1l/apwhQaVceFL7w07dkh6iBPuxiB
iBiUHUwk1To7qQ44myOUnpj//JaZTXp2fLQwQ/TPZzTBBLZlF72TVZtJTURDDhwpoXWrPyR3Zme7
kKL6vYgzNNr+d+gJqT645xV/PHGDYQXWJqUO+oaSJmV8O1/qbL4XCS+23eyXqpcbX4vc1sxxBzgi
Kx/Xtpff+sp6bLfQ2bJ7v9p72U3ubdFkqMCsYbzHgejht2rDr0K9VyHIuRP9HTl4JaeYUN51tLuL
+wi5jcYZULjqY+7RW39ELNLbNuCJkLMadYzO4eAViEENTizsMhhHIolqYRyT9vfCBpzW+mqGugQc
gGI1bZ9Z6Kwhk9UEMjNs04cfudXhyWv3+r6EgaF8V6K9RWo/Psa9XetL7+hVkDwt7oeh5/EC1jai
LzK0r64NaxuiwY8vFsp3vl1xFGTQUUtDXj0WsyFnEQNC1N3/fM/4NhP3ot23B6iDov7b8Dlwd4q1
ho369RK/P5rzJUb7QqQvbWrgO2a3J7LbAVClQTpShauLvYovGlhkGEDQrgANob+EEN9JmOhujhwc
wmiDI51EJa7bQJNva17NfRJv3WaqAoWom6H/Z6whTE+KA8/dd+tORLMDoOaP4bvHXvT4q2sHdT/y
Y3Su2+dS2ajuVsRB7M6cvG2cSiJgnQLVAAqneWtBEa3VM8DW2juYwM4TEojNwip8ttFk8NEKvSIZ
rMDspoutsEGvQxCP4CMnSmple7ftXx2Fv43hPkCIFJFvQjEHPNbPBjW+wOH4lOf+0KMdtDK/Cc9R
topNFgCNeUf116KJTcSmMXfBd+9bdJdwLrF4WwcmYpxbf7hpqk1vrnR8FRtUB14ssFzq30Y4xIDt
M7trNiPEZ3OFNpmHmp6jnn2dcvwfN92b5GhUhcOFUOUqkmPzfVyB2SWLETVIF8yYj5X8VIOgbLeB
sNP3bzgfoAC2/3q95asYZTba9D0+vmTC5Bqts94UWfblL4NPbSZrdIDMt8zjJkNoaSX8gThYIOCf
blHdKQ/kmORVv8ofWALx0Lg/o6UK0Ce3DVV5yDcS7Q/rPbT+8KPweBUhCIbSsVQc9BdaD2f4hVW+
DlamiSM8aPDXM9C84pIWUSwlZS8dDfTEsBu20JRY1b/jnx6a765dI/oJDBi6t7fzzguLPn3Cq6P+
YezZe6H0Cqi9hLGRoVBPxln8A1SWLaid23MXAntcTcRZ0vHvVHsqyfbOLjWVXcRaeyvx/utf89mj
/nEhph3yYbE9S8zAXHfSEVA3wvYZnGpbrMDP20utpuuUaLbms1cktcZBSMpROlZDujMjinmcRkds
bFO6NXjVBRKXjSDeDc3CtbI48uwRiZIBOrDLJJHSosBVoGTSrTEuqMhQMB9CCNVcabVjLGaB06f8
6lPPnhL4gsCbNAbWf0Bw/84e09/QzwnTlXAS/viiDfA1njgdS2/Ypxfphz02i/61KglN7CylI3p9
CoLHreMVW/GeAFJ5GN7UP02/zXGXF8eF7TTjKxEUv3/kqd0O1YWm7uwGt2KjVtpOlOiH2Eg/wGEV
BjCmW6QGnOGHbrarxv9WZq8pnG41/BV4x+FlzA+l8r2QUAiVHsGAjS69WFqBrrJKYDNDylGgcShy
RYdl/d9s///83Nl1C4lGgjogSUeYNaVq57wz1d6VTrQfm2KpzPtZYEGPSeWdBwpBHfLyrNWxEHe5
mkvHtAZxLsHzRfxQpVcA1ODWx0zVDTa5f1gsfb4DNa+24YeBZ7uhENBiw8WGWRK2o9MDEaK3gdrH
8trUbRGz4NZB4GI80wjBW6VGJKRxogg/XyrBK1FZN5JT4e2SOn60H/obPE/VequGGwWJaeOpVY/e
ZGS9b7uD1tyN/datFi7sT5/F/8zgvbHz4Zoy00ASqqRgW6k2VHx0A7C7F1ZD+L3ud+Ok5ho5X++M
65LktJPhlGpYNBigUmcRGeouatbVRGS+sVcgxQDJrrAGEtELUeO93DiVtzGabSHapbobqmTTkwOi
gavj4lRu4vSkJXcx0hD9Sq4dLXjoxztTtjHOVWDr5fuiuzPImozsXIrfg+auQksmfo3VfZnuZXMX
I1wbjbd5giFaXKxTlA9lmZqK9Oy7t0F1XJjs1TNAA0B5t6qEnqYgN3y5NdFMCHy9JxCwMDAktFPN
BrFoyszmNjmV1t6on8L8gdOaJDcQw4xwM8a0ZZ805GcQIYxsCF3wpqw/tWUjxzWskf+KZKchViMI
I3i4F4Q1Su0+XHpU2LYIShcbtAj6clMZ++5VvhER8qTNBggGheenr6c3cz7gVppNb/YACNo41G3F
9NR+baFfS/JQ2NkbTsAHa98irTRZKyPR8EQV2ZBZ+LWHBIlGQWqj4hCkrXLmhoKeBjtljfKw1f0N
BQeGBh68jbKFG4O/WiVs83zL3PEM6ndqekRcFKpMV+1qJFFNG78c7T4xbCm0WZrSdDQPJY+NHr0l
zbqWERGxkR1qZIeOLfSiRkF5exX0+Lqv6h99scp/kL6iChgjsqwj/2huSu2cW7dfr9V1aDStFfBr
FXg5dSNtdiWWsH5A2niERvBv5M1kcT3Wj6mXr3B/QhAgU3EaePSKwzjF3v1Br/98/Qumj3FxW81+
wCwoLVu5w9SA+M8Md2bxktf3hm4b8k3nLhxx6eqVnI00j8RyTQETRbCNHk1NajkMr5KOkvK+mJzb
DxZi8yiKo5ybOdUS9VS6utJmg88iLzFRIKZNexJpT9rReuxYbIb+IArbLr2t2r3mb5ALct1DUG6l
8N4rt3qJv/Oq51lcKp1dwbPfT8iHrz67ADCLTyU39KVjkt7Uxg7h/bRZq8fsN7i9AvhAtRSTLa39
7EiC6EETUmb6ABzT4XfR7qFpwts6i3iCDU5RPTXJK6tO6IJ38/7rLXad+AA4gdqgYL+Chw3ZxuV9
V1bo8UA5i46oaiGgncNjVGsc6Gpr/O5iGOKgBq2SXDY/vMLyb6Ip/ao0pXMqg2wo1TRtO5TuPWbT
6cSe/WvK2bCSJAGFBv0HMd+wVZLhl++hB90Zd7xY38YKy7WvZ3EVXTIJaBmIAKFjoJtzPPvUqjeU
QIqOZTqBKjAFQZkUvfivR7nu/pOOQ5FGRkEDdwvw9nKtaqhaQugZ/rEw9e89ApBrJagB+OK6AWfR
ldZAlW+RIKQgI9M5bWiqK+3SXK+vpfdfAXx0okfoCClc/goUpjPPcwf/qPe0MiMcdM0C4ca0qeBY
lfC/gE1ZqtKtydCTbCcIt2ipHo1Cemm6YFzYvdNp+HBFTYwd8Gt0JS1QQ6DxZ5Fc0fdF7buud4RO
LTtFEB99DGFWYu397cpSWAh+5NlZmYaDGEIVjI6eBlh0Nlxkppo4Whlzb5VbHbXGjaTUvo233ouL
d1qcq8GulpVynafJG/wYMAxiJtxU4viatbzieQtRUtXzYu3FyS8aoF7TaLuiVcg2exWZci4WSesi
5Ee1eCHqnWOAph8/dSFM9g5hr6jNts8wZDAaQD48y/ivrUZ0Te1SwnbYcqM9esB3mmCgFO6hNVgI
ie+YCGBuvJIeEmRQxPv17DRkBVRMUd7LueltFfNG9wfBCY0e3c6mWbeasvR95esP/A6zQk+cfq5m
aLOIuRvcxpUNTzz2unTvYzzbFWoIwT2obsbQ/SYEkfAkJ6NH1x3WYOwjno3UkrgNTXxzQ+yN+p5i
IfDS2yFIhn0D9Td30a8B171Co8NHOtqD2NqMRAG61t77YtPdB4KITQaiffbXJ3h+2/EJdABYCJ1g
iK4b/Lk8O8hxh1agidWxDTFSDH1W3xOwSwr6FAMTBO/sIHxF2aPZyBWxkesBpMHqEhQc9uw0R5v+
IAgd1Sg6y2lUuYiUU4LzRn0Ds9XOyrp4qmUjIwgakk3d5njoCSWM2Z7s+uupzHshQKUBi1qizvmz
IKHP9TBwJ7daK8mt5zAvsxsh6F5kQs1EN+5R9TXsTIcMG6P0qI3USpVe6+4TH0CLAj0WumS0bjoh
PCgxGgZGjZSQIoWOrPDcv//M/89v+V8T2/D/zW/ZBGHwkdcy/df/h9dimP/i+ENomXC2/+Y5gpP4
FwocCrc6ajuyORVu/i/NUf4X8lqWSRwKLlmcqIwfCS2EqDwCIKamzIwL8x8QWq7KQ4S58Dx44CbY
BLSw2fVamHFQa+z804Ce6gFSQvXa+qrwM0Xc+8FX0vEBrd8BgpzZ3MPuV/YRYoR2V8goSaJ1Fizt
8XmdgN+jIW0DT81SdEgos+PKY+t7YgefXJVDZV+rGRL1cZjdqCN2B61lInchZCmladlETT32gCLm
aNLVUbJQiZ0HGPyQiSoAEXTq+sAYvLw33FFW3NRqpBPyuFDXPR9FoWGsdh+2yOO/n82PvJ4rDC5w
FSaM6DifkuRz3k8dkGlwa7l1TwKvma1qSuSYiTji9WWAcnJrc9vr9Q0XA+KM1dj96fPSx0taM/ZY
HITgycp4k0hFs+0TDxxUOnp7s3PdXYoI2Laugthxk7a/0WOh30R5oW4kqH0vSZ0nWKBB1F6racnT
qCBmvDCzKYb/ECdA2UPyCeLLROaS1avQSRtqOWlpIZ/gkt/go0YdoLzPpOC2SMnxjHQnYZGqDxqu
0Jld+IGNN5KjNnTK+2Lno5Cqiu6G+wl9AOOQJNkmDI1dn7XHWiMnFdytIJM5CAuN3uvPPv1qKJIw
iXVwu7MXW+b+V7q6Nk++rBc7AZP31ZBjwfT14nw6ChAgFSgJyl3iLP9JejfT8RM3T4OGXDoKoiNS
Aka/EKldUzymQ02kT5hMqR+K2OUe9pQi8+VY9s9tPARPDa5+3ha2FdDRyIurp7JSC3GjmGFwGsq8
4UmQu/LON8XSsPVITYt1Xcod2t3YwjSrfNSTbJ1Ywxgu/M5PVkPG4oO0W1NhYc4RPFGM4CDYBfcU
5rmwtgQQ3fJQaQtXy2dHjX2osuA4akLjm53oLi8R56wF9wQpRNq1WYA8ooxjmpiivhlKOCDmVYiN
cZhXmF/0JpZ/hXy0iij9rsnB4AhEojYaKsFmyNLfgY+kT0ci9RjWOq5jPj6NQ6MrNAsrEHsj8g1h
rmPk1CSpg7a1+JQMY4+grZz906rFBHlDFAzQGyi8KeK8/MxpEsgycBf3JLpxdygHZoK+zE9eoGiL
uGGKZ1KMyG8PnDgsovIuNbJilWWx+iyEgCsbERyqFiDu9fUmn56OiwsAoAhcK5mmLhGwOO8zab1H
JS2svbOHn9xNH0gEhYKo3JhukeEXQ4+Ra628q3AtdL4eeRbBGuY0MoBtSpeU9GD6XS5IrYyNHvih
d07M5DbFIeJoCOGfMnVhs4X6krvo9CTN50kGSqdeBnbIeJejaR3MBHD+/tmKI4oUmQFYFVVQLLoS
tKGLnCJoUCgLD8e8gsIUyX3R1YLtSuygTEvwoSjsZQQbVmaZJxfGKi7ruYH+sJrasppmr9BDjfWg
pmelGcet1nbtwom9utsZnfuEgj5ZtsUreTl6KI1RVQc595fXagji4EsuZqkdD9FSN+eqFD1NFKYW
UhDm5Cc8j98LFTGsGMGmk4BH1wg/r9K3Xip1PzF28XeF0t0anWnspK74adJle3LxZRrLXkMq0/jb
iknhwH/LHpVA/tH07rgTCvU7cZWxGQUZp3E5asEDp8ImVqO/kWoF94oK7UxKIw3XNWw2ssAtEZRV
zqM4iCia4xc3DDQBpEYwboIqw7garZObUaKOJo/6WjWaxyK2yj2GInBN0Jd5GzLNsmtRq/dZ2Xmb
vsoFxypDdGLVUQFjPogLJ++THWlMpBNVIYiUwZtefp7KQGm0zXvjBHXR2sgtRfQELWBqqsl4GHWw
wW2SLAENP9mRwMJQvBIn4QyInZeDhpon5kquW3AwMkTLW11xJCMVdgg293vEcbHnGEG+A+Y0QDp2
zcKB+GRLmlw1hFBkRlQmZqew1sRBqRGoOmG7glQa0naPueI9SUmWLUSGV/VC/n5TngKECRLEQzJd
fB/OHp4/oY7/hnXSgzF9NBuxcdDbEJ1KxwZa9rVuExllh8j8oNgRcoqY1HXDQmnhqjI1/QgFrx5C
ZYCHxry00GMs1QlaJpziLFGdsjay2ySXii0KVP3KNZTyII+xcisPwYCNSW1tGoyAdpVY+AuVuE8u
Wz46yGsecLRb5pW4IGrVHvUq49RXUrxVCU3xQsqy+3DQnutRlNZf3+2f7G0w3lhWE1nSYp3XwmDr
qljJKuapDID85/DhN6GZibeCMujbOBzk+87Sf3895lWAwrRUsjAeM2ATUJcvP3gXdzh1SJ15qkRf
Xw9B+lZirLrwaF1V5Eno4YnxiExiqZPMwOUotUFyH9VdcM4E6rLZWKCrHCnDvut0/dk1ymonKVZ/
8JKC96ysgq0vycIhD6z6PilgsreUKZa2+lU6Nj2hGi/kRF7nrZmFw7GYpjXiX4QWDVLQujS0t2Hb
ocQdufGu1gYRR2plWLtBEVAKNLtDhcfGlgLhsPDZP9nvsiZNfuGIQBC7zUPmLJMwtsmy4Gygr8aV
7dc7iOztA2mr+8PQ5HYd9AaebxQTd5qfRIe0BXlcpH69/XozXIc1VJ5h9lMe47eQpF9+JtQMRbl3
i+CMAjOmm0MdSd8KySMVrhBUR8CZgA99q8Tzz7XZZMpSQev6nkW5AFgzAR/YZnLHy/HVPsM8z2rb
sxuh2J/lMvqoGYglU6WvR3Ta7TrBbc8UZml4RyPcR9cqwK2m5jl01f4Wf8rqh6Zb+UOkyt6xGURa
4nVcYi/GWwiQOXkMKvTMU6xkV43uGqt26MtdEU9+HIkmbUNcYFZpJOIIGpdYQyDAuPB+XV8pAAW4
UYjVacRRZ76cIo7g/pBJYnIuMrd38jKWt2Yo605WWO226uV+YU2vzzeJNYEqQhSolaIhfDmeVsZj
lQPNPmtJi+hSOlZb9BbVhRfqOh2D3kNJweJ8T5mlMRtGL+I0HjFzPg9IWK68QjvIiQU9Ihv7tRIO
ilOMfUPHOBUeEg3zOET2f3eBLP7C7TLYm3USb1KzCk6yprgLv226wS5jWDJ0aHBc4mQ/V1FWlsRC
nchpdEY6UHFSL0OSqMyUJzGH0/ZPzw89VuJk4gRGg3R3udil0uS9nMnpeRzS9LErs/xnM+AUZiZ5
t/UrM3iS5LrZYCtgLN2w17cZiHUKEyDXoVQhvHA5dAfeoRrlKj7j8CsfPY0LQjEg3Iq1PqBl2mU/
UWxXbCLH7HftuuijmwKyLhXonK/X4HqDT8karENQFmjzidOG/BBBFJ3mq8iLpWdBEiJbat0EWdMM
EJaVryoR0cmvh5sXwUmIpkyMUt+ELZxE1y7H0+QkDlM5Sc8BOoTnWhtDaJVifVMrSOJqptE+FVLH
QU9KzBrkkNpKnxQrMSzkW6OPx53oogpg+WTHqZ9gLZr3RDZhpyD/HHg4vcgNfRRd22qJOTghnPqV
NTT9jaLn5VNeoKTx9XyuYwBucZYO0bCpED7P5L0sFl34g/656rv4WxUaEKpUz3TaorS2rVyVzqiF
5lLENS3S5RmhaqAhl8E68s85KCbJ8Kf13Tg881hGjxhbGofMbel7aD9M/WcppuU6wdnjJhyT9j5M
jSWG2/UtBXWMIiHaeO+139nurWpZ7Kwwic+8j5hHDnkFfwbR0a/X9vomYBRQI2xOMDEIDl1ulSER
jRHN/+isYphBXa5vb6IwN7aI7i2p8Xw6FJGriGQfX1Oc3wS+bvRdE8fnOMswuDXcwkEK+CVECnwp
eph+9eW308nNURGXuH8nIP/lrBAPw6JkiJIzlpjGRqI2sBGaotoZnYIdUyTo26ZqXgUDrtaAqOtj
E+ELLDWdvy51NVhbqdUtpNDXX1MH580tACmX4GouSRNEPSq9YcIvcitrm1DDw1ZJWErUr08KlHUk
/smhEY9CHuty3obkSkMudckZmkZw22JtAR2tTzdV5ic7S200R+hByf/DLWQia2IAh6R2jtDevE9V
sqni0TeHs2Aofxrk9jdtFckIDFT189cjXadiDKVo0E7J/GjUz9sXyNqZtRhl47lJ4mDd61aLJaFM
+dsr0oM3ejhnjkD6fKVvblOMB6jMqMn+6x9x9SXRkOEm51DqVCqufoM8xaUm7n7nzoBzgBo4sKU0
XGKDXH3JCZA0zdMSKffRHpl9SVUuUlFQ8nMrl8Eeh2ntVuyHzgEJMW68EP/4usjDhXNz+U4RYdJo
Yl1FkA/Uj8X58kaS2pWNaVUvnqbfSk34hIE3LBRfOgVp8vfrZZQv1/Hfg6FzJpmWwQfld1/OcFCH
OsEopXlJkByKVwZuJgA7ymgLZ8Kw68watrFZ6wCWuR+sUlIfvKRK15GBGTuPDA5YOsgIMXT1VZPW
gy35bbWNkrqEogUBs2yG9lkyYssmdwq3ZjqY20KrNLuoqn7hrZiJbTAXJHdVPhXOVXw3LrjLuQQc
OWF0x+Y05EJySIRIWGO7hXVMXCTIvmOuaQ1g3jB0TJDmpUoC1qVCfIaWiKrFxqk25AAPHjXHkzNs
QaryhuJmG51EI063TdGV92xp8xD3mrmuqy46CgSwawTlDWdUoV6HaIPf0MP424eY2xapq5zl0IDc
III8NgHhg7Tvi4xClxEdVGSnbkyPfvfoa9I6iMUcRGdnOLpEXfHrz3z1lVkZYCzT1pqi4DnbPa47
aShMozl1VeivQ71WVnnHUF+PMou1pw9AlMemJZ8WaeRcMTJdXJtq1RXxizaxFU4H1MX6VHWaNmtf
0dFuV8kYaBuMLTQcsDAewrErIOxBdFUm/7itEkyC0DoHua0Y+cKvu14DlTIxcQQbF+2pSfz2Y/hn
ukI5JHrHj7MQ2lYlfEppeFkLh/f9wPzn0fv3Gkx6iSB1ePboM10Ok+JIjS6/Jp7MzoNOxx0GGL4p
oVOp8QMhI3OVsKDGtq/Obdal+CFiOoaV6QCZTxMzpL4b3XZzU0I3RIvuaTN0CytxmcxOP5Hy2VRi
QHqTMrY+Oyeqj2A8Dr3SCR9TzSEzA5YadPASUDYH4JL2O7fQ/G0jeL9NfAD+Udbz79EJpmiM0fie
ek+XC5Rj0SpkuiefYhOD88YAhxN41CgT1L8WPsbVTUq9ipgVHRlqoxJpz+VQbp2PZR6nyolkItmo
jeQ6hLGpreSyd5cQli8s7Kyx/z43UmiCOOTULAo4swEVur49L71Cid5VvyOTrezFUskfrAmGo1FF
cEK8o6bGvrIXhFG15TJxN1iQRY8RTh0LIcFn06emAI4GbQiDh/Jy+oidCwGLo5yCLh8cCuDaqicB
WilRrTppY6QL42n8fZdbn4SHNNMy6ClOwsKX48lpjeBiYSgnLnj3hriQPZT10r1q4Pi1cNVMp3U+
1tSCE995DZSeL8fS3MZM2oY93FSZ8TBSGHbaTnjSO09fj2pnAHDKxbNohMZGiWNpV1ilbJOlDhRq
ym8yoEIn/Klsq8xs14ImJZDxpKUH6dPfyBmTJHCfyADPzpkeJ34+uqp06lpZfVaVtL/rsEJZD3nj
oW2vphsU5w0H0fnw8evlmVb6anXA7xlQCTT6OLMvIZAxeWpqSdx1srzpIrnblOZY7v/xKBQwEAgG
zMS/zGk/fEioccJToxHZ/5OJl9kqNCmgIs2/yIu4nsukQgxYgz4ygi2zM2X0fmj5Xox4GLXKtZql
30q1XaoDf7J1VeJ1kzoM1S+qYJdTkYQyk8xu0E6S7ut7D2vKndpk6Y0eogb3z1cNaTmFY8nFhOT5
5VDI5FMTGxmqTn0XACWtSvwnmoUX/5O9R812EkFFZXxqBl+OQurl603ZqyfMQAT8iQ1jm2Sh9tTh
vH4zZHkP05hOtVJa4tLRfL9XZrtP11VEj8DOEcfO874Q/7GwBfF/khoMItaiKwzuOkxq7y2O2fVY
SGIvbgtSjn940IYvZS2Yz1SuioOeBOYvQuLiLo916yyhfJDaYyu5b0JaCU+eouUPdR6bFYpuxqZW
RXrqYWEErp3G4fgT2l0Ix0wTo7exHlJprQOGNG050qkL0K3Nby0MxDdK0YY8Ap0U5aswN8s3pIcp
QQpYfN2kramtUa2abGY00tGhcXPfqce8L/E1qbVf+McYP9GpL5VVNSooAXlaPSi3vh/ItpJSysRz
t8mztWRUeoEBEiV01NVL8U1VWuO3oNa5tu7HvtsFYSJgQCphNOp4flQdB7UOjora5Co9vMx9xMf9
zs+iDJ8tZUAAv6xV49ekNgs5JMf1loCxC7bh6FEyxr07ylEhyMIbPBg7a+VaAVoseirVt1HhQpwo
KJaXdi+mxneMICc2UynjQQ3PCfDPgG3K2o3balxX+H1UTpEp8X1BJLbNy44Qpqhw9101hlae68ik
BlXQAfc3XdHxnGq9m76NWPFsa9pj3j7tZNbPVQbld9vXFLsI67h8q1S/x9cFKEecN9ifN0mH8Epm
heEECM5goGijLwY7WWzcY8vywz6K0vbktYL+12rQHAiUMHuYUhSI5bzo+9ZLy9+KO+H4lSTHMKkX
WllcVbrbvMhx2KcOeUn9khdjF21rqW5ezd7UdqHcaxIyi6XxO/Lj8RY3JtRv89yoic0wpQpXY51G
hO3B4KNgCBIH6pdWxHauImaltmNOOxr5tMcywRhj6LE4HkKSbWx1XCUB4VwOr20hyAbuT550iD0l
69Gp0cCwy6HX420ru8V3mf1IjiyhBz8mErYrhlCWAWzcvPrbZT31NAmZyHoliqNyNtFmRddlHBGP
Bwt7W3uiGDntEBqRo+q9+SDXGP+gZ+2/SkmiYEtgthjZ1mnY2JSvK22fjWP29+ub7DI7fo92eOkn
XywIvVPj4PKOEcZWaCljAqPjbXnpswF4m1X0WDL1bH5oRK63blI12Hw97CchNgBphVo+HTL6d/Os
PDaqvMf4xT2h66Td4XtanK1UgKTXauXfotRcUCANtpo08py8awqnjVV3h/Ga+mRqAW6qkBNpy5P7
cSTNQ5QpwcLLOF8Zeonc4gadS1Xn9Z3nGg1GK0qWRvUp0rDzi7wqXpttaNjqWMHliiZhw1JeKjh/
NiiGBxLlA+qIVPcuPwdi7YCwmqQl2jVCO5QNEf9sGas5fz1gN92mv7/+DvPwcpokVUF6lNNH0OZQ
ozaXm6EXivbkjsW2NMns+xDVgiaTyh1QoIUHTb6sBAMknyINnjL6f5Q9KSxeTq9QU31QWq09dWPb
bVR9rJ0YNOuDnwXtDjOz3K5gIa8VKyjRpwndnU+OhyCaIuOVGhZOTevaNvzYWvPDITjSarQFwO9r
PwirO8s1BmdshmHhNfzkowBamKKX96baHLagxlVl+VrQnbD605HsUc1HyZexFxZSaSfjP7f2O2UJ
2/fJl8FLVIFFwMNvgYG+XCoqLx02sml3soqy2A2mIOxaEH4rUKedE9ZtshD4fzLehCGcbDhBv2AO
eDkeLn51pfhVf/I8/TkI5YIeqIeRX24dPHUoF0abfv3H8IKNgI6bSQFqyuJJ8S5HSxBs76hQ9aeq
FOAI+z60AatcyjA+mRPzoZhE9E7xb04AbhVg2REWTae0xgYL3/nkUHf6M89BfUOKvnR4Px3O4Fsh
yDkZRM52N+GaaHiB3J+wcEvQOULpSQMEvR+E/DeFp2zhNH2yhhTJwNMQpVH4m6MXs77F8nJMhxMi
S/4GiHK2wZBEevnHNwSvA264LKQ0NdAvvxRCH6abJtpwEmvtTYubR0tu/3hD/8fo2//N2Xktx41l
a/pVTsz97oA3ETNzgUQaJl2SIilzg1BJFLz3ePr5wO6OZiI5xKlzVcGSRAAbG2sv85ts+/m13uZP
i20BtFclHDFVxnxiUY34gWUOBZiRl9QcW1eJo9SBhTRtu6jW9qNZBIeejMsRVhdedR2ehl6mDq4Z
ZP6mTkJ1U0h64GbkCJ/f17KyoOEGD4YClfY8e/UtrL0rkuwwERVKq+2L8LtuV1iR6qI3Yx2knCP/
80tdtB/mayEtMkMxYeCApT9fb0ZyeogLePvSkoLjiziKJzwmo5u+MIqtWudAFbA03Wg2EidYAo3H
QauLPc70yVVDJr7/n9wOcYFOPWMgZqDnt5MgfizlWtDRDxDl1aRw9ALQmAkyGsaPE72nustVoPcg
9RRvQPm2nUp3NjU7hG3Wr0CmLlrdb6uj66huE6FIHharU3R56puNoD0Mvvpa6mBY6AOprA0MwTUU
1Ee1IM320phYGAmH3d0Qeva+tBDP8MYe1j3EUXNq0r3NBHdjiVi5ryf84PRCF3dtnSXHKVHg4kNN
2wD8G5C6hsrcJHm/AhCab/R8p6tzYKelMNtMQJY4X9fWTrtOAAJ9UZIJ/lZuq3exRokVBI3kWIHt
bRJGCNdapL18/kYXkuDzGYx9NZgF4hRnC/3A8ytLnVpxQufdC6ED7W8xTk+AUkmPBxNJH8hebl3B
Yu/1ctzX+Czsx9T+Hkae8tBORfE11yNzK0gJN5ovhagp6cKxY1nfVj2jbksVAi6Czc7Vtdptq0Db
GWXnwbFCg3mygxwzzNZCs0NlrmWElSMHVXstgzh0VDOYtoWhYfJejclJKEq9L7G4WMnrLsOmBiAL
Z28aOkD8l2CSOGiAy+Lo+KJbI4oEat5TeIb6yvu9DBmzbQ4N0pmoQI61qN3HKpf6NDSmF1/HOVtU
nekAPsquyqYXKyHjgweCcA8igjHenMIvMArwTamYG0l6acFxolLcIZJgpWu8948eCMsNZQZrE571
+fB7FwN9hrJU4rH8AuAF4RtYT85U2Ccrldvt5zv08hgFHw361jR4UUzQFt94rJoV84+S7nsnH6R4
9mOU04di1I8Ib6xp+V9+h4y2ca9iZg9XmGzk/LFsOrty5dXqS2zEpiP8UdrgGVTdSjL9Pa+JpMOY
S/nXRJrWeiwfPCZwPDDUwCMZrC8XdBJVSw0fqC9275tPta/9lANJ+i2w2HXxnehXIvkH74+kBKAx
k1Ya90uD7FrLrKbwR/VFSiXZxcHA3IcWEuGKMNrnz18gO4JVO49umHGTBtE8QhmEMfr5qsrG4Fdj
5JkvgeVf12WRWduwavybJqdZBR9EM5+GqKnjjRYL60vegBpxe7mLrc3UG9nRVjww5flIEto2GEE7
1EC6Sn/AQmLNHvIsoK6Xou+0a/3nyoSgcag1uZJdVaN+3UR2gSxxi52mU1ZWhwZFNqCK54c52uih
kfXRVhOkFRyisO5x3Gy1o9nH5iPwR84upbCdmknjS9OEwBRHP6fbS6oKJF0citrMH00vbVrICYEO
VaXsHos+Qc3D71l4R6EvVbvGFCjfjFxWhytzGOVvgVY+9voQV46OdXgCYEgk3yMtjtq9BdWgcXyO
0gS1yhEMfRFyb/5Qi6uZRo5yd4KRMBY/lMOt1DzoEVB8ei5jpxw0jrCnlkT9N+NoceqHdEIayyy8
53GMbZv6XergfAPYOkplTjoVBB0anMD7TVR0KzD5FeB+exPQ05I5cpJGc8rcRnd6CPWWVkpMy3UT
G/3wMJYSjTl9Cou5h+PH120yK7nHefxdbkfxF9GBBhw0MFy6k8Q4yPFE3FcKo68x6Y2DwbGVKP0B
PohezNz31Df5OInvGRBQ/P00pMoMI1QyJ+HkBBFUTfUz7dse5DvQqS+SNPjXjfCTfTX6zZdawudY
NkVf7WscTgsWSatoumn9ZOwtoJ4RsppjM2wxaA6052wKS+9exyTdc2jfBHci6ow1Gb4PYgncGfAU
zGk5ZZfzDJnecwGDZnrJwnrTmEZxwK/K2jWBKnYj35nD4AqpGCla+bQvDwCd7v2MqoXFJFHJn39t
ZajnyRAI+wWJgeowSjFW6uoqN+IyXs10Vxqv80QUaNvimy60yRNd3ogX0rPmiPJAvVf6XKBvMxsm
6BgHfx5FLgMW1yP/heY5F3BL65I+9wIztDrxUljglr0cUZuuVu9qSIa7z6/0Qc7NpRh3QXiy56Ng
fvR3Z5vsQQ4dKlO8hLUZXAe2PG1lOpquZDaMdkpVuH5k+49REzb3jdZkf/AWT11b71U3MgqxRks7
R1vOGdp8O9i1AJdjvrqc/DDpa0kTFPFSTcboNkEZnurKG49wAkynVL1yx6ePObjm68cKgYaNxe7e
NBOOzJ8vzEcbC+AnpzBVJnObRRIjZyIOfcX3v/ZCxG6rTTQq0ThYucoHL5ozmKIHBBBMiCUNjC51
FfZmY7woQQC/R02CbT0qyt4okOn62w+EkAEeiKifzHTpxWnv6cYocq+1X6Kk1a4UP4vdAvO2lQda
gKveXqAxt1EMEHNMN2fu+vv9hIR7bHUxjB5NwZsPr/X6GnPnekcIHreKzeDCyAKcuv1edup80hGE
GMXp80dd4P7fbmJGjGAqQLbLXGw+o99t6qis4lj1q+CrF3Rg+Wsz826ochBbSEMt9wEvzMckFrKC
qUhbPE8QadHUM4X1rNgCisjn9zMHofOUYCa6QDuBoI8D5DLtRpZD8r0gh9RoIuGzgV/llztlKvTZ
HsULsWBI2kY6zgbr/t++NEM6znKLViKVz5Ia7yvWMGTEzRchI1EXMrPaAFW3N3Wcfo9r9XXINbH9
/Gnnrsj50yI0gGUiNEMAyxCJF4svWsmYZnZ6OYzqawIUeGY21OVLoCUCBIOHjgojBAwGN4YeKvEm
z0CJrUTQy88X+jLYRZCvABgBTJ7fhJG3dhg2CvRgCXlrrYlqnMBgH3z+qB80bc4vs+gQTQbAkyjl
MqVdMKkyzMIxCR3XZqnIJ1OkyX08WNVzmoCDVVCWcalYTCeJw+CuqAyIf+1Y3o9lZK2UYAte0PwF
EEk5Ghk6K5xXy5fQ1p48taGEaqZi5Dv+WnKrIYkDDC8obhJjsrcxlCQ3DFOM7v02oaE7DT+EUg5w
kaPIlf3eXyk+P1os2t5znAPliSDRYmNUpe1NfjfMFBe138dQUrbenOeKZEQLaewYuWS4BTZW/wqC
2L4vtN5wyROJ+QOiO5pVJ05jW/3fDozUb29TIM5cm+B1vlVyz1cMJkyMgTq1d2iXpm4BFW/lq3jr
7y8+CyrHOVmhMABksjhQghR24xAW8AhEGj2JchJ/lFApxm1YyokERh5BqIBRsuu36pQhqpu1e1WK
8GoqAjWyHUWr7ZPNuPdBgBYx3boIcUiJBgkRLm8wV7pNH90uQgMsDPwWutX6Io7LgWcaWWxFX9Ux
tu6mifGcGGP/juiOksIEQEY1Rf2IAWt41EcShmDs0qMmocMbG1q9y0up2EsGHGa9rSJkMUNMAweA
Cisf+ke7ip4zqh9M0zBnXUpgjyatrkAZrJdiRIJYJCkeUIlSIhRfi7/8wet+B0Olfc/9pEGiuyF3
12tsCGhLVbNWBmRdPaePQ7/o70HV52+QgAuQirEV7S7zgnQ1Ra3QosF+aWKolHrWZ66vCdyScjtY
2cMLssY/r0US99apRfZzmUiEQi0Du528l0Ky0qtYQY+40Op+A4/C2JYtYsVRjt9CFYzTvvb1dN8m
nn8PbqCHsWxYe9VERXWQkeKSOliCdRYEx5RuxGPZIiebkME8d6XVIEvbSyAiJH6zb0Vb22wxe/TT
5OXzwHoZvhmVYXqOi5EKCGPZeS+6IJeQT4m/xoAnDr2Jo72c5z8/v8i8hc+/yBnoRa5pgjsHWrrY
4prmyYPopfhrMGDyF/ip7tL3bN1Ktsa1NPvyUAT8w1iEbUAQAIR7HmSUKMxG4Xvx10IODKdsJcUV
UVbdVGnebCW+jYMgp7rJi6pyhTpIR9MbOlqKLWaShK+tP6XGPVRLeWulRu2afuRva9VGJ5jx2Bdf
mlY59HPiv1gd+v3A07BZQzNgKWpC6zbxi2yKvpI2GgCevTD5lqLjpjh23/XxDDcp78FWFF/1lqPY
kew4ueqqegAgo40t5B6t2BVDHtz03ug96b3pYR2kR+kjcWSgA6pP8UsXePZDnxbxrRiIQ8400rTY
ZkoRPMKrkKDuxzisO0qrejeR7ZUp3mcNmjd+XYc/6W+mAeDLkG3S0HSXWWPDtdNw2Jj8iqMVZ2lD
ud2lXyrNKjGxQ5222hjNgDeAXSvwpvh4ZQHioWvuMzlpv0ulj8lUmKDJtRKnPlpOUjDiP6DRORE/
3wA1alsJx2L0Vc/kALfctHILulJ/9XEebLn230Xhz+A5QPGoQdF5mWHl59cTsxqbrIkI4o9huGqJ
IKuFMtJG0yp7q4zDsFKIf5D4M9KcB4AwK4hAS/R6PghzKuSoQbmjVmjcjJb9NWjN8anru6Dcmgz8
byH0Q/xNk0QA+ZFCtHu6LPHW5P8WSqFzMLRpbiNqwlifCYO9+LD5jahnl6L7SmOluso0SXvKrd7e
FX1xNCAPHck/9BO0AcnJLf9XGYDdxjaj2EltVV1Nsu5vpZFPzR7knpw5r/e0RfE27KcfVD1rRkAX
YQiAI8cDaARqM1lfmoVYAMuHJGrQQEjJHjH3yuPJ6dN/ZcR/S2LtvnjNvjTV62tz+7P43/M//ZXj
5R0iYfOmB/afn27DX1Ve53+a5d86+0f1/337Y/81d382P89+2GZ0BMaH9rUaH19r+mH/Fhyb/+Z/
9w//6/XttzyNxev/+V+/8hYELr+NZmX2XjRtHsx9IrFWvWa/gv86EduyV6LC8l/+W25N1f5BvQjl
CQ4Ayosq+dk/RdcELfJ/MGRma4OHkZE35Nv+t+qa+Q+Ydex2PjV0Amek7DvVNfMf8/wdECvfPf8F
lfnvRZjvxs8z1o93wPL96+fPVL9oCs6ilqDyDbCE8MUXX3QTDXITRv1424ettyuLuL5u+qi9tzrE
WOOq727boem3ssyMguxmOrZZDlhIihO3r1DHjvRicNWkpirXAmkn4Kg57ZSkx9KQ8CELwvYpTA10
IrPppRra53IMf/bR0D5xJmp7SUemVAjaz+9exgePtYgbAPgRR6AFQld+7hty5p8Hqp6iFyEIsMXI
NFtXkLWlH0VXOkzCxf7tRiWzJ96HwUkzwvFYlPkak/utOfmfo45b4A4A55LizXnABX3RCA07YhYi
3U5Bt/tmlWN2ysohyg8dsMLMqoadPHioUftw37/Nqr8wHyyv+SpNcv4Q9Rm+F7kxQomDbzQd0hjM
usOQGyNFJoa/IFuk95Eat8derU3axpIeXQ0qhAURTNGVodfaTVWVOUYsOaeS07TRUDslCnaOrCQ2
SX4jwF7F1prb8CJ1fntuaE8qKnJzsX7hPVCVQTvKZTXcMsFWHxO/KSfKV1u0Tq7V5R85DBTD6RI8
EOHBY/w39J52BHt4Hyil7cj9VNec2Gn0nb6u2q10LhYl7Hx3fE98jiDA6ceQCZ5vjCgOIzvpZeU2
QqrzZ5YECAmb6Ofumc5quCj1+riNK9W/j/xiOCYghErEocTgGODr8o2wrCR3yj72/p7aG/c1kyLZ
JbgOzWJsi0ZaHda2EVd1f1uF0Y+GSQObAfO2zz+LBRlsfvqZ90HpNUuK03Qmxr1vYXWe7lc6VeKt
lGG6WlV981Y8OKA8vsRl2RxBbU2vYLHENpgkA2oSQI1dWjTpU5rkfogUKX56rMUMB8XMo3PhssSY
zKpirzZT99SoWcng2TajO6OOsIuXx2YLnMR6SKnSMvRt7Z+jntORGoJRQrlYDrUv2mClP8y0+hHq
3eQDPUN8xPHqucOCXWTPLBnhWUaHilubWLNMsVH+ZuPFrqQpIG0/X6MP9u+c2ABzgp+L4MOSsFFN
vZJHwYDDVJs335R41ObpLPpF3KwqQMeF9c4zup1Wo6q2MafW/GIEJX7jNUWj7fZPoKirKPm9clvz
xjwPJ/Bm2R0Mcg2mxksaWV3XTdwX9nibFTiLC1Qhb+PRSF1AlbiG9gg1Ig7bX01517+AaqW9Eenm
YUzi9NvKnXD4LO+EY4PBNR31eaK8SIRwZPCjrMAiRjAVchsv0X0X+SheEqAiRq21auwiP8dKVM6l
8Qf9eLx98poFjGd5nm1s8C05wCQN9/M7O8+GUeVia6OqAKwGY3YdBsb57m7UpKEe97oHM85+FgrL
ZOlBDPQdOzqKg5XO05xbv38hXA3mP50XwggF2DIfFINOB6A3pId6UMvv2pAEMFeqbKUGvzjJFEhK
NvaRsxoGs/tljSeEosdt6csPo1SrDGwSsa3LNLiePMlyR3BcuOuqPwoTUa3atsMfUdpna1n4eTI5
LyxLirI53WZIXICWzhd2ssk76qwlMRugcIJZL3a9JtVbU2EXBqZ119nmrVUb0cH0FDz17M7DViO+
g8FP4unZZulIKsh7T/P+pfH7/01gFqOm+d4sfH7n8Rmvg5Hd8t6iWm+VxEsebKTYKMM0gk6Kp1Mw
yqEzRRiDGHGZb4ug0R/DGhihL7f6Nk48y+misVnZgucV+b/uhv1gkbYxtHzrqLybEWh+NgyppCYP
cooEFUJk2CGiRuVa7l3ja8YXPdWGDaIp0torWoaHt2V4d+H523h/YSVrVSWSkoehTytHLWppO0gq
8/o0K58ROYPPkBV4gJqA+tsC0kOoZjuLIdzafr34COmwsE+ZCZGcKhf9jwGm9pANIngw0Yd1PLJi
txiy5uC1av6QRVkOrwOcQia8DNn47xAAvteZvhsqOAl9PZknTA7VW2Mapl0fJNXK+7n8nLg9ed7M
1MscgG9Dnnfr1ApbbTwzCh9Uv8WqGzGrh16dDvpg+Ndy1BPkK6m9i6icro0O4xGZyeTKPcw78ixw
cAtId6igxMniybzPXxVqq1EASCp8kDTvrhx16VHzx3zL2Mu7qhtZxjPVC+6s0ixWJlgfvZoZCzoP
0ADDv63Nu2dX+N9+OnlcGLb5Tm3ZHshThRtbmMHOSPxkZS+89SIvnhQ+Iuc9Iphgr8+fdEzgN2lV
FD3odlJvOi/qr0oDHxe/TI2rsMFbsaixb0lb5PN7Y2g21WSF+15CG78VpTgOUv+jjKJ2N1ZltkU9
EpsH2S9h1uea2xfe+KMOUgPAYvNiVIW88w3VX2lZf7hmpIuMuuaJz0XGFIbyVIVt+KC0bbgVMfTY
MIm+RcxjHDnV1tBT84pcrBhMac4x2Mgw4c5XzBokrxVTEj2Ugfnk1XG3L1Ir2ElT8Fce2TegGtf4
sAt+OiELxVsJYfp5qgZJ9a3v8W5X6HE4JYFkhw+RDtk28ZRvUlV7V30Y0FGssZ0JzWZXxfmjbd3Z
en4X9mFzkzftvqIFsVWcWrDyf/Mg55boalLnwhPhmF18IZlvdtChiSFyjfitlpsvitI9TBAq3cnL
16DzC+rMP1fAelOWI92bOybniz51Rdy0YxM+ZGLSk03VRwyGhO7DmqqGqfqNKcuJvhg6nSE5TqJg
axwGwqqx6AumfYdhADLB+qHzR/3Z8vTkJ8utjyt56YLq8XaXiIIx49ENumv2svFP4p2WYT9FD0yY
1ftukKfnpuuDq8BOWoyTAMpgGJXkCSQ2UF0RdRVSE+DXmTzJRqR+6fWuvZPtJPll+SW6acDD8DGt
jVZzlTpTb7NGL298Q4wPWaIr3z5/o29iCucbm4DHIIWu4Uw+XyJCTMvLyfUz/yHJxsnxSqvcJiB1
D/gRKrijy6pLKq9sUhxuXT+O94CL1esRsOo3w5Ptw9gr+KPl8aEq8WBS2ihwJRnzjUIamPWbpqNY
cX9URF9Cd2s2dS3juU48tQfPc7UKW9K807UNpe+rn/XiqFeP6BHHXzzdLlxNA5dcJuLLEDfKXZBV
A2rmQOB6/GZ2ZWYk6C/b+F7QTwNcRgWysjYX3zxjJnrhCJMjqyLpc6L57gOkcS355jCJ04jkiKOk
NVg7UGErQiAXZhozQJeChqkWOBgy5EXlayMelstosz/UZjm6ml6YV0qGx07MWeRWrcxIMMZwrxby
9CWiV4Q5V9je50X/FHjZdAuINT8mdoIbmVb8VMz0uY0ZGHLOPhnj8N3r0wD8RbqV6hLZRaXx9p5C
c0freCVlBQzwby8aYWuulWl9myjDnC8anC4QwbUsTmodC2eqcAGwpyD69flVPkgXiEPY+zCrnEWo
lsHREwVdJslAiDDkw/I6k6TWR6cNP4J7rW7uIzBVu97Lilkr/1av9HTl/FmMTOfPfp7vMOQ1SFgU
MtzzB5UaRCuGUU9PZWc+hcXe1O+EhzPpXxGebmVjbmszvgZfZfc4PI7DjVra+35ob4vgj69gEB3Z
K52KRSP8X3cE7AQQBJkUWkPndzSVtMJ9aUhPk9+oB9Wj+ySPoYITwuyzxnjk2spD6akry5SgU+Nh
1RjTRvK63JXQNtmqA+qOSA1Gv0Vde8cxFanj+3q7LWQ/IuFa1TOdP6Dz2DMfJhQvSPmgebGMnEB/
tRLcZXrqFFXfjj0TzNAGOfr5XrkoknhRtHLfjDCgmC8VihIMshsmEenJelP7aXt/k8iwhr0ReP7n
l7pMShiKzOk1FCIwUcs9EXS4VOcosJ1AqPmuMjYgIb00dUJknzaxKq298Q8e7T/XQwpgcUAqWhRV
nRHGpyixroAQEgPU5rqO7ZlOuC3U4DazimOiYpCbGg6g3rLL9v2MBO7Ko79mJnBRY0HSnEEVczsd
0eOlWJufNk01jFVyKmKGf4VOV0mLgn2fd8FBgRyNLzrmHKT56GaLwdt+vvYfbH+TvhJNg5m+Q7Re
dBn0iulSqQ/RKdS0aW+YVfXFG0vz1lT7YyAYQMExUm97TbSzeExrH9QRdk8m/JsM8bGJEWc2Hse4
kg++VNtO5inDQRSjf2s3UXjTyN7T5zd8WW6A+YfShridBpJ22TjKC8NTVZpop3oakd2HybAxukh3
M82QNn6CqXdtivvcgin++YU/CJ60LsB6oC009w6Wog7oQ/XsDy840cAbd7A3HjtLm567TvktWf70
tZEZlqqVpAIwn6lniZ6u3MLlxuUO5p0ygyZQh1+EKoBHYLm6KTjZdf2YFZVyqmqlcPosy1ZW+aKx
DLOZg5Ukh6elxFyq3IxR1Jc4V3CpIT9EZtHTK47V21bk9bWZ1ndFZht3Qde6BaPntgCyVtkJegvK
XYs318pzf/DO4YPOficEPqg5iz6v0pvG1KpjeFJR8nPwpKnvLCPWHxRr+hYi31wZWfpFQorzx+ev
/DLSksTQ+pgTPTgRS3EdgEplaSp1dJI9vPkE6sUb2I1rALnL8MfbnNsLdMVQy10SrvIaxYFYzYJT
VA3dlR35/YY+X7GdDO1LLY8r6OEP9hCRHQwzlueE2qWgi1Yacd9keXQSpf2UZFW8w3wHPThb7Vc6
ipfFH2WyhZA6An4y4gGLMFspZT/UcRKdul7+nSOgsZU9pXrxreRXMjbSb5A6a3KUHz0cF/0nyp15
1SKNysswVfpIhCc5UsWNodYvvm2IQ2JIr5/vjA/e2ex8BvKBvvqsAnmeNASQa6eas/keHgiMz6Qx
DkY4vLZKX1yPEtKzn1/ug2ppbk6zN0hRWNGlypVcJB69JkW+n4LMvAVSWu2sIJzumC7R8NDRCEfN
7hDE5nTDlMw6lsyKvoHadauwNK+qwFMOla9PzDIq0//VNs2wb4vhjxoM8WNUYm+WTnG4gq/84P0T
quZNRo4Cq2jxMpSgtDxDy9X7CuFKt+iK6EHk2k1jkmxmlajdwc7XLEM+XCh02RhS066kfbp4MaMX
FvB7S+Vej7P9KPnHpn6K2z+qUF5JqA5NgDLH6DkadrpSBw0xwujKzI+aB5wrdZByeLYmgbRKY2yA
Ph2ivl2JKZerQjChIwK3k88Q4PX5zkk9cKgRx+dJyaVT29qPdS+pd6Vi3WhSlT72WRmspFeXUWyu
U2eMB8UFPdVFyl0U9STK0vNPNNIieEGQrVDLavefb9EFnnzOo88us2w7ZGT8fW6Y/skAt101bmwn
x063sVO05G9GMn2bgMalvriptOEvIOlr45LVG1isrD6isB12tn9id+xErxoO7iaSQ1G4awtl19kA
qBL7W+odPcPHbwkm1OdLcBkUSEvY7chAE7tgppy/2t4rY61Tc6IP7ilOH3Gtsf0j+1rupvXXz6+1
tF+fl5sSePaqQC4L5vkiuiaNitutIvkntYweJZkkLCl03xmzVOk2KJPstDGq/lC54BBEM/q7LJXW
daMZ2UGrCcWxjL85aY59U4++9CdqCgML2kRAeiqs8rWoPXrsULVf6C9A0IKKvBdmjGa9pg3ptbCh
PbtegoCjSft5CwsEg9QhGW8juMk7BUXgO8VKip3XpcZfiHGib1SM3jewZd6NxUtaCTUfvXu+KGsO
xqwK3dnzpffUsrXjIgxPLU6PSExNrxaD4aOniJ3aKe1RNzsa8FNIZ8uEr8fgWH7GVGWlQ3yZpzDN
pKymxLbn0d18PL1rfTSSRsO3koOTzjbc9FH8x57KcN9VfXxDlVO6yBP9TpNG+vP5ZvjguiQQYG8g
bQNGXMJDFH2Y/Kzu/JNfGCMKpZr6kLeW/why/CSRxF0N4CEPWdSY159f+INuK2M8baYyzFRmZqjn
T5wLnHlLZgonSWF0h8nEn8ZLIzdVlaQA/RqGnI29d7QL8SLhlfIwKqOylwlG91ETBFu9DsHhFNp9
ZJkPK7emcunzMpm+IvGVVigAfxShz28tFFk194js+8hWfhb0QjbFV4Ux/DeDTj0D1PiL0cQ3yF8Z
Tq+kiFTGrzVk4lsA3Gvclg8i8NxxodUJtt+GbnF+K3lV+5WhR/Z9iKTJTzufYgcx8HhlF1wmP8wN
OVpIJel9y8tZUJ6ENH0nz7pP8/a+wzIDs2K72vddZaw5kH1wiM2QbSB5CCAB3J7X/t1GV7JJDQ2l
9+5T2m3b2O6inQ8q1ClNo3NLNe82SaGsaft/0DviA2f1wKySKUNZOb9qViohEMPAvpfSGDgRfE59
U+d4xOVa+D0eK9NJOyPYJ+1I+EWW33P7yXtQJytAkbvE7repTFg9TSGOKDPDgy0s6U/drikofBSM
gMjRm+FLhMOwBGZPPYJJk5Ra9zB+00OulAZe7Kg4NJXSfiWA/MxktbgZmlE6clfWlVVK1SZqg18r
X8BlZwFFFr7O2aWXZukySbVjIeQGYbhTO2XFV1yYkysKyIhUrOrdkdmua1CsHRTDexba2ON5DPMb
T5JNIZBVS6FdKEOk3/RiRNN4SsLdUAS5kyEIdZ0kwZpMwcXpOXNHqazJ2nBfQnLs/O3KIKTVnGBy
ksqh3UhDRee/iZ5t9NA2w2T/7S3M5dB+J06TjJFYz7fzbgvHlApe76k+JXQbARec0t0grNK1qizZ
GQEcbQ7dZCVeXgSC+aIzyQwVpVnZfPGMFVsY0g8X7enEbOhNJ07VpOPKMbQgOpCKqajhsoSz6o8t
mUsPO+pWI5ekwr6P62hPm4S2dgZiNnLa9soOTeywVTf19337mnTXubgaYum+656VPGfOUlyLIXZ9
p/w1hP0eovROL549GznlsOO/q+YtH6wJ3zRZL8ELzPeSc1llpjSVaS7uGwYHWzPtHs2pivZzHfQE
Xi0+4Lws3LGyH028K49dGs+JisfsSkLpkFa/ZB5C2zJWqtfLaIOIBK+Lt0W9jB/fIsGiIo/7AXb/
qWWajnm4Fx58iqSrqqsc3Krig1YwDaZk8O8sKYr2tsxXpfVBu2/AK/lOY1ktcpIsGgLYrz7TyAdg
V9NK2n3x1cCv5z3TQWS8SMNmXt1321jzi6qRA1l5HBnN79LsL795qGduVBL2a3JZl00haioSDT5Q
hl8aDaLFxWKEYEafOq4QlnFf5dq9GQ69U75x5f3CPAZGrVzP+a6WWxGO6jJaNan0l9pCPRbMG3ef
R7jLag8VVw46hboYGDuh9vyGrKm1SUEU+9RC/NoPbT3hYCX5NCnBDj22Ux/eVp39He8gZd9bkJcw
6FQwzNVV3mE5pPtSR1fU08v6CRXs9lcBIH5yJK/Buldtfc8ZbesP6GB5jQJ88dq4cVqIs7AHc/iL
MlWLi2nC2FA7oXO2nYbQ3Aglf2BAx3HBAOjzZfroYkAk6WWRhMwXPF8l4Fi+llS6dkrjeLwxdIxL
vYxpY4P93QHpujU/9Ysvmoej+aKhW8RXyl45vx40E4a3fcvDYRLmFIqduGYnrUW5D6/CLkQhhZ0I
Pu78KmkKs93CROSEnOCw6YoSAI6trqoMzFvoLI0kAtAB5BhFtG3W3Dq/DLjkCCrGYJ5SWeluJNG0
z3ns925b9/qjpWYSXc+UCiMyJ+HUNT6dDdhGc9sLkDHbVm5l2wEq1Z1ykpPZB2D0/pjNaH6zxtr7
0rcVKhp+Js1aXiSsmySgfUMVJ/WZ0w2VtVXM3L8z4zR+BlgNxicc6rpyBkr6w+gPCG6AbgU0N+Yo
75OVpFdRZQ2OL/h5A2Sy+GkH3aGQaONubK9Sqs3kK0HhlEYni03UJYrLgMTjAATrGBcGX4gsmi16
JvLO0xJA5oUfDr7TmYnnQgTT/ZVv+GJzclIpRLAZpMqJuMyNqVqmoC1s6aSFWQhdC2pRU9Qad4XK
tMqgYeVjUC+yIgDsSCFhPD73YTA5On+hTarHXZMM073cSUfL/C536o+mtW7CIAEPXDl+dCytH3kw
PvZJ7MgAqssoOagD2iX2hobpVlGbg9Ij2mTC6fiTaK8MhZkVK8yFQ6cok13DVDn0hJsoD+jjOnEU
XBcMkjKadql4trqx2TCOeWixEM3lbCslwm36lfn4RTEwPyXzP8xFYBqBkT5/ypbkvZf6YrrHnINK
X6nqm8Evk9/h1D19Hl0+vBKchH8ORhjtnl+p99WgswJtukf8dPzKkPuanZ1dTU2TbD+/0mW1yUPR
UKbIheUB8n0RyEAEyp5hl9N9rg+gH7VfdZI8WAZAwLxDTw6hOQevkz9h5e0DvXaSKDn1HMpx0LuF
RQNfWnOOusTazHfEoUgeifIfJdH5w6PzHeJeG0z3QW0i9Nwq2lWudIFjNprnO8Dliv/H2XnsNo5l
YfiJCDCHLZVl2ZRdrrghXKGZc+bTz0evSqQhogbomR6gpvuKN57wh10p9/ohiSUTg8eEXo1+rjD7
c5ReSLeGRLWk1XPzyVByWLZdXK403Be3JEIWEkq6hNb8Ru7l2x+YiSR/RmZIjjBa4UkzCyLAqLqu
LMyiAMEoxLXTytAnQRb8dpS2s2rYDrLoROR9e0nu4D4OVqydOmJRu/Zd83uTWVcls+SjHsM9dEcR
jBxMkMPkJ+1z5BvjEaLj786fEFFB4LOUkYTcr6AmK9voHYFyc6UTbbJWPL7c58Tbs7MRhWouqb7Q
OIbOK9haYXAwVDxLEmmEaS/2VXy2EMJ4DPByt2EIiwcyeP/ap6X/xfWU8hrDKMRZqtS5pcDSSX0a
eXZZWqjVlc2w8fPKgiHXJJuWBrudBYZ3aBtDMGwFRRG7zVTKZmKMma6aoTSojHsrTapfkVyp7BmU
sU+F5nroVA71IbVinGukDt7NYAR7ygjyiX3e7fw6LLf9IAdnmo9/kiFoDm2u1J+CoTP3QuA/m4Nk
sRFzKfjR9aKFpnqW7Wno9zu31Z54tS8VlPlDIyRrNlUzFUbyDwR8YSTTzJ6STyK02+2QR2UgRkrd
O3om87xZWu09o9Rsd547grAvxG1fDUgYh+4T3XfDCVR1eAA+GFzLsTAdJSfrbBIjOOCShmW8YmUP
dePDnai8/ikHX/IwuJHxR5USZUvBX7QLIa+OaC63Kxt7+VbQSCD45y+QP5Q7bj8EMYJIG3y/c0qt
k1DxJRFh+7aHMpXEP+yuX0UduIldD229j/pSWkMqTOdmtlMn3T6kJyahCnL42/GTgh5HJSatI4eh
8UUSKnDPRm+e+46IlABkOEhhUHxuNK/6UQlkKU1fbivJ7WyvMYPt/VP+XlKe/RoYUECuoOlPwNvZ
ZTd4itw2eW040OXCE7oF4FzNUTMuej+8jNg1t/w6pMiisFUotYfVW9JkzS+piYcXGg7Vq9JiIZUQ
HD6GpWg9o/mCX72SGk9ClSSOr1rRHioWPk45ZiL0psN9PWLShFocqY01JDyvlU9XPVFL7SQHtf4D
ALj/Kc1zJNnuf+wiLJnQmqDQic6ppS1av5niUfIszcZRpLzch0kVOmBuwgMIYGlTFkhv3h9vwdNB
qo0eM2VI0NTgbuZiJB3Y+lySU9ORXKHaG7DKf5BAeI+BlVdOE5XiNiylZs/ubw9qPyLzGqvt78Y3
sjdQeOWOG1XeyAPstPs/bPGAUECgAU5fGrjRMlMZWiVUU+StnLygydlGmX7K5W5Ngmd6hm62Fl2T
KdmmV0yagqzB7UZXpDQU5WC0HEuuH9sMbata7s6QBqWf9z/n44HIFCkggqSYN1LDxNfi1tctB2eZ
9FE3cOqCc18d8kpek11bZqd8FGC+qdv+XiSfpvav3By9ZGUw5dh0hHZIfqdpqDyTg4rfdZR+HCsc
/Us8BN8UIS62OIZNAWJiIVMwaLY1JtUPQRBCkLm5fhySIeFpEUIkA4X22JGEt7ZCSdFOYHH/uT9D
i7f8nYlLa1uGiE/HcParhyY2w6ytTUdMsZToRQmb9UBBT6xH0uASmYP1KGjp8HksIn/lZV6UlRl6
gmxPFKZJAWe2C9pM80n0IstB8zDcid2LgebstjPR5Kh1344Gd6369NHHonlJTYO661LEv9S8QInQ
mHQ4ndEWswN92+ap98SyIioDDc6/mPSWalv3+7UK0zsAYrbpqUtx6GnP0ryZp5Z9ielNlFWmUweD
9Amb085W/KbejqWZPUZtI+2DyrX2g1nWue2Z5rjV0FvepErl7YO+IGzwivbSaSWtumIQf4zhRJNB
VLZAeblJSCNRhrbLEephE9XiZdSQ8tJCv91KMa+W7w5CudV8DTclGJPHuvaNd0aCt2MT1HigDjEG
k+XgCHW/8SjmVJsqFGos1PMy3SFRqeJSYlkQ8aM0OJZiEJxxr8jRgISmq5ruyU2L/BR6bf0YWhEa
v0WnKjYFjgDjwH7Y6I2ovN7fvO9a+7dzCvl8QgoRg8BH0WZVgbD0cdRoIsXJBEWzu6CFNFgk1WOQ
jPihaDVSWjVT+0BM/7moY2kT1nqwzTWQN8SKn5DDwixASlsIow04ATfpqkfDxakUZ8U1sMLyLuK3
glEA+0hhTVJnv1Vq9UaogpjuV1xJb66Z7hSsa755Y/Byf1aWjxlNCFT6xKk9xP+cPdw9mpzgfmrF
kcYrwSog1c4wjrWcvw66tBIyLd8LBpiAo7yZgNXmF6yRoWaixJrigJZrn6Sq1jY4pgnbf/4iHmcW
iVI6EJw50EfvZdTcVEFxikEm/mobcYcT109fRc3VcEEe3B/ug48Cy05rn6scBM7cWruQkqYwVfqU
o9DR5zQal5aa2zUr67SEGFKk5bsQhjN5nFCIvn0xhqzsGp38wBE974fW4F1oDy7Ev0qsQ1vU84dg
6NGk7uNyF1aJ+iz70af7X/oeZ8wOEC0RYCJE8OCaxNmmjPt67KRiVJx6jKKdksTdcUwD81pr7jNw
iuE7jDyeBK3M4i9SriO+TNW+t6BYN+GgPJay/zXQhu4RBkPzUAxdvxdqEe0kM8r2Vu5WV0/KPNsf
1fbkxh2Fu7Z6GGLVrr0SQnQl5xuzTR7CCGpODGA72xngaOwSqvC29AL/HKZSthZ7TTW82TdjzU7T
hHeabHmeJCP4hL+11ahOkDS6PRpGf4kzQiwlimXHM8ziaylYVypS3Hh0CoA1SEb7/f7EL1INogH4
e4RaJNGQU2fzrvkeRWncih0TctKp0bSGunSiPmSJ2WyTtH6rtTrdg1Z29GJQDvcH/+AmUjScfnnu
gRHQM7/dd5mE9lJn5IoT+9pFbms5thEcfGzUEkjy/aE+OEpk3kjIISQBgX9ejJaMYBiEMDOdrBuC
n56V/ihaX1zZxR8dJJaROJIHlsKEMd2If4Vegp6LgqAwijLoEGziDlMIi9ePjujUQqrCi4FYLV52
qYG3uvuniODt3P/QZWiBET2gFA6zTKipzXK3KBQUs1ESy0G++yKrw5M8JMmzPumxDkWWXKyQJzHJ
25UY6oP5hcQw1XuIpyclltsvH+sKTamEADdLImmfW56083JhLV7/cBR8obnr2axghG9HSaSkRZff
tRwB4uk1DsSLIvXx8/0Z/CAngh7G+Z548FO/ZDaFWuNZVdPrppPHypUuoWdLEHjOip/nF4wAihcl
U4dH1Wi/oNksPiPPre3dyqj2sZp2p8jw6nOj1SsP3PKgypRUYQKjOYF2/xyuW0gDPSNwWU6rDj+E
tqofwgL6oGtlLY5MYh1tFL2DHR5yBZ0FVzVX3qLlvuJ1tRgepyTWd84mLE3RkyKJrEJ16+HcpV22
reoiwPHzuai2pZCmW4qWa9CmaUFvr0g4AgRWU78FNYL5yxT7gWgOhWQ4xph9i6MWuBnCEVkXvtC6
fVOE9h+dRSgiUaUnF6bxiuTX5C9yu8WiNpI83H9Gh9isOQylFhxyFBIn+Gb5KOne3jBLCQMMNNjh
KiQ7s9GkbQeOYUPjvlmrxHzw/dBTyBO4t6CczbMiUcg7ElSu5yZPtZ0Y8kjZZoBeeURn5aHCKsOp
U1P6LVqegHxBsxkQQ7aQghs2EMiVL6qIlo3sjsmuUEX/miuIRoNPhmp5/8wsDybGCPB76b5hL4GG
8e2shWiVioVMTCmpgX7VrfQxbhp/5QgsES7ITrPFJ7434o08WbejADpuQolumeNhshojGl/5mzCo
+30y1A8+ftpbrR6HXYqE395Smk/ViBsbznrWf/e/dtmkt8hSFRG4Hb0jwsFZxog7SUMYK0hON0jR
yQvH7JSrGgkQJaSwtS0hV3+4qG5u9bSJDnFlDNdAKU4N9MHvlZebj1aO3CQ5X0laM6RFcvLkJDlb
zVpWvbw1CC1EOGaTqwilvNmFqdPwrYRQ0p1RFsY/XoVQUdZK29RV7UExjn4ffo6lavyRoTG1siXe
iye3Z5exqR9ypKaG8xxZIzSjEnZWrzuWFdrURC51oeR2ZCFdJZzH8VeZ/C7a/lcWmjYAtVOqN2eT
goSdjsR50Fks89SHj0Zd2a35EOqICtS+XWntH8HSTvcXdBmIsHcRWwBCi9gVdZPbjeX7GdhAz1ef
fFP9L22D/ClBYXFrqa2/MtIyJ5qyBxjwU7gD73J2UEQvrIQk75SnXBrUfaEkyr6LjWxXAbjYUacw
V8KBZfOKsZCQAntDlDk57Nx+mibWNETqWHkqO8Q6kMhTD0IcwOkNYv2XnFrYlxSpb3dTvK9FJv/l
+jtKIuprrPvCD5REjX3ZFsEmC/W1oGGh7sUpmqT1KNlPIG5xjlwVuN2zQal1x3OfAAXkZb7LBv+X
r34TEmkbIHCEXvlDm6aXTIv7DcI3WEf8rLXxWfeqh0o46ibaQq8CMpsCZreW+FTKj4H5rLcgbv2Y
RFzZlha9ceSWelC4fXWss0MrGGub/YPIjy8hijYURJ0Ra5guyL8iP5L7MdX5iwKb/8UvtWgrjGVp
12GTP3uuGW0xpnW/NbpU4ZwIAbVa1edfPhVkEuhR0TB4zxVnOwu1LdnyQl129C6QLnksPCeKtWs6
9VFCHvaEcd/n+4fmPTeYH3B2FcBn+i3oC8yiXU+q9dLvPbJhDXlhrdzhmr31UU6PqmoXNS8maH9V
AJIuBvtxSDeNDzRSz05JkX3xRH1TjC+9mW9E7ey7l0zFAkPInaHf1RFGKrV8jJUNXPKNlNYv93/5
Bw8JcwVvimsEyXcS7NvVKsTMSP1IkR3S6v7JT7LoBfXr0DHyStrwlvHAG62309AlP1SVqu3cQA62
1QgQ/f4veTcUnc0hBR6OAQeU3Hf+pPU4l5mtn6joto3gDtSH0BQ2eSJfo6DbWdGLFD4nTbg1Bf9Y
DPWJQwRSYMBXvNhRM7pa/l72hWubf+mFM8hJrfwSCocSw5fW/BWITxr6dflVibJX3StwKk8R7JW/
BOlJFwX+L55jhNUuFJ+akupcSmPF8wFC1NEvV9YOhTw+w6n/FKcFBbyaPsgoGF/SxnqclANIXdY4
/JOQ4yzcw+ORoj+aLlRYIBvfrsvkTKNJeSs6JdpMqsC1jzGKHn0V+m7TEPoExnUIXyn4VTQbU9FW
AqeVLn7/Hz62vSJtvNahmtZ3+A56sOZhUme4Gzem8gMtPN020vgZPQdnTPd1/TlDVkjUjvcX9IPk
AXEJmBGkmFxtSJ3efgK6Mai3lc3oqL42XnxBRvKAbPGa5G6yD0Y5PoRV1j02mRseRKF0AaNHCWbQ
XdVsBU2MH4w2bk6+167qzi9jNAAMRJLctAjX6XNDrq6NFAyDhtHp6+AcVjgSB3qnHSUTU7pRMQSK
u0n9g0B02BPEtb9q3Gn22hiKtmVlr5mb9N/QEF65RD66OGn6wq0FxUDjYu642/Wyq4YxlDZiIelc
qTKmbol/CunSP7eJHxx0vRR2SimDUaPSfDZ8ZU3OcPn6U/pA1G9iIjM1+uz1bwUr1DIFfIenREcJ
mQAwAjC2HkbfXws0lrznqcxCUY+cxoQcMGeMaC6yfW3tDk5lDu0Zta3LqBbxWYO29uhFKNEVHTSZ
MhX97x5g2hoUUMKGbf3xgVc42aZhzKuYK0HzaLWy9GYJnnFEUlx/FofReFQCV1xhbi7b6pQS2NJg
l7jmEe6dTU8jRYFZFFbvNGJyhlbRO0FN49v2RZl6YKDZMTe0rfeG+lyJg/8gBjTOMQnvz3UbeWeE
CFGJNv3hqSqT3pGS0HzqNAP9LKO+lBH6w2RQB8+r0C9Ii+ja1GjD6wizrFy1H0VeGPcg2gQ+ACTG
7LXCAFIFxNYoT7igbhFJcLfAeJx2VJqNlasrgy3PGlEXeTJ9LCBPuG3c3gJA90xfKwrlqRcaaVMI
yuRzXv65f9cs9y2sH9rF3ClkPTxot4NE4RDmQFFjx1X91CnM6mUILO1xjPJ/zv2ngWiRTuaQPJqz
Oh3Md7dV5Sp2DE9IjzjU/y5j6xx2QbjB6f6SEvvbZZT8s4wTcPXJJ2My1CSwmV9YbeZGVigmmRMY
lvdFGbXv8uC/qnkEmMUym2PkZ+7+/pQu120aEh6AAmuGfGD2ALmwso1krDNH8Ez9guyPfKm1NXDU
MlKbEIDkr2Qb8EUN+XbdxE5pE1Q+iHWAfuzCejCpuWbhztAT2e5luccqoY1WjvEyE9SpsqKQA12N
ZHAOeDTM1HOD0ciddNC6A0+w8FLlavNUhuabVaoX2uMSNWhluGQuJY6V87DkBrCWfw8//by/4uPA
CIUxjKrcGcUSm7lnN34UQGV1rbVTumZLUfHVTdqjCtw9a35mZksxDe2gMv1UhDWNss8FsXtUH8bi
gvWuTVn9h5mXVwtB6k0jvfjWmlzjRzuBfAs1N5r2EKimP//rB1timubmEBQUjJFqrl1L3plWFq3M
y0dbgY4L+Q9PIJfr7GSJIhRpzRdzZHAi7xQHPpMTpV8GE7/7IWzKqzGqa6TFD8ZEugj2ONe5ycfN
lkIuBr0a8T11pva+DvpV1aoXTUi2AQLwYeFuSkSUm/Yn4hJPYf4pscyXrBU2PN5nuUuuquIf0m7t
TCxvZ3AJE9qIrQmQb17Z7cdsaPJISp0w677WupFRERH106gmqGoU+WpavJwEEHjczoRD9GC42G6X
N5dL/OmEpHHiVk2/RnHs7cvCHL8EgwzkSg7gpsdq2D1FleyeatV6STnQn9OgIBoy0BksXTBmtqV7
yktSp8EpzI3xLbE0//X+hfRBqjIB6Ll4iY8QT5r7ZWWBBhCszNESJ3g5VobsXupO0auNqkffequ+
umm1LzNKfLYk6OnnYsT8OSPfWHkDlgtEYjt5uUyod5Va5O2EhSa2Q3EFelEsESdVhE7YN5VVHLJc
o1soZWtKbct6M+MRdExXJT3qeWMKxGERZlCynKD1IvS8inyn1Wb4mJTqvjZ76ZJ16Ao0QR9uV2Z8
imduUzIwKDREweBNHRR1diZlY1Rw8jYaJwpEbReklXxoB004uxUMjwSj3Gff66EM5TUSaVB6vwf8
KRgJzHpHN6+2XWKtyeV8sFvJDwFCAYpiE7znTX9dRpFS9mJC08ZJalk/Esm6Z00r0i1duuw7YFtr
18b99/vzsLwAeSvAxEyFZw3JrFkiUw9eV+Bu2FIIJyU1pcjYjBKaZ/dHWcYwIJXeSSLIndJ/nAVK
YaEJYRmXhYNYRgV+MKkOppSLz6NvBSv91o8+aOIPwc4FIMAa3+7gvI6LwTTd3OkD4gYXTAs1oXJc
eWffWxK322ei/gKv4HJl3uYKVvBBSWdS0X0KK7rQ+hCnJwKoC2b1+kaugmKXZ9rPfFD7hxYduT9W
DaVdMciw4zKCuUEXYYdTUoUB2/jWExntO9kNbCj0CloCMXLQuZ7sBqFVf/3rSrCvSEsgDIP9pGZ4
Oz2lXhsDAAr3qfUb6jQRvL1MT6tDV1K+vT/UB0kfQcgUUIqsPVf+bCmqBDVf4DCFA9XjrSbLewnK
1t11kedhA2hadszNfVREgea9OU5ajHW1svGmIf5eJryzptBLp2qHw7I0/1yMZowy1er6iXqnsO/M
wNsF1mB+ac04OOL8Ehxbraqc1lcuWRt7a+JjixYCJsCTpwW1cQRxJprP7XQHQ2AEudkZTw2Szw+d
KRenoPD2vTtJvYnhLg051b6ijuTm0feg0d2T0EL/q8k3XnKhlTdRXPj7wZe/9W7aHbNg1fF6fusg
ZgoajrbbVM3gUZ4O1F+3juV5cEYGNbi2VvHb7zqNmotZnkQtyhylBDCrBGnzbWVrTMHvzbowKIVU
YlQCTv42G9RLET2HUx5eE0X1PnWeBb9IC1GQiWl5mj3ca+RU/aOgyPUGL+L0glZ5ghUwlo22r+Vr
CcH82ZvmgEoONZMpOiHbup2DBigBkDwzuHaC9TOU62+Joh1ikxOZFlm7sienb1t8+1+DzY4gOXNA
ud4IrmoTmA9uVLsgBdDKvT/Fy0+CuDi1cgluCcoXL6vUepgMtcFVrq3k1YxdchBWeVP2PfbIZJQr
p31+xVPmkAAuEsZw0lDmmV3xMvWcwE35qs7Tfo6aGp20qM43eIuuPZMfjjT1b0hRebnmNzx+meRv
TR9ccekwNTtFu8uO+1YZbZLHNRvLxUX//l1EvaB6pydFnH1XF8Hk5IqHPSDVm1wJ94o5da8CJAS7
vh83o9u85BGoI8rhMHGMneYNRzEZ93kSPQ7jAL+ConhMAkNgYyOrsvcU74KazDnwopWgfx5NTb91
IpyrEyCP93z2W5HRM9xQt4Krnw8yBJDUfBlrOd3lLToUmRh022zQ3J2a92t550drQqNLQ8qRbJY+
4O0BwqewLNOOkQPMmG3cRJWHIHZd2xPV9B9JR9NH0hmevhMkCk/87VACtsRaGSDD5QdGsumwRtgI
VrfqvrY4pNOVACSPbUaUOG9run4k1GHrhdccXiPNgogwDCbh/t8PKU8D6RlbCwGT6RD/dffqiBxC
UeyCq2u5T7Hntk5JTfZcCF3/FKCjdvp/hpt4uihd4KAye5AB7uAuknNGoXkgRKr/R4hZ7CzB/CnH
cr+7P9jyXWEGqY/TJ8NxgEjs9tuQW5XzEHPMq9pjWNmH/p9CLJDqasLuECfmNZSrf4xtCJqQWmAi
3yvMoF5vR2xHXOsataMNrurgiuO+3CP92ditUnQrt+ui0jGNBXGHYgcX7ASzvh0rajUIVamsAdlQ
9nLl7nuqoNseh9St0dVnocNH1PTNn1r2SfbkYx88xuo16z/7ybUqgRyqZwkMs+xTDo3HfSD08qY0
0s/SxAuXunpvxgpKUtnKz17kmfxs6nvUKieZPgA+09v014br8kDvLdJLJ8KRxg4TpduiU07s6ofm
Niq0/GuIYqCt17X+JIlte24lVF5Cw1qzPV9eGPwQGmE4YTODRKK3P0Qr61IPI8S5MTGTHqbW/LEX
AjitgLdXPnr6ptv31pgcBIApcDmRhsyqfcj4a4WVCL2T+h6KTagG7nuxTL/e3+7L9/Z2lNkHZV6e
66XrDZQxTbDpioyBgykdIoWmluvlh/ujvXcM5x81+Z1BTTcQS3iPvf9aSElAeMcsq8HxUmkvVO5r
bsruJqogFfp4ApyL7rsQepdGuqThVe/OYfEShF+G0NHci9z/8kxHC69ylNrJsGmKdpPrV2ByTpy/
VdHPqjwn3W+v9jajiADPXpZ/m+PPsUHKHo8Ba0fJxW7c7x3y4oN1tkz0XGrEv7/V+dXrMfL72VkK
JgUljOtjKOA9K31StGdhfBXFHZmt0D3XFnph4UEr/rPaUyd9QTa/pRyJ+YZt+P8J1ibTEjxHjvqk
M/Qz9TCBj+w0/EU/PfKhsFRvRvAnTf9LYMibrkqYcR6qsyR/za0nswEBJW9TpIQF8NtGfML2xL4/
/4vchmAZ1NikYkxdnvLB7PwjhhD0PrkU6MGGFmVjSV+Q4dd+1VbvPRSy7yEPn0gn6BLqJQPWZ6O7
izf1/V/xHibPdgFpxYQWJHJH4Xv24CdRb0LmcjunLnPMB8RzmB8HrX7DQoJCkR//oQkYb8dY+yWZ
4UaU3sKBSl9qNwBxCjzrlHMbjJe4+mb2v0fpjyUdYxM+h/DUqG8CyIpszB+j7KGv92FmfFUz+VlL
3oye7jHKGBvKdivv4TKAASJMbkqzgyd3QfXVRN83Oj1WHDmAf634rwKV000ASWevplr6gGa/rViF
tjLsop2rvLfpwINOLmyAHGYhuVSkSJxp/eA0KosUGlVx6EfEL2PNrQ9qCCIP7eFW+hYo7qFO0vhT
1CjaY5DF+TXKWvWxbhp3owON/ecHm7IMvnzmhFMF4jO7urIo0vw49ESnQpA2Q7x6r7apuaFmZhcT
EO3+dlpelJNL8iSnCt1+QoDe3sn4FnviEGSMhuTtfsibFAJsvwaGWDRHmWxeaa7+SUITwePZ0TGg
58pSLkNrT4STy41cn4Ay23H8qU0S9mDr00rT8B4SvE3ogc4cpZ+Ycf/Ss1yx07L6hNbooYziTdvD
uVdGY802enmVT8w6XnXqFiRO82wwCPnjekDeIM+1DokvRXjVLCHYuHgZfaLFovx3f96XbyH/QqYe
KVOQyMC6b+cd4Y1CpzQuOrIAM7u2/Grfelm/U/S12PmD8wVLn4dKo5E40VtuRxoTdfQFD9iCgdzZ
1guANUL7bWzXHy+ef6Co5v7qtObz/e9bVkFYcWIOUESArQGATRP+12OlJBnYIj8enQ52+JcEkOID
ra8MwX1pwPZX0B0/LTpMb8jxVUH4ldUC2lXBkG9qxQNKQZ53aGGknnQY8LYYly12UV304/7PXAas
+NZORAVqIROuf3bYAtw9wqHS0e5Q3AxiVyU9p0WlP+XqGGy6QAt3StusdT8/WHuKICCQwV2TzcyR
AilSbqXbSawIGfPYSybVbvwggAK0K7tsgRHk3ME0BwEJ9Yb0aS7kOAgDMC3TArMih/pWakX9Gpfj
5ziPRhCXVq3+GSo0uqw8fqYDYOv4Un7PLa0/qOgqfi/76FXx2nLf1oryzxEavBSdXI6fR7ViTiGT
46T0qz4vHVobHtpIuMHnfZ6sXG8fbcOp0/f+tkzrPNuGcZEDnNGK0gmqEVRR7A8PJgJ+tgR18LFW
BHUf9sVOlOtgTyCibwOjQwo8LR20IpQdoKx0nzXid2hn4yaeHFjwDe7XfuTyEp4UsGgDwLHghM6x
4EYtI82tlbnjQwP7rGpd/jSaIcbfgfVNK/3oMdSNN8lKavy5W/WpMoIGgGfVPiNO/TUMSnoUhRiv
PQ0LdS5lUs6jpEATkwWiXHh7hM26ARquN5lTN98CdMjOsluWZzXWum9pCpIn9Sy4me6gXUY8gq41
pjA7Mcn9b43YnbtkzXnyo1liu8DNA9+HTuTs5zQ15jdNRUc19vz8Nagyf9+m0bi7fyN8NAq5K3Uf
qBhwh+Xbj27AcNcFMHvHMBP/0owBqr/6YG7vjzJtu9sgDmTYxM2iUTvJvMzunTgG5SAWWQERn3wI
MmWxK0xt3OqCD8i+D/+xQTKtJGNRiyZwxKV79lGdZuZjn8uZg7tY/SA2IgFgZ6z0EZfXGvcMTV7i
lsmKZX7U5Fr0yLz1HJEOz4NYXj1nvRT/slBgvD95H21Myk5TC4vzMsme3a6RLI2+EQtW5fCQIeLR
SO5RNsKDHlbDIUMT4ndeysegrocfbT8EG2CuzaaRlQilaOU1xKZ+5QAv8LLM73THQhJmnuExzMKb
vAaDEWLg6lR+d2xUzTbDHJkuTH3dyVU8EjdZ0imffE7MNrPEnVh31nYUm+YrvosT81O1Mpr1WWdb
Pro1Fuq7F/5Z046SusUCHUFc3kat/WEmYWMjLYnBe22JpyrDqVCM63K0fSUAPhcnys/7kz2FBzc7
lW4O4ckE56ZnyuLeznXe9CNqn4PoiBXwFdUfA6QAM+vcSOiEJIkZnFrQmK+ZlAenQBTGzf3hl2vN
vYhcGo1y3O3VRVHOjP3SGsNYcuI+iV5d0zrm4dgf3VjZg7QE7d5W7gG5rx9pHkYbLWv1rYGdgzxi
lzeMXbrSBFxscn7OxFiizY4VwcLFxpP0muZSIjk07+NzLHv+ZYD+91Yk7lq+ubiJpqHoN0K6Y38h
f3M7827j14NmZRLVhWy8CppRbXqZHvn9CV6Eh4xi4tJKTQamBEyS21GgFsQ+8vaiM5GDN7FcJ0cl
kzr0xobe4WiVnwpNa3cFgusrp2bBEeDJo6hLBjvV8Bh69oGAxYvWtOrKwToZW7kkqr4JuIRs+6ST
H4paGo6Gr31NRYCIYeaBncTqzxka3/w0GFjK0kxusQ7x3E8xYuPHvMVXNyuLH2DWr2Tpoi1FVn0e
rD5xBL/iHacs858aT3wTBBLlY45s1l7pcWXtcmGfg5DYxqkmfKdtIu8HLFtXtvIi1uRzqcJCVuU/
NEtmgXicBVaLuzSdx6JEFpX61dYY8fsMBwmjAMVq0LUyorWi0XS1355fRp1aNEAJcQVauGkaoxkl
rVo5qPwdQHUY1ReNCqCQt0Ckdw2xdaFGGzk7JOUrujh2151ryBhC+s0LwYYnz15VbadrNldVap3P
bodghJxP+mdHIcTLynrLO3kf1eE2zp5qX8ABYY98s9/Q/ZCSY+4qWFkitBPUG1ONdp7M9PvoHj7C
OfcibSPU2dZvu31ohHuYeEcj7nbwcLeo4SXAE/wSyc/UP/ZquqvCeDsFijGiiDH/mItRbX+sVQ/A
J3AV8MXmTtHKfWpiPM3fvU7Ebtncq3GwdYUT6O1DbEibyPsp8mt69dDI8qFyh0NCjQQBqbL1Qx5G
qPH3z9gy/aXAQX/MIK+c6sbzlnSqVyK9qlJ03Ga0c2Fs7QiTQbTbrIugDJ4zMFuHHjTTVtbjEu5L
NSJAGRXnQTf+E5QiO8VaamxdWhQbjKG9nQDjYFuVpvJI+rYmKrzQvABNjuwXpS72DFf/3GjDikxX
EmKZEpNWZ8c0D4oLKq0SRcNOeFBHT3ryxTiwfSDdUmeqO7Gs3V0VK9IDHtPfgTg4qUGLfBKTKTZj
FHZ7V7HSq5KMay/v8o4EY0CLnzIvXQf6kLe3lz6qtVINYKVyqgXbIem9/SAbxfP99ftolIm0QLOG
wJPW9e0oVi5qLcTABqqfiZVYhhCuLqLQdn+UD546ohkQa0gjTSWxeVBYNqnvikrVXLFBMs50wr7L
eCHYZSL/6UX4fIqa4PvYHqjLbaKyQsDGCEfLTrwoeGB+pZUYddk4IDkFIUBLmfQJbvYsqsmSUis9
IcqvpZUqGyWLOsdMUe1OA0/bB4X/hkdxu+sA+G3SjNALA3tjE0T1p/vzspz9CcbBfCByDf18Pi1a
4PUhvi/pdbSMN0sNcVTzxGzlGVwMogKFx/0CGSd6zIsmSWpVHmYfoeCMiG5e4CNS/av6bOU2XgRT
0yjIGrL5ISiRANxupDBgmyrSIDiCmo27Om7zXaP/j7Pzaq4byfL8V6mod/TAm43piVgA19FTlH9B
UBILQMJ78+n3B3bvji4ug9iaUPSDmiUmkMg8efKcvyn6o1OCg7DtSOy7eDBP0mRbB/CB0kaG/qqF
cHYY4FkGMHSRJ6c8Q93zfHxNnXNNGINxZwwxYuzYs7rKiFtNVUShzxVPh6FFndB1Yir49oR6Wpz9
mpxec+MkfdAapMoaNZk8BHG+iL4HSBRKPfaKtaU+jI6wjjZt5+uk6Qd3wvB99/5CuDhAuf3B6ULY
C8+ZRQf4/OmLMcvatjWS+ySrFJ/qUw6fSlAwGtpDrcQnM+7krT15cXwiOMNZvWjJ8sn4cudj1vpY
M420eDJclLwWO5OHQSAdYo2F/tOKtfg0FtSmlXk2bvHDwOcyMMtTM8f2YULe0Xt/Bi6yT2qTbIJF
sxS1MWo750/joLEflPFcwrWwcVsxYu1LhaDwX9Ik6Ru7/3JD0DiDMg8TmrPk4oYajYYeJBJwhUrK
kz1lB+BKyChujHKRfTJroHRhoSxflbbK+Qt18BsmahfiPrC6fC8ifFAT5Mv2yJyHn6tsiL8kRRDt
a9peGyNfRjcEwTAOxXULnuNyizwfOhmHQO/Mtrzvhtbwx0jubnFgEPgPin2hj8k+hNfp1mlUnCw8
DnrEGj2R6/2P9z/pZUhYxI04cAHQUIRfo8UCa9Dp1TTZvWGAE0FSpD20huUpYhoeSzFNLvLo5bHQ
BySWg0bdmIXLLcWlCol8wJOvIh+rnHRQcYmY5SG7h1oTuTmEqYPeGb3PDvwg+sTe5YrY8lS7rMkB
fiD+2DK3Gmos64o0cqgzIl+2esfBpe9IUMsdmV6Z+W2ih99CSc6OkTxD8C+QPHUp+0RuMXbIsYdm
cpuXieoV7VzSfNTk70bZsemTMtGutVR2/u5+W5jVSGLArqbhCqz8fI2IOe/tchzlO11SP9El76k4
6Wj3BP3G8XPxHcBncAkC3kKZFk73sht/q5ZLGXiJsmCgWbq3suybhe1kXiA9UdfJ5yALtnrJy+87
OwiW8eg8LAWo19rj+Xhzrec1rX75Dupp60bWGHtmmKYbb3URrpZRkIzmrkP5merr+Sh5kgaIxQ3y
nSRl6GDjDXdSidguZfZ5o8J1mTwxlg6V5ZXLRiBZhcZyjJUsmxv5LjLVJ20B1mLukng6iKgXvRv7
Q9/It0GpPsVm46rg7Cs3qUPnEGZ0S/PR/vX+tn5VqV7PsA7OgZSC5gKp4/m7a51dx6NTyXd2WE5+
bkbBDikQcaUUWuemcuAchBwlxzmQxV+liTOmCyc5+u6os4Zye5s5Owy1mkMdWq2L9Xi+D2hVHEw7
rY4oTf4azTQ6Ap+UDnJivARJUvpVrU6EKUm7NoYku4vnInquzGD6WqPdfkwL1bjuYt28r/JW8Yjn
2K/qfXXDQeZ8VPJu011nid3nM0ATE3AO+QYMNvzjz2fAsgohOrWEXah0pm8OUMeHXnlMhOo5xWDA
Sub/boYa3T7NDr2qlqqNhOGyV05ZAa8msi6QQUu59fwRAtMSapjDBVFz6UozpJtOC5tdVVvjdYZW
31UTpc/D3IvrXEZDEIPJEt6B0PDaSLL4Jk2ZUC2clQPOtP1fZpvqftDUGDSn0O9FGR5rkpyD4Mje
VWQ/u0EZ5ZvGzsqrKtZaT5aQ3vfmCUblPGnmbR7EumsXmXSjaEqF32JOrLfQbIrzh/dX3xshFmEQ
6uSLng+i7et4Uo1SKboqgWEzadJeR4k+MLUGoY1YqQiXcdvdZJJT+3UyH9Nhfmqr1E81rG/lvjFO
maAHSxLYBk/0Px2fosZ9Zw/aRnS9DHo8JBwQrlXkGBwE51/HDsFR1XYjgRXXq6tmipBMTGEuCRuM
SlyL0W16Td448S4jH5Vamk6UvBwOvrXynsCKqFz4GPdVGM5PaIbVt3Iktlp8y9o+W/sL+UgDk7no
gSCAtjpX0W+ueAkEFGTWvzrpw64Yh2TXDqICULrpQXAZ/Sgq0DwijaK+D6Rheevfzg/bJNIa6aTc
i6RE37tsTGoi3dh8LQZd2lVBjTOBFt9NjaKehBYZXlKgG69KY+OrIh2fgL1tpXYXX3d5JMS8yC0I
bDRUzh8pb9AAsSaUdJCf+8r/Mi/NyuxnVgBTCXU5/jQFW0LsF9/2dUgQ7Yj3cM951c/9bRYwiB7N
qQiU+yk2Qq9F9tQXYzH83RIwKkj0LBeRV5pEFMXPX0yWka1OaIje67US7u05tb92SLcfM6nQnt7f
xxfJIZkZw9CJYgJhiq12iCgHgewwMnpynXR3cXLdOTVGgI4jpR7iQprs0WLfqai9X0ES3hj8EiGD
ydereCTVINota0zEnOBnFpttdj8gf3dAejE4JoZVU5BQFIib2FvJu6GSP8p2VO76JlVwKSj6XUZR
3C0HI/DC0Jw2Qvpl2r48FLBj5mWhFK4563bSSxzsUXYfa3pzoqgt+0VROIckrA03oWl06mX1Q2SM
XiILVJvi5Bio6VZZ9RILxmNQHVnkbbhGcJE4XwQakEoMfob0Pq+U20mOw1u0NrUdWTZAJqUq/BRO
h+90cuKPOebeaZJvJFeX+4usgqsDlweqCRc2GdkcJhwtPRzxTn/SdSk8tQLVLCkqWx8tr12qVVtb
+o23BqcFQBqOjoxJjr4kfL9tsBS5zrbJivR+KvMaGdbS+V5HEm50bULpcrBl4B1UDgQVMxZpU+2a
0aFI8P6muNzl5w+xyisyakRJXXfpvZTE0r4yJbFLCxF++tujQO6nx0ODFhL+Gh6WtY4iJZmI7tUh
AmMnK5I/5JCY3h/llY16flBQhqFlCG0bEUBqruczGk+yXrVTHt2HzuBzmLtZ8jnVYh+u0n40vjrq
gzCuWu2zPuSeJXQXEK3rpJ0/SVgNd3dWMKHHHONTKLtt/KzOyZ2WXxn6SxfqGMY/qdGnYMRVIgF6
2Q2e3QA1qdIjmfnezodPEKFu7LD/XNbfCzzSdnX5A7Xjv/+9IAByBgIi4CBYs5Ih/XRhF6vhPZ4q
13YmqXhFNJsZz3JdX0+kDYgQKcGFJLDOt9GYHclQqug+Qbj+WBqT5QUw9I6TU+wjyQp3WHTU3mAL
x7PA0h3zVFVcAA7Nxhd9Y3UurC/wzWBnucytTocGUQ+nQ1/kfuiFRnMDs0F5qZC+v24uNz/cMtbN
EgGQq11HwbJz+jC28vA+n+uPgzw7T1VjtR8lAhUuKLHFFYcF/OFvD0o6DRyEvB7w1jqhjxpAVJGN
tNAsN+lpxijiGmA5/ivBuE8TqffJRLecTi9flCsxE8lVFTttyO3n+6PRx4iucJujqgI+0DCF8Vm2
59a381HxWUbhdVxl6eH9F3214ThfTIwKOAmgCXgcVCrOR3Uy+mjVVOf3rXM/F4GnRPgbGimKY5lb
wDCYh30HRzv/OILBlYePqcRtTt8Fw6kMjiW1KjO5a7sTwi2uZT/28Xe9cjxzmo7JdFQ03Gmgf8HN
yoq9NkSu0J6U7FaL7iyHMnBoNI/mrOwnGcx6k6Lx2Lgxx6oTZ/ugzQ4NUpm90votcplWkzxnAJ93
Uwpm1q4BLEYtbkFDPRzfn5LlpvT7jFCSoEKH26y1IG8ASJ7PiDWzt+UhHj7kHA7HSsYXrcIM8igV
skZvDg2F1uqtXdbpWyHyNWs7Gxqt20U3ahGpQSV1jRSznSyaOZTSDwhlqm6LAO1TlxoPtdqGJ/xb
aKGFzHVgZ8FOE2xvsxv0o2hBkmfmhFxWn6m48prxFfo/ukcQmvYVIdPCvPVpzrDdGoPP70/WRb8P
aQlu/vYiO8gqurB6HMcwifTalB65eh8RUSmvCkuK78sobXZSadRHqWv81JBLXxpIYKZRtneBLikP
wo6d49jicNxRUjcnFbvxXtGeJruv/bYIk4dMFerGcr9I9BbEDoR8zEmIoDQ/VpuskJyqs/paewyU
kIuCqjd7iATFVxDm36WgQ4UMEQNPVoPiNpxtw61Mp/OSuO98u7GSPZZKvYd7uPibRzCwPTp7yzV2
YXBQKT5fc0kxS4VTjOpjUITRTphS43dhFGxUjtYB+3UUKDLYm8HBp0t7PspYplE+zIuVxhSXe+z3
2HZV1Z7eXxKvKiy/r2IAfgCvgHaD8COlX58LfaakSptKxqNQnGpv1vrklSi9woeWn1EGuBoSLdkl
dvrRXDQ6pqbb5b0od9OI6K9jt/WuyMbk6OSOcoXYypcaFx+3i56iKI6QSrY/CUMe/V7Liyvq7CbR
gRsQyiqVp4ZKtMt1q7pxgsw4RlGZe8osJXuKs4any5mFcmeL6hs+1V5e6fpHOzFTT0+sCv04O904
uS62MxPBLNBRILiSh74uxt9yyLgcZqfFJvCRXGdn7NF79yavP8U7yvzXo1fcRj4Uv/vye/sSPwUb
R9iyZFZfYUHXA9xZypHcEs8/NkLLrRrVrfoI4PMIi1OvLd/UDwrXhfe/9wVZ7PU1QV0gSAURHaT3
+UhYL9oZu199LG/sg3lI7sZ9eVL2MK3dcKe48j7ztEP5ud9Zj8bBupL9/BD6kSvt33+O9fm5fgz1
/DFGs+viXq7UR1SCXQMpuNT4rpWHWjWBb26s8fVOIlcG17LkXmQmSImsXlnXlmpKhNraqOTGrWWH
n5vccTZu328PAnaash4H81r3loSqqoM0Azwd46ZYxCLeYSAXb7zKcsCfrRN0SYBA0OtfpOs4fs6n
zRgipFznMr83uxD3ZrjWyEEX4cLMD3zEMr7TGsgeKjBznpTMW4vn8h0XLOG/qjmUtdeMPYrDEzxU
Rq/kxIQ9ORXLDWvLuHI1CmCvBWWA/+7SXqeEp52/Y5ZS+ckQnringpt17gzs+JhyoX58fwWuwZH/
GocaOBog1MLY8+fjoDESsBv07H6UxXiK8nGgU1t4RZFYHOdKi7loW9ZeHRi1bydougKGnz82hhwc
lB5PujbrC5eVUOwUre6vp2iK3DmB+l3VnXkIy/HURcekj38MeP15rVJf22XyBC1cHAq1/DmZQbLR
R18lQ/96I/pC9LAWBPRaPmGCNR60uZbdV074OOmUe2u+kwER1EXFJ3b1EI3KUpHtv7eZX8fV6RAR
wcmoaM+ez+QEENJCw5yCTKMYn9Isja/Kjitdq2ehm1bWl6bcsoN+Y5GASAGhTEGN110jFhKdg2So
4vS+tfToGEyz7aUa1KjXNfIfP8f/Fb4UD//aWc1//Sd//1mUE83bqF399b/uy5f8qa1fXtrb5/I/
l3/6//7T/zr/K//y37/Zf26fz/6yy+GOTo/dSz19eGkwFXodk2dY/sv/3x/+8fL6Wz5O5cs///xZ
dHm7/Db0xvI///2j069//rmYevzH77/+3z+7e874Z/v6Jf8Z/fFUdG30Uud/POe//vjfmGrUP9v4
5x83/LVZ/7KX56b955+W9Q+6RqS65I/MPKCmP/8YXpafaM4/lhrgEl0XIvdrkzAv6jb655/c6/5B
rYJtzL8j8L4ayjTL2PxMd/4BZgAuGZ18WnF//t9nPvss//2Z/si77KGI87bhYVhg/x0WF10xDs2F
lQaJi/i0RgQJ3GLaYg4jTzOi5mOiWQmuLor53Mt6sE+1Hmgfpuu73ybu3w/x+6Cv6LizUWncUObi
yGZ4osgqD6RIHaRcMYSXJp1fdXeKcZNaP2rnZhYfdJF7ff3YqB+qVuyyxW7XSX1FfKzyJz1O/H74
1hmDW1jyKat/0OHZY1PsJv0R8a/UGk8ZTQeze4RMse8DRA/10IvFjep8rBSa303ikgi7DiwDvRm9
qcsPfaS4pUxqVB5U/Htb6qHvv+4Kfcckr153dfZoNdZtKGAIz3qyb+O7yu3czJ19aV949X250x7T
z3XqKp7qOhun3nlcuxx5+flvqdmACbQcgOOhWdR1LnDZ+6D+GipiV+XxX91onPTmr42XXb7de992
OYh/G7IwTFA9GkMCmtntq92+9WnMuuneOATH4oS74/7p/SEv1vD59K6piFNRDLQRGDEi50zvZ0/f
DxtXijeHIGlf+BYUENb3KaXrZ6VVKYSO1s/ZJkExHsIK7bbicya+vf82K0jXv7/Zb2OtVktq1FbV
L0XX8C6n8fPLPlSf6uN4XRxg6dyFL+GVeq9zJF3nj9EhbF3t4yjc4cv7T7Gqyr8+xWI6Bl2IysiS
m51/Rj1tulqINPEaFH0VH7ElzmjL7addabpR6MaKq27hJd9YOmdjrlZrptSmjP0aY3Jz6rGrzVv8
BcKRTlORzPuNN7wcjRSDmpdBkZbMbO1KTflJyiT0cD2rkHQvVNPxMXTgKCdTZPp5oWlHLm3tPp/L
7FbHYtMHfmE/4wPVHZtKqzDsbrp7ruHqvRTbycuUmPrfW3WER1IRWn8ES7R8Uag9/waKISnEvxgJ
TSNamtky/QcnDq41aQLMF0hgoOmRbISM8/wAOcfF5RCQMJwi/gBhOR9UVjInVdTMRALeaNzMDus9
eU98fH/2lyjwW5QAt847UVKlSrGcjOtKQDpRTI3tZgIZjS0HaHWzo/xt5sbHWoYQNhaTdU1XCsx/
UptWTMXV3Lo5rlqsnHtLkkyfmtwLxDHGLedvqpTAIFUBXV6lLbYzlNShFEjKrCPthIlXVmDZXn6P
zDr34sqpr0VEOSGJlclzpDa46jtqgu/PyirMvCJIEdIgD6TDCkB3Nfdz4bR5iOnIvtXMGdzaXF2L
sqpOem2/aBAZj6BYxcZh/Mp/++1TLINyDi/XIihP/FlNQ6EVopXyiEGnMXsqs07ex52TfLJUkRwj
Tasz/Bmm2dfxRiAnxsJtdGOgB5NnQxLUXUSntxjOq7bUUlMBn8xa5EoIkE1ZS4z2qhwVQzVX+wiJ
JIR7puQ6sHqNCmUd7OXA/pUMFFEKLh1KiHVL61TmxiXncloAtNHntyGyYmhMlfJ8dRhzUMH/qpAF
ZIlEHu0ahVWR9nIBuqqIPuSmUAcgH3o6HUjx5K9BVFfPFhrIJmbdw0yUHKvgx/sLZEX/ZWJe2XgQ
QBDp4s/6GquHQyP1ldrj360hWUgRd/4ggHAfcxCHHyyjjStX1vuSUno4jT8xAjBsP7W0CcHguhYP
dpZlijuoloRtXjXPn2JVC2N/4ylXoXU5JlFvtBcNK2oHSBGczx1Kda01WLl5JAYEN3gRZl+VIQlc
RBTReeonZZ9oOATaVkgJA5rdiVY0vip263iIunaejieWN7cG6lBlAkqw7Tbuexdfd3lCanfQN0ii
QU6vrsrJpDVWR8fgmAeTlbp6bio7pYKkodSl6tJ6Gq4KJdCQ6oOmjiVvthOhrXiRDoUPEMSwcRgt
G/v3Pbg8Dh8XriGlcSSrVoutrLS2BQNvHgVlPY6/KNslQTmwt5QtNcM3hlpwqQR3roCUR1c1Hbk1
ujhrUaKHk/gi13ReBq2mzk9xYSvvXSbx/K3g21JzhEOJwMqFvKbSVNVYGUlwnGrxc3JigeyGEtFU
wuI+TnP9IyXc6rnTmsI126TGFbyuPbRkbW8Y8RWxEDXd2NWrWuUimkXDA97jgsDApsdcRdhBI4jB
QQuOQduKX2Oq6Y9OZ5zkMJU8gffGgSBfXKdR6+xzqVY/KRPSU4OY2/04xGjRB1J33Zi9CVOjt9td
PbT5VTI32aEFG/eh4jjeKf1cn97fUJffjKcGBcRlj3uTvG4OphxfNnqkwbHrrfkmjhF/GbtKPqaB
PG3t3eX7rz4aNRBkHRe7RxABS37wW/5uJKFjjrHhHItS7z7atQihfi1ucQtG33A7p8V31M6alwip
1L0qlORYTBTW9nUujC3t53UyvHyvJXhi4LWIKhP3zp9mQNDWsXo1OLZdXQHuCpJHfaSfVkajlvgp
aHMc5Q0svrwWRs+vnK0FM00v9d1sy7ik4w6Pe4hRGvapHyQUYUQVjQgaailO8n3bazddX4vnzBBG
cbQyGjjQ5hSugDWk1I3T/eJUW14G7gH4OOqLC+/o/GVa9DEQSOZlAniB+6xbOtpD0B4B9nU7I0vz
fVZaYtfQm9vBAE79ULW6w99eSly4gelBBAKjsN4AZiOAZzdsAGe0+n1cpvMh6FPzOlOTLTTgkp6u
VtIi/0Nxawm0aNGcv66QexNdclk6Rmlg+J3WRz6lBjxsptH2R7REUFvEv6MtrNJ7/yWXcHkxMhJy
DAxoEhDx+cgpSIhJJJV0zKe8OUpy/Fzg0+PhG0KUT8rcl7Jc3mUVXAGMqouNuPfGbl2yN1QqKI/i
UbJas3Fdpok9i/BUFqFxE3ST/JCz9lwJGsjGi64TRlbU2VCrcDa2USbbKPGe2LI2TVxMUDrZTPcT
WZ3fG0HnF0qabISIN98PmsXCznv1sDqf3UzrOT46NPDb0O53bSN9sdj6mIIN5cZIb74e4E6cOVDn
4hp6PlIfqWprFwqvx63Eh7/iAq2Lv1lzH1xpWaA/GfL8/f2lc/lyhD4ARxgagTrU1lIu6MinU8iU
npLUKfdW6tT7Ru7C/SBnzsYd6HJ/LEOxB/ETgDe9poNLGk19rWWdNEIUmSubBdf9eEb2YzC0fGfX
WFhlNnzAAhj5+295ObHIOi4euwuO2mDs84kd51Q4hPPwpEV2fpJsIEKp2o93tbVkjnEZ+PI4Z1tJ
1+XRwoZAnGpJ64HrXhQbhZ0qymSHpyKCg8GIKtinucbvya3mITtB/aawYZdh3Z8QwlOu0smRKmp/
efitGKOtCsCKrr4kAxRd8UIjzwdzB7TnfBYI0WM+J45zrGxEGge9gaZSk36aUYVmPxHEa/La8FWa
vCenEdNVEnE3M0MJL1dLrgAipMFjliAG0UZKAem86a4qMUxfM0sgm5fLzS4bNfM6DkT5gN19d7Ly
JDml+TRCrRbtCeH27EEZA+22nbT0StZiMCRDXwFsoE0b2621kUhcfnfCIcyf5UpFC8BYhaZBj4sa
6AWIhC7ya/VurmnYGF/z6i7ut5i8b4y1JCsktdwDaB+uwv8IqbXOanqScWxFt1XnfKXVIV+jiY4o
Rpl+bOZNPuEbJyz4LADTWESZ5ErrikmM2sEcAijB5xPNEEULj2YbjTiHY4qNOkdzRFsXxXLHSXy7
1ayboJiCjSm+vPvwCER+LmrQf8ihzhdVEWOCMquANxMb92jFdJ6lrgp9c5rVnTkkW9LGl/EK6Qom
lx44AGmwPOfD5TkE0BI/zJOdT92VIsXV7Tyq/U06Te2GMPHlqbp0C0xafuTOjrWW1kJfvJuGKI9O
o21ehUVQo7GXWb6uw9VvmE3y9yB4AlRk+pU+iI0r0roiyW5dylKELQA43NmM1cRCfNKkfpZijlVI
GPkU26cq1KJd4Wi1x3qfj82UST+aPlV2NiYb93khfUGI13I2zvfLhQ12hcDNfQ0yNbJ+51Nup8LI
RjwPTjnKB2Zajb6SSfO3Lh202zrS5N4T05bv2bIxzzOaZUz0PExgiJQjlm/zW1Ye1GLACMaCEqul
8S5QRHRLyjpsrN3LxYTMr0L/GFwW3cE13L5Dw0jKKxRghhwpiVSt1KNWo+kPo7DdqG2+sZiWGVyY
ItiQEyHOX8iptUEfrFSc0qJBoDYwPqaymVwjACMfFa5Rnt4X6Y0oZTSvcyy83z//LjcpL0puqHIV
pN75eu34bTpLpeiSwC7FCUp4uhuDqthXgVG5Y6Gd5t5qNnbOqmO+nDSMxwqFNaUz5jou6W07oPKA
FLSQtcgfTGvc9foU7qYgCo8it6W7oIubKzmsxZ7TKvEUu42OUYvlcNXVWCDKHUK/XRz/kLt6gsxU
WMepNQKflDYApWiIa2Xuda+DJMR/LMIDLfrxNpgl/Kqovz4bffuomU376f15fCPg8mLEWfqUrzJR
q70QJkrUdHkjTrQ9hdvZ+F3YuBa5UZCHKA7X11XUyFfD2IIsG/nhCD56I0l8c3LxhuBc46aIsNkq
22+koVOAeiWnMVCq3Uh12y/VUbPdolE+A0MV91IFJ5l6XKEfQcy0N2pu2F8VpZ8Ocm9HR7WovnVD
Nu+aCOmmxjQHuJOGcbQlDSyijruwRX59lStcNvvKoAEpSXpOojI8a/zezNLyA5KDW25+b8UZhNrI
8Yk2pNur0F5lZSwibJ+R1tXFvi2VfDdXU4TlSKj5qFXjQ1Lm0/P7X/StEAA8hqgGxxF+/PLz33aG
rgipx2pDnCqzM1y5GAvKvIPmO7VRbFxe3tiEVN8XQi5VXgu44vlQcdh0imhr1o5UKMgTyeF1F4KR
VbVxPKAxsgVUeyOGIn3B5uPQ1dn266pkUS9qOqxVpVFMX9NrBE8QEtxYjpdZvc4QnFGImFBBXocW
acZsSApncQoGsz9SEok8gL2D16Tct1s5d+4kdSh89k2wkV+/+X4LCY4lY9LTX81nG4q+FKotTo1i
Q31XpOIzzpz1w/sL5K2vRi/qVWN2iWWrtG5C6JTihkQoGx1lV4RycDtNvXSULCl5NINmSx757fGA
CXBboXxirCIMKiZZPXTMZx+LHYicYq8C4fJojEG9bLdakG99PZIMGp6kVIsB3/maTIB8ho7FaFaj
ZNcoBCQ+VN35OCazVyvTrVmNX0MpLHb/g0mlC8Yupy91gSV16PfUQW6IU1Sq8E+FVe1DJe3cMJik
WyuWjcf/wXhwwJbhMKpat9/aKtedrI+w9ygVAOlzmt8Egk83OJQy+2LYot2/cdoDS1tQv8uhS358
Pq1anhZ2XHH3oc4peQPWEsexIW1soZecJBkkmIMvGTVWJzoOshRtJBtvBDXy8YWJv5R8LzTeUBIy
OX7N5FTybm7QGePdKOrvI2oRx/cn9u2RWDqLyghJ+Wp3RHSunaSK0hNAt2AXxk59rGN65Wh6bGHW
3jp7Xw0AFi0PZHnX5wOIwlFpqDufIrmNfoCfq07TVFlg4QUGRWZXnsIxt2+HYg48kqHmq9E3Wwou
bzRSQC4htk3WSCUWdvL5ly3hW+SBMomTLMEPlE1Ug8jTAe5nzkzduIe2ZmXKkbWPDnQeFV5oahHL
ICiPyPn3h/enHy0TxjtPlGFY0tdFig4OHeDG8+fRJZjAajVLx1hUiuK2VlT8lbW6cm8VVjQfgDVN
+rEtE/1XWqdBdTD1YLgZq8H41rTlSHHZVJ7MfKxv27GG7KF0o/pFINJ6ZQy99hnebyK7E/5kD7M9
xqErJwt4Ue1DKhbJt77NP1DU6PCTmDt7T4MzewnifBh3sOaNb/ivNzZhRPhcHFF2L+cPaqekd3kL
iwBUvvQh0/XyQdIiIdx8yNrJTQx5ShF0IzH1q8BMIjcO8XFFMDtv/R5HSHGjRyFuC4MEd2Zf055N
3QADgUMnqpKcx4Dy5iaisRnUaNOfBVq5n7Ms5sTNxm74YZdTemsjGfhFx5QlQn8noulsDlrgdp1F
ax4hs0z1sfs1b+RaKW/HSkUZThNj9lVtiIZ1HY6ANic6NkgEhV3iTnrU7DDGcJ6rqWg+ZzNKh75i
ZBiIxE0rPbU8NlrFSZgp/hxnyrdMzsOnbixitP5bM7HcSm7jJ8koSsQQrMke3bkDf5kqwrgZ7PIF
M9vPoSVZxm5Mc+Vr1cb5eFQneq53FNiHHxUg910iQ5B3KQ4LxQ+FpR2X+bbukeBtJndAGvHapq6T
e1lHDubFo241Ow256i8QUpMfVqT27c7kpPmmF9YQ4o1gTt8cpTWtKxreOrJ1fWzdlfMUPRtJHDin
WrKUk1TXWo4jR9/d4UzboLuUDXnmYmBZB4fcKDB6X1D/yBYXAHwkswtundGsn4JkoLdSA3tQdqMU
zLYbd7nFUSehJehLsTM/ZXpMy7QLChtWAdQc1IujPv+UaSWiVuA926MeFcWHAeDqaYYt66OLKN/i
EVx+wCOWInfQVTQcrL7vH8t8roRXN07SuuncKR/lgGhyrNNO3MxyLT+gEZzpbhKM8PZNSUpGdzIH
OTqUsRweO7PSJi/Ips72lca8LSZz/JlXCDx5rW4FvRsOVVv5hSqnyCAamfwrmoMExNI8y7avIsj7
VR3K/kfYJMIBegd7z21qufymGXHx4uhp+6QZc/c8y7EysphHzddRcudJwkHcizacDK+ZDOOH0Q61
7AVjJZfY9dnSwDKMgP6NRv2EVoJNLTEAhejlnWE+N000ZXCso+I5EckgdhJg9K9qgsxsTPFRczU7
LjMvjJffk4oUZwTAQfpJHgrlh0GxNDkEw2g/0FwKVTdPCl14CVcaH6qF/jlGce0qryaBjmGs4CMg
hXmPa7uq59+dgdoqMhExBhZlPIXxTlMxhok4Pgo6vNWksUASzdjpnMpfrSmLIjdySnaSHtOi8jo5
qsN9l3fTtEujuMOVY5pT+l7CTLFey5sHyLJT7mqjFfqEgfpn0YzZF0kT+ikrHFW4cgSmczE/aE7O
MGqf5yTvf6F6Bcg4jsM+9JQ4CRqvSRQ7xgtLkgCURWn3rR5kJ/HQoW2+hwKxRVcdZrvaI1qAwrzo
2s/DlJqTB7ms0t1QSzEv4bmjzI8Am+oUkvWpOjmdaOENRNldOlRB5tpVPQLqzFrjg5BnjUt3CX3E
rfJ6fIhQRUIIuhz4oB1Ld98tWnlRPRu/5IDLD4pV4fRQCzjK4AhEmyOZ2Bss9biMHwjgYe/NhoYa
oz5P4fNAuW32WHrwmoq+TW56kYw/+iCPfliTMqiu3IMxcdFScBBISmbnw9RgeuI3BQ2k60Xw7WPa
oaTjTkNIhXwwG1nZsfNG+HhTl3g069PHTK7an0Yprts5/iLPht7tS4QioPgFUHZPiVWXsl9KqKBm
oE4HPwDlNrhpP5a1z1oooocy0iGPKJWVHwt17sOrRoosy6djJT12s2aKXSzm+kMTd9EHx+4xZmEy
P2K/eZMZzheujkL4Zsdhg9A+kSPp8+4GCYsZh2AW8Ley68sY6VTWlpyG6Pn+H+7OqzluJE3Xf6Xj
3EMBby4PgDI0RVKsKlHSDYKURHjv8ev3AaXuJkEuK7jn5uxEdM/EtKaZzESaz7xG99GvcNIs9aaV
GbdyuGrjMDxEieJ/i6Uy+MKPx92IahTfaYpH73zyEU+1Q4HDYlPSyR9z1ZNbW2qE9JiChzy2dVLW
TCoZdFsa0SpxLUHIfNvLiEXsoNZGXAEnRbs1R3QxE5SrL5MyhmTWDgIeMVnbCNXK7K3KxxLD89hM
QYweJcI2GFpaNEd6rDfjFQTOooH0Qnw1pXVn2EMZNAFVjxS1HYgGyBSI5mCdNXUufes6H0dMv+9M
W5eKVHJyX+gv2MzQNQ2lMDrMZfqicPW8GQw7UfIGhqcFQHjM9PxbWpb1dUGA2DqyYg04GwYUnB0Z
Crlo9wU2gyu57KSvQqCZO8S4rT8uT//RCHpUwJ7FazNC/wWEfvvrvvr511mdzNj5+e/dDzfP7pO/
/1n9HED/9LP+IOiVT7RpyIvQTAYYhg7I3wh6Q/6EFQYNDUpsFIXBCvyfv/5G0GvyJwJjsg2DGBQs
3axX8jeCXlM+0eGDCEQ5jrgVKcCPgOhfJY1z3QC7dpJT2mmg+V/GnDqoLA/XE+FM0Np0baWRvtJz
71uJfTuCER661tp47PP2+Gzxbn4HtS9g9K/6abOSK8yBWZcGc8uZv/C8VmM1CK3llhedd3Fd3RRi
beFp2Hv5HfF6ep9kgXCLine+6gzQLjhjD2Pn0A4jqMOddBVkeYdGeSFdRIRAvkMJU7oIgyyR1lUi
5l+xTvMD11AIuJS2VeEwFkO0G2GfPQYEA4dxCspHIWo3ajINreNJ7XzhxO1OLyT/R1alx0qVitbh
ghBMfI1k4esoZOFNYoWbLGsRHdcVWEqd3CNYpokl6kCB4InXBo6iv1fqQ2dpF/6o8jp/bF5ST15S
WP7XcVZg8jzbNK9OHGLKhNTpff3n1L04YPO/+vuAcdY+AQqbK7icGATv/zlg85+gykJDAKQcslfP
D5gkfqIjo0CsJ/tDpWEGK/59wPiz+WfRrQE+SZGfn/gBlsoTMuZZVqcDp+Cc4yqCdwVmkUtgrKWg
jQIBW9qWRa2co/5S9XYppEbgFoXmosNdToQ3aQhWOVLKtWpBp6hEqPSd0l+mVWXmtlSLDyhSF2eB
7t+QiYHi7eRbK1EJxLsmqq7KAJJI53vTj64cJIfKCJaktB6yM9Wrd3nX/0H7fmhX/t+2bqr7JLzP
/rLb6td9+1f++Ne+uackCK2oXu7V+Wf/Q6L6/4M1Jc2U2/+eNnX1q//LuU9+/cyzkFL0byLWzLZ6
+vf+bD+ucW5hWvDg3eEizZ7pvxlS9BY+zTuMW5/+5gyd+vd+l8xP9O3R4sNCgIYvncl/t58sf5oF
0lHUoLdEiwds9we2H/v4eU0BbRy6nbCkED6cr/clOzA3jcanC+DdpsVDT6wl3gX5CRLsotb/ewjm
yW9MfeqVtJ6A+s0YqIN3q4QiTKSvjRWuVOte8g9Np9rPPsAb78ayk/o0GG/ljAGbD9MSeOKFVj+D
noXbnkaNM15ZdE3KjUmVKnRSdZttZOPEkG9Nb26Jz9JhdOeXyA8xaqRCxfP3tn3Mv+dHdQ+D5OQg
i0rx07RmlBDlH/R9QPS/fA6JwXtTyTTvtohMuzN8dLQrR9Wi9eSHH58P8TToLroyNKStxVAeqB4f
XL13S0HfEdRjkXzVi8KWrdrWqfa9/70Wdf15XjCOwKFTN+WqXdryGpQFipwixz4AbqVX+Hmf6sQs
Nzh9HnY3Alhz9ZmztAhg+iaGxBuM/r7wxEtkXEVfc4W2X70/j0WYBL755SiLIrBaymY3+pO/97qV
J9i6cudd6+vOrGzjY85C9B8YCowRJAJOLpJ9iwlJtY/XiuUH+7roKieO16UmxyfaV0+r8uxR+j0I
rx/yBxYh6FIPb+gVJYuol+2rn2aM5IczFoBgz4aH/Ex+wF2RYmcw2PIdgjBgHfuP2Q7/mSPAasq/
CmKYS/ckGdXBrJHzYN8lx1Et90Gfb3Mp/tGXxYkPt6w0/57ps6Hm/fOsKchTBU25L4M9Du/YjBm3
5KvX5Vq+HHbpiVL9crM/fblnQy2+3JzOGylS9HtJ786qYHL85oPApHk2BDvkA2ggQmx7Kmk/m42o
I19qJRWzEdFoH7ULLUSMBKnMRpK2QXbq7nt9uObvA/D3iVSF6c1i8WpNKUZF9vdDIOPDyuXauBQZ
3j9bbw0y9zZgM4C5hUPwchA0n+lHVNwReRA/CvIWsvwx/KCf9rzlSHJmZyQWjpb/0k87MjOUMQI5
2JeNFh1UCfOKwPCE4IMX3tMwgPOICOBBvXoMxWGslMLUgr2ZUnuZStORjPyUJMNbKzbTsgktSB2J
VV+uWG0l6N3rPrdqX63a5CpIwhvcQk40JF5vZ3oi6FZiLzQDeJZi4Gk56ZOGNv9eShypiyWnUoVT
0mHL6Hj+LC8GWUylASmAeCGDuLvrg7KVVdu6666pmjr+9uH2ZnJGF01FtzhXL6rBxsv6YrQ/v7//
3pznzKuAUAmxZIm4hqSXB4FQh3uF7uiMT7nys2b1/zaG/PKLBXUSWp5Y8sXUZGuOA+yLj3XQfy/k
s1ksundjhAhf0BThvm/MahVordtAmjpxVN9eKpi1ONQCQlhWC/qaHqSJ890+i6ttRL01yE40IU+N
sHhoG6CXKbk+I3DB1aLvBNmJhVqI4TzdBDMa759JzG/9szvUMFor6sMh3FdreQNHbjO5oX1IHdMN
f3kFL0R4vPlhbHr3arTHh160vVvTUU8QKt6cJyRZSo5UcNDtfPlLaEHfNZU4hfs2bs/8KXZ94RSW
/8QQy/amH5aAr8Mx3FvXphlu6uyUnM8THvRlFMHhVWlOsxe4vpeprVpC+fB6hcP7QFNpg7/Sut7k
u3inXXkHY/Xj2/nWcPmO+m2yi9fyNl9Xm2A12j//B4fr2a+xeHeDNKr9MJbCvanvs3YOY09pjT75
HL8308W2BPuNe1tshHuaRxvvfPxVx7iQwfNDP8lwdBtR9VWyKjaIYc6W5uC3rv31Kbzsmx+U0gSY
+6fIbTHPqYmEcOi1cO/r5aZvy/RekEvv1/uLOf+QVzOFsUVXHoe9V03ohh4Icbwe7sP8ylOQuRAu
xlZx8uEUXOXN2TwbaH7knh1DKROsPu9YUvBvDpU6erqnhnhzg4LzgQnG38iqLS7FgYrgBHcn2u8e
0vNkLV1Id/5gd1tjVbqTozipmzn4t6/aC99NnBZxi8/9NjgXL7b/gzeGgB5rX7Bi/DaLybZZSEww
pdFezesrJUqvBukUDufJoe7ll5s1EWdhZoI2isOLe03P2xBJnhh76qwzftWT0O2laGgqGz0AQFya
2g/fOly7H4uhT76OEzbtdawkx0Ltop2uDPJtiAfGeYUHGAaPo0A3OI8674eJAh234zS3VdOoKXet
F4mPgy+NPzo9FUNbR7Vu14tQdoh4JAW0kcm9YAdVJ+CqLdfqISnlHB2NRMg+w5MXd7Lu8b818LmW
U6eY1thxUpgxzfNRHWax3qFG8V3KrjxE7XHdUCb1dirTYIdAuw4deDAHZTXgvpPbZlJhSiD3He25
sJL70FXjoExsC4kQDzEib4IDrkn519EUUbiTOV8iXW5kCGwTW+fH90/PfA+8+AYSSCEJwiisawrr
S7GNNFOLLAyjbg95+GosbnNVe7SSuWl/xVvw0TcEDhPJAEQmeX6Ll2DuKQzjoB98kcFE25BwaqhO
XAbqHJe8mA80H3Yt+4rIXAUK/PKQioUq+2muhgcTQX7aS01SfNORtv0J+aCpHVPNxFtBqYTO1gal
koCUa8Z5FQXRYxrG/k1rlYRUchODNs+EMamOrd/V0RNk4YvXeGSa6FrlPz1TTm+EYSgem1YXf8r1
1H4f8RO2bM/rlBCex4DiTdqaBfbIU5sVNqyt+FYvLTCsmFhIIxKmg3/ha3L6Gdmu4WgGpgINNypx
CNUCQFwrUMVyZldQ6HZ+BWzFTlIp1jYDnfPApgmIcML7e+EpGXu5eFT+KP8iNEtNh4rey8UzhLIO
mrILDwJIlZ1oIjggSm3loOKW53bYJ8133aiFc9PLoeF4vnLrZ/4PEAj9KrD0U3ZfT0Ts5a+D8Nmc
mMxGIK9+HfotbVnm8SEWYwxrUsl3B88zt8IoFqu8kfwL4O7AtyFB7auiMOx2VPKjIgJGsge1rVd1
aXZXleYN50AlRWfKE2FvFX6wtrAXoAzXG3vPS9ZCP+Y7hSbrWhxKaZ2M2njOjZRjr9FOuy4xLDfo
VfrcUaOs3l/yJ3b+yzmiR0W1DjtvcjyS5JdL3mP7W1mNJB4sI5kvgVxtHjsT5qpd5JJ8ESKX8i0t
uulMkSoBJaakUT/3yhOARETX1yfZPWTmWN23+jTegDUIvvCuSId6LJTUHnFcHZ0x74ubJk15FUdC
AqVzgOZJB/AT5WctjInjjLSNdzqQo9CeSlgBTmv55i94HsPXoKrpT1P+CH91+JwVjm4GregEQlmi
Ia7HXemEojAAbKzhuBdebt0JQE1ugKrrsS1GndzYXWrEX+UuLH/QrvZ6WyoK8UtJBXPfC1Gzk2Na
XnanW4LrJbEBLe39RX5Vg2VDWwZFG6CmMrLEy5ryaOhh6XW9dWhrCw/hRo/yeldbmIHZddJ2h3aM
x9Atg7qIQD9Rn3PasjbVzQTAh2bb6LVf3v+NXoUSdHcQAKONQ+kMavAiOptitUB3vosPdRtZWx4K
zW0yw7h5f5SFMi2JwywGAFafyj1FhFfZj+hLoaCFaXbwvEKyy77VQZ6iNI36wTZuxcTBJycdfX3j
ybO/6NTgWZt6KLDUIzp8Qa/d1JzB9fu/1RtzR4pmhk3j4zqn6y93fN74gZYqfXbIetNcV02uraYp
PWWP+zqSmnmG0NNm92MC/SWBCjtcKQCKkB+StKovAl30rkzB17fmnC4XY7xv8jK9lHxDXfUJGJwJ
kY9V6mup02JftoLlPtglyD9ngJpj9x62WpIoKO6UxrdmDc6n7Yd0q2MJvm0B3Gw7oSsuGg2hKjOK
a2eC9b/ijQ+d2lNOgevn4OvFpTHPjRebTiD9Gq6Nl0vom75WGnWZH3psWNxaB+ZbqyKl3VgLNu9/
rQWYmD4gtAS0qeBXz2pcS4X9ZmKbquWUH0y9iS7of+sro0Bof4jwC+4SLCvTLokPloSaW4F24dn7
w7/aLPPwQAcMyH3UqJbSIbqe5N6oN8WBkFBwBn3wrkRQWScaQk88geWC0liYIxO4ZvTFXi5oAdSu
BhhVHoCSBg74F4QN4qmZVnGpBxs5DZs1noLirZ96Oi+8tKuUCBcoSRW2cpKM58gLpHYxxLBom0EG
xxMaj6GASlo8lYOdEb8GvN5p6JiiL6+HIhvc99fpVRhHTstGp7o2S24gMv5yAqhrZbT7u/JgDS26
KtqM1xfxOtFqbd8UGqhZmDjvD/mqw/A0JLz0eVjTWNqTBYoX8G5P5SEWNAW7MGzkzWZSVui5sEZC
a9jcrySacSKdaAa8NVm0+xHJRS6XAtjiazUyzWS/nKqDFaOvY3qNiSD8NCUrFciSG4tqu89N+ZTO
wRtbkbWl3Ebbi9kuJczEKlXFWlKqQ1TnmKMPoQdtOdBOvFWvjzaJLImfxckjil3yqyRgbE3B5jpg
2xrhkxk8NEhZOC2KPh/eMgpoHVQyeITIwJb05Navu0IPNOXgZxwtywJCz1s/bUYBPTIdkIGrCYp/
YtMsdcCYFVuUEgx9ZzxxgLO/3Kiyb6KZ0OfCIQoHADGQvesO0LTlofrfYJ5tmRdS0B5mqcnGM8Er
dtpt46mF7cWn4PSvPyh57Yxkmo8OUeacSjzL5yulVkOcaIRD0NBSwqnxcQjbP8gyoAFva37Oe/Hl
zYJ53WxdDs8FUs2ycZQoYoodLv4qlVFaK13O8WWUEYFScjNdQVvwN++fytcxPLHOUzOevA6awCsv
q1E1BVFrjEMd6t/zUtn4XhXbkRp8Hrw91nZgwTOAS60dZrEEZB3z8bg8cUBfT3oWYTXhZdDE57jM
K/9sZSkIkXKip3VQMkvD73ycztHiN6jH5+PsvyyeeCXeDPDg88wZ32xKtqTYpBnPF6+leQhCEQw3
jgfytwwUw00tT1FnVzRTbtVxwiQ+UQZtcgQ574O1Fybqz4Z3/1Qh83UPj4+A3iF1UmAGMyLu5QJ0
SK4iuhBZh1gfmzXSTNjmEW8ptlBawq6tDPWaQphwkQbRtKsV0vyiTq2797fC6/1Nv/QJaIQGBNSt
xVFLy2ToDK2wDvApLVv0BWFGWT++P4g2n5KXG5xm9kxTn0kxGhHCy6mOlVgloaemx9ArOuoGXcru
NqNmW1STNDla0jVn4hhI6qZRW7V34tIYYzuts5xeKqhq/LDM7kEs8IlyVBiYvmuqvZU4BRg20lyz
uBaTHN13pYq/Tim2iLbWFtS4A0nzEYPXPfOGFDG7K4KqH2YBw8pyexlntlEbYhwhxuoa3+ZKdJtk
bEnDhbA7k9soAEEbe8IXEnk5c6Kwtr6F8FlQS5AMJP5RVsVRVUDWBpH7ST7m1gR+GydvUbBr+Lb8
Zl7R+m4mRlq9rqNQGe0CdYvrUQZb53AT4OsUFPltIpbiz/eX/I3djusCPqdgYWfhtyU5P1A6ve7K
pjj6ltauSwtEvjUpQmJjnKA4KlBzR/MSJJai6Fzrxm7tR0V8LL3mVFvv9Q5DvQpU0NynhCm99API
yyI1CqmIjviL+Bej7mPnourVqSttzghebjGGIVNC6QHVHmTlX24xUatFqYq96Nj7RrQtQ9G88A09
pYKEashstLz1zLBeha0Q3Eptb9hstNp9f9FfX2kzrg40DdAkkHZLA4rcS3R1yvXwKOIht6OZPRz7
oRKvwPwflHGoTukYvzEeNXN4kbgt8DwtA99CNmUcPIbwmMZ4ZwmB320neX4PNXFYa35wqhv3GmBB
NABEF80YLi7acovbgkIDStE4rB9RgG22Yz1zIWrVX82SOkizlCWl0p7DZ+W6PehWss49U3Hx8sUI
1cwDZzDCbA/3vD4LUMhwI1KXE32w1wHn/BvympDPkT0ulwQTjqClPhcdTYlPoFUWcCqGh+E4wDKb
fQSGri2PWXiyLP/GPp/hlSCdSNlnZ9DFBizRyQPtHx0pnMGZJNRdU9/sT7yabzzdpgFSDGwxeglU
ZRevhh6Ig9qZOmACg2Ia8rzYGOFhvdYoWGwwAVPWRWcodhzr1eWotfG5BtfKzQJRcXuQGyd2/PzB
F6eOmgngDcr/YG6MxcVeSkNZCVkWH8PUuh7i8VE384Pu+d88I7qq8+7h/QP2OvAlGoVFCI2Qkvar
5j2uKaMR4mpw7CetuNAFX7sVzOkrhVTpxMRep7TAH0mgsR8AvkbI8PJrNr6npWktZ0dtsr7Hvtjc
WIhjXEU9pjKVVPcrtCj7s7SRajc0Q3314XmSt1CRMFHmhIm52EtmCzcpptN5NCZDPE8rCpGFqJcr
9PBOYQ8h/b76hpaIbZj6JLyJDuMixNULOY8my6uOBUe02IpdqLiiCX8IHdo6XRWqEBdOnin990kb
FXHjCbN5bNlG+X2WJ1F7YXhJkm56BIvQY0ScObblItf2kln6N6MkTP5KVyZ5reh5Qqsi7LFTQ2Bg
1YltoKzQbUiu9JAv4cqoTd9LXa8+RujTbTupqNRzHXr7/RB7TWFjdkpmbWA5hV8zZvYeZ5mIwPUr
M/xm5e3Ybowe7F9Pbv5gypg52yZ2zDdDO6oPmR9boYO5AhL2uoKsZZMY/aVSZFY/BxrjrRfw/7M7
Cg23VhZBNCLZwaEXSuqx9sXRzjiObjDj2M7FIsMbUGNqNUxQrUPIXSsa3en6xNjXuVbuDK3VzHWA
W2SHMKSMnpReZqlgw7lMtmMBbAP8PZ/YDgjxzoy2lc996q2HvBS8R9LwuKeb0Ir4BpVC93WSWnpO
kxYnqzZvxQn8nDGkTpjl/BMRyEwPaW+GFojY4ombWCqga/l5E7SOiFxmYU/NGBDm5r2xsQSaTXwF
mhRwA8bpuvJj4VtpNmLjZKrUtQCISsWyaTSNptvnkUy/R1MwuqTfFsg2ESN2WhTC4pWeecXdpHk6
5mgdaS7OlImn32DJTNemqCMZVp4ltjDtLAhYLiKquufGgZ7AIeyq7I6busndVh4SwzbxDGhWORUx
0276crxArsR6CCkrP3idmqJo4AciP6jK9ZUGla/EEy6dYERmuIG4raqFZ6HVQmvooGUeeSPk1O4S
MydrNDrlyiK4zGwjycmQ2RjZN0iWKHjk1MzFYahXXAHauY+522GCUur4Wji48qRCwhgCbxox3hyu
nsQor/U6rhTboB+RuWFuxJUzpVV4a9HS2yOSHDUYkU/+eYB5zQ6o03gfUcjVHXkaUhPxiXYS7Vow
lMj2W1R3aylLf5la6kX2QJX/UFmexWc0/eBzw8H7hiiOAV/MLG+EZkx+tW2SXFaqHgIT9tX8YsB2
yHIFvfYfyqb272hZCrprFpl4MwFqzu26Do9qr8YbKSlzzPUUoHwO2V/6xcjV9qLUx2BjlkXQ2qrc
ByYVEjFMnbIuxi/5SE2BJYon3akCFRqWL2NoPFrQIe2BuOYOfYLyNo9l8XtZV1bF2x9Wt2VVGbVd
1QTp9uR12s5qwqpxInMK1oWqC9kqatRVNTbxcZTV7qqQwl6woaYh/RhKE5o1GtAyRtD78HsmmPq1
P2X+QwZ9nrMvoLZ0nmBKyoe2rrvM1L96dMMrQh4BFrchTMN3uqhUDmCDo56g+0rkVkmiWxTUpLx0
PSHu9FnBfvxZmlZz0Q2RvDXrnmUYy8CJIUG7fReKl3Ev6j+DykTxP8hb5U5Upv6az8HO8yn9wXQW
IO/buZ8rX0L+rHYtMUdOMkz09jANhPmHuJ8kZEYaa/o5SLGEv7eV/PRlKxdg2hTF3vITA6JvPT0Y
2qDS94PQ4TRZl2xGHzdNX1UyCsVlMT12mD7WqXDVRdaZJaaYHMKA+KnTPXHVNKYXCRrgzldjvXTY
2HJuK42p7ASfzAb8uFeep7jMiKR3IRIrjSmNuT34Hf7psjmKj3JXejdEa/3e94TxC8TH8dzKiNZt
ofd0wkmqhBSzgnL8FZnWxPKVLcqPg8atX+TyIDgz64tP5iW4r/t5WYo28Uvku+rE3uOOw5oUyfwu
+pyZcXgp9lEuuXy7DFa12ah3laR544ki0mtAFAkHRVoicgClJECLWFVVY1zjW6k6ynIBdT4a9c99
o96niJNdaVYprvIqz1AgzcJNpPSNW6Xp4PSpgdlzHvEddKOhw9Mol2rfcX0nY7ItaqTLwLHLV3Ap
uk0BcHvTtZG86tXJPGsGv7ileuGfq1RZT8QjryOfuWKBxRPIcwOByDleeVYtibhlh9HSqmM3QXyN
xxxh7kBonTbVtRMh5hzavIzpng/1KsiyZPwmfcGojmMb+Csl7OHMTYhefjTEwbicehqtJ1T/QXa8
nNAgqsGIpll29ITivu+s9to3zdJRBEF7fH+kN+YDQAUUPZ2uWa5tsREKYNmtH+r5sZpppQNFTltD
L2Dz4VGIoOaAnGCKyuciEkZR0ix1HMWOwcAV2yRIhcY6Xhbvj/I6vbEw9iM0pKT9xLN5uWoNxgBS
GY/l0dPr9NyvNdnJTTNxuZCQI0sEy237bty2vnYq11xqc1KUZevRHaVeOIumLYF31aArsT8m7TGm
ZIR/DYqA20DN/BWEZa13xdwwU9oeDZZxwzgSqOGsPvaOoKSFk2R1fV17YryT1UiGuI1QwLkYG9M9
EVx9Nho1UkxZL+GoTN+igpCcas21RfBhuCxIC1imr8Jj4jcZ5HaZrKqWMKezaSglwSZAyAzraOzR
8a0Y6NBg/ir5n1s90bsT67/cS6ia6RoAGCoU3GCsxcv1H0XBo2felV9iXgonb9XQKRpgIO9/5ack
7vkRZAQ2q4qbJQ0nCC2LLTvljdaMstd9ye3vbmnX9mTnjuEU9iM+k85JSMfyclkOt9i7ul6EWFgz
nOhoNuoMbu2EK2HFXc5Y0epctMP1+zOcE5jlBGkrAMPWn6wqFwBpAgHQPbB0v+iFdd0oROZKET1g
PvVLqPMThd/X34wywLOxFvmNF1lJLatC96VLL1XtRxgd3p/LEzLgvcnMCdazu1mWEEWPB5bvwrJL
27Ibt1117tmD6iS2aUvObeBseFpceY3AtivaJwgay5IA2dssVwwPbl5PbAsWuwUqSK5nsjIc4zIT
JeQV8pEy34j0klPEcn2OwDaQsiKLGnEV56FcACYbjQBwk5ioK3IG7ToR6yk7kcQ+SXM9W5en34v7
nViYdim05EUWK1Zh4Al5OR7hgQ5fW6lpER8hlTWEYDprS9VzMPXxbo08VOglWRCic9mzfaHur8es
0NetVVXXZdl97qU6uWzGqnHHUvTdUI3j2/e/4WKPPP2qM2ebPhdSRYCBXn7CifySqE4fjtZkCG47
lmBcBlLL90dZ7HqOskRhknsUQwkU6Z6kkp5tlFrtFAElGuOIaqv5OUwF0YmLGp9fym5bT+//KLV9
iM/6n8mynsXu6LNihsViUvSlJPTsU7xmXSdhUfwCJpK9Qbt+82f95sEKwK3QJYDyAi9zrrjNlLLf
RNinP8IPBxWEObqYi43/MGHhWtPNg+eGnwfoVfyV/yHC8kfoH8y0DKQITbAZ5kd4sNITKebfM/bq
V1+efctHhCSk0nHWIo5HwcOQfqVdin3KaAtBhvTHVWyQvXJwqH0cS38tZiurciNthQyi5p1TkQly
WzUQClrl8db4Eeu2Kp5Z+m1Z3uje1WRtiJ6hdxjTndleRsbPsMvR+kUesvlRqp8l9dLzD51HQdf1
DQclA0m7DyEKxVdCe2Xg2yljz3GTm5dqdNPVFzH/eSF4F1N4XQ/4uIBU9i4kqXLk8AovX9sYJ/Dn
V4a68ensiOg+ZVvPu+2tL1p4nQu/4iqzW/WqmsBGknJm3bpIdml0o+IxKOEveKHl1CUOg2bjniCX
rhBt5eos6O9JcuwqDwgZaidqb9NxHyiHSTwT4jtp+t7FZ0hie/U2bc708cLvNxU/p1/rxTZKNpp1
qUuePSVfLMTHYwfUTx5fD+NGD9eqdh1Yl1K/ipKLutgOwbnS78buBqOs2nOD4Hzqvgn5OqkzxG3W
SnRjCDY2NgbiTtNXV/O3wnA+/5WvJ/UuGD638WHuXAnRRZruMu2qUvdlvfeSXRRsBc2JkIkwV8A/
yUPjyW2izaifV8LWgOsa7wppLRebMvitlvuhe+SQp/z1v4H+Pr8z/z39/YZ9eR9iF/pb9aR+wYCf
/9W/T76sfgIlw9meq6MqSgz/nnxF/AQsDcenP1R2XpO/NU5k5RN3+1wxRtj06ez/c/QFWfsEPlUC
TEB4Q233QwoML98SQPezwiDYlvnu48Faprc8l2XRtdl0pQ25sErb1hYrEO7ZgCMnXdxTLI1FkDGP
R9ivQK0lheLyXeLwKxWdNskK5CsgREQXML5WMlpJTt3pV1MvfxelJKfdw4YUvJs0/Sr45ayiJY+b
Z1/r5vfV9lxj5Qn88ezGm3HbgF9mVCTdFoQyF+FcPqVgQOo8vyqQDSoneULTCI8tCQXwi7K+r9PM
2yhhAAxWDYxtVWmPft3vMy5qVx1a7Soz6s9tbmUb8IUHI69DTLBU6VZWsbSJxHzt52nplpVSrbqG
pknjd+HZ9E3WCwQtwj4/EbwRCr0IhVnY2fKQjgbKNwaApWVeVWhlkGpo+O3SwMH2ta1AKNvKD1SS
7bBeq/J5K27V5FyNz/wGJOQ2qT8jc1jdWMVZ1FKI3GqCo//KKfHYVbWpi/vaXKFsX1GPiR3mi8in
jVrGbswvo3A9X7gNFUgK6LavutoKK4/SVQzHV29Ty66Qe4psPVvLP7XYjoU1vkrTVR8RPW6DO+l7
AlDY2CCMjfIqOm59eZYnznhtZV90KtRK/iOTznUdUf8zBLW1zMVgtHWMgg6/i6KXJW6kdNOaG6Va
p4HbouhmuEbvDto6AQQW2qnqBBQ2Qre4bW+QWNNNO/lcHI1vyjcLMUPfNmjD2GLtYIGU1nexaVuR
m3vgcmzhsoP09uCvqJ8Khi3d5Z+FO8u0RQsNzPWQrj1hNdY/hmbVyW4e7CbEuX6ElV16Tqe66UXh
et8xcNIsSBv2yPORbsaKGr8t76Kdcaa5xh7aq9La3q/aWMMaMHkELvwHvpq2R6MVAVXE/EoazgfF
Biy7UTfoxsI534V3k+96Iwjesyi3rev+yxqRwcv2Ai6FYWuH/KJZJ5fDV0uy1V2WOY3vdjymD1Nv
m854Xq21M+82UUFT2nhwDcUOO2r0mJWbTrAlsAguXe742vqWbITL6Vv6kKExuEkLF4iBv/YcedM/
wlvxPieXvWNdWmfBSnRrNAGd4vt4Zq6HL75TOZ5DXd01ztCMLIEhruLIDlIbn8/iMXq0Bjt6JKKI
xLPOdLRzxOLW+UVP3XGyp5top+YuC/ot2+AMeFY2bhE57Vpy4p/xGQyVaGPdmpfTxtp1q/7M+tVd
JVfWZ4jE8G6Tq+meY1utfMUuoVtUdngjrbLP2Wc1dqwWUyI7nGXdbAUFcNEp/tS6PvSy/WdGyLxA
zy7WVxHxzX3R3v81a8Fs2jD7df/iGZz/1T9CMJr1CWcY/GiAGCD5NasN/RGCUUXUvID9qjNzD4Vt
KpJ/P4LiJ5MaJW7Ysx82UTqv1L+voCR9AqQBbZ0SEmGwAmf9A0ow/GbPCwkUwkgsqcPwXzwGtN9f
Jm69MsArQC3msgYeEsGpaoTHDBrZ9tnivPHqLNrB8zCglgCikwxQm1n2SBHmy4WkLsxLoSmSI+wR
3DdJN66qIsvufEFS7/JGkOFfpOJdGej6CVTD61niijvbtuCKI6Pqu6gwCIiG11qm+btMnJqNFJup
+1+kndeS20i2rp8IEfDmlraqVCRVUo/cDULdkuASHokE8PTng2bHGRHkLkTNnpuOGHUrmYk0y/wm
H9TbcmDmiNTYXGEmnIBpskRxx7rXCayd4hMQa+Qy8dXdCrNZCySunzvwuIwCgGG2DSGbQSXu+oNp
yECGwZjEJ50eEn2fIscYbgJG5edrPgT3Vg0he8QlgB3hRLDYG5ms2daNjE/pmMp/gtLXDnreWGLz
+t64N8zs0kpR9Lcm1+Lj4ADrjIFkRkOfd/tYIUconGwNSb0EdM0LR9jF9+frEIotfQCSvi01o9fj
UxSUvAFWSU3QQpy/DM2fCtOMXdO6/h5hOP+gxhizsWEq903uBm/fi7RzAOWCGQCjuyx003G3Q035
8SluPfkU+9BS5OSJb68v6nV4+3ubgPSgZgQBBJToLCX1Z00tGBHDHGgqnepM/6GAum0Ct3pxKiRk
R3Nwd6+PducTwi5ln3BVEaEtMWqSNW+SwOWtlrbkKbfwWW5RYHp9lDtbH80PjM/peHic5EWZNWyS
3jXzJj1Z0xAeh0AQZ+bjT6WHayihm/mgWD+77c18OGj49mJL5llj0GFM81NXZMj/MnD7EAatsXJj
3Hwkm40AepcQdpZw+c2z/KOeBaY+z3yv4saY8mTnRnn2A3hft3Fl7r+UgGrf+pkYD+fC+QNhdwAw
+3pTjAaMXzrLCTYqZDlxWkIOtYBIv/6ZbhfPxG1jrgJaEJCwiLkepRZS1X4K5mCAYfs4pVDhyipb
I/XdnmeYtNRqQVtypNH5W9xOJRRYu/HC/FS5WJc0A6iK1KyHH6A6gkPcReZlnPoXy6/bX1XflJfQ
7IGcTuV4eOt0aSdymk24VigKWou9kjhiLA1MpE52bI/7WGo/8DEf3vzlmCBJ41yh9pjw4stRgC9l
nXDAgrCT+7Bokh2Eu/r/OMpiKmUbIbRujfEJz/pgG5v2gPK1v+YncnOMeVLmw0XcQeoGcPt6fwSY
ZQrdKPNTrpn2LnLV+A3Yhdxjh+W/f/3b3B+Kji95ITHTkmCvl77yQcIDf8kN9yM6uX24MWvVfcqA
z68hwebr5z+JNVcu8lw8+zAg5/oFwnrX85qaNhpx/ixPeSPeD6DSHuvBNjdhN24NLLRErU8bZJj7
ldDq9rgxLN6cHOr5FlkWMqxsHLCvHMqTb4DVtvIEns6YvdEi89+T8wgECWQ528sAzo8RBtMMpzzV
ECOqbW9qFEzrqQ2j7dh1SbTSc7qzlkgizCx2WCzIFyzW0gMJ2vZTVp28FkuTfVhTOxQx6vIH/CP9
c4Tl649Rk+5pqLSkXQlIbq9lghFibh1gMF3Y5eARzIHSGrz6VHadUewy8FXRRhRN+jWOhfUtFjq8
tDduVCKf2cGHZ232aaG0dfVcmwBr2xoB7FM0OIDmkbV+P6GCTYXZcFasu272C0MRgFBwB2PFe7pY
WrxjU8+tyu40kwF/2QBtzxWcq3RlEW+OHmLiABNm0AWUkRu2CHLiqD4Uoj9N0ujfgbLJ8Qdu8THU
wvDL64t3872IPMhOZinVuWGw3JtlkKFB5TTy1ODivBN8pCc11BAxfA0PAaPzVyK4O1Oj2kX2RcBq
wCObV/iPZxtgIGS/oJUnzWRCM6dxVzSForQweCuH++YczFODzUVlayZVL5UW2HrNoMPcPs0ih9+V
LvBYiOjDDo6nzsXUlMmmDHroopBqVxzl0HFYXmjz4ABmOH+zWKm72ClOpdmC5o15qXttsF8Gb9Ds
fesrx3+JAsTtD3N2aiJZDgflOQoa0wZqW5QlPe8qoGKUQl3ot7mRA/edwkl3UeRowBTq2xxeB/hm
aRGJWrbStUfPdRtr5yASUW5yC17ezpF9+ElzC434eLTooGRVWJk75EPK9ohMAY2MsK7qdicprA47
W1dI/QdgHpxvTTrl47YK8+mzKMwke5/JhGzMTKrWfVeEbZIKIGxZVX40EhlAoK96yzk0fS7T70nW
q+5g9dQz38cSpNolg33yy2kbo8fEQGjxc1Ei2vBoFoHsXqSIKlRjHNT/N3btCv3B6nI926W2bL9E
+YTs/WxEHz37fihg9A4WRDwXKGe+iYXr98+JIapnXR/Ep67zGgu3VD9O/nJHAJlGyRX1fbBGYZ7j
rK2SC4phw0j3YvK/tcTznzWTzOE44XoRH1oYf9FxylQoP4uszrTnIR1SD2/LEBWpPZCS0HhJceWo
KUtBNb1Mdq+pA/wI77tlj4a/i3PgZY9l0c44v0H600PtVWra1CIp6RqjMuBt+jKwu8feThNE7huV
+ofQ1IaPGs49Ylehef2l6fIqRmjFy8t9a1fuXPSz7HwXBWHyvYpnMEoNbgkTMVLoR62LsnRntK3e
bqohhyOeY9zwd6hM90OnBjIyzm8P5q2zy3hfVTb1r074E0R60SfbpOOKPoZxOOa7ydUq+6QVvaMO
2eQpg1/RcjD3MREiPimW5nbbWsMA4e/YEfT6UP+XEb40wqn9feVNVrIttaD828VP/G+3KStzC5JY
yIPdqih7yZrExOkEg2rz20AeFP9EolCZD1ri+CBuQh3Pm6GPkciIIzeWh2mwM+fgOanQH0P62cGh
dTJlwFvKPMjCZEkZdgV6XA9PlOtb9zHrLNigG0f4krJd0HdqV3S1Basq0zWxaydwvVhadFn3zkUv
A8kH0TRIooxG3R4CheTWIclwfNlbplWppxar4bbdjJYzFO98R1HmrDWH7Z72bZ68a9pCoMnlap3x
QwGiLCokI9O4OslBOGpbtghk7PO2Ds3HDq3Q5OikYaV9d/t8dnX2AtHPhiilOPZtArzRi4T7Qvkm
pi8Kz8XQN25YR86jS88jwna6KpvjJIGhPyYZ//FmTPFo3k9Nh/VZ1alYfwLOb7s7txcUUEeeqXCv
pF69d6NCgVxVVJUubdN02abrK9P/EgmR5f2Gek9TfJqM3g1/TEZXRF9G9IgViFYRDRXcMT2P5WM1
ZWgZbTSwre33StRO9yHjtI/PWsWzcswws+qeu8rqOmBg8RBiZTEhP/qjH7O6+1uPYpi2xQHnDNno
7EXlUN1PZKbnZ03vrenY4n0iPpNyZ5ClFAegB9ne+DIP3gGPto74PgvUP9185MamyKbKj1UX1UAl
0k6W71WeBtMD0C9bvMDtcoKtVieG9sTRCuSTK+ihPDRRbjlbt4n98oLOjir+GaZiGt5jIeE5O11r
Sn/YpjrmTD/HZiz7X1kymv2HICuj7pym+If8VEQy1rFqtNj8mZvgYDuuPmea/hoLoMbTRtfgKz/V
UJmbf0Q56M17vcyLZKezCdJ9W0kRPGGSQ98Ivq/4oLVW4h2FmqzxaKQyR7whNUx56gnrnEPXigin
qjoPpbGNuZ5Tf5cDwQzkFs0pi7a3Z/9jTF4SfA8515AcWr2WNJ9TdFnKwjfomjRZ0lkPKQ2tEQW1
tHSqbQWbVmyH0AOGbAJc+9ILhH2fufC8cOPHaZztNDPKzjjGBM2eQNK3d17bB5/yOPe5o8FH/QiC
ojLx2gPt/C7IsaHdDKWb0/EalA8wGR12+yE2+kBHYmiqgm0Q5x6fDXg6igWFbv8qurCZNip3amMj
rawUyFukyTdeAavZoN5bF9tKk/FT3MDng4Ng0ZIxccDOD7USOoQKIFsgkyXg3lKiPvOX3cXxP3Wu
MOXTey6i59oICm5OzNIxdlad1M+49glUyYqkaHesS6nv8JHCxMBro+oHHb3Q2JW5nCqQyfgYHQYt
tt33xZBPzUOA3h9QykGrs+4QijgYj004BfFzM8Q6bYiyMazhOe28iAS2hCCyy83G0B79gexsqzcw
F7ZF70JxnroacZxNLoYAwHaaGginyTrlznNzx3nBCCeNtpEhiw8VltQNl7mejZcYVZxhV9ZOa3+Q
hR8175tapByxBDs4WGyK1hU3QVueg8qCPd01KsCG2and+iExlBEelVcq88lr4l57ya0KJZy81isa
To77PhbURDeFqXCnSqNBJntB6PYN2zw9f6qFCq1Na1pp90PGev1sA9z26k0SC3M6cr846baTWdYP
GytLZLcNp9ApjvQT4aOUfRzax6wnatn2fambG+5siQqP4SM2ZQ1tCKbAx7vnYKMm7O4wxMSjYtPW
nau/o4yFGnmgUcY4NJ6f/hp7M00e+deR6rPb7lPbVEOD/+owPz9xM1TZ1q8yDcWDoRzMXZY47BrH
bnLtQ2HVENu9caycj3UUQsxA2arlmmjduGrfDYWofjhzbPLY94WHX1cSpxRFAFSDLDU5puoIqcQa
T4Y+ROWhwmJ7wvwp1+XRzHEdAu+Sdvk2TwnTd41yq+wx6LT4U+LliFxYZel9LGA2+JsacHp59GUY
/EgSA4GWtkFcjW2B/sqmqaboO6DdungYCQOLg0iBz22sCDOCt2cXBPqUSmejFAvvpesQ3MIifDIR
kzopH3yOnWhf6jRuUPMao5Xyzt1gf+b/GpA2qTPNnY0/gn3XxCrI6jx5Cqp82pa47WxapHW2zHOt
knR3KFLs3+x6C1759VCFKod+9F15mlRfEv3p+hc91KenpLWLFZG4BRyBpWPhaPrQjgHGSDKzyGFa
0+2xgDL7k6/VyBARpqXnCaWpJ8Nyo5OOSWDxMFSew4WHRq29qSJsq7y6KS51kxkvDRGUuZID30lM
EQylIh5ApKdAufhJFbpgOrWM/jSqElZQqOwnu0/W3OzvjWJRRpszxVmRY/E9p2TSuqljlKkXIVIB
cjhkVBL3b05Jac3Q5/qtH+wtnXmTeOjkCKz7ZGLvt02oYhz1BhNLDx7RF9m26ZtTUsJ07F31uQMF
NGaRqqkxiFut06eTSoG047ba8C5o9RYWU7V769TYNEi0U9+lvMs/rnfp2HpFOcFhO6V6Q+aZt61p
bCqLltROQ+wt3AqcFNek6W/zYBJN6A4cQ5TF4AdfDxp5eQi7JwpOthyC8ZQaTpscta4QzeNk+WG1
b3Gq7HHi4TE+CXpn3srmnAGsV8U9vubMiufl4OG4YSfL2NRrQybayfUb/0nByL+MuUYi2hrABdOW
BHmXtmFir4x7u11/M1ZAQlLZQ1xs/l1/XD9O7IRUV8rwNEGZ2COwDDes5Nl5/ZvejkK1Zm5KIU1O
m3R5G+hmiJls6YenMOumw2ib8R6e8Fo/8eZ+A4kPcotC10y9gGJ+PZfZIW7AmM47yVLgckjrakuo
A9ugEObK+buZ0GKoRT1Nb0WPuuLonTwljVOtF/6FMlGx8grdjmIRYNCKnU8Ep2/xCvlRldd2oYJT
haHqYy17/OHIhVZqobfLRsGfSuSs9gIja1ng7XH0sQ3RROeqjxU6g7lJLmjX2rARdZB+euNOmEWX
SIcDukQADJYsfK/3EArMg+iMJ7veXAq69vmJQqu98qzeLN1cW+LGQnJ/1iudEb5/7utpMrO4aw0e
cALqQw0E/lthxdPKM3d7aq9HWWwDt07qSAaECVauf4W2im2tnQQPuVaGf6WpULwyqVrpUt6MuVjB
xYlFHj8PYi2Pz53Zw7IstL3R/tQ8NIm80JkOrR91KyPe2yC0oKjMw7MHZDKv9R93RDZ0fjInEGd/
tHH5NDOVPyH5ZiYPyhnjf968QdBJ53jBDLSAEs4/5o/BRlOlGnz++JzknnH2jA532zxDo/X1Ye6s
IoCZ+ZZwTPp7vyU9/xgG+mviG0kfnwvcrc4pfjEkj0ZxkVMe7nOzG0cESJS1cqDvrOQM06FdjvIf
4cGip0ihL2tKaHtnrwiLx8Ypkj0SWt4OzfS1CNZlna4eFMq6BF50Umw+GsXd63Wkg2EYVTfF54Cs
aNNocLtGHxr2Jp9Cc9uYZbKClLw5cQxI2GOZJBxECDPe6M8P50UohjmlGZ+H3PK+RL5jfM0CfMpf
/253R6FtDtHL4gJZ4un1epDVYHnx2ZjMugVxXbnhJRgnPX7rBcJ05hq8ThODPvCS4tW7do9qb5ec
a8j1j6Zopz2KrWuyOPc2BA8jCt1kGo75Wz33j21YdW2sYfmcnAEQRQ8BmJCNO6TFyRPuWohzb0Ow
HSDFzZgAGkHX30c0IwU8pZKzozcfOhGQBxYz9NSWX+m1f3n9M92dF/sOWVzOFhnU9WBpGXuN74zJ
uWiFfdEjVf8ztUOztUZzrVtyb0cQt3Hfz1p0NCivhypEIUqrE6QXhoVtVdf0YftJC7y4/+v1Od0d
iPSJFizXxo2aurCTpLA6OzmHYQFZ29U895Olq+CNrh3z9cCDC/MEZzdEvWew358HSZD224WWpsgS
ZfKzN7pDtyunSrzR9IJxZvcb3OPQ4gG+trR8muoiNCfJhvBm344oNszD6Pnxx7euGq1uKN44p+nz
V5q35R87HN28kXJJnZ39ZhjwsO3159zNxAqb/Ha/EZ6CRrLAvrsG2PvrUWjfIOlE8eTcRiL9OiGi
eXBkCRhJaNMax3RtrDmX+GNGqS+w53Sn7Nwn5vQCHNHela2u9tSL14QAb7ecy15DzxThVhAGvxl8
fwwl6VeE0TAk5y63wk9CC3EaLRPvrckdHPy5KjAb6THaMvnJ3cqymyRPz32WtN7ecFUgPzQAoTA/
zSbfWok3706KTwUq1AHKsLwbdLi/niMt7jylKFBTv952BuIRr++7+bm5fv/ACHEhcI5msJC+2BHm
nF84kmsh7JOB2iSoA4yrEwdej+6Xz9JX6XOqxdrZtsuhPQxGjgDp6z/hzkZBQQo8FDJvxKHBYqM4
bVqX+HmnZ6+l6UcFcUJJWJZp+dmIZj2d10eb/7abCUPXnbMsnhN9EYvakV2pWGvSsy2t9kBRjqKK
W3XbWWjhyU1l9y4qWvOhCagwvT7ynQ+KwsScQvIez/+7PhBJnySBQAXxnI4CHkFt4I+tzHFll94b
BZ8DYFDAX9CBXNzzjj/QDqm79IxGRv/Z1VNc0/k/k2j7+mxu30mXWpzrzstIUr7cOCGV99AZWEeE
BKePbmdXH1MvAn8fEiNWdLCClQHvbROue85eQOQESuN6+XJvVFOktOSMfKRD0V3rYaNpwVNHfXLl
Mr6NepkbMTUyj2C/b2K0YjYXT+0wOWdRKw+ciQjY4anqTf1TmeLvnU79WoHh7uzmD8YbgEDr8nlW
9BNFoiXp2ekN+wD5p3jytEHbIHXTHl//cvdOANUTwg1Y+bw6ixPQJB3J2MA9JpNOfHTx43hXY7j+
pLpC3/WGkzqbJqyCpzbz+v3rQ9+dJRD0eaJU53/TQP+4qAcae7aDsDYOK277zQq6FLB5OyGKNVpw
rlaOwt0tivQYNhzcL9xw1zsmjvN6RBwnPfsSDnlYWRVqqbi9F71RvHP1yf76+uzubps/xluE9nnV
0GehDXPO1WhT/RM/I6mh/4m68ROtdxTYM5GvpNb3VhSiHsAzZCkJjBcJPN4ZsQq0udEWhqhNpbGv
Nn0si69hDO1v5e78TeJaXp5/jrbYOnRB6M+nZno2mrayd0NRo7jUw5RLZToci7SIQUXQlxw7X3qb
1rOKzzAO1iKLpbDyHJLhkooWJ4VzAHfLrDQI4ylQCdJ8vVKUxwrhFT/qLKa90XkWDcS+jHqxLVxg
DzThS/XSOGb4XiZV9JAjOP04YO61jzG7+R+m+v+qgHxvB5izfDwtEcPE/e96x/l+q1z8d9LzaMgY
kYJUtYfCyOhXUjeV2VEV3t889tVKTnl3E8DcBgdFGoEM8WLYxg9DKYHySKc9T2jcfZrSUN/XwtVW
7o57rwuZMlHWjMwGlHc9Uu1rTeh33B3WgHVPHxa4Fo+9fnj9IN27oUjFAZ78Dk2WMNuuRLe5lWN6
LinUI4Lvth8Frfxn01b5h8nrgndWaHcPRh1GK6i8uyuJ4CzfDnFKqD/X87ObTK/awkjPWZA5+6Cd
6n1k9tYTNe56JRyY/6rlWaKAjcoOkjSoxy+WkgdMJoTh2Xkamp95wFbt2nr62daW+ZVKxXiMY3/8
Wvpl/hPURrsCK7t7hpCKMGEdgQHG5vV6pkKPav4kzM4NOcERUf0OFsSUIjRqDlXzMauS7jNScQLc
kTJ+DLnzdSx6+1D50vrY6Br4ldhR09e3f3gIDA5ej/SF0CS4/lHZODZ0MgmR9NKi1NPg7HYIq6n7
bqqxp7Agim80udsPmmG6Kwtyb8/BAtF5e11Aw8voTFlZH5Q67TevDJW3jbF0pyOfAtvYNbmuip0G
hHrYGMj9lDuRB4FcOVr37g4rcGZhDQuc4bIwpOExQDLQpmdzQmStBhz2L6gp6ckYNHwv9Ng5BnGP
u/zrK37vjQT+De2Bgsd8pq9XHInZgVpBlZ4F7ljRxintcsZSxNqlp673aBXGmjHhvSMGq5zqAKtN
9LF4laMxHjIAFum5sYw6QqoMFvNODBrKT2ghibVo596y2mgpwVWhMkvkcT3BfsLNxEcE82zEjc84
qv4bcTyQh0GcxAelVPArJtP69F8s6+wXAe4JGa0b45cqk24Cv+4s+wF4zxSJXG5MIEDHmVsnD5Y0
2n+9PuS9dSUzxd+ApAhllsW6Dl1ajghNMeRgFRcvjoZxVzVRP+tj2NnLfzEYajhAfWlgk7Zdr2oS
YaAzFh3JvdOIT46kG3koh0T83XhZtGZecNsl571nMJyw8YCl/7eoBw9B0da4/8xSvOQxWoqsqEbf
fA9AaNq6RrTthW28JHpb7LzUjHfj5FGsjloE1LUhXisZ37u46ZjwQoD7pNiw2FFz30Z6SZ4BBZLZ
1zDvunNWxnTRiHf8s5UN9UWisOhuLGBAz45PyXLl6bgl3cwLwl0162vNqO7Ft65hntSOxk9ostbe
BkarD89T74w7LNWmS+UH2mz/qt53Rmc/a4lnoHRgSHDsSq3lgffuTRAZVK1JyegoLkKePkrj2oqa
7Iztgn+gD4GYgj1F9TtZ+eNByjj4xx5ycapKJE9f34R3w9GZUDqLsuOysIwD20aOkdAycS5yuuEb
bi37S+en8ouGjXSzdce2PVq9RBB0UlU367fVKKpoNSTclYjl3i1DNkUVA/IAG3WxJ1KViyzDTuts
IIfa43VINXxr4y2FeuhIffLQZVH4S9OEPq3EfvdGhoZsIiSB8ddNGbRjXgUKmTDQ+VcQQ0A0Nd5L
rbM/CAlSbtOAn0Q/AR22ldW/d99ARp0bNLCn8cm9vgLsIShHG0+zs3BK8WwMtdraelF/6M3EW8k7
7s0R+h9bjMCMqS7SDs2d4gRkIcVRwDSHcOgKzIUM9xGcgfauzeNPadHrK+t6f3r/GXMRnrWOD7C5
KrKzTmXsnRqjD0DbindhWeWPr2/je08wVUs6bB4dB3ib1wtZAlKudcBv57CsvWGjTOSMj3UhZbD1
zCKSGyW1ZiXauTsmPDao0vCkgOBcjxkGFoyWscrOqgAdtrG7SWobTjhkm8wK9li/rj379+4JAso5
uMJV2VnWaActkXVmmdl5SBx9H+YVmoNmEdYPppm575SXxOh58ErutKBZaxXc3T9EVJRV5mjbmv/8
j7JD3Ht61JvsHy1qnkrc0dx0AETmyhctwYxnzNfqHHdvJqQG/v+Ii/UtcDg0/CHNzoUJAwCFRLQq
qjrcA2BpnjwMB3aTV3zNzSE4ml0/HZNYmitX0r1UDVkZGhZAuYBsL84nNVujBSucnc28cI4Jzhkb
H3HElRrL3c/qBgj5zz1Uqo7XSyum2MLSr83OceFlB4faPqY7ro92Tx8/90BkDn034h+sYRv+9mYG
DPL/DL34qm6MKjpwW5oZ9LK0TeCK+F+1nwD91b2ZBvH6Kb27nDNhfT40tDsXXzRK2r6xWyHOozYh
iur3PZFVVathrbpx7+IBtw31LaCn6i17NGZHQd5I5sTMR+p5k7rO0B0Ib3MKCo0Oq+f1ed0djmh8
5ochKrsEElRmNSVphM5Z4dJxwClJ1J+B8be/NDeU4r/Yk+R2cyNt7tRYi7BRDGmsFZPGVSdFtWth
HGFUitbYfzElDA9mogLtkyW/Gm5TW0ZBIs4dPQ0dp52uMI9WEXcfVev57X+RQREKQqIGM4kmxCI4
1Vp6eoFsxFmWVvaxs7vxa2MF8RcUPWx/21JCWKsyLS5v3jhaxtjqwMHHjujGvqR2cSUsjd4+pxOI
cCcL/Pf4iE2nWLXGRyg16uH19VwEvPN4JBZEmTBceeeX5aUOIFIyTa5zlq7WPJhamLmPTumI7+Ba
rGyfoaSlv1e1R7XJ7kzQyHZZ1GtE88X5+/ePmJGc9G5olC5zAK2rw3wUmXPuBlxVaT6Lp6lwzLe9
+vMoZG3oI0IkgQq6JIDmbTX5vc8LoWKjfFKjl+0qJdyddFaxv4uD9++hHJ7DGSuEGsri2XerotQS
ww9R8e7s8dCB+Mq3EXSAaWtLkuKVc367fjNygg2KLxt9tt8pxR9voGfVXg5D2TsPuAJv0Ddw93WS
VMfXt8rt1uSFxzqIKgopwU19sDID/AAQUzj3dVpfPL8x//FGq3msFIDQIC/0b6+Pd7uIkFgoeOKi
wkLy4RbPT69ZUyf94ByPfoZxXtuMWy8YxIvL27Ny0G+PATRTSmZkfUANAV1dj9WYjoB604bnIrEK
Ss3a2Oy0qqn2ems7UHhgarn7FAEYc29o2EPQAbCnlfW9M1/sxOFkz7VvqoeLVyitHB88M5umpPD9
UBpS7pK89Pe9J8eVFP936+CPAiUbFCwCkBueInBY5K7X88WiYHZRV9mlCY262+CC3FbHlA9vXTIo
Qs3eTVqrRb/CpnGMOQHGoXrTNPax6sdRewiqWNg714nadqepmbOTWnE6/qsTetEctDRRiAAUnZu9
w2m+6Xd+Eji/mrZ2yk1JE2xUCFXmfb9x64pKXJwFlvzUjCDsDkBcBNqfUkiUdEVaQgUYOU24aESN
kyMRHBXhX5lth+pBz0oflTkuFG2j6DkhM9nnIR5PXK1HzASGi5F3rnoJAzcMEaKDLIIIplY3JyPC
AmLXBvilboYisa3HwnTKFOaP3WE2HQo7/ww3cJwOjd2Ew3ZMscb4S3pNZB+bSI+ifWp27bSjuw5h
xRfu8N0NyiLd6hYHYp/kOVFSlfqa2vt5NPgb5U9W/ZK1Zg9br3Ed7YHSSthvOWcqOrCuur2fMmdw
XiQCfnWLKOqogoMOqr3BgySjdrkRrepx+OvrurMveGjXoC11o/9X2sPJ/jaYUuLknuAzQ54YZeFf
Qw2oBW5wiD3Ik28lhXwfDqY+fgissh1PDhdU9Dipxqg2VUCmedS8HlGlzhpr96XPJ79ceWpub6n/
QaPSmKTFswT19Dh2O9R+q0tMZXzfgvzZVGbU7l+/NW5HCQiLaZj9xpI7S4mI3GnzSkihLjCF5EuV
2/0+jc1pJdiZ48/F+QGZH9CZgxlDE3pxwYeW3Y69Nl/wrjB34DnKvxqdEsS+kPgwbuwWw8idV6b9
l7fODtTfrPiJ4hniL8vanOHiXwLaI71odargIo7K3sSo+he718e5vetpIpOzUqfHtZ4c4/p+wInQ
1iWv1kVlHYesL03xS8RN9ondL2PsSgynWvlw8195vaQMyYyYHmUHAq7rIS1shrShtrKLlk2lCXqj
DsW+qMK4f550Mflv3o1IVREXQziY1XqW6k344piwxsvwjK12tBc9TjdhbmQrL/PtOsJSJgCnTY3G
Ml2160kVg4omXJLCc2bZ3bGyq/hDKaf+AXEWXAmoa8uVAW+3PwPywUBTUL4k5r8eEO8CO6U1Hp5j
TTePQUoTD0jMG3FzPB9sDWTmIMLMSJEltDwfaZq4bpJeAmXbF2uK3a2nRWvKDHcWj5YJrz9ldgwL
f5eO/whrYFS1oEHz7GKE0vqm6nr6FFu0pq3Kzw8aDlcrhZP50bvegdTXgWSxL0jPqJxcr10xGJji
iL66lEo474xBTP0upCn0GaOL+ImZ6icuhf5nOxjDSr57b2hqy/NeARIGXOp66ExEOURFu74Uht72
D1WB4e7Ob7sJ1MZoeeVxTBGufVLGgNr1JN12pTd6u23ISRH4ABaDXjgmGtfji8ic4I256mKbxfhE
wS/c5ADUH16/Ve6NQoWfs4C88Nz/vR4lzPJxdB0xXLIpiREi1ZKfQ1VNa2p3tzcJkE6uEkJGjgA1
2+thCpzb7KLuh0vaFO/Q9/e2WYcIQYcHwUrYeOM2yQmAzQMuhNQFkspS23FK7NrCQ328ALzFnSAe
ovgDjlWQXD0xmcWuN9Xkv6/aqNH3xB9O/X7I3M7YYFqmqe9RriEgWivcozb4bmn+3gk99eyoSHN+
BDEd8TffsZDKKGFjtzqLGy4L+hqGSQZRz3ghABqP6DvoD4PRyYvvEc28/q1vDy8wYeJLzhK7Gofs
648QWXovp0YbL0S0fbNp08Z9KGLV/yhl3/yluappD6+PeOezc/wM0ju4pLwhizq9FWaNypx0uvSZ
7J/MNs63I4CXnT95xso63tnIAVkkj6OJ5j68sevJ4USt4W+e5Rd91I2HLprQRc7EmiDUbZBBgMEV
S/kfIwZSr+tRvARDLy0a8ouse/lgpnb1STnS2Wt1nW0CPLt2Qso3Ygy52ingMDfqxjZ6osuXfy6L
RxjUMGg1OPsqKfKtadNfef1bLSSl51o+w5Dx09ngHr8JZKIGUyotLYpLUlFOCMSEgEMDgV7pVvYe
i+vqm4wHJ98E9DiOYaOeBt1W3+w0wlsNsOq73ilR5C1VfXbt/I1oTnbrzIKcQeFgLT3ICdcLT31p
NEdPGpc+LygSOH6LboNnrvQGbjYR5RbIjoB6UIVF/WtxQgyhj42KoM3Fozl7LWbG3o9Gf2Wr/iYW
Xr1qaF7NUSqsFHq5fNPryaTkvBjgdfIszHx0N4FN4Poz7WrZPkeTU+unQpLSPkSqG4ctZp5+dRQ4
lvpPdVRE5jaUadrtIc9Mw2x411M+mcZ8jft5c3b5kQ7PKLuc8ijZ6fWPdI0BlBNKK2dTM3F9TKx0
38/CR5qZvZEDzcclmKAmQ3WZaiWMieuhUjWRgOlKnkGHNtvei8ujlWbByvV3+3HnI8sI8yDEY/Of
/xG7iDauoJrU/XlA2WZbB2Z8NJ0hf2u0Z3PjAZYjtrQoFy6phLqdtUYjK33mlRtPZY+0gC5HbWUL
3Vzlv0cBj0edEIjushVbY43T6y4m0RM5DqI6zt/Smh7Kmu47PrprqPXbrUARi40wd+AN6h2LY+Go
lORTWMYZEQ1o81aWZ0cH5TakaoT1/zg7s123jaZrXxEBzsMpKWkP9qY8xHacEyKObc7z2Lz67+n9
/vgRUYKIHeQgDoKk1M3u6hpWrfXtvhu6aUuqykpwDr3dzd2ooz7qmnzQUAzIGJRAQxJ6It4NeFb3
WqrXB4JlSVwB6qww0G3zDUCDxaitkxbOQ2zDVhhHh3RtrZ0DcfVk8KkAKTignWSxc8vTtubFPOgr
mwewrj7MYyWoz4zK58GAWaIz6uak2Wm7U5O/uTQqt/Bm/k8S+PKsL7ab9JQOtXAVoj9BHIGaST7u
lehuWiGkkChqguRtNqCNQ9wntamFiWGXwYiU9ztjjPe6e7etwLQLgJoE2950MexhEZCtWRrgnsEK
ogxCAUXp3zhZhw/iM4GtwQvB3Me4zuWO5VbSqp5wOXedQxMD4UcfmPb6Xw4DUEd0qKnaalvUWSny
yp5INkKgNGugl+nZVqM/GBX7g2HPl6mK3oZX/n+r+v/2tmX8RM0sQAJ8oawZ/qpi+r2jFzcHqxr3
QANX5Vq5f4C/IWQgMbzCJ/Ruh66dULTQmEEkT7r7mMbVo5N4rW+065d2rf+KxugjTa9hZ09veQx2
05RIEN0hyb78cn3RWUOWcj5Mx4oe9HESh9j1qseClPGt8SyLlBB+ulykFxTAL03lA8diXTkkCfPV
AdNCLkSEBtXIGd6c+37w1qnH4YL14RkhItn4QZWCc1+2mQ62GcWizisVGLGq/OG+lZt7R2YtgXNk
81uoR7qYoyW6Vg+7CKIFsAi/omwZD26cpzvr2aLKOIqQxFLYZsADug6aFpd7Z49K30RjvYaVgSAF
cpDdI8w+elDUTvUw09NjyjlZXsZJQ51JG+A8Xd3msRpQVVJoUO0UFq63l4CXOFIOAMp4YPMly8oQ
lrmaa7hYsQgqOXhaww+0s+hbVtBvewUJ2sTw8m34V8hB76eLGy/Sw4ptPcTD9BeaLcvOobw2glvk
PMKESwMBdNClkWKCJXFaDBHGSqOctHgCDIY+7s5JuYo4QB0xXgrMnt41reTNhkVRMmqJlzhh2trv
hWu9MLri+ckkaphk9g7L1ZIk2QizBhZvCjUOZ+PyvSXRsinrrRDabvMwlya9/xJN5vuH/5YVnTiQ
m0x352ruPRIjysjLZIVWBz2krU/eycyhbfsPVijawi+C0IS9hWy4bjc0EBTSSTWACUaLYjDmF0ef
32wFoM/rI8mAGA2zy0PQQOpurrBghTEU/wem4bTjNCh7hNxX7oKWHOTwoO402PWvQmi0hId+UTI3
1Ip++NwWdI1SIx/+scd13Nm2W6YYtIEOhc9D70Cex39dHTdtkrXjh4TlOFV+verTAwTFUZB6WffW
LjSrklzSwMCJich+L01RNi3KpizpNCp5cgCEPvpCtUGBl+sefPPGkQP1QRBNMdji2G1MpXU9wJ9D
UzNWQb2PEVQgmjuIt776ckGvQl/cIqoh8lf8a++6hHpfaqQsyDO/p8zGPBmj99N03eWt1UOKwWAE
GaHmkaLfvVlONejCSOMyPhuKBpV5o/9T1/me5vP1nvEMSqQAtM3EGNvUf2zjlLqFRs15rj6BJk2+
KE7efXrj/eGCUJ+CH5pBROuKGoDOzphO+VqdJ5UmTtfrysHRlXnnUP+PCeIi9SepoedAGkppkorY
xrOpFWGhbo9uOHfQVR6g9Iw/tOAOl2Ck7QclRqXXzpkNaZFnFvkcf01FvbgfHTC/+nNM02T+VqQq
eqiiakXPvD9pbUC/VA+bLp+ib9o8ozmWGJB9+bWmTEjzZpNtPDWW4nZgG2FUhnvI7hcGYIwEQTOA
7Hl/KD0hCr921Vg56NBqLVC9EdyfUGbubR/OuxmlR8RXjFPpzUN7AgQ9lw8xaNfleZxcu33wUCU4
pWqjOcKnU7Ton0RZr/OfNYMeJm3lxX2O88RsH1toFJOnGYrO3wXu5BexuKGdVpgy4/delZjpSfXy
aRz8xYR97zA3QHM+LQspyMcoN5PkQczMw72blFR07/XZtRCJosAM7B/mbQgN+8j7S3JCxoykTbBZ
0j8QlZ/WVcn0ZWOnMFabOhSUvVdV74lKlu7Umtn6CSZb53uuzYhb2m3RJIdlVcy/XJM6yNGFK1T/
bEOYPDymDDjogatB5O8v4I0QOXeixtaPNmCM5mdfjvlHQC+a9uJ0RJGnarAYfYAjOhnOmQZn6rPo
mnl+WPpC6095VmntY0SiOwVRqiro1qYa4o8UrIH98KxbBUycSmT+opIaq4G9LoX4DfDOgfFMFekQ
VEvZ9EFhZ5HzaSVa9E7tZDZTUJXTOj1YWmVlj4PtMLHgl7WYlRde9zE6mp0Zf6jZovSH58xRfoTY
bExOrZsbfyZWZRoBYOSiOXpzXjofIbQslOdqipJPTAV7RdDYfaMcK09t28PkZLPKwRgRSZuXBDJr
yC1H8x0Ek7n2XM6RSMl5hZd9GOo4F49mV+VQiiSNAqKgd1BIK9EYEAG4hSz5Da/l4AZe3JX/RHFf
fbJjUGS+RdjYB008Z58gxl7UP4p1NF4EFNJMsnDSNO85X5m/DkRlKTVM1Em9Pg2DWg4Hu6fW89Fa
zSI7DImppGfNLJTsISNNjh8AvNjJcVVqVz+KZBgBmMjP8K1ttF4/UevQrUDNsrk5LXXWqA/AXUYd
yVInaX16997yQHsoE36SFutfklYVPiyn4T7BjB2ZxSFNyvWvSYvm4dAD72h8x+kgunSNVrMODSN+
1hESUNX+pWltqQaJ0ek5UBNP/wAJcmp/0NS6r6Wqntn/mXNvtcC28lg/ZVOhDae6N9V/7rvCq5eX
YWHKflL1Hswb3YnL10Ob1XkulLo7x5SwToPXpI9WquhfO2jBd1K3K9cuJ+bBKANiIkwmf9yYGkor
0fu+O1vNYD8m01wGxqQZh/sLugpdpRXZ44IJALe77aRBiwInqjp255Y86JnRzS4wdbKcif1LhvTn
fWvXawK0RA2TnSMeJ+K7XFOreHBiz9mIED1MqFFn174aq+3xvpXrGrKs7gBkZtaaegXVi0sznQUG
KeZTnYVSVrOvoYkl/LaJtdKPJB+xn8NMkhx7CJ/Ln5on9JLpFSUCRpTPdf8eFux6ORXtsLovuVNY
8HRl8OG9tQwF7IOutEkUBwKVcujljxwZ7qMRMw3n3Jtc61DOs/rOWrzljVNnEGjagN15vhmQoGa9
TZb13lhEY2cG05Xx8tzkCeyE07RkX+jgmMcFHNQptscq3jlYMmW9fMzpNMKjIaVIiB+35BYFhJcR
JN5O2DpoGTvOj0yb2wcmoaK/eaGBSiQDdM3diCbx/a9/dcZAZkJCCarAYRyJP1zua6waXbw2th1W
jbY8mLlRHjLX/HzfyPXqiIcpCbwmR1LU4tJIZ6zwx+mFE0I1iaSnYhrvMrqgB6txzVOR6++K1Igh
m5+NN0eVROIk5YC/iWeIMC8NGyPcrKoxeOEMpbAfg3V716vKnobqlVdg7tgmxyTPJKNl4O3SCtlf
28624oXdGGUfYafPTprZKN+GBAAU1GXrl/vbee1WubCU0XlOJHJiq9ykNVyyJPLmM94XHsi0yw4Z
8aOfwDy/cy5vmCLBo7tE9I8f2rZd45h9SxZ1PJeWmCSHUv4FXlTjXVMr484Nv2nKIjKnuoGlLXuv
krTCmxNzPHdpvDgB142SjhXHIwGW2rX26f4mbueoeSmoo9OcY+4LqWQKY5dfTTTFoOrCmc9MWJUl
8lZoKAXo5Fgq6IjaWoN+5D97qqzO0VG6m9T2i2syuAC6scmcg1tqafzIWBgdE6QS0r1ajPS6Fx5B
Tn+4tLNoscM7t915d1aGwRbudHYULQ2MOSPYo432PtU9Wk5W24cTo7dv9QYcX8lyByaeliL978s9
SYzRdASN1zNuakx8C17ND1I7aGfvrz+1fNc4UaRhAE22GTmEWZ2al+ty1kdawoGh1OvZVXovPSB6
Y+4NXd6whtwduSVkxbwi23KhKNNVo3a2npdoEY8pEgQnJUrT942e/Lh/pq6/GXsHjBYxUCaIEJ24
3D6vRvKwFNFy5uVWPoqoR7+Bmrl+qErXKE9mkyJAUeRzl+xkgzcM02yniswzLkd7N14cfSUgJyBV
z5QfmgMldcVPNGU+jKpXn7W2LR5nGQTfX+2V24MkTgZdFMvlG+Js3J6zdkNaT7E4V6gzfEqnNX6H
2Iz3ONTp9L4v81zZOZ03PiTFSbJaOWNjEg5cbq+GJAzpVIVBNv8ldrLqEdKF7EsUDenD/bVdPYus
jVIBO0k1VCqfXpqyq0gzVqcU5151k3d6lqMuUab2zvN0awd5l+AdkaJVV6W22jRijZRGnM0oEV8h
C+8PsWYVD+qYRYcRQuodINiNDbR0NM64trREqVJcrmpY7V5Lsko9a4VnI3nRjFLor/CzblF2KmE3
NhBTkNXxHBJFOfLf/6twFE3DVKd9q56NeI6Obeuaj6axK/t1w4oE1NPPo2eIr9wsyCiLIqnGVDtb
82A+5TPU1hRA3qjOyUvB/xrxKB5d0hn6hpdrmau+pz3daWdYHYZjXgyLv8LRfbh/5F7F9C49Pmao
7sLtgeOnebgx46Sx4jqRekYdSBgHaI8Az9VUK3rAxov6Q1lcIO0DoOSPokta7wT0v4/hunAbxXsU
narngR55y1fhLGKFeQN6nWOlOqMVwJs2u+dOr9QiUG0g08951HX/OFFqD891m07uFwpmDQLXWkqn
0rCSJDsJxCLeOCP3upXg6Qg2ZQGbeuzlGoeuGoqparWzWaYOuu7jAEF+k0pUoqZ9u7+hN26XdPtc
YfJCSmGbw7F0JU4kU7VzUavO5GsWoFl/0BrjA4Xirj92Rabbbz72vIk0likhSVrDbZfUHWw9WZZq
hvg51x90NwXHtJr9zlGRv/zypFDNhkOYbWSQg4G5y13MdW2q8sFez55dTz8Kq59OHFzjU7VSDBJL
Z38zh6p70oRq7kBZrz0I+RFAUhJtKNbwI5eWx8gAMpRwRstIa97Duap9HXMAu7Og8nf/88mjsF2k
RN+T+hKI0PO6NMWDM6A1gymkMeYXg6PynOqj83TfyvXLSUQgcZMEnCSXW94gZxDROi6NcaZa2h0q
a7ZO5VK5aK928ec8tYuf3mBFp/tGr5cGTQ4UEGBYYSiF/etyaZkN735d6caZLowXoAuTfnW9xHpz
QC2RUHwlJMhoo2+5d0WTmaKOKvNcqG76fplMrro72y926+xhf6+PBWUXQKc4SYJq/ny5oHJxPMTu
VvPsqcmPboXCXR0bcZqTfq+fd8NLSnI/REv4C6DNNnZMbKqyZmtYZ9DrOVRDIP2q7JhnUL0+aWYF
dVpqzg3TR4qeas92sq79obXb+qx6rdsd9XRpxLc0XTzPF5MpO1yLqWaPsTOlH1qRx+IgOqX96eCN
048OOJH4US9Uo0RYSU0TRpSQgztoY5l6PpiVNmL8qejFXqgjN+zy8HPBmcOjrM8ZoNh0uaHjalQR
0qvGuevT3/XQGoFjosIVMQCkp/3fYkqeRN49iFj58eajKUH5pLKEJBIQdmnYhgcacSmhnw2vtt+v
pqL8XVidtnMBtjwovANyFJRHgEF77GzLdVM6md3qdtaZkSg3oGhuhQXKLYc4G4aPmtP3ZzUxiwcB
yW2wiLn5YEVzeqjtQdnxMtcnl+gVZASuGoATbvtyvSRxI3ybrXt2cgdFqkJRgm5pa0rea35869bK
yT95GXkAJevfpanBruMyopd2NhUXjbmqGmkl0E+4b+XGgoAUkzNSwHIkKPTSikD0tVHcwiIkonBc
Wmn8MCGPffASzs59U9fPEOolqInQCMB1XvWjFUaGvLHprTM0TMpBxOPwxdbyKYihxh59zU2YCFw0
kR0Wo2jeiroAX/zKIY27IYfftvJQAWtSVcd2BjkrQlhGQbKjp28/HQA6LBB9lGFBnm964c5UeO3c
T9Y5XZvxIe6t6n1CInbSp3ovF9g8RJIaEeyg5GRHhAYes42pqNIqsse1CC1HceB/KpuHyRuQTSsQ
XgzqRJgf2qgXj/c/4ea0/M8qqQ4um/LfVczJ01a4RgURj7kaTGdTRStOFu9h7pOP6x/vG9ve+v9Z
k2rtxGM0e83N2YTNI7I7HWbArqhQJZ3s/jk1i+KpFZV4sONOPw16VL7PEMlqfKtT2wOtCudPmlvV
ztso/ee//Ov/fonEwgPwhwJjW7Kz+0gpYNcowmwyl+Zp7CLEz6JSbXTE6lfjD8Kn/q/7q7/1gZlf
kNmQRNlsUdBEvlBOrDN8P/QcfzAihiJrl6rHUp2MM33S6IS8I3HqfaubUON1oTLeBrgHeogmzKU7
oKXr1eOi8oGrVSiHLnEGpm5n3d3zbtt62qslKke4UNrSzBZsahAIYjlKXXVluHTCzI9ax9xpYOt1
8WUdaqjUEKzMHrOpDbLJyo5QypSHpI0Ra1Zm9yUq+vbRrhblw/3l3/rOklHZkpVZOQ14ufy186IW
drUy5Jprx6Gd0sJXtJrS+uyqTwDrm+/3Dd4ikPHgOmKGk8IBt1l+kH8lvjrdOSDOcFjAjsPAbTV4
wdro4olzMb9DM1QNcsjBRwReEfCjFl39oSp5tbPsW2cNODdVd+q+tHc2Tw3cwxDde1xrKDfXP9J2
/dtVCvGomJPzubFS+8Rx25Nvlydpe6XAbshSEGsh77pcOMN1psIESxG6pSE+jbFqr+8aqF27wINv
7tAZxbccHKxArmiMhU8AZqxf72/+ra8NhIRZPV4l5jI3PrSZkU21Fm41r05n+81cmTQZoA775XTV
NLzz1tGq31Z6ez32YDmBqMGiA9x3c+y7zkjs3LSLsFeK6YuercpTqWbmiyOm5sDIvPKYMGJ0ur/Q
W98XCDgYesj1ZHFzs9cL/B3dEJehw0t0RJ5YeaCBj+ZdobaPmr4M3+dcGXYO1bZR+LpU2cah5EId
FR92aVUphqgYFKsMjSytv5GdpmhbOvPXbq3nB9WI28BNxRGV0dVXTKJkxuabALrf5klbh+QIrtd8
qBukqe9vxk3PQ7GJ5I3yJ0WFzSeIoOPAZ6MlW7monU7K4B0QmJjTwKXuESiAYV4iY7b9KRXxwdR7
CLLpcALTAanZClIINcl23tVbJ5GqFDEYRTDZ0bvcKpGJZtaTtgyhIHdmn+RLs9mdUUpsp2rHKwOS
RNvZiFs3UFLSSqY1/r4FnmtDnUQMrqCpKxrtZAHGffKQU3hCs6k9LRZ88p6r2MFULpEEFsxi74Dc
OpZQS8isnXCCwtzlqot0TqoKRnLGtkDQMKEAh7M/GQaKpwB0AdeIxHrhcAVt1Ix+PAPUsJEW93Eq
XdApefuc9Z34zaAl/HdL59Y/oyGm5qXqc/Hz/qGRZ/XSW3HrqJ7Q/JEIhe1rnFRJZ2YRYicM2Mz0
fZgT+WIUnbnHJXAdYMn8Aq5rPCPjLttx1TxbLF2TvMsDzA7vBf9o8Qg2Y/2sFZShfr15VQzFonQm
jx3GNseuXUcPZVUbWZrCBHbYJnW7Pphx2s5vDivYN5j2IYuRweOW099oqtKsUhjT3RwBOiOqywNC
n3uzvpsEA4fDa0I7hRNNp44JpcvzpOhGz2qhnoMcvU6RBnEb94DEQDr6ULkkX0ulKgtAOQgZ+K2E
ev19fzuvLxT26cBxmrk3lLwu7QMBsZANSfOQ4R/ng4fI8nqs9EmN/2yUroGnEvzQP73ipDwtw9D3
x1mpxd703PWlkk+q7A5Q0aDEIn/kvwKKNgGskCpzHjqpKI4FE8az36P+kXNjNIEaRutyWdpC/35/
8dcujAcNYnq2HtMc30u7TpzGNaEKlF+AjKLAAUUbH5feLcWDVWL+kIAN25O1u7VYHAcHilyZBGHz
gldkWI2+8MU7s1h/QhW5BhCXTA9mYbTvIW1L/2y9ydv5zDdWCqaa5j31FipY21arosR2M44QYtrm
7MEBKmeHGCuohIdGsZei2kwFLbi/uzf8goxHiRRpPlPK3RytLCmSMl+h34P+Im8PYzk5+WPRGq3h
u6Uy/nHf2q0VmlSRXllO5UTu5bdsYYqrI7ckubRn44BWPZXw1V2UL7AQzCFMrMNeAevG+qjsyNSZ
grgU/ri0WANht5lXKEJNH1T7aR3Udj4OjNA1XzWr79783ALnlQhvEMpQcW6ruKuZMXyiG1VoFGt9
UNH7DKeyQ0kbmsMHEwbbL2/eT7BIKvkEHCNy/ONydWJx88p1iyqMMrt4XAfD8EtPF78quwfvOnQC
Nef7Fm9cDDgVJGMWBDvAOrausGCOIV3HKqTwA6K4WaIzTEZAFWxRPFrT6L3zCobEdk7pjVeSShIO
mIoE3ng7EEKtIgEdvlYhDkj/oqDt/aNtE/F0f203rcBIo7GTfMQtqk6DeWnM0BgN66Wuj4nRTwHs
Snth4o07IHtOYDao9oP62JxIhoVpxbdLDW0/+fDJTNGi8OfUyvTTqruJfup18VaKGPaM4QZgT8zV
kpjQVL48KEYSd+kIPDgEHWh9cpLV/AwFWfVrTSLrc1GPtnV4615STCXjoyImJ3q39dusEnFEBaKG
8s9WjmNjjid6sXvd3eu9xAoBFIPJjPqTDFwuq4pNM0tsFyulg4i6Xsw+/F3RAUYraERX3Tj9h1VJ
in/kAWTAsfl2mYicAeLAJrSV2XhJBgR8jVrsPAPXV4z/vylfH/IqqP02TnJQFBiYu7wN56LKnqto
LY5RPE28s6WOFFOfLn9GVP+1nZt97SmlWQ+jFKBhTtmsDQ4kYOyG14TOokxnK860Z2jTl8ynW5Xv
lbuvr5qLBIU8lSglQG2yMZaO5HB6nLRhZ0//jE050kJ4u+Yy7BKcPHnTPNiztqej1TJNeNPchdnY
VgboLav9U/RU/o73T4X8sZcxPKEJ8CgCNEairvyGoLcVFxS0Ql1HGHFqnPiZGu5vvWiqcFGaPeKI
a3N4YNoEOsAQYEtbByJqE9q4fJ3DpI6/L63rBIraf7StyQ2GQuzJWV7Hvq/+/jUGoy58xcI0tJUa
V/MSarVio2USqU0QqdkAudpaee+rqQRD3cRt2R7nypv3KNqvLwPOErlpMNVy5Hw7Ku1WjBZXeSu4
4aXqV273bdDWr3E+eYDPaG83ant649fkUWOUQWogSOqVrfLpaBlI8bWe8pJ0Tn/oFvNIBy9oksrl
fVu1t0YMr9bAvJLBgPU1Nh4MIiaEtBtNeUkLXQXbkw3MsqTD+siDb8NHiX/YsXh1z2l2EfC9JoLA
DbeVWIjC1LpoyThpoa72YakVBk3iSHd+dipsKDt34+qiY413WyZNLI5Y+tJDQ9BtwLAvlRWZq/TN
ZVQ+mqPYE6O5tSYJu4FuiAsBNOvSyjJ3MWQPThrOyzofcldo4CJd5VkpqvmtQYLsFYLi4L4D2oR4
9dJUkVhZxQxnFrb10jwDmC+OQpv3hnllMnXhUrACMkrmc68tNLngfyVbePtogtMITmDKK38wgQaI
zUgziolDGUfVj7lKc2gyeiXW4nejES21zwSZ7kU7q721scSxNK/ZPrqTm42F3y2K8wW9NUqOUX0c
9baGjDMxrekl8+zxPxwWpHuIZ/GjlBU3q/bocI2ONZHNV4hwARyr08NQV8OwE5zcWhUvAvebtBow
1eYbzp0oBbgIxBYKJ1t9aMDdn6mrr4EWpYr5n4zBRUQBjtRuS34cDRGMHCbGEAiaqBp4WXxE97r7
tJYl4273ndf1dcOJeGDrCPHgr9gO43kqTE4JLFHhJBrzmBrueihhc3tr1+p173i6mTCWb8ImQpnT
2BvsWYEfu2xhQ4gsEJi+hED+g8hyetbtMts5hzfWpcnnTqLaPShoNvECw6z9Sn2sDOlWSI3I2amU
01DWdbvzta4eV5YGwzGkbgQNABDkD/n3xcuqKLE6apddMUytrzYMxfnaZNfi4ExNGvstGMK94Yer
Rw6j3DG+F4kqy9zcMnslS03bMg7j2lRCZrXUk2IpBpC0rnxcm/47PGPGTpR5Y6H0msAcAai70SbL
aJFkKapQoZkt6XHoGvN7TZP5Ey9HdlAiQJ87R/P60nEiCfjoidAU4fm53NnGrb1lmWlQ5Au1j4NX
O/0/ihqLP+Bv88TD/XtwvTp6IXRgIKUipiVnvDTW1qqZ2GiqhOWiKHWg653aHOZGKK3vDk6S+akF
FcVOlnr9GWESgAaF/IAhJngYLo1mnlnYdjkUobdaEbN7S5v4hTCHT4zsG/6QLRCFTKBE3wZBILaF
zJ3xEvI7GSFtaR1rBpXzcqLt4M0rekVehnTP4nSnN+8oaBk0cggB6dq5m5KuXZmzsjp0MMGn/GLO
Nv1dgBz56kKCiFARLfTP9+1tjgs9YlI6IGOvMHKaKpvjsqKU0yt6vbzgU6NAk/07NzPcQzI4b+Yz
AO5ApZr2FZJIsBptngO1b1q1cW3xUjHp8rlLYXBk/D/dibs2LkwuiNwA2A1xFaWv7Wca1izJK+jP
XlSzp17C+3PMTKPYOfim9L3/ihykGXmhqRLLAQrN3byh4JOWrk4s8SK1HvPA0LJWZ6i1S0o/bbkr
B2/qHTjYWkf8jge9qX1I6uz3McmhEc75HH3X4tr5VKtDuxz7qjR0CBGKKAdf1hdsf16pih+jFjL5
fYlU0tOs2qV4NgH+Dy/9xA0J6rlsixPdZ3N+YJy+Tk5qEZX2WQHQZR+8VW2eYjNBjqKNZlI/X5hO
HL/PbKdPXvLG7auj18BaF8Rqp7JTJsnbo4okg3iqvLb8kucJECk4tYy9WZeN13jdO7DiRP1UuLhS
Gz+86lqTJoWrvrRj1T9FReMdtbLITquXtceubPW34uAhrQTOg0vl4OGoNg5DKxmBVcpZezHm1gw0
o7GOUvjGB3aX7Z2L62MBio5wh1ebJvE25KEzMdlATLUXNR8Gf4xBPax9vPd6yg3aHD4Y9phwkYME
UMxuNtB0Egh9usV4GSgeJ0HaLdFpdnrtGGu5Euhi/D1kml2fxIS86n1/ceN6sZEywIIwSdIQXjpf
Q5knKOSK5aW1qvJQKVX8UY767XjBjYvnhFDWhGKHwp0cNdli57gIqg39qvbimfMfdupCxuqqflsl
v+KqqGB138tsrpfFgAnTLeQckqVmyzSuVONsd5WivQDWbR77rPoiwMfvrOqmEflY8nrpMqy73Duv
7schs1tmWQbk3cZYS074iz2y1muPTm0cmDjMFzxZMJNdWhmKBr4YeueQCFRRfZqatbd8hLeojxtD
uas0e+NTUURD64CJVkSbtosCtt1GIprMlyXxtO/jslZPDKinzyAW4pe2N8zTkots5y2+sUbo6TAL
4hGQlbNZo2JpvRiiznwhKVbgJ+miL+ucIv5ZwHj/tiicswjzBrcNOlqarNBvXO6nNQuNkUvXfMlo
ZASrYuUHqL9RHk069RDRlNu5YdfeEXuyAcdMnkNdZOOt8tKe44iCzEsW5fNhiawycGCLYM5qGv1m
iJeP92/09QeUETHNRplnUJLZxHBpnSIqCyPyC7GwA5WEMJrhyVFcOVHg9U77rkfDESG3osz35g+v
/RiEsYybglximo3CzOXWDowsmfOqWS8MytUwHKnRD6anAEuBk3pYulh8MlG6DRZt2iPtu7HJcvSR
YVcqAIDlN2FWRkcbelbhvNBPnZF3iIajQ9nZR4nI9Stmit78Uama4KkZp8Cj4WEuVwrUtG0QSaba
5cQVxCLwYL7yZhtpkU9+O4np9/2veu1rsMcgNIkw3ASkApcGhbcCqE4H5YXdN/1hqKpgcdu99sMW
4snlwIycAmBh9D2szXMApbuZO7mtIEFhhZWZr4d+av6eLfW3NTDj7abD5zRxmWhSxXnWrEc3W5ad
hEeez8vHkJ/AjCOXVLKEbyMxNMUAfBLZhKNpI2dgL5E9f85r7ljsV54LeUkDT3r5MHp5Ev0aNS0y
fEeF8epwf8ev7xEgSBox5FyktZSqL3d8NfU2ydM8Dr02YtgAKleNPn3f/G03iDM3Gaq2ZrK0e0WW
6+WTqMvki0olSZG+cRcTKjo0Sss0rG1hPyIc14uj2ZSN6veJbotgmlT7b0MXluU3qzF8gTTG/HV/
5ddnjVYGhVXG8jDFLPflyqElUZ10Bp6WoE/z0udadrSqdt450ddXllqSLP0z0ciB22KsssWJ8gK8
MGRbUCzP2fxM78j1vQl2md7aqxXcWBMukUoq8QAsGdsLi7Ma2iweyhA+mup7blTm0fWyPcWu12zk
8vCyKPCTGgPSOu36zaFJ+jk2VzjuwzRzV1v3W3Yv97uOwujDOGrpr7oy1fXgVXNTJb7SLOX8HLfC
nQ9uNSah3aiTE9ilWRuf4Sv0fsZ0STQf4sdqCLJebeuD0LzYeMLjONnOcNitLaLazOtL20C2Di4/
e5nB0lGNXhlm2mgHNP+VwIGlZ+d6Xz/1AJwMGGUgKARvfFWsXNp4FF5UhY6im4EiXPswR4XN6KK5
F3VeLYiiHugtYLyEnKR2m/hsjFbEvpyoDgfNS4N5SpTAradkZ2bwyk9ghbvCmZLzsjysl9tWR9lY
acXccGHL9NR2BqFEJ2zFj6Iom33A8NNpZK7w8Y2XlFEU+qnES4yJsczNC2QYyKONYO7CwR4gO1BG
FJlNbTn+BytESsAlcIHQWV8uriiXNBdxQ1M10qZg6IeYtLN585wGa5Felk4g7ymkoJdWJjuy0hZG
7nCYI+NxFXb2UhDaHKj87DUdr44fUQk+jViTAT50iDbbtqzIeE3e2oTr3NsPPYQJhym2kbRVkjc/
IJiCdYPxDKp3EgF3uSoqMbmRJlkbjtqif+Pb5LM/9Xp9zFqxpH47w71VTav+1vhWmmXiEnWWVyTh
ZoXqkFV60nRtmOkGYquDgK59jtbvUZ6UJ68slDcqWTJ5iUFAC4TS5FpXxfN0aGUlompD1S2aRxeU
9kOS58NxzJ03tv1eTbGZEvtJx5iq4eWWLpY2mkxyYyrVmkc1K6AQSM3xmFMbepcVdv7xrcdfoz3N
l5JTkYzUbdy56TSZp0RGGwJPto91aVWnUlPeCDL936qoEHIFgPxTQrlcldWOZlpMXhs6wlahLIa5
qZjt9WTpYk/b4dolsiDKkLTJ4O1kSvDSFOSJ9gzTUxtCow03kV7PH3q01HZ8/LVLvLSy+Uy0vOJI
KZsuZEzEClLbGZbAyPQu8Ynp4p+KNf8z2lP25T98LOg7pa/ik20Tu9apLA3R7y5cYzd+nhezCQx7
Knci/xs7yHEHxEIeyXieuvGIljlETM7ZXTgOhcdVztpDlKTicH8tN9wUIQmPFhkNb8o2IY5KgAEd
BI1hH2V5YDIdG7otjFaONhof/oMpcDmAZCFKgCno8kgAXIwZXFvbMJ68+HPRreqT0JJ3sUinnSfr
5qKoKQCHldjbbSk3pWxnVYPThq5QoZbumWiEz8INREp/4f6ibn0lslD8LmgZCd++XBRhzGBMZdah
WhorQdno1UmPjU//wQiVSFlNoPu6jWBL1R7tPqm6UJOZ/VCusz8Ibe8yXcXJHATaXFxXemsUITf+
vJsMuALHiQPHTX1qGxv+INF0kEpU7VNcVnt0Gbe+EnOhCOgRxSKCskkBnZSqljcKVpVGS0YcKEbl
VCnpcB4Rdhl3zsStDwVyEDSaB76egt3/sXdmvXEkWZb+K4l8Hlf7vjS6ChiPjZvI0Bai9OKQlJTv
q/n+6+czKrOK4cFmDBMYYB4aKGSJ4GJh5uZm95577jnHD8rAhhh/2bnBGtyodnGoFn5j9efazp+f
079GWXLDAo/WtCYxmlsRx80amL9Y1UkX0pcZPrx+T1BBkP201MnhABzPhx7EdgaYbG4bJe4vMTQx
V6EYg83fGEV6kslyPL5oiz0R6njYjhi231Zdnawbbfqhoehw5gx67tGQAtKIBm0VRFAu6pOabtzU
gxIOqbhFW8tch0M77KLJen2QTvDMzcfDgSF4wv21vMD1OrcUtxAm3K+a0VvepTlmjb77G0tGA6zs
ceMuXya1ShuiuBHk6G6lzTz7XjqqNiK7BW5qf2MgaLWPPWUUQxbL1npWS0NXzLLhqLYmNXD8Lqak
+epRIHLQqkijogpUu9hnWWeNNOFb4jYzE2MTVGJaCQcqxt8YhROUU0CCl0vactbDjbYaW9zOWa+t
kiRW1kbVvf6EIxiR4jySG3TKKwn7xK5m3aJroCyLvR7H6g864Yx34dyml6h+Jd9enpWMp46SdGAl
5iPFvmiqJXM73thu0ZfO6ELGnjH07i7KqK2VD0M0YeUdDFNZvy1Q+rW3sTO4WBOYbRu+OkQHOQQJ
RmyDFATq9PEHGHKWfDT76jZtBBBtFIbaQ5VhqLGiO0y5ty29O3cCnt4iZD2M6PJ/7JllQGF6iarm
k8lrRgTTrYpCMfMtPIZ5Z1i4sfo4bubn4ODTMUkZpW8z+BmYy/IAUTsaRRNocrchnpTR2lOz2v6M
m1gfflLMRjG+VWkSngEx5Nt1/GyPx5Sf6cmhFYqhH8F829sWPYGbFHBsbUd5ez+lxKAvb6PT81Ee
Jxz10gdOhax9PJTrzsJUEJG9pWNLWY8NLOqsDqszF+Rzi8hWRdtCOi6xmsejxGjT9qqou1ss3w+5
KTrEq5KbbtYvu6Q8F9w+t3q0PRKbabQfkyMfD1aW2pwC6Xa3RhOLq9Cdv8NslmaEwTn9+5OR5OnF
jqYHgbIWV8zxSIoB8le1Y3vrlpWyTjKnoCHJEH48T81rnxPnFjcybGmTcOak9yKf6jK2lbC/DQoR
+mmCrWOCE8OZUZ6ZEFEgBHBoVpI9vTiQ0TnvtVgv+luBHonuh8gJj2mQF+vUysLXhuzMSJJWSEil
Fceyfc9sK6seXL2HhGTjhNAihVivkFfXqlWtF2BdL2/0k/PykVEPO45sRJ4fi11B3GQ1IjeHW90d
uAY6qIbFarJHu7koZupZ62ISdbGiVNcfsD80ujOByOnSEoiCiHN4QWomEz/eK8gT/hKIvLUxO9/0
QC0rge3sbpitc3oLJ5krCDEbk0Y93m3qrovACnLTHNVDbsDyzaeVRpxFduImW1epzVs9a5zvmRHE
r61+UjDjbOZOAprCfmDxLrgh1spt3ji3nUtvxI4KUGjtNF6aaK30ytRuXn6cJ+cWfAacDYB4SfZU
aqDHyzkOXZ+GbenS3NyrqzbSbF/Vz56Opw9NimNRhKdHjndvmbYoRme1npHMWMXRWr5uXKTbVk4r
3AKzuLQ+x7eXr9fRua+TJkthaXjTstgqP86Tc7/SEkdr08m41QPdXEcllCfkV5stxn4qvjS1jh5s
TD0ZEBjVSf3cXXCyb/CBQsZG5k3ylFn6RdoRHI68c+ZbpTWbcOsODUMIQ7TZNWWuxvKjPO+S9RwV
SrJ9+XGevJ0MDWkEbgrYM2mUcTxzU4uGSA1K7ZZOhqpCDd6ItK1XRbjk8ab245pr13JXVoRn8qZS
hCnOHA8nS09HFpeFpEAQTQEiHH+AulFG2uZU627CjRB8GHm0916ci88Ru36dGkb+R9Yk3X2AyHTo
h6HtnUOpT/Yan0A2YULlk5Idy64pMzajHtkk666i9/zDqET9W/C08LOdW+fEok8rpLL/DEAGpgLJ
+AkfrWxMjqNAt+8I2nrnIph7xfHT2vaErzlJ4qxKLxoOpYibHN3GMet3qifi+q3daLCKa7zIijOZ
zXPrT5GSLl8KERwhyw2QTg4ob2PfmaGYkJjPcmw6po+VqDdmaVu+CLTvwgu3Wpm9upjDYsBpJOTS
2PaY0h4/+hla24DKoH1ne5q76mM18FUlbHZx03ZnZvncM36kMHMyc1IuGcYCzRb0uSPnri9G3Ydr
BDGutbmH0sB8//IbdepQxrQITthQMCkROl7s6Hag774OB4f91PbKupv74SHJapC4XMnndwNslcl3
5i67m4Y0HqVSRpBu27Lt3oskt8edkerROZHgk2Mb50gqPlRJuP25m+QR9OSE64uwFXUZuXeD2pi3
ZZ/3b0eM1D6+PPdnRoFFIYk/iA5JQOZ4FDsOK+yTO+/OGboRu6VClF97y578l4d55mny9tCEQQJE
crCsNdpl5HSzkruIqeWpb+vT9H6wtGGrUXI+M6OTAFqiZtDPqE/I2uxSFNtJzNnpetW9y9y2/9Rb
UXDdaz12H06m+qoZdIeXp/bMChKsQBsAfYT0Yy5CiEIpax1Wp3tnO0EGwSdLP+tue67p/bkFfPSx
kFAqgPciJut6YYSem3p3aV50m8DtupVWOjlFF/Uchfm5CfGgCBUQVJIByvGWsKzQCZ068+7EWE/r
oa2qFajGfOb9fm4UyaghUmDVyHeOR4maZhw7hI/vrBZ+WwuAsk5QOL549cNB6h/KqLSHRKpkcVaO
WlRg2pGGewThrF1RDp2vGsE5X+dn5kIEyS5gv0nsdjEXm5pRrLmE/dVgZKsudtLLlBPyHA325Obn
PX0s5EjmvCwWHC+Zmwyak9M2uTdzt5vXE4fW/ElLRYEkdDsqLnRh+O1roodKW9VCV8MN8hOYmmaj
a4p3VKr18T2NUZj1oHvWZCt0KemwZvEnJfEtjrkvsVpamV/Tp+itofR6/DvtCuUiC+BUvXXR9cAA
SHUKLAViy8o/Na4a7FvOlpimSrtV0ckaSLVKq5+y7yVdWc3b0mkmgP8wzN7PY2zBB1X6tkp8LBgC
2LX1bIjrqgnwkDJCJTb9lJ4tz091K/kxpPSQvY8Tqy0vGr3UrY1J9Dpcj+Qtjq9qiKR/GRo1nslL
tMm+VsxYc+5iLyvrSySG2mCtdgPZQ6FPHq4Vs5gRspoBYnwFGDpt1mHfKuZ3rYVv+fDKjUdoRBEY
LSGgAlK3RRrfGw0mpEiT3ul63m5bgc9wHhrnwtCTjYeSFex1OBwcraeZWk+g4abV5N51hBlr28hD
yhIQEl6ey8mJKkdBcYOETIZBy4BPKIqm4znu3rlll+xtiK9+3ofmdWaM4yYYMnH/8nins2JvI9Dl
kPOyiMvLwjNrr+S72l3SxeW21il+IP9jvXpWkEu59CFOyp6ppWCKhSuyOk2DfteETrMunaTaYvmu
XFvVqFxaen2u6nu6ipRfLZjDNE/AflgiIHmiKp3dCOMOJq+5p5PCi/wIM9RDGBhK6KsdrcEvr6M8
do5yJKA/0EbwKokaE94cnxeT8Noqpefkzmzy3FlbTlU/mMMUVTu74JDf1ZYyWlvoO6N9BvB8BI4W
Q9MhAoyMcajs0FzcIUPTyO4Gz7vLxdhNt9XoZT9Sp0jvESBLw62T6t1XiKtYZWTpGI5ghZ4Q684L
uoeqzYVy6WWQkH3DzhTUwaiI4GZnYHX0CRkDoe9QZG3mdRybTrEa6rGtvhhOHgJJdMlkraq06eJN
iZxys+5iq2w/eIFt/wz03vlc952BZswE1uWrSW9/6wXeKNuXF/7xNl5MH/UWSegzXfROlzU1DaWf
jtZY826c88qvZy28S7zBMv1k8qzvRj8dCrdfTzA0fjRlL76YjV2duy2WD18qZBM5yp5UGFHm4uZr
IqOGhVN6d0qSxruhbbSG1n49TFdTm6ZnUNiTm8kl3kIYWxIN0NRb6gAFg9EWohHenRdisDeQmvlm
En61x9z0C6XeFYX+LnS5al5e55ODwoWziH4h3BAUBO2TOTZOrlppnOyHuOzuUXPKfCpW+uHlUU5C
LzkKbWro98la0lKEwaoRxOzTItmLXkl3Tq6pN2i/plvUnc/lVydnBERiBkLeHFxKFsmO31gcFkUe
dTOaw5kHY8gev4xp6KwCxd20XR+dOR9OJwYyJHWduUF0AMbFaGFUjGVYVeG+GfpqhXguJitZZdxq
effqthO01CA2oA3PpKRsx2Ji4wgSAk9pn4wl/gZ1k2/7bDinaXm6H5gFQBngBOVFssbjURR0qku9
qLmjmiBbEXdEl2USemci12eWTWZMXB6Q3lFqXyC/deSUTjpEKcuWGuG6Kr3qqzvPNJ0noojU9cu7
7+QQp1OfO5AZOdSBEPM/npMVxIOdD9y7qhXOyLZUOG/Vyo+m6q+VpC93OBCew9aemSB3FKxNSUmW
fQXHQ3acFfactukeh9fqMrBa2panVsl4u9qg//Ly/J55Zh5zkxcxg9JOdjxY5IyhqYZVvldKEb71
KEB+TMy83Lx+FIoPOvcvXS4nqwhGEimt4uT7WZtxiMsVZaOUZnnmWT03F+k8AjbJa0Uj2WIuiMEU
VZHme71zgy3WzPa3ECGEr6+di5TNhJ4pi80wtxejKF6VhokVsGKViY1mpXt+2Nfnmp1Oj3RGQewQ
iS74O1Rpj+cyO+qsl6Io9mVmzLscQ/ONN6XzVkx9e2kq+ujX1Iiv2zq3zzlAnW55Q1KSOZDISAAm
FldXMGhVUqlRvi81px/e601uJ7fYQuvjviGVLD5OetV9t6vASl5dzH9k3SDJZGGYAcK12I2iyoSW
DKLcZ5E9uKuyoiPZoZHy9a8YTH+AcoIWyb1fCupnMRJJsxuW+6CfC0ocNAlZeVvtvMx2/FdvF9r8
uL+4ucDml1GgkeSlE9VtuS+quduCjtj7MmnLMxHfKU6KAxliFOxLMh4insV+iUVidIqSlfs+SYcL
NHbTbeQowY5cLN7oQ2Wv8xxLRoSw3NUIuXjTu4N5W3Dm7V6e7+kdSo2WVx1yqhTvX+6eCQwenNIp
9xV0yt1QF7afI3S6MZQmWGspFhIvj3f60kvNFB6hFA4DIF7s1jw0rbFqkmpfN325xnfvXQG/6W9M
ipxWVnLoMz6xICn0zMzcvKv2mEGHq9nwklXhBdEq1YNqk8+quHh5Us+8gjTYQHSTbYgqYO7x209O
MTdT41R73hRjxe1kbGKMXbZehr+fO4MsYNEYfnt50GdWkvBAQp7SJhsQ73hQju1gqgqr3o+B7q0C
3cqslU5o6Z55Ys/sEJAtEGz0B6TS+GJyGs2AozWp9b5sC/VnbBfl+zy1i4OgiWOjV/GrXRkxSUfS
gauUxheVKPl4Xq7eDJYxuNUep1bjSpZNt9kwumv4hGdC1ZPSACNxrABHcnoRsC7SrqapsTwMmRko
jLERYVb3K9IQjLlrPfVoUc9y9ZM9tbR79FF7ya4t719+hs9sHMBkKdGBapnJ9XQ8V4H0TT/Pidhz
xJXGhuMaHTFDQ5Pkyiu1qr60QareF4iMnVP21k7DFjpzaTHi7pAR4LJKHqE2hPJqZ+2zGq6Uw/1k
VUXjwxOowqvZaOr40qvwBLuJKGI3PytnnJ2dOuSJ+FA4M47rflras/1Ts0VZX9OFj9xGO+q1kHbW
anH58kItNyE1drYCz4iWDlvmTscL1Q247qKTle17pxDrfk6vQiXYI5H2GduU1+JEcjDUkwFxZJqG
vsjxYLpWdpozJ8U+KoVGV1+Gws6ovjZ7YRSpWcIwnLqkSospiazS27xomz0dKvbKshRvx1b7ZHlV
uYIP2J65cpabXQ5H6xUJNokFNTq5wk8KJJWJaaHrTmIfV4qza02umMzrtQ1m4v1qcMdsJ6bB3TSN
Ha70qY7OnCLL04rhpf6ZbAol+QXFPh6+72sNRdiq3Ud9EAC34vXbBGq/fXmbnI7Ce8z+INSzydGW
nfS2UCr8eMNuT4ub+7bGJz2/GPN6OBcgP5ZFnkIWqGhxd0tekyyp2sswwRaZUnhdN+zBbWBK6kYy
ujuBCsWVg+Vwsc3cOfliWkqtvYsavevnddXaVpNhitPqyMWonaiBFvTBWWVVGH+kLq3OOyzdk3Hl
9kNt4d+kokkEMJ4kfpfa7rwLkbv4njpq/jFG4kLx8yZK6KZ1Q+9+wo4Ch2tV+WTYwk5eGRMxWUm8
4KxA2kpCtMfPzkhxuR/rYtyXnvJV781oF5WJfeYNXwrwU7dDcYZTEMoOQ/GaL0apQ93N42oCMu01
bdOMFsrqNX5v03pW0OhbofQDXKWMrddscNENi31m8PbvEit0xZZe5sT26waUzx/dSChrCk3G8MrM
SPJr2Mm8thR2AVEWyV5VuwNo3Fzte88l1s4151bJOwr3j/v4P36M/xk+lCQB+MwW4p//xdc/SmRH
4jBqF1/+820MmiXKn+1/yV/7148d/9I/76qH4kPbPDy0b79Vy588+kX+/p/jr7+1346+2BSo/03v
uodmev8gkMl8HIRPKn/y//abvz08/pWPU/Xwj99/lB1HF38tjMvi9z+/dfnHP34H33zySsu//+c3
b7/l/N7+W/atO/n5h2+i5VcN8w0sW6o5j/ASgc/vvw0Pv76jvQHZf0wk8QaABvX7b0XZtNE/fnff
cJQT2cKdJlkB2vv9N1F28jv6G7BakA/pJELgxg/8/te0jx7Qvx/Yb0VHFhUXreDvsjv/fSCQVtKA
CRJFAC5R5BO8utfrAOEwZ7qB29Gu4dsIPzJdCihajEtAhUVMZdCqHOO19mR9/vwgTweWO+54YIuh
JZ2akOmUKqhW4eSl2tDcuNGc+r2d2FgO68WFNirnWInHp6ucI0MR/1BowAHmhL3fZ6gjd0PR3JSB
l63Stre3o2XHZya0EBt6HAZuJeJMsHY4ZpeKyXEowg5WTnfj2orw1caNoOJa2Sf6v/qrNlaHrZVm
mo682AjQpyd16o+2GWXQg73hWzxG2mYwhW2vZ71udsqsB1j1aCWiRPrs6HcVUkaOFBuK/6i8lLY8
s0Nxv52mT1o/ic9pXw9/9HGkfHEUhK6tufYsPx6T/rZvlBI4aYym90mu65/Mbqi/tKHmXIfR+N0S
ifoOxvyw1vuxg+gTqHXhB0Y+fvVmTXkdmPu4SDJoIDAnL6ajaxE56prIdW1Q25t0cLqtN+BREHTj
OcarPHMXm4uCLy8IfRSSJSB3xJOgwU5UWDODK26sOTr09drobiEAVjvDDs45Yj7SRk7GkoThR+U4
3sjjsUQXUu+sAnETTDQKT+pKD/N1HRjbBFvp7keYbCvdojNBULGIV5PVbLu+JWhREV+jX6oBRvqW
qsllXJcPoWJuosEFiLkzxOgP+q0lPFTvp1WERLyVH1x4mV2d+ygYrQbjRmv2fXyltqtKvEeH1o/U
r2b8OemvRLnKipUyh6vIUTdhqm/ge6IZ1m2VPvGTeadFFbvvswjuknJ6R2MnLUE3CS0UY/Jush+C
9jDNyfUQv+dQ2mbaVUDLXaXd5s60Guyt4SLb2A/88xvmZHdupV8U3fsG86SXD4lHhORkcUnzJWhI
mr9kbkLug9YvNHFTRrG248ut7RbqNkmLhzgtJ3hCWnyjR0m2zb2w3EHsiT5qaXobo4W7tYJIWefY
r1yXDRKaeaD6WtvdUwXd9uYDl3WzykBK1nlfNO8Socb7IMEcB3rj9ajE2aaNDGOliRHPmkH7I6us
9jJFkfPaK3vnrW2KWlY9tHWD/fUHI7Wry3SMB54Svml6UUVnAo3HXOFkLaQctZTRkK0bxxsNN021
Sjq7vbGEa6yxCY63nEXT1VzN1sosjP6nN4wc307W+0mfG/ehKPTLwhhVXF08LGYCu/ZjdKDXFpyr
lUKIiMsO2sGFlXSrgIPmYgwEfxkFvY1pUjh/+WEu6mW/3n0IjfRnoC0nmdvHE1C6yJKCde1NPg3m
KmnxJhKhZ+/aajI3wh2KXeZO6TVB/ehXWvfZSfRzUojP3DrQQzim4aZDq1v21+M91aupnnY3igsP
KvCU5FpJZ2vnWsE5MZlnh+JaRQFMJ/5cXgeFGdW1mLvuxquxFhrNSdvkeqp+iSjxnFvZ58ZCZoyk
DHUXaTF5vLKq1rrCwvXxJqvU9jZH7ncNImi8G/p2uGYxDD+NZnflDE16E2lqtan1RmwtjFEuQA3h
eHalvdXbRKD0metnyoaPOdLxxkVNkFsRPQP+SyB6/OlCp6Qtn7bXm7AJ9I0Ac/UtW43gs4jKXSEe
362d0HVXdHfeB3VsrI0hCS6sYhi2hTbbOzsb5gtQRzox5l6l12XSVy9vzdMoCGjvMV0g2YT+sMic
8cWKYKsZ1U05tsBERYPjQTpmV/bcFDtnitLLRMz2jUYB9MzI8skcrQ3oCR1ycJcIGZBsXmTTdahq
nYNB0zVeze7GmdJqHVJWeFUmxJsH0AaHmiAI7hIxikyyn9yHVe9VfT0m5nWuNuNWzTHcS6Ro7Mur
eHLrAgjQ70e2TGTHcb3ApewQd7ls6ufrfNJ2RtU0F92sAkRoDp6ReDg/jvY/ucbvKAU9WfiTXOPD
N0L53y4esofi2//67X+LHw+FIFv57Vvxx28f6eBpvxW//fHtt1VXRECzv7IbmcI8/tlfKYlivgFg
hsoG8IvwFPw/9t2vnETRzDdS/xOMjfLIcVKiOG/oTiXQQWqDUxSrHLbAn2mJYqpvONUtnjzazhJZ
eEVWsrgqZAmU7mvYTtQZ6FME1jresPOIREleRldqGvXZVjhwGrI1bSl1cdEUWp9/goNTld/DFKPQ
wI8Uo+m/G1onZTh0J4rOuQwsuMPoRVFYoUjFpCmWSjLR8eeBJj+lLpaJPtYGI8r7Neakqz6p8sZY
2QY6zz+UXrhttC2tHO4JdhuWJy4QhDOUbB07OH4rm9GedRupTs85d8DKF+vfh4i0+vIo72OKJSEI
hNIWny5E/8NzeqPzyzbRx3mFjmitX6Vo++LW3E69QqIAtypKVgE5pTmvWitz631SZKO3pTKnOO9g
7rnquc91fKzKE5/eKandQEMmUdWyhqkbtVEodnzVYOpaTptZ7czxRsGf2BabGltn6H2Nrc+q6Xdq
WtSHcTDM/jJF18dxV1qfBLa7MgZlmh0/8gpCLdOeRPIxp/v2s9an2div0yaJI3PV9FYn/CrQJvVP
UsP/g3PmY5nzvyWYcQSC/LfgyP+HkMdjo+B//PUWnxxDCO0/LECPx9/484TBuucNSCNtBLQxw7mX
3ex/nTCO/obriCK9C0D3eFb8BXso7hsZnlHElGwcuqfkm//XCeO9gVbCwQRUCgNJpTXzrw+3//U2
/IKi/hvg4/jmhawq/R5k8ZvThaNwKZqiw5iZkJJSP+jaO6O+K8J1sE2Kd5N+XerXQ3hpqO+r8GbC
KyUYV7l9W+Ubgfrtlen5zWcvXc3RTeZddQXumVchGzoY/fBnuc7FyvrYbIdyXWucEHtnvA3FqsvW
oXmXR6gkXrf2vu/eesMunDajcVMD/OnmJbrnvpus0snnbU2CT1HzRY3RuFjVuxL3qt79qNh4l9Yx
8s9XVrGP46+K9sUu7kYVPgXdT3eZfldEAA9p5bv2Wy09hGbml97sT+bFFN5k4Yd+9GEj+vWdqK84
xM8EGYtD8s8V5ZaRPsOySLM4tAf6zUo3ytUPIrburT6MkXoynWtjdr46Y+enWICWtbIdPoOFWm8d
Y+rXydBV5z7G6YMl56f/QKprAKktuTRFIdzKEOb8IY30g9Zp7nsrVOPr0ri24uR+cEu0/sxPuToi
wus2O7IqfWUZ2fQBfv967rVPTy7nPzfeU6Dr+BBkVSgWs73oHgXe5/KUUdOT2KssXT2cDHf40KC7
vu2q2NuK2bxvjWmXJ/aVJDxeApdom/8Jj1BCkXGMlPl76VwqZEn6Sdwjf/5fp5LxBsqqZJ1IpI5g
5smpxPlCgExLBGcPuq48yD/BWEWz3sif5iCju0Xie8BWf51KuvlGaoIYQLV/nVivOJYW5QTOSYJo
4EqwWMkrVZcNQQ5ERyuKR+vTiEfAjdmW4tJLcmVdJHb43uLKuyCJLD6CyNL2jBdKeWEW+ngJCb1Z
1WoPF7aFiOpHWjP/2lFH2P7TjSw36r+jDD4ZgqikstI5EK4AnabHGzkfKzUMY6X9FODItQ5ahG5r
u9b2td2n20Yxs+2Tx/bMi7N8jx/Hk5cHzHfEfpbaHjhZDj2Vpf4TOEa3QYuv96ninnP6WoSav6ZF
ZwpRExqzyGgtEMkoqFItKKL+U+Wk6aZQvNLwm8hVdkHkDe9pwXBXyBkBWkCPWLcOPnhK3XT7l+cq
1+5obUmCaAHD6wFRFqTQFhFcnCamCDy3PCDvO10IXVfup3rKpHFP93lq1HZTQgzZ4zgDWGsGxvrl
4U8XgaYwKL3crvJSpmPn+Nki4SRmrdTGA9boA1hQnq86fXT3htpqt6Xl9OsOT75roxbjbTKa9x1x
15lz++Rx0+pJX54kolHYp+p7/BGwI1dmkYXtodFxNvVyXazbxrHPjCIncrzQjML7K9ES3jDSlKPT
eByTodaisT3UttFc6jHqfWpE01CTUNk9s6gSkDsei1YhHP94i9Euhil4PNZc9YMGP306TJqw1uHY
JVvCIe2DSipx1etWFPllFWn3Xos6yNDYu6xQ2otYKeLPAR5U+QqvgXOcfbmbl5+Jy4jWepWsBkfq
489kOjTD510zHGxD+dqBR2yaoLhIRuvdmCl+FFfGGYDjdMHJ4LCisuBrwMVZdk3pLp04aOtOh3JM
UA+kSX8dUj6mdTo+J814MpRsldXYvhQ5YU95ix3U1tYkSDT6Q9bBx89jVCBnGDCb0RSvA4w4NBiK
Dm1Kc1AnQVYWl3pR1UkVBUN36HA73o6Op1wF9H2sgsay3pcI/m00p3FoQMqNzcu76rlJIootJRNk
4W7Jfk7aLqrAZscDdRTzAjxbWcNkwTrTms4xx08OfCYpW2Zo30MGjX7L472CtH8Re7M+HgIzuHFE
ek+DZeaPTmz4kTC+vzyvk40pE1jSAd4TrloW9Xgwp9LBrXv6NtOxghVPXFWsUsqRF9WUVzdzrOTX
XeGe4/I+MyrFQahUnL3cMUtHXDSj0qlwIvUwp3nwPR2KH0bcxDsj1pULpZNg+KQYP1+e6clBR4AB
dwriOoR8qvGLC4dPYfboQqqHPgz7lTcE5BK8wxevHuWRogOqSOXzRN6j6AfAnzaYD4jZeZvIEq3v
GjhQvDzKAtt9fBFYN1yaiFbo41oWaALoX31l9fYhqdy3iCHgfqiu1LaCGdbd9M1GM760DuWv5CLK
DiOMwkSdLsZ28u2Q8GE8vPxxnnk5ZKSACCHxGIVtGYs/ibVrI6ogp+b2wW3AYKRJdDnigV78nVnT
BcNVqWOyccLAm1KHAhysp0MUrfX4csh84zp+634YzI3xjkXQL+sfdCGGf3iyyPDaExUm8dPBF28K
dOnMyxthHwoPYfwbx7kNz6kfn64j2B55nPTaQHZ9SVvrjaJQMyVpP1M8ynbZTCNHnqInlWRW+up9
yk3Mi09cSa2Wfx0/MmXITTNKO+9QD/awSXXgNbumCvfyxpAh//G955HQP9Z8LMQsHvkUT3cGIg5N
jOCBd3DdvkxpySvbh5B2ymAVJE5SroNSF41vl3N9NWRZvqvaNvpZF5mKHaQ2SgGI2jS/0L5Hs6wW
2FG6LhWz+APt2CqmCi/7DQIqPiH6/Wnc7iLktwJ/rtNsWLlGO12bVd3vm84uJpLzdh1PDX0JQ6eU
6kUY1+wVgQSp6ht95P10S7DP9csLcHroMH/Mqh7J4RKgP15mS0vrcDYG51CIrNxUeWCsmkqcoxmd
hLGsMmc3eQJ1ACobi4ingAzZ6K7wDni/GOs00IreD9rS0a90Lx4uo9qc2ptuUOc9thlpvdFElt++
PFH75EGj4vqITvMxaNZfZCkzoCIVWyU8WIPuXdJ9Lta6mqYXylAWmzRKX52loOMKcwcaGNcx4iHy
8zw5ckpzrnOtadOD2oTp2plNFaX3ND3z+E4XllEkZAYiRpFlqS2njxqCebpIDxE3NXIruCPBL6iD
i3TorX0R9s11WBQBpi7IaExhWJ2RQ392fJmW0qwhBR4Ws2wmy8xmOjsP1Ojj26rtvyh1oV/HJUGO
ndO9OYyjE/lGqdzXkXaOwLNoO5C3DNOnUQQtIEY/0Yoas8FVoshODllk+oOq7Lhem2sHDjQI2lR9
TCK8hrF0QkLNIG6w6zm7qCfNPLO3Tl8igEfQSYnmgLkvu2Vg4ZsWWjvpQXPgNY5xK3y9K8Xu5R38
7CgU6fDpQIHlRDtzmEOvrh12VFm3YI7ZOF5VanKuKvvsKJy3WFIgrWQ9ZoRP9m025Cgru2l6sFtF
84chqtZJ7pxTEXpk2hzlGzwu2V8EKf5XieL49ejwOQ/6Xk0Ok5K6DdxrgYNNo/kiFBYaCrRqRdWg
+95kep/LoY7eZrmXf6IXTv0hFXZWZRCMG6MIfjrO2P901A5R4XFwPJr752L6iZOWvjNHAwqZ1TbT
JotT66sIUm0V9Ji5nMnonnkLmAw1fTkbma4fT0YfEecwgi455HOd7Tr8cmSTC+bqiqb53SSdD4Ly
e04bbNVP5/TSTuBVXgLatGgvl7VVoq1F6lbmIotpek4ORdZYG9YuQdOh0i4bVWu3KVpZu8kYnYuh
7tRtbQ0WajLB9H4M1HgbpkH0N94F+HSPtva0Hi/Xwgb58Ya8SA5epjqXkGfK7RCZ51SQTk9z5kxs
8DgOENsiVu49Z2zafo4PszukqyAdo23shfllnOfz5Vxa45l375lFluqFLDFcekphS1U8mGsN27UR
B2/ov1SORTt1BH1r0Ozpch4N+15r+/veFOG6L4fkUusw5RvVXlwbTZmeSfVOUBlwGEi7ssUC3Toq
c4vZR3HuZMlUtCD5ulb7atCKKxKlfBN6Itqx68VnFg5OVGjmoV9F4SGK63NGACeIpPwU3OXUZEFn
yHcXu75WeM6p4bQSMnCpZNTtZ8LTEK/DstsMalf7eREqO+QHiu0ExfF72xnTx0DRHwoPXurUvof0
5p0BzB4bvJ4cLNwFsK6Ba6UFLv0VS4E0rRzwRXaD/t7htr8Juyq5t4VoBwx46bP1G8fNMWVshIYR
3TBZb0M3q+/tGuFXX0tmO/KnzMhu66ILvkZaqwoyzsx6azuRIfx+6IXp53ZmV/4c9trH3BxhwipT
VN6hN5zhL5156r0eet3oz+1QfETLQlN9BdXVvRiE9g647f+wdy27rSNJ9leE2XQ3MHKJFPXaNGDS
8uPKdrks+RaqNgIl8ZKU+BIfkqjGALOZj5j1rHoxu1nO7v7JfMmcIEVfJqWybGV2X3WhBXSjfGUH
M4OZkZERJ064c8RvbGUkR0FzozZby0ZdC31z+atpO9bUx4k6clx/3gRxQOTN1Q2uaeD5CrbzWJVb
4+Xzal33fvXcUPqcdnubltpKgIFTleYYaVypPbd0GaTUc61rLXoDf9P2HkI/NKfAfXk4lVqyP2mC
Nn/kS1ZzFgMS2lTnC1eeNFcgVdDk9gaEKD1z+ZOybcShinoss6EGQQPO7BZr6d5GU9Np0Ou4ruqt
4Zw3W6DLUkH1EI7q6D25QSQ26G1BP7dFZ0PfCua/NDx3nF8N/gaZ1380NDl8iJJPsJ9aTVa6k7A5
DPzBaw6jd0EZVQC9CI6QJSp2ePJO+wLEvLiKw1kC2ooijkUKowXoBlLwqOQjEnjkVeEQFCkMqXEB
hibyAwC0zCjvP5DByEKopZ0JpwWIMljOLmElUCtUuQREHSWIWwBLviQO6vNdcGQMNmjKPmy5iXJr
J1H3zos27k3bDP0nedUMPinBOLh20vb2KWpuVoNksXA0x/JuTBN0a11/ubjv9eLlSJI23n3Hg8/X
ljbmrRJG24EtbRvOVdCKxvdL63Yhx63xMaJZ9i5MV3z4uyh4QmAc4XmcC+yh31DCVnuM9PEQXDLm
Faj5u/15tzttrOf1u9JLfspVVE6wUHTim+J2TyKkBJIAiLhV290lboTeVUHSGsqu0+pb6KaJI2dl
33itwB0se1b7IUgIkd9zjrYjODBJPBH3JiqzQuq2EjixuoG/6bqN8bBl91Z9D91QB85YUe7NVjs9
cqrtPQqLDE1KAEJDwSmWSkWfc6ybVW/lLkf1dTu+ttK27ratBupjpGPcPxlVFqNQ5KpQq4xlCAAP
6GMqJxdQQ23TbafLEaqPrl0zukPc+Lq7je+9ZaO/3LjXqGxUW807D3wpK+VnWOifJF8GI/rAHOtu
x0BsTQvr0a21jj+l7lMjtK5WK+XOBcm26wxbifWyQUl30+3cOkE0mLv2IFyZT7El22oiS0dOPBos
OxnAFVCtT2XIeHA1HdbdpPO2JTsL4JvX9etOAxDvzdiTVTeNfc1W6seCXHurETzmMiL3CAAhW4KV
wa77YL3pLOYIU4wA7mnfbMeb7W0PzJeDtTv27oLNuvfTog5uczk8ukLYqwn2AZ5MOVDsPBRNIsjO
Phl8m5t2z8TRmXQQEjIDb3wVgVj6yG7bqyTNbnEoE0DCjShzq6BZKZCQ8K9v5FEylvxb5H8Wtwpy
UDcLt6OlIHq7Anl9pI5N1FGYIcpForGF3gKAfWtzN8QlOPGa/Tqg3slS/6AdAFoTTBlAUiCCiR5n
FQMabJZO4s/H5os9NtFw04mTH9GUUtHGwSpUpeZG7q8k67neAWzr7QdXbmvQPF0I2/D28D9ka6pM
4RIqOhsW6v1eYqUP6Gt0hRyVpXbW3k/LKP05bK5GcydNtY7Za5D/NIkb5tW6ia4lrjJWzSB5QplC
pKappPugOVgksmECM6siVjtB0e2VQrfmAHf2owWUFVcZIyesInogAYmHND1aKLBrph4gwWsiJvuy
bMkPaBF3s3aCK7/be4x668HcU7RW7Kl2XflZSvJ19E8v5V9gNkvrZ89L+VkHMXeUwU6vkzjxsMpL
oAv621eHpQ2IBEWUwU2Bl0Nlbq9QsC6hxAiIQX5E4axIzQvya5APBuILyGw6Cl+dFeUCjBrErQ2r
DsYmpBw+4K1UrABCS7gNEIkQSMhxp9i78JkoQ7JtqRG/zJM53PCw6TqPG88Gn2ILwcOb3roRqvON
aS76aDK3mgD4mViog43WWtxsL17Gy3j56Gya7jOgh9ubCPfHI+cla/ezAQIHh0ZBQOQilUN1iOUA
IygE2qgla8cvy3n8FEhy8gmMtSAdXrhL5YhJZA3v7lFInyCzgeA/3hf7qHjVWY/N1jZ+Sevo9Jus
Q7NvNqz5kYruPQeRTn+g7ij3he2KDDn7mPV22a6HsYvKLDB13kjtJe5a1vppA3CD5kTR8roBVBi6
LsVjHHZO2n3cLusPi9AZhNa4pbYl08O9e7Htb7dWa+h2ofG61FtczdN0cd0ZPy86y2CwADj3dm4i
nR1E1vjGStBVt7fqNY7FC+gK/u1UJpUhGwPPGtYSpB0IjrJzSeEZhqkbWZ87nbo16+BMeEIoLdLg
ZOFebgc91U6kTxsFzHyJAqaSlbPVzHTRuHLjluqFwfbGidxQ85JRS1mhp9/CtP9pn1D0mwHBqI7h
t4FgQ931KzYJv/9qk6QLgBFQSgt/Cq+RAkGvNkm+QA0IymgQ74YvwtolFGrAdQV2Alh3sA8zdgkm
hOCpCNLhAAWh1gfsUsZqxywsuF3IoyD3jkEgqF/xyEFvhQN4tWmOAnu5rP9St0Cia6N1Zqi6iKii
VewK2Jjt2NO91QIlougs17oOvXAORrTxNpgF9tjqW3GrpfqyhaLEbmMJKtiuhL9A7wN50bnzVo3l
+tr2Aw+t1Dq9qG+u1+5WjZx2+0nBxR6Eqo1mtNDMRSp3rlCK5Q/n2/qv4SpCoaEnr/1JA2HXVPX8
JvJIYyDdn5EU2lqUB1u5quys0qCfNFrWzG0HXYTQPKDA1bkVbrvXbuwETzb6PV8v4/Vqqa2p9vSI
3dwzZghKorKJ6pvR8gFVKezODPFibYRppZHTsMdaJCeh5rrK6qq0pA7c2fasM54iSVgsBEgG70bF
73BCeGfLwEaIyFOivmf54fWmGaHMElThfTSrO1Zjc2BdYCq4iILrkZi8q/Qbiex6YDlppaN2I0iR
9PFXv2ya3TrKTRGi/LLAgbrQZGneu0FpkYW3LHXWrho1g6W22vhITwfxGAWgiqdMXa8RG+OG3wMr
cG/hd7S4s45d1Ux9ZaigPYajyYGSviSdtDXWNk1UOfTtwENAKF2HUR+Z0Hai4Xhe+Fdb4uVVF8l6
G2tW0AEXk+Iq8x8jKeotr5RmkMqIXY4f62giKl21lSAYyOPO8nmxXW/0envuz7V6lDT1lt0Ovyju
Yg4PWwk6rqoAD+KqH3xhBFNA/SH4F0EVDSWyywIVksDMbNqbUWx6X8Zbf2DWoZut3LutL8b2dfaw
fyDfcDdUct76VbaEV7g8fZsRBIz8036pMHSHBe3cwiMMC+QGMMY8G1FG7vCWAEcHB0QyAwdDG1UF
yI3CHUKlIX2wFx3fM3df13vtC+wbNGJBBKz4Hg8saei3dPD29PapJ/blvDWDb04zFe5wqaDZvmgB
QIoULVjKsw+jAnCbXiC9AbgT/Onzmnp2y+eae12RLujFwyP79n5L7x/NTC5gNRVw+GBhnNns4Tby
TR4cI4jqAseGVEj2gaNamny9je9R5QdoFHKX9Dm7FSDz6qDVoOpEuF6ImRxQgXJBgFdcbhDizj5n
pwHKvHGtAqWDEkwUN4CRiHn7KOmEi4I8YnNnGXNVn5HlI/eba+p1uQWSHSrdBkIk/7AqwAbB5R6U
7Ij40efsVECuI58KkMZBpQQ+1ZOvhXBKNmmQZWaf8zOABBXjmn1LRsgIZ5+CvFgxx5IBlHoXgPki
A4YIevY5u/dP90wuDSi9C3SnIbpqVODTBwaurIEWVgfdHYoT4Pw0AKvFpYE21jka7qGIYmfjsc5L
GoCJgGuA0qXdLjg/G0ARNy4NtGiKgM9LJR+3pIEunAQELkD6nT3nnA4AAmpyTR2HHyLJKOw7fPzD
AKCWAckekBcU5wOed0YqoOZnfBrABQfZDyQ/2ONfvkDtDTHgFjPPVX1GU8eu5Jx7Xaa1jZt9xkld
WvLY9Cjqo/aBuXrPaNa7EeUFmK9X5w/ceFsSWAKpEwLWdfZh3zv5AwjlAweyM4dnZ/HRzYjzvYOs
BK2/OsgC5Wce0SyV3j4KVi9APQRUAwK69Dk/FRCVONe2l2XwIlAfX2DQsw976nVQ1twGWg5Iwvzr
XOVntA+kPb6bj4Z+6o0L1O4i+ANEye5TWQd0BQIzAdE9nKf1J35yrmUABxgpCUqx7lxcdhmAu4e4
4wAsOFvvB3gHTh00G+A1IthZYRCh1JI1wB0Q0CoC9+4+5+cGUcka1zJQmuBWAVMRIHj5JGHxSiqQ
ZKTi6YtCB+dnEKmLHpcK6CoICAvoY4B3pA+7CoCEBMKNSKzOdhVQwR2XChAIRpEbKL7AYpN/2FXQ
JGuAc5Fy83jQOR0GxCnGNXe5eQFIF4XBMbnS0q+TMwCSByCcqF77zKa9u5Kd7gw2excoSUGjmRbr
BZLhxxcEJNsthfNzAIh0g+udtwCJJpqQV7tWsXoAOIOVKMO1ntd7B9EF59QR2Yd7i0JHXPyyD/v6
ex1EhVBuTuWD2Sc3LWe041HWyKkCouABkgi3f9brU3A7QLciMP+D7oI+Z3fYIWTJOXcJzn+HJshO
nVJ9mDlxKOZu/9lNHeFYzqnjkMswvOiVnb9ebKWSvQc7BhJ+MHwZn+uZbXtuVxd0m4j1Ujh3Z9VZ
J6cONxBV7kh5FRfjs1sAADhzLgBY/XYHjhyVZGYfVgfEZAoIEFJiqDXIPtnz3mX63vFLr/AJzbKd
WQacsI2o1I3i6C8UuIJ9ATu8AKHcAEFDVSlKEYkgAZ1egcd/BZZlf0i4ivxROZKAfv7z1E++NbLI
/LvSl4W/V/7z3YT3h/LqHe5/xSIfPv59aZZAuqFQiFHICfOC91SaJqODiFMJuWPGzLEY7a1thHo4
tdJ+hrDZzSpvDHLpTHTP1svQaPie3wa513Lk1Q16U6o388OQkYqlzy01ieKQHSulpHnFqoZj2olb
CMqpiIufDoKC3qUDFX0pbT2Dn98a4dYw/ZVdxaALeAo4TsMkKgRlg0esmlsniWPqFV034Qrwyr0y
PFcPF4UgGi7llHjF3oVQgzcrBGViBSy4fhT7lc3RAUyTd7Ta1pha7DqmqyCv2GvbqyqB7i3cYvXQ
N2p3Eclm1hlVb3ILD3VvahRy6L1RlolX6o09CXUn1sNCFAmmUnluwWjl5EVGWkjK5OLCwi3XCF3d
Y8WK0AP6V7HapVAT72BRBQ5MI2PcAVrkl3ubgBg1ZJQAsBi/3LvpnnGA0ylAbqw77GgpOMqr3U9G
WFlgQG0LEAvS/Qc9NdimYRRe4x3wvY4WcOxqoNZT3GLt2EqqrgmKZfklD0GxqC+qQxag43sbdj1G
t4PYsFk9E3CWWyHJxnAnfhKahSyyPigfKH483VV58J0ZdFIIyuQSwSHvkB98T5/6hZxcrIAt8kC2
nZHaFvD2Ho3YMsK9Uw6UZMWjTlfwox+uddZWiDiaUf9R8Xqypia8r+0JLf4SU3eKeWcvjuK/vIKf
fZxy7MZD0I9fLu1ooyqYIJu8Ax5mVjO0PWYRg7hUgOgAbVIKMaRh3J6LH09faEMQc0z0kPGE0dFK
gOC1MWMPjyw8wq3gtR1v811XjDHThYgj72URQsWMcwkmnuIxp+v4xbNjY1Yb2J4589lrIzGu8ark
M5yrKdadhirCQlqmEyLU4hUOi4wDygB1SSErEy3iVjM0wkllb1O1Ke+IcfEwav4XOC/MbgHTE1F6
8UqHYY4tyJ4as+pNj2gEBRxWA/SaXTHaBsQRTbwEOLZf/4PM/6GrGXC2KFhBYhll0tQXGpQDx3R1
KL729wmtyVT9+DsMrWm6p88YP4VKyHhX7A3udHv3fBGH84OxsSvOGqW6ecebdwN7QggyNLJg2IO9
TAykQQrRmQGiPhe8T9rZ5WGsx0ZUiMukKwLOaw3DQ1ChdukaIewzIx/UPW8ZfgzmXRFDDRG3ycSo
GDrg5FEZ89YRnsv/jhsY7Sl+h/v38otpwV2lfnXlty3gFL6EyzPR7TkrWMAd8TJ0q36wAKdS1T3T
0WdGZJX1IMJFe0h1igczYkUM2EqqL02ABVDDBF17y2Ol5je8VkvTcamfsY6TiPjJMLRr97q3YCyV
CP8UKSY2jSEiuHGLOujagP5vePlcKJVst0S4AV4d3yEd5RkRq+QM1StAclWqAPvwSQ9Y04DmhPxa
GKShmW6r5gyYY37RuRuNNtUGs9ykrLNVlnQ8/bo1RAdvC2tjT7aAhTHQt/rC2leJgH19r/s4l/P1
lS1kYkjhXW64qOj+3hahphbckrH3fKeylqmjCrdg3ZnZK9Yhy/qTChCsp9U9TfUavIIfjaAS+6Im
NrxSn/QQt0zn0G0tY0jll7/Yc1XAGihg4ECP2EGASAqzntHJlV/2EDEUPcDWLkRl7jphznjVMbJ0
uxocRfdxAYL1ub2vaVkWsERGur1m7T74cwSMOAkX5BZWzZwswiK9bCfGAXWIyEp8to3Y09kAmwhT
9yNQJP6qdheDCi+o/VDrx37ox8luZxb6zmw24FkCXsDugej/pEeWHeKRxX/ahx4KNj0BPsQwCPXY
SQ/Zm6YE1F0xz9MP5gd7NkNsrq9HcSGMlAaKzjelw4q86za809rQshc+tQz/ofb6nzkYofxQlAyj
kamA8ApyS3qq4wWFtvN///6f0YJ+uglTRHIwglt9ghRG8dYYe0j0vU3qrsJtudA8J6zfG8giFsJI
rVQokZER88ofGrgULIrlHv1wZet+ivuSXfsp8WY6G6oEWF/uCFiNV/5i5kOBI32Ba6TtMm4iKj3A
w3X05X2/AEe+pAs4nUZwSto2f1NQ44l4PlW3KOtRXjki8kpaGlRQZsffVz6Dt2CCN3C/a0Ng+gJm
vEQPwrvK7wAsKqRkppxaAnELjULdYNOiIpSLsS6LwWVjJeAx71g/+eGsogIRCZNBstZtxt6jGTH/
aO8NwFDZmHDGu8qrhR+RcC5Gl6mW+rfxCv0JdHRMzApFTfxSh3oys2uXoV7NolH5Ce+Qh2kFzIne
i/xSdxF3GnOt79pwOCp3BCLw5h36zzgJawhBMqBRVJDyS/7FgFtciKHVkTEK84730a9h0f0hqlWv
H0jEFQ873em6IchHbZhMZvDnkYhgtiIIRUWY5VHiTQ75jVTMAUpaAcbpcpLUHpKI8QJ20gXo6C/P
/WH/+XP/6t9qtHgA2aztrX/UZIBGvkmMa9ROQlGUM/Y/UEiDDP17/A/E2jws4L1aArbwwJ8iyXTk
d86iOOFLNdWGkunqHtpN+Z23iksPtntKCItCTn4s9PZe/wflViJRMuXEKrbvYxL7SegHzBUgr0Hh
EpoHag/lMLMkPJfsywQWSa/EEGXcizgVkQeAD4y5CRdhz/f4mJJ/pJ3ARj3baF4L5mJ0bKA+HzAR
+4f7x57xBHfBrKJL2nTlQXde6kwH+p8OiLSryyX5ViD13jsz1oxeWYjoGgB+7i41IQMRNBXivnVy
vvdBKiCY9hS+e/XIB42LBHuKYmfMD0VhvTcP6vc+7sGI/ABRAJd9VdT2BZ2kiE5DwvUfNDpvnU3v
fphuWqExKV4H2QewMqLBHZYD6NPR2AGNVEU86DXfX/sN7Omh0rrKFt1bJN/vloz3/ruEARw8McDV
ViyQ33Lmvt+boFPyPd5CafH8I3gDjgnoDXNuC7heXFLeixG6d1yV1PROL0P14wihfEasJEIuwvjs
jUVA2kFFHNyb2cVyJnsnIjOgWfqsLFME9PbZCJKJg4MHgFCg9WsaZS2ZhzSLn35rVx6PSl0Zrj/F
XRaPOf48ASsQCBAj9Nngx/HbyPF5aD4CyWwSuiUgH/gKhMucc+9VR4Xiaf28eei/cw9pemDUPhvh
jPGB33ST3in5am6jjiZmVjxxrhvw6+L09IXTN9OAuY+LyEb3l4mOBJUN6OFNgssdY1PaAmxKP7Tj
CrZCBG67H1vozcKaaxGZhBG2/Q0wU6xkap3I+/pukNxhjCt1c+YWCggh88r2b0MfP172FwJINPjH
qn39n9iozf5wt/JtNiUviTi8BoaXMqo4cEX+uC7u7UnVKwCZKr8ykIDzY4s5XADbFyDXnlS0oAg4
wx+QnzT1aFqJS4s4RlA16sdsLlISUoqCTOuascEgvubXLxK4FaECdvEDDtJpBRwvItL6oCPPHKOn
cDHvPBglYC/nkquxDUnEMffgb8n+AsXPjlrAMn604eIzUkUcGZlU9rwAD3fxmNPP+9wM11U7ivSk
EJe9wf2w1McN2/PXvyaezZ5I4FIunnP6sJ9xM2HrUmQRINuhkU4tw3EqKSARzAC7COBeNDij5eY9
oYGHMCrFrrIIeoAhlbzotXsD0OPipdHiQEPJ4sfT3+EQMJRqpFVEhnuYVJLG4HPiH+3IZ29pWRs6
7vf29b/82sh3v/41Kyt6Cr/+tze12Yi53BSga6TD7EpQNWusyDuBke5tqwYa7M/86n4x9za4iIoC
xAkWgP7XrvWIcYvAZcs/ZrBR2RWfXhYBP+4jDoOcGOMSyG0BB+yve3cQWQRs71fbneiTNWsxRIAW
chu6v79F0BuoADWO4Mwx0BhkTviXxeUkZUtu0HYcRa0NNB3toD4Xhvr4fer7xWFxK8tr93iDseUp
0KEB5Fn5n/oUuCi4/ZhnFd8U//gWGusyTCbs/UzA+8PIzCRnQVP1cILjpRCanYXFD6efhIjfJrbD
RnBFAMhptPqMDZ+JqAen+AVAerqrM06/CDiOpqdAnhxCboiAY2uV1SHisnblu7DNbC5ehBUt5B6O
TrYFnFcow65Wd4sAxtwkqLN0/IR1Y0RcJ24B22NOQTDw8u++T1jHlfeH/gb8ch/0kE7t6h1TRPya
KDAics2ZUC2o6PlH/QR6uNivPVfq6GURwK+8jn5gx3GU+buPxspmLYiIUoX8KffJlL0uy0IsH3h0
7Jk+y4Y/8icARRQqz84CEWRkI/iouX40rEs/OmQM5X1kTvINavHOHEKuqM822Au9OJsR5aNyq7BX
KiUiwqdSoCiyap/t0LQPGnkg2gp9nn6cvgzffIKAwKoKUrBKeFmmLuHQI1f2RQP2BdWRhaBsSYmI
Hg111iuSicSdd7AofItrfQCmcDlho3+yiMhUvjrhwsTW1786hpsWIyatoBVV8ePp6ySbwIOOJ7AQ
WrjmIrJe+QTyU6D2x2uA+afGn4pR0ySagEwdvV8c8pHf8JwF0kUT7I0fg1Ee/9/M7Qf9sb1l75sC
FrjmY23TScj4+0Ju9E5tqDsr+OZMpFiECYH3FRsIrDFj3keGfvy0AL3BjKB55RUMvHPx4+nb8BEK
DnXcsApRtDekN9lo3nnAPSFvyZZpSb2jVrq8YPu7S+nfb8P9LtFnh0C1IqgNgQT+4juLnYNUXj5o
0iaDcajXboOojHpyH8+Df7/3nmOAi/DGqaV5LDz+LKDvoUk+BosdeLOu9p37WgXLQ4WvV0RdmBrq
Wzb+1zxqLd4BYUKpJXM0icjAa77jV/EjIurK+1Nc3tlDSQSB2jUiDVOLwD8VJImIyO217iyoTunQ
PanTK6zC6efTTQKGJ/ZwehM6/c5FPETaHMcTszTQXJl/vMTSgdOU8ZelrojQgBEmxfDyM1oALOEl
TKqDRX/x4jGnv7XPSIluQdLHvDiA+Y9J/n7HwKGijd/hoZBzD6KcTXd95uWIuNKpaEJQjc+LuCmS
ufUPRixEUE9pPoV5/jgwcI3xzD8dMmQiwi9Z4RRVEuJOSob40HNEUKZrvl/4ZMxtoSUA+HFtz+1i
C5MNEkFrdA1aaKr7ne1qgTKqXnsa7vOtvUlh+U67vzsLwXue7vG5ibj07ORnuVJ62XQyvlYMEp3e
jHkpIg4G3DkZipv9arMTrpsGKMB3KzSbw8P0ClE3p/g3ZhKoKiwWxeknxsAGdSliWYWk7IgTAb7Q
rBCFzkiW7abDPkDAyB+NdU3TnQP8zyJIsR/tCkpOBLT6s+4hUMG6EyKCko9AI7JSRexZUvCvBoIq
bH8m8FMX7/L0Zfdkx1MEkw8eLqh1FPAAPUD2mqZwAHPdExAne4JiWJ33BCxqHFKRpTuH2eZEBLTy
+Oyt4SAL+q+1ywhZkAhYxczYjGjHIg8NxiQt8SzGT0EJKv9LGfkL+KaM1tBTXoRcsNEVYsiCySL4
K0cJejJUBitgZf6M12vnqa7rJAa1GDNwEcn5PSdTFgF51ohMkNKkxaYtj7uFqH6ng3aSaIiJ+KjS
EtElZcdSktcq1x7QzCOs/ZiAGw3+4kE3rkN8VA3QQ3QRBaMmped88TlQR8578Slf48g2v402Kv92
EfMtNRllBvOh73dJNtqIh4rYGcG7Yb4Rx9srcC2P+/gs81hVFl8sJlEM4C1M1Y3hI13L7M2uAE/+
OYmqiFQRaI7R1/8FxDM1ylsSFAXFj791Tpc1+U05h/5V9Lo4xDZQvJZTY8HlcR9fF+XfLuYufJYH
aA5+h7M8wLFwZrM88rJ3dnLq4Pr15/8HAAD//w==</cx:binary>
              </cx:geoCache>
            </cx:geography>
          </cx:layoutPr>
          <cx:valueColors>
            <cx:minColor>
              <a:schemeClr val="accent6">
                <a:lumMod val="20000"/>
                <a:lumOff val="80000"/>
              </a:schemeClr>
            </cx:minColor>
            <cx:maxColor>
              <a:schemeClr val="accent6">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lumMod val="95000"/>
              </a:schemeClr>
            </a:solidFill>
            <a:latin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_xlchart.v5.5</cx:nf>
      </cx:strDim>
      <cx:numDim type="colorVal">
        <cx:f>_xlchart.v5.6</cx:f>
        <cx:nf>_xlchart.v5.7</cx:nf>
      </cx:numDim>
    </cx:data>
  </cx:chartData>
  <cx:chart>
    <cx:title pos="t" align="ctr" overlay="0"/>
    <cx:plotArea>
      <cx:plotAreaRegion>
        <cx:series layoutId="regionMap" uniqueId="{87F8D77F-4892-43CF-A0A5-5D2DE1267C34}">
          <cx:dataId val="0"/>
          <cx:layoutPr>
            <cx:geography cultureLanguage="en-US" cultureRegion="IN" attribution="Powered by Bing">
              <cx:geoCache provider="{E9337A44-BEBE-4D9F-B70C-5C5E7DAFC167}">
                <cx:binary>7HxZUxw5s/Zfcfj6FFPapTfeORGj6m7AGIMBY8NNBZtVi0q1r7/+ZJtl6AIbzzdE2BcfczHhqlZL
ejKV+eSi/u/V8J8re3NRvRky6+r/XA1/vo2apvjPH3/UV9FNdlFvZfFVldf512brKs/+yL9+ja9u
/riuLvrYmT+wj+gfV9FF1dwMb//3v/Bt5iZ/n19dNHHuPrY31Xh0U7e2qX/w7tlXb67y1jXr4Qa+
6c+3wYW7uL54++bGNXEznozFzZ9vNz7y9s0f8y96MukbC+tq2msYy/EWE0RJ7jP/2x9++8bmzty9
9hTf4r5EvmT44f3t3B8uMhj/8nq+rebi+rq6qes3d///e9zG2v9+HNd5cLvxIF8vM/jr277+2AT2
f/87ewA7nT15hP0clpdezaE/ztsmerOXVzeviD/hW5RIjCVHt/iSDfwRFluSYCl8Ku+Ffgv8T67m
efQ3Bl9tatjGu7kc9o5+vRz+qsxaA90rSsEjdEspThVouvr2JzbE4HF4zwWWDPEHMT0+Bj+1pudl
8WjoTBKP3szl8NfvIIe2bqoLG7+mHDDbApRB2Qm6lYPakAMCOVHlI0EI/SYHtHko/vqZJX1HDH8P
nYvh7zdPxPDp1x+HIHrVowAGiTFFBFL0WQn4ZEswgF+BoXp8Al5cxvOw3w2bQX73dA538OHXw33U
1vVrqjxYFi458ZV81vIosSUoI75Qz/vfl5fzPO7342bA3z+eI3/0Gyi6ri6m2N5r3b+nPh7yt8i3
P39GehjZukVb3Fl7eP9Y119eyfOg34+bgX7/eA66/l2M/GvqOxVbDOgMEJpNF4voFqJwCiS5I6LP
mfYfL+R50L/5hPXAGeoPz+ew/3Xy662MvrEmbrN7tfv3ys78LQ7wMi7FcwQHjBBHQG+kvKU3/sy6
/8R6nkf/YeAM/Yfnc/T18tejH0w3V9Gbo5uivbTx1esJgSow5kT5FD1P9hnYI2Cg/J5kzo7At2X9
vxyBh4EzITw8nwshOP/1QljcuOyiSl8Pfca2FOZcokeh7KNQV0IEgCRXc2LzE+t4XvUfBs5Qf3g+
R32x9+tRX8XOXrjr10Odgy+lXAjO7kzLpq8Fwg/MRiF252n9mc7/xHqeR/9h4Az9h+dz9Fe7vwH6
1YW7unk98ClkbzAFZok3nS3eokwS8eAMFIRZjwnO6sV1fAf0u3FzzO8eP4H8NyA4x5C+uyggqXOP
wL/3tWiLMIHWFGczeIXQSa7DKo5uKc5M1X9qJc/j/mjoDPpHb+boH2//eoX/cNNEN9Xa4tSvhz/D
YHIYp4LiW64DqbNHhp7BmeAgBqGe5zo/uabnJbExeCaLjXdzaXx4/+ulsX1TZRdufEVJoC2w7UpC
HPUc61wHYNKXvrinnbMT8RPreV4KDwNnEnh4Pkd/8Ruwzp0WLFH1iuhDqIUkEkDqn+X8SG0xHwRD
4CTc/t0L/jbD/BPreR79h4Ez9B+ez9Hf+fTrdX/XXf+YWv+zugrG4AQw87H8O2/zyAYJtUU44cK/
j3bBPz92wC+u5nnk74bNcL97Okd99zfIpsHScnfzqgk1z9+CXBrUtNB9LDv3w+tUA0LEZ5g8p/c/
tabv4n+/nacyuH/zRA6L30D7q5vXpf3ggyVnSHFMbr3sJu33xBZYHcrUfYZtzvt3X17Qd0RwP3Au
gPvnT+D/DUz/bl1d3LxiapP4wDQxxRBV3Wr4JgOCKopkioqHAzLL9ry8nO9gf7eNOfR3j58g/xtQ
nt3mwr6myyVbYPUZ8+VtfWqt1o/MPsJbt7mde+RnhOfF1XwH99tNzGG/ffoE9d8gvfnuorhw9x7v
3wdcULPijCLGxB3hh3D2MepkbW0445jdz3nLcF5cxvNw3w2bwX33dA73u8Nfb933L+zF+KpOlm4x
DkVCxu4SmXMX60MIBoBDW8mzddqfWdDz2P89cgb/3y/mEtg/+w0kcDPEV/m99v17jcdkSxGyrtOC
Sj9SdahpQUOPr/j6v/vpbpV9/8UlfAfxu3FzvO8eP0H7y69H+/iivY7f/FVdXL4qpQfaiDmGiGoz
r0PhMFBI7KwzPt/+Zkb9Z1fzPPybo2dC2Hw5F8XxX79eFB9u+jfnN2B/XjOn7FEESu77kjyqij86
BUgA+yQUyiwcaOfjuOonl/O8KDYGzySx8W4uiA+/QTnlQ171F6/IdJjaUgiq5yCFB61/LAJ/SxAJ
VmjWtvbyMr6D/d3y57DfPX6C+MGvV/3D/HW1fp3WRGDyqXi2VRPSOdAeRfF9wDWPqF5ezvPI34+b
IX//eI784W9A6g/zqmnNxWsGVAq6dDBSgm0WUtZxLLyABNtdKkHNEjk/s5Tv4X6/iSfI3794gv1v
QO2Pv3XJ/vW1iq8u7m3vv+c7Hl6XZznBvthMJED90JcCQaYfnPJjS/+z63ge/M3RMwFsvpwL4fw3
8LrHxUX8ivEVhTw9dF1CY8JdongzneBB0MsogQ6S+2hgzoBeWs53hHA7bI7+7dM57MvjX2/xH/op
bhXx36v9/28Yub028U0/5jcq5g1dx/3N9c0raj0wHC6gTIjZs2VEyCJDIwm0TAl2dypmBujF5XxH
6+/GzdX+7vFc749fJX35/VsTD5dHFhfNxfLbrZNHFyd+/PZebLOhd3b62eNxe3J2r/98iyRkJR/u
sqy/YsO+bxDu2aibi7r5862HBN9CDJpP1rGAWOcj3r7pb9avEGdbUkDQxiUkoQlaJ4YckIYIRmG1
BXUBqEkyDHHEuuP/7Zt67dTgHVCw9UUZoThk+IRUPn+47AN8aDS5ewDk7t9vXJsd5rFrapgVXFdx
+7H1BpmkiBJwXAS+C9oxoCgN768ujqAjYf3p/8H+kI+dS5ozKwa5YsaMn3soXOjCFV7g8QZ/4XXj
0IJb2+2HYSyOmE+ji75hMtZMpe1t5uP20swzC4Jdz9azbk2A1CX34bKDj8DMP15PPEUh6uuYnqGs
k3t9HJfvJtLYYEgxWzwS1jNTrbe2sXUMPRLQ5w8lMgUwrsnqxlTKjX4mhuS8CLdltjtlUkM9Qcu2
1OOwHKo8sLENfjynWH/p40nBQXGuhBASw5xSreXxCG+LCQ+rJMGXbZX4dZA4iXdNUtFiwR30DGwL
vyrMQmQdW4ao8Iqg5HluFh0SvgqwYbIO+OCZKShI3ma6wq4Ig45VPNJOFCQLVO2nJDC4z/AqrHtb
BkkkGqMjL00PiHBhpac+l5ey6Y3TdTEMTJMRZW4xxcYrdVUwfhZmHd+ZhN853QyqmPQA+Z7tOp46
ErQg+lLbEKfTtjfWLV7aQaCrIq+t0wmpm+s6jzkNjJ1ItRxkEqba9WFyUgx+HgZtb8dB13AyToaR
o0K3vRvpjpviVGqLeVZo0rNYbcchmVSQFWGR6qRoMxWYvE2Vlqqu0wVqXFLvkRIVjSYZSt7XqqlM
0Hi0lYsu88shmJwpmM54POV6qke83ycKthwPSZbvTVmI60BRWtmFaZvsaOQUJS9IG/jfXNjrsw3M
ELrnJRRaN4WtIqVillXTZYSmZrtCbnrftaN32xTz00cGumYRRdC/wGEmCixoc5aRiCYt/NC/LESR
BV3kxzoWaR6oqqz1j9UXPVVfmAtOp1QSNsbIzFxkIkqquLbo0u/h9MJkBWl11yHn67L2rV02vMyO
4yGKT3ijwhtbJBXWrZLpeStCRG89yT/ZOhDCdXcZhEVgFmfLqavKgDEZYevO8BVDXr8KUVPsVKOY
3v1465vWAg4qmCO4IwEVQyQQFNRnKEcyTAxuXXYGxt6u0rj2gjaRaTCOsQloGCaB4APVxs/V+zr0
s08/nn7TLq6nX08MnSxQY6AQg8+M1TRWbY1QRs5MUjjdK1npfOjaJUtZtPrxVJta+20qiHLA9xEB
vIKvfeBjEyX7UUYJlPbOyrglh3060ZXsyvaFswEu7NHZuJ1lrbJgeKHjFToEN2epDcGjaAp+lpdR
EsSCV/s4bMIgnOJxTxXU+/zjXUHHyXxGkBvc6RIYfKfvw027zRmbQtqsyxm56OIkvczQJM22x6Jk
0nFTde497cDe69DjrdTOtSZdTjJxODAyLpR2U0TK7YyXNtY5Elm16nqRX+LS84juZJNEy5yhKN1t
cTM1qyEJ3eUgFEoXfZGUnc6SkVwzW41cN9JVZp+GXrTb1xTcjkFgMbeBASTXkynDNkioKeNdJzxS
bUcjQ+Ny7JrmPIwTYnYkA8+whBSxN+iJ9MNpEdqk3I5VJHrNKy/8UPE8TLeTMkrlaqLCqpOsE3Qf
l5bmmqWmjvTkeJ+keiBeXyypatF1QiZXgCPMRLfrSJc3esyH5qDPkyIN6qpnxXbvj8xfqXZEagEB
MTkdaCE/5ZGBDycttnmQZr7pAsMLu9OpySML3xI07DBh4iQYZajofh7Wg9KxMRztRDkW034rwynZ
IQ74yWFUTCbdsSjz+SqMWXcAqtjZIOTIpjslraJ3QxbjCnzElETbcU0yBmegtkUgUWT9gBR+FS4G
v+jZdmHqUGmFTQYiw9ahQ+XittMyKcNqW9RFPwQeGVATTIamJshALuMio31vlpGQ5mst8tRoaOID
r0tLVC1V5BsFB50jcKt+VvZB1kq/19jDTbOIWTpYbXqwAGlIzenEjTxK0yybVpHD0mjWGpJoA2f9
ZGKmP81yf7SBExX76IyqsmWSq8zqvGd20E0o6OduqnO2ILVKFmMyVZn2bZuUCzEgZBa2assVKbvK
fkSFGUngeCjqXRuppFtMwrpeQ/o6a7cTnkWnbanKz9U0mat0VIa8K0lS7vUDTcNlautcLru29667
YUidLsmUuqUf5+rTVOHo65AlUbIMSwIoqaEmoM5eEYFbTUh0WjQRRZoNrRFaZDg99ARt2qD1fbRq
s8hrlm1c8m1D6umU06bJNWraHIwmGiYXFD6OV21D4jAYqYiVziPO61Xa1UO3a2GpH/uwxu8G6eMu
KETex4HHFC6CeuzRYeH8aloSBiSo5hWnK5JPZXJiI67QOVApGV+nwHzkh8aa6MC0zvvE6hqBz/LH
tH/vME6S976qh2YvZn0/aFmPidVuVP6e8SqXaTHgIV1lSvTdcmrCIglcnfQnhls/WapmoPtZ78tP
KqzVWeElQF8w4umXvFKgpSkpx1zjKfSOykTmQF4a3x7EI0J10DgnPyaoZzeIcvWVJA36XGdhMmjG
KoN3K2+CAWwoeLJjemmjReqp5GhKLbO6EpR+RPCVWZAbNyxblw99QGxZA9ka1VAuGRYm16qnxQEz
Vb1PB+NSALBsgR1aW16LLO7ZMpHMnnh+q0ZN6o4vwZp1H0nVhmelDDMRZGGFPzI5xqddmbUn40Ty
QZfCdEdeLZPzqOkZbCVSYawFz6PjDoQV6dhKH06kH/IFYyma9NiKbl96OQ615/VerMcuBaha11WV
Nh2tr7p+yDOtZOdz7adMXBbp6Aqdl6NHdVdP1uoxrOuvQnT9omzSMVxkk2f3S+41xzHtaBQUduwP
Q+RorcFmTEOQMucOozbCuU4TAZJwFtUfST5GUSBIGg8asCypdl5nrkdmkxwMohMqiKoWiLNpjF+C
HltyWDKwa4uee/4X46cQ+qRqoNtelvIWQhOf2sBGQzZ+EKZE7Q5KBAo1ypRKAECDd1gPvO+9yoYa
KCpGSb9IU6H6d2CyMFk4QfJqCbfS7BCEZVIUy84OLdNuyPlnPrCG6d6E3kEJJCBeZiRri8BL7VRo
+GEIe5ammH5igkVTUHuVTVelReO0KGOnzpowtvVS1REdgjpR3aibnrdOUyNVGdDBm8A0miw/KKfI
a4O6HkwfmCTMfB2XprF6sC7qFp2XNMPCoHAEK5fVtdNiKgQKaJuoKEiHyO8XeEL9u4SMhVv2BU4+
jQl879IR4V1blINnr70+awLeZjjTk+lb0KNcTs2C4gZVgB+PXdDlvK2DaFJZrv3MZSzoeNuSZVxY
/z0pmvJscN40asnGbLdvx2rUIakqvLKRKOQuybMOjKZKokb7AwKldhC8NpoWImKrAQteLEIjM66H
tlKJTjyuwoB3Iz+iXmquMjdAyBMWUbOHkyI+cukQn6TMj4rAxGH1HsLxggVj26452JRVZpUANRo0
reqyC6YorQ34giT82HasPiCpzWM4Vkh8hTB78gOPhuIcp16dL7ummi46Q5tp1WfjcJww032SQ1d4
WnrV2C4KXJoDEVN+7YBG1JoYROSiKjP0MY1qflVP4fQ1I2ZcSS8EG2h5WRYL2kieLbBpIJIzkRxO
/Kw3aLs1JQRdrFad0XU/FvUS48r2u6b0xp0Jd/J8zBOIxaif9ic2LmN/CbtgfgBWBKLUKrTTIe0L
emUY56EuQwex3mj7+jJpx/qgcTnPtNfFNlr2eRdeDuUwAmRsKP2ACtctnBvLJojrylx7wjbXTQaf
1RAsp1+BwY57xiZ02eQfHbW+DfIylG5VQwjyue69CvzrJBK23WAx2GDqvBTpJOdin2VxFC2ZNFGp
E7BM71spi1p7U2s8sBES9kxSxi9zl49Ix7IVO2nNw1LnitagG/FgzlPq4k991GfpIhNjfVRDP0mp
u9DPmwV4zOi8iVx6lpQ1B41MeXYBZCm5yjoswHDl7YAD17TJIRtNWSxL4ct0lU8Ogh4TdeozSvzm
kGTDEC3BKyY0iAcy7GZR3b+fcHyqWJkfrH8K5bR2ElHd581UrUReiUmjkNDz0rq0C0qTq2jl/L49
Gp0U0WIA1hnqbPB6B5+TYAkMnJNIIzQMajWUVdMEJEnifdwylemMoj5blkNaGjBqYKZiFIdcS0Ts
B955dfmO1iUel9lkBl97Q5E0S9DaodmJPB/vZGPSBqCJ4f4EPyESaTgazTEuHdBINjCwgjHttQkj
pyfEkvMu71pw0igb6KLIuiHUjeXDZwrnNA0ILvMQziZYYJyMyXtilX+cTg2SC8OTHgcFs3Gjy8GM
/oIPjSnfJZWxq7CqJxSUjc3CA5yn2UXh59zXcGKI1JGyEmt/CgGCqA/L4dKmzkDeIevxkDut2ti1
2yEiWbfErUgIMAavAOvftepz5Mr8UFLV7KcoNk1AZVdbrVKvw+fG1HKRxzXn7x11ImitX0arcMB9
f5JWU4EDL8+9RCNZ2QOPAr/QkIFIdtZ2xQIlLhKAqMl7tx0mNj1JunKdUUmbKt9ucQnmw+8nXge2
qFgfhBHqp5XvjeLSjaM9bFoSg4kC177rxbIDSwL1kY98GurhnV918lMYssbsjmVWF4t2cjHdwz0J
s3FpiqQIk0Uh2rL+2PgurbUpKDUrz8shj5NmOdgp1BfhVZy2XhxAYE4OsommTYCrNql3cCPqA1ul
uNmlGMymNtSH1IkrC6cCREc8LUeviqJFNPHBadyM9SGkpjp/JUI/3avqEX3J8kxd+QWYgwCZ3M+W
FUFppVsfOEhgaqGmoLcZQStBXVvoOk67fRMxcAthHTv4Uj7FB6USqfbCyfWrwZUJMPWqKsYFlxAO
a5bl3kHT+NOwKhU0PYInkd21TPrIAgGAAAwyRo3X7vAm6XWoLIfApqjTUismQA7FSN05qtroIjR+
scsghuOrsiuTI2nayep0isFcNhC/HJZdN0kddyOJA6FGcaOakBbaOpd8hsgvPAAak0Z6xEW1QxNH
F7itDNUWLBbYYUP8S5WbcWcsqvSohKO2ZAOUujRcTOFHoBTykqfi/RRHC98d0QG0TCeSy08Qxdox
CPuq6/fAGbcX2OHWajaG3YGsvLrVPIy8eGELm59iMGnh/tiEaRwHtPMyqsOoN2aB/cacmhrF1fuu
yGKzJN16YwO3dfQua1t8IMNI5HsjY10cFHHSnXmQblM6hAjZBxhY9M54HJQMDFB+3Vbw81W6KGJW
gsnv41wXkEDuIK9mVKiriHWfI8hjXOJkoECfIYZlmrYtexfH0fgZFAEnwItjQrc7nLsThyB7tIii
JBuCKCGAqknr8GOmyvyEF2URLqhUYq9WxhodNlX2cYp9ewxRaXbu094XOuTW++x8B+ewMWl1CsF5
dOrlhTtnJW0ve9/2p13YkEoXEB2/L2xa5IedbDsDUHKvKiG7itsDgvh0Qrsuuxzh4PQaSAE760bR
NisVRrwC8TdDrEOpTH1phtpdjaFQ4TuCcejv+R4mfdBwSvsgV0n6BRZRfc68jh8nQzEcMTOCIRI8
7d6nxMuBpYtRNbqIOKSbRTjmH7OaDCCVLJLVAlco5ruRiKPtLDcexDbNmGqZ92TQik7jVd7Fl76B
478ILUn2Wsg1Azdwclq0CVgT7WQMwczYkJrqsZ7Yp6poIZsa50atGugiizUUBCIVhD4WblFEWQF6
mo/+pF3aG4jxI1J/qSFFMwVJb3K6z+OIo+0mxVHznkojimWapJD56gc1fE4Eab1PuJaZ2x8BPbuo
x6nO9iLMC74sYaFiKduqOxJDVQDrz3hf73YZ6fBnM0Uo0aSKDddC9o4vUeq6r7HrCF0lfu7iVeSJ
mAdjVE9JUEjK+10W0hBybpBc1ZBFzz9RCTWMQwOg7TDjimpXrY9XMBZSXfZT1Yo9L+5btIyqyr1j
edGiHd/lPQjBxF26ikruWj3lQ1gAU5KFCCBoBudHcNKzVY4TFq/QRIfmnRnIlCz7khAHlGbw3TtT
UpWeT54rqyDJ6MgWHjdVvBvLcmh3TYayck8lYZgeQwLC0dN4ZJAVB0DEtANyEf3KemuJh1Oz9m8J
jg6bhqR1MKjSQ8HgZ91JgRH5AvHRUOmSTfY0IpgCyfMb4PphASGOSoD4BF0GGcJFSindt4NPQ/jO
usy2RTRYtFBmhKKBBda3ZhZ5fpxGTfK5A7VKgpaLpNY8ZSkchSLO652YphBnh1UPxAqVLS23wTeO
nxxDkIAfIC3zMYGSl9O+V5SfkaWtCUILSrEH17zW8SVJM7aHbVgQXaeOfZG0cn3Qdyw/yezosyXk
870k+B/IuWNWZC05aznPbwoVj1bHfkyuf5z8e5LSFAh+egIqLxRKZoDWOjX4qOoSZmmelBOXZ3EW
o/d5MqDPBOjQP02crmfhhEFuFHpE4G7V5izTNJRjM43qLLa8X0KtTi5zi17YypO86bdJIBss17/T
AP1vm5OklkMaCPK2Z0Mr6kUnSbiTs2rQAufAittkeCHFvs7D/l2wgjwtzAc8HENOBX4jDgDcnG8Q
cdPIPg7PJlVPOocoAELI2N+HRKtbhR0+jWQ8rrxhSl6oNTzdKGZQJINaGXhBwuk6I/5IZlXf0Jg3
qTtXonHb8RhWex4wmaDKpnDB0rb5+A91BDwqNK5RAb8UINdd/JvzsRKh1kLG91z10bQ9pFIEflqX
L8D5JI+/MQu0Lm7OInLWj4YQyJxkXr6Hc/CqPGqqgEZecfvbDN8tjjxReigvg4YA6fGhKw/u2m9O
5XUNUHth3HmTdwqosC0PRubakx/D9nRDgkLT8frqA8yC5ExMkGVqwmGy7tz3wCBEEIpCEBpdtpDs
faFi8Nx+Hs80O17DUCqmfOfOPWmaXQKpwQVRxdcfb+eJ1q1r8j5cLIBOagwVkJl8yh56TeOud+e2
N+mqyqU7MAaXZ2NZkw+9nLzdH8+HntkV1IOhqRKqOlCGXjf3PVbzOq1s1UxlfT72uXdmvMJlQZV6
7DirYrtoeFLsuMGchLYZDv3aDCuvIiVkKPOKf5x4wzUL+/LLQBv/hYLXM4IVPtyeU9CGAA7lWynw
0flDo6m6Ag7cOQPbvF0jKG61NfN2p6K9+jEGz0AAjbpw8uAqBwSQfKZCFZRGwCkP5XnTV1kgcpwu
oHQQvmBPntsP3MCBE76+j0zWzXqPgbYNKoqeZs15YhWGFFN2PVkvCyKoP78w06ypAmymFFDZWTsb
H354BA7g5lQDBIaiN3V9br0uXGZtjncgg+8OIKRBO14Z9julnaL92ku7U1tV0F3R9MX+hGp8wzpj
XrAD+EnpEpwe5JBBkmDMwbLh2XIKOrXSjf15RF2CglB0EBqpKOHbFigI1RiCLLwMcSl24hJqHQte
14VaJXDODvsup1942JQ4yGmYKN13amiXChILIVRG1LjrcEKrIOUOcUgJtWanKEm27wlnri3JvAPJ
+mJaTMTZTx5xudSqgoRsMJKJfuzA/B94aYimF2zFE6+13jL4R2jwgOsoQME3t1yoplVhL6BkVkRx
wCE3GbTAHFcN0IBFJFn0Bfx/cwGFsmn1Y2V+Rs1A+tindH0xCSrFmzOLvJSMR6g9J5BYOAd2W+53
HGUrWrJ68Y+nUutCLRSjoV0IfZP7oxMqCMpkOoXNuWUZ0Z4PLDkT7nNSVu6FTT0pnUJ3wVp5EIHL
tBj5M4UuPGYYYm467yuxnDwul8B7h2WK+huexMlO2sYvnKEnMCrofVKMANFZ/yYYn9GcuO3plEvS
nJsGgkZm0TGwal9XNqqP/yGKMBMcDrneHHRRfOvYeYRiJ7HnbGm6c9lCQimM037VjhQFEovwBYE9
NQww15ogCiCI64sJMxskRsgVhoVsz2kYTQdek4eHqGZDYDM8BfnURcui9NaxRnM2QFj7xbNtu+PF
EVv48cBPf7zxb1Rxg9rBauD+HCUQ2sLvL69vaz22iKPNCt+Li+48gcBSd3B/cWfoVLeCiimUiQck
j8JkDLVCFT8SXeEvIcxnp1WW+ZBvUdsJrv2zHy/pOamv+2TgZwnWvG99pe/xijxR91AlIN152/rx
e5ql/jJqWfkOEtovKdg3EzDbPcMYRI8JtNFhNeuocLzoux63w7kn+Gg0FPa7FtreFEmhW0iMB0pJ
CLhki4dTqVrIFRDL1HbFcmgAsE3Wf/BENUy6xiMUEkRnoQPLF7X7SqNvCUzIIbyDXB4EtxUAdckh
SXKKes87tUnkn/wYtjUsT7bCBfyegE+gmWKuwnjowsnGZDjvJ+e2x6Szi0qG7gU/8n+cXVtznLi6
/UWqkpC4vQLd7fYtTuJkYr9QHTsBAUJcBAh+/VlkdtW2sY+7sl+m9kztRC3x6buutcTe+Tor5ocC
zoQy+40XqDCZZbOq58ea5d2OtL53uzRLs295o77k3AviVhk/ylXLbv1CdnfLIHBiszW7uQ+yvW/U
cAWQm7hAzWcvPj6D1Vi3Z8D9tU5wMMZxtleLOV1p5FLMj5a5Q4TcRe3yNntoU9yxfJz0mQDz3pEL
H7LYOIlgrZJeW2qIUcYKI5gfMa/AvDO1xa7JbHPG776zKcBj0OBCLGMr7Or1Kh03KZVOszwSj64t
V9kf9Cx5pOlCbpye/Q+7Qt4C1RBA6UPEj41HcAYCgEmo58fJo+SSOBqz+sApdx9/qnfOLoR+coCw
HMLr8k1wVk0mFcm6+bGdF3ycaiQ/ldbOmS/E3qQ9gMg6kMyGyBhATPhSrw/Pus4UtGHBHtPC7y6H
1rX3gVemaOkKjJEUunYH0w3qyFoPqINepI8aXdPI63l1Ld26RbcLGcOMZtkNDySPSSCRhofsaigx
7qynoj5jwm/PBenpqrLLQFlGhNj8YE+5TZ0Sxh6bMpP7plVOVA8iP3ON395irAJ/J6CfDN19d5Og
dCTgg5em7LGow/RQjFQlc5e2SWgmfmZDb80XoDkX1rSGGVzJ9ae8CK0F5SYsnMZ9DFx0+GeIZcWj
33k3oWjtJebxPPnYsN6kKbBZLEU9XBi4gj+11ov1ZpYPgDPR8BH7Zge/dMcKwyrPy6JuaRma8nI+
NOhK/fh42XcCKTQ1keej6YNgwreoSMet0MruDHkEHMu5gFcw5LZpPZteaVj3LRnL7EbPZTN8DgCT
7TG9zt0fqaPaIl48Ej72AtPwmKUh+q8f/7S3JrX+srWFAp0TFD2bj51PXqhDx00fDQArX3G182/K
l+WZVd45d4Egigaby9CM/5P2vDj31GmclJiCPJYTK3e0ctrEy1iLoWDetbfSk/LApzo7c8HfWRWm
hS+J8A2Y4hb3ylqeZnWL8Q1qC3LMGBO/yrJwHorK5Ac21O6uDKvyX67g/9tUeWvSAEV6HgCESLmx
282B9nO7hFW4rLKhbDqGhQWWuerQoe91fijoPHz/6w8YUhoC+bnC1PEhX1+h1iF0LFpbn2BjSBER
124kIH1nfMJbM8GzA8C1wkhcH6Gdv14F48bW6YzXnDx3eQ4L0Se0V+eC2dbxoPL2UH7icqJ1CQXa
zSKYWjkNcFTuqUn9Gzgm78rPFx7lrnYPf3donIFrgfoBST2SbNBVN9vhaPA2yFNPygTtlQtMb2yz
LP2XsPv/moKz/uCXKce6DKwPhR7cHHqHG/fmMwJQ2gBbWOSkgMicQmc6Ns5YyOvWJ+717GXFDWYT
4RhNFW8wkA0AnUlCd3S7iGACACS+cfZLzTiJUOLUHHCbPDzYkBXNoZa0N5GcAJ1PiGbj53AJwu8d
JQyJpuoqB4U0rZszl2pr33/2BLvGbYFA1VuA91jqAbU1jm5iOzJVejerqb00i/gEbEJ2xnFs7W6z
mthYNyCZYVqHWG0wrEq4MW6i/bQ8s6c3hrd+pzUMIefAiwLbWhK5hmFK+OrUFiWJq4oPcRq23b6a
xl8fG97blZB5rvjwlZ2Djvkms8n7IVuWuc1PWYVvNxEPBV2DsnwB2SD566VWMW3OoPqAkcY21qm6
BSK2svJUU+tcVXrCBKs17iW8u3fmK70pW5EIgsOwShkIqBejm/z6Pk0Fqu6xFuWpNkSDISJMooHp
B7jYNDRxhSQofYKGRmKu018jr23COz5d53Oux6jANOlMYvHWbl7/oM0FJ1nvlb1PyxOQPRgHMkUu
sspBavfxGb+3DJ7GCSFQSCEP7K8R6EVc61igxq7h5Ul2GU26UNG7gE/658erbPNUnC6kg9YAvSYP
qH03q6zUrXoy+kRHamO3osM1uiL2CpD48B+jOGpMHua7ZW6W3ZDmxZm5x9sbj/QYTQA4ShoEoEu8
Xt4XwOgCGKhPmL3519rR/rFQnhsPstAAQeTInj7e7zun+mrB9TxenGrq5C1gf4E+mXJQBy+b2sMQ
jOMZE3mTlOFY0e0EVQ57gj/zNsfqehao+lQ3p7xs8h+apClwcW0B9AQbdk0FGFbOBAb6sNHhkHnE
iwvPDXUEKMkSL/D56Ki54e7jvb9z2Hi6BNHpX16f67zee9ED7DU4aXcSAH1fV8R3vweAAwK4WLGb
wWTuGdf3znqBj8ALPh2Mi63C4i/PuqwGXxYoG09AQS6fLBgCd23r2ygLanrTCBnuP96fs3ZNXsdE
KDpD9gTJPgPowN8syJtW+xww1FPqd8zdF0q5TiR7AziUGYP8iZRT8D1cKHk2pR0BSFjai7zvKz8i
U6puOwtLTVrEzKOL9NiLpDeFNGnB06LRoEtX4S+r/H3X1JOOhA38354BIOTMsb1johCMRUMQtx/8
wG0DX1iXVMz0/SmsBgYETNBfaZamZw7r7SqoTQGyc5CpYJjrbjpQg5wwfMgXc3JVb3cZkfRCt239
13vBKiEugUP/SKVsrpusJs8IYPlO3tJXMQvKMgHGmf/tpQa31QFnM8AMToARsfnuPdy9lLxcTgql
3p7KJd0BMCvPXJ83rpLjJiPewWGuVd7Kpn1pziuTo6N5OJwwWCH9Ls8FOCy8KtguzUx3U3BLj4Do
TdUOPAEKlmFYncmU31wo/AIgQMGOWvMjGPjrX6CWGXUOp+PJ5ERczeM0A/48AmSlLAAdK7L94wv1
ushBzMXkBo+zeQ6KY5jk1hJZPQx96bULxoPNPwB56ibyhsVGReXyC9cFGiWXsz5HzmJr4vXfa/zv
svAZaMOuMtZvummAwpihcdnyaGauvyhfGw5iywhUbgnFNRYvvi8vfT8jwPfyfKRHD/RhZHBFXf3d
QOXPT3F9uJN1PihY+MfjvAgXjgSwrBbogZklUMBq10vMJBphjQ2Hvxp5/lkKe0UZDzYrxUBjcyEN
gLpV3XlgjoBBc9BgugAJlKcXgJeeK8w3jvLPWqgOYM2oJiFR6q7O4cW2eEpU1dmKPoaNzPzYXeby
ThcpkLRIy0e5m5ysux8L4NwS5HqhC5jxmPF4Lqv2mvIlFYkGuu0C6EHwVXjWUH5FTN1+qt0wJXdh
VmaXwC2Re8Iwjo9qWNd9INr+28fm+fpC/rsL+BXwxyEFhxRx41xm6XUWYxOYp8d6H/QNwz4J1pu4
tdP8ZbETvQZnpv2peD3ezIVfn6nBXifc/1mfAwYDrdH1+YbNF5NzTyqPL8vjyLw+6QngbRLJEpgf
nT7jrd9dCsGNoXGJz7bN7UdbG0NMSx+FBFt7CMhyDNMKWLMezJCPT3VNuTa3D0EU9x2Im5VMtjlV
Xjkzr6nPHhVgpYkEyupXn5ZO3NOgq6MSTQ3TkvAyp3nxV+2Nf8/TB484RPsRDtbZOFjdFP6oQSh5
tFXbPRWIHDv8v8XaBc2PS9UX52bl750quhpQbkGShkU3HxAI0NytFoIrB35lAopScNlPeZDkLuvO
3O7Xrnvd20rbRVAPBOoZb+tI5MgELlbLH4WCS41LIYs9D9v2B0jnoE3JvM7/+fg7bujS/y4JzQc0
VpDh41w3uwPH1KSjXOhjUHSjvx8D0bQ7cK3yL1PYT4+1bYCqlqUsP4+CN9fwufW172ZF3OJvPBNJ
3hqVg3BFIXiM2IlR0SZCA8s5It9b+74AV0j0IgokZssMcqUTlBIkzKK6l50FsLNunKePD+J1pvPn
HNZ2GWInjh6xcxM1F6KXzDOcP2ZBNl5WS1olNAQe+eNV3toSMDQY6KERiWtK+aabANmIJQe1MXx0
SBvE1IZOknfjKZtNecaU3q4ESMyqNgSkOP7X1hc4tp8MfF1xwpSXJawQau92ZEgCIs25Oubt2SHl
xXuTINTiPQlkA68DRY6pfDuEpjw1WVg/lBYjNUA1nV2WAWrcjZm+YeC87UDhFd/J5Am4fUPjVNUA
lYLWEvsDgMeStOcyoXfOAM9bBGKFS6G7su1+LaRtAjL41WkKiiIJeznEeu6zgyMxFf34w753BJgg
QHqLAokIf/P6CABstrnrZng4orfqQJda73Qu2PHjVd6mWq6Pt5fwLIeLniHASK9XMWkPcYO6b06j
rfh1hx4P5rp0Ah/HlSAeWP8BMAeTfLzoO1vzUaChSOOugBzLemtfpAGNcSoL1k+DvHl0YiNEfZzr
4u9zKDQ56SphgPuPf2625ueUWDsXLWqAKo1l3gJQQIizr8u0OJMg/xm0vg5eLqptCugcRZIM3/d6
Rx4gVkO3DOhYUz8DySo03lOQkfyKp6X9BEtvMWz3XAPKFnMhoFABiSOjYMb7TfEU5N4FymCvBNGj
IhAEmUaOcXuzgG+K7BfsnNqvWDTxpb93bN6Ve1p47NKVlBexRybZgFzs9zwarA+rRCOY/q5BsAgi
ayv3m0XLoYla+B6wxNZ6KDI+B4UDwOMfOlXDg2pc/EbAIYa4Y354D/Dr+DwMJXq1vCzqJgkdjB2O
gG2SnwtVjYhU04g9pWPWxmgnjOAoB22DZ7wptimBAVIRMObTEuWdca56H3x1TA3S4tkfWweEnJrb
u2mq0TvTaadtEvQMlExTz0sd2aJzyZUBK4nGSpc0B1GIZmlSgMtMYqc0zlOG3twXk+X2t3ZBrcbs
JQW53vpVe3KXAOIFnaHBz5oPFXjmeN77xqsDyyJlSoWeuG+KOhmrAozXeuEKlD67uF7sgBoBzh1Q
IWanglXhA4S/4PtoO3Wui/lOGgyj9+HYMKhFT2+bwFXWGWEWdXfywLjLowZIi6uSz7+kypq7JlxJ
zZLYC8kGYDGcnuCniOa+E+6whwZGnrTMlPt5cPVRwP8flz4Pdn2NnkNGjb1EAQhyZlM5RygviDNB
4J2ri3YyhdolnlpaH7J6beg5WIfWkTMenpq6BgVZBzi2p9nuYwfxjpsNETeBuUDrFeoum1xwrNrJ
m21fndoBNNc5nMJkXkYwA7LZ/R+WQgTlPtQ40Pr3N8lfJvgEfjqHRw8X/0J5mZewyoRHKBDN8ce7
esfXQnQqQFMeA+jV/70+u5SDLji6lTqR3AG3FaMNRI+sq69GsrR51Jk0/GIaO3/5eNn3DvNPtQWc
DDoiW28LnQzIEflpfRrczkkgLasx40h5vMggP5OMvM020dBFugnzwCQaKI7XO2S8LkLrhfVJc16B
Lg1qVZ7n5cUkBhLxqSv2H2/tnZLdoxCGoQHAG4Dsio3fJc1QTaKq0EbGhG/XtuiGl8Ukk94Z0TSj
fvoPqcp81yEpuBSCy53AFPpMoF6N8ZXvR7vAEYA+igA9GswsX2+aD7NN0cfCZy3AWjKYaN1w16S3
ijD5ifpeulf4iRFoHuWunbk9E0zfWBXKdpwAyjMYMIbR6+d/EUyFX2TQD1EMnXTW/4AR/2JC6D14
PMWxAZzrIpx6feY7v90yYh20vDBuRH6Nbt7rNeulDgvEQeeU9Yu+bEEsbqOGKqhK1bq/K6sJTPp+
UDd+2/W7YOn/jnSC1Bp7Ru6Ag8fqKzrr9fqTV+UA+nPnJNLOJLMr7HWxuOey0D8Y7JdfFjkuYIIY
asGYgfTf3pwJTXIAw5R7Qie2Z1FWS0Rn0GPDK91k1bDqZpAqEYDI/RA9CG4QCMkgo0JRnus416W5
zUngPZiQQLxAqw5MJcVn7YBNNLpj1E0T/QLVkeBq0Hy4Ges03RkQQPrYqUA/1ZiWrkyi9Lc/l/op
rRd0r71eFQmDtfG4b+ciTyDUwy5AyW68CGA+EFUyPi4PxJmcHNzyFLxv2+bLE4deDeCylbO0sQcx
sG9B2oG+kDphdQHlquDI5rGnB+aNkLKpEZCziPbhPEY01cyNXNCfWuCFwDrfGZG711xm4xQBJdl8
0lo5Iurqmt6SwcWvt4Xll5kr1JMtpYACGQw3VnUOluuiVWsiUGDGxx78s0PoCwjRpVaR+ZxrWH3N
648HBg/crAPEKULtql/78l7YDPTi1lpxWro0nSFoNKq4LLXwkIgx74hMBOBFNml5l/ZlOB5BGwXN
tCVI8mLT5Uomc+bIz5wQ/3vjoAcbTdYXX+ZJjrcMZzJc1lVIzlwsIIy3P1uAWYLGnytQy2HWsgmw
kAxgU9mA9srBqQbddwAztavLLoz8MiiSokZ7BAzYVdrA4W3YxUPK6H2+FPokClsFEQZqOk08P0vF
oTJNf22y3vys8oJ8DQfidpe2dqARwfjQuZEMO3tliDVLXGsq/cM4jBAxqdKgeAIb3FuioQVRI6pX
VuFoJuenV4FOG3UQ20ijJfVturfVVAIAM43gfUPRBnJs2qlB0wohROTul2UpZMyqvnmCqg/pklIT
de9No50PgEALtpvC1JtjnzRuAaNLy/ArVLrqGS2fAAJcaW6qr9AWs24su0l/QsmV3RQAgQ8R6/Xy
EKZ2vnICqdI4b/rsZigNlErCmYC6Qbty+ezLoSRJVjbkYpg8bXcQYSluMjrYNMlDt9bQSICwSMLK
Ifzh6YF9laavyp00c/CzyvRyo0BIdPaQyyJ9NKLHfqo7QT9Z18wP6E9CXmCkLjxeOY/+L1EOoKTB
Aaef61IFI7BfugyvTKWzR91DqCkqnAUKQJDgQI5d5hMETnhXRJ4w3RdXqyaMad9p4PWqwX0qp6VN
cfjabXYglxKIFElZ3LdVq+mNMtBPSIrQscWhCVW4JFNba5ZUqZrI95kAVpzklGVtUrTGzjdVu4Dr
vgCJcbKNbubb0C1J8Rnk5LR49JrUJUCPtcMExiyTpP/CaVoF0DQoMl1cDMtoxzwCo8KrbqacAhUB
ZCbxLnyMiUmsu0x/K0DH66OmJKVIiqykPabm6EpEWlXDAQN7aG2gHkihQzR7zS/fM+afYFzwR5ib
zxPgIk5/n3LoIHlN2fH9kqb9tSIkp+DnFg5KAwxRL1HMsTLqsyGFzOE8IsNQrRMWt3NqRRVBCYNN
B23KFopVQzFcTLxvTDyVXTPuUhLkKqYDmcsrFdDqF9oM3vUsCrcAh8txIXAzMe8GXbTuSfBetDEG
At4V5NUK8P9sCnVBC3J2AlEgSGwBnSIthH2oyuJhHgJ7WFGf+C8AdOQ7jvbxcsTUrqaXgyhmskOb
xrn2e5uLRJEWuqNiAP7zCFWk9ktmR1Ifa6Oa8nr08lB+6ibuA/2PhsaRDb2+BHO1bmVckKV6yvPU
vw3SwMNh84k0IKbwrItYo/wb7JMvezLX8Ffp6LW3UMwkvwfTAJM9S8Kh1GRVCt2FqkhvJgEZkkur
WZZdAEYcXrAcOVIMo6/6mBqunaTk0+Ds7WRlfSsar5Jxz9Je7ZkeoYqAKSRUBgodKP/Y5vnALwBL
gxRZSjMQb5cJdwgI/x6SCxo/PNKBbZ58KDgAm+hg8rd38KF/hKAUmzjIqhGyb47MvozUqDZq0SB9
wFg5dXeM2HLelXmaHg3ERfwIkjLV08hawPOdPF9oouYObmsqnXrnhPgdSRNm8sqV+H1QO2OljHK/
zZ94L11+WOvHFojtxvucldAzu4Q6pr7CMAG6AV1QgicEgY7JRbQkM0Q/xeKvjtKpvvkpau6oh1TV
/YIw+7sdys5E0BXMAL6GJk4I/bJZPqZ9AIUzMIjDBlz3xcpDMLDsH7t0gBU4Y9B78E+GOTFPK9T/
dWXEzUChXhl13SJF0qJV0azCYLmLgpx7dO8NM2ZgBiKoMoLaFaqHFCpcGQpVZ7kHwCcECj1tzfdZ
6OZ30Nf8Eb4cmlWaZ+Kfspjbn01rkJ55RBY4We7n+jB3jX/Cx12auDG+RdDTeXlPGslUgvxicCAN
J8dnUZU+S3JsElm8YWzHZQcpVCFz20RuLv08QqOgGiOEFiaTepzQYmWQWYiXotJ0Z8DwmyN/CCvo
oipMmJNlCvhBZ6jJ4raj6TdHe32N2QkpvoH97X6bPdNq9Ch66ewMJIse0HXLgsSxYflpsgoH4YYt
u+44MddQbnO+FnXtnfxU4k9BYGS4DrzaZDHTRP6E4xAq7kNoDUSco4Nw8NNF3BI1QQEhnWeIPSGT
RHPFBA0kDYFxDtHBgKoQGhup9i+8GWOJRKS0QMzjNCdQ0/JMEE2DFPuyalCl1xpONpobRR+ErMLv
GAmrHOyrdnCRgBX+heG5i+jQMOd3XvReFXe0xKNF0hoFnYGiuhKmWgboJGkK5ROrJyeBgJV96Pox
n5BH67bY63ouobNZQn8KAhcDtL3qUvLPSO0gKNaEXvZjIbIaLktMw6E8odvMieYurETULGRsdvA0
cx4jxcHF6usFimSU58NjWxP11EqyZBeQBqOHYpaQdARZfb7ko5IetO4g6BM5qjLfXZGZxwbqJXfh
xPL2YhCDyBB+fOde1EHzBdCo5q5WOYC2MF9khBXK7n2dOppGoPWXn7yAPHktNzWmEAoedbJkKAD9
kSO+dmEDtrMsJFDc0iy0R3SiF0g6QGz3CpkJRftMjvIZcn0KClxom2aHdHDqArqGjeDf4L1FAfWu
xYESBcYIKD4Nr+989Kw5xAbmRRz6ucTAY6qGCe7Ck/xXXZrK+VRlPL2Rhk4YDAgLkbwelLJv8OqI
MrYvBEQFTcm+zIEKJfCLhfsNnQ/qX8kgqMsDg25JFWGqlQZfa7jaKYY0yTQ/TMj7h4hbKGkchh5a
QXs0c/sB8xbMBA92EQj50wyVjQnSleaAhAO3SUPRZL4Mi4WmjwIdqOVY5qzRP2vqQYGPLu0y7Icg
805dQIo58uySf+GidaBeNPVudTGgAvwHk1cIDlsg3MmlB5nR73kV+ui24VnIiObz6CUisPoxlKyC
xBnkyqYdBC4cMGh0gD+RoxCKMS8q1GfL5ny6rdKucX/j+w30oUyBYoLEpqT0soWbyXYm7JzqOofT
gGizcfgX1XaTuiBuobpLXtk8209NabzvDXRbryG77d1LJga+x/Cf/YYgxNwlnspMmRiYYp+oCfyi
fT/woUxspUWDIdLQLmCo8eEKIKXQ2RUGqcYIr/wIIZZmSCg6UjIBg89ogN21QFMtJO3DyBbHAu1I
R3vjsGrx72YxlvagF6eziS+DKYsDXGCaYFplCzguZx5ibsrp11DMPomBHdOPiqWkOc6qQxLReYBu
Rpj1cFAUhFJP3HgzYsXcluVezFWZXUORQ94UNbqZCUtRyYG3DzWmvT+irxqngwZvCM1Megeg7oRM
PfD776PJp/aIMgZSPtixem4a6t8280jInoA0P0d9Z/wpHmsmndiFI7pzXchQHiBjN/q7PjMej+ay
63+hUqb3UO4xJ7hooveaglARikllwBZ5zrFkRMzxWI38H5KSpceRo5jYd3Kg1wWKVXiMOS/TJBg7
v4/wN/afLS1a1ByqJc0BQjfdrde11O4tQ8WWcOXMfWTTkqZXTcmaawV8BvQDpqwyYN4vjrNjRaVu
KgUEfkRbz/lp8xbRe/QhUBSnY8t2WU+AYteQ6N6LbKEiMsMo6wdkYMUusL2OQSOD6HDjgsABtSSI
fsVh1iKmOfOMmFt0Sxb3I5B7Ue6UfZK1SndASoS8jUeoqqGs8MqsjPJZLRLSjJBtOIDgNnUH2jv0
4FfQ+rluNJxOKTtGr8uFOXcqHFo3Fl1WqGhYJ5yodijxkqofikfrUvuDsrmsoelqgd/VXR92ie6J
byHKRtw0dkef+tCUWobrwcO/RFpiooRLJaansnfE7zBYwi+zO7HiWBEP4ngkLwpUcyr9Qdth+aQK
ImQ0GeqeRohSCmi9kkDv4W4tAJmFYua26VK3u3Uauzy5aau7y26eoPWdjqtCMwRzUY8j4PyeeOeN
u3EOGxobtSr6OcEsvla1LTh2BQj3burnGVLn7rx4kQMt4PA6gMLWkoxDO03JNE3qthrAjgU7fULg
Y4Af2VjWhZYXnl/nPwgS9p9+mi0mhswnBbccwla49ZxgSFg4Kv8FdVzF743F+AA8o366AWp2Hi/S
EFONA1qh9ncLrTckprV1f0INLWwSDdlpN2m8LIQM+qqxVUQVoK73FUTQ8lg3GE7Ba0GdH2eLihOb
ld1JF2WQo1xxZI3xQ2mfQyiQQ7+rCOd6N5BBfELB6M8okNGbQNwR/j246QG4DI6TQWII3VETY/AI
+R8NngUkc0la3EIR1CdHCBEoqC5CnJJddkzN0KHlIxrunOTDNzmtmo3CUz5oyGmp9rzAzHmdyWDK
Av4feFeZK7vYFRDMuSBsrPnOmTCqBXNZQbQRinryrm+69Qw6l323VmJ2goA4nGw+zbeYH0+fZKHm
9CigGNAi4WrILbRIsjkWXI8PYP6MGLZYq29oOSvIrwGPDWCK5fxpzGWfXobLAuTl7PfeRav89teS
Qlt154C2SaJhEblKwknpe0gvdlc5R2Mq0h5UwqKqrbqvEOwdwIg1ZkYrk4S0v6jconc/QYbDh9bn
pBVqceAJLkbHIvHFNFdcgXgGHdSUQ2o/Vt0MFUcx0OJmXpg42c73x8gpGUInhKlyETs5qsjIt24/
RYM3modl0VAI0L6vUErmMriykPNIrxwu0PcYkFHRyOZef78+cvBtgUL7dcibKd/1Gs8KJG7h+5/S
XHi3hWyWZ9UTI2L8Xe3vvCq956lF2hyFOK9HSBn20L+VvnMCjbR0sGRuiyjVFf+BNl72tRyh+4Tq
XDpjNCLx7yE9FzZ3IIJnYHNpAufSAJHuw/VA0ntnqLD0XuE6CegaQ4ESDY0hhR9pEJCRD/T1tQdI
M2QM8SRAf+BeZ350tpC/P+6Lv2kiAXbhoDUJ6D9gLW/ED1ShjGR8rJ9VUOBwH5f00xz8xtQO3ctz
L0psxwsA67xaa50Yveg/p2zsXbSY62c7f13Cf5omhlTCx9vZtpu3S2xa3LPuC4U+VP3sYTIXEfaZ
YCxIzF3ZjQ8ClUY9nML8DHpjg/+HssBmX+us48W+mhLBos6wKJx6NGS/lQr2kM1dgvtaoxNQI6TV
R138LOUXBrm/v9kxpoN/5msg8qAXCDyx2DQvjQufZQM809FHfaQPMoYk2S5LyLkm6Tof+W+T9O06
m0Y+JAHHacjm4hHi7Um9zy6zXXs8IaFMznFs2HpeHy21sZMW4JWKSywF1DM25cXIiCKayPipTS6m
iEfe7pxpbuDw//mG6yxqlSVZQZ2vv6Hfov+tZthmUFxA/9XVkXfqH7Jv4WeUksdc30K//hy46w8J
5b8bfWs4mzMFmgySB2rA5TvJW3lZfg6O3h0m8D5yo2s8X5JB+/KXOoNAOLvqpm/M6iakvo9V0bi4
Qa3XPOmv4sb88D4jJWlYLIdD4yfm8Dd2+navm4FfzYMmEwSrVhzMtsV9gv7sJSFdZDsoWrs7bxbx
0I/Hj1d909rfXM3VX7y4mqUHdbrUTNgrVBR9HxfyOySlKtxTAx3mVJwZ8L223O0m0ZV/vZxegMEs
U2zSs05SVSqe6W/ilxA8zc84uo83BljI65UmMkypM8JvWzJ+wtgOK/HYC0Y0EqBjZ/ZOeP/xSa6X
7v+3VUSM1ws2NR5b6PHW0XNTAneC06zl3ccrfBwe3iDw3LrJCCSG62f0sqOVM0qeJntmjXfDHRBw
gKcDLAZE7utdAADjYrDO6uf62B9E4h/I8e9etfmPDbxYYnNQduldE1infgZ3Y9ep55yd9RurX3jz
LV4ssfEboO0yqIphF+g1IbOtHXjJ6nubdLvlMvyc3S1x/r/c3hcrblyyC4Z6j3c16uc8GA5CHtoB
ff6D0PWhyi5q8g+Ykmeu0rv29mLFTSR3urnv/BIreqDupd0+68+BLN69rC9W2Lh8zGuQg2Na8EwJ
3Qsijh6U19P0suzPedz12n/0vTYeNwXTXvrDXD+DwXQECjue/Q5VRJUM3Q1E8mPK+n1R/+rYWfm0
d90EUJHQeVpR++7G3jEcWxoEvfrZ/wrw1KX6Li81XlKJyoP4iiZomRQ3eHDi63w9R+cyhndTsRdL
b+4BBqGzJ52gfh7D02C/oeeSTV0S8Gea3ZIqPwj++D/4jxcLbm4FyAQ1nzsf0RQ3LjTfIaQRU0j6
f7zKGyDJn2zvxTKbq7AAQOEriPnBhbD9l7s7SN0nEPg6s8y75v9ilY35gxeV8wHt6Wfl49UWVJFS
7j/eyDnT2Ji/MwsC2gqOq4FOtfk/6s5sOW7s3NKv4vA9KjAPEe2OaAw5J4ckKVK6QVBDYZ6BvQE8
fX8olX1K8nG5fXf6qkoSmYlEbuzh/9daX0QxVtsyYYKZjeS/8zT+t9PuHz7NTw+AYhagzDTeq3ED
Z2d9cj4RU179m1um/dO7uDZyY3Q1CI9B0dk/fTPd2iSmvs7aV92e5QNCS8KhhZ0QIpGv4ZJuevZu
TK4IAAzQZnUZcBYuPufQOMJpNvGJ5EM1+5Vnm2HfKCLQ0KSixm7df3Oh+j/N35DoCZbaVEBIUogu
+HEVMvSp3bIz48+otFEaUc6Zi8ABKJcGtJCyLBw7g0PYVqbz2yknZgbfD2wiYQzOozZ7BsHR1lqf
vSVePxe4cdAySUOOPvudsT2hrHJAIrkerapJSRO/2mQ/vtBXF7+9QRJ3rGMt/W04/Y6dfPg+nX1n
J36h5UvicDr+9Mf/fc1Qbg7Nr+P/2n7tHz/2G2Tyv/50336rn8b+27fx+t7+/JM//CKv//v7b3DJ
H/4Q/cy5/Bckyx/ppNvL/OE3/x8xlypT27/GXB6mOnnvl7+jRX8DY26/8R1xqcO533IpthAk7CqI
FP+LcPkL6T78/Zbhxv9sXrnfCZem+wsrKvmufBuMEYyp/wBcmhbU9m3nsnnadZxf2n/Et8RO9cPa
tKV4YuVC2E3sBO9EwNuPY7Fp8mGqPWgng6t8imlNd+VTStzyYWhK62AQyxwsFAR37jCHqh7fCStV
D061ohVwUgMYg2YFBbmFYV5UNFcWe+fI1YzACIC8QLZEKawxdnO+yojWpnFtKb8fgCi+ExqUPzi5
09Kob4EgNGQfWqX9cZHWV+Hsqyl+7wcdqyKBcOekidcH3TW6kysQJOp9nZ71TFGiNiO5nZbq7J1w
+CYPc9LM1OYtfb/m9IDbGR6DZj1YxMjkCyfxtl0vZH9fFG0mOV8flX1q0xePJ03ZUUg3rrOtGOiy
up6+b702YUxVb1eilNin6lDcZjvBhT4hantO0qaL1HFAq1ep7odZuPHBsHJTC2keI3nqaR3poU3R
/LlVdCpfY6M8t66RVcGMZj8w9US8FgPtnDLjjELjGM8iOeAIx1yHQLW5m9T12Dqe8jzxE9vtbEcZ
zVZqRJM6WgTOzWtcg6+Q8TlTUi3s7FhLA00lDc5J7CQEvierMBlQvflKWjdvXir2NbWoKG2W9tNa
zEisSTId/Cw3kazYwimeTHhDYIiadRqiya3006LmiRcpfNAcHU+mXCgk0VYWZUXRfM2yKB756kgj
LlTf6ZO4DCaNvDW/dTUOQJOjv4qFsO+c0vqxK7rlMLflF2MxvjXleiWUzI5o3yy/lqVn4adXpi5o
8ry7ynU9a+2jlhxybazCubByyCelCNJiBEIzTcx6Tjotb+QaDeeZY/27MqlnDQ/02s4jRJrB2K/U
YaqtkL2RYY+DsL6AgdkrivJxdtYjEYafQZjdw6rYE1d+II781nsOH6Ac+VaThdM4Z4hvQ2pTJm9W
iucW356doMyYR5VyIE1qnV5rZHcCJI5b7iewRtvSE7oI3Gerjxb8kWz+Lgn00b2rKV1YW/1nQokO
a22o77NHBR8GaZ9QZ9S9bJcJikUmE8CdvdbE51BSXz4s+sTLGWqhkD5YlxeAIX2kFt3j0G1oN9m6
zyTw0ohbJlQCwqL6LqRyGM1C3Hm9U/nEwhlRgk4ACFq6nIu6cPw5QVTX60cMFklELVyNyrycX/qO
SmVujdllaksnoo0TH+2hTI46Ip83oTTGldRTJSVNuxVoP9qXvO4/0rYf/bkdWG7HPIn9SdhOSDtS
CTqkRLmZv7WUjX2j77S9l1PkJXEEQY5Fg24lBEmtkwQ0IDlbRZlAuBl1CgOGlV2cTnwhNnUGt9dz
XSQupmhoVKaKQRXuFrqKNI/nesx60/dKVtCsoQUBbM++GmOS3FYYrhdrUNQDMqn6UqSe/RGN8BPt
BCegCPyEse2ktKy0CeFN9PJql/lDYEErLTV0tLY+WpYNhcbbNymfuhip7mM2bMfraqRZaMyOfXYn
2SH+QhDgPTV95UW5CbekR2NsmyB8VoQOOjCasBC6ugPI09zHHRUeVdp7InLno7E6zi0jzAR8q+ue
WuZ+xqCZ0M9BqdPR9EVqwDyLfmqpi0jKNsiFe7Ab/eppnMZczmEZfDDFFkcXVTFqpGM+yC86IWcB
hp7dIlFzVMSvxIStwBuiDG61j3i0J98bODZOXhERO+cEs1vYl7gHqrdo3zpXKj4f5yQWkoe9WkLa
Tcv2pa+3cvVg3yoUfo9evVo7pFblqYW1s5tto/lqzdTCy7aQD0CI8gOk3PbZUvsoI/uEBBbE3j2J
cVOFDqXmsC9IEbCsUy3KiLifj4umMlW4DmI4xQzUBoWSbg7ecSZT1icZKXtOsSIjd6vV8dhZFfi7
2rfq3N2aJS255HVMf8Y1l1AXzstc04wFSqZEJhtq0GL5HDTTkHL/a1ICSfIvijI+mNZqs9P+OsAf
26tTW+156LBWGOurECibBCmvoVy66RVmUCjopli+kAOMQ8sTD3lfvVvJlOwW3EpRLkbaTiuiHCHn
UxrXQCzKyqe7Vvnjqt8ti4bYI1EetGVYHuIuAz2n1TBm3CdgI+dCa7gwtQhRtjwocfsRsEUWARJc
ItQi2ZuF7IoJF1yYw+wTOBXdOqdCMQTn4GQMo7i3FQJ20qULiYlFDtUbdwRLGvsFZ9CVzL/5A4ac
8VCW69GFc7kH81kyPNQpTPV2OtE0iTQoK8V0WTYNUg5bpvdTt9X28eLpftpxhGxZgpO8OaQO3S3A
fm8CiDCatvapIvzxVMOY9VONdTPp5/go+4xwxgntZUPfPyzz+rEesOVpFtgIo4bjMcDEbAf1NCLB
eB61OwFeAm4PMgQcsGNEloEaNaRBXob8I94dJVzUGNlz3ow3Y1SsQ0wdPCRl7jUdijRkEGoHByvT
w1QsOIaysT2yRpiHkikEL4Xu7UiHylJobo29t4mR6gKlV3vfUpKc36anZ7hVuFrTFYFHfT/1zgvN
OvowY9SZg+tXWlcBY7z3kuprrzthN+AhmtL4S7lBDicXZHjS8rM5Hh0oIvEOXk/81qFEuCUuC1+c
q1ZgV4u2X+kvXUa1hcmGDO9T2vSCrg9a5MhhI5ZFEKL1cHWzA/wpA2VOi5q6YTTNybRjWn+V3bhD
JLZHtHde2/wyF29JxYKZv3kjACurRDg6RObc7K0cmmufGjdbq4PBeEVl8VTnFtq2zx48HMMrd4nn
YatW0LhegRaGjnEk8epNn1hcBQaesblHk0FnUITUASUjYXYjFXW5XxjjTcYzco/aBoVHNmzm9Ec7
T15NVRG4tO1bJ1KQWZIQGbc3Hpo5YanCYSIMtF9CDFDs9ob0do1dnszsbems3aR6/V5W9Tvk0Hsa
8aB89CfFk2+tmp4sc7obRvO+b7qHkQGDiFD6Y+814YD/LRrQm0axbEgMUK0jJFs1qLUlC2OBJNMC
EHpXpsmBLPIWYzzfkStQM1f1J7cwkQFk7ieyWPRoGBgu7sjyIBpsch3P2oz4y6l2rGScyIDxRNh1
rGOOauEgi3pf1OrHFRJUQD7eGsRz/NA5SnYwSQAPJ1hNfjebTxNioqCgWxo5Rtbd2p7Xsrs2+ZIp
/ac0FXmk6yUrdl9YZwuH6t6baKk79RLYaR/vsj69VovyLfXQcVqSwaXUodH1X5fUuy46CKc5JbEy
3RUox5bOMDct3hAY22XhtHhjw8ZrqEHSdmHmsmNS5nR5I9OF7zEX1RsDrfJLpX0tC3lHGeJLPalP
FceYOwUxLLuz9tRgXnojxuqxUjln2+StyRRknfJkVtqjCyNsl+Bdo5Eub12q3aa43vdMBkOzbDfR
2E3WjJKINzog2WreF5HkT16ZzMcs/4Y2J9BpopEUWV/Xkl1PX9oklA/LJ5UO9NUVhY5iuPXuq7IA
Y7ZW3Y1n6sGtSgr9edSYmoIpolKPYinmyLYcpeT4a3Cudw37YgB+9ydsOht750ziZLEiQXOeRlS/
KgDgZXmBaex8JorUxZwhiwvYSfwTCQt8tzgF35Q7hqnAvDg23RRqcjZ8Ous4dxwCCLyNMNXY9r26
rEsUFwlbjCQ9ikZvL01T6HeclCbq9MXHKY5v5IVkH+M+vTis9GMrvCht2YXbadmdK21od6zI8C8K
rlFrDCQNcjLfjaaFOydtxXdiXTmix2Lq1Qjj8/NE8Je57M4J5wZFN1n3SQKtztg3xDlrijzSHLCo
yAemUyPb/mlO1+FexEj4VELgnslkLvAEdBVqg4rbUTuJd2S17M5q7yW7DCO2ry2KFxllkpF0X3if
XCI6dmNCav3AnL5fpdkEosqBAg+u2IC/TVh4zXRqN4B0hxdIa6X3deH5EH6R5DfyxdUI+VC+WS5V
X6rpx9QtjB2oIO1I+nl9qpppxVXjTP0Rprn2Mms2KCcTRX6peP0XHYXQrhiWMy2EHvhDoXkvPUrm
SHjkVpnq6JyMVU9D1MdL5LoAMp1KLMHEVX1QkAg2gewsh/wnpiRdamAQncE8TLakaNKi6zqQMBcH
kqh1ucxamDgtAnKQy9N97rXLISnmjwATyjrsPDcf4cAt3dVa7Pi+Jysi6ktn2S/MlNHYKuu1mAYv
1Na220OeMsCpNPpuskdopzmbgcA1mYlLpHoA6hN0hJDqdWHLcFxrsZtqYISD5yknD0LXWR/WF0cr
1FcpdC1ANSg/rGy3P8xLogVyxRPK7F7tNbeuDpBO8BCmWXnDIIEGBCCjeo67aQg1UE1R78TDtVxi
xHRTrgGW05dtHPW/CmOUQecV+rU3xn2m1bfZe4V6quj+WH1wnKZ519IKSLLTKazksX7QFQBoa919
8erB3MNzQdwcL7H0W+xne0edjQtEC7iig2Y+ZJn1sfMU66URUE4hHuM55jl7XXTkASQc1Zc4qeZ9
nLbwJG3FuhZp94zxd/NEmdYRV0zFaK0+kp3N9hO93tLnw8kuMejomB4C1N7uWd+eyLnwPqA9Kx5x
as07tSu0kISvByMZfq0BKYYSh++lcaz5yul8Y9ppXjRO9ZuwhngvzCS9tKIYw1qHQtiXiTxTrsNM
Rv6kiKrCgvBLQ+FFbZb1rlxysvhT9vqD0kq0srBPvTlwhW7eSa2P39yp6Q7CGu0oE7G18xqWHFU6
zoHYXgf9SYqHm9RlG+jeSdH4LNQxxxMhGNYxFoX9SAr1cugcUZF3zW43rLvVetM7b3lstFy/sVGz
PhtuP97N6pRNbAIN3CPM6cxEqflVqfvABvZ4TMgji+h8V4+V/QWhbpKhVxk1bNNeWHVHvbulDXp7
+4AU9/PCmn6q1ikNvKatDp4zdDvP6VBB6zJXLl5nKY+l3lhoj+F2IL/JQtTY9RdGJABmeHwHTC7J
RZmy0FTy9ZZDZ33jxufn2XCKb2aMWgxqorV3yaV9Li0gr3wWAufU9Vkfa44LmLc/pJXmvREHyLlF
wp2Z0QAelxhgUG9OLlupGHS0Kfq5DxSnag7LBPKrcRIfkVr5FfIcA2HEUAXxUWprEfT4MYC5pg0N
mdg11vRjZRCrZtrJeB5TI9EjtMgqZLd+MIvAnE3lNrOp5Vwn+uQNZqRSsP8vp4/J3GEQTwHZ3mq7
bh4KPuO+bNg2BrDtistimNKJiM3W7mFPqsfMqMDULG6HBgunqXbV59Z4tdFu3c2lPrN70EzFQ8tm
pn1Qy1g+TXMt19DgLZEidPadii73g9Jq5rHSlPUGdpiTqeaU7bE33MYLUVDGz6lE5u1LUucezLWw
voEAncOSLTGLmNvkgSTqBasSMqgzQa7ZvtEnyLQIlNyQg6j+2SodyKFzrOyAo3KE7vQ2sjrA9Yu2
OhwWGo5MuYfhzWnGk9oSp+dT0eiKs12g5g84wnufE299qOJOf2kKzhakNQ1nvY8p2XC08lnmPCeM
qYXZQerafZh1VOoxVq/DXo/ddyttjmLyGsw4qMNLBfwPesvilCJhxnzRtNekzeejNYnTnHNgypVz
nRrPfY/2u9ORxCYdfiz3NAG7f5xipz2Y7L0C7E8DcoOekztpYbPX9+HirvvevKLOL4KM1r0e6498
iqNujW+m7fjZJtSa3DSc7O5I0FCQ472yxVsnRQDQel95EoedHbiZ64/yLmHrihYcd5tlEV+br56f
WUVAPtW5QTQdWFnJEgOhWkeXXIP/FAi35w8AzB5b8NR6JXfZ4j6bkEGzLhaBnA+y/FYMLGjClGjc
7Zu1Ds0zJ0OxV2f3VwyOgKtVDrfCtUZoREZGaUR069kGGX/yJkJ9sjzfuWryRSbpN0NblouZFQcL
gWlAXCQaAkJw0LaXH6heoFajsOgTuZWSW4UDD18PNjzvXKsuZ8XUOruG9cUdtj2dAM1ZE9PPDl4N
yu3oabImAGJejSCv1W+LzubbabLqxgocOe1CmndOIdBB2qxYLfUOnYplaqJ/Nsr7apvwoI0XxNDm
S+jWmokRk32earnvRkviU67vqO5FFagc311R3/foAxud3hU8zKngoJ1YNwuuck4JpZJpEGfDV312
7ldXu3oc46fWe6ljgIlKbqa3niPgjgH63vSmQcClEzZ4rXi75a5JFs4mbsKNXRgVdR5gBximR0Vf
drDe6LskEH9td45KzPJ4kZ9Mq4ncFJHuYJ1nL/nkuIeO7Je1E35JYsYKmHgS7lmT6CQnXFOk2PeQ
AVdX5KGVQq1trRvmFnxPfcaWQ7lHUrefmvldTYsrMmZKXfrMUcCOEDh+srPKZ9+As9Jhca/u8vgC
dxahahafZNnf2KneFSZF4qa086iO3Y9dZslwXbY5Hf9UDV7TRQTtt7F+XBbU140bh5m0QN2aa1h2
yr7OjU3jrXm+xxHGb/rOPLLqf8jjFvZq64ZiHi652t7mNSRl9qhx7ueMGDYqIioOeJgE6XAATFkp
cZsGo7GKEuGcKNWYkMERkIu+eWiA1x3GZDyRyM56puLlGtsmMMAgjpYIFrc5SAdJpFodFgONlNjo
xfOubVhNYglbVsLErbk11MDGE3zjYLAHjFADtqlS1vOhX4jYb1UqWLNjBRT/HqRb7oYCATNtlmCE
7IJrufQplB0BjydU22+roe7tDkuo/S6ly0GvhwiweF+dptwbeTH6ZfENfTUFe3Mdr2qtq4/9sIjQ
SXFhyE4UGJzd5IOH6zlsTD07tGiDGMtQXDkHvZf6xGOTMrob5UrI1p6wG2wqQoR9EsUrJbapPqVd
Fy6e+bGH3OpiIPU81LR60JFN6nRmG4ip2K0ATbTON8ynOLt4GUxm0SMLh3Fptyc8OKHsXlvtG/7v
dzbn0h+0DkDJ4D4UNWktiTWfm7LjgUdSfp4FsphYfajG7gp1naOwvvlK5ntOIMdKytdh7i/q8urp
w43gPdbKtXHQhrMlGIziFdzRPuWYYqOxxdKGgC3uT9k0suDOyouiXzNcEq0zY22azmpl+W4F/Son
ZUsdQ6u6IJffcM6HGr3+uefn5HQEMRwUrCHA3BuxV/qLSZ2KTZB5cj3Q0eULdQe/iF86eSdsZhRn
fdL0iUr/uMu8vaAuim2NLSjyfIosM5L7uHKvtFT8dDrnHVJsLMQksFKDwDLV08S4ZexIZ1OGC35j
fTUebOvFnYZA0z9ay+dieKHdwmGP4yDrwcC826zzuR+D2ml3g/s2qKQ7oKTTqHeo22ZhrO9GhZrb
VPhFzZzGefJ1VgYoSk15XtXJ8dvMm58HczHCKWkKvIp1A47UfRapZ+7qWb+ZCEiu3dBzDtHxl67j
N3N2TpA7I1Of7kuOeDsiw4qT2dJrYP8Swk3Vzk0sn9t2uOty5dh32Taqa76y1Ks4NI5DANh4vRCN
EK5GYoQ5BPhU5Riqx0x/i/uYr2Rl2MpCWIA9blQyOznrwLtqC1c/9bLJuRrV+KxKMzm4o4WMRNub
5aNRjt9Ygqh+OOxkzHRLbAYelRfbTI5Z+j7Ox3kvB68NVryMNtMvHY23OElEy2l+eJTqi6PUdwXO
qlIaPMupYd9nq2cf6UxTwp2ezILqMEJyp+tYOuYVs2CcvJGJsFwcqLTsrenXibe2XRDa2M5uaJqL
rj8AB416fU+k3HIYgPPuXEOTkTY7+OJZajzjrObqfdt+kD2BBkP1XCgkK4gx1EcM87Wqncgo2ElE
0369/lY01ZfklMlEHqzSjXeUwvND5bXop6e1vZrqbB+Lsb1mqkUxt8Vlnd5aCrmUWRLhe7X3WK0l
DCRpzfwuWzGFirtqtAcnJgkp97Ae4VuwfFSFqT/gH6GGnJfXJD7nujUdSrEknEPi7uBNTf+oec5b
niXZcRgw42h95t3XmGhPmVMEKXchsJzWuXpddayy5j5Nd6Do6JZq7ueGX/MtvVT30DjiYEFnQTIQ
fs4DmebWXvMkec+11x8aO2MDxCB0ssZfyY7zDVv5aLE3LDwlhYxbjtGm4vPpH5RQegXwcZfNEVlJ
KhsLdxrvEjbNz4tdOyzV5NNyervNuUeivrnXdHGRNtab1axfl1K5o5TwAngXm9h80Fr3cc0TMxzV
iYqVJ6juW6c1dR8NtnVYn4E9TwATRiQVZEe8VF310JAiGRjraFL8JaWsKjp51YYRwrgpgd2L+VfA
ohrmRbc/rE3xOV1idogEGlHZY18FZus9d9+dtXvESFJQcuBxUpdrlpgvLidFhfL7PjPYNSWEPu84
yx9x3FvHata9ALthGvRt9xRLpcnoR6zlaSBZau8N6ZfSpZWHo6PWWAkT9Wl102O90oZvKnbC6sJo
yxEcu2R/OXETqklxURxjYYqR9BAqpU5PtshPlNjinWzEshcdLgqvJMOYoCK8a2gA7Z6fWZrAtid5
zJpOCdZyVV+SytX8Wdp3QlXZ3dgECWwnFJHGGo7PmaImvdYgc7eWW/fISoslutWzALOTve9q+Q06
MdtLO2+CuABQvw4kMsL76CIyl/q7ojSwoMjxyKVtUUVudRz7tgIFbTDftPMUxhN+EWMwMM1qIAhT
vG4ULPRQEr4TKljGZ0V74uF76Alg9KljYTQFuxd160hvd6USFqvF/GaXbB97uUhOan13lqWaf7V7
szm6XdqfEAOxsReTSQVv0XdbUAFYXITG2Tplu95O5bHDRXKE1pfzIKLCa4p+297lGtleOS7b1RtD
YybktkbJCWGO4uuU1Wg6E/VrMWevSsWers/zvSbQHOiGLAMA6oh33PYtoWX0oHPcCF2KUTd3NuuI
shEWi65UQulOyhXAI/2KRuAxzWd07l7+tEz98+LEH8tJVXZmv3oXtoatj5yBC8MlFnhDzeFEta8N
B+DM7WH+Jgq+f8POX+DjuZeBWOJjP1HPJv6dCvOiPhDM4wEiK+8bG+9m5o3N15FU+8Os9+pF7xLv
8yIH5bUp6vktU+tN1QmdNkgTqv9V90lTaqLfm/WutdP7JdVvitC3oiwX4DZr8zR3hqT4ScciN9jv
zV0fYr78WrQGmRmijhy97wLK0Gx+ssJDosCWoWIvDiw5N8ujWbqoBnRp35LM1MPKaV9sj/1Mjv0s
cMxYRMPsroek9haMYX12cItqeNGV4VppavaJJkp/IACZTIN+vlY297Ax8r3IsvboZLEV5H1+nWqU
LLGTCd9oqx1FqIg+nBFVY10d03HRwt6Q2bFJMU+Dwt6qXjj2yv5eyuk9toYyQvrAjDas+hDIlG3D
1A6ElrT9yVMvS6K+j1QPUkXbKUMaYibealM8Pam5zro/TYbh04J9GtRh2jckUB30NjO+S0z/I/XV
n+qqftBj/Uud1v9E9dWfaa/+Tz99fv9BefV33ZVie7+gAaR4u2WDo/ZW/yG8Uhz1FzI58cyatkEW
mLf90+/KK03/BRIAVQl0wXBwN3nVX4ZmGtO//ZV/MgEaoZQCjgvlCIzV3zVnP6jjkm+cVqCXN/Vf
6okVJqvH4W9//UkDyGUR9Kqh4EMSxqsZP1N9FQrFeIcLRBJSqx4tVRZ46HHXS8uwUko6sjraMque
J1dJThpt53VvgS8NKCEXz9nQipOabTFavUo/smQPkc1bbSnLMTprjmed+ibO7mwld266dOsn4Q44
Q3W7/x0c/B8NvX85oH4YdvfiW0+45be/oPsb/kKx+uv7mDX1/wcSQFSlfzYM/az/y/O7zMo/DsXf
fue7CNAwf1FhDGz5/w7AN9dCzye/DePf/moYv2jgsgiSJ8XeIB1O/8dQRDmIW0QFE4GrC6Holm3/
+1DUtV94Hf5xi3LD+aU7/8lQ/CmGGbUrKb06mxpPRY0Kn+cnCSDslUKnKWL4pScG7XPMz8jBXwuv
/zVuDZr9fp6iIiIogzMv9n0rwdOY+KuAHedh04DfBsmit6zbbzfxPxpZfzqp/Q+crja43b/Wigbv
9fvXHyas7ee/DxLFYu4xAH0TkmcxWH77wr+PEkLomYd+n6JchoyJnhQkjffbvMaQ+X1cmNovxIRu
wR3UEFRS8/+TYWHzFn9wLZjoYzSUpmSBM9VBJvsnDiUa4JaqXvKq2UktPfJBBmGrEWIGl3moqLuE
dO7Nh9R9VmZrnTGup8hF513RtlP2QWQ2rS1fWpnbjeFIPkJdhRNHS+KJE/Lv8+UolDHhSNMbq8WO
0h0nl5SywqWfrh/sqhiGbE/EUuds5t9KGm2QJE6D7K5MJozgUZ7KkutK1A29ASCEIDtvz2bUsBFM
k7yki1M1xy1HZB5L1Xk0CDjgOFAsmnC+9g0qmxdTi7erqxV1e0GbXFremiwKUVGctznzcWaySJ3Q
D8pQxM6TYtAaHELsgqOqnVdjrSdnX8RKY1q7DWbQVtekbvP2a0/25SR3K6E2WH5zk9KzQ/IOHRD9
wJFVEeLiQlPgJhQjsRLiYsIy4N06rN987K5FAlX6fYdYQNnDsUI4GNiTul1/NoFG8fyUE2D3+Q+j
8b9ZlRh8P33ljgbFihw8UyNW22Fo/dEu1xcjgSi57D+sRo+C64gAPl7lSc2lsC3Shhp7xAuerMUi
j80WUrE+KeRgjPlBq2LL/nccqx8tCoxAJiYNIbTBlGlTW/7pcjIrHXVvnuOXAc0/Q2PO1QRhg2bL
Rami1p63WyUkyTYpFdmytcVlzpBrZ8Gf3xZtmwG/r+GbnHu7EB5L2uTk4iNudX/GjKyuzFA7Ds4L
EW2NVd2JfqhFvgc/kNnmo8cXEtt+MjEeyxW7+krOgq/QQWRoUcQ35bKLV86Oy05IImrTsGKbDgrC
ycViKPdo2QRHcGOckuI6N7FRXN2q0OzHP/8UPyq9+RA4I7QtMdBQmSTgUf745VqaZ3aj1S4vs46c
waJ3sRrcRnOSjbdQtBtIMjh5Sj00nAH//K3xLfx8Bx08GYa9RSziRGKl+/HNSbQ0J9oByYtdEVEV
P0+iomO8Gwe74zuMjXJ7c7bo2zNgIqHM9UBVBuF1V0oqxFTdtTg7eCLSDPt8EgmhpdSTOfRr27ig
J0a6Z59qTu7dozLTdWtvT/U2nUiRNrym3aPcQIVJ28qgyC1W4X1ks5/P7Q2oNYWvPY22EkWHZ02K
6e0oYRU8ZEObx3a3W+hrbg8uJCYucyGsh1cmRwC2R7SQvMEVVYO7PZVKBlHI82NltvnyIaeZ/GTP
iZpiW+a4Kf1Ayqzbsw2qdeHf3O+vIjp7e2l1zDM+12wO28Qyt2nFX7p1nWwfb663z0xiBM/93Awd
b27SqTDTL6RATXI5D8ZMRZ5AhlrtPjOJ1tzheqAVn0SrOiDto0Kib4n8bUbAT+2DbMuNwh8112mz
40JL1HYec85pfCV16yQifmyLqbaV9+b7BFk6SceXN3cjKUQE54yQ4SNjqbnfr2pB4r92KenZFjhe
SXPKEYGtCk8DE+wqRn5UtuV21a7JvoKxtolVnkwxbrNa9f06O0KRlKe6HRirYWM5ScqZedH7Stst
RPSQrZpNNjGq1OLiaVCjltim7rOdjwpf0+8vBQ19XOx76/uMSou5mW9Q2QeJpLsYRLKn9zaP+jNN
+O3LzSyb9JnXUUjXpT7roCDCBJjW2zij0ezZCC3UZWCOIaIq4Zb++bOxbf5+nFxI9ubZYwliqeXh
+OnRSIn2HtbVHT80k5nRk45X6kDUPL/PeTgRZm6ZLQoUJr6sc43/NHUnubrff8SA90OXwCDLQXnE
hrIt1iTy9XyLIylJ8kn0sUpk0lT2BaPKS1GqMwx7wk05U+QJkbxzYfSW+ZRrs0X90Fe9gSTJp7Gx
9HFFMJIPyU3OufV/OTuz5biRpUk/EcywZGK5LZLFXSLFFtXTNzDpWB/s+46nny8K6P8Xi2bk9PRF
y0SRLCyZkREe7h6zy+jOdTGtFbCwbrwBy8PTAWo7nc4eKyzt+YDtL5ZjyvqGICWr3RoXq7W+pH4q
MVurEVD5AJl+ZB20i24646m2qtzEnLbsxqqPf+ynnTXbCz9v0OYdgosGU5EJpma9lLwPjseUe229
JILwG6k0Ms1jmeJ65j1EUA66/5jamNi4Vq8RSz841jrUxqWR903n3ulMRWFwVTCGpJyvC1TBjnvM
rFA2tabMstNPo+DbNy3FI4eqSfxDc0kkPnvTNFQdYpLOXjx3VZV5LEL4acmFXbI47YsU2JFHFCo8
z2ApzEHOOD7fSjHaukcuMRGV16oxE/UvTzcf6xMONWY7mCIrepforUlt62RJ2u+6B4gxr1asS/kj
R6HWBcJJ0/U3gq9fEa97s5un/wQ4hdXL9Wz7U2z8ZzF7My1gos+D417bwJHMFylDBpcXVwVzgdL5
0LRhqrxHql5X3eKXVHXJJyLbsyPat2ztUipRnKO3cs3zXTRrJPG13dgvFqglPPlknNcoSWnsuBa2
eGWY6sa5tbEmmurrdoF2b//x8UY+y1a4AvaxhcYW3b9sZvn337wG1ra1NC6s0wvQQObpH5M54+5y
NAKrYMln2OYhRgWU7XnXTIKRt4vTjLPMV//2OlAUaik2FRrDd08ia2xVuMhcXrbYaOtOAjI7n2P/
2OOPy2vBQTWQDcGuJx3pY5yX7JuPL+Ms3aCKQWWPkoLBd2gd7fPFnmYD3siu0/FCOgNLa2xQA8MZ
DnM1lLb/X7dPGSt0n9LF8qLHjz/63Zvgg8l0PMVIaHkKZ3njulRtVmVr/YLFnluXTwQLj+ME4q/B
H3vwccqhXRgtGY/j8srAdw0y9/FlkDqfbXgmRmMKblOhszx5p2cbfsr9qstoB71UWFqzt51tg8WQ
Ilz/Ju97wjl8p6plu+1JTFEs5TQ+xFWYIp7LSr066dHKYgnZmWGSGyZDwpEX91oOBFXr0z1tv9gh
kYy72wkiXxeBVSJA8uFo10Y//4FarhrSr31YoEO7wkTUDexbn/Zz5t7b5SiJBoYYbvNLI27mlGuZ
QI8Jc26rKGm/RYwhZhXXZovn3R0VUj6i8DKwljWPaWzi+4hj4akcw+ivkEQITj1f3MN/OrL6fnXt
KklOF0xN2j2MesYE+jqzTDk0oIBEDnanBFEdHO0Ru/jv6NtazhirXBVn/HYCVma79B7OnhAd+bes
zHGpOqpKU2rdI86mTDyacDZD64ehdZ59KcOqt+bHMNc2xxHiJO7xqJ2emuaBvsRKpxy7qtBMjkj9
wjGgb57VI8oJH+8zZAD54NJ2WVNkgt95LoygvFwTedlH6smMS1i1jrmEastZprawIfwka+/FYrpV
JvzbavdEvOupUnJe1eMKOYg6blVcWO6jD1puXcZ18Mv0jJUiPppbqWqwu/jO/QcstjULpeTMpZgk
Z5MHHCIO51eT/SfkiEVskVKNvWodZkilo5qLGw56yQDLiXSBXJTBgPxhbyuqK11JtPoZs+74Oa85
4ZF+6JAQekVCIGe1NeNrTlI+x3bbHteEZxUf4UrCsckOZaGyfPxz9uyMTuQwVEk/4EmfemFzlQwV
+YjZB3rNjgxI7qf/NiH9WrJ3q194RgbK5nTClzMLMS+JyrGnmDKikjXuOknqdxc43crWWHt3JT71
a+bUEITDuBh94wE5RIvoEJecpTFRGBipH/8XemCLARfTiZyge6YbyWCiuzYIJG9LS9TVETTEMq/g
KAVjQuyAAGyuY3NnpBxL1iEvTaSqh3buHHM4hl0RwZ+qoiypvxThMgfLCztmlYZQEaowiK/N3E0k
fbVVg5ejEVLKFrfWtp9Mr++5fGa1ML7oMkUzxH2SpmHheLnIONAJnWYrhcJe3ezv23JjSY+YcSc7
A+ROfst+KhsDnc/xIfAWg0eypdAfh6130ZNBcEyacThNTVsmJ7w9x2hgWhPUahrVp9waxIDUjq5G
MT/raR45vZTLXNbpoIwspo6svJG9/fE1vDs8fCBJrWXcFAJpRNBn14AncTq2xvjMBPl8fo7Nys0e
l5Ji4pWZQNQ6xzLAoe0zwEG9derg1ODTmNhlmoEPRg4q+vZz/Xo1jcqbohePoSvr8quLGXunLkfK
fekoY4OCMbMHepUZB9idqAOfGKoR8AbzNOJ5HTF411RWPWPuIcCjTOgmdQtnM/LMa1axk/6ksJRY
gKMiBKevwQid0b5xzNoKCNxtgh/qI+NfMr+88Fd0C/azi24/eTEXS3YqBo+4wr2EJWqIY9gOtiTV
E6U3eswtf4zGmGEKF/tldUsXcOyr1JKIkBvQ5dsXfzFsG3JSMzQVdvZll5oLYxmCTuGcEZLRp95V
uvo48FHPlmYbfnI+nx7jb3gKSJjrYJvGLFyHZqBrn0ERqVtMmk5k+41uWuBH14hmkwDNS4RPpXE1
qXmKu0eribvAvLCwEPaqK0Jetuj7IAv7df0exJBPaJYw+QreHVRanCKPFrOyjeCmszU+D5cMOsDN
+4LDI+wh+ll5M36TBjUvsEkZDTld27WibU1D0MNk4QJH+sbKrxNOCHqXuROigvuk1FNi7PD7fTOh
LZDBLz6nmENb6mx5WW4zTRHk9G9oJl2r/ZnOqiWdRpszsK2QrPGhB8ufBhZImSzw1mm9qtWCFktY
8+mARoqvAZYJIGAhSF9fa0pbvqGq58lLL80Fd296xN4g2E66/WIltqHtXT9Ys5quAqNlsR2QaxPG
7r3AcovkKmb2Q5Xd4oi7sFyKsWt42CenXU4Ax2A6x9/ImNxZ3+MFypVENdL69pIZC7We7uZ6YvIq
svmsVWiPJw57rMRi25ohKzShGQzJM/xm8NEbgJRgNI4eSY5lH5ouGKC1HTTH+pBh3L8s8pbrPlxP
9445oXkkRBbuZyZK5/UCdTYDPPHgsBgJhDjnLEdMuxnnzWUIoJEl41j/CXCSzc9M2YwIaZIackjG
6ah5GjMSXa7m30U4AGfmg4AoMlVP+jxnSwEGN+wZ5j48s9ny9VVvIXVxco8lYMc5tAvRJhJ6//Xn
MorWCjClCJR+N4NI15ObTGpVz6Yy+FxVdwKXTzC52TPd7BBWvJzx7p9CgGcIIBIZuglMaXHRHAua
ehbS8xjtb4uo/3m0WPrcY98UjBDYqwLOAYiGd1XheZ5xtQB61PqpySmNsVMX64AOJEGlXkufnkbn
crA70s0/QXJ82vSfVFCWPPw3+9S2THoGmCYxPcjnNHx7DDBnoMC23Ymf59AfKMb9LJaFoFq382H0
omoMLu20CNvvKT66ZsPwuGVmDooKsN+/3Su+EJUTLsRx0qN2ZZpWbTQ4BdWePOiP3+kZgiS+ImTF
psPTxZ4ZwPzt5XaNmfozzrJPemEWmn3hJrGsolk5C3+rT+dzMjUBDGN7wJfp2sTehQM8sx24s59c
zPnRLSYnWIlQjMt/76bpSDbWV7Q0nkt3SNhL5qAkh3V05/FZnb+SR3TllKyvHz+E09jfty+NgZsU
nfTm2Vrv0JUA2RA1uCLSIEXqb0sY9bKVoaSE2YXda0Fp16oaRkz5VcbQpec9tY06Rw6MnjE0ZF2T
v0j9oi34hsBXG/BZ1I2LjbRvYTxP8gztbki+WBHT6ddLj0kD5GcKoaD+zJ71NOf6zU0xTpmDkncr
83nBZ96+2kAt8arHdHzege+grgL362A1ix9fJd7q1vXNCGa8QprO3CZjPEdpd3194Zq5pCVRNzXc
Td/igmLAcPXjvGIdgwp+W2vlhcYF4LfrGBcYmYAQwCFmLmx2bNzZxPAX02GdDbder9zMuVa9QY3x
fXQs08RC5JST2RN9ZWoZFUuDpgU7O/0B5tChiYOhAQTsdWk0X3mLWefONYMllBaDZBdTgCs8fW0/
uBuasTde1qrPVf9rfx3M3hXgb0Whw4vrOmxkqBKVVUXcXJRbeXscN/gfILNgNe+QPVbyHIGXA704
bElqgzF5ywPsfLk++Mp6ma4pp6Ed9wckzKrEVbww68qi2JgpOi680UogAX+8ON+dNrRjGcwKfq5t
+/3adHUcrcrL+mccnWWHrhUAN6OWwkAStzqRZ+hZedjfdkmmPw2+7z9eNgVUAi2IBJDI21VErpWk
dFPq5x0xVnbJZImLDGkvn4+ego6C0pnDVeRRykv/5PYhJJwFVE3UZ2wpTWUSind7M+5VmlpoIJ6w
pZHiNc2FPHwdOBGjdy5QMK9zAK2XjBfzfpAdXqANB5RtZQSIl5rjXgIzrUzg2YGAzBfD2pBuSbm1
XvaqaakC1lLY6RYD+b6MxiFFZHL61H1lMWRPWkltNPSFvlk8hLxwcc1+SN3L3oKVg17RD4kauCsm
ZVwYn0TId+EaclHgOOBS0qa3zlOPOXczu6NH/rSHKKo+xSvfE3d4gVbzK1tiYpjrlg6rZXHjcn6e
ivbTOus8IUW4JCwkOnOe7cM+OTuUQ4uxr9GSz38U8HwjDZO64DOmbMgJ1YHPevx4H5y552Gw4EkG
4GklzcjgnUPqZGgXL6ch+iNWTGpwLpjLRl2MohiQkJSxgjP4c0KHjCFU14eN+N/gSAX/3wQKgmVX
0xf7bHO+q/rojfIIJB+kBfP+yOrmvF+YTRf/EeHmwIJanMzhuM9oVZKIbwnaRC9ufq6NgWfCmC9J
kNbTOcOxprJHmUslJy9QEI/RXTUgRscUJb62BcoC+eX66qWdndbXq8e7+NZMDGRj5kxeSFd7S0Ab
cmd2YeciXH/e24cJflJclVsULIncCsg8DnEHs/cQMJ4EK5YaCrj30ARlj0oJE9VaX3bQk9jaDTPN
KC/LISkolkdkzvzyug0kn0UyYHF5cFGlpp83jPTj132eC7Dp6d3De7DICAJ9PuVzYDivyZAl+2Uv
4IvW68djlZhjeAQBWBhmoGu292cJkcSz/z01tXTTsHC2GOjuE2zf5SB2vSTYdlXz02KYTOL6uwxp
cuWv9KCKDHrO/xB4nrZf+juRD1j77YexZmzbg03LPrItgd3fBlc1r7ZfcaQ+xRUUWzz3AZgRXca6
rtEq6FiNc3VT2L3Agpk2WT9RVFupvgj1IH/UeVjxjSHtY96YY7Yz8/dOrdHRchb5vtNfdAhnRl9o
JkzwDiOChvuXaw8OX0uJMlR7oL5SPw69CjCRUSSjqXPX4x1j2pfDGMiv4mhcuQyfLoTxYnX0vxiC
kQ7D+DpZSboy8i7FQgSivAGCGB6S7UIZXSA35s22/HAYmV7+JUY/A4DMeCQA8Mt6XWm1Yd+1TjOG
+7PTMV1+76/iR4VI6qhbvEXy7+X2ICaqonn5UcwAMZg9WP1gQhv3/DFZ7rAOgLJ+7INZq+benTt6
w88RqDI3UKqm6RRMHUxtysukwwUD18qAgqk8WM24JvMNfmVykKGWjhGIaKZJqJiGnksT80KRuuQ4
LmrG3tjoV0MGcz1ENFN5YatgqOZtTBqwhk+5chMLRjDDQcL1oidtBbmO8wns9Rn/CMf9CzssuZTE
KTVtsgw0iiNpfwfZmgEgYkSmmjL8tu/jwMxcsOcymzo4yI3jrI7zZTDhi88XaMQiACAns1bIGEYb
yfWtgKHQnawgn4qQhLaXV27Mcsugo2LphAnWasK07jKDN0+ol0Si0hU99G0JGWRKvBi7tBjpiFPb
opbisqIH2cZXdaUaHqKy6o4V2g25Uxg3WbgwaJhRN6c+0dyalomABCqiN9/Al6BxdhkNhsf8RBMi
eIlOMYyA1q9x2RkHxtGYTNKM/2BIHi5Ar7aLrZOBuGnteRq1N+hpuaVZy8q8TepG1nvuK/m30UHk
dtEndW897EkKxApSpse5Txt9Y2BqGV1F2EC5yde0iTOucUi0+HZ9sp9PJt2/BQ8Kc0IWu9pRFmcV
XZC3+5lPhw3EgJ2nkUxAIY2CoMTEr7bQUcNYxbKaSR2Z6EMT42IjY+ysDX/jZy3xgAkdkHBlC6/E
duuo8V4N2Cl+9CdKbqm3YexjY3O5A9OQQ2jFN6g+8EdqAwA5FB+OaZR4aCksG4bbue5QiX1hroQr
baSukQNh578FZgw4OuuQYwgpp5Dn1o2xp/kVfF88dj4GdlaYzIg0YtUaBpI4GuIRA+4MMRWjkRNQ
+lA3OLQi/HDJ+bHCGAU1zxkeSQK+N/CbtMxptiMDBdcDUk/KOvSuaFJPdX+fY3hZBP/84GIjH/WZ
jMiKLdCUjx5+VH6/Kv7QjkIYclgtbyp/7GkcbgRjgd+Jo4uRgXQGqx4izZbiMbNHCtatE7QTbxil
JeQajVNS+3WtM8hqBz/MaggqTHJpYq4Sr1Ppm1VdjDvafSuROCabWiR53HPIbo1CA2mQgTsamBqx
s6iir67bFy2rsw7Gnh7Nnj/upJBUd2ptnlK1aqu5QRogTSq7WaQRR5HjMNZQjyBayTUQAbYJjzu3
JdyS16acHV7i3sDbGUZ2TbrEuW/SIqkvnDiEnHfoGYWU/p/OApFkWmGn17y6LTEfIoHe+wYBSw7i
LqPb4C18NsD9NLX4zU4AqSEgOh4NTJDLczt7FfcuuVcffS2jii7iFSeTX1ZHTiWeAAZL2JfCpRpS
CTprTg/py76bGeNUF/4Bg5MA00fbbzBvPNTmMAwPPdNDy2Po6pSf5cnNIM3OGJcHJ27j9bWDjUHq
BSAL8oXtpfAOJ1yd5dnQPZyfPQUBCD5MUMjXAvz/ZF2EOFthMFL1SaFgJJNFLlfjAOIIwWpo5Ze4
Q02Resi62KLWsXuSsUIVGb+qIY6ATJQ+M+BgYVD3gupDKhT2Hswoh1SpmVIBL4zJBAiiij6Rzyi0
uMbUZLd/ZafQZ2fYl5stDzaWnQClPtMNiOX5mJ8obnPkMDasi+YwGQ4ZyqQ8Pg62yKsuTN1RgJlT
TLH/7NCMzV7qCXLs7ZYGzkUmrXu8VyR0IFVy2vU4tFFRFVd7/yDroZglF8vALFfOX15Dfb/lrbUy
5fY1mip+h1/gSlrdjZjcqOqyHQvqispgGtI0H5jUGq9Yra6FJLddGkiu6GY4GKJjrBe+5uYmaQQN
6xMatmOVLTpncsvOyiPXu03dRpLZfrZNTilvbsr4Egg7D25KvDmC5S61sLoEetou2Gssn8vCoUFo
uB1cST7TxBxZHpzdhR72nWWet6SwyLhChjHF2YD1TJUygnP4qs0Sru61P5lpbh/tJlaAx1OmBPtO
vBknkptle3h43I6c3Ag/sU1j1teAW9rRTvJFkHZmPQHb9QP/Zt+kEYNto2ccXDETurXxBohvY5jJ
nPH1Ogx8AIty5pGaMnY5uSb4N6QGC1ZDza+xpklrVmi00GW1r61bCwK3H2g+c3awxkDhVXJhFhbT
fNz+MCGmqLW98mkprf2R3e2z19sVEdpyvf+4bWJYgYUm/4hlaEHDFRtJr6W1H+S2tDocz625rtkv
pF/Yz4IxX8y969XflqSYXfdyK2K8MhQOCPGSJbb/BS/Wjp+l3JW33qs5maG7nSg8eyOFoXDMQLux
kAr0TFZarLqOjyMueeYLQ+YwOrqMtd1KbwqdGb31yqia0rnXEfacPdaVpy7ZvhkR03kjoucmsgxm
eC2m7Jdoe2Gzq2SRbZVogC46zW7aARtUxmp121obxlXdTgt23Xj7qNUdo+USH9fTwbQfGAw4lw6C
1cMePY65SUDC+cJONEbHceqELzQwrAm3OhDmxb0yaugK1eV+x3pq6xKl+DDDfvxSVaWEJIpBJt9h
7DUM5a/8FEZwoBGIkWOA4VVPnMmMVYHqlmKz6d/nNQfYfO3FEe22Q2IWcXZX24ZiLDDTTqMx+NJT
j7AmezECwgDLdxt68NMGEDFPVuhTgWYtUpb7tByhEk28plezX63MRWK/9WrG0RTQee/+2euiCaxA
iQIzM5dxpc1UBo1E6oW+Eu945yBn7SCxB4MpCW2crMIt2J/e2hsoiI/Yw5nD7VrjFAATQ+M+MJVy
OVbKUFcNtV9SjiIEGwWn8abBItfwysbGqNHK4XjCzw1HB/9xo01KRjErmxmcLx5uCfxAZtkwR6+y
YcDX6+4f5Bp0kOsOMTTjnjImSsqG3poTTRhLYHLK3FqOSeHOwU+VtTbRyc4ChrX37tIgqk67zuOp
WnM8opCV4a6yzSZjCg2H6bxTuwI3Hea0xT/nqebbKEkPDDyUvTz6iUv/FZs0WcEOaL/2bpPZlxuE
PmtCem1tsnjzH+qlmLbTSsWuJBaiAvZtiSz91OQkOmJA6CFwOJAJxMNtowdYuX42C0KaLU1BKEDz
KGfDVtm3yRjUOOeQkjXlUxisErAaC7ug4nGmduLf9sxsb9oYrpkxqr7CKTP3XxfP8/vbmFSON7Rf
T7GdafapUYiLD7NCv+3va8jh2EBEG1JFiURFaEjAjulIimwiha7OyNEiBhd63MliWBY2Eia3ymCs
Y1mgU9mS8XyrgqYx9BGnmnX9O5pMQKQwkeZVPDoAGfMJusLkWPgC04ZCdHCjWdOE59NDJvTzN58R
4uP0UBTD2jKIaabkMa9GzwUMukCJmU7TNf4hsunqMbFZDZG0xX/llIbNryVYcS+BK3raJvsN9j79
JlaNWZyolnkpYYE5ZFzhHmIAsNkATpAKALYfl2E+ySdDGVI8/T1iFwOOe8XVRknINtC2qTEjhMKZ
GCaXP7oQTMunUZUphyDOE7Lt0OHLiZfnjnxOPZdSvzFOTp53W1byFiA7Sf6yd66TNpR+RLTiOA4N
fuOQN1ktNT6uNtKkiJAP8LfKJXFgm6eFnP6D38kxsLcSsy0CrifssD3hScvW3VzVcFp1nrfA0G4G
B6D+aBt+T3DQwyT8xL0BmtpRzPrMZgX2ZW/kj2Ke5VPSppctmudxzbHvuVgR6PtCaflpl+7++prM
YRfqWyxWbHO+s2H5wFvZ73tfRPvD2He2VpV0vLutRebPXsnK2m9/D8KBxzZ08FdiE6YMFAHHJ42x
IC17eLpAJLu1x5znd5y25K8cMEnCElODmVX3MwZ8Xv6g2yJjqAw0+nD6GzSWYHmZh2FPTmt3jef+
pfgiuewGpzQYzjvdVYY4JvSwmNECdEQKE2r7UnN4AEr4QGASdIfc58fCQV6NHQG6/tVJe6c5rKjj
+GP0vYkPYVW31K2qCss+eJwSzHWBMkrH4Te2Opc/ApVAYgMDVeH80xkhsf4l1FJuzPHn08LRPpdI
p4rL7Z2BWusSugz+XAc3tbP6ez4kAtk4rS+QTbfOsnI3BIEEouMvO2YQbYhQzexe4tKQJAJT9SoU
9PDjylpwsN+rCVqqdAHAm5k5YLNoz3CyOG/bsuwr58vEIE4D68bcm1Mk9hmP5hcqFFk5He56eCWs
6Zg66f227j6+iredCDrfkK9tn+oJLrbHESOQ5W8s3Vbw7gxLsi9RjhlndrN1R0080WZa8ZxMZNhb
99+Lzc/b/m+xfz7ehmpAEe5ZsB3sd8jkOBpzVSh//mKXSvpzQ6M8nvTeAgCkIu/CiNvkMoLS3fJ9
7xQb/h9apqIufftK6Mmg9LIc5bDIkUS/fRgQTDwSM51SjLKgGcDbU3pPeMKCceBhMxSdk05XY10x
JvwqmHpeVJzUUpfTvhHq0V6Dwx8MvfSJrjPpL646RceRG4SZEBvTE2k18k50UAxwjeTnUPlRMX7L
sB9ize280QRY0cUaCjhq+azt8O6pQ/MIpDEN/sVWdM/6Xzg1Gi4DDuxH3ymIEXu8xAteuvrbCkjn
UdLOcovSxdYZh/wlu+LjFfgWFGcJ0KSn12C6KMxJOc97Lil81IZhWuNjrHHhgPg7klpzrJyKQEyM
T/G3nESE8/EHv9uA2kR1jgss/Q5MXU5zLH9b+nbvI1EL1PCotyzLa4HTsvu9hTuoBj7DngCOyRDE
6u9oK9Y+vozz+xduBUe6h5wOdP4dW2GYrLFjmHj+iPpoQy1jl9cAhJ2QErFBEBVclsVp1X/8yWdK
Z1qvQuiA2k8rlq6Adw5oNGMSwekNjYe46AQ3yLHZsdwrP23qtj/0DefuL7ie0haZN9Bh8Bs5hNm0
cpSr0IvCP6w6Re78SXQ8X6IIL3gWmi0dWDRNzqWXLu4StHBD82GHVfRGruyHgCJtW6JTidPs894N
KlxXMgdsrT8PUmcTTeU5BYzklRkzNGvh6p0HScYW+XD624dszDAPvdifCZTL0fy2RH2jhsvB6j3z
J1NyJZ2xnLa0fjY4VWfRRdAghAGGjrzATW/0mMeO/QlD53wpuxaCdZ/R77Qtses8J+hwzIwQ9sX9
et5EcdtCrQ1SJ/GwS6mT/ERTHCBShdJkrYXmMj9eTvotpYn2re3woHyPrQwj6h2liVRgFDR3eUzb
KudsHvHF99vHYAzy8DWaZ8PFrc9YkPE9r1sWt4ubExfueH7AjShUX3pPL3V2Xa+NWf23Dvso+4mZ
CGomBp121gjVwh9I0dFCL3ixUFtFPhzvybIj4jDQJp0cBWWLJ75n701BDEeXZ3pCNN3RUuxwxh7e
fAnG2/yCBwFB7B++xh7TG0RJ/MphQqk5HQx/1FNGblOhYWYufGPHE21YBNkr68H3yUL3YOHm4E4v
Ecom/PQR9nnteAXG7HRMZaBlINLMEcdRsHBzZD58xB3EAwOoMqcSqkPE1G5Wcm7HMXMHPE0uW1+a
mjkG/V3bxLDVrkBBYvP147dnvVtDSIXYcxByQbIsas+3hx/GILGa6BQ+7ihxvd0+qR8F8R2HkRn6
6ECnPKCL19IUQrC2UbH3g6vZJKlZOsgxZq6ZMPdX1Qt1cNPA7bfNSPm5+m7OGD1Nl03ju+FnTcjz
HiSyf+gdRA8USJCEzveDg+QcANhsHygGa13+B21+7JRHhEBUR7sGc1fLraUhIgSknJSjW8iLR08Y
TJ883/NMyw0YbcY2dVzYhjzqsyBihibwEWvqYSrw3I5/OLrt6+wWXoUyXnzybBJND2J08Sf2oDML
dh7TgOIT/+fJCL7MnsJu8KokU/CGw37xU15JwQPd1/f/ooZ2utuVgMoqQlkZGv3x43t4S48gP4Op
4iLrwpSIGVnuOV93XOAvebTaHrzV6FuIAdidOljrzeBeMfOh/j+yA8+EjKodusmeyLVPw5F/P6Tz
pqEmxwlxbyjuGXyz5ef4CCQUCw2ulDRfP77Z8/dFGNO8Mt/SMM6cd/l5NjZC3JjqhyROPYJlQfHt
/vXP5+ceRNEnL+ik88Yob0TiN//y86GE4xl7SkcVVtZn66XMF8yYmHt4v0sjJoKa1NRvVFuFpSE+
3DY2yuDPWErvHgCvGcITyhCUXCZHzNuA4AIfM4ps7e5g0p0ioDoV2fvhFxm9IGusv6JBwco8E+/H
xw9AbvD3Asm3SM2EucDBErw/1LJ5UkhRo+UeZ+F4/cP3h84/xp0bAvJw0a3RHV0bsfAnG9V+a/Sh
bTJBzoIAJhKZIWvu7L4z7YzOWlTtPcqiuBm+eKquFlxL23S93ZvpWOpXzo/eaqWrzb6Rche+vJQu
SWingn836UDh2nkQ9TB+BFlIymNrF4J27d16KgE5pehNFqwhhFgmCffocDy2h1SJ4IuuqjAiPn6s
55kV9FgWNiRTuHdk/+dFTqjDeq5sK73vg9E5nbp2knkHbAHarLkaygz763+0X3qhTfJrQEQ3mgig
fAiNn7zk85CCzQ95P6MfuSqKwPNSZMr7IHL6Jb33TnQenARpam2Z3QYDfnzz7z+OyEX3DiEkpFhS
urdrOk20poe56jtsSTyAstQWtFflIwlsr5rPc0d9ZpbBMwZohHnDTva1iaDm7CO7Lpxxhe+bu50A
nJ70inNU1Ovr0E3SaxMd/Zjfx0uPku6iLd1O1V/socem7ohIOjTbe1XDkxgfdrRyF1ThM6mITDCk
AFSZAAXKtDOLMDoNkNtVKLue9Dr0TIdy+a1yMCzwMlDGhYu0sGq87li0ZCqydnO3kOZYHNK7QYS1
6Z1OfPx8o3jpYZR2lpcU0kjv46jl2/2NMVWVk7QgUxiDQLM4xoGRJVseWmZNRS9zLETGVYw22ahn
JZKasqBkR8TtmKx4ZYcNLb4LZFSwgpKt8TaWhgj0Vq+UC0XZIrBkizaOD9mLgioqNbDkWA9yS+IS
8Y9EqktdAeh3JC3Uq2y4irFcJFhtmAt0uFUUuZSAv5aocLsj3vwq6g9Ta7SLe90VKHIC5tmsCM43
cMY0p4n7TumRrM5RR0jsn7aHtRcrezhON43xDpztzYJqdsr1dUdbwDWlurNPmM+GDQOuCU584qCa
pWaYEEOmNGNILjbK3F4J+nYgD9NrRpEq773QSk3i8ZGcQObfeXZ7WaBKlajn3GcloXEA4VRkZsCY
9X/JkPF9bFccQH72akrRlekoTxh6wuNGWFTE3CXYaHJarqVl8wCNwRZBJPyAtjzWbKvAvSvsegru
k8Hrhj9SPCJgG9Bf0GtwuaVWyIFKEjEzLLqCfij2AAz+SVulAAoblP4/IT4l2E/TcHGbq9GsBSFn
DgPt6WHpYzrWdD2MCDI9xMzx4FoaYPOqYiYO7FS+BILZZ6mpr9uoFJS5BFLAyhg+yaz/XLeuRu4a
vfM1ylx0wZc7CL9DXfbWON9h6HCAlviryNUoqRkQhPrSms2UxRfNOmTr96lduC4He/Lp7wIWJ3YZ
cbrG+nXm96yv9NaH4T+AGZZ6pSk+Dl+xxylq+2gYtbG8emqdjf4r6r2KuK9XZtogS0cy30FnTFer
yy+7rQ+8dwhwFxD+JZKiU7fJT6TS9MCrWazUyq5FWlinFd0cj77jetzJAERDYsH1yiDfdnz2/Kw3
6D1tCDuRV7CWdosCewIXLK5KfhS+stLnbVkP7syWZVof/x9NMPboch19u6uuxt6UZbiRFUKDfsdN
bdhYoF2MG7NnK9UZcScLc+N0pradahMuJr4W62XdhJoeAao66V/sii43zaaIkY5NoQcgXCZTxQhF
23D84mVONEH02vmc5Rxz2O53ui0xf3GRgZk5vWykmbOz4v2yoanbVs+YKWj8GHU7OlfBFrr23p+j
dSnh78Tk7088VvOkt9wf0+4Z0Ka5yEQyjio+e+uaAPWCS+zAPR6eROKduqpgD4PiY2cTma9zT3ZB
72x3PYiipn+pC9tjhIWjmRH0T5Nj61Dhoy9Q5zCtOS8QtEaeEAOdIxzt8Qofguhy66KtNnNW9L3a
RFNFMwhfKaCBwfcLTbD5tRv99BOdXY2f+nQi55yWqQfUDtsitqTJ0lixjh91UrkrfjNboEzwySeI
FnOl2YxZFZtZelEGBtYbB8Z1wlJhrolsNpy4Wfb4TXP3rbMs/nc8wni7B2bMhUxCQTJtmayCjcO0
vZp/1vYp6nU8BYK8BzeeR7ZFSoQaXJ7lt0JH4pCVUyDtY+l5be37nVSwUWRU2Ur1E83SGR4Hhtdy
uG3Q0d5rd0414B4eNpCRCT+yBRVWEbxXd6OGtGC/rEvGc4Q5EzLqOuGugsbwmLMKi6NF2F0aeNJC
GIXwwd1vQRwttCJLx+lASsh4q+X/0V6euu//s9hOAqBpWTv2/Vhm8v3OBlxgGycPgOlGcipHucna
2l+Qac4CethrHq/Jt7Rj1lwJOeV0zCmvJ6eZ/FXOtR37yar+BJdvuPqyOrI0GN9DA+jRIc2gWZVt
FkX9FldqK4fJdxykA21cwUnUZgXLoZdeJ3k6Db0/se0XrD63YbCRJmx/szYAH3da+fQtd4NPJIXD
DuBnpEqso4yAys1h/c9iQZMqhCJvU+dQcRbWY2r4i/nQuKdWW93X/l8t6qr4R0RzuTwMwCTG33mK
s/2mtM7zUU71vSlZ07PgQNwhbYzYSSfFzgH6RsrQE3ra9siK3eVXjPnTBjIwhHgAdWEUlKc5W3AA
K3zaTxT2TmEBBthUT7LEwYyx6L1AihNG5SVTyUYZC2yamPFc9RtxfVu2weZDsGcC+3GPYRIR4DZp
7AEmID5xa4nZdFOhLqdlWjjGeszbSt4vb4gL3wPynjjuCx0wQDD7bBES1N6fLVsO7ue9Qsx1sUjv
eKMlBQamBsixanRQNkyWU447bEnVzvFCoiN0I9zVJWSiOZQVQ8eMfadLW5No4eEncdZJ+4EFAzUm
nl+Ywpr21WWyiXbazZ4ptKnmqkNq0fjEHsOJivhy555AApOsUu2/kfyQ38iJLthoEfdC99u5YXUz
UnX4G4vH5Cjgqjp61OyF7TxiMjBELQNOMA2YLTptyVO7pYewQyRa7J3faOuzY90E92Xr/O7Lc01O
HMdmEouFLSHdgKpuy2zhHbu4542xVdiw6mAk8SQJ8uBet2nBfUG8MHxxBdpW8xBBC4V7su25VAjO
zYHWhgO3s+3gjnm3fl82FWONzdBVv4rtZWMiz1boU1wR/i9l57VcR3Jt21+50e+lW96cOK2H2g4e
oEOz+VIBgFB57+vr78idSR0SVJD3RCgkkQR27XJp1ppzTEgGCRrDd5ari4a7NcVxP32M4qkilW05
G/6BMAo5GFsAITiQih4tOxfpHdmSpkJTFggJuaYmkBGb1fRO9eDX3ikmtHMR/i+Sg3tbdHyU2SWT
GjSD5QX3nwBPp60f9JkcXlRnKa0EFG85ilo6u+fRWr1jyOa3btz7froV7qUqVmjxPOTGLgZMkbhh
m03nShazJEkkw8RgNO9WnUYuXXoparQKh+dVHAcQROitcVEMjFNn4YBaveYL4Tj5NVkWYt5VF1lZ
EJmh8cOSGlvyaN71UkKEIbUa/AObkKVu9nZaxH3296/3k29rFMAPwXvSIQCJCM/mbaFxc9ylTuOq
uCoLYgpvEWLL9fwm+sWr7GQpm8n/6sA4hdjCU56h7O/QvHpbiivIF20BjidXWZG0/vPKTsFD5N9A
YIFE0WpLWR0qpgqG+V8f+G0zhBI/G1rfpm9G18P+SQWraT4wzLJKLqp5bXz7ksLq4MZXAYwZJNxI
HEaP5DHT7gx0NOSj9QWZF+lqQbNxmVM78yY/Dy2DDnkkv0cROM7Nw6+/5NtOLu1b36eIbXkoVwjB
fWsBXlG7eF4zWSclFpRyxEXh4qDUU/LVfZLXtSPYmSbxsjBafM//sAxT0zSAyYG8paFZdpTyuzrV
6pjgZcJAPPLlbdOCEyk5fW1SFqQt8XBpZPWNTleQRkQm6WQlhxKcC3Vc+bY4567Ar0/TOJc/v6uR
0Ts3XJzzhg6fFDvj2/KJjrSHZ3Myj4OTbBo5SFlckcwWBYHRgrEbQBq0kKZS1v67bQ6WiAztwE/q
e1Ny5FyLFTf7R68ztGdjZFABTHVuqCgsntJjU99EghuWHjrwZK/DAdGGXZJsdXfb0cte9V3pkaVH
ZtegC99HNRejBxME2g07uxmiOIhCdi4rA2F7ptQhnxKNc3tqJgyGAQ4Gk8ldzBHPigtUF01FSAMa
u82YTg1InZ6g7Kx3mtuaZSDJERR9e/MJwCjahcPqlJb3mG+Rg8nWs7Wxzw/RtKEIvm7NCPHQaRth
HNyhxlpLNjAodRrCMZ08rYmmW4MquiVgT5TTmWq0udsj0GmC9W7tet9qsEOnomrgaP4WI6OdAJ6u
l6QyLPqyt+Yo1fKDWms5fe8v2l/rCj6IDFCrg8xKNHJRax/tWdcdsIV10K3FMYd/Y3onEmcLxvp5
xQyA0Xob1iImCLHvaQucNQal7KhEOJ28F3A7SXaK2YK0FO3yCnPevmuHmcdukyBO1U2b0TgTGmZq
K+/wflp6ryWM3lrZye8YGVF9XpZgi8buI7qhDWuU3gbALN6xM8xSAh6y2tN7cL9jkz8Rkzfrz6x+
Tf9ybDrSgnf5QrwI/S0kD3TOFL1TbppSPxm5IV0ejSJIw28EPkl6FRTSVK0FNG4pywS5b5u2Whic
h7wRq+kJI9DYs4qdHdJNTFZ401f5IsVZRb8v8dwZm4G7Qj3r9jPx42DsMl/LHn/zioGB+LEOTQ2Y
IjBDOxhqG8nA28YYlr0KHQFBEhN5oSRho2SN6+yjgawSLiYjYXQB0Z5uFAW0uiqCroHbQdjFBYlj
Y7tfjCWlHjbgbtw34JFu5nloqM2NRvyxKEawOIFdxvOt6ZFZuEsW273SuQYjLzPzJdl+iF2p4+W7
Ihh6fT92/FtyKs1cq++zHKzOldZAvTqN2CLSfVKn01NEQEN2tJx0xgVnGgTv0S+tD20z6MWu23xn
xRvgmvOli4azONZWFDT7Noq9YZcOC4LUvTHki3EdBFVzR3yNR/gPbh8vHMtk3s/sBrewIv98T3Wm
Dq5iB0cNTJ3KuwEaUAWHGTWxz8nm3oeiGo3bsbOnGWeKZX4x3CC9Khand0OqRNldVwYjMeWp8biU
5AnnQ/fkJkn7qBlmflfY2kIazUBWTR/SLYzKCdxXApj0hnIVvfD94thbSraM1ZW9foMHR/saTLF1
gm9Y7lfMEAd0zfHOc3r/gnM1DrqWMAbV1D8+ukBVwh4BCKCuYLsZtoiYs4B02k96YW9HuvoiuNco
iANO2+YhspruNsZ3c8zXwXk/+Jp1igK9PtRZI0iGFA+uaeZVJzKZV5FoWwi0jHcLeSi+aACaftQb
x/l7Nf3kU9QP3TvSPaObGPzYZdF3Qx6iQiQXLa0N1kvzdnCXzEb1tBHnqFvDeE0m0XJfm71x2OYu
O+SZbYItmwjdQ9i1fm38Of/Qjvb8UJLwewWkLLmbPZ0AD63L2kNRdts1jqrgA9St4sqII+fBRx1t
hxk0V3L7Cv9aR/z6qXDG7lMA1u6E4kbbUSeJLpxubJhNKLrtKBdpNkVTouPtya0+NMNMNJfQ4B/J
/dGeYjOtb0hEpeLBpvEDymyCbJrOOhGJad6aVkzcyzZtr3kX1c+xm8LmWSONhLa8oygVGc8GBLUL
r17zCyt11vvN1IZbN+6bk5FM02UyEyhsRduKnjz1RQxMbT9AKiZxEM5xxVGM6KCxd71uGnsNM9/v
vKNf5NG/UBo/Bm49PhtMbyd0ikGYA3rA5OUwHqa5/tFmAD5oS+7fOzHZs9aW1uDJek6AsrDz0Wcx
j3V+xme7r/26ehrLzElDnNH1DY8m24SgmXlPzApzF1Ay1he5cRMDmHlaUlu7as0O9xfbnUuH4eRd
XadYSOFpPcKYIf1lm7KnpMrTgkCzCvW8M1dUSsggCkpQcKiEJwsf6lxUzwyopRWa/E8WMvHk1Jaw
5IWrqbWfV80bjw6e1ct8bEbGjGTL34EoHN7NTDZ04wmkHsFchT5l6A8kaqCQjMrayPOdlk4JO2Tq
58t0LOKy/9vwCGpLWKwdtJmuM1Hxnp6SZzvHB/yfj3MGD3AZ67+SzRwuIdq/TL316FL3h/2dL0dt
JGdrC0yyqF2v0S6Noc2DG2p15QUnVlg7lkfNHSuKJDjS2owmtAAmU3KiUd/ButYwvFZoYEOaVfoT
CgrS7wKHiAC70f7W4sFkO9ildhXyrYqv7lY5F1mi2df1trZfsK1pVzlbGl4ue7klBGq+GtM+Q/Hh
OiWZmX7798zccW2sjvsJTF37jlBW3d5XST4c3XV2H02jL7t9FGndlTc4BCuPLIhftaRMVjSRzQDf
wwQkdkicPr1tF2sEahMRatbkjkfsuYfr2P9M097fmX1HwmzFFb4ap5KE05o8qIR8s/c1ELfDaGZJ
eqSKob+P6QRMYeWXESdEzr2OmPc9dnztnQED7rW2VoafILVu8KJkaciF169meGgH3xrLj9gzqbIt
m/8UWXX8iTBOwipqIVEJuQrNByPInGO2kCZLm7IrTnHtp19sd+wvPG1Nnu0e/YAdDR5EFFJCR3cz
i3CJqohXE8vtEcBfe5WaabUHskUVzM6jfZY26Ve/SdodC1//XUclDTwc+XeFvy1s6PsBY40ZX5fb
1Fy36XrHF3/Jerd8aTejovkJJbDOLcbu1hoOyHNTfose3VVuD8EdpiX7sKZOd7TaOS5DZ06bfeZo
zo3dLG7oNfoX2Dr29ZIveAALErnnwBCSd97dfdo1xefNNhPY307do70ZgouGNOSPLgwiSGp5nt4R
GGXumITJKe6W6cINtO1SZzQ7zesaXdgcO9t7EznHiT9NwP2oexZHonVJf81jgk1fpbqeKqFQFG+p
Dyki3wzBDEm39lwKO1vGGgJF2O2mEMZZRZpBnOLXUttFSZaQVQ+FHVGqtn4W+qT3SsmeM6Cwn5Nl
T3/IEwqH+PIApB4G6H9FsFuKeN7SRw/jLOvYjAwIfsSRTCsWV2JT6p37eRu8GLI3dbLLcmKSB8qW
j0s6xO1fkROUy/St0ELKum+x7MeVdhlUTmW/qNorrQtQoLu+hGq7X8dp2m5R18TdRRfR3oBOFTck
jPLWudVdVo7DNJJc5gzZYQTml5C22VndXiPllE5TVK3+qw5yNboCWW+UmJhylnga+QbzsaX9Xr2z
5zbKPg9OXA8N+JK+Tt8D84wMg8JsXpj6NU3fxXFP4A9iEhBHkLLAjmcA+iuBtZHmg7xpyVYE/BDj
04rmjIkrBL4h7FD9QsdNdTizgDB3xHysdPayYhScSWjttjVrgOIlLYdXgMP5iEASQ4Lz9RuEzmz8
/HamvxxfrbrLK+Z7dXOK8ogmO3W3fHOfWJB56WHM5lE7oWvJqwdF5S83WuM1tyOmNyi7JAECOJ89
SMJl9JLJ6P/FnlXIbPR1FtuFxSlFKQbfBd7jO7k0TnVNlNFUewFVP3bQEJda279TCDnl6Aoiu3Dd
Q0SUWtXdsZaiWj4rM5NsnFijuZXZbvO1fo1PEL4ajikbi9oGQvBS1gdFEwR+1blXorTCyJCEfpXn
XEjE0I4La6lsSSTy71Q7Rhmv6tkUTPJEn0VDWCrP5T5C2SGk0XWSRrA2rUSJjV2QKF3rM24VUEHS
A6N6SPLb5JbPva2kcFlVD1VnZzJE5wzDaFQVYvDxF+My8SZn0i7p9VkEowUel6Y+sfteO/M+muqu
/tcQuF6XXbMvxooWTnSA9eZqi4ngmHYmRtAGFwscel5ymVlRgWrvURgm0i/l17TFsTnqtmhdRB4K
FIrWkaGBA+/MCUUGxHPC8daTco3UrS/cmG0yU+5VLVBZr3OJnF7eKQvhYJYJLfnYZHcwHHwyT41X
AO5xTcsy8ivH4+lxRXnxrJwVSoTEv2SzDmo0rEkMAUuwzRvglZNRd+MKaF9WWlvbXBZEH542mWDx
ztXjSTp9J9PcUENrdU75Nqws1kT49aQBRhWRLdmHqepG9KC+aXjlbfpWlqVZTQG1jOqNlhTBruKG
RixYCucmy+2G+p+qOnpnlbqy0rKzEGVDl9z5JTuVM35r1j5R3q2sBsFC8lVsE78XtryKViB97l6j
AYbpTTyOrVA/PK+SYDhuNEyIUseHFJcCONPan0ABCm7kgH5GTwgIZ+eA28xZ/BFw49lwp/rQyvTn
ttPEHmWxg0RvwgKu2vK4wAXrn5WNsw5SXIFKWdFTlUr5FnPfrj3Ak7MeIUjXYN1DfiTAOmNY0D/q
EHwbRucgycoj1tJp+sKuLX2qBGV4pl8eGPl7PSlGkMOL1VGn77s2sx+TLc6Km9QF7n7s2I+57+RY
Mrh09mmonevqQ1ziOdAcTKNJSP/235V0+dKpNqMyYkzSFldOqbiiZjEwUCijs7IsE7TJ8Ulo4pGs
mlH068E44GlDLFG6QHmk7rjjrXW+zN5iBC91wlL6OXcGsdHvpHRNvbRnc4SsAvWRLlQdWO5FI2ho
MKm/L1ciCZ8aE0TZGFJQW1Y9XG2AyulOjkcKRSQ1NiCMxdfBwD5tp7X0UcREXmU37AfPXKcmmBF9
yEvU5XlTimK9v0Y8C2wfl8+yM2r0dcyVsiUbfjtjImX/QM7YOUIrBq5qscVsT8CqmOctCir85Rzp
58boWakux2g1za8eDZsmyFfy0x10GyU2b5IB3invMs4goXORbSBz9USgQAGZ1VyIuKsL56McygAT
C2ed6obLvnMvCyg6eETkBbPU7ZdDL35wPLc6IkJ7UHVJsz11L/EVjWUVb2ozQZcb7xV8pysxzNRU
Rs/6Tgo/wjMoHxPKZmL6qdtGnLxEEZN4IKYf5dmoK3OpaYZMZrmQeCIHYhe5AG87FmEh+0FvL5wx
6QSKI9kHqJq5XfJ5GWTbLUtnIV6wCN/aHt1phWV/uay0u6CB5hSAS9bzdZ653kF1vVoixunOTG4h
RgJKg2LNIzuoaxMIH1GFGKBuQ6MgSZiKpvQNSA7jN87qGom+7oSLlolslkILed+UCUrdbGnsq4Hd
87ltF4vhxp0jMT2n0lHh1d65IXDuQEJPGBnxKiB/Gjh6DK0Bi98z2qE7wxzsLZ/G7iJKq94aD0Bj
yMe8ovzpt93J6Em7oh8duMsCsdItefhP0LtyHdeqRzVnusrLRLgOJ9CiSOxHFAnghMLcKnDxXqie
2CblwZbdiX4OumjxtGLRt5JmV1RFM7z0hVGP5gers0s73Tv6tHrz0TBWgQDTQUNyZWQPvZ4C4QX5
pqFjAS+65wXLx3fuecrRil5MtJLaELMBFZbIs85aeRpZEotPhUYoLiBwBLECaM7dsAgZItdKl7RM
OXnRJXOxT1vCT0sjUUL7pnqrPBxjgDtqYo+Rnpj9VQ3Zl6+2nSVx9qBvwutc0ngu9pPGlnKP7IAM
pjsyMdia7mMrWbx8r3IRlJcr8OFWmJ8yWEdFgOz2/Carx1gKFKtkGqzoNk61ZUMTRPpD3X7pDbRU
h5owmGnd0z63OQu10rHk/U9LzbOGZxJPzo/XWa4Wx3XNo50HSI3Kg+v1KddKtzsx6ioPswIBSE9c
KhUQ4FGEIEtdQAJ7hVTOmQshEKrHTryhWZSIxlq6eGKabbozBbSne8Il7LQMVA4kyj5DHwgDiccl
OUN2RzuYsVsrmYTqQyuZEI1P0XBXjj1Ff1DAN62HO4pdSbJOlS6nwTnAbbZsna3LuzwHWWXd1Sz6
CMerMpwRmIKZgvm9uC43cFt5VoyU6BcyCcTSgMx4Gn4DgkkuUeUCZCLAZGB1BK1twWpMkHOOqIuK
M6rEkpip8zJaSQsxeZImdDlpVur1+29EO8KwuC+GjJdqWbTwxaRNRs6IU4DxyrnWsF3wDZRp2ulL
0axeyQKiD5mtdm52T3nunHkDcmlLEabjBkpFZt2tPQ+Zema6xhSNeMQ8AnczRB30/JMfRPQYTin2
rLM5vGI5xqpMvDZSROYXunjJ1HUF/S3eFMQF4jVcokG8vfrMcOKEQQ/GQ98vXTOX5U7ObZTShdZi
pRg5HzxL36oa2aKVwUVVz4zaeQD7P29AeiiQl2rYTyUOU8lnyJUQRlu1TVrB+PbGvsJcTP9D7kjj
uhf6tCFLBq6ZnOTVO00enDx39sTZsZXAvdXwiJ9hjougvhwlFUAN2Jr0m3Pygh+g0sNKKUJQah1P
yhv81RKjruqx2iuxPh222TNHRqIj8diKKUcN2SiRxNg+6jDckHBKU3iRgTVx9pIriaDBbk6IrqzZ
uGzOq2+lDtQai+Sk6yQ1GPkOI8QyTkZeaPnIBSgUuUbyr0wpC5LMF1P67b/dTamcjLte3HzdXqg3
hQjAWUJtPeQI7PejMKICoWeqXqnijZobrluAcjPU4bhVTRjT2aKMT8lJBzomZbTyPliDL2661DZ1
fiw8vFJdHcslt5rIA/ZOHCqQCAb1J8oH4hYpjRbiWTFBG72T+EQu+HbsgLaQL0Xb45zKjt8Q4VLB
AchHPK6VNMUnUv7bQVNnBYVuU+N431R08isPzUIJQAkupYyQ4HVxE5XWS0p4SDkQj7qcB1xZ0KBG
ec702jYhWOqtVlx7fV0ELkJcTCFYke5wdIRiqA2wOXC9Y7MWOzEVYjcZnqijwPsSbI2tA6oAXpXy
BgjhaVzEzVgZovmwmgo2n6Jg5IoloTa9m4Nagi8hWfujdNuPBI3wmWK7Jr7LeQ2jVotTMCPW2wuo
L8K4IZrjHsmNFFmz/0LXQqCMGPyH84pNFm1iy6eCuXOoDnrELjDdcG/YjAr+gMIblBqPLVSFM5dz
Xkyh5JGLXTV1k83JKtOW/q02IT+KZZgUlqIlZ3XfUtXggXHPpRGpQ1QQFbmK6s/q4FKu9GO7EVLI
TI4UeTZODbVRljeRdmXIGC/Ad+x/lDJGzQu02s7VMvmsq2unJdYixrZzuUW9cXKtuSAJ4TwUrkGp
QVB8COmqXD5FeKvbZ2TmbPk9BjJxe2W5S0+bc5lMckBUDoDe5FPFAi/vta0HOJqM+R2oGn2bd62+
BAarHrGdqbNOCNbkUpuegpDdKOebtfnNKrBcOggipL9iNsXSLZaxBipZMTPJ+pxjZWJNnEcGj7nU
KDKRr4LrHJPJ9Kg4GwrrgC5UjO9yK+DLUV5danwUYjpPqGJx1z33LOb3ligxl1ufcqJr71yZYGmY
rOWdvYLkKEWkkoiqAYioA7EukfUvuQHSFoQDt2TcGA414tGaa19NImVvCifyNyrF92ELiNbOL50U
JaIzEpeot3IMmBX9PWSr1QGMuLBwf/PpSiERezGx1lcbfOGK5ke+6XykHpHXlF2ifBxUCZM4xxWM
FDEBeFjLs+ZNlVyaOBs8k2iCRT8mribmQ6Xfkw+yhEkT5DZw8QAwiXsi3YCsEx0k85bW9wqy1OG4
7m9Lhu/6HYaIcr0vWsjufigVq1vXCfGssvuo2VHmwaiABAVtS1u2KcYBHePWTVdGU7JWOeJ26yYS
cbRYyD7VuOfNtdAYKlJVKxFlSu7XnNdoMX5L3nJVT6nZ1IllZTeJV1VtlSx3FsuGWgbBqMFK4ayU
16GSK7fa8QURLEHcwoLK1AfBvyCXy/J7JlL8Zc0JyYL4RoDWhL3AcPxkWCCpRDk1JvVt+yDFi32v
5LJ0lsUJxe666N0Jtr9vrHtqdIKrXSAl4r2Uql5XbP65fBKwRewWTx21MW61BbWPs+IlFpkbUlwv
ywJKrSlfIi+j9M+mtLXFMqPTXQH4wWMvPtUrK9o7eyVzbluGMibq/myyUb416qUbp+tsnXgU1MKE
NHgxiG5yJYUIV4iIBR5EfKbuj/xCL5c1yn6hkRzq0REbMpjFO2kLiTbIW6CVnMFj6aj2kkpTLtcH
xnmLP47ICeND0hr2kH9guBMLc5jL4oL7ui1uqbHSGKEYSoioH6Hy8HDJqnE8KTDn8IMD1j2qEhJd
oLzdti0W0U1OCl0dIncTg7uSoauXwovh+D0H1HR5+5TgOZJgjV5KQ7sqWT3ezNzqqZerAoSkaCl9
ebD08Xgo/QHPH32n81JUlZyV6l6Yc7mFiVz1+ZJcM8viYSVFl4ogMONesPVdPVf9Oj1qCUVedpR+
ZRjL1WYQ60LYhFsW43bbIPtfnDvsYqDnRK10i5oieV06nTXU0csrM3s/5Khr3FNiupPjY3Ey4pGY
IQ+kcuhQRR7HXeYOa/sam009LXscjFt+x1bbKPZuQ8Tw+FcPrsT29yaGF3CyzrZZ3qGJKA6dtslr
3L2oRhm3fQbW63pqEUUlp6BgJ/6wJtNoXVZrVRePFY/RvxyNtu5j4Y7BdIS1u9HXzMrVpRyPdOqq
ntvxs960XX2HKy4qT9HE90NFZaHornnvIH45ByAI9omaXzI+LB3P1rE0o1U/NbU+b9cmVJh9Xmcm
ivra9FgXxAy/yE3soF7DAZf3uNfnBf2X1SfzVedMbk2lhv2dcVNtVTVj8Goy9wjcJoD+Y25zfe2n
xaZ3R7sPhoFmiU/+WXq0i1kjiymttfFWIxWgWHdoc1H0hyktwEULnSqac4ucM72yPLq1GozA3bh1
84rUyc/6iVAyhGX2sqtTkn6yMCVXCv12wvjg7nVeAwtDva07NxEyY7MOtSSfvOAKUlQ6uKE1Gfqy
7Sd6VvN9Ubtl91Q7FaqWYEqc+RoX6VgfAfmaFUl0hX6RgqOA7Izb5b4hSre5bKl42rdB0dfatVPD
wXzxGZSbl0Z33YwaqIZH/Uu5oXfKD8m4TPYU9sjMGyrD0A6e3WKm5wSA/C9sKLSvQkcht87qZh4R
Ial3mLiTgVqju6XhPHpW/cXZWF4Ji9tCtU2F5sjCoWfEsXaDMsZ0HxDJcGXCzg7W2iKfIqcXBeqf
JlS6lo59EQva6RqWuEmhN8hhWUPEwnClxN9qoSyX+NKFkGLdmP7yqbSzOZBLpDoWlsCTxM+YMlpJ
ctmlmnrBvZ7fSjmx/JBM9i8Z/SYmZ/kphrF5nBOZSnR1VC8jK63Z5w3jPYjWvRQpqwlHljxlizSC
/HQem+Fr8bB6KOn13VhTykb/D/qEoBhz25xP0dR2un+/2Ful+Yd8MGhepKkntkibgdLvtSclqkZG
fF6I/nvPJhZHi9EyuvV4L+qPQ+NH1XM65G70dSYhHoOkPunlu6EYbLgSvchJlme7qrrT+a+kuj5d
55QKs1Pog0kzqC8ePWay9VBTXRx9MI9avFh7sLSiPpFLRk56XpXEnKSJhgMMR1rdOGPW+Kd1GZBm
RrpJ4t59a4xxgc+XbjRpOKPDdqInntiYe5YUuG/vXauKts8jCw8yyVyElNMOZxj1goM15DhDnszC
zAztVPdFCh3uvdfz8V57gdTHCKbrpBsZ/jS8lGtSB8Cw0zQmtHLXNhN06qXUneYwdm3XhoimTA0r
G3Gkd80StIif1jnOWAI4fn4EfNUdnWFOilMwrMiT4AF4AcL1xPyQ61qr3/U4rPaT0y60jIri7xzz
6iPw7vyiNv3xhclnaPbepq+HKHAivDtrwkELLxmuKSJCvO+mZn6dUmpwF+zr6vcJVcy7MpusKz+b
psM4B7yIA/Vl+2tDenG17wmm7E7JVCwvnY2kLPQ3c053cz82z23cwGdZ0QDtcXV7HzrMytdwUO0b
IB5WFW5zlqxH0ynbO9dZsmfk4u09o1vBXc7sBIBiaX1Kmk678CLGeRyj63RhFsaMF5tNtv4FWTSj
WtHUw1+s5eOrnptfdGFUj5a3j9F6XppUv7/ivFiugLEmqD66AL8KLQguXt705jMtiNy5NdnmVcC/
58zYJTS027DrUirkhju5p9hjpRemtLXcS8fZ0hyTix9niMHM/nmrShRIsela0NLo36GjKICQrCZG
LDPT21uiE+gWV15h5vuMDRJ9u7a+9MrU2meGNd9kUWx89vXa+wJ1KH1Jk3y8Qvlo3c+LwVMWuNEx
aEwd/VJhX5lzn/u7gbr9Epp61F2B2qj/Zm5jZpgwLf2tGXZ1TGLeO7Z6n0aU958j9kOkUc/ZQ6UH
5XEwh+DkOPpytKDufzFLM3mMUsfdOUGeHmdti94nGdodbzYLOrGjuexAurR3lW0xpKZaMu1R2JXt
ySq99OtSa8aH3u+T5ZBPeveC9nXx9igbKQDaiTY1YZPHjCwRFMtd2+GDJHsJdlah5c2dPyxdf9BH
syz3U1BZCE31dDphE5+fsoC92L6Ke31n2tGEMGSxrzPAzLcOc/z1Fo/oBpPV+WBUbXEcs4jgeEj9
l+DuYjSRwzxHl2g3x/jAuFR/8Mc1vgH22vuHhhXcuzlO569mM8Ts3iafjryVNX2350SsD5ZIPX3Q
F2KJ6ERnvr5rICLfclhMq3G0HdtpKF8KDcT0x8yfSPzmN46+6A/8K2XOfKo0vYoudG1yx0/BipjJ
ufXnxcNRyPZ7C9yPjs8dWvKd+JE0PgFQR9CLYJ0GKiYnbUzMkXpNHRnWYVspBeOzHMrlHj9UPtya
MxaSS+Q5jXFJHS03nteVHIJs5wez7zzG+CyyMfQM3jbGFpOS8bBfiM8u73XdLKEloRgF2V/u81Vz
g83CAqiVfXafEgiAkmhgR8N68Ar4D/N70a3zvqyi0btd9EynE13run4zrzGt3WrCx3oy13R7qEGP
eKGeO/1DmgV43IkxMJOgQ6CIJC3MdBrsFyt2uposCXpFe7JOBgwzY9zqlzwGhfWQjYWz/TbO8Eed
MEQVKB0W5QUPkYruvQ3LBEKyGg5KrgvrbFlUG8SBGU7Fgf7fl+W/4tdapWz0//xv/vxSN9SF4mR4
88d/fqxL/vPf4nf+/TM//sY/b9OXru5RJvzyp06v9d1T+dq//aEfPpmjq2+3fxqefvjDoRrSYX03
vnbr+1dSEYbzt+A8xE/+//7j/3k9f8rHtXn9848XIq8H8WlxWld/qH+6/PrnH0Ka/e8wEvHx6t/E
9//zj9NrVz5V69tfeH3qhz//MJx/6GTNA96xyDd0fcHwQirIvzj/IHYL5yKIBmIHyafmIFXdDQn/
xC9BiJOoCANzKiyNvsas8OcftvcPASCjm+uwvuL3nT++nfcP9+9/7uf3qSk/olaEf8N0fcO2cXN4
wtDzBsi3wV1rrGHDFbmiwo7Dnnk/ZmMf6dk+tRenuyVOZnkx2JRffneJ1Df5/sg/Up/OR+aqmAL7
hOzUst/QKQBw5oBeEzCjfUnKEP1N/bl1QXseyB9Yxz11ymC4HKlmvfblWP42BvFHUpM4Pum+QJFY
XXq4OM9pMt/xfQa7ZxfiZvUO11FNQkhW2BZbvr5mfbMEnyjyFa+2uVbmnrBbA3l6Y9QndPD26dfX
4Ucj1/l7uLZuA5pxHdtyz4ai775HMzf0YzWqqzlBxtNHyML+3smjTLsdLJPrMNXO8huT0o8skvMh
PdMgoVAXUCieyx9ZJJNeAzdaNVIzso1mH9itzzbSqCvMFloa/vr0fn7AQHxiFwhMsm8sx3vzgPXL
vAwjVsrdsBUzSeVC8nZZDFNQhgPtyxP1YB0t7tbrz78+8H86SduF7Yg5KQD0Kf79u+uK99RbzcZA
XoyM1L1D1B5lV9aisXQSJbD//WnyHvP+YNjgcM6bS9qMg+WvuVXiTnFphGdLfojZPe5JcftKvzfA
68yl/vUZikv3Pxas821Ey2saro2wAF6ReMK/O0PIoCPm/paWm+7ozw6A7TTMGC9+c5ifX1Rb10FR
EZbLe2L/9LSArIe/3hW7vCicazKAvmb2OIzHbSErYjLyo7ZurFWLuap+M0T8fAuRETB2gpDgazO7
/XiCInLNN5uFTY3D8BDipu/JKxy3rxthcL/jPr6xF4rLyY3jMA4cQ9eAiPnj0Ty6GSDTTZwXmZ09
ehOi0l1p6OPJMFK81ktDwXA/FEmSh1SptTWch2HwsX8Lt3qNDTIskwpCxK9v8s/XQIDLwZMaDFjk
Wr15f3JfR3karfVuTFprvcaJsu6gFefzbZomwW/Gov90MAsgLgMD5Eb77cG2FQfJgmV8h6GA1OGW
5BSHRRz5IPbc/P3rE/v56RUcJAN9FiMD6xdmuO+fXpfRLuNBqncziNMTeFue3rJpCJX89XF+fnw9
Vj2C5mlwV/VzsOd3b8lAtF6dkpuy6+Zqus1WrTht8+zsiw1KZug6QfyiY1r9WEYalPpfH/vnsZ0V
GYcE7MFAaztvxiAKq/GwNJwj+ilmtzHdyMvdWA3vXBM69O3YmEw9vz7mf7iurABtE6anR53l7UtD
jkfsVhGGmcTclgdtK4pHRl5//+uj/DSsu7qNDEXg0TCW8H9/vHsYqDY0MTaxrp2hPfh2Ft1G7Aqu
8nSMdovtI/nn5b3/9UGNHzmfvKIMQHiAXUu8qBxVXO/v7mUNWVuzpmWkDBgkwXVkxf4Fro9GpMls
/gVdRCTDU+6jOajqkQdqLdz4a1qV1YUI6AKmhGzJusjp5G+/udXnd+OH0Zgb7bIVt3wKtT+vZ6w6
p1oxaSvYoaY++aaeTaeMlhWbVBwzUHw8wGdLlTxEZRzsVggMl302xbzGW/5K7mg77RzqdTWF7fF3
wOHz9PPmy/k+AUKwzrh0cBR/vHATTRw/I/dwR1HL/6sbpvILPX2Iu+5aYLzM2MzdYiTmwWSdyDLQ
2LrFPKybCWidBeJfDvFQF+bo4cUJ4sm88rwIJKTdjV6874tuWQmeaxiSMZG4y6GjHduGIyJHYgW5
WAuN7Cr/Wnc8TLsJ69h2XBd/mI9zBbaJ0CubBaCNH7sPETXrt7O7+K9TaVTLBe6GjODvui3mY2PS
fw7NFZrHgfCH4ipegzE9xuLd6vSMAlKTLHyJYBzeL52RPuhWVB1NLFY0NOaleKEXtyJaYdOHfAew
1A60K5+YatPyQEtUG5FMWySZxITFhdiDWX0NG6WTvzM3W+5S3VqGw6+f6LeDE6M663hY7L4O4Zf/
/vG+LEW+JOVETVG7KyZwCDurOGDFc8ffDApituCjvnsEADny+Sa4dT9gG/iTbz9bxm4A1+aHpp26
yROsJDauiC/rHhF5OsH36XpK0pWRHjYdk8I+G6wHIJcx9cNo6rGrddaNiyL5zq0oDO9jOA4PWw84
JE9uaJ5ooW26bh7O8/9j7zyWJEe2JPtF9gScbAEHnAbxYBmRG0iQTHDODPb1fbzejPRMj4y0zH56
8RZdklWR4XCDXb2qRwsLrIqRPCmk2n5n8sXLWPmpKURGqvZsOAwM4oka4nXKfytjESKo2amE45o7
UdutVZTLTvtcx+3Qyr5414YyHW6NYutzbt20RK5aXgB4lJRw1pFaGjddFWxI+uvtSMzjvk2sQ5K4
3WNPJeRyyXO4QZ3XOsO+mDRUpemWEyYrlpgnzgN3lzX4ErDGu40Kq7xc6V9BWL4SH7TpEwSRUgrN
iedMkPi9UTC7PcoO655skzGoTjbx+qyrX2aaHzuqPdQnH7oeWji4jF2fyWrcCzifFjnDdR1iUdXL
C2xCStXUjAugK29azlZc9aVD05r4KbZI7x3hHHBgipPGhoDsUTVeE23rnmBYlM+GkdV/rHEG2QW3
Y3Rxldoj2IuukHtaXR9mv+vNPfFEMsHaOPp/h04fkCWEsN+TpZEbfe8K6SQ3yS9NJqpOMLhyftTy
pL+CDKtA7lj5pcHmdwJaFjuD78WDKc0zv3ztvtkAuHWWKMiQz6MZCrArQ5Q2rEYPEAP+ZMn2W6B7
Mkqipr4PPFFPGRANVgJzj7SYr9QOrLr5QbOafiBeQqwXVLONyPc4aDrbYGX80N/TREXueSt6Kxva
EGV0i/2h8jV6H1zjbqud4lzXtv1EaRt6qZpTB1tXAceD/9jwl1Q6XoKWPbaxX7xZJ9ebdN+kEp7z
YvRIiBgreriskYcsVbEo80z9rVvLJt0nqWHEwHy1q1EQzgXsxtYupfEizdX3sC7cx+wiDUfogYh/
5vzk4mClRdvviebWqtwxS7V7q6XHGiI/3yZOrdGm6JnfIMZDJxoFyzjd9ybaIIjqJEQIBvdFT4uX
zAA9fWJoqY7lgOcKZSofSYR0dhEpIvq/kN0Vv8nShtHYpCmvEWFVJLDa+bFWQttXROYJElnqLp0d
SRYRC5ca8g/IEA2FXcNzQkN3MFXEAWYzzjRcUIX9VjClEug18H6J5rjJREYr7/EAIU4PQE53O5wz
ZVz1EOUitfj2j1H4qqddcWKLOZqNfOjacUkClaVbIEsTozRMuSivJL0bpRxuaCHrSmZBPBhDhoJA
OTr8SZOkb/ba2LZ+dP30ueun/jpvff5DbVB9ZKt5Kabxxc/tdOfUBo+p/dlJ9cnyqiqCEWjob247
PyTZqdgSy9cge+u92JTL82xZRzphIcIt9ZP00wextc1Zw631q0jUg43Fijqs/ENXP0OTvwJb/MlW
FFzlbQSp0jsOKcxO8xK507gnNNjvfKdvIjlaH2nqL6QFjQddgIaY7C4uGvVqungVak2eU0feNWlS
8TZtX1Ohm3vgl3+pLNt1nvHh2x3Us/yVSCkNxU7rhPXce7dGuk/wobRkl932zf3uCYTci6eVWixG
9A/Wm/QbdV0Ttsjx1CulF3iqe7rLg2XQn0jRe2HGi/fSEtId9G4iqSudcGiLdJc5+kNlbXxCapGg
LNIL188qSKoWmae7JaXbTdzXbLbQTVeqs2gU5L+g2SfpZNoOACBZvLq1QC2zuEnN9p4e0wIIZAKZ
yuxcZiHzQKZOEMopwDo4e646iguC3UeS78nMehR8QfpsmHyH6C58KBF8/Yn0gWPkfzwIHkdub+zO
h96wxhvG6afk4tEFRS3kz1TZ07s96c0p4XvGYoUFltWUsd7l/OhS+AeSFg/lqBMbF4Z8tsQwhXrd
vGrbclbuMESDfxsy0nwOAW2QNFZHbhN36rYh9nvkOqXTBsbeB2pBfSbz9t6UyWkcqmSfy6YJhDVH
VKcT2aGjETQFOzgcAjS34t+4r9zq1UVRrJGDNT6Y2n0htCd2zThj4tZjgJbXivsX7lmTHm17vaK3
f2NYIb5l5elF9PYUdSL7Ho003y0GJ2LTuFvgEhQD9TbaOxak6V3Rdd9GNpxu2c2TP5n41qvmr4eQ
HvDfzv8yHmYhJbla5G1t9jMlqjkPhBNiWDrVM4VA1auiY4aQEkiUpRMq0jrsnNOs35CCZaxKjQa+
ed+tBvZOx/hj1L7iqWPyn0fo7KBXvSM9YE+Zbh30dXmum+4yzd1TM8riXcr+mqe5HYrM3UIiid/6
jSYCfcQ8Ktg7iEsb26Q8KakHHqKkovEom/J7xen8NPTLk2ZjEvBXuXcAsVqtvDNx0fC8W69tyXCB
0yzw+vSxKLNTTwxXyeVqZD0H3bzcE9u8L93uJSHLHsCq8Q7luvxtFQsjVO5Llt4IlU1zWYwZeF+a
tdhXtL/O6GMa9E3DPNMdDKDWWM9lCx+irQ2SstV68cZ039ctSzNjISI2gseigtWkxSBhoXj7wOvp
w02XcUdceC84cPpAkOO+19K1DkzNCeCFNa8+mxQmG0wzw7hSzmy0kCdQ4XgWlUU81d3u+3E7TYOv
InP2PzjAaaPO1e9kyfMx0FNe4qZTcE8R6UXPDe2OYqSOUJQdtp6aKaTnoUS6qIOtrABCANkKqKda
wKpOAjDHloRgKWI60aJeK/eZB9PSIiCFMv4EG483ub1q4dDVnyyh3bBUzY+WiylADfBjj7ypZzUZ
+CHw0ONiPjTco0NWTy+4TC9OVSDK3CIdtd99pqt+XlJfPpRJOR/s1NJZB479TmyAL8lX3LEndMO5
Syjzq5NIR2Co6vKoVS8YSw+Y7Hbb0kVWr59Z9965WRFp8Bf3SdPMIb1xsDsB+tKJbEZULP3ADfh2
3PyY3n63maNebG1ocCtb7nG1h5KM8MCfqNGqBhaquzLrvKBXzr7L8r1YqyK2B+MR0Hlga8+9bSWx
7Mc9aIa3hKltLeaQxcsjN41YowMO0xJtCKyEjWo5ATU5U8yzHzRYAGIu/WC0RZyWWONc7xFV+VUj
SM/WnUW2HaEcRdacR23rPq+sqBQsNKqoyg93ULveXF9Jw3N084YdWx2+k2WxwBzK2PSqR/RTYt/z
0kYGbge2cJWDBpYn3Dj5OCh837VNMd7DleLC7tB8mnG+m8l6ALmET6Yx95mNXTtdh2fSDxEwA/oX
0dMCYnhceERLjaFHoF1ql0poT/Cg7y3CbsQcxVkHJxdVWjmdHKJ3PFJ4qdsqPQuLEHprK35Bk2jq
gA3b7xy1J0rKbbi9CnCV+TiTgGsrr7mUjlzul6b9dsEJh6yfi0vrcSPnNv3Lq/tHgkrNw0w/2sE2
wFpoHq/uWpHPE2y0YHS85kwlL6nnfzlzh1xEyErrnzxHvNiJCKcRgRBn69/c9RbGUFbui+v+1vxi
CHLMVcFKt2kwm+ou9yBkAALJuWIvH2jdn/OEfSQZ3C5yGu/FocojyHQjhqWj9lLJ4uTV5gtp++cs
Ey6yRn9lf3NlU97e07FF4KxVv61VnIapMwg/z7dAjPskq4V7w5gkEZHvR/jAVQiKu0KbdY9c0vY0
lY2xLyEmuJldgRZ1H3IIF2wdKXJm3XJt++ILWCfGe5E9tF3FfWuSlQy8sf9r6dW1HnUOf3SkQHO6
t5GFZ9hv3U9rrle9861jRzbhVegT+KJ1sjFkpFs466OkblY9TK497YSRLvCjCyAt/Va7gZf1n0U9
X4yqu8t5gZ16JZKdydSz432Va7jBtfKO506dZb58TE3lhFSucc5xHaFSxbi4PtafXa07zSHJ2m8B
xuc0Tf5ERDp/6KfkAZPhaV3mOejqwsdJNvHW2VwRCTi1oU52JNC9DLcPpIFAM6hgJRcC5YFUceAX
9RtukYPrSY4zTpZA691oq0VzqexCEUygon1uXtta/FF27z1q6ZjdaV6/YZ3vMa/lfMyy1UVUOWt6
Zy59rJUJSBdjz2JIfCwYx2GZiD1dxnyDvDWhfko8Fl4Te+PGsnl6I0w7hiyEj6477DnNdhpYrmCU
5qWdxisGgiowuv5iqiTy7Y0g0dZA/+645JCNe5p99wX3O625anjsNft9a/wHfzYPc63px8Hj1yQ8
T+6qeY2KdCQLLF71vNfOkPauUI+eer19qqnKDUqVf1DesjcbvnfKti5L1eJuGw1sdv5JKRl5fccW
e2AsYYLhVR1joOWMamFrzMN+lTJCxzhWatJ5sYzNvWffEuCO19CXjFUv6hf/mNfJFY8FPaPubYGP
y4CQeWzW61td1d6OKvtI6gy1IGuYlPW/ZClu391Ox7LuOpFbuR3FJjqLNVrpDY2ZtQVFyYxqlDTY
FOvqUKE6DHMIddp/ZWCcnn0tySpM8KKsqfUg9xCIAr9DFZi6pu4JOWzlk0PlRhvgA6jGg10u2V0/
ivJK4rz/O7YLh58YRq6MOBXMewOeKWpWjkf5lEg0nzBtbeMHJcd+E1BZD0LL1vvJdNJpr0tXvlHv
2T2A9tGSUNNzWBs5BOhH4igJL2t9SZxja1ZVNNFl5NFSmHqQysZ1jrpZf2kB2OiXGf/ti9NN2SPU
sHQ3pzeIUPLie9uVwg3tS0ppYTf85LzrwmL7Mgf1sLqDiZvRKE5OuuHH0rOiqGLcB9OH5BfEEzaa
gQ80k4k3W662Uc9YTvk8R4aFIrtLRPoiLVBVDT+3lNVTwvBcqfnRSP0rQnATbsM6h7VvP8isQvrY
2uLOkKJMwpRWyC87K8qHrOhgScHMKVotTFTh7bbe+uoHz43wfa7HiiUxZ3u7WvwhZePo4NkN4TOt
h2FNT8os0qiBR/nQNsN5mZdfZT6Sve+1+WVwjY/G695In98QCxCbMpiHX4W0wTHh/QhYkKlzjmMr
KNzsV1aC+A70QVsONWcJ8Bj7rdq86rnu0nej5gvLs0FupeTvZAlsi241ARdagORjiCKah3CgM3im
fWbusmXA1pE2B3dcjsLsn/LZfAA4AquMiNuZ9foXzpd2n+abfCbrWN9aMefmk7ks/eqbwXusurKP
JWiVJ0xeKLsgYvJtEja7hPUJgXK3pd4pWx31KJcRTwtB3H07O5xnBRW8c5EVF61J7We+4J/jIB9z
bvMPjT8UhNP9toyKRopXBmEU14TFzvM2DerIa3EIBl6sLx31fZdKqeLRdeft5Cr/l9IacfJ09zE1
i18Wn8O5tZo2ylwfnIlT8yBwaRsjQIDaa9Uy0c+EMKM1m+pXXyEgOHmNmyhN+Ss4lKcTLveOcupx
72LZfOyUn317nut820Ap3vCqmJAUrbde1zzSZ3X1ANmFezg+trvKg1LI+diNQV5oQdFLiY3POHvD
Moeys8lTr/ieMp0l/ii/C3e842Nhg7YOn6yZqcm0u+vat+tnl6E+8Y2JsTb1aG1WdmY90kRD39XH
pZnmo9dW9S2s3R3azl5eTbklRTj4zruhT0ZEtRFN4oPSY8uvKet0jTkq/bqM4OtFOdIQWNLNOJiN
Az+ZhMoSzuzYtU09OwtFWa1hlieljUvMF7AMchuClmtzkRm88X3d1r8FvQGbZyZRxV2RuL9hRHlm
mrRHb2Ox36jraZ/TQavFrjac4W4CuQaY3ly0V8sGCWQYXU5qzi8+EElwycGskCFmAP1s5FLbA3pF
PxNU0mfT/LjdwpCV7VTHpUya3WRrlAj0AIJiKgnGA24/jGf1qg8c75U4EjC8keyc7kR/iViBPW5t
3JJVDjcvTZ/xFdt34KcvojbqnWPa1Uc15dlHMxa2DPRxxd7bUR5nAMGMfYTjPx7tNCwJTEA8c5oP
n75fZNalGBMrYo9ekeodRv27uynNzEt9Aap95qLCdye1QmlkBQ/kBujzBsbYuC7KrXPMuFPzgoDk
udPNXSYt4V5JXTYNHWcWD+SBbA1KhUC15vsNdzFMp8L/VBq9TwwnKvO5cXtpl5z0DO7acUmmrEGl
Rts96ZOeW3+maYVgzFZ6IE5cq2b4XfDvXN/JIfAu0MvJTL98o8nlRVOTkx/Xeh7TSGOt8AZI6J+t
hMNpN498veDSeZ0W8pJgF0nUFiFFnzUdbk5i2kfeFU7LCASe+VmrLecrrVPnsWfgTw/uP+uEoS/H
4sj1dLO4UDTjgWKJzrsSq0uWk+Uvrhkn01iuh3aqp1+tU/FQUXTE/0MuEg9csEn8BQghrihOhKw2
uDrbDNSBdKm05Il8SlXfEzqUj4AoCghVs2YesmVx/HCws4T5Ct0RPXuoN+2r7mvM/bXmtX8mQ4zW
w7Y4Vh1RbGXZrMpsDZQ/UH4ZD7Kd+wOyfL2EMgOXELG8rH24EppA6YFIWp7MPAFrXKCqkuA2dozb
e12J62ZJFFmv/6pdd28a657s1JNcy/UdQmFAu9a3WAuEwvFhKDvCQ6ODLtxx3GBQO4DxsK+Q042b
L1E/82l/ZNxqSTX88cjPR6W7qg8cxzuqfDowSF7LJQjtjokLvSHaViafSa7ObisQXG5DfBZbbecy
av4esnUAn+sI1kbpqMdM8UkdULJUhunwk/veYRHrbz2dnPvWWbSg9GWcLmn/wB+xnpHMyxfTn+03
jabJw2zLL4pLeHVnyj303LYjRqgMHAis9VPLzxoUpevxESNTRmCmgGYH5eL7FbSEqXWuawVBe1f4
+EVTOTjk1azFg9/RbZKviEOJ2mUGNP9FWDbtiaLni3Xqx7U20Rpu69ZYX41iPYAHZqAH1zV4MOMm
5oLWNRlPmBvnGXWn8vdt623WJe+L7cbe9GyfnpsubyJz7R333ORirAIoGU0d88B4Y2wui4RkVQOs
eUjmxXUOBuRhN7IEFoOkUSQD9CXVnPPaaWZ75OPN1UFfoPHsEjnxc7sulLQbeY4tLG6OdI3bfjJw
oG6pTF+maqvMC2lfjgIc4vwvfUNsogAn+NizOwATXGCSy2D5yRTLxh+zOLOtDtwhBRBe0A5la15q
HZLZc2muA3zQiRLyA/Q9tR682i67Pvj3MbF4xVz/XhySSo8Wpbn1Xdmz1iGPMpM5CcwuBXnoO7Um
7nynM/ID/+YEAWPIqrM+ecRezaF/SC1wcoHhltvJbmteiVY5PvAMqykeoCGKyMSosL7NPshRc5Bd
Th1FNh5qwRgIWbVLHkutGw74yOgSV+tbT2QdH35HSmZY2V6m3DvvVdrkR3Zxf31X/eKVypDFBfzc
U2DxwOE9nXPLOUNBqw5wCp09doWb82NFyzHtCQxrq6JMZXB+xWCFeu9zN2qs9ZiNgujHbfm+SfZa
ZOdm82f2ChGzM0/eE3hK+k1Wy97rkcbfeFxx7jDlD/S8I0Fzt1yGabs0Q4eT1yH+cLBJOJ8r10QI
yirHv6/lJg9G7o0MXXD9GEOaJEpayK87nmVu7vXYjC+3tUo8+7yk5VD6N1qTRx0i4N1oHuwLLLby
S6b6dgUcZlyXMV/z/eqVILWESo9K056JquP5sbU8xp7hIORULlzsakzCrffHWKSzcco5IvqTZCDb
A2f/U6V0KpR+0j8bg8FUgyBn8TfZ8HTLdvjt86E9Z6xPfkPRW3dUP4y7qbGasHLtSg+0VvA73XKK
MZsNeUsNmnVQo5mfGj2Rjy6T6qPLcxf6hvnLapQB2MiZja8KFYHFmTsZOzYc22vJovUtoy3iWuru
u0kD+m7Vay+Cbpdck2TusJF722M9JBonAy5i12i6O28Y6AFtJ++h9Gcs5BtyNsi1qmQ7OZbLcfCn
au85pf+1YoXdd8vaXnTSa/fk8HFCo1Ayfdt01mS3067P3nQtMc9uN38NhDcibIVHN0/kZZO9s+ON
Md37k2uesBd1bJiG7tPNyzzZ6b2x0bHe3DTSwlzamG2iGZExT0CyuKb1NYssnUPhN70ejWXNE1au
zvbZu2UBSiARBmN/kT/6LO7eM2ub3tcK7KlualfBv+nO1JXzMJtshrhgNOpEGafwd6DayvuVq0g8
imb5oRxgvDYqGx9BopwK3UU30sEuHxAUUK3swUQooqDOysKyVeZH1isvoLOwj0y4lvdQILXD4OID
CDycjiqkyLHc14VWRQ5GnZSDR2W/CWp5schajXp39tqsYLuOc9WbMXJ1Ep04MyY8Z8ZZAczcQ/g1
kEmoYwjXztZQ99dU56vikdkDr/Jsag3jAO7NPQtJn6UeEJ19RlotD1wB8zFdGxUri6xEKpbhy90K
874olz+z1vi0CvXqyEwDH6pNpnxn1kI7NnUrj73DRdQuffus00XFwpiGKatfc6rhoQZfJS1yH93Y
GT6M1H67M0C1PzXpys0DBmWkVOPdI+DA4mmTw2KrA/NbHo/aXAadJp/whIiXzWmm68BWjOtrTp6N
XnFc9hq0jCo3f406FW2BltjmMbV5EqF8tu5TkuMA8NqiOvrDAtuymJPDXLgodLm/I0zQnvjKHkuy
SB+46VC1U7RHrXCGq7CScZdx7WeiHYvymby3/r4C6rwH7LTwbjYydBzHgBPvv5XOTV/V67rYz7ae
gy/FW4AdLwt9LvjMdqNxKHMFDplAyaPq5oprRpXw/Gf+H9jo409dNlS2NGs49PP8uRSGe9+3Vg/f
e8aB6o4z/x12eiy7JZh9XEHealCLhxv4tLk0slX6AuHHjik2OAAkXUDopgq11D4ZxtqHppt3IanH
j9EoiggjyWtdl9/2hM2kFTVp2s4ipKhdWtvvLa4L+AUTQ3An6p2ywBhUT7Gob/cbIaodGc4uRFeR
F8KVCFFKZk9I4c1ZatXTws158ercIazFOCFm1pEmtttTCwceqWljZCZtuGVniGx57C9LesbnMfFB
cCb6q88LuEbDqhb1rKD370oO0WjhIQ6rdcRKpflROlsvAL8oHlu92Pb0FBrdGnH30l8nvTwgtRen
2t9+d6NO/pbfDSQ+3ke5ueYwAMztFTbBqgddvmIZrEcF7zqXXnYSVID9SuqkRrB0t5w/Ae9+Zy0E
MnYeEIDdDAeebJ/diHMlGKvbZRUvcuymkwG36pzyeg4GWAkHHzUNEV6OD2PvISi5FTAFp87OXuk2
YYZR896rOjR0ZOfN8rQ9miJDCGNX2Hgmzj9/0cKir7sXiJXYlThUo6aq7bjlLRhbyigiouwutKJh
vkt1By1Yq5EEKTkJ9dH1zxPZbIjbqf2kJe52Udvcv9oJQ2yNUvkuHHHcNnFqt5kKzqVo2wsqdqhN
w+98tuvHebb9M80Y+YlyKf3QD2J8TTxLPw+95l3atO9/EI+1cy76lHgp9OWE1A1+5UJ7IA0ukojz
jK0DazKWPuD0ScHUh27DREhXIHfGlgyolGYZbVXjx4Yh7Im9hT09QgQR917O2iJl8H/pROc9EiDn
ZNfRwoxUSUW3UNU+aUb36ZljcxmpDWhjwtHtwYXZHuUWYZhJbtOXD9c0qDBVBwx3HM+1cXYko9cd
rbzyCaY/m2FVp70eUizmn8SC1Hi7MrIBapcoAT+6SzRX7tFM9JO7ViLIEv4GzYABqyAy18RlNY4n
cGN+Fwy0eZ1aIn63JXf7e+OkkQe+1f7z0JbUYxXQDXaZO44kj2fRHjapcwbk1RRt2NUOtbvBAW4k
3zZgvsOvZOCKifZBKdxu0eBwBCh32lkOwjqBJCuM0Jx795WaKu1v5m3+YRq4ky1bZmmvne2M19Wy
xGuTz8bd0LjDSU3qV9F79R35Ru9qFvZwqhOnfRL1VkMUS2vz6Lj9PCCjG6oOV5ZjO5ANTPaa3O6Q
9qvIZjDUggUZvz1WAHbqgDS/jn6dDotFVDylqdWZtDkE/tR8b2aTzRGh6eQ1Iwz71ywTn52K4F1A
EQ68V7iKOKL8peCRz1vND7o2L14MGDNWgCsOdH3e9kCbHH08T+NY7m+B/xrNQeEBY25csfy6ejxO
ykVPUBg5HRTmcpvbR5ExLbzUK6efs+GMCxNheg/9PyUmltIH/c3CU8HlqaCWxWuaJGQid8yDQWFL
oHU1rY4ya1l5WHKxWzJpnb6FujWnf8ATLOxFyZJ3UFNOhtnoXybRtNPkK84H24TNnJjq0lH+BlRv
ae7aVSS/iO1+ZbLx2Miz+yaXdU7WPL+UpSvvyf2VsUuNAyBU5zYlW+2P5a3HSeuSoPeLu9adP3Ie
ctREmYMJabMFY5LtRb2EmbtLug6aFa6r5oEipSaNMKFx6nHbPuj0DQbgqFGWZrPow9RI2r2eUkcc
OFvd8ndyBBUZwrOCxXG/kfHyeOib/WjbKznvZryrigWId1VqrK+IKGDJdgKNfiHkFduPs22ojwZD
Q2hK75vuMkwOmCn3da9Pvwoq6Y9+m6Tjrpr64YAc1fMFwgjBsCuCrZfpI79vfET48c6lLOStQbJd
YkUQJy6zDfFY8SGJjJSsYoshzr6m6peFFDrFYvXq6fzDhii4rh49vzNR5bdUqBPnKjtal+0xNyhE
L/ajFsugoObh8yIYzsVxTBvu6PwzLRo5pFkg1z3lqjMWFQaS9LA4JvBlW1uXKMVYEiP/CdrsVutp
Zc0YkzNgP+RamLCk/XuBYCF4+d+ePsN2D0xY07tq8vWgm13FxcFrqNkcRfduzjYL1a613PfBFngF
Xdi/d1NiFwRxJT8Hl76EnRfzMlyGZSeW8ZqZSJoEidFAZ4qSjzkC7H9ruvw/LJe4dByNqL7pMft6
/8X+3RLoAvrd/g87vfKGDZA83MciQJjH1APBJuDMuk2dk5sct9WbPlnWuyyCp3EgIOMzBR/WhL7Y
oJcNBldOQ/nos5HkNlbIpgzUZM7GDmRtJv7UEzlfKFdtvf47F/D/Y3//TexPt/C1/99zf6wD/tRf
4AzT/zX6988f+nf2z/kXpd4WTwDPJw8BG4X/zP4xK3E94/8MEi6Oxj/5n9k/7V86lhwy7QSKDB83
839m//x/WSjD7u1pIlGFoff/JfsH2+p/f0A1gn/2LQJmAofVPF37L/Zj1GRS1HNKiHucaLcAJxJN
XCsCv62G777r4LrD9DtkRa1fN4CBod0LMyLnWu8yHUj3Uir4NMlAcHzwjL2Dn/HNN6ove1TTXunr
iriTsr9Kp8+8dj47N3nDBP6hJOmE3qQfw87/ktJ70SDJM7iCbtKzm29tAIExNZcpY6fpbumTK7wf
y+ImRJdAj6evd7F6Z+6OnlInNBDCz43PnNRnyVeP5vIx6cMWgsbMn+WabySbizkAmO3eTXpiYrnb
Gk4CDSXwptTd4sX8PUfExQY7s5cS28ra2nrQEs0/JM4qL/6wjmGacV0dp2bvctP1muR3Wi/TqUTl
yjBUMlTyU4a+zXK2YFl5mmlLDEr0E9x9+m+iFNiVMOcuTY8DVVY4uPAv1jTZSj05exl2KGCTXty0
9Re0dnOf02gTNkPax4XhJ8E6OirWFFUcfDh90HfLiP2ASbytSR45jve5Tkyoy5rj3P7n3i/r9DxO
Hrd1NFDpDsZXqxUkovE72AeLgrEzZb8sC7XWwB7ivjZaRQEEF5e7ih1XSByfgKCJfVIXLKS2Sh1r
T1zWHB216of+HsugDqASd1++kZ9GXn/KLEaRUSGrdFS2BEZu3GFLBuYOKT7AL0chnxx5qXbDm7mx
QUh6jNxJP81B7vevZgG2xUo3hic0V2duX7Ql8UKkMbWrsuWt66YpLvXtzl6xOq+dnO+NhC4T5Cov
5DcNBTvbdOz8G3SllHYakhb4OZZfE0ixnWX0z6PeI6yMy91Egg0FlM2ZNjCV5DekWkOj9u0nKLzq
k5oQ2Hj6hVIuemr0OodMkN3DzcXpmhhf2pY60dzjfALLEHeW9sE1R3GBub2vsprBzDxXQKaDNN2m
oPH1L2rG04By1QeRNoxJDhVctDaxiJ3QsX9xqU/iKXFkvNmIGNNi0GPQyVvPR2NEtUlVFsrrAagL
ttbE+klXu8IFuv5yRsu6bW0Fsh/7t8orxsgf5o/BTF8IQyTPtuiXQ54WZkSMaw90D53cMk4GrUQ6
L9BAwJw4wow1WAfBRIvzdgKcVlk4vTo5HhE1fLjIw8foVhZIHU8PIIAlhwLSQEiM5KRBKjwAoz1q
NN7AMjT3nd0U+4Xn6xdjz9cEvWSnYyvctbcPIc3MNXZET33l4v3W5vTbW/rXxSQSIFmA76DEkb7n
Z8JNpvy9PmOOzVx+Tgo67ztfZqGC0BC0o3suZ1KVi9Gpi8zS7vQf7J3HkuzKdmS/CM+AgJ5CpRZV
WXoCKwmtNb6eKy/JtibNaLSe9+ANnjr3VFYisMO3+/KuRIyGUYz8oFe2o873aU5JPjgTYpdJHgrS
LGRYF9lra7Vs97VM8cxuuql6+p4kFFms9epZguY+SW1zL4zrzBnxMO44G8VG6yqTAdxaXbtooEMY
CuKRJfVnvUUyJOJGvhU7vVXW6lZPSKU0dV7g7KP6BlVTe0RM0J/MsuT9HE25N6x3YWHl9PcUZTkU
ao+LG56SIhmJT7EivsusK/1hTB5k7IkM0JwqUqK45ac2rfNjE+W7UEVtlnKTSEKxIr6vMjZcgawX
LV+s5rMNJEk2nnoY/sRRonJk8K/EfGalx4Ktmfj6RWHvwIF4HkrzawyLYz5mPKJVhAUybVhThc0r
ptgMrYvSxcyOfMa5rzXit5ybRgO/MA0Dmpe9vO3ZQkjDckhNSfemabR5fPj7KHRUQJU2aV1CVpPz
rMFjP55mMf9gOJ4dGByOOnXVDleW6RMqsv59Bvv/k8v/MrmYzBP/8+Dirr/fcfL5f08t9//DfwAL
rH+xERIgAQB22Xy9SBj+O7BAEf8CPGVozLRMJ/AmyOf959Ci/Evm/mCZJgqqrhlMJv8HWGD9C/O+
JZuazATCxKH+vwwtwgRw8F+STPyNDJtmTf4g/jkkn//71BJllmQYdnnv4LJu2B8v3bzaW8NWnwmy
dbtmQVFdmFJ45YTkPgfzUy3QO5JChtYu2anXWl+ylj0kTcI9hMx2rXVHxAnVkXrttML4OjO6sQ9L
S/Lc031cN8F0xjIwt4oSYtb3Iz6jqJsPedtt61hhCWKzU01zRid6KauTVMIDiauTrRcfbJu+0cm2
Wt/+dZJ9Mjtk99p8jMUYDJof5y+oldV8GO2XfpW3eriPpn2ZJkeFHvNGPXcpPWkNEQ8ZHBcCs01D
Q6Pq33b9xd/OJUMoG1nphMrqF0lxBZPigezyLWqakuaFy/IOhJhvDYEaMhHoHWuRxU2RAfOTSFqn
zzDx69J3msnPq7HuJns9c+9z5qbYSvYTQDqHdPYlbd8pugJsIjv1QqKjGCEM7bFCnhYNQSWBaPOl
gawdXqKCGlPOPYzpdnKa8WL1+0Yme4jvn7fdLzTeJ1a1AldS6uTadcFqSI7iqY0+LUQKBWtSfgtp
pgY3tVUaXoqKAOwdXlEJfT1mUdzKp1irt6vM6FrYmn4yV447vf0OZ/hI6sgOa4aqPE9HU54uXKfx
IcRbzNTYKoM5+wTDqzqZXLgLDaq0Y3lCbJKoflhKZWuDsFKli9YjoODi7ndCk9OHiH8ss7KbqXt1
vLbiJcX+N+jMltM17/cpe25qkQN0P95VsR3vCJgdx0wRbgZxXw/bxyiHNqZcw1LHrYN5pG2vkTHe
Wgs7I+DJDeYQ3alT/p20FO9zFcFONpaHqLIOWElyx0wsrInMgHR1urOsBfUkP3Y6H/KaZW9YYnrs
5JSHr8qfIv9qSm96ohpPS/oid8UmGjGhmoXbjq+1aii7vsbtpWeUbQJ2xh3zjHTnYHJzIFe5eLRx
Ue/Q+Ry9L9lDNoz6XXUxlpNqDH8p6kpno1e3umf1FXmzhBXFe1EjqQ0U8VrFgcC8o5WHJb61zeQ1
ovcG/ZNu3Oc2sgHLIR8OBTrAeKUXjSiTdexotSd95RvEacr4J1bWAKfray+GG6UEOzzXOLvwpS28
35YnitYovtUfaLlxlTqnPEfaTup0Qgj9tnP9nTHwO23f7HWLPAArk5Vv0e606sVszT3im1WUl1Y3
0RB4Sc8sJwuZr6Exbq2MDd1Y/MWRzm+lXxJXmxSFb/ngrUI/D+vYf5qi/bbbah//88vogzKWcRoj
ns3kWLnFNHtrSd/Zwr3aFg+JpKt/nS3/KkIenQSSEpIrx0SYsL1ND0LK2YdGNGYVV5ucpDxbD/Mg
NUFBlx50eblk6z/faNclNoQqhYPKJMekCkQcaxdX2upCKcI2DxguwOF3mU278pSxfV54jtqZs0Fm
UU7crizf19pPdP0NY9G2Cdl6N+ot6b+VcFmdvlg9o1xJxsRfitWcY/InYsLJFQ9IyllOWw20K46g
UFsvOVaIR87RyVPQwBXGaGIixs8kWz5OLdYj4iBys7lVsXRMCP/vONC1TbMwZ9DLp4nx2kTmW6iQ
Yhor7ZaZBELXJPG1vgOtlgNrk8PutsQ5JRmLwO5cIjICwkQDxWZo7cl3D4ER1euWuwzgWaYmaOA8
mrRcpD5FSB9UMRwqy/aHKrxYI41EUna0Km150gv5tc2XK/WlzCr6WSlpw9EOgxStXj0mv+goj+sU
alxIjF+8q6mLdGx53ZLGTLdC89lmpnsaKmavgMsyDrr0rvb2mPOLtzJ30dHwuoXLxdimmLlZtZoL
T5MmhcdwWttz0jSzg1mKBZSWH009xHLTI/xwppb9uW+0e84mFDhRBiqVVFRBVRp3ArAgAqr6bKIo
79JQNnYWrVA3qQW1abb4e3UC3CB8wrceeTEwjDl5wZQ+Beii9QNfkNTv+ig5QmQjnabZOrxHrdoa
kClZjNS0dEZImgUHrNcsRshbEWJLo6wns7WDZm355UmWR9RoE6mSy7H2jYg3sIJtF5rN5OwWWWHj
t0Nr+VFcV7t7Cakjqh/YYzdFkrZqwy5hEY/kJmgQ1PrIE209+C0n1rU1k7vkbdPX1sLLCtS4H79i
ye6dlciasltM9EbmEZ3zVpRnc7LWe5Nnc+nUdfAX40nS53o3pybnI6XC7hyhKfD6i8SHVlJAHFuC
/Zda7HFyzZvc8viQa9Is96vgnGU78raabwwrmsaSvWOWlgN9QoUw7fg1j3JnkVXKUuthpy3mLcHY
fdLMNPtGZ5cc5OV0DwIcj0qhW26TzrW3KAWnU4MHjtSbskHjNAI+d8YCQ3wVKXRXjc1SsBog3aSq
u+qaNPo68VdXq6Xe12uWgkVz/9MwdjngWYtLWYpPVcnnjU4DkdPF8bZorKdJFRddtiZXpVXnOMBF
TM0XFEl7cx/R3TZlpyNVy5dI64FTYk4OFmWXrtxZy7Zg7tp0/KpdqTkt8wbzEkU3f1GfKB7lsYi2
RvsKq/VnNKIHTLmyH1sFp4HIT8qSPqtJh9i7nGKEoVUyA1Utt70+PIm28BRChE24flNs8gGMjnOD
gmQ+9iTJN7pqbQwarZI5CLXjPBuewl7TrvR90ukbG/tHDHkQ86xHPMidunhP/j7BADRs8pDwztKc
Kj3b23NxieyBzeWl6XTSctK5qqm8Uw2fGpbECRncOk3xJeL1jqbUZz57JoibpLGPqvPSfK/CjmTg
uEaRa8d8/2N5JCEpoUZ3BT4figcJl2cFIEUXR224g01h0bso8MmVAHz7uJJUp5+0MvH7ZpULb51s
ovtrhxNJ7UZ9G+E6cqWE3QtGacXec/syDwzJxleGd9uN5bA6jC1W4Tjq5U2Fe+nBUEzejDHdO0E3
4iaFUiiznaEDRhSAWseRKBFIHMVls8pb0m7Ww0jtw6PCwu1eG6FvMfsqRxTn9ANcXfNYwWjzY/w0
JM+TNbw1WKRxpqISO5acqppbNvN40fE57WhTkrcpUd3XVpuxBU8qUX55TEZ3kcpyW8v18pSui3Jq
ofvuO63X/woF81HVT/2DLUufOm28THNN2kM8NIlYRiBxHO6LEi2McRYMVpk8ycMk71R+dGckKEBs
giEFBoa+IytQb3H/0l+DO8JdQ6wXRJ9VD/VNdydlKvZtInh7mKQcA84PVd2SJN3O8D325NreRIet
lFoVWX8lZQBQG+az1xGmvVJblHE7Lu4RdyM2cbDCZ302xsHeaVK58ku9owC4MHPy4RNQMMEdyoyF
1Zra6isOsvANNnK+V1V6CnFSroyK9WJ+riODsdTgpeZw6obNZBbDaS6l9K21c0zVio6nBNiBzYSZ
1+PPmtcaDk9JIyHZf+hs9DgQVckzpUE7icp6TGx9Q297j2iUeGwog6YVGHXo741GNr3JXGz4JCVH
jSSSONXZaucXKMgeFuWzmCuNr9I4zwfG985rRkgGsG5YbmThh6pNQa5goVKz8pjIytGOeQNiq9/J
iGzWVDxDEg7SHo6lRlhbq554r+5VMJLsEuEqtjNbyih9x3SgOIakYIknMtXA8ventLvivIrcZigp
u6aW2Oa8dIhunHJRnWol3tndJ9/Bys2zqfZtI3qpspkQUMgKXxIMgHK3q6o43qcWMbpMjOw9JETF
ItJe10kWiCCCD9+kykBYX/Zs4EzGiMKmLUn2VOHUTyzAZEgWq/a05gR8YeLYDmVYzMLpPcyVKq1X
p+0zCX/78Q60dcpohS+aG3tyk96QmBFKR15dGqj0hPn54ltRFqLnhjXUJ2kfmVogavtxUT7YD7pq
3bv62G5CpCreKD62ScLIJZ9MiofPFjU7HZbbS+ZOGZ8emdNArxBomo5fbSltNFz9Z1sZf4ZOT1lN
9aUXY78L8oSvuoK1CNBBT9LFMfiBuQNM2UHGP+3NYxV58GsGIq8rbwwCC4cSUoCliHMkdcO+lIdr
TYLdSUD9bXJbRdzp4k0tsXLrtNDr0IWJSRDX9fOxKLiotCZ8lLQ2T3ReMV8RP0a8UtVXueVI6GLD
IAmedUagFbJ+hhNv+EWXN5eYpkpfUfDkFuRgDlzleAiUUBSBiEhVUvOtbVm5YfxI8vJ5liQbQ4YS
X3OBP6ePVfNVzYdlY+A53PRhjZmJsJ392tAYczVGY3xOjSW/meRvtrI+9gGuboCdMH/0V0GM+RSP
DfmDUrJvxLTov6pyTTgdOBuuM1OzI1VavE7QLZ+ivCw+ZzIiXyPzxb5fB2gaRqx0wcAq9Rkv9nAZ
sjLdS7GVfxgRiHF2GuO4obuC0CQ+LvsMh7B/I/UT3mi5ih6VIeFFNHYhcy7qc/E0wKH/AIUUZ54F
jal0ZtEQnbOJROE6C1lPlOaTTqw9sMpsPmd6LR/IqHAFM/liGmah3ELRUESetNKpRP7eFa3ZnMMs
0QUxgZqjPqVfWAZF0xhHDv31sGoatzZLb8tXcNghXxo081FutRtkuvhtts22hRG9dK+DrfcCX8ss
XhAQ5h1tS5pvFVlFl066Ix2c7GZs/r1j9614BM1AMX3JUOuJcsn4aEZezFZnu8JK4pc81TS/gf5y
tcUY/w3ayAK8i7QsI3uzDny1zDjcEMAj1x4KJVgHk5uhKdXLAe2Qd4JNcL3DBIkZs/TLpmOVNJVH
GPN1Ys8461NXxZ2rwv/wMho3HHoWngqpvfKe7ZyJonaKK0MnHTSc9zFXGFqgcxb+W2WWCpcRE8Bt
uSo/djHCbm9Dr7lDKMY5LX6XIenPY56y5i1GvHl27GMocyL6eYmKZG9VKCDTmGykQQCkKme2mSUP
5DRtJ7ZwRNTZe1mx25AW8dYWxbnWIQQNkhw9WVSl0b0OXJdil4G5AYNgXa7jIUdgLeK/Fa0ERIwz
DvIre/CdPeRwNciji24koC3WPYmzEK6cup9L0CjJhBMKA9axEnkwQrlA2CUUWxcet9H7/fHBorqC
/3CiMzocsE6OD8b6nOorKxrUBvQk3MogjeMnma42Z1WrymNC3clmtcUBg2VhUrCw9Up9EjWZgMta
MWnpMy1AaXFG9TDBEBu6G88E1KlNoqC2qR3D8mz7kDSBKpqcZwgrB67t31QpA+Kiv/Wc5M9lIZ3g
Pba+2XSMVQDetoromLIF96mMdB03qR0f5Q+uEcG2MZT8qGOjA/fCEPDoV4Z32OQE5+ufZSzBE7yF
0rq4BnJJGo4TsGBuAj1hOXdORxZDeaZvjJXg26RQKW1I0ksfkX0qGu6kdn0YKDY4yJmhBA27D0hS
tk8p1ezBJaK/oEAkvMdz5DYKNOuo5kGUpu8NoIwoq78xvk9eQlOUE2FZdnMppNahrLQNbx3LafMy
A7lMFi+OEVEI36p+URUNXYcgKLBmdw/RSo616SyOlsKple4pq+ZjSJ82TPXqhbWeZ9fWJxi+kU1n
mWwU8rUjBrcBVaJHGaeP7EQOzokxocSpfYpCWXWHos+2TdpEbh12tDSoNXKLvXyFuXwc7NA4c2ZP
YHi6g5aMKzm6yvZLW+A01GxwJfFRRgfyjUhLP6M15UtoNNXrWs1/ytTrwXq/eMptnvqRJc5Zr+2p
vPAQMz7zJJGPWmQcB+y5CGeKchlKwz7Nk0rUv2vNzYSLWMTLoapDf8AdxVtJ/5OxOTi5aZ8MvgcO
bHRMqdWLOq0kC3L020nq2RvSEOfMI2lt+Z7PJ8+gHyUUpxvk1vGfPQUemf7cZusGcN5DUTLSqzQD
L9y1iX7ZZ1VEfF5lscpIMh2pf+DgdOjwbaGInszmxi4Hg0QZm9++jHfdWgWYDkGCxPNVwfv3VCAv
JpZKfr9YVwgasUmAojEDUS3pJgVq7jDHWw90Q3yTcriKVdvzN3nhnXiSuohH3vqkuxtdaxEchcQ2
/BAQlI4nEpwjpcx1Kfu6VF2b0EZe1O8giyzZiJAWc6y3jY9R8WAz8TRgmT54WbHlgdQwIgUdhww6
AbjG1Jvkpb2OiVJfGA1OSt8djPtzMU6a6llT+pDZkrnvwuhXGePMH43129AT3OAK6fU5X3nsKRVi
s8Uh2c5DEBGPfTAy8ngxkXTSIMpoBV22in2t1/pxycHlVBL5iE6xk4ASAzQZKkbcBkguL65rbuAG
SGrjhb64zbRYvSfMur7y4tmUDWtz4FL6pb9bh0vOYFNPL4pR3Cy94bxSf8Z6/eetxG8kXBrWdmyZ
c0Ybr0yxU5I53kb3AvGlDyDYOgVm0X5oXlTjI9FQokHEqZeYauqw8kyyA3FOfOET7oZ8syqdHLlh
NXulBUrKzUu7LWLJNla/jk9lSCx1tebhktId7StVtmtxVJ/0eFj8JLXeBwsOD7PXS4MkhszOwTvQ
V8KKiv1+boOqa5aYn3Suj6k8Z54d8l8OpOcOcR16pXwZhT7vaZRgKQ3UyzJHX4xYxdvGp1xH87OY
B4IaRLZjEptFRUaUHRrKN8OdrEgneO0YoOnCtWZXJM8MvcIFnbLFJ5r6OpCYdOVCjOz6KltGd4q7
mCqdwtTdDigTDMRxw3J4m6VK7YSaRZSS275abNseUYSVatS9ZU1fOkAG9UNZdYMXJoO2LWmQRjFg
7KrwA554XRLdHBfeg2n9F0uNN1dZ4xOMxmFXr2lgiKHjpgdhaw+biI2EfrftgziBHXGgAu/IJlfd
ZUP21i6RTB7YaPdZNu0K8nTbVIY2MBAcyzDZs2VV1tUhmqP8WjKhhkkMx/z+sUsFTwngkD1ddL2v
LIs/CpXPsv2ylZD0rBTO5GD06UhHrnCS0NyzpmkDijBGT21FtC+U7nvIze4pDY3fuKTLM9L2Awry
BMEoGIeYN1JkT+6QAt0GhCIr3pwV3Vdj6Z+kiWw6CUb1qbamJ74GVyoGEq9Wo1+mH4EJsd+rE5hf
QsyHaKTzRY6QgOmwSPwSwwsjR+iz62TbnEJMGqRpF9Uq6ImVCyRwplOWzldhKhcjil5ZmiI5aMVG
p0J706RiX0RJ6bQNs0BexEcSX3utMCZXAiXDtR2tDKVzcOZU5ajSfbzx+6yb2Hinp5hShWJrZk9l
Rgq1vXBNZaNtBuFyT/G0Rh6YTc+5CFXIxKBIB5DwCm6/aIaBVbcnTY4vo6Y8DBJ6ZtxmPnFkieHG
vqimMdNkMc+Bnf9KlqMXfPErPO5uNRcZ7TrdVpX769ynNx0H0U4fpovSNvsWk4gLRfs8ZKyNGvkn
pGMXtTzRN03S497lf3Axh2hyMqMvQGfCWsvVxcsBeLTyH6P2FldN6S3SAGbYulHudCyX5NKHw0+p
JSqEHs2+449qX0AbuyxSdGgXbnA1maqezkjHqite3OdCyh+wITlIhW6yYkpWl20J0cnDrLIxZns/
2YSz+PgTl1ANeYzlYbRkanyM4yQ/N3dXYxm7Kc66IusAdIM2Ktruxq8VXwGLJNIXtdOF9nUh9+PU
Nicz8XV6IrMLtKrDsAgqwuIjCejSLVfeGmYY/4g4Oins1R0hCwTgvCJiYb/iFiudnh2k2cqeFV2N
uz6vSK+DDh5RXtLLWLFyxwuCIJpW6yVReKQmFfoGBZf6Dk3lzW6qh2rkZ8FCvSsHllFwjFZyB0BP
NsRT3lX+yIHv9AQqT+qHnxGysglMqdWD3DjbNGhE2DNtU5yasHGNJg5ybo20CEJ1eM8FkLTC+Jpi
PFC824x68tfSJ3D1tLQnjObgiYY9+2CX6OiWOOElScIDUb6GV3GaMgImUNJkxW/R2m4G+XdAeZgz
46ZBfjO4KlOIeLNZ7D414MJvNWEZV1Ij5UmtKFNhhRjBNkKwqg5clvdaacFFs0MIDwP3u0XTsZ3x
LU65f6BQa52HlRZjzirtokqKthByf+2So1FheetgG8lJct+hziNFP2mD2zorFMhcC5As8H0Q5vR9
PZT5rikIUozDJUtaJip5sZkDQTaElfSQDe1eyqOHNiXLa2mXWMqzfRsXcCJlHPh2f4DxHO9tMtrB
bEWvWR1fljbbgXbKcW/Opo98Z+IX6WgK6yjeuVPk6Pgwn1PgFrKMpLqY3DuJgcYM5fbN5ATEyA1E
pStzUtOqVh8k0W9TiqarcX2EYOVY3FRI1mnpQ9zHLNBsiZ+pThimhC0d65gmw6y/rA3QmyVlxlk3
/fLdh6RfyRCRF6IJyNWLnHtcy0Y4rwLRYYRZykcLHpXobe5zP10fB4z1297KOFk4unYJvNZyGDcy
wMgEua3BwTZoRmCnKlNGS9xV9ib9mNL7YlbkKWov1p4M8pVkwo5R3JwTIXlzzw1Mner7b017t9Wy
I5udYbIZMvEi9ZC5AXdwl4FCRd55Hfjp6BoIEuMJ+KCbtS9avgShnp1jLQqili54L5+PUMQ3WvRN
7+wZFp/bMA1IC6zJVlC49Cew04zEpokW+WSR3ox+DtT+O9YCWa3f8rT9DBfpKk93bwH4txEvUowC
lBV+2x/zTLhy8lnCMKm5bpLK4KgNUqPz+5RXHaJMbrzTA85xMcKfSG2XGXBP7NCrTTn3Gj0Jn6jM
Gdjio9xlmmK6xpDLuxVHUkxy1JAf09yMbm3UNdeyQBCs12bcda1kb7BygCtT2+RLtkNq2zAXsarh
HHLBjSk+m/oKzA/SAvvHBNdzZoXa3Utw5zXEhBDqoduHajlt+pGKpopI30uZCC5vc8dRnwr0RLvV
Mn+O64uWlsq7bvIEA7fpEW7z6K/TzGgnZxzRqSZXr4PSU0A+ybTltKlFEDwPDQrR00seEYLNkjt0
KNWsZT+bacEf310zxoGnmaHejUp4SErHIk9/a+xwaxbVLW2lZ7MHxYiU+h4utU8LHVuvnEO0EsMD
jQwUurUvLMypblg0ChqnMnQKrgkEnV3DImyONh3uAdw3Xhbm3yI1rizrXsSo7UQc/0067QRdDXkV
1B2Ad+7qxmNvWXs7RNetZ/1im2i5xCkvcsLT0tk4oWo2X3X4ximf0IU3oAmrHiYTZ9RZA2Jkmp1G
5mnBOFWzxdBENTmS2j8s00wTX1Vc26nfAk46RznNXLr5IQn9UQUlRXvScc0B1eoATUU3ZfwqV2kb
ZemVBjqTuTC6UVKzxzL2pvF2xY+33ps4aZ6pcwmslDE5thbfmlm9FnLswQc8zZWqunDEjubAmkbJ
TuE9b5OYw5ee/bXKQEKJ4d7lloqTBIlXzfDMcxP962P0rHDi1RYRAzBhJMKIyN1lZjjNRwpqpfis
qcOD1ZPPCddwo87Zx2ATtoHj/juE8ZcqV4zXRrJvZ1FCLZK2lGb2ZCvnbSkpG1VrAnON9rbB2ifU
KzbaEQVI9guD4VlV7hUVbXKdSbFg7TzDkocroc/UVBXHVOV1WqkWTx/+VsO8n8kKkIuQ+N60UAbc
oZBUDT8oLLq3ejU3VgwuQpvvC8XQqUvbk2Fr4VfkyhL2H0tdXNKw491vxTc5NuBcUn1pjOEj7DBX
zsVHqS07rR8ufZkGEVoFFsE/oUlyEAn7KQHRM3VNQCOa38o4DbWh2ViEzrbmUi5BX8zUHKWCJD5N
Ds6Ua+eZSZHs/JUY3M5IC+qruuhTiVnOyIb0oQwL6ZFO+UuVxXbL9J+tNyKyNVzjWbmE9nwWckQo
PYQa17+JO1hmhC1sLo+m/WUPAcTNM+vC2jX7zNcNNeECY8O41MH9Sn5GXDBPk19AE7ClHDJZTiqP
kStGRg3llLOg1joklkLsUsS1Wckfl+FmmbslEVurLB7m4gYV2et7424F0CPWZHrrcknl2hZmIPnm
Q7OY1BpOEGVngkNOWiYHej5yv1HCS0oBz53yuTrrSkCi4maLosxwK8NzC+rG3JAmpUM04+ZuQ2CW
0xw7TmH8kCU8Yv246fD0pFUpIAqPKp1MyUPfAU+W0iXA6MlzyDvNhezwltfLPjfxzLZg7GzlkdWa
Z6bWCY1jz3V1YR/GXpP7pQMfunKjsYBh0SyeWVYbDPKbwQYVvKYtJMN+EJtSEXeL8VjzlWMDyRgG
n6WCPWLJP1o6gEpUn5u6+ArN4rDY5HvhFEpSuJGHEIAtNgJXDO03tukHSdfQoob20SK8Aux2l8BA
M0R0tFPChjDK5wHoRPwnS/3oa+YvpWjP7UxtqAL+gUC5OLd5c+z7/hJPK4yPFvodtSr4wzlHh7U6
VDESZDVjcanT/I0hdyc37SdpnLepC1X2EOZhnpQXADZ/9GkA+UXAQ/6WsF3Ta4sAtVmX31XvBtLD
nJKRsNzBMj6RjxvcSBBRk7i58i7eC2u5WkAlGTA2d1eGmSsBS/3J04qYLt4BI7TFb1RfxDEtiwuS
nemCJfqnchs0Dc6lOKMSLFaWP9yoPPJMqv1kDV4us5nNu9qDOnRsu9r0ShQzskT9wmojKVxzQMHD
SbqzmhEXPA4ZvsozMJyCGg/SXhu8KQpsDfui6LZ8DLM4dvmMiufOwEAtpK+17zFExU+DZG6UZORP
HNPYVzMrPiT3qFRVsxWLhFrxfVSgMeCEahvKJPq2Ru/mWeX1IG3wynP3NkaNdG/yp6f2bdEGxOlU
oNsVG5D5H70xeBYwgpoVDPEuCVEv8cyx/Sjb+ahxT4jxkS93DD6WDEN/sYmBsyTVUTm60V/Ge5lB
Cba9TZ/1GUJSOeMdJtivf6l3lGkJdzFWPqeJe1ZR1+8iSY9grXK2EdF9IfXVd+K9khtXZ3OaAgWE
2ajgJmo44d5WG5sEdJLRUUVxDOcGI0Oy0yxx5dd1IMcASNLUrzQkeTWpiZpQuwvQlgwomYn4MnQn
Oz7P/UtipprXG8YuFfU+WtttA9fVyvN6J9c8WroSPum9gTliwARDZRwxvGlvqPObnjbGGRKA6bHB
va01vEq7OChgI/sEmK7gI1RFYMYUxKKIOWSopE1PYlqK1PewemglvG61vQYSLAQ2keyzgO6RnA6Q
5Kjjth8UfI19NL9GRv7RrLG66af0Bjzue8RwGJq/hAMduiT3k66y/yDc3QMI3dTZbtFr3ApsXbP8
dH8s0irAne1G6fPAXs8eHhP0gMnPNA/ekJPILDnAjKwoIuqC1XBBM+qLROxLfZD31pQdYxNLmCX7
z7HtKheyn8z6JZLzQxMb8VOCXf2xlflBsaTKewEn5ZeG4XVb0Djzm5l55pOEKG8r9sc/NbZ4w4g+
UCCb/hVTEp+BKcFQFbqisWpd+tcMk9YZF22xKS15wVEwpIdF6q3dsuLvtsjzHxdGoCMIlfgrLCGK
xhL3VvUe7lVYZwZFKLdbCao+2NwsfJuM6DO08bLo6afZsEuik5ES0bZn0SOZwscOWB/HeG1JOILB
NdVC3ind+NKVfIxABKTKV6XyxawzneW4GNS9klug8obspyXnypnrx5EUrIrmzYMB+UK5VF38ulgj
JjbjpUtwmCpJCZSNi7FZAg2SiG87Ksv1pyY1pIfBRvhUPysGCwi6ppMNMuDk7Npk+p33v5UQILbo
SNKGjXLhN9qqAhbrrxjjH9vYSh4no/bqCg28E+W8J40pPPj9sWPmA4wg5Y1i4EMlvtNBdpORGwib
mZ5tc88+HsZEttBGyI4qlJM3Sz5RaU4i56gYUWCyc4mMa0UmmaW40zDYmeTnJ3aLsUSeQvIWtflQ
06/VttGQX3huXfRgG7PQ+iElgO8Hkqpa1JGWJr3Bi+bfqDuzHcmRa8v+SkHvTHAwo5FAS8D12T08
5jHzhYjIiOQ8z/z6XqxKtSL9qqSWv/RtQCgoUSg6051mPHbO3muP06ulvAvoVbT0bIwSBCQUVIvq
ECt/Tafkyo+KvTQZ4o4+gkEzfJ7Nz/PppWRX8VcTZhExUDZFGXIs7SZ3ODGw8Zmwlsx9nqY3pRLd
xgnbtZXo3kuMvnFj5RTWGmLHPglWw5Q/B9m2K8KLPBxvIYjyLyJoML3m1PuxdjnhDrB5q+4+ad2j
1znuwm9c4pKdcNiTI+2v/ahHjx3E9KTQzd54uuY80RkMNtbkUvfjBl66vb7psCAsG3RrcREjBRWE
NpCqsTbiuWapQntZOrxak8FWiySB9iCDSz+eNtDmn6emwgeFNjeT23AEU1ZF7rtrskXSXtG+KmMw
liOW/svIhj3oaNMFVINtR1RuTKYy5+LYgXA34PmoTQyn0wBhzsVTYTIBbNC5am53WbbBUTUfYa0j
zBGUSEKO07IdkldeuSydHvVbPrxkU77OAaEuHV7pjMpJy3DzAsMshVlqfFfR96qA90ir77JX1P8t
f5BIRheSIjspgJoXOkZ3L0kiNpLeWYdWEVyhpCN+i/ci+C06o22+9l3/YWx8smQcS32kFbAOnX7b
yjeKA+P/yyrUn5hwk5VNxDaKa5nCfEnqlLtgTPu7s+A/cmBcFx/ZfVN9fDSXr8Vp3OMvOZJ/mhw5
f973nKH9z0jKn58/ZzH+vwqFNA3zX5ks7pO8+8h+dVn8/p/8tFlgDsUqQXrv75YKMQcK/bRZWF8s
JYWDM5STu7AMbJs/bRbC/gJ9kRQTwT9ckHR4I/6eCym/CNOQUlf8zzKFaf4nNgtDd/+7zQKAHkFg
Fmgb0sDs+d9/ClsaaEPZA01HAjS0GBak8r63OpwMmlDz9DuxRNgzeZDMh4woKO94a02MygejRE7A
uxvvndbTABItesUAnYvBuDeorqtApc0KG7z9VvsZBZmmJu2KTbEbdzpgVURPRV2amNXMtKZMCDne
YZ0gHczCcFBzRmPkQvlauLSjgK2Hj77TGPm6ELTDNn0Kpm/Be9W5U3Yd3ZtFhL67q6yEWPlSJ+M4
JXwZfxlHqsspA5axCm1lR0sPLgxD7QThAECAlFTs2PLQQLDjwiyUVm3sAnue98RuaCA31JS9Mplt
LD1Hb9KDyQ5y0QuVUVEpx3w1mFBTxmRRggwwc3N9XzIMzJaeP7OKOn/QKuCCgXsUBGwfLV7RANIM
c1zE/C3HJWI3gm48Ezk+4pg6r2cG+Kz3BLHfMI5O8Jp6MJfApVVZ8xL5vqHBvoMcsSvdQnWrcoqG
F0aV5R30C3BvZavrFF1j3L14rQUBsAaB8ZL6UrAD+vIJqHX/DSZMec0bEtmSQSMBp2ZlBdqmQJ+V
LcshurKwBIcdmx7WgoWHvh4V86IpXN4cTY7310d2HYBZ06x0QZLQZsY1lIV2rRDRDTeVSC48umze
SCKFK3bcRVaydYsQ91sVrl2qqJAuXjK8UprcIlTLyZHqnOkZdffMpJuaq4my2fXLhQkSqjFTtdat
9G3SzEcHBALtypY2RnktxxmJ3V4akNLsdLqGK/Cge+6B6uYpqT8iXBul/5TY4YdgIhL5+kvYZse0
C9nfneu2mb/iATGGtzc6TV8yZAUxVL+UMTVyFl2V/bitBEE5nG3t3qECcrNtSTKfYebrHhjgwBHJ
bwdMjdCnKxhGpC9vm7g4Tk5abQGOUui65ZpOB0devzEfXE7o93Yy5d9nPdwcUwk+dZjJJgn0xdwy
HrxOYblA1Nr1urqPZVh0yM9Yc5STEraQMWovtmBQIcr2hxnTiHeiGwkz8SKbLbhdX/cPNUZZpF2b
1msPgd9VVwoNivBpPHflvnGB1YSruq/uhKnzaplWk3CfXeNVH6+YUTMSW1FXLnv92Tb0NbaB5wS5
SVrxQyJwMb2bEQr2hD8IGgK5L2ZzbyON01oiinTwvjptqumbLbpbb2ruLdVviH7Am41vm96ZhqK+
j64SW24cKLC68q9rF1q8FCsBlTFuyk3o2Bil9c3QNz4H/QvSPMAGapsyksyB6M3XVAB6tpNW/DsH
kbNUBWQzv2+1x4C2X+tdWBBG/PHFtJH4uhixqRn08CL0kNrAYXOHXWj43wPabIUfrEHHoHYIa1jx
s7HD92CZ3/eu8QCLId8Gwn1D2fbKo3bRofg2Z36I5KxCXuwtMqIWe1r5oEqa+Xo/0DVMraVyitt0
YCBnk6dQ2j0bVUafuTl2AtHhCMATXscmhSa/b6hDEXFuhdYMqyH01lEtr9tQ29pe/yHbceaztaZ5
G1aMO0xrLJe5H9+EkDi8PsHIGVxOxJ9t6YEzEGC0uTFCGV8MSTvcDVy6L7uvSsuNhRPNHiH7Cibm
s2nLbd5ZwHRNbVvH7V5Ozn2KAqer+w1eVXo1dEDDg4taNE+Y/QFvpUeVXOlJ+OYCdKyNCb47yjUG
52XCrJs9Hf+Asg8xWufNRLivXr9YnfGthDqksjS6n52tYnRpFVi3hQqv9fQoEZvg8dsWXfIAbOxK
ZRUqAGDxNF2KssIM092ZWs8BldEwiLixnpahT+XeHWGvHrLmtYMavHDrtrpPFClIbPqa7z+NVnVn
9geXCK6uUo9YoFbAgxYI6DhEbeGVQuIuevwR01GhZa407ONGFF5PUXmcIvIR5LgTRNrlfb0Zy9ug
wPNqa0eZTjimrxJzl1rVsQ8cEjTIY1nWENpF5yu6TchqokatIaygrxt716W9ytRhEwHnBJEwsqkk
KfloEcRE0/vB0GuPGnYX9tT3UHKr11TaeLU6pqFFea06BpwTUr0lUsVHgcR4EZSONYMY/Xidx2Q/
1v12iKrt1JDQwnhIhhFNDGgv12Ejj7X3vUIwZPTVEkfehjDAdUz9LSMa9m26DANzO8XtWxnKoz7a
N0ZOI9rCj9UPGznbOuTbZO7dKbtWwzW2o8VU3+gpiBr9QjjdwrbqlVHglkHBHyPKEsGrBaWEOWNP
D6Bl0BN7w6IF3EXme/8aFvVRKPEy1RUhXO0LJnSmpSjcLDGtRlsgAsFM3UBUM4YKH8W+hFZJztdD
LxLz2UHLtjTVkVPgMoyL67SdN9vcSh/bSn51JiY7pf29VNoq0pu3qWo3fa3lb5UYEYc/dXpPwUIu
G7mrDG8dZ12PYmOhfQEImr8EGvzwOtRvRtQRq3G6cY192tJ+0iMWWb7SsCg2Okwghu5kK7ILhq+h
Xb0id+MHr68nx7w0m2FXspkbRj7RGuFUqvyj72rQ4XsUQ0rHsECgEMdFmhj8XvHR70vjVku4/PgE
Br7WYDe48mqqZoVUCcJbazayoo/sCnroDt2nWuJUn5LdaL0gAHIuqmnY2728hPnwQ/Jaiw3yyAYG
Fw1qJDkCHp7fpfFNnjgM6Z9FigeubZ84Tx38nFQBsFe3jXfj+OoZG9C+dF3aAHSSwN8aIX1hrKql
XmB3BQPpB1tw+4eIA0fU0vkwB/oZiERagWKXwo9hWdYzB9KfyWj+XqESC6NiV1X1VQsVLNRYSXmz
R4vOE23JDbTddx+YxRIl+SWn3EPP2d22ArtkmNMgdTcepF2yNmnx761G5ECDgYla3h53hU9D0Kbr
RLkVXEX83WxEs7G7bY1Ov6H9C82CXg4Dseg99wiwMEybFMNZJp6y5w6vkHngDPAXHO+TyN/QMqD/
zJHc4VOyr4UPXcMdyR0B+zd+s5h4hNOwsKfuNqyjdSRwUsVfJfCtYTIX0RBelU627IJjgrUxtLOl
7uxsaby3tr9j1LiPO+PI3PlQpz7fScSbTi4dWqyqhkMRZhuZ0hFHtRNpEH9auW40xDzQWUlr4b2c
P9lzAz3E0/ccRDUi0ypMr0MN5mlgLnpb0PpiEBoDE08YcU5afgXzWgFAF9AMSss+OIFPbZ7W/i40
Szp2Osos/qLjBWEZL1Up73tT954Rg9EmitDt1LtKGlSk8AJtDe/iuPY5EIh6RF7RbQr/vTPFCh4e
h/0GtCouY16uA24NhjGwWHJi7hjS2jaPJ1jOUZ8eDUOtJ8sXG6eCjWxVt2E02is6YoT0FDScCnpE
TWldFsx8u/JDE/52zK/B46VE7SG9WrlM3/tIbJLizSHXwuYM3r0O+Xp0nRX6SB4vY5va4N8+PNnt
4/SaId9BNvlFrSf+C4KObY2XJxlL+neIbkeyQMFarxsh7pPZ39r4e0BMWwO74YeQDvsOyKwSQVIu
GWYPU0JPKfeBW3LCiDnP0Dqk5VQnL1ZJY0jLbkKQqGRK0xnty3KPVwt0LN0OboGRuy5WGYCLhWqs
+ywloo9PjMtdr5plOtAfLrm/PJKvqt5KDZFLNPeDaIao99quUMToDxKfoTsVHDnKoOEtzojEVKTq
tRkHp0nVb6HhAmW33pu2628z5q4WqqLRE5vR9w6MFJjCfiurAywWmkc0jruLyAkuR0PuwrGVtxlJ
uzrpDJr5ga55UecM5qvZQkAplME4BVnHImcFkea5M7GiKvr1ZYUFk3rHhG8yM2vawITzFT2E+HNI
I9sHw1ufDAyfrMsoqLYkhWzrBBR59eHr2Rr7ASO8717QXzegQnwij2htLKM2Ib8ju/BVsiGKEms9
vtjurlbERNxxr8wHmRWmgXyyeelwVr014YOarUGTP7uEULhoHbUTc8pZ98MKOVSY4wMc8kuo1keH
zZLQoxZ3GmfPvroxCHqLUox6jkX+UQDqvzagnJOayqyUuW5vrVAWxmiYuxCYoAUUBc/cYvK0e2vC
xK3kEULot2HsUszOajeUhbePbR/W9aQxTG4pffSFMqKXRN1Bx4VuoyO6lniBcGHqMqleLZLZSqKk
Mh+tTHzAaHnjAdQAIaoskvSANB2ypEIelF1aRQX3H3asYY+cxKsfk2/MHnJe2nhUUXYEsX7lUf5k
9QqFWmgRHVZjoPAnjO4DPdBS1FtGDRASEaUhr++/BaStPZhZtZsoFVOOxb7+GmOZ3UU0AteVST6t
1lL+WNkDQOZlyvljrAx31RtMaIOwOySwjoABu0TKsAabMNyFsq0Rv2LwrSRxHmOEX9TWWMAOh9Sl
GIzVlIJlMeb3hu6O7yomiwE1cXUw+gn5jCJxJEG/86G5TrUODQ3KX/m9rJk5Q7nk5x+2mDyDte0w
cirBZ0YWqnNgjQ4e/ZiNximHowZcRyHe3nbtxrB7nETEccpJ3wuE9Oi6LltRPWcj9kh4CqOTh4up
JCYYYMGS+M7X1O+2qkSeMholWvKJSTjuPkJP1o0f0WO2IgLf6BeHPWLnXYJmP6vs7egcG0+QKWET
Pkidiil1nvXdFvW2DQp73WGHc/O9PbY/JrLM+O3azeQAUUUlEVLAmBVxlsCS7QFOBJIEJApO/RUj
cdcDb/GaH54pPHM3ErwbITXSK2/jGtJBWhFPrbMyvUInoAFTOdUX/FOURMgGqKeNUVzDiuMslZiA
/ldxxvg8RQ7sXuktUcFsFsZw2ZpOG+5TatYXjyh1f+fLYbYl0gsn+LIsi2vCdArsKxBtjl5W8vZp
WK0huaFGoQG3GtWNS74rhofC5ws1y9R9Qew0OduqkVoH8tppMHWIySYDrdAZPFikwpvr2jbzaFni
3r3J6KBxO5qKdf6acfv+n3co/7Tv+Lnt+Ld/2cf8H9mh/FcNygU89LBNP1NgTOPvFBj7C7gWx4Zq
DesZvsffm5PmFwpictgBw5BZLQ0LOt0/GDBSF7aBhN2xHMxOtEf/3pwEXOdaMzNGN02AeK74T5qT
fAQjl5ENfv/+178onRRUYtBwqZsObRHS7n/tTOoiGpIytXmGwR5TimerNG+f20Rc4JZuNgiWtp++
F+rc+dK/ZW16k4dZU//1L/PX8N8/0TbgONERRXN+8okh4qI+gklDC9F8FEb8ynCYyix6qL323nRR
wBQtouveeqZU+65z0IzC4m1MAU1XmrWpWiKRpTzGTYaYsn7JrTFZ11ir14gsrv71vfLznNysYboC
7CB9Y0g8uiXnr+9T4xY0l2fjKTIXld9PCMBJiKjtEi1c6DLg4zfNNtjVIjR7NJ4Qdk23cRhvqwD0
azRNj4TkUgf7TJQ7ywOA0aGStAZXQ5tgEnZqBV8pT+nnWB7KZau0vjmte1thQ7BslEgW7/sDPTQf
NP8aA9am7gcBok1Z6671u0fk9Lw9VTqS7cAkTnej2S4xvg2Qq4YOaYw2w6yUhjfOMgibZfdDuK4N
dwADxLKtrBKIM/rzyhz8Y18QiqnPTdhK5d/SCckAByHIWnVAJnFmo9QNZGTclk2n3TLyQoVoZnQl
Z0oXYnDkNBMq1aTV1y4oLzUzvbzf8V5ZNFofXqzFH3UuOM3gMFk1JuW+bLW17mjl0lHhfT2DxII0
ew4a4e4hQL5MoriXnGRz32iWBBPGh1iEmEhaYjcV1r2j7rjuPuq9J7ZSyuHBRSdGLBjqRb9aMXHX
tm0VFhuSaeq132kHtysf/THV76aOMXM6YYsytE67jPvEfKPJFG09aFz8fi6JJHl77eslTbAuk2Ak
xD4NondY8elNAm/kCIi8NTBbWME2DBHRMySPt1ERbhG+0pFsCKbbo6PFb6+hI7yAmaYWJGygJZsp
dDjm0eOQyNlEGngME6xa06EEp459DGO8yWPs0hUwX+lXAAGYWeqk3JGmjKxkbSTWjZzCigp6gr1Y
45QLgyq/kloBSzbO8X0XCCrIo2EyQIAGCEJyijPH+4Fn1X/3B/lajw3mzC4BOzlzzXeFnea3k4cm
N/XRI6NnILnHMciXU5W19A203Uy4fDjm6nsGXuTVdLSnnjjaa6sO4+OEC3RrFpp1ERj+q5ry5KW0
a/2eBMvZna8QRPkSVD2qf3FZtUimICvQvZFRgBFNFdmh8oorUuuKb+XgqR0hBQgOHT9d1SnmWS1k
5qaNRkwGMmOSqrBJWTOsB/QMEV8OdXAKP5p2Vh5deV5TgLx25ZsKp2QNHY+ItZZuhxiIyZacN5SE
/BSlrrtj7/MfGWPc5foUsUD9ZFM14y5BrkuYB7Bnm55FhT0IzCMBAL4fcNhOoT+VvXeHTTa+ki2i
JjMT+ZWmu9NXMIz913bOEkhGo1r3iJZRmnQYOc2wgJDv3hLm0V5Ucw4B1WR/KVy0LQsvIATPVN62
aeF18W5u3zBuXdtGhY4wqdY6hAQOi+MlPaxHMVrvwqrF0c16ta1zp0Vgq8OeNKOmue1Sz1paxJJa
lSO2Ov10ZL0KZYqFa2zNyB+BZTuU792gucT2CPsr7JonVEPhbgyycOUT8cWApmAI7OP6fhJZ+zqZ
aUHskyN2qrKfI8uMHkvfrm+BABA9Wxv+JVsQk62uNuA6c7KrDcK8s8ZlAp6P5o0zDc43yAfk2/Os
3hawUI8E6CQ3JpkN6JaDcunZclybYUy8eJihF/eK16hPa45sOSVZwAkwHGlizzE2sIoU+bVoJV6A
ZX8b04Hvsm3umpFYqaCW4iKVHbYYTb9u/P5BM8XzIPUnGeM7Ifa28C/jpAx2saDyXppRh4jN0oeD
RIi/lyAfVwkb5IcxZOoCmZOHwMBrKUELo1LIrVN8I13k07sipAcAVIsMrwk8FG5EO+8sVbCu67QT
xFmW1k4nowwbimbQOZs9yKirqPGKUjLGtzjIrPKyaL+qpmK6k3itQHAVQOYnYLjRH3KG3HyzVfZD
FG26mxpMO7rhqeiofI4BygP3HybvZoMdIiTb8kIUfQ73QcTMCJSn3qTh5xtLI4eE3CRKySExwnVK
Js/B58SFRMBuVl7uy0tOZsWtB0H7WtDg2PlkiqFpsEAP+K35HZhQOayl03oPMCCMZdgGHakCY9Ff
eeUQYASvs1ugsPCmxmpvOC60m7gu0BHKatxogA1WbTCYmCBIQFmnUskVPEpt3QTSvckrD5NAnSaH
FgJSVgCm4eBJ2ermzqYLzOgyLlzvB+NEQGHgY92NkdE6Z9Vs9FabOp76vl+YYgRLkcccARZYENwj
atkfvVa7EHJrd40EQLw2HQp5sxXo4EukOxcodeLiqmjtYttj1l2pHJkg56YuvS4iT7zRCQcYg79y
N4ju3iwz7xCMqr3wpSXWRRhN68JtP4LUT67qIc3XtuoBvSf9oVI1YYRW3NzUiMk3tUyfK/D6jK+Y
yPM2yIPdGGaEmKDlWmWDg/teJzhszDqbbWLEMCMTV7/FMNis40FDLB07WAKtYj4O8OevMueUIWHA
tdBMIGheB/UUXsV938w5d0fsZv0llQG64QFrEV04XpJtFMVg0pIeA0habLQmRDPjdFN95bnxXQMS
ZcmC8I5aM3M6qDuQxGfA2p1S7Ohe7PCAVlh2mn4MaJ7pwS7vlXMsE8vYo6/3frQKzzNE0/xCYyy9
Y7TFtMiMfoQ1dO0QRc1FaSTuU1jzkLJlE0yH2aId6ZfoUdENdyFWWVp2vt4cHIvI8bEZOIR7CEKX
SVaLzTQF2Itqe7gkPISBpf3DTCpBRGo+uZuEcegoa1o3iVEr0gD8yyowCuhXRLnUNig5LY1QysU0
HKJCCl5JtrzqKwyUSQvynChKb1cind3VovcuQL1WRx+r+7OPj2NTF7j/Yl5/F1U3NIj/3XbYOHRm
DgROFm8iwY/Tx3b9oQ0z9pwoiTleOu9xII721pIBI0C7v216Eo2ZQ9/3tZHtOxPU0CRQtePH6Jb5
TNeVvdRXVozxxGH7oS/flIw78ugCJpd17fSOjdTFEkckaPUBRjNUaKluQo++VDLQZBFO/CEhMW0k
RhnY8tkudqxwg48nZCyaIHyuiDBLjTFfERQzkp9QZrsuYgBvDMlz3MnwGAjvDk+keuhT0IZsL9lB
dOZ7Bm925tQsbJlaTwXwnFu/m3ZJwMfmeoXcrOHMioALYzkxbXpM+R5Et0rrxJrRanvbOrP6xpoc
B4FNEj11LS/P2vJzdseyvGgUDQ6994+ZG9kfnlUXeN8r8ykMffeZE61HpYBwe/J7ZwA/kmE5gOJ6
01sjfCLG/8FqQuHBrKJvmf7QFL+Q6H4JIIheFLgLsv7AxFoOkQKmlVRXxoiz3deSiL07J7kjfRC1
VmMwppE0MADdwsA/mNoY3seFfVkmpFRJk74E2UNHyxpfIpzhiwYp9T4y2m6TV3TtXJ0M6ELds9PR
ZFIhthfFm6wLoh9F1U4rTnnvcWu/pl7zMObF7cRZ7DKJne8FCruxR66YkyhGirB5GTvpQ0GRfUjD
4CURQ0N3PdNXJCQwtsKjiTQ4oZokIO2tr2t/E9O82Ech3jJpFAWZabKF2YwHPR3HdJVH+IFVORTX
UzrdV3nmbPygwXtWg/vW6ZBkobjhl0SKguEMImVxV5hmsByJTboWLURBkXvvoHTDRQEaFFdPSzcH
n388ko1K5CF9BV5gi6gZkxXDAyR1WV082CIOCCv3tC3Tto2PDlL6eGz0uk7BWCcpLk7EjlOL+MXC
skkxSm+CDDoI0QKXUN/AWDSnZucbzLaRGDibxE/lXT8U7wDwTNCdTc2xSTE0ipgSSLdZ9rZ16JJG
vzJcLF542K218tU3VWj1bqjC4VqQFRP1SQOcwJkuskIwTc+0KsChLcHyIlu16kou40Rb+aMybpOc
PTK3xUoJTRyLykpvghCFpNEADiNauAHAoVpyr+Ikf2a4pBMSMqE8GZx3t4EFkGRvejlhoCs54Cws
xXyUOUD3hpiO2ldZyb3ZzMCkxDF5UAdZ7bKicto98SACIrXZrsYE+w+jJmYtmfTbXVu6UA203ZjN
gFWltxmUjKgvePQ4Yk70r/xYl2vDNdmOcVHAbmok78ROG1dVrX8ta6Tnw7DvUhKHsK8NX2e8MGnG
pvtdiyemalUOMYcKiYkv4gPD8AcYn3m6DaW4q1O7WYrCuq1i9y2r9HuSEvyDyFkN4cQxspmZbkHU
7ExpGS8DgXdboA1XpFc9NqhaFr0Mv6VJOV7p806nXHihQeTRa6SLi/dWOOkS7RTjf0r9/Ej87N4Z
yc+KTDIHXQB4NVy5e7hh8aLOJHFvfnydsPhWvFnAWFcy3jOWYewQcmdlS4J3HX21RzKP/XGTGfk1
h3XzriIsp7ehh6NdGu9krtKNE6n6a47Mgz3Ct7ctyvat3owGoW3zUXOALNS4hr+oJs5L3F+3gQHJ
1+SwYIuiilZm2KQsPP4Ca6AwhyJFIsADxBAFGas7UALrw7EH2LOpOYfjaLpzxzi+xFrFKwvENN0A
+zFXCU31hh/ds6djOHFynXTAfQ774tQRoWmBgHyi5m6PnWWP+zRLve9q4LxuO0l7sHS5moq4fq5i
nMsx3ruCANslBEsLgAlmbU32xYHIbjRDwir0xzrsoLwlunY50d/YNx0kH1WRB51wlv2YrLH4PllV
tIG9OJ4hY3zIU/53nn7xlz7i9iO/ek0/6tNL/U9sIX7qPs1iy98+siZsxvn2//qX/+L/++3rb6/Z
+2+L1+qtff+FKU3/7w+to2YbX6BRKIvsChMVyad+4vyvCKWjS2XZOvx5R9Bb+9lQNNQXRfuRViIK
AJqG1j+g0ob9ha6xZboG15rFifZ/0lA0f22ZSenYNpJh/jFzqglq4c5/aZmZBRRMYJYrwFhsCAOO
SEIFxpyj3qS/oXozSZalUt30utFeohFjxVNYllAEukDtTdB1t3KoyHAJJ/GM6hZmEvUgsIWQXNi3
GNjH1ps0KDWKuKJ/0/Gzfo3x4O7RJ2CnndWakm/EmLuXnxp+mg4ocIR8gahSjq/9YJn3EHxGKgOX
jhxDg+oJKoi5yBMPm92IVsMO2w3qC8gw2GLEvhpScMbI/I0crZsx9zm12Hr0A07HQLPpjOHwaRnI
vViVweygnCztphuoNMkrnDhHJLxho1TLXiZ/xmDA3cIHpmfOeGtHUXD0QPftSegAgdxTt4dsu3G5
RVrRmX8sU1aP/5H/k07tr6LVP74K5voGzRiatYDIf/0qDKBUaUJg1UoY0pv1cRyrB11bugxBlp8e
9X/yUb92of/4KJPnllczDXLdPfnWgQ4Io0kB8NlqrNZJVuiHWvPmSRFtMVV7auu32e3vn/lTzPzz
Q+u//a/Pu8XJH//2fzmq6D5wXVQfv6G4rn/btNn7a4On7v+DHWd+fP8cXf9flT/vQNnr57HF/J/8
3Gmk9YVVzGr4OWiY94w/ZNWasr7wqwmGGpYj5i2DVf5zp9FM4wupOgLqgK4r3SGz6f/MLjQpYdsD
tneVktYfw5Dff6F/PJF//ET/+PPnWcI8KvjH8IIPYi9TTDBOqPWoMnMv92DV+En7PLlAm9qnT1/E
P3kg/+TKtvvrM59IjqCIrJO1gfshCgF1VD9jFP50Wf3ZpflWPu8s4TQ2AicxeYKuugFFfJMYlvZv
luyfXftkTFG0xN6CcIvXzNMnsK7mgDA4sVfnfSknG4GHuITgSideG5Q+uVxCuVufd+UTXXwekaIz
OnR2pyHrwPFgRk/i0b0/7+rzt/VpLzc9RPSZypN10ZMHHApQH2jons+7OPkNny+uRkwjAh7quk3R
U/soJXs9ds78Xk7eoZNDq7YEZrC26hKJCPVg5e/Ou2+W++f7lsj0nUZv4Dy5W+bwSXjmyjlZk/xs
RUF8QEzUfW1e1TJrv1tRqA//5k3xJ0+4PFmYntMpQhgA/rWjtW+q8SGW6sxLnyxMOrnlfCJI1pHT
Dhc5rcxLz9H+TWHxZ/d9sjJlo0RbjXwtgUkKGOZ6X5635n8PJPv0dHu27UF9II6aTN6FXXCgE1qa
nHnxk4UZdnUM1BzPeYhI1jOxQsgCC+NZj+DpBJhZeU7sLSMVIviS71MF5IjEHnd/3tVPFqZIAPky
jACz+wL2n2yR8y57siQ9Ct0xhCez7msyQyoD97KYjPPWuzxZlOS526XKeEr8IdoyajbRjw3n3vnJ
yiQ5oynKsErWnQJFkCCAX2IIL8/7usXJwgyArc+NOSDxLnjAmv6UrYi8OutLFydLcwIR3fs1gzyF
IHUlJDSnUTXNmbd+sjaBr7XphNhmXUTHun3Ii8N5d33yvhSmyKIJKB2+je4SuS8T9qy4Pu/aJwuT
aLSAUaOI1ogW9nmcpq9BLq1v51385IVZ0lkGOopQL7Lt+Ftl6+jG3LrKzlv34mRlTinIl1DYKL4J
cZ36nNmCgdbsvHs/WZ8JOdGGz0h3bSYIvj2ZxbvObs58R4iTBRoZQgdVknqrCl4TCCngHu/n3ffJ
6kT5U0YBga/rGgEwmgjxbiHuPeva1snazJop0hKc2GsHUBTSsm+BgYr2vGufLE0DVCFH1zJaI/1G
w0B2U8poaXXexU9WJsO6BgYANx738AeJlQOoG9+ed+2T1dlhh0tNyY2TMbVgRPtY484+79InizMb
kG05GZeuVKP2jaUOeoVF6byLnyzOmHxdUSE2XaNEWUi5qsSZd32yLIda1FXK+4yg834ZmGzetoqM
Mx+Tk2VZR3k16jRC10YJrr8OdPJB3PHxvK/kZFUmnlZkDPajtY2wma6Q4Y7yq2JaVZxXvVkni1Op
vCmCBoJBMDVLR3sOKuu8X9M8WZojUQUDUacRIQ3jofELY5HW08NZX4t5sjRJoo0gBZKABGMRX117
9GRRnlcsmycrM9dVOwwB4uDOGuy7SB8ehfTN43k3frI0kbyGIbYVkuTIbM/IXCRhoa/PeyvPMszP
Bx/XZHCNyS7gNPhR+Xsn25130yfrElJSUnY+1/V6Hbk1uv42Pu/xM09WZtaQ5M3pOFjj0+rnQDzn
zMIKg/svX4bpCyMayyRY6yEzVYtAKw60wXlr/ncF6OeTScEI2GlksA6bOFs7CDEWeVqdVwD93n7+
dPEMpZUVGly8CL8SN7MOAv28ctA4WZKaXkSRb4mAp2+AS14gwiegIz/v2TZOFqUe6ZIxJlf3/OLI
ArpFwvTvOrbzo/ZP+mHGyaJsqt7XWo1FOfivvJTBv7W4m856vGeAwudlkzih0bfp/KQQQkISVPNU
+65z3toxTtZk34XANX0urhp4QGjpsMKfd9snq7KVJmeHkcekj4gYcXXY0nYcnbcJGifr0qAx2QQd
33fqEJfyv9k7s+VIkWzRfhFtDg648xqjhpCUUqZyesFyZJ5nvv6syD7nlkSpJCuer5V1vXQJAvDt
495rxdmZEuZRRbvupy9iM45HyGuGFe4til425EXE23KM+nXz5OUBh9P3XT9qrl6I4RaPzK9qNtyV
L30xXMZ+7fdWSFdYG9oGnQile278dS9dLMLTDjQZK4Cd9i7Wgp02RQvZrQrXhed5z/ppM7fqoAvE
xE/XBq7A8p1bfl71NcUiNutMz20QKEBoEfSBePD6+x7588qrL6LTGGByQH+jV6GuJUz9TaDXTZPF
IjRJ0s+HpOLKcRUD5LpIoYuveyOL0Kwn3xsq8uD2GVW/m1B+B86Xr7z2IjKVElNqnMe1ZIAyGE5O
vu3G7GbdD18EZklheIoHjNDpyDXv557MSr2yDxeLuWzYpC5GqoqLt9Dmjlm/btojFjGpLMxg/dyR
t1dMpzJNb/AdrXkdJNs/DxlRnzN7vZZfTE02Kr1VAzxH1s8vm9sw7MOmZvagqb0222sJhnTdL17E
ogexX4dhTyzOCKuGGzlF1+uuvIjDdJKAKWyGG7L644dQNo85gs5VfZP+Qxd6MuUZszpI1MgnRM70
vtY3ZeWv6j44tHv+rkcO8lvKTcK9PX0IOmQ+qxodINvn1zWRyFKXThiatvljMs9kUrlu6grZ6fm1
cXUGbZvR7MbS745+Aq5DDmAG1n3IRRiSz5s0Yjw36sKo97MFCl4D9V138UUsykzJCY0jFw/y8hsE
E/MUOrPRrPvtehGQqefWfexx+e4PFykcj21gyHW//SwlfzpAlkErNHnYIeUGdfVp9ovOPUjY0uO6
CNKL2AwE1Os4KJk7pPF9Yo4UoEwXq167XgRn0SuQ7Q3xk2WAp1LwzFFGjuq6iy/GyaJye1WT3Avs
+6js6W4ay1XDjdaL4IQtiPfGIjhlri8AV1ZHIUHarPvZiwhNsiRuXEkvO7VWOZ2RiqANVNxBq153
A+t5e6lFRu17yA1qw56vk7T7GVeW/bDu4oso7cq5lPC86LeAWKgGY+G6s26tFyEKA9ca4Lgx+QYq
GkpKhF0vE+veiVoEqKqKyICSFu5TSjXC6GY2olWzeq0W0UkKactWJt1Wopt3qcYr6VKusG7YVIvQ
VNNsWn7eUTGPxvwE/Cw/VZwlrZtGqEV0uqIMkqyd3UMUI++uezu/nIbKWXn1RXhSiB0zFLXuIehL
0Ld1O1/6bTCtfO2LEFUKaaXZRvSE/tBvpQqmfYi6cuVvX8aooWcAR8CeEvhLF3UwYwtlmb+uQz9X
GD/t0IWfGV4NM+6guzK7BTs+g++I25W/fRGhueNHKLSpEg0TaNIO1tejEZpvNfdz2/j7hodeJgDl
DHS5A/LskFEg8UPN4/wuRmG9KaoqPpiUr63rgpfpQG4Sjm0plHNQfm1eM3pTExQF/rq4chdBW0wh
edoTSusMYfd9ZVeonlIvWdfZuIuoFcwZq3Eu3UPbjd29Y1SAQkI1vlvVA7uLqI2Y8ynHzt3DAMd8
G/et/pzZXbfyvS+its7mcEy61D3kkxVfGEkI2h9w1f26376M2izzWqul9RSJVWxykWQ3AwzEdRMZ
dxG1Rm7ISijeTBZ3ZL2XbjXfCPAMK3/8Mmwb3zaopiRsLbM4VIY2d5kO1iWpaXcRtsqcyCDGRQdm
JryvjDE7lb0e1q3s3MXYmkp2DuOAr5pElGLIxhkvfOGunHAsM4QcYVKdGdCf4QKoPoASsX6HBQyh
VW3GWcRq1AeUQQa8mLHtsh34mOKiY9a3rs0sMQOeaCTZv/SWmUbUNw4IMGp3dteNUstMoYw6qSwc
fAfTRhceR52CuNQiuVz3ZhaxapOvF9foZQ/YeSxs67LdNzY0/3VXX8RqNLAh3+HHOwROBTdADNl1
5zrrktbwKD8fA5E2Vk2sMtqM01sXTMc0NfZTsm6OvcyEH2eq4HUnCKao6e6A2sIJl9B1172ZRahm
ttQkOg3uoR7yhwoDxlWX2+66JZOzCNUuSfLSGnr3INriJ+W8HoS4uFh38WXKUJBpIE1ILQ9d6oCN
AzF6DA1jXS4sOcrPv6nsqmhO3NEFUi7Cr6iaJb6JMlp1JEfu8/OrJ3YM/jiT7sFsNf4331ZXxiS7
dactoKmfXz4PDZwHNprwokJm6Gs5IX0ds3Whai9C1Xcp0kPn6yAqz7Cc5BMlpXPsr+tmzsUnTyeU
vV+W0AEIVUrQjfc+iabAK7WXresJltlDWnX22EuaZM3R9jUGnHErMhCJq6LJXgyrVuqhFUqIpiqy
3I3Ikuhg6NB+o8WfX/AL89Vl+pDGhVhkIKUhuDXNZmyq5jpxRjh6RaXXTSbtRcSOKsxmv6Qrs01r
+lyaor5HuY7n+vX38w9PsEwlijAtcTLPE9TIBG9rHxQ3m1g0/koBL3v9HueG8sJbOpcbPG1AALw0
jQZqsSxH99ILjeAzw/jwY93VF5ELTxCKdm46BxcKF1yHCHxGa67cWv5TV/RkjzZTMa693sb8POv4
ONboHbze9deNJHIRuBYaU5NhD35kECkWgRTEkBeQrttflovATYFjsMCk6YS24YJRsqI9ydzWusiS
izHWCYVRtfbsHID+Dfs8nwbYm1hh133VRdzCgQxd+AfuAeNXdlFEEOdnp5zXTbblYowNz3UsKkrV
YXLoK8lWhBqs9bqDML3MLjJbf4iCmFkf0Pvy51g27vUQ5NOHVW9mmWHUOonfmyWzvlZa1h7Is4e9
OFLrZqzLHKNeVIS0wWw7pkQZe1Cs6l9A6ax1GYB6mWc0KuA7zsT1m2myoArPSh393sZOvu7tLAZa
0A1Jjl3UOZCO0X7SoolQBRb9G/39uU95oSdb5hqRRdtH7rlVNvJsVaGMe956XuHdZRIop580QAg5
qgzWBcES4tZzQkGVdKIOkuPgXWPX5W0xmPG6pf4yC4lF26xznw26IIUkZFGgvzVNzvbXfYhFALvj
4I6CikLgxWJ4ZFSH55PN9vt1V18EsEODmeyR+VQjhv6aU8X2MNftuvRAvcxF0p5ZJ2PguAeXDBmQ
OnXRwI6PaumvO0dbpiSZHLqnAV3Pocqs+WOHbPR37emVezjLlKQkl0PfO4r1ST+O73uECHd2E6Rv
xMA/jObLpKTMoqQe4TSv3jLbdyAI4ClnmG9XfdhlWpIWjhEaeaMOXjsU/qVPue37loZqrGuWy8wk
g+quUliZd3BqiLg+BXAHY2K+s+7XL0bcuLI7bZcFeKAmlrdZmomT1yTq87qrL0ZcO4GvHMKdPeiG
gjosVt5jUJfDur25s7jn6SytEZREmp30Dsqu4styCrFulGO/rrNZpiflfgFoFQDdwZ8BWVHsnv0I
A1n8WvdmFpNkaK021mmL9+6ChCchrAXtSvLmw6rLL1OUXBUitFFoGowET/bOmVMX5ZbvTes20JZJ
So5AOBXqwj9MHMncFEnrbYSo5bomv8xUwos1tKhyfNDS5ngEzezvgHO3u3XvZjHgFpHjFTZ1wwfQ
WMamy9CZl1CJVr5553mjjBoJO0Yz32Y7Or0e2lBekZzSrgtXsQjXLKVkLUiAAYclc2NX2PK2zTt7
Zc6BWMRrFPpehlDXP2DYRWIgjfgbdI/2+7oXv4jXWjYTHDfcLtFAOqHbx9bB6Tl/XHf1xQCrRq/w
2bAwDiHAlkdXFli4h7D5ue7qi3gFaCLxNmQGKNFp3Hfa9I9Da5irPqtaJjBlwH/ixkv9Q9Ck6dao
p+Sdkon8sea3U/jxvElOY5GM50O2QypT6yY0jeoDS/R0u+7qi9XsLMIMDepkHPqqR041BsmVjxJl
1UYRdrTnv91WYGKSrvQP+TyDnC/j28jPilX7RAg3nl/cx+COLn7wDwpk6d6ckACOcxiu6sXUMqXJ
7928NJLeONg9BnZy/uPjYOETXffaF6Fq+bILnNkxDm2eBvNllZbVe+m75bo+WC2TmwL4jE0aSONg
qgQ8rxiGEh5mF4lVAaWWoI1YSW1WNr8/E627YwvZ/4R7LloZUItwTTCkjE1IV9NNdXUdTlN8aQfj
W4uqc2/790UVQ8XzdsM4balJO/TCU5deWtTLfUwQq721Ijy37Zcuv4jXEhlmMBWDcdCgX4APwjo5
UuXWAVhDjLeB0q7mdcG7zHUihU2nsFuMw9SoAcCxtCgwKpqVV18EL9wvHFIYCQ6hHOWVsAOY0azR
V03/sNU+/woRuVQeNqfg2AzOYF/BzIZdxcZIfVgVYcusp9ArgP1oUUHDNWEZSme4iMtmZe+gF/Hb
woMtMlWAlk2CdNdNPXKCuYjm3+t+/GKstTsnjEyK24/KG+sdiNMGC0ASr+va9GKsjcMJDp+VGUek
z7Cdi3SAn+isq+xSy8wnP/Qg7kjHPzqwSEPW+Yb7C2B5sGrDSC1znwRFB2GTtMFFYhki32FamW9c
OGUrW/0yA6pvYHb7gAkvVGkLnCR9d8JKFqxrlcsUqFl6WNqFVV80XWsbuzLFzb5z4ZWvvL77PKow
3sgs6TTKmsSpt6Xmq+bwStY1nLPp9OmSrYLZJfwkcC6Q13tH8gfK+0S2w6rtY6UWs2O4uwPtcjQu
oqr8NA1O/itVQ/NlVUSpRcDWuocEHWXlZS/t9KtjxuXPsgWZ//rVgaC93Osvs6BwWluTbXXlZTi1
Mrh22C3yzSMeIenkZ593hy4ozppYXJe6UDaweHzMR8uUk/9rsIAkc0CXI9wE0dUUZYchxpiN9sbA
XtpjK00mqQ7KNcL4e5UPiGSUJcYJLfGUudZVWHRJmW3l7HviEEe9TL4boyypC5thxppf1PlPRiaQ
UTU/uCPQr6v8rLm8UaGK8ysn0GXwBQhkhTIcnuZYvxdV1aEuSqa2xa7HQ/jBd8PC7IaIVSAB+WkM
RovJYIRiGzz6UzhUWCttI6TRFVPt3xXA3scTCq8ZsmBj9qCHTTtL/IeyB1JxAypdzxjgyBmNH1SF
Qb7fDGMgRrWbysmpP6Z1neJa6vhGl57ukJ0HSPGwYfUiTbGjqbCbq8u5tj2KBoQRVp+tMpX5rS5M
rwJpVttueyq8HrfJdhhGrX9mNhbSWxU6lfictWmPXas3s4jVVwHKRtUYB8Mg4GFbnUzdZc81q2rX
VNo2v2PQdPCmDbrCIbGdJLqVbEPOsqXwxFhMFWu2dvy+xL8F7vw2nvLWua8Dp+EK6OAMnKQpmDjo
5AHJA85d3ORJfOtZMw51j7XJmeru28V0aBuTdeesdZTex2NWDtaOAb6Yj6EDmvim6WRapUi0yDN4
PyPjgL/fguJDvuqMc1BehPhBjC+ZbKcGzh1ZhRDw+zHLx4I9kNEBct3qcmg6NFexrIctJXmTlNd4
qnq21YQ5taikgJY78RGqVBo022puDOzpM+B/OKCm9OzyWy+bYXjsIkuHj5XvVH0NGQDeDWYK1xqB
JRgykOGl2xWO+zVqIFb+boUycNCRSI58YNO7Bn+2dcM+Hi/ikacyj6i+mhSyMnQEE2RorrjvPvdI
kyMmhqLTv0UThBIlUoxOGICy7nLjszG3nRNvUWDJ+QfA+Mn4aQuVZjuqKNpqG8YlUixZDtWYX+dT
cg4wVbUhcgMoxh4y17zovfHajvC51odYKLfN94YXtlJsnU6GKM2UjrLhF4LYtnvQWTBFza4tWt/d
Jl3wxR3rQiECbXW1EbWgmdeVitofZsM7+lnFDYodXh645Ktc5Jk6UcTeWA+64rzT3LBuTO9x3EVX
g5mId57lpfbPYuiLBLUvD4Q2Jd5Je1Jgf8xg/mAn5oB6wXWlfQxAFSsE9nIMK/9mTAtEhUObTPbQ
bUcbHnfwuQtpVMmNPYeeFV1BsxmjdDskXh1+augd7AIL4KiiECGRC5oZw97UVztSIYO42tnp5A6f
XEM08y/MyH356GJ/BbHchmwiiw3G4na+D00kvDDBGRlAkqaDStC40nsYY7UpBMeM5QGRKr7dCyV6
CFdHSh3dxt9kUIeq3xSHldOwCSCytCUp5IBZNJzaSVu4mYCNV1+ivCV74TAymQM9DUEo6Qu4rV4X
eBj07Erw2icQV5/R4kzeQw3Q2f0iJ6NFDej1GSqVXTr0g/07bWtZ3Edho6vPY5GBad/YI0j8W1/E
1vhtCPoYGnI8CeQbKW66GgJVVUKK2ogO/4J5GAJXkSaAjAK49glVoOjNTWrnlex3tfYleQSpZTQQ
a7sBBY6yE9f+3RkswtLLpgi8Ij2ohI3+gymspr6t+rjLEX5EYz8fHA5CgD5DZhDf+azd4G/0qJ3o
LAwTg/euy1tLkW1VkJPC36h8HL7HsqjRBap4FGaNTDUfre6YVGWLCcUmXzO4c0NpVDurdbBpichu
GS+U26NYMTBP/JwQJ4f3icKkd1f4lWOhPdCB/SPVdmZSYagdHTwy0HdxAlo4QbS1CZssHy6Buc/V
SD67HkSAUyrmDHzb2n1uDVvVpV3waHtm0V6I2mqGz7DsbZwxlROFybBP27Fqhy1KV9HfdxX9zE0T
h+kZzCMic2synUx2QTp7uLKaojDvVWi3UIvTKQKMWeI7TT8ZfofV5p65fZzCI3Y8YLTXkypntR/M
phyvOekzHIH2C0vGkXRt0542Pntjqd5kopiy70462mgUcFIObE6GVW2jyexCiEAJdIYgvIsVrtJN
6vuj/Q34WJpnu7mPW3PYUHtTY4DMLa7xqdHKa+4yNGxFfsTWFmLIzc2+1qiYkX9H11aRi2a6G3Sf
WPnWayYrmG/kjOMclYPZpjUJBBgnfLErLODyyMlcPi5e7/K8uMbNjIPjvmx1Q9hRmTlZ1X4e2OTL
N23tBLm+S6sh+OIbBcbjzVi3FsoJnn32Nwq/Rv/THgaPpLQRVvxw9rHl7QWaogEXiyH8ocKA0A76
QXQmqauBB8rXwxowsaT/HflzP1WHkpMj75EeEK3gBh+FZxyE5Xade6zdsk/iTZ6H1vR9wg5ZX/tW
MomruFLz8CFP56a/sWGgtgInGdYKydxiphNINiXxOIeP49DQQLZW02K92EoHfWexnUYrGz/Sq8fG
105N6ozItrIzuDNGkvMr9sCYfoBuLYvgaBcy1Oa2St3KOzmigrq87boi6ZttZJYFLpJ8jIS383oz
LzFYGvROD4Oherpk267s/J10B7e79D3g6PezSEQfwCyJnDneWm0b5M225p3ojWEGkiwPpqTdsE3C
oKCsSJlA4N97ecFQvimc0Gm/oiPog19n7UNTkg6cDd206TmNj794SQkpBt0uisVPZu/FEtd0XbCA
2fi6wwS6GUMYUua+mfMyId4mJoTOpk/tKb52XETNDxzOSu99NDvILvkSllmxCetWWEkV03Ku585B
Ul5p23fij+ncOfkPhS4Ge72dy9E8E6Jr0/0ROQHDwMaK3DT6FKClqgNqfQ3mPpuxdPzqMmuAaWMs
l2SVf2zSKhI413sRGrxAtNg0LX+KVIC/mHmstY3Adsb0g71joEH3YMB0zKAQVQSbKEtxLGIiaXiD
yTSaJ+Yctv4oU/rGQzmbZ4xYPoOI+zwVMkkOY2UNdbKx0XL7X7LZK5p7fopDJ+d3adZcD6JorHcu
hG9j45GZZ25UlnfF1vCS1gTwDXvPfyh8e8QfMqapdcCVnhdMuPvCe2xVOAKmr5pg+uLPCrz1ZgoN
mbUbMxSFfWPMxMS9mGKSzzZlhVeo2ESB66DNUzDaPR5/KoLYYdToc3wYYrAjO9lLrwnUryaBjlZu
SuF4/PdZzAHrBdIMD6ro5Ct1NSKsdT4HJv3Jj7nghd0ndev0d2GRyf52JLElvCIVSs2oGgEA6KsW
H1P728Se0e/P7jWn2/SdGRYXfi/j7nNSgt14L0lKDB/6wZDQ3wsKlaePSdTgK+U8NhzwiAtXFR9r
wZnpzznTZm7uJfIJF9MJh4TDh8SrLCb0fYDW9XKq4iFSF1kQpxSeRqEB1d70SyxpZpfEDuNrEmQf
BzoR3g87cpHDOxgNn69APGNfGOcsnb8JkvfuJ5Za+DY7A3x4j43o3Qg63DzIqI68xwjRVY/aerJr
58ZIvCT5YkGXiu8SNiEsOOHE4begqc7CgsTxPYeqLNOT1FCa9i/EjIZ3j6myHlk8DYZwLnIBqOeS
Q2jdfijQJobfJ6/WPD5dfTLdqQGPN9GWTm1+ExhTjPUwCIf8M+Ycny9dukpcxmVQVqdahKPEQ4lA
6IPjlCFy1j6ZrOwiLe2iohdo5MeObKzyrvP7Pjk2cXuWg/ZAlY0PYVkF1q8kbYfuyMhXjZucBDpz
w7AIqL0wY6vZibbHWV7bne99zMscS8FYa6fcmVGny8cxt9mP5C3PBEEzq5aiAszEU39vNEPL1nOX
+Hm8753KSHa97lv1YATNaF3VfWCri3ge0pRShBHxuUznBGVbNtP7fBi9aXQQAdRdwWgT+PgS3Bh/
lBBD6D7A8cPKsvVzlbbBXpu6sx/YhnOaQzz2CT3hYENyO9izgpVfNpnGF182fdDsKFG2hz2ghjA/
MflU/ZXSGBr2WdMFwSGWROhVNueuv3fsOWaxqyKzOvl9Is4w0q6IkmuEaAOSAL5k0l6KqT27MVnv
prc9yVfNZRfOnLG6+C/xmnT8QhdLaxC5tyP8bXnKBEciO8c14pIfS/mX2shAz+Lar92k+BG4mW4+
d8qszDtkZzZC5oESJfcuKJuk3tdNW/cnd7Dc8tL2q5Y+Hw2HuIzs2hxPVJBCoNi4MRq5r0kRlcha
IlRvHxKiGKxDPJvVsZYsau7cHh0NUyv4/2HPjhGaW5QcuTXf9i4vGg16Z4zCii+dKbCNeUc6X5RH
W9+YcBfsU8s15BvbEP+ws60WG3tOVplGEdvB5ciICL0lKyqyYDg3/vr6Nsc/XX+xL19ZPnHV1+Fl
OorqmuN1cZvkxboCANjObK08SX20srZTzJPmS6cIkUg3ZvVh0qV/v+q3L4uklDPXVS6L4bJyI/PK
CtP403nG/MZB15+MrBd2/ZdVUsFg1ti9o+QyLdKwjPe2O8NrNG348w65SJSuAXMM0M1bBs1+yshj
FDC1f0Vewlorxp91G9GQWjZMmXrNeJRKr8bzZNeTZCDSlB/uEI1o/oOmtANUcFXhYXxMSkvhEyfH
9cbwVN5cBX1khjTrhjMxMU/IMV5/f+cdxJcecLGzSLL0hFF3HC49xfLh0NdeO140vjn8LkSLUiYB
ovLWWfA/tDN3sc844qg0+mZqLnu4d8ZVGhWe4exkZIpi5xUz2zAbx59tZ8dugqG7bYjodNqQImei
HTamWUwbRoyh2ZtOa9SHMcWTeOFl0nJObu8bybbMqZjr9nabGF7HhgD+4eY2slKXCVnblp1uoSU3
TVnfkTA4dLcgAkIWD02oq6tzfhnWbYXew7P2UWx0ibPHnIT20qrDaaDHpN+xjsilrfHYB7U5fMiK
hrONTer2WThu/BRfRsJqlvU7YjfpmGzEVHPQhFvhT1WxswaoQ/sMw2XTX9l69PrbTLsBPLBkaAb8
en8+6f8n2P+vGONsqD2nF71CsO/o7GFUf3tGsOdP/kuwx9D3H/j1potaF8stksP/A9ibpvUfzzIx
sEntufZTU4bB3zANdzwb/S6DIym+f/HrbfkfZQs0NA7JfaYpyXv9F/z6c8/4V0xStsq2lM2IR8KI
jeZ3mdY9B76dKCqPTlDeNpHYB9GVm27mbWHecn5q4I548nLe/ffKT3n5z/uA/97PsSVCB3akFNSr
5z11adsxdaCTeRKmvYvTr1b2ozbjY4hM6PUbnQN9+WCYiy3HYQcEd+6i02GtHWFshwuYN/qyYutV
63CbvJUb/MJdMJ1QeaBc/lHLhKW05/CRHSH7xBnz8KGdfCQ8IlK7JG3kW13a3x+IW3FejnZF8O0X
6RZqrOM8QDl3qgZLb5VKZzYqQ/+NM9UXvo+iPMPRpjSxP7vnfvXJSNqTPm2aCAZP+VBFO9k7H7pg
CPdzqcubidnKG19pMej9aQ9nDcN5yQuU2F4mWbOlZFSoUOyTa4vO2hoQXB+ZlLOLNEZjEPE2JVjx
yKn7aAN9S1wlSVB/65CgJrum8BpnHwyOPzDazTVCWVWqb3gcy+Bw7r/DDdK++EMxtvM2kiL+zX7N
EO2i3Oq/UMVgde8wFXoc7ib0w8nI//nG4/3JFVy0QsX2pUNLVCZ7V4tW2DUDh99zZ59kBCqi5RTB
TqJgFwInuxCz2o6+cUfR8tfSb+crvJ8Na3ump6+HgnkOqsWv4DyfDgghhuvydZ9/VLf0WX/3vGRL
GubOGlGYeu0NdBMkoVOMIbPaO2XLppa4DGtEtG/c/jx3XN5em4SI5SEg51/Pbw/EXfitnJ2TnZTF
VgbldJ8jPa2bmWG0TU9RbO+QeFQ7tuMuE6OWd45iAfCvf8XZA+JZdJ2WR2Nb/IoWxVnWRp1zssyk
+ux2uX8hlP7S93FyEVnWAHtWJDfdNHdHFtVkBfmReYH02Xhjnvd8ZkKLZxA429OFpNHjILGev42S
Zb8cdGFcuwl2Rkwc4/vZYS/xjcf92zfnNo5QdE2ImExOAZ/fRtrnYwSrM64hWih/vhpV+dNLjHkj
XcHZBp7SwdQxzS26Cd6/fu+XntAxBaMK3QiS+MWbHgsT9BnZH9favKrNdDO4bywinp+U/nmFjpTa
Qf8iXfNvKURFqkzKhTzvuu0lO7+R8x7Y0yGqgfLFsZ9cBFR37l9/pr/1i5ytPb3l4qvhBq8zdj68
a8XG6RfTetTJYyMfX7/J30aTxU0W32xgf7DvC9e7DsTXIf/mmJdD+sYa5oXnYB5iWUI4Ji9via0Q
0m0Sw47Ck2HM2zjQW1xY2zG4p6zx8PrDvNAKnt3p3Cs8GUmGJmYXg6S60zmJpnD0sYvGT6/f4oV2
cJ5UuYzASLPYPX5+i0r31pjBLj8NJVXlPae6OkGsmQfudeKX000TRv+Om/On6SmGYe3SoTFgLdfJ
fTp1LQcl3DKoj9U0fKld9e71p3rpxT29xaKpke/CRJ5tvVM9od2Sim3W0nlrHnaOwWd9siNJk1Am
vYOH8FgvbmLOflcDLwtPlnXvB/0VlcQTA21LM8i9a129b7V8o0t6qekpRzHTFSYiuOUiveOwzUqp
Uz5hGBWBdW51xnAfNf8uh/l/P9Ff91k2cbP0YtU7AyvZpD7aA+kBISkMm9c/0jkV72/vjxmfx2oQ
RNNynSlSv47IYQ5P5p2b7wt7003pXR9PR06fDERyr9/txa/15G6Lhs4xEcp7YC2nLMiOVpddmbX4
mYXTpvCo5WITvW7KrTOoNzq9P2Pia0+5mHOak9sbCSkapzp8EFV7bLxuF1RXHHmFlvW5r6YdKT04
OutN1HXbLLkO01846jOIq5HxdahvsujH0NubOWhvgoE8jQKvQwJshh1Q6RzHot3lHCqaxkVQTyt6
uvOc/P++0CKZkqyBSpM2H55IBsfZ7V/wCncjG2ZO9u31r/NSN/T0TovxbnBIg3Ym2kLY3deivK3m
8GdQfwqi0NoY3VvZZX/A2H/7KJxmYkx0haWXiWA9+tVBzTI84UvezPqiKX57zVdzRr86dV9krz8E
rOLG6rMR7zKHLYP7GF1MiA6xmNWuy6/iHo/fBCuKo2IF1eKtfZ4XhjFqUv/6gYs378ddCJnTo+cv
8IMLpn633ShCjpZxd7/+6l/qKym0crRiUcRqbxEYyJ1cs+R048TeWb3rHNvddLb9FqzgpZ7r6V0W
YTD1bojNeCQMom9NV98Mxtd2sq8y69+BBf7bdWnLojE5FlP15Uw5ThuHU33iLRGcCpCxZL1V6PvS
t/nrDiz/nw+ZkWCvn4Oc8NQa6YZ0jo2u79fMYxTfwhLSRsJnLSvRu6Kd5jqaMUWa98EkLwpRkddT
vrEgfvFREDZaiuUqk7PFo7Cxnsuy9emCafpG/7Gcv+KXfb19vXgPV3rsVmCFNJeFApZbCDeK3fAU
5zf+LLdJc4yRtr9+k7+vEhmMOWj9f3dZtGIpZ56wCqPTaCEAz1rb2jVuEF7OVAazTWjduLL8XEbD
tgmcL07TZvtA1uMbv+KlXuzpj1g08tFBnW1bPOo8NgaHXra3m8ZIbiKOgDakNuw5LHtr++TFeyJo
VOc9BU8sS+0AtIkq6fiElziNN30xUmVtb23rbnp4/RW/GMFPbrSY7jij29U96TGnru82hvzmsGPD
IAXc7o23+NaNFlP4+LxqOecZk0D4vu3LzcgesyOvdFm+0fO92DKVLcWfVSSLtueBzNjGNjVbHKfc
eAxihcjs0YjemgC8+DQauaIHYU56ywLazqrkUBtxdIqt3/A5N+fMQ53uQM9vX/8+5osdObAZ1qys
z9kWff44Iwl5ioyJ6GyW5ri83ensWA03+fckZGMiv4C0Em9mbyfyQ3OW277x2V54m+DabcdEa2xT
bLS4fUJ2RaTG84Ny3C8fQ9Zfb3Ulf9+FcahseXKPRdOwavxNmLwjtrqMI7NgdeVO0b48QMS5mKrm
aKQ/DW290UxeeK+a3EX6LjY/2A9YdC2dIi+CPIjopP3hPq6cnUkW4eb1j/fiy2MazG3QK7LJ9Pzb
+aprjSbPopPfOQeWxgaG0dr/d0UBf8ZGdhP+ustiPdlxVtuOMo9OoZ+CLsAPz/7Z6w/y0stifwjj
sMv/GLueP0hR9eGI8BwOg77p8hpg51uW4RcCioUq+94uO7hs+y/agNeHaUCCRkTCwMfIuhnG4iG0
bqR4i6Py0ieha7AwcEvTJIKfP0kENRYnjEN7poIiezCGx/bN47wXFiWcG/x1j0XMFA1HBkiPopMd
zt1V8D+knVlv20iwhX8RAe7Lq6jFluUkTsbO8kI4icN93/nr70df3InUJkSM78tgAAMpdbO6urrq
1DkMi7ltrhcHiu3HtLC+RsyTP8DY/NBH8drza219wj42k1xKLaCyU21/crqnyPjeOH+uO8OrhIaQ
Z1+sT/CGCdmRAd6G8CTd1Yp5MG7McTN1dPcAer+kQAIshTGYnqbqzCqwcqaWHOV8c+cNOKueNKoG
tV+vhSc4KDdjtiuNryEkwE786/oqF+3QHQHjyuVvi3MZZqZIgTZZXCOj0++MOvxsVgC/6irW3HDQ
7ZUTtmzO4cbnxlIV0ZwVIxAKcig8McO1qf1iazbHpMy2NFBXNnAhtaDi7Wgg2V9LNUJQGkDptRWU
SKdKAQSmPKhR76KTvgXitUnblYmipevrwppw3hSIZktAx0SOamt9TaVqUyUPkM7TMAnqu3bGhQ2P
PUggx9r5ANzGUV/Z2cXTSFdI1ki7VU0s6GRDEXuKRWQZfF7ZKs0Atx17RITkTt9WiuNtklKbtkwY
94fcK+rP1/1o8UCemRcOJHAwpVHm7ZaccdPCeelJj6vFy9csQDySyLPP/UpL1VWRE3BKA1uS22oO
a81Gkj6WXYiX3kfpt5BLwam+Wo9KfksugdRgvPIUWKj4MK8ha4pDX4yBC+FEQqJIKSlow9PTmNeb
IMxBLgZuHt9ZgwYN/TteNxfm5pN0FgByhKDSpMKcPCQbw3pIqpcpevrvH+18SULKD6RosNQBG0V3
zPPnsH0YjZVdW8x6dMVi1xwOoyrSCXqewtTOiF/WQeuS4DFr+tlHCzJqpd9tUJzkbPLcrLtt4jXJ
smXTKv6iOvOdLpou+gSqy/mCSgtfuzWnNNw4fTtsQfjaB6Stu43vldWBapVy0qq6P5hp6q+tf3b8
Ny6roQhGidpRoea6/I6oX4alrMisX33IzTHfx20JIlz7nYbVvcbea9J0OxfBtELeJdKh62/DTF7p
6i6dTp4K//4IoUIlAwH0Q30IT6Vy7wAHlOuH1abM4vnQddOC+p08Xiy7AvuLu6TJSQcqJXYZEjNv
DdPPdm0yGbdx0TICPI53SJDpv6578VKk13VyHJ06NvmncE+bvZ7mXYLhpkjko9Lph0hRJtfOzG5r
+Ya9hTZ3vL1uczE54LlgkFITbWVRva4tRoY+4Pk8DYZ035aPcXejagjnNHtF2jpU11r7yYv1Xagk
O2oku+779R+wlKrqhk4J0JqTVZH8rG9sRhm6OeeOvHur0ZnKWmPLW3SaMxOC06B1bpoQuxKB8qep
KN1JvtfMcuWaXvSav0bEIk4VBLJqBRiR0uIbuVYUfxmsFrxU+NCFv5JkxVeW8g+ckwEUc36NiXRZ
k+eBinMK1pQep5HByeRI7TRYY99ZdEmTJEem+a/Tobo89J0y2aVn4pKDPW4aJ3At40diZKB118/d
4pIslcY+fRyqYOqlLSWJqhEMGVs32G4Yqm6T/wG7vzP6tVC26BAWDzyVD0ZIFw6a0ydFU9SE8jyB
QdT7HYx7td3bxt2UeC6jloVL6yhsso1uuh6Zj5l1+378fd3x137E/PezezFrLC4ThYMXRc9BxfRQ
eJzCn9dtLDolNY/5sQkySmTeSu0ikIEKhCeHtMmwb4ZIcYPykx/srQJWqBVryyv6a01wFt+LJ6OE
F/FkzJMd1TatwcUHD9eXtBgvzpYkXvWZnsRhwrdrVIYnvR+A1t9zks8sCBedpQGjyWs2LWvdxvzs
px7CmNM+6QbXeaqmNaLB14/w5mI9syeEp3awomrwOipGkeeqw8c4LjdR/TEPb+fGRhseC+hvNob8
OTLSA8xSsBU0Gx+PjNegJSt7KwaV2FT6KExZeZBEbmQ9eN6agMKii9i0m3UdIA9VlkunnybGSi0G
2U5S2P6pW2u6nUzjG2LP+Qqn9GIwOTMknK6yL40BqCmBK35W0tgF3LoJmJn2ujWO/DVLgtcrXqWD
xcJSNhk3pZofaUTQtN9m+fM7PP9sSYLn21nWFjANEDAmv9+E5kscVmu+v/Z9BN8f9bTPqxYbk/WY
Btouq38yF7e7vpA1I4LDA960tEDGzWw+Suz9oX++msQtfxXDoU5JXmGL1CoyPFoMjeNoqZIc+mza
SOmfUR5OTbjiaMuL+WtI+PyanwWO7rNjVmnepdqLPdo7qbJXYtLiPYwOiA5EUzegRLg8N0XTW/mo
knxDkWndqbyKmblX8k2kGIh8hcodUydriqzLK/trUzirOXOVnWxgs+2emYrf4XHFULjXfWHxhgJN
B5TWJMUQA0Ih+wEv7olXRf4nTrSN2d3o4Usnu0j1DNmaHPHSkgyVCx9Msslw7vz3izs3aiNncKhc
B5l8KHNJ3xZe1B/qOE9ury/staUghnXaYboBMplSqUgPVbdx1epg7wDYTDe1wygal1ac7OogP+TF
wWn28yOyj+td3I1ba3owrPZL0+rHGjXWWGLkcGrWtJWWToWhg1oGYwRkWVTeUO2OicKY3xSGw5ZU
Tsn+ZDAIDu3u+uKXLhIDLLEBOnrGzQmHoo9GaBfsJDol/ufR/0NL5/q/v+Q15/++EAqjwKMixLDw
iZljOzU3mhJvYv9rMbZuxQWZxdvr9hZf4GCIgQEqjKbLIlQhiA29nBCvPyXore6rMtb3CCNom2jI
rRsfgrdNnTi+W5qxsyn8If2GkIe+8iOWnHdGawF0ohxoipxdmhU3cEmwaMV/Un3ZpbEjmU/XF7r0
4UzbUJwZ4k+Ymf9+dkBQxmsbhBqjEwODjzWv/ZlZYI0hZimYEZJNTaWOIINhvTRShuU45mMWnco6
091WDjpXBtuy7YriV81EtYv64vCOOEOD0URlAiY26EAubVKvrUaGIaPTKN/79WNnJG6cf1e81E3T
+9HJV+L1fIWJh9+aEcIqrxldFqcDwsSh4h600YmBuCcG49T2e6TeDNlNOHiflIKh67Xe+6JFU1dV
nVkZsishtOWaHCZSYkanrt6R8+R2xrtlbNxc9yllWhu/HL5BXrS/7i+vvMaXC9VlDYQ9yHY6c7Ro
Lve1Noq0CAYf7MIva68n2zK9Ywy5/em9UKEZFNcZTuUIeM0F8d7Fx8ms3QCwhr9aJl8oqfJLGJMw
bX7MDKi9/CVjIJcaSHggJz1PgibcTjdS5X0yx/JWNh774WXMCrevUDiVvA9ju6bT/TYkYZ4+mKI4
NKsYo7o0XxaWOQZTHZy4CzYQnG56+r8dQ/3NrtG/08Va8bC3h4jZGe554qtCGVeU20msIquyNg1O
pcWof/cD0ge363+hCBWk0eH6V16yZTB6Ys29V65OoQWRFFIawN4RnDTofdT0y/SPZE0Abzep/p/r
ezpNPnCIgKCA24iAGwcCiiDOuaAl/U8ckeQkRyUOV2LB26Oi038FBKOqKqFAjD+p0kjhlFKqaULa
CuljOUSu8zyaz1L2on51+pUX64JnYM6gtMWtO3cxLz2jStXBqEdq/Xmf0E2Qtpr3Vff2anxr5w4J
z+/rH2vpIFzYUy/tSeAfwqzmGa6Yyb7wFLdjtB25OmQuuid0wzb+8GeCqeE2CZvNWsVhoZ44b+7f
1QrHsArsobdHyhpwiiPwMGzyydt7VnGsw2MUe/dOa+zqwr7x+mavMstYdIZLjr5yOhYubH7G3Fhh
ZkXW+cqXm8CgBmwDc+XDdIZbtVFdXf4xRk9jEh7qpHY17fvY+ptOW7vb3l7SHErHARtMPZO8T7Dr
pbIy09wEJ8eMNzaMCbQ+6KquufBC0QDQNtC6Gf5O/U/0YcqpoTEmYKun8bcM78q2CEY3Rk4g0JUN
RCiPxq15mLqbTNrk9UqTcCEcEGYpjsNwSgdL5LqfA0Q5+iFVJeuXMtSbJPqnql6c6FMU/Vrx5Tmy
CNfLhan5KJ/lIzZCRbbUY6rsn6PxJWdCOM03pv/Zmg66efTsfZ5/XbE5n48rNsUqCFP+SkGzg/Ma
15v6Q2DchPkdyk7Dz6b6HBg6Y8yMHVHhOqwYXlosLR6qIhQleQTPgeRssfCQsN0DRydITnr3IpfP
8UstQ1QTty7EDrrt71Np7TE+Jz7iak1mJvmUTMqRrF8a9XKlaseB9+tQ7ebCq2c7zExOrpqthMGF
1jKouzNLQm5po9QB1QaFknRqXabZpPprVqk7nkSaw+ykm0uJO8p3QRF8UtX0EDifvXFYmSBbOp68
Mymcmzbn9DVsnG3xUHtTJM+r7SRJcSupLyCtA45galG+csssHlHeDDJYXcIhwx2XOzt69RTAeRYy
Upm7utZAofHRT2mB3pS6DsWL/aToTFla3tbS093cxVOT+BTAVFmp3uN131q48shE//4WYe9NtYsg
SKFvllHSKzJUGJzn2Kpgz7E2EywnURC6q9Xn5c3+a3T++9lmOwwBzc9tYrASPzqFve0za2/3L+9Y
mkOLWYd3b6b5ubRSF6bByILDcZ2Um8o+aK2zbSBktvXqJbK3k665USvfXDc675d4aqACBIjGQwyf
Fp4Teda1powG76lNAOV3hS65qaa1K7fY0tk8tyJcJmou+XbZUxyBHObQBOpNWz5oPYWBtf75oiGF
wM2EKt1tWVhOOhhd67US7kGhawd4rDjkhvVH5wDuldq3V7K8xd0jWdaZ6KOpLc4eNZNh92WuM7Mz
giyZHsa83V7/PosLmufcSI8N5gsE14vbGtyeRAxPUcfSjHtYE3aSf1yt/i3lGercrfo/Q8LOwRqf
TcNsSAlg+0mDXRmoLqwxt1Txt0rdmZtwGvayE/2iLPD9/7dIwT0GzfCrZr6HzQnmm32ZfCpy+Db8
ccUNFz8X7ypKRvRpdVFR1S6YTPMM5jTIp1xGQ7R0jUx3IUVmVoC5t/nxZPKouTzDWlL1CYMJ4OzV
bEsT0yNTNpVvSRPuC9rB1rBy1S5FJmYTFL4b/3nDyT9KWhcx0ReexuZz1A1blHo26rg2L7zohGdW
hO8D662sSjmgcPhBmnhjWQ8g+6fi+boXzP/Km1B0ZkXIGgoyUcbCWcugVps4KXflcBcPH4aodeFg
uW5rbUXCd0IUmG4qCONTW9T3djQe8+BlKL+qUfX5HYZgh6BECeBGfn3jnF0dbSx1SiPj2qU8bvXy
SRm1+1reDn61cksvesKZIeH2AJsEieD8FqwVuEhRpeN55hg/vKw0Vq6Mxe/EqCIYImceGpxP2dmS
qrRQnCzmOzG87Y7aMabF9k8T0ZPS8+DP9e1bPE9ntoTwp4CGHKYIUIWl19PHPvPkQzraHyEZfKlq
Kzxk6fjTlKc1FYpF94DLwyZYUKgUy75KraYoDNPBt5C6hc6SsYE8875kusF8dhAN74lLDrUCy2RA
WxeBbDUcN3ppYC6xKFQaecxNzDTXis8veQhlX5uHJKQn/M/ld5sqr7CKIvlf/BpnuNEe1kPsmhHh
YIWxnaINjhvGyrExKsYh7818jcRhKY7PGHrU5KmvkLVcrsQrSmDaDoWI2tLKL0qHAp0hRfnK63Ch
8QF/5pkZwfkiv4VmFdbJk4JM300WlRpAteRHUkXpPkmcCKisMm79amp3UGebOygzoaH2pADmT9Pc
dbNYVZ+Y2o0ShBCGB5N/hN9jdYphLruIcfP8Z87OfHYeB181/xdBU6luDh8g/MU7VMmp2xk3NgLQ
3p3mxC5PsWa1ALUUCqhymZY2qzQxH3dpWjMgAwknKjQkC3fA5+xdpWc72GtSSiPBR30KD9fjwWKa
Mud2tkJMnauklxb7kXaUP5JJGkXh7IpWyrcpVJIbKevjXaxCtle2fuZmNg+iosmL7xVqse8ItTOT
AtmS/npoL39DEvUmZMwql4fygyk3lM43Qfzz+kKXAh+VaAbpALYiqCG4eObH8EZ5MQ0uayurx1Kr
txKv5uwH3Xi/Xmn9vlbu3rjQmTVhVxUHeZBMIzSEqry3PFceR7LM8YEGx65rir1U/UAwnoSm3dlq
fXt9qYun2YAPg0omU+hiiut1I64lETIGL90q8CRO4VriN0edN+s7MyH4qTRM8PP1BFgdtrNYDfeq
cleP7U0k/5NrTwYEsGuJ2eLJOLM4//3sUDZGH0naxKIiSJgHyd44QbyF1WZbjxDfKvvrW7gYdc+s
CaEd3TTV7ie8JQI4O5XVxznmtn71jqIDV6JuMsENm4gsuImn2J0cvSLa4+cy+hlFx/UpgUVfJD0H
JTzXHrkQL3eupbeOEjzVlSRq75o8d6P0n8kExdmYyJ6j+qr1TIwHvIvDFp55e60iubSXVI9o6Wnc
lLqop6eYJfzxPU9IQ/2TAH+hct9i+voHWzje/OvsIbcxzRwxjGlaGspZjpGqo4+j1ZuiPUAnvOWl
vM2DfNNnK4ds4QRgEF0tIAqETvHyB0swWp5CqxJclBt50Udd5qZQoRcbnSfDCI+tfGystV7efK6E
cwf8kcFjUNYqPFlCFKsksypbs4xOlUPByDSlf+owvofU3NtmEPv/97hMFAHnDEoQmgFD6E/kejwk
+hC/NusT+mKFct/bK8W/hXN9YUO99E4jQiDY96Lo1NAVG3XvGFvjJhju+/apCtdk2xe9ZC6OQ9VE
BV5sjXk9KZAGl/1Jn16bu/Abl4Ye7FVPhhxW7p+l0s95VJov171z4QjQ3eEdy+QK305Mf3MSe9lJ
+ujk9Pa97zV31FC7YQW8uhD2SUNhQwKzTfFJ1E+sza6VHR8jlgqu4iW31iZYl5wPODgDd86M+BWj
1aDUcO7LVnSCDsRmRDzcw8m5ybzP1zdrySPOzQh3S61lHq8F+tVhAn1GslftW/UmrNKtHn27bmnJ
Hc4tCXcKhZhSq0YWZI17qauyTSLL3wajpP2jbDJ7l2j/fThMh7Pq7xbOv+jsFst06sqyrEcnzXk2
rHsz3HVlsGE04v+3sDl4nZlxrLGpyYGik6/c6j3MLVJ+misM8VMM521SVCvBcNG//y5LLJ5HnWY0
lqfh3xN9O8ur3Xpmf2vTP9fXtXSXsX+0lhg1oUAjQqem2HDiTPLAMmRgaqz0u6qpt3JffYjy5lfZ
7Tv5pXoxAopEEyI679lVet2gBqFjog19uauV11VejW7oKbeBZdVFtjWVjDHgKNkUlrorJzhkfl1f
8KKHnpkUihAQ/XhTn2KyV5SPSRtshwzatggmgbq+1ZNiB93+OwLy3NH/v1UKVwxMfsgBqHF8is3I
LQLT31cpJLtInUubKkhu0r6LV0wuug850Pw6hEtD7DQVE1SS1Qz7VJNdS+M1oiZWmyul5UUjKFXO
4ywQW4ncTINUF4wWUJjX22dQdkH7uNrIWvxaPKbmiRUIW0QW5aQIUApCC+IU9ipSKIwDyT+9grcU
QDT1RvVWrufl03BmTzjmsZQHWVZirwijB7/sNxMSB9O9Eu47td7JnrpJtds4+Y5oy3W3XNzLv4bF
QShHKmUGyTWqpMptpjNVZto72sGf3mMFMNh8ZXLehGBpN2gehYMJGoMirJUfqwSWd31lKUu3JlRx
8jxbwtUp6qpBH4YgUYqRyFBOcZXcdbr3/N/XMUOgqPBBuwAZ7WXcMNWgn5/6lHBANY/Zs+48wgr2
DhsQuIAC5xe/aV9mRpq3BtoBp6g5SsxmpWO1iSj5XreylAGAEP3XinK5Etvv4MowfeJ89ZBp025o
YLZKj4ZkrFwor8NdYqJ7bkmItSas1H6aN1yUgV/dSomBggvQopumDYZdFRbV1tca60GWYHQr9dT8
FKnJA7pb360eUS/Jn4ZDrviIquh2vg3GsNzIUzshJCJDuFrZXyGMZmA5Z0a51nznFuUyJrJCRNWs
oUHTELA11IG8UqDyX2N5WDo8ECAZM7CZDrCIIvAKDSoMip6nKYpcdAV2pNUhWlXXP9UrnuTNDjIQ
ydQNQ6lvdJc1b+Kx5ANMNZI9ANWjo40u4kUzct/cjWr0qCZfVH3GqYL7qR4CM3pSotLtzE9a9rON
gu2EcETdf4AxNbUfgEHvZfXRl1TXyHZN8kGCZ2mDU++v/+ylGqE2J7HQl9I8Jae4dLE0YlZfhiP+
ZBZ3UZ8+hB14zCm/NYJoK4/TaYyC+yYF1ZuVgbPpAghW8/ZQ1vUmt8KtamlHxJB2XjnKK9F28bOd
/TDhFMcaQkq1AcjWbAd3iIpNeKx17+b68hejEYOegF9nLhNx/qwsx5KPWZG4DZ8jJ3JleSUWLZ7g
MwPzKs8yw6Au61EKMdAnW3gR+faq+iX2n64vY+kiVM+sCIl1pdgOX4DTqxofLGk7ADKFxa+SHCq8
v/ls160t1TCBVTL/DHoDrxF3rZ1sCL5LPg35g6ZObm8xJjik4EY+1/U2qpQ7nq2dtJZlz9frmxN2
ZlbYy9yTFOj2KQFUwc6Ge04nC0TFaXCVwNrUmuOag7JplXINQjzv3jW78zc++4ZhH9pJPD/LNe+j
DICEhSnM/RjOriINvb63i7YYJJ1nFWbONiHijzWA+tHgS3bWMWliBC4Vho+TDnGDkNriGmfn4iE7
MyeE/cgywk6vqG84/jMdAOapH/N05apcTJvAe8NHBkQO6nQhbXKqVDfyAQi26g2mqxTBcbJdZXr2
GCxNIZHwm0ORSk8wXWZV9Pie/fzXthj8s6lMO8QV5vP3yRvrm0avXQAVm8J+cZAfvG5seTf/GhM+
XtBJVV5YQNslng7k8kl+aEEfPmTxlL4D3gjlPSwr82AHPTEhbuvIL1V5T2nlDjEvF+XSgy0PK2X1
RWc8syGE4KmFEgxd++hUyy1KFLY7ps9mFW17WJ5pzLxj886MzZt7dso4DmMO+210Sq3iK3J1O8+w
fsuOub1uZjl4MeQJdQTD1LItnGazLf0mqJi8KbRqMxrJx8Iz7or02OX5rRRPH4rsWDhu+nPF7Pzt
3wQRe2Zpmnn/aDxfLm9o5cxKJ8yWXr1FnsNNi0e9/Kfp/hmKZKOhI6nRDTpM5Rp0afGKs8nnuQSg
F3g9nWf7KnHrRxOk9ZCUp5ZrhcNw23tyfbi+vjUrwvI8hXHOSp2tQDLpSlYxbr2Y8HXdyuJtSs9+
5jakgSX2mfUSAHc6kHVrUaDOlWDDRQyXC2gMUBlVlXeZgwCHbh21RFFGJ24HI9BG7jkZWn3tjwHB
UPNPlKXv2Lu5Jgueh76gZQthY0TXOex7gnDSTHRjbxHe3F3ft6XAdG5B+DqqH6ESqtbkptavvKap
630sy9W0YMkHQKwBFAEGANOoEOcl1LITqeeerOojk4qDv7WjeOso4VYn9x/dIblX0htJrvaZ/znN
PmRetfLBlgIWIzD0CSDdg0hj/oVnvj7GU4faAB9MhzsYvmZ4g1p915rGNgvN7WTEj+/Y1zN7QszS
E6dxmhR7UmrfMtvqam1xL+XjSpa6BOVntEfTmWKEk4T2x+W6Sj8JkxRRHwZAi21l3Tv9iCrgkRKO
q1gdtGGzHhCvBS3bSgNkvP+0a0zbix509gsEHw0jueiykV9gZ09tZeyn1HHtaI2BctGDFCArjKQb
PEeF79epnWTEDY8RFGx/Br5pu0GhTNv3fLS/RoSPhtqlnHnz0BtP97BUj7bxq/GylU+2vF9/jQi3
TGzUmdZPc2IVFjeeb2+LQblZRYsuWnkFkUBJxqzx/C4483e7K6PcRiXylJsIcHottFF1lwxoEUvp
/vquLR4tBlZninegp7bggoWSF6MfYSpAVM/6Jo3xZshvjN7f6e/aO/AYuNusSSSSPyZBblCAmOZW
n+xm/o8ZMlqnK+XJpatkBn38nxHBoTW9MQj8pBuIUZsbZepRDOpHa6/paQbvjrYG2FvcP2PWZuKh
PaN7Lz9VaNkVki4yrm1KCqUiFP5Avwd7SYmrbeboFLfDPl1JSJeGAjWmEP+1KoRkPUiLCalpah91
dVTryTUV+TAq0Mbk2W7qnFtr7Lbqs945+yF0foPs/mAZ/smMPk1xdNSkhxktMbM1XHemRb9lfo3K
MPA0Raw00lEtVVSVyfWok8TWodJ9117lg1izIizeSOp6NEqH2wCtyJSelvNojmv1zEU/ol37KsjF
CJtgpPeR1iW9ik+5am9hPPNkaI2c0Z26FYddXs3/GUJ45tKBvJypglGSoteqZtzpR9lqNghFvSc6
/rseuvuXZni5yFHdsZ4CPXrVd27MWbR8lYxydncxHZ673P+7bQyKXprR6wi54ZzVlJ66p3X2iZFU
Jwrdtrmfh33Aa6+8ZZa2D8o2ZqmZBGYMTbhair4PykkmqAT9l2B6Gbv7NlyrAS7aoFtL1RmgO22z
y0WpeRHbkJaSZmXRTZDrN0wwRkaw8oWWtg7kFpN9pKTzWPOlFUmyasT3ovgU1igLDsMuppNKVViR
Mlcqp00UrWzdUugyZp2wecrNMvR52We3jMYcnTZ5TQyyvg03WTt6v/0ptFy77Gy3cKCIVj3lPfES
8AqF2xnoDufspVFvSBy769P4pOvfimzPVXeQnozADavicD0YLe7nmSXBM4w+q4bMr2LEYPv9PN0V
ePvK7hjcJiI5SJrfyNpaAFy2ycOCGQ9GX0X6h67s1Vyb+vjUlgAeaXDlh6LRktvJidEWiQd5x3tu
F8aRuYKAWnz+Qtjwr2UhXo25NxQZxHqnEUFPxt988IbjfdsqiDe5QGCQ/ESRo4p+AstcuY2Wjgep
w1zWghKFkdDLT5olDJ2puRHDVh1/HbJxvNXH+Fs4mv5KqFxcJBMtDhQDqCSaurjIMrDzJCSP1Ppi
l3vGPgzcLs73xs9aM++64intnW1t/77uSEvn5MyqOJytjp7dpQirnnLlPmjuskICh/hl8I8ILq5s
5dKtc25KiNJpr0IDF5FeprTea3A7ZXVfhz7Nlcfra3pFwIqB+tySEKgl1iTHM8qlyjdZmOzQeLd3
Q/oCiif2KFpY3T6Wk40+0s/x+m9teoiGY94/T3n3oV87qvNRfPNjwCMwUAyTA+3jSw9qLT+1gpxq
nlkVW3RKhrTYX1/vko/CGP+vBWFjQ1oM0ChgAba9bRtbOzZ2NW1f9k8mbGi3kAm+mUCQPYuMLxzI
cAPjkDDrmctMApARet62n7pNrg3qpmnbOylZG4ZcdNIz08IhtCslzL2JPL5K9grx2x82TlpBZ9y4
vblKSjF/kLcf7O9ChbvKtlKDRJusN3AeAem5ph/umzpGg0qVD7V+6Aeo3Bz5YxNJKynmoqswxkQH
SkMf7w0K0oss1TdmiIz/bHt/fH/lYCyewLN/XwgxRYi6QFyBLELHoKiqj1Z2MIJ8By/qykKWDc2S
ZLOiKgnMpc9HY+wMyUgRVlfz3ZBMCA8phynbS6CBr/v+omuQH8GVMvMkiX1zQ4/I+2YUU5PKbp2E
s77pLqztHaLA22oNIL540s6sCY4YaHVMz4oNlJx7z6aDDruz+eP6ihb3jtSFrgP6D29kItFrz+oO
Vr+THn1p5K2m/YjgPljxhPlLv/Hxf41QUr78QDYKCUEh8ZjB0yQIeOEAVU0muF9oEt1IWrRJhrXi
/9IENyxdtCbxCaY2xUHAyMuCqtfAZbXDP73xSdKq7UzCC4p1r6G2CRvDgDyTVeyMXLPcoHHTrNwV
sLwdi/S/K3rgllAsgHmGx1oRYYqeFClxU/NbQtiQmym8z18jGdRZ9ntq2eemhHBSjH0btzEvukgO
DrVcbWpFWckGFw8Bb1LYkHiYvgGdweQa9ObA+0er79XA3kLgvCnNyU3CaLNK8rRoDBwWOGpGMciJ
Ll3HsdtOagqMVXXwhD5po1d7yUctFEaSAh2A66dh8cS9EmLgk4zBC1e5xl3dxMD4qVY+eFbsVtkx
QYDoupHFuItsFnBfwGUgVy+XVPVFHRtWGDNcJ/0wImv8JDOM+/G6kaVzDeQLdDvzFlA0C37AvGhp
xFoRn+Qp20TpPUWkBugIuPOsXTG19ImgqwJGjBwz9S/hTdcbaSFFfRmfLGUrT9ohS4KtnYzHgqIU
Ei/76wtb+kQWNRFYQwAW8d663D2nTDoja4klg2xu0hxp1chxu2zt+bGYgJzbEVwhk0dforNMyyE5
QbG6CWC6s+qvJQgemLj2il1thuKljtcC1+KH4wVOlwBabaiFLtfXJUmK0iWxIuuOdQ8DVfk1SH8n
U7R9xz4yHgr/FgO5YAYu7aDZCSg25I0M91URVztmIAJnTeFn0TXOjMx/P3sXd0Eeh2qJq8cZzS5w
FskXJTZr0L/HvlnjW399HYnXDAR+/y5JcEQvzfq+HedYMe4zCfU9A8pO31W+F/XBzNXTONkfE/mL
mUyu3z8EDUirurxlxmwK1G3o/0irh7S9BanhKFzunxk5a+cK0lAan6/v/dJ9CNQffTENsg10OS63
JcwUz6x19j5LXEf6oZrSzmh+IzCIvMItDxT/PXDWc4PCzth9rYdmC4JWrrxt4xTbGc+ajSv96cWv
fbYswXVpsVhDKGOlaV8ySOil+EZ2/jGibVKsKX4txVA64bwLNGbwKTZf7qAGfk4aRsJbZ3m/nPim
q4df17/RYpw5syBcPJE3KI1dUgXoi3xXVGkEFVbhRo0R7q4bWjzwzECZkG5RYxGHoYK0tsNapXbk
RD886ntxf+w9SGfWXvyLX+fMjnDg5TzsfUOiiENFeeh65B/uhvAOcotDUXXocLte8jNQH9s2c8fh
zumLeyvyH+Aev8nGgU5GvbLBa79HOARVCXVsgzDyCXbPILrpDetLPkuxl+3Bb8I1ZNTi5yQxolxG
D5m08NJhYoDyptTlHDkHbHx5rLpp06/N6S7VrGakK1U5yircUZdGUEZ0+mmYYprI/bcy0B+0sN7T
ETTzLVWsfQSudyWXWCJQ02x4g6mrszg4ZS5NTrHNhB1jyCff1txeuunSo4cIqUVzt7wz83yr6xAy
MRPTuqb1/b97LmmMTQuKF/qbt0PeO2MqJRm2pU/S1N06OVPJSetm8prUz9IZ+WvpzQMC7bZaqmS+
njKVxyCT9vBW947xicx/8/9ZE+j7y/2kZNRYpoklJ2kYqh4/gr26l9LWlcN4jedzySfPVyX4pBPH
aRhI8CiFE3rt0o/K/jRkz+9Yz2sBlVkv0DyiDYVqUIqI+qnpD7oe3Pn1fZyXbjLVK/nEIrrXPrMk
hGSjkiRfVjvO82i7lG4c4K87x9tKzEkptfnb78f7ZKgOTpp+GiPVTa3swUryTzOJlDLJN/Vz3SaP
cdTtfV+hbG8d4v570E83o1w7G6b+bgOpmTbgLXlCyWtp1/JBgmXLsFCsRH1ACI995iewyfPzs356
jAwNMvtDNf5S7MC1DbeW4juEbj8YqX0X+M2Gkc+V+Lzo4hadSDD5c/lXCIdt3hY9XPQcptSLD0pk
m7ddnmpP2qSUHyrpHVKWZOqzkDuvKpmR0dk5z1IzlC2GCMkJnI8m4FaXW3PfZEwfQkiq3lz3wcVc
mgkpRvlhoFItS3DCzhzpFkvYyr1PnVQcJsvO3TwpvlAIP8r2+Gj71c70ur2W1p+u215KFM5NC17Z
BM1QjKUSnxIm4FEE6cApdepa1XXxJNsWxa75jcq+Xm6mCniMXI+6vQGdKyeZHt16R2TJQ3hxg3Kh
+upwwVwamTxk/ercI73NmtvJym6DuLqJ27beADdaKXQtbRsQBthRkKakjCJkP3ms1aWVSTyE1fiL
RflVzetoJdQubdq5DcED1UbKzKCf1+PDCjvcN1O2Xc1JFzdtTq1siHOYExWM2CV60UbiEJWaYZ/4
PwpaDkHY7iMIW/+7pzlnloTPMzp8CsP7H9LOa0dupInST0SA3tyyfLGN2mt0Q8jSe8+n34+9wD9d
bG4RmhVGgG6mgukiIyNOnGNiSfmD/oEttn+uG1icrw8GZpssL1Q38hEuuQnEA+ksOwL7sRrCrM3X
LJ6A0zZ06VTmvhBulZgkS3k7tJCfpvv/MBjADSDkaZAHZXK5mbUO1SYxZzD07WTUzoFVrxYRFjfx
BxuzcAxMUTTEPpsYtd62QrUGVdvro1icLVTQWXeA/rw9L0fRVjWdO0kU3xRRtiur+lArD0VU7zza
aK9bWmJo5K0DW/N749knHha6drwitRpcTBV0tuwT0AlC1G0lrYWvv5G9yGk9V4QEphS2qlt/VQb3
tkGnyNHaKNhmImychtbZpSnof78xLz5ttjENoe9D9IF4XbblpuvPdazbq135yxMwoXOnrBm08jOX
JHht0vQNeAhYa7ce0IHQe+nQzFY8O3NfKdXq/VkwWlv18k2gk1+gWUe0/f8g5s4FTapcI9IAiKfO
IsTAkFrRyMgyGKWwr4WdFckbJXu5vtwLZ/3CyOzGHFLPfK813Eyyh4GCoIUZ2bWxRg25sH/paKJ1
mW4KrmV1tnKx3wfECEAIhNDYouAIzcFWYCvDmvf3JwXCD/IdEziTd9hs9dxEq0pdwBLfsSvgT/Kb
fC8ZjgaJz/Wpm755lgVSLfppwa5DNAOv8eWZRHNEqYWa9zQZZdqvavVspGDHR6H6h8xRtmmD3Fs5
nEur9dHkzA1YuZ7UmkQ2AvinnbvDY6yGWy+UttdHtrRaU7smxF4TEcw8jIpKyUtHaWC1OrmzW3Qx
j0V79Jt7TYvXlE0XfCfNXsSHE/ETz6jpWz6Gh2kbNxpdrjexr6d2qsnaprfKtefrwsRdWJntPzHO
kWmkZk5Is++b3o4mGat+jeVr0QqTRjcIlPBIOV2OBZ2vAm3CML5Bkdavx0cK1mZdrASa07aabTsN
cd3/GZkNRY79IDFRD70pMqPbAVx5ggRA2/phbdqBmsW7WmjMbTiGKw+85cGRKp5YglEQmgW4od80
oBRJUotSH2zFokIPseu2RvP37xPG96+d2QGOBcsLdOQXb9I8PFrpq290tpX1G6M9Xt/lC+cXQ6D3
pl5LwFuzw9SVBZxiZRnfoF9wdOEp2crqnRzLx1aQYD2M/NN1e4sTSGvBu2QpROEze4rVlL5RpnCn
JfKed+tWQO0rNla2x1IXKRwoKu50AqXxj8tNSCf+KMcVw+pA/VNZ8GzEwXdGJN76tI4OjXvXmT+6
0Pjq1e6mHs++DmwEHofoGZZbmAJezHRt5Av+5OKTZiPXLF9zSW/EE512y4slQvKDa6aF9uD6FC8u
6b9jn8N+pKw1h6Gt4pvWfeld9ShVyEIb2Sbt90mTreyfpZc8TDCoJdK0O4XLs+Puy1XN1ObxTTYI
9WuTxOGp6CTgTQCuNkKSpA9mbjaPKbQ7uzGMwi2Sld/hJAkfija1vl4f+uLu0iGKnRifKevMjo2O
XEAWjuwuWOCeBbHgfjBERH+8lbthCYXEWw1iJF7zKKvIs8U0R7keLYE5dse4s8lVNTgeLS1tNX+A
o3sPZvXgqs2hhWPaFQ9q9Cehxhk9RfFD769s9qVBf/iWOQhJGdso7mU2Vljx6KLq7vfZbrVrcmlX
fbQyC8QmvD/KPKyzGL0Jma2qNiq0ivbPWlF46Zh8tDPzsKpSJZVicnLFXNkl5MuTsNoUyQulupXQ
ZXHrUlgndzx5QOhXL51EHeqWJ4hMXFs8GNWW6h++YdTOUniSq60vPAnGLpI2Yft0fZcuZWgIrf81
PIs3c6Xjags6Sp29C/HQuWt2o2Jn/V6v30tn4IfstohXNu3iPvlgdTazeVPGnm82nNRQtwWwpJOI
4+rLYdEKVI4GOS3w9MpsUr0qGap2LAhloALyKnj6unW2i8XNSMkWoIcI9G7OCk1rn1DqEccPwkhf
KQ8Rb4IK9hMEy+I14NZSuzBXI5xaE9pJov51uU1AbydCq6bJjak2u1qWTuAxjt64r/UnuBHcrt15
xU4rvoX1f1gwoI68emhqB14zzcKHqDAg0vWMoEpu3Pyu8yhSoXUfrxlZmsrJwtTpOkEXZka0Ukr0
yrCSm9LQfzWd+IzO1r5P5OccpFCPvsX1vT9dvBeBGz4TnBBMP1RuYKeYXRdDT05WCL3egayO4p4g
SnufULSSHE9RD17Vr8zhkj2Ghr+fxNmgQLycQzNBmq3v+s6RGyv7mRpBucGxe1vUhMJ9m2rfKfSY
xyykFeX6QD9vG0YKpzBPB9pD4UefjVQsdLcvxa5z6ob2lUTzo8c+0t8CdbSOaRTdi0rxq6lF+UZJ
w/bGRyniZCmpvOLkPi0vX4Fvozd1Oi6f0HpdCitnLfi9kzQKmctvaarZsVUcrNwRKYlfH/Mn381L
E4iNxqMTdkIk6S8nu2y1KPcig8Xt7+BR30Wqdgu04xik+so2WrBE7p4sI3kBspqf7jxh7JMSDSFn
AOM1dNnGMqOdLER24q+hKpZMsXzw21MuZiJn6ziMldlA4Dc4PVB4qzgjrTMRIabR6/XJmyZndjLo
oAAdPul2TVCvy8kzkkyXhrAZHDl884qvUKhf//2lDQmrF5C7ibJC/OTHLMpBiRKZg5OVwV4wXkMp
3YBZ2oRZemPGsOunhL65sRnlryBvD9etL40OIOcUlZGV4KV7OTpFbEb0663e4QUMzYKXAAGMizXe
74W1gveQpBUJOtoP5/Ff3UtBGdUU1CtR2+m1+FAG4m1WlaFdkm65PqIFzwJ/BLkctoaEZMVsX8jy
CJlD5TGdet5u6xbdvjbv6J3L5ORHYATiDbwOFNqS6q95x+FmI5FLtA0kCyzz9GUf7gV/NIJhSLTe
yVGG8aV62o7FX9OlTUbo/8Z/kJKgM/HSiKgImRTL/uCIdM1XhbbBiCyvPKcX1wv+VJ6gXAvw014a
GWDyV6ImGJwm/h1FtS0RsVvdxtxdX6oFJzhpiSim+l45n6dXMtlTywa9ACfWfxrCXqOSE8dn1QJR
3K5BH6aNPDvGHK3p7aEacALMK32aItRuUAejQzL8kOTeczsm50H5E4ryRpY3UvnS6P3D9fF9irlY
K0UDekg5DBzHnIu271Kh4FN6p9ZD21UfUjPekkBY2fBLs4i7peF2aib7RKBngZPxs8AYnBxQRyTs
8kr5HQ/5XZMbThenK2u24DCmUhgsSO90enOKuUxUyzIqx9FJg6b8bSZx09pgyczH61O3tAMhtoFv
Cu/Oqs3C1aqP9SxUtcEJ/ArJX93CZyiact9GePtMquUVBPiS15ioe/lLVpu09uWOV2q1s1xDGR0p
TY5i7ii+8LMt7dKI9lUx7mFYXYlDFvYjt/KUqoJbhFHO3FQVNhYSp77ojFq986Vxl9LOWCivenVI
5F2vbqmorJhcmFNMAs2BJFbHRc1M1k1YCfB4IdhV+PvaSnZCD1vXb6VYmcuFDQk9n0SLMERZXGrT
sfjgB4fRILOjN6LjVhJqXUOofstgvd3num8ehFiN78XRLQ7XN8zCAk6pe6Cwk1osufWZUV0LqtSQ
RyfoH8yq2buxE0mabbkaDzjfpln7ur2lQX60J8/sDbFZupk6Oq12MuKHru52lnzQ49u8jleGtuBG
qKpP9QIQvwa5nEtTqaYZaTYkgwMu5yBUoFSTdld27kr75sL24KGBp5pgVFibHYG6L+p0UPPBGXop
tAO3fKC9MGxap87XamVLpt6FDeDeMAlLZzskiaIySJOU+yXfRHX0IqgoummVvDVpKr++TkuT99HU
bNNnxiArjYSpWHuUIsnG67vjirNa2AvgvyjraKzSREpxuUAajxyxDvvB0ZvMltR79WfTUl+HPWot
wbXgfXG7ZLgnUlaustmug18P1aoItwhboS2AWJTH39fn63MShIcVgRO9z1woE57ucjACqmVSr0oM
xssfsuCL6x1pds3FU9n9X1bkwDhH4vN1q0urRJMKfmnSRRLnYSh7EuJvX8bda8JgI/Z6VJQosD2v
+fsrmXZP8uqsF2Q987MUKqHidQajYzt4bgEJHe9da60peXkSNUxMTzzszI6sqXfloAusE/pe20H4
E7nfu31wn26aUyvcDWuoiwXnR41g4v8kRTcR0V+uWe2RtjKEeHSomG89EfBjYgvwJYTyuRyGs68I
u+vrtXCAp/b4SWSHHhhwJZcGXTEb/bjKR0dFKRdFz+wl8CnAu3Rj7vNR/nnd2mdeG/qQQUyZqI0R
E2Dz0pwle77R9NXoFIXanRUDRb2eMtfGiLrumNPCAkN9WNgBWrZOFPTKEW3t9F43Yr20g8GqnSgZ
18RRFo4ipVwCFGC0EAbMu2RkCakNua4JhBpfJH6EFbIt8rWuvoUwgc7viZULvSRi8cn1fLhLa9H0
VDHriEtc6C9cGj0ezfhnbESQc8UiwP46Oil9tnIcFxwaisATPxIJKBr8Zq9CoeGs68bA2PTedqt0
2w4QMeGrq3HbjD9WVndxjNTf+Y9zifO5HKPbFyx7xRhLo3ZyWTzSBHUsXP15aH7G8b3mvtD4cYsw
jDFui9wpxJ1Mn3GREMN4m0R7TERfPAZKZF//rqU9Tk7MAM6Gq8VhXH6WP+ojTYHN6CjKoyrfhl1o
q+Nd+PeMb4h0Q9VEHxnNyjA6zny6Z8K7ImscXr17Ua0ng7psEd9m5R9Nql/DQN2Y1r2rnwX3759E
GH7Xd4XJmWzUbG95qLpO/Jwc4upHgfCxR7Rmthtd+11+8zXbhwDs+ox+Xmja5ShKcbFANfMJ5D+I
0AdDdD86mpje4VYosjWsYH7TyCDeu1OYS9021oaVuPfz5TKZhcqZzaXTnzW70ToLMlCjxnvo8Zug
HGrraQxWPNRnB4wJgI8WvBdT+ns2lWUT0+LjYwK6nGEItkOnQJrwaqGWKbbZ3v1rqCV7Ziqn0f9F
zkadx2qNEVeCpnJAxViWj5lKdY+A3P8m5cFKxftzyfbdFPwTZCmRwvn0ahhGtcf7jk7+My3SQyI0
20atbsq6t+vC38I6v6+8lB4X3+mru64uHpIR5oZ4kzVeS0m326ixtLKiSxuJDWtyXsBB8efyaEbk
RqSJssiRkn+A/dvDvqHuJR8r76Ymb7YSQn729DzTOKIAgSdow9w/kXQv3UiVmIHurR1/KH8f39Ms
QdcChSc6oT6xc8FyrqcIdooOCN09jC6cC795FYxgJdP42atjhwEA1SPrQGRyOWujiWqOUgSiI/uy
HUrN3rKCLR0TzuD5W9daWaOlUwcghuZEnpwydZJLa+WgJVptTrOWhls3zrc5NZJ+WCXbn9zjZWKH
UUGNwpMWPBA35aWdPtdKbkgefgLbXw/sTmmQoBtSOMWLbef/Sq3ySerz+y7yDooACcYqn+E0b9e+
YLYb2Yepy2WJW6vDveBXN5MHsDzrPER7gthYrF8hGdkH7hYe5Kje9OIagm1xrtECZ56BikjzB4jb
VGrX1syBmN+ZFGQz7UaoVxpcF21APcmVSIKEWtHlPGtCG+d1y4NX776n4yMtFKu5zaVjTUjOOKaW
NlBrlybESbmpzl0uJF2+FfzxPnaj37Snviry0XXbZ+jLDAQHVtIVSwPj5cZW5XBM6elLq6EQt1En
RqKTR9UmLG8F+R75zZXTsDi0D0ZmwQTUFhTQtVB0+tZ6zb1ml/Xtnu7aTW7KGzOSoYg29kkWHa7f
uEv3EqEpdVIV3BejuxxbgIqgn3UFKZ/yWTe+6LDGKuo9MxsitD2Ub9etLc0knQ1kc6kkUG+aHQQ5
zgdKKViz6v5rJXiO0Fc3qKSc/oOZKRymbAGQcl74HQpVhxcJP6bJJHZ8D+GVNwsHc93K5/BvaktH
BoAKHaWReQHWatKiAmsrOmZwHID9t8q9QRq8jVbSLkuTBn8ArAi8Fy36bi6XqHQVLyyrFu8flhvV
h6LL820p/PH3o/loZbY0ZaokReN3otM9NNVvaSJmPMhrQPClCwYHTDqT9gxqB9NQPzxWBNYlHwZF
pEnoLuXX1aba9N7GaofdekJ/4VaeRCORBuHkktecvQnTXubt2QutM0LX5tTwrtshDF1P1+ftczs1
qUxktGFqwy1RUpodXL5dLMPBbZ0icQrja5fu3QzKphtT/keQXsti64bn4bf6BV7IJHUCurrj4cZ8
CoSzf0TjTo1sd6P+UJptFe+vf9rCq/jy02Y3bBhZqWv6fFpNs+h423mhrWRbw9qlysmHkuyfLnpQ
laP/woa6bvrd2c+uvItZmXnqiCVRuhbTZXYKxJPiHrSUbI0tS2etOibhmwrj7FcBvv3B3bvJJnjO
hC/5nm7+Uoht63HUSVB4N9FxVHey9buWD6V+U463Hv9zZst7/yV8zD07rYtjJZxTk/650XbTlSP+
3lV8bRizPWQaXVsqrdU6Fa2HwRlWedOVbLl7qSXdjkhOGoYd8t5s/P3YbXzE226rJNt7wmMQHiJQ
gmF2MvuvWu6fVEfzvkrFlzTdampq17lKU8I2HqON1qBZ9hIKf6rOswMae8OVu+U9oX5tGLOrWfd7
wyp6r3PU9Au57h7OK0T7dO849f+PdrvJXvyfiV2eDHc74mGa1I7utWyjswqFE1Py9Y+BcSdsIu9t
MLfQfdatv43C10zcFLpT3wcP/ck7yzsVkhqr2TFpNstSnqXkKdtnX4R+Iw/36oNpPSThSyTc9RBp
2t1T/1pIdhDdt3d6ZGey3dN5Id+I7r2VbCEcsPyViVgopXMiKNRDf4xOB712lw4oH0yh6nlyOJB+
gCUZkmqnl8V4SooM4tA+lZ0wixPbU/T7eEi656RqINPqh7Vev/fO+8sVkSWCaYk4hvIp5PuXHyLF
bdG0XdA5I9sFcM9G0trnlhRR2cibsawd83eBxGdJXTArpF1s6TtFPFnDN4TU7LBTdr1mD7yxaluA
XylG8healOOUfol9lH9FyPiETX1o9PJoTskwWpXMxKkr/SiucSOtjmU2qXKTyUVu+QBmhDP86cZX
7ShwLLJ7xfEiBJhNwF27vj9CBxggqJX4cD+Szc9OkXQf3iuGrQrHYBe0hyzauPK2zX5le/9MgsFQ
HrLGxo3bazJFC66R+QdNQXxAgpLnweX8B4pPrBwnnePSLFvAJJ7Ih9oEs5htphydIN1Z7birh+Sf
Rrmpcu921P219Mp7e+CnTQDIGZJxYlpCsMuPMMMyFJMm7KhhDveCKHyB1QS9Nv9LFmnnFFbRXC4B
ruFpMrJsg7wVi43rxodMth4bc3zy2+EnT+xbvzSRQGyr27Zwj+QiH5FgYt43gaRsPTo8hL0FaXQ6
drta2SumYzSPXQoUztA3nrByxD5HRUws2AOaS2SLMvDszslFpU1iM+0ctMFB3YTbLGnJEO5cEoXX
75j32PTT9H0wNTtDeSmpRemVHdeu/lh6Ka1NVEkz/YHe6RdFC7ZxKoD5QzZaGW7bLv7aRvk2faz9
33FV2/TkH1tTtBvle1eelUTdyFp/kJPjyld+DkOYkKluRnxAun+uX+16rZlV/tg5cK8b+0Fo92kq
VdvE0/VtKiDQkgnuHXhB3HIExbyAPmettuFWqAbLLuJU2oyVoHI2mmZfUMLcqzTr3vheSotun6a7
oDBtHFnC83HUeTXU+r6S1frx+jA+E0DTTwMtF7ITkwels/ZyrwJ6pW/Zqjong1rKkKGWamAjEzLt
pI7todJOpnnoh++qsLH8W7iS96ZlpxI8qNJwygk2uui7XKwxsH9+NMHtTpsPrW60ooNwuPwoGUDW
NLWd05nuY2od6uxB8tR9UyVHgFBF6/hjvRJULSwnJmnH0eHnnTi4L032BV1ZViRiMio3Y3iGpGol
6FgcFArgE3U9UplzQZa8NjqhjkE+ptzRvn+o5TtDjjdVe4ippDTnbFjB5C3cikwjCZ+px5R89hyU
V1pC38U9Y5KMY5iFR6KTW+3OE++qn+VrG7t7b00QY3Kvs6MLddNEEAiUiirJbBYbT42gqpU6x8xd
Oxm+Wa6wD5JHxW9PTfKtXUugLTilC3MzRzvI6lBEAwNsUU/L0F/2fhnCDZwcK5vj81Ntkr7737Dm
UMC06K1MNYaORM+xbe6qHoNrVYdFG3SbkdECqUTrxuUGFPogRUiV7QFc7hxXbAzEqtI1zPnynphQ
sOLUIUIz4qWZms7KiN5BhkIY3srjsflqadnOSB0zQlFdBL2Z/wNfwqZT3ZUD8I7dme+OqXkVzPaE
0psHR/FYV3ntatyLhf+gxodKfzPi9qCmN6N4r6Fp2ng/StVWQzrhZVQz0QXxnKY6dOXzMH2c9Y9o
7T31+PcEUQiU0wBFRgkcJoWomRN0g6yFHioGwBc85t0fYfw2dK/XHe3S8oL6oXUR3OpnWUtRSA0v
lzAx9N8r+a7PDqrxcN3EkoP5aGK2tBpt11w8UQ9478mwIlsPhcMYU4/QD6V4qurj37fLT/NGnneq
f0DEPYd3VkrSGWGdACJNOnolinup/+EL7R29XofrY1ucPjLkcO3A5ALI83LbyqGr1nKEJQ0is7tY
0GwpT1cCj2l+5tsTVBZ1FUTr2AmzXRClYxzoVto7HZx63Y6C3SYpnqPmy/WhrJh5hxB8SJYkYp82
mY6Z1jwK5VM73o/q3bD6Nrw+mPdemw9WBi+jubkpGIz+VewPvi/ZUdlDJLNyqCcX+3nSJhIVICPU
pWZXdWLAT+Py+HJ6K6RyeCfpxcqyTL/w2QK/jWgPGK+5FkTiCbpaannvmIAa9NfEeyq+QN9ir2ax
Fv0TXUf0YINjh6tlNhaY4+WiJYVJXZSXtOXdiMpWqU7hfa+IGxOxW3N4SK2TF7/5+g/L920r2rvd
Kah/Rl765qUvYd/e1YNyHNZwHotH+8OXzZ41BQ19mZo37JnyTZUFW4l3o2HLP9PgwZvkOIeVOf/c
ijWd7H8Nzm88yVXRBEMvxgmLU/ylHDxAR296uffa51L6VcTfWqmFlv6hXk0xLW6oD5ZnIUSNzn3g
dmLveGYmbQuhB03lCspKbLR4CD9YUdh0H45HIEsxkqtdT9PFsZRtqZ0W86yuef3F6/bjPE6j/WBH
G7Io8hq2FOF/e5LbfxLxvpFQeXVtJden3Egm3CvIh1/3MUvuEgAmDIHEszpl90uziVv6IWJhvZMN
cGr3hxbFum54/A9GKOaDBqKxDEuXRnrUNtOwUrjS5LOVS5uifpCRBf7/MzI7k35G74Tmyr0TK69e
Y9qifqrTlYEsbTntw0BmpyvMVVSFZWyY7pMb/hBg8r0+iM90zBynCR8AhomMAA+qy6nqTNPsakOC
WDB4oa2EhLV7ro1i0yTa1qxo/al+08eWDk95UZI6F+lgLxt78P5Z+Y4FX0qlefoKYh0LeOLld5Su
p9ahobJkcYDYX6sp+XfTDPxzKA8xSk2xpg920IkkdaVYTJ5cP1cBQ4eS1J+i0rCOLdC6eCuohRjR
b5eYZ01L+xukkhqPNG2+Vntc+l6eEVNIzG7+hEEwQzMW6o6VUSuQbWmTCD+zoogP6M4Mm9TVfMcY
FeFwfZYWjU77GWJNQAbzZ1Mv92IA6U3vFO2L3H23qlORq9xtv3L16bqlhWM6QR8J+umFm5TxLpej
hZ4u7mIsRb2ibtXC14+hXKIgWzfWStSxMChohiCOgVQAWOx85T0lFxpVpA4E/Z1YROCpxht4SV3h
dtCT5+vDWngFUgQiU4RGLaifOahzsErVRSeBwmorvhH0kuq07iZIjJLdieG4BZe9EvouuHNQFLAi
T0BpdDvl2UTyegORKYlOWlrePhkja2vC73tq6O2roHhb2SGL5qaJJJYHtjYPrvzUTLMuFal30gut
8P4UavUQieZvzyjXHODCwk36XNTfFVCXnzrbAzOBVraLJUfNXAgayo3fjxvk4/a6Oj6X9doDcWnt
aMyBQYYtiW+dOfUi9w29pgRLa864D4ZjXZXWNgiFnekZ58pIvxa69Pv6dlmazalfgJmkEkrn92zx
DE8U3cQUneiPkih/krqAcesnWsZ//oMdloyMkgR8c14Tr4PSgBS/kZw0eknVaDM6XS3Z1d/ryZNI
mzoT2R+0QlCNuByPJBdaGtUtHbSZ/9Ww8n03alv62lc24QLWeELvAW8DZqwQsc6WKquiSifbKDmy
kI8PmpbU24SodC/1Ur8zrdbYDX1d/TatUICKoPVOrWautfMu7M5JZWDqrdKmDoXZ1dnIUe8Fgiw5
JuWhOmr3sZnvTc+7rS1550e/rq/gUjh1YW52j0oqolkweEmOEYroJ2uH3Ci2av8DF2rF0UHnAtKR
iutTfe/Dlb5yjU+/PnuJYB2qIyoMFKDn/AT9ILlFSqO9k0mZbbhceaN76CyTcuVtnh9iUf0VC/kK
CG3hQHJf054x4SrgJJwV8E0IGCpmX3KS1H+GlD99S1vlJIjPmRbvFT1fAcUsLahG0QLMNQa1+fk3
pdR3rZaCGX1C2zSkuOvmN0ER7ZPKg/Ndc1ewaUvDI/YCZTfxLIpzegI5GmUx0xPZ8fzNKJIQItfv
FbetBztHeROS1Lu+hRbHB5Mc8RhkN58e+fUwNHpWt7KTjY09MVpYN1ocHBOqoom81uu14NnAkPzP
2Pypr49dbxZGJTtNC1qllQonTHnPJEHgf6nbNUrphTCWnnJgWoAKdTrrZ5egr8dyZCCBDEqB7jWi
ZgrWED5tr0/gshXA4exKLvm51xGjym0QtpGdqqupqwT6Hz0N1hSPP9PdTcUIeGwmC/BJvNPtfng3
AeoYm1ptWCaU1nK7rMPxSyqWwxee5tWOVwEv70TbeTlCBLkLwa+QwfsS9rDp+j2Xsu8VyjkXR93m
alljLv7MNvP+dbARTjwNtLvPvJ4Z9GNZyJ3s+P5Iq6AMIaF1iHTr1KGcmcSOqyXfm6BxqvJBNA9p
Ydje+FomB8h7aYhbAeou7Wg6dtFAJJSEGHDmEwVBDBNBw0FQ6m6q71ZCc3V2cFGZ0aMVU0trT2Ub
TVT4C2TYFC5vNt8btSqTBckBhNwcI/baJo6AWF7fYUv1U508Hwf0/b007xKL0zJP2sZjiyUQX2Wj
rB4712+PWs/0BmYqPo48Y7aZ6b1lLuusgW86AP88QRH6rKt6c2rMrt+XgyHtpLoo9r08epuya5WN
yi/bYemCkklhijTrWN4PnZttK1eKd6YJcgctQ/3Yarlmp2khbesOWUElSk5+K7lMq/i1anp1HzWJ
v7s+7iVXaELr9U5Vjfbp7PwWRha13ajKTuGG/rExRddR8zz6qfrVP11CtlCXSnPbx6WyEhgtGibt
OeEvqU3NX6d+ZClZ7VmyMwr6voTcJPXTfV6hWQVXhOIN5yyWVl4+SzuJOhvwN0IXcnuzGEmgh7j3
1VhxfCJe2wvOfQXE4Pp8Lr26IWaf1CGJTcBvz4xUqdr3wK/ZR6h9A5QKIQLtdpr4ZoY7VLDtzOJF
8hqKgh2Hf4DErJhf8v4WDhJ2FdKJFD4uT0ufudxunSs7gmCOQBDU8s2NC2PcqDDlnZIs7/atqI+7
0ZQoyHlCsS88IztnnmpuNat4SgVo0nSpjnZdkJY31SrGbeH5CQM2+ASwvVDOzN1YYAmiLguh4ki5
OT5mgGJ2slJrh0zp1vL3S1vsX1OfWjGiYUgtJfYUZ1R2OmKLunqyZBfMXHbi3rqR11RqlxKYH8ZG
FHw5+V006KUcMbZGzc9D0d4OibjvhOKOd8U+5I2dy46kxHtBHzZ+V6B19P368i+O+B3UPLHrIUZ4
+QGAU1rU/QKF1IWZ0TFRfc1FcSsb47dch1khHL1DGqwVEZdupunJjVA0VRJA8bOMgi66veCFvKUC
5Rz15sHVvI06yHfW+Kt+8x6Kmox2f+sZuYM803bkQwqjOwywLpRrREZLdzjSOtwTXJN0lc3T6a5n
oUI28nI1JhSD9uxWglME+ibYxe3d0Ii2nItnMb/39GOZPOqp+8Uzv4mut+LdFu5Hrms62lgDGv2N
2ZT4hlfFitpJjpvdsdJfWt/dDaMLDPF3RB/E9VVfXICJZJO+o+lCniPy074rutydHkSEy5oExV86
HMw8eut0DYAhiMl8G9TxLpYbomnHMLxtmngPfVl9CdJ6J6ymgpfeTAZECjp0FDSIgga/3IjtoPtJ
JvBqKcXidZRffNW13Th5stpkpw1wT/emZ1tef6qVNzldQwQszT5UGFOWixIRO+HSehPpemORKnZa
Qdgnw1mqol2KJikFVsl6XJn8hVuF7A8BGTLbU7VodoOGLIcZ55HsqEpLTn/Y0EBq+78ewhIYamJ3
CMnq9bAZan9DC3XhPgy0K13/hqVPmPh8yIlTEoUJ6XK8lt6EkdpYbHrPrLdwvLsby4i9/XUr770J
s6co0COCBQqvIDvmOUqwcwEdogGxfuseJO+HZGjPCqljvaSWr/jnrC+d1t2i53YSi9R2SWY24z7P
8z/+IB0svELcBZvA+5Wl7aYfk5OU+4e2EE+ht1Yh/OwISVxNtL28miEpmb+aYzWHqTjiEVSXTUew
viu8l6DeVcpJdNGdMn5fn5oFc4QwtAXRbog6+byrUqHqLZU9sXnutVPRwyrsUjuWvO+CFimLeqpl
6d2aqt0C8BAPRx2cHBaZLLI/l+suWX6K+5FkJ/bAYes/EuSSEmtraSHayWcddqfxZ1z8UmlaSFCL
juq1TMz/4ws0XiR0X1HDnt14AMItoaM1GV2jLtxUY0ZbpXvTiO6fwfyRSH98IXzyOkgrhOq3G8jc
vemm7dvD9en/nCOZ5oF+S5CCFlQxs/Pe+3HqkcyXHf0l0YydD/xuSPYNiieNpR2L6GFYC5sXHNyl
yZmDT8vMS9BVloG0NEBRI6XYG+OoPMp12O3MwUi2aqimvyq1SfZlrMSbOglMW2jyv+/GuvyQKSD8
8GjNUC0JcLSyYwmhsO9jv/gyWGO8V8tWfLg+zQsOAFtUlehN4Piz4pe2dIGMXqYz6NJX96GqAn5S
g9fQ2qatthGq+8B6gLQyQ/09dwF8Z2Am7PG11je6e5/0e7P/aVBggkwTJO4E0oau7foXLtyEl184
mw3P86O6rGUyO5n7SwUc7NV7xUJrC8yr25/z+EmW1H0gvrnmKYHuMNt40l1gjXYjrX3K4qYEtUoi
nSBAnKNH/Dy2amTkZUdUqs7uuns01cfupsxNO9Skk2z+KsL8KGWHXkMhst6X0vMQFIfaNwjc9gMg
pGhjeisl6P9D2pn1xo0sUfoXEeC+vJK1SKqSJdnt9YVou2Xu+85fP19qMGgVi1OE+96HxgW6oajM
DEZGRpw45w2LfBnDNfI0KlEouAkJqcURVmpZFVLJG6jp+vQvdYqafR70406e5kemg6Sn2YgRTAW4
+THuG4dwksv7oFVeoARIXRhJvltdO+wc37S9qgjTXeTYEKI7zd/8RyfIKmUUotRvSmslNBvT/KVI
1OxD16bdbqRp7OlzNt33XbOlkLq22yDxDZFsifGZxbtHXMBm30tv79ihdynyTC+F4tSerReSV9jm
s+YEVu4WsuK4FkXp3W3PW7sBmKkS5WhRPFoypelwTKrajH2z13cVDRPwlnYZuQxASJPp1k62hfhe
QdHClkbNH+AQlz7nufgaLcnyqzDXTpnZMfXRy/WnEXzwrovS8JeRW9NZ0/sJcp0GlmmjkBOvnLVz
kCj1nZpG066uA+fvoWwVL4iq9NUpYMfL0yo8S5WvbXwN4rtbuB0XMU9v6EnEANXinqBgn8aV0msn
OZiPla5CWVd16q4bk85TgV78cc0Iehy8G8FohsPIQy+3Jh97Je6YH6VH9k3VI3qBf37j0I2luwdk
Cx6eJQKpj4JaD9JBP/l5w3RCtats29XMFzPyvSDt7tLEbb7e9rDrpBZCDqSBhFgWYOElVrPIit4q
21g/ISBt3GWaHD+mHbMxWmgrntzF8b7szC3l+ZV+D5gkG+4pMftOhrHYSZMg1uppZJzqufhmBvp9
pYV/+ZFzN3fdE6DoIBiPzRw9IH+yEapWvihecjRYeUVRElgWUkYndyqjt/WTU6vMCOlzuI8LY9w7
/WgeokQC89VL0WudB/XG4YoYuHBWcckhBEtTkqRukdH7ltnZPm+6U9o7jEtk+OqXetq4TK9zdtQk
eDMIjC/fxRLGaJcKpRqK0aekluJ9MEWW60iVtlEPWttE+hzUzUHZ0x1chPsxk4o4ngzjJLf9aYCH
3Ar/Hv37MAj3JcNyZTN/+mMvJTWgzwFcEj7MJdUuAbrpyiIzBegkzw5ycoyA9E9B5uXJuFGzXfki
6ECCy6cmbjAiIhb/LvVRxyroKMqbzKCoxwhFV6VS4ICVjhraxE747fbK1j6Ft8TH1AXnBtDAS3Od
0lS03BFQQadJnx9g0sujY1FooasmL31nnx19x1C1d9vs9QnCU8OOgqVnQBjalkurdQVSxph865T5
wz7IlR4ADYm0Y9auPA47U0PX3KnHLfGja/fErIGsGhkMQ25LwqHGCeeCh5x9UutkOpQKiLUkDu5v
r22lWnNpZXGFTRKYkULP7VNXhd+0AOJ1JfrI97Dz7eKgNT5QvOp5+KoFDK2FJzCfkFX808fRvhw3
vvlrX+KXEF4pn0B8RwH3cpstqYoluQvsU8kEZhY9Up8tJ+bFGBsMg40jvb4ML22JXOad3/pOU/Um
YfuUh/HzbI+8T5nIS59KhM83vv8VpxW2qAWSmzC8vOQGY/RDr4y6tqF0YkulPvo7SprRk5My2XVB
TWu3qNWHIDNHSDks69GskuHr7VNecyWNjIhSDHhtADqXyx2TgonmobHhzOjB0rXtAAxR1zcOcHWl
MIUyo4+7wvS68CXmXXWE1zv7FMSfxrJ0wwySa+0pq3Kwbdkx9it3DpCD2WLjWTtNqiEQtvAQNwB5
XC5PtaBtKgN2uKiy6p7u6/hiBPKjFY7yo2YO8sY3s2ZON4ivb+z6V2qpidQ4eZ/M9tvlJElPQ/0j
CnlHKFvVhbVje29ocQs6o1ZMVTXZpz4rPd6Ssb0Fsl6zwFmJIQgYb+gFXe5cZNdDNqWmfcoSv/WA
GtVeqUAyfNv9rm9zMFh09Ritp+1zxdXZt2Y31nVjnZCkK0bZmxDCTLd4tbeMLO6GMnEgSIta6xTD
EtH0smBj/p+NLE9E63LbLztWkgaeWn4AHbOLtjq7KyuhaMqrQhDpqOheXh6Ko/AcVCf4gaYouBtS
n7mZxKv0enf7VFauNTJzvhlKdG9TQZdmanUYjEjK5JPJxI0TFE8lA/r6rk71r2J8xGzGDUjLynfD
hDT4eqCwfDtLVcopn7OZ0AM+0Dqaxl+WV2i168QbSeva7jGdArcS6c81D1EuB2M3ZbN8Ih/r7+wo
3SUM4RzC8c/B1uj/EQb+LwKRTPJy/yw0S+RWZf9io/hRm5WXh85zXw8bUXVtPfTpBB8gEeSqsgYs
yVQLHzNaUrih9RjGnzrj85+7ghgUFDUSfEEXYeLddRiWiVzqTiOfsqp1pxrehn7fl699/tVu3a2e
oIjGl7k9NOYCaqiJwin59aWxnEQbdAxuEHxo/ce2KnaVacIK97Cln70S3KBMF/SphB3e6MIf360q
VoNZjq1WPknmT93/PRR//MRlIe/+/uLaaRQVQueBvz9PH+zi7//290kYaNOK/PPtun33+zVoeVOz
gimmQwKXoMnsYeLUd7ePfs29BI5MUKvxll6mBpWRhXUZA6FNitdUq7yRnrmS/7ptZPXI3xlZxGYf
rRH6/Cor6SPUsfsn/Dgwwr81+UcBScZtY2th5v2KFjFabYIg6VtQukCtjpr6dz52bmImO2MLML4W
QAnRBlf0G8Pswr+0yUStkqM7QfpSMBT/ZZw/6pg0D9nWe3jVlQWGFVY+PpklGZcP46ujNQ6xuqHn
M7vmf2C/fGPgws/o2zKFvzgi3RiU2exw5jzL/lZb/aM8VQ9Iz6TB1lTt2vlQsBH1MqGCsWzRh5Ix
WyGtrZOpHTLdNSreVW6BDtJtN1g7HRGdaYJCH0br4fLrtwHVhBmZz8noHLf70CKqQd1RQQpblkN3
0DeSwrXviH6nAKLzdqFscmmujJKw0HgLnyxfeorpRfLf7Ivk++1FreAb3pB+3DY87enqLiJ1FgPe
MKxI9FWrxxz9ngh2aOZK7ENrPJhO57ZR4Cp197EtgvMopzsoZG//hLV9haffEaKS9DuX/FU+MxhR
DS/1aYKtRO++FPazEJqWJyh9dkX68r9ZW7jlbJYmeskZ0LMsdGu93DeBPLhUauzgACHvHmRDsZGt
rgUragtIKIsSAwCiy5OU8yStldYgTfGPOjNB9tAf4SwSzNE9mOM/Xx9Ex7wM8QeQG4sEHGm8pGd4
Hp6ukmMcnVNHMcEOph30xoCzXCPaQjOvLk9QP9CqprK3tGjGgaaMBY6qghhUM5QP88rVsjsqmSSZ
W33xlS4ddz2oF0Z5hOjHEn2fzVHhGAmNiZG0HAgM34butfZfg6LsJl11deQXm30f/Wq7DUddWygh
k3chYkEsd/Ho5brr1GaoFVEsmuGGLIJfgyl543QkFzzcPsa1r19w3FqwZohh1cVVoIS91k0BtszK
3/uJ8SWvSq9tsg3XXDeDCBoNHEhulhmN0AOZEoVRBqd40Tq34fSGtNwwshafOSjBvk3s5Bl/6f9U
uyqJLFE5DUHlDckxgKG9tp/ncQMCvnKnQZYEElCQeF5zwOdmCRGKSNQhCZ7dkf7MnVo06v72yays
RnzDoiRBXYKBhcvVzLoyjUU+QuvXZeM+0PRmr82K2wcjVKiltBGuVg6IhwclLICsbwDwS2vFUBha
OJDo6PGn2Hqcm4/lfLy9oHUTMEXg2RALLK9Pn9dM53dcnykIG1cOzMccpT8vrJqN89kytLhAR7tJ
yorFnszydxedyvBlMjYy6FUTlN5FaQo9hWWpuqXJqUZiLdOcM2X9wOXi5lsbtupnzMtAH0CR+mos
LZMiKQqHUDlpit8+ZpOj39Mm+3r7VFbdTAzE6BphQJYXmzWASjcSpVROqT60u9I3Ek/SDf+unRkg
jBzQhrftrcVVkQpC8cK40TVqeG6cwSi6XDnJc9XdD5I073Sjij3qMDKFHCncW1FmHJWkwtH7GDC0
opa7Xhq2AChrKxdVTSiTYXClvnjp8q0TkZBIMfkAMuCB+tg4/pc+35lS9/H2ksWXung3Qq0lMDY0
FunpL1KfkZpxbw2VcgIL4xrlnT9xIaPwYZXlQdc/3za2kuWIri54Lk0o3i/Fe8tgmEa5YXuLjAmc
k2QDHDR/zF25s7Uvnb0RNtb2kGhOdAKxJ9BSiz1sY6JkxtJ6xZWsn2X2YzAQC87/w+f2zswydUsH
h4m+gau/sb/2Zu3J4d+Zs7GUtVMinYF4SFCCwsZ2uZTZsasefjNuQq1E36WZ872O2uM96U/n5Qhx
Pc0ojuxvn5bYnwvXAGFFJgPyjt4/TZOFazRRLDMZZjsndZ5d1Q/uh6D/1naH0XHue710o/mfIQm/
3DZ6FbwoYYiowhUJ4AbY7eVK5TrS+7pXpZOUFU9SdQ/520fHaDboYq+L6sIMSDrR6RaPmWU6mpaZ
5Oi+dEqzaqc4f5n/6JVbAc5n3iM4dFF1P+YbhbqVlRHJ6HYhgwhQfvkWzJMZmLIuh+cEyAQKym0/
Iwe34ShbRhbrgt9Z1TIYfZHcbFyT8gxOX25cYWubRwcXVDTjUVRQlopzfZQ6cm6xkiH/QL3VNb46
1vd0PATjQ1v8DrIJ5bk/dwtRUwUGh24fk61i3e+qNpWpl0WbzeFZyGFGTu0yluWN/canfBUxePvR
7YD4UhQfuEIvrQxBSJm+NcMzKZYnyYlbIiemoHDX/77t5Vff86WhZRYt57YpNaoWnvvY52HyNYvO
PsRCwBzlLUTHtUfwSmcqRMAIWdNVgIfuozBrIztHuF01H9sU/tQ/joH84fdGFsfTNzqP1xkjUug/
yA4WpOaAKPjtXVtdCkObIqtBsmEJh/QnI+77WM/Os/23PjZenj7k4cbJXLduxVLeGVksBc7WhFKO
lp2tAIBENuz7zNrVZfJtsvtHJ84Ud/BrV+30fTiBOtLqDvak6gwuyRvrEnj+1tNybdWmeP68idxR
W7l0Sn1GlSdUwug8Oj9q2fHE91UxLvvne/veirKwkoQOUqJRdK7Nz0ZTupnyqVO3dHi2lrLIaoRe
bxkJI07wMZJLT5nanREFG/HpjX7h8uKieEivlCY/jk9N5XItjRpFRZ3J2bnp0XK0w7sJ1ZdEd+mY
2l3yKHflvkBjjFHLs1J8jcxXLa0PfZMdFLBkSfrKwd7JjX6vRqU718Pu9k5fBxmeTrTr+IXUHRnT
vfx1jhwOJUCO4lzqDTA+ZP4OnWLC7txCtDtpXXS8be8qU6dH+N7e4mQtVIuVxAqLcwX+QJ+bnd/9
jxYWx5qkHRSSQ1KcxyTwTPM12sobrzORyyUsbrVe9qfQMFgCfaC+Exwq2JFeFfOlLswd5aS9OW7k
xVu7tkx+koRsv0yLs1YYcFA/9pa8sWsrH8PFuSwCjTMUddH56Kx0ynGcHSQsH4wk2oASrRqBOtdE
UYeywHIMcjKiMEjHsjhP1KI9Gl7f+pIY4uf16597mbibeT3xwdGNvPTqJEI9xJqr4pyFs2AxjyL9
A3MTW2iIlY/H4mrWkJCh9gCDx6WZpoU5OyIXOCPRmpXyS1XIv/XmHmTnVnt9xQHYM0Y94N6kKrsc
uMoHBtp6My/OzpwXJ98M1YMTNV9u79rK8YgGDpwT1EQFZ+LlcmRw1KWe6cU5loPmflTq4Cc0o7Hb
UvPYCr5rW/fe1mLrBvQxqKdhK5o/y1V9bxjfR24yHfLc24tayQ9Fp4jiAzGOBuiSHqftJzgze5Nv
Bz3ilHvUm5PuWNa1p2nprpczr6iCpzQ04VF8vm17JVJcmF5sKC9xBBBVB38X8pt4pbpLSeDCYt+m
/zhx7SLwd0aTeat+v3qQSC8y8EiKRc358iB9TWWiucf95cHe+eXnLg5hsrD6rTL6mlfyoqVMyfQX
9crF+kBXoUjUTThMG+oPWlGMu2lbafw6PeUAYZAROEc0zZe+r9q1keh+UJJy0ISQstNodR8oI/yK
mJJyHV3deI6t7h5oZlwFUg54Ci53Tys6PdcsTs2OkP5KprnYS2ltHwoZjaXbDrK2gYhjiqKyKUiR
l7lB0hlmrSXl2an8Y6M2TFH5RkdD/raZtRWBYeC7BrgFyHfxkqCanPELivLc2M8T4ukhqX2D4Oxt
KyuL4TUpcCaAMniNiXN89ypqo9Setaotz7p8VBUZC/8hWeGlTB4FzxqD5cv7I2wR9gnrvjonUfls
F+mpCOdXXQ1fjVz74/uQ4WlQ4KS6kArRKrpcTJdmSa44UXaO47+l4isSzrr1cnu/rk/l0sTi8Nus
G7q+iLMzzYuxj1xQwkr++baN6wiEDVDCVLngOL7ifJnDyO9RJMjOqBfc++apCj9Xw6MdfETxTEYb
Sf5jTwPayXcKExOVIfbuctvUhP9RKczOZQOZeGCe0uhRZy729qqud4673WAQlyGQN0OXVuy4CEwp
H7PzOOr7cfrY6/lus7BwvXUYQQAYDVsqC1y8l0aqiqBWmbwih2r2ihHNA1QZ5v53FI4eUzzFsSm2
GLquL8VLk4t42k5qa3U9T8rYkDxl+GIB1eGghq1a5Or+OaggQUkNJnB5P4AuiMxRVrEz6PsM6L3D
QOkmkG5lNbQf6SKT7NEvMRb+PZVcDolpZWe1TD1kwHhiZLxO5U+bR3UdeYie7ywt4ts0Z3LZGlhy
uq/R+OgMW4QP1waAZWgEHIaOUPVcVstUW1KoXEw+ikF3iLofpmgLo3O9WQJcLxBgVFZBgC0unSQP
NaVsCueEUOs+kb6g5MkMX/6Qq+XGJ3o9vScAGSAYGJsHXs9b5tKxp1kpa02rfNq1/+TtzpG/UC8+
zJbvqug0z+pdLz0wRSfZ08+SZ3HZnoP6XmujPWILf/odv2ldUl2FDgaOxMWiy9jpZq2fIUOZ7OFc
Wj3ctwP13NqRt0QdrlEVPANwRCaJqMCbqKFfrjqsYwBwSetTtG6Ppf3ahvFea4u7UVIfxix9NhE4
qabG7dOfUTl/LtT4jx8/AjYiisnobjLfubhRBohYGh4G0qnU+p2qnaPgc4680u0dFX/kstjAMpk8
JG3hLqa1cbnKsXA0bWgp5VW6f3CgUiY6BpNzmMIfqGbctnUdRYBHi4q16FNChrUIkLZRV1rZB9EZ
RqefqfUjV16S3Phy28jKl0cA4Qrj7mJGaEmBhF5bm1RGEpyjsep2c2+pjLbrW/3wlW1zyCwB3IBX
Yux2sRQ17ap5ogoK5OaR4fsPWvMh1l+UrH/Qp5+3FySi3uUJ8VCkk4akHtS6tCsvT0jNQjgKfImq
k93vshAG0vnoa80B1RsvLX9vCjBenxL2mNYUp8QXtiR26kJS2Tl0orPuT3d6OJ+NUjo5zEvfXtZy
B0UZlLc244BC7JH/e7msSB9nK0o6KnZRhrBaI1U7zc7yg1xI5LSwinkxu/GHnxSDJFQRgBmDL+Cf
bzJH7zLOLA5SnYdbfG7yB0n5LNoL7e/b61r6HyaEroHg56PdddUBavzIytUkSs6h1QXQmwafAiPb
mv+73jy01QSlBI6ODueynxANduwkU5ucfaAyNj1c31L3Uz/8KiIf6agtb1+6hFgTs04wtwDKsFjW
4qx6LZcNKHTOVkO9MXapxEXW99v7tsye3mygnSOEhXD1ZfPC6uworp0xOedojE8Q+oOeNcdnhmTd
sfsrq92+/vHnFplT4y4h7eRRtSjLzXD8ZaWdpOeyVn7VXTQ/x4U+PNkE9l3V1PF96JvTcayG5phU
zRYZyvKzFuvlVoG4gxc/o+gL/4f5X65rOU7PusNgdNzad2VnfGvtYdcN41GbHzaTnrUdBosEXyVf
N0xbiwttrFs9UmF5Oduz2uyYX9M8f2gPulxZbiolsWekWrHPahm5FobMN773qyyCBfM+BqBIGKP8
tYTQSZ3U2aORIvDR2SSrUVUfDTTSkLukRGk1Q3mU27LaJ2rZ3SmlE49uMMbOfT6OnebmZj7todXu
Pxatn56irC4+ppkcPd92iZWPl8FPS0A237Ani1jbB4YfZ5qSnsfUSvappNc/UkOqN+oFV/Qcb1sh
dF2YjAeztZzehS0mt5XKTs/+56L8HT+BqyqO5l9wYPmPieqVo1e+atLd7bWtxAyBrQVcRTrDJ7b4
iB3Nt9VZ4fhL5Xfdv4YfVOkh+xR/vm1lxa0vrCwyNL2ziozmRXpO8lNAcpSUrmL9Be1JZaSuvMXm
YC7uxv+7kf+uafEJG1qLkkqspec2M0ZvUOsAUgRD3vupBnVo0wa726tbCYQ09Zkr59OFTWCZXPRB
kgBCUdPzVECUxX3/kOkbTdy1Y2JZEHqIgXz+2mWsNdKka/iC0nPRlaGHZrDzyKMofMiV1Hou1BTF
uHor01w7NNAEBEPSagrGC5tUdqI2yfDHzn+e9o47u8r8K6x+x6+3t28lAsFuTj2GF4tOXWlhZ7LD
SrZqnuFNLzFZFgT6R3QLmsfSz6v9NEjGPRXK8MNUSD9B5231eVatCxI+8WZmdH3hLFLCrCV8C9m5
GpMDZOuTW1bfrQocaL3vUV+Zm/BHnmx4zJqHklxTF3QoYZHQXx7noA8VeDmTyoOPRD2NPPjO/fqT
vb+9s2uOyQ2NRjHJPAxn4t+/S2zyyEBSrMZM2j40sBxowWO51Vt+w5G/z0TF14aENFga8V4APXlp
JOoDfXCyMj9P5XMUofAYyB7EmXHzosmunEN3VByyjqbyj9pHtLJ8KhxI5Z19bQbuECMJ42uALFvL
y8foqRm+KeGd34cP5bz1Yl3bjfc/VHxj73ajK/n5fdzkZw1eQbqi7qwd5iTb2PPro+WRAdGHJcYW
4LdfeLPcVdMwJQBt1P5z8lHjLTwr6R2EolvXxfVyBLE8twKkaczULz/PtuoAaZVyfh7RxVUg6ZCU
n1UXu/JceGLy3BgAlLThZyX5ZMsS7+8EKBySr51xCKV/bjvayjUuuKCRmMdryZuWj7h8YFJjMn0A
GfWhy/f+hxRNvvmfKHvg4j6E7XCXzWrCiO/JHv8pjeil0mpvMn8P0eH2L7kOWvwQUl+2X6TyS8GE
aqzjCuqz/FwlSX1ItBmXs63aU9KuO8pGrO2b0PT3ed5upcMrB49l8VwWotBwHVy6lzansanGcX5O
ZgmR32PVeXXqNu397QWumYEhAhynmAOg9nVpJpO4IeSxys+ykaYkwdAL68VjnYZetPUyX9tLk0TU
AJ4H8loRofPdB+NMtAKckg9mrCEEMgB4df1Z80+wtYAzqL4bW4LnKykQMHwuUsGOBzx2iW6c7XQC
GhLm57S6N+TqIA2vFguLfyAVoaG/nB5TeOGCs6HcDRvDoFcwWeLwe9vLxzvDMX4Lki1HbPqXEx4b
hVpm8D2t2p0fuVXx0o2/iv4QbIl9bdpdBAx/LuMkLrDr2ObBGpxd1jwX4b3y4OBHhebNHRxT048C
EunbnrQWQFDOpGskmi1UDC+PN1aLOe+nmk9FqmMvTPKYNiblA6Upttoga55EBw18IFTdbPPCk0J9
GhigQcYvMiD2Q4JAOnaM/0ORP8yHwmnjfWxaHZRHebXxuVxJdoljfWd6qVM1ZNWcgj3Nz4FpeFqi
f3bMH+1wUBAq7fX2XmlNF9jTDJfXJ2fa8dQYxodI/TrW6aNv1sepfaZme6c+mxUPjtsHcFVMXP62
xdFbeqRZzKFz9M6Dau0a5S4IQUYLkpJDMD07aCd7KGWOjnfbsNjuyyubPeHBTglTQB6NRQxp69Z0
pGQgVOXHLiq8Ynqas0OR5sfQrWLHredmw+K1rwkVCo4CHBp1lmXrEHrtUe0ggDnH6Yy8cx2cfEdG
Miys7m4v7To8vjdEnXTh1LXWqHrSAgzq7ZOfWF8DGEFq3fZqeX/b0vWrUFgSIESUeURr4tISrPED
T1e61k4X/uRJ33l9moUbieKKi1xaWbhI05ld2Jo9EBTL4YZvoRJ4darKI432pmJ2Q6PeKx1kvtIe
GuHGLQ19oyCyenSUGgVvKrD9t1/47hYw9GGWRrGjlvOZ6litPMrq59tbef26YZHQcYp+gsG7TWz1
OxNToulV3MmYaA2c76sSf3KazovqBxsWuNu2Vh3knS2x3He2Qr+t7DLAVguNgbaflNALqv1/eLBd
LmmRbNqBXWfZpBRnM/pthzH1jI8pZQPJ3BySv/6YLy0twvjUJVlepiooja44dlb+GFtj7SJW5qog
/vr84E/K06QFG8jvrTNbhPRmgIQ/NVlgPeuPqa/fWXG/M4Y7njbIt2+gH9fXSNiwUKcCRC8O9d2h
NcoYgCE0MDb+9qN/DJQd0ZHDP5Qs8qznURk2vGR9df8aXBxfPtOWnio2VTF+osTX2JXX3Pv6k/nx
tjeuf9/Qff2/lS1Oz+y5hkPYW85xdO6+GJL919Tuh/jHVPfHebhzyPGcpLvnGdEjsbJhfDWEvTO+
OEP44lKFJ0J5Br6Zu1HZJK5kJBQAawBObmBO3yxlosYJ2snax4kDo5NWRV9904x3ZhbnD3YrwXMl
wSy58ctE8Ly8oXBqMeYliPnpLS4igqFljRNNBJ3QPkb6N5R/NX/0zE/N4LXydxXVe7s8/iebKFND
CayLkZRLJ3NSJF8bYyQyHCbZ2PvOt776pNpHU/soDZ+D+XWsNuLe2v7D2oLkL1UARg4Wwb1UlMbv
M2LRXObPoeM8tsq0v72qtS+HUjZtWlE+uho3HeR07Ibcxr+su5ZPc8hOYTd4g/yc+akbtj8qfaOb
surS700uvh1thjIyznz2sfsmt6On1D6ZngKhvAPtdCbDIdnsdAce1eij3XwMJ/9P+WqgqEAW5t9F
Lz4qJ6iiNtIlUKj6wWofksQI4XVo3MTKTpQrdvMWv4O4NJbuqoLg5MEPZ5axTG90mfKi6bNkPb3r
et8Lszvqqhs51NrNxfAr/GAArKkELrK2cc5ze+zB1o7GP2hq+qi5oF4TGFvfgfC65WLeFsIzmjHY
5QtT7oNwpo1EYhOkO1v95nipUngKgsqwpR/Vn33xqYWs97afrlQQeIXwdOVqpu/CINPl1ydPellL
s16cgy+S9EAvLnPjv2QIMvJ8px0nZXSrf/zoUFXHavJGfdd0G9FQOMVy2boo4TLML8qsiztG60Zt
QG6xPKfk3236FHW6i6iul0VHVXssgy0F3TV7UIPyiKdWwbEujjMbGqOXAq0822P7uag/60X0mKff
8jIEz+ncjU37cnuL15yUrJ9M663Qv8SGKKVRFk4RVmcVxaQPgzp19+lgPaT1pNzdtnQFlhUfILot
4olBy4SBqsvDVOo5yW1IZAGafy+k2PPtb7H/GPsWiu7SoayMhzhvudE24umqE723u7g2Gt2exUBN
BaJrPOjZrs9sT3Igt//MripQNFeo9wTfgvSgfIT83yye6qD1ui1XEhFu4Up0e6G3Y5rcEcxFl8vv
zRil04GfkTjDjuHuGF1tBW4ZTWhtFBu50Vq8hY0J8QrQn29D8pfWkqnPpmbEmk4xiLyZSn30fTbo
klrzvRzDjTg/SjaTv8m0n4z0rq2sjZ+wsl7BjwoUiNuaRu3i2030NM/sIWvO3fBRuC9aIdN9qDzF
UHve9qyVj4YmFd8M8CbBCqVerjXSQ3lG6ag5D/aHVhp3WvrYyK2Xzw/1eNeG97etXfux4NEC+Q/G
jR4pdalLc2hZhUmTleE5DX6oab9L7mzbc6DHTlXLjRBsLssPvrLhxVdXtjCqqOQgAC14Li92M5KS
3DHaITzLiZzs517Nz9IE2Nvq6+Qxz9TCY8ou8TqteWqSOdqog12dJZU3UTCBfk1wJC6BJWHqm3Mx
iqHENIvPA1OFXqJn/t6prPohGALTTaYu28j3rhIhciAE/hiBIOEDWrX4YOKx1O00B29UqLJX+cr3
sem3RgVWFgYIWyD4gX/Taxb//t0bQktse7ZL5iA5v0+RVrnm9EznWKr0Z2VLL3rNcYBOwfmmkHjx
aFkEwL6TJ9vIFXYx/lp3Js+/D1Z1TE9BsktPWTvfjeXrhq+KP3kRdMQevjO5iH2B2ktMyYo9LMeP
TOvSeGm9aDR25tQyjslzOmoPnT++yCP6FpY3669Zkhxv/wpxUFc/gotcTA0garWcZuybeC4nlU1u
wslNs9mLrJcZzo7bVq5DnljrOzMLf5mSNs8pXHOWzVEtamiLC9dB5lmJXqLdo9Lt8uJjPbsQAd02
fJWCLewu4kGhZoMEmz6TyOpraCPMNereELlZvcWn/f9ZIUPcQKHgEDcWK3RmOWjzmanCxEYRJCrh
RScHijxnLj4psRJ5AMu/K+X0q2ijzNMKB3hMmP8Fr5T5/OdrpjhjQUwLxeTVaF9Sh2M+VawZDMaD
Ee1tu987w+xKG3bWYgAEhTBjaZa4PBd72zkoPzWFHZ6NpGyOXaF+tQa92gg0V/cHB/jeyCIIxFmh
xNpksJg6eTUHr/hVovMbKLBhROXOLLvY+w+7R4mQN55gMtQWF1bXJFo0qqzKkZ+T6btjlZ5leq36
6baZ6y4CC3tj4mGoi5t4CRyyjcAE/TVE56LfhdaRsrYXxw+9jITHp7lyJ9WTnlWmA26bXdtOHrAC
88iUAwOqlzE10KM8N+CzPifyXTgeKCVbP2vfkwt3KP6UgJZeJ33Vf20t/GPoQj+JMmwpRekN0Nxu
QqHWPPC9hYVzBP6oTuOEBYcxK4m5qrTbgHGshUfRGxYck2ANlpMnKQoP9iROiVk1bzR/GEbp5c2f
FmzfNupfI4uLQFZrQ5IllhEGn/WO95JcuczD7G8f/fpm/WtlcfSp76T5pE/ReU4MN+peNiuoWwYW
5+3rZsGExgyJgBpAmPrSIBP/vy1hcd5a3basgSV0Fl+Iw4RitNGkF79xeR2qJHMET25DEqvL70NS
lDBRbY6iUiyvUqd9Htt7p/lRlRunsfohipczqrvAPZZzRr0BW0GVidlvW79HFOaLoz012keiOq8b
5bFPprvbe7fqye8MLlY2yJMVmzxZz4r1OQBEUdWPg7k1GHjFWyC+eXJCGQ0SMKZQ9V7uHxz+2ag2
ZnROp8PwMv/KdmZ1cvyHuXwxUv08aV/orydP0q8gLKk6726vUZz/8vTeW1+4eBOmcPvQoTvLzd9a
bzPMLkNl8WgPr9n0X6IbRRcSb+BA8NMsbDlhERq5rwtvNx23SIZsx3ycubGitW+KK1zwtZh4grko
cRpAbRSj1KIzUlB3jhM/TIgA3960NZdnxIUJQWBqolh1eWR523QGwhLROZJlV0dg+ps5fYFm/baV
lTcScBMN0KIOxROI+0srg61Fahv4WEGjMnfJUQ6IQXu0j9B5ceep97Rwk6BQ7M7SH94bXSwN2TCj
1E2MZtMPypeDL7ugVb+ayqsZTAcadff+FkXM6kNCVBBMED5Q3y0hXImBEkDRhPHZGkfS3COSbNYU
weoa0jx9oXPgxtB4DlsVjCu9IvHlMeLJzDtVDF6ji9hYNE2FCjq+rxEXI53OQJepnoX6FTWMKvgw
fZWUp8qvHlShkeipP7P7vjrUr7H5F93SDZ9aO23BygNpGBOBV0AUtWmaSK7YeHX4XAnpEM2mTejV
0ABC1w2gFOrZDZNrAVUMn/KtgH+8QvOUQZxEoHniMzIPDybadFb3CFdZFTqH4Dn7edubV7M3RpfE
TKpY5jJ8R0rXSUWXxudeg8gzMz3DbH8Hfu9OOiLlSfUsrnPNSR4D/3vUbE37rD42qHsqoooEBnOJ
Lg2bMpHGoInPdTveycMLo52/IvQ0CkTwhs9t/X9IO7PeqJHv778iS96XW7u3hA5JgMDAjQUzwfu+
+9U/HyP9f3RXrLbgGc0dUk5XuZZT53wXz9i9bElur04w84oEDEVXmi7XOxhGZl728RCfDeOzM/sn
jKtz56zr36W7vt70Y1+7rhYENzoLZKlUqa6joSbvIIfYx+ciS70xPFQIPHlVeIrsvXnXfx61I/DI
4nNjPahURFEQuP2BVxfwRfhlMi5qD4nl+LOB6eJZfdAn7GCgSuYPlvWJVKA0DbfaWk9rJ9XlcIXb
OR7tQUnoFZzzRnuNY+uYl9ldaz/5hen5xp0/vg80V023spCNWbbV62GqfV/OfcMwgyRyZelb3z/W
1UZ2u7puuF0oUy2iVqKJpawXi63pFJ+T4pjpzzM4Tqf5oA0PxvQIEHrj+bZ2YS5s9/+LJny4eajM
PLUZka9n3T4xrJpzsNuqaq5FWbDPi/rYsj6Fz9WUIa0H3DfPmMF5C6v+jwWzluOcrgZyBLg+LzK3
11/GwORE1yOH40x/7dInrfyZbWVLq1fGZQzxytBqxGAbn69vY0LUlR6e5IfCT49tMJ1Kf76XuuYU
De0zPnKPthO+7wdMrdJxJ83TUVOqfaDYL3P3KG3l+WvLEvKGRnEBgcY3CmhN0siTlAUJfP96VyvH
zCq8eIuE+sas8dcU/47y6ya/2ON67zcG8jrJWanvovinMoYnyz457Pdx6p9GZJdC0/HUvvTiHKyQ
NpxCxcv8CbPR0k3n7NMgWW7etUfNLw5z2fJu009JJe2DuN63lvboyPWDX6UfncR3+6ba3z6iVvI2
uCew+8gLeUSI+ialMtAaylpk4soZsDAaKlroqZBLt9T81lIamMP0+LjPaZWKqW7Wjvo4It50ltvq
VNjpY1NjEbd3kHtIXjpt1/QYpqTW7vb4VhYB6x8mPlwjGGtv9tiU1qqZNdE5oKJd9+FBM0F0FPNG
FWsjjJhhT4GeNF3W8mJp78M+3i34ohZx9T8fDH0J3nmI32CUsxwoF2uND9kpMTDnc8P62Xfy6+br
e2U50Pb4HWEZ50WESnKKVm94G6dz/g6t4vvMHg91PX2eO/lwezArJzqmhWiyUtMl1RUVsf16hjWr
8tBX033SRzt7UrR9Os67Lt6PZpMee9y3bodcedkRkqflwikk3RLeQdGA4p7iMH/DuM9BStXJsI87
sFlOfqL4s3GJbEUTrkW6J/jsSWp0bq15PPqB5eykzAGhn42vnYGFLO68W0/nlYxj4SGD1yOBXcSM
r79fU+qlGhS8nKta/ZAP4UEJfE9qpdM4K/uqlKKlPCiNW8Idq8sGRig3zcLpE7WfUjWrfaMxqArF
w7+jMR8dNdwNSVp4Cb382x9xbavBEIY1zuKhuiK8AWUqj7qd8NI0YvkYF/ftnOyzaqO1uZYbQ+j4
HUXYakPVA5WdmchQ744wJQ/F97A/mvZZ0b6l2TG3cA0yQzdoJq/5Uy8PrhREFhbFFXxRuVqEZYpp
iGQaFW04bX6dg+c/xx8Jf1/IwS3Nb9p+4O8H0U9D/rZ5iCxzIzyY2dUAOoGZc/uKUj693VjOhJf2
uSmr71kIfXVUnS1B/bUldxlESNFaI0sLowQ+Fyl3lFSTUGc/Pdndz9urbW0T0w1FyQeBO2jwQpgJ
r8w87RjLGJ/NejrKgeSqAKpg+0nxVsbyC9/2ZuYuogkZYZhYnW8nlNficEAvRvGLdjeFgQKHscXm
tFP7fSYn7acCmtVs1f2CbBjed11u7AYla3ZDPrzYCc7itydh9YP+/lkiRM6e68ICKkjVLwokb4AM
eUhqud6IsnZ2gYxBo5mTi8kWlmXf5WPbdhVftNQ/FmlykEbfjdTBNTs0mnW3VPX7dktRcuX7YvwA
e4k8EWk8kc2utKGylCA4uXB+aPvkXdOUT10HHaJdIA1hcLo9lSun11U84VKw7Gysqop4fGU3pNtt
BQ9T9Rfn8VUU4YwMITQWoUKU0nnQRzyIf6Kk1Jkbb7LVsXBEgWZaZk7UH9NReU3kiuIllnen1Ijv
VFe2NxbFW26Qgrg1ZkAoW8voxDnChHWoiJuJzkHcxF18yIPorpHC4Klpi/0UR4obJXlxKKziZ9In
yTk2KyrFWvBlqrX5rhm7LYzhL7yAsEX5PWhDIiUGCUAsYJiBEelZyvUTOOm73Kzu5eB7mfhfoig5
OKHpmqV2TLT8Ds4d9B6XR5Frpwcc1o9Wkizi/1/l2Pxxe1GtLmJquHiqGwsXUzg2sM0sW3lyuKzK
4r5P1ZM8924VGncKUu51XBxvhzPfnu/cSot2FjCVpfdwnWQosdH6uHGQuWFDD29m2KXaP1q/Uetd
OXSIQp4GqgxUgWjfXTW6HnczJVBsuzucbwzLg2C5VWNcyUKvogjnO8AUO9dVBFVq596yB09vtKM/
PzVy7BrocLbRRmKx/ql+j0r4VJrVxOTYESUao30Xm+VLkn4r0yfZRAI6rDcy0JuDg6orJBKZUus8
zKlmxpoK8z5xI3Dl8j9d8Zioobf5xPulGvBmbwB+4erHeopK1PXC6HV7LOqKeE4bRPs4syosVMLC
m6pEcqc+jz91aIfgCZWk+yoG2B7Y1T+j1gzYakc66l6Nj+YuU6+31c9ppOIZhAhTzFGfeSw6x5vH
4buRNphYKfnnMJySnZXF/jvKRbbbhBqCSMnkU2mbo+mz05W+1ytB+DgPgbLDBDrxyipFyrLqIc84
Y+HpozmelRDMq44I/F4JBsnN9doEa6ppGwfZ6qYB1UHRE5gMugHXc8NmsjvKBDEEzmclOGvTKZV7
3Jv+Zm9ehBHWs9m3tVlMhAlif19rL/VgeYH6NMafb58Bq2f/7zii6YAaaJPmq8Sx8BEZIzyfHwpq
creDrG4WahIGBxsAQ/Gs1ZuhayH0UoarPzipjMFGB1PBdq1XcwtOuRrKgjO/vKtROxI+TwoMUIqw
RzmjuaKBNMgby80sbODK+8r8m5ONpxLvUDjjoNKul4I695mvD5T9u46stUl0C5tn/+X23K1+oIsg
wkLApj6rLZkkPx/ft8arUdyXUbhxvqxOGv5Mi8WlDaFUmLSAlzaJAZkxBLVwrt05VVwoyW4hn4ct
n7e1+hGmU8CKMUEhITCEWyco0YyZOV1g2Mc6+kbze2uo5GOAB8sumLrIoxH+oNuTvpu6sXRHWyn/
Ys0vtURgPRRTqSddfzfTDss8qemXVEG7yxPTtfIflbbx3daa33CdmE0sqWj8ic1vrQJVGyKYdy6H
d6kM54/X7rltn8YudTO1QokX7lOhexoTnmTPcWcfBqN1R+PJwovuzxcRBy69Z4Cpy964HnFXxKY/
hvwWBSnIHWlx5RVp+tg3W8oYa6sVEj14IgfeOc/G60BIF/oqLPDo3M/q6+znzl6LpG4XsS/2t4e0
8srgcloEIRz02t7CbIt2DEsLqTG/SF76sjuX02Mu34Wz6jXNP0X4JM1bpmxr1zAz+MvUeBEEFWbR
GLtkrJuRh00SHLJT7eQu1MApUD1/Clx/C0S4dtNchhOWaZi1hVorCk+MyLpTnOwTBjFUp5XKreXo
7i9m8/fQRAOAXi3A1fUMzS4+A3pzwwH1CQezNiQwnrVw3slbDcS1pingWnIMCkAAlcU1mbdVFM+R
zKtjPBhKgqU7rbsPtjLubSdz03gX4lf9WEVb3MC1fBTiNDKCNBQWrN31Es0V1exxJSHJrqLgJwWD
1luskv7ijLmMIjyCUfiZh35gdGiWnEptV4bxYW63JOPWlshlFOFRlaWIPHSYoZ8tdfqmNq6mzvdQ
NLxI3+qPrG1sOv9QFLhUeTUJd13D4gh1mXzXJyc+NVn2A9CS7CGD+xdFCpgI5FcAXLitRRGJsbKz
3l8yH3O22302J+Eubaot8v7qKvgdRSwhq1NgSZrOq0TSXhEr8yxD2jhzV1+YtCyA/9Iosd8oiLe5
nyhaS2XLqPaOfQzaQ/EiS++rAFmId0772o13038g44zpnzjIvXT2suJObZ5u7+y1ux1hdg5Jmg2s
9mUJXXQCtFnqWqsqQUEld9EQHMLirore9+Z00MItfNLacgThwQkJdQgIsHBiSVZdt2VNK6D3s2Pf
eF+zNPCi3tyY2dUhoTAN4xyGqSJqPtVVa6Y4TQPkodY/y2fL+CepqcAYX2v/dHv21pY9dpIoX6D8
uGSv17OX4fgVJgviKh/rD2ZlfAiL9mRIr38RhToEEA5gUZDXrqNMIX+1BRV+zlr0I3hYDR+tacvF
frUCA7uRrtMv8WJHuL66IZGbMaWPMdb7ipKGhpSq4XxKTNvLcsdNp5OTHc3wCPTVzbV7SbYOt4e5
tjxQQUGBFGiOjfDw9TATuY7VfmIyrTruAH05B+xmph0E+NoNpCDcoLi/DbeoWpGKLJg8+vLCrM6d
5GelQ+bcjpXXt3C4qgEL2gfZKDduz9VInMM0Gmwsp6xlFV3ssblzrKCqwWv0A5WUtAN7LEf1fgQI
4/+p2wjVIRlLE6gwoMqgA4pHvi2VeWOQqycDPelY0eJTXmSI8pmR49pWYh//9KNdxxMyunnR9G76
jiaGBIjM+anlP1n/m1DbtxttCYOQG/wB3gaipFpbV0HR6+BCGN93OuxPeZO+l4J0C/K+0hBCrI4q
MfcYR4gu8oj83M7sPGA8Spq7ahB6Via7JolwFcTkjEgjOfEpbQBxNN+78q4trf3tCV1JfPgFiyoT
6s+m9kZNR84bHaM1Vksa7du6xA6VdCveBVXGlgxdXw+9Hrsavdobm837tWnGloGX3jLJb0yaDYvR
lmNLJamT9kZ9sr+WgOOo6gBf3YXTv+O0q4zeg2StMRNdAq/Cv48z9cvGHCxJ1nWFiSowD01wkQvv
UPSDlZ2sGPycrxDkLZA43WsQqR6T/dIENP37rsepujuH88ZDd/XrU+lEsAEhX1CZwksX83bQkhK7
R5cMV67/RfxlH4bjUXXGQxcWD3GbP6XRQVV6gqffjHzacuF4e3kxcp5IC1aQ/rWICK3L3q/iUObx
OQ3vUYs9qE7zgxvtC2rJD02vf92Y6eWUezPTlCfogSLUqqnCodvNKCg5+Dyea7nYga+4j6QhcKfS
/mC82LHXyF/q8c6AHugm8o/bsVeHunRAQeyxr0VaoMWR7vuWwlYLdzYO1iiOYAzuSlHnVVttxLf5
3NJW+B1rOaIvjuDMnLVgsnSI5539b+vobqRIH24PZ5mpNzMJ0nGRSWQyxdLSlNc9z1i+3MwFqbXS
3h6PRQ97QnmNpAdb6tyi+OP0g1ExfVhlwTthwV6PSjPnSQ5nk4vFYH+Y34CvK2q3uz2u1c90EWT5
94upi+uinPXSIhXOnGIfO2aw7x3ZnZskdkurDd262hRGWrsx6YnLvyCrKgjw65h1jOmdlBnxeVQ/
53Lo2slna/xW0P/887FBxKXOo6G6R8Z4HSeCHlKqNat/ZCQ7GsT9efKNHs+5PvLUIfkPaKmyEXOl
wkV5i9ow/IrlpnmTDvhhP2UOqMMBq5Uv4/RkhmBUosDTcscb03u7es6sDWrS2oTqNDjxK2KZsDqv
B4r6W99rthqfkXaQJM+PKS5JT3qxZaS1tlgu4wiLZU5M5J4RSjz3Y/1DLj42SXh0vkDuOkyS72wk
+ssqEHccJFRayUuhx7SFr4evsDrmQ5acq/nbEPiI5I5uKX3spHu1Db1pfL29WNYux8twwhyW3Ik0
xnMggIPhFsOzDU1kk6W2dopcBhEmsHHwk0nrpcXZO4Dxn/wh3SnjszHuHHuf4O8pb2Jg1i7by5DC
ZsuldhzrnJBBcczrUxx8hhXq9pR3pPpL2xwV45941p9vT+bqgrz4dsK9U8IwG7M2TXikQTpQPljc
8IryOHdbzYW3qhGLZbJDF3dRQiTTFwo6XaMmfjsXCZSVY21CrmhTNxicyuVyf5yk6BgZ5n7Eo7dO
7rBtPCjZvC8+GvAhZrl4J/vdRpKxtoxgZuHXvoDi3ngtjEraGpJRJ+dJfrD0FxLmTeTP2uT+es1T
xcZ2TRyyjk90NKZGcub95Cr9z4WqHTSmqypbs7u2XKliU8O2cC+Fr3N9riBq7kjVbCbnInX18C7o
lXdtHmBRnbp1fq/NyadNCf/lT4q7fiESL/8t1g7Ci6O3tEluND0519roxmTomw3OFXzOwt9c7nIe
hpyXwsFS144/RBX1eDt4NPE5jaWHBdk77DCPmN8pZevJGlXBFyCP+2Y4dOZG93h1iFzsv2QaFqDm
9axWoTSWWcANkXR2fghL6SV3/C3w+9o65H3xvyDCDtTDaAogAZHr+/lBqxO3tkZvm4a5EebXbXiR
PgRN5bS2RiqfNupdMD5TRzltr8PVKDTxF0Y9YDQx+SpLZ7CVTGMwMyCuXLERFMqV75LTbZE91i4d
HtYAnGH5LvjL629TOh09B5vUpJRSb0AIOXRoQ+lGyJPMUY5dE8huUIYbslurOxqpACiELEeEGq+j
BpFBdVhe7u/6bpIsvFOe547PVf3V8BYVDahwMsQIoX6g8bnqfBkekJ9TrFknGDVGzNMg0g5ZMSF1
sZUPrX66i4jCfpaBOuMGQRJbJdOdVh27CV0bYyP/Wf1qFi8ACAKLdLdwCSwuRH7bsz4S8x9wdc3B
8O+U4XNVcvnUT7evttXduxR1NappNsfi9bdqw7TOqLjSkrWG9inIVOmxyKpufzvK6ooA/YWRCEvx
jX5/b6C3WoU25Su18ijsewDvkZZ6KrYszLW1Mx6KLiZ3iH4sJJbr8cgs+FklIT/bzWB/baXE2E0+
qrV0ZMN7f0EZx3PAezWYz3EVqx5klNDV9c58V/bSnhKbuZPTTD9Vo/ISSooFO0pND7h9pHfKpEEN
8Mt5h/cKPjPtaBzgk8iuHVFqKeb0Q5/Vg2slXbjTQ7V87GN+RzB2CvouZXQa0yHyChNgglyY056e
cnLsiyx8F/CXXS2m5e5Alt24wZfNJt5Ai/oTjy+4ZqQU1xMCMbqyC2NefEaTj1Orf+QNbT6nCU6x
VRmEX0Op3rL2XQ+5GArwbgCiKazfKFMSWYtxyil3hdPcj9bXoH6VtOBuMF5ur6u11YtegAOil4ob
RI7rwSUGUPamYHB6ZUe0EpNPtV9tTODqE4iuwy8KAoQUsZxHlaNWOmnC+MdWT2P7JXHqJ5nutjMe
K+eU5YMrp5XbRZ9uj22lxs3ZfBFXuPMi/qrUO+QOYSGV7iAnLzOmNI+lgQJ5Ngb5c5AHMSqKw7Qb
bEO681XlnzxQtN04ZeUdHac/l5zhB6G8AsCdahvagtezLTWN0uK+xZqOgaHWd2kGGjzbd4z+9tDX
jgvSbSyoZUyoeTJdB4pCfUqcxkrOaAPJlBGVtnWt7+Hr7SirmdOCEoH5s/iIidJwqWElcT/0ybm3
/q33FEJSvfsq5e0J3wdUfCjvTPaD0SP4iVKClbp9vqUetHbS81Cnns8ZC9pK2Jy91sN7UX1OKxw5
Y8hXNbooZfV5wsSyMUkWi42ZXbu/uJV5WEOMJxEWjntKC5GuZJg6KRFaGY4c/Qd69X2WbD2tV+Io
3Mi4L9DWwnNWiNPovZWbTp+es/InMB8YA+WwcUuuLBJaTKDgCQDeV9SGDKIksSVzsQtKrcPUPyxA
10Z+3Qb5LFeGcIIuDUA84DAyo40rrEaqI70WNnS04vjFGu61YfJmuvoOSrByuMvNXRp5dbEfUixo
//2LxPcq+DLRFxkpuiBzXLLvz+ngH2tjP8jq0Z4Pt3fCyoF9FUT4WmOHvKZZEsQoP3FsZ9IHefyC
qLez8Y5eaxfQfGSd89gwcCYUpjL05c5KJdjzJQBlzUXp3U/At7afm3QfVG6ZupaZPWbWBih8balc
hhWSAtWUmtSIaJBbsXVoR9BgyaieFbP7bvbhloDcyp5mjIhpLm/4heR9/cVMPligGYwxUc27uDmS
ayt5cEhPjnForOOffznuWVJ7NjXqAEJfUI983ygXBGeD+3uMxQ0v3H1TPEfyCCV5Y8etjuwimPD1
shQ5AL8HN6GF03vDah6C7qtp9buornDOSg6DvqXss/rhkK0Etr/0F8SimR2Q+Zc5qMS4oRk5lVV7
7EwAfXmtK24MOOt0ezrX4/EswxUXHLmIgnRiKdWdHjxfoNx9u4tjjshxy5xl7V6nykO3cymnkhML
u02OxkBtrIJHmfJZLku8HzBZiD6q1T+hfjd0d4Eaumnqk0i+Vvopq7/cHuPa0XwZXsiZpjya5tQv
UTvAVMIFtYf1xfyRnu+H23FWMnGGufjf8PgkcRU2XYkFeQAWAGyk9lWXjXda3J7qDBXr75XylMbZ
vm//2NpBQaTyIqSw9QLwDfRpAEMCWGp20Pxe9Za+Z2ZWG2NbOzAvAwmncqBl0qxkfMIpro84WOxK
zNZaGz80zaxcCV2D23O5/HDxCrqMJyyZOZJ8UJnLuoTrFOkfOvu/2wHWF8XvjyUsCnnoHMVfApSf
jC70yuKjbmwcwlvrYTldLm6yKgYj1Vesu7xDICmNnvWu2cnyE+RPLUmRkPmphVsVv9Vh8QjhxWki
OmAIC8Kv5MSflaVs1Fg/Jr9PPF/xH8ZxiwS9+n00spCFHbmAw6/HZlSpYeft0oodX8zuJBkf/+Lz
QF/A8xG9JNRJr/9+FHYFyT7tugEaWmbQ+KHRLvfF4XaYtfIzkMHfcYQM35enRDIHKg+SQij/kCXQ
g8Hq/+SBcRwsla5TpXtpbX8Fdti6efNkJOBD1PGcLdRNYN23f9DaeUzReSkbLMxTsesqISYpGTO/
J3ZemvJHS4qnD096spGXrC6TizDC9soCc2ghVlFwyfdgYj0807w03eqWb0UR9pg16lMeFgxGQ3xv
F0nmcxflvbtJD13daIj6sVZ401B8vl4srFB/ntlLCMz4zrt4cmxPyxBfrRIcKopuqI+109h3hVrt
JKXeGuVaksDdRlUT2CNSzEKSEId0MLSMLmWaTvvaau8io/WGpj9k5Se1ORZ/TvhbKmS/4wnXjDPC
17Ek4lnoFelS4hWUyczyy+2FuMyZeABfRhEOkqJslBwJPS4zc2QOnYe5cR7Ntr3vnfIUJ39elKMz
D4cB2doF3CscJ2D3nCnm/3Otz7JXZMHoaaMy726Paa2wQV0IPgQqxw7GU0KYsihoasmcKpVR4LJ7
kopdrXq1PRxnM99NabqDV7+DHLZxzKzt6su4wnYr0ZiRgAOAis3eO/2xzZqDA8GVwtrtAa5tuMs4
wqkpOUPe9sv41CZ1Y+m7HMh7O1Hcv4iCoOqiZ49QtvimGUpE3kdDoovslMcB4LKZ6dut1tUFeBFF
XOYO4gzyjHCMoXw2keVpsTAcUnlfTK+N9nJ7RKux0FFFcA3iEQDp6wNEAlqpTxTTzrQFDZTiEXnR
kkje4V4bH0l7DDLxpDneDrr2sWCJLocWN5AiQtmD3FdYCNiSK/orVSYv7eHC/c1Br5PaL3qAiPOL
UC2f4eKoTVd81JX3vSG/D1rj/Tg5G+nh6liAxC3yRlSvxFdZMGhjV7YlvX45W5A1KFSi9b/Rd1sN
gvY8xCPk4BnS9VfSep2OpTwwFmpX1fs4y/H6iLzbX+WX1o548KGHzuWLdAICOcJakKdGbywtSs9y
jeV52s+DV8/KV2Uq5MadfdMnQcgoJZtNuB/9zvZAaJdeoYMgklv/ni5M6WnWlB9jfZCACJqOG/AA
2vXajOrI2MOamrT50+1fvXYHwQMGJyZzDQJPu56ato/joK9J+wLzXde9QAd/VJvedfpF1eh10Or9
7XhrnwKSMyzKRa6ek/Q6XiUHRdEptEAz/AN3PQ4s7zRACq5Tx1uWKOuhoAcvdFYZ2Ox1qDkdOgVk
OtcrnnVNZnkhGknOFrZy7YRGL/5/UZYT4iJXrzX6I6lOlEbNd3aC2PaUek73fTa7j38xdXwpk8kj
oAiealQF5fBFDa+NvhsItAfPmwW81cFAGaB2h4oJvfLrwZhpV01py21qxC8TkpwWKp2m87yZiazl
XWgI/i+OsCF1p0kkdeZayzptb5SRp0uVV0mIsYy2F06y5yDANIYbE7h6i8NjAUIBM2Px0Lwe3hQF
RjMN3HITCs5h+jggKxaU3tgPJzOP0HD7Vw0sD9mfLXnV5Q+/ORpI8YCfkp7jjXUduCzUGJ8aTuw0
jnFK+Imhy19crYtDzP9FWDbDxTIE9azXYUMmO/ovcPp9nHeG7vPtBbh22YFwoV0NsBOIgTCKhvr/
FEkgBpPSPszF4I76ox8cLR00K47wt4OtThk4GmofcDAAsV4PKDQhgQcT948dyDhSZ/lTUaQbVIFf
ygrid+FPk9LRauVUEoJYo1kPbR3TpjGeHXwYkZBsovvDaH+X1H1bfNY/xronp1/8eh9PrtHQe2S5
jLsSdZdEzQ+3h7w2v5A0WaDIweOqIey+TmrnaUzBvfVyvs+zZ7UvdpOTuHb2PGy6ia6djui5aaAD
MbygI3g9v4WPqAryrCzJO3zU3cp5gFaz8Q3Xtvmy2RarJNTbxOR8UpzSH6Gzn7sWc6gYoHuW7sta
dpNeqRlWutMy2sGGNG4EXls8wJcWfzbmkarv9eBaM2mVisbqWR7yjznfbBiTu7/4WBchhCMs6VBz
k3wewrLtIUj7UTEeYq0+5BhIj5bm/f8FE3ZeZkPykgzQG1p6SIbyXAeuVkeHQB/PqDZsBFtLCS4n
TzhKpG5UmthfoCJwa4103pmIO6RDtrf8902a71NV3d8e3q+F8GYfUpSnlvyLUy9kIVnh1KAAGvop
Dc84N5+yovMaKSM/kkNV+pKbeR27qY2tmCt3CiC/WGnaXTEV6g89axGCj5BBLCF0hN2/EOebp2xK
ohgmxRQdyhmOXeHXw2vg1FnkWo0vfwpHK/IXqoP/1KWK7bO5+zp6kJJ03Hihrm40vN5BPYPmNsU0
BMhSknS4RZ8DDOV5UgXtaVC2SgmrQXTEumjug64WlbX9YA7kaeLokPzEVWcA6pUr699vf6bVXQW4
eanekUv/ahJf3DGZlOamkQAoVQc/ehdZ87QvRuPPBeKAx1kyYWzIoBgLXe/d2HaSCOdOnm/OSxK/
t8LabcONm2x1JBcxhMNPxmVQzyNeHc2QIaxb5JJbRXazuz1fa+f5onKHiQhAgDf6CuM0hZOZAqJM
o2zCAL1rvNTK5zupn4t30iCfVQOm/O2YawvhMuby7xffSOnkPG5akBBVPhxmuXzIqC019fhXQ4PC
DdufRoLYtFaipqmHAdhBqGs73453VazvVDl/cjoZY50N4ce1QVF5wVoeNCpqIsKgrDEPgrTlZVUV
T6DQKVAYeyku9renbu1zoTRDGx5EFBewEKWMtNzIeompM2AnQpbBzDB33vVydi6LLUPj1SGBWKN1
toCX31y/c8R7YQYg4mPAq+BjPlhuZ/7NiC6CCNegZJo+T1KV+7cYvbjHGiU6zBrsRN/ead3z7elb
HxHtKzCGC+dieVtcrLxigotQhSyJXq4XGP0Y1W4//sVLHhbb/4Is3/AiSFw4yYDWD6LAyGnEs3+M
emNnyNHG8t4ai3Af9dk8NUEN0HowYq+E7GNnzTHaIm+snUIXg3mrOmtgkFwxGNtovL5rUMffaCSt
jmPRqGHzyCpb9Xq6jME3Ct9alnSM3InzI44TlE+20rzVKCbcKAjGC2JGeNMredVi48U4DPlnXj8E
EL3I1zdSuq0gwicpoxRtxdQG7r9g342Hxcxjk6WxrFExDwFnDFMPjJP61oceKw+7yQAZZeEXrfuZ
a0cM/aotb/atKMLto0x2FIZDyHGmPOS7OlbIbJ76fmM/rkeBbAUMhwqIyIOuex4TeCGk58bIT2p4
n7TOQUuPTvH99r5fJv7tnP2OI6yxwI4QCiuT9Ly4uamOJ5c4OwzI5llYUGg/UuQiNu/vNULnomrA
xaMsd6ssJAlthsgqxqjpOZ+f5gVriEKa1NylrfeLwCq7jf5azp8qRHYqTd/fHvFqHYGHNnAmALqA
Npe1enEKmYmsNE5M1bfUfeS25fSoR9N7q2/2Gcim6bEzAhcoBjllvnEwrXxUWqY4E3FFAZsRK+hz
qITTOFbpOR6ME+98vasOaXLK4+PtIa7HsWkEI/2BXrUwwmqWyrhS6vRs69LLqDff+8G6y6fgviDP
3djZK/cuY/odSzjT1SoxpsIiVl9xDmZR27uqFj/VafKcjGCBqi1Bn5VzF4TAwgdfqs40xK4/X6Zp
VVPofD45/DJbnWvHh9uzt7IlrgIII0rttNHGlst9Rhy+22MhdQyyO/sJ1MXBrJujvuWCvj4iijzQ
j6jciZK9Zd0aSqou91Vgvkqq8QQB89PtMa2GgD8NkBDzHvqV15M2NrJfSTLbPB+zU28bh3DcwExt
RVj+/WJX4Z3o+BUSh2eb3jUFztYvN1bayh3CUfh7DMKqDiNTy0D0pGdTfa5oF6b1f1TsN4KsfXxq
pwDbqKIu8PrrYci13OuU8sFzyv1CIMHve3JOi/XsYgGkD8/KJH801PB0+/us7djLsMKaG6c2HXIA
YOfQf5CbV0mnnoOkW7BVylw7/Ehbf49PuO1Hyj2xqTK+eJFR9XMV4d0WNmNvRE+p8ZhOyuMUOd/y
QTdpePjZxltgpTpxFV7IAwKl73S1JHztP87pp34Y3NntphKTZCx2/Y1o67NKgYz32yIFI6z6qG/C
tNSIpiOONTeuqu+k9D43tmDcayuTAx3rJsDGPKiEUaWh1VjBcq7Dr+BASqwvFsUXO986KFbjLKy+
hVvLeMTFWdLERrIkPbf2ix3Yu865G8otGsDaRl4s6DFfhlUCNfl6ByiTVPtSy2A0Scp3WUW1SoqN
LduatWsDXVnyTexLKOYLm3lqc7VQUAQ9N4q584dnX36qlPs663fqFrZybUAcHBTZLBkzFlGgN5OG
3MpaJT07ZVHvwLejL10k00bdbe3bANDAexhYETtMWGvSrBp95IPSjqN0dDX/66xGu9SBJn/7pFib
OJD82q9KDh6HQu40aakZtiqjyZT7so5PAMLN4KjIluckW2/qtZmDbAn4ge9Eniauay1Kqtnos3NT
BQfau0s14vZoViPwXmfOVBVegDCaVJXIQEPO9EWoRionN9/qHq+dARgj/y+CkK5nZT8aWpLR122+
N0l2n3c/5fQlsNKNE3zt+1/GEb5/3GnOUC+30zKSpYdToxew8SBcGwsIUlBieGqz0ITZspNu6hKY
0mfV145SjS14Ex7m9ptfbBEOVyMh9AmAnZqn/st45+I2r7KitjqFk0aTPxfVk0NeHmmR62TWxnJe
mzZA8kDkf2mZix3l0Gl9PDzH9Gy1902k3fFtks1zc22VXQYR1nFRt0kZt+zNwDRI7e+bdkvdbHUY
Gvpp/Id5tKgeEeud33c9EQZUnVr4n43xukmX3AoiHP9aoEimmjFXeoRTZfdz2S/OMOxub8mtKEIq
Muh9kDQQ1c9lHhS7tLctb7SrBnWK2Nk4M9fOMthPxuJ7uOjALD/lYpWlsu9I+RxnZ6eeTTwl6+G/
JihtNwxl6XnK8++92akbC251ZYNfQLFtkToV64TITEN9S5OMcxrTZNi6dYIEY97vzOH19kSuRULs
TmVV4O70xokjkkKpKnK4Y4qBGUeOmuQzgi7IN2ywkJfVKzzhwT4uBEQQuYufjzCL/TTmpZFly4No
HN4l34vhHagQr9MWz1Rvs8yytpvAutP/R5gOQSThREWJYcr/H2nntSS3rnTpJ2IEvbkly7SV1HJb
0g1De0tN7z2ffj7onzmnisIUZ2tCd6qITgJIJIDMlWsZblPghou/2qY/7JWqZbdEKo/EHYpKnHWb
OKd3ELZGLSPKmtAfsuZY2l+Sr9AuuaiI7fdwSS/F1MxE9QqSTDbx9QwWK3eCuqiwF3bvuiJ+qUjp
RCoc8amt+HP+d1S+TslJg5v+37vIpeHNVLYjrYxFh+Eubs9IsvlLMp7C4iXfw7nINjX0DAJZDHUC
c7oZoVqvcwcMEugyI0mCZXgYo9fbg5HbEDUfUhwGdq5tGFYau8BsC/ogovUkZASD1nBerUWLjrct
yTxecObgISRS4BG5tgTxZq2VI5bcuZ/AhGkjN0cL3IfXzioUOlH/PIR2c7c2vfZtHfW9zLx0pILR
AJfhQrn1lz5ScpeMKsvm1oELR0m1BuYeAEoWPmhj/o+RjW8o7kTMRLLkKYmmcxTNh2l8SVz93W5/
oSwK26hW0boCv7e2hQ3lGYR7jRXS4xojrts+dy40wqriH3cOFpkdYoZIZ0KlZ2/xO1Zvd6U7msQp
PTrE5aeweTXz8dR3cASNO7cxCZG3rsO/JUoZDgCJLQByLJIxQStDNO4OT85owzzRVoFbohHSx8cF
DBEQhvk8eT+zLjvFk/7QD9YXT5+DJtsjDpEOHHYKl0OHRmdrszHUcJwGPY3Lp0F9mGLjNKC04JSP
vfUhnMz721tDYotrCHlVWJKpS22rvIk1L26jwl+r1J79tllUWM+iokBTFlSj0xUVLFpVvrMfNalV
MDgieNKcbm3ejFbh9IkRtckTCLcg/FxZp8L2Z89v9Lf0sh09I3mnpc+5MtJB/m2eePJrf2nVcOzp
hSn3dJQlG8cgM4hyEGwPtNNtNo49ecpgjZDn6l5/Kk9WF/u2ck6avRZjuR2RzCUCEVs3p0ZpWbFa
6pCZz2HanIDedT56n/MR3OR0B1a02dk/knMX7gp6fGAl5oW5PRUVpZtWj4l+WgaQ/2sWlodhtvQd
K5LYdmVlM3t0JyYOHWxIHy8fJsRE4+RU2vmOl0qNwEgt6meAerdZtql2uthsJ9T52vLs6O+Kmq7+
PdZQ6fpcGBFOe3G7rIuSe747kuUClJx+DI2fiCMY//5JRs5H8LsCc4PVeOP58OGtteYwklE3HjL1
+HNdArfNdhJZv+5UmzvelZlNCEkWC7XGEKr3KIuDTHvI7LeJqZxrawmm3vwAJw60qC9a+WlR7z0a
6r1uPoRNdzD1N7Bz+u3Rm+kJ/o7yPPqorXHHXn5Ssu6+mlLAOG+te8AOx6FWjmH37O7Je8hWGyo4
IUsDvBp+ieuFKCo9GnsTCmFlOHOoB1nGnbE3//1jwhC9wRA3gIr7LTEyFxr5bWGlNIIwf/BW2LXe
hf1fpvPx34dYAjk4ULIqFEyE3134lTY7sHMPZE8tawXR4EY/2j7RD2tYKGcLmpSDK6R0btuUTuGF
zY0vr7Ey5d3A4AjmgV18n7WH5A+4a2hghfJTsI5boP6ux2X186TrOV3PpBn9vnimk7ByztHp9khk
UQzkIqGZlzKpDHH3v5i9cYF2MHFoUU/K0M+7v2PjfNuArLpoXFrY3A6VeexyPRTd23Z2Jpt6sufe
H9WPud4c58KgYPTQWi/meHCcyi/Hf18Hwbr7q40AwNg2cxKZ7aimOR2zThPRR5CX9SGG0GXHHyTC
z+KP8+YjegJN8zZh2g7LhjOipWFQOVnpN5jRjvT13dWDn/lmlyA45fjkVMvlAA3Ae3O6I41rZ+MJ
ZDGyTodlN/8luwJcftDGe7xiDrsoAknvwAPQgoyatWDWncBEEmqdd84P+fBFbws+BLOrvdmDVhwX
ajyUrDEaoHWYHVZ6ybPwS+wi1PhsPJd/zzp0JuMJyubT/Ky9V5dTpAkaphw5q9sOJx35xbds9maT
Lgqqr6y4bR+c9Z9JoYG/uqtsv872qlMyJheQvfC4kDSHcmTbPJQbpLitiQaMUH0pUxdsXe9n2rPS
PISLcwqjBEWTg+N9rJPjXN8touF+GnfyDbJYdPkNm5WOqUqZheCOW6LiIPhtLTvYlWEVm3R74PG6
A9lN/tkD0nEdJrykXZp5pV0C9h1uO7r+0JUPU/G3ajyN43c73CsSiL/3mz3uzMRY8ajbEtRYa116
pcXEkodsEtLEOXKXKEzQ2XDbW2TJBqjwEA4Q+Q3ugsb1yKK0DhVKvrSHZyOyc+8bzQlELjdM6sAb
QXYRrHgZvN8xKwLCbwOEnIC3P68C7pHXZgsjSx2kjQSprndq1jxAqDRsf0ytrz1lqffsrZ+0cn1I
d+5HMhIIOMogf7DFFYCs27VdTY1rI5/gyPP0f1JknxOjOloW0oXVYxlHhzY2qbAufh/BSrSuvp10
d1ysd56D0tW9+IiNN81hmaSdReuI6vxFGTmYaFABWHyf7vHEy043MmJA3AQ1Ctybm9HONoQJQrk4
TKyfVd1OQaykzo4LSdJjZE/INGu8tAQH3LURJ63c1I1SgoCj3i+mSGn780s0a3T8jH7Y7UyebL9D
8O8IYCAOtL2+OW6SivIZW3EykqBswmcvz1/DNtwL6rJACrM85JfkhNn1mzNtsaPIy1T6l3qjvbO0
8VAUjytEKE2gxY/58hQ1pZ/Yb3TvM3wl7XTKVfuuGxE/+xhpe+U82UKiv0JWmi8i0m7cdq4mtYX0
hmZXo87uXadPj0nUaTv3elmUw02Qb4PZHizUxi/LajWWejZhJx/Dc5wrxzIBERR3B3TS/b586Jrx
JXXqPwjgoOOQUqMNlFvYxn9orQOSRbruKR7dgE4Vp85g+jvfDjiyCbw0In6/uOdpWmVqE0igp7V9
qdfPZrxHKfaLo2Yb0S4tbJYoXHn7WRWTF3tvK3s4hDQZWEX1oNIQUzqrX0TiHVBAPB0Xb9PsWeEm
AhcY0pfnuugn8Jqmz7MEPqvkwaqcN+l0jPL1ZBrnDuIdrb3r9ZOT7GH9ZU5++dWbJc+WVgG8LpYc
ruHqGM2uH+bfkjzosz+orfE8gTIJZglQP1tYAg0uVlZ5hF66GA7ibqCQnci10x8sNLgicpWcLcCy
rhd6pfdjzMJfJKgumJwkULKdLLksAMGp+R8Lm4VWOm2d554pqzTQFZMduPFThfzM7XHIrUAtzNNR
XOA34xgiMy+Gjl3hzM5hpOtcPIfnZWdbyGI3tNf/sbIZS5GETexZbItifdZD6+BNP0lPj4gs6Pqh
VKN/zyuC0B7Ye4rr0O85G2+rpmU2C48+p6R8Q2qgmLPnAQIEivHRn0wfpVoyYbBhUmO4doOkDbOy
C2GGERwEC2eeN33aZxQW3/vbnr+wshkPQ10rR5BuxEN9zIflxR1Fvv9h7fZg0bLQLLIVpI4F7a4p
9vFF/HLsrO2dkIXKYScvqTs1VmDlX0C11WZ21MYjyZbbDiiNDBcWhetcWExKJ1LihI3UVeMh1PXT
4iE75o7RXdXHf7XhXtZW6oqIwyG8KrQ9f1uxKiuaTHDOZGXr+XPcWnez3d2XZVb7TR4lhwl/Oudz
uncFlu60C8ObRYyhQJiTknPeFt0Mw7Nu/gQu+if+CCkzfIlCrmeLtU0oxIdrCJFJ6BlnQB8Zr+PO
fvmDJaMTmaIJ0e83ZZoojDsQr8QMahv+YKT381/euHKqVGcv26Ool9U04Ekm8wu/rSnA+tcOYpbh
2PUKcdCtka/X1js4Fzzu7yPlodxHDy9+Vh8KH57S/OzYR2ePDEyy+UCfgG5ipLzLflEoXDhoHBmK
ZuWoA6RKzuM6qr80cQOFFirHYVTtXFKkxoBsAVYly4b4z/VgnaGd80yhXW1Sl/Iwt/kYVH1hHFwa
sVG3Rhns9lJK7cHYCLZWrOf2wpdkrjVZU0+3zWwAOx+1h2LpAnUtj3oS/3PblmQDAKZCcu+XkLv7
q5xyMZFF4+q1yuajEgawLspn0gV0ehzMOkx33gp7pjZBpVuqNFZo+3vSQt6VyeBrc+q3Wna8PSLh
epu4jGiKuG3QXS44Ia9XS8mXsRgcQNntNC4k29xTE09fb9uQRGQiPw1RpsdzBB2AaxvxFJVObQGT
NhukWejLelSj7LhWR6PTjlVSfKU7tFdebxuVzR8VS0jsIZanp2Sz5xaUohEvd7muAVXN2m85uURF
ub9tRBKJhfSMeJeT0gN2dT2ywm6dtOed8dRHXZB5+kmN3lsPMZzAyqd1L0EpOWbAVYg9RYMm7Lib
aSyWwVbUFWNV+bmAqjP5ZqShP6VFAPDg9rikkweOFLCaYCj5rZG7rluVhi/GlVaGH4WKeqaqXwR1
uyyH26ako7owtXnTKGvOU6DGzxPKcGr/bZreL+7bdnD8pt47v2TODgRTCJJBp0Au+3q5hrEe8mJi
WF70frRBpEAteXs0siQREV6QbLioeNMDf20izabYmQxCLS0DfuQ1XA0XKthLkOWKn3TrOSl+WOT+
PHUPZS+Lg4hNQyGCa/yug0QtK0ZNirbXbsk/5sOMPlb1kKTeMfmDshBV2v9aEl9yEQVHpC6G1KbZ
NerbOtASG2XEcNYD18rVHe+QOeKlqU14MlY3nauKHrcmfq2LV9RPXPPh9pLJ543TmY1F3nJLRtHa
hZdXDqNRzTSoIBN0qoeyik7JsBMsZN5Hc7WgQoIpFjGD62lrjWxIsxL24hFWLPgulLQ43x7KL1z8
NppD7sOr0SPlw/Xp2oRXTwpc3aIhJfc7ozvqx6oKwLhEd876YUpe1/I+pZ6CJM+EAEv9Vw/PzBo0
+TcUtPz0IY3uIcSPgY3vfJhsGSHPAcUNWJAq9WYZl0Xp287luxwXBg/l5/z/wLYtm17ysqSC6Z0i
cG28cmqM2Rkdj0BSLmTwNYA9eylRWbi/NLEZRhjpaLYhk/nUF+ldpD8v6RTYSEmVxdswjR5CI1R9
DczG3HzsW9dvPmTVwVqcc6VlByN+byWPbb1X/JN+E+GGVaeixAXveskXox4zlPKAyDrVs25/iJcf
Wto86qXxpjXMe/j79kBcYpS/ORlFQHHXEpjZzUTn6qqPNPHTzlO907TmVDs/BpEFKx7t4tNth5aV
TUwBFcOZSUZzjF+PblYKzY4y2k9DHX810zuuCwGSA3eJ6p6zpTv0NYmf4XlezMBNkpeym9+5vfsX
mKDT7U+RhQmGC6Ka7gpoVTa71wyzWp8VwutgvFjx5OvzX2MN58/722ZkBOQm+T2yPzxdCX1iK10E
V6010VVxSEQPjfnBs9ofXtQ/mjlqDmvy0TUPWXYsIz8JW+egtfbdbeuyfcrtlkuGaF8nhlwb7wal
0BsoOp4y4xyuTtD08Wmuip1DUuZAvxizuXdavNL1ayuRsRgWZLtAL7LRt9NGAdtQglEHMleP5j9x
p+xka6XDghEC3h3WjyB/bVDTpwgKFJMiPJlE0fHdeN90d8dBbhuxtuUhT8lCIo+VUE18VIuHyb7T
3J18mizEgRT+3+Ng6q7HodjrMOUCTKCMD4hP+PvyUtKlubCw8b41DmPSGXifjZiEQcc3NEg/suEB
3t0dJ9gbyyaWpmqIugx1iafVfa6gMF/inWgte3VcTNYvtMHFRjLHGLRnyFDWwSdXWyWnzvLHQ7m8
Gu6HeNixtrP622TqHCvmnOhiaZRDE9cn1GuOjb0DUZAmEsDPCrgSiYTf6CvauIztKGV/qgrZ51n3
vVVHydc5jx4p8naB1OkLAoBxXrwkg0NROz+j83h27WL0+2yvmC9dwouv2exjd9bjfnHxeCcZkYaf
nfdmbexVzveMbDyymjLNm1WGXJXacWk+LYVyvB309ixszrPBtPqm8LDgld+K6bFS9zKS8ph+MVEb
XwdWFFvTgAXF+JwO5jFM75d0gLv6SK41mR60eDxURRq48I7fHtv/xWN+1eZEYXO7C9oEWXRPCHBP
etarQTlYth4kQzYkQT0XpXZw1WqxiMLZMvkwPk8vqebCUdyszgq9U2XUd4Oulck5LCGpP3p9QiLa
K4297jjZ8QpsgAQ0zxdafjYHva2tum0I7E+bhQFAHD9cTuHUHEbl586MCK/cXl8uLW0OcnVMDDda
IkrKXR6kNuga7zlVPs7vezB2n0zP12w2C7xzhvbhtmnpGCG8RtAYJCjJkOvwbXVerpSGoCHXCz9J
Dc0fXQ8BbuOB6Y928keye6F9YUz8fhH+DNQ2x2EG3BIn67dliox7p5zFMzRWg2aExWOB6u/kLu3e
XV8ad+HdhSOXdI9pbQyjttBacUHVuQ//9rj4JtPbRX+KplMbvU1JTpPjvD2t0pFeGNw8uXNLU9AA
xuDSTWcoAEh/v5npbok13nOWdYjXnRejNNa7YEHIHQPH2q7j2sBZRKaYPfWaGuXDonWfbQ3Y0O1h
SVMJEByLmQScDc/29QpO1IUWp8JMCQgeIZpY/6dKzouS+1r7DsSkXzWUTPdqjzInpRWadQOQSWZr
sxHDVg+LzMNJ6cpo+5e6ftCqyB+mzzujE++S7Ta8tLN5t6Qrsuxtip2l/NySHX42gzr2kxwKqCB5
Ux5U52+44W3OtduGpeMDxCMeLxbPis2semuips7KrHrtCxgob/4GO7Uz7JzUYiv/Njow0ibcoIDc
tqikBQhCFBY9JSEL5cwhsCFi9A5rhMTlTqpOGuGBkwAoBATKmDZRpaJDrSwM6nfGBwcOAvc0UZN2
k8+zpp1GVw94PfkDVVFnMGkmCMLs2Sq+F8CMb8+r9Knm0C1HvhBsguaKuHsRcFK1sOc0ZMgabPr1
j8g+NfVxHILyS6J+a+mXsNfZ91BVKayn1XjYS8XK0KPQ41FdgZobqZHf3i5FkrvWLOpGtRkM2T/m
MvsmbXTldDe9FulpguBwutfmh9n7sTN06WrThiMgPaS3t+3WqhsjAhRT39Hd0ceZ5+prgigcKAHF
vKsG9dQXZ4AzAk7JRg9680XtG39dal+wr+xRNskCMBg1wf5J8zRw3euFKD0jt+pcoESy0vXzFgnv
yvuQ9JCqeVk2HdMccbyJugx9NNnXnakQp+dvjn9hfHO6Zn3dtkpNLRS+q0Pcah9N4+sYPVF9vl9T
8003NH5cRMfqNd7jcpBubDoSkCQFTk7/4fWwuV9FVT9QMYdapnefExd9kLfzXq+cbHJFaRlJPtK7
PCevrZRV0trI6RAe2/ExSsoHvR4YWfOxiXUOnv772mpfFKP45/a8yjzs0uwmWobdSuV/xax+7ikZ
RnVxVMLSD53muV+Gna0sO98op+HJsHcL9Mb1GBfbUOp+ZSaz+hVGuQpuSyfZif+yQ5vmBrpQxZ7V
t7eEzszjWOGqjWdEQWV85agxq/KQpccFivas2tNAkAnH0BQP5hgYruhk24RJVW+q/yma11YTJN33
qIGxoukQ6nrx7oZcOdUxT97mCK253y3JXaPzvOrXo1u73+tY3XnJS6eYGjdwd6g6SCtdT/GgqLmp
xKynYba+on3KDLByzh4yRvrwoDEAzR/Qf0THzdVoWtJaR4OQPZFQ5b4f+sxXMwfE0ngY0yMwd7MO
khLt7Z1DVjo8EO6i0ZjS2Ja/BXUXq4h7yFeL0RUkIdZsH6Zwx02lowNhjIIz/WtY2YxO13o9N+qB
gliSVI9uiYp4ZsDy74Vqet+ven/i5WU8LjX/VblfjamBbJ838Yfbe1PWREeOkvKBSHBTmhOR6eLk
69sx9RTeVE/j8i7KDm0yoafXIEtx5zjHaj1aivEMEVWzdoeojL/q5l1oPivQ+VaCIbeP7m5/j2zy
Lz9n4+kw7lotpXBosJz0bgBmv86fSmXPt2SBkJZQwKVAhEGzbgL92ivlNDWcMkXnHB3v2zK3j5UD
bM+mU7OL3jh64zfVHzSYi0bU/1jdhN88t/Mlgx3yqXZeC30MXNAF62dnNvyiWAMiZHB7LmWHCtgk
Um5QAXCsbM7SpZvdPtLhXveyT3Rnn5ACc5s4GNydW5x0zWBqAbP6C8K2WbMo6cLIXYgHivkaKxAE
weLX63uZDqkV0soAV6Fg4/p77agRCbd+7Kl/Vl3+bA0/SSWdovXn7SmTHVWInf7HiPiIi92wNEXT
DKJMbTpdsDSvKvxQ5ru1OJRTuxMBpD54YWoza2WXJYOaVqjwTsZfGk3QhT0c59a8d3KEBlTz3g3n
Y5LuxlWpV1zY3RyQkKsj6gTc6inqwh89iVgrmX+stvK4qsTx29MpPbj+R+/RgXEJAMD1fLY0ZDmR
UIQZ+6MZv6hzoNrvyuLkjm/L6LsLe7y7PjtOjBrwc6R+iUj1Vdzz53zvYS/1Hp6F4Cx/fchmx1u1
p0+mqJ7XSRpo+ifdzvx6Pd8ernDB7f2RLUAjG28ai+f19Wi9DFRSNOI9WhQd6Hsgl2nveI109S5M
bFZvWcfFVka8JuriN61tHZy2O8WO+UMIGt8ejXTKLkxtTqiwqcxpFKNJule1BoEY/6z3OhfkNmj1
h8eMzsZtd7FVA9dWBf6pVcvAVX62buVzpv/JQP5rZLP2udcX9cB+e3LXF8F1ro7P47LXHiGNHPZ/
jWyC+1Qsi5mgUfJEmRWRtHOtfNSoX6/oLFXR1z8ZEPxYPNrIsGwB/Lo6LqAXcIJWAzTWfqod02+z
HU+TLo0LF4qgQwGhJpz9IhSOSTGNsbigwH0/+XQpjXfuXIUnhJe8/09T4lMuTE1VrmlhxdyF5edy
KA5T87KAmb89aeJ7f9ucVNfB0NgAubYtQUublENoTEBMWufTtLo/ld1+WWk6wxOV3l98qzRyXA+k
cGLbLDrEKwonoicyHt9oZvFYIloR9cMpKfp3PduU7sBnpSZNPR5t9MGBU8SHzIieJjvcyeRI1/Di
ezZrCBJ6DGMb1EYnyivTC/xQdfb59rxKIhL1dIP3OvppJPs2Qa8tR8Y54CflMNzNqpueYXqsDnHu
LP6k7lE5yjq7rsxtAmCte9UYzSxjUU+nsiVcTH9rq/rJVae/hOBDnN9nzr3SIbtSFEfYLQ+JthNP
hImNJ9FxQAsLbUk2iJjNKitzaNrlgrB9laLOCeO7pQxBq65HxBnfpfNLPP/7c+XK4GYZMztWF8iq
QLTB1w1Aw1mOZli6O1YkEezKymYXdgitmKXJsJbqFXb++qQhSkqJod6DbcqyXVeWhEtd7HfuGUPa
UxyDU+J9bL/UyXQYjOf1LrPewZl3MCtEdZ578LfDuBME/i+mwS+JlytEzJu1g4TLVbMOmt3E/pBx
Okc13Ta8K8+ZlhxdiA0gP392l/ezrb8pmj24r2Q/MnCbXjMgkN5vTW3lnAIrziDXX8fikPUPGUg3
JX9/e0NKLpYU8AGGA/GFWMrYnNtunQOmdqmaJa/wobQvofmYW2her086t73C/nnb3C+c6G/b4b/2
zM0dD17kqFVHmmbj4jSV9/FTdhe/DPlhmN6qbeYjB++Qp9Y/LjQMavQegbvvfmjW2zAPSusQTX49
H7W3ylnb63OTRHxgBmxUUZITiYRrN5uBt6JJt/DeMl/JllfuzsilG4Y+DSoNOjoqv8nnpgNrHYs0
0Kw9xtPnBBLq+BBZr0CVd3DpstZzxsLVFfgObVXexm9rPSJhkPB21DQwaH9NxUEzP+v96i8tRHLF
R7hbDrnpPLlVFIz2qZzfxtapaYeDwm3btr/tKdTIP8iiT1rwN1Fx2XxQwofGs8cHQS+EyqhdH7I3
tJ6eIv3bUL7P88fG8SgRHqBVTMxP+qEevq3mXQzDuVf8ge4XtQN0OFgJj05OsVAX8cRR42xdEvpz
ZnCxlvXV20v4SbfUhYHNobO2hlZ6M54Udp8HdzlPzXxvuA9W809rul9n43NOR8TtbSUNFRcmN7tY
S/GDesRkmX8yk4coHakvGYfbRmRlOrYGYlcOZQeK/OIrLmaOEFVpaQHQvKzRRslJnB4zz3NOuoqE
jur1/Qlc0OpH6kwt1FTC86gl4865I51ceBGhqqLGD5/N9TcU9tRM5FOJV/V34y+86MgzsVRBCBlr
4Dovt4csPbzZR5RaUJT9jXdsVI0wKlCfeaKF+W1mDQckd/xuurPG8iF7N6v9sLOQ0ih0YXCzUUK1
iltjJjsy9s+R0BbQ9txfOoEioU+XDBm8baI0S2rNylyUAgUJbJp/L4ZA64Lybzs7hmUdIAK2MyS5
QQsUOqklMJSbiJ/WKe8S0crrWCjJ1uZTOq9HM82PUaEEqXUw1WNs7mECZBlTlOZ1crK0fNIJtNnl
TZ/GQxrF6AcJ6vCm0JLAmWv7MOh5eC4GiL/61Vjh2nbOreWld7qztO8XL0p2/FW6aQCpwx8LVpfz
ZXN9cdS8owrFfHOq2metUo+a8Tpa06loX9rhmxY+xfnOJVvmRHD0i5cYqQUov6/3yBR6vTlDIPoE
zbcfN6+6/fX2tpBVQKFo+D8WYHe5ttAv6tC6Ha0M9einZvldn47zozqMX8tqvJ/7tzqFm/lzVH6K
aHVYVUDg9s7OlN7NaBklKw4CnOzJ5hPMpiMWCV1fu69/ZmNZ+86inWiFCZR+fps7OcKbByum1ze6
6yL9QS/1u51ZELFme5cBu0p3Oqpr5MM3Prak+VxHHSlTRYs/l6gPAm45hqsSFLZ+p7dqoEImYZXQ
nMKAM0OCcNu+bGNdmt8sM7onTIBLrICLBQ6bmvbPxtd/aNBVUB9Q24PhpDtHgOycuTQpPuniBNDS
1GrmWkTf4XuZOAdRMIt2AZPSgbFzwXChXAVI99pKUvaVumgh6KE193uVPtb42E5fjOibWj0VVnOi
lLTz9pVuU4MGU9GvAAv/FtWYZV5mxZ3KNnU6zpIv/exRovuSFCGkv2vAEyOc1pdinILbiyjbq6Kd
SiCh6U3b2nXiUW8Wh7aPKLMF22Ni7j0jZE9uuMAElxW3L3WbNRsnbUEMl2hQe8+GkvpF8nmYG3+3
Xiy8fbsbLu1sT+ZY72MlImlamvMh78MkMHKDG5Y+rMeFUMzFM9urvsnO50ub+rWn9CvdW25NbmvN
Tm7zef7hVt8GtNEnPx+7P1gpzhHUE+h34jm/CTiQ/RrqlFJsGqpXJWx8e6/pQra5uCDzD1UP2hQ3
g/HmuVWclfTm+iHtnhWEuZO+24kZMg1xQHkgOEAuaCg3bYJGqqJ05+U8Kvuk1++S0F0OS1L1h9Ib
FQQxDe0OBB2kAmXiBcaYDwdn6iHJtRrL1922/paPiOZ47qGKwjCgAUwcq0t7nKvWDUIENQMvj/bE
SWUTw+HJ5YGvplK/mZhsMOI0UREZo6U2gBHQdX173AOhyTYipwkbhD5z2to27psMISCnOMmfctKk
2vhaVnvt3jJn5S3GNqdnB//ZHBdz19VmrKInwQM7ULhBFl0UdPYzsVSglnZJc6XTdmFvs9RmySvE
5R0NCPOlLczTWE3BbkJPNijub9BLkpWHImazK2JrtErd6dCU0G1/ydjvGmVgdT56ansaqvTO7Kq7
fx8yL01uVsoala5CaxD29+g7yb2DCr3xbQvSy8WliY3HeSpdKG045bSmjM7ZbieQxGo8PXpNE51L
7ufwKffruVbpoFOSmie0gbsUca69IFWn7nVIy3zz8nM2r4J8zZXBsRhxzJ1doNymP6jKihIUJAQe
nZO/kdVBQhrmxYgMjTU+6vqLNsDKpny6PauygwgiApBzFE1RIRGjvLg8ZLHVtqEmJrXygrGc/BSc
huahdb1zmMvuD2BtYDul0ZunxWb1htaol7E00dNAcmSd17Opfkutb3FpPYRxdWgX5xhne+8qqc8Q
WOmH56SFz2QzPCDCigLPKsoXsIuok/VSlVOQ5CaKZh+ncT0ay1+FkwUOEgVVPB1CD9zc7QmWncAe
YFaPnCF0i1s+AgL3GGprKMYNlZFIfNPzWKZBP7sPi1MelV21OMnut+FpE2pNLtLA7ibErOZUVfqM
KnCriObKR6c+jObbZc0CG8KgvQNSMj7YMmgABLILWdu2gz8sBzr2c9Y11p/07K9y/qf9Xldv1r0i
hcyOI5AXGskqG6jCxlHLzKGgZaOUUT6a4VNmW2+XrvtkDXC/6dr324sme6lyFIMdElp/v9N4ZV7i
OqOw1jmF7q+jVh/qDrmprE09CnXex9wrxocpd/qgAoWLXrU5nTPAjufbHyLZnvCsAOMFQiUuBptR
N7XWqtqAooHSNsFY/7MOB5f727DXEyfZnaD1SbIKzidS65s3RI+wUTnPdfHUmuSPpt7v3Pvm3vAC
bYWc+meZ/cEFGIgoIqUEOFGD2YSDOk2KORHiE6nNJVT9oNTJQfNE58Me35dsO7gk6oUym0OI20wh
6ieTU45W/lSFR0VNT1mql75lx6ep8pBQbAqyZPqe/4jgv7l3/+K1IrkAEgUQ9rW36qUSR26I0oCj
TekbZPS+aiHNm6EXxp4/5RX0/3VWnEIww2+GaK3PujuXn+asjKGcntZjbWi84m77kuTqQU+E4H8B
Pyq0pq6/yZxQbXNDFEzKaCxOa5EPQRKzT51R36vXyzYrF6pfMYFa7RZG0WYoTEEHgDrP+tNul4cR
AvsDr4LzqOxVnmUAFUKrUByyAIZ45mZYtWYk2piUyKW07fRmjJ3wGAIQB/sTR0dL15K7qqzcY0LJ
L1i0iaIuwfM4T4IIamq7ozYh4hLn6vQ4r+V8UrtdwnfpbIASpPPTEwQk4veLM7Y3ygKZ9ragvFJV
56yqjbNVxt4pq+z8uFpm8s4Mw/L+9mrLIgdAKwGYAZz429u5g1h/7UFDAcMb3kSO8W5ZvrS2Wvlq
uEdoL7kJ2RxxsOYBSBb0E9fj0/IEqYkSZ6/bB8t+yau9LSwZC9J1IC1/yVByh7g2UBqR268RS1xb
78fkvQLtiKYFjXl3e8ok6+SQvbJNKA6pum2hTn1Cx2amLaxTzDHjvsnd1bdmxV/0/r6Z/7ltTDJp
MOxx2aHsBCOBunFbrSy8yI41dmP5Nu2fi3JPYFVmADkDXmicf0TazaTNXZnlWspouqp2j5mhKX7f
9c759jAkQcUxIAn8JbkD1fzGtxdWfoFPrXgausw35jXQ5k8kj3ZCl3QslEOpEUE+Qznw2gHoF6Ot
raRB2zMpP7WUC4+khvUdKzI3Q8GcXBMlKNoAN4dgV8xDRQ2qojUv/O6F78LYOU2ZexflfyDISGmX
zA8XNChZt11A8JQmRrMiaaLUjfPYml3nO7FZ3CVmZBxvL5BkUJTVMCGAnSTTNs+UpnXnuFQ8NG+U
/EADKzQmBqR3UJnctiO7alPBAIlL1lUQFW/8zSrK2oGkoHgSOZL3ivl5sP9u16fSUv1JeXSDFfrc
/p3SH3bsisfs5qil90gInQt8PZeXa9+I51AcYAbyMFV/t8TZ0Rzfe+X0OGn0Vs7Rc2W1POgfHVvZ
sSybWSGgRZ0eQR+IOa4NR4MXkm7HKcXbojchKqq+zhBM6Z9uj1Cyxbj5waILABiB8m1Yijpwd/WQ
lE+5/tpMz7SMafG/bynEBBU1Dy5Z6zdVzWHlrqI6Rfk0K99K51tM0X+3U0yyh4HkCwppWGJ/r7nE
xezGqV39GoZFLaLbY+uQrseFgU0oqmp1bqFzKJ9a7xn43op+RdM+76ZUZWZ48KAMi4qZDSjhetkh
VBpbW0vLJ218rF20fbO/x+hLUn25vepSMySKSLGRlwIzcG1GWXS1bYahRIvbOBfHLmI0eh94e31L
svYBuon+Y+hXEv7idrI4WdYq1cjaD55vuP0Rg6iLJy8c5d34KG6jydT4ufUxzQ/JaY3sJ7fzHlYI
zcafqvfxXw+bsu6vSwv1bI7H62Fbq/a/SLuy3rhxZvuLBGin9CqpV7cdr5nEL0IWmxIlUfv66+9h
LmbSTRMtJB9mMPMQINVFkcVi1alzqrlLUBjn/NUevsbuo+bep2saWYojdWFFehPQqh9Lg6NPlfvj
0d84GbQGqjXyKFX7AkN5AJTiMhFKolLoBd7eTImN4jS6jOVMgnGHtax1XdALO85uSd3AtPjp+gIq
XUNN1kG1FN1xeSqFFZVRMzDrnlJ9l1R1wLR7o1uJ9Yq9CWpMkLLjJgfLosw7h24MIbwHSNK252gY
aTiX5TYDzj3OkpUgK7a5FN0vTEmnzW+ACqw9mJr1W5cNN2ne4f4/4IEeavwtafmerlH6iy12zaTw
/uxAxBbX26kD5NKbXkCgVt4Q4gats0QGJiavf6w176TdnjSLbmoEpipnE3+e6/KeuTe8f23c+zr7
GvvVymqq6hognwO8FYmu7wM1cukbDkXczAZwiEv7wHQzaDTMiUJpa7GtaE6SwBYE+6FJKFpStbdC
KqzamufGpfOAl0NhmBW+pQkxQdMIDOvB7X9eX1Fb8fHObUj7BS8IOo8cNoyhjEC4F1G3XnFDbQK3
MXJrC+A8KeFgYHuuRhuvecEqdtfSuN3EhkYO1x1RbQ2BpYEgDEjFMH9/+aVQbLN40zvgUhOCJP4Y
0sQD5RKqJOaXtjtk/SOf1x5yazbFn5/tfE2fm6atYbNEmwBE+WjmBw3btnO/x/Rur7/5a2PTqrMG
uDVejeDZwsNLOgBmioxSs30ABsyvRnkL7YI9WLyQe+Ts/i/W88yS5BsyjwFbIsbOT6dwHKtwcm6W
9oZmLyY3gFYVjZI/f7bggYd+uYPEB0maPGXKTZp6moP2VYuOxdYwxoex0dM/P9PCCh6sIPUQjTJp
P7pzXk9WDgXppp4ghqFt2RDWlrMzByNo6Y+5B/Z/Sm+Gz7FzuL6mH+8BWEZt4dcLE8Vmqc/ktlWK
mwYNCtu8HfNcpFut9YLpwutmFKD8SzuSh/mU6vliommW1/q+pF8YiGpsMJFlwFM03T9m/WIgBYdU
2fwMUsOBE7QxDMjYaNUKk9fHo48fguchSuvQy8G0/eUB8bTGcpsCDrvFndUlobO8XHd1xYCMxLUK
v4G4fYl2DKmDmL+yNSC6IimBC2KYUGAbRHX70oXMs/qiIVhLM7H3Wetsq/ae67cDv2dzDwGmYz6B
OXReIyES4eryUoVZgXxCGxfxTA5nswN1ucGAOrSZb5CcND9N7b5Ii02ne9Fq0165itCNEZ0fcTKk
/TIxAxo5kzCWkIBo90gzVy7uj1cZ3BHFIkB5kWzJE8YsdsxkSWAhSyCUCbBND2B2Wa4l52tmhKNn
ARmPPuAbhJkC7UsxwdXy29np/8oZAdkQlLt4z15aYY1hOn28/L8IOWZMgO8GNf71ja2Y+gC5Erac
I57K6OBIlz/LUaa1ddA2Fnd2Ecw4ri0SqjvW72zz1WmtkMZdmMwZBiYpMFor50oZQs7NSyuZAXGT
xgUOljeHyF7vCvfJhJ6xp99quREUQ6RVmN/sXz3mbDqz3hPwkBYaGO3d1RnDj3eeoJlC+QdvO9Ck
yvw9Xlt6cWHjBNq7uvlB0wbzLW8Moy7ri/6xNnJpSkoiJpo7GqvhNYNeZlxvE3o3p9kW8g5hkUal
VwTGGPIf1z+16vSd+ydFmCp2u2Gei1wUE4j9Ug5r16r4C+RYgj4O4H1IGXC9Sl7VjV7q+oLOu67j
C5JNnT5S+kLtvbubXjRt5XSoIhem+xHvoWWEwVDJnXzRK27PsJbSIdkaFcYB41mDWidps4PbE9A2
9JgYIiSPrq/jimEZTEkaizseheFCFM/2dIxy48fk7JzsKQHC4rox1VV+5qWMc2I5QBRtARzMUHqB
Y79QhwYz52AS2F43pA4EJvrh4pEKNkEp5SMYdyX6NOSnGe/fsXsvaHdXJbftj1I7mtYPzYLWZ7zR
oWo2gJlsDaeiiqjoUuDlivIrWLKlOGDWhFVWBbzDVLxioiRtb3nyft1DpQmUWnHxoJGAfXoZTvUF
DDfWbOYnyzmw7k4ft3r9dN2EcmugZyAmJVAQlxNLl+nUpLWF6weMB8mtNb43mCrje6v+ibZ1eN2Y
0p8zY9IBWKbGW2KB3HAmGnQx1ACScFzTw1UbwQQBWEkc6MBLi2bHIKfzehghyYsgJXG1z20zrO09
8bz9EDlAa/uvFWnvgRzZSJkJOAiBklzaR328t+zT6HwdyKtForrzQkzQZ/mj0Lq8vorCgQ+mITsJ
oiUgGDAmcbkrrBJaclqMT5Ya/bSji2UHs9cYkVE0oGCqPWutw67AgyP4o6CLPPXXSZO2OpiXuzHl
HrJme4lAfGQMAejN+sixbkfofeJeCCEf5DsPGUXBIUOxfE1aV7lNz36B+Ohn6YuBeWqq9fgFejg6
/zQZDRjf5UfU6AlbC9Pq9f3trbSBfDcZccfHeAUtmK9K3qbsSYsxv8Q+X/+OqssHQ0rgQAXAHLmM
fBqIgy5hx4qT8yWpDyWJWvIPT+d7h34yu25j1tr2usFfjTp554ACBB8TIEgxoHu5ipPpYKQyT9Bn
8Bv72I5WEXSW0JUbhhGTx1mBUVJ32SL5Tg/9XCYb4Em1vd+1/acxq6zQKIfqOHax9lz68TdOih4l
XhQTnBpCJRxQ54BjKGUjhDh2Lu+9Y5Y0YLi2J//WM1L/Bg1xerjuk+pjgeJZFE8I3uRySyOnpdai
GZ2fNK/dEgs4yy4NOz3bNN6fT2GBVx+sj79AdMg/RUg424ODk46ZC96Wk9NOgdmAdagONH3lGylf
VRggFDzoYKNBV+DSim5DVI4KOMtCzThcxplGlTd8tfmShn45fmNZn2+NJg9tuwDRwzBvri+o+geg
0Y8xJYCIoS9x+QNS263aetSw/ZsIc8XLTVdsc/s2sR68fzIeDF+v21PlsAJX8K85KZCyKU8BOsBp
Q83yZ5O/GDHEhMxq4xYs6rqV0UmxeB8OABg5DMAUdVD8ScamDqxuPgFwxdLChW+1H3k73THv4Hjs
01zE/0zlGtu60j3gjlFlQ6sHd/nlas4gNhvaZChOWdFFtL4RKoE+cEo80pLsL65XEFUJskZMBem/
Xi5nG7TpM3M2MgA1yrrZ1lq10Uv/WFZr14Hapd9mpA1CFjxFCtYLM0B3lcluwKgTGi2RGS/HdPHW
9AoVpWZ0mwW+AQ1FIop7l2uoJzEYJwggZWb5eer2DDQKDW/2NgWoQg8bXu5Q5kvqL127poKiunbO
LUvXjpknKJy6ZXEaaNQ6eaQXkUOnXddqR2w7CMw9XD8MqtwFo70mCrW4a01ZV9XINWbWNvA9RvvA
XUidprdpuUbEo/p+50ak5XQn1KVIjG2Sk30CfjrGymjsQz/b9cWfwxPw6RCZbeAsAYeRIVWG25R2
nzjADLiFHQ7GzMNFAwkDyB7X3FKunQuav19kDB+mosnSGqQfRmxLa3BvmLHMUal7B5M7a8mf6s4B
1kagR5H+gabzcj+WFhiH5yoGTsCrAq2foj75rGMyN6tWYrFq+2HTwxfsBUQtafuxTB8w2A9kT+ps
tSWLxuFRt4P6xYv5xuuH5+ubT+nWmTXpXCdgwgKpHKAkyM6nzZJaAIf2JJwqkmxtghz3ujmFc1g/
A1VmAJohMiSZc9nocGYjFrfQ0poX6Ax8B0WB2R15fVdkKwdL4RsqJGgDowWId748M+mXfVmNvTjI
9X5uT8DAJy7oub2VD6bYgyh74dZEm/bXKb7cGRmAR5SjOXXSgQB3vLDuj86qfrfi/AKBimiIFAQe
yWrI1uwss59h+6H6mVB7o02vLriUe/cVWIKVj6TARIr6CMCnkICCQblC0ms1hoOajJ8KE8Vc69nz
ym3R2wj8pDz5rX2y2ncNmF4dNWxqe++Zbu+SXYxSRmLcWHxe+z2KdxeGp9ACwTSdUDyUkrCOzx23
AbREHWqTTEngeWisas2t4HZO6L2dh5Yf9cMX6oNUNDferu/ZX/NTUgIB8+hUox0POLVjX35gW+vm
ibaAOPAs3VXxcRwPtXbTJBpKfcMDAs+WtjNef23YTL0eOvxl1GvQmN1OLmYibhztLSbbPtuN/R1H
l3s0joP1xvFk0syb1NwV3cFbG2xTzIRhGkM0GYDgBAmqrEPZFLrWJ0vLTzWJ8hQ1GZfuc98OgRJL
QvKzcIKKzhvNWKBjOgT4VYMOkYm7bLwVSn3tQnZIhj+N7Vo+Ldbqw1pCAAKQfxvibDKcWp/cARk1
YAuaWdLNhDxpV9l1t1YuVsQZ1GdEvo4gg96WOE5nWVFvxK3tNBhi8J+S8TgkPwj/Cm3loLRYCJmv
ZlxuppZ+8r+x5q0r3pJ0eOrNJkB4hZrgfmjilSxNEYpEvQiQZvTZgNmTfs+IT0QAehCEXVnY5f17
v5i7hZHHsVq7ElWmwPcIPC1KZILV89L1IU6XuBZkZ0WaRV5yMB0WlBMLfb7WxfglByd9TMz/I+kE
6guRQm4dotyp8bGHoGRqelEe+6GWf9c8HjrUuSPTz3bHHDxZ5mHrWd1TErdREu87a9hSVGiw1Gho
atDou79+XFX+/0KsojonwE/SUjPNc5tqAcHP0nwx4i0EKtzq67SGG1QEfRws4KKRmQK3KtdjZgzJ
oYqMGV8UAr2lCtA1DOLH654obSAAg4bW8jDmYF1+SbcB2gJUjaj5mM/OcipoAerkldiqWi0Biv3X
hhTbZj0v4rqBDRQrAhvpGsu22MVBOq8h7RUn3wMAEVc/eofo4EnfBUdgqNwEvfq0vLNTMPqCCfr6
eqkO/bkF8ednhz72Ad4oCliYl70+oXXnbzHLZ+kBwClQUvgLY2jeoQqBygoYVC6NEY4kkfSiEfqq
oU8euJBodvRnnTy2a8Fc8YBFKAdRpmiLoFsufaPS5NRbOHAVPG8/Ebt98ql+l7sownnMfTYgbwko
OJA3xfR+3UfF5rgwLDbo2YJCbrfK0wpHyaRT1NomijwtBEacwNablQCp8hHZBgiIob0rsKSXpqi9
QIZ6AO/Cgqt9MQ7++LP6BBIy48XS2zB3ze111xT0RRil+G1QTqjw6umzvMMNEZe1ce+Qjm4hh5Hd
0akDyX/Ts22Tm13QZ4YWzpB2CS00HUJ/ghhminHLYBzSYTvHbfJcjHnqAlnp8HJrYnh9Cw7ZaQU5
oHoOX/xc6flhgRQCwi8ghvAK65T4L0md3rPY31jxTQrKbxTwWEGjfpoDz/nzNBokwki7gFfFnpZR
CxkglZmZYKWcjG86AxpkxndPR43d1VYCnikimnShCLZJ3JAeWCIAKL7cBTHnNalM3F0gwt5O9cZj
XTA5XgQSh73V3ljFDQW1MArDYevxHYQADLLl9Q+e7rvYj/Rq57thOaHQA5aduQuYX32x+jWYkwKq
jq3z36/8wBrQzS3N4xKEh22xGdqveNsG8/xpsPqtBvIOQGj+ScblC28O7XBn9dnK/aaIckADQYAH
aDtw0Mh9PXOptDrJAAvNxXzmgxuDAR06ptA/prEVAXXwP9qTdl5ejZm2jPgmXXqKczOwIIZB/UPV
FcGACrD2V+bQLAXFD4oIv94mZzEn1RLoOhAsLqgTAs170aw2cIHI0UASp5nPPW1XAvkvAecPm+7X
HI2A4uMyvNx0FYIZd2aQETojSv9DBiwlg9C51R0bzY0qDDVbfD/zl4Y1+3zUt2lMQq9eXoo5PsTG
Y7GcoBsGshb2qSu3pb+llvf5erBSxWEhK4XbUxAAyf06z60paVIbcXgY0KTToI5rkm5bmfPGXax5
BaCoCsVYerH8yO7QIbxcj6QivVmC7+uUleXGzi1Qv+KwF2+FRe9rKMK0rfm2cHd/3UdFsiO+OfAj
giEG3+HSatdxDPcBwIE5vGeNcKiN7Mny5boN5ToCbyxAkYAuye/aUq8B8a+RtBH2retcATgTLA3p
GsWYyg5yTwzeimYhSEIvfYkL2vw/uYXJjhU0gHSLQrts69K1l7oqFpwbkuKlZrYWpy6ytzaBIFtN
nyfvARR8g93tpibeWC3dXV9BkaTJZwUzqRBjQ10A+Chpb6DDWQ7dL3BG/DJR+5bbt/oQVh45FlAF
+wtbIKDASJ3QOpJpdEp9HGhnAC3npTa4p8Z+U4KpofLvuizdg+l1jUdFeceit/+fQWkLNnGXz4UL
uAtUrhdtmyf2i6F/B+VYVPYhRH8hARPFOOZgSbnuqQrUAFE19Pyhl4VilfyQAnuL0zIbQK2G+HQ/
aAJQ1NYLJBB7GzVaT9txN85veFbTG9etpw3zhofEoBDGqU3n1sC8xUpUVB1HaCPYYtoG9DhyyaUl
Q+LX+QiUUQt0mv/uQW+KriV9yhVHzVuUA/A/IHkvD0rdEXfoLQMdXnu8G8EtXU4kcobiaFAX/+92
ZupHrWYfnf4h65bt3yy7aDMAuYZAZ0tPEr5YnEwjQQ5Pc5D4xuYQ1XOab3RIpgT2WA8holIX2hmP
I9ZPHtCiEw87Fw+xoa+0k9ASXtkKynUHLBzVABfc2/IrSS+mMk8d0efv8yBjBDpLr1m/RoyjOsb4
shBbx24Hb7P0ovB83vblKFgX2jpa0G/c6Kzygzjt2a7ui7u2WMkhVQZRjsA+EjwWuGQvP7TvgkJl
GAAybpl7W4xfDf2I+pi9NEc3zQ7XP6v48XKMOrclbarFd+NpERDVNhEc/2asbehsk5X7Srl3iY4O
NKhVQCQsDyyWtpeP1MeZZX5dbTGexjZJ4sVbTP+ClH8ep72j9/PGmgy+cfPFNwLO4+Y0e4W7u+6w
6hYQYFJQjqEEje95ubhW2czukAPpZS8ViEiEJhcFXc92oNkU5lbSgfXMfx7TblgJEqp7Dhka5lAB
vSd4IFwa5rSGbFiMlR6s9wYlT9++bXsWeX+ugIy7BuQygmDcEArPl3agAtROdgwHh25B/uHZ2R6V
1jrqZrr21la6hPlTyCyBFxWPqktT8wCW1LbCpeNYaeA03W0GsdAke8fLfCX6qE46SmcYgxLUp4j6
l5bsyo7Htsf+KZpHjIIEKRhkzWL+i3gCUlAL1CfYGagKXlrBNEbL6wENlxIJ9C0y+ZfOSsh+8Wm8
cl2rVg7pG6qO5i/IhHTEzTLxqeOh28JEOK8DUt5N+Q8nWXkJK5ftzIx0uueFD5DKwzA/2jlm+k5H
J/DX0MZKV0S9FuVzoSImfZqptLLuF74EKotJXEW2dyDgLE6Kb9cPrtKX33bkpxzaHbzxOK6/tG2E
JkkCvsAqW4kOqnCI1zSaR4IHypGHxRGYqgwXCcKhYWH8sohibLbrfqjX67cJ8ednb7Zx1rjWcYBk
qnjHYy+yzXtAsPW/APkhZ/9tRtrLHlKzxmzgSR4fuPHS+4cmfrvuydpiSaF0apq+pMDinozEC7S6
DqlOVoKm+qP/9kLaXHGe9JpdC24gg5Rh2iSRB5guiLP+JsD4SG5w5UIxCY2zy68CdKBPSQxDvZ1t
LfOblVUHw3u/vmCqT4+uJ0b3QayAioRY0LNPX7oJp9kIXAGOo09eW0cLkqmKJtatbGOxLPKtLiaZ
8S71gWSTw2XqVnO8+JjTd5EZ5g/p8M3w0WMrwkT7p5noxpj+OGUBTg+wAqBP8C9Sl0vP6gwtXzLi
cGaTeyDz/eK1gQ7RudrMDmPz9U+XETM1oDX7xRyBuo70rbKpxqweR8e15SBRf5/LUzW+UszfXjfz
cRFB3oNMGwhSMFJ+EATTS1L4foMW8mhvU1eHfHaxbYYKd88cEuqGCO7Qspj3160qUiXBGQSuAxB9
QDVXHip2rHEeiwQFbPCHsHTnWO/WGLMA4I1QwwxkZmfBlJZhtswnfU1n7+Nxg22U63DgwJ+DUZTL
z5jmOmonOZoCuPcOlQWunnECHn5te348B5dmpBBol2lnexXmA0FiHLACmqkoWxmPrre9vpYixl0e
g0s7Ugx0ndrgCyZLTt5YbLIa8LLxdrS6cJqfR32NHV69dujrAfYC8S5ZzcaoF8a0MUEyxD/l+Sej
7TDa9ccD58IhKG0DZimegVI4nPVmqTyD4u5g+qNV+4HX1bfmuFblU7vynxlXyk7qQYsLXYcZF++q
vL2tjAeX/Lz+bVR7AOEWhKY2cCfIHi+3Wu8SfUxAjHXS2V7/1r76PcXg/tv/ZkRar64d7SG3YKSw
hsAdH40CxHx2Fq7261SxwsWMPir+aMmAuvnSmxruVIOYJRzFVs4OE0AEw9toOEeiYeyvMMO8KFbu
RtUKAu+HB7kJqMcH0iGjccm0CMpKwvQAt3zl0W06sAiMqtdXUbUdzg1Jx8hyR3M0ixa1pTYPMzxG
059oSqx4ozSC9jABTT6yYllT2ncWDMsJI2YClvzirTN3q6mqwgYUl1BA8fBfAbu7/EqtBZ0XvdXB
FGcztEKOAAkFBR5J15dL8V0M9NQFi6COK1jmwWwgyo0RTKDE+Kg9uFMZea0HON/X1flSkS5I4Q2G
hHQN8CGY6ZY2XTx4PdcIsFRdPwl30A5aySMUAVTAmjDEivckSAyk8wOmmoaNFeB1QFtmmONG7hXm
6W3t0227Rm6p+jj/2RJLd/lxptnNBqbj4/Dc34xs09n2OjOq2ogQoRENQrDKXBqheWIMcYXEqHVJ
dwJpbb7VmkFH4W6gK5eP0hQiNcAqKOEAFn9pinFMBphDzgU5SNcVETLwtFl7TKiMADKNmX7RBMIE
7qWRFONKVsdBkEPTh64Gb3PXBaBC++N3MfopoB0TRDzQr5EL2R1h9pwJth9wqtho1uVHr3+/fmiU
jqBaATIryLjgBX7pSMY0Xa8smEirJdQgZ1IIpk9nJZKpjqYjSlC4ngGqlHsajBtFnKPkg+cEVIpT
C6CyByjgEJaurJjq4ICbC4AinB9BWXXpDhna2s4zk598+ogJvxYUAYKCRsf0MkhyN9fXTuWVcAkZ
Pz6QLwecnOD1QhofrEIpPzCbhdhqBhS2k2UN16twyxTTMai3wi2goC/dwqw3KMIrTD4sOVSA+4PB
94ue7ovcAQnASu1C4dWFLWlH6LPraYkGW+PRntOo08MW1ORrH0plBQEOVVYEbNApSh41ZquVoCIH
HrXjNKg1mgZd/WNBXh4RvYhXvpQCaQjusjNzklPLzJKMCLi8/tom0FloH9ui2dqoL3XNzq6fnekn
+ofWHBRs61FMLYNJrR1PPnpiOCGRPu+1tRVQnLyLnyQlYgUtWcF8rEAy3IACaxk/JWvtSsVFBRMg
hEWHD5eJ3LlY8sbyF0+MJ8xFkNFHo3m5fgLUPvw2IN2EZQ49mUQYIBCvAKs2b+5Hf/u/2RBOnj3e
a8wIz62GyYPeexroy+jFQVusxCfFHKHYH78dEY6eGTF6e2CYV8RKOW4fglC1ewIBmKBtmGg4YZzk
k1VR8D+5UARZ8qwESblubFO7yw7d5OcBS0wn7CEy+Xjd+bUvKB0TWlCPZGKBPe+Jzz+14fv/9vdL
5yLVu9mOoTBxQvF/4zvtTQ/lor8wgWoB0iUkmbpcfx8AlKBaJrjk0K8yk+PUrp0k5SKdWZAWabBS
TuIZ5IFl32DmX4cyxO66D8p9jjQMYEmRv8rpi7XQnrraAi5L9i2djjp/BSnXdRPiR0pJJRSTfpuQ
nJitCWqdDUz0FXipqrA3t/rTjHLOdTOqtUINB3OdKHT4H9hdbL0dWN2LwY3+m969tqsjuaqlOjMg
s7vMcT8aeoos3LernTb2t4Wr3zKavV/3Y82M/KRwM8pGyNie7IEEHbk1Ei1cK4KurJVtXgaFebQt
bVpMuAKZXMN7Nr2f151QfXMw2IkJJFOI8Einjw+9ow9irfho7kFk9uZqdxXB8Fi3rEFolb6gfwzg
IwYMP8hlGNwmSaLDl7b6PEHDpHTWqLfFfSVvYDG9+68F6YtoleNPguD1FC/1OwfjYoARhLJun4n9
ZcpuF5KsWVzzSfo+TTEsPTGFTznksvOXvF+7FsRv/uiTJeh8bFT1felQ9gUzamskYsouH6LGSN58
s4mWTOj2uiFUhUDHErHF+QLdqIMe/0UdDVMIAFUDkww5ORlcwudqmSeMNCLtq8YgTpJjPdhHwj8v
o71rdLT5r+9H9YL+tifdguBoR+ru4hYcnBdWvQ3Dw/W/X3loBcc/Hs1Qx5OhDE4PBlkUA0Cfq20d
0IrO+k2+qnYjDs2HbyYefuB/EoI60q6wKBL+klDMBc3se50vwYKZMbfd56YdrRXTFABdG5zdwJ1i
XgylQblobGQ9HbsUj80xHzBcZM8UeEO67BdvHkLD0eJQx+jVk9dhviGxSrZlbf1QMfZ18LQuxAgA
Rg8ppZAFYP4+A7YHk1kVOHv8flp7QygXHy9iT/xiXDRSvjnlpU2aguMepjEkD0QP3gmmNeqAa1aA
OJBHekA4bWs0gZW6/z5XL0Nz1zd/cRljxhcEzCi+AX4rBRqblyXzkoafYi++w8xZCvorPQHXwxpw
TRmefWTOQM9iJkZ+TAKpWi8aR24+2s3WmNKAJwYAxfEG6N3rB0NRxjTFO0gMtuN5LF8EOuswkdBh
G5EOQFm69cbIi39q84/RY3t0dGey1nFQHfVzi9JuyL15XKoWbMiergWZ/zleVQRY80muYQ3V2BQa
LGhAmTTDfQ3yqc491p4ZtM3J7jYZ+3p9FVU+id4NRqrQTME/0n1dFOCtXGx+qsibxTAtxjbXDag2
Nx7g4EJDUHZ9uVnZ9obLSIXQArrx4ivJ6yZ0SZGc2ACFluumFGQHgPgBbgf5pf9nebt0hlhd3GkL
DpKzYCq/fGi5vqUs3ejmqdKNh0VwxDpvhbeWTKt8hHPox6LmBNpD8ednL6GalaRqE4wxknreVCwJ
/fSNLSujbwojGEPFrAg4p5CMyOJdJGHjZCZA7xInd5+aik5ba7KmY9UN8dodrshLcIED/yNKQhB1
lN6oVdr0IxXsumUab+sk/WQlQB2ZXbTUu4kc43JCoNZH8I28mJiFJP7wALxfwG898FB3mVEEpp+i
RxL3K5QPivBy8cPEdj5baXccwAbio89pGP7XBLowKVqpbsr2jKyEFwV0EzCNszWQPmo3c5I4PfDq
WT9vocJQJ6BDeOk9kGFbnwxrH1cnd8ojN91MGTsuyxpQU+0qUETg+MYBkvmwSmfQ8xgvwVPG22Cm
72aGQU7nYOZfrp8a5b5Cjf9fO1JUQyF7BgcjerjFOMefurEoDk46P2Msdo36QWkJZBaYEhcCaTKc
zXMWzRkrkAxbwEs70PiCEnU5udvr/iiGnPHhzsxIIW2ogaitTKgmukuIAb8UCq96sPB4uxjD92yw
EQPqDXBAtwO17/Ry3BK/29nmVAWFvmw82of6uMbaq0iwgHQD+F2M2gDKJx0oaMKVM/ojOFC6l+7B
dxHlzvTiNvVDofefJ29aIxlXGgTSH5e9qFDL+m1TPNaJq2HCi2JopXQifQnKr302RtnaLJkyVpxZ
ks4JxKJRva5haZ6fTeNZY1lgQLnU9VAJnLfa+LzyeRU3FgDFYLACKAWlBdkzlvksqRka5SPTl1Cv
C7ZxqjGJckunYTflcTDVWRcZSTwFYNcZDnyg9d6uwOa7JNn3uOqmKGkqb+XyUW5ujGqJ8RYMQMsE
ct5oToMjdC9bfgQ2N6iXJjD7p+vOK2ICYNs4OlA0Aj2SzI8E0q6hYgbmHNjc+JE9P/TilU2rhwTV
+s11W4p1/iXIgEqoENiRAcs8hvmpQlxwuPXaNN0+6duVkSCFxgCeHOiVYqAYdRyYuQznrBwGnXCA
K7qlPkDHJYgHpPsuOECzkJto4Nafy+zzUpQBcFVfzZGFdJoiguLhaJQhn1Fy7tZ+k+JDXvwm6S0E
2D2K7J6HCfPM+rKkyz5HJ8wuUnAnB+P0VJhOwI0hGrq7pmmx1/RvzCxfbcSZzE5XLmLFKb74LVLY
6GJmzjoFuIEmuX0AFpgEejZXR9JXcZAvWrGdimVceSsoPzwE2ARmA8HDkz4KT5Nq7EZ8lNphbVgl
LZJdQ18O17eXKlmDoNJvM5JvY9r6uVfBt2J8gVBUYCKp0Jt3j77Huhc2mEBLiLXX6tWZDLV/HvCf
SKZ0TPhebrqqTOplsUFrq6WOia7a1G3yPAXyuOoMKFkMxgJRGL/5h0FA+FD1k3aH92i20bSahoYW
s9BjbR+ULI5XUg7lzjN//zBpRdy+nWOcb8BMdA5hgTqap7e/GGHCkTszIlbnLIMa7cxqGw/L3lO6
oZQE/fzeJsDaesmfR8QLSyKYnVnq2mzEiA1Yzqf+WGO+3Y0PXr7GkqU8IUi5oVEIKBOeuJdGsr5G
9UXAfzoWh06/xSFl7Xc/P/Ly2/UNq9w2vy3J9Atm0S34LgjwBhmPS//IUnflSIjfKlVhUID5zxe5
9USLgbGOwRcD2OfMOBYQHS3IPdOfxWUiuBUw+nrdKfXyYR4Is9nAf8iFH7eEcnsyA8myYAJ8t7Qx
fWiLeEf9OCj6MUVa1LOX6yaVu9zBswI1Mx+3mHT8SrPh+F5Iz2r7awYWQZcBmbiGNVAMHGObn1mR
ovjievNUTC5eS2NysqewZNHI82CydQyOTJhCtNtAW9qnHknD6DVJMGZtAK1LED5M1dEv2g3IooLR
oaHdTJGFDnXnRLyP8Xjtn4jB12aPFVkUfq/o9wDTj2lsaVWGaRDtXfzetEoCF6wzY/LDso65/qW7
dcna20L5DVwkEBCDEdgfKQikHYMrvcihvOZW5/2463oTwnmjv9IYXzMk/vwsBgxk0ruixGWKXlPo
kAfSITuk88ouVuFQbWBQcV1BVMGAY5dmoJXr+ayBmZofjZqHBj9kvA9BAIPDw1M3ot3mifC1JFsZ
EvDo/zW+C9yROF1n3pV5UbXIFjC+az7YhN6SwV+5EpTb4syC9DjLCcbYbMxFnHq/DCaLBGaqv6b0
BvpweeAlp8leS3/ERvsQhM4sSgF15nFazQK2mSfaHrwemIgbNuDDQD5Ggzbx9+54YIYeLUn+T1vH
z9eDw/UVBfnb5Yoy28z1jMDfxuUHsyv2Zb1SRlGm0P/5BznkSwuYLkVKILhX6tEK+oXeYwj1U2e7
gc3WYILqbQl8INisUaf8oMAxpFo5LhlslXUfNmzYDaUbJfNyABEGlMGsMUT5+qnx+6ekSU5JvwZT
U64m+NhQiwGdDZG5N7xRI5ohkJ7tnLeBCfzlI6+b6fv1b6YCiqDuha4RCJkEA5x0+nxwSFg5w7QY
Kibhgh7FVBjR4iBjpmZYVjdo/XcQjrCP9vicdssmG3Qo3Cb7LrMCNLq3s1EfGmaAFyI9jYn77frP
Uy3C+a+T0pCq4wVLJ/w6HVogtPUwiPP5ugXVvW1ApEDA0D2kG1IYsHow1VY1wK1FfqBQjmVpvR1G
TIfvcQniLTPsuc2i6zZVF/e5TSkwZK7HS0zTY83pNzbYIc36sKieYyxn1r5ft6Xcx5iDA3gPLQTM
iEuJ6WDnDSOQUjkR63MB4ENR+4eSTl+zwQHxqntrDxujAelX4rymWbmWoyjYqAAVOzMvvvBZmPVK
lhQenUGcPgQg7sl2aMoAf13vhlq/7bpHqiXR5AJw1NzUqCzzMRmCBg8nMDlGSd9sAT7Z+kgxlngJ
ba6thGjlQwZ8HZgvF9INADZe/rwsc62m9PGeKOs8zOMkHNrH/yPtzZbkNpJo2y+CGebhFcihhiyS
xUktvsBIicKMwDx9/V3Ba6e7EomTMOqYqftF3eUZAQ8PD/e9t2uWCIpI/di6WtCE4REduBA5tp3v
Ivd9HavfWl7FMi1vYTbrKjSzcfET+Nzx+K7sfk7Vz3r6aRiLr5b0xetnhdxGC81ju3f0/y9rB0yO
niuydGuxHVWP0A2AhnHp1Spw6lfhlhLmEwzzEiw6SDiveIq65yYZHu6vfdP/eZtKJQa68+uCWldY
4zBEo5zerV8KqzybjArpReM7bnuuIZffN7eVx8in8P8xt3LBXIOhlsiBK3n0EVbUWYlfvX8DxKS9
9D8jqzi6JI2tIbDKw9RA5qb2Xhrtu1Y8FR70LtS8769ocwOB/P4SfABMsTrTrhhrQNn4jt54QTIe
GysNUvVbRYlhSXZuiD1bq92DuOyWjXxxJ+UxbXlUtD9mxe9JwW2z3pudt3XBM9f4vwtb7WKVTUR8
aSwuhpPiPLmafgKkFOSchftbuB0X35haXS1GMqiRqug8PlE7bcRzpj+HFqT0VASz84P0bEhB4NWX
qhp2sphNf4Q2zaNXjmVdy60uChpyXklI1Nw46BjzkNTBWO0Y2bzXeCIACiZ/oAtxHdjc3BNa17OT
cCbPbvTUpsUhGwi14akbPvd643eaGtzf082v98amdKU3sd6xK0YOjNj0msdC/8Z4CR9SzBkO2sd/
YYito1PocLv8imxvDIESd5GAqLlA82k+i3kYSFKqBUWqyPO7Xuzk1ZsfjFm6zLmVTaW15F/cRU3d
jVyhORoTMIKHBOmdPXmaX5nWzYUA5IaM0yTjXGvX2Wo6iE5OMRm9/NC5bf8YOjRZrEoLit5FTSxH
7IhZ78tfaZujuBL7g3ZCAexhQQpldvdq4psf0+NqZBYcacOv8u+bPW46Ne97Dy9t+nd1Wyy+K3rf
NJejkXJF3/+eWxuMxDZFBalXSS/22nEiC+GuUJeDQvR/TEwNw5dh98TLQLXe37dGVt6J5EbXJpMF
2SyuDsxEKwA33F/GVqh8a2GV12ljOupdDLd3FHmg939rw9mODb+jQaQDyL9vbOv7IAAn593QsABe
dL1ns8drMiK5oqUsgrpE02iaH9sYbTNOw31Tm58H1r2B4CW4LF2/NlXRGCYJcCHd2mnQ6IeydQ8I
cP2/GVndaYWDglFss3mW96UcWj9Jjjn0/v83I6vLzAy10UkMB17j8OQqWmCXL0qzd3LkZ75xNPBz
co4cidVamXjp09TyFggFg11/pggXNEv2pe/Np0lXz62o/opib2ddm54HwOyXZg6DTFbOMOiDkhk8
5S5JUl8sm4628ZhUNB2AZ1EKu7+JmwcJNjSSU/TMiPcrdzDMsG471Cs0teOyVJ3x7KZGtXOZbDod
CrZScwcY9drphsIoY2UqoAtkXhlIMf7AtHuNC3Msz/cXtHmU4NJK4R3JP1qVTSYl9axGhZngwcCu
zK9NHJ2mPvOddEfEbXtN/zW0bgF2YKucUIBurxjL3QzT0Ru/ZLs6QjvLWbMPkbzmUbPA/recEP1R
90fjfojz+ljY0fH+xm15AmLGIFsoo6HIsX49zSJvTYSXLlG3AHSwzT77S9jKnsNtebfJ3ftL0QbE
7cpMPhhm39tcD+M8PM8Kd2AVVT/jXvtoMiIL9syn+8va2kBCKpIGkLfAw60cHBJ3FNUq5Jm6aYLS
/Zky2T5S2lM5vt43tEXDYFH/s7SKR4UDdnJUW+RZXOEG+oxgrOO11mtruuiXq24WVHPTPZpRNgAe
9X72dhgFvaEqASpHl1Sp7aBFAfBfnIe3v2oVTZQkTZi0yXmojK+O+7emfqcnExf9vzjhTIuTMtVQ
F5mcfh1H9LEsmO/UEUcY12B3TzLcj120E622ojGURTms12b0yzoRtnOXMVw6PANdIAjsMjy6F9+c
rn5qdeWY9hRGk71h41v+w5kADopUGF60eto3VtSV7gxOW/SL4cfDB91wA63PVX/q98Lkni39ehOB
inSuJVHoNOr/UybHPk8PES/2MFwO95116xRSJYOMR69fR/Hp2hKpjVCVmQEihj5dUku7hKlyRH3g
nOf2qcqznfb51gMGlAhi8WAPTX2dDptaY1ZFB/ZwLrzCt3v7XTuhG+s9x5acZnDm//XkTfZOhN6Q
kQWrLccaANpGlHL9tDbj3J6UGPaOFVP2ibvXMGnfl7ziC9c4GxYFz6UMCpG+qPX4bC+hn4ztvwg/
HnMpmT4DhQ8JwuuN1uc0mXUHeo83109j7fxRpEZQZcODU++1KDa9h8IvWEE+LWiRa1P4ZCY0Cxxu
icrH5I3vHGA/w2y9uLvJ8YYpOb/HRDMSHQbGf1ybKpEi8jymT17c8qvbLEHDtJa6dGj6frnvp5uG
eKqBtETyAej9tSFdqywEi/mCtfbCHIYPZfFPOT8ptvP7r0J0JcAqUjVHk3WNlrZaN6NuBd7XVNTH
CMBSobbnf8PEurKyOnW1OcWtOwgwvtSVUuc1YYZnKvZUPTeC5JWVVRQxli6uYgm+HQbl/QDaylY+
6Uonu1RllxxCp9uJ/VvnDIvwgJjfIe+A1Veq5nG0kkpizR2795nlhqLmq219nRG7UaujaIQvosGv
1T+iMfKBkj/e95KNVMzCOaiIQzDmvK88X3ilMoxC5Zybk18V//ASMMVODWbPxuo92No0FvQeG4WJ
DL3zarimb/2+XJnUDqKdwDOdO2eNAkjynIZYBQM81f9xSmoFzWuKaN393do6UzqK+gRkRk8C278+
U/1Sq0MtcnFZElOc+9mu/LAwflZq/R6FhWbnptm0xjh2yJM04DC3soboqoW+KpDsaHls0HuP6vpT
b8SHsux3Frb1iXSuF6oclF68NTC7VvWqskOlvNi1OJZh90Rd9SUbjI/390968+pJCKPpf2ZW50t3
26m0jFRcxiFnZuc/fb0nIrW9EBQgpK4grya5p2/KNX0boyPVZ4KFfMWA7X1Rh3/uL2LjRpa0rP+a
WDmBM3XukkCruWgwjZhFMTS+1y30lY9ZMj07k3lQ6upZKeyv9+1uZckUMoGzM9YB3NcaJ1SVJFSd
Y8F3FY1x9ipmo1WJ0ftJ2JVEXZdwRXJynibd+joaDlyjygmyMjWQqnfMR7ptctD6jPDP/R+25adw
rtCF5UdJ8s/1nlfNGI8epciLXs9nRPpJ4JfTbLyIZa/YswW2RI8SHRGZCnGtyc//5vNO2tCSROOn
Wmo9zm59WrJHo3aPzugFbheodO/GxHuAFB9EH7zOOoXOeJhF8mF0p0BvPtnmHgxly6XhCDLqk+VT
HlxdTM0MkTNKhLiUtVX7bmNGQWyGv6+8y9vyjZXVwWnGUReDgc9NU9sQcxor0BlX4rvhXJ3uf83N
K4k7Cb6LwQR3qhvXe2wIoSfaUgoKKP84tRaMAHiqRHbeRhWy/3OlPUz681yCq/ScRwSfd8Le1hHm
nYJ2KzRlUqTVjs5jWRddX7OjrXJI8vPShId42kmr94ysNtSaChiWTiMuAlAP+YQ71z5i1fe3ctMI
j2fmDyFLRPX4eic9NWyN3JkwEr/yxg3q5qUcfn+6Oded5CNwfcuh8auE0huLRXCFV5cqaoXv5C/V
kP7ULYgt+b+5/oCdID/LYxF5WBkI3py+No16u+vqilFnjE8qlR+z/pdWJM8crPsbJ11sdU8QvU1Y
g8QTFA6Na0NzqiZKm3XMczMZyu1VyknpoifXIVVOx4NV/HHf3MZ3ujInz/ibdTldWFDXacXF7Wc/
FN+1jMbG7pTLLSsMx5OdDZdEZQ0aDKeiZnCoil+DhCy79hw9JFa2Qy7aovwwNJ03DN/HhBAjf8Wb
tYRqjEdPVXVpFfc8euaHOPpS9cmLDQtqaauDEN8BEAZl2vhtWJzBEjATvNtx/I2gyCp/TVGDcwqi
4PpHgFou86Rvq4srqkfRNE/lngruhodARVHlmHgqsDS/ri1QJu/zPs2rS8PQhzp8F5vnCP1Lo4j9
kDkz9/1jYzkUX7nyacwYjAVeLcdhNoLr5HPFU18zlgPeX3+z4pgnyH07W4uijctALagKYJBWQWk0
+3BZZp144XU5IxP08tEey/Q0MGDQDysYKe4S7w0y31gcuSUtDVaHMKC7OtQFjaZxQGvkYuXVMZOa
/m2q/wsGJVvHpG9TEnngtl9/rk5zLcWbvArEtueeu0rJnpLYU55MMbU7J2BjE+VXQgOKnNmx1jpg
ZaP2FCmp/yf8D06TNRhPZt0nvr3YxqksGUjkiM7YeQRvbSIGqQoh5Yk+92oTp87rlSIsa9R/m+9K
LIG5Xni+7x0b8QOoMbxJKk9wdNbQ6iS01GaKzRpd/BcX0nPjVXCG/4VgBDxXFGUZEaJ7TANcfalh
1lt3TBquk/TBXZqfRfpvSHRIG8BccPlSsvl/bcPoNKvpjaq5JIN9jhzloNXRse/Dh/sbJjf9+hZh
EWh+0xAiX0ZI7dpMKZoWUd6I15odXRrzm82Mxabo/CHZE1zas7TetLTKuRZjAVL7k5P+WYRQQez3
mfLn/QXdehkL4gDxaXiBcF6vF1QhGxD13PUXJWMShXMoM/tw38Ktj5HDIibJ3U7EQ3Hs2gLt2bmr
bCw04dlhYGnXfXXjnQO6aYPClxwizMdZo1fVuqTKFjlc7s2rm3xFPA097vvL2NooAKP/NbFyMEtv
2qiebL68O/vlIGch3zdw+8FRVOC0S9ciWq9dyyzVeM5NTVyylklQsa32DM+saHFWVRpMyrjs1In2
7K2+fFSW5qTSi7nYIjQC16zDx6lQ/ixVUHFGUzQ7FZvbJ65cHsRSCAiMkNDl/r5JIopQicveWHAD
xRgPJYNFfJM7QRuboz78XRvdYdKE4ofzuHNkb4O3NCxF+rlqmXEgfeeN4SFcEscIyZjBDBQMrigj
BsS+MMguSLLX+59wa42yNioVEKEQrLUJIU+kfalz2XpOcymQI2EcY4hOqVucdPSfhev49t4Ff+uX
UuxcTooggQbNvNpXkQmDC09tL4bxszNf2r35Axvbd/X3V9tX6qnD/Fr+/jglPBDfhX4avReJn7k7
m7fhj8Ruto3bCKDKmsAqVY08Y9FbEry/x/wdvsBEF7Rd9zKvzQVJM+gFcuetdX6LorWcZQrbS2xb
D5UD1fpzr4hgqYen3NrpecjNub4u+DhUDtH2ZG7KDQZWIAO+6GrScV0kvoApb8ZkljshfNMImruy
PiXp46tUshHKErkmRiL2S6Rfh/6Ut19/27OZRPA/G6vcWNGQqWCAaQdHXQ3cPH2qQdYxOfIwJ+ox
rn4aI5LmnZ7sZK+bzs1kROQ3f+UpK+drBjO057no4Ex/LMvXcdyr7W06HS8bgz9PLWQ9aS53BWwV
0XYXtf6QTyHv9elARJp0/Xh/AzdWQu/LoeUkKzoIv11HoaasVYMZOf0lgdl6NJi19Nh2ibcT0zee
arR6JN6erh7ojvUl0ildHHq92V/mcglyL/8qYvdl0LTTmHXMtBs/zn3x0VzKJys529mT5n61h2/3
V3obBIGUAF2QAl68AdaBnuuKro1tDDC+w/IY0zU9pYpO9U4fQ7/Rs/wYR7QdkfF9tKa5eLxv/faD
Yh0EDUMDNeoK69PdVWQ6Xe0OFxgtweAtfq6euW39yt5Jzzcw3jT3uE9ocKC6Rjp4/UXbJGzc1h7G
SzemdYYcYV4/qUbpHkskwIJk6byT5xVhACK18asp0k6K2orz/eVKI9cBhh8Bwp43CXkvrYrrH5Fo
hZ12ONalWMLDFMHbTSdfacydc7ixq5TOaCbhv/Qp1vW7KQzL2RrRKnLHY/qhjSRF6BJX5Y6ZW9eR
zyt0pdCnJc225M94c1W3lJ5zJ2vUi2bV6nNl9MtLrMBOMIb8e+egL2jPavtg5vMnwKnGTp6wMRfT
xXPoo8qSs+GsF1ktw+JOwtEuFioIs4ke+/K5yl/yv8f0kD17y8dZT32m/4X9ycqeuo/8ofMcfh7+
Kc1PWfio2kmwp7Zyu++upO95fFiuRQ729YYUemnBpIv1SzK11XFu1MZ59cp0qAMrtgRUmoqC+E6k
2nBsZHSQHZAgaj71uiM19Ho+dPmCorYz+AZkkcLrISS5PnJcvll7B5E7x3lJj439+1ESGCTqxJCF
qFXAq7leb6SluWhzTbsYhcJkhMy2Lm3S1Z/vH5qNXQV/AHiEJFuOWlyd3DpvBjCxEbtaJtqjOtiN
4gsINH5v8KQb4cjuxIrbU8rV8isToNHHCmVK8sav63SZXKea9Qt8KB1xHhthjh95YzXFSzqJxN3x
5F+VquuoQPPA+yU+QlPxpnsiGkrPqWi1i2ofijowHQYK+JVxQAiUGQPeuwJo/vTbgffa5ipDUNPQ
akZXaL9Y2tX4oT8Iqw5QU7z/7TZCBBJqeCXwH9jtrn69lVlNrk8xRrs4hTk0wWJ1WhHkoil5TuRZ
LQIggigUu1W3HKJ4gZZSKIg03f8RtykkKbH2q+wKOZlW6vWPQDvfVSZl4Ecomn6mmuEeJgRUTlra
OI/WkpzG3kx2juWWTZkao/DCSx0K97VNJD+XyaApcJlm9zLb8ctMA8UXhtcgKqxeGJW9s8itnaZB
7JFIgNi5GX2aM4jY7FAtupTl+FccQ2BCV0ovQHUhMPVQplmgiNavs2bHezcOC7cAx5/blc77GiKo
NbHeJBMxD2CScnSnsfsu9MILurQd5p18aSMSwCyXg+80ifReq0h6RUH+hy7rxVSjj90A8TSrj72N
vAQpw32fuU0AudVMMMvU0OVVuvKZbFSqZkC+Bk1TM/5e281w0pVG3dm8bSvU8sCRce7XUKDISsSi
EYEuQDkTv5ir/iGrxj1w6tYn4lHNH8It6N3IbX0Tz8axE2PupMbFzZkGrRr9P2YcdUENeGsnqmxb
kvRB0H5Ur1e7VnHSsjTLDSZxWz+m0fo0W907Zdgbg7Zphluf5IPMGYWX6wXRMaTDlTNpvl10lCWm
yDvLIsZDVavLTqlKXmGr2Mxa5FRQsmMu9lU5bIlVS2kjW79YQ/4EFiMw6j/qRg2K4YOhKGf+ue93
G0ujaULU0GAyMBRxtbTacfS4h6V86ac/yyX3PQgv+p6ewa3b0SjE4wB9UeFz3JUR1WSGK+qZNnKJ
zF7zqvnP1J6ynYC0aQQ0CbVwKfnqrm4YkTT48xRhxGx79VDXgs7M6FZu8m8MoZzJIbco+K9R+F6f
VaK0alsqddWBXhbkPdFSdn//7pfh89PSQrSZsA4X6Nrp1KUxU+bM2MzkaQv12HrOUD8MMymQ35e1
ln78fXP4nUq7hBo8791rc30XNq2IY+eSO03vD87wyYzdB/v3yfXAFv7/5EMyyIyVmaWvR+QmE+cS
K/VFWkFX57erKh7wMgpe6I7LUXwrb/NyObRaiRzGoyZfeLSENGKcv+vc3WPn3F4P0hDSkr9qhwTt
6y0zmSI5h27m0Pf51mbKZ4FYe8EkOW3v3b5lyKLlyM3A3Dh3PaSnGXs1rGLEGm3hBdGIFl8E1VVF
w3Hv89y3dDNtZgQVpvYqnwc9l6PefTPc6jD2aHe5e3frbcJCovLfNd3M+I672uNBiiUjfNFE8w4N
kkpp32lRzSN1R09le1UEBYZ6IMy5fouPNcd4qdk/PU3ioIz0+NRUyQdRiPK5dNudg7sRiMDmyHlA
APcoKa8Obo9Ea1+oI1lDTPPUV7ToqwO48q/753XTiuzJkGeSga2ZmEmmW2Gp1zqKHGlV+6WhN2eN
5O/nfTPysFzfR4y1/4UUZfvILVc+XldaF1UFUrCdk+eH1IMpkCuqEdS2Nh3vm9pcEahzxBKAngPv
vT5OItG1cmw7MjszGQIEBwc0ARx3p9GwbUXOHyM8EMDlv3+TnCASuLhuPEB/TwvvI/Ij6ckuY/dw
fy033o3OIEEbJWfGzPKfVdFVGVGIipApufRF5Deh+bGlcdYaXOeO+ckQ7c7W3Tg45niwIuILJpos
RX7FN4uyxNJNc9j1lwyN5Zz445VeUDB1Zu/U3uwemF2ppOgBh/vFS7w2FE6A4VJN7xlINnxF67ag
iKXsDaP6Fc+unE5akTkq6hAkxWun6/W5ElHfLpdGqgoGtjHnEUz0wfyRI1LaHaxUKY13k+IO+XOa
pv1Hz4hd75wNdu68iFCYFrA4w1188p24P7TmZP9tdJVVHUPLSb65iG9+FqGqMaJ7kkDKqe3Nd8Y4
Zv2hVrT6Y9GUGYq8lfC+iik2/hGzqP+yOn15n6du9rnM9OY172blmEdhkfKANqpPA0qW1L2YNyYO
1dKPH1Nqqe/HIl060OOe0h8Hyrp/6aXIfhRzmHxOwzgvfausxGuYLWYeVItlvxgge+MjCM+YM4Z4
wn/iTCfQh8Oo0ouIx/mkL+3gncHR5dapGESWfDZFGQvfyL35pTEbxTzFia7AebSMH3aYqp0fAz9Q
X7Q6yV+HAqnnd2Wi8C5e1BmFp7gOaQzkxah8jtQk+8/iDOLb6LTOY6rW83/w8iz3VTpXIjCYz/y9
THMobW0hBu2ghCKHLTr0/aeI0oV6mlwj1Q6FpdVp0HUlj4w87trCr3vd/tIuxtQf2zIVoc/x977H
CcMhHvppTj3KZovyOqhpXfh9Unfi4LWxhnR3naKqtjD958+kjMTy2LN3NqMXR6N7nKeo0HbefL8e
dSvnoxFNgdHmXSvpBdcunuhp3OrjNF6YZVai2DwPvGNNYY/xSV28MT+EqaN+7Bv0Vfwi95JPneic
hA0xStMfesGn0GpvaANj1orvYZVP4D+yVAermrLpllY2KbtCee2gMwVhOOaqa0E3s5PC8bXM6V5I
KdQCmC8ciCA0SPsCFAPVF8qTxREh//ovQDtNffC0pfupIBKeHcrBRQvSHQHCHLVMj5/Hygs/OUlR
KA9QTYr+5LRDM507r+nngwFyvfTBszgfp3ZU1QPkoig/DtMyi8i3WqYz+H1tOElQNtSKdtKzjVjF
U4oShUQVy1zzen/Teaji0qYmPdoVnNKzbcSnof6p5Hui+rfdDgClMB0gidC7oZm3eh26SjlMKNVR
lk4j7SPqD5PvIdp8mtNKPZYFGhpJP3WpX5cuk3wUIkUfOspJOCAzeXJGx9Gs0z1dno0I6sr+A5cD
jyHwAtfLR3s8szuzmC48HmauAwX1G9v+53evH0h9bC8zKWjK3VTKp75vRZ+Yy4Un7QkSC6Kg3VPf
2oUcwOohtvP75qgj8migMixV8a/XtCz2YIolUi8CoOD7Xva0nQrnLcAqk2UtTmAkk/rbdx5XEEwt
qIV0V5z1JZG7rTO2k7Kg/Zd6RzTHi4e2Ef2T1ZqC4qK1pzEg79DruCDt8cnIwnm5rBGiQzsJPmqs
XuI0cYIoMqsXb1CGgzUPyk6OclMEgLFAm4OZFpRquNHXOcpoULfTU/WiWuH8aNnld71zx/OUeFw2
APbelbbWBbmm1Kf7H3LjyEgELMVTbnhAvmtqlaqUSSR0YwH1XQderR9Vd3gYe++1l+os6HHp0+eh
y5gY/ZiIdvITOTKgCtPX+7/j18dbbTbAIxIZBAphBa49ChxM6w1dqV1M0qxgEBTOfWe0Bz+dyvoY
00M99lVjB4TKKZiXpAq8dGhPRdIzcppJan4xDj/rxDGDXuvK56JXlRdVXZYvqImMJ/j6zYGOb84Y
ucl7KOu4+lTOdefP5RyeUD6r37mR6D7dX9TtyTdg8JDcQkyl0mfLr/4mSVOrRK9aWEkXY5rfVXr9
R1cZe524DSeFzwsYV+XbAftYncRqZgYBGc10WSBuvOj6FB7w5+SHo/feTi3x1pSce2PxKmWkJ83F
VSBj3nIiYqPSLyKrTd+zuvkBsZIiMKdu2jkP8k9dewPr4TIGwMKdh+b19c5RtopZs2dcGjWpn/Wu
nY/qYNkfy8Jon7mubclS7QJrsqPAW+ZhT5P3lqDALULoYhQz/4AQX90kjUc3xggN46JNNPcQqQs9
lFGzHwoTbL352LrV2Vxav1LH0xBJie3H+66z/QM8qlocT5a7Jhm5cGC9gloRoELmzE7RMeunIFdr
RNOXr5r6pUYMsHQMiOnue3VsARzuPTE2PrfsZOO89JPlJKLrb1D32J8HjZgkiuFLo8HZo/7hmkEc
hqAc769344PLq5uXuvRl+jjXxqASIelrduqlUFGJI39eUMEZTPPkZO34dVSS8NjqQ3YqnbQIjMUT
x/v2b3MUCkdy/h4zhHG6NTnNjSclxJvUy9Bq3rM1J8PRFmlLwmnn38pSETuh4TbgY8+SYj8MD+HN
ucqJQk1Rl5reAC3H1H5AKLd8ikI3Z0CoPnzIs7B4p4Sj+d4ViMXdX+ltO1dnf9lnOp7wm25SBT0P
3dEdWGqux0EovNc5nb8KdP/Sfgys1HuNRfy5TZEsNPfQNRurxrRUmnblbbO+5pLIjCdXYdW1Wsob
OwiHP0V6Me3Mr5wqSNrzv1rr/wxKH38TgY0kpDzUY9CrR1+p/8zc7ASR+L1bKQiZtgDEk6eyrkt/
dLQd2xvHB8wA+AHWyb2+nla10KRgsgTlGrtwi4OeRVqQFQOdyMHKdkzdKotCvQYURWFIdmHwqOtl
Qu61J57M+mUSaIhWfomUuIvg5BLmf6tJ+44hLQclqx+rOvk4LvFR/zGOwx+p1x7RZTuGTEyJGXyx
pP/ArjtG4x40ZuNwgUihNAKSQo4YXkUSl1pYlYIGu1gGqo+2CJL6W1rSXGv2wsieJfnv33xvely2
WltU4jIE2NThpbO7U2jR4t6b37hpiAYU8VHqBqzvQujGXjuFjQ6BzHs3Nt/SrmKyluVbvz0ymU/L
9YNWDoRMZietAqOVTpPER+iXPM0Ppf1dVPaDYYxH4Nk7Of1ttoIlOkMEfdlVNlYhyQsdZ7DMyLhY
aVc+RE7xhVt4T49y416jWc16HPaN5ay7Dlqm2KgmZyA6EFFHUrwfHwF4MJcS8AjTAhJrOdr21D40
ACQeaVf2x5kM62V0ve4L/dphp1B8u2jorjIOynkkUuPx2mG6WDGHuMnUS9vqiKG1S3vW6yE73I9D
t7GAYTZATCT5hTLk+nbLAMsYBh/ygnT942KHqLH2j5G9kzTdRldyMwKNAfeFB/cahYCol5Kp8aJd
Mr09Iid+qitLArOeZ3X6Htb6q7E3u/b2FNC0pFEluURklWsiWGF6ozdAnLqY4O1ftaodDlkZ2k+u
DRxMGe3pt12UBwKJj8S2yemVq7RQoZbhiqUhKer08jkWdovwV4ya6f3PdesUMAIB0FHvoR978xYB
tCHMRJ3MiyhM69CZWXseRfT7543uPkmuJc+ch19cu16uNNkQt1hBUsZi3hDFCtEX7s6W3boeVjxs
SLA9ueyquLU4RRlOnWFe3CmskZ9VtB+cfe+1blvjeH/bZE58nbTjxlijeoVuzQ2xoy20JUnz1Loo
VZeerargLlFLlVHyunGe02H+Giv93t23tT6DByxhkgIyupHXuziFTliUorMuSWMOBTrGaQoMjuKp
6ZutiPb0sW5dA/wbYDhiPkGSp8G1OVHOfbWMtXVZitoKXKbEnvq2U073d3JrUVTupB4WT2HAyNdW
PBRolhpRTlQZSl8s770setBSfScqbX0vHqagxDlKsL5WbSuUMjoL7Xj7krgJ2NjBzB/t3Bgf3FDE
D15HnRvc7G9DRTi17BuZL81AKNirpQnTngYAyRYCh9VwcON4euZ9Vfmz5nU7/riR6UpbAB1YnWS0
rT6WMVtZY4aedamhVp5FMSvPOXymB0ha/aV3muixzOP+YVZsIzBHPX0uplnbk73YuPFoDqIdqdGi
hp24Rqgl0xCpQ1iCHlBLcurpqTOjo1n+if6ijfwL2rF+ZFOUh1j6ydlNuTdcicIDpVAqsBIpIf/9
m4yoajw1ChfVQtvPSZj5Ek8HM55jn8y12tnvTVO8VGlNgYUjw782FU3I6Pe9C37Bjl312TJg839I
5yTXfU8ZJmNHUPz2KLqkkqCnGGKHOO0aOFPkeVyjCmRfFBGGn5vcaX9WU6ju5Na3i5JWyA6kxpgk
iVwvql1sheiq2ug/u813ffCMU27QyfGTrO13DuTmisjz4LogfkvB8tqWcBQrz5XcuXhdPDY+JbFR
nEYBIX/nUtg0RBNZijDyRnFWh1CrXatsB74Ul3X5NQ+d4kFV1GqHoX0LoJZYDFnylmRxjuBqPW1K
L0NACr9YkSf+g5gIEN60Vd43YzM89aOlPkfToj2VkzIfU8jRpyxVi3NbFP3HWssfzTTNmXEc5kcn
rcOzqwzmN7XLuj/Saq7eO/FoH4amy/526JrtZAAbXx2FIPQC+RSSAC5D55tT44wND+ekDUGVMtFY
RFQK7cL6ZOXzziffiFEcTrxLEvYtXuWrrLt3JpqLlh5eOq4vzdfUOP6PzV2dH6k6JH/VQgqbxn09
HAx7iMuTm43i65BZ2t6Sb0WRdZcElXQYj6Dbu+5TiBz1QDWNXWYfp+mhStXpc6PEXndwo+wEliJ8
GBjrdcgK0rpmVJpjN4fvksJr3qPNkr3kmfvVbNDuyAn8H373PmRcDVU46o5SIXmtCq1q/eB1feQi
nmDPn+2Ijpsooup1oVSxczRuL0Vec4CwwKrIQQ5r3nDXyxpRWWUvo1cEdvGXgUpig0CpqDzo8b8d
XECZ8mJHdZW8nf++drPZiNreEk7xItx3khWiLYhdf/vdvZPVdGprFIiJU+tSKkuhcZTp2ctS0nQs
Ju1vUxuWwI52h0ndvAbQn6L1hkII5+ZWWtpAPNaII5G/hFym7/MskYXL2GHWg5U+cXT2po7f1Ax5
pdIMks9vKY+7ZjrGqlOInsbxS1mo5qeZAshhMHt0+ePx5xJ2VjCagL612PA+6gy038nRZIy8ynax
TuJOmZj4QOF9dTH0ddgZTTeIlyGLzJe0XJYjE7Omcxt3PzOFWcAiVpsAAR3t0/0PeuOh0rAUSCeb
4K5Yt6WMHhXSpfDEy1RLPpNhRBVyUGEYaf6s0wo5FUvX/Eyr6bdZCxgmQFGn5a0nFVuvvTVRAFyX
Wly99AuK4VDi1CPulPhuPnY7B+M2LEpbIKnAWxKBIc9e20qtEiVYo6herHoMD2VTeTAUSNM0oWkf
wMzG/7hDaj6F3ZTmvhMl+gfNm8qH+zv9612+/sZc7hREUOaAW7A6n6MbxXTpq+pl0Rr7EzQ2BPOs
STbmHYMNgI6UjnN5UlXRfyqsHkGcJM/m11l0ub94mf3UKZZz6kLvhw5e9LR482mCXBKEWVd9v/9b
b24suWGS4UfbgmLbOnpXyWB5zKOuXrIwNY+57r4rybLPVekaP+5bukkesCQJzVyMhhyItyo20jTJ
NISHxcviacmhZtomerlTsROHb4OJPF2S9+5auuxwXTtA4rZhndi1QXMv7LJDPZT/H2fn2Rs3krXt
X0SAOXwlO6ilbsuyZcv2F8KROacif/1zUS/wjprdaEI7wMzOroE9XcUKp865g0rttDazp7aR4wE5
8dZYo6xcziHQWw2EJwnsXNZYvJV5i48pu9rEcm8Kps95lYjQRc5Dqh5LUcRrxKrLcJC4QHCRuuq2
7SwpoEanDRMSM/YRA0gwRBYNSfskO4CQ3UgOg+bdQIQZWcWO4v/B4RZb1rpKvW4qabStY6AmWuRi
Hxr3O6RCw2AlM782MNpWM2ePeu8F4IMlM9VJHtlHAXrNQ7gXrWVQUMnnwQ+xu3rvcgTf+SbYvFzf
pGpU8EID62L72AFdcXlRFa4pYvvdpz1PN/BplIQAlqDCdh7FBik9Zb0E8rfq1b021YhEs4rgbulh
7A6DRbJgtHrh1pqZrOBnLg980lAqXrQxZpDAEt7c+LgYD0booDQhNmXvP0QiovHdPE+9sq+k53fP
J0aHJnhJoMfogCzeBkE7FkNMhnjsqnS03NGQU8lrbTNx3ptj46bDGwepcfCFc8nofEp1u1J4g5QF
pLTkLrK4r9VOkbaOutZ1uliOi0CLm9qsbM3PDeTzUrPfqPm/Yniyymjlrrg4FQnCCxE29ywZyDI5
H43vj00YzaoShdlCcC6K51zuspUK79Ugr0giCucYAizWeh1KqeTbyJp0fQRGzwi66IOMcEf+3j01
DwahN77NrNNzcTI5KSUjx0YKMIj8w5Bh2kxXtlmJslzX3OqsadIY8EoyTavFcRu2mV13PI0ezNEr
lcTrutj1YZFa414Eh9urerkGiAUCDS7Kq/ceVLLzzzOYo2WUhm88pPJHuxVetbHadnM7xkW68BoE
7jf9egogICTOg4xwN6hUOOaDHJsS8Mww/jrpVv6150l0X41O8K3lrXo/AT/bB9oUeTaUuhe5M4Mn
U9TpvpOwBUPdsbnPyxQaX6b/LgpHQ+0/1oM1v7/XY+NtcsOvpf5MxoDIGTOzfJ2X2jTWdpbaD0DK
Ms/X8+KgoJfl0Y6p9whNiU0+1tW2FZW9ie0o+WA2jdhLrZkHVOs6/75Q7WrrW0X4wWoa/2RJUfFc
y0X7Kc1mEsE4SPtpCv14g1KOvGlbiJoQtjuj2eoWqGI3VMCRrhwqy7SBQcFzndmgIA0paS72OpDe
bBKTaT9ACufNtlfU5iB1PxJKD7c/9lqgRWpYyiOABcDqD/30QM/e0wbNzaLHpP/6P8Thhptx//Ol
vVi4k5q3bYSj3oNljDjxmlsnj36UerUVk7W7HerKfuTl9l+oxYE8ml0hZ6FtP6A09tFHW9aqdu14
ag3ZVdVh5Si7Nn8O1wi0TvJrijvne0VNu0iD2+Q8pD0q7wPi3ocGnvKdPXYfdGtUVqZxnqbFYofB
PhvwMYvkJItwcq+FvlIQbqgd4SZm3m1qNVrTK3jlEpyFoWI/I4kVON2swSVmJqFSFDtWFR4HNSor
DwVxv9z2Ydu/NEFv4a1iDerPBs4DJ9CYhsITzdh1nizUdvSSwumeO1vOw02NEnfgUo3WkFYYi0TX
XC0Yp1+9maVPZi4r2jZPdBWbZSPQlN9yWWtAtseuHuwNrRIegZEaVGu9pAt1YO41pPJ53M+G1LP0
1flHU8Yu8i1FBEcnBjLR20+goe/02ghxUJRwOfvRVxhkaXiYNtnLxP8Us2j1rt+O0hru7WKxnv8U
a/EKyagHKEU0BMdWus/kmNyh2qfq3hpsF+3e/Tt3xmswBHsMALbOBdwVeutohO0YHKP0JdKkbT/+
68NnHGMfevHtdqiLi2oONXdG4GaiQrzsj0uYvQLlnQLUh6uN6t8LMOLjmjzaxeZDEIVnNYckD6w5
Zzn/jo5R9Coa1tGxzuxT53/1lWQ/YGGsdyup6wUyhRVDpJlnSqUCfP38S95k573j+H6YCTA+ivRg
WMWw1Uhk20orPg+VNu4TUYhtqmD2YAZK8lGEdrMbQ6QXhtDu93AZ1Cd5APJbKORuFVfjR5+88bHL
tU9F71ifAHeiWX/7E1x0bPjRM2dxzn5njbAll2eMAMVWWhwfq/hPGFTYO40bddL3EKZ2FlI11fiA
muUmf2Ezpta0Uuy8Gp6eHNhimjA06BZLu4JQUI+yESP+jZFrBXcIy4P71uhdyA+wAAXnivHRML4H
9UvX6JswBlZ0ewqu7C5oqP/9hMUCKZQkMRLDxJZx/BnEsNla15c2fSt72hrAZX5PLI5MMtkZ7Ul7
ZX5dna+QUFg66t6M1h/vhuqf8Cc36H9k2JSqwRcDu97bI7tc+pA3mdm58MrVs2T4D7mGZrHahUcl
OtIB8Wo72uSOsTWyX7cDXW5kKgi0cKlL0hCnlnw+Luj9sl3oWsjrXp2B1W4mfcmaFfjKtdHM58X8
LKVeIc/f8c32itMcWlYaRMeq+CtJXvCUOw9t/fP9IwEtaIO44HLDOvA8SFKNhhp3TcQmbLy03KRY
JSrjWjXkyuUCyJSUlD0HHx4K1XkYyQo0yzeNCLT0i6VlH+Wg2BdW+Mmuk105Yb6KGnitf3OCUrh2
Wz9Oo/RvpsRK3cpT7tqk8tlsngw0F/lR5z9kEmPpzEAGBKvuS/XVo7SuOncQa9ol15YIq4OjkaSE
XHXeGm++XhpVISTlIT6aUuzlQ+R2hnCDeEVg4NpwwAPBfwTzCc1yucH0QgonXY+Pgdy5EqclZDWX
Z0ivrxz2FzkWHWbATaD3aWVRAl0cGrLSq2Hgg+ds4vZjoWSDO5+wm9uL8dpo3gZRz+cMELxiTqKO
j7M0slm2j6VWuInzFNT2/zKc2abcIeeZVc/PI6l6JRwn6eJjbGWxW0vxoywNazW5i0I3lAsYH8Ca
FMSVKLosooiqKOs6ZQ2Mai/2dagMW+FMxqYGzkUxyf49SppMhdtIt20unK0/OPG7D3suOwAZs27y
LBe4uG9IIwWKhXJ8tCIj3EiO/VDDh9uGsvZvbEpjI3Qu6ttf8drKx02T+j4dFM7GxRZD8qQWfjKv
ydjZ80iY7sgkEy/GDW1lcFfWC+cvTSnQF5DClk0Ls5S7asiDBAmxfwXzxwGpJbU3M3rePaSzQIsP
GYRdV+qxFB8NNd2CKLz3B+MIM3d7O8yy6cV6mRM3kL6orcxcjPNVGUAX7LMoSfAyd6pt6efB4I6T
88uMs8ajdBy6se0rLq5oQwDdcFhtWF/5dGc/YPHpJinCs7EqkmOjyN/wMN93svGYjtKdL5uDK2z9
Q2xqL1VQ3Y0dLnAUpEG7xFi+ZzHSYSLNZBc1HW1ze1qu/Sredhw7NCUgES1+VV6AnIBmmhzD2nAt
EW/T6ZNVGu99tDL5FEfpEVBmUI0loKiKtbADcTCPvTlV1c9Qe1TU6M7h1fP+4bzav0DE5621pCNE
ZWNGspMyHK3eKjo8JetXU727ADcPh1cNy+k1yvLA7jRr8JssOXZbk45VmH9Rmr8FZK8vt0czr8nz
FA/3KY43QFBAbeEcnK/ZQeudeKgxq5ZU/EXrvizIZIft7SDXVgCWZ6Qos2jyhdN9FtRa0xglx3Xz
TU2/xupdHf+7HeLaWTLrX8GyAidBne98HEqV+TBPK0IEHzL/k0gOnb8x1xQrr80WkCIuA1o0sPwX
X6XqEE4TBieWVkzlX0D6jYfXgVmsHIwXzL/5JHkbZ3GT1k1ZoFoQJsfyW5rkroSrgZLDO/ddGe2m
upL3fpbep2XlYliXWuGHXNFX9tPlM4OfQG4yC2HRW1kmQE1URI0xxMmxkI5jlD2KtPXM5m5IQjRk
16DnVxYI73ey/1l4jzrwItvqakx0rFhJjpmY3Nb8FzS5m1rGyjK8skaAKIMOoqcxPx4Xa6SXqnDw
65FZtX/JaetKwQ4KOdO6hte5OhxqEaDf6cibS2WvOLC7qhEqF1tXu2oReNN0P+bvhUKzSDjm2Lc6
y5HJWwxnqPKoiS2Lg8g2WR+BJzf1/zBjfHpq8vQmcalbrMN0wPMFH90EC9jf0fTU9xEXWuUm9ed3
796ZeACpiqVGqrMoXpmxr4N7chgKmaM2hFD8A09L96hsrGyta5+GrTtjU6jMYnxxfk5QkqsFcCX8
tTOkm/QXB5K99V6Jm/nLzN1V/jlzlJcYvqSvej/rG4IgJR3YWyd4VMJTla51z64kHKDH50713CQA
QbQYDKhZ0WTEaRIcOKNkW9fRITGrTQv4vgjuw86+B+i5v/2xLqsCr8geUmM+FDtpsVkTY5KzrB/T
46R8TISL31dJ43/3Ry9fbge6tl85z3k8g/e7VBfM5bKSeMUzjX0A3usX7gduLzfe6lP92qKYlauB
bc+w/2VnopfrsHPGNDs2bfynANLZTGBkzeb9mQP3+X9hFhtWamQRjhJe3mVj3OV5eJjS8Yelx2vX
x7XhcBW+QqDIhpbLjwaqr+UTzuQD3Bq3A7S5S4ZgrqMY3UqR48qFiAIfVXsQJ6z1pSkJDQ/aasrs
Ga7Fpqf40D9Ma63idWUdAOQicwSdwAN2eW6LoHacYWLBNU3khYblSo3qUQ+l07pyOlwrdMAvmSHL
qN3MbhvnO8qyKzvtbJEe4+4eM0EXBUM1fakweyzpTPyW+/sx+pUFP6k3V4rhje3aoX51rDOxmkfn
zG1eZBixXxeaGLT0WMh3FslliUCpH3nB/3BFIf4HXcchX6I4NX/YN/UNRSkMp0cLELHGbF+gLUAJ
TApXyqXzgl4kl9BJ9VmIYh7KkijdmSVAu9ZPj4mG/Om0n1LFq7Wn1v8qrdn+XDmUuGchMWLNTJ1q
CcRoK1o7RsJCzOHqun0WxMiLxNk+G3VxKDtSzgzQ+ykC8v7+XT2DX1FpoLJCtr44DnlvqWrGX0dL
xzf2b3eM+/c3VMD3AhBC5GmWr1qWO7TeL8owCMNj1/4qwT3JBtjz7j6DK+CsylddOT0oqtBIoas5
43kXWwA9hMaUpjE6TmHp5RiEB0jcjU/vPtq5rl6VNUEXkO2eLz8EgzI1MfQIif2nbOo2svHPxG/m
f+imzMDa/+LMg32zzCMrHKdBp3BpGZ9M39p00s+4+ASKZuXguLLSOf6okM6nBmtwkcAgTClqJLAi
FH/jrU0Gs4kMhaK8krhjlvyY+vK97urkGG8iAtI4H5neKFoJ9ipCxjP1dF4IavwJ50TXlNOVsV1d
EP9/bBcSemFaxrmS+xR/G5/W4iAzQPOn6KyVu2Qtjno+IqfDsoeZjY4Z0tCjFmP0R167xsS8cmNx
x/OC0+Fv8cZerDwAw35i2Dntk9oQe0dJ7noNF4nby/t6EJraoCNpaC8/TjI0howSYDzXyycz+Gcl
45/bEa6cdwzjvwiLe6IPgqRLFSIkcrNN9Z+ogXm1bN1Jygmi2IZc07sd8NqQSM3pM7y+OZaMtM6J
4VyYBKQq/5hDRZPH+uvtEJcLQMNzSAGiNeMAmLzzBQDJ2hdKxhkulbZXhInbtr/EWnnzcuLmIChZ
8DhjOV3keo2FyR2lrmNR+rvUMT7E2pfI1B9CIR7DrIUfa93dHtbllQ6WiguCVitbljP1fFi1L+kO
yJzsCCvG7bmIxMfAfu7XPPbWwizO7aj027DOS25Ac5umRuRGDeWBrErd2vl7e0SXpx0jmqu2lMYt
iJaLnao6UmrH8pDRpXv0o/JrC823FM2HqQQYEa6Zkl37YrCuqE6R/c2UsvP58+VOogpH+hfGtGIi
3tGS+FrpaFjX7T+gn+vvt4uFOO8r6tGkYDNee6kli1xtK+Sp7I56GtebBjDBBtGC4k7rxBpt+koo
bnVIbDSaZovYxZvAot9ZjKHSH5PI10+ZSL+JOFB3k2V0+9sf7WID08mgjzWzHWdU57IoUfumKlVV
3x/pV2wkq9yE6eF2hIvn6HmE137Km8s281OzqUvGwj6S3K6Tuy0R692UJ+0dDfXYk+Ra3elG42xE
IpQvt8NfrMo5PP6LYCZoNFFwPl8nfeWHgMTVHrmsXYAZs6U+B5ta+4Bz+u1AFzttDoRuHA9vyvxo
aZ8HKsoY4R+bcTbmQ4oijo8HaWyhfPX7dpyra+NNnMWAprZKlFBhQK38NdFOevA11VZ4gGshFnur
8CN5jGKdT6Z97MWvwT4V2o/bo7i27lCsgDAwCzSzBM9nC4G2WENZpj/KkXBlrBGFVq58kLUQ8wny
ZuGh05g3oUaINv6hto9x/+n2EK7N0pshLIXY0jYYm8gKhmOaV5tCqbyChnBurjQ1L845lhV0Vo4d
8A8WfL/zUUDXG9KmTYZj/oe+gxcbz0227/ttHe31NRzNlRHBGCQ3AUHD4bk8we3OGsCvMaKyfsrj
5xSLivj59qRdGc5ZiMV9VBRlaSWoghxV5XuR/uG7VMVjA1D+o1KsfJ8rG/Is1Lw+3nx/tSuB5yLz
eczShgT1p2Z/F6hIKmu5w/U4VA2p6b3qHJ7HgVQRD70WMWua5wy2l9s8wFAH1Z1pc3vyrpxljOi/
SIsVPVNFlNFiLbRF7CVotmLUvE00T/IxVlqZvSu7B2kiXAmRqZ0tH9XzUQXyqI52mQ7HCPBBrk/u
wKvl9nCuThz6ra/pD8T/xUlmYJvcItSPzKh8n1XBDm0BVzfvdJHd3Q50bd4oNECQmOlJXAbnY7Er
YQx62gnQ8Z0biUNavtj59/ldpHQrt921aXNAD71qCFIGXYRS4yIYZL0RR+TuIFJqceh1df7u5Ae2
+Ux45W9Kh0i6nA9osDOrkAQDCrXkwfwjqcEmGl/UYKsoe2AQ72QHUcs7i7bYsyOvLkckvaDiGm+y
AktH/6lfo9JfSRMIQmZF9Z01vgQT1Qrl3KatxXGsHjBmw6AVtdzqe43Kgv8HnTW9Wyt2XflUlE0o
aUDlRYhrWbFGiKCXpEiI46CdCtrw9ZrV8JUhnQWY//zNAaQVdirr3cBaSMR2SGKPcqGPLiAaP6lq
ubFbrho1XznB34ZcJltiqKakkwipVBxGxikkN+a9fHs7XUJgZgEFHAApv1PbuLAgiNGjsUuy3mMS
H/oxcCfNJO1utn1nukm8kdllFp5vsvl1JfD1T/Zf4MW6ByoVQ6Rld9nNMW02SH+oQzRn4T+q7psW
FVtZGG7h/NITwx1727VVd0jWVDMueRiL4S/2uF/ktWqb7L5A1cFn2Sc9UTf4ObX8nBg6Bqy2ydr4
2SdkwjXxDI+0KV26sqnjyemm6vZ9tSt6/6AnJT3AvT3tWudDo4j/6TPBDqBqDAYCUczz9WcrQacD
yBXHiDaxSEu3pjCdUozMDM8Sbu9/iNtdh/f57a905VgHUf9f2MWyp7IxGlk4ctrKn52gcNOXQPdp
q64c6hfyBxxLb+JA5TofXoiKhVzrxNGcn3a6Tz9K/X78gvfx/BHC733wo9mUveZOrcp/Rt6wMs6r
23uWcKXiBl5pmf+ppRHEqcn02hGCsZG0Hcp/WFXtJqnx1KjfSeKL5B9uz+0lBmAe9Jugi7JB2g0o
jaQEhV37ZON6a8BJiIt72ASG8RD0nq1+1a30ILPkQsw7p2KlHncJEJ9/ARsc/WFrrmMtVr8y2dWg
Tgqb38jyvdY+d1qybf3mh1LtdLnfdtZ4qIbKDbRNmLTok5cPMOr7UMJ7uDgkwUM9/bCcU5f691mw
dkDMwz/rLSx+3CKlGOoYZzmNHxeYxs7ws03rfPS7vSY2fn1CtCj8pIyH0l/DrM076SIsKhwzIoLZ
WXIb8qzI/GmYwyKRNwX7VvPSLDjVkvNzEsbWtqWVV8Hr++hWxMVXwEshwRSbiGVuHKapuwsqTzNU
1zia8T4MT42u8EdfNRmpWxK3QHLr5NBP8r6p343kmuecJhyjn7t++mJJ4twjFWWg8lO6vdqfDPW5
1FaGe7nVAM/RoEfXm39BLu98q09jo0VjqYyzvNazVHsNb/lsgsq7xUOK7PS7WvZ/bu+0y1OMSDMA
F1k0RISWMi+OXzW5mZrjEYE3n2wH5pwSb5pVSPHl0jmPs/iQCZTyqdaN8Rg/y6ab13sJFOlLLT91
AJlvD+kyOTgPNQ/5TT5SJU6RKJk9vqbBmPr6ZoO/+f8UBBQuhxSvVW0ZRPSpFgwEMfUdwqbVODFp
q8TN+Ww/X/7zUP6LMmf8b4biTEVVmhJR9Pglh1Syz7FS4dxNtR945TnQIzVhrIzs8hUBuQN5WDo5
dJ0RCj+PiVXQ2KsYqhytZBc7v4d4b7UfSoxcMm3lZrnyoaAmwx0HtzkrQy5utlaxRydpkumIpg+D
6R4R05iiant7OVyYjGLJR/cQdTw27ozYWFzUXdm2Ypji6WgVj8Wn+lj6iZuV1DNRM3gUttti7JLy
326HvVzwRMWBmOYvpVRkzs6n0cyKaSgNBtfoEMiLhxzymfAM7TmgkNtGd7ejXbkwz8MtBglli/JT
S7gp2fnhSa9Td6if++He/5RA4LWkra5tJX28G0PBo+PX7fCXa+Ys+pKy21a0SwukNo85+ve6/K0y
X8Zv9Fi9Yfj3v0SiSaIDZeONu9h3GOqlnCTSCLrscyx9kf0fYf1P8//yXLsd6PqMAooBImDwBZe9
MtvpO/hV4QQawtpUcYQBTORyNku8Opp+R5uu9BH2ASCoSE/ljx7Y0e1fcHkbMKmzfhCoQAq6yyNG
zeRWdgI+6YiqvOl26l6ZdrpOYyj1Kute/XQ73JXnznm8xWGjZl2b1Tb7ZJRP0vS5+YnNzjdN3piR
DTXjICAT3444f6vz042APIbRVZ89UZa0dGsEh5jIrJp2gpKKwmAz1S4NtnBVtP7ypDmPpJ5vRtUx
W8UoiKTLe50qgplNG2PaJfJzkX7L/ecyNLZ1v1flwCtL5UCB3RubQ9utbJP5krs1YO38Z9QNFm/C
Kaaj43+PnF+JWPmEV7fhmwldXLL2pMVtGFYTuOms/GT7lMwf1WqT6OH+9pe7pAJyptIFQ2xhVtzh
CXI+krLJ0zFtJjxVg/SE8XfmtVpj30mynKI2NUmnbOgaV0PMzyvMcptaRXXI6i7m5Rpou9s/5tqs
goSbCTaAdTnnz39LK/fKWEUq9ivVbyt8zNc6O5cnObwh/ObQA9F5EpiLfWGHiu+XqukfgyzZ2BJ3
/UdD+hgnWCS5w3uNxal1sdVJYdGDoDS9TLGdcEqsIgn8Y5hXrt5iMvXuNTKrrgFIQl4B4fOlgqA9
lNBebY4tocLrqj5kWy150lG5WJPKWi7GWZZyrnaaSBWCnl12fpXM7EVVatJRok4SRH/ysndTrOCB
w3tFtbIgrwUD+UQmRm+P9tQiafEp45rFFAentjnkH1mBdxnS3TYdi3BawYYvl8M8rrehFmdJO9a1
WqZJcNJ8/xAJG+5aJe2qhmQsCDI3Rq5bhvtye41fHM7/LyqNYCCalNqXi9DEFy7uOkkCayjcLng2
p/0w3AWn6CDKf8GkgJX7czvk8vp5jYiq4aypxoIxFlt8LFTfaiSmVGn3qrGphOzK36j7upb/aTxY
0cqD+1WZ/u3h+BqPBU+RgfXPjjvfxgV01HRKmNcpSj+nopiltVylCciZDtqXMPusRl8CHyLPA62U
eCY4l17T7/s8dMPR7cu/6rSGiFxeUPwk+vwU0zUqw5xy87XyJv0udBZwN+jBKcj3WffYhE/C/0hv
YuXjLg+w1zDALudiOnyDpQ8ZLd0o55Bh8dr9dz+qDwHeQbc/5msrfTG75PKAs3ixwK43F6s2ze2q
M5WOF3P9tbd/8BxE1HvTjr/r73b1ZWw2Roh45laq/zTHBKRx5UbZF2NV9ffK5jn7GYsb0HYi1FjU
Pjylvu86UKod7UmXNkl3ryX7eA3vfpH6M7MokwDW0DmJNH1ZuxqwxcXsYohOjvis4h2rfRiC2rPo
xYZ3ySNpzclYkyi6ENuZY9KCAWMPIQ4c8mKIioDALpwxOmXN0dpVonCtXW3dx9jxPqEEqDk7vdqY
/nMa/Ql2mYuuqexvCntlTV2kr8ufscgFpDQD9mxO0UkLfg7wo7HioFf/mCGg8m0QD135rJabMt+a
eudJxsvt5Xbl7IAFMHccAK7MPJrzjSNg4iUlpJZTYr7YoeX6Bm6Dvpv8KKzYjRR/m6NccDvkMsXj
7kcSipck5Hb0u5aEkKmEEttRMz/15XOED3ZZUzO8ux3jYqPOMWaJdTo3s2zwYlhpGPbwiHtx6qzS
HaDpJPHas/Fi5giBGsWsETT7aizJIHYtq/0wBuNp3E/NsyFt5N8ib9wGX0zr4ORrb+OVcEsB2z40
o9gZCNfWB/TisAEd/3V/pd9mty0yNw899TBtmwf9MY2epNKVN/m31Xb85dl0PuZl37Kx7UihMTqe
ivKjTIV7Z7lq4uJ36IToMj2HfyT/oQDT1UgPAbUjnpfQwrpy5V6/3Lhw5EAFzEbnpCwXjgR+3zsj
cpXpKVOprhya5ktT5JvqR5S/KNgVNjQF5WOAKsN4Gnz4RrQ4GrdtXDo0DmKft5falV8DewoZMjJa
lLchyJ9vIXKKvFHyENR2XlDgLqrgxPJONn6JlLij+u1WNYJqr4yi3bb11P7Wc9U55E6RfUhmg+R0
zMNdbqsRzOIx2w9Nge+cZQbbKZLllX1xuff4rTqswDlFxs1hcdYIVZ+sQo2bU1l877Rm02efY7FG
CkUXfz46zy6xOb1HegYRBF7kfK7zORGFWlRaLYlnzbJC3U0pKE5u50fqk94Fys9A7+PfUyhS2YPn
0J98SWr/jqNtpvs205FGH8YsP9YD7P9NVGfKjxr3+g/jKEX/ijQxDZcmvXM/aXjD7tJSREgtF/7j
NLTW1zofgPclg5Gobl/3GDP1tdQHdxpvmv1AY1rsFdRnn8NOw6AqNkOhuZWfUoUx5KTbjxOf2EWF
T1IOqdFDqugHO9+k8LHgRQ96+6dCGvJrXVShdihzSes8pe0jTA6tdPoqV03TJJ5VZcVYHo2yEVXg
5pEix/9CpCkCOsi271i9K+JmmHaYDiOZFmGTNu6ixMY/wIUDHv8aOwmh5URDHXgTG/1E7zAaJYiN
QYvimjuivVmTRyV64ypmCJEqbaLY+KAXdpEdGienn6uUUZm4vtZ1w8Y00skH9xVTK076RpOxFeZg
87QqsbO9OplddMdPoSAk4WD4pw3I3SnQ60XqGX6j0BmRqShCKsgNt4/N9qWwfRFvEqONzAcdbR3k
kxslPIR4336q0qTGjrcwymOYmm2/AVPePIlMDl6mOGt/gUlTZZBJtXFS48RpKXFN9mesKpxqHyOD
ixf1qLfDBg9dY2MUSZ94QdnEzV6UdhJ4cTfUf4UC53WDFlCdbmxbrjgOtTGOd2OkJciLQyc/lG2m
/q0Mx5f2OaCUeyPOpWQbFbaYcICbP7fQOgvP5zRrQ6/ppDbYo9yUPfuWTBdURXdLdQFL1NKmjawG
cyEtGXSvdXI5284NsVPaOHZA6S4pHyFJpZ+NFgCmG+iRhrRmDcwV0mtaP4FdU+KHKdRrxlSG7T4a
Sl/xCklWxzurctqHQcij4gm6o38Ts4ikg1b4GQ+WulWbHS7drIqxkI0/cYGrjNsORepsVUlLNbcW
svZUa4Mfe2EPKvmuqzsLZY6qkRU8HJPwd5HZ3W9H6weEtKSmrWZ9EDqgRW63kFuUPnaFOfG9gqDt
ZC8w1Toib5/6bJuWYTdtTL13eATqSf0lSYANuxVMz3EjZU2kbWrHDHp36HlhoMGsjN449hHO1bO2
skGXH6pnPSIgHOO96WmSVRBSpjRnR3yNHfIeBfLeEeK9rjYp3Xg/YEQpnSyQF/apkQyMm5Q8Kupd
a0w6AjiW2f8UiK89Y9FgPg1M41Mnt84+zWti53Ev/vQg4GJXjXh9egrWnaQw2FgjoRjFXzIUtb8E
hhn6ripwYXW7PmD8hc8Scy3RmS9yNlh8UcWq/mpjmA9uXGvTfRBHbP2WKmfiai1tZhpXbZN6k18U
rcu7w0E+GvAtbV4xJF+VLoH+Lsag/iVyIQ6KlI2wKzMjfMitcBZcsPvA8UCXm3eicETjMovFwC8Y
ExaInKluZ5fWN6kCK49lS5f2vONif9pMfhZu5aqer7jCkIDCYVPqJklWfSlLI+uAOasps5VEEkea
o2Z/0naoIkQxO35oNJmp7bVGpkSehK1o4OmF7IzU1G3/GVGPSnZ1n74ZgFiDpMzCUeiPUftDs8mH
0GHQJsJxLsRk5YsFsGHckLKbv2oLKxJ3aopk8kKcwJ/zKBM/y6FKgBmVsVXeZeH8UdHmkD/gvFg2
uKziUz4vMg4ER23re8mvQXQlucmB1aqpkW8na5K1u1iuk1+dKB2YdIEvG1tNqdApok3R3MvJ6Pt3
IYnf4A6yliiero98iH5wBhPQUTwaGyr+A8KX+tSWnuxn2jdTaQsdZldX9K6DPhZSHiJQayipjY1Z
bU5GEydBd8hNZDfDrLKkvdXl2Qui9FJ9sJ2m2E+y6Mp9ZlSF4vJNpGSXFpljn8IQvZ8nML+BupGa
bPYhm+LhQXQBMnfjSPfdrVMzPTUTdgz7SUjtZyx6pA+Uk5P086BKTXyU5K5QqF3r2p5mdwAyglP/
G7xFvEM1fLt/NZ2Fww2F2uinoGfxecReUnPV3jaeus5qK8/Orfp5atMkdrVSYI7olLpGy9nK5H5v
kzVN29TpJm0XBaLLDro+Q4KFHZT5XoqQtnVjaGLPKI9o8p1idpK5b4zRfxQKN41nAi1XXEnPrF+i
Qdj6cTKqvvWQ/9S0z7JRU+3QNb8qT6Ip7VMJB4O+YYW25wZ/ezXBqK1qu406GMH4ILVDGG5CWelN
txm1PN/mQeso6Pzz6z2F9Vl6JgVSphEHD/9jh0nTM5nGoLgpB8b0kIXVSLxat0egS21QeorK898L
tbr5TrvK+oSyX/g9zoYh5oJWEKs2nEjUx2bwq+4uySTxlNA2iHdVJFM1Tw2nMF3MzKWtLHctclFz
sE0d2sCyRWIbBzVoy8HTcFh2vk5Ir0rubLQZbIy87nrXltrpR4BSt3B9JhqRd2mA7dKXkgb80tJO
YV9m6i7MQ12FBC/74mBUtdN7VN6iiBS1G4PPZRk4ySaD0Dl4fYhICYdCYab3wZgE1lMfOayiMpOt
1utLuW/+j6IzaY4UWYLwL8KMfbkCtUmtllpSq5cL1tMLO0kmSZLw6+ery7yD7M1UFUlGhLuHe17f
ObSS+zyq7ks1zYTAgsNdVNkyf6R17M5oMkm7PntDTZxWqOdwOrm1qv/ZqLfzaeyi5BlfofuIhI9H
Xw6bg9/AEm+SF7QFjC4rOEFVOpvw14GATcfVRR3wX7mstcTRzXdoaaxSjX7gWbjPTtzt1ePirWNz
jVb+erFVZuKL8YR+T1r2mQpTzYt7lvHYy8e6bZ1Hp6rnP1MXDa97ZHZb6mYAsY3reW3ZSNdbyhQu
wuWW4UDFOgz242jv6inJOJEWqEAEvvHOtfXMlyHUpn4TQS8V+ZxLU79HWvtfRy3SLCei3lseY+3v
hmq+44aGMEK67cfEFoXIt7ACpqLz4LrBsHbfypBgv47d2UPr3NXz+k1snvvvMMM8FTs8/XaFD2rr
nH46886VlgO9Hj0oQDpBx9i+ky5nzmvvtTjvuVN2Iok1nfHV0Vt0rX1f1q/HlPlNmc54JJRTv3rD
W2WxSCjdveq+ahezw7J2qyH8lJjk6MpjWef6cjRKRDdcwabsxpzByOUhhpx+OXWW1G8V79CYOw6i
vnJb082lw+rpn+gW0mTb30SPc+PniU8lSpPY4JvmdPz0q9ibz9XBP7ZG1+MX0TJjoRrW7vfAc2xT
BND/r4tTH78j7abNyavS8csI8vggTMoIYdqhf6vJ6ZA3tY7uK2J68NV70aWtJEzgD+Nr83Nt+n1/
Has+rcnMriXtAwtuzdltpmMumtVr2iKaRd3h1WZkkws6hqesdu3vcDBpmm9sC2Vlr9tqOTmx4hkq
iliQEyYT8le/Hv/g0oqcjVwP9W8cRPVVJsZbTpKrcSBSPkp1HqRIVYAJVd2eqjEJmtzgzP7J3ycz
nrnI2N1vu6T+3LX+QuPiSv+FGhIPeZ/u0w+x0+bkRI0zVOztxntk++PY87HmV87TrW0y5o/B7H89
nXRfvL460Lno8TfhCnN1kovhYmw72aABB9P95k9RTNfhYCgL7xzsT1m7NMwubnCMJ7+jGsy6IUzd
JuPHbL3q0k/+8JSRKXXpDzf9Vjus0BtnMl9c5VZVMYSVF54Co7yfWeOCExD90/E4dBqWbheF/TUN
moQHKta4uSS1KzXRYaudHvzVnc2pjbbKzVksQt8KhE5a9RJqtX3mJ6L/blMFDDVkyhkeMjk7D3XE
vHqKbC8/Kn8FNGpS2vycHeoswhHGbjZftJ9aXKD7LDn1SiCq3uRofJqRKmzLCM9gUTLMHBOt+wGe
CQCF5gS/mLkpnC7J5N99S/jNgwWLrEJ17dhdDK42mmuL8vPE+CXURXXReItq1fZXdixCv/RdNS9f
kkUeIy8mNWtgQcFBMYxEz5yXZAiGAof17lmYECzBre+dhh8M9GiuxcC/SBSAGelqqW1zamf8fZ2m
6FugOwaOOdxwmXfSTvb5pM322VkVvp5bjO0lmBlMFwy0sarYRZ0Ouajn4xRxU3uFrwDs85jIAbfo
N4nBFU5E62MdIZIbo5FvlYWb+OSvbFrQWXnpg2xX2xZZvAwqP1JnPvLezSwYdJt8r/0W97qFUEHL
bts+ekUUTtmzDUQ454OsY2LG1qiP7366fV+kQ+sjzQ/X/XdVJ4ObY6w0dGWjYyNQ7c3TF0IWnD8u
mxcgOpkZd7aD1TAVa5xOGYdymESRtW3zZiMVflnIbUlP4aKSJZdObQk6GolaJfOJkIY9BFjM0dmB
J0rd0oluS739U0CdqE9DEz5K/nYUromGZyQ6jO1j0I9/jb/1n72+qadTOiteyS6e0rYY6JrqYmj7
IClrP4lg9buJzxSFZn9x3aZTZ9fnouFGkck7J695M1jAipy/1U7pZYNogM189WytqBX2Xo20pcUD
ltE/FNvLWONgd6pl3zJCmbR7CA6/Jz4sngkajrd1+rzGoIi115HSQuN21Iyx1kR5Q1YkHgyw8t90
MHSvRKbFwD84nby7onfFhS2s2M+b2ZV77vM2kJwR4oGcj/7c/+1G5blsm9Vcg41JiYbP4qP5jfXZ
8arbLdzLoALi4P/SdY/8sgrrGS8Wn3HJcDS/euK87T6rtZ4IhHtyVRejCvP6IC59fBXq3DM1ce9V
aseyrztW3Cq2zeMyZbL7kQ5V6J62Lh6fx/awWIM7Q/NjZ1pN83iNdJRL3O90PjRDilvmMiEiJdIB
Y1XltNnrRgCJuIRt3wwl4gwW6bY1ak/YAXrmOgL4Q9wrMXg51qD1Dy8MzfTAMCE8WsIV4K5NHcbV
idxcnzlskOKEbXftneqAPId56/bktG1D81sOZnwRoJ/N1Zd9IK9yXOT8Nmf1QLFe3UUUm5kgoQY5
jvW78CbVsrxx6LBMBZHZN+2N6rvtRUplXKLsox7H+SjuJTTJw8OdGYPdmZGlJtHSux6Dlf1FVJEO
zl5Dv5u21hvIcDMrYUnA2lGxOJ73HNcdN7ed3OVZ+Z6gue4dn/d+pMbmlXD85pNQnlofI7UyMBJk
ATgcNlFGrx+G9bXaydpFne2t95vSR9M3N+FEE6vHYM5jjiDAru0qfi4/JOqS5MUwLVTLHFACjn7w
r7MXZCcgTk0drd+OVAhbaKkEw5gDtP88Oi6BuoYkX2q5bY75IYg8oj9CqVVa4j2L6rrlJPiFR2iA
ly89soc8SboFfzXGZ8kNtZCTG3d+5ZbC3YbPQTZmc85wxG13uFMY4Lxeh10RJLW/5/1Si+RUiYOs
Dz1OEklkta8eV18bnDav68nE2QS95LQGjL57UDmSuIAYxDqsd/illPHkr3sI58chI+2dY7prTdG8
+5dXnHXElfGqs2eMJrIKaLlPnmeszjNgQutNdJekpNMSNojIhar99DoE0fgz8+Tx4Tv+jqDEOPaf
j8U/s0ywen0ZhjYt0mqvXjPpcOI3v6f+JUFNGV8hvr45XWqYL7DtiPIMyEryJk/7eU65ohne1/ut
d6CGOzNPz20RD+ESP62sj1SXdR+SIXf8ljt27XmipwF/RzitPVmXYuusmxZdhWS7aGysfwTLZMWp
6WoVEiePFCNvtvX4lW5r8Gfagxj4Zor8NyP3Zcubhd6oSKaQlxmTW4HLeyx6amgWjL9Nj08FZkR0
+ICDauQCX+p75rcS61QQpDA9bkM2cI9tLcNThUWTw9xl7iGnfi+eq21Pj1Pq2rkuh24McCm0hAAX
PdfB32HuMzc3oSuehJoCoMFWLN98LxqCy+Qe+ilNpWjLXYDT5G2zuNNT1vdxc40Ts3hnf98C/9w5
BuKn6ceJlwxHHnOGWdiQj0eBRsrtK7cuHeMF3dVwt79kUTc4pd/GAExASUlbyCMS7XO0O137uAUd
kRKL5yF6V5uY/bzf0zYsdrnq30GjvbmMgFawuPKF3orZG9v0ZGTo/4cfZMKzOXppipZuxz8dROqp
wih/+5aaxHwed2GoAv4sVvykpfrprE5G90ru3lqaaYhoAJpuoLp5c/x9i+4QpEVkcBOZI7bbLNxG
FjM+/OLkTGt0zUBz9nJElePlE3bc12RlADll2TC2l2kfxzS/b0Ryl9ZO+llqh8wL2dBVidxYroYy
QfCDeHCnYDs7+Mxaq+FVjv0AZLyJOLl0God0FjNXuEqzpxav5R67nnODskoAaoZpVXhj7QIuj0Zs
50wqkGHJXNaUQ00aYy8jpy/RSYxgeqoJH5dQJupaEwOLdXlvecVYYk6r8gDQbECGR6ULT9pEluvk
258dp0wUZhh6mt4Ze2xvzhryPIzfPThrPDoIpZ0AEIYfsX9YeiogbVY4PwrTA+VYwNLPoRtuqsiY
2q6KKJml7IV1MSrtR/FJN6vLR4hWmEME2mxUHKL9nTYpd2C9ux+AOv1eemIPaJgmZIi0MlJgtYMA
UBc+6ZQSpEin/7w2i9nTF2ZxL/5MnG/e7Y1rSvTr7nSlERlFgb8h7xOPi65gD5vkkrB+1nxfA1X9
oiPbm6LpbIv1/Sxnf7kK8uxagF13dB46b5Lb+TD8Tw7BAwmVBqtkbZ4ykd1XFFJgoX3dkzJgVFNn
IlXjt156/cNWD2RkRqR0REOxotr8qI3t5y/OYGrPzbfDbX2SUDMM1WyPNkhau+8wSWv12B2gKgX4
ShDl7iDMUaq+snOZABF/31tLhyREt73W8Vh9j5oj+i2r7pi+E7e12peFEhK9+xTt/XZULHa/8Clt
Ux7uElHaqmz2H92o8qufm1AHD2yS8ydv3kZTTNlQi4L3y7D2FCSyL2sb1D+U66UchnBK3+WWosSq
XDPSnLi2mt72ud+41sZxAWP1l71Ot2LQYuwvc7rcHUWJGAvF8xbaRdxqXwsPk1ECTac3/GI9nsVs
YiJTuq5zSlLlYp60Eu3rMIg2pM/zKvMHU1edApBDFjDmw+cSV62CiYCLqsEi7ky6gJMV1L0N5f5q
SER60J2T+FzYU+OUDt3q9mD04X0FHddPMmGAu/R0Ec2pVqaLnrDuUf/VQ6p21MJTqD8Hg4vIPGj2
EQSbaZHROxNpUiz8m8bb2Bsjrzq2dijXJbHmwcBWcU073tDSuXnr07ioff5Y9nhoQR5E3JR3BD4s
k2UOr4Nd3fFKbGTjOHmUWl1dEAb13kl2Veqx5JuMzcPcHzyu1TjuD3rduMPStydLMkzHCD6IPdf7
Zwp5XNvssr4wio2Pt45x8ghgtywnOtOIbO1pRZEfego1hEMmq1/02sTzq2JGGk5tyj1aBnVfyXPU
eXV1QXoXfA0TuhR+trR1ylZjHdewNkoPuc5VZU4Hmgt98TYzdDedLeH0aD0iWUkgSIiMjXs9tt+2
gyvx1lW0NxUY3467QE6Z0NHfABfL/dE9vPim61DH+Erdl6gBgL6PzjLvf1pdJ9VvkDqbfKG8Bgwh
+3QX0KiRJqnx5MMRCpHAXbUDXewEUkNr3zjXJQwFQJdqBLEZFdAWrACamt0CjikWp6/cVMotjmwS
+z9lxDE+OlEzbudmTqbnpfUkMhLnCOjS1HKsn+ZG+UPRynk6Xnv6kA+no8Er9jge3pFjQOUUvSN2
5yFrM5N+mwf/uAzyoJc42GUabhgyA2fOqTvOZb2QtHGJx01Ez9nmtazyzf3yn9cGZEQRkjT0+eyF
bnxN10E/J7hhxvm+aO9E6NPxVBFS42PzTMt3CsR4PFrhqjivqwwVTzip7o/f9G7yZIRcXbAogDCa
1NjGBRfO0jwEgVHqNRK+hecQo9uc266n2a37MQSStukIwqnThlHEn2kLpvG4+TLt3ht4MwSlToxK
iYgB/SrxEHk1dNftDU4feGGiNsb5PAsmoqZy/Q9+zPSFCcM+9XqLf5qMh5WLsDGXpD0qclnicflx
RJkmKSnC/P7cyDioOQWJ9NEDtxqAdFPxFw8ccwQviJM9r6RMbQ4IsIvc22LnvQdyd/JaWEweuqmi
Fmyg/jbP5j0ZAaXbUPFpCLAoEmo0b5H091PCbf2+7fP0SwHfvXRG04fhEyKK8DiiWzuAPZ3mnUmv
8HrNZ2rDQclyDI37bxq9QOfhLL3vQ+OIX4QnOms+Gzu+hjRYYbkydNvT4iv1ZWN5o8rZBD6+rQOp
bHpOp+h0NLu0hbg3mPAXcf/RxAdD+Rg3UD2x31Qf/bBECBDuQL1m8D5ZtAgtvazstrKxpt1K0w9x
xvsQqrcMDhqMSrd7XCwAKVOxNHP2fW9QIt0Gmv/PBxret7o1cHiVJ8n5rTazPw+OAoL29sb8qquE
dr9ph8nmHsjZwzJ1fXzevKm7Vcu2Q6nBCbHAAJTJc2SQ54ziMHSFAopoaLoxftnBAD4oDsFvVCUw
Q0SKCzg2rN3fnY7qzsS0zh8BPyTJRCM1PXfU6OxA7q3/K16X9PMyyBkGw5OyL5xUGy6xwFcfOnOr
L17IRkCqj+x9T6vehdoxu5N7rQLoH9YBxM62nvqCYjjCC62nXgPh1dG31d+a9iIT21wacufaXMFD
fbIbVpW50+/tQ2AzDTsjws6oIqYDvNksxKb1gJ35UydwIDng5/iVOJoJIAzQ8JXlhGk7sfSyZGQ0
7S6biF6zBEU00EQzQ5iKJ93swUPCll6XS9ua34076RAjoRWg1os2uV3pIU0ISA+VXSDGHyHN5tB2
53mp3BdZSbJlNwvOVaTC8nzX0CVVV80CiEK3yG3t5hNDsJvBfu1N1f3b5kxORT3pBBap0/H75Ewi
+LSMgfiA7T+mPNuYgYtpGVJx4Vv7n+smbI982drs0gV0DHAQlT4vY9u+KnmQlCZ7zaEK250ReJTt
cH/Jd3GdZTdAbexV/9bI5RjJVCZs9xStrLQVbrCnv48uQEu9jtX2ikCgfxn5mM9rHW2ciOXOajAU
6+/C0eITwED9ZzfNwuhI1/aLLKDjaex9IJx0jx9G7659NTqL3oKmidzcmYb432QPPzuZbo2nNxtA
tXEG9/m2ao6VckP/G7PFHTI3CYomU0/iUa4NPh1H6i/0Q65/a4a9Sk5LEO3onuK++ZUNVn/pZ3CF
XDMt72fwSVsV+GLaX05IpuKZOK35OyoJup60jtq4pK10IuQB6/Kw+Ttb0GQPGQkM2Up568d9m88d
Le9b0gSH/NE0KEHQYUcCi5XAQSxXjIkjzw5eo/JxXTKY5jjY76esk+a4xpvfhFf4Cr+BLsf+9rbO
hnRhG9sguDTaOfxrN2Tjt45XLQSpVVHwH1is9r4OyRaoH/SWNeqKjV0r+O+gOftOJ7yCi9v7AQA/
xRdtl9Y9DYJAq5yxISbJCrcmNBVjgrpqXT0WQ5AM6ujFRRdAO9hWs3yIDjrZ0ocR/hFPUONlxR3l
nqahD5FMQO8jvWT6aK/MZdVWpHarsvNxaBbbwh546pJ13iCRbu8SkCLZxN80g4ACeev0R8JQlnLa
Y35Ig0yuL3gh9O8hTccRMeWBHDpbN8cjP7Fx1TkYV0DwfOzk9HWqIWl+p/w5eZxb12kLNQcZhRMF
wQodUY9Beah2djCUhvpISoXdFqsUexVmj3O1dF+HFfyc+6RKXqI9Dv+tcnerk0692cvrvU1+ppO3
gEW4qwsbDBN/jqPO2a5dg3wY3SMDKWImF9+CfQlND2WqBZBB2vTOcoo2yyVrHeDJM8EM8XLi2IEK
wFWHOkcLNGEVaRxe1AnD3pdA9G37vEQCbDQGPUEJEaKueaBvDVeIU4Eri2lDFEQVJXcsBpwtpyJQ
/k7nKtPozfWyw0Aa74yS0SJ7ePsxkRvDXtYApQVuP5yRwQxhvodIjmA9kwmqbk29r73v3XmOga2v
m923KslFamKPezuLdDE0GcPPSkef5k4CRLplcLwFcHz6H++xRTQyrxpG0uqFzAk2L/avfq+o+Om4
aeeEdGruHlTrdhzMo4EWM8go4pOJmVoLLtRkPUP37UGJK0fLD7R3oyj70Q/sc70tHgyvgp87To6/
dMdpnfEkfbGqjuuzXmCgXqIAPV7DfWqS9WUDTdtK8l6P5kHMZuyfVew27sWEg7/dMrUB149L5zov
SKpsc23jIUsYN+30RMpvrWnCncx0XwHweuJi3VmJ10DteFjB+IRz++5VUZ/dUpFAuqyDE0X8wsDM
38gK9+Rl8kYw+uxwt/eA8eyecqn2u19Cswyl3bNtv2SVSMDvOmfg2zuz/YNWDDjMDbrEnLNGts4F
tDIQ574/iEOrdshWEe7bfyZw1vXsOdUkykmkuy2cQ1VNsYUCgd7O54JgYbp7GRuz1nhOuhn1adoq
+4jwTo8FGj3wogbjFYB1ICiQy3GbsmIlJQKnoT7EcmoY/RZPFn2AyKZazfNrPTYg9RTa7Th5fYTO
WLbZXVjkbjEJbjLVP5hy6i+Jre+BH0mLc/KCjkGCfLCbedL9ZJ4UPP9xHh1Z1+ww0Vh870yitzxs
57Q685ARwk0D7G8+ImnW5bzNIkNV4R8Z0MdUSTIHm7bPQ4xPu1NLHHfKhwwsojIlhf0+IFXEjk35
i/k4+Jbiy1KhzDut0Rg0r2aFPf9ep04fIkKrsPaIPDHQc2PSaJ4VCuEn6Yyt/ub52KiWAlkeb5uh
+BbEkLPvX3sL7gNzLVt+imqfu/ZtHGFoyE11tgEYGHIXUKs5qqd9EiF0Eab5TQ6PEU83tJI2fJiW
yDlOANatPc9rxi6JmTPrnelQ0/gEiDOZvOGRV7e9rdWzA4klroRMu93bmgFmfbjp3PgPE6Wn+bNO
SaofvZ2NIGzh3Mhe962PP3ki0c2FuLjxKKZm91jQjxGiPFV2YP0IVSXbk+txgM41Tnowb0MqtF/J
tQ+WTz4Cteyzzpx0/RHOQcfpCuvNfzjoc+IStk/h/smXHctDbx10JIKRlQ3JwaNq9VWSfiK1K8ku
q4VfvA6Dznqw0phurtAL788FJnhZc0x5Q++MZxh56hI3zoxTphMEGdESNg/E1nAqN0RW9iKFG09/
PemSlHtUAUI3PWfZCCe2COt8TcN+jE7d6lTdBZWG7UsnMt78zK08vMyjRxkUXjJvLwNfL7tOyg7V
x7Q61ry6OL/w0SlX1VO/VbS3djT1b89h5enT3ekNiB6M2nmEPcRlZwDv3Urskb3uz2ZjH0uhRRDM
UlsRwp6Cw1c3kouoYP1yWBgpLm47nA67Dd7Z5W7W7w6Ujr7TNvB99JspmkRA6qq5rbVf/waJ2EjL
RHQT7OWk9goPTzi84bbCBMAmZyOWhs6UOds5ciOMX3a/S+uH2BHav0SHd7wneOceV2fv/AY7N/jv
fFFh9buPSYc+rSx0DbAklG2Rg8UA7CJ5YdhgPiZ9FGB+XkuYcbTfjtEx5SOjWCNOU/5dSrIk+uqI
1VGPvOYIGdJjDPv/poF5jBB0LMpPW2b8uAwNac7v0vPnmEVeO3WPsUjMI4EpjIC7dtj61OGBVbax
nQd4PYZOe3b2HsFIEIkwLPwlQvFLlaSsuvPOWKAqemlJrGp6EWiPbT7S9KjcNal2ynGa8ClZK1LH
oPydBBoDgVaYU4GQQHaTjLsfvdDuzymURoI5KHR46C4ylastSX7AEIfJJUqF98Z8FNFcyy7k6usW
2X6GNBm3i52gem7dFNzfZe1a3v1utDG0VWwp0yqMZSF7paJH53BdzeDGBtmDUzs+h+CIALf9qO+O
nGQo5iu1+sGObmXy0tuEAn6/OofooGTHmobMCaPg3kEszKJ3h4ysnCpkE4yBQzrf/PXAI5tgoOXf
KPzjXx13XXwa4Va+HCIGrcnWyZUnWpnjg5sjfg4lc+iXIIMMvchqsV83p2F3LhPT8gqgPz9nqWwJ
kDXL/taymbldWjmp4zww3B+oCWXwd+I0RTkwD51N6wV7CGVKtjJb0uTGlFWW6n+Rs+zhtY5Xjy8f
JVUPOoTZI+NU5PyCRNEtqrs5fl12mLYCg19F1PSkUZSp2jVPllK730I6FO/q7VlG7ozed8I/rG6+
uW3m/2A6mz8bbD9Vvm6Z2xcGtbF3VdBuGJWF3YxwPB5V4e5RX5fwrsTlzEknn4S317ZIsYYkrhri
4GuCEFBckx2N0H8KuHtFGkjARol+fGwfgClCiT/BaNx8tSJFVVZz5k9oxgh9Y4LgwPWE4oAuLLH9
m5jhkCy/LLNz1rVBVWGbxTuIxz7cT4a3py9JldxoYe/er3kWBTSvamn9CzYNGdKAKR390xSArZUr
kl3qTBjsLSFaArPPNuz1dJlEq5uS15WVuIRUeSCdtHFvR5A61M0kGAybkMSnu+49jlfN9VBRCyha
KAxsQ6Lq2mHxaHyaDl6wZZpP2vWRI9oYApcR664fjH18iotNoFuCVdi8Hbst4uDIq9kZeOiNXHtd
xs58blCKT0BxdBC5P3QsmSqg5e1Ea9xdHTx15yco9Ow9g/8fTkm4OujklzGOitUZjuDWIUe1DzAH
vA3Ogaz6NJLeW8M/ygkdawcsVMRtLUea+MR+TWPmowKU06svWzzA4fdLptqTisfQK9zDuLB84ypf
VefSaEQJDnxbHM1IandTxVd/TfnMCr/gQPfp30h0zhuSnOTFVAqtwYx3dvDAhwH/sp0/DMUcbwa1
uUxZpWYM2H9rvP6n71bN7pwn0+4veR93dfQCWRE0omxHB3f5EuN6z78NcHQcO8hlDxU+WuOTcpfo
+NqkwLc5CFRLdrcOgqbow3kdzkt8RJ89nk5WiEi18tNdS/MLSHwkJu2Q7VIEk6hfq07R0Y+crAeI
Es5+EDFTnonkWd4aPObCPNohEy9a1w5o5+JW37nvj/RMC3pU5VjNQHNq4Q0vEvxx3acpCfZrcCw1
WttdT7TarQZe5pv3zvckORSTZ9+yy2K2IKx+apig6933K0KowRHeL5E7Lmj8VW/fHCcks9qkQB4/
Jx0o5pVZst+P24jjYZjETQyU0e9fxmqf0HjFCsuwZGav5EwYi7IPI1fcOzxM+ltFqBtvQ7qsPyUa
iqaUUcjb5aMv3q6tSkZWCpNlN18ELnv2k9/sS/MtCbdmO/PbYkVNI+h8mEUm8amruYcLOejIPmyi
rlSCtiMMPm1scxjEWCpgv6sl5zkHRTjMOemrLD6bthd3WKbPfiazl/43rb6dUQFPwbszquV7KB2X
HSWIqe40xdW6F2t7pF+Wue+ot9w06jzEneewZ1nPDV1ygNclrFEfVJ8RZLZLqU1q8EXo1ki+wabE
Q5kIGtEi2WLclNx5BtEm8tH9uYameemWJiDqN9iBGoeBce2znx2zKue6tahhNkeqMpt06pf3TQ8J
gmHVh79NvizQh1Tv21bBmqqmbWtKAhfZicl4fBwTnVLUwhoUmr6KBQzg5OEbITj6D/1zb59Er8Bs
ks2s6clRvmhuLU/hr47mvv8ZuqyDgElx85Rm3UArAqUoodnsHLZcorrRp7hZ6v4XD5CQ2JYJdS0t
K6NYo1CNxzIOwv7XTHl8djfX/kSD20dFekTol6RnoqU4Fjf+tdpARmfNzdkyGMbS+er19zUxqGeq
9CSqbP8vYIfhuZ/Rmv2nVGed24Iq2i3R67XysTNcM29HDZVZtHEHqgDLCx58YolmHG6gydXyhzYo
dM86ja3/0Fs7zc+OpxT3mj22IMewH34kUirwUDp4VR886j1aqhKBICueRKSZ8DWabejcuo5L4HpQ
F/BLq7cWLd7sm+aijmXrz024yOEaLfWYPBhKtHMDI4YA9YSEhyeBVnsl1bFxz7UfwY/XDGNgHmmt
X9slY1p3o1B+bM0c7/kcpzC+HpqptzjT/5N2Js1xI0sS/kUwAzIBJHCtvUjWxlXkBSZqwb7v+PXz
leYiFTkse28ubepWWyWQyCXCw90jpPkD4Tf2IQIZKNSKgHJokzolh/tkF/ti1OCS29SeuhUUbIOn
9kZo8RinDRDsJsmhQTG8y9ZlpeXmHctR+cuhIY+f+wZA+Ay7W81ccw5O7Tw1fJo8uroBi6+BFcb0
xkU792nP/YbWuHxIqqZqT26dSHOZ97r3btcwTsLESrxFn3nBT38wPTnzGxmGu0GNGoAMkqzgTuCX
8w6y4b53uSIFjgfdcu4Tsn3aTGQw2uJ1TLkMijGVwvbBQ/8EFSNIa8JPyxrYi5Py9FUdNmOw7S3o
v5xTetAv9EqW44oGY453p+ue4ObqHVEccbQLwkVb0VGRIoKtaufN1MgVWKTJ+NLTAdFYG0YF4d3x
Cte46+yJ6s+QTaPceSYEmJWhxESgYWCcrYplhsiibGH4JBDcQMGyoQjWVjhaBYSG3CjAAzBjbudE
giMjaZCMs9Q1tZ1hAMv67F7DogsPhejiMaXkmK1SAIFpXtae4Gxw0/hnyHqDT0ntVJH+GE1LL50s
1rjnztaPkR718ruKJSa+vit71GsW2MoCtDaYwJ+Jxfq+q94L6mC/3NHM7JhLHIqaNowZbX8KzUmA
MYqxeowj3HAIwjWh5beNHsccUYlfvFSI3igedXr+OhVD91jpYyvv3cHHgDIv2uybqNLWnHdp0+sz
K8sM+xs+aAXM0RA270wEQ8oCnPoSKDEimBLzfrBGZyUdhONoddSUr4axHm6FiYv8DJraFBx6kCqD
lDkEoWnx48l/mMUEcNw4eUOjM9QbMl3WvTM9j4HrHFPEShXxsojUTgeuTG8802v8O/oSR84SFlcY
70y9yvzTQO8qWRE+uWEKk4HwaoRAmQ/OaYTi3D1RGDdea50K0RLNu5YsgwauC8d0oLhowRf6mZ+1
E/i4YQWPOI3E3aYzYFlT5hmG9CA9cdbboLnrSQDxoVt6icat4SVB9IPCug68B2mgdY92pRf4MDj4
tcxZidwv0Kud16aO0sdYUeNBSZOmwLLkr8aqjl2b1eQFDc2pkKTeUfole61zM93Dfz4LeQd699J1
dbReK6VP6ZH6J9HTgOWQv1BGnb6BW0luMWqRcH9aK0c5YQC8d3ZEZ2FrCm00E9mZ4KyHRu/cwUeg
1Ja0ir5YNklYMvfjMHa5lwtq/57F3/4G/vX9rQ2KlK9CG6oSUQdEe06xxigXCD+NdOcZSWAsQyJe
SDBO0kGKTHSZ9gefiDHc9iqa2rWuZ9VbRPXaWNiTHDvyfoMGXCoKyl+DNdhvgV4WHBOZEc2jzomP
udc73wykIG9KiyqIiL6BuNBQTm0tsjZHHloZefxW9a1m3NIuB50EVPawWwrfrbdx31jOzIMrZ93J
pg/bb1Fltd6MLayMGfRNr1ooOrHmi9bUYP8WrsQ3LcoSSS28HJwXwmraUtiIEoIZUgh0aTD+4UO6
3jjwhVTrDWfNBj2UmHrirS5urHKO/rnRCdKtalwUdWr0r20tgQeTNB/8jWMWJppR96y8o5hEQD/X
KCEF6B9H9GUCEvfJqjq5A61oWjDWpPmRDY5Cb2OBhAI3IaOZfhEvDc8DxbZ25RcF4ejKV/BnM+yW
k34h7CDBQIX8juTbjId27oQe7n11mWdi4QUVMovMDNKH3LWDAupIalfzpotKfZkbnZbD1/CyE7pN
FpsrOv2GQN1zFjrtLx/woTO120mkRrWIhtYb97UdpMS+VeGaCxeQ3ycEszmr2BSQO6rKaF5wP63t
eauo+HlYO3RU6JzhxQvboH+ZhgkwuhJ22ELtOi/T3o/NX8A1fIcI/aW30du2JPZmW/OVhkmKOcVD
iy9pdnggmjCzFqo0NWc29GeAw5vOoVLpS5S6tUtVE0J9qN+OoeulM5GG5iMNjEsPOZCAiGP7fg2e
5mtauxintn2k8JvByUnQIID/h563UKLqbxsoyMCizOSB7Dw+2I2HpAgkKk/nVt727dKZIr2btfVZ
JW1pOiXdELknva9yW9yCjbRvXWx0/WzoonGXkvTRAiD2vGGddWfKJlVo/TToTMq+a6hYbCmrdQX+
O3X2A/J8QZpOq9g9ExgNoHRwWymDhLJaGW6cU2foTAOBEbRGNBL5VB1rrS2ShZ/kZPyay0MsLbNy
vkvZIjcACoWFnpqiJRT38X7CeHpC8812SEvYCWdqZ6/RTWSuO5mOfBeS4BxY032xaV/9nulRzr+D
ar80ia7Ta46QeZ5TdXr2PULmudlPOdKB1otPNSI2Y+bAWgTlBZybQScHX+FSgvNbADP/4PTF0h0m
PZJBPskgV0PoDcbMksnIfvddnMaIllq1Cye9OfqhNh4DYWT6ghJ1Wq7t1B1+0/NJq2eR1VA/xAi9
faKOUTwhQeKacmQSWxujhoV/W1G5/JHGHqqFKZadtQzsIL7Hsaoj5S9lu7cKyvRnOgDX8FCX6YM5
VIlYYm8Dc9KfhujGw1oXRV6mx9vELixF8m9IL8s4gsPC3XEGa5C/PEs4cAkMLSzeTPhIWF2g8qmj
7yGMSAiLrIj0xjC1sl9UluUiHPFxADzpOnn40Swzp7rh7Op+YwaATTuJVhusy9TKXujvolnwu6K8
fowKM9dWYZY4+xB8krs11PmwvAikuk4HGplNuYSKUEQmBT3S1Ma8NdBElsidksHsl2kGkvk8pZZ/
7AcKe7SgK/X7WHeS6jZyaeS2bGQhw32vaqu69TJ5Jma3rhEsk4HoHSFSPP1ARkz9iDyHwIY0kMIz
hWL/1amJnfg/POu3VOC6fN0gVzODYSjtNpAON9XUO+48S4R3wBMmbJfd4NanXhsMubWoFhvfvMqT
j2YT1d8n0+hLeEptgfl/UpCyQlhwGwWBIo1pYNbGLtbRSnn2uK30RJ9uUcPkzgl99fggsxhCxBCV
yO7PgVlzUxcKH0cOfGR+qD2opg1J5GiLqKhKCJRhL72l0FMuC4hU3oZSQffUiEy+AL1E0QwmFI79
MIodh+6KfvU20QoZknenj/oM0Uf4vZrc5tUlkmMDDiZylAHy6U9BhEQZsQbHmUOPHrqXXotbSnkt
p+KKyo80aUE+kBejKWroGKInSORcn+OIJD5euGM+mDSFTaFMdwAROXfCRImwpZ0nqomsCOyVqRPn
n9y+d92jQjUEy0/1/r0GatgdBrt3MWeQpDYZqLsG4RZBp9fMBy2DVJMiUm3meplXcmPKACZaTE6h
FiOFPXdemn79mMVWh36uRSZE5Vd5y86Uurkt67ygZBOo6rWotLped2mCljVo22RhVKFtc3p7WQk7
Hwtowi39tcBmmHp0VuQArpFMNwZ471nGVqVLkAmrZv8MUzrvIkEe15oi2PS0UPFv0MN78NvDWOu/
Ee2kEiCgz8J9DIGm+UUal7nTLPFSXIrASBPFvR6M+wIVwXMvGsizWUMsMZNC9OXDiPsRfL4JTimP
61jJMzFpG27LIu5+xgECpRmEpZLzoVDy1cq0cR/rI4swD/MiXnVlWzwN0ZA+qDCZgCT6cnxruax/
dtBU7LNQqj1mQagVC9qpjAJ2vw6rVzmD9WB5IxxCq3LkSxIU56NgVF46R3SXJXwPQj14gHArZ2HZ
4NvSmNDCFi7PqWYjZ9GzhdcEjKsq9J8bL4jDBwmfi/o/52ryUIoheIpTZxjhKjbtEXS4KliKE2Ka
1tedbkNBCCDe8pvUWukGct1ZAQD5S43EmYtaTtG+GT0UuijOahgvSOMeEzybPDi6AkcV3OFHRDa0
xHxrpsJBcNlr0FW5Gr/rbO9qAYk0e1Pg71jvoEXsFog58DHIel3NKVH3LzgqjSZaxCg6pJnn4jvt
6Jq+bggxd3AjghfYSDDqrWKKsGfDuuMFiVdXrXDf88u1B+vJhyhex+X3iXucGEyP5QN5phPMU5nB
7dfDujrBPRnCG3hLPv/Z7odsa+P5kt9NSdpuyqmqWCWUlELWrmlDhKYw8DLW8Ifmqm66fTzl5lsl
IJ3OFA0L8KereqBuzUXQA6HIhjUFNFw/miTpP1B6pM069SrjN74d9EUdcOjFMpYaPUbnnX/+Gq0I
YdjjXzS1VPj0yUIsUhQUeMtC5HKu4mIMVuQ/mbZX1ZQ/A5BR+vG9Pnvh0M32AzGBPgendYiW6rCt
ZsoMwh+cAK0xQxQ2uHcjrhUUjEXk3oAXS2sDFTaN701cATpeMwcNrNrGIUx0436nTNhZHHlFT5RR
ElLNwjjhwOkSq7afOkOYwXdkK36wzuwuuoM+JV3wRax9WLRwMwoAy2EDuFKWmzposVWwIkiUc1tE
HqUXU1diPhWqRxtgZe7PM8Nq11FF0NdT7fQWAXs5VrdnLPl7iGFFDEVByafYEi7Y+dAHziE3+rq8
p1qFxix1ztYGWhgb1T6RWRMvW5VZ35rIH6MZQufo4FF5IpaH+PStMEZELZ3IJormWjhmNFYYSZHd
Lu6oAOR+koEcnbkboPAsBLYCzV4SvauI91U5GvusnvyDjvTmrjVsdNgzDrgqfkiR7bl7W/WZQZTW
RCi/57qpa4a+x4SFNGKVR6XlOVB7W6t+n1Lcw6sF6C102VnqmKofVlj0d1p7go5vlMbRGVv0VWsj
EGGKpgc9YOrfuyMOC+WtI2EGkymSb0l/aaOotxQCFdTh4RbvcUejW4RlJBpxahWU3+3CnnQyQFhP
izjsCoTpma28VejhJJst8kqIPIR6TPQdz8tOz34XtV/CzKRq3fc7Laef3gMc9clZirzvibz0EBsF
mTfKm7XSGH9JvFvym8kj4KDEYBbZYx96aXETcBJaizZxsjcXTyX9WFPPP6u1OeSdn1qX9v5RqNGl
cuOI2MXRbQiTdhtrqZrWtIVsMmys7Q7gpffpkzyNdpVux6IP5KYB8/R3bi90+yZxA85MUU9Buuj1
SA0PDXua3hGZsm20GTgiPJetiKbb2oktb4fCCL2VIEFFxUVNFDKEwe5vxAxCHrKsWcbusohbkZAs
QT4q7R7wBOnOEFPAvdGwpKP5GB4w7J4JjwJ8jBLIOX7jjvwspfRuRubdn4G+Eq/5Ps2gxNGq8tiO
Tgyzvh2MCSmxS5kA3kX0ZHWV/V0gouG+KHr33iimjB4UAshzpMCIWChJIyIb7p2MRNz1rFmsvPFo
epbZHShQcYexI82nWjrY2/vs8X2ndR2GB3xu90azKvfHEJT+e8wETMsAYrgO0ACys2wru/6RBj3h
Y2+GAKGKzmE4EvX8ZuhNPco5U0yvxeRr3kbEhVZtKOINz12m+lVm26JeN7U3dPtsqLBecWAVPHQu
QB/kCZTAm8ErUJ3i/tOzVlSMW2DHCtxPOTfsbaAgAEGe5HTAMCjylpS7q82UTk25zJsyvx/HP/ed
NIanUlKKW1QioJaJgCaz5wHjqnnQu8YAUm7FaE3K1hw2Xh4HL5iOhGQNbereIWfF8YROTjm9TQ06
fsO3gKsaWpDRZwC4bb7heC84s8wO958pCE6AXUY1I20Hrqt1MrAzcGXIZY0S84FCPgVqWSbaYQwC
gNvKT5Gue53b/u57uyE9ZQMVywhWBak6eHEOSIgube8jEfUwfsjpHzWAodw6UwN1eqAzDM0J8PAR
t60sHMjWfg2DQqdAW7Kh0iFaBrKoeTXfa6Y7oQBDEadXXjfva7Bp3EWMiYSkNoVxTCo5hGundoKz
TKss9TvRoS6ggKCB2xXV0A0LPSXjmpP/6jAoxghGlsprBCV+h9ECdblo5tdC5gsR+/0vCPTkfh60
U3dmBKo113mtfIQk3NfrHA/BaYk7mHUflHgmLHDu6E5671Dobj2PxAmWHussgfX21HilScnYreuF
MkGcIdDp1QkDmBA8C+FCdacwGnse837w9jkdHV4cGsMuYiHa7nWUFL5B00c3Iu6las/+plqLXBbv
P1iOVefOKO7o2RxHQAxejAgocgnzBKarxGIA2gWpmYFis7JeinPas/AsVfo8sV2kW9ecvKdKV6ie
Kd9aD6rQxwXS8u5QdlWymqC7+rDp7eYnIn4YPOhDQOExqiPZmAB/9SVZvH7AbsY965Wpls5AIGMU
60i4jaWGygnrDtjIMAlhTiAuLSbK7SKtkpc47RPv1kkSbYDpneiLNLKxC3ANhz+7hYXLWW/1064k
af+RIzZAqq710X0wVZZASoc4ZgYPuZVUK2EYryJc9CXrzK1vc93wRAHKVGX3hemDo2R6Vv/OjK54
z4GGeYIqc0jSQQzG985KK7V03HI4pEBb/SzMPOn+snWNQpKkQr/2jdhN5zCOmgdMJOwC5biTkhU1
RUa7aLuUN4NZUUmpMyvwt7ldO9PCpRBVLJ1WYGvtwL2/Nc5GQ8sxD7oDB2sXLyk3wUUzOA60tUxz
JfdF2o79LXoAZBM9DiTGtgxRiLkk1bAB9bp+t5VyafuV6a59BL92TdSxCDvU4GIo1Wk0rY3RGgZa
tLHTFilYaKrgO7qBCF5w7fbNIfAHu97Jdjiz0zoj3JloKIJD3KapudM7b6BsgqAljFewGRwWbh8j
DDTQAP8IwYC/09ysOMIegvNNQNEpbIJcFI/8WeQ7hcBB25K1dAJ1cJMny5JaVI4jBEIaQIkQptrM
I5bS5i4W5vGqSkic2FkhtcF5WEmN3lCJ53g3nHL4RlpSO1OJMNfDjaab+vYILR9/WxZ+4WBp4k/w
/pq5FZqtPPg1NYNghp447LnUAhQa1dzgsE7vwYAmFJo4m1urvqHP0sa1YuSJlNxauZpwgjRvx57S
2xkJFixert8FqekUzMPEaH72bSmPqYkPbDJ3W1Ce3YjlPlZUma3Tfg3boKa8hWqTmt8MDCUoBVua
1p+AqILqGc5kgKBawSUwFxGkFzgxgiIh2CC+KtlzqDr7R8JBAwdEUqNQU2dS9eltPBkhtqlk0VeQ
0eGEU35dpUXceNuktzu1xqunqtduT8DChQiTg55ZURUXMJ5tF0vJoYramzxL0SQHXSV3w+DrvgtK
HRjyfcrM6k5koPvfFLQu49hAQNTn1TQ2zn1UNKV35yKVBL0oNA0734lh1iWyW+2bYdZdTjsUfu0h
UeD9G7esKOmjgRGQ8BCJx2a6EJ5fnhqtycS2BVtwsGAS4iESoe8uJl0QXJdxD79HOwsiM4oR+g0x
rx9tB58duwn4KvdNZZBlulWD1UCqnOCNBHOo17hZtsdOqLJehr3ddpCVG83foiz29XnR5SOaLqQI
hnbrAN5j2uW5gXfy4kL8iArNL7eFU9Ig25YuWQgCX/uNI6XBX6ihZIebk+90MWCDkg4ltBpiTPkt
n7gAC1R0aRDfBEGkN2+OTrwNNoAOfpmHYyn3Fu50wSaP4CNgjIZ71MwCyKO/ShL58QtGLb1/Zupa
+n1e1kV+oIUKFtWVNOv6WLslpLeJT6ZvUQv5xOxCs2T5aLaFTaG6rQE9uh7Ht0VaB2Z6BDYfhhtp
Q/7ROmmjB1Bm7iFmazuTSJE2jjvcZaefptNZIeTcJnq/4i760clWYGEIl8TSaQVuiQu/9LhLDQf+
U7ODPdyGDyJJlylMPAaE4qTPJs1/9Kdk1ebG1tk08zlf6pr17NnA9NLM05ECp3sMv9EPXpiGaozR
Jcpvd31Sjsuuws68ghVFibYvNqTkQIFE8nIdD2W70mz1mqEi2+pdIA4+qgHviuHqB69vQ9CiF0Eb
VeyzienZYf4vr2+rxdomyPN2Ry1i2Y2bKP3l+t/wzLoy8x+c6v+MQ78b6FUY8TgXM0/7rFYgF2p3
zmloHvP5OGzVztKWzVwZj2G2qxbSX6d4I8xzOjcc0ms265+OD653biYueILL8VWoRK437Q7t9Hxq
9xNGEsT/vr5GlO9yd1gFVPvfZGIgscvizMVttqP8LXptVeTxlVXw0TkWTErXz5NOj5wPLUCqBuVj
h5nXjoLHwS9XVJV2UXn/9Zx/OoiB/zerTNnG5aelbCmHBGb/zjDTEyS3W9neR+bDfzEI2RvIOMGK
MC+8aePMl41tet0Of9dn1zZ+Iec+OYG84lJ8+S4sTm5ldHLKBWqzLr2Sbc2tdccqsBcKXyrjXqgn
p7wyxOVOYAhDh3WBwa5FGGVcrBCCPatxiB8OUXFq4vvY+y3c96o9/GfzdTnK+Xj4a7+F2GhPSWVE
h7p6F+FPxz1M1zo1fDJX/7zIxQlTaIMXDKGMDip88qy9Z/408yvOx9fm6vwIf70FXl6D6Xa8Re8d
LX/PXOnR/Vj/h2vrcq7OT/HXKEEn0erojIIV3TwxcFtwvpn26f/3QS4OwBC6uQmPMDpIFAyx9gsX
OvR7V7765b3zv29CZCLPnSR14+JNKDAXWqHb0eFsZjWj8nKjN+g5v36TTz+KQzXX4iC3IUv9O11k
AtBicaA/BMXBwZI0wrPSCH9W/bXW68blYXp+HWGxHaUiE5fyYhGrLjP0YIyTQ9jckR6H9Z3T4gcM
DW0qXkcL2IdCCTaLq0kcPPUtxiFa0mhvANoPoPC5uEl9/epnB/q/L9XLB5L/vvrQTOaoeTxQMIll
gotWaAlqhf6i0gqUWf0sfvl6wM/m+u8ZuNhjWpd7dg2qcOjctfieYVCYOhTGrs70ZSe8yxe72GiT
KkHdSj85xNhgplBfEWxBL8E1zF3jyuai4IuHlYJC//X7/VmRlzPqSMUdIQ3YwpcrtnViQ0dekBzc
TDugv4OYdcSjDUI5/m/aQ3yv3kk1urv0xr5Lcf0BR73m0v/ZHDumQ1HnHKCY9sUcRzKw2hEK2KFY
BO0y0KwZUjxMvq+96vlg//CqlmELiOoWzUgu5ng0HA/uWpMcyuYezHCG6VZClG+8ejN1Mlf4MsEI
S+ZXJviyBYEStMrg8rd1whFb2BdHQgxHqAKhGI8CPwidRKjGXMBcFFF3b/ePRn4LshSR8bdq7Yj3
oUyO528Bg2LEZarYkDavrC698lQfNvbFQ10chk0YjgPOYeOxRb83Do8henoXh6qW9NfIV19PwYdD
8TwY8aDEn8UVdB/4d9MWmEhaqccMKP8e6GBWVb/+8wFsfv/ciwMfH/PiRgfzgqNiFeOxpwwkJU7P
2uvXI3zoT3T+in8PcfEOWjdYDrndeCyAtWznLjB/8s57M172uD9TV93iJNGV7pXv9H+MS/aglEW4
4l7sDUBDLPSybjzG2b4rXnHVW2hn9Zd70BzcdN6HFtfC8spO+bAheVmmUdEbiFYRBHz/frAaRURJ
UXg6angSNykMe/Yk1Iedea15+2cj0drMIEMygc/0i/PcKT2v6v1SP5o+Dt44E3nRFvtpmDa7rz/g
tYEu59HNhtj0E/3YIlLfYxergXdhwMrGTbbN6DqL/2I8JQB4/4T+zsUdPZKdksUN+lHU8SxpHlzi
J0zWy3T79TgfLkRBP13LNoUAX1NCXHwqy4fcAnFCR0etDo0Vr5vy0S8rnHlM8H1x7HL94esRxcez
gyEVsQ3OC4TolwdaikS6NvtRP6oce87E1N5rz3ae0olaQYpt1K1lyvympu5zY9aT8RO4qNyYwGgL
LEfrfRpRE5kMZKYzz4/S26GBLI0JmHWDIcWsbYq3BuEECl+r2XT4G8wasPO51mv71LGiLdaQwStK
5eDKTvtsIuW58bHhsOKFdbESYWPk6BiEfjT6h+w1ijkH51O3aKp9cWUpfrKnyQSxGgQb4Dg0LjuB
gedreV24bC/Mp+PCWBW2vQynG+kM8wKTlgGpRz9hDzSNy6+/3cdPdz5GXAyuOSQVgd2/GzuvY0Hf
h2E6KltbIaLHREJbdelNAAGqlm9fD/YnkfrnvhWMZkqHnn8W/xDnPflXWB/jLwPJUk1Hv8YFB5HK
bWBbGzNKvxkp5TMMczHZat6x818jvlk0cvr23zyBC1bFlxWSpPLfJxiEBaEYA4djXWssr+oZ6Gvr
DYs+srYoft/Qm0Jntp141hLZfT34Z3PNnU9jQItWkgRX/47dhv4U1RROjzKrH52bWs3dLHtIp99O
sf5/jXTZBSygcIkCwP7zVfOZifiYkuZNOiVbrUcq4mTPX4/38Sw9wwxExcBTFhfExXfNJMwRN/b1
I29409reCjddxPXFvdNdGenTrWID47Fq6VhEtvPvJILbBZOpp+zKQ2nncOd/RPUjjZwiVEOaR1/q
RF+Wubq2Qz99w7+GvVg3mLTJNK4YVlP1qurWYVOhASh2SeQ9ep6AlrsM/HrnFxVmuwvsklqtvwnd
eFkAcFbXmiOe49LLfcR5C6KlLFyu7IuVNIi8yzG61I9Zn4Rrtxt+07Gl3wwxSuuvv+xna5YcwNJd
g14w1uVKSkVmQQjkvU1KGPGE0+0G7lnRP1nIQL8e6k/328u3+nusi6BtqoaiNJNYP/ZWi3CG5hxz
KngbU8ueqEvveyG1eWQOd1NZnagL3KaT+ZAmtCvGFmiOVW+0rFP4pBY+5TPlYnuUGRJVjH7w8dsN
pubkhwZGcFo1LXIQJ0wCwLY942fgWGsBQ2xeCm9pdz28VlFfO/o+hrxUu7APcFxdgJa5Fy+n6KcM
g6/iWhYW1rCy2bdx+6JbUzRPk6yYQ0F7x1N2m5fmG+WVXegEN0mVC6SYcgO1dbpyu336PNKybMA1
y+Wp/t1HBF8gpl6rHxtu01lviWgOPdG8MsrHbeNwQ1r0D6HdMRjsRYJVIU/WpPTF0akghRfiLlX7
ib5R0FH1zdfL59OhLNrWCp0Qy9UvhoJ3OYUtKB+rh6wF67YAm0bqmTD+vx7o4+bjnQh0OO1csPzL
uAAHk2SyRwaa2hpzCFFO64YmOms/l/6VWO7ToWyd+pyLO4MtziHKX/elZoxp0RImHyvKbL9RpoRz
P+yzH3Zo//j6pT7uc17qHDTCKBK0y7043yTut5brM1JG3ZfK8Dzpbqjaphj25MkVuNU4R07/bnQG
o+uvQxtlWsZfZhNxYsY13REEtdkC51HIPeqJHjYbUz026i2lVhmGz4it8HXcxMjJZHClOejHxU91
ziZW5UhzKH5crJUsQKhU9vQjcEYYs4QBKUW91P4vFgqxvjK57g0oYhej4KRkUAHrxZHQT6cAb0Jb
Etlc3H/96T5b+H8Pc/77vxaJWaH7pRWkOOYJB8WNFp4wj4Ry8vUon8RuzNn5mueNWPeX1auingrN
w/nqGMlfIxQsLX5s8G3M0k2c/IIXMTPTlyaDSnr6euDP9sDf417M4liA0ko1iqNPacpMzVvVb4yi
WX09iiE+WZN/D3Mxi9IuZD+lhjhmOQJqx5OLnJZHy7oCIz6Tz2gc0HRbYuVqj2dweIPPXbqLVRze
jSihrzzNebCLDeJw/Jom5zNn52XvY7PJUBf3vjqOEATISMmPMPOY+ZWSS5xO2+XXL38OFy6GcxUZ
nMsZzZe9HM4DbLdjE6+xLnqTmBeDqMz94SQKVmyDgMBvb4OyvrIHPw7q6uh6LdOxAYEIxf9dtjD2
O9QysTqGpbHRstn0kMhjPxp3cXTv2DeufWW8T74wwnjTJVyiv7FD08Z/B5ReNEDd6t2jMNplidFA
HZ7KeItfNM5X1azsqG63T6Y05gppIYfHlVn+Eyv9O81wIR2UX+eTj9jtvAT/2qguTH0nMsfglLbf
LfeAMm5mRmsD5k08zFtYBANmb0w5ZupaeoImNY07hTgD35kSj6LWTul/99O1yivIxGczoxwid1fS
r/Dcj/nfB8sRaMIYMLxjDLMfxoZeE2PdwH/t4N8GNHAEPkDT+M1ehVd7kJ5n/WJS+BrnoptFNO+o
iyuum2QDwc/3T30rnotqW9CXvV0BQ2G2vVPtsHTxgaw0vG7caZ2nOys8GtrGD+srW+6TS4nSNIEu
CQwtVUhU/50ESP5oMYzYPyHNWkjrWZ/IvauH/IegKr2DJ6jn/hxLj0VfvCr/yvV7fsvLWfh78ItZ
KDILEXuIHDbOnFU54qaMtts13/CWnheQiwwvv/LRP5t3Sp5Scj/pGBtf7IaQngmoVqR/wikGfVMI
eQbXOneDN8M1NP+TnX4OLth2EJhMdYnm0yZoGtWo/JO9w8PODLfZsFe9O0vseJmXr5pzbaN9CGYk
9XWIDWAMpIn6JQQGi0fYOCBEp2nc+5vE3I7+zox+d8xpHD22JuVRHLGL1Wj7+6QH+5sbw49ogSuL
Nhfa2tVua+xQPRwUy0Kbl/0ajVCAl3EShVfi4w+ByL9P+icl+utI6GnhSA+xPjrV/auk32376+uT
/cNFcvH7F0cOFk+qtj1+3+yQ/jvlHLleGX7v2tf/fBxH2EBlNteHvIzonK5qsnEao1PTv5hVvXcK
dmxqj6fQ77Urc/bZ13VMlhNxFdeWfpG5ZKXVN1rs8U4qzdb6kCcYAZakUVORb+qx7baor64EIcbH
D0WFiEjVpVTkWqZ1MZFNzXXf1LGxS1O4owGptn2yooX/bepPln9TpycBbiYf6fxBc0dtpjT7ymt/
8gTC0M8PYSvi9MtDug7jRrhDKZB/tPu0rJ5oVLD+T78iv0traqIAl52jnx/hr9XY0rihbY1K7CKb
ho/YjuivKv1tq2t1t89eRegc+5wIEjLUxdkjUVdrCNgFRstwzuNVbV1Z9n9+4Z/zFHre3yNc3GgI
kX1lxoygQfE70+zPXt+3uofiN19m3b7u1lXx3mbatrBenHJBk0h1Jd749CU5089MXqXLS96KMDUV
pqEldha+tpNOV+Fo8fXn+oiFnd8STIFesbptwFD593vJBH5hbkVyl0beqgvuuLHdLqP9XI62+6cb
7h16U8givXJVfjjPz8NyQ1J+EvSevyzR1LRHcyaZIgpK/4ez89qNW2m69hURYA6nnCxZVLZsnxCO
zDnz6v+Hxv/ub4ZDDLH3iQRYgIvdXd1dXbVqrU0YpCC4f9PzW5unwv8khPdF9nF7nFeXI081gEw6
qS6RI0abbXi/GyN0JU3rAe21TRjRnRbnOzlHoR3WlAJCjmJlgNexgKJbpqqq1GcVahp/30JnGyEq
wtyUKPQ/aLTyCyXCOS48cRK80EOzTRHKMNI7Ok1sAcI8qaSCJECtoAb27XFP2+DSiS+/YnbmcIQ2
HgT57oMh/x4QUkofC2Nlx6+ZUC49SJAN+qqG2H2gW3Mfxieru+tgUPsP45hosVg/8ibz8hDR/0DK
pnUfKq+CafOpLj411grK79onDWnaDNr0pJAA2lwOREW/RorH0XfM6E77Ij3myk4Mf1XWY5wijVr+
6719aW32dhmQ7JjSpb7jIW+0aRJa5oUKBPfteZOuHX8KjYnIFUVnSPMcnd/5SZgbAX2dY3pKstcA
BXh3gzr2UAw0Pn9OEFqhH35H92w5njoFRSUjn5oBH+lv24V6u3MHc+WjriOKy2+aDb2Qc6GOOi90
QtW6Qz9E6ayTFz+3cJivjH7yvUv3N2mqZNyqwTVB7Hi5pDH00qbaRaFjBvW2MD5yJPN82330/K31
TEDmQKnW/7a0p9t2lYURSgb4btAZPDN4ClzaHa2wRqmqjZ0Yvk8fljkb+Q1bhwgjbe5b6YcUpZv0
l6IdQrRIIKmDUNMW4iMkRLIASbkdfaNLy2zuBWHXwYcXfsQUeXy6XejZeUTLICwe6cONvyklFaeN
KX5Y8H/cHsP13QN2ZsqBKjCuk2Gb7YaQDIVclHrsFHH2ywS+odJyd9vE9clxaWLmB4jwWWqNKpfj
AZLJ2lOvb4dyJVG4ZmPykLNjWGkDbZAHbGgwPor3VbCT5RV43nVai5sZ7LxBFxQqlOr84BBhPtTc
CqkGoSz2lfEkla8qDyKa1Wnf3MbaidYSu6uig7+GB72OYy8tz2bQ7fpGGbMaBULz9ZuSUTiKUXg9
VjSE3F6qhTjh0tLMoysKsWnuNZlD/7shbT0TjRs7oKRsHuoHyLT9lftzcWQ8K02TMHXaR5frlitJ
Elr0zTmJ+lWoS7uFVFjOvxa0pwXw2N4e3cJ2VYkP/jE2OybEXk0m2QsGR28F3cRK893IDoDr16Kt
aZZm5xGGaB1QJTJXV7AtmEzHMmpYL79DMEE66f4dHd1GDSgufICFrdef0ECggJ+1zu0hLi8guRHw
UkSUNDJcTigSEo2UCUXmwA1f+vDtviM5WmY0dr4b4lPpfurDlVNw6e4hEQIkmnou0ZA1rfHZ3hOr
wARTYeTO0HxXfydIG/ouEnzVrhI+jdlR73buTxkxbPOhexwiC5L2Td9/Ndqdrnu728NfuAb5CJ16
vczdboiz0Yeo4IhGmuZOltM9oLWbaPA2YB9D+Sh7ue0pw4pLLRrUVQPgB/GKoc0MdkPt+SQsc6fS
voDg34jdQ+h621B3qqwDi7libsGDge4Sa/KoBRcxb00pjFGAL0bOkcjzAVQjIk/KC6KisFkDjy3c
Cxreq0NyN9Xj5oleSLwpkxdJ4dDUDD9auOmqlfBgyQLxF/kknJVs6/T3M7eR84aGciUtnCpIpPue
NqgdhBprB8yyFdKVHNnElOpsz0+KgHkKG5KTm1UJKU4uPdF2vIaNWbQCXGNyAVIaymwsYDSTuIqG
AkoJGDyT+4lF/bZnL21s0p6kXS1tqvCJs10WwPle+VZQOEj22AqwukcoGsX6YB1S70HiZjXRDr1t
8+pShfOLcqxGIo7NzbvqcoVQBW/yKsUH6JTJNiVkZUcdKZZdqRrt9rYpebqgL47Mma3ZRkJCHD5k
LyqcpH9Lwl+/ETFrN/VWqO8HVEFN9bGiwT9/dtMtUtda/Rh+4/fwA0ra9t07VTBGevLK8K9TA7Nv
ml4SZx7aQSklFSbfpCtfeg+CupMvvQr+VyQDSHbbkJpEB3r5PShDhsPY0aS0vz0r1yHHxRfwKLr8
AsVSeoCWfEHd/XGPrvtnYrgpHkcFFpdxrxmfs/GzVFgrp+jVpTxFsxreRvwuc7LN1l3JxRodqqZx
zC7Z5fpzK93JRrqJ+0l159ftIV75GIUWg3MGJBA1FxIglyMMDKUpCl0vnSKJv+SRt09zhCia5vNt
M1cH51TPsf6CjujWJDNwaSalbVCjFl86CB7uMuU10PJDlz10SHreNrQ0nnNDs/MmqpjapMEQOIk3
5L1pkrYeRjVbmbaF8WhkHHh00CnH238WEcLrktPeHTAeKGMRcjT9dyPfZ5CA/uvh4AicnFxePMvn
F2oOwbaJMkbpGBSZqvAp2I28km/buPZyDW+jJ8WaMvA8QeTLxalDOL80CXinpAvDQ9YWCjU+qaRR
ZEDWI4RqKapcNIbaCBpGKGUmkCN95rB77m9/yYLjgwSnukX9mh9zsJSY0GmZ05zqiEZro9VzEIOf
kZpuXCPYqtbas/X6zGPcdOCoU38fyaP5bR6m4SQT4FEmzr+O3s+soFfD3yoyqbHN+EnpsqOQP6Gh
/t7ne+tbV3sHtGghrvHFoya3G7IvutHYQMjj9tFCCnZlXa6rkH+/j8fhhNal4jZzsqiM4D6mFOA0
pXWskcbTf/qINyjKN+kOzsToLTds6FsE8S6OUP9WTnn/UPm0IkD+oT6Ulu3Hn28v0HSPXtwS0xdB
HiGpQGooIcw8pUE1uIY1k9t8KD7oetnQkr2SHlrYwECvabzUVRBCXLaXzkini9+nXVE7uTSifnzX
Q88V6Svbd8HRpqYAkLSKTnb76jJvKqMYo6p2suhOGv8UlrUNQ2sj+5PCyBqIZuGsuDA2u1pjyPb0
VC9rBzqyjdzQ+fWzzX8H+gpu7SoU1hTWhAtDod3L4u64nDhySj2UC1nj6PUPAUkgk34jCWQ+eW1Z
fNdIPt32BXla7JkzmDSx8ZxTyMHgEJcGlc7LFVXvGsc3D0od7niuwnlTfakh/1EspzqlEMMYu+Fn
9ibeR6fszWrfregOT3X0+0o93v6ca7+ZKtNEmDTTAuHRJtc9CxbiBHncWA0ouKRPtf7bTD6FcE/9
exu8KSVcBlreq9KSr2axAHtY45RoQQXeY5rFm7pdyXNc7zEVfC47gLwQGK+/0342EF/p1JzEVuM0
CtygtdQ/yoharIzkL377cvFUmVeqyWkPnShVpMvpCgwrKxsFjYpYTR66N70jgqtR+io2fvCe+M9j
k38RexiiKvcOFbHBRQ5JRYNBBf648978fNfBXxc/ZMipFa8Q9n1Cn3OPdJbgvtye9IX54Eup5dF/
xckz92vIuySC06J1XLMSTnXcorRQDb9vG/lbk7uej/+zMjtr87JEtQIqKycZHxoIeVQU3LgF1O/+
k5qgS42oGpLWVvbUi+nn/I/u71FV8+R4xYsXBksXA941JZJpB599RpvpLvKn1eCEMlK/LZRHKwNd
2CaoHRFKKNNVr81TpoIPOYZQyYNTIR+vQzBME1tc1dvb03l95KETqhPzQbzI8fr35j3zYR2S8Wzs
ITGW0v4IAaWtobacph9yvmLo7x19uW5c3ZAFkAOgGwP3uPTj0RwNFMcz2UGCL9qkRmC7wkeIhqn6
WxN3CUJNwL8Nt7Pjl0z+XFZ7GPr2Udo9Bi7QY56JELodWygLh528hsi+PpGpTE38AeQMCBLntanS
TwIdsI7qjDDwbbJRUrcjHNLoWecoJqiJDnWECFolhJzu9vwvW+YeNQi7uRZmLwjDzHgjV1guybx3
ZMdRzrFF2BBPWfUlQLH3trlrryXtr4AqoAJCfGDNDhPTEENhDEPVCUqAI0K+r4Vg5VRcuG0APAH5
odeUs5G77nKhJZSKyXFZqlP7u/wppO2zPo2oJR6S37GTfModWP8j2e4+gRBV1H0NOZz0JO2DrbSB
Yfz2eBdOi8uPmXld6FopVMem6gzPIpTY+r2kbqi9A/oN+lOF/ss+Kd7Gz3TODPVR3lvNaeUDrgOY
Cf4FPA3IMa+CecIjM4tuABylOvBzU8bdKNJzcO8a6Xseyrbe3MX+g9zcReadJsFua8IKvQ+1H2Hz
0v24/SXKFFbMNiBfwsEpo11H+9V04JxtdUErjEKHC94xfpoxJWxbrZH/fhQ2wZMWPCI21wiHpHgo
7uU7/051wmf9sbyLX8bf9GHItvwhGUcKUhatLpucPbJyPkyeN/863jZkRy2OVGr7l18XlZWc5SFf
N9Q/G8j1a+s5Uf78UdttCcdyln+szIa8ZG9qeoHDBFioNju/PXroZNQ3NEd57CYyYrt+6se99xLs
Im0Px1l8gLGo61+oRSJZ5d0Xny1pLz+0X0foXB+E/aju5Ho/Gs+afkxhMMu9cYf67SFQ13o4ri+C
qSf2/750GsnZutVRiXi0nmjUNFpbh6QZigtNXctNT+O9mn9ycqpOwYb6zSy9IPtS7xlVB8EFlEYl
nGMqEc1LICNhjeoELamqWtsoq+313e2VuEZKTj2/xA0mqBWVbPTMsoXIwJAIreYExU/tXnC3qbSF
CbJFJH041sHjAMdsI76MwcqQF+f1zO50Vp7Nqza4UqNVtcZ59LkM3lJWPP9Pa2eCAGJ4JNT/7skz
G2XdwcOajZqDFJUzGtGxNesDBO8rT7GlQ4Yk9z9mZs5MEhUlyr7XHC3WDloX6xtjyH+WJDriSSwQ
etF85SJZuLem64M8FGsng3O9nDwJxr2Yko7mxPnXqLwPENqONOTKXCg+A1C3woqXLI1Qp1uDDAAv
GRBbl/YyPUIyxdM1B+5iwNMfmtwdQvd1EmXvYSK+7ZJLt+QEDuDxTEh03XsblH0g0lPkmGSV0HOz
jF2W0sV428pCVoMCPOkCctSce0T5l2PyG2HSGJdVR4d7OzW7jRa9JPFnFcoUUd3pOApIXdHudx38
hQYSuD+idF9Yp3qSs9hbyle43uxa1Owm2ZnlikstXuN/gfIUGy3lasY19AwaOdJVJw3jOySYbReY
HrT+HToMvi7bUMdvNFfYuC7k6uP3GDx9Ux0SaaMob551BANmqbb7ipxF23xCm2bFIa5zzhwbdD8Z
ZPYMbtZ5v0k5jLUCc77qSADNNQV5Tbsrq6O7hWLwu7sFxtFoL8FTJ5jbQXyHx+326i065Jn5mUP2
Kk9t3J2QsU9QKPOHbheERYFkXpDYzGbBy3pQVga95JigZAwwuBZn9BzYDdWa0RkDl5YrQy5P8Svc
IiwV7//90EAqchnzNJgQQJd+CZ6/rSsEw4HIQIkfvhvDfWcU+1Z6lIJwZRqvQaAs47mx2envJt5Y
mYOqOjDz7/LyjlqvbLyr6V76gZq8qu6Sd+XO/BTm9y4UkrcHOh1S8zvv3PbsBiC/qVSon2I7/qpC
3dqV2+a/xDVwkrFq1LtgD5u+4ewGiGCmRHuDg9IbvmX9sZ0uGjSxxseguhe1fQmB6O1BLfkI6TjA
hBxfE1b70mBRmwWk8NRVCxepqujO81fSV9dPRvK91I5JyhG3kpi4NIAwN9zI7WRAux8cSJOJpr9R
klo5HpcWxwKaSCclEN2r/uex8M00gB3faZFVa4a7VjlmqFndnqzFsZwZmR3BglaXli9XutPjdyZV
YsmEydA2su+37SwuypmdWXRbGWRGECDQHVR+U0hoKoBPRTSs3FvLU2ZM4C4EuHnSXq6MWJqIPrS9
7igaIk3qJwgIJWXtSbV089NpI1oWd5cOnvPSCBIRrYc4g+4MEJhmn4H25O9Gj5AbT7nsx+1pW1ye
M1uzw0GmTVotEUBwPOt+/CnSTkDXjFStBTNLbw96NP8m8aeewtkeldoG3lq/0J08hzZUOVWVSItr
se37Zy45BL9ty3q5PbKF64N14tnB+UrX5rzabuZp6CGKqTsWIqf3puQXSMlJhzHXHyre1PRRBysW
F1yQtmFEl9AaYAPPARjo4hmJJ7BtlVL6kELew231dntQC8t1YWKWXTCCTE7FJtYdKVJtGPME2DfV
cZ8k/7rRBuYcYDsEZxAZyqDiLn0wHhEMjCQMFcUvam1+QUttv4JHXdhMFzZmTjHWouEZJTbq6Btj
aYyj1K8wICzOF6kfld41FnUOHbH0oY1RReX0ifUUVcvhTdd5eqlCFdsRaKjbq7PkcoAXASlouiES
0l1OmuylSVaNne4ICJ/u2onaXxoh5XArXzxoSeAfoKla2cCLNgEB0toK3JZy8qXNBIWQFEQ9C2XV
b3XQm5vIbJCaJcOoWoPdarRD3h7l0rIxxH8sypcW4azWJYCUumOCoy1fQuSLgxXo2KIJdi7dMrgg
03lpokv7BAZNSXfU8bHzXkeAf525spWWdit1639sTK5zFjZYXlUKQa1yJI3dz16qf0Jms7s9U0tr
g2jh9KhCXQsY3qWJtkJiccgMZkrz1L3sxfrBS7IvOcJrciMnjzoQue1tk0sOTyYDpjaK8XSTzUwS
JkVSZ8SGoxnvQ3wi6svCcCNn0b+/CGltoGsKQhxQGfM0ZzJAo15KgcF1C05KTCH1j1sqIh1aKyv+
tjiL/5gihX45i3GqlYWmCThDVb6GavtZ7eUPI5BqdPUGDYG6vt3fnsQl9+PqpeGVXM01dC9F3qCP
1dJwLOFO0J9F8bfFzXjbxuKoKGxNDYbc83NaHcGItKH1MsMpfMg0yCc/VVnDg0ojE6Q8jeHhtrnF
IZlTiUuBRIg8yeUkUmYZ5cCtYXpLEOkckFEyv9fj+20jC5U08HlkP+EJUoAt6LPDyBh8FfmbxnBK
d7D97h7l+5ZTffjT109o8bbm3jJBoIpPBeo4NcrAzQaBgnSs7PQYCC99G9lFh54oXAqD2z14KEe6
8bZqnsQ1EM41ho0LDrAKoY9Mgf2qkbvr67Iq68FwXD8BNKXs/foeDhVkSNF+QKpTrwbwsrL1H9bB
YBFUWLMgFplnWcpOMekLUgxH6iZdUqN+FoQ0ObikCFaqBEsrTqss/Rfg5WR4Cy9XnIRSqsV0/zjB
qL9x+bzppVGgdCSLK578N5KaPfL+UrbBfwcO4or8TirQg8s9y3BiJKbVZmt9GbJfQnfQ6oOb3uuJ
E/roY+q8dC1Qgj8ECVBVZpfVach2aidv2rHfB5VpSwWQHuHeUk5gXra5fj9URyW8N0MeDvRXo+en
0CTj3yVIvzbRY9XsKwFSH+J8yAZs0Ql0cqhJte1014bURMuHDYrat1186daY6On+N9bp72e3hhD2
dT/2Bh7eSnYY0EW2VkBaOsEpIVDHmKJXUgSXFqooyvFXz3SM/qlGCjYO3kwl3WTNyiG38MqA20fi
gCM1rCv67MHUFnJtKOgaO4r3XRy+Twp0aCEV6Xda9XeqmexuT9x1gwob7tzeLHQNi75Q6hx7hvlD
9B5cWnrjo151juGD0s4LWyw2CYoZ8da6D8IO+Yq9m558JEhoyK1lRDfKHlLlnTKg2pjfE99vXBoD
kteq2MbS1wGaO9fbJMixFC9x+9lsXyMXlZzoGEHTcHssi4fHNG8T6I0q3JwWqW+6zCu0xHTik9l/
hf7P9kkkntRjG92PqtOv5NGXUjjGub1ZyOUbkW75Bfbaut6MWfKhWR9i42/0RxhmPes5Nws7o09h
DHZ69IwYjautNef8vZDmu/z8G+Y3iE/PwIQRo/H8UfTR7Xk1ZNSC0IWToFw9gMmT1WfuuY0CjTJS
Ll2/M8TvYlC+lP4x911bWoVtL7wqqWmA0qOoAurfmLbS2WasITUqgwiX6lh/Ryl4RWY/83yjo93l
HWmuXln2aetdTQHmqDYSFZAxubSHoAR6ZF5uOokG7HmnPWmjQ69+/xVF8aSyoTqsspUnxXVTJ9tm
6lH//zbnb4pBR4K98jLT0fp9Xen3LRw5etJugN3q1cEfqk1dQQUOnPwefuUqWwNeL8Up5/Znrtf0
XlhrHfYLK79ThC8IABniSUSXWPPXOKoW15P4BMUDcq9kvi7nN1R9FN3dkm01SDZdhBur2sbEDaFx
L+hPslJsorXk4fJWPrM5O9BjJVdKBaCJoyg79dAZycZgckmyU1VCUuEjf5fcP7f9aOlmpq5B6EyX
G2ix2TBh/ywUweyQ09XEbZ1+Eal0ZtHbbSOL60a+Bc42uGMoIF3OJT3xkpqVpuGEYbIJ5KPbxVtU
VGu12gjeSsfb4roRx/LUwdxVhO4LyLWlHceT5qcIE+IXQ3QfNVsisH009N+iElnK9MvtAS7dXyS2
ZUp+E4BHmybgbPOLUtaQwceoWSmIXCc23N6HxqKxNUP7UHq/bW1xzc6szW7Loi6jsNBwE52Nnss/
VPnXQKR628hi/MwtCcgZjRO8Y+YZg5VEqSz4HGjC56RBX0j/0VanpnvzvC9xfUQ+pwEgIAacsQ9h
6iTSsUd3LhFhBzB+hNbDMLV8NCPdCPmuVPKP2qsPZXDIzUPeHW9/6+LGmQr7NGpKvHDnzHWeNNbw
jLSmI3k7X9tl2SF5gfhY433hgzaSXqq183dpxc8tzo57I1G9MIQEzQkCQnZvFL56KVwsCPIExs8y
6r503Dm3R7lmcuZkjZs1YTxgcoiiHZz90Gm99fFjBmzfi7udKmgrW2nN4PT3M69GMdEcq7afDN65
d0kVfIrcX4X3YgT6Ng3a4+3hLW1c0rJEmtRNJu6AS2taIysV7FwAH3TeQOW9ZB47wdaBIGS2BC/3
GgnKtEKzC9TkdWhhCig3fVCX9iSvHSxZIiGC8+wM74ecV8faMNH0rVa20sLxd2FpNo+xkKMFV2Ap
dr/VYmlPASYKads44mEqrEzj4rAA/ligjTnR/4ZvZ4vmtYi1ha1voNRKQcgP96qMqJUOR5+4lgxZ
AvmZ09nAi3WiDbCmg+rMVoSctVcUJF6odgXhCTzbaJz07Oe4bYWvUb+L/HwbvTeCXf+AlSyo0A+V
N3J915yU/m3QD3K0lipeOgn4JGrFPDaJhf9+8tknFREigEICR2aCtK86vpfSi2qief8tF5KTkT0p
XvZZUT5uu+7iAp8ZncUlEck0vU8xisYuetO/KfVv6+x3A9yRxPKKN0374MpvOY/JhHPhkLS5nHQR
UfM0aDAmBom8iWNK7kJcrDWeLbrRmZXZ7mjGAEngMefFLt1BoQnxeWC2NHx0kR2gA3t7/haNMZhJ
oIhS1lzMYJSKME7DihxX+NWsOcrUH1X1IQtr9b+lqdO5oqkxTkD8qzgE0iqlTciz9OZbMDpm/ev2
OJb8YAKJEOrA/arO2zBKo3VrYHeGA/WJrRVfezW2rfQzGvLQw36/bWs6NOZuAIBzmi4wnlf9GIXS
hWEoyiQ61N0ol3Ymv8ajYLfPFbmceOXq+Vu3vmFtTodAcjCWgQAZiEObJyV7EDNpo4ZfS+Ekpd99
ZR+5m1LjrPHj+zD2t3kp7WJxvOvjcgcfFGoyH33VbcTqZPqfjT6xXevR7Z79bNe6G3QQgh4N3uA+
Ku4k8TSh6sfqjqanE9Q4Jnzx2QuIe5rG7FQAkph+gjOmGWwheTGQFZSH7e2ZXbiIQHr8M7PzxCFM
K25A55XhIEL+0tUHUxc2oLqA6N6DJe1OtbSWf13yS5MG/KlxjSrUPKvcWejZRiTuncQIN2EqPphC
fro9qKUthkuCxJ50KCC+vjw14CluBhrjDSfKVIQFY9naoL4o22LCwzn3PGPlGrrufielSA8KqVfS
fWRfZ8eUD/WK0skuSd5+pzQ25PSJfh/5R705ieOp7aNN59QVbDZ3IsX4ET4w4BHUEQe7XmvYWtqW
E/M2+K6pAX6u7RSpyuh3A9G5Vw223n9V3Rea2FC0fiqRo749z0sQZGoQdG5MKEd6g+d3omUMGevJ
u5G8IcmY4uj7h9E4DgwO3XWg8NwJ0TZqUNe1+5F/hJU0fNO6t5UPmQzNt+z5h8wWwDIRTpfMwnSE
4qjXwVEodjoDH14ymCusAw/YNPzjKpuS0P43PXPDWllmKV1wMRWzO6SQ+j5G4tR0/PhbZuyrqjm1
CFYL2t7Q7LZ7noCS4+8c9dskO/VrdbulB8yEtQPiTz4G15+thNnErZC1tQnLDY1PpbxvkvFVpRha
x6+h8ii7DzJqx+HPOvmjKUiDn4afI/RKGkn+8KsYDJs+tyWlsktZoxJQ2ZL8q/6avPbGyuG65DIk
xsHvkMsVgUfN9majomrpFZXpuNYXnlBe4m5b0PImHObagJywGqHBfI/yrf+kWOkmd4/DuAVsupXW
5mzhIIJcnaCXH8BL9dmbr/WkJMg7iTcfGo4wdMVrRGQLPa1/6dsn3aLpjvy7aGfxme8pWa5XmunU
5qExttZRqJ8l7WFqmyyec121i+o+WEM3LmyFiTP+H6MzR+yaoCrcVDUdK33TrB9TTr5W9iv7bZqb
2X6bmHF5oYDWo+9lmtuzkeElbW5mAqeMGBZbPYFSCq7lYq+X2Xtau8am9ftw34O1otTSh0d4F8oH
MWzMZx2qQ1vKrf+QLuMEBlPFgqI1N+c+r+QiTaSa1ayFB6k4uE+Cdh+TE01ebg99IRQhsQPOBGpr
CuTzrs2qLkK1iJjeiHyESMwvR/fwjpMD9kaP0tvKyba0mufmps85m+gBEW+3KhWSLcFDLX/PAxht
o5VjfG1Isy1pCVHejANDChvSqZlt5nuUt2252Bmfwv8Qa9MjxTKha8TLd04aaaJFHDVqZjkJHTGR
9KY0up0LXxp5zSGWwPcXlmZHokoXdxalKU2gcv4RA5gdYjst1UPl7o0OIXXLNorvVcMzbluvIckW
jzkoiiGPRnaDktKsmCRlSmU1QWE58kEdD1H0FBsvKbpbivwYSRalkpPWvNTWXa68CVDFhO8KvULN
SlyyEAf9fdWTiITdEkT7pfOog6oElVZZTktbWk1H4Ygmnll6m8pcyZ4sRB1U5kDgTK3zOrjvS0tp
Jgd1OAoW6N10q3mfhqSx6/AkBc9m9/n2BlzaEf9n6ooOI4Vurbdaz3USESl1euzoeqKGedvIQkTH
uSYT0dDcQHvTHEGSuUE4CCHOE8SvhbZN443WfJEqnh7Bg9edYoqmwalLvhkClfIC1umj2xwAe9TC
cY0Z9HoVSW9IhJb84iKZJzliUCV1q7Nj4lz8mknFFyFUoJk0un2sVGsP7oWcAk1KNMuQXIRDCUD2
5UqKhQQ2p5NYSUnb0ESdl1NAp/EYMIN8M8R70Vbz3e3Zvl5SbALr5a2K8K+sy5c2u4g0c1+HrlMT
Dnv1vpH9TbdSlV8e2JmR2XVf1fIgopLiOlX8JwxfrH2a2jC26Kdy/Cko4jYd117g1+cqPHHQVdL8
SL4cwvzLYdELNogu2XvHVwBruV+zQHdKTz20/q84/UQJ/d/P4rRq9G1DT4ce3qW5Vs19+hZDyxFp
ahjGu2KSH1hpnVicxXMjs0O1UmjkKxXfclSt2UnKJ0QkKsOy5Vo+pOFzb33o7q9ByFf2/EIkxVRy
X4DORjuOt+Pl2FLu4yoa2QNd6mRyeOdaxRa+P7s8NROiwdh3PhS9XgBp9coFvNCMcWl6Nq1WktWW
KZSWU1KX6qP35x75pmOP0qjthod0a/6y4Hs0272R7QRtzfp15XOyTt8alVbGPT+HDBVetdif5ltK
GzvtfoeALx4U+ZiO3GYjic6N4nnv1aoUz5LzklUlNT0RWF9x8oRForReyt2hv2uduuPykPVdS55R
kr+uqkQvdOSgUAl3Fvx/FJQJKy/XF37+JtPNGt81YYoLeH8E2qEQv3SutS9Lf2OWe1flbJDMTeny
tBzsXnkw+pHXlFZthmArNr/Ecm/EJIUgUakOxlpL3bTMlxHv9IVQYNGKBr+dOJ3SZ4GYKSmRp/uj
5aS6/uQLvmeXpbcSW17fotiAYh96B7qYrwiaMymuKyQtLMeCr6+iNzTsX6qstQuekqvEVosLTJJg
KkHQw2vMIhSa0TITMkv8ulI2kXTiAeYBGzPNzK7k1A7pNVKERzE6BIi1CHK/MfUDeo3AxqNdZSLz
Yb55wxqV3sJdB/JesWikp88DsNblLKtx6atG4HL7KHtdu3fJmEnyKajqlbNyzc7saG7kshoLkXhF
aNSHKkiPtErcqbyUwhVA7aLbnA1oFhgFUpbkVsWto7fRd9OP4KCFhfH2wb/kNhA2TDhk5I+vmppi
tVcnUIzrGJpvp8QFtHko6YdYybbfruC6l67qc1uzg5jmKUlok5SrujsY6rcieS60FRNLjjnRQxjE
AuSx5inJoHJj16oZjt+DdNlaIVom/b2rnCTlTjf2t+dumv/5tga1iyWA6mibzdZHL1Ig1WPlOsiL
fuLi2gDh3Qq+8FsnHVua8ie5+1l2K9HyitE5m0gd1EGuo1TkNEMK+I48oXVfirwKoO6qxzixB8Pa
+LK/FpAsLh5s1zCxw7UGaf/l7mrUNE9CkcF66Z88ejPVX4XwXwKEiVH7fzZmOzhxK09Qw9J1NEQB
kjv5VO5UFEmHb2H0AFtJ5mlrofoUHV4t4ZnF2V5WlBoeGRmLuts/tjXSHYYtmoiC9Q9e9pKTA4T5
R5c+9V2yL2X/eNuBFhJ/vBIgyJOhJ5vK8TMPyhI9H4cE8yY1ClvSd0PyI5e+I5Vi5a9ScrRqxRYV
O47uokHZpv/hyjiz/jdeO7uWxnGqkue1C3BBsgvwCFpvHI1umzzwrlk5NBfdlk4vwPuWDsnGDA8+
sHu0RmPvB9zXG6Outn2gGZusdQ9tu+u/1JPounRYmd+lo1qb/msAtXzz/EqousIy80RieYN6kyUH
0maRcOzHbQy9q1p8qc09WoyB9y0Al74Ps01RfDTSKrn60kF+/hkzLxPFDCxgx2dEjQLbKvJKr2O+
83bDXjv0W9gvXCr30H8UzIqwsshLJyJSakBfwTxOd/Xlvq3MwOuzgBNxCI919BUWWlBwdo6kZiVt
Mm2tzXLRpf8ypRpTtEMS5dIeYuSw0oksNHXwTa8n7616QplcdfVNln6q6wDZX2JvEblSktuiekrX
1LYXR0wrl0zzBvRTc3KBNB9CURg5IWm52Ejh3soPwJLdYivLn8w1UamlY3HqG/ufsVkkZCIo1WnS
ZGx8n5Do5QOEvv/llDo3Mp1iZxvVjMfBSwTOXu5otyy3kfwtViDxkj4CN9lInXdM6O2xm27cI9Ge
9vHaPpoWbX5M4jzMp2gQKsxvOrdRqthPDNcJSQbF6gY0wxaULhAQMhjJfd3um/iHmT+kgXWUg70h
fL69kZdOjzP780sPfiE6PmLdhTl9F1c8J/r4pdgM4j7X2leR11SwihZe2rNUptk6AF9ANc4WdhDD
UGhli33T6YckcjT551h+lO69mMUHV+04uoxtFG+k+kfhhTvoeh50azUVuPSEIwnAfUsDJqnp2Y0o
12Kdw2ImcGyCVR5e/eZkFlAeQHni1dDN9K1t0BVXKKGTZdLr7VlferCbXMak5GiZ5mkxmwO/6aoy
klVh8js9jrZ+sE/Ul3YXPVqRjeKDvAaZnm6BmZ9hEMYnmh9QrZu/WHvXSOIolgWnMsRNXQg74AHN
gPhLhUziwcj/iFa3UVbde2GWL8xOJ8rZ/pISSc2ZPsHJ4tcefmd0giID2Xf4B2M4rvoN0Va1Lf01
ErvlCQaGQ7UV7Z6r9JzkB74y5o2L/gPKpIENlD4Zd7UJFNOu7xsVKqQ1Eo+FKxFW3kkSHXo+OENn
Z0mAr/dmiclBgA5O2YQ+hJyedk+T4+m2+yycwyZRDY2A8PPpdKZezmqdNZ0eCtx6bWaeTB6CZnCf
JObR1IONpHwYEAndNriAdodjlA5sWmAhUkTu6dJiHvZVMagy56RAYpdUOewTYNh7/RSYCZ0Gz0jD
bGBZ3EkZNBgGvGqgdFQeycSd21D+knqvsveurF3BC9UEvgvZAJiKmYyr7hDf0wL5/3F2Xrtxo12z
viICzOGUzQ4KzbZkWw4nxHhsM+fMq/8fem98ULOJJjwGbAxGgBbfvFJVKVkkuF0C+bOw1zL+PkcK
NweRipTZSIkd/foopz2C4n9f1b+2vlgHTfL9tm4DwTW8KbXrmtYMzdWRL+80uB22GstWVx2EJvkO
+nugPLxegzCpZBhfC6zBmh9EbOu0PY0KSnwt7b5JAdWwtJlZXLmsQTnA6UqudM5JLIKTrGmFlvUU
qGCPNLrIKCddrOaQe5cMnXZ6jmGyIjURQKCUP8nlJUuf8mHjjVoduD5z46CPRdZ/Mc2IoietEGaC
O+hHs2wORhk6BkUwTnOl/IT/emO3r3ge0ONAfQ8TD+y66iJ2qHVI+QaEclHa0EXHKkhJh4KUOZ2R
b4GHV+8piclF44VzTJLlelGbQfT82K+xRYS9Yy+fhEAcHrogpvqe5GffAvwXJ7n22OfBuAskfesl
XJ1dsrfEDtROSflff4EwBsnYBqLgeuxcKyHWDUjCP7WgpaPmW5B82bhK1l4irKFQByk/Xf+Lq2Sy
+nHwUlazTp+8KHbq36q+0xrtAommocU2Aaq4VT+ZXfHl6/fe5mJFY1gKWkXCZlrZ+lTYxb6l8yX5
4e3uD25tLhH2mFnlKIGpy7H1Vdc1gmYJbqV737IyPxQJjDkg7JPvtH+rjb9BGbBmj/IeRW+CPx67
ReyXx5LcpjFr1xq7qAmPwqU+Sq28E8tPQ3q6P7a1m+C9rcU+icNQ9PJ5n/TDZIct/cNb1+naA/re
wuKcl8gUZ00xCu5b0Mh7HWlfYT+Ls90fx4rHa87isDMfMM7XktZer/RGSi1cL73Uz4N58odPpvdQ
lJBCSiUPyD54uW9wdVj01QBZInlMWvf6gGloBtZzGdbNJrikBQtxXrh1FfEobilqrF1clAhpJIf7
QIG6/NpS2UqFnKU4eYX21uvPmfE12ALrrL64720sjlKZsBsr0o2uB32dt6/fJvNkoIDlPWS24YTK
L+uXaR7uz+DGuIzFNh/MJvGmDpuW/Dtpf5vWpei+3TexehG/G9fyGtQVgUyGzvZWuIPE5EmC/0xx
Re9ElrP65X+Zqi0yqLUDBaqLpks6ZIA9LfIHVtk3YWuK/sVIetGZFG20pyzb0u1b231k/aDxJ2CX
bxDWZe0VnqRQMke4CbK0fWf96CoJqkVrY5uvleRMYNw0W5K5pedgMR6zCBrTDHVqU1brxKAmwumf
8hFIf9bTDlygtXgOrMPElT9KZHG9Zz36lk6vG+u4dtW//4rFGdDywJqEwKDFI/3Vgqt9bL5W1meC
Abp3BxtuQhFqXdRf3SHcefIzXyK0z1O81VG3Nu0z8w1EyrpMA9TimCQiJH+9PHgu5AB2EdNmFp3L
ybK7uNm4z9byQqRJ/mdq+Qjo/mSmiTlRQkdAw1RtZJHNx0yPTiC0Lr3VkZ15jTNo/UzprKmv1ZYE
2to+hkN1hvDPxNTL0LKOilrLMqKRWjyPQgD2d+Nsriwpx2TuYpl7WHjurq+1Tjdyw5wy/1JbcHeE
PseTFyj+HpQEWPWWSzavzJWvgJbGTAk7y9nDRLHMHPtjEillZwQok1LOdOZyp4rGO9I24XNhHMp+
4w3fsPfnYnoXIpfjlPVNjj0pzFBm+B7IKHSNF6t+g9DfqbLHaksW7GY+GaFBzonxWSgRq4sj0kqN
n/ee6l+6OtmXmXqq+mMSv5SW+tkTnPvn8eYczLboD5iViv60Pl+vXVoW/98W3RaUxI8lrB6NIRw3
i9VbhhaBijmkrR/Fpn9pvQ9lr0AyhCROKtvlFpJ01RBBiMzemMlcl4bI21T40f5l6BQnAnVgqh+i
yXrI5R/3p+72YM9zZ7FAXNsi3ePzwXu3M5JIhPesD4ILnBFVj4pCNDqE/o6a5o+DEj4lCT0syFsC
DmCPiPn3zbGu7c33X7AY6ww0zdshDi4UfgcvfhC6x1oPH0w1deI63nVJ6kj+r/vDXptfSDMMicCL
pPqynmEoRZ0oVhpcREIu4MAqQn2697BZE1u3Y0A5SWMOZ2H++bvZ7WrAjNpQBBc1OYn+rxmxDuo4
+GveNRaRoPV/ZhaXV1QCh9MbzHT+uC9CaPtjze7jeleX4jbM+daNmc3NbYWUncmwLvFFRYn4ELEJ
5ppxJ3GHfYvC3vYQuTW7vfZ5FL7GkbRxxuf7YnljmrOsOlBnKJaMxT4ti6YbAqkPoF+jQfzZZ3Oe
vfCzIB+Drc0x/6obU/NygRefu+HmDftu0WJlCpUuH4KL70e8dHqr86z7W0/ArbzOPIv0UNP6huOO
O31tBp4bvYphcrpIWmTr+T8dstBBTHPJ+C+SOpMa7uR0OCLPS06k7E/NVO0gX9qJ8adKf83gPu6F
HHiB4tDScLx/PFZnAIokggm0rWnvvP40XRiSMJKm4BLDJRMnIDk3PKg1AwCiVBG2FbjRlxmfto/V
rs8tVjPROOIlWzYYUby9P4y1KaZTe87PQkmM07AMJ72QdERjBpcZcDQFKWSY0t5oLuQ7beP0qzA+
mZKjh29CmkCIZw+qU4x2XDyI0u8gSbje/0MzEVXU95+0mNquabXSHBl516XqxSw06UHx+u/3B752
QkmhkkhlfAA2rYWVoMu6kBw9d2oc0M0N6fgJOZFIeUGYJ7ZxU7egjbcolHlc7yzOK/7u0AChbuJA
8YKLEj+L5oALBUqWBMicpy4TnS65szpGToJildGaT5ISHIeG5qMnwfzZIC+ojT8K+Vvgf+oHICvH
LnJaDRaKINyxwzk9H+7P0Mp1cvW5i0cnSvu+83WBnVFCayM6EY0zLZhlK/mSJyW4vXx/3+CKP3Rl
cPESxKlfi6nK/FAa+BBYnlOLT5YXOEK+sfYrzymGECAiUw0+eEmYovS1HAZtDMO8+K3sGlvNHEUa
2ctOqsCgrn3Tpq/3h3ZLlTOvPRttZgOem8AXobOqV1lU5Ul4UaqvksmtJDUI7AbyURbyneBZDzBv
7C1heNDDz6og7NrmwyRT0e+3CBJWrhUa3lGDgDh77t5ebMI6rMQ69xn7YEgBDEUjbERp8dc493m4
76ws9k6TiWPWwIh96aLv6jHSjm3w1mR7mPLuz+vaSgLfxRodvYD3Fy502OK1NUjrXpqJfnc39x+9
LoOTqfuRpYFtgbzZ4Rnet7l2Lt7bXLx9nu6FQipg0zr1L8B/9ureb895oO3gDP17U/STAcNCRwBQ
2MJp0csxxIfOo4vU7LpZ/mnfUNVQP3jNWdgMYP9gqxePOi1lQELBKlLNWT7qXddJgEMbrKXiXkD5
oYvmmkL/SSiOni+dww4hFWRx9BchOJTx0azoEbfCT0PElPe9W3a/ekH5N/2hPqPfXg3/INdThl9a
ChQDD3dUPwT6yQD93zxE8vdI3SIhWLs/EMhkvvCBcK4W90eoT+0kRGV0CafmSAKdDhQ9fU4laJC2
Kn9rpwhiAcTpoFMFAbFYGK8J40Swkugihz9JTEVb6b21fa1T6qGn5k9Av/j9dRmOmhWzFBZOldBN
D9F0LpNnqLFtmon6pqen/K8lKzhFBNzADqlr4QksHsTIqOEVgd/7kuk0TyudHUWPpHA2Ts/qzL2z
snDpVPxTcsk9M6dHlp025k8yfFsaAavT987I4pJj0jJdstroIua/h/SsWY6UvYnmKdAR3cu/RVs4
tJUYBuYt8U8ZeJY2XQxK6pURP4qpk3wniJ8TESlzFf6HbIvubG2Lvze0GFgzaDX6FBiSjY+iVu8l
g/f/Ehr1IVOd+3fPqinS1zgsc7Jn2WQEXmoIhanmNDWVI3evVkuBSNhZ1VskbISatwAGchIk5Jm4
WSCMRN21ZyTGloHQB36+7Gsf0jE7mZVoz1TVXjzuY29yFA3OvJ0pfA7DrQ7JlbXD9kyeiE8ws19d
21YTtU8EGdud8loUpwymU670Lbmvldm8srK4m3R/ECxyjsGlNaXcLmgZ06NnBfWpYdJfY/Xh/trd
5oBn2C7DmcliwQ1YC3OjHKqILQbhpY1k8cmLk9IRE2PcofTd7n0xSfZa30/HQSoLuyoM78mow+gc
6IZ3oOs9ozyS529jT9TUGG24sbNWTicc3qQpuaPnwGNx0dS6L3m4wrhfln+sgfzC0/GzUVN7SAHF
KZ4j1c13tNH+uT8p80Iunjf5Dz0Gjzd1mWWrpC4gTqYOPKb9UHyK4/RjBi2Oomx5sWuBhULcNndo
U0pWlolETa79JjLi5IL83ngcU6u02ylCqsR3Ua1V5cbH4cttSLlbPM9iSzBnZZiITXCG/h+9yfIV
7FCST8u0Sy4VBKXxsNO/Tehc3Z/Kld2MDbA3gFIgUVjG5ZGYhZ5HL/alqsx4z9KJ59qULBpfsuCr
IdXlB19Nt/gUlkZJp9BDNHMqUkLmqVpcEoEuemkIHPfSyx3tcEfDdzVaSUrdOEbKVqP2fGO/3yyz
Mdq0YasG5Dc3iF3fCooQ6FOjYMwXvxXtcBAlwZYLxOJA3ZsXy3A66VtbOX0q2p4h7WJ9A5C3XMXZ
vgYRMBK7s5jvUhVt0D1ryCovuSheYpN9Gyj2xtp/MTKjwllGWEOXJdiUZK0V03h5qbTa1rUvQ9XY
wqbSy+pQ3llZvFn+lPJSx2F6Gck398xfPmOKYYi8vydvQqx5yvhLB+ccCrB810s2qH0d9Y2UXOJY
OtQmyhQBYnvxJ9U7SY+GdBS17EFKzYMqNHZg1XD+oCf1lwdj/oaZvBa3bQalLmtAFEb81ExYtrwJ
XmG9IXnFTvEOUrLPxa0K+k1i+o+1+eGkO5Q637K4ZcRyICoV65dO0A4XTofbQZpoLnMlBOt1PDyE
1mCX+OoTrLZF8DuFhO/+tK+dStJU81lRYFRZxtJwOXtlBVn1ReRu3Zk9z42P27AfDeBSXlF7dpIP
4em+0RsAOSNHs5OAiOQjYKhlehWs6OT1JlY18NqC9z2fTvKQf0vkndWD/oVotXfg+1KsH6KWOkg8
RkBXuOy1jUzCzejnQhjNBLOSh0nsMf/8XUpHbHMvCej9ejEVQdyLnrjTEXrZTePkk7jRoMnK0/p4
f/Dzebm6mrCJvjGZbLobKTcunE1BC4QhVqzwJW/GwKkDWaJPVZ72963cbq7ZDDxAvCOofN+UxdVq
puxA0v0FaHfT/2qKcqeM0iFrwoNeWE7ffymbpyDsYOpCwM9tkmbjdrpJTcKZc/UFiwt/oENE6xsz
fNETsOyJI4xPXfysqcU38uhtJ9kUJpIhhQ7932EvEO9nj20BHYpuN/JZ8E70iytb33TzLvwJx3nz
8FtQbl32iReT0Blpy4L3qZQ/hHnUH+NEkh4VD+Ba6VeKPUW1RJMYOgBxr+nnuMgbp6lD+SAiaPNB
DcwZsdU0/ePUSKgtxl6yEwq0TESeUadIm7dAU38ILWJrqLdH+yAgSXR/aZce7wxh5/upTHBpQNm3
2LRo+JTJqCfNGdnmdp+poo7mojkcoyHynRTpny1vdNUgDRbIkNNbz765PiXaFASC0JTNOfBdNUtf
zeZVLhEBqV67arCN7nvVSw9C1h+9L/VDHzy12g+urykwNp6IP/mS90dnHjlIYYuKLbUL7o7rD/Gt
DrW9vG7OMBs/+NJj03+BwxzxrzLY+X64V0tIf7wnqzPsUoDSuvvgB3vvQ9L+8LXuUPjnTNVPefUN
ME3A//BpTO/qy/imC9Kx3yIf+3OQb74WyRY+Bg8etoHrrx1CcllNMjRnUh2PQ25brQqxomGPCTqA
zSc/bpFE+qXTxE3a9FHJpn3daA50y6n+0BePaTXTnrpBre0yGO4066M2DjO/2kbh/E8kuPxOen//
tFjg8C5px8WqamCfS9pzYqTFZFe9Vrxk0qylJE9BSxeEL4aqk1R6YtmtbwRP8piEnl0O6LqJITUy
E5AWxEYqUsifyoK2RFtvVfMxKr0h27dpJblR3AJaKr0oo69BMNN/p8inHbTw2+jfstR6HxbNqjgP
ONrfg7gSSWrKVTQ4ataY0yFTYoXa4pRu0bXMN9DNyMkD8drT4w4o6HqFVDWEmEIjG1fDpFZ4oaN1
vzPpO6KA4J+fzb/tPOat4a2nVQB+W+KLJTuMLg1wSAa5cPZD75wmHhujejS06SkWzmrc4O570pe/
vCswSXVIwkUzFEhEF49NMPlKRQFNOOvRI6W1h745D0Q1ofr5b+2QZgCigEoHdxKB4fVMtoMFK+qI
Sy9MSPCa1akqH2Gy33fFuOE7LN3R+U15b2lR8EqLPqvqRPddhMl3sjCJttA3P4XG3CifzLfo1d5Y
2Fmc3qQuO58CBHbU9hk/zSky/0nzU6Bh0b9J9bdZaYY1+2Azmw7OERQX1xPYKbnSBi0TGCTeY/+q
lHuvPcfpd7wWXsSNXXGz7xfGFtGRIOWGSomKsWXhowm7M+yvdpFqIN/ojKgnG+qu+/tjZTbfD2+Z
jdL9doKCBItq+jGMyYabnjMBIgUhFfi/79u6ea6uR7cERnV6K6hxYfmuSAE57Hdq95zhPY/6Rh5k
ZSdejWmxQ4awNjo1wc6Uf6MEC7OkfJCKw/3B3DSKLjbG8gTjHw5qFmOlF76Euvml89K3zJOf5E/J
S6k6gh++yhk4CW1qkSjZwHIvfdWl8UXsN+WFpVSSx640Plv9rzH9S//7z++f29EAn+CN/SEqeud/
67nn9ekk+G5iga8dJC382Opyv/Olqjh0ZZG7ZTtsZQzX1g3kJ6Vjmo9g61rcVV0qTGMfNoHbJ2Jv
R/RbPqbGmPHMiFumlqmyeXwE57PDQnxOZeP6VKMKF+Lo1oHbqGUk7AEQ46HldUoXHAHCh6RO/QpW
pTIfjuVUtntP9Lst5pyV4zBHAGh0AY5QwUdef0OacLX4Yxi7ft+HX5XQoou09fq9NDTCbiyqeqPo
dZNAY9BoQSEBiroESLllZT43EmsarCZ2hw71DtmD8Yg0FjIrftXv4ylG/9nbtXroynCfbJyWee0W
tzbMVvARkUtA5G1JAlDWo6pNmhS7sPolb5GVi8dRKRGxsJR4NySFBKBXEvalJXxtpL53yjL3Nx6o
lcsV15RcFxlSuLuXdZjGKCJZGJTYza2uTA/DNGkf666i2cK0grw8BLoqJjslK7PQ8cI42OryXrPP
2wVrNp8B+max3o3hZYKeTZErjgrSE1GZHLW27j6Lsl/sYmLOJzEQmiPK9PJWK/bKVqNDmvrd7EWq
bIDrrVZO4ijFbZtCByv5lxwilaPVVAjD5+ahq0r1eH+118wRyXG4AKBCu7k4XWPUyrVRlZnrTxnM
I4RoedruENLd0YO+JaB0k59iW4OzQdKI9ZkhN/O8v7ursk40qz6YclduTMfwW7tP9AcvDE+xfEYM
eQc5A5rVdivpu1QSLip1xTpVnlrE3O8Pe2WBoabW+EONAL9/MctxHTSBqpeFW5I1KQyAp0F+tGLz
saiGdhdF7asshPv7Nm9KPIz+D9QYiP5MbLrMjEVztFvLbelWuXnq/H+E8qVMvxjexUJ3i+qwFjWn
cPzoy1vcsyu3Nd2hBtlUmZW+cYzMMQeaKGWlK6nZ78bw95HWgz6KtsSz1+xQNZ/z4fBd0Fxxvbx9
7MWdZ1qFG8fckGqS6rb+5iWavrF68+9Z3FBE0DNwmyOiAN+6thNRXESyKi/dsQ73aQXakFyT1ocH
NfmkaB/uL9vK+20StYOHQ/SL4vB8gt7tWT9sPQHMHekdFCJfJCHLjj5EVBuO0NqQSGkhijtXLXD/
r63k9Hx6hhVWbqHsuJ1P5igdy8g/d/XnXtxqw1o5h+zAWXmO53R+xhfW2KiC1SNP6iL6h5iJAHTy
cWwJnpqLdkz3evHdm54zFKRS43tkbW3H27ESRgGUpYAxH4VlM7Eo9vmoK1HhJh04O/+7qPjk1R54
DBwrVOy/Xb5rY/Oefbd8bZwLY1zEhZs1MKtXNLxusUPMk3W9GxUYyUh2qwAsiEsXV2hs6j18ymbs
SmKyHyDciMEERLX3nBrFBrDl9oBdm1qEoi1yPjPJduwWsDKHqPi8xslWC8mWjYW/KlSRUEGxlYCV
yQBAdkWYQCmbmo6eN83b/cVZ2QlXU7dYHOoEfVqIVuymfmlP+UOZsBPMJ1HJd5O5wRq1ZWux58nl
allosEziS64ftOGt+YF41y5Jt/A2K+HG9SrNX/Juy2nUs4soxRLAl3zaDYDvrYTk1agEH4Ogcgrh
Yxo99wkCuvQF9dKW97I6Up43+vrocFOUxQpajdcG5JXZkH22y/zqS1T3B3EM7MT3kA/4fH8Nb/1z
EjI8K+w7gm8wRNejbYxx0gcxTtykRPno3BZHNXYa7STEZ69+UcWf982tvKJX9tTF0y1PdWJVMYCD
xt+L+VMaIGGKutS4g/jQr+CkqxvbIiFYDFsKk2vzSu6JDqF5VkFCXI80rkZTmRSagKtBcELbV13T
JMuV/RtvoSdvmhdA/Mxprv+ZWmzWIC4NtcoxNUxfEKGdJM+W5e7g5QgwnvJ4PCqG4089tHuojKMs
F3oHvR7sGkm2+9O9urrvPmSxurCtlz5aXomr+l+lJ3X6Cj8MXBntp/RfMduIlLdszT9/d268BLeh
N4vENfxjhsAsKURVOJSlnf6E1k3rtqDYNyW0P7M899VT4AYusKQ+mXHhnmS0iTsJh+lQo7oh/Ehp
WEqnkzS9Cu1P5bGbzqGO4lfqTNV+bA/6VtJqJdTjhHJ8IObnFLGxrkddCUKcGk2Swt5bKZJNVDj4
dhbBsrvzo06aMxJG2VAiaPPfKSlfBApEkda+EtHY/3Ad0weOfzHHXjc4lDoahkYs88TV1PogpieZ
7T0mT2l+GZJhY2OtPTPvbS0uyVKMdN/gnXXJlPv150T4IFgbWflbJ5+ZhUGekiyvInHk9czGil60
bc3NZMW9g9YecaoTmPCuQPMyfDOjrUzFmj2oz5g/WMshpVo4AnojqlPWlYnrTWd/ViT6pesPfvc0
6t9763T/XK4+MrAhG1BhKvSrLiOYMAjNfBQFjNVvY2SnqOzBhRJ1A8yOki0KdubrO6HU9vL077iV
01obKZRJCgUPBMbJn17PbK5UWRh0ceoK6I2maXAW/ENqoOvTxjvB3KNxd3+0a/bmqIJ6L8+atkxH
Vr6ihIM0gD0LxUdNeJIqYed5r77qGBkg9hYKgPsG164iqAzmc8DUQs98PUA16cSyTdXUje1Cj+zG
e/k1Bvz3m19/8pWtBoK14ZkzbzF7h0BjiVoajHYCfG2l3EOe7YP+131QytlOCwmJs4954G3ENDd1
ZdaORBmqkDBOgS1awtiNxJekqhYyd5qoLZPJanPFHcvPSvvUKJ86q39JTO8MdrHQlD2N7Dv52acS
SJNTMXXgxTRnCv8Vwsf2y/15v2H3+fNhpIQ5QUCqQN5dT7zlF2gFe0numln0EHbaU9WUPxSr+KnR
EQlDVc+G04AAqrV4LAV5VxGxBLYf4F6hqnnwKn0nVtMHITqSDN34tpX3X0VYGGoSvm4WiL/+NkWv
ekUfhNw19F+DN14mObJN+ITzyfGF1ww0efWiT7HTdoE9eCfVbHcCaUqhe5i8wZ5IlN7/oNneIvAA
ykpChRBq7jtZfE+UVqon9H7qeqa301SwXqqRncM+kp3C/3jf1urY39laXNdVl4m6N6nz2+wI7ZEy
1q5k4uvESY0tGsmtcS0OX+qHiUnei6dBCfYKyDb5oyA2h6zfiKbWnl62PygYE2eLB3jhcEQkF8zc
4hqretjJY7WgipwjBwQtQCzu2lh0gkQ5TOBvjHQLu7vy/mEbVSj6tMgrL1PKgE7HKO3C1PWR5sxD
4yEeq8/WJsXITQ/LfKBm0VIS9RAmc79cb1op7gSj9urUVehurephL4b9c+t/bI0fiW85jW5Puur0
Xnjy6/4fVf2cbCqvzGd2uU+hoRHnhlBQfEsRqLKtlGnyMq43XU12spkjCGPpv+5v0LUHETdqpmik
sUGnFn89ULoE4kCrGGiY/TYT/yEN0r026D/HbHjUaLkzQmOn+dmz1mtnU3TqdnDuf8HatuVB5FGk
F0q94bWTi05Ty6RMgeBgraFRAf55HyBB7Y8b9/fa5mHPQuQ/Q/eoSVyPVc4UFqtv5s4GUbLN1hJg
TLTkveQhtn5/VKum/rwSCPmR3ljUimta1nWQYrOpbD/4Ch5hXT+HBLX/ydC8gmi7QVm3GBNBXdmE
Rs/6KSq8h5/DnhbJeKOwsjYaOvnpVgOvCq/WInhUgPSkuYUjIUBgtu8M+Wdf5aKtN/pW68rapp8r
V+RDacWkifZ6ibw0L8TCw4OohJ5kxkseDhsTtuKjaPOpBrYqIhWhLja81nWmNZR55lZTl6NIOzQk
7D2y/MdCGBvvIRAUwkbBG63IESg1HXmoxHT/19uDlCV5bYQA5mrR4iPgpByroOky2lOQFrUONHRb
yNfdN7KWr4RVivomyu4mh2uxbFZhpmqUlrkb15UD0SyM2APU8mNe76voobF2Qweryd5TT0X8VoWP
AkSE9z9hxUXTZMjGVZk2R1lcjrPLE5AGSpy5dNboByMMvH1FKz1kjiAlTKU4VDoiE5NSbCVL1y5w
6KEAWc0N+7R7Ls5FGg65HPCPyyNS/FOKTY+o7KDuIBzuH8LGnBdXio7FGCL8npb6rreo/oZSlL6A
ABJ2iZLVh7+fDGpjqE6g0UhDzMLxGNCXSQo4td1SiM2nKrekfY2L8igXpfjol5a/r/pidDQ1EF/v
W145vzTZzjrFJOJZj/nn71IEYjB2sEtmhSto08ErulMW7cZSPN63suLskOmfm1eYcAK5xXYTrWAa
minP3dbbl+U/cnf60mu/NzNna2boWEbMgjuP/MNiZam0DXUuVkxjEbOKSYQXN4gP/aRc8m7SHPIB
W6DUlTuDvD8OxxxpcGoXHs+UBkOaxXkBO7/yKGXAHKEmSYxzrkiOlpy6owjD/P3JXDu8720uO8Sy
QmmgZaDW1vQfTf8cit8787VNxIc0G9idFxW5u1r+MNEgl2afKj8/Flsp2ZXLeC53zEgCeFG5ja+3
jSV5QgWuryDEmXbC8L3Ot1zJ+Z5b+DiwbwP4pajI07+87kXaIOKs7Ckoxicp2ot0BxfEb/uue+uT
N2lsbT/5lMT7LdWiFaeDFlaeZRJIXMNLlFM36oPnKQRybSLX+1Rt/lHgH9/FRijaaWEWzv3FXNs/
8DHMIBTynzgg1xMpCnHepuOY4+O0U2nroVjYPlx8L1JHqaCzHkqUWx+qLiqRbhPEDbdn5RLGf8TF
oh8XBtAlIiUn3WpEoUDhyKJJtQ52KAbEyaFSTr2QzVfxRqvzyrYBaYhLQmc7ykjLWrzijXGnFBW1
o/aL1DZ2tKXzsDIgEo/SjKKlyZzmnevpjBIaCDo6hNxIUauTP0KcmmvD+KFWkti1cplOF0H2YRr1
jY1qyMpFOieN0JAxKVrd9CP3ytDXZjUVLmQ/pI6s5rlrx1M0/YfyG3fNzDuGJwS0cRE30tXbSv0Y
U6qdhl3g67av7O9vyTXHn9I2fX9UH+aK4uI1Auye5rJFWd3PhEcEsz92U7MrDcf0Ktvv8tfAqKGz
QH+2L03ba5JDk25Jaq5tFJlAC81C0JvAla/XcdRVHzE/CuxeHFJx+VS3v+4PcsvAYhq72pzAgiSl
W2dPg/hlyL2NW3rlLUK9CM+YpnjSv0v4bhaUaRSOfummMyNkIJ4NKFHVfa7AT3f4+7GApZiRG6wa
3vj1ZKVTIZpFXpdubiCMndeTuPOTcKOWsDYeHAUJ6iGVsHe5IroYy3ldqKWrFtWunWRHhA1aryMb
GpUXIsUNX3zlGia0palWRYuLa3HhMUCJNZhjl1doxyGz4Q+PRqseFa5LO9gY2NrBZe4IKOb0K0/O
YvbSQMTbjys3jsxyr1rlpY/b/JSFGztubQJnTY257WHGC8wP3jtPa4KJd6hbtcLTSg69ELhScQTQ
RHm2eN1kC13Z3nD749rTojJLfy62t15UQRzpSY1CS/42WQNizOVGMWDNBC4PPQ8QkJBDXng+cdqP
PbUsmm/qDmy/4UX7rk22SgAr+8DEx2AUJFxwAxYXgeVxGSUSnSlyZT51RmQLE3wmeup04fH+KVqx
hOeISA8YnD9FgOv1EfQ8SRSANS78AY4a/mzyNxEeqk1ustt5o5lnptum14b0zbLXRhbSIlM7ukj1
STQvg2b231FnTpz7o7n1K7BCGY4+CpJV3AvXoxFDOeolH78iC7pntc8y4Pae5Ch+Yz14EXDhYTAL
1M5qYW82o7W/b/12LnFpcBDp8OTCoKv12jqYzyLn+crdui/gaU8i7UX1jMTx8oHc0WAEG6NdqWHP
/W+kHanQk+lbem2DDOdpoBaFq/Q+/ZST0EjPtRiZdiIJxvNQZ9FlqnmXzSqlz1OvPf2r3hXoJGQA
Sw73B3970Flcbny+iI3EMlwPPtTTPtA9QqpQGt+g4XpWxG8IIrR1uTOMrWt5JZrFGrQe8BXOxJZ/
HvN310pTx0EPefzcIibnqVPXRfmNG0brbbVL5Jchz8n5ClkJX0UmhOpXOGFU+bkHVIniZ1xBZaZ0
QokmxmQUf/0E4lLO9F9Q1M4J08VERJWvRV3q4RLVtX4a/dw7al4o7ZM40hzBCz9CrCJvuGFrO2/O
4HG46Co2l7FRN4pZpEa4R00VHERBSGe1nkejjIpdqdf/3F/pW29zThdSY8ZNwZ9dQr+ktNHyTMZY
nY/2nMG3IPiaxt3ooSwcW3tytBvP4tqxxquFBIAAhStx8SzmeJm8zlyHdfxRFr8X0j4wHhXfbh5r
9Wekb92+t28jA3xnbrGCfVtbIgQupdtHzQeUAk6D/o2WkC1Fj7UTA3fKzPxn0hC+zL6qkV+URkZY
wI+PfeIf6mE8Dx1utJzQMRz9h32p8xIThXAD36Se2kEI22IUC9eMpWMY0CY7We2vSTF/iOO/AYD8
+7tkbRKpC86ZeuqCNHNe3wdx3Ap1V6sF7WwAE2s6cYGIW+MWseHazofYB6oWLnzmcuFfBL5XWkY7
4jIjNZTVYuGMmv9tmNSPgqq/3R/SSqMH4DwAn7RT08IPjOB6TFJteIEQyxgjf4hKwyno88Mg70A+
hQqi14QmxUEe3wzroxirSGfg5/QX0TiP4X+4bTnmQBpnxaGbfGnWDLmSlGbpluNe1t06fKqrT4Z/
0sQNQyvFLcZMqpRkGbA1iISvxxw2U1zw5JXuhEaXRNYQyq6HpOofRE+zE0uirjV8jork81RshbUr
7UukgpEFIRKaG0yX2ZAqhXwoiabS7ehbwiGmTb8qz031LTVUO4/OifSqyf+IICUb7ynOYfFLhQ9I
P/y1r8yJmRu8Zy6nudB9PQVwNU9J4Aml28qG24ihHcpPSFx9ur+75om8Tv1cW1kcmDEvJzkEhOJG
SfKo6zu42myi6n2TbSzpysn8E2DyVFM35PW8Hk7v5//H2XntSI4sQfaLCFCLV5IpSjCrWosXotVQ
a82v38NaYLeTSSTRFxiMwADtGcEQHubmZpGmRVV9MfvuIJoprd7yQ6uMv++PZzOMoSPVt7Qrw2m9
DiN0QTX6M+NJBcWicU6G0Vql7SkEGt85azbuhyWp/H+hVnm/IGLthRBffQn7wTYTT4sDJ4yFD1GL
PGBlxXZSoZXh71VONr8YlCuQa0TSqP1ej1DzCzKsKlzeNrENG/lQkOiosXVIip0VuBWJUhYeHDzW
2PTLXP+V7nRV00xTXNeXgOJylOqukjzSMHis2j/3P9rWdscYnVQSEjmsgHVly2rwFhyDob5IhdS9
S4qpPkrlNP/MNbk91WUR26WkPvWRMR9nUX5so2JPe3fjWlzaVjBdWPzMyTSuxxqjPVfTD1RfEP5x
9QzjuPFjIBwjQT1W3fH+cLfmlTIATiNEolVmdXsIBYJNfjLXlzz5FKRIeH+HPeZLn+5H2UiYaMOC
8yHTsY9g5Sqf0K1G0NuEOwotnOwl5Hd8y4TiUYz5r8qMzEPa4sOMmdO/t0VSWQHVpUJJywadDtdT
GfSNMOoDPQdpdyitb1r4zmx2sNStrfd3iNXKrPu0y0NNrC5JClibIw0iUkTKp/eq1R5E8TUVD3J1
uj+fWytkAS3IrQ2wx/Uzv2sACvl/1YUF2Gu92+MPbNlz3zlqHex0y25uCOQ9yWFIPykor5aj2AeR
1Jt6falL+YcQidKxN8zAqVWtcuHsS0cMuxe/0CB3mwDKTJcO1k7CvTVeLNgoAfPUo162+glW1gfo
SYChtM1jGVnPJJQfgig6SYH00uo7AMfywdbXEE0+IEMItLN0VlsiBuOt+yhq8RpLDxyliIGkvrRz
YG/tu7+DrE7OoMmh3slhe2kxYxzi02y9CoNdzv/DsYkRJRUbQHFq3KswAk1Eod+V5GvWKHqylDnZ
ZDw2saW6YaHE7v1luTUoC+6dvoijY3y5fMa/Dmm/zaFQ4yp3YRlUtKYjh9tK9eCmWnX29bbdCbfx
oSjWLOWEt4r5Gv8UY4MSXOo3l7ptWXu6WTkg2AkcnHDP8mDruU1t0aLdjkWBEeA68VX8xArrrr0Y
YVlCpf4vxzbVjgJVcacRr/oW7v7RnAX1nHaicmzkLH8ZcHc9hllowqQr+50vuzF4IFkEDmAMMNVr
qcEqMqfGGOOGSwLiSmDaSt+5urJz0GxtfqBsGg2Xly757+rhaclj1YV12F30k1U9+uYhqp5ao6Ee
8FAUxVE2Inb+w/1ltDE04BGRJwaWM2Teq92e+9nIGdD0b8lMp70vJcWOO9G5H2VjsV5FWS3WJg0q
pZ7r/jLMdjl97lq3kF4Hqm/3w2wNhtxoYY7xYmIKr/eEPMZ+2ubRcNGL30P4GEqO0v66H2JjJKBf
VBuWpUCOvjqw6IkvRCDS4ZLNXhx9KmFN+ol8sJBnvB/obZWvjkZQPSr6IIzLU2CVODeTOCK52gyX
LoZdO4Xlc119Ad9DO0oZMppz4NSDtinWucik97VBq/O3PnA6GQH9n4P+fdZfijy2Kz5orfKGfE3z
F73/pEe6Ew0wT9rkrMfVu/u/emt6YPWAhmONgmD26kdHGZ3Rsy8NFyOK3dxy0YO3G+1TpEc759F2
IBYtao0L7LXKcqYpLVPd6IZLU2YnVBH6SnkfRMXrFOAGe39My6q5+RA8xJDUAu5CnfN6VY2zOI5J
ogyX6RTED4OunYCcYn2w692+v9vcDacS9qFGlzp1mXWuEfXpOIoxvah6T+2dw7x9it0o/FVJ/5XC
f/eHpd4Mi0ZiBJeXT0UBbd33quDGOANh8wLURnvkgB33mlBvtyOmWXA2THAgMKf1YqjnSg+abIHu
sN50ATjsQcVcSVL/1QKItUZDDGYLqFRRsl3fhXEz62RmMXXAVG9tMcSTtzNPYoTmU4K7aipehpc+
SXeStY0JBCjA/xgWLufNGgb1RyNt5okHmaRWHipJ3yUr3zkENjB3SsSLeZOyzOJNT/8oNqaeROSD
HXICbjpLGNMb2YvehqlrVajj4ayB63YN4C6HJibtc+b4tE7vbIGtob7x5ej/5n6yVtu6K9PSLEQe
8TgmHhIhP6j+z/urcfkTrjcZ5SdaXkAMWfswi643GSiz34eNUV3KsrSzSMGKPukzR659r1Sl1g1M
9T9fhicmVjt30+32Js8G318GBqlgLawv9JoG9GPUGFmnZ40nvR56wUKISYJnRf1wf5i3xxZ8Hnr3
0VOjakN/z/UwZRXCI51pPd7ds/JQKqg/y2YYu2HbTg+GUog7H25jcEwntCl4U+QV2iqVQh65kLK+
IF7RnuGhfCl9xB8E3ARsdeof1UQ93h/g7QnGAP8KuFopdTJlQSlX/SW3jLNMS0ZYuQaMjZkVmvjy
iWaR0/2IqynlsodXw2uT1y4mOjdPCEkNlGHERNerYgmNNX3MH7QhNR1ViuentNX26m6rU+0tHuAg
9HeJ6x/a9vUnxKjH1HyxKD2DBh6VGlAE+FoZ3++Pak0QeQuDMhmtWQj2gjQvw/4rvzfUxkypshAm
hnqOpY/2iOofmrJxWTqzMSi/2ilN3vcD4l7SNBlPvqSOrpwPw+MU+dnOO221jpZfA+cBphYGA2Q9
a1DSKinuRLLceII6NUdpjj7lRvxR12jCt4JMfRB8JF7uz8DGPHPdUtykfMA8r+GEPGsCzIqUxlNY
wfQWCiGyf+FAmjOHO0to3cDzNjxuQPBJZIq5R1aTrRaZggKljDtDKCXGEQ1/Hz5fR3+alUQCGXik
JxXkrbr+EhZJbx4ECUFuu1CE4JePIdXXrumFd0k31aaddXONEB6GewqqrmlRH2o0YEYb3TsxtGkg
LHdAkXWh4O3X45ehLB5Z3Lc3OenAvWFUZuPVUloOdhLE1Tkw5swtCgPrn6YfBCDrID82nV6cEmEU
f0CjamU77CrhKFQxEkii0D3GEaZ5qo8UZ1/69c7nXL9u3n7lAq0v6jjAKevvmSRzOIW50XgGbeX0
Xcf1u0YI4LiM6ewEZlodhaZLHU0PLZB/bJoDHI12PvTbrvnrmuFHLC9YwIa3Jjnav693VTH5pRGA
VHmzn+CPlMm+FrjyOC/9f74xIl5ZRM1n9rffHUMITN2xhm/W2vk0Bj+H3lfgyQxtRWYm9dWLmU2a
U2ta/IgmQB6A1JtTyQNxROLQDEM9/xlNY986OWK7vBP6QPmoIdQk2KLiz/MhHTu/QTdmFD/+69ZZ
bObRYlIwgFsoj9ejrKN50pNhar1ClopDXjcSXYc8HXrN2oVwl0R7PaPcK+THnMDg7qsZ7SrDiCk3
EguFVdcPUllx2ibG/cfyTbcIfP/TaBS+qwrhdK6Vjo0gz99wqIt3FtgSaP1DOC3QD1jEUZEjuR50
UNRRKWisr8IYLWTyo4++niZnzFPBYWK8zuLm3y7Xt8UEmksr22IYh1vcdUSjUbU6UefW0+cSlU+D
tKudVRSLOz04sM6GE4ye9uH+t10lSv83KHQtHgf6IjC+SpSiPsBiK5ZaDxus+h20kAhVjbxwjaqb
DmSDzamTQvUUTlPo+LOe/y/hSbfZx0v72bqMLKLgkXUdn1sv9dpRtWz4hpC0hDC3+jvJmuxBV4XG
SfpadgBO90rz6xrdMnpKBeRq3IgLw3X17NNESpGmL/SeLjbRh1RvsEFQRXQLTbztI5S1DsoYTYex
KzonIHs/Nm0lOKQ57xVYEk5byZVb5EPwxejbvbrQKvV5+2281CHTwTySb4yxxW6k3UMaSi8IQB7M
FmZ4r+Ir3sySXYGqvTN7w38tU0vZyWBvb0ruSNBauuZoa7lRMKJOUvYUpWqvx9BntOugoZfLEvRO
POFSqho7S+A24aLHAIExUCoQZz7F9bKfjS4cYrjpXkFx+l2q0kei6s3kmFoJYzwptejL/SW//IGr
nQ11m5PxTTocYbnrgFEQh/EcWbUnyPF8FJaFBzC9VwnaHNYCHoG1AKquexupqAyN1QeN142+nmHw
3Ct14gBblcJr5KczmZ7gK8O884rcCEuxFynaRfcE8YbVbOrRDJVpGZw8fZc0ODtwWDOhR9+x3Xli
baxP0ihtWZ2wpsAzr6fRKCWr5jXZeBXGMG2qOYbeHnSM6zrILaVRnJp8r9l3I4slKQFhoEJC4wvg
yXXMcqjzpO+63uNksr4EWvpl1NPiUKaZ5oYaJjHWqKROT9pqJ3iXOOBhFP0iVcN6qvf3JLg2FhJa
7/Qg8pTmvF53ZI1xUfoNcqQe3Xrq+3AM5mPaN3tQ+cYJDTSIRhv2hBC91j2dJeh/FUVy7yVq9tJZ
/jExRHcSEAOZH4oaRRtD+Tio4U6GvrGOQI1oRISoxmyvD+ZRwvvcGOreq4Out8NiwKku+y424blS
z/f340a6DG19kc3BfYK7dq2FlRW8whtf6z1RaqMPii90+jkT4t5y4taPX/S4y98nvlladqhwTrti
2UB/a+sq+60EanIcxMKwE66xl6CMxlcqft+qpJHO5LjNQ50I0muvYMt2/1dvTRC+XECqGA8sLOvr
pRjA3enGMhi8Fqb9oFk9fIf+hzJWpVPW6el+sI29BtK5aH+Tky9w3nWwUh+UrM6Xe2qse2eqZ8NO
0/R3G8jfw751mxIGm9ru5X1bURfrXxp5+Sq8+K+jxp3eGV0ZDV6tax+a7HmufvXpKfHJQ9rDYmp7
f5AbC50za4Hc3rqI1o9Cc4hLYWyLwWt6/TwGBhJzn3P0+crkYCn5Kf/tD9MOwr+uDS2XLIWKt/uO
Cimw3/UQzYkugkRMB8+YTaQtssl86FMdSXdEE0+tKvYnRAmLcxBNiZtp5lfyzPYggXXamRWetMnc
a/PcWFbLJcgxt/x1QwKWAsMP4qwZPGwt4id08trTBDJ9kjkYHoR03mtE2IqHsB+EBfYfd+KyBv7C
BeZulISOa96T1NktIPva7LwfgVJ8JRdt/33PwDwjmwGSA4UQVwsqa61WxwJp9PAG/1YB4Vjzf6U2
fQr0aodT+qYzs7rkwd5oBqMIxYt/rf8VcwnFohV13qTL00fk3D51TfxNrPrSFeN5fgrk1HLDWjE+
QrcvnHRo6hcMS5KDIUYRlpGRFmf2VOZ/8DSeKqjXVvmhYWBHHwTXDmNftuMiGU+II8jHAdRhZ8ev
6zWsTO44eB0LQZpXyDp/aArBMOsmGbxYNWIaioUufeDpYH4IAuWY9H18DrK2fpdGZnAODYQ6JRmK
7qDnvHSjzDiWoTKitqYrbkvV5FRXsXXsLK09F30+4Q0jtTjg6L4tpub7MIsFN7Q63jkILDsZp5Cb
lOlj1PcwA/t2r8194+vgO0qtxST7ggyx5leOtKVYddYOXpXgVwNpJvoQ903wMaLmdhiGvs7ssFE+
0a44Oe2sDMfcmMaDPNWx23fDfOgmv7PHpm8fkVL1H00OKKemwHWytEA/5ZPm27kYYbaj4Oodd4W6
s5Bvb35+/yLguvTQc2YtKfRfu6YW5aTzNW3w/Ln0aYkTSkRYsBG7fyDe7k2ikEBy6XMsooZ8HcWk
T1VMcs4CtRVaN0+k+TmQi+GYGmLvGmMn74zq9rwHjod9smCEpDPrNgdJb5RmnsPR07NedhLTGJ7R
p5ltNVT6g5EUodu2ZoHctbanerYVGTEZUBREU+FOrfK6pEcr0y85hZqx9E+RHHyKZxQDh15DCVSU
p+e2VU5lM+7h2bdXDgUXZWk6BLvBuGL1HfWs0zHcrWevb09kYC4CIOM7TW8eJeE0lU6zJ3K0gAbX
p9ISD/mBNyBSM5f//9e6MSgqTXkczd5QDic5imxFwo4oeFdJqjPn+s762RwdFRCJPikGd1PU7JYJ
17rZo2O8c2urgmRhCQo7XbNsaTIuAuRAd6oW1EnX553VtLF6AdJ5ANHZibTLmp7Wlkpa5BPacbXU
fm+kzI3S74P+J8RU5f422ZhUAlmI/6BhDOVgdYfTGmNIg9jMHm0LYf0ixhet+yQmk4M2z/1IG++P
hV7IYJiYhbQpX3+/cPQFXUytyQtqnhUKJNRDFLpx4jTgA6rTfmnb1K7lU69r7k7oZQusls7iwrk0
IvHAo1niOrTvF30rB/PsUQTtHRC0dnC4HswjH1J7ssawsgUtAjfTwsydDKRJwqqPdl4FW1NNrxUM
S6aArHeVhwZNF5qVyo/ootlVU3sGA5EetTR0OJF3JnvjTOBRCagCEsh7dq13NkujPI6FKnqgFM/A
5eZAFqTxTwUFrParXNY7+ect7gEKwUmwUHFJQdc8IZDqsUiqCYNjLX0QyLE/Ys0Y2WUu7PEOb6eR
SAjzY9cGuYHpvP6WehmWTTP4ktegsyi/M6vfvf6IqIVN9+nOLG4NiqMNhI0ciMLHKr+Ta6U2rDSS
PRyP2qe8NkMsAwTl2JWt8O3+Er29FNHo/78XB6D8jVdiW0m1EWiT4sV9Xh6ojXTOOJt7A7o9VqBM
gUSTHi37cE2rH408z8RBlL2uVz/IKJaLtWVHuMLW6Z4u/PIZrrccodjlCueKzDN4df+Sh+v6FBmy
h6TQqyK6kviMNP0xmMQTrc6nGoyDFtcdAOf2gy3sOx5CQHAQRM3VuxLllSGx2l5Bb9hH3w/oX0DU
u0cUbmdlbLx9iLRIQ3I2kziuiSh5PQdpnDG8Um8lT+vb731Ln1CX6+UxK4JXScXfrRKQT+kN/CYS
qZptUNzQnufqpYraf1QLIuMF8oesQkWQPADc7HpXAIz1g+KLilcmuV1nfxT/8/0FugH3vhUVloyT
Kb4Rnze1oDbnRlLwaRLj2JY6pUFXwEdNVp04v8RGrj9HVTTkLlk5rwBFq1NIsfDNWqeJhG48DF07
Ck4oa0XopGKI8orVtdnORtqobaHzSPa/uH3QvLFmzFvVGJbxqCueUTaqnSapceqSun8qAqtyJyj9
jjaz6hXFx/qrMn92QjftLMONbYbMD0uQYsxSAFkdUYOWGN1Qd6oXmz+UbhG0OedWdsx8eefU3dhk
KJLgbsampmN4Df5MPqYicdeoiCZPEEF6vNRSQ9CxI06LkyaW8aGsxvQopG146kdlV3r29tQitwbE
RAkCC3caYK9XXSCUcS31o+rRWPKkFvjTi/Hr1DbnUYyegoSuZeVBjX5EUgTqjhytJuHO99rjknN/
cW7se0haZEpkGAazsU4NfW3seKerHsc1vQJSZiOF/0T36Mf7cbY+7OLesqTaGuzGVQpjiUlbx3Kp
eRZqsFYznyYU24c+wIJtJ9LmiP6KtDo+5ag2i8AsNC+pa6hnX6IsemzEH/eHc3uV8vqiI4h6BRUL
ks3rz1eXJSVX/NA9TQUZ1IZxcDAm+4TUBY3EHZ1Ik4Q/7/2YWwNDtwEGL97Ht7xQNfcb7hFT88YB
MHSYDIgSZqoey7bac5PY+FpUKqjL8Qyki21doEpDRW/4m+oFZfmqW7DPQvFZq39XCM3eH9RtuoVb
NH1yUESow/EIu57IqYxCq8BDz8Oq4lEwHkslckMRiWXpp1L/yeXj/XAbEADxgGgQRKOqSOjreBDU
+rJrJ83LtFnEHZfMQWbJS9NJ6uaxdsYqtJ4ClCm/mlmOqm9LCe9kCDldwZNaFc15kCbtUklWJNq9
3iezk2rKYoNB2xY6OFob/lblLIRSbqRDYQvBLD5PhlHqthIb0c/7o9l4GDAasmKGRF4MVLsajS/p
uIHKmodPhVxFtuFPdiokp5J2TlN0YgnFe/Glg+89DaPNyHe+3prZt1yenNWga0TnX9bQmqqQfS0w
iGcEmIsX/vshpdup+aKE8aX9YoiPWTfYbXtMQ3mP8bZ1XYEf8h3JmTnB16XysUqgp6HN4snjj2jW
HFh235PmFZVKCmv0zyqxo8tjSSPt6f60b9wdPHSAS6Fnk0+vuVNZstDotUr3/B5iij8G/SHMWuGc
9xbq5bJYHMzalBJbKEfEhKkNHe7H3zgI8OaGJoZAGv3yaxioQtKT/KonF0Xe0w3GInU16LZOFSl7
ttZvY1klo9wNCLLRvU5f1JoY4Yezpkwh2Vo8xwc0HN3Y+lZF/ksCwdFXnCls6NzDTCjoj3r9MVAX
zd3zlJ9L7VIGf9LpZIWRLaHB2wA5pCFNB9LRaGl/Vx7uT8rWcuDdRt16IR0j07K6yXwDrEXRU8VT
pW9+FblVY/2mbuea8vMCA3Rlf6xH5dwke5J8G8ylpR731hiKPjZTdb0L/bkQzJjEiYw2OMtKcPJx
/1W1r2Y5Ovin6+aziP+1mmgnQ2ldvzuHUXv28/FYa+E5DfX392fi9m7i57DKAQso2tyihEYyayFS
iR72j4WDZ3D0mMS1euBZySsC9iqwgfnPl+4i7AmZcLHQ4XRdPR8mJTZL349Qs2tmjHQbv3RjWc7s
rJ/i8/3h3e6+RUaGLFpExYjH5ep+r8VS1+tWxdu4tpwyVd7VUeMMWXGZR+VoBh0vMp17v329H/b2
SiSsArF9yUvZe8um/AtDK0MthJGl656Qf5zq13D8lQbghnv34ebo/gqzOtFlIU8nMTB1T4mLI3j1
HwnehZJ3L/FA+wM5IkJe7iDstAZtLBkGhyAymR5U+jXA0oddXRk6YoRVvcAdoR48hWNZPaRpnrmm
ULYHs0Tz7f6M3h5jy4z+/6CrGW3DWTfCBHm1nnY0l1IEkG9ffA0qvz3cj7RxNhCK9gBem4BZN5Bk
3vqTNiSsmdz6EaFeb1hn9rMjp+I5l5+S+rEPz2G59y03B0iGiDIanP4bqRm9VCGU9Lhw86awUyyT
pc+6vydRsRdkdezJad3kQrcsmFFya0O3/Vh7LtV/zj2ZQOhSlNBw/zXX0FFgxTqyRxZnihUEhwa4
yumy/DdwU7+ToS2H5fWFQySuNzIavhhvpOt9FvTlWMlCaHixBu9Nl+LKKaml/w9RUPBaikG8dlFk
uY5iVmKdLCIc3pBjpG4OEvU5k4Th/rq7TW5RL6SeSqq5sMyU1QpP9BkeqN+aXi5myOVmleikVmri
dWI1j6hUzPZQVD/T0NjzUNgKDKOPIhcaimBWyynz12GFLvw0CeJoev4w4+SiZ/qRlq8M379oPoyx
kZ6lVm5OWpIXO1vtzbhl9f1o/kFWhyuRu3it96EoAwRhYTA9rfw4i58x+ztm0XCeM5S/ou8jhMlE
OquacOi1x34BEqhf0Spsx+pkW01xpv/j0UTcJRKjR6NZOGe7ZcDlMlr/RJbYkiMA5qG/dD07QZbG
pREJuqe3afwHbYfyYyeIPpmCX72oglo4ZqUkLu929VTqM+gbMu1IvoUOwliCa4ZKd6ykQXuhTCU6
dayan2Jr0KHq6ZXbScLPMZuT95EoDDurduNygLKPShvZNnn32puz7ErVTCeOMWOWnHjSXDF3i/5L
KD7Mxa+2epW0b/cX8MZm5KLlZoepCHd+TdOcoskqJz9HjEUTuoOUGt/9Fs7T/SAbNWcef2z1xRKS
fbJWkTSqvkCT0Ne9dKq8wjpkxhPIcYuKvJ3MdmCFx3n6qft/8ji0s/AloA/Eb58C/aJQepHy4RiZ
w1ND/l3byXCozY+dea7k56Khd++QhNS7er3eSQfebEhWi4hJocgPM4ymrbWuraCCpfucip44SwVr
G0/tD5JeWx+jVm8zZ0wU8SR3Rp9hf6OywVU5tAKom/n0X6dGNMZV1HrmI0o/EVXnsCq++bUVBbYh
+yLqrkaaQ0IdEHAJjURuXTlDSyXUsvbXOGszFjNDEimulMzqr5j6eujKSpSLThOmWOz0kd/TT1W0
XXoQNPT33DKMuwwaYLwYK+ST9V2rGsO0NSGrvMU2MoFv6dOBLacaugdtKc8p9bqpeSQV8t9jDCV9
VcPE583byDyYCy2ROs4yXzDsLpWS2EF8zzql5qB+CWalHmxr1OpPbZiJsV33Tf4lRZW/tYOmCMiS
NatDbi0oExdqHfV2XxYCR7AiLscmm5rOnQa0nR713uBBU9egggetK/TohNSLXj40bdN9F3tBkg8C
YhrqSdem6nsB+PpND/osx7RW8wPH6PJ5OGM0Zyh2OstaeUC1L/8gdtQmdt7B6/wJojqa9rR7c0Uu
PVGrrA0rbaudGwFoJhLLUyEhnSeVY+xaRe8/RYPcHvxQ3OPKbQeFCMjzX5M0Y5UIi7UUiUUf6d6U
nLvPZqG6c3GQmmMb/euDcxkeSpTcluS/9D2shleLIR1ESknuaym2H+qfrap74GW/k4Uuf8zfW4oS
I2cN+TW9gkv/6OpSzqJSLcVM5EEvsAM0V/ZR9BlOirJHeb+BLZZI7FnOZ94sdD7K1zdAmpf+3Pet
5k3x77FpXpS4Og39c5RndttrL6OpnMT8XZtYP5JhT8JsfYgTG4oNpLplrTDSVWytsmZh9kml/GkR
9omP1MrsPNcejbi2JVraJPxhu51MZJ0lLkFZmQwZ0Tf+ZbVWUktvEohJutdVsR22sVvDbw8Q0d85
ytdXK3HwuIXahhgO78B1pbrrQl+Sa8n0pCI3T2lj0rQKk9WhRUY6yl0ru0GqBw4aAc1DHJrz10Zv
yqPZW18TQ+6epmyQvMknLUhr1BYnrVU8QccFSmiT+EHtUQ/2tVw/+lK4Jwy59mWiIwxBG+ptyDHS
8826uF4T0YwPk9rEvhelga0keDKHQvapD8Sj6D/75qlSn6zacMRFysAXnoepPuTlBOGnc8rM1YQP
xhAc6kCya4rgsbn3+26wPsA1QBhkw/hp8CdujLHrJBBBK31Pkv6EfMS4OkrNu+SgVoGbizO6/0AN
Cge51DwX9d6XXWcCS3SIRxgdLI9vbU0HllsMDZQm9b2M9hu7iATRDn19J93YHCPibCCzy/6gTH39
DQQpNEq0ILlUh+o/xaCcG8tn/4/gO4rgRX7zUQuGoxZIR9QisejbY57e7hIFeXUFFxTQBfRdV/l6
WMhA6+RtnqnmdiBmR5Gm1gb+/P1dshdmdZwquh8GZj8JnhxNdqudhPK3hEPO/SA3b16+2BuPGmFp
nm5kWNdz2aQoYye+JXi1mZzkobdRSdQHirvat7pHazVtfMcsWyed0h26xg2zegm9OEXw6oGiTP/n
degsbgXI8HFw8SX0rwxXUI0z0TX91ZdaNC9re1a0n6nSfxC69hWzt18DwpStSj4yPsq5Djz4GqWO
Ob2/Pyc3mebbD4PHAjzK5FCBu/5hIQBkoldZcOmbA1IIqJM7ih5dquKYag8Gfbe0LAT5+wxrT6SX
W1TQ5OL9YpKA4YsrZWcJhmAXf4qLg2W97+qjHOeHcjzHcQ/KVztR+Wg26o5vzu19QW7Mi4obi7m8
UVOAfxMrvlzym4XjBLeUSBQWugjptNhwTJGpK02aOmjavD9bt9fxEniR7uDKpzi4nqwwVjW6SYOL
FcmXwRjsicZ2/J8OSRY+/Guotyoaak2YoXO+LafPX+/VVDICKcXV8FL5pum2RnxsVGk+BPl3SOfH
+7He5Ceu04wlGLQtkgC4DmvCNxQbRRB4BOIlG8+trSdBndp+Q+OPI8uxNNpJR5lVQQdvtAWBPEQN
rfTVEPCZtsPZmp6KCukMcTblo9LDHrelXhp+W3UafM6yotnZTLdfAVEIPJnIFpCXAk1YTQ2ogpSp
c4pTCTVqij3nIPcfKfwsbWs7++N2qV3HWqG4hpyWFf0gmLJO6dL86w9uMU2uRRf3MQ/Nr7GgzsdQ
TKKHQIyb8/3vsjlQi7wPKiZY/TqHrnxWP6hCehHiZzE46sVzWkeu1e2VNDaSP8iQC5AlwXdfWpau
ZxQAtc6sLM4uvJucLkAVs/5Uqv8BChxmyn5pbw/hqcoFVyuMnQz39hbVUA1/6zRY3rtrKyPFHFPf
wsz+wi9rP6SVKj1lWqK8uz+Ta/QHcReL7Jl7FN08pI1XG7dCpcA0Rrz1tN6PHkfKNQ70xxJ2yShH
DE5UPmVgfHju1rW/s7u2Yi/qoxwX2DFQnrqe3BRhoXwUsILzEUEbcGNRq8QJBSQ+UPtJZOVdqZRf
/324kD2BnFg7i5/HdchK6mTB6hTs/PCdjGbWrHIy4q/M8zFpWro4P9+Pd/vugsBA+Y3eB44rxJyv
45nyVOTKqGWXvKdnGEhiCAPBLYtxyF/rsYjlk5WYc32GepKYv+/H3lpAi1IQJnusXtC969jtVKRV
08z4+WW0YM1TSylNUXP336MsjES6MzgQYJtfR5GxmoGgImLB2uYZR7EovVilNB3uR9nI9iAywLKk
zQv9c6626zBBNohZ0vrZhWKWbWih0w50nfRnEfp1GI5HQQsOmCSGmflB8DsvNfcSsY2cn7YJmJ7k
1Isc6Xq1ikaQsZUmjO9guNuiHrfHysguopH9kLXOP6JXE9pJYXAcja3v5Or8w6jac1yL09FHqvyU
t+lHdJUyJ+FdZy+ENSdo5e5gKJl6jKT/5aKEKgE8zpsfNu66/auacf9NUCe5tJZwRFPnZSQhaerX
2t/zQd86jiFkLO2OyGVQaL7+OLSGyJ0o9tlF7vzkMz6HvosR2/g6pJbKatDkndWwtat4DLOvUEKR
cVa9jmd0ipXrGStbTP9YVmJDzsjIB4bHPNjzVXwzSVtlAJYFv5IXH8/hm/ZvHZU96MQCnx1Ho3dJ
jx6HHEjiWcMI+Dmk/djtW7pzxEyoD1YmcHKi2OlCCIpPsV4XR0XJrGceC7EDI1RxjCHq3TSohXdZ
ENA7LDXmebJaw22aUHsKtCo5UcV7CapSOKhxXp6GWAkeRWXQbbmt+j+qid260BapgyVZhaSjUj9M
csNbuTDMIyiYTydY0u7ct1snNWkQzbrscbLh1QfuUwiHQHDYVwnzH94PH0PRtyUpObKuHbUJnEmE
dHl/y28uKqqMS1sA6oBrPDkTTF+uxzq/0Pj8VEsT9gvPaph7RvvtfqDb1cSpwhnJc5VeO9bv9WpK
2jYSMGzAEJREBgPbTErdlg2dzMZL1s8f70e7zZu4aJGVpOUBRAcRk+to/syz1NLL/KLov3rjvDQ8
ZLVdD/+pQfoEmfg93q73I76RgK+XMCGRQ6IGDokRC4PrkMHYRoMoIYSvhXjSwCmd2sJOhMj63aLt
MtsF3YK89RSrLhxgC0jeA/44LwpuzV/EpNA+yWitTLbRl3Nn/x/SzmM5bmXZ2k+ECHgzBdqwaRqU
SNkJgtqS4L3H0/8feAc/G+hohO5VnDhbI2WjKqsqzcq1jFxXWrsQY+U0NZn8I2+94sUKtPLNB0zQ
7cQ09Znq0grtZ43o2UEFYbfxQdc2DOw2sIh32MLyyen8rAS41GdnoWEkpRBt6scAicbX2OwdrY22
SBavbRmJIL0xlpA/i+tmCPw6JnvL6anrp5FR0yc/Gw8JEnyBJ95ZSszU2pYc3/rEcWkC3INZymRs
ZDmaMnY6yqejn511GJAK65DpP0szv6cDXgfB3iIfv+0kVyJdDM5DtAwXzOi6+Th+SKvMVA4NILQI
yIpCQ+2ecefvKQjqe78vvC8MJJidkyqx+RIAB9aJmxKqnUOXw3YVaAOg1Nu/5+r3w03AAWFcBvz3
5c+ZpsQi1yoznpQ4dtSIrlqQdchcdXFGy83KP/kqZEUoBloblue7bHlaKLmSQSC0Nceml5Zbugqi
GHNAzUHddbrgxPFRCcR/ztRZZoJvGjcsHe/KpRVPGtBt8sbs3Et3DIfbSfS5ozXS55NjiD3A/XhP
ZWQDMb2OCGejEAHA3gIiZlmzkq24S8Rx4u7poV1QXRLsjWjw2uLBvDaPczGoS3n08rPKzLc835rF
bpl5z4nH4qdks1V+7fwrM5yWhjx92WWaGxiepBBHZWcfmcgYEHwpfB68Fw8Ipj9tpLnrV2ge+IaC
ZUa5k1Yv4s7GH0plHBSWTEn2U6cSdLaOkk17uau3CNDmPV96HrAgSIVI6eZzuFi8cKyaoJzlc4X8
wfNfxOKLqNqqjyACoc3baP6srS2SqmsuAUgJJ2SaFwb8hU2mKGvgamio0vnzDrWhTbsIroPD7dN8
pcDIDDvcbhwppriJoy8/beyGmhGPOj9LQYFMAV3W5yArHW98ze7Qy90VpmbHWxHENWdkFo4jzHQA
z+3iSuuUJjYmdMzPqvFQpK+Jdl+JWxWCa/fURxuLt4HaStYFHRq7dTTCw3maCmZ74S+GDUth4mzD
G695/kdr86/5cEnD+lkZSuUjaaMl+zaWncwobKX4GtXNnaZsqSJc8w3gKIBrIP/lbVgcZrFvo0jo
yLk0DXBF1BDnQQW91WC7csIYYIIL1SJIAbm1+KZkkMpmyuLi7OtZtq8nQynBJrfycRzS8C6DbWdj
Ea98Ft9ExsoEGMMFy5mpyYqSIktaxInzIjj49IltyEv+UVGTFhEtLfCdc95g0vVfHKzBNMNoNLvq
rA6y53YtzDNmIRi7jYN1xSPm0WBmkiH6wNLCjADqOIYVfVZYoLDbvxZD8BiLr2rVk3QWzwmN5UYZ
T/N/oRTaK5A1BChNwHZv52l3oBuw8wJ1o3T1Dry6uMmo/FFhoQbHj2Kyd7GnJUybWs03nzujHX4k
YxxGThExHbrrRzW/a0olFJ2WzkK0U8JY2HWRph9VhRmnndSmpWajlmu8xWAJ3prRQ4XALxvZxgur
2hmjUf0EO1IFiLyygr2HMoixV5ugH5yyqkEGjlrZgGCHA/W30MqqfxAYwNUd5u77P1FrDsMh0b2+
/ZxnetPfVUUVK3YJHUttG70lh3vf6OZqYubF/NUfdfAHBRyiGzs3X3mrNaLsRcUcp1+p3sixVfRW
EehEsaVy0tPi5IkphfO6F08ZKEDHmBpjtMMgqGW7rqBU6CxxFpXqw0czL5MNOop1AMirPY+LAFEB
iEYp4/JuQWiFXBSUypltauw8UU552uwU6yglCmyc/j1cvIeJaRw/jj5NvbcREK0u63fzFKBILwFf
LnlbwyyRzNZI9HNf+4es1CXylNAJvDzciHRXN/ZsiKrBrOVG8245i12WURt1U6GfczMDPAKFRlKR
QaR21TCo3Dz23sYZ3TC4ZKGySksBFpXrZ6D4dgs9oQXFaV3sJE21jfiPYH3d8Kw5Jll4Fg862HaQ
xzy2y85VaBpB04ucPvDB3Z6bKn9QQvXv1AK8T4MEnbAwn9TXugRS3mVKfij6Xj8Ks8rI7V9ybU8B
CLOp3IXYWbhUmgZqh8QN4KtK2rXWUZX2FNA29vO6EZAtbCpB7TK0IEBLdTjy9HMDELCmSUpbnXt/
47huWVlkBalFycb3MqzU9w2FRiM7qtpGALh2FFyf4jS9Ruod/PXyBMJXyTx8rirIE6c7hrVk6c6L
T1A1OQra5KG54ZfvXZJLP+Gkgf+nszGfhmXhIxBRB6m0SD0TQqUOuNkJot1RE/dp+EmOn0f1hyh/
FSkbi2rmNNStqm48oC/65KvMdyRbL+a1z//wc5YpUaP7g+LX/BxFeVQ9WAv1x8b62siHIXros42+
xzoiBYVE0AESYWbvZ7UvFxvfjyNDEwyEWUX9cYgzw/YL4IMe0dwBdGZ1llOft4An5VOnFaNTokV7
uH0+VpEIvwG9F3gh6MzBz7UozMhKEIOkNIxzwvtI92kXp9//3QJVed5goGYwGs1r/iFgNGdmHmuq
zXMhCqoTc9h3YlJsiV1c2TlKFMAxqcdAObO8Uuu8bnOEDrlS2/4gKH8AzD4K4ZN6ksNkR5r+z9cK
FRG6GmA/QLIpS4qSLkQjsBNils0U7zWZsnaGNKCa61vih+tDT+eNxIX/B2kK5vRy9RDhLCQZjnbU
IruHrG5CWvzhJ8mzNk7iKgQGK//RzvLgyzXNAxE7cT/ZJlQVcfgV8O6+6P/9kZ8tgVqhIcDf3tss
H/whxMXNbuZVybgUDmZbK7bo+4ndgt3deYknnLpm8u7gWIWoyRuEQ9tmGtdPZu5vO+Zq0J10WkWy
i/xCU+YgfBG4ivDmCYbvoa04CnaPxFOafg3kfZaqrx7zgOXRmHZlMbiRlr0Uw/BKz24GiCZxufFL
VtW9eUCIx3IOPbgEl0MEul+CIK1l60yOQo9XyupTmRj93ahk8Z7Au2M60JMOZeMbJ2+UpdPthbhm
nkldiEzZEYUyw6WPBXpZRFaGeaG3YIj0611hEAZmkYHCr3Wa4E7WM9QZtY3PXiUOpCb0l2lLonJJ
sWFx/0W8NOD9tfasjq4XfteosoXTHzM7edpGNrD+QpWCE2QawMGgZFmC0bxRiGH4qYbzZEF3KbTo
HAyO4H2jZlj2KsU8wYHbduO9Xh8pjM5oJsSiULRdTjWMvRL0mi8PZ0n7DIaK5xQW7udMHzeijyvL
SHI322KMbmZuv9y+uhWRrQmM4VwyVQa/iN2aGYPBYLOlFyksNyKE+cK5fLFVBsqYW5wBoXjN/KB8
OL6FL7a110fjmVmQx54GfSEg0ZJtkQ5f+yjKXoxOINS7TgUGM6oEulrjua6ZTO2fgwCYdGY3sND+
+1jwnCp+NLa4/FoTrDsSBuPZmAIcwRHzameJ/pOSpH8z9a2qHzuheMyLu1DY2Ltrq8l7Nc/Hz+Cz
5SCiKIhq58XNeA70U2gIpyy2dQAlt8/31bX8YGRxzqYsZwpRLMczhb+joYZ20o8P7aMf7Cdha9+u
OD2CBfyPUgrsIUt2tIERMsuIq+msREAuwx9KLTui+MtQNt6rK8ETM/E8ILDvA76h63/ph5WBh2d6
O52FCnSTcTS/iw2jQ7uc8BCi3X2WbDz56/4/1LIfLS6uybiXY+b/sWi008FU88/t8wTRkkMpA4XM
IX9EeP4uG2y5+19Zph1AzZw8htN3+a1RXA267vfTWXO9LN1XxTElPz9QsNTjt+oT+J96+pz+a6V+
7m8xEAbEmBnZ1aMEM3A/lhIyPlFEoS8U9nER//u1zKgOJV/Gw4kxlw0faYzi0JBykSa6steEguAN
mdWwamou53Bfj+FZqRlPV8WNE3HFSxmA4KkjeAP/vcQlSPTupFGpxLPRtc9dfpelp9r8Favtj9sn
b/3uvCtLMQE1eyrkxJcbB6CpGqvIl85QEdbNo1V0dlqgEbob5c7JJGVv1L9vW7xyLpjgUxR46nFX
ZiCWWeKkJo0U69IZEhx1Su2olhw5+tsnUKVkD3p7H3f9Ce7L5w2786dcvgvz5CBgfWpJMxPZwkcV
rTWJfjXpnD0K5t2kSpTV4IQf/4Pyl7mvJnsp9WwvGf8cQ8xmeYqAfVBiXxbYo6Tl2LSmdI5qJvzj
h1j42aDKGLqhsJHHrDOMS0uLZ7Yr5EaKBoO9bCK7fRP9V1n8mpXxLrj3IEDbWM75+lovJw1mGJjI
DsVF1iR2RgO5Kt9Vj/vJtbi0Gc33NPTPIgmyNQ/Gkd8+N95ts9e+kfWizUQDSCU4vvTX0ILiRlMz
+WwaTDJZh6B5NtDz85w2fBPEjQW95qq4KB20maYcKoL5cfwQSlRiGE+RmcvnFCxr3+/C2kb7GKqm
fVraYfkkdLGdoO1x+xvXZ3+ecp3JIShvKNyml1aLJtDHKUrkcyk+geBq43qfja9+22887VfWEjvz
583ofKKlSzullyhhqVfyeShqx8zfAoSSorAAQ4O6nKXdwwV/+8NWOivkMRcWF7uXZEM3aUbN7uWx
HSfwked21n2nPS4oTjmUx07YqbWFaJlhk6/bQmABGt/l/LUZ/qu18sGzjk1q9yViErhZHRrHzNeP
iWw4mgLafQu0ddUDwGpxXcz8XXjd5RrlUSq3elvK50I4RF5sy1G1yw5APaUSArnS9gyGW7coE6+U
maENIGog0+GqBOBwaTUYpYLedIffBdpvxFOcwQr3orIrSAzE30TsEBtXdmvAm5tad7c3af63F+ea
JwFvp8gNdHg5NCZpVT+1VSsTH5kafBB1fpi8JD7ctnLl3UGHhlgBqhkIEqzFu9NX5WSmgYcnRNmL
N0znclKcPGx3gp4xECyynQo1rXrjMr62sjP3Jok1QCa2c7GfelD1lUC965x3/8EA12NhFFDHtZVh
N5o2SsDKn1qQd7e/9qrZmTzk/ZjR918EuEFXykVdCVQRQbsjZ14L427QU9scTrr0vYiLL7pwkMNH
WL3+OUiCM/KD5cVrmwNOjo3Y1875UFZMvfZELg3SKLc/8Np28gwwH4/0DIJ9i2VVklDJIi/QzpFH
Hy1mXLX5O5YnAcZmv+v2/acyMo63TV47mjStZ5ImsIfMVSzia3HS6PVwZM9+bYv7ZnyRofcro2Of
fxET49BPsS1txBDrs0EcTzA3F9VmWr/FYo7M/goQzE/nRI6UfduG+qkWjOp0+8uuWaGjTGg0c2qt
TuAYqJOSB8V0licC2jFErwa63H9VvSAe4Rkle6VECHJ6GflVHpzUcVlOZ12Y0oMZwrxiDkq4cZus
37JLKwvHz1NLp2VNYtAhYvpoINqyR4eugS7VFE6Wp/Yba3fFHu8m2T+9XoamlrC3wZrkxItj6exF
iv4z16zxIHUm4YHmBZUNNmBLcHudHxPHvhPI/U9Eu7jIZl2yijyEoItmN/BlrwmYvIIuS8jLpts4
ZvMxuryb4SpGBBo8lMwxWxZ1g2wA74Wg1rlKRdsYfTsYRp6kz5r/ZzIflGjjiK0X89Lc4lQPpdCn
FghPgEqRoyWjw4Fz0O2t/r3iemlovl4+xFky9WO18UUDEEr+HxK+j0EYTXYr27IR2ILxIAjazNDZ
uqr3o0cZ5vZ5m6OO1arOVU3mzUm1lvQVhlnoVkyce04ZpP09+if9R5H8ieHmum1nfa7B/89jFTNd
MNyoi69M6jAoBQTmzlPl/0pBnvPQeenGC7f2R4ww80VHk3yVstvlUkrInA1mnppnK0lDB3ge30TH
CNB90/9vvueDqUU0p6eZqRfQr9AEMjPbUItsHw5Qfv4vVu2DlYUT9v4UdfnIB5leemiaCS2+LV6h
aw7wcc0WGwObcp11PhuTGrtMKDInpZ/XGq+mnsBGEn25/UHXTtUHa8ui/kyCkeseyyZpSX2wWq/d
+VPzMlr+Y1yN04Y/vP9zS++mhEHSBOvcXEC/dAh1qquwU0rzPI7ZTobsymvqp9qS9mJk7qbu3mra
I8JsJ1VuHfE+HhM7bKWjlLc/rcj7XnyOO+OPFXu2Mh0VieSHgn8QS26q6Pbo7QyIfvCC4wikPlft
Lu4IST/fXrD19sx+LFOAIbDgRVy8IVMVQusLJgZCsmECAcfbLu+aYad6p0w1t+7YK1U0E11hjikV
ZIr/y7l1dUgKlKtjheD7W2TdMYqa5miGCHZQwUEYtqPjDc1fRXgOUtluU+GfJ8OZ15s5GAlqCDXA
OF5uWC3MwFGhUM4dpH47Ol2KrUbiFsLjSvgEbtrEFrHDTFK8iGX8UhCYfgn1c6kUdlajxLgn5zO+
Io5XvfZuFlQb1+za7yn+w6FkQmcAa+37EMmHS97KmdvwvQqgQwcDt2CW34qUopMY/xBKq9sIe9dD
qYBrSS0YP6d/xiourg21jaGRCXWQQ7G8L7OJ/pycHYFvkN9a8i8gUBE6rCbjql1ySj3ORdPER634
M3jhSZELBcaEpLpXpW68Hyvt122XvgIrAPuLDACRFxg44snLTTZbidEYLzDOvik99IL+WDXeC6PU
dm59lUmDEIrd6XV759XJATrIVH3UlPtaMvdS58pbGND3uPXyjph/zTyCB4517vVf/ppeGHrL82gW
y18HAguTmegfFhy1DkNcWvsr/E/qHevZaO9ur8LqYEMYBriC9eZ1hStice+2eizXMOhY56nL9mPw
Hb1dR8ifjekVltHbpubtvvjC2RTlYjjg6ejSTb38QsDJappFjQVuQt/X+Qv037aANmsCH1L+Xf18
29rK1RfWFo+wInV+wX1qnTP9bzPWNpNTTP/+mMUCbxtavfYYQgeN8bV5RhVPuvwsqdJHIbEC75zo
o13yMMrBT6vdYuO5ZoV6FE1+UIo0Qhf7JEYtitNC5BFUV7BE7KTsl5JunIhVcEQBakYhwxFHaETu
c/klMhhkXSx84azpab3rtVywlV5OT7fXa33ryczwUtmQ3pFtDIBfmgEoXwmZIgpnsXqMaNmNmmbX
8U+UHbsms1VvJxeAMaSNbVo7OpmIyXEnTQNUu6RSRbJFCLVC8V2mEO1u+m01td21vwzpO1IfG7bW
nk4Vn8ohTg6slj27/MIy6qJYyKbA7bM/Qyi9mu2TGLc7kBlQYam7fkv2b8UAzVNFWY9mGoATsLXL
97KtgrqaUNhwVc5UWr+1Tiy6aJYAyGfwfXpstP96CL3a9jPIefTWQBILzQPUNcdwbjZ8RyPBKGA2
tRLHr6jFb/E9XFl8IDCUCeY3naxpcRincdI9K+xD1/Qe48KnzKKhKf2n8L6jxbUREq/Y+lgM6oT4
FVOeuPFyFAJEb997cG67WfcSZT+8/ss0Po5aZ3t6ve+l46T9LgU7JIplODH7L6tcGSoz9VtXKDCX
TKKtwBjfzFhbfwudtz5hxBT4/UxjyC2nLhxDRH55HFMlcqUQ6FydUX9NBs/aeOVXBMesAC7OYaZe
DtxwWTGdRo9yIUPqrib7NvPUu0SMT3MuUsDD5AvPTV6e2kLcGd+8IbfJx+WAljKYq9SnAZR8YzbO
EYhSx2I/RofmHdg3QM+h7dJw61zOF9flqwC2bCbcfhevl5e4EhA8nhGMYuy2gVNnL2peHcqZfFn/
1cr9nZeizbBxAV1xRrBYpDO0L+jqLXGuQSZLyWSYsVtZ90H1KrXPoX/f1I8ANDfugXUcS/dg/sME
IPpsPH6XF0HgpyUEmV7mBnl3AEJnh/FoV3xpL2t24VcuqShu6O3i8avkZU/l0P3zx7K2DMLSyADB
B6L48he0YWwUvVdqZ0GwnHAc9xC/JFQtJDk5mhst6PXCQnk4d03A1M/R5SKg8vUxrmQz5P3ItOYQ
pkJgj4MmP3q5BKpfrVVXbTfZvK8bhWAN6nIa0CvVxSSY0tCMhXNYSHB3q0FvOpnlS/spAQUqjnXt
NEDbv95+xNY3PKgWKna0pDnOqxMm5XonFfIgUEcwq8nJilDTUe2FMIcbPq89ux49ix5cKNbiHgBH
uiUwd8W13nmb6fPPNHaw/19uLFWOVJX6iV/g+UFuDwkT+oDAgseMArPTZRzULkmznQAVop2lMTwu
enVH+CUftQZyndvrsQ5PTLBLSB0grUAzaxnqo5OMxq0pJm4gDtI+E+TBwSaN5aLd6mBdMUXpjVGp
dxFfc4n/z3rqpFVgxW49KMounmFZQ8XYQzmMW3xTay4FvgnWEUB3cB1zqc7O9yFfygXwWWEbpW6B
2FPDfIFZ1pAFVk73oBOrcG/IwxfO8SOXSDfussq4a5L0WNQHQ8vtqhoOY1r+qpkgkzfO2jpfmAns
iS0gUQIZtFpxSemSIGjS1BU9C51Hnnrp2I3pzivARP+UqtYxtIOCzFBzbIyHJBX+ecchUTLn0STk
GrhfFoed21Vt5NxIXU+8VzOVM5fs0q0Gw+pwAzaGew8+A3MW8HwPJT+sv6+20AehVEFco94Hquy0
9ScLioJWc+ljHm778DowXVhbfJKmCm3rj37uTmZ3MsveFr1TMey+RNDnQWagnWVlK1J8J3K5eP5m
mxB2kA7Nx8ZY2CQcqztrqHK3hrnADqQu30dy9omZo7dKHesDj1X4EHUh7LxtOu6UsY7uGQaGfFO0
8l3hRcJbkAlb3c9r604tFpYU+ImA+CzeLb9Txmbsxtyl/4IXhQYDg01ngH+NfgZ9Uu4ndZthTeYw
LZeCrgGcfJRdCNIXRisz0uu+1nM361FT0GpVPvkqc4Nln/oURGr/zvR9Xi9BEHZ6nHoPCLT+yCWj
PPVlY/7dcIZ54Ve/hl+BljHyckBWLo9+IcJ2a5Rq7g5TfldKuu1/qsZiV3c16tShHev3rYUEyA6Z
l9uWr679nKgwxC+iU7G42K1wZNp88gtXbJsvdTtGe69kNFnWJvUYZaIB4d2U/bptc3WnzqB+bu75
9aY4tLy+NQEIlDBNuRtS6AMZHyHMVbSCUwHL3982tQqBZ1P0C0FVEYSRDVyuqz6NNUGPVLiG91OR
v+jWl9v//uwli31jjmCGSpOD0dKYP/XDldFLCFAkllK4muUa5invdk3sDPXn8UXQdij13rZ2ZbMu
rOmX1kJ50vskMQpXTV40hIO1T8Gbn76i3HLbzireIJGcMwbY6v/nv5d2SpRKYs0cC+i5dyO0g/3f
klde9F+gN3PiodzdNndlky7MLZzftISRwAVzE5Jl0Wu71cS9tknglQAQMHZJ4LAofFqCaWYhRU83
kStbqF/18T72/nrlSSodHQHCjlnyf/8iVAtg02L8A66rhUWZIg2DC2yUmT0Egr9XUS35v1mY1/SD
49WBCPGMiQUmE4R9Gvtwl4yUEW9bmR1q6d50yHQIXXkQqTFcWtGjZLTiMC9dXz8EUNImn+Q0swdj
A/t4zQE+mlksVwelTV7XsxlkDJvsPpDvbn/HNQPA0MH+QpCAiuDs8B9Wa2j0sSCCLV3TrB0pfcq2
g7cr78lMK4/AJWkBIITF2UyQutIoPFSu0d7DC96qtn7qdzExm2IcxPBZku/QxB72w51VfwkDdY8O
eWz3TtXuNOlAtTXdmqW9snkXv2h5rLKoTOvBqNxBaO7EWJwdxM6Cv524VZS8ci8Rls3BE4Oj89DG
5fJGadvA4mjAAt2Pjtj91c2HkPBBinxY1j/d3sr531q4JHMhZEH0FaAlWqojDKKelEVaNG4Lv6RD
aQcJ2zpK7pKIxue/m8JlkIxkzp8exuLx6PWOUn5QN+7US46KmmhEnjcebxu5sktMgc6BD606jtjC
NbE7mpPRNG4KV2ScMogex29GPt6XfbHx1q+zuLlAZc2M+xQHKFstwr+or7mV4JB20ZR4kOrjaOCa
6otivBix7qRqdIhhxfQE9a4W9GOQbFEbrr+V0T6KoQxRgMSCXurST1SYGqHpLmuXHwKI7k8iv3rC
bkDM8/aarn2ENAU43TsbGg658Ec4tMMINbzalQSIpLMcfkr5KORbBZf1Mwmchg+i2DKrUC657xp4
luWsmxo3UyO7l17z6IQY96jA7jxmTqmebn/VFXMUHFBaAQTLn2XzZGgUpeljpSFs0r8K7QFkTVc7
YvtaOVMpbvVPruQncOL8f3PL+ooEUyJc3GPj6tl/Y9QhTf1QlT8kxIa8XRiap8hT7Sb6ffsbr+wc
ylvvFDYUGhikuPQQL06qtEIDzQ0R3lK7hzmZ9YoN91hfVzMBBUeNigrF0WX8KSVpUYy517hJwSwm
k8s9FRQvA2T6yTOKjfvqis/PpN8I/tAKJX9cnO+mo1Bkhn3rjlH2e2J4PwKbUU0SkpdbsfyVxQNB
NoO76GPzbfNP+fDKSb0YFY0itm6jfrH88tdkxT8H/997h+Ro9OSpRJFGUhFZmGk1HX34qGzdPnry
IldT/JdK2wvCvV791XuGpX0K+5Z0F03olCr558y/u+0k6ynJ+RcwWwYVGMOa8BZcfugkerAOtnnr
WmYC9Zrdi4od+A9yfvC052naTUnmoFAxBtAOPjdkuoX1uIUhunIaL37D7GQfFluWc2+chq7l8FMQ
aR5bJXk0UZ+t4R9EiOvHJG6Rgl/bXnpypKx0UDn/i9s7b+W6B1nXuvJ4F4x/siKwi/ywsbTzFXz5
vLK0H4wsIr4ug0XUjIfWTfqHzgANIzmDxvit+FkZjol/qvRv4cttm/NurUwCkMKnaN6vIqdcRq47
hfkLtw0dBf0g5Eeyb562VcS8agc6N5h7yPmBZV3u2KRbQZroSuuGkfXWI/JiBsKvNPo2qlsz+1ce
WlZRR4Mcqht8dFmumrpImsQCU1aUP4bxU9Nm+5LJTgqXuz4x9v1E86ftbanzoJkYvohZvaHOvI54
L3/BYh+Feqj0EJklN+mq50huvmjB1npe9ccPH7lYzzYyrT6j6e3C/LqvpcC2ukdV/z9+x/wjPhwz
xQvC3G9Vrk8523XS3ui3PmNddp1vE3h5QN+DNWLu8tJE24cigl7WfJuor0n5FPqMqzph4BTNPSWb
k5bo91noqMCbgTyfY1N79HXf1ob6JBY0VtTOVoXR1hBZMfuNzGidul7+tsXrkZS8h73J55d7RIpJ
Jz7pn6T4C2MQ9qA/j5W8EWNc9VxAO6RIiHtBfDb71Yf1Duq4rRXB79y2+SyOdCat8MkL5xa5/DQN
nzMKNtNUPKVifaw08Q69860xymvHlKcFdArwTN6zRZCoQ8Qw6vLUu0Jf2UiB1nJvK9V/6hZ18TX3
nbnr4U8GN4xY8+WXZjXjy7El9TxgpEXFqfg1laN9+2q79kggzsIsLVPeM6nGpQ0FouFKNqLBLady
H4mPhrwfmudh8HbFsN9SAbvmK0z3MD1C1EZNc3HkU6sVPFlPB1eIO6cPoqPGmA2XTNlkD11k2CWU
jeK4u/2F12Kpj0YXl0Al0AdJ0nggSvwTxAfDoKn9Xc9PBIy3Da3bzO8oHlj8ZzgHqKXFfvUd9Ja5
jiUj951ZsTQzq7tWbF6Zgtt58S81+5E1dhnWbsgEC5JyR136UYRvudD91EPzOMGooFfZfpASp1C8
Q4niQPvSlDBPi+nx9o9do734sUDSqXDOLDJA+y83XtKCANJr9iIV79p8p39H8sUf9taYOGnyq9mn
/4WMsv2BQGLw/gtKu9tI9eZ/f/GmXthfXJsQ0g01XX98IZJPpSG8mEO+FYXNzruywaCsyBVFDXRZ
8TCqUEq0shzcaQh2KA79NJWzrjVPae4Gk2nXwLbz9i+ot70xaVsLPDvz0jgMjXPHAIwX+fnlAiet
1qqK149u0lq9I5vjnYgiEgNhivcqhN0vUYEOwG+EY1jK5T4QEXNrjWg3TFK/sQ5XzrjGmDwbTpWM
nsp8n324MTuBgLhJI36JKv4o8z+i1T6jAub0AgD2n6K1hXO8cm8BN6FNQoGRRHCZvcBGpql9042u
bBSO5A93arHvjN4ZgsSeAliK/HuwFWPxlqrfqtJyq7fW9+6TaIt14aqPM6sI1yiFbz598W6aWW0m
fj2NbpO5ETwWbWDLyoPRHU1jPzaHzrCOBVP90AGe5tEcMTyIEEVJfzLN3/D2a68WMyA07uidQO0u
Lq6+Dh1NvxXH0a3zh7Zwoj/FzursCeTLWe72xtNkfjf8jUnxq0aZR6LaB8IMVOfijHnCNMLQkk5u
gczSgBJY0EJcDe36RGkPdItJyUG2Y3+yC5QMPcPaTNHXTyU4Snry4G/gjSGEvnQ9PcyHytCUyS2j
b5AMPdZvLNFDGVmlU/YlPMyFI4gOElugXivhzm9rW/J/d1n2O4h/3b7x1hcOjClUlKAgYh+YfLn8
KaYyIvkii5PbDuCZ9HI6MSD8z/QlNAmB8TGZyTA3z+nisQm6XlOqphJdLfKd3JBtJsj/Jt3rv38K
s0SsKPApXtL5wH840GaEUo8mlKKLBOxDLxuhraTmRlXgSnWFuTLyZ/IRgNHW0mOFCnQJQweiG7T3
3oBK730oPDXROfFqeyKmUpC6DNStuZtru/Sua871QfttSfIpFxF81h5WUXAZbZhu4j1a1ltAhmtu
CZcS06TAsWcWmMsFDGJDS7gzRDfn369i7wiy4QXpvLciCPf/vlcfTS08YrKyRGwSTXQlddp34xOs
n87/zcLijJkojSllqWJBHEFdlLltKclG1L2+0kl83zGEVJnxuUXIG0ShbFRaKs5dyhgdChERV2n6
5w8hsVdJSGFhoCm6bIUaQd1JWJFdHz7RpjomCHLdXqr1Z/BP8yRTF6LLBmTmct+tWhDqqE4UV0RG
M0qqfQ+mPaWFfdvM2r0IOshN5l4Ol/0yXxsqCl15M6nuiOhqLJ6aKbQn7T6Mt9qgVwxxOMEozxOT
RPCLB84QUrnrY0l1s6Y8RHr4XHjmX6UG99qk325/0/pgwm5IyxVI2wyqXbYaSHWyFLpfw+VRsQPx
Z8HNdtvCeiJ5xm2B36L2TuMEEszL3WlGVcumJjddQ3GG9LEpx0+1J3GN9pZdR20GYFV408K+BiT6
ZMF7vfED1qtJN5QrAWjufGKX5esQ4P8wqaHlBvVT24qw0j7pFRoP4QZWacPOctpqGDu/DrrAcoUg
crwwsjtwSbJ16pJft1d0HfjNH4SODKtJL2oZiA2jKFdjF1tuYT2N8j05te3Bq9Vmb5IvnRjB+nzb
3nrCZXaPOVcFUAqe3VjsYK5rWcxIueBqQaMiBXVXS/di3j9XpshYUucw+g1DBlNST9b0aUoCuxZ+
F73Cm8+8NHCfcCMCurIAdNVnuUcGYml2Lx5KBZ66udMTPBu5sJuEt7hV7iqh3IceBL09UIhNGNhq
bzHEVMIsO0cfhJ7LpQ+bWo/Gsl/OpLEv1ggRr+BXza4zhL89In63l/u6rfmOIapng+VLW03VVmlg
9vq5NbXxPqzrL2aN6kRVVsYh0pTkcNvcfJlcJDTzUDFsTuDsCOkIZC/NVQV6R02lwarY7YoWakr9
2FXdi6p7X/Uu3rK2qhXMszEznpSuBAgccXG1+UWhNjVz0ufW+K4b37rSf0AtpEFlO0NDl5vEUdut
BV1/ITZViPzJWVAGXY6DIe+dU0lg6LLqJkixyuaZ4OtYdV5pp8moOZoFQP32oq6PzPydnJoZnE7F
fHmv9nEmFW3cmOeygg8Om3e5odfH3BelOxqVD0rrRY9BLDTHOM9+5GTLDkQoaFcGk/6SWyXyIvUz
jW/P9XQEvctuk6Bi9WjOMoq8LfO+w6yz7P8aPardzH+b50hA3TuFFMNvUwbl0peNpZhDoUsHwxDk
f4R+XB8MNF46WCpI3f/j7Lx65EaWLPyLCNCbV7JsOxVbao00L4RGGtF7z1+/Hxu7e7tYRBG6wDwM
poGJymRmZJgT5yCm48Po+Mx6v07NEfK6DmWm5g04rR1+Vn6PZ8phKnqq903fPG4scWb+IDdj2oeZ
wGvLdWWpQdcWkDlGSX+QKoYemBgwN4KoW3AjZsgCiZ8IrNnORfihWX7hVYlqvRhipf89+i2+XwpU
65shT/U/ZZPiNMfet75NzEiWduuFsW8L+JriMIw9s7FtGBjJKZjy7phWZr/FB7u2DRAxI9UG5ywt
nPnvH/MKvxbTdqYIryZ/eoJDPbcDeew3NnttG5DFnjGNgLeoZy+2Qc+ZhKxlz3sBVVA8TkTHli1V
MU1iNIlsfdLzY2yM5l6Ne+1FUoCsZXrhO02ftnvBjIx90coJol3xFvvQjc8BQzSz4s2FqZkxZOHh
6nIoYjGK00+pLCeuGgbS0feSxvV8qXaCkDkJUMWwSJnlCKab2cz7p/Dmor2bRzVn1isBBrbc/qAN
xbYIgDAbqbXLOjHcx5MXUo8r/xh5o+NtTCI5jZaWDMXw9ZceyzCBjMIMLpAM97+SlIC7C6XqNNaJ
CPQ2aH/cX9ptNonBeXNnpOOc1y1e4ljPtDYJ/fCi1z/V4UuPVhcUT4fwrZAh/g/Kgyc4grrFhHHz
QiKdhcvikAEgxcMuTpofIAhQxmZ4yRQVscZS9g/V1Kj7WK8LOxyzLdW5m3hjYW/xIvcoExTktazS
eCz7V/RtYnCrGuVFJ4Wc//6ezk7pyl3y7M+BBnEdozSo+F1/Q0FCPaRlqumSahRyMvSVoo4JWVX7
Bxqtf2L0pzcCgJXdJJaCcXDm3JyPzbVBuVVVoWyT5KKET9KE5tp0eRvrrVnztaNyZWZxC6WyVqGK
ThPoS/0jUG4j8x8lPzzm8T73PSehidcq5qmQzI388+b6s6Ef1zev/4P7g9o9GYxYiC8i6oDa8Bgl
n8oBEpULfQsbakwd9dg//4QfLS7enV6IG5VbkVyq8UWwqh1qMP6zUBwqxALvW1r5dlRBkQKkDGyQ
xS021RCQ8ZBDOb2oCCFPXXhMw69K2r9M8pYuzMr3w7vDKjXPkBPcLCdLzSqymkmO88uYG9BWaA77
GA4OHO1RGkFR7WR5Y2sRSPb7S7wtdwIHngX63qd2CVgW36+v8lDujYlp7br5uxyccbJrSr3WQQ72
TXqWktKuxKMUJid9k0jldn+vbS++pJU0EEGIEraHzwEMMUl2Slv0Ff/aWOMN+uF9jUiAUY6hy7Sk
OMyivDGjuMwvgnSp0VDNa/84eE+R9Yj+BdU6xhsvmvDzvtVbtzYv7v+Nvn/xDxcjnTPWpq3zi9QI
OyG2uByqk1ZnSYRceKocRFm+37d4exWvLS4cdxUMkS9OLLOrXV9MdtL0nNWHMtyF/QtyDoBXj/cN
3ry9BCN01jmyc+GWSdnru9+kRdbxMOeXStSdThJ2vimf0myDB/q2xDHHPHw7FC+ocYAOujbj+UNG
zhiUF8FDlYlScbfrUYexFaVW9k3Jf6uHWNzlAzoyiTKkf4FvTp3aN4rz/fWunFc6QkxhMqz0Htlf
/5Bs9EKeTq24hGpP0jBLtzyAnYUpc2vicmVnSVHpv8EfSJ9xifnKCxpd1GqKS96OdiYOF7TZ7Qgo
7v0FzTt3/RryKlFxp+ZGcEzD7XpBlprG2tSl5cXMku5QBiJ8fe20JYi2ci4Z1KCpBX0HhaKllTqY
yrgKx/JC2++gef0Ds5Zu9CiE43dJMH+MyXQs/Y27sObXrozOP+rD9Qt6f2xzsy4vo5Cf4+hrWVEq
qR5SobOzarANrQWIeB4KJxOEN78KL/d3du0DMpwyi7TQvkIs4tp8JxtDkHZSefEaDbXkxum6dt8I
+e6/MDMn+tRLaS0svbc3UVixCrW8BAINsVItkcs1D2Oh/7pvZ8WZAQr8j52FpzaDUOvpF5cXzTjL
ZcU01xcpg7nyKU8+MVi2AY+Z/2/LY2nO/B7zpAr4/sW389s2jQOtqi5DnTWumkf61zaPLYfeDgTp
uVzsIyn6c1FQQjS63tw2JiNu+Q+MhPpbqabVRYuCE9K4GV0/TfpJwS1WXqGXIMhvp+woJFsUPiub
C+0hzS8AHvSnlh1XiRavWTDWf5m0HFEI80uH+uluyGJXY7olbEzDsQT6Vfc/6e3dnyvGMkYZeiaR
XwQ3MU3cNBHq+jIaFR1nKQm+1roeufetrAQ2s+YLwY1Gikw9cfFGZGUqCmGqsrh0jE91MOoPWmmF
OwURc2bJxfo1L/vhayS05q7UW+EQk4SdNn7E/PJdHyh+BEUKRAugQqVdcn0b9dhs4kSy6otSlbKN
kBuFn8r6IcGqdp5GkGFGNw/Aelrq5Emb79GstigJRn88sDLXMSiRkdJRsAfycv078hrGTjL3+tKS
Du9pvjenKUrLjWd57ct+tLKIAzqzopMRUuGCiavfE7/DGjLWzf7+pt5e0nktPLwzCz8DjgsrHqNd
dZiyp1JbPiqNF8FFoP+M5ODo+77mBHq7AZG4dakY5IpiEhAm9+V68+QyTBXBwqAmjgi1BdJPWfIQ
I/erLaHB23ee5FCnQzQP084942tLlNkMhkKq5lJXv7rhq9L+KNO3ytvwqSsbeGVlkYpmlB8Hpcyb
C/UjiJrhrrYDdJegy4GPLFNjENeZsTVxvTwbhCN0CueGO+IasCssljZWzFBYrVZdwB30TlGUFVXa
QN1ICm9CtqWZxdrkpsimoTTBqJoIDcpM8yPy1f/rdcyg1q4R/DuO9RkQef6HZ2Rpd/HsTn0xJNQr
q4ulf+2jYzO+DdHX++d+9hUffcm7iXkPiUSpdy8dmq/SLkxqv74Y8d9yjZIecDyE5fYgxaE0BLiu
ajYiVBveenlYZPDN+A36llQu5uL+9ZEcEaDwPI/iepjY2s+sD86Rqe9KFC111dqIXW6gs0tjC3dZ
JIEcpL7UXKyEisZBzFSxtOtsFB+qDtJ/xOnj8WEYcA8nNRsMfS/IWR04TVvB9qQZmhce0Sfu5nG5
Qk5OXlkbppPEIeMReoj8167oanE6yXoCHEIp9Dpxyqmbft//UMtbzCpAsM0KBVSxwL3OW/ohAiTt
8vUmmbqLMnbRUaAJcIzH4BGAfXTyxirbemRWPtF8s3jrqCzRV16c+bDIeyVNkv7CaIj8HKaN8FaP
qXHWwx7hTqGrud/FFIPdqTtHiQthVxQK7GV61Dm0xWQnn+RTVBSSowmCfI4wRuyT1lu/c5kNsy8z
pQ+SsDMmAV96vS++MKoD4iL9JWo9y9bl/FGzqvo7ipfVE/rVij1Qs9qXeh6eAcJLDxVEyRvIrts7
NINk5qYnKBmeuYUXyvpMKfJc7i9hr/YP1CBeBGY3v6lV0exDYcg/taH3ZvjKi1R0W7yQ7w2p6ws8
NxJwvdRUSSuX6N1EHpME+ZPhEvly+alKvOGgycpIEyGYHIIE8RArjLu0ktA9WRNKR3raoR1ZWsU+
9Yv+R5RE2UvcKLIT9QIET4nWk9+jPKGg+2zHPbopaBvi6IrKeECso3yMii5+gUCndxpL9WwyEmjK
ck9zdHF81cPJOnRi55+ETv9c5WXnNKO4FwjQ7D5tYMPPsnwj71vxz/TkIGKDsG4Ospc4pcyPqyQQ
w+ESWP+0ubzzR/R5gq/Q+Z/MWL4MHqAV+UAk9plfeP9arlyTK9MLF02rEF7sEaGlTNZetNj7XOnS
t8GKX+ruIRb6aMNx3gSg83GnATuP8tEXhSPz+rjXBewpg5gMFymKUEdQdxG0cED8nERW7FxoHKXJ
z0IBmMBXD/eXetO0WdpenHM161qjMrLh0hkjKgclkwWTvOuSYyv8SD3DkS1vN2YMDKt1fOzDgyGa
DphPJdlCiK1t+nt6AZ8Z0Phl7GRF4tQhnMz3jlqbCSuRh7hDemCsf9N333j9b2MMmJTwuIyWc8mh
lLvecWO0aqXuJi5YJNCB8jTppFVW9efnCKKguUiikMAA9r+2YipBapmROVz0VHO7ADEmlaGbX6rF
rPnbxndc2T5aMSrYN/wVvnP++4enJDf8BrJDfbyETXkKA82uzK/leFaZLBh7wZas6UGrrU8ZWiYB
3UfWOlqBnRun2viZgVzNquR4/yctg2F8N5kiWT+YTCpjyz0eh8rTijKcLr6nkh62Qw3vWtI8hCMP
8X1Tt58TUxiZF8/jvUxPLWSFlGxKp0s8q8KERN97L1ey3X0rK0EHTxHuiGF7kL5k4Ys97rRM8MNK
usR+1+yTJGzOhajmdmGq/bEfBdkdad9CK+j7B79UjJ3eq8YOfjZzp3VTh3KzZzzFVp4d/CAtn5s8
kY6G2BtOULWo2ARSq7gWVHAbEee7bun1c0KlAteiUQkFJr4cF+6KBOVzM1Iuo5/uKBmo+wD5399q
a+vFQTPsanQiG60TJnvDHRQ92bdpvneVXWxV81bOxDxDTLMJMRho6ue/fzilU5uLvi5lyqUhFM2K
r0ggVdYW3OM2qnqnG54hgXwowBTXRqCj6oI6SpVLFb9B0XKIxnqf9EjABFtxynyBlxvLVDT514wv
ARl1bSlUILtu9Fy5JN914WTsy+MYHbPqQPlHeJhypz9pkp1uEfutnHZKdtAJAnUEbbAkEIr6kM8Z
Ttql0vSHsRxVR9Nia3//sK98KTzWrNczoxrQ5b1emiL3oTrElXlppK7aGXGT2GNVPU1NuKXIt2oJ
Z0FfCb4DYr5rS6rcJfLgy+Yl0oRwpxlhs1NbNd1ZOTPt9xe1snMMl4kggKFGYXJk4fZFpW7SIDLM
i1CqaEZTfUJfZ9jSMlhd0Oz1YBkCcbS0Ygi10hSDYF7SWqnOHfFaiL9to78aSIjd+yu6sUWEOLMp
0yYm46cSf715huAXSREm1qWWxdyNPT9XDoJsDlxq5nC2BA1v5p/nQwfiHxTFPAUCmuHaXMiki1kY
hkBUnNgWBNeW97eh9IhxHfs2tZV4uozlQW07Bp5K26+8I/9p3wnI3fgbaMubb8lPmSVM3+kkQEEu
vqWEPGtYd4nvjjnDz1Nd/Y4nf4vQ9T3TuLrhNB5ErgFTX0C5IPi+XrDRtHnKMFDgjuFf3Mmzpn4S
vqGXmtUQpyTTQVHPWvylCF4yf3Tk6tmXxcdBdyrT2gjUbpwaPwTQMRtPNAzucfGhRSmt6wi35jZq
dArCBHx71RTMkxmZHYfKxkVZsUbxhX9IPuhHLucdBE8SEiZsI7fsJpsjDpyp24loZCb7++d31RBE
z0R+uGLQMdf7i/cq4rbyItc0hcdp6k9WOv0TmbFj+FvjtjeQPA4vGPEZjKNABEJ2dW1LSxPVZDIt
csMouAzF93Q6it3nNjl2wz8awYmo25EE5Tmg7olCCTg16sJ2hSJi9K8uJJf7K79hNnz/ORAFU8Sj
0krwcv1zsrSVxlrsYnck4DiGdZQptmX1hV30wYOFCPHrMKCwJ1uUKiMpZ2BPi4Nz32n9I1sZOL5W
b04P3jxoOGAJpOQ80zMTpc3u5sP7zKQQgmCDGrten3xB0uZTbLb7Uexs+UteKY6SHzN6iUQsnSkG
MEROdrIVmt9mQzMZDUURkUYD/b6laipUqknQwIjv5vojadNLFLtlfAzUc26ca5ljKNDoF+ONJOzW
kVIfnqsiDPUBVnxv1n1YOfQfvkkmH7vEbHY485sWv9tgCxiy4rRmkU1q68CmeB4WEWQX+GKlAdJy
Q8kcnDITSXU6U9htHK3ZGSy8FuLYeEYaCrMg+8JZFJGheprZJ64npyjcHSqNmm3QnDPtqAgZ5A2j
k3SMmeeDLTXhrjIfu+QXOK9dBSJGFZ5TL9645zfNTk479S1eeagJ+Dd1sXI90ArNa4DfJUHy2fLM
c5dXP7X+oGXWz7LonNHzbGFE5ftfxGqaeDzc35K1jScgnFn/5j7kcgZFEPpM7/IgdbMBBKI0jONB
82Fhu29lxZsx1D3jY1D0oHC1uNJRpGa9lDapm3aJo5TheZy+TGn0WUj/q/UAOGDyE+gd1aLri9rR
sOoCVWc7sxyJt3PjDxuHaO1CUPdiRp0OCmtZhGWhNPWKHIapW4FZdupe/+kNLSSNQrY1vbN240Gf
Me3C5vESLCPAOAER0pZF5o5HEfaDXj/E42nQXS98beWLMH4pxT+/7XDwgFxgeQBEljR5hmJOaQow
1407WUNopRNsS1DOovx2/0DcVBG55cjF8WRDnizJywNRWLk/5mqUuarypTlDCi1SxLLemvYpql4r
udxY1sq9vzK3CM+8KjKmZMwyV9RyRuJHpdu1RfNvOA6Ih3ZW9aCY/pZq98qZxyaJN3V/dKCWqt16
V0ueNGEzkv6d2uSgqYWjTW74xyBMPAjM3ir3imAB4vulU/O8VFCTOnP90Gki6yChqPvG4ElG5iqS
Tt7/cu8c9Qsfijn+gW+bhre56DB4mRlBsp3mbpRM/pMSquHea+LuItfZsBMnsz72vjjsGp/WUVXI
6qGsZNkxBB1+ZD8eDioFUyfXEHmoBKU+QLivMJ2qWs4QFfq5HAZx5rYNdnKva3YURPmjmNbSyfJ6
KIR8VAoyvWkPFf7qEFrDuC+KMT5XURE91WWo2R245bdEmgzHY1MAwPU4cT/IXmN0qo9VisZe19Jh
Espm5wty8EA5tXiQKal+qqcKGmmjbY/3t2x24csdU+i0zjL1JN5LKdFK5rXhj7k7qml6VDwpOwjo
vTiaQVlzSBPp0FVG9WYl7da5vy0WczaQdyYSp3M+O5JrdxhMllKnKhlQy6yzKjmdJB/N6dyH7qAd
4yraleL83BWHLm3P91e9dv4ZoiBMxi7d5oXpQjAns2yi3O1Nk8GNr11YuMbskzfeljVX8tHO4gGV
tVbOURbMXa88KPFb9klUBdvwvpkzL2b3T7NFjTn/7uXX/Ghvcf4bRk99EBe5W4V/m91rD1Wp9RAn
VLs4Pfe3cOWpoYgCgm4ms+Xf5sf7Q+yVIxoKhMTK3FIO1XNnhlT7TVTE+qT5976l1U2E3o1qDXyR
N5oZXpfmSZayKLV7ygfNMemO6lEATdJPSqt/ARWqt6pv70y8y42kBMzsBTEfXKCLDydYHYFnJ+Ag
g51UIDce2Gb1I1S/9HJra0m099OTqcUHM3dyL9j1BNyRrZ3ISu1YePBbhyhbDneN9TSKyYPeoVCh
gSkwv/z51lCvIPrnU8zNp+uPYLSTGXpanLtZYzrFpB/qIt5NFP0Fsz8UXrkXy+ArUzAbx3rtmDGR
AmkcgRPVusUxM8tUCpSoyF0TcHbdpU6Q/Q6tn3ryJbJe769wzT99MLWMAdsiz6pKxqNrlVLhn2FW
kpL+2dSB2CmTXO2ZHkekLkn/lKV0frk+Gl48ywPNhkyocxzjkH2e9NYepaeiLHZD+C2Jf91f5NoJ
ZwranLlJJOaHF/sZK1k76V2Vu4EX2kX5KWcgM/4kmtFetsKXPnkWqz8uL7M8VHFpZc/QUmRvrk8O
6Y5c6G1cuJNk1JD+lKdMS1NbUkrVSZANfbQ6DcXXeBKOwTANpyYI8kNpZfAAKBOUa3r4a+qtdleX
anMypS45ZV7RnWTeWU8K0t39DVrz15CHUL+nO81jtYycLdGjPsZT4Q1WxwxOmp7NhLFAPxd8ewiq
LWjpWubDtZ+r/LCCUlRZXKwpSdC69dLCVcz6IPWf4/R7op09Dy6JTzT82/xHZ/q7wgTSvlEcfJ/c
WLoetCoQqwCWjNzaIh9pi8waOeeF20zF3osfye8/N4rlqKG5L+X2cxv/gvFBHx6G6rVMWtu6TMnj
qCUOKSVRcf8YiEchRuuhf+iSBD7MBz+yU2GLtmF9i+ZyK3V0iunLed5AHWrLEgd+Z+d3x6AaSFUT
JgqQCJicqJKThwBvbQ/yUJ4aTRtf5GhMj6HSWjsaJ/LGdPFqNGFwexh1mKurS/iB2pZSGwtF4aqF
vy+lU434un/OjIdMcKZXxRhRG3mJf94/l7fdJa4RmiKiTK+GgfylA6auMzaTmRWuGEoHMMA5Q9b+
ryQobNPX/q2KIXXKwfw7zg5xhuav6T/3fe/0xcSbJXzzYeBRS/9UCL9rJbbNTfKDNcfC8CbdaXI0
CXj59S0vIM/XxaEt3L7o/ya+shyhZtxaNdPmLBeM8iuxCZCmE9S90Ob14f7uvL+Sy6PMl6B2D8fL
zAB6bb4x20wws7KAhG6CHa4cUiplkem33y2i9Ke+1L0ZeD+hBMPpPnVdCS+O1Sn1uYkiubBHwy8e
RbX2/yqyloYoB6p7GmS16OfuCSyiqRJ/3/jNs1+/+c0zXhZvA7J8OXesR6JfFqrIOZLHh1xDgL30
7CgjWOv9ffpZ0R8Dz5kq1YEPZeNZXT3DPKkIssN2jH9evANNPMRGZMmFq6e/De85MGd65dek+D5V
pkMHdm/ptmTWL9ZW3HgbzHF6Z4LSmXJh1py8/lBlUpeZkXKMQwBVcDkYwa90Ewi9ZWTxoppDYlEN
xafKrj/ldvel9p793rS7qthF0SlN3pTvhvYUUyYECrPLC3KgjWdvftWuPy65BkAFOvxA6PHui3Vq
pac2Y1+4g5oclLT70olb7CwrhRHyCqh7qSihTMGlu7YBo6jYDVVautIYODHQ+QThW9Do5zB9Cnw4
lozRKcWvubextrXtpfQzo9PAXzK8fW03zRUTxcqsdGvNIkAOWs8RNKVk6svfxGHO52G5jxpvFN6D
vB4ti2tb1SC0kAdWpZuhLxQ26nOBYqHBSK7g493L4lREwqPsQexnZZeNCzq/9Te2cfQ8zyQelIKu
bZfeNJYDYx+uBQ6PwVVeSUMMdEBNkW0xCzWUY76rdSgMo7pO9tkQVo459vU5ryt4G9GXs+//otsQ
lQ8+R1PUwGnXL/NYD+egjb1YukomfwZ296p3Gftv/My1EQXi7GQMW45i/pbLPZjLNhiF4ZAzfb0H
mtwxCt3npdvV0d4IYE7Wi/PYu9RK5XJEHtO3qbY7MVyH2YhKjTdtrHntsDEcMtfi5mkUdfEDlBYk
OC0GDpveEhYluh0kOg8t+h9ba72N/ZhS/mBq/ikfEs2oSfMplmDb7vLp72GIeFl/+33y2y+kh8mo
nErpn0LdckR1tIc4faw71fEDg+dePI7aaSi2ICVra6cbgIgm4bp4Q4vVxqVVxkZSukzm22IiotgJ
M0K2scNry4Ytby7RAXsi5r1edqwm8CqT0Lu61x3rQrZr0fq3UIsTM7n7+wd4zWVRiAEbM39QVV2S
7ailqIRDa1Wu6Qn7UiwcsTPdpKnsIaUEM3XClzwXoNAs42c9ONw3vuKSAbXO2rRAoIjdFk8PpeXc
gJirAkTzJdd/jsbGg76yjyTyjGigJMyo2NJdFLKYDeLUVi6Ti4JMA3x6lpNnfwvfsXIoQOqA03kv
iNC0vP5cVT0q7dROlZuAfxeT/QirKmoF9/dq1QihFDVV+nxAL66N1KIRJgV4O3dSK6cMYIenEdpv
TZOs7th/rCzr32LYNbrasmNR2h2MRHBE5Xcp/zCD/+bLfLCzjAd8MSyTHjtTczY9yDX8yraiYxFv
OauVri1+mfaoDHMzDnNZ5BSyNuqjXOZ8J/SJIThQOiqtKUKzwB5sCyJIyAGzI5FV8NZ15vH+V1vf
z/9YXxyNJMzivkRMyIUB3lGUygbxR6zPWCs8l/dNzQHi4l2YWfYZ+WaGYIZ7XB+QbFBDL6+TmgOi
iwelFJKjIHeQftKYT3qpgD9LFmddwvRZB0Szv2997Xgq8GXQq+dNQjPh2joYk1zKgey7Y/UKEv6Q
dJE9jfmGlZXEc55CAkbyTugPMv7ajCBldSvrRe2WocR0UNkdckU+IKvwqMntwfKFpyI9QWNxtvR2
F03KQdOE0/2VrkBM5t9AV/KdHp5Ow/VvkA0oRySzql3oSb8X5rMG6hYpzf1oJTZ6Ni0pd5EJqDbI
tmzUmV1K5ZMwKaeg8g+d9kUKttLx2eDNlyd4J+6DzOWGf8rPke6Fs6d2BWE6jgjFm+OLUv0w/VdJ
ZNp+4xusfukP1uYY7cObbAaRLCRAeFyhKRgsamN71N1UzrfO89rVmVOS/1vVMsxIRCEi1qzdxrPV
7ItlTnYjf8s2PcRtQZPPSROTerYC6d0ynu3EQg1ahgZdgnOo9uW9H5wh7rBrSd2P2sbmrS/qP8YW
ZydMcy3VfIyh/m5Z333zjdabQvHt/hld8wVzx43JcqBzqFtff6OhzHkUh7FxS+J/MfvZad868E79
cBTjL7L/GOff7hu8vZgz3GrOmy3yfaSIFk95qHSTrPlCTlRaOmGf7WqttEsQyyBTLfEUP0VtedTi
0NaAC/zpGB9EiHNXfR6TAQIjL4frzNH3wzin1JFYbwQsUdXYdSf/6Z4CcYeylvkUwiV4whafzm9G
TZx0nTy5fR3O/rnVD4Z3lIRHJelQEd5Ay93csoW1+Qt/uGVJLLTxKGoFYCNX8lqnV0O7lLfwlbf4
wNkMEfYMNubrWYuDYmSWF3mWWbio0M9zAnrpJEb5MPiiYJNjqJdeiUAfk0idUjPLj7IgC3szaZVD
NTaPPGSlTWWh3wVzy/D+kbq5l/NPAxIzZ7WAipaF8TGJEOaIkI2tQ7KZIjsoeLNEs/tafFb8DWO3
5Zdra8vApy01v2prrCUFk1VwhapR46Bb4cS5+SzmnV1RCmqiwObuloZ0ur/Wm0B4YX3xGYSmn5Jm
MgpXEzy4vvTJc0Kj2OpIzif06p3ACugQKts4Bg0ekeszZRIdmJ3HGs30OBWnSDt1AgNB55TGhrFx
W1ZtUUibCRElqHUWr4Q4RXoeRALlLGNEQKx0Bu/Z7J5qUTyVefQFxO9W0rT6CZnvRwpCJ0KgpnW9
PKUYo9Ya4tLVGAhnhPKXUX0ue2lfxCgp7SpD2tdj38w9jD1j2O79L3ibR82bi+AArwhEgvSWr61n
I8wtacUnDFTYzfPfQKJ3udp8CbTcHSLhuTNQCu79V33aYku7eVPeLc8DAwzfUd9ahF5TnqeSFvul
25TisYGeRfhR1dYRmqHz/TWu+SSQAhJaGwigwKB3vcQoqODVqEj8xQQtQr80FScwK3q/dGc27uPt
heA2g5WHv2imLV8Wr7t27FQzl0o3mZLJGYxSJ8potnTSVo4M5bJ34ifyKpo+ixshJInOe2SUbvCl
biM7H0y7T44wz46B4ujeYSgPZvqSCF/vb+Q7y9r1TcQuBwW0Pm8KUwHXOzk06NdKdUhaUMk06AMi
SG0gwAnFQjhCKyDTfdMj5lvjftczKM9QGboFlslUtdglb6AFIcLyq+JVUYNhX2Xilwk2ztOI1JXT
i316SIXyUHoiUYwqvuaqHzzHo6FA55H0cBKo3SGsTMkWDKHa+HA3kQcUG4z2zA074vSbhv00lZ2p
JAEpvVLtoyrYg00/5DCvXqhHtajS2XLb7e9v59phoTVo6TDL0ZFaBuQamOfYTAvy78kC6SoyENtM
YrnRZXqnPF9+NOhkge7T+Sb4X/gXIatyyC3yypW1Rz9I/hrG2gGcOXPmUmY4NkW00wULSp1+J6JJ
5/vTSzAxp4O8gxn+VPSUr8h0Se4U1AXj5FPRMwxLv64ov93fj1uHoIDEZcIKKmqi2uVbFitpQQcz
rdw0/jwNj/6bx8CLtDHvefs8Y4S3nTo3mho3vBP0TYfJMqndyN6lbKanKOycNlAfqE3urGBjuPfW
82CMgQkAqUzHw+h9fV8yz2L2P64o5BiiI8flSYw8gpQt4ulVM/RfmACcq/fLMnrQcHXkWqzcBqqL
3ZSbIRV7RTwx3rvFMbm6fSRrs0QB9P7LRLZSIAsZVKlya/khtESoWU4ImNuJ/5ffbGze2pWkN8Dg
OvOTlOwXTi4My9KPYGRx21D4lc4Ez4EdICJf0cGWqKmKxV9iuYUtWzVKm4CZBICUTGJcf7F8yn0Q
zxQ+jPboeXD4daENwU/uKMQbqXGM21/3D/3ahvIk/a9BIJzXBr1eb4p0EthQwRM+a1b5I5CaXVGV
qW2kfcactWJutCNWTcJpTTkCd0BodW2yMko/i+ZCQBmf1X2Cg2skYNJHP92c45n/V0vfAxMbNJMw
IMwH5toUZOgSTR5S/HH4OyQ4dSL1IMf6TtLOgakdSvHVqrZI7dfcKtgi0ipiRrjLF8szA7lRpLys
Xbq7NPWbnfSn7HJ0zpnPnAd755ImfdfrVaHfmWeqNNTETK9R9vdQnxKQw1awZ+JwH/iZowZb1Yvb
uBSTULG8jxPzBM/f9ENeZQpxpI6VUruhrz0Y36K8PUqvCZSPUAN8JRfZeA63zM1//2Cu9pPW8Dy1
dsV6tD0Y1rsS8os4+1Epz5L8WJAg378GqwbpSdE3AcJ8g8xI/NwQ2kKqKedr08E3Y5PwwoyPyOmm
J6sfmn3e0FDwEJvZcDNrzpNQZq4A0JQia7teqlkpEWRPOjtbt3PkFNQH34jSXe43ye7+ItdO5jyS
MA+C0wNbJhddUA5j5YWNm4x5uW96ObMNHyd638raM/rRyvwrPnw7RZqkWLSixtUTzw4jba8Gr77/
psJv818Y4s2ZMSQw8y3bFHrTaVbjtY1biaUjC8FO6d5C6a/G2jK0sm+oolnzOAVIUcAr1ysKC6uK
GyPo0GaPpr0Yt9mL4fnxnzajGdWah3I0tKdmmODCV3WJ1wd+B10zLvcNTIM7BQg6acHx/q6tnDeq
PfOICJQIzG0uMsw0yaxKKYzG7cLMph9ps2uKtEXtseLjAecxh4ZYCYdhOWDViao3WmHauoGOLKbQ
ZpFT9PXvDlDVIWVE56no9XrDaayujIoMwQx1Dxi1rj9THKWyVAoBNsN/muCTkr4I4UYGsnK2SbBo
isG0xXy5uTABm189mABr3Fqk+ZH0mrwTClBjLYo8uxroy8YRXzl5Ct1x8ka6ZLD+Lc4EcAhrlAOt
dbPaKg9jo0/wVsBMd/9IrH0s7hCMkPAo0fBbHAnNmwxPj/uWAge0K171lE+ao7xKZXEwk+z1vrG1
5JERClzaOwqMWYrrz1QXnRj4oda7Fpq0L0GTajtLqGSXWSXtJJB4OUFpQZZWCvIhEUP5oZP17lDF
cKPc/yVrywbIzvwfccjMxnH9Q0o1ov9oRL0rNXp2VAUAq5U07PQm+yLr8aeR471xQlfKvUCGKCMx
CMnEBTyD1yatuqhrSxU6V59C3k6QcLtKCsODVcQN/a0if2mbTPwfzs5rR26j28JPRIA53JIdpidp
2NIo3RCSLDHnzKc/H+cAv7s5RBMybNgGBHh3Fat27bD2WjtiC+GZ96Z4SH2L3FoEUi0awpZA50qw
efVrFk+PQFVi6Hq9c4dGLHYKgt37TrcEBzqPbDfESnjfFgpTLm3d3kudvwXJWHlzgWMQTICynDnQ
FuatsgnzNE17N+OhNSrzu1E/NanuTM2fqZzuAk/cUj5dXfCFxYUjZ0zJQrcRi0mAREX3rXyNvepu
njOAasl4HIMvt0/YirugYshsIuUlunvLBzcHCpx5ej64EwyHmdtbg+2NFCm2NEJXPJ9KsYehP0Za
30+kKEanadBWD24EY2xbQjkRT/eZ9PX2alas0L5DRRroKkWmZZpnAliqErkfXURUHpGwHXa+muyF
pt7iZFjxery26MKBCWNcblmZE/vGn+Drmdyo04V7aLjrXVnI5Ubg9d7K3NxGBRcPoPDvxV0s9X4s
4d/rXCHMAZxVtrqFw3m/YVigSUYuB2ac1P76tpeBL/i+x3Grx3JvleChDSNyEL7bcitzknad5syG
iIFoJRPbLZVbY8LSThqa3hXHJ0EJHsscqqwpOs8dJNkupm9Z8NvrfyHEvPE+ra1wRuDrlDfZS21x
oRS/CyTmwQa3Gkv0GBum73KnMf/cPngrXwosLqV3qAFgm1yqPdSdgPokQpiu6H8oishup5+3Dbz3
RHwloOP83yGXJwO4/lBS10WVnvmiWxl5vy8iUSXb14cXEEu7LJ31gtDO2A+9lm48hmuGTepvJFYg
iXgTrg0btSYl8RSKoH1N6GkO+oB+iOAMohN29KOTLabQle9Fz48vxSAXNbllcyg0vbhXu2Byy6G1
xf5Ojzt7GI+3d3O+OIvTyAAA1S3u8DyfsbhYMcUUrms6ufl4l9Y/A0VFAPjDXBbW8g1T7x0sk/Ek
9lTT0Dx7x143FtnQK1Y1AdY2D0PSnade3/Xo6xjCdLq9qpVDqKIdRaGUDYS5cxEtULmszFDsRLdL
E8sxWjHYVVVZbFzllQ9ED4b5PqgNyLeXdDSekUDybg2i66e9kyXu5JeOsUXcMh/nxQcCbAs9Imce
HpqlGmIcVkLjCYrolul+nFCzRozdT1DDPCoKlHept5fFH7d3b+VDgfWCbRdeGog2ljSD4Fu9ONYE
0W0HDSGFOoV8MeonO9bLUxNb4sbHWjmCNOqg9IGeBvb25aS1J5WqWuql5KbPlZY5pWEcPOnBBF4y
ZFsj6mu2YJGQNVwgafwSCJG3slXUni651IzDcNjVQ+iEcfChkB/6j7d38T21B5PqTOlCnawiNEvv
6tpfKKPURlVSy24hqEdveAoEH8qnytZhNSvEn2Ntw/gLs4F0ULP8Kem8vRhk+6kvTm0gPRd+dxA9
68vtH7Xiwy5/05L/rNUYOMuHQnbjItxP4W7wDoJ+36jH1Hxt1Wbjgqw0DOfKF4UvUKR83eVc0xCY
E627WHQF/S7xU9tTPoVVsoOOx0ifY+GVRh7TTYfba1y5/DwPyIHMYmfvpR3DvFL7xsgkt0nHwO6N
bmDMzFM2vNnKSbqyMl+ii8qJkaqdMdWR5M7ryjWGN6QGivzJ8eXRVqINqMSatVkrEkdAUsJQzrW1
lGpUEJed5NboCcM7LntPjNINzS6tN07IyuWfU55ZQ5kCs7asbMhaXIier0puWBl7Lepi2JWjDkpa
EIVZslX0XTmPVDVkvA0KvAqP3fW6Sq3Pem30JNfq652n+88MmkfaJ6n7Lgmo0/Tu7aOxktMR2jG+
ADMVfTvqQ9f2+sqIkyyhMy5T6yq7T1P+R8kaJ5PGk6bth1w4mB7MnvGjFVuPnTdsHJr3rHf4t7lP
gYbSHMwun4zIaBLd9EvuX/rPGPlfRti+oHo/CY1+XxiKPQI9iSvlSOR0iCTxRz2Mjq93pzJ3Ybh6
DQ/BY3FmSvP2trwf85p/loa/597MMfDCVbUJYhalQV6fN9VOSbCpvlSmK/WHxPwWRcE+oNhKSyX+
3Vo2Et5dBWo2ee2g/6zF37DRPkaMs3jW1g9bcyD8MDCXwMksmEUW3yvJoLsHJsR+kVeMaFFE/riL
wsI2jHbvt6Y9qjATJOOx3lRpWXEjBqEKJdhZ1h0yr+ujIpV9ojZmL7tti2ZcJ3QlQGFhS7Fk7box
ZAKbCSwF8xzZtZW+16QMUIzsquXnoY92Wj1RZVAOXrZF87PiQub/PzhdEEfvfXEdhUqAyrbsZpOy
i1N/B6IBjgrfDmGNKMz97SO1bo0o2ZQJmclDr9eV+oPCoD4fLo1M41BqobX3mYY7DHDQ2QPVhD9C
H2R/H0kgwAYDDW2kNyD0tdFQ1+PAMEaZxvxnLTN2oFX3rfDUN+1Rz7YKMiu4Ml4XskXC5znfWc7Q
q1XQNoi+yq4kTPscAagW8gPdV/aTOO4YPnY8vbjTw2c//GEV0X3b/1NId73C7PzYb1zgtVNEzYJp
XlJj5twWuz3ovVRO8iS75niy6i999ykyPo5bVN2rVlSqCQaQJ16chZeQutEyhgZGUTFKXqRueFKq
ND9qZvPTs/QtwMN7CDI+aZ7WgCuKlsG7MZRRj9I8xmO5aU1Rujpa8QEU8EGr4/tBrD/64TnrfhXW
vmlVe7LEvZw0uyQ1+G9jZ5RbfMgra+eGqnM2IZK1L8V4pqwfsihLVDdPj9bQw26R2trwCQKW2/fm
PZYfLNClocUm+56mZMkQY0h9EHqwFH68G1vUUK3hUcnij6N5hgugkk6ZjPTGlHxOa2FDR2Ylr2FK
k0CDd5nsZpl4RkY3FYDXVHfKPH8fNnl350WV6OQq6O7by11xspemljAOlDhDsYwG1U1z8VEYkk8x
9F+3Tax9uXlUAEwXoEDyzoVTgG24SENVdcWs0c61TPc17XPhNCBzelC3C/Rr9viEFHnICpmZW9jL
UIfRem6P243ZvtKanW68Fpq685uNHtTa3l0amn/IRQQqtWIc4Q/YuxJWhSy0e9O9vXVrB4GrDh4O
DwdwfP4FFxbMtkq6Qa41lz5NiX6nAVR2A2Kzds2pzf9rY7FdCFoUhphWGgaG/Vg4QX2yhPhB8urD
KJ4KGYTqVDxbya4dXiytu2+rD0X72ouHihmE28td+3KXP2WxoeLMYJuCMeCFTPa5XDvzpobw11tb
r/7qxvJIEchDRQ2i63pjR60eyRnZ2CSBxCZDYetVjjZKpmuxLjVmojqayPN4+sKIpZcls8aG5npp
kyR2LNXEmYVG1dGoul3uKf6jLHXnTk2NBIRzeFI8xhDy1igeTTXYgpavbi4PM9N+UGuCML9eMmxI
3lhCoeXmsmob04MXvCRe5Py3rb2ws6jShS1ALbGzNLeKCzuNvquwcHXCRqCxdvXoKv5vMYuLkbd+
5gcVRlhIrf7qzS2g79pusVPoS0EOyuTi4hXwLFAjolXpbmD9qqQJwN+3SWnJ9v789ZGnN/DmFmFK
o6R6/VU8iFm6UM2wE0CTUiOZsEflqdrncVg+MWazta61oshcZaS9wsQaWK3F5zGKuqkiMdTdXvwm
1zD4G89G/5DV2XMS+I4O+2E86i+hfox0O9WMO7M5da9qDPHHPtti9VzZZKTz/v+xRWNvWVpr1XyK
MviFXI+sJ83PQuXtjOrZGreQ9yvH5crQ4uy3VWsWYBY4Lrpv00yEv/Xvn2wOCsWOeTafSHBR8Izp
SYuTN39HebCLiHJ07Wre+fZhWfFaHBJyROo5QGCWnQvIKhvTK1od+oYjPWE7DM7QyG444ZWWs0bH
mbhapIegv+Mu64om0Eayd7dMovGx17xXARKbXVeCLDKSTITO2AqgQlW14iR1pnmMpxjeVwBA8eHv
10sZBGwEznMG+V1fDgWk5Jh3ieFK1quhIZypH8r/0pUB3MFYD5wNMyvH8v0L+6EvjcagiHyCxESR
H7x6A8O3ds4vTSzX0fpFLOWYsBRqRoH0oy2+tgmIfWkDPrxlaE4KL+KFQAoGRgBKw1Wqb3Fg7qbu
1W/drt3qOW7ZWb5sgqeLZttipz5NvfYx9cfnIgx/d+JGiLV24i93buGGtcxMusrLDU48A3qDXQcm
jP1//sMx+/cELGPgsO8TT8oLw41E+poIVXXhfertbhuZt+S6jUA1j24jIT1NCY7z9acx2sbTk9Gi
0Ia+2R6PJDt6PCr7Kp8sJwTLHoR+cBeYzVaF7/0WzjP+oCBhfSEYXVa8JqVJWtQlFBd1PSeIPhg0
OREu/PvVMZAHMyZhN5RtC/enRINieGqluGb/wwCM1VNbDx9j79T0+y7fAs29r22Q/PB2MYEMXT+R
1fVeinVVdoY8KC7dQEbIonAvt0m9V0NjV0CEPTXdRvX3/XnHIP6Wv+fscKkZaA1DRQNGUtx+2Eet
WwGzz5J739pS1Hz/Ts12aI/QAqcateRDVnzIFXM6XW4F2sYhBTRtxZe2YNPrq/nXyuJSFWGvAaSX
Fdg8Olurj3PhfPDhkRk33NHa0aOvSRca8irKmotnN6nTMoogBnJVQXTSvLXDXLM9fcPK+nL+tbKI
aPyhLLW0YTm0gw59/FwpCA1IlV3qGwH91nIWh1wIyNlzhsZdTp/dZueg/Gwa329fpLUToM+E4yT/
vHjLeHAap1BrFC4S0tDqQ5SG3YeZqWOjL7TmjMjEGTAnTSZEWHyY3Gr7RJ4a1W2tj6b/QWP28GxB
Z1LI3UdfUEo7lIdhI2Rfu7Qwmc25B75IXOJUlLJoow5VARe+xb1Z/YZ4akqhD+3GHYKWh9vbuHYm
Lo0tPITpDXUSFQJnQn4qwm9qcQpQLtc2DsTakuDqnzNIiHKoyl37IaFrmgm5OdWV++izNuwnC/W0
R0kP7hraCLdXtGbrrQCPoAyzQctPpiRl2OKDVKbIwu67nqe2r/yTNt0+Kjb2buUIcvTACRBnipDF
z9fgIoiQVX9UzSHSXd+bqlOfIBsSJXH19+uZvRwDI6CWcHWLW1sxGla1fkzYlbWAvDrN7aTKyXUI
IAUv+qmF/tfbG7hyJAA+Q9Ayd4Op9i8+ljapsQ7q1XALbh9MLanmGKX2kNBqd7RRvPsP1gCxvdG7
UsdbHMAm7qH2rLE2Nhr0SZ1Pp3KHiMHQOoM8mT91IBFb+hzzChYhxkwliZAShElctIVfb9tQGdWJ
V0ooGV5WnCm1hewUZeZz7kUfKn+rz7viD2W8CBBfRrTgaVyssUSE3UprTXE9qd/p+Y80GJxp2AIq
r363CyuL75YpzVSWOX5Dnu6UTrKz1mdqvIP4Y+Md2VrOYvsicYi1iAkcV1Kn9pBK+Q+9T2h0eeWW
MtlKEg62g08FlQA+XhKXO6f0Qd5Gvgqt7nBUJ1cYw5fS7x4yaiVJ82wpjjzmdhlnd5XZwb35QUGq
0XfQqprSxNHKUtlI+ua1vTs6jKsw0Tezny7HDjM5rUSv8BSwl0+N5f0ZE9kJnwP9OHluUVPvjnv/
P9wQ4AFzswhCF/jNrt0M9BHMFqUFJThFtg0xO3Txx3T8HUBmcvsqrnxXCjiQTs0MmhRbZn934c/Q
fzXERqCUMwrPpuDSMej0jex/5YxemZh/woWJaBqLqFYasv9pCo9mpp8o/HU7L4JKAG+Tb6xoxUPP
yNUZqwPBOK/4tTm/6+FHMT3enTz0HyzK67aSeVs8OGv7JkuU7Q3oXvAni/tgovkSNl2suX4TEc1H
NJ2hh9jk1F952Gh1EFXP6INZYeZ6MbVOED92GTVudR8xP59k8HkIOc28V3GojrfPwso5n2H7jEMD
C6Kptdi5FKBsoiZUmD2rOzI05PTdrql+ZuNrnQQHEY31+PN/sPhGAT/LWEAqeL28wur9Ts2xOPry
qxIE8X2bKq911RgO0xG8QUkYnLpREBgFhUP2tvG1cwlrCfV9Nhh9mYXxkuDFE4WGO4bgayp/H9rA
TrzaiS33tqHVj8jMD4pbpGVMZV+vUmfoS1cnKnlCk+wb8Xej/DCqc9P2h77f2NAVSILOPaZyz5EB
makvLltjGlEixZTazG48RH356us1Umq/8yx1qF05tTAca997od++ce/WtpNOOm1edMgZqV0MK7bg
J/3cmmAi0jPEstFylHvP0RrrgymFf27v6HsNVhSXLo0tvl2DpiTz9tAe6fBchmig6KK4T7WkeDQ6
yfolAd68C5VQf7Hi7r5Lp+JJqNv4+4iu2iGQzKm1PUJX36ljeQvEtroPtGJl+sNASpdnOgp6qR/M
BC2WMv81Nt9lv4UpIP2eepvd2HmVi4eJmgVIKKiXEVNcjq1FXln+v2fNR4QNpp0g7bzMuGsauCAl
O8hKG1rh382QHmTpx+0vsOb/8H4iaHcdAP9SDqYxp3oEc2O4Zv7sB9CAy/f/Jd1TIBQCokerkhL4
IhBItKShokp9y0sfcsCI7dZc9uptweswIYcoEMiB+VtePE2jlKXm0KGbIwr+EazxKbHQLDEFJ4b8
vfSdahBPYdU7EWyXt/dv7ZQw+0XMDTUan27h2CmqkWHOtyX39sxb7KTasBv1HmqGDS83O+3lGbkw
9LYFF0u0kk6IOxjbXD2AJaFzJO1RkKicCDDhoZlsKRvVoLWDAR4CoBY04DO09HpLW6UaTamwdLco
NFu0ciZgPTuu/kPhDsqw/5lZTn5LzaT00YSZoDLMD2kt9XdDP/yCqWjjUVwLJ+DOZgaQcB7sw8LT
CDDGlFQJDbcxfDttIqevksPfnwVmTsGekyrDYCNfb9k4KQzTTj53SQA72dcOUJlUhrciE/7eR3Pc
6F4wosbHWQLWxmIIBMI93TXEzz2B0VQ9eJI9ZVtSQCsv3pWdxSHwmmFq04gVJdXJMM8mrE2tke4M
2R2NdqNcs3Lg/rXFONHi3bH6Fv2f+cCJjWLLw51gogiu3v31J4LJY8alkdAxYbFY0DQGnQXjxZuj
gFVIyWBSD6bKkSqA0pVsbLEar5w6oEwSx43+J/MPi1DMaiTTM2Uy5LL5lUs6ENCPtxe0umsXBhYL
ivxpEj1668jqfYuT51oJeKROt22s+DgWQX+fugIMs8uqfgz3dV2MmeFqzUnS/hTTI7oKdWxteLj5
py483JWZhRNXO0USqpalJHro7bUqj49WSvE2y6XQqevxR5u32qnUc+tjkBQb7m6lIQiMhtlDCoas
8p0SvWK1gTdlg+lqUe3I3XiXdbY6vZIa2KZS3QXBRzn90WoAGbY0gFYgFNemF65JLoVyCg1MK9iU
lOa+qqajFMQ7RsP6X5maOL437H1FvcssZHq8ZKPCt7525L7oDMJBA5XKtePq40iUyy42wbLnh3bw
78ckuCdb3Te0RlXvQdaDh2ges4rM/JzHX28fr7U7wiND7EPNdJ5qvrZeJmqMIuJounKHXHCSyLET
iuJWkLXyftKzsWZ5GOi+wdxeW2FCIMnTErjxzEEwVN+iPDn0kGVE8DyFh779c3tRa5EtFWDIFImt
mBFYZnxapMfC4InAm8HADh9jc5fnSAjegXu/g1111+jVbjI/Cd3wWpR2hRxaZ21VwNfcN7gOoD8k
ZRZP+fWaYw05WH+kyCn0+r63ujuf6Lr194Wun/yt2ek1LwGWkgQMizSaF57IaEs9rns66slQ9Acz
o6OT1Ip2SuVCP8hmuvU2rXk+8j0gHlQB55nK68WNo+ALyP+Sp1hgHUStUGyqogjPRfJGu2J1ZajD
kg3NqAdt8TKZXYIebMfKxq65a2oDLHifS3bpPwahvvFArYDkOZ4XxhZ3UWsANtWEmu4ghVpk92Oi
3xVabsY2wJF8N4lTB/WJWu8UP8z30pDuNTnKbaVBp9bLRTubgK/2ChQLvWdIL2ZdlPshKZV7wvzs
ThijCEW/eiMKXrvC89bQGxJhD1uSzAW0vMQq1UFT5OOrqMgndmvDQa+bIOKx4PWY526uP3cclNlI
t1R3w0T/XUjl91Ect1g91u7L3EcGZj1TZS4HiWQ/roem0dh7rXdolx9p/z8Mpuf4UnVs5GCj7792
rqgKztkDLQikjq+XBBVWGuaQwLhT2ktPmpLQ7hit/qjKwfgzGYbOve2TVu1B7zZLQfPGWQt3YLVj
rXcWUWOg6LY2Toewzu06f6qt7HDb0trH4r4w1cfCiLUWhzgVoHoC/Up82hnhAZxN5+h6ucVIvroe
om1lBoszGr7wAEWtjblezLFP1h9jOT81nexMBelRYm2EQKsLujC1iONMLQylQaeRA8FotwthzLHN
VN+iSFlzaUSJJEQaaDltmePJc8PaD0IgNB7MQoKOHEhgTN3BtLytXGXL1OILgQbp6EvN0XauH/tU
N+02RE4mGaaNAHUtN2dun2FIugBQBSzZ1L2iGWJdjciKspeo+yMYYJWTYzIcQiO2EWvdW+GLvwVE
WT0aVEDpWBK3ogW9uFqSVUZWhFGtyO/Tdp4zyl/UQH3Q9Pr8H846z/zMrzvL4SyORlB6/dglwJFE
NXlWApoqYr7xKKythrSVqBSsGsOei6e1SXy9stLBcLuyOfVWdYg8/3MRiI9o0v28vZo1F3hhSl9s
XNKbcTmZmIrV+l7Tf4fKF7ktDxaDJ1G6YWttWTBrQTdN4sf86vznFyUNhnWlQkrxEnKbPobhvewz
mjaUjgAi5PaqVixRCp9HSgj/iP8WlnyESiG8J8IuiilzyCC+Skymmg104aZVbmWyK3tI1EUlipIU
X21ZOgFWq4xKFVjuUIfHbLJ4teGAdUYhd4a4/Z0qXrJxQFbcE4rOMxmVQhVRXT5cGRiish1yy9X0
5HcZpqGTDoLl3N7EFZfBSCNvI20s3se3iPfic6USj6MZtpYrgZW3xUj27VoPPxWqdrxtaG3/KNTA
/wL2Gc7DxRn0rKCcAqWyZl3lOru3KuGgYyzJERlWvty2tbooiyL0TPLOPxcng8iyGK1qtFy/PYN2
yaSnuN2IXNYOH3nA/0zMy73YtzgKQkb7O/bNUh3Kvwe0iiGTyHZhv8VZt7ZzxPRzGE7djkjx2pQ8
hGnZl6ymM352kXKfv1ZJZU/FD2Kd/3ClaFjTaIKknuLn4iP1qHtDwiparhE+VvWDXD4OX3Txn9tf
Z6UkAPcZTPH4AnAUy4oaA5tCbTLE4Pb99zr8LKmvqbXra9RG/A+yGsNItPGtVjfwwuAiROq0XjN9
ebLAT6DbqSd7UfoaTy+MDXVlvXFp144elGEEgADu3pNN5Z0ojZqnWa6uunX/qctf+nJrNn7t7BGG
zSdbBIK+lLKfdKh1U3jk3E7uHfiGtBxlUfWPLP+4/aHW1sJo9Qz5tEgBl+RuWZjUjVRLlusFTbwD
elVAoymmT5mcHW9bWl0RI+qElRC0MBd5fcT9hhr0pHqcO+WzqEp2Hp5Ti4h24yCszFCDCqcjQs1L
pvn8ztulDRK5oujBUaxFB5Zen0ypqZ1KhbiuKYPsUUqiLxDqVXuqDZPTG71wn+VGdmxTSfgQjVK3
U6dgOqaBIu6VLgZmoEDGI6PxaTeapO9v78scZiyqZ2/dT0YzmYbVlsifUjXGoWGqwmUw5cmr/JdM
eMy8j0nXHTWK96P17ba9tbju0uCS5EEUWIikeZ4baPI/licZ9sxRWZFb0qi1w1giuPPg9YjtSt3K
nNaOGyCHuS9B4ejdcTOnJB5jxbTcsP8Bo5MtND/NYisbXDtpcBXOYGbCSLqA1yfN6BNTCZvIc9PR
SGaC//goxcq3Bq1em9p7seFQV1wPLKMzcyXswjB3zT/n4pmQeugjmoCrqmlnOfxTtuighmc9gG8o
2jgrK26VeHVuanJOYH1c+G6rmECeFYngMvS+U/PoGKSjI3WPY8fQSOSoMdqc+daDsfLNCF1ZIk06
Bt2XLqKsBMj7R1Vwo14+doCLvUw+WPHG0t5bmaEilLx4kd5EOK930ZdKbRgKPpps1ejPqLZidbas
blSE3sdb11YW2VOhepJFW9pz9ax3PDXfBVuDye8P32yBbhJM7JTUlhGrJ86wlD7zEJBjmvsrRKA7
oXlKu5fbt3h9u/41Mx/Ki0PX9mLqKWHOGc+E6iG01Ole8rK7PGO8+bal98eb0jJ9F/JAuMc54deW
0rDmsetkawbPp57piOLBoHEf1ZEdKxsv60pB24C2EluM1DCIsGTvqpShSaWi4Ps0h7T9II6do6mP
Y586QnLQ45dE/uT3wiGx8o1C2MqzMVuemSzfqC6WcEFCyaIuNL5bXv+UotdKsTNjsov0UOhHWTlP
waEuAXKE5gfvJasOorAXDIauP4hB/FX1zE9VujVH8P6y84vYDBEqY7Z/OV4beJ2mhNQOgdt/z7rB
DnWny+9x2cOr3AaOv/GdV64GXZw3YT2QvNzB6+9M0aJqiOY8109wJVUHCS+sHVvaqSvndg4J4RFh
pAUS7/nPL85tL4j+1Pc124wishfvCT8QRv58+8iu7BwAYTwycYQGQmJe6oWR3AjjXhBwk1M5HKza
SbrPAfgp3pti3I3jr9T457bBlTcV0SXqZgatKFiqlrUSSenVJmsqwTXyeqj2pSDNarCAmJG1nprh
J/L2kWyDxE0/CRS8W6cEWIVEU91Yf9+5nA8wfG1zSR9Vo8XitborUZ3WBFdKNbpxZfljQE99I6Vc
4SHAyuyqyVVolLzLIsZusMZcYcFmYstyelKNbMfAqq2MpmM1hyTb182TqcQfAJMeWgEkfb+/velr
RwlWSTCvIPBhTFwstKjGWPMsQ3CF4mttvihjBj3iXwetpJdMiOiUQtFgWeZlU99K/SSl/jny4Q/X
d3HxZE2R08YbQdnaWi7tLJysgY5s3eiJfw4ioCFjeV/OYwjFhntdceVXq1k8GuFU1r6mx6wmmqhS
3s/MDZpuZ8jxdVs7t3pCjJkFGzdOeW05DloOjFSg1u2fp/xbouwTdRdJ5h0qfS+aegqKZBdVL1pS
2oML6cKpHcothMrKS6zBPEqwSc0DfY6FQ+sFTc69SfXPc/ouKDCrKc9GEhw3J2/W3A3yXOCwQEvP
Icy1u7HSzDSCsArOzcsY3tfh76F6aAo04Pwf0BF4YrjV9p3DvOuUAYbdfw0uw8Bs0iq1EpvgnOk6
8ru/SyHaZ/MCPeRqxcdcQn4pPBdJVG+Euu9zFQxT3EHWhsyX+Pp6pXPh3mgnDMdVcYhNjffwS08f
YlQpCj+Z6AfdvuJrn/DS3iJnzJsUB2nUwdlqJbse3Sn2bGRlx03U5trN4O0jNcV98x+LhZWarAx1
1gdnOb7Txi9F/RDov3oztyvjETABMU/uP8n1PFclTd+H7GMtQMzVHcNyw+GsOYLLH7JYsREGImhV
OThX3UPif6/lz8GwcXzWTaCYNUt0GbI8//nF65hY0TAFshKcC85J48mOGOd2022VbtfOCgViKCzI
U5g0WaxkaGUlsnR4eJpgJ+Xfh6L8LKV30bkxmh+x+envD8qlscVdRxWqivvGDIjTTOIJ9SGWXpgC
l+st1tW1E3lpaPHolKlE67o2gnMYxrti/C3BeafWEnnlFpP7cv8AgfPuzLhL8mGLz3X9mYyG26x4
UJqX2d6KxEMt7YryACBlF0x7y9t4Gt5F3ktzi7ehldQIpHvcuyqemqK3nO2k4Odk/PL1s6xLO3P8
ZwwPWrjRSl1ePJrODNATD76NC6Dae71KudBCTfMU0Z2q8pAIamSrZn+uBiF18jo+NaH45/ZJWTNI
WE0KPbcugGpfG0ylqur0OJXARFl2mUE8KX42mtj2tNDpQn/Dga1ZI6qmBjGTwPLCX1uT+9yAmKCQ
3CEOM0erjZ9eJh68yvzadiMCLOpW9Ld8iwyu9TxLAoE4yTowlmuDaIDldQG41Z3E2IFL/DFTps+i
kN8zrusgxfKilN6+Kbd0gObPdPkiLcwuu09jaPj6GGOWauYfK4gdS6w/3/5wWyYWLjpi7JR8IvDc
Ppbv06Q50GrY3zax9Ixz/wyIIYVBrhHjeIuvVRV+ULRG6J8tPz1MhgWHrnQXVl9uW3n/ia6tzGfm
wv9CLx92XkJMKQ6wu6MbmCmWk0ofkyQ+BSSfjfVEC+DjbaNbS5u9zYXRJEw9uWswqrSMlfhAiXJo
zKWN2zxv0PUxYGkzWyc4IrARxqI+NcbqVAwaVtSstpUKvuO6d/r2Pom2+vqr64G9Hj4/SnxAd6/X
02tZO9RF5p816Aozi6Hncrf5Ur5L6zgQVHHmxi0XipLlwkopFKKpDop/7gcDKKMv2LXBZE7yUh+y
OHgbCIolPdkxUOne/l7vTzuWOV4ElBQk4L+6Xh9UqmqdtRY7GcgpYQeqEUOkGofbVlZ2kUSReI4o
gNHMZWlPz1QfumOP+ErOTgwY2o3kn2J9g8Rr5VRcWVlcK18I5DigOXiWTBMh3ddCvw+a4iCUG3Nu
71KO+XNRGSXlIPsn85+Xe3HIB6WIFDUl5FC8H3GbHkxIRrTMLYY/ZfWc1t9bUbJH7dQPQGG7Y53+
7dTwm33Kf4B02FRGC67tA2AE4+RnIe+XtAu0cJcNr+NHUJFbcfHad5tRlzMeEsKHJQW37KdmbQXE
+JE3HbPOeBI74c5QX26fjrXvxmSGSeWXFjUVqOvlDMBCzCQYwrOkhYw9G9AKf6hFoG3FRvFt1ZAp
klYwascE08I5IdlSGa05hmfNPNaJfhrEfSAWjjF4G2WLtVuFyCmFTLhAZtKexYr80o+zTgzPnhJ8
9/w0tiURAsXb2/YulJpp2LW37ga7xylcvFRM8GVClhXxOW1f09GFMW03Sc0pUQ9mnB/MyncmCChJ
LraA2G8lj2v/O0Ps+AsV3rcbfb0+uR1F01eU6DwLuWswx03mUdQZP/swCNNdaYRHo3Da8EE16oPY
lLsq+VpF6tb6339OgPpz3k0D7u3kXP+KTO0LITL85OynIElPVn6KvfPQto9hF99BxRmD5Aifjbg4
msHRyoYPVnCXw3GLU9j43u/vySzNA8kiWhqc4iUHa6WGDId3Y3oek19K8Y/V7ct+w+ksIzw+NuPl
M2AEjA/CTgufEwSJlstVnp49TbOF8qGwJWTutKeIauPtc7W2GLiv6NojM08PdZHjjJHXpG1fpue+
HU69d6fnsKKpW9x1Kx9vXgmhKo1akF+Lh6eamgqyZCk9B0hIqxRp5eSn6JUv6fjP7eWsPK6Q/7Jh
c9ZNgrgsJhhhIfqjJ6dnWPCdEKWb9muTMccb3+dt7Uhj5OgqAZK3hbV4xyk5f7JLw4vMdPJ1cxQi
DOvFOehLu8tfQ/W+GNRjkhZO3Am7gn/FDlzLCq67Hf8Qlun1sbHOt7dgmeK9/RCKxTP3EtgPZfFF
4TwA4Tbp6bnsWtuPfNvvP+X9Sefyqgb8eunGCVq19xbbAvAEu7VYuBEkpkHCz3WQxle1aNTKToqs
ctJy0E+9IkVMLWbJIcrV7u72StduCQmXNVNc8EgvsXZJ3gkDg9qw0qjtvZ4Q5Ro7U9yFpvplEIYN
Y2tuEKoJi6dkLudAZnDtgMpEq8oK3SFuSspzT8f5gxoV4a4tvF0k9IWTNmHzf6R9aW+cTNDtL0Ji
X76yzOolZmwnzhdkxwl000CzNvDr78G6780Mwzsoz1WUyFIkF71VV1edc2pjZDpadjmJtC1si91F
paj2SpElu7gZUt/uc7YCTViaflSYJsFiXKro8nP5WQJ0jXwoeR5WTn6nR8ZLZrK9xqL9wKOHMn+s
qLRWVV3c6xaYIWBX42mDstqlTUOpk74lZh5aykP/IxHbToP37cstqldlvO3KxC26b6Z1UJXanerj
6Ss78DXBm+lend1LqEUAmT118QDOYbbRC4il23GUF2EVA+0/aqUdKB0d/oO3R+cYc2o4hdaLX3Sd
s/BPM9BKfJRhJcEVS9RP9MbRV5bwa+vMRoKUxdQ6dcLrAal1OZ+1aFSBxEIejrLjIp+tSz/QYkX8
0rf2gAYP3NejnZrILtrtVuaBsXcIZIhjBG2z7M9Q/MgfQPkc+0A0W4EXhaFuWtn914I93AomAI1F
AMIDK0ifHfNGamneK2D8mHTYDk39yXUITiXVWobviv/0ZehLvA0/QS5ktqHHzGiVXO9yPCp19Bjm
tk+o7AEFGLTGQf7g5JWjAMcNL418abU+unBTodwGhg6EQSbr0/+fLTf6YY8iT5CRlSFWYD+M4kFS
Dil5v+25Fm5doJ8RzTvIxk2NkC6tENNJB0CCcGgjCYF86jZl6tNkLaL/SufNNhaSpNMjEyRUkJ1m
QaOcO5EkJTio8bireeJK8WOHrHPtQLE8DQS9r/iWjgIvtMJz7DAnmzp+hwYGeoFnLrEP9IWQx7jf
NL2n8NZlTr/N7Tt0gDxIYiVcXzjNiPyRlwT1HOHVXFiKNMJK4XTzkBUQNDBs0DlanvYrYeTS8gII
Amo9uumCazF9xdnycqcf+87U87AU7zGayxPI9RUjhDz/3F7g63QMIC2TxhMA2lB8mXP4ZXTtstOG
FWFpnRxAxEj9B621vAEoFOdDsCcRmSvX8MJleGFx5pNp3zCaIOke2hATKXO/pLnP0z9qmfmdtNbW
bfGQQqAAYEXgCIFQmm1gJdEybdRFEQ6DRwuBpXotrG9OXaPnVePFxHxN233V6XiT608lWXn7Lz2G
cN9PAgXw/sCCzn0EA9wGaQZEWgV3IZPvyiS5j+xuU1rSN8GHn3mBLkdt95z1tRuN9bhyKSxtVpwq
5F9RAUQAMnPYyUCiLhkYD3M5kjZ1U+bfh1qSV57KC1YmOTJI3+KxgatudnodM2GUlSkP+7K2AmGP
/T6jlbIS2CxsVbz6Edrg5WojhJvNZS2ZpWN1Og9b/QeLH0gubSNZ2SlEQddRy7MEasfdPyKm4FuB
xAGkCXhhXHnm7BhWZWFWrVKUYZY2NhSYC83rOn1Nc2rhSMAAdgfY90hGfTXTODvsbEzyWJLqMgTp
+llmAYm7nRULj5i/s3LFfS149Atbs3uD69QuC7x+Q2NA4WvUj0k9HAxHrOz868XCppeREgL0Hgie
OW7KQLNBUpd5Fcr6pm17baerpb6penqglD+opPrZNLK6sexkjXVyHWfCMhTPpkAISNg5aIHhIAxo
3VCFQ3YoKB4wzgMyHRJNfc0J5WiNBn09n5M51L4nrhCyvvMd0qkAt1hmFWamX3dHqXgAzGDFZS5M
Jr4Y+Bi85lFHmTPGKthWHJY3oSLKIzA2j3b9MyVHQpFPMe2fBQm01fDm+kw7X02uEDbjvQhyxuUF
JCqhllZNG0wZNzaDoFPza2DAbl8/C7MHAuHU3QfcvimRcGmlM6ucKcxsw8r6JaG3gFFAlv7HbRtL
swckOaT+J/E93NmXNhyRlsTiRhtSTfFlgm4hyF4fupp5BzQx+5NydJ7T6+1towvZWChXo1UYgL54
3uPvpdVC5Gadpk0TGpn2WDQOAFHa3uliF2WHMjHuRkLcNKU/2jTxzYj4HX2grF5xzAtZhukrpq7E
U5ERb4/Lr8hGRmjUFk0IWVzf7ANclG7Lgnp407UHRZLdoui8EmDdldEvrOuF3WlNzjwaGjGWQqCT
Udj+EbZv624qhRxCAKNvPCSvVjAkQY+6iOY6uWetPVMWbt2LUc+167N4NHDpwrpM5Peq+xRiG8e6
2yt1AC8+1DsIdIBX7+u4dG8P/NqTT3US9BgCAhbPzbn6Ug8sjkW7CpbzT8PYq2KfctTSWnes6+C2
qa/03WXMfGlLvZxjyFqlKV4A2GGTzsOWR4+N/poLMDChgAxZwKGUXP7xponHvI6Rb7jLnF8of1Ui
6Fe22dqoZw9cfUBFuY67JlSTbo9+YOjRs2XGe6bad4NOVowtvBWmcSPVC7eE+Zw/QqHAa0E4KWtC
bjL109aEfEA2xxncsZCrP+3YisojQ9SMQQpeauvaEZWVfVpVebHRO9EGY0Qz/q1sUIKJM0P/qHPK
mUt6Zp2KLFc5OKWpMILRVMmTTiu19qFPmkpbRWY82yaF0cr7vjapdrSlPHkkmsjX5EIX3QcSJcjU
QUYbKZOZ0yLAAqPf59iEzQ90u9Pd+EkNsvTY979GeUfL1rX2Vemnykq8eP3swNzC2gRbQ8l+3sbX
5oKmbTLg3JKWedyMIrdV82zXW1H33cqiOFzZxDI26dUmPjM43zppXlQOBApC2pduRsqdCgCGpe5T
q/AbpOSy/jXTR09aoy0sXG9IzwNWjH+RfpzLPuCYMJsrahOSTNW8NE6Fa3TjWgenJTcITCz8L3Q0
8byaXQKS0VSNbLE2LLNjQ94i9bf6zz2CgDJEFuCvjZmLt6LYkmPoyIem8UPuwpIduioQQVHeCRA3
6yMQEPWL6bZHtb6vyveYsO3KGk57cb6G518wc/a5Ksa4FWmLIPmQxO19VaOHXvU7ScGwC5qjrTXH
SrTPTbrGWF1aRCRAsF0nmiIUFi49IE9q1ZGqsg2l0ZZPBUX0AOxv9HJ7fItW8KJHmnpqmOzMhgd2
e4wu0FUbGkYh75lalXsDvLQVXJo67fT5LII0CuI3lHzQnHk2mETrmpYTtQ0FAWnLIH0KZba+/akL
M/FHTts7XknjIzgvlpdoSn7UzAh5EcVGzzxioWHtGDc+3vjyA9h5FBXLzN6zPkej3GQUm1oCk0tX
o/K1TB32UMhjuxMxWUPtXwccgApPiFfkulEJvhImHfAU0Gtid2Em8eRTK1ni5aJSvhUiVu7GGs2T
IV/FwO6EcC249HxsDgoU237dXrKrc4evwLMDaUoIBEK5b/bIaTWrqwfKRKin2p6ALl0l8b5p1oQP
rnbGZAb7AjkrDU2b5qVOKRkAmVFbgaNnsB+x3Zi9xwsBtPTt4Vx55S87SLdCi3BK1sycpCblaSyG
SoQlVHR9pmV/8g6qOzobINlPCv+2tcXJgz7N/1ibRn0Wu6nUNvIYAURoOnnkOSaTgpFBv7NC4mDz
X0yhKDLR4ZCynt1yeVpWfVTWIkSC3C3V6MCyzrfIuFKlXF6nv2ZmkVIJkAfVIIERJrbxDHJkdFA7
J1l58S5OG/idEOtTJ588cxNEbgUnSYdpo9U2V/rALKuDsJXg9pQt7oW/ZuagnNbRU7sDxyps1N9N
dxDO4HX0VKr9ip2V4WizpbHSkRuSgaWxQamzkN2n4C+bzVrns8mrXXg95FVwhpCeA5oDfJ/ZDcmd
VCVp1ItQpmXyVlgRVMOSKupcIaNrpg60rh8RdfDRZ2HtVb0wQihfoBYFpjHgKnOHyzj0aa2M9WEr
1Z7N8DAyqwCdlVeeBEsjhEgZPIU80c7nKKNEIZg1peiR3Am4Hqr14BLWK16VYGitDcBu9q/YfwDx
0QobfgKQQJR65xVAldeQA1LHHhAELXPLqi1cS6a/SVIAJd83w+6ft+SFudnNZVea1lFT9KEQYuNY
Y+02ILq6PMp634jslYty4TBDswQbBtkC0OSu4DKNWuVaIvdhzrKdLndbFHv+Fcg3zd+ZidlR1ltV
QPpF7UOTfddr4dfSfaq/R9GaVvjiDvxr5+syPfO0edUCH6tqfZiy79CCDpQUHd6c4d8dE/wrIgs0
pwDQYK5I7rTUturGwgaEprbWfCr1SzSuxPFLIzm3MZsx3ia9yAupD/t68JIy9doKmdLo9fZGm5zB
3FlAk/ILVoOk+txZ5BIHyLZKhhCPO/mUNBDmRkhGdyVXskCqiPpgRoNYSQEvnV8Qf5GWRQkMiLNp
6GeLVDpN24IJ1qOuqpvCR6Eqw5lNymHYjESvfhkW0b8XRc83IpGien97yEsBFbAKAIcBoiwjAJ3u
g3Pz0jhKmYSZFcib2uNO0u4MhrxNt++60RUqDVtj5wjvttmlmUa5BMn8r1z7PG9kGlAroIIOod6G
uoRG0eDxtj+FeRDJ821LC/cZaBJIoU56sCaobJfjIymqJomT9KHlIFa0o2oTFanpWkUme1qkr1WH
l1bTmuhQDsLUKTF3ac7K0kHkkjaEQ6zVoVOLnrgGrcxu4yTDiPZila317hAPUK+OzCJeK8gsTSxu
HGiCAH6PVZ1dqzobUyXv1DEceXUnSuLbmbMD7fc3k/o3+NE1F3NlDw953YBysA4IBIrhs+ntZB1E
HQBswgS9Dwf0JYSClld1H1LyK8/f/3EpJ1tINaLvASoZCIov51bRRmCZJBsvUSI2OWAUSY+mI128
V9WV7Xl9KmAKhRm0P0D7T4BKZsMqUtFZtVZ1oWm2gSnusV23etRv2uiTWdyNWyRxEvLcmmsSxtMY
LlyQjjT8lDMAjgX55CvYVobbLhUgaTAeez35sJMDSEsewx3+1kXGtv3neA9cM1wR4LsB3AF9jVns
zyAINhY5kcNKueMQ0I4S/qT2dFOwNVL91Un8sgTJc0hhosXVfGg2SHxVWlAZMg7foeNWDlsaqy5f
DYgWphA6tUCtq3ixozg6OwKxQvoeHW9l0OisB642gZlRJOLc0qrcBjqPvKcfRbYSNSwN7tzo7Amg
xAAkg5Aph3ENKHuyl+NPnP9B+/jnIwDOJQpskxYGnvGzUIjmTdJCyEgOk09Zbl2Vvppq6Q3ayq1w
5cXgwADyQYcwNBtFAD27FDiUjYWS1krIk+RNHXS3KfxMVx70pLtLVa9N1mRarlPqAAiANYQme3iL
Io6YDSzulFjWel0PcRo3YzN4WmFsbeZ4ucpcKqnQm+w9ueWnUkaWkvy6Pa3XQC5Ihk+9JjGrkwzk
/HGFPpNSYZijHTZ1u22Shxwqy3kFdEgWFPLJIX94/0bHp3xbajtK0sA0f0rf7H/tuoLrAnVFG/4N
jB98y+wsOkOOVi7MjEImVRCsNnPpKJCHwFwoa2m9a789Ua8x3yBfI+L5SoKfXfvEHqa6mJqcMhli
IHeO9Ija2xBzL0pfVuZ2+upLl4ZZxU7ChsUFfPUIF2AoZNbQkpNWM+MQx+UPIYjykA4QOjFyKfvu
MFXxB1ljXs3kcV8q5mONHlqHNG+QhJLWdGsn333xPQDFIhsAvAbehIBLzny7wTWU6xR8T2c/1t2z
yEWQWtpmZdRXiecJegs8JoCBAPJA4+PysuKqEiHy7siph0ZtOz5b2QmN3KEUF6Tqn4JXgap2LnqA
3jZ79XiZrKID2BfrBLfXbAfJamwVKsPY0jIOjEH3GiP3//9MzHyDbkhpIbUNOUG4xo20T5KsdSG+
2ptfqGVc8ogQUY+eN6Qi6JZrpiosUHjuCW/lJxZEYMvGDtEA4Wemxiv5myvnPTM42xGMJYCnxZg1
dBZ3Myc+UPWjMn+YvFsxtLT1cK8DgoY8G6732fLUpGKpavTkREAI9TszklyGCMMTtvzPcM2vMf01
Ne2UswMONLIqZQVMDew0SDZ6VUQuotOV5MO1357MINRE2npyWfNL3czitB/VCIdJ/h0XytZMmqc6
0+4Jyq+M77V3AfkBiIU8pNZaLfS6hjWzPbtzWaRVKrS9yEm3vJF5xPb5Rmm9KvoopfsSjcXSfdy5
veEiDL59BhY2DDT8QKiacEIon83WMa4MYiodDrdsgX5RDqGj947LcuUJBMA18OLCpgEwA7BYOBEg
A+fGAAOUUkGwkpXGYg+vi1AyWL7tbG1lVAvnDsn1CcmAVOZEdbncMrmwGT4Ea6k8Gu2p1AM0USJV
kI0rdhYHBMAAWBCoW2H+Lu0ww0q0nEjkhAhuJzkvaNBAbWUlK3EVBSKYhXQ/YjKgZoDSme3/Nm6r
pK0YPaF//UjvCLrMS0pIFcDRU7fnja+tcTuWLU7KMHia4JUy2xQ1NUqIGmb01LUH5ztnTwAqg5as
l4FqbKXP2ztwzdhseHk1SA0FI+9EEyfgEeLo2Pas3rekU+aAg2cjSIu92zaXDjvm9O8IZ36yMyra
MooRxhGQjvpzKbs9ePoaVMG1Pkij37HYVHj1Gms0oGuY5ddq/rU8u3SYyTS5H7Cayi80T9x3wIZL
L2U8nGhz1/UxXKnl2V3iOfShrbuVaHiay1nAcDHs6dycuVKddaWcVZhryLTlAePdGJACugErs7sQ
MSD0hVsBIRBFpXnEUGUcDe9pTk/QUNRNV7W2rNgTFX3PgwqdrsejWHHei3vozOBsOXnSGFkqwWAV
3U+gQ+MkEOoreFRDqqN4ppRsbg9xyW0CZwYMNvRcQUuaGZSUroAIAfaP4A+92Cj5H/azKlaMTL/k
arXOjMy2SqnFdIiLmp6iUs027Wh+JGqlALEBAMDt4SxdQFixqf0U0gUTVP5yY+RgnNQlDsWpQUFU
sQ7DJtprd239YpiHmP4qq93wXKXoD9LLK0fxq3J1Pcq/pmejtGrVyDXe0JPdP0bsd20etcarS5CN
YneQj7XqV+Uv87l9p62n16+xnrjRL8YHty6fDOe7bm8oX2u2uby8f79pdk6yDEKtaDoB90ClyDfK
FKLfqMr5kqOfpHFNoGp1CmbXCHI06BNgFXCBdbKpdAE/zzpA8z9io/vWNATuEGQoj/ND/yehyl7Y
u17Z0HSHDq+8ALR/hHt+0rR9yxL/9s5Y9Bh/N8acX24gG26YxfRpRgVS9FARv9ZR4rxt5RqhNXlF
qC9N+aJJR3464GeOSUpaqYkblOfMLJCdh2hg26J7LrTKHdRN6bywPa1e0HDryD/t+ji0kADZQ01F
ebv9Hcsr8fc75p4LJI6+lXUcOQh+FKNnbNocnW3vmTngVDxm5oNJ/YbXrmr4aCTh9gV6gHVxoFt3
af0kRbtWegcbTw9XPusqi3E5PfN4hnYj15iJ6em65A2dEfN6NyQ7Vj4iSKxZ8aS3pTea/FDxXer8
UukbuioRJURiatAg+dTqbhLt+LDJS58ZBMiM+ziDaHllHTXhMnsIMrKW/lt0XmczOYshmDYAxW2r
KLhG8bgZart39TKqvMYSa+2rrjQZUWqYnNZUnoT7Qouhy93Dsgp1QwsuJNdilxaZR7J4D4SP5vhc
3jXJiHzLszZuzMYb7c6Nsuchnui3eubViGysxs3ilZ10nXedfdPMhQCfYki8KRG12dK2Ht90KNUQ
SvxCGjda8ytltsu7n0h9bW7vlUVXfj4ZM2ciNHXUywZbOImPRX7SCupq5NEq0TjmsSAbJLWjg+A+
t+7IGm1+Kew+Nz07xVyUmkVHmOay9B1LIdH4LuNocPnDVtfY80uO6czWvCJo8sqhDf6cKnTq0WXi
9ms7eOkSOLcwe0ToOgUpssUKZuqwY4O6z6AQPkKjXraSFarB8m6BjgeknSdi4pySOI5WU5WdoKca
UtIMUih+Z/EjDyK1ctN2J40/BnOtYdY1/XXaomdGZ0dUMlGGqFGQPqld5g4cLWB3lepVz2gEOxyK
mLh4YwAzVRZPlvRaZysbdclBnFufFvjM5ed9zSy17qfoxi62MV5rvtPr8OzobbR2vUzv53mMcW5r
Ft4kIC/nRTLd58XRHL1MvldkMB0zSNG5Un/XCeLF1SM4AvJKYDXt+FuGZ55J6a1+TAcYTqxdr/0p
8YRyvN5Nm2hLrE/r+fbZX7omzoc58zmp5BgVR+R9IvlDhe5utBVerP2MOu4l8Yi4yr9tb3l0wMvj
LQ/PO+8K1fWSKoEEDb+7N8o9sHOd7nGxzRrfPmnVWpZk8cTjpY3UK9jByDldbhigktusimx6AhXb
cTVBRnc08KS4PaYvCtHVkp2ZmflPleSA4RBcXJQ9JpqrjBurfGzbA46Lq/euMH7r0UaTAjN3iyFx
NfSsWGvEfp3En07m2TfMHGnPHTYaFN8g0Cx5qx0VxZXRGdrj9ffqU/vGfTN9YMqzzQ+1lKOksSYA
8CXZ8r9PAnRqLuc6TjoisVbB7SUjeX2IX7rcNeyXFnz3bFvyjZ7umjRMxZ39VHyHQIcjHQiDVgnE
GDqVbjOLuLX6jZRvwg5pNmz/v9YIcKHLz8tZ25aRg8/L5C2jm659SJpt23yM6QbKEJW9GaMnKb1r
5G4vS6NPx861yzUE+GISAbpL4INiU07CDJdfwVQ0zpFjlZycY0qRtVOHQCefmXWXNz9p1YJBqfiV
HRjd2+3hL11MGgBZUHsGKBuXxqVd3gxJVuY1EqIGBW/7Uc5eoNfqQdRoxXstnbhzQ7OjQNjYAFxU
In3dC5cT4Rn26+2hLHmscwuzjR51pWE1NYaSGuioC9jzKO5S9ijoR5lvjG4NhrpoDkIaaL+HRzsY
kpczlylElwwxkFOjlB4UFvwoZW5WD35kGdQroGfia7RaueiWlgv8cxl2IawALMOlUYVkuTAFkpGU
RZ7ZHdFwvYmfTGfF+S/GEPpErgOMAS2Q5wxaVKb0btCQkzDTVkaoJ/U+UUnxUpHqToV00hOEkAc3
K0vnTlNY801PDbq/vZzT/M3dxvknTFNxdqc7ta1JWUvpyVJ8vWrcpN13+eDm9lHS/8PeBMIA1Tgd
6Xpon1+aauWmz+USD9PYLu1DxivDxdNYWrnhFh+mFsIyLJyFRjVzCo1VdwUuBASB1nDq4oMoX7Ep
tfFP+TsHpEJ/UtrUJZ+jsaEfkewLZxfxQDzaH7fndekgnn/F7JgUgwLkZY3AOo5lc2sW6L+Zy2wN
f7mYmwROBKVUABughjyb07E1u6imCMlYEmiW5PWdGhgSmJrfIjzfDNsr7Xs0ymk+e3ktUPqqS8+3
zrnt2dZpxl5YlTNlAPrHHL3CokY6tEW2z6BiLx862fR4SsHSeFP5L9Ixb1A2KRpaSMjr77v6YzDA
C9wZyr4uoP/f+nH0LnG6TxW600nmxZm0p+AJkG57e2X+lzlDFA10DTBZ8zkzTZZXzYAYSGRB3HwU
8v04GjsJwjyRO74m6Z500NXiG+v1tuFpLa7nC8hOHSzyqf/05f5vRsepZdy1pzrRa5czBxwrLSm3
g6SZm9umFnff1PDg/5pSL02ZTCAdJUZ66oHwC6C+Ne64oqy4r2kL3xrP7DHSoY225TQyHiNc2YEd
Uw2eGaduEkenKH6PhB1Ysb0W602TdMvoNPIzf9UB767KGRbPhp5hHBmeAWEHS8MjpCV+rKHtB9AL
5ngH9qNMB//2tC6toK2DMo9AD/W/efTMTMDbhEA8q/d9G6iFkW+kNJH8lJr5f/DLiFAgJgQhW9x8
s3FKwFsXTuNMOYEMEs7tgXQ+FCsDuTODOH/6D+MC/QeOGYxepP8vJxWZpdIcaJKetCipXZRRB4+I
GqpK+bj2JFicwjNTM7+o5wMKiFmWnsqGmdsUj5wgTWOykTN7WLlvFh0Uim//M6y5dK3cplKkUpOd
ZF5Bp76xq4a5sVNb7aYi3VjeR6MisuEgGUgaeLLQdO4KIiCFiM4ARpCilEACDqakttNolCr7bLTi
9tg4aq/6KqH4OdZyrfRaYUnZkxUXpPqjyEmJhI2p9tsBXKXCNfLKHI62UCH4Ept9Xe4qmdcVtBZk
dMgYh6SY2ipAN8ZaGf/STYggBrE20FrAN80Ju+WYMpzAhp0q+1MxqwMk8oNIh+pan8onqfhdo314
IiHpxsa7dsjvBQn09DkXEZoV/+6lU2R8OqT+vL3XFgI6DS9eUAYATDGu9DRyR7Cm53F20icVb7C0
cznfmGwIHL5B4w+Xi7fbBhd2HCpaCOaA20TjqXmzlSJB/3q1I9mpgVSul9jW74Qn74aSrR3Zxfk+
tzR9yZlvMkQUoUkjLA0Hke7aYotUZTS8aEXho8t4Id3ngYQHhxFE0PV5teXvhtjRzqf85faI/5cP
AfoQZAk0FZ7fNJmdc4tnZXbqq/teDdLeY3IfOGiq/qL+qMKyDPInNDukYKXKg8tImKtu0qMpWXj7
QxaCy6mY+P++Y3YNVVY50lIqshMYza4z+Ep5ROFj7L14TRhjqQwwwbwmbt7UaXGOz22YDpKh2WDu
o2/V3rQfeOv1voy+Pq1bvVWdp4hfzWvcH3LQ87SgaL+VnatsrWoz/szXYEpLGQl8zZfM79R2dN7j
L8vHjqklvqY99Ix7Y/TWScfMRhp34LtGOqIQlBhvuvnYt+iG1NUuk8jBSFYkzZYSy6C6QS8caHBQ
3uZFiGZMe0nRuuyENo3vYw4GqV25VhcwA0oUvooeIcpJl97A/xDamveZLqjZRT3p8+GmhEgdYIWz
fIScdFXO9TE7cTtFKao+ZpBVu729liI5XMTgAeHOgvjcXCfMYEONhkAyFn08mNyDDGuNzOBdYnrG
a/XioAeCFVTGSmry2oEB14GrecKpIPc7z2SodWlRXR+qE4PahianrpNskDlvsc8y4kIAPlgZ5XVt
HuJGSDNrkz4KlMpmcaMhdDsD7rM52WSfoP7RQtP5TgjdtXruS+kehPnBWEGwTLH75erBJoSVphfw
pPc9i+1qiHmURVE0J50aR4UCh+4kn1WnbTqV/7k9vuuNAhUpiEjhEYxoVf1yZmdeM+ozndgGb05x
Ld9B2xLxB1kJ+a/90KWJWdBhU5FzcyibkwVeLqs58p27soRGpYKK2sqhWxnOXL48H1KzNQhs9Y0e
xizdaNEaImXNxGxDyNykhdJOw4E+mxEbLo2/316T6z2OxUeAC04f/gUB+PImS+qoKDuDYU34ELmq
0vo1BLdH0HENVgS0FH8cuVpBsa/ZnF0WKAfqYK9mzSmLqKeZ5X4AbzbPvjUA6rcdSoH67vYgl6YR
FCDQc6YWbGgHfDlIqlEr13NMozEOZjBY1HArU/5x28jS1vtrBDSnSyOKwK+MGxwko9YDaTwZTofr
4JR1XrvWgG3pzJ6bmi2aSDmKuyMOkl3/4pCWr9nmRVoVXl62YqHkj0YUOLMzz6DoZVITAitjL/kZ
3xJF21Qa/WjaNRHKNUvT+p05BsdJaF+oTXMqcid3IzUOCZQBUON7lcpihRV5HSROBF3gAsEhRG++
OXbZaJo+pcbQnIYy9vMElW/lY8QFcnszLFxYkxksA/QWJujEbMsJYYxcGWEmqe5jtFlU1CqQnHzP
beJaSaBa8UMSaV4Raz8MPgZ93P9zMIwPmOhowMODZTjvhUjiDDyqXG5OLH0rHAyT3cXJGgJlcTLP
jEwn/WzhzBbCclmiYJSOtElEcmSS+JZJq82yJrd9eUlBmQ93P6gi2IdI913aiWJHai09wgbJfkd4
ywAs7KEUKwNHXVHo3WYuG3+jUQvSfxmgZQHtsqAtkJIq6KORFp5KBq8kz3xMVjzLl5O/9WWzGUDh
qyRtZcF/IuT0pcqPwgpYqD/RGGQP1k4oAMT41ov1YHQb89M+2VHtGvqpXdnV184HE4SaAyJiyHUh
l305QW2j53bUd8DTpo6XqN96VTmy7ADpb8NczbtO/nk+ZqidQUYEtBDktGdjliTJGGqdtxMQZyTu
kO2r9L1wAuNnXL4jInaBqpCy3yB8rozy2o+jnAna41frcyj7zG933oPHZQE1nFg/DfNYpR8rp/Y6
AIOBiUKiI6MLZsDsZqqg5F0wnXanphYdNPd5Kiv3XYpKyF3W2g7Z4mfnQ5HsVvP1zB4t10xLa6dK
KMD6t7/l+miBYTGpyCLwBCB7rpAgp2Oc2lHSn5CnUIgPohQUkwZT5j6EdNcoQdcOGMbQPwR61uBW
A+g12z5SpsRqmfcnibG9ng21xxX4jJ72g9vna3Hg4tDQqBUEEtRe4CYvrUX9WLR2zfsTqnLyYTAj
86HXZW0P8Rr67T/MIoijaKQEFBIC3ZkpYsop1I0xsAHsYsDB2U41Cu2oRUAx3za1OIcgO00dv6ZI
enYEK5tAiDtS+xMtSO3G6i5JuQFUXg8h5WEMbhtbwIdM1F88+FEqm7CQszlE8UUgNOTDSe4l55sT
mzU6VhsxyMfgfDqjF1sDT78h6cggCxVXGytrrOpASot98LYD3tcqItajP67SPTciY9nr7Q+8Pqr4
PjwHQfeEWiEebZcTX7VtMebAGp8iAHWOmaXnE/h3rb/a9ZyDMjN1McQLbWIszkIUa4wtqdSk4VQC
83sE8WU4mFBghshwTZ5lXax2p7n2szBogreIIiWoC1/yR2cXnpFRrU01fQDO4Y41R1Zvle/U/NlX
2x7YQlsPe+gfNK685zTxkIx0Rf9UJZ+lvsYNWXjxX37J7MiO3DRi3mvApseB1h7Nd5Pfq3gfl+90
gzaccm64bOu0j++313Whknlpd7bNoeIljUjADafW+cHRfSTd1eMmizbIyX+Pf62pci0tMBDcE6wE
HT6hg3S5jbQODdSzOh9PJFVRZSjIAGRQ9OiQMnI7tahWXvwLsAFEhLhZEGKgjzLaOVzaI3XDBtwB
46nVVN8kv1Pils/R/m1Udm1nexC1tTe3J3ThoKBECq4tQhswJJ3ZZTo4Sk00IY+Ifc16Q2XKN4PV
rKEFpt9yeWWD0XpmZTaPJXMSyNN048muCq9Som3Bt+19qgGvfbQduvLAWzol6NYC0VU8tnCJza5R
1rCcKtwZT44dZw8ygmGXNVa5V6Ra29Z6ceooLfb/YR7PbM5WrlMqIeCJYFPuKIqhvN9mZWHv/osV
lBqQwgC65AqDjIASvS8Jkuqq3vwf0q6st3Gc2f4iAdqXVy22kziLEncn3S/C9KaFWklKlPTr72Eu
7vfZsmCh52KAfpgeTJlUsVisOnXOY+nOHwI92Q0ja04vSQ48vFaR5Cyj2kigwNCrqNzrfEwfU83Z
6YnxWjpuHU45hHdvL+n6NoZrYJQdZE+yY7+8SVBwUpqkrdS3GXHcF27Pf2Kb6yeos3Vbt9Z1fiVt
gcUbZVswOSyJGdPBnE2WuPPbDA6wuxHyHOhQsCaABPYU1ERNvw4cdWpHtCAgpuV07wjP3kgJVncX
LQnoR0EjEBnz5RGXsErNEXigz6h03RfE5X5u9BO4/iykzrP76/b2rp5vF1AceRXC2sIvZ6JXoJ3E
eLczjGw3V5rqu7RVNgLXmhXg7hwpiYn3urGIIlal6J0lMtAHOiKuCelAGN2//v1Kzm0sNq7zesXJ
S/g+qRTNzweeBoO3iXNYi1TIwEHaYoCaAqnb5edxiFO7RjXCygDmMcw3sAfHnby7ZJR8nioE2YjL
vIimDkYhTQocTTrZvpakU9TNgkRWrng7wQT1tW6aw16x81PammWQlRB2vr0ja0cHs4WoDgPfDk2y
xV2I1ktXe5WuAueSJCHIPjGgyjFI3Bclefs3pkD9jMYtCFeW/D2QOqpTRjwVosX9FOhlNnxpGBiJ
rQkNttumVn0JcjOgWpJTt/YidRstK89LZsCX1D59mqEzHpk6V/+NN51ZWdwRnFaGkyNiv+lub+6y
vm3u7LI397fXsvqFpH45WqOy5rPwWVcvx4HYqfamVdBRKUBOGbWzXjyh7mJvHMGVVhBQJv+1Zcng
d5YbtiZ6m4Xiqm8Vns2o2bu0Ho7aODXikBqz2h+HKTcmX2HzQMHi3lXTwcg9NK40kI2hi1VaPepA
YH6HvILFUp9TC6MtjVmo3P83u+KAAkYFbTkY5i9/aa82vcK1RAW8m7T3Gnesj0kVLAbHtrdRJJcb
vEw8QAMKwAKSdCDBFkcErX+n5R7RgOLQv4yz9YN2+mtmvaUaQJnInmUvkm+kVGsfHUPM8o7xQGGy
VK2mmTl3I4NNQaUIi9X1Qatk2Q79xC1q3LVMB6RkUqTXBp3G8qqekA4MWtNqb1lR+/kDt8MxiQa2
o2IjJ1g7lOeG5N+fOVeSJASUlo105PqlyvKgTKuN6srKxYjrCb1MFHVAa7MkWRKmfE9Kr0hZel9z
ti8w5ehbogqc5sttB1zLs0GOgZCJOVTDgXdcLmcaaOaNA5ajgnMt0NMhtHkGAfqRjk+uSZWA5404
cmqaQWK5jzaUJd8rxWg3dnUFzI2aANDByFXhK9BpvfwdbYlhnHQsNPQtbT9tysfRxOyV/pW6pQ8w
Z9DdmxzjsakeihbP2Ml+YmUf9eXwXDXNnVKn48bRXDkvFz9ocf21tPEUocvzkkE6L9/pZfOQYBf6
SfhETOAzOppbYKcV35I9QKwe4QBvrEUodsfWVLOcwWZahWbxooIw9fb3Xl/Vfy0Yl9s84snlQZMQ
PWiaJbsSPRhvfOtF/oUOFC/2HPKuybHzttiI16okFytbuNmM2mVbUq69TfUvm7wrT6mHMsk8nQrV
3DdF7jccAvB54BldhHmQJ2iJ5N4G895KKwCbC5p30L0jzfaWZG31XCOnVhAjAFQwEjBKKiIgjgVG
YQ0YmLpChS25L2y+S7TR9uvCOBrjFv+WdJtFGL74DQu3chhuFG/CPUjBcP2Pqqh4+dXD0L+PAzKl
GaRjR0EGPZyrmm1E49Wwcrb8xRVsC7fWcrl8B6hLxf2J7DUwnR9z+fcVU7nPUGlH08NA9rJwY5rk
IK6FYM+bzY+m8aawnTltMKushPsLEws/Hga9LCfRIVzYP8vEB52EXv2TChf3y93tE7O+a/9dzMJz
eSUsYdvw3GoOhrk6WG7lN3bzDE2C24ZWIESX27a4oZEETm2q4mz2qAp25I5WO5uZgWH+1tEdUzIR
alqgFMbLTKrd6O7bQTyjnEXNaTcN9rtZGb+tXP11+1etBoyzbym35+y60/BY0ioLG+1q37I8hHqL
b873Iv/OlOdaezayt9v21spa6JehrmeDsAmjAAuDdV/kBYoGuMgHnyY+xjWm9h/7V6X7ru7T9pVt
4ZjWw8KZxcXVUzWzOo1y31mWRG3X+c7s7VsS51O6N5V/GnIUvb5vG7Xx2fDV4hs1mtWgf2Z+ERH6
qpsyO+klLMij+8zVCp+lXRHd3tfVA4M+JKoLoEnBTXv5HbkCDi7FhRuboPmcQJjeu3qkaN+qNgv5
/HHbmPyfXQW5M2OLb5j2vM1nDzvaNu131pd14Baa5ldlSf7NfXZmafHthDM5YhphabZ4VFkxcSNq
HJh9BI91284BajUbFlfjwZnFxefyKlEVwoFFZ6j3bnKYhg9WATs/7G7vofz/3NrDRbQ2qa6V1ucH
o5WfvYlir3LodpipT/Iu1Kq/Fp4ClT7S9P9zkGVBLRnNgnAL64J6LQN1oplA8FrdyGw3HGOJq6q0
Jk+mHF6oCy8CGoN4s5+oX27v3MoXQg/W0GWlB2/NZfpcCc/oE/AcvjWUWkcPCNHXpLHUH9lIizAV
nvX3dSzZFAfmGdm6ZyyRO2ZhuDzrYG9w9pP1MGLUWtHr3aQ4h9sLW4uNF5YWF6vw1IaiYKZhQjeC
2m3naX5dPxah2X1j5TPANKi8/n0ajJqZY4FMV77glmN00K/QxgYKaG9tPYs7lbblK1CG9c7DOyzi
vTq/gu62xMSUaY6HdDS3qClXPEZK82B6CZRYIC5dhBJlKLndoEDyxvIWeEYalRxykhOPNrZ2y84i
kFSe07RGAztoN4dWlj73nRum7nzfGfct1wICegirshQfoyzPrfDuXELu1YzsCZ4k2rQ1MbNy7V4s
exFlKihypJmwsOx0PqXmvdbMjznovCfNeMhLM2C1GinFlgbU6sk52+xFzClIjtZHA6ui7HfcTncJ
5s0JeBv5MG1s+MZ+f7r6WV4xKk3hOULTMGSY+8KcPxz2NJsgYNj4rjIRXITR8438fP+e2RmGQkBf
AUtSqz+V8zHQ8h68rf6sNSB1QppVKocMcRX9il2D8TsUdgObtBuL3fianxnI2Y+wWDM0KLlrb0rV
+rmw7t2RPpmF/WDxAcQ5/R0UTCJubO3x2uMei0drWkrtoku6ODxdMdgdOg7Y5MwFswlePDlw2ADC
jdBkx6EK5hkCeZYTjIYaMG+L/2mtEAfGPOgYmhL7dIXJ9jxi8W5wtbe6FxB9KB4FRp9VY3iamY2S
tdijH48Htf3A5qPJyNtUmP6cH2xl9vstBtTVb3D2W6SjnH0DOmp81Ao4glHuhFoEDNRXoTNFBai2
wItB/s2lING8aL+BJ3H5lFdTpSuZreDBO37rjEDMO830634jd9RlxL9y7zMzi1UxzWW1AAfoW10y
4OqrHKq3LeUZyD6KQcFwNUS5gkJgDgaDkUlQWWPrM96KyHAbL2TuTO5BL5HsQS00RoM+fcudEZqQ
Hkvuq74yo1mfOYgVmznMmTk8pRXGBW+f0JX0V5bTJPsnKCU1axFzBAoBtmmm+htJumdOm7e0d7dI
StaCDSjdJB5E4omWwxm5W/SDoxXYJXuaDrmROncug/Qz2kFbCMo1OAAqqADwguwBdcjlYFcDTjWm
5a3+5hDjO6bUMGizF/qTbhS+5b2RXA9L9Z+sQ92QsMgamzSogdi6vadXyT6IKlEFRT0PN6ZEEl36
OkDqc5I7jJ1Uq/VVzIGaeRImxp/WTsNUf71t7CpRdQFZQvUa4w5oJ0Lo4tKYkiuTqSkDOw2kfVM6
Pc7HZpe2vPdbsPsqcwu/V4W6v231OrZIsxhRl9yLkt53UeRPO0XMlTGyE5unncuHfVseKYlx0FDX
3/Hpg5bHVj2lPBq0YS8YmDf2prVF7vHJxnlxAPEzgNUHeErqDWFC8XL1hBWZmFyPneb8y/wM4T4I
AJTD3un9xPLNaNqnSuTUx/4PhJmn9iG3d5UW9XHbRpl1D+kUVfjdMdP24N7syRGSIFoV9uODVvq9
8szetghcVzwDkzpoJSGXQsF32XCo+rlLPYBRT0CyjXYT9Pq7A5kzrUGsQNTY+EZXl6/sx0GQFWwk
lobPtdicjk0iAcyXnYqhPTg1PdXkG8Z8MYPI9zxNjw3BNIBmYXpU/OHK7959F6UWbvyIqxApf4QJ
1Aom0Vz8s/DPIuH6oLQ2OxHgwAGTvTO6Ik5jqwkLUw8mDrIpiEV5Q5R0wvGBM/zY+AErB0QiZzCP
g+4XSNwXqWWSg27frXN+Mov3RHBfNL/BhH9nVLXfO6rvtM8tye7Gr4zeifaxLdMDzUDuZ4RW+pFr
JGh1c2PU5Lociz1Bz8nAtCveLWBMvfRaFLatvqsMfjLAD0eNI/A7SrofkReB5LnxwNvW/8nHvV28
dOrou1UbEUPfeAvKfV+cHAN6tioA7fIMLVW+bQG6IRDV9Ke06TS/8CbDx8TmGGzsvlzKlRnMIRqS
gdKA2tnlUtHfmFRVG/oTGC9ZGlQkIu7X3HhyOpAonZImVJuw739tWL12Ou+TVx6fHa4HybiFVa/o
iVqgvQaJlbnaTU/TGJjj4FvWA5RFcRf6tj+Oh3kzr7464FIn28VbCUTkOHHL0UuwMHB9zAfvLWtO
rv7YKaDTp9/y9rFEkf32Iq8+ICRzUOCVI55Q58Mg4OUaZy2bjd7qlDdHz/yu+FFtiR5frwWHFjNf
IMnHlwPs7NKA1aFdQemQnwze+obFfLfduZ4XIMIFWrql/rhmDS1YsCZh3hyVkEWybCqYDsBbAdZc
gLHQcGu+6e8meBS3eINWDUlvBJQOnr+MwaU5DU3Njfyku51UHKhOLZ6a3aHLN475VcoLGW9EHDQS
UfHD031xyns83C1HyYuT8wbacT8zy6hJuN8pQYn2iqpHY7dx2taWZqOXI5kegH/5vLTPkmy7AHzZ
VktY9CcUh53AxLhz+0Do223XuwqpWJkj4xfggYgdS89g5mTbNeHFycKDyq0znwVoe/uOFou7cuvO
XDUGR8dIJWieXUee9bNFjYLDz3OzOA295xfugfdzyDvtAG4rySZUbQEyrl7hWBy69ECbI18FHf7C
nu4Sr1KGjpwaZt/VYDpvkjtbcY7K1uvh+n24sCTv77OV0b7DfTnCEqBexi7tdl2/S5yHstuboYKE
5UPdAgdurW1xpDPqtYZSt1hbP/tF9tKPT0M++ls19et2Mm57lONUfDTkwpjIuFxZXpFaa4hSnHQn
pP1DVZ5SESIdzQziG0MONmvdn+aHQTmIPXlDyb39zbzwtpNerxW/Qc4e4QQiJNvyVXK2u+osMktT
cnKypwN1npP8Iekede3HbSvXRw7hF44J2BMSUfRMLq2UZSogMjCSU6bskkfziZHDlEhZ+L/Fj0jC
f/TnkemDwh1Pzks7bTvkFPy79UnBDO7sxkb5aE3PZh949ItkBC82du/qzbawt9i9Vhmc0TJhT02e
9KEMje4h35Tvkj/6IjnA/QIoDCAqqHYgSV0ctdxOJ8OhanZi9Ieqvbdb2cfKIjAijfgEvQTcxUv+
paH2mgFg6uxkOb9G/qLU+zzZKtxfJ3MIuEBuuIAcAqmHBv7ll0EyVytJ2xQnLX1txtJ3ixetfFSn
fWP9cvVdczLTB/No/eMNVYCaz233W+4gDhcSfLx/MHeOMZ0rFvxZ5Ay6Zs0pBcsQsYAZ2eKlXO7h
/1oAbRCWByvL65I0Y9eOU9GcmrkMR34sM1zPw9fby1gzgpgLigwUueXAxOUedh6BL9hqc3KsHK2P
X519V5D9X9sA9xHkpSGchtf5MuFNa4V0jaLQE0aZitLzVXSN0i3S/pWFyNQCbRxUADBnu3AGYpSV
NkDJ+pRrdwUGIEi2B4bZv72S64+Om0nmfUirMSC/3C2r9GgHxCXqCw6Ia4vSVkALV5bR/8/KYilq
r9SiUWHFzIDybvwGM1C3LVwVEbBNWIhECyJpBkR+ETytxs0LlsBEr93PJuAY3s7WA9ue/fQF5OnT
jgdDE0AhRjH8rr6r6w0Yw+pGyjlKUHYgri6zdY3YxDLSip3GgXt+5XQVlC4nbWuZ62bQ3EMDB2pX
y1oJuHaSaUpRoqFaqFogoAxA2w3xN535KHvrHyr5PszfexZmQ6htkTcsr0G5x6jUSDA0BnZQjL48
WpCbRHk4QYWknejBUt8Tu4gm/Ssrtrzy2vUvDcldOLtvNZRBJ9maPfEa7zxT84f2xdo6xGtbKefz
JDwLA2bLuZRsbqyq0lp+Ag1G9oqxQS+c54wdbjvmVVnpc9PQowQLBVgvkLxfrmUW1ShUaEyfIPPR
8B/O+8juE+eDZzvnvTADLUOYZzvS+Uzb18oMdgUvMkK1/jUZHQoMRxDu2U5zzIkSQhshwKwJpk8r
D/92fu3TfTP+tiaIIkPbrTl4WzLca3uEyIP3jWTtwre//PFtD97gTlH7k9r/M0CPRRNbQ1drPoWC
iiUxImB1s+Xfn31qUISbzliQ/pSxorwfeVPf0dqlYDD3PAwtaF248T1kInCeKMjvgUxSylCio4zq
2aVBlbLZ8vqqRy7nE/ehcFApelWznYfMWfEVFMrj6su8t9sTWA77j5r4DR4HvnDCDiT0ocki/sUo
HrQ/HOR7+g8v1MF8cEymMNvKmz6f3bd+6mJv9HFQFT1p+pOo9hPZo7nRqD9Q+UhpIOV3Ymbde1Vc
ieeunX1DPEC2KVd/tJBOgGY10mOAGQzlY3YD8ujQ0LPDyXsd0DMhkQnkiHkv9F0lAkX8ae+o8LXa
15Q9Jc8NiaBC45FIA88s9D6Sl4L5omVBgqkA/Icl84ffpNr3R7eNZntn3OU/izR/cIFsBUvXmGwF
vWXhB59MgiiRlSC2g5Rr+fqltMLAx4TY6tyVqvozt/tH8734x1EOtrerKT+5/dfir4lMP82aOuoW
uE8Q02WUOnNNo8nLRKKRT8IC0obN3Xez8D7UIn308lnd8MsrRIC0BulQkJmC2Uu+9BfWCprXvY3g
qhslULEnZrGwVc3QQUZufxTGMzQO2Daprww/Cx8Dc4NMaWWycSXZJpy8NZUBtTuwTua+5+70Ig35
F4x/gukMiC0tQn7zbLYbGdRKYMFD51PfFxJPmJG+XC04CCuTqml/UqzHRk/BnrxVm7lq38gNPTex
OD1K1rn6PCb81Gn7FpuY1RhvzPZDuiPKfRs0EIL1xY9hn4qvt0PMZxP4ak9l8omKLLooy3kbELGB
Mc3M+lNrRE4ZJHtWPlUHoj5U0N3T/eRZ7SJV/NqwKpOoa6sQIJLDtFAXWVw0rqImtcEQ2LSf450N
6EPqm9/VyDR2eXpHgkR90aYjCOD7N7M89cxXQj3gZONtuXJzyybOf37EIroKBgnqzIY7uWUvogxT
YYHIjSYY7Pb99npXPUjOf6FG6GJyeGHJS0dPb1oL/Q/QVDSPKuXBbQNXrGhwIJnryLEp4PevBLaL
Gi3vGiTNJ9494j7ObLq3ii/U/EK7+cDHqGlObed7JcpwGOlXD4CUQ4Dez9CLae5plWD6rj409Q6i
Kbd/2ZprX/wyWUk4i0y9oIYGzRhUwouD3j1YKPgPL5n+rSahOT8lyq77xh/n+7L4cdvwlYtpaNKh
rCqRh4jHy6IgdTPB+87oYjS/PLJr7UA309d+eoHSSaSJBHCerdL0dWKPwqCcosQXAHgVX+RyrXnK
zNG0WxZnynM6xYmnhKP5XHPHxyzb9A66MsM+Nv3OEFBKDDGRpPa/b6/6qjXv4ifgyW9ithF0dCgC
Xf6EpnWzLPc4i3sHGAdf4cGkfi+hT5w16k6zlMB2cCk/5dNd2d05WdhVL7ryZ56AiR+6Zw96tL9S
xTeg7KZsfJBlQfPzl6HpA74ptC6Nq+TS4j1Fk5rFBsvCwTx2yh/OTmL64LZ3MJKtSYqr0y03wjah
Uo7qKar5i4sYxPsKwHqYagJVbWBmD96YBzZ7ub3d1969sCIzuDPvboDLLidwfcai+uPwwefcCb2h
C6EVYisQhya7Qj/USRV0/aGev4x5vnG+1j/42ToXoRQDNJaVAmsRg9m0yOq9o3DwdtWBo0x3bG5C
LQ9M0kKd0K/It29jdzTJd86/AHQZJVmYNPcmNDO94gXtPi2tN14Uqx9BSv+gB2mBcHZxIBowEOV2
MbN4RoGmTw9jwoJySzlvzQiycvTZMJUNKveFkd51c8qdhMWDq/wAYT09EGcuMe3nbeG6rh9I+NzQ
aUfhSx4u9AEuPzcz+oxDOoDHg8q/23kSpePjnLOQm3s9hd6UiVz2QTMOdRUy43XoX43x3uoP+Uv3
UCTTvq34cS7fMojKozHyPQ+KSKD5DkaDobtrhn3j+AKgP/Dfd1v1rFU/kZetLAxDSXVJEdSMxHZn
z+ExUbQHIqxIEZAGzqbXPLV9szGDyn1R2J8EHyrD9GHl/ECu6bP8ReToOFSlT8qd/tGnocfbsDTV
UIFX3z5NKyFbDlBCdRwlZZAhLGIX14rUsqngcRYM1WOPwqEyvhpTPNiBVv8jNtul0jEushB8TVmx
Rz8C9bErjp0cwQrPhLSP+z+cAxUDxp/XKnmdXsRIfWQBh9z6y4lhxEDUsDXMQ4IQVxbMLv1nNFA2
ry2QguD1MINUTWSRl+okYNu6RTJlXCxORloHTxHAm5C+XppSG49m2jSPMQASYatDJM1Lg6Y79OnG
gNPK8bswJP/+LARqg57SlqtjPPC9U7Y+L+77aQsQfJVByY07W80iQXYZw33HsBpB3tPiR5ts5MHX
uwU0kTzaKgZibVi6XISp9yVxQLcUN03e7DOrJQ9cqFPozlODVo6ehrdd/foyRIEC6AO81oBDAOXz
pb0ZhNED0ekYp7lz4M8lAPZJwqIKbGHgcqV+WmwhUq53ECVgSNdgfhwyEDhklxYHE3DqQdXHuHS9
NALrAyD9oP/ZWNcnFdul2+mahtcMSs1Sl2EZISdMMWdubmEjh865o2Xl7lAJ1gOhtiTsIT96GBWF
HEpqM59N9Z/B7acoH53BT6sxjYBtTv2BkmGHyn4auWQs90aKiZzb2y8Xe/Ur5aSrfEyCx2PhTvlg
5V5nZFPstcL3vDxQKxDHCTd0xa7YZANc23qEmP9YW2w9gxyApU9ICIeuCVNmHUxWbzTd1xYE6jdQ
ADugjwUb9OXXnfAy7oVJpthAMyH5kltwo0fb+Kpqr7d37pPiaLl1IEACtQuYJgAwWoQwUibgIKn6
Kc7aZpeV31W6c5XWL3gwPtMXJx13nvueuSLsRi3Ipu958Vql+wI6PFoI+YBy+Gl9q3PHdyUybtzI
Ma9jEdBwnzVSTGSjELPYBuE4lTd1Yoo7kh5zC8V0r8PQbFaXG1fV2idFQ9LFiwu0qTjCl/ttN72j
C4VP8ezyp9SkB73Kvtze6VUTgEpgm1FMgqFLE45i9swUWEumZcjla83CYtR5YyHXBQAJIEQLDTeE
xLwsx1OnxtY6altT3CSg7ksQF/apo/GQYjA/yOTgtZWz4VArGQ2qaWKRPVrVPaeUBRUv9I34sfYB
8XBxdMi6AICzZIgpS9G0tNCm2GLOswXHKfvqGSDj/e29XQn3eBICmg6MOnDSy6ZYWTrwDVud4hwi
xDUQemSuI0r/mbYw+GvnUjJK4XKBKpS9TIAhgmbrnUHmmA3Fb0q8sMYfPoqEoT57J2hBbtXmrnMo
PHbPDC5OAOd6argihcGe74VWBFr706xPpXqXt77u/jSG6PZWrjoQ6IrgRTZazQj6l346YxCpqtDq
iaviXgMxoq7dJ9Al8Qfup3hvpuavCQwf05w+g9/vjtXp4fYPWDsnYETB6A+qkWCglztyln+IQusM
zFzNseOUc0CNtN0rurGlPXfF9Al4teagYyc5rRw8NRbHcaKZUnW5g1e9Qw5aGw5TSHNf52FS2X7x
Zjh7TDMBC79vFcxx9l1ozPoD8LUMxe2cfBf2oai6e8qNt9vLvy7Gyh8GaARGzjTg/q4Gz3TGaW3h
h43Ks92+oj4RZEqkQ4D2i9Hucuu72CpnrR1SbATaRACtSRaRyx3XTZAgENOYcXrSSEmMHboid3W5
xUuwdkgl3grDXqBmAK3pwoxee2OpznM8jkMJHFmhoS7RUdCGA8Yssl+393ElI0MmDEQ1Sjdw5CUx
MM9a4o08VWOt4eq+yckXt1QscMwa/FjVRbWvqOZEAwRhNiLwym7CMCbdTCAAQYq1yA4qtTK0toBh
D0IVnWXvoO63yybn5e/Xh2qrHBKQsKDPY3x2TCbQKplJ00wxJTvP/o2mZUDVmADJprontjVHuhKG
QOAkHcQAi9nVLECataooPDrFjlpGTpaiEQj9NjecMMeuqq91i3p2cvr7FSKBl41fSfa9hNXodMaY
JQRhYwp1XTOeFIxbRFaNEafdUGzAiNfCAYYPgKmA1p+E2SycE7QgTuV25hRPnhM5ffPciDq0xmKX
FPYdKY+FElF0osSLlYt9PfOvCh6xyS/PflKtIEf1NZ7cX/388/YWrByZi1+1yGshAiEUJcdlPqYA
urnDnV6IUABxD87rjRR67bycb8DCbRMXTqv2eJ2nuln6rO59XU9/oYjue/CpQmDz6YbJlctUsv9i
pMvAcM7VrT3VKbQc5xxxh6txku7bRI287G4of1h2dHsj1w6lHNrREXoQgZYCUIk2k4EazRyjydsf
ROJOO8XEg6Yw5u7utqmVqjFa+1gTNA+xLlDVXsa5ZrJZps7tHBMI+OhfK/K7dH7yZ7cI8/mJ06+l
8l63D7wK0W0XD7zY37a/tlRcn+iYA2iHBtcimquuwgTI0bCr5kj2IAD56eZzGs0M+ou3La0FBdTO
EOPkowt1+cuF6pnTeZOGe0OMQfVqvDXTs/Ew6zlwrbs023LQ1XWdWVs4KB3nNlUae46tTvgcU9Kz
m0ddn268vPS1M4cXPGY00aRH0WqRf/AJaWYKVtTYHEKwdYDQy2tjz/tW0xb6lbk/t1FhHQaFBqL4
RVmY4I1PXhLDL8h9x+46vfCLYwrxGH1+ssZT3rpg+nEe7S2tmrUDi+oadDeAOsTzfPGdk7EzR9dK
5hhoEtU3qPHSY/Y+GAjVAi+D6hjDoHPQuPxf1DqANULdAaU2UKp+buDZzdNNrGUOplFi54Ngwl9n
oZsCvgLN7jGs3m+72MpHR64A2kxkRMDJLOH0ROnTCU8YNQajhRdpWQWOHd7kEe3LLfKozzf14iWM
LoZlIkp8yt/IDT9bV1F4QtiO0GLXSU92qVZhkyD/K0dND+aJqtBnBIJ0pEqxm2e7imZr1nY9VatD
ikD2SvOxPhI7B/9Ob5MHFznczhkGsTPyPPVp6fWPhW7WoVtq9NiSxo1q2relP9uJ9mEM0KVDAdOI
0LysXspJzV7HLHV9tRyasOzTbCNKrXg5IM3yWYZKHPoqCy9ve94VWV8bcdMfK04fq+nFhe4Ensgb
L8C1cHhuaRmPQG7WdFBVMuLK2c20BpBkRo5Co6xuDlr+5JSYLRnygGTgxkt3xfcpeeghZOqMyrfb
vrTysJATjXjZqKBiRbn/8vv2aO1Qz8MPUbU6ZCZqtlvIgivAOM7EhQnpzmcuxJVqHr2aGDGxHuzm
yaGNryCXkMwvzghpwydHDTWUBsvpyG3wPlK/LKQIfVK8/pu1IqlHSoNLb4mt1AgjjNudEVuqcjSU
IXBIvvFQWd/O/5hYfld9AOqxrGAiH/rAgoISQEm3F7HyFDIADPZk4xcSYVdOaoy0nd1aMWM23o32
H2a+c9+cfvfJrvrZgXhmd9vedbCBOSA5UWCXQWDJEsG4PtPMqq0YjrLL6+exOqjlFn/W9bZBRlp1
DEAzUEMEjvLSRaDvwWyCMbVYZDb3p5pj4Bp9g/D2UuTxvYxlwHAjlsluAf5Ykn4qrIKooWJbMd/Z
HfeH+agE4GWj1scXrdgabVnZN8xuSWlgQD/Ag7C4mUsygMs0T63Y7qpjB+iFEtbGsDGkvtKaxaAh
KhKodQOIdVV6oaOjCsNhWFLS0h3TOAVpCMeYozqRYz1meWSbs7vriNAOonWqoOyd7MkxeLPvdOjW
CYsUGw4jF7bcZYBhUaXAHYwbanFj0LnAfMjQWjGLXOcDkoid+VNYB0vZ3/6a18EasFd4hg3IIEax
rmZ5+Gxj2pxp8ZyFlmr4zU973FnTFujv+jtCjQNvSiTJwBGjRHnpmpkcQpkqW8NTqyv3mMBqfJ0a
XoQiDT3cXtHKe0vakufaQKcHwIZLWx5uNNVilhZr83vOvHdjLCKInBACZWcWDU4e9A7zgSTm7gyQ
yz639QMxfbA05grgMCdqhgRoh+HX7d91RZ+GbgrQ9XBkudPIauWnOIvgnY2J/hwNkVhglIknPuvF
S9t9sG7+MYDApUMhrBwwjZmqgVE8QxsC3aRn2r03qjiBfdW3a/2XMbsb78Dr4wz0iYmNQjRE+XgZ
NLRBCAoWbz3WlHunanwxNX7NApdmu2b+Oip+O31sbMSaMyDxAschtkLeapcbMYq01gr8TVy9TgM0
qbokLJqy8FOVBArHNa4Wrj88dR40U4znTEQqZN2TwblLab9xzD5LjpfnDKoTGICVWGCMiC793+0a
MogpM2NBEw9iS2Cu68CueBimjsWN2ap+2ygJsDnm4CduYx8UM60BDxfDn41dkdH56pfguGsWMicA
vxZvO0JZZadKbsaOBpXuLHKUbxyDEcyFJBSJePnEA/WhK3atE922fO0B2IIzw/JaOfNLlRPHYCa2
gHiQpQwnjNrzCg/LoPLuFfLCso1n0EoZ2MJQqTwNKGHhQEj/ODOYuIoGyAm14+zYZCfwlWLCfa/E
BQpqivBrXoNK1meesVPbjab6SmyAaYQ7cHnIQYMlmpAYVaKkQ2/HoJT288rwPfO7SCjYDNUQzKZB
Xiq+vqNtZECY5SfCREOjtjx4SXuYzP8h7bt6G0e2bn8RAebwWsUgKtmS6dD9QthtmzmzmH79XTTw
4ViUIOKci56ZxmB6XKy8a+8VDlHsBkFqGfqw8l3Xp/38WTjswSHSZ3OdyxGBQWybx3KvnjhF3EiN
WwbgfE+CmReKDRuo+/N947qDASmURsCQkbHUlrzoLhTkXlJG7cRS4lf7GjzbOe0Wj3YcP40hyR7q
/lDIbhiPO01Yie1uBLLQtMbuRyID8w9I52VfWZ8j72502qmVrB7MWNWHycM+Zk9p95lWZ+1lsFqS
D7EzzfDsV+BkxmGF1TLfNoutdvEJi0CJD6GyMES9doJBqMDZYvICpB+yjAe93cUgwd8f7+vj7rLD
i40t6cKUc9yknfAaVWlfQh1LK0cwW/Ri7f18c2pRdUAciCgTGc7F4PZ5O4VtJmunISzpWL6EqOeo
O2Ei3U4uWhfJghjVfM1M/UPCHu/38zqUQD9/tb0YVcg2xS3fStrJ0JyofCx8WF3u+5XD42eHLuYO
cAEJ2wTUVRBQFocH6uJK3qRSfJY5HiukSn1IjAaa34GelDdxZRqxgOpkW0kACkRtkhSHqhGG16gM
ygpqnVzrbwa+id4raBG9coYBwSBk7vNjnA0gWXXFCBkqA38Ynn98ClxzF4W5v2mTmId465ROOnRQ
gJw0u6DXvljHopKCbV5kNBqE+lmHCvabHI6Q5Zzmxzl2waQ5sZThdlf6SVO3CQs4ZstyiaydEAGB
Rblcnn9oy6W0T9r0vZ0ayE6BiJdvB8mHAlZaKwJqGcnw2vPM7808UjuwJyQhoxABhpFd0VZaThM1
K95ibWC+mSoFB3u9XhRJg6qbQkfoGuqPQ43Y/UtoCqgHwPcUCQXgbcePOuubnAyZr+THCWfdK4Mm
5kRkwJ73iZCmFS1rPzPVIu4TU2E67KD6quX2Ey8FCemR8GpMFWOTmDAz7D9UNWzgSZt1qHoxUSwM
h5sUOXjPDEjXE54pRWVHhQyW85gVnfQMi7h0P/rAIK2k3m/svNmVANJNs8I7MDuXRw1uoCYUYVty
Bun/MUZOL0jeOW1YCezmw3mxIpHUx8+HyJAK9OJiz2VKBnZmYMRnTlFeOb896n2krpwhN/YWajGz
vREoRdja83//fWVKQhfIA4dUUBbTDvri/VY3BrPuvP96D4MRBkm2+YQ2wNy4bIeT/Bbk9zQ5tzHy
UUFo69FO9gH/jVam5uag/WpoDkp+dWgYEAPCnxEcpfbDz5+n+vl+R1Z+vryIMbuoBElyLJKzoSUf
Bs8RQ2X/NZoNlkX/6cIyYAtUrlOxcpPzAKYbD4cf0kbMHgwI0tzvy41ljIZmECCyabPp8+VYBZGM
eJOrkjOTy/04VZsyEyuSMN+9386NaxGZdoRHeGqjX0slGr8qUS/1Nf2EY+9xEhPilwp07tTt2J7a
7A+kflY6dmuSUNCcnx8IQ+BMf9kxsORyHwlI4yT1T4K+hV72/9IAOoLVDEygtHxpiHwHUEXQgVNm
7GX9YQrilQZuDdksZoNXjDpL6SyWMVPaIa013z8VrUh94YGbRhI1mc0kSPY9yxW/lqq4ESnOhRfk
x8Goh+X4okEBKqeSWIXcHLtlI8Q+ZZNFL3X/UnajC83doTIZezIKWx9feCRE5Yz4hq1UJY3XrBmu
lyWyMnOafiYmo1Cw2GJF0SUFmO/cCZALKtUDIImgWsUr1Ju5Q5enK4RVf+oQOsom/E/E8+ug0OQx
l0Mljc5qi3c5pIaryckf0+8wEuwgtyN+ZUZvZAY1nH2oHf4kRaTlca5xPNymElwaEKehTZg5svFq
/FOQHhEoE9LtpIWHCc+E+3vvVrNQEMCzBFGNCBDQ4oSPNakoVPgtnhvoDZgAYGd2hijZ8qW6PwMP
krua0Q+ITPrQhcCy8Gwk+ZrD3PWMzs4kSFACIANo61KPh+sy5G+aKTqX0aiDZKlhMbcF55aKv0ZY
vZ7WWRZvdpGAOggMvhaXJnSZ/DTv4vysCTCBhVAvQf6N5PppmtIdFMZAKbTuj/CtFufHDtgFeHfg
jLs8bLogyvSIT/NzLaKqRCaD5NI+MMyC0U6Gw7y2MqNr7c3//dfClZRckBIF7cm6mfETZIYsUbGg
Z4ljVE898Xy/ezeKIdCo/E//fp6+v9rz03KKkgjtcQLV23cVNvBsFwKs1pabDFQ1n3aR21YFtqpM
w1MbUaim3f+GG89rgIsUcMpgl4bMzpLtmTUp3wEcnZ/nzLCyr8djx737wUFgXlbsWPmvKT8MuF9+
DwLK5ShTFQJtopRIQ7RLCgS6Qbad6jW6942ZwFfhAtWUOTG+TD7GbSpUmhoXZwH6SC2cvnBSOUOJ
+y3ZV+lBW3ldXsdqGITZHgcFTKC/lg/cnLFYrSEidA6BpkvOoo47O3sOyjWm/w0ANYJOAy9Z8Myh
C7IUDmyauh1j2L6c+/ZdloGm8He9iZWdWX++K8v4jnz4DnqNsteiAlj7XbUSw10nz0ScE6A+QDBk
ZjAv8WSKPgwVkrryGarMpGueoioiMOgpBQ2/PWpwiVDjB2PMidr5K0vt+ryc2wY3BZKeeAoif3W5
vXrgW0MuQNuqcJDLd1ncSlxBJN5Filwqzq1i432zsqWvLl8Qh3DZzcoicHVFieWyzQRg1CRIE+Ms
Qhy+c1NuV8kUzDlpDZBwsyEghoHOnC+95cAmYwpslp8a5zH89k+gsg9BTcCZCGv7/o69PjXmLv1q
aXHtZKwOGjhgGecShuTFK8RAlU2lEnau+f0gU2N8EcO/oSJjZDcsAw9gTfvjarfMFFT8MnRgJjGm
i2NSLZI8mrgkgZdUQobPonsaod80rmp9XsWaMgoPqAYguzZLtUvi5dyFA6C1fZD0TzoXxg8MNDhT
rFAzvT+eVxMHI0IAEVFPnNtCkmvRCt9yVR/mMpwPzU6xFBx4u7Z4nOTT/Xaubuq5HZSEZyw2YrAl
TVhWxjSNOSZDxHcvtHhmczTS/9xv45op/NMIaPRAgmDUftbOrxslR40fMo6T/NTaQ/JX/pt3BAe5
If3L/MckcZVyIGmy6zMK4DIRTgB1kXoWCTUUoiJxvV8V3Lk5ukiS/d8HLRYrkgtCPKaC/FS9ZKNV
QL8ilvd9KtqwBL/f96vVgtSZin0nIA8P8t7yHSwn7YCykazCPx7yIOUrMln3G7h6OChAxKGuhyQs
GK4Al18uFCiVoa4NDX2vQZXEqwscknU/QGs51GJbh6gkBWtBPndGuGbwe7Xh5paxF2CdiSsK1eLL
lkMpCroJBBpPK1ydbfjqYDz+D4S5n1ZwKeFWQCS93G6+D1xnHKN/ShUCpmLB9Jy0KCvFjtxMrqol
ZuoIbeD896M6WzEAy4W3EZBEl32TkLxogdIIPCRl6KRCzE6iZQ7F2NAR4n8Sclr327vahhBPRc4T
BE/UwqEttnjAcmLUjk0L5cVc2Tfx46h8+uN//UhGG7htsMeBMkRpYLHoR6MNJLhspp4K6MogdSRZ
86i5XouXLczb7tc+T1kcV7FYp16nJ9CAPmZ6TqH7ys1KhGcUuVcG7boQih5ps6cueDdARRiLWYpF
LWaNIideI50GRlsObzor6M+ctJdzwVIQTPgZ7xaAttSKHTcjyWVmFvVpKPdqCN2awv7vpxE7Ashq
fBe0SBfTWIsZ60VEUp7qw5MV5ykIl7ACsgDsfL/f0pUWHnIECItBHAQdCvt+qdVZJnFbtlGVecgk
j1B3LoLyS+5ZxFEWcsWX1gItbIZaO+0lTWveRnEYVTg4+v1BFVr4QeicEWM3NVz6DzxHVq1soOsC
wuL7FkMBCvYYBFWbeUmxG/IR7jQcCSfZDfjIFNPPQrCB4c7JGIC18BwOiLj6lavt+ujFCKkAhCNd
AwLyMmej8BHXZ1M6i85CCGjoYM8mrwl/32gD4H1kngA8h53IMpArwUIJ4OyVeTpflg6C6IBCCNFY
WVa3JhtxgDZ7Vwp4dy6fQ4Y/aPlYl7nno9b/YHC1+AZoRX3iSsZoOH8fEfhO1Yk4aCVGtmyEkIh4
3EOlXcXx6bR6BvfTBuaTyC6FRhOufOH1FQ9dN4B4UC1C0gFZv/mA+7X1W18bg1LXOo8vqY4YM6yj
nlbTqQq+2tjuC1s0zn3nxmL0xIUGqVhojo0XsJDCUSbwTYmzYGZESlQR1+zmfibhIvMzfxuuX8SH
IgZvmeriJ76CcF/dexykhwPBLv0P+NFCteoM5xnqT5sxb6xEqUBAtyMucv0udaD2l2cV4QqavQ3G
G2oUCF2L1FYVK8w2afjNYOaiP8BI2MKfZvUBhh4RChEGgIOwF1XHlhSlxWkWxyM+LN842W6UQ1U2
MJb7l/OFFR6jr6yDntSHGr8ZKFMjwXb/iLg+jYGwnvErwIjMwNTF6YijoI07Qem9rOpzkqudavEs
5W05jr4buZpdMPTPjnHJyovq5yJZjDeeydAjmW9OBHyLa0CIfBVoeb33lOHVVwCL4+0icIv8PBZn
PnqUNBL5L8bwEnESRXheGoJVPkgfqity22zPP8WaGesw8zgOsDYLqCI8hA2e2668k3VbUU3hMEaa
KQwnmJqUVvQoGrYWt6SsyXAoVAdAzUp6Nr5Ew7w/oNdZCdw0yGthG+pgnUHT+nKR50rTa37N9R6f
QC4A+qa1/GDIMGGjmuyE04FVANdEpnZSKBxvgidVO1T1QLTY0Y9ZSMJkLdknzXf2cqh/f9Hi0TPU
wM+Pod97HRQTBLuvoJT3mBjQf29paUAWTd2PgSkjf7tXXTV87178kNTco8KDSfnGdaZWUF/fYDEe
xtCaNFPMDrmMy8GEaYjkb5K0wsqBd8AOqlfhSp33KuhBhhBEMsjloLAHbuTi5Z2IWiSXeZ94sc8p
7gAUMK2nQTd7oH1W9sLVOT03BXQKgknApsB5uJy5Roc/OjJ6CawRkKbDrcioqLcxvb9AfoLRi+lA
M9hoM61ifr4twziIvJeZJjYFVHYHbpMHciHSko/8xBEqtVBoMWrIpaetXDtTylhNUzmNdBRrR6DU
uwrgQcJNkV7SHNzckeb+CJcCP9T6zhzKqImdmLEOSjocvKXJgJQ56GmSLz5VpWRgIiEu1dFMHZuU
lGwacwpqe48zCYikyAaWs39PDS72bTbloUQBJuj+RkUMlXS+HjVu5Ri4jgDmQxdlTEBRcArg98sx
Z2OdlFIQzsHQsbX7xkZape8Js5vOavMXedd8AigDHM3KXP9IFC5mAZBipN6RkED+cClHHSBi4gcV
ObMspOlnbUZmU1qdWYdOZgXyhtW7oqIdsClbeEBDEmAwO4nyFrRCAzL8KTKizcbaE5TWv7OtZlVb
yQbMUK9JdtAP4hYQv+CrSkgNeZuPWgLal8Rv/T6H44wPqQuICh7SzCDChn/3dQe2BPKrntBweMeV
EdVeOzldbsWp26qkC1bwP7cGHfXjGYOH0YeyybwRft3DCgfyWFi1YOQD7qX0nS1JX6N8MoDpz3mz
hpJhbardpm8dg71XZbfyGp3Pm8XQz2fjzOqGZu4V7wLLcCh42JN7ku40zUvJHvXWUZ759JlndrZW
YrnZGuSscXxA4wkIpMvOjsj35EYuY7vBlm8TQIqR+OyhbzZBf1yjLP1Apy67hsMD9X8AHAHyg179
ZWN5krWREShQ4qTquQHEr3g+pefWTqEUt//cs41Ox91eemkVqh1CeDCCYhOvru0bE3zxGcuXaS8a
k9ZD8cKriGsaxB1M7iMhn4lV0GbDEbe2O9MGkKMiMspcx4MZEsXlLDe0d+5IAxO5FenjQTm+tTll
4s4bTNLZxSazDgrhoaZuBaW1mTbMeWucB523pH/qScBzwZGDre8YewmvJhLqJKK6OWwr54AixEE4
hzQjAWR8HlMXBcX2Uf2GKq3pYjPhD8BTazcQGK+Rykn3r99wiBpM/VibwlOTm/Fj57vV8Zzvy9Yq
XjS7oC0+l/unvysxgX0agdF970j2eB4aWuz9rUYyR3BC+/BY6E5Ivw6829pOaX8ZRDEL4mKVU35b
WQdontEo2QxmzABIpD5VPnhr2g0PFemeHnQrpGZuWwZVaWiWNsCib25F4ApKoEULbQlYudnIIbq2
4kCA1oCoOAG8lsC/5X3vbLCzzwAoWZaGVGdyME7BrsxJQE76NrMS8re3S9JREAXxJIOeqAltCuNL
24mujJJGRkrn+BiaxUBcNULNChEDlJ9PwGaee9/8VGhPdFL1dP/Of2TO9rXaHStTeXkQO6sjT4GF
HZ15OZVczjz52/JZ8+CAZfXks7dxf1vcybecnkAbGAYsx643YcBkuWz7XMC9hCpOaFKduZEb2dox
JdRqASWjIQBd8MsgWCMxpFoms6O+a5Wbp55ILk/y78/eFB82n8/9qyIREm5NlPRd/TxYwVYm4YbU
X2pPnK1KRDIB/HmgBL7uAbwxqPQP0ZKnScSubd+JvzRquPFRhtgjsZ5AMbEqMzH3hd1Rib520EOk
2jYxv5kA27pNTdytdKDT6RjZPBHO9XNIUuJlmF+Bdseji//Z7glE7XtCkHLAt5gBxehv1M+jQkpC
dfxQjARH30Iz/5gcWyXHHP8qWLuM2Ah7XrnU2nz6VvHR28hGkozIpDej0jJS67h5pemX7DwUuyOj
6GmVUo2mphM1luaVjvEoCDvYWJnJ85cLgSus/L2/p+22PHw6G9BBSvLJbwCg2kyavXXSbUHOxmeQ
k/A7Msc3337WHt8Lu3xmhZlvi5bEJjYaTwZroOOGSM7W5XITVgc6DS1G88NRJA5VPt8TegZ16wzA
Ftkys2ko2aQEQ/vPBv7ZPaZIfz80u9SqE0I2rgWNL9MwLY0GlvgIroWZPJRkM1IfY/P9FZLEQZi9
e/58yx5e4Lt9Cg/xu5kP9rThsRlYetiq6P/9kOnnvFoeq3O9cVZNnMWQFhfWCKENoZH0zhNQpx7N
QrNEn/4JXL6xjJfRN7V57d1v8+phhJsCPAHkBEQkj7SlSHgK5onoy0C+jbR5ZuwFUUBQmmpodf73
/ZZ+njqL3gFjCCYX2Kcg1CzfYHnYiWUaBr2nD2YUvUYSVinchrXeLrpNqDoMRAnJjBAOKiQWHqKR
TAoNISnB0zSz/BizDNgeJELi0IynbV2emsrhy6eVz5xDseVnztYGSAVByQYB8uXd1iUoltdJgRcb
mKBSY0kQ8wP7LCsl0vHvg26rnAFHBQjEwz6lOPrpn4zbjNp7HALWWG4L8MWkvOuICrpcGJg6v7ZK
5g+494GLd44a552EtELvSU/cQ7VNG+yhBvK7iJf9N1V1j9PByCkU7DoMX2vya2/pa7CxDkYDmJf4
CzUZyLddjpAapUlWNCJ8tJz2EzS58ChqblPY+FVZ4SY9DM+KM1kj6dfQsLd2CIomYNRA6AR/Lwtb
UqJCvUrDqxMuUdjJOuO6CeTEZHpQM0XGu4EVRmvi4TFKeJRWUUXatBbAeh11plo+E9tvIDCEf/fX
jHQdfGFEEHlBNEeBoaW4mBJ+SrhC6JPBS0XIglOBIce4TSUyMBSQQ+CGYPwIqabEnGkIsX6Op3/Q
aq+kExxgy/QNLh0pLiWl+khR8cmJOL4aU2E19aGQvgFLo2AnR+IH6CoJqBMDCoYUArNj48Z4UKsr
YeuNEwF9QQIPVQZEzcu+FErMa70UD16Z0lj96p7yIiTSe/IkPd8ftduT+Z+WlmdPpQlBLYpoKXYN
mSIlHgYf47BNRMpj9v5GoRNPtOxXTjzp1v4BAmmusUP140qwRkdJO0HYOKBWQxLopxB1tEarhuTz
U7Sd9oNBOhduzzJV3sTQTUPHLxHPKSRFRXDY4CnRUBGq+0D7Dv2BZ9B2wCRPAIa7euBwWzwyO/WY
6iYrN8YaNO46TYBFPxOLBPAF4fW2CLxbLimzsZN7T+78FCltHEVD1KaUm/CiuT89t9b076YW52A/
+jDxY8hc8Y70BhhRpZkaYiAugzS2PckrrV0nynCooOYzW7WC/go2yeWhUld9I3ESepZCdnJqqSCH
ZgrNjtBhE+DdZpmnVvo5ZAcoBFLGzNbqp7cY+NA+eYzzrSQfDEht+CnJt1HjKkFAgLAGtcmHV9Ff
ZnhpsfNV5Cf/teFbUx6M8HNKNlK+GRM7TB7lAA7JPal9Zd/LD3xzjIeNn67gDK+12+Y+otoEWMdc
FLkyBkqVuuJ1ZKjGZykkLeeqWy6CswAFPULl34pHWLNFf9qX9rsawR3BE9k2vAny9Ufo9Oe0XtNo
vk7i/XwQ1Mdhu4SM8PKuq1U1MyAmj71ucorlazxe4R0ZRFfQEOE+DeEmr0i5hTkANBErxOAwyIlo
vQ1iW1urF916zWF0oAcOEW2kK5YZRXVivCZX+JihNvX3ge3qR4Cqqpq2luoVJ8WGD4YsdisL73az
c9kW6Tf45/wcF7+yBNBllbomwTpPkk0TnLT2Kf7MAsmRMisHkY7fKyGKnFRWSnetKnPrqJ3tRP6v
6UUOVS/zqJZHrIfeOHIMdVwyjKah7MbSFNbIotfYnnmugdJAnAfPIxy7lxssYYBCTnPCFhe3FNMh
oe2DPDptth3HvVY8A753/wC5dc4CWA83EASW0OiTLhscQz7xuzkf2yqf0Gl4Lv/mE+2ejbZaCdlu
HYpQVsKKAWIK3tuLYeyFtpHkMRm9lu8kK+H92uwiyIh2ZW+s9EmYQ/Bl8KXKuOahao0ocSn0qKgj
2K9lNnis2MnT39THtWCO8HK3dN9M+EcVAsuJO8NgTF527g/orbZR20VNFcUlVDmXUUYtSAxziN0a
nqVZzhE35f0W5utj2TtU+XG1AFyA0VxcL0GRlHI8wFEi78GJZD1V8OoO1A2UL1YG8kYKCQUyePSq
EAoQgSFcTJrQN7Xkg6boqY7CE38LAijAo0+Tib1mEOMDJrRQqKflPjfwJCHte/AvBxSmIXJ16F7i
NbLgjWDk8nsWg8u1U8unE4KRIjGUDm+vynAFpsDwhC/xaG0EDXXZWqgqzxg7/Thz28Gp7ZkYEV+G
Qx7p5QyK/vfn48amBTkBdTrQbYzZWXOxh5SRB1K7q0cPZc9hm5cSIENJJaM2CL5KHYN27etZaHd8
VjtyWcobv0/WJCpv3BKXHzGvy18nJJRVoy6o9AEPjthw05xCaL2TaWczBZwo2/+jjRRcq5SWL5kJ
j4PEVnSU9qiypjQuXMckl18ynwS/voQBgINSgYbQrTK5vTzQQnK0YiMnVDX5YXuIUUIdj1rgRu0u
paLD0/FDk9ZujOtj+/IrFksXXg99lQgGxkMkCPJFoSR9Z0Vuo9ER2ZIsIfL0KBivzPiMO1uNznCB
Bvy8ak+Zwlaoez+b/nLL4mOAwsXLGvEYHmSXQ8L1Y8JA2MeQIEGoIe1pbLQnLf/bGpB3heKvraR2
1zmcnSVgw0PmxpZ0UovPkrDlYiJlrwgzwsZG1ZWfdlqJtGR7aBO3rGmwckzfGDZAv/CiAJgZmss/
yNtfk5cI0qjU4zB6TDzlXENS4yjXAmEtikNwRy5XmEQ31spFc4tZqpoAT8EYzUkYGE7XiJyf2FxK
FQqkL199g9Eyerm/X69PaOh3/KeLyyAWIMvMSJN+9MKgBtgjNOsx3Pz/NbF4fMvQ9h7FFE1kLKJ5
/YHiyf/QAN4XCAiBRcR0XS4oQyuagM3TpCfIxeKN1BQrG+j6vsYo/WphsWRTSWcSkICjF4l/OTEx
8dYlEdKh9/txHX5ctrI4KxqOlYE2D5QCl1Kd4VXtI+TJDWqk/5RmZRuudWnxWPI5cSjiSBg9foL1
kvSv7xSwZf2V6/nm8vo1cIsl3aRKrlYpP3oIhvAeDZCeVcWP+8N2s40ZIj1j8HCqLKZfjjKGihZ6
4uNFrEufIVurDN8cq18tLKYfZdhKiTX0wqjflOo1z61VD/GbRw0+fybCwOxkGRHCOFSBHXo0eaI4
/hPjyGTGQIOh+WQV31pCgje8348rs3OzX4DUQL0HGgBQHL7cOHIFgTewRSavrg5+cqzbR4Fbk2Bc
a2OxAljRClHRpJMX6x8F64ghbrlV/t1aI4tQSDZSP+WNePJSIGYlye1KwapAiL6/0G7O0awSBawB
HkHLOdInjhsYX09eV57k4KnPqz1fPvsKGD0dbgV/jap0c2GjHouEz+zQtJSDaOU+CLMxR3viV8Gd
a9m735+1nz+P6q/rLYh6mSu7AlOT/U30Z5VbIYbc+vkwScCLCtqBvLHMutaxCMZ9q06ephZvUli/
GcV/LYULviXoNeCAADAAEPwi2uyTbpoqaGF6yJwSY3SZ8lKM5v1huhVoQ9IAT0JYrgFBtAwDeC3O
xILhgOljcK9pb0DUHJa4BvJ/ci9XPqg2TeTTTJqYsFNHw4BCiKChjjp0sk+gDJDaVVpMa5SJ6+sC
hFaU6lHUBnwWCebL6YOEWJsyMYcPE6Op/6cl9fiARFcorVAvb+Qb5obQc9R3wKJdvuLG0oikki8Q
BmUmD3YehKmVTTrsU+NJqkz5UMlO3gIeRlDDWhn6642NpsG0kUCIhCvXEpLbx2nPJTgKvTgFzRNO
eh20/BRH7FwZpURhG5mSuvPbt2dueoRqb6+vhBbX5CrQTX9/wGKQpwxeEpA3HDw5cnUeKK2EMkf8
V78wgE4AGqzI4GzFz2E3WUr4Br21lQGYF/BlsHzR/jLFhBdtCgtjvGRqk2nmCBXDM9BqtW91SHO9
GIcmJGxTrJ081ycdWtUABkXmBcpjy6WVDnga9mI6enADSxWrKiwFD4fYjctdtuZEd2sZa4AZApcx
I0/l+RT5dQph4rnC7+XRqyQnah3Ot0aXfzXalVTmjTwIqA4zWg0+ylD7XALotTgJahDVeM8/jXj/
ZHNF1v/OTGQGw+K990kwmXhfAIlnbEd5JbS/0UkV8tYqslgzW2eZpuAYx4A+ROPpaBsk7Y+q/87v
tP9awwlOSCDgQfkcYRDI4YuxRKEgq6tU470ar1vBGs/RcGrF92DGiDnGGsPxGsE/NwceDgYUNTVM
4eXUVSUv1j3URj1Ge7hYbcrHMqNlBeSsYYbZbpisDhlqmOmZ2KJiiWmVYqtYK7HdWKwQp4Vewcw5
xdQutqjWCvw4YLl6Ndv2TiTaLcRqHT3Z69oKJv3GTaBBVBFlVkD3fwhklx0uuKwpMn8SPaW1+Pol
iR1tICFHa4BWAX+EH6YpmuXg3T8ErnNcUAPD9Q9I4lzhWsYBgZyPIKLXkmcIEJa3CsBCev6pWgPI
3kjdAPKLRDbEcMENQqnpsndw6TACv5t4b/SbyUpx9P0JkrYMSVzyBumnSNwXujFuIgPuRnABEY9N
M9Yrt831iY+PQEQKejaUFBBmXX5EncK2hONE3oMpYpzOlWlLL17vD+i8DS4PVR0XGQ447EeIaSwF
JzSI4PBFU4nekHgQpyMRk1curpstABUL3ADqAldc46QQIyVnpQhPeLAocUsqzRoo9sZAoXILzhGy
gHNlZhHzBroYyKwWJU+SAUPoNh3gVasvnxsrHvHFjIudq49zDftyOmKFb6eRz2RPqt3Y2LBepfw+
aWh8BnJG3bORMo2Ia5H29XEJETS8COEHNYfa/OJgEZg88CnkJryxM/PQjNLdsJPdSFlJfsxDtFgH
F80s1lrcylnA4NuHci6bLIMBLgFF5vd2mLFmK5v4RtoLPFDo0MOrBjAEeZml4BqQdYreNzzJlEju
5PtsMCdnosEz99C63aviNM8xdIsVoikHOFCquQ2KV8Aoc6dz+TcldQtHPS9QHP/r/na4PkCh8g3R
T8R2szqtvJhjvh2CrAhD35sqIGr3rZa5hQwILLQCWJrammreb+96c6A95M9R0QEZBpvwck1lQIQm
U234ngysdKziSb1yhlzPK6QkcIIBtiPzPMhDlw3IPsSuu4aXvYQAnpij8kEVjUBfO1Ef1DXa3PVa
RWOzUgcPrRAdBbnLxupRgt4PQCdeEp7EbN8xc+SowpGVtXrNsseW+N3OPKq/4qSsLQqx8xXZa2EH
VD7o3132DEk5MuRW4407pm9XRVCuL57LJhc3q6GPXd4g+vWi77cmfSm4LdNXrtQbawGBA2420FgB
0P05f371KuCrEt5GkuLJKrRgFcjl9Jv7q+3G6gZJH9zy+fkCct/inOShT9/CRU7xwBrQq2Pmb6f3
MHUMc03c+UaEaeDmwmmJiwuAuKWIKB57iuiDF+eNQOW9Z6Utet2GD2mQvcvA4KmkiMnTWDlS5Nzv
4g1802XLi7Whx32gpqGieOU/qDjWniy6Ku5OBs+AHKDPP/ofw6C8v4MEugEA41O/8kz5wQFcnqRw
L0YZzgDnFi/RH7jRr2lsCk0fjL7hPB0G5APgl5qnf9ScU0ePSkF8odz20p9i0gjKU1lhJ+wEm5HI
GEjEl6QUgWU/KHFNYgxTum3kTRLvgUrJ8odOp93gwuAGjA+v5o7hZMG7Pf2C/tnKGM779E4X5MWp
NJbF2JZqzXmANX9LrSvC1S9zmXFAXqc8cS5yox3zVhqdf+i9RheHRxpmWpgaaDRnOPCfkpQ3g0dV
OqOeXlQ1KbmzmK+RDG5siN9ztcyZVLBEgq9DyXmKSKvG9nUKhLjBvrodyGyW9FXVLvvnk3+aQiaZ
JGYFG6WVbs83ykW3sU4QY6ImDVIPkvaLA1rhi0FVfdH3qhcjIjokH7oPnrYfVWbWxhPHM7KunH81
1PPaBJEFsRLsTRFeXp6fI7TeOZ9hiTbpRmlfBx56jbv+KRAIMGn9nnPv9/HqWsCjCMV2vExUVCQg
rn3ZXMZDRdlQOR9PBdTYXsp8x+m4zY/G2hK6MZYGkoMILfAPSE7MGYT/x9l37baSLMt+UQPtzWtb
kk1SEkXKrJeGpCW1976+/kZpn4NNFnnZWGcwDjMAs8tlZWVGRpwdvVKvISZUpNyxhirvPjE2auCI
1qRDz/urs8AFVo3//JSmY6NPP7S644ZgUUGCUKb9UCvcMQudvnopVZ8PH6rOjAy3Nzw9s9RpH78j
gT0OXrvUTnt1Y1Dj+AuIMtA3AXp1Od4iAUsIxBS5Yyk8DAKIJMtiwRVcl4/x82ByRAMMmgWRv2S2
ilAF4TT3fXQS9T2uPytP1lL6VHFvqgxJhcLlrNyBhLcVhC+F9K77ErEw2LnaKKKvJA64Mxcc/HXw
SAesYOsiFEfI/1tmPltkSNY3ZRxo0YlwT1G3nuoneTxN02uLSwUtu6Ul1i8iulal9m0QgTWG7hgx
yUsyfmiaNQAHCMJP6MuZVfbNjVYM/VJSuqO6Q6l5GPF8XcxbXYUO9IOpgikecxA6YIm9Qq0K0Bw3
hCdovQW24GZvsmZpJkidSQ/xaEuXIE7i1aE1w+VAjiT8uX/8fpPxjIuByBY6yCj0BQVOJqjVuhE0
VLUSnUAHa1aPUBHr7AiNtOvxAwxy4wfp0NjSvpBqJ9TvXVWZgO4h9P4sS7TWmWBCsBU3l83C1TsL
OG80wMhOyX2QQ33KDQuQaV49IEiOHVAk8IqD5mNAQAUv2Bq6ZYAoZa2+VsQi+3jdByCegJiyXW4i
1Q0yN/4b4G47djt0V+BxnZsShyyxHX2MoZ0Ef+9PxDUCAQRumH8REGRQXaOt7vK85GIka+EsYzOT
HfJeMQCqjz1wc0oTrmogU3Yx4IuZWT7r6F/gVkrwjKbX4dCpVr8EB7qG0NBvAUwH8D0DQRILBp1R
Cy7InMSnDs+Kaj0LdvaBqay/lcSd08ms0mMTWqIAbN+GemU0VidUc9yswtgRM5cDqYxVpI4wvI5L
1Yobpx6djvgDmxYuG7EiM1FVUgNEn8enaM29gfY+eGyTFf8DafNwHyDbihcR4LfcF/nO0z8JvwNU
lntCZ8jC4+U6mMMkUUAp6vKU2JjlhCmnSW26sYlP2fxoPGOfKtv8hDCyn5842rdOXDTqILgjNq97
9bM2LLj367YHfAA0TmkvAU+JbJmJiKEx0wgRl5yghDsNVkusUrPK7zZ4LR1u9se6AKvPYDb9Hpcn
1xym0q1DZ9TN8jN8SJVdwOHGc1uIFxy6xlIe72/oq8cd83WM/2+mqCUS/TqUX9AykADTVMLXoYWg
PASAg3b2fXvXJQB0tkCPUEKXi4qUBCvcVzekn8GnnZ8ScVtFtvrBB06f2DXvl7sgcHGW4yPfrATJ
jE5lYpEaCgYLARMd06UzozL3eNNCOxgZ+autqVbdFCRpcSr4HwNuHs/LhUHSQPPaAvLG9DoHKwkz
q0IQJ6kaNsVp0Nf90+RLbucbG4TkYbMqbdnn+oVdRu9Q1iBYN1CzA5AXbdeMfwbFSsdJUlSeguYH
MNmpexnKf+0LAC0edDl/SZ9RWjeYMQVGHord0JUnXDnQDBeJWSRHuXWEF24JunGdJ2NsMSFDNdRJ
ppC2PGlfI5gM0K7mR9E2TV647kF9a3sLgplZ6dxftd83CTuJKNEg6w3eDgF8EZcuK+lrqTBirTpF
aLojuGcgmFasB86tBiuStkNr56nDP0o/NTiPEMZ3KUg7VtxTaGw55U8sJICCmTVoNktTBTF5AgIB
KytWmgbKjJe+XRPIzrTrIUYD5WbGBQa1sBnhRGKV/XOwpG11vSOQLIXrpZsQURcri1dB0SeKx7E+
RbGtKH/KYicv6Xxc+w6YQM8Y8r6AcF6JvWVFG3CBQepT2HbmND036HSMDzwUdeZ18aQe7i/PdX0E
7B04typlsKEsfsymQDuENPN8W5+kAH0+Jjjeh3XUeFG/R5eq3RyEg+JUppGmCEv+qrXHLRyAW8M1
aACGM4DqGnsAqnYIJGHs6pNC7Cowx0n30kmyMwOq0h9xZyntUquXcv3KwpBRqMXbBxQbyOFf7sjM
kLqg7uf6NNjS5JZ43RfgChRER/+pX3okVtGJ6xScFfB2VjhC7PagFZAtcshEqB77YDmi1E8fdWJ2
jghoeYJuztRqdKi3WU1mkdBqH6fvorImcM3166r6RKdST3YA/jf5Sv0UW2vgVihBVQjnHsuFXNJ1
Jw5ib+Ba8ZBEEQ85cTr8szhcmMRYJ4OCFlbJ5NHFkjWvSW6FtduksyWNIGTweLCjRG76PiuHSbbl
8Vn61pD3UOwxsQrDbAngjI6RrxIoiLS6KTdrlHKJaPOI3kUr0VYgdI80vxfs0nDxH5Vu6Tb5RSpf
uo3LUTC+V6izCpSaanMCwUBs2Bp5lrQdqKoNsm1/yCey0HiEB17xXWZm+E70dZK4guYFs6XpqzaB
9vlG5L3ZnlU76VZj4RnkMeO3MgcyPrcJrOigSA/lo/YnPkigeJFewzFCoGAmsxM+yF9d4GjlNoPq
wOvE+Y0HanHVeNIQB3/XiQelcy5+SQ2vTR9SwSXcKkhdUbGafYlnSrWfkwqMXLUFNijiIesZ4Vei
DYcOTNWCfHWzbWvU5lxhsObxMfoEVVFtiHiJ4s/HETnGaIml8zozi02BngF6QVMRITabMTellLac
1px4NIIX7Q9Ui0z1uTgoHr4RzToLj8EbAeKFPbYLTSp4Ncc+bE7iU/oS+oNyIO/ybtSttgXj4juZ
1/DrpQ210FLB+0J8vu/Wfms+7PZRKQwKlV+KhWJSG0omFmOeY7yGX3+oT601+YXdEFdUERP64F1C
AyeYFdbole1/+NcKTUJ2jYf6vvvLJ5bxpa3yPDcV0A+UgwOtuMAEttaoLTRqGZDEwJylD6B7EryR
bAOrs8GhuQ9Fs/9MngZsCHSWB0sszde1T7qGoHyB1BowNaDsZQ72OGdGrsXtCTJE0YRL8UctDUsv
slUvbnm+tkC0sm+0f45lYRV3AyJ96LEj4r+0qvNDrsRK0JwE2UEjWP8yTeji/xP54fCsLmExr/PT
dIw6ZX3UEcpeqUfUsogkJ5e0pwhvrvY76kRX7XZN+YpUq1ytSPKlDKBnBAwj3KBLsMiWmjWuMo/M
B9Cc2Zn3hBxoNPJl2p7kdJ0JlIcC1A8pdJ/9RdYw/NLVFj0bKrNFUSyR5lzGUPl0LYD4OgGz97Rw
vd94MOKGw7MaoQRqP1fnQC1UPlC78HfPJO17rRwzZaU85CkqotpJnf2697jK1WYTAAy8vmuwikVO
N71PKObNHh8vQHpvvFToB2mIBvE5SM8xt1Oth9k8qJhfDQ6vj/aTCykFAXcM2h8y6LRUFgfqKB0A
lAad148Z+tOzTaFY9/3DrVVGUIpSIqhTEXcwQWkfdGpVKx1WWUZFunaD6IWUX0G7QcLjnyWcsKNQ
c9OAVUJKV2YfRnWVppDUjbpTAkrvL7h9DikUPJKR4EJq5f64bsT4MIasIKpUUAtGXvBy+0ZaO0wl
qbuTNPq68Kb/cIMIvLkrIEseepICXtPQqdt0I6YLj6VbkeSFaebkCGqVVzFYTU/Nl/CZSpIlzbYM
RqpONyHDbbVmL9vls6p4076VgbKPU0iW+fpSiH7ThZxPAXOuBhmKSLzQdqcADC2jnYq7mkPaJkGK
7amDgntvgdaeFyxtWGlHY1jYWTdvWgM0vL9k43CZzAoYEglKruu7Uw812LzyK9mRayuYdlWnOI2R
WK1gziB7CdTjwtpf5zORdD2zzCzAXKBlpUUl8ZS0IMGiemVabuXgK+WR+v1OW5t0H0X9lc/Pbe+L
xjqcX4GUm94XPoOaYf0aXpqCjDyABNAHc01FadxLdQm/NqR/5t0A8gJ30unDYh43hUM+uNJP5bUW
WfGb8KBDUa9aioDplXT1BSjc400B9BcO3uUhENU0lsQ2b0/CG1CBjyPe050Ilize4WM/cQrZC1oP
hb52cmc/MBsvyMBMk3x3CNA2TWPydvzGedMOUnPKZGmxh5rP8M9tqnALFF3wvx9JXdTZRVMFtWgk
CqYJ8sgzOpTRGpT7dYVkeGgtskvc3BrgEaWU8NgiLEtIrxVppADecYI4mFUi7oyCfZHYibYQd93y
q4DaAe4MDnOqXng5qKzIBq3qh/akb4SHMcxAt+cUVtI/ZEvAPuqhr9b4zBITlghkrIwsgqWuAN5n
LDjFDdv6dWEv0716zwqzl0MpEQYZOI0TXqUn7lP9SepVMbqitFULky/X0a4N7Ps2b6QYgCEGryX6
yxSIVjP+ox/jUNYGBUCbLnISHNC0elekf18nLBFlEQYZNBU4vVwno1HyMU+49pSNr7EGvqHhCSSj
4PCTEJ+Pw/R/GdOZOWaxxjjKasIF7akuvntICZb6Z5XGC5735sQBT4q7D08d9MJdjgkxUEI6FWPq
DSsFahZkAFn6z2B+HFloTsGt8cBY4j6/NFIJU8/NSdKfwgBMf4o5dcBILfFR3LpKkW80kAKiMNmr
2rOWEqMv5KI/acIhVq0y87lxA8kUG83soQziLDSpcK2bg45XGjfkTfRUK3Zf1HkhOXPjkAERjK4I
SM4C7simlQOp1oeUL/vThHQxEXYdunXv7/YblwXlJaCVOLRGAbV6OZ8zkdsqJ31/kkAahkuyq/yg
X2Xtoxy49y2xrgkZEVB8ILMGgCDeFyxH75D1AZR7xf4I9jhxzDfVyO+ixACNffeUQJAqXcLasJP3
H4OAeNFCCWS3mK2ixryYdI3eHzkRL+1BOw5yu3CubpqgYAHaeoBCN7vleZIVqREPoPdAdlSMAFP4
x0P1OwgQS1FaIpqoZoIp1Yi4Io8bkGcR1eWMx1pKTbBuL4zjN8t47mepGZAZQGwaSSvwlDBmBKK3
BPfKcEQaJF6psq3XJjj4OCcV/Ihf8VuxXPefpd86ixEz6zZgGuoXNFWA9hmq8Ha5A3s+S/TGAMuQ
isxI7My7krfKZN8fUvlZaY9yvx7EnSo+KqDU3DdgPLu/LdkD8GsexU/wHsBlAb3KmDeqqE7KejrG
cWTV6GXo9RNyRa2MxueFyEyS8FvMLAOgh2YtnULDwUZwaUtHL9UYhj1sobbaBFBAe5IHSNKYBnSj
aYEKuSltyG3wyyN29HIZbFfd36B1VKkx5+Y1ajdp9TKC8A2YMclPBa8sQCFmVp2lChvgCp6FbqOW
aAUUAWOTF5zRVWT9n6n67+czK6U0wcg1Gqaq09bijIjSRD4uPKTGT5aahoTWZytb6Im4tTExZUAJ
gGsUSGnWa8SRHKRRNEzHVLe7dgXist6v/GEjyk71WgrPc2b1xnpI98p7jyrs/b1x2zqguIhjcRMA
K3C5YEkzdRpPOvBiNAcZ+gNN60dzACZ2zQxQXpYEU6xWBeWNrdZc4oA+rRxfBH1J1fHazUA1FO91
ZGRApgy0wuVnoM3QQNw48aBeTzmrEkEknqVzseAE2BgVlVxUDYEAQNYaFwKbMqxLkZsnRUf/CbQd
pGw3z+7IPwqJc39Sr+6BXzNUPx2SVPSJfDmYQRt4AE0M/qhsw2kXj04Vvw+CZCq/wAOyYO0qEfo7
KrRnAaIN9Q1Uqi/Nzb06IfaBOaE61sJKq1ctWnOl3EL/fAxug45Uq0gmVptXu6TvP+K6/QCq3Epm
b7F74uYMoz4MSiJaz2STohJJoWJGv2UCQ0A4ZR5JdqDqTqXFUdNJvPA0mGTUgdHuDhoFuFdmkolS
y0gBx8JRaR15fiqOcmHp3CE/iDT7HSFiamY77B8ovzTKXXaa5gvpiFvLTLXpEd/iGSL/AgjOnleq
HlQaBKyFYzb+EMPrsiexh0k+c+QMSi9Lwm23phbTCt5HtDThqDADzqVWNELoJByzad+3L41fA8gD
Iub7e/eqzZHuJhwP2iMGuiv86+VuKkbU+ae0FY5a67SnHCjWTG0sCSmFBJxSIlTiRVzVTwN5z7Vi
YzwumL+1rBrKhfCDQCnj1ro0D5K0EP0wjXCUItCWAjnRrJooQwHpyRj+TGNu4jk7QTqwUyCQldoS
GAVz2iFw/zNoMMBuLgplF3GgICnHFrg0QOvSSJ6Eo6i6JXhdR6SmP6oXMXWH8RTj/rpv7jevztoD
ygXnBp1NSBgywUnTK3pbpYJwVMt9Kqyo3jvo7IJhTyK7GwGuIcpKggZx4BqB3Van5AWBqKmm3qQe
0eCthltVsaYiNhPigD4dfRN584liW7Yupx2BnPWcO1W5MElXPhv5erz3DRw/pNLhgC6Xqh61Rqpq
IsPvDJVFoYQWusWqpRuKrjgzNxDhRec3GsDRpsTicJoW/AxE18ixamtTmV+T7nlOvFpWvNcpiy2e
skQWSxvgqhKCrYccJzwYlPXwT51ZkUzuqkGsB/6YKD/hB0i+Bt3TiJtNf+e/XdBaWrQ0nVeJVcTX
2G4U2oL7D62gTKid5kOmSQQ7uiIoCmaSa5CXNoIfQ+o6LKxqaJ7xbG5lcOSfInHh7XJjwJfWmQFX
Xd1P9SCANnCwCRI3NRqJgzI2K3lddbKlaqsmFX3Aeu5v/ats/e+owb8JJDS6bni2WXPM5l6f9RIh
1+xmw4bTWpOUZCWgvimn+2j+aQw3CQFBm3xFaVHF1A54t3odpAKGv12/cBJvLwIQm7T+RcGmTAAr
h6GopUYDWp4vkMeS5qkmq5L7M/yoAwq+zyDx7FfTktO7vkkw92dG6Uk7u0liGRACQUbYyYHlQhda
B7Rdw7StNfS4JKt5fuM6gHXWejl+lvacPIwCMKRgICTFxyzvuuK0sCZsdvN3Tc6+hznZfD2MMXb/
RFuh5sLXUsE0SkctUDh5CoXH2RST0l6MAa9wkf8xS7uw8HIASJ2Ze5KNZS0M43TkN9Ag0uSD1k5e
KKIlrPqT6O+S5tZqvk8gDME9G8jtT+WuatcpWUvDDuxjef04CaPZRUdp9lT5QY/rBY93fTnRdfrv
BzLrNERAurQ8XjfJKL1VBhd5cR/5XCGShdN4VVRjp4JZAQ2CKByw19MxRH9t8KxBu0EQO1SN08rl
1KOGxP9sSwgpMQX5pqktMdhx7SERnprsWYAGYPi+sCfEKzesUL4qmjbERYWU8uUeVWJS6VIoTEcD
ah+TU+QV2vLkVP4wZp24hVJ/d8jCPDRKHTi8MPkcqGJM9Ht+jJmeL7zTrm8e+i007Y5tgscL4ykT
g5uKpAWhXpYWWG2lkEHhqmYLvuDWqTy3wnhE5LOzWMowYuUtGb0BerKCyUt4tH9w49vC7N7aWWe2
2JqlmjRSzoEn5JhyWy5/1/NvEvxR/4jFNpasEIXLKF0l+3J6Fuc9WOmVhaHeCEAwo2hBERDPoqeA
jaYH/E+1VcTpqPPvmf7Q8bVZFoNTJit0pYyJr6lghRbihz7t7KZ8V7uPGfJPpFjzCDx0lFuib3BI
q7krT35XocJLDqTw0lbZ61ywavXRqrjHtqshGCJsRnmEzMT9GbxKcuDyRMSGnAOAsWApZx5B1Wwo
qSJyICEFWEO2q7JOHB2AbyCFqy4BVGKGtBGZm4WJE28eizO79P+fue6pDjtVTtXp2EL5IBjsGLl7
pZIsOXjUMiuVwenPvQqVFw47vOLHEHrPgMtDC3hU7Eh9y9MSFMXoRcDxLfwlwq7rfAadFbSiIa+A
9NOVtFum4wCSAbx7jQwVivhvVu2VzM6Q1E3WkCnVRs5sNgEId+8vhnjrAqHUoUjroTkbn3A5Kxkn
j0oSYjWUaHATFYAcVffVYDYrHSIAIGAPwwyEkSBx9hs0+wq7qjomrS2AdoKgbp0TyddCt1Af5xJZ
1MWQ8sbnIVMrgz2XJmyRz7/8vEEdCyBvkTdtpj2qFGYVH8TImlAyTgfIUczHEMyA81ZZ35+WG3sU
iocoVwKAAqfFpmszrS4yveWGI+FfWqH0iOq1Ze1ORe5I48ISUOd0GTWjswCkFEg5oqkUPaWXQzSM
XB9DGZIE8gRK7Mgcxhekn1VxO+g+4ITy4f7QboWPeL1QvCrKF4iXmbt7kLkCgrTScAStYfk8TaHo
VLDrYpeAdQOZIwnDf4qxmM9iOGqbrCiWAugb/loH4yZoa/ER0KplhlzJWSY2sTEcDzoo/fteNvnS
K7m/GYFG1ZKUzq8yLDvBKughoMJA20lYVGmG+gny1iroh9W52BNZ4Q6Z1oE6pU5DVAuhFLqZeux4
qaJ5iA6SZQU6OIrZ6J14JuKWI3r9zanSbM1BnyPrCdBgryW61SMS9/tYP6ViJNmaCDAo0VJ1NQQV
1AFAjWijatQ5UqN/QHWi8rg+ElxuzGKkQTrZ7JECdmV+Vmqz7SX4G0Wqyb87W5DMohMAhFNoLJKZ
4z1FfB3GeToeh6x4VcTuSeY+tfFpqPetdFrYWDccrI5XMSXgRrLnamNlegdQWlSORzlwDHmdlMHa
QBayiNAxO/4MWWm3ef46t6OVa5w5k8xc+IDrvAsSk2jRR0iGY4SGkMuTVA19SDQIWR9r2Q2AHe6h
4SvifqzQSjYSvyHrIt7kHLAQ8hffP5c9mqVqFYzQb0USLrwUbm1x6HUj16SAThCwostvUQqiDLJS
ARYY/Kn7r9l4gLZAo5pauS+LhYHf8iAos+NdJqPfA8XIS1uzhgJuVPTjUeySTwIir1RTTYHED+rX
wFWQYbV6cQm6dXOxz2wycw1qIrFCfz+IrgPuC/JbSeCVFa7QcFNmrccRgG37yY0hxhAUxBah9b2w
2DfiMAwYU4x9DTaD31zr2XVOqq7rM6GD3iSEGpN13W+VbJf2D/xO6JwYvLUQjmoqX0jgQold7MhS
C8XNFT77AOZoNX1eyzPdbWjucZQsNyelcINH8Kt5fZzutUJeCD2XRkw/6GzEuMLVJFGxzMks7Ceh
Xde5sVV6damf69adez6zTDTNAT9RGglmdubalZCCZrvGxauuYyCnCg1NgzMx9SFyE8XMFe/+st6e
VNAr4PZFqopl0+GCRueGFmPU8veaX3Xpc6GZ3HyQAFJfCAhvhVxg40MiQ6LW8EK5nM84CoGO55vx
OBbfY7xTI80KqO42elC2WWuWgftTdj/3x3cra0EpACH7gfHRfvJLo0PZFXw34NyAiWbWR0dyFdnL
IB7VWxxkMZSV3ndrEPZG3/cN/+a4r27BM8PMtV/Vhp6VyojzQtZCdIiD6UT41KSdpA1cU6RW0AdJ
TD4GbUboZ+g7HYFS01cG4q0R2pUkrtaJfIzqx5p/FqFGOokesHNTgDyLCHVveaUPL/e/+aY/P/tk
Jkxo67Gb+hJzpQ7Ij+roigrHVcctlbVvTQ2qErTbFE3pVGH+ck2iaSx7IrVIFhg7xY0ccBtILRjX
XgLFQ+NiBpmMEAcgf8o+25PRHDkQqgLZZ5ZG8ChyO7z11HKH3plNs1f7x4l4o7Sa8BK8Pxs3jgb6
8lHEgIMHJxtLyYbWtEioODobXk42U/CkSOs6hqqN/FArS+Txt40BuAhYEC4wnvE1QUymlMsVnEO0
IBerUIL2GaTd0i8eGh7FsERmsWDuN2Y9c23JpCgVqXkkVLPWqnnVmYuPcBN6ClqbM8hK3p/JW5lM
SnHwv6NjAwW5krq0GGRcmMlzAOkvUWs9yKSuC4AZGrmz2+4BQnxat9ax2YKJB7weZU6teWiCZiPG
3Q4KqgureyssxzdBXRf1ZYAe2EKGUgwitL3xTSpfPhpaUCGjmkEcd+hEzdLBQY7CpAIh0FDbACgI
5mAFqM6FoOXGswcvEOywXxAEz7Y7Ay3bG5GEVa/qp0g88NYYQH4yhKSeuPDAuuUHL0wxt2dST6XR
SCo2WK091MWqe6spE1HcbnluE381ip0AfY1ei6XKMnUajB+kryykjemFCe9/edilNAiaRoBIB1go
dJMzRtk0pmSJJJLZ0OClQlFZh/gCilI6QmHGCviptM6IRnGrPRQ4QZGJiGR8KysbzeD3NzPjJK8s
Mc5rEgjqmNIgggbrAQIy6yGzg0UQ2pURBc2AtOmDNsmhjMRclTMJGz4V0cIuik/5vBkaCnTglYUy
7Q0r1AAeRZBPR8KQcTrYfXrKR0q0Fd7U6QOE/3INVv/DP84X3vPAUKDDUEL8CPafy/UvJ1lNQCcT
bSUNqgZebAmany2BJJiDBG5QEF+gM1mgdTDUpZiR6BBMrrGf421ly+KuEJ2aW+nzdyss5A6YzQw7
MuR08LaDLAstxTJ2xmjOsyqso60xb3veFpaYRZiQk/4+eFOo8oGOvwHieDlZUgYVBkmL4m3SObOK
fjtEZAuO75YJtCmglwnibgaQApcmhDpAe2fcxlsgi0CdOLtLNZIbcwTOYXS70Ro5RT1fGjCEuIpQ
h4q3xeChL3P697UGahYPPQj1UUkX9mxkmZH2zdzFW1SAp/TjWOh23R6nf6RPpEsBbyLi7gdQBa9K
ZhidrGdE56pkC1iYHO54/WORvfjGUlDEAlYCl4CKZzwzU1NiSJlUJtsW1VrupUbfqr5QD7g+GIjr
Zdr1g85DBDKMtyqToSxakJVsJ31dDJtx2mRg+NonnXv/lN8cCpKGEsCq8CnsbKni0GdTkydbzUyR
xzH6Hs0PC7mVJRvMWDpeTlS1hQ0p2OjjhwDgSvXv51uSIERHBUsFCl+5XJEyjdNJQ1gO0IAba6bO
L7z1bg3h/PeZR4GE+jUOB36/b/YzunxVe+SWshO3bMg0jQrsDe5Eg7GRB2nCc+mYbCN+Px2E3MZT
+d8XG9keXqRYJvRUMbFEa5CgSpIm3cobIbCKP/9Iv/p79MAijuQhioq4OJjbrxm4slNCI9kW+UMT
P7SR88/fD65cVCuB7kZYyvZpBfOo12ES4PvnU7fKlGNyum+AbYOiI8Bna/BP1KMDLMHsoymPxlCp
s21q9lB7a7zvqrVmEcg6c37WKhDv2T/Bx4LRq+scZlEOBzgI6S/q3S+NZkUYpbOmocz0Jm/GHQcV
4/gUntKd/JjsuU0Dcej2cz7ct3rDKCg6kOgFfBBIa5amo8pbnKZCIj6oGXOHBE7nJUvkI1c7GqUS
XCRAggJSg2Vj9kOetAVgzz3xxw3/NP8NFrYzm5hA5ANECxIT4CeknZq/nAVnr6Gx6YGqLAbiyxvt
rX6ZYsrqBOlmdKuV6yU1kuvBIAGP2aK5CGQqWVgpCWtdTVQoEwXlfuR+QLe4yJlJF/os5MZ4UKbE
b9PuJhhgvVjXA0ubhjEYRjiLqhAj6w31oz0QA+rT/dVfssRcknLax8I8wFLCbb5RhQ8lS5mdivPu
m7kKKeiAQPMro78ENwxbQhn5okMt0SA+2MhWzcJhvd7Blz/OjCGXxTYkOn684zZpeaiiHQHJxODc
H8LVRUyHgNCUdhYJtDJweTjFkIumKg6IXzSrAHSznA+ugQRx/ejeN3RrOIhXUNYUQEeELqZLQ4UR
dXUdVbwfF44ygJrOTwqnSF/uW2FS4L9bDJc9Xg5IWKDEwxzJ0EglAN0b3g9XmbBHwVSd3cEJOLvw
Fvtqb43IQLMyMjrY0IABXo4IYrAZihk870OBeIa8I28FPeAlC1czmxCgQwLhJJpFKPmYLLOxNz+3
rTGpweCXH8M6sw/Em913aGW+35+569GAN4u+g9GjSZm/mcszqpBgk9R89P/I60fp8f6PX+8yZKwQ
d6OhB+86OJrLqSqqpFDKchr9cXLA14GOpUnxZsUZloLw64NPDaF1gz7q0WjKlECCTA9yPIRHPwYO
wiq/cNGsUZ6+P5rrTQYj4JAAfeXvDcBEMoWck6qMYCRbQ5ZYtfSHFkh7yOG2C5HljbW/tESd9tkN
0LeZmms6GX3pLff67+A9t6QfeRXrZrvErspk+7HNLk3R/XFmKhNJhwcBTCWPzaPEm5zTu7mtupCg
LUzNvj+DNzbbxQwym43Ar1XaBGOzlR/kxB4fxiWyGBYWfTUgJuxIIHsWaA2du4focejM7nN47e1o
w7v9GgRS/ev9Id24rS8nkO6aswlEL23TlgXsdW4Tu2Bb9CSP34I/Zg1Uf0AW9iDbDsgOj+WJjIe+
M2JeGH20rtWxla+QXEKFjfgi5Is3cHaAuXm6y5u2NjjRn6WdSff45V2O0dIXIjALv8iuy9EaSZ7H
HIczEPpEssvvrrSnEqbcYXQN9EjPNU555MyQl1jdn+jrQOXSMrOuGieilpfCspw6euJFiqeTeWl2
b25Q3FPA9QLjDW6cy+FVeR8m3SDCGxZr2cPTzgelkGolDyCzV3uzhAotj3bLJ7mx7o/uN8/BTiwg
xf8hokAihLnBEjGOugai8H6yVdSVHllu5kd7VKdX3E56Up/NcS15923ecprIUiE4BxqSwvMuB6sh
a1j3Rjb5wQmMVqvONPbTJlpyzSyh5++OBbaFti0B5wLk2qUZsRrzgogwk21Vp1yFTgsZzX29UzaG
1ayGzbTRHuNP4qpe+CCt7w/x1nqe22bWU8sLXSGkmHzVG0CPDTm3jXq6b+L6cQUPisQMAO8QTEAG
n7GRZ4DpyS1sNLZgkpW+jr1ulXqaVXnyAaqgrr4QGtBb82qrnBlk7qGcT+Wpq2BwtMBlsXAExJtT
dvbrzK6YmmAOpgG/zj279aE6tk74UZpkPZj6mqziTW2nG3VdrycvW4lvyV57D/az3z4uXUy3PA1S
XpQdBqUaJNQvt42ukraS6CgNNz51z/JGd9LVsIq3zb5d9/9aE/rPLj0zx7gXKVHTsiyqyW9/2pXx
3GGvSm7sCH61Gh/Ht2iffTznz0sEbSwqkTX7e7uc3R4zoeyZWjn5Qw2WKVv3qrVam2Zh67ZqC5v2
WTbRY5A+QtTKkp6GjbDR/w9+9bfVDogwpE9YjpKIINYp227ya+Lpg4WYeeadhSNCj8DVjqXtfP9j
g5ncMq6GZNZhI38Cw0/xrkCdq9gVwwFCxt8qb0IbN14ScmSR2f8ztf81ylzMqhaqQta1MKqa0OX5
JNv5Q/eaFWcC7Lbjv3B7qF/JaiO949bkKrNcuivvjxoP+ssdLHf9lBptgw+YHwCs3LSW+hcNtu2I
KNgELvyjrxYODT2b//95vkYCtc3Ax+BeRfbD0Tkvjp22W3A+N+MdbEnAFTUNe/NKnyKoxzZo68lP
X8DhsgbEal2tglVlNV7qLuwbesavxoMrCvhx5ECvOukg6xTxKsD1PkjCH6QB/Sam9DbuyasRmupW
24x/1d4Kvih3nFmES1fyTQ90Zp16yrOzGQaoG6DLBVdybmmgN/yh3P/r8DsVTTGz9Of6L/q1lqCn
bJPof7btmVVm25YxMqZEGDC/gQMhJgGuqLbWg9/4Y2IChFystlVux0dj4aq8fY/91zAbWfacEUfA
/Uw+/xTsKE2e5hhW5Yy2/v9I+64dyY1l2x86BOjNK20Ztvf9QnRPz9B7z6+/K+vgbhWzeCox2pA0
kCCggukiIyPWWmHW9nRoTJZy9Gb8cWaQumng9YB+zEb0InS71DJuA1ffQSy4ZkToZMLoTaSQZirQ
ykbfFlqLfmxGpLcEER2ZUlNH/6fC4SpHrfc16jWlhd5Q1zft1u2MggOw60gR4qlI7ZqkaoVeKGEO
NGyrYHjSrQN+/uPUpThFSgLGI3483UE99J1jvNc3o9Dz36ccNYmL0XMQvy/e5ObDdDfZwCbVD8mX
8BA+d9Yf/AfrjG88QNEMVUOjAMgZAtlChU+1IldA70risS+8uXVrL3ptP4zFjCEA+6N+M9dn64G4
MkiO/dmx7jpe6MUABvFUNMPcEb651My+1Cd045a+wvtQsokEPmucG94EOvKApSoQu0MJjwqD5SrV
hGbQxOMY3A+AFN2lN6o/yC6ahwi3ime89vcNSwt8Y+sDSoe6LSh7kJsTqRMmNWWkdw0nHIX2ML+i
mQFBO7ypvtod4ta7vu83khakeA8MlYESIrDz1N5cGlUxFvz/Y4/OCU/D7Aq8NUj7cdiBtpBXdpP8
/QWLPYPUMum5BkluGkc+cILad5WuHKfQDh8hfQCmUwVxmtDsZrPOrebzD5Rkrg/z8nifhEmgzwFR
NyKiut49ShzP/ZjP+pGXoZv2OrPUUi+dogz0APYJ8kx4LNFjmvqxkbmO148Tt5jBz/DQ30mL11XA
CTKSMZebA5ZOKXm85yGyQG3IIk+VHApGYBmUH0EBHSGrD+1sdqwCnQyUv45MUI9BfhGOEQgnkNbX
04Yaw9J0YotwOn6s1ANIcErCikxIPLV29EhJ4HCdFLMJtHNtQxx5APyRecB90vgL9BulXZSZXvrM
RyarPevGMoFMjWrjqTAo0721hapX66iBrUawQdmeXBTU5J8aT0CV8SDbWKZzS3RFK5zGMW0HWFJM
HRhrr9ec226x+p8xY+BvLi4XyAiQ8in47YAaoGC7nr+5L4ShBpfBj/l9FDshSPv6+1+eHsoEOV1n
vperDb5Ixzny1UPhNo/Xf/zy+1FnJiEpno0Ar9EtjKKoK/FwjWPfiPxK0Uy19eqFcWjI7b3aY7qM
Mirg0ae8yQXiRkDj7JHrs9LPgUkGMO99bBs0CWOcli0rUOVAj1pELQi0yZ44myYhDVohbcrSb000
Rsp4M4p22rC/Pl3EH6+HcgLBSRK4MUjN0A9sNQgIvzfJfWNyQ/5mttCvAQ2peRbQmraDQhOEw8jL
jzwa0G5uPZhRUvpxhgS0T9r67BC5T9DbbMyR+Zamzz8AaqBCA4mD5SHtLygfs6h1xYlckPuqZsvo
cmNxd72DzCSknaN7/TDspccSSOXBbDO3Km+X1KxZgI2LS5D+BuoMVVLbxE3I5X5nv49OZKWO2b93
t6yxnvby+eLRdqhrKG46jss7I/drp3cEd/C7vewIz4ZbHnL8lT7Eh+U4HLud5tyjyO9ynrqDkv8B
/Ma7P7v8CeLmpr4bPPTQcXI3dlmZfrrDHoo9J5ki4NMAv1HQ/IpadbWrjbrQ0Tb0Ebra+7sQSgmv
amn9bkzBKkzdRKduR0T66u0jtBortUVTsSoo16EhH/49tQ07cALn+panvTZpSAkFNtQhAcoE35Ge
tVpvi4AfS3980LpDbVVoGRdZwXsaMZz25Z5fG6L2vC7WRaLNMITml3Jvc5U3qK7yzLPSxvTlcBrQ
aX4hN0M6GaxnOekbTg70qfRnzQqRLB5ciFSjtw14bM70t8oTWFOMSoXcC0JYPKZoOco8NAYuGA04
v9v4CP1zUDNe0vv+Cf10F9ZLZGsGiUgSyFw84ledOkj8IleBxEF3fzzcoQeDSf6B0Ib5XpquiG4L
h+orfmc9FS+Sn2SE2BtgJqITsoygcj2fQmqoaqPFtU+MhbtuH+7CXbMfccTC1kSLgX211w/hsdun
O8h7QPHmJsx83p6c0Y9YkL8TO359yMGOBE0EjDacI6TQ119jhFonc2pV+0eNzMBr5w+2ggbl5U7B
f39+I91sRnYIUd3//Su1fg/WYs224KA9vKVYgIRakzPjPKHFOGOF6DsKUwWWnSpgjYAfAKho/XGJ
NorVMCwt0IKm6KEClUN5jHGMLs4ruluhYADRckAtAIGjtncgt/0E8fvIj8DKUBzwVTTDDVw5+wxZ
QsEX+40yRT7l7MotxT7vkUOIABM1Q1Bf38OfYDjofynxRzp2obMJXCJg1Eig0RjLoe0aTeGEyC81
u2xdPONvNO6eY8QPxL2sNg6sAMOJuF5HvRUztx6MjrURs3aJ/dgMbFanyMs7jvp1auUR5UeFOpBf
b8zlDR3ldr90N3NUc3fdW9MkgdNkgU8KLBS50nEk18NYRLlWqhDQ3eiew5GToSfylB1nG7GdgPaj
5sAiJp+eIfTE4aBBEo0ouwK1uLaYNkXb1C0f++KDCg7lkYdS9EvoALTkpMf8U3mQ3cwEA+9LOySh
ua8Tl0W/u/DomFz0cCdNhom63gVYKkgFNUiM2EdrAw4uKHQWX7+HdFZmXZ/di/w42YroxY6aB+4O
ks5dj5XTjaydkPTzZ2d6kl+LBx1FuP4xfBgf1b3sarvFy+zUHx4aiNN/M0WpLkoftH1qdWMoRRmc
BPuQTMFz0FZ+TfeTDRmIByQq4k/BW46GwzkgHA3BLSrLx2Kf7VjVu61jj70FvRRCCYE/W0+CEY+o
WqdJ4s+HeJc89SImnVlVJiOhdxVaskE1lbzo8cfaSFmFTdA26BE8k16N6UOZ2MVT8r505uiN903o
xneQZf8on7gP7mNkxd8XGfvTRKs80kAQGL+U/9LEHiQRBUBl9WHax+hG8ooOTvV7cB+YdfH+c31b
be5fkq3HbCJWoFW/tVZE0c4YACn+0nb9S2qVd0CTt0dWgLnphUjzrf9viLqqVbHnSmh4JIi0/0yy
9RzYvb/cDrcjy2VfXHTknABaBsw91L7Q1HS9egW3jEFFAMzu9C15ABV+X58x+tl6Wp5/fl+ndscg
TEA255gxyU39g8oIebeP2dnPU3dBWcQJyjX4/MGdneCrc2VE4Pv2lXs3UG4MD0iR4IE5/wo+tE9Z
MPEQdDPFFGvv+igvygunYaKaSYDsiBzoYXJJhF1I1muxw8OHtpst5di9xRaERR7ip9ph6T5sb/sz
g9QGUbhmMCR9Tnx7EU205cwfZG+p7NrXUkup7htmm2Fy710c8zOD1L0I8lzCyyFGCIUDZ34w3PDQ
+j+LhRev0+4Dhv/ePGhn1qgnRimpA07fyVrli5YMLMDwR7H+XF+2zc1/ZoW6EKUevVj1Zkr8fKff
o4fHkfWSvah30fuC8sAQGi+KSIKF/gtlDbO/Qb3UqZzEllBP7Lzenrz5MWWxEk7JgGuLRZ3qJS/Q
NS3C7pA9tEBIP9E6127t1kwROqcHwwEBuH6e7ch+4zx+J31AkNkrd/wRgcAOgkBmYM0uK6m4+VGQ
oQVRAoQuArJauxoEJpWcxmAaaO7A4XIAbh5dp4afzMv86Sk8Fr6B+KMFbKb1K6/7U763Xv4sOZ3T
73u7ug1/VR4rINmMws4/imzEs8hYCsQ4zCZ8FHfXuBCLsVurQx/h6Iu812X3+n67qM6Q7XBmjVb+
ncW4AvoxIO5KtmIrxsPvV2HmSBlk3mxy9nVztAz2KcQ8N0d5x0WcsRY5Btc7hT3upvcfwY2wEaK7
8Uu6453ue3lrnPygeMIuuKvgHJMbKEyL5rgLve5FJ/gsL8eLjPFdWxH8+XdRzivO0Dgl4PFdNn/D
3XF72ZL2EkhM6MQEMM5zvEtR0JF2xRfnCAcVGkym9hA5wBz9hq5niyDqOfwlWfw97wOEeMsqUmw6
8/PPo1xdu+QKV6ZYJQkP0dea/K1ZHwvC8sPvlLFGrA1Ik2n1sMpqOYEx/gBFLlPy3HfBlM3E+WJG
alvu7nxclDPqOT6RU53sPriC6I4zB+TJInd2Q3tCjkoyE+/1z/Wl3nSA5zapQ4/O7YnRzrBpPKV4
3s+OtOud3EOLa4uzBgd4nPfiULEmlUQVtP87t0qd6h6NS6NxwQbjvfhx2fVW/CDbuVvb3ef18W3d
U2eGaGg+JNwDle8xvNFRfHBaTMNLnNGMHq6b2YiiiGQ+KQMCLIbYc+2lBOA0NKEcY18e7U79SoPv
gHUoN94K4HoQsRk8FqAeQM7smSMUoqbluEyOfaGz+OgGIlCoL7jQWr4+ko3XAoqLgMxreIPKwEes
zahlK451p+J5LewB+uKtGqokCwrvzA62LEvUnHGyOkstGvL6aLsohC9NaKKZTeLM3bFgRH+bU3c2
Jsqd6WhmUPaCfrKUFk4bH/TCCtKX8S875hB/Dooh0eSFih5SeNS1DmGtMVaFFChB4yZNfzfi35K/
TgZA9YXQlYQEAf2Wa9p67ga1jv1UmizMGNvChutH4QfFerDYQCOncDjX99LGvKPJA1AVSKMiU3dC
k59tWSk0ujyTsJc4zo4XRznWw3Mu2RHLR2/4zXM79KuPB19BGXst9qE1O6JBVmAHwaFm1d5ZVqj9
2mpalc8RdlFu8sH9e6q9BhLj4t02caJ5YoEvimJ1pEXpkOFIgG47oQeIb6ROzeIobPgqsh4ALBD1
Kpxy6oSDVjhnTQyXWFltdd9+jCzG57YFYNhREkA6m+ZeRnqdLhXEmNEAfrSraLC5kJFi3Hp/YxCg
dUFZTpTA5qYG0WdaUvJIaqiH3HAyNEVVrEC+7XvId3B7iYWf2TwVZ+bIwp3t5HJJdCPSkKiJ7s2e
wUrfXPSz36acBjiznRiAXeCXyH7Jd81h+bh+DFkGqMu2yCQJst2YqyA7gH2rT17c3vDiy39lhaZy
9mXPC7mEYQQv/a1+Hz9PDIDAxn1xvuSUZ/ofjRvKrEa2DMGyEJtoxq2Hu+h77Bwjeb0+lE2/9c+K
GPR9oUWSuOSwJGQuQJ+97sDVQiKWZ6X9Nw8KeN3A86AoCLbtelu1XFiUBTSKfZn3Mh3BJdoo1Kwc
zOa84VWH4AT66RcwLKMOgrwskYBrcyeJHVTpSjTyyq05cipWFmLznJzZogYUj8OYcD1sAQ4FQFvE
OPZb8yWC9QhIHh6ooNut5ytRWlLWKMGFX36S8HliFRe2pgrZaAGUQbSnxoKsfz8S9LzSeBLGvfQp
tHdN/Yf/CJK7lJXV2whLIW31jyHqLpkGSYFCy4x7/E/zAVPpZD4unKMGNivRvjVliOdIlRaSzRcA
Rz1uyVQKsX/XPPX7kQGCu/x1IsGOJVHAkwBOmlrvBWjTtkqQPcxf1QzVbFMSvetnkfzC+qVA2PSA
BJ2k7y9iCC4XR3VZ2sRPjBdBuUnBR3KY4I2tYRCRCAQ9yFFfdDcqQ0kPWpI7K5ANzLwCfTxYW/eC
OocwCGRUVT+VdgFEpB6talaNddN2iZ++/gYW/9DYiv8dfERu9Wocapc7qPf5k/Yc2tfnbyMRubZL
juzZ1VXXszArkD3xw9cQ3GfZkmUTsnv8vhIPaCOA3FbBUtXZeFTCJqlnAHVHBJvIfJ/ZVJtuWHIB
Yy1NrjTvBtWLbPm+fpl4c1DN7rHW0YsEWuXm+DZ/Xx/v1n6BVeiYgVIGRjY1XHTlWqKkF/GevcMo
izupcFhItUsnB4ISQmMUx6EngxVdj64GDzflujj1tTcB2ey/LzujagoBJ9I5mJRtKN+gqCVkK2L8
fP9HQr1mMufRRCcf5CGvz9TWpj+3Q91yfKul8axHqS86H7zJyA9v5GigsYNu07h3iB4V3a6vCdVK
jaWJyIqYwCUiZWIZb8Kz9pb+5n/lP4Jmg+/f/m1nerzAYBbrD9tYIuhSrddGHxK55mQp9WeUa33t
OxRc8dfwxZs9OlG05vUZvIwTYAz9FCH6iy52F7zvdm6Vomp6bATzG/lv65AxnN/2LJ5ZoNZo7pse
ZDhYyF/BYM8fut1iVTvJ+YnQ14GzdWSGrg/p8gZcD4na21nYK/NEhjQiB67bxR4iZZDdZEzcqYsi
7dXPZ45yEFCuzYOkhZmJ0BYVYFsgmuDFZvgJ92C6rX8Y7dh+Cx30FkDatd6Hd4Pz8nthYrK2DgFa
DoH6ivgIdTZqvHOTFwZu4swX2oepOsj63mgZKagNExBjg6QVQMFo93lBdG2XLKvLEUAdR3kDrZbV
CHZjF0LbADxaCApCQv/EqjhztvDufRWXUwbgrIf+3sOuHm5wtkSWMszmOMBdQLxAqLQ0wDkKDY7P
ejXzR8FT2psxcTSWHATLBOX6Qj3TpyaBialx2uIAExwrU7eRzxUR2oEuSwDUQHZRNpZU7bisR0AU
eMoxcBMXGv6AA867nxfWPShtXEYrW9SdH4d9wdXEFmS/jV86oJDH8Hbw+ZfFVZBgzY7fwq6zoVHk
xG5v90+Jle1qu3zpvcKWjrMr7xpnIGUIlPCeZrdinsPLPOx6MqjtX6hNhXa3+MBXweadCURbdD1F
Ml01Gyuw38p7Hsm4V8NkiU6dulVSDmA1M2RTn23aKdZLGY0AkM20e7O+7Q+Cq+9VS8I1UVqRleyF
XXpbuYutHVW7toTbz/bQ7CPkpD3JRkXf5m3ZLV0g0Z/40hTd7EEA9izagVWJj5WA4IzBfWblYMl0
0F+NRBa6EGsISXGe119dGcFci3KEuAao0d3MgndvnWRRgIwYLhNod9JJjbltEk6U8Hqq7iesQ2il
4y6VzK76uu7kt7YlRPyIJA4YYgjS1sOQuKmeU3Te8KvUj5Q9IGBAI+ss5MfWZBGhBmDWkRBHQLO2
ks55GoS1hmqGb3yjWe/1MWz9OuSSSZYV0Bm41fWvK1kqiGXNI4uFAOlp3F3/9a2VAIkOqAsiIgbJ
ifWvD3k+zGJa42af3bT50mS/CG2k7GwmIWzL5Z1bok7gOAAozIlYCLE191FkAtR1fShbiy3jYYNX
HqoHeP+vh6JmHN/zfZn6VesEqVOGB63wloGRnNmyAsavAToUdMnQo3VtJV3KAHVlJfWbyJGnGyOw
DPkhFZ3rY9marDMrF+lvoaoA1IOVcfCF2kO3UEG9v25ia18hWY20IrKjIgSd1gNp0AFnQld1ZEsc
zWFV+DaiK9SXEWyADwf0G61GGMWqOqoJjoReeDzAJ5wpCY7RuslsoZfj9YFsrQgKBGCngZeANy01
kASK5Y0uYN3rxuxHO4AenXLohP11K1vThYbskM3FW4jHSVxPVzS1BRLjOChLbBpW/3z917fiX/hD
eA9gxwB/oj3i0nHBoixk8y4uIvp3/WY2h9ASl10To/Pvo7Lj88Tie095YVgm3ol29ZoKT4xrCq+8
C9wVP0KQOhwwMMMUhlu0WKkPTeGo3KFXve59ZzCGurW1kRswUHMDHBJDXU8ktE/LDi+X1O8gbh95
yHOw5HS3NgTeYdgSp7YVdCk0rWJSdNVSXxcO9VcWHIXMYT0fNm0QVUIokyH5r1B+s+zRXqpLc8S6
n8jX9LdABqQyqxn11lShm44KSCEOO66A9VTJaDuZ5AaeluCjIZldNzda/Hp9+TcOKhQ9oUlIMmao
LlC3y1jyUtaHHFa//EAGA7IRCnLnvJVl9p/rljYGA2EKWEDOAuG7Smb0LBAK+bLO06LLfFBCoJsA
TdpoYDxANhaFZBRgQMN7/AIAOoEXy00z3sRdbxU/VXcMjV3IKulvjUMAUloHxBS5CxomoSSof4dZ
mfm5dqy+IdDNYs9seBqcxX8MkA84myh1rGYZXaMzXwJgVzJHVivXrVkSoPUC5htwyReahKoaCJFs
FKe3x9IflPJQZAfU3/5+uYGuJk2TJVTY6b3LaXLShAu0UGEiGB84mBgfrpvYHsh/TNAYplQzuJDX
G8itFuTCz0drqV2D1YBmywpiVUwV5MwJ53q9HNXQ6aWSSZkvO6gppUiVS1asMYaytamIfDbYdJgu
qN+tjWRC2XQhyAT+gs07vLY8cjiMDPZGJRG5WAMa4CCHIkKhqT5RqMWiXGQZifCC8DAD+vegvKii
OQMDNtvNyAhcyTdTFwt0O0myGS9Q8EuoG7Oe5SLqdYxpeFf/ZE8FQu8ddPza5u1fXClEKxDZN+g4
gvhBWZrGphqMsMhRMAtq67vR7esbbWt1zn+fOpFVMXB6k2e5z2vHvvQRVoYDIxrbMqGChAE/D06l
Qqdau1hR0AoNQ+B6TysPkLocpr+uKWHZz0yQjX7uV2opCSc+z0kGCAmHLL7RJkYoxhoFdZuoWRQY
jQ4TGAXib4xCLv/NKPAeAvAEVxZPJ2eqLFYTRavBPuU/MQqAW/7dKHQNbZFQ8QEDmXpIZAGyaHOu
5MSvdGJqwndprFzZ1r2ryUAO45aCc6GLJHGxGFrLSScbnGjKtRk96c9DdDOyxIq26iJ4AyMHRAoF
kEeiHNgoKpmMDQdTf6Cyt/itCEHde6gcz4GZfaosmXCyxtSxxwNMJIAIhC1A2a63GVT96jISpBPf
pOGO9R4tVX5XCcO5nMobtBmw4iCoBxI6CozUVhOSrBLDHOCO2pG9wed24Mehlea+ui+t0SsSaFGB
vkRyT2YO3l7qfLy8NZZ0eBkcZRfeIyUPcOle8worRQoo3af2KwpEVuJl++H3dfexVSUCr+o/30rD
doIxDQu5RzZFfNDetdjsF7P9hIRj+qLfDV/Be/c13daQlHyAe2SY3loNrDyaUGrQ8IAyyno11CoO
BU5A3bJcrBH6TiYuyfYmNGO0WX3u/hiTLXwm5hya83P7rFvXrW/cALjM8GCCgAdUr2l4DIr8it6L
Yeoboq137vLVZWY4WPEvHfYY19vGgSJ8MqQ5SfsUgc52tum45GEHVMakOOL0ENWO9FVGfq+bPav2
sjWn56Yo/5CoYlolkMIHAaF8FfzsqUKgyVq4jWfZajzUqZXLaEnBhgFGXbQ/+9GsctRdkgWNagHo
Y8I6t7YoKCMoDuAJircT3ZNoDONqVhREH5X6GJuxVdrpc7rnzeCu9CtrcJUDB1V0FgxhYyZXVqlD
vExTwuU8rM5IhWrmb81jIeY2biSo7vGkpwCIhpd9iDg1HcMET4JKMtuPoba6xLm+yTctoNErwcSi
HEfjSPu6Qj/VCq9NiC8PJRHhqf7+WYM46h8L1BnWpSpsQVDGe3a2vo3ODY45a0uzBkFt6WDp6z6M
MIhA/EAj0Wb4Wv7VSpyNgtrQwzIXUd7AxFKB9qgYjrG7vhBbmwlYUZEwfokYKVURVas5MuYYr+UQ
iNG+MoP6Jg32o/7wc90OiSapm0cmeVgUxiE+hna3a5eqB4pRapOIDKBga5BSk16v//4GPQX6MASb
iqcTqH06dYNWwVKWlahjvW+g3+LzO/1GsjtXOQ470VYeUtCe1Kf4prtbvpHWtoFyABed80IXLWuA
Ldc8tJCrvOsftZWgOv8o+iJBsaALWhmbkLvLdxxqFvkhcIW3YMf7op94/T5+um5xw6HL4HADXow3
PUjw1JbMCfyYizAL0/Ak1lZcOjhf6S7cV93jdUtbGwfvBhCqCRdIppOVyI123aQCvRvt9b2CcorV
PDAbiG3tmnMj5ASeRd9LNCA2U5XYd1n87ZO8GL0hz3+aCuz7CgCHivz07GR2bqZHyUvATvmU7c7n
f7cPxf1yFN4lNwG9JbdQcgG3Q5heOqDDBYYz3CD6iGjF9c9cUofD4Bs4WwPfYkAx4Rj9RJbyrqD2
OOGyzJzgIPmCm+fotAEhh+44eejEnd7Lx/xjcsq74Fd+192mLvpdvhgIFRjPuFNQfW2iyJY7W4Mh
WvggCrHQ2L0O8pzYVU6IxJ0zQ+E7NPVD9WF0JuCJhjXv4/3E3Y4/qFiChrDT9v/dnqPOuAZCVLyQ
PZfjYs1eYzvZR39fqThbigtdVI6vughAttiH0N4NlOZvGNN5fUdfqKDGCrozKByWmncclijo9SOJ
5MF6pQo5GEuFrJS6WNAdXSCxwXoXnYTy/u/dcNHpU4DsajjosGGjJ4to/YHm50dip7ei8xwex5e4
Nn9DE1h003vxOEOa1Evfh5dsx2out/U+W60TtSsXgQ+bugffRcb7hRR0hdfOS2/6O2400deQ4ci3
bvp/DihEX9YzO6KZotRkoBAUIFq/9ayG1Yyfp6MhSY3aJiSD6X7mW86anlIvQ+Q1m6JVPY2ZGe+a
6nYsb2bWs3Mzgj0b2Gmazw63GDXlLNQYWGlWtoE/fJCRw5340UJFe/SM20I1R5/ZMI7M15VddCJa
npmttQk6/QXMNjYyBe/DLt2HlmCxcASbZtDig4B3UK2jAbuZ1huVtICT0cCvQl8qNyUHABs0ej8G
jJfUFnCEaPL8xxYVqWnyPAZ8gIMR3GT2AoUK3pV83YdfjKHyxcoZbR71M2vEzZxNoD5LkwomGNwU
cF94fO81UCk097q7ZU0fdcbKTE34lgwp/4Pe9F4FwXHuRebB0L9uZytoAcwAOm947+rg6qwHEw14
XSGMwjJBPmfCjdJUphOK99PIMLQ5ayg/Q3pGALmFrkKUMSqs+gSwq6uhuDp5ougkshmy8tKnND29
vZG+R4IIKSI8bqjVifuoHGbSfU98mPx5px4ib7wJP8dHbTT7h/wB/crN+Bv0rwUK7sXD7JaIRfun
ujfReMxGFxrz+gRfSOcC9wgxyH8+iIqjujHR05B80GxpruGkIOOWXnNM3PRFdtM76SN5WJhZFLJs
12aBirCibJZGkAsINTbykvvvwG4czlsswf+V37M89NbSno+Q/P+zA6E1Xa413GnKC/c3FNxMlrzx
hljFehKp47C0MgRWR5io7PLWABbj1mgtX7bTo3jfPNZQGe8hHJG6wiH4CPfNod/zb4x13ABkrdaR
nNizUWY5oAcqIVBke8WWvfTQmZCuw+3K8pxbN9LZdNL3QpvHizgGGTJgDlDZksVqfHrqe3hlc5zc
6dlIhnBpdLXASKS7GpTiCU+1wKo+5APab5S38h7SQofJk54Ua3RnO/aywpSd4jtxl9vZnm4jH9hw
CH9DjO872hUWU+l8I5N0PtOnl93Z901tqP4vLUa0Ros3E0sDO1i3871o6s71Vd1yf+dzTR3OpRjq
PK8wFb2j7Jt73P/QNp8Zro/lAk6RwNmAQrmTBp50Hb2Zfu7T/WS25uAMWNrfKJDvjbucEdSwRkUd
yEHo5jqOYK+zVccAfpGMi0VWJC7k2i6ijqTMV3psDDCyCCZ3uxxS2Li+OBtKVKtTTyu0K0MsYBgg
YaECj+dOdYdnT3kQHdVWXqs7Ht0+rOGmuJ1eS7i3/udLY/nRrRcDiAoaagOom0PecH3mIaVZT+1U
ACovosCJVsqlzRjihgXl1KoZvW8BaqOheOgRLXSpAlATIemg8eZH4AVoerFD6+an6jlE6t3TH4TI
4QyTry2IriuRw/P3RZBbu8IMP1hq/xvOh7RkFIgkFcg99PUpFQboE30EWLsJeU7geRhu9FJJEdq1
5waoExdK3ChMJTgUKuCi+Rc0KT3hPd9pbvSr403vuUTO2Jl9xYseFUuSzNpJb5N9ivTAXcaozG3F
jatvoc7JtAxcAWxB6t8QTsL7zdLY8+IUsT3ed21qthH5+/qCb6WlYBOS56S4RUTR11uqbDhJTSPC
IbEid4I6C1ocCAgl3RhCYwY0HtrAjOeYYXZrWVFKBX0OKsU8RAbXVjnAxoc4JeCGGIl5t5g+5Y5R
ECY/QfkDlJwhS6xBAlm8ANMr+ijXWgm4TFc+1OYU2EICIfvSJ/RfhqI3WRfKFPqCoz51Ik5CBnI9
mrFsizoSqtxvahtpthRqrW98dwBqirFYG46USInBC6FDBPAnVCI7zuRgaAKUh9tkV8Sm+Ke6D5Ck
iiwdjWoeQyze2+JNf9QYGrW7LLEnxpxu+FhoNaIUgIaPCnAW1GFJVfRJHII59z/L0jJyM0zMjCX3
vjGZKxuUj1MLVNzqCTZAQkUVMgcupbDQy5hnkbNYhqgLg2+HOQ9KGEKtHYQOQtxF56gSiVLGuWYZ
ojZ7IKo1N8owNM7ewqNDYvU5zra6MM7UxuKQBqYAKAAEg1Zf1HgqrlGnWjByP6wTE1jnsj30zQ0z
D7tlBvhgAbg9qIsYdDhYhUJVJNDO82vhphwfJM3GPmdKfmz5QoADRaJiQnRlabio1kVKpOuobMFD
iImtfnFQ40Z7JN7UwZCAEBxnFplXQ2Lz+hnbOGIru9T2m7slCPmAT/02Qhkc+SsVFIJ2z8L2bNyz
KzNkz5yFYJAkzJIoFFD0OrgsnMr2b0NBEcxkNJ6gyx+lMbXAWM+pD0ag6LOwQidgAOXt8On/+Xma
vl+26iAEGco32X5+kb38d34wrOwJast3jXMoOWt2jH1nsUCpW/CrlV1xPWW50WZNlsNua4LpYE8m
UR6SzcxhEaE3bg7sOCB6gVxBGoLWZuEKvhPCFNjx4KYtbI60g05bG3RU/ZZlanOp/jFFl9xCMeJw
BoDlBVMq7TxutK7v5q2kHqALEDLErQEtbNopoG1uGxQByreaZBn+Y3VMD5yjfZdea/6SahBs+Z3s
xvZ1qxu3+8oo5fD0Aq0HBg1GG4g+P3aMMW04INLbFphbJIJUFBLX+yDQIkGIEiBuNRCg4sn8rnFK
5dy9PoZLK2jOIEoEWoS4EzO4tiKLsdrrBSKUQTCg5I2upVJisyoMl8uPZDHBPytQmkTfAeo+1xux
Qj+/BkS5+EfPb4KZsRCXzgy/j2YZ0OcB4P4ClLDIY5mjLRmQsIMZh3s4S+GxtTurHn9fn63LK25t
iHJnQ8Khb5AC5mIz/R5kS/XRPLvtzQwPhv/OELX4ST5P/dJhRAn48NEMbmtsLyxXs7X2QJKCpKJB
0hQQ5fXa6yV6jhs5gJetw0HST7BY77jN6TozQPbFmfcfkE5IJ4JWrfaCjSQ7BAR5RhL6BN5du2ks
yZkNKlbjeC2bSgk2yoNqvsgQiwRR7HBvONUOvQ0yKzB7s3Ua66eAJ7As3UKBs3bQvZljfMnpqFz7
EmpzpFXZJG2JL2l8cTbbY31Mv6Jf0p92AluxcSp3sBT0RHrknnRwGlkVlY2K6noiqC3Tp3qUC2js
ipyKBs1kaBub+QHiT3llEZk3DiTG0s19BBfJa+U0ZowtBa7xXewKXvG1vIrf+bfgCMj2sPzk5vHU
sM0M0qPpgjvQ56mU9ByQ0dBwtBUE7b6wU/davLt+ZjZuTtInBwKRuEqAiaIRheSxFbSRBsD6r/4T
77vSq2pQOIXH5ZWJy9w6O2e2aFp92SVynIr6iftb1AQcrwh7XmGUZjdqfhgSxgOaNJg3aKa0PkEl
UOXLIKQ5ErD8bGZ+9CxCNWD4DtH1eLQHFv318kYj5kC5wSWKSaQfPqJey2VIoL95tsPTZybwm+uL
tGUBIQe6VqCUg/bKlM+pigxYb0nI/Tk9lLLZ8Pv4X9xo5xYop9P1RYdakZj7UXtTps7QWHmwL1h6
WxuuDQ9g7DEJgtdgxpD9cebawkyZFInDKwTY376x5uFGR1249gtW14mNjQayF9DesEFeI5R/E8U5
55KAw6tK8EBeSMrDoNv/gq0oraxQw9EqJRXaBVZy4aAUJlJCItoMsrbXxqSh1x4gnlh+QiakPGQ4
yU1kVEjClNmBn0xO+iLwLu2+Z9yeG3MGDB8wdqAvwBhPnZpQXmJdrprUf+8Mb6xvK/V9ZqXLN2Ia
YEjhAoDvIhRPyt0WfKV0oorgb/aqHSP025onsC1xOlTItly0AlCEoV26AE+Arj3g1Q65W+PY6Mc/
14/i1iwpSG4AM4UsKHIt6y0sTU0e1EMKmYRH8Kxm2RSbA6uosjUSRQbLCqBiZI1oaT0urRpxDmBD
eNf07/pR61/q0AdB/fpQNswYkC4gZBUoogH1vx5KkRlDO/UBEsaFjRYREqS87Nz46ygTrQYJUwlL
A7EElXqYcZm4LGKDXSV6Mdo/h1DFFqzs9/WRXD7KYITIEKLHCsk+UdsqD7KJT8IILCJgTRaSfOK+
Es4h6mTPMisJwDBGs4fzRi91AIgzP4D4wmIuSDeMZpBZyHc1QMeHjFW69P0Q5QD3HW8aNEEBaHG9
SnKYq+h/WRe+zf0/0r6syXEj5/YXMYL78spN1EJJtXV19wujuquL+77z19+T8v3GUoqhDNvTM2F7
HCEwM5EAEsA5aL1fQrp9vHWrP4+cHSoHSKCDl+P25wdjRDcnhoYTxDWIsYC++RegEqyAgDFgWhBn
0K8lNUMDbxsKxWEuHUMmIobi4/Eq7u0KpubhRWYAx0+Y+Sl73wtctYS9WhwE8wcrG3N/429/m/z7
K6cVq/kiR5VWHHDfOdlHtrHNfTCLPF7ByjmIaMYEXSqG/pF2gFspC9emas8nxWHqNsMLJ+yeHv/+
yirQ3YKED8j7YL7osl4r9kupEkiMK37J338wfn3t6wHCAG0xQFCYlUf5qFwFf1HdpdijQTHbPwnf
Y4ApQ1NXV4C8C+IsgN7ukOhG10s5IHbFoQrtbtzE8nFp3vTfj7dpfSF/CSGod+o6JEDyzsALFqSK
1xluPL50CUPEo3UQEZQH4dUEiJUc60AQhNRyIfsVMACsG8FaCGU2lISTtHEkUsQnWClD2C2L83iv
7v0HsizkLECQdhkvcquyWZhgDqaBvZr4gwAmKaCBQPX0Uw5eH8tZ2zAyOwuVKFAMwo3cypHGctGq
uikOi+5VySnb94ubpgwhK/uFZnOE11As8DZcmGaubnmjqkutjciLxkNnitsAMJCEgTRYFYGwAROG
kXEDcSO1jrnvMT4E/rY1tcCWEZtajzdqRQACXjxAkDJCdxSNQeXDqdL70EDyK9oYyUltt0Xw7bGI
lbOACGS8UBEE7IiuZqW92BT9GMPT8hs1B8j8o3vjWRTJK9b8RggVM2RtGRVjmZAUy3Dmvv7bCqhT
4IvOiAoO7nvBxFDRX7wBLBASo6qzehLID6LuhwgLhZDbo1ZD1OhnESdhF/xRGM4la+TT6hYRvCnK
OQA105SvkVhyQ6Yiz5nyXmqp/ebxJq3/PHlsIJwCDJQ6gT7qJyMVQkS5MB1+//Lffp2yTT1GQy/Z
BCWq0brDyGes7TyQ8YS8T0DMRHMrCVE3RrnSInZGt1x8zF9TFtR7bW9QnUaJE+T2QN9TClSksxxU
DZIY/GghJ8VqtV2xqnh+oTiN8gL4ITVq63kFsWwsh+UhMt6awFzybYLRGKMnsfKMKztF5uuRqYdA
dt+Nzp4SvDdFKcV83sWCP9Vy0xgZvT0r1kJB3wAZAIDgH8nS22tQhXmi5kVTohllN4u7/GcLMk3G
fV5ZBmYmoFETwT9gPXcWSQmSotSS5iAhgtWWt2F4azjnscKyZFDXGchusZWStMGUN8na1EBPCCnD
YtxrFSpKGGN3KSuBOoKKoNpEU7tZGkqQXAmz2bEOm/Xz5FFz5d7kWo3DqMfPj05r9YzIbCXhhrjM
QEYZHDeYSUsXxappzCcVfvrQDJaOpz3G67wNNeiuwUcbF77wT6c+A+16yb0Dyk+Y22l2VmHQiyAM
tOGQotUhc8fKHRVrCX1OZXhUsi032WlMSAAZIrwdxoSSxzi1bVGLjnuwRxyyzFVq7+ecbgKvlaxR
dmJWue9OyVCKAa8NfDfCEDBHU5eFL9QymdpFOhiKo45WG2xGlm250wJUxUCni+uO84K6UVowx3HU
S3UhHtwFsLbHd+TObpHfJuMeCEuYCl243ap+CfOgGDsRwYdTcXaCubrnKNu/PZZCNuH6QHAQqkKI
UnV0YBNW4FspVcIHoKQq1H34TascFxONnMEffjwWQi8FQpDNFWD94LvRSEfM2tVl4bS078VS0/cp
hjWFts81z17HYj65Wwkw63gvIbGP5D4hQ7gVkkvytCiJwmEYV1u/DZj07vGCxSWbgMUve5fiB4Bf
gSOBKb6MiKTz4VWL1hwdkSGhU+/c+libxa+5sXf5iUXfc1dShihCEY8XOIJoPPcpDZPRz5LHI4gD
osAU5K0QAjG+5WUzPxs7AZOBPtrPILDd4Kn4I6Tnx8dGX9a/ZCMFACNKJmNTstUiiFpBBqi7z20u
sNrysDyVgmkkm2k0a1bhirwEbzQRtBIwQoR7RbsQvd+enx7EoZhoAMEDvg38Te1nZm1FKuAxrIDj
zrxCPSRYPKwPGUHQclD6mCDJ3IxNGMN4T4dgp1rPqgzOLQ6VKBbd26WUQC8Lzzodhwh2AYQ3t8tS
k7mNy6LF8NhN/Sx9550kMs1Gc5/qXxmSz2dWg/f9oZEY5G95xGRd3bVUmduEayEPk11ix80VzH1u
now/MmM8xl3PENlEuFXQAIHbDzpKCaoxGbPScrQAayfhpH7TP1Ub2Dfea6wQfx5r4l0TNRGG5DBx
hfjPPWx9VPiwaBfS1Kw/JWd1F6Ku+Jw/D6/CoQYlagm+9NnrWTpJ4hD68JCBAQUR6CZRLaCyF1pC
BhsQIA5QoeoM1Mh4zgAMbbeSw8JRrO7ntSwqJqqWZBIyDrJGyyCDvFvzHa9/wAw6i5WBo90W2c1r
UZROtg0vdh3BEraOgqlbj8+Kdrv4cRnuEOlJDJxAioFax6x0FaJtHlXCzJIcsWBSmK8YCjh1QjRH
JsDjWG41vGyzHtMg0Lirp2bxWeu2+kf/UaE0YUel8495ibEcQnJIcAJItwPffisty/tmXkYByyF8
KAejN/lNcdKLD9HuP4fUnFmt9fd+7FYgZXUrPmnkISUCX0UgpLk3NCU70vbxIa24MEyHIPPjyWOC
zIK6XVaS6GWtDqiG66qZO3rxnLqYYKh9W/6EqQWCFYY4cibURboRRxmLpQyFSOFkwq+2X7TMm36G
aFobnQ4jT1JrSPdx4raV3de71H0s+i72wPldL5QKoyowpeWTgYYE1a+iAwibP9Eqo//6b0IohwJQ
zRKHGnZzajc/k4/0Bzpbg+fHMlZCAYSB8Fpwk0hGIUV4e2QRYGQL/pcDMiphDOZi/8p3k/kHSJLQ
KhwFkwhZgzDv+tWh/DciKS1Z0nBO5THO4bwGl9+NDu9gekxnnkFVuZ3ARqTYjxdJNupWT/DeUdF2
rYHbBawVlEC5N7KO60vwZc2W0Dlaf1yqo9ozWsjvbS0eIEiu45WOBy5J71FbqZdCgUESw2H4LYtP
srUVNDPcFs/lYILXG2xLjOt2d6cv8qCGeJOirkIXI/S8VNNaFwboh1X+AZ2wWdpVby+c+Xj77v0k
JYhSRKmXEzEwIKjM7Ppbbsnb+I/hAKzmxNbbF2+nLuP9cHe9KIFU1B2GcVQPPAT6y+9zZAs7luu/
0wgiABMrUE1DRHHXAc2rctiOtTgclt9lDC7xUrQdxqbduUNKBOVQ+BKvk1qRhkMUPyetHTdnWTY7
7xAMZpWZw7fwfcLYYeWTc/+jYMoqVkodLlkIwcpJNDD7BZC7qLbeR1fiPWX3o/kAHJch8s55Umul
zqtE6JvnZDvTCBP5ctuILPl7hQnHdvdsFJtAZGgkuUk3FxryJORTUUpEbQOX7vamtREa/5IwHg8i
ZgBu1T2rq+veRFECKHcZSQLX1nI0HoJpW1XbcnLq6Ch9jK/ohTny+7f4BPb+p8e7uLooZGbQrYLH
uUwXHqq4EPOswKKCyRJNhDgNK95dU0lgP9A+RkoDd7W5qMgCcUDS/jALP3mSwXAFqzEj8ytD76D8
E0tiSCTbdHdO/yeQVNFuzyka0qlrNCLQqjAiOLa0X51mLgC3LyjKM6z8mjn83+ogjPJkvNqno56U
IzzZ/GWY5vT1wbDwKxLQQIYgUUNnFJ4N1JXOymSMY6mc8DgZXlugFwSnqq0Wc3tyhmm/j6QM9JEZ
iEMRGwIuRM8F4iJ4fiUepkOHiaxgFwnKDc95k2ouQExsS9aMcqY8ymg00zQas9RNB7E5ChhLZ2mG
NRz53I9ak8NkYNYbaMXC36yPXIarB+UYCOo4Kv0ERPLgtlZyKt+0Y20HQHoLZGSv+ZmjVfuf0mOR
IihhxAanJY/0Gp3NWeomzfpixK7atV+ZHzuWwt8/zG8lXJIEV+uaQzBnVjLODe2nroR+3O7XQdnN
3zvMeg+s8v2xybijPfprQRcgB7oSwLlwu41dI3e5PGIbRys6j5thiyuNedXKpkXSTbZB7bNvN41T
Ho7LBD3i9so2t0v38/FnrNwLbOv/fQUaSG6/Ys74Jg0HfEW2rV5HJ/jRHyqgEh4LWTGPN0Koyxcg
01gr6IQ/vJ4tVlPdijbit9G9T4rK4BahAhxUUYe5M6AXPb9pJxu0ra1hdmBUZnFDsQSRf3+lHo2a
6E01zlAPd+TM7a73WL17a67rZi3ksK5EcJM4jGk0ER0XrQTqILjADNjRx5CBMhFTvxOGkb9PfBGd
R/czuoZgHPF3txKlORKbpRemg/LCea8Bwngg+c+1bWxjhr6vL+5KFBXJi3mcRfUEUUAWCu5rYAO3
vTk6MIub7HhgsZCvWcWblVE6V9RxkSD2ng6cABivJSy2euC+uNyungqLNen+/hah9IYmDSRR8ISG
fbrdxrKtJikshfnwPXM7xwK3CCNqWhWApiIEvoCr4MVwKyCYeXRch9J8kL4DWzglFvLm5/6UsKa1
3HGMAekN0tu/BVEKIfKdzM8zBMF5iVb3KwTbmjd/kzD9K95p4LCLt637p3E01awR5tjGefz1ov5j
Z00+QlfQXYx2PLCh3q7WAL38pDTYTlHFU7ax5D1nBwzVv6MpvKwULcyklIIflCk3xglZXHW8Nh8m
ELbpTud2hMfDHHe6NR/NxVIcNAGD/6FxCmAUUpDuqOauMHcN8CgaPudfHDEp8SG1iB5OoO0pHZqF
XJaqtkb+GYy+rwGwvfsAQ4aN82NbfAcgRPULDchow0EbHGAP9MAMbRQXLS3SBfSMnHkqtp3LO6Wz
wNpwzp/elSJrPghMVN+Kd70RS5dIwlTlxqLLl0P3W38bVSspPU5zvc5qCPPjZMYcpoUwbs19hoSs
Fc95UupHzGJQzmHJFrGau2wBNWLpdJFdRl6FuNkJXqJnYxdYL/1L8RT9SVm27v6NesHNomEWMFAk
LShDXmlSXmpVuaB0Mbiq4zenFCAj/NnKZmB+YhIKkx3w3kLciqTUR+8lMKWM1XLgLWEv29oO86JM
Vir3jnnnojzYyP+/MHpmQaOFKWgIIaV3ipNovS5mZC3e6fnXYP4IbcEqNpKVbUpgeCSLEanc8X8Q
2agQkyox5nrxdKNz0SgBMKiQPbl4o35bvMmsvM7LbM09Faa0EzANTXWLnQKS/neWhV8xjLfSKX8y
hn07cAmkqzuk/q0aVJSRG/uNpyGTMln4ACuwGlv2E5/bynswVZuswJsc4e2TDJ+A4hTcFqYggB/k
1izmYKcow7bGFXIBjTtNru6ErmK3TrUFskuwUdPGEw3hj4iKvVkg4+gwbMeakqHHFcUkAQ12eMjf
fkGqSHM7RMNyKL9hRkn63LwWZ/FDG+ziOL6L+86SrAHmstiPJybulPz2/er/lk09czQl0wuZ7xcw
ptfmvBE3DSh6pm3wNRzaJ7h32a5ADBpaHz8q65sCE91bn7OZOG+b49ubDk5ow3rOzI/Q+rF5xQgv
TCYH+Ky1nI9DCK6aw7E5iq5idZuXt3GvPrOs+5pFuN45ytv0S6aJZY6dy4Ez6/b5IWMhcsjp3+4P
mg4AxcEoLPLApW1dhkmrgRwp+qGTrTMIRQ7FjsXZsOI7UPwl03ShAYhzLnMUrwLUWGzlTBuT4KC/
1d94JwJdWmtl7mTxrrgFqYLpRECEjwxzunLzIRZNCeg2Q1MFkt23aqdE/FC0YhMc3Cpylve8NrfD
L/kVpjxrrU1lzlv5fe5MPrDBncadWbwbK1YP8oENAP4Bw0HBB38rn8tDaezzLjjsjQwTocVv3DH9
WXwC3781fhr+aJev9bnbJF7rgaXmzB9ZkNgL8Q91uGhyBHciKXhi3ymHInSVYJSKFuCxiDmrp/gD
pHmucRI3o6O48XNrZm66UYHKX8zYfH1W7dA8H99V8/0oWPl53ILwyRbdAdTKibk4Im4HwzLcP/GQ
XSHjeAAKBN0x/ZCI+SoLuokzDvKGc5Xv7aZ8qxz0KL2jx+5YvhQb4RyxgtWVGP9WKBUngoolAAQ9
DA7tc7dfNtANh8xDKCxW18WaBhoAJOH0NSwO4K1bDQjKbuyAfOcO+WwGfnQettIepAt+xZvylt8G
XnQES9GbvA9PwZE7sHohaMuPlBieFuAPIOLxBqDs7jSHVQOKttBvXk96Yse+uk2h6VjsL8Y5rktC
+Z4Uucloj9uFVkAwFFXEYQlIdB/AeupmdmI3e4S/YD+FhwVm2ARg92ScW48hm7Zgl1UCU4oUJzQJ
huxWdiZMDUZAYJWg9ENwegp2vZ++Afsjb4HNOyTH7NhvKz/mTWZOi3ZsRDTa6wwyjYPA8yjXip7W
AjRXVegrptD4ye/qPfhRnTDLxkJ/zW6RXFA/cQfpbXa5Lasj5MIbdH25aeH05R7rftYrCK+d3skd
jJk95R+og1qpHx+UCCNAPub94PAvR+48cCazaY32TZAPlAEaeiQkLvEsos5cKkYwz/Zy6Ldfw26x
GH2Xd1B48vMSsuIEm4YpHnT9PwLuAGEbZsMkW31TufpusfNd6yuezznqJ9CwmBC4M+zFr54SDGwI
EDp6Ht5AeJBlvoFUxGM1u4vk8D1kch+wkehtRFsCtdwmj7Q6LKfYjzAwzgLf1nuHXhE0c0RmLKMd
GHnMypFPk4NI7mve8zbGapf7oLUY+n5Rqptzx3Me+WjUG0FWi22nlE5QxLpKs3ryc7NENNJaILsB
4Y2InnzVWr7j//756/xjtlN85GK+N6jJRGj+mBwQ5uOBqpp/OGsw3xcUwZCi9HrTsEfYd8vmYQT3
oV0hKgUXkcm0u5fZV/SXIwLlgTnD4Hv0/Nze1L7jxsyIotmfrZ/+frA963tjL797J/QQm4sWpqy/
x+ZPkLmb32XHPLmFvVG3CtD/p9cT5jSa5vbn6/b3YEb2+4Ba5MvTk2Tau8Ng/fjKzd3oyqZqnnOr
gwPLLI9kVI7CBn/b2F+D9fHVO6mpgEVhtL7UExCiroR//CR9YrvRatwX3Zws3Uy3mXlEKKic8BzZ
HKTN+2j/KMy3Q2Y6vfVYqy7Now+2hH7fckM59rIWzv7e/+nzFtiUv5Xm1v/8ud08+7Z/2jYO/ntw
druPzeFPs/nuMVzwhUzm0RdQUVIeT0k+CvgC9WdnNwfV2v48uX9c9+zYKPhW5oszmBvV3JiO5xwP
1jfv4Jjm2dyZmw9bZ6Yz7ow5lPtKRWiojDrLcqgt+JoUpH3fNdA4Pd7wS8vzo+VSEXUxBAHGEkGA
+62AavnfTyUKpvvU9A3o2SuKSJaFdX933ecOV/qwcc67zeHlHWwb+7cn6MEnK8a/IEWpT0L/ALqd
yFgnQnx3ey00TktGhVsy/ztnDrbdbcM9GIyO2WmyC91UPNCzW7UtbBpP3+KTuo0emgEuid0gHVC7
X4nfvRUTIwly59rQ0XNp3Ocx+xVEeVTsUGsGCvJG0vpqiqb6VwOAWrCs6abKYq+86zVAOyqAAgom
zgPyjGCZWn6tFlo1GVXn40k6wwqETmrpdmDnfr6FU7VCl2XL10SijAwrCqmChkF9tzuuVEskalzZ
+/kHMmZVh+yK4iAomz8Vf3QDk/eMxIwENzIYu0qrN/L06D9AfARcHsAXl9D06iUkYGJfxw1ichrg
0zqn6c1e9ZrM63qGnrMEUcenRGk2oekbqDzZavuTBGjb7DSiqzaM9MJdjIvaKBK/eOkA14PuRnpS
ZD5HQlMMw3JufhvgWvixfAov/M7A9Atg6bbidghNfjSND1DcvfavoOxzH9/oO6aaywegLZbsp0K6
Bm8PU+aWaJb1aTmPu/BZRhoL7pg7KnjNLJvq2zE+54i+jG3rJX6uMM7zcmDXdxdJOlQWAXcAsAkN
43RHTtUbU86nnHAu4bTq3bgpRyc5YeJXUrsZsy2HhLJ30lDIV4HdQS8EncqRZiGSqiUQzkJjj6qb
2NpPvCAylz8MbxNLGh3TkxGj6I4E4AEcNBhdS1lKDMpuoqUwwqcKpA0hfC6w7r2do3GxsmVmcEC/
BIFaRIIOnU0oiFwQN7enqBhxwOtpnzyV36IfZW3q5/pP/TY5/Tbb6V73FhCmd4bm3G0n0mIo/6Ex
HVPsEdRRkRQ/40BrSV383uqdESSySCZvBZAJnXLGLbnbS0gindtkeDrajjVqL3OlzLV4CHlfMid7
2nLH2NJd3mN1sdAhOQAqN2KoGHU2NBA2cxwWtJvs1EvBwsiIPu/qcX+JMEhXHYaLIblxe05GrOU8
J8e8321xx5Ew0M3W/h2erR1IqA+fj09ofT3/E0ZHR5EhxUm5YNtSL7INSzywJhfcmcnLhv0tgPI9
WZBM0sxfzmV0wMh6EG0W0cZdxZ7aMdrZ1LyxtOMY8b720pVmXltkIMjzdMD2vQcnjInHykY7Pkf7
6Dj+Np4CNDhhkKOrgd338XbSPp3+EsopdEoo1vmY8H4LQm8i1tjFNjOnQ/bsxkhRe0rZ4zFT9DYn
ut7ZI3Kuiqvb8m9TBLCJtZ71W/X36VG3qgyDvB8SrGe2wn0CgnLtSfQ4ZHAfb9u9kadWRF0rLmvl
oilwgsA924sdIY0vbouPYcNSxwvw8tHeURYJ/dpjpQyQFDwZF1b91BPM8Cl9q/bGUdxKVu2K7wGP
JxsL9sS6CdTbLKzaKI5FSBYxlLDaS8CxMPeRpX+U7VjAz1PnE85rcQ03nzzpV3BOrQJ8bqQrrbHU
o3GWW8vo7ZC5vruehYvyk+c70t0kYqHSRHUBjjMlyohaYmDyLrPFbW1rGx1EmsxjJPHj3TFeyaLM
iigGc1voKY92pt6ZndTTvMAuvMiTnNJmEUzfe04Y/Sth5GOuYsoCrAZLm2Bh22fviaH5rIVQFqOR
07aWQvz2AHcSOzn0frQnB92Koc1s9Vhzx4g3NKRLkTEHH8PtQgxpyDmuqHkfQ4VQnwMl0T49V35g
MftXWJIoEyVzA4JGCZKIl2zNwEaf4q5AZZd1q9ZNx9WaKBMlJLnE12RNozNsWxPtWX4PiolmU/6b
CONKEGWjqoAXs3CuiI2abNki7lLbdf9962gLVfRzqStY0GAP22mb2Gjf+7IwkvqZoXqsM6IMkjEN
hgDKamiDW5o1El3GEUk3S/ZYHXyrXuRq5yir1GdqVgQpVtTDK2Z4eCIGtLonnrGgVeP3txgaAxZU
XI+5l1jPZBPnK27xFLJYlmfFigt4B+kq4NeaivTp7RWq9AGz1o2LYkdWAiHzIX//5wdzI4M6mCWR
lbDXLyrdmomNjIRJZuSyvMXKft2IoY6lMlIFkzsaciwtEJw8nN/oMS0BuemUpb6WQndIhXw2x0vc
8n5N2uatDrULAZWLwoutWUQegPRJM/aPmLFHIinn0KcNOHV6LEw6qU/ErnJW4WWZ2du8vfti2YU1
vwc2bAOvG5R4kayn9lEIujApB434PXS2A+A24RZpH7GdMeOx+1wAAI5XsuhSzGgkqVZ1F1n5cRis
8BnIWLvF2xGtUAfxJTgJVvmJsQc7fh88M43t6mH+vVQ6k5TnbWNI4UU8MeuZ3fp/3ebaHfzGivDO
Y5zlSqxLymsKAVYTDDd1F1DxE7Jk0LG5sSkjbEIFAAlECc1nmcV6Q961JSGCIa9VNIjjaQ4STco/
ClEdp7GaCPAlopXZmO33S6zM8QeZH1VZOgqI6Df+xfOMRd4Vmmi5lLdcJoUrpBFySfuIYaB9L0bm
dzmMRzi1g/iNjBHdjD1GoAWn7oO0ubWMYtB9jocsnfRvk158hAaUEg+CiFkqM4YX9DvlVEV29Bo/
x8/ExGlOCx7guTRjlAWeiyMpd7CsxKpeX4mnbTfXZmHUpangR4DYdLbfHORdd4g91xWOm8mKPgRL
+Fpw7kw075pKo7aGAj5KThL+emvQBWUsRX5uceZPmC7ltX4Ehxt45A6LpohqDUul7+pul9O+kkht
Na8OcyjFHeZERJYK4zta2su4IfFE4bUYE4BXHbIlgintJwyYJK/IwAO1o2oGv4PfSHzVLvtxctdK
QX0UTbmfcHHUcQu2wfCUk/6E7NdTv1tcEX0kkZ3x4E1of8/2sKlQ3hrwmq6Z9Ph3OWP6EyizPQZx
0pcyPmGyMztCmFD6wVncLhaoTnwOF4J7ZXnzO3whLZMK7fFWalVu7qH2Dgh6Uk+6vHJbe7YVwKBe
WGCJtWiVDG36P22jLYzWSMoo6Y3g/5T2EYJiAkuqLBRTPYbdXHlX3AiiTEq3YLpixmNhEq5TeWwt
DkU7DDDPTCCFmFHRWtLqRhwVhTd9bgQLWdeIUvmEs0tQSx6wvPwcwF6gBXH7HxdIheN45GiY1UZO
DpeFvAHRwG5pz4U32xj+zAphmYpCxX2GNgUyF0A5QXth50fD/ev0RsBruB2LUeaujkurJWWUpk6a
uV6DiejhiIZtopuGu9idzZmhA4o+L4AR4J4UxLeVpUF5QjtDoom5x8QS0YHUtbZSlkoPxThsVJxq
v+suSZkAhbLhRIyVbHO+YLVnYgcMm2Nm0u5qdtQW0HGjClSCkZObqT8Fu/oIU+hIpnoM3zuggCrs
+gk5thOqLp5hAac77LJvKmrdVufUg6ntejtDW0poVf8yAXet7XTnRF6PuqEMUIbS+daCViqwzxvl
icxAZCj5WvRDQIUC2JEws4tucKswPiIBBE/wVaB2tYvFGHYDmgoSj5lFZcmiNLzh+lFt44EEIYMt
vEwuwT4NNrH/hReeO1MDHoS4xQQXWmOmj4hK3+va30ulVF5byj6OQ4jvdwZaLpC1hdNL/ilB/l9a
9bcUSqMTVQriosCGjhbCZqs4xU/ELILl4PSvniFXh0e7VNh6YSrASIFsC0lqDq+BPRDvieMTTfnf
vbQwGwpcuuCcA58x5T8zKUN2Zxb+uq0JYAQLwCGhg8PbDrgPusti616N2hAygi4P3FqQSZ1ZPmqg
cx05AR1E89dki9+kbvtKCun1gZuduDK9yi/dyC/xyuM2CitmXdNY+FL06KBCiIwjlXDs58Aw8ioS
fQM3Q4eGEoKFGM4GUToj+bPquK9lUZtb9zqfdSpoM+cNnsu+YU3oXkAnL/sRQu4ZfRGuJVEhiRjn
UysnWBXoetz2Y3jV0J8QYK5l99V8FMfaxSwSrHBmZE9Ww69rudTjB3YmqfsBK2zs4Kk8DohJlT0m
En9poAqQ/vBmh1aBf2HfQDhG0LgquEJpIx8EgZA2Si/Cz6Ez41TuQnSGSJtlMvk96/G6ZmCuZVEn
KKhlF9dLB23xSCUy/tNuhw2rPrjmMa+FUIc3KIBHpTUWRO48MZ0I6zcKArzHG8cSQ52V0rRjEJaX
fUuR+B52oy2agaM6j8Wspjaul0NFkc1ciVpeDCKqqsOpfZL2oVMiTTRs5PeYwZjJWhIVQXbiKGpL
NhJRiP8x2xDj5SZoO+uEmGuiAscYPk5X0LkBn0ri/dAhZnnC4B/Br/9NJu96/yifmuZcXQohFtXY
kz0eYydCbj/yELz9R4WgLHFZLC1gTVgUiNEOJCFE7D4WxTKD5BTujNPVhaX8ZwlaCvB8YEH9jvi0
1JM/5iN5pHYoUvd4Ni3lxvhkaOFKohrtL/+zEjTRqTQEQtdGEErqnTwSM7m17Ga7AbDnsaS1uBt9
pxgOBk4CEMHp1Hlp+dJHmTyLqNGNx9RDJ8FBsn93KMGjQzEwP95w0Zz65SW0n55YW7tin25kU0fY
cpiFySuL6O+/V2fRSffgc0CDKVov0TsF3qDEyd1sw9pbYimoA72RSh1op9VSJU5YMfA7lpjinRHg
HNtDfp6OKoJM6fXxFq/l2K4F0pmettMHUQH+z9dMX7DDfeWetmenOrbnN++TsacrNuVGFmXyk0XH
TNUEi+sdGZmsGCnSxAQ+nHH51uKgGzmU1TemKe7kBmv6XpvVD97iUJNftts/pC//xw/RLe0L9UiA
9l/Gbq6EQJg6AGYwwGDQ5kfzwcboiBGA/SL3ccILDY2MfrXvjqR+zWw7kFdU5VoWZaGVNpUKoSKy
rEt+FGCABF1EHabNDRtUK22DY7+AiDWm9RPEEoDfAhYL+nXK0/V5n+ZCIou+vBnw/EXdDRmp7XOK
d57oIkFn8/B7jE1du4nXMslGXNV7lVQuZJgB0RdOwVP+3KOPlXck+3UwL6jjbxnItbuj5IweQ/Ca
vl4LpsxPgBGigOIKIvqUg126/5U6ocP7xN4NJkbA2aMdedMxGtE6wNQk1qIp8zOIPY+BaJJ4ATuk
RwBpMFKEO4JnCxNFJzJSUHUlDMbD9WGZBJZoygbJQiUWnUYs3y//l2QToNRmc0aiedq8ALLPMvJr
d+Zqly+3+ep4QfFVylWBXZ4tdQNytto8/czsLaDOMLYqLH1D3mf70fz8r5t8KQRciY46SRsETBsD
nGVG0Y0zl+3pdXMmr+qP0laQDHxiPUMZOnVJ/F6JlBtRm1ALIxYCDNhmAkBgj+wtKyK9gyDiZS2C
RZI0qhL6VJ2ytVrDxXVZKER/stJMgLA+uafY/ANOgsZRBQLw/GJcF2JW72zDlUjK7EqdICVxiN1E
4Q218nJXI23Q7Zpn1assZoVkzfxdL5CyRJMwd31UY4FRhAyn67+Gl6shfud/KzvOZkHbVh3ltTzK
3BoDmB/L4P/rimyBd9spLewm0c8M5K1fPRh3H+/o6kVEo60hYEoZmqgp+8PhQV13nCr6xfcQY8wH
u3pHh2MtOSqLZ3JVK68kUdYm7cvRkGpIkgQzB2RGwQs3hjH/3X/GLCKmVRdyJYsyL7zaNI1Y6KIf
A3Z8eB4rgJn+077RAWrbhousxlhN1VuTaM6pKX/qBpkDX7FMCGPjaDynEoeZokUaeb3Eudn6GMJV
zaYUWrMnsg7p4lzvLhhoLwBcBrodjN23jlBtx8LI9UTy2xrVSLU289CqY5N3dfxBovA0vrNUcC3R
jrkMBs9rQKWB/Ia6Zgo/ZpWQRpI/zk7ujbDHMtxu+7sGR6KIN5rxgyVydUtlAxNLCG0hgHa3q2yT
upH7JJV8o7b1zORlu1DM+HN+Td4m1jSCtdcnmPWBiwCKDJyuNLtUGbc66LIqye+/wufcGzzuKB2n
b+lr6soaIzpcXdj/ZKH9+3Zh49AvymgU2EqgJ0tTeFUlM3wNP0v7n9KqXoz/lSTK+HMhqPe1EZJ0
3VJAPvZ7+qpqMxPdx/dsLUd1tXto0L9dUSo3qpgSOZzJ+/FPxJ8q7liOimR6nr3mrf2lbUcQyr89
lsvaSCogjEAuVAUZxJaNGTRoz3c1VMHPyXOz487/TRR15fjYAPAwgX5wL+lzinxYUJjlK7iLS+e/
CSJW8youCDiQgYZdeVmT/k14Dzgzjk3uSQgtgZV6Wyl5k5GRpMmXcEyCKOlWmIQGoA7sncAJO/Nm
tnLHRKXOTtxwEzqCzTmtrdsoTprNJkdID7znRnVBdOm+CZ86g8NoxaiBqREGBkOggXAF487tt8ja
EKpZq2VHfqP87jcL+AkSZyo8yV8cQ7F6DMGqnJl1F1fiI9gygksi8yZhUan91tq0GvVIrY7xx+IW
51+cNZ5lwCMdHSsW94irszfNZp3ySkbjVizlaLsp7GRQK1dHzuMtCZih9E3cxptpbzhpZnUJIqYF
ua8I6HECSQWhNNpbdKd8l1uGNVppMbn9FMrOLnMVznyFHUi2C2YxYDYbfD96HgaL/2749SHxvrzC
4s46pko/1vWV7D2wFGBTA/YFlbS77pZF4nN0usX1EWTtqGGCxg9w0/AkMspLa3p+LYdOboSqhDln
CeQMbvbavS7IBwhmcuKc2h5A/sM5UHg/Qr9+AG6Oj9kMXyJH93K32PS/whdjy4JuXaL7Ww8Oti6o
O8DMOuDVNJmWgYnQQlN3mGm7xaSG/0fade3IjivJLxIgb14pqVSuy1e7F6GtvPf6+g32Lu52Ub0l
HCzOzGAGA1SKFJVMExkBOupoyduyrWx6AnoVdTna8Sk3rx1w2td4lp7hD399a54JKGWlS8qmhHlx
nV645wBYew5tUssBzHQLYHhIspeZms8fUATYFOlEu0ZxTBLjQRVPKfQ66oudsRTX4cdQEPdFtUq7
AnuWu1HfPSt5nzledBmTXf5lkvm2AZuRg6waip2/Uj6kZyz3EdwM7+kmWA0BMdbhiTbfgPKYy5yn
lVFKxkbJ9UESCIIEdq1p5esRApgdONIwn744xMia13Pzs3/6Lnw49ABBiBmCAbcuM4ZWLicNUEZG
B94BcnzB2YAE+VAa2UpoBzcb6ZPyi36HcxNyfzlrtIb+Y/nnw/51S5VJOkClHpYVzOqWyNGVU7yR
96P5ZljNRpvZz8l7VCSQJ+FDgdgImlE8c1yFQI5CuRvK3fAoQxfYLA+FbDfGTBQztYKWJVDCgBAo
6HlpTDSRp7xahU0OxvQFxpWklHjI7dAT9mfsTLI5uKLfdpjDAboSpZJr2NEHeH7e1kMnTJx2JPrc
iOoflnC1Y+6WchxNeYCqwvNGwAvbXWotaMU6JPLMrT2JwMAH+NsCc2k3amGEvgILiGQXBSg4gpW+
OM7FKVMgJjwkD/1IegCgp8tG5y1QmHyetAM+5FQk0nN0Ci/NI3g/D5WZgMcnJt4hOOho643QFhHJ
52zH7Y+tRGIAZR1oeSMPYgu6XZ2qfF2V426AbkAPNpv8TCE/PSB3qT1sBhIcUEgJnfF834fRw3Dj
wrDy33aZwxIkQZPyXDHunq3DTMFtmvMwv824R1kMMSdd4rcNIjvv7aZGRVExjxH4He8vYkIhAuL5
m1UwH/BQahyks2BpMN8TJwSCUF/Jq3Q5OtVzZb1VywEsSOoO1y0YRtDntrPl/SeY3j6YrfkRZ8N4
AGXFY1wlJ6dFpyahsutbR1t32x3oDMn1bXf+tO5b0uiu3b4xsAYodDJaQXKO2tutU9ZySdWiTpJ3
9SXqiQ1c9MkwtyePLF4NsvhwAoIy8gr/qe04y7Tt7frJ/iJv27frudmAqOTTJ+vl2Xa2L8vlcbl8
vnwfz6DGsDaWt3veYFRncxzm3s/0dN8+M3PKPJfP87rX5N3mOQNRFjIBDAWMVkZEJwYtYkHQ97J7
ogPNfvCIWK+rLY6JZimz9e4f1SN2+yDziAFkQQBrIlvbGAwvBWFErO4WqxVnrsCY+KVaMvnQbM38
cq2vQwBKCBCngaaAnJfaKn5+BEUcGU6fc9nlTxB271GYU1upnj+kGh4lIcM6Ic/PBnnfv2Meh5Tb
5/fFZaVbX4kJSgpAgQ8f3XMKNoWcwM8CPbp4o9Qz0eK4yexm89jMCn38jBQwT4fPisp8yBJcEltF
aHLXb4SEV3f9IiHo2mnkMXQeARC26dQQyoPm3iNfmu2cDoeXg26dyLBIyRbwacvsUElffs8z3fwk
aZOHAhsu1UUGjZHGbFkt8WUTgEZoV62HNTB4DaZIajyfAobfBkQB5fMG1CnrZwl0RThql68MTTk8
PJRzCHKAzDx9rcA6GK1UZGCBKaP2r5muDyiYDNqbaBU+Qs+MPLVmtSA8QcfwOOurpmEA+AxAUyFQ
2UAq2Xr7/XqxrpRFkGi7Z1q+LnH8HwOU5WNMlCEJRp8rBroRqBjQLenAiD+LgISDXWKZKPZ9TyLT
khq7mZCVBNE/EiQElMxmll2TV1woabvGbBc9/ijwjgMI7fBdImkA8v+UrnoLMql44Xu87Z5E4N9q
bcpwFJOD53x5NtkGZiUSH2jM9fHYmMaMjJlE/dnkKUFjR2XWUYtkaz/+GOfxkBgaQgCNxKsITC7C
gnZRwC/jLQWLNhta8hGTbbbK0bGnOLsOMb9i+gTPM7Nn0/sSDL0SmCPBfY/sit0zsGpBUCXF05TY
l4w8owZlaTh+CZEIXhiKHAayLdXEU53crWd/fejk44PSJxXYOHBR8x/0hA1gOD5GVgqaHwxVzLVs
p+kf1A+hH8ZD0hEyeriPbs8YYFe5q3qZjm8XZMIgRvXNfslBGqgnB508pXgCOs4B7rwdklFrbqBm
wgWESVNw2/AyOFkwb4oR2lv7KtdCr7gK9V1OFftW4YoH/UwFMkQP3HEcXNrFwOb5IjYvIyP6u+8e
9FzU7QFyrRRwcX1zSbLaXtGLi03Qg+NbRAUOvFLXz/vvU/zra6T8nEg1eF0HT8btk3Zll+J2UpUd
bb7qaKZDZ2iZH6QFylPkVcaYvYr+GYqo5EIpg1tyqcxRs/jaTufGjf+IlyhdDyQ+oQWOGhVL+NJJ
oVEnfKbt4ueat95Hj0guUldAOk/eY/x6f+VToDW+eZ3yaKIkDV5v1g9RgbakqV1t9/CsEGuEExUd
kHNp5Pn14T203jOc6mf80yNwlyb9smT8cdTYbK8zj0Jd3u0njjVjDAnjeRi/mrAGqUpel0FaGTsM
e50uvinAUX9oporqIGdSDk2Uy22PvI4E/4m34JQna9hQdrUU/Q8z0mcyqGmIhecBMBETdyIVTmSO
b1D6ihCWnLEbeluBekHi+P484HOSxINA+ZcVFsYqj4McjTmsjK7pQlNQdjzJjK4fGsg/msOgzSzq
jyAZ9nQNsHKYpZnO7VFXtJCPhSFxdxHhzjz8lH8Bdhef5QX5dY13q4GNDG5UW+9axK333/E0kTPQ
+wChDwbt8JIN5jtzsdIsKksXHgETXjn2lIyD6QqYaFOamWCc/hZ7nCBoi7/AhQeGHcYW5PlSSLmH
7i72ocprzVFPTwuacGhwrUBbo6qND4j5fVHvikrlBW4XbmlRt8cYNUeEZYUmmYlZakdfBTaX2GK3
SM1iOedcp8U1mMc2omRBhWdRuLh9j0ngil6Z58autQrQfVfwTQHR7Nx+ueaICPnl3KU3bUkDzo5G
Dm48sGwBcMQECmjMVV4jxf4++ZbBFsnt45W+TuzooT+BLNI9e4hU0Y+ZbftMrn7UYmhRDwUNmuqw
Jft0GIo6HmA3s0Fju+yOUNld+dVOctQ5QSdjEgxRW5oI0SgcVOQHzBo9TtEhXNL6+83zK0i77f1e
IKBG/FwAp7aAcwSqgZzsExIrcjqF1uILOIAMUZJvXb7sw+UV9L5fNZABW9yo6535srMPo7nz7c/v
46OxOm4Gc6khRF0jQH5Zno+fSC2O5vlo2mvr/pc2udGYhTDOK85yFIXpQrydfICw3BIcmnP1uUkU
9GPDgFQ0iGlB+sF+AUWqthFX+nt+LVjp20wpd+J+8fGgCoPDjal+FMqY6EXNIGkouDqO24kcKDjm
/gb9aJjf+Af6+0gieBnCuOhy06Pwq7jYoYIcC67h78cPXC3koluX9z34UiJAzMAUSOPcltTrp+2L
3Zv2p26uydtS6p37jzHteANwKsMbAuCGCivoq24fIxo1jauNJt53AykGRJAyZLB2INMOgQmqnsTZ
uY0JCQ5IwkW4DqwaOCgoeTA3gCCUXNvoXrIHgkC3ahegZMmscbfTYbbz5+d3su9mqajZ84h6CNQi
JdpjB4Gx8lPq/bXbwjg0qqe59QMYjF2wFkEMmyTq6v5m0gP3+5Wi/CiB6AxscRBLQShBj9RvI43X
ttEYemCyIP+KpMLUEO4t4CB+WNaRD9/+9pDLkeblmrfLt+JoP/QAPSeOctXxtQszd/TEtxto2UDy
GqpyKO6jX8r4dq4M6kRr9QiFLGORraEcsSq+MJ1MyYcRNkP+UvDXxWyTkg3AqFmgLPEpo7CEY8lU
r7RYzIZEiWIaGhDeTq396SMHMTk6VDMJ1KTU+mMKGjIqyNthk02gfFceG0XN4l26KuiYu8UJSJww
PnpK9/5efPEeukNtj8BjBCRCtSPtzSKZ8QACG3rRh0Bwh3FcnEt0g5kPoeLLYAjVBIBOgJ8ldEWT
50QkCcYrPzGD4s0ycbLRD+yhG/ej5guiOgCtbo9QksW+rhZFtgsS68mwW5qxotS1uz7ZA2oTjw2a
sOrcItnbE0YR5CGX0GjMNUXU5JwvJeBf2aXxIm0hz2CAN9LKqiV0FRJLABPg3L6yjhsyJMj56PpA
jYSrlHHcldGCjK/gIQgL2WXvWIfHMjDLbqbbOsmTqBlktUiUkFpKYGO53U0BU2Fg+hDyXbmNou8G
RPqQlo4+KsgGgy7gOpOd/DioW9+C9Ag0ASpCZx1aR4y5SIndzPW1YheVRNUwdZyR+EMJSOqTVdYR
tyFBZY1zWjkTt4nBT1xR6N+K4MZGJn27SDGIIZqZwGoyqCh4gCCqw/IkayZaYG9y7KUAolYZlzil
mGf5H4JWczGbHpY7Y3hU4mXw4c61o/6yANcCjW68KyqXcLsQlUtcaDW05U53WgiB77X2/V99Py1z
QDQPGuA6tD4ZAwDG5V0lCeVurJ0sdyTp5f7v/3Gq0YWCWDqOG84By55VaVooZUXc7AIygqY32MXZ
28xbYExAHQTFGrR9ALeD1jeints96qWmD7SxHB86cTGA+8l/aMvXuXuM/W5+rKCqIBiUdViErvat
lVhuyr7SxvEhFS3pyb3IVoJKt2jpxAznVIGZ4wtbSL9QKlNRf8LXw15kAWTNEj8e1IcwsDuk8bud
ODxluf1Pr4ZawbtXQHAMblNcmcy+abKcJg3KrQ+CARKHXnvQ1ro/U4Bkzu9/20AwSolCYOonjPsV
WhR5qyR9LasPPhCQBm/2Sku8cSbkZeKX/zGCng5gKiiFsHrXuaByvpco6oMKzzwuZ2889oAJOF08
JLdwEwga7XvcvnpJ8dQoBg3Mg+S/+fGV800l8M37L4O55KCEh8QUahG4c35gCcwlBzrOyCgwzLQL
yoUqrCtgvIJuHaZOamf8zOXGHi8BHW7cMbCFyhVN8m/XU5UZr4S4HXbNWxEBuEXcTS+TuVR7siLG
CrNrgZwkwJnDCn/kzfbQXNsQYmXGVyHMbB17xtjl0OPx64wJvVjLyQhDUkZky3+Mv+6/GhaghF6X
TKGnyKWxX3hTzM1s9L4b5Xw0oGYw2PmLXpAe+DPkrzJpZBKpoAkBGf0LWoRPpcOt41dQYdZOsPCh
6fXVf+XHfE1r1fef6oeg9dfNSp8KpEvoesOpyqrCErgqXNIEvNih+fz8EJDFA5pZ5BWVc+TdyU+P
CZQwA82xUVjx7FUE/nL8C/EX7++Ut06gBWX7cHraXrJn6Au0Ni0d+yiui0AUZoscCjSoiJAAQ7JH
KFhwmI062+TkbLfr7+MGwJXP7/sr+gEZ3VsRc2JKQ+81cNKOaFZkKBlsNu1CBEdJiJlgYwHU9qZe
hnvDdreqZbxW29pRFDPY10dz2QG/gzb/UiIzroXN+uguY75bhFfB9Y54gjlcbq3zkatkPMSIM7TH
0c0xAMUK0MF5uqKLyJOdfJrZhom7YUzS8/7rPCeB3I6dAZOy9KKalHOS0tAk5gX9koK8Bnh1IJd6
lpxktTO/9Z208gFCVO2GDnYthBhk+EQEx/LipatnDh0b+wMthfQXwkjAM6F/CLbv22crRhAONWOE
bw2jVY/ud7nvkW5bvugUOnSF7+/EZCNgTMLJRnpP+yA8/f+/NkLtvBAA9MDdaaIVGRZKhIm/0eeQ
7H+uCWgAXOuoTKKVx7ziEmFFF2swM6IvexyXNQQMEvAnoVkWm975/ppYrAPdQXh6CsxByq0B1Xq7
qDqM5QjzstzOvZYH4SILCx342S/0K4ZhsVZPSmsLQKooM3vJliER3VKhPTDCQUABgoPsZvJ612lV
LmZ75axRxqbcqmnFrf+WzB5f+SqDhMNCmMtYab3s5pOGVZQ/kcFpGBuV2MkLgfMVFRS3+V6Eyuhj
WJuCRsrCTCGrOHc2J/cNdYWgYQMNHYLyCeF+jAgwdGMt30ff+So/RNBBtQrwHF38WYZ26oiYVSEk
R3iGyxMEe2wOFWVeW3sRVlVBugYaToWZozu4DYj66V7SgWT6KkQ3YA4M/MdmosOFtgreISjw2c3E
gCUfo/yW7xUAwC+xvJLAJhgtQ7BrNIv7x3RypwLnjVoGskHEPcgTmW/C4zKIJgpaBV3GUL/G3Taf
qxlPghDM2MKnguIejgRdYdaT9G4/+qFQ74tv71jJO81fXFvwTd5fx8SFUCsIrLBn9K5k86cuq3qD
S+R6LzuSpZ2abXi9b2B66m4NMAVjxHIGOEBgQET3WkXzTYU6DyRDZ94Hm0fj80UxAqkAILrQ1YUw
IuM2Bl7tZE9s9v4KtbRV+8Gvy4vn1OsIFCfuc+vcX9bUKTL2mEuIT1wOlNhCs4eU8Mpbixd5lduS
razqbuYV/bk0AEehHYG6FrAdzNKaUYs7v5Kbfb6Q0C+0ap3kYNfNFg3wsbEVYMIBYI+Xanl/iT+6
tbdfMeCkKnySgWsGol6M3aQphiDisKXSMnitMIT++e6jG2RDp1nG1Bbc/6ZdxnCSmI15Fj1SLfOv
7B0lNRW3MWRZdQIt+/ArmHNkf2+IhoQA8tg/UJfbdy2Mo6FlEjYkxEgt2AVI7wPq8iH2i6ZFfTta
iTMhxx9fCURS/tcg/f+/LtpAaoQ0UGFwWMcroB7MTpq5fqYWUAVGLQ0C1bpBQa+3FoQoVXxNGcd9
XK9RZkjyBwHSmq51/5VOknQoytJZNKRomobCs8ouJGuTJtdKfp+CdtM0MCHTQEtXtNJ1/ZC+zjHO
/WSvtycIzS4edViQXqBQ/4M2/LVvhl6LGqRKub14RH2ee1ZqsnJr07ukazC7PnCL+8tjm9BU4U0G
RTw8PwRtEHwxu1jVtR9XlRAcOmCT26VhxyDMESwJrf4YtFUcQnzOXHQ4my/iR3JoBFNJzW7ubpjm
Q0BgoShBZyQUJO08k6sOQ9BraZZlhxZmo2t5Vt6jI8SDMKxBpWkzRzWTbbbgNwmoV4ctZlfs2BkP
/Ek8DU69UFZzxZnJbUVhv7hJIGb6U2yi9/Xv91AVwK9mI5AnIKTBi3id/yZZP497kKbKoApD4R2K
joyzKMYEXWPw5x8GeRHug6v4ol6Ch3btbtNv6CquAZUDCg7KYKvYW4ez7S56G/4+aWgUYooABHk0
64PoDWMeFQqNU5JQOqhr1UzBo3goQWkbLIoZpzg50tQQJY2ByDjmE4Hrud1KyejAnCel0kFCrpHY
BVqU4eJDWrsb6HOe759n+tA3i6JnGNU71DWhFIBW160tvQi5jjN0/7i3Z5Yx98vi7S/znAH5TTRB
j4AWmHMpIXvaUM1CHxC+DIykwLmwjcDa1w0/NJLsmFteBSiuqJKsNPkI6TS/AmQ6J1lDfEw8kmZm
w/6yjOsKtTqIwNNW3e2yWn3M45FL8mO/ALh9jhlucsawLqgh/0yOINRgiemE2KuyqBfzo/AcbWJA
lnRww4VYxv23zgZ+iMR+io6opOCI4e/bRQA51eWClBRHVd2M5boXHNlwQs2U5saGp7uFz4XiXJGw
0oyHMeTLTZMrQlMey2fJkg/N5f46pmcMP095ZNAYplJNjBcsGk8XhqbHz1symdmjvx6dTmIpKDuC
JJDlhfBdVc96r6mOQUxGdEva2Cf+OPPCJ0ZwGSORF2Va+EfvlwldjUKvIr918yME6KPPcrwgrvnH
LUI9HsMtCC3QhoFzZvxylnJKWwdqcexFC6OyRWHd/336hDcOBL9Pb3lMHyERmyhlSW5nDPHolUfu
KblGrwZagYmlzAaoE98PMxioAtKPYo+B3mBO7MhnIpeq5VGEtE7MWVBdlBcDZm1boMszgOpKAtE8
Rzrr8yL1k1NGWxqg8aE6ySDX+onTf11tuVfhFAZ+dVQEK3strtl1uIZ7FzhQDfiK4VlEXa5d3d9W
NljDy0KCSYshSJpUjPzerlcOYlF246o/9h8B+q2oPzWWMDc29IcRVNRUeDM6X4qc5taIghH7DLKX
yrFvnLTZtBUUpzv9eH8l0yOOptMvI8wBREE3CaISRtTEEftl4J/aaGbI6o91oDwF0gXq1WiKyayj
DvTK9wr1WIrbQdtqyaYD8Zk080qmJx1ETngTAoXuY7SPLvTXMUiHyAPTd4aFyAvFfZNQEuSbZdes
w3omyJy4Z3ym8NBwByjXGOB2v7VkVIKkRWqiHgUSPaAqhXRnjvZmeqahAYLcC3EG6G8mGspykA5q
HrjqsYtsJ+7s++98+kJuf525+xVX4QQ1xq97tKTmRGY8OvH1322gF4SgEPkjysOM6wyG3tOEotCO
pW8rrTkA9Sw8BM3M0ZqeXvy6hlwfUT8FnjIvfVDdLKqGHkdLdXzEeufZ7+OPl42wEjeNCvAeIAd0
L38dq7xqWrmpE+P44NULl1+2palzVhxb/7xdQIvQZAF9JwROzLce93nrjrWuHbvM9vhNk5hGa8ec
8/+zwkRHo8B3IXAz2lEAPfx4ykEe6Zp5NvN9TC8DjKoByQloCEU0sFdzlZRK0nW1cSwbU4xJuYIp
t7JH1A9eZ1u0fxkDxJwS0iHsRwJw+37iMlONthWMYxuQQDP9wt6Fa2CnurM310+a5M4Y3KK6s/+x
RZ/l11kYIr30hpI3jgL4edfju1AT4xSsIGBhc5Gtzyn5/nG4URtDuo5yNAqNBvO2crkGmxFfuscS
3AKogKNrpV3uH4g/TjfaYvhyAJ0AhoIFDrmh72VtxrnHrreNynbhbSrvzZtrIPyxEkQFSMp/Yim8
qduNc1MdMNtcc4/1CFKhiPicN0syNV0KcG3AT6gYf8aKJqB6sBuj75K6Ry0lCvotluIYTt//83eq
IatHLAW3g/zvpzD16wgoqaZ6SBC4YwcSgPLJbRy9MpW5ZHZ6l8EKKpkAG1LMBgvBbri6FEov8k5e
cwpix9G6a5hZwzlTZwLcSc8D+rAYEwO6EYAmyjXJOFA18T0EULV3egwwNwQmB6J2VnJsNoFG/AhF
e3xRZumaWzMpZmz/8cJoAi1TVjfEID9f26+tLMRY99229U4o4LnoYVZODX7CxumHGa83PX1YI4bQ
UFrDnuJfbk/fyImCzqmSd4rLfZ7beuP43cv974i9UYHa5FGHpGTlSHshFH1rwjWGlIuG1DvV3Bof
Uc/bfeZEysxC6GfyO5gH/gjlTnododeHHJe5i8rAhRhZ4Ean7Jie5jg92F3Cj9PWiYZsQdApJv52
CYE4Cq0BrvdT+Vw0e+FBnnv66R7B08CBYoIZ0Rmq2LcGakFOROxTdtKd0GweY0w5zUQDLPgTLZ+f
kQUkbRSrheLMrYmqMZCdK0N9UoAyzZwezXCJSjiueTtfgYhIJF3jqJtz9g7mOWVlaTNYnkltiD6A
SsHltGwzBaO5ZRu6eSQ1p8EUFvKbjjpfBunF/BE46F0622Vj/QS8BDDJVMEKglX0H7frjYREFvyh
Cc4Shuy+tX1rvWPN34HZvWQgH4K2FIltCHmEpD+4cwjCyXX4Yx1dbsDc8XEhyLu1Lkp92g4+rLfP
PZrpYIk17CAj7XdO8uvs1tJ3d3P46Vp/WWM8FRfEqdjydXCGshGkujmMb0Fu1BQaCwNNun3/e2aB
0nC81BpifDTxVOB/mJMkuUbSeF0bnCuSr6KNd0SWt25CYEB4q3zoltyltpR8phgw6XzDKiUIwfQU
rhakfcwaI8kXvSH1w3P23eWmj/nP1NJfvsRPAdNqRDSIuqzmQLXTM/tjFBh6pMn4NBXGPQrpiBEC
yE+fR8lMvrNdgrHEzhlXqplHq6Q19ZnqIBux/SxSgyMDZB8JIRseJoiBK4OHPdUcl6EP0IhKopQM
T5/33+HUG9CF/TLELKxwAUsVBRgKHofv/Kxt9K/krfFIZ8d7IaEjvdL6ZStiQrQ30xOF9t5/gL93
9tcDMLl1xct9ONQxXiemYE9DT0CZt+AXULm61I62smbM0dPBfCE362W+x7RD96jtYQ6UzbL5Kn4d
5D06kpjNdbbGwQq/5giq/36TALkACImLlY0eK7nUS8xWhmc+2YiouvfJClzGV+/Az1VE/4+t/I8p
tq6byYav5x1MGcZV1Oxo22LAWEItS38K1/7XzE7SFzPZScQKmM0ECwbU0m89WxfLcZSKfXiWr9lr
fI6OxUPi9HZ3kZ/8Y3Tm5io9f7lSYAFRTkBRGTckezd6gQpJBB7Lq1J7RIOVe9PMHKJo/UP7MMeW
8X8YU8ENgOoVvDdzLD0pqpJOb7GX8RbxkPcgnDRTGYgK7JZsBedhrjX/xzWFqALROeZO0Jjjme0c
3V5uO1ENz4Nj+FaCCd/jOZ5D7dMfYd+ZBPyOinIJWGYVJhEcuwhwzm4Izm702PjfyWXHqWTN18Qb
PjmQSb0fZw7JJJ6Be6HcgzKydjgakckGQ4HTck4wgjP68R/cOestzB4dEpSil4UVfUoQW27N5XiY
MfvHPfjbLFt6jPp85McCZhszBg3F3nuVTvxifOWfuLkxvL/uIww9/VS+cVCQJt5+B8aQxEEhShFs
Ffb7CLLwL0gokQ/PBK2fGc05MBquMK8QJTykO4iiqTth4ttO7fJq4ILkDESFQFKr5UzyJb2N1+ac
+GRmH/8yRvGqP/BeVNqYryBsEg3pNYyVq/acOE1B2sd4bSb7cF3M3HjU8bLrwkWHKj+q06j2M6bU
PFU7wBWTc7oIjtkcDzE7L0xjFXqP/ufnGb+vecEwpG6RnIPB1DIrLJ0wuoQxGTbpV/GeQcTsawzx
vvinYZle9V0HbntvZjv/umwRJmFY5me2bEJx1RduUep6n5xBbH+SbdAjje+FEwCBqR1b+2o4tcm/
Gwj5s2W1aWY2eNJvp1tAYZBIYFGfAcLr9qAqlQQyZn5Mzjna/R0GzIKIxAtgmkx3wLhlY0UHbi3Z
L6t6r2z7i5Oe2h0Y75fKN9JqIp+C9/uni+Xe+Xknvx+I8UY+elaVnuGBFCKuq7d88U4FBsJPyBUD
mgQhewUikJ3pfhXLY7YBfoWUG+70UUEW1XOMq47GSbCql95DTF4ku3YwTpWPmKBvLuGsCOFPMMue
z98Py3zmdVbUntjiYWOE8TFJjoFqxufa5CzxyRZOit0s3R3/1Kxqc3l/n6YRBFX9xXQFio6IIQzm
veVSlLZFmddn/QrD7eoDKVr5mMyqwP0RP2C6CjwUKh0cQ62YMdR5pRwXAgwB2H0dMVUdbVG8IeMa
gwpWP+Ojp/fdrTHm5Qd1mgFsn9bnwRzArPZmvNYDmMke7+/dNNy7tcK8tcQosUwXVvqFf/Ef5+Cw
U6cFShwcUzQf6OArkwH966Pe/habp/KJCL4YeTirR+kd5EhP93/+j4jm9vdpbPCrlKSKvudyAX5f
9M3oNdr455VRkQicAdcEbExzbfO/7KH5hzIDmlkqrdrf2ivKIvQ0LxPOwjmGaGIIQYtRI+Fjcen2
8vtsODp905gOQ8EH9XRkh8jRbs1pWY+cKW2Es6qb4nUlwxIFQ29FaKfFiA9N/jSzoXTDbj3CjUU2
ABY5fwi7shbO/LF6S63CObmf5fIj3BWR6c4Zm97EtJFKO0WoD6EcSJf/6+2Jnh/WlA/jnDyGn0VF
+ouy656TA79FzWSuqP6HJ6DWMCyOwUcDB5ux5hWRzGkBJ5zzl74mKOG3ZDTXrZMeQarfkfbl/lb+
hIE3W0lrCEB0IN2l/LFs9RGDnVIVFW51yVfae/IV2C2GTBJ7hL5aveEPpS3BeLUsF/WiWzbb0k7O
3aa2xj2/G5ahff9pprEC8zRMKMJlcsTpgVFdROgNFnaFcVMPrDchABqUr/njawDTxrdnzfj5CWBT
AyIX5UVMCWNOaMo9xIU9sI+FqJ8tbrlYvQfg48Pmm6a6mbHE8g6hK39riflYYlGpFaGEpcHJt+Uq
tXrylQLoPoJ4VTZrDPwsBIz41OCH9petHTi6pYIkXLADy18ngOR5i/EwlymztICTp2JOXaZIDS2F
6IikB0iEhp/6Ol2lUDOhTM7SRgD5bQygxBcBowZoyzv84aGMwzniQnMg/UBiJ8LAUTxTg5/cv8xm
MRH3GEs8ajHYrM4EeAKACUrdReeYZo7d5EZk7DDXr1BlRpaFP3ayR8oNRMN7MJx8PL1R4q1q6wJE
9Xnf6DSsoUYBeUFK8TNYzZwEg+e6REkV/TwuqCyrtFSW4zIwhXW4GzCaWoIRbw8iPGuNfXXu2/5j
X+GxofeGQjTiUVb7oZNa1S/DnENITrLC7HnioX6XE5SdMBvPz/XXxIm/hsAERC3Qa0UURakAbl2o
HkVZHkZeeKlBXdc8vMvrwfyGbNY+wRiWhw4/Ztd4q3ZQU8DQ2hxaYQKFB5IYEyyUAwAwX3R+6eP9
8uC6XPN1L8XhRb1C0QMs5PmyWpjNzDUv0o/kxpUyZhjn1QlFWIaoVF4S4joK+MMG8Kf5JhJTcVUi
bpaJv2vACBeA7VAilK7IA8Xn/TcrTtJ+5iGYrY6B2tCqAA+RP3tLDnwWUNJGgpGZqNtguLIHLw8m
0aCGTnJHJzjesansIXRv3n+OnxiD3QwwEaBCBVUdium+3fOiaYKsc6vwUr1FNkoqCwNMdy449kVw
4WmLxMZTLXKQO/YQVHw/1SCrhUiwGTjZVjFL6GBCWvFFJc0K3HcO7+A+ML+R1UMEFpk9dN56qgs+
i0P+Gd6aPLaOSTXa1sSHyTy2H4ZtGYlyeGkXEsjrVxixpMRFxxGDjCKoDwaThyh4viocyDgcT82i
WwA8uuIXEuhdyFsCoHrfk3NgcYdZ4q3pqwWuiwdYDoNnQJGz5Y5e7DO15KPo0i+MvfRS2Ml3fggt
EZOhmlMvSxusISAnnckWJj1Y9Ph/mQVU8vZNdsDOe9kAs/W2ceRjdoTk5cKwx3WDYnG+1iy82734
fv/8TGY7YBWxJI/4nnbkVLZ7wwcojOQeH1/GbXV8piS58MeBHS5GJKMn57DdPjlfh68v97nbR3su
J+1cGE2d/u1RoCEf5hHQMgP5AVs+ThIjRNu2SC/ua7rg3gQ7mv1ap/EOVgm0Fuo8iDywzUySNORC
4bZln16GtfzYvIK16tWnCsRL7jR81nZ3dp9wpB4iCKHk1qwsOHVIkxWCOoDia0WMIjN5T9lJdVL4
UnrJofgp2+PGc54ENOVSuAME7nOhDz0o98wxblgYojaOME2IUDNZJsdeMBOTXxm7cqOuMIawlKzi
quyqRW2jHOME5/RqXFwbhG5PGhQXd9xLfJ1zl38EfngBv7aA8dm8EYRcbtBnstCEBXNp4fgLBWpj
opUtXFBm3z/Wf5wp3EB0aA4Hio4k335LvZIYvaxm4WUPQLN9Ekk1o8k1GXfGd/PLwuRrVfosEcUB
FuRXrzC7x+gLopyb+L2zvAciLYfQllcBxiuvgFLMCVv/4aCwLsA1UOaiySDjKeQ0lRoJyeclSUiH
q29ZHmcRyZNPBjoFwO3BCqp5dMiBueDSxtVqL/GyS7rtvrkPGHssHsW3ZO2f0Vi2lHXkkvEb3EaH
7sLPHOFJdvbfxoG1o1guEcWh2/fXll2Z6UMI4xdw1D/5pn9Wt7HNHVIn8MncB8qGpdQaqFmh9YeC
HZAVzGUUtsZYNDKf4XDq6qK4RonZj6ibdjP1yUmAxBpillV0dZLkxZhdJEBdTG+TXeONsM53+nLO
Ccyaol/Ir1hMHflcF4HHvnAb9yFfxXtow2z9E8qG/9px+VkU2mPglYH7BnDk1hI4RaTIFYTs0q1l
20eZ+T1/Mq4hFRw6KOEsW8ak6gJ7KBCgwIzAGi1pmdnEEklWTh3qRdqjWNidqqO+jy7+RvoO9nNf
2h8n48YWs4v1yDWez8XFJdoE65q40NZunuZY/VlnxS6IcVa+qvcgVIARfxUfpCW/Bz565oP6cx0o
qWAOA3ErSMlu31HgtpEY5UVxGT+6N2nnv0slEZ/ct/ted1L9x0rQgkCZA/QftJ7LOCYR3G4YAs6K
S/yMdvPm5CwW/Ybgntu55Mk8Lqk88n2Tf+zdD3gAY13g0cXwwe3CEkxhNR5fFZfk5IHff18Dwfxf
pH1Zb+NKD+UvEqB9edXm3XFiZ+m8COl0R/u+69fPqczMbbmsz4W+FwH6pQEfsYpksVjkIavm5ObW
jowbSj9I8xX4jEAwSIFwipCrQa7WF8Jb/BMEG8NP/3dWWypmP8iQjgf3R7Faaz2GDlT2o2huA7M1
FZvcTcjk4jNhjb8v981V7/ubdJSDkp7w29yjNo1ToOtcg0uQDgK/9MlGN2rmCjtMGFghk5Ws1R2y
BWDJNzYMNyYS1z8PMGhsKp5pyw5tLAawwUj7CvKUCKOdqo267R5qF+G5m28+cje1X3hbdxOHxfF7
c/+j4SmHk3SFJLS+314mF5wQK3T5I2rlV8XGS0xceFwFFV+a1aPAongS98Mx27LyJQveFeEMcpWk
wxSPlPTEOaWP1CBsu/biF1ZY7GvfUbkdt65fs4OxZ+n4gscjnGk6nrbQSocSL0rgeoy1hEvSFueT
Yh6is3JYY0b8+uu+Sn1TcdPbOoehYjR0l2sZFwFmXEV7cauclU9h57qYo66eqrW3Xynv5gq8tJ35
tDGc6MPhNo+PGNT0/tgiM3UuMPXj62+v2WSv599EmV6V1k3W1El7EeNd3R2kwloDxQdhpEHmP/Tg
svkaMUMjwgD7amWJT/ZjwqLL/L4dUAsDqgzcrtHFiIiSvpnVRt0Fk9rWl7f3h5/IFXFmsynN7ARC
+dCscd8nd37cljgMF/HBwkP+0O30TfHKIZd2PG6dLW9uP5L1s+RgQhk8BkazBcg1jrgC/N+/nkyn
2zze39MlUyUN0IhpUF3L3wRSpVTylUgSvcbDi2EWJxlzM88Y/Pis2j1SipKDQRomt+FtATEdt6l3
2apcB4wQYeFcwHgP3LtQlo1yNiTDrr20WkSigRLj9oImbLfCuHNk97/HKWBKATqmMJ+6ggb5NmaY
2axJGDf3aqjQFTh1vIqyn01tELQX+SBvu3OBiViOvwVnN1qDHfEN6f5hVbqjxvLQ9DWMxqXunD0o
D32d85pL7VRIogSE9AKZx3ivINcupTg3PDN3M8xnMC6aKTKKYG+KNih4+iw2Us/vcgnw3K7Yc0ft
aDwNr9pROwyr9qdxCg4sGrP/sctk6BgCdxRYU7tc4fFY9YeovXiDmb7ET8U5cKe1YeWf4LVXAxM1
MdwP6XKuHd5HyZZ3ZJVr3kY52GnShweHTGh8KGdhSEWrRRrfXIY9KAbWSmyicfZZZa3s4sbOYKgA
VJiqDCVGAgYjfUmf3Fv8Gw/1e/lcPmQ5I7u3cA+6loha0mnMiimUADWBs+p9whoeEtCUIV294/fD
wejN5sd9j0FP4yOjT/A2g39U0kCHepJrW9X4SUjLFHoDpp7qh7dRf6RbRdn2NsYIgy8BU/HSVz8z
VRZnz02KgAKm+xzlmufIxMXmIuMor/bqyngzduVBGE3uK3XDE7POiBybV24dKVO0PIAlgNCHILS7
llQex6hMlb55LHs7EJAYyTNMmUk8B0WF5Vn7hWzbyDjPbo9y8PmjwBZRA3jyjFuWZ09Qw8ifBnSp
moK27lorGF0kajG1RLUxWax76RjqSvbrWkoyVQltAoRACE3YlJQI2XV5rAP+UTiLYMLpV2JvTaD5
+BJahuosISE+Rh4PD6pI5lFhoZwmk4Gah/FRPyRWBYqwl6dcsVB4yuRlvDF0UpOJ3jKE5aSYg57i
nfi67iWGMIIvEZVEuHHqgSnuckacu7BZIswBlo7mGwQAMmUKUdXyQtMU0uNoZZKdqKvUyhNLW1Xb
uHJKz07eGLZ3E1hDJ5CMBWkB3qQJQ+e1RhbKmOMxKcVoZlM/VHiZxJ+wC1y1RwJvwDApq5QRJjBQ
b/wZhUqFl16pJJzE5fGT+o6hab+9k7yJ9+3ee53+WkGIeJh9gHIJGTWulHikY6JBGhZjDxM8TmC8
ttibFQjp99kKlWkMqYizv9b7azBKqi5QsmiKAFboD+lHf0SvWV3aiYHZvMq2QUltthpNmxmrkyD5
GhYDiZCyQjcqAnU8xV1vYcKVWullkf+0+zk+RW+Kup1WyuDkm/BTxkTTAqD3Bb25AZNqffChokEY
tfs3nJtaN/adwEfZk3b2a9MdMA62ZvWzLGDACtDPj7oTUgNEHaxtlcShLhvZE3hjOX+v6vv0h/Ah
WYFm8pgsjGaEaqUc+k3tinvmFIjbuAIU9bBB0FQDXYKY10s6thIfqqiifyqdYp8fk438qD6i7w5s
W/pmejTeg6f+oqw8V8ZjrrFhDc28eeojFPlzfMqDVoWfDdgB+Um0sk3hxtt01eyyNTg2kd1Ar/zK
36hutPYflI34KJ1iN3fFNUYOrljvu7fhAJlpY4D8HDwacHt0e3CpFsVQhqXyhHLCryLH43l68Pfp
3j8hlHxgvV7f+j+00eMmj4FocEWoEKd0mR91tW5FTn16Q/rwXQY1K/jjH4qDPplTxGzbuo08MNAS
dSm4rRDXB+Drfa67sq7aPDGeujUIxV6zc3kQf3huv9fX8UO0qp1gn/1mDg6/OUvgjXCHxw0JhJak
NfAa1Sv4SBulwXtqFTME3yMGIPiro/p830pvvBGFQnkjIfGKtAcn6FNquq9/7cCpHyc+aZbr1duc
4/kRP94eR6SoHi79CUWNhYnCsNV9MW6DNAIFOlM0veIEBhfdNVSZROLA9ZL3BK7iyuQ+DTc7ez/4
jaSYUWh5r8aJWelOzOvKo6LbHt1XaKUj3M+YIHEN6Y28L7eK4J+5tb8LOxvD5Q1nQI3OuV3zP6uD
fsxfkWtjRWo3pyJgoQ9gk0DjByFfuoZV+lKZAjkIzqnsJpxZW2ALk/BgjmJ7p3RrRqyxoIWgzQKl
FIwb46ToFCOKpo2yz8LgnOHxV8OzjoQnKw/zS9//dgNJTwRYJDFuE54Uxn0tVpV7aunXQXL2QVy0
Un9XSOC8Bq8cPMoeRMy/lV8D46nsRjQKkVrIQfR8DFnwk7PwmeH5+BUDuep9BtJAFv3MzSlFAVGK
IvdD6fM+RAvJbB3lCUG1KK3vr9+NHVMYlI8axQ5DfWII050MB6mD+79+a17Uz1MHLQjgwfUl4eeD
S35EobitHWN13b6hTklB1ilCoSLLeZAvvjIvCpI63TpP8vx6AmTv/OyfExENlcqjozcY0fvr0ZMY
DuTmjkChkT2cuSqD7yatIgKCBlBHrvgUtS6KvaeDcZJZo+iWsED/haMbLc2kj/IaSxBboxRqEXuF
WaMobwQp9OeIUa5rDuOHmO0XxHCu1xFnM4IjOEYclugFukZL00kuy36Qz2/xB4QLnwI3ec1e1M/u
I369rya3yX80G6GMgLBQoFgW3BrXWFIxtTUfK/J511sY5+uv0as5oYMyAN/2YP2oLx8fyIri2YHV
oXZry9fA1I0I7D1Z3ASSjEL9WEU1ZfThbwKGid1GOVfS4ZX7WjpezjCzahIBcijOxeant4lXxpbb
gPzMYfWkfTvWm237ZylRKngNhnaEIBQCLGVXrfnc6h60J8lHmrvZhnsV89i7o+rZf9/ph2h5toOo
rbyGTfLJmPgICxm/SBcRFamhIzxqB+6Ack/nvrbcnJ8UFOUWjaJMhAhKe7bLx033wrEuB6zfp1yi
Jgxt3HiCfBYfMecoEu3gNKZ2O1k+xgXWGCWFPo6t+jmNjhyy/OWC0cG8wf2K1xgyP4vSx0Li+sHP
AuVc7TlT23n7xvEeoCereseij7iNhklq8Q8WXXURoXOrVBVPPvOrYR/Z5ieGxlVOvme1jdyUlkA3
roAolayDcJK5UJPP2rm6uBLoxnf8D/mU7VAQBt5QyaqeUbyJAt1TzerfWjiArrEpvezKQRrl1JDP
4Gvyd97pZE4r7l1ZTWA/9wOTCbjgUK5kpZSzDAw/Bu+YjAapCUOEQdW6IiOD71vAbS6cWlFKRdMC
c8fKgZNR3xxtslN5wFuxZ1dYUMnqnoNt+8riTL6NRa7XkToNUGhXoRcPiqmvcnM/OAybvvWRCu7i
qLUAxY2ggCif2qfQSFISKmvn4o3/0lz0nmgOV2M2eoLYBxV0ASs0uREIuddvakJCSIPiSGqjGkkK
KmkUA1TQ8Xg+8TeC8/flMQQDdwrcNw1QBNH0KSk3hEbYyWhj2sjbYT+gXq3eg0XWYZVD3L4JUUjU
8nlSOWqxrASXyuXW3Bqzj7floVqD6cbx1sJjuEF1+LZi5qTIz14dNhQstYgxH4VtPwG23wancC1b
2Ul4/IF2mo3uchuG0t9cYCgwSumzoJ04DoULl/h48WNTPk8gY4wO5ZpVv7KgjNf7Ril7KfK+h9kf
wYVb6yvN9bfeL8VRtgJqCgMmt/OiIs6UhIpX+1SXgiSDWOHxQXjNUGnAkucmbvxeOEIer6FYE/zY
12dzJhmJEvNScAG9t6Nu/fWwllbeA64sjB26cX4AIgWhpPQVYSOt78jx5GqsVuEld1D3jIr5xFZ2
3U61481kEUZZQo/fo2bmhQF8qxpkJiFq9dEiDzIhOjJuc8zu8gox+lZ//0lBDiv50lbyjlU/dVso
oVwjUbslDyCwSjogNXaHIm+0BDivklPvcpZDJNp8bVrXQERtZheLoM9DbyIigRnfP753p09Xt5XD
6AZP/g+kBVlRD2sJyd7O8IoxmriiAd4IT0U4Rlu3tZGUEP7ejCEY3jpAz0vaMGlCgzBJ5RIzqiLU
YbakY1U46g+CE+CFijVP57awhmzWDIpS/DxECQiy2tGldKp94pZWYr93GEqcrkNnWPeFOZ7EB/2h
3CgWj8HC49Pw+avEM7Z1Xz1Z36FSF4AoRWlv2eA7erDsC7CMZq8/It3JW6OTuXi9X4Wb3m3f4k3y
Eh2NFZkuG7vahqlUN6Ht9YKoVCQW6KWO0AEfghkwNp7oaot7al4/f0Rmdagwt8pzPIdVjHqbBgUo
StXhfzD2GISTlMnEqZh3Sg/N6ly1MqV9YE07zG7Xbf6h3DcfWyt6LA7lq8CiHbp1rNe4lAWlIFZC
8Rtw/Q8ZFWWigGw6q6P01rVeY1BWMxRBSMrsiNVwqJr5qdreOXX/mv4fmVyM+gKxEOjHUbpMc9AX
nlBU7YjuEn4lb70Vv8WAOLwW1G6IJ4p25a3qVbUWthNK5VQ3RwV6v2bx0N5eF/ANaAkmERrK8/A9
1w6in3Q9V/sivbRf9REFetbe35SfwnN0EE737eU2vCUUSt9kUSCnJu0011B4SUTT6ZRmlwq0B5Mt
4MDSNyqmsGamsUVWeM0sgSAfT3lb0LnLYEJFZhakX9SJn4FxDHR6WXapzRJXV98xrJPzQWogT6wj
ZMGxAwqMMbjlkQHWVBijaF1ZNF6eXWLrxLoa324SaNxBTY6qWFI9igfI65WL+7gYJnGIUdlpg3xw
xOAQ2zmjSx/1Mfc36UbzCRJS52A4QGCBzoRrpNLTu6ScpvgSm7Y2up2FjGtFOCfuw9zqAnBAL4KH
fsIJB2ataxxerrI+NYQEzUsoUjtKdo1GC4zHdaLjh7xOQILBimJudIFCpLRP7dpu6nwxQdNhsT+E
0jbtLbChWuXkEu4I74n5DHZz9pJRSDgK8fiPtjcw1V7LKBS6NwphmqKySjPl7QHVRZvGGS/2/bW8
cYgUDCVYogVj2rQJLNhKn3+cv1j56tvgiAKgPG5tFEHiFwDwVtquMfdHyYlM6+9fMigYyunyWjcV
RU3kQJ9kBNXTzWOA7CDj2L7NHVA4VPighJNXGym2pXEHFyK5rm/KG930LW0bob7v/u4s2S4GYqG4
kfTX4oWWsqiu4vUqlAgcqF6ajfi7tsHdg+HJLAa5mzCdyDUDotQtGKZo7IswvbyVJnq3UGuaugxV
u71CEQwQ/OKBC5cBaPW1SqPEBRfSMQeG+4Bl2+zj/fmRGUsumOoViniNEulliQoCoIBTUDBdYY2y
VeQ5n9Ei+/V4f3uWFg2JLLwwwXWjooVShkHQ0QsQ+tmFC8y3fEDVTOSb6/V9kAWnSrj7MNWANJ+A
yuFanrwypFKWWpwNpvcuPWTgneOblVUz2uMXDXWOQ9Z1Fuyj0JvjuAw4b5NnGgfTvzSJuT0zqZ6X
Fm2OQ6l0nkiDZITA8R5F8ASpD7gEOgxVI17r6uiGps0xKG2WywDTPtQmu+w8Mj00+TWwmu8WLXMO
Qfk1rtbyzmhrLFeyEVe8xTncu2SdGU+mS0fdlSRkNWe7wk+NpIQCJInQe+BWe8XM9I1WPckZqquf
Wbf1pdNgLhSl0IIAdvGxhlCpGX/EoWmxat3Jwt/ZGLr+MZEzQa1AEnZpNrIdbRnbvuidZ99PN6EW
mUzq7PHz6tYrTMVRzWNlrX+NaJEvX++bJUsB6LdzrVL9rgrQ0jtaraWZ6ZazSjvdC+gQYAa/S8HA
XC7KNo2B77q8q8i+IBBwxciM3dDlbIa2MUyTDkOjXh24aoKyYcLeuSNFgFZo+6xNYukAZZx5Moz9
GGPhyq/IlTe/jd3GAFeEE5/HtbgTd779cn+rWGJRMU4fcYpfjAC0w6ff6X67ZonEMBuacSv3Et6T
eAC8ySh/lz9BybC5LwILgXIDfVFy7cTDMPXDbnIHE6UvLNtnnDP0YRbI/oSOamx+j7rFclU5aPAK
TMaJuRgD/NFkFHld+7OxTThRqzuiyaPV7Utz/NW727WOtpBf95eM4QzQ+noNVfmTnFYSjAZtCZHx
uHeewdXam/JrHaAhhVXcwjg/MRDiGq6Val/gOeLaXFvR8VBdgMEh2RYWawmXApz5ElLOwBd9wfOL
b2eggNJFtyp3spV1tZMxL9OyEouxjmSd/rfPRvHOtWB+rct5JRHzic13zAoGh9D+OX5gGdH9M/tm
qE3jlVHfjFg/TLeQNzW4OtYMQe57UdRUXwvC9/wghhV0D/fF5qyfgp3lWDqrJ4apCMSWZ0d2VtRN
zwkQhP8yMZt7siwyR53lRe97BEwcu0bpMknA4ByEUb2F9I9u4Tn6IbBCjB3sPjLQoWhf7Z5bZQ7r
QreMS17mkFLAFCxqEWO/GnyOC+C90fFzqEnDy8v9fVp2RH8QqPVLlbDn+TzJLsI5f8Kw862EBFa0
ug/CEoNaPqFU+or3AAKdNp56dy2d/hsAFUrx6hAieQGAdDIT9EHpn9HzfYT/oWj/LBSdQsao4akf
R0AcehB7WdPRkTJni/lDjFsoWYtbB/AHh3KkXtAhrsriDDkC/gUE9A/PicOwTcae092f0DVdLhto
VQ/CLHT+vA7OtjgwQP5HyPZHEMpzRkWnjJUWwcWgpTbFYzxnxqvajo7JmmWexNvfWzPKaSZ9lUpp
g6thtN+BAdXVJRAS/ZgOmbVmJaeWHecfqah4Siibro+UEHnK7RuGjp8Zoty+VHxfpv78PmXxmVGH
QtVib4R6q5mCaAuKKRy5Y23zZupWJqiCAvvpKf4dWtpgioiuGA5hWdFBeI1uCjwX8DTlrah0ShG0
JD0KBqphI5jaGg8k6KuwWGcd0YCbbZshUW4BxaRtUijIMou/SzA/I6UTgB9qNxzQk8sItpevdjMs
ykNoaZakYQepRtRg+Va//7CcZL39epEQpYgM3V8Muv+A0VX1yI31U8YBLNgEZ6t077uiRW86+3XK
Q+ilkXtwENnlhfTvPaWf5/u/v+gekAolXQGYfkVPWCtRyaCAZRgn92Db6RpDD1MTkdV9ELK3N3s/
A6H2oyjAzisMiHP0FQ7S1TMKkP4bgkQFvxWHerjAR4gdvIGiEarVrPg1Izxc3Og/UtDzaNEe+v+i
3qfVI0NjF3d59tNUhCuOId6eayyQ+AJaqS3Gka8Z+8xCkLBFs9CpaAojRu0sXBneAxvn7D39RxEo
t+zhZU7nDAAkpw7N4A7zCr3sq2aLRHljNE71Y6BBVVsnffqZWyewW+4riyEHQ1e/qedmC5UYlQQk
oIyPbz+ND0SYv/6TMdAuNwDzhdCKAAguaOdeYYB3tbqPsHhszRaKcrXj2KS5gpecS7Lxn8Euwkw3
L95bZgCUPet5wZUJuSfJq5fKlnbon4TPCMHk8Z8EoV2rJvdTFJcwi/Lom/EFk7H/Pv5CDTRo32UJ
nawa/dyVlh4uFI2UI2zBzTy3RtfMfJZGLQVHVyjUMV+gYt3APzkenCT3p2Bu4s2Ap5qRFd4v2PgV
Dvn/meoKeZkNPJEG9/8NWbCRpbsLmoXuY4wYBkcPrih05U8sS1kAorYcN3EX7Ekg+SsZW35bUY06
wTkEtVgTRpjoAgcI7x0zml4eCrd+LjAvSXix4l+BybD2hePvCo1aMqPIhakp1Pzy5h1cvrRkNM50
iH6q3/c1mYVDmSSYhPsmqQkO6mIwwudoeUfWxYuFQVklzhBOUTus3GipK0xJxImOeh80o1/uy7Jw
Ds7XjM40x43WazHBsavOzDtmMmHBu4CAARdgVD+gQICn1spoekHgJqxV+NKD6kPfhBvMWIqQWWKZ
/1Ii6wqKWjKP69UoFwGloCRbw6XFDcB2CA0InNHkX1kJn8Ud+iPZ9wk3M9A6kto4IpIppuFyVmcd
Y/eLcbwse5sZCBUxgrBkaNsBILEZbXajMx2RJ3lmxEJMFCpiGZXG0AIeKKUjrw7xrrT8Z+HreXxl
ALGWjIpbMKcmRrXC95K1H8JaPTvZ+9d9fRYXslfohyUspqh/ATUcFbrkvdBXvSaTK7J3iI/FZtym
R2918ezwEB5QkbD/MbyM+9xGOYJzH3sh2sDYbHCeoesb9T60LXVZhq79SsANULCL3aSYz6Ft/zcI
Sh86Ddc7yehJXli0XHX/cWYVTC1FZldSUMogcaI6ig2fXfLKfCvBHSz5ZqYgH/zI6iBastgrKEof
2kbOdbWCNLUTbYrEekMPd2WViUXeHrQNi5VmwdddwVGqYQSi0Pkp4Hb87z40hR/392bJjK5+n+DP
PAJIN5JmQuvmZXrAS7dWWeBnycz1S74Wn+5DLQQHV0jUuVri9V7yBSCNK9E61Cv9c/3fAKijVI6V
KpLUiTyk8NZPcH4xBFjwBFcCUMfCAPr3LItgKkiPbmSnSsyP9RcjHGCZI/mG2XaUfSj2bQxFDlEr
646tM0prVs7l/kaAFeEao4q9Ss01YLRfh3wl28WL97ecLaQF6B+ngqHP1wixhBngHo+d8J7BbnLp
DdPKbYtxzrDEoGzeK9VO0EuIseuQrH7u/7btl5KBsvNEqAeQj+FFITcPoRnZT4YTs6Z3sUSgjLuV
i8wf6hG5Dx4Pc4ld2h2jbG8hXr7aCcq8PQ4zu4SEuI9wa1jgt2DO3SR7SaVWrhAosx7isBY9Dwjc
jt8eyMsBulUH9xlsaIya9fu2gemi11rFI0891Rp2pCxN3bR8vMaXa6Z/XziLr+ShrLzIMcw6brAn
b7hfiBbvaFa51162jLDivl8Hhfm1MBhDkEuZDGEum8ZkBeKMlaLDPFimbEQJfpzvbBChY1zLoSmZ
CVXGSn0fLTNflaepXPcB/GFvSe47qYdWzfAUsa58990u2CqvV8qTtUDxciiYYrouf7Z+5Q7D6S4i
YPYACOzB+ibfxPuqjr6mToKRaKgoyidTeTT7X4woSCLfeWMoMxRqx+tMmkLfEGEoa82062Rd4gbu
NiBBAR1NDjK9xupWPOpbcwQW8VFdrRu00LSvX84H/7Bl5RIXXc+fr6FVBHwwocTxkDk28/fS/oFG
HcaqLirhDIE6BHIxz/3SA0LTmIbFnXY9zPX+ib/o3WYQlGrEXVVkYgaIF2ybCpTcM+8jsISgToEI
DySc3EDHk8p2Q1PfB5gvbzFUg6F/368JM0NK2qAU+x4gihl0Zu10tvHgRpqdX+4Lw8KhDgO51euw
bLBco/VeTa5hVZPlKM/3QVgrRp0H1aCHtYpdueyqvYv6PLt6qaz7ECzdpQ6CsOuHOO8BoT243S5a
szwbS62IiLP9qFUtN8oa+9HkGDvSgFfnfF8AFgDlCoxswtsu/P9lOr8pGA7CrC1edM1/DOP7wjmT
QI6GIE4DXCjBbLUxzLf4OJh42ku2vntfEsZWfHNfzYDaQSoaWEh2yT5z8wGWHv5i2PgtkT8JxGay
UEZec22rtgJ2u3Qa0K/yloK3FXDN4rE1RKdIV1nao1OZ51+sgnCGJouU7Sty0IJ5CbuUmoJdR+br
tjeVX/fXj2GSNGfUOJXFWJTAiDa9o798CiuwX//+b/7l+xV4tkmD3hoFKD/JQa3kaLQGY+2P6vgf
QSi7l7xyTNAuCbsvX+DAjukGrLgWq0Rl6WX1Shso24eiNGNHFM4ejFXbIoW1aS7lW+zKP3fymgX3
vcd3Dm36dTKqva7vaijfW7cXVCfcHy6jU5ziAT1Dw1Z6saxhsCGnEDtfXG79y8zGTPspVxG1fqKI
ET4A5aH+2t/KZ908a7b+b25sf2Do50u5G/osIIf1G7/ajd+FGqNv5z/va/tynmYGQ8UEU6BlRelh
9wYcDagF+/XhWdmKYVNLGfy5jnxHYjN9x2CvbNQCrBnqKXtHCWxPt5FKw+NKIB4wTRPeg9XzyZSM
chahF2r5SGzMbjIzj8wP5NFCdw1qwf+4hPL14RT0UTnKIZYQt9L0OVy9fmSWdmJl1Bi+j36XSnjO
01JB+S57BRH4pnNYrZTMFaMcBtrMhlQZAHFI164b/cowa43FSLooBnhqSXUJZqN8U5XMNAEjIssB
k1gQKYA36UcO0gd1Hf4bxzfDoCy0iEOVExJgVKIdg75I2Mpv446VRF08KP6g3JzoJeZWtKJKYrfo
h/SIWnRS8KoxZFlOB85gKANV9T6dNMRvF3u0gpOBYZOYb7ltjoxD/WZsFxoIQTDyz8Z8M0TNNgak
hbrf5MCJixUmPrxj/CzYAkzLAanJZnusL7tow7n6tjYxVQ0Wi54ldsEysckb5z77CMpmc5C3qEVI
hBXznf/YGqiwwhnyGpjcKrVZZ8myws/gKMudAq8YuBGKsjuIFap7hY4UiogrRmaBiUOF+WGa92le
a+Rql2L53jrb305fX/f9EMOyaPLpKu2S0OcBglas8mUn9iZuRmjIuI9CfMC9HaJO+3AwAg9sWihL
IfPPezCG/qtYf7YpRM6ZIo5ZGoxlRxRRxdhDPmRlL1gSUN4hFBu0+PT4/QH9EMeM+bRPot87K0Qf
3KLejGOsYIW+nyrdn74TbqyPiD0ckwVEeYagF5EV4yAIedsXrYeJzMXJnipmDTxDs+jTuxtUL/d8
SJSaYOKyWjN4fGnRKMs9BCcQq/OrDi+jaF3RLvd1jeFhaZ5OTu8z8hRLbuHGmXvoLjpGTKgBa4bw
onggCSD1bii0pou40INVwb8acDrtS7OLN88xe07t4vVvhkH2cq7UfRhzfQ+MnbrK9vxWwPTgUbI+
/t09U0cPK3hmwBFAd4WLWhSHfhjm2KsXjGB0+RcMX1TA7sFynov3zBkQ5dPULm3rksdANXg0UJmi
Q45VarvUvgI+mT+yUPGInwmTkEwxKcUREJ2OmCr9e7BwltuBycoyL+raDIvya0MzjKBCxrp1sXUE
GwduECFmh7BO82U9+CMS5dyMSZ8KLQLM22RP+5P60O4fmSzzi47B4MFvbUCbZZXycHU3jUnEZeS5
v3Pzj/4DcSnmso65KbsiBsTct9LlCOUPnEZknul2HYHVmeMLjGuzJnd8AbuIecLM7zfBYZxwy+fo
DInyeKWRGV2kAIkHjf1DYMugJE4hEEsZFnV7hkNZ6zBkLSc1JcpZwIXJ4Zzj/kX/r6GhSgEkoqRN
m37kb3u5i/u0grqBBUa1SNxB0s3sau6l024ORC1Z5nmDitkbxEzjYwiy6A6jY/Y/B7O0xU9oRL0v
L431bzZqjkotIM81njyNWEDJnN5S3CsbsP51yAmxgJZUfQ5EBYyD0HHDmLb5RUNeMPkhW7X5lJmT
Ux2L7Zmh5ywsKlpMIt7PmhJ71riI4EZHIFbl1hjIDF/h3gdbckdzuSjvqowtlFDFtnWE5Qoj5X/k
NvgTWe6IpR3k/2emq9WSUagBYDBE9ZstDHxED6AOhcp3VuOAgNuHG2SSvbBgKWeLOlFBa4yaOKgJ
05vAZmPLH7KD+t3GSY7Du/CisodSLBn1fEkp1xsnKOGNm29LmHKzfRkdzdVc463/CCwfD2WabvGK
k56Y7TaL59gcmfLHYScNulJB3AqrjCYuq9iBzQScT8WKSchAlJCOPv9g3VDdSmmiiolMFMcVCePh
3hX2qpUqjjmeWdqzdJjNsSjfgmt2xDVoFYGSJr9Exzc/e7vdeLvH+7aweMDMcShv0vdF36gJcOrE
/Jk6gfu7cbKjCFbPvx44T27BcyjKnxhTXPh9DqjJlfH8P6CbDFOVUfnHDG6WF0+WFdBfYqow/dyc
aGFYBfVICv80vMlgqrDpFLhxs4axLKv9PzjfZ+rMxBHxKpzffuPU770rONnqX9QwGphlJ+IcA/cg
hi1cexFOl7km0QaiB+i/I2vGHZQPNoE+0Sdat3XQf+CtHANbMT/zGsfvDa72Jeh2AztyM+zOSVk9
x+4vhr4tOfo5DiWPItRj0GnAAf/kZ212ZrgZXWMl4PHXt5kFp0uKMEOjN2gIZTn1RKBhFIn5c9h9
Ti9bFmPP96vFnaWjKwMmr6/KgLiFHizsqYkpYw+drWJCHq7YD0+T7eL2ePI3suwMX9F6a2xY9LWL
zwRzMSkjTkJeTDseXzB1WyXfPe8e/WOLsYXHfoOwR7fu7+HSCTNHo+zYm9pY4yagKeh8RyKhfWs+
7iMs2dUcgTjimV0N8jhASeHU/Q/UtnWBpW3uA9xOiYEvmiNQMYAmjnyj1JChskVCrDLZGWqRNVPZ
pObbwX/EZDGzd0+ybw/Pjv2xzawvlpdauhrPP4GKD1pOMyZfISEPet5jJFJF84vFicjCoIIBLUwx
LYOEOu3LpnAa58O3WWIslojO5aA8R1lnzagr3+qgYfDGJTRDx7M7VHs88zvjdH/jWAJR7iNIeCFP
ifuQHlwCM1gjHh7uY5DfuGPPdPK58XOvHhucU0jEiB+ymYLLHpykjBOeoeP0W7I4TmI4hEDpoXYD
NDCwjl//TRDKLWTyUOsch8WyQwSbZmxNVoyKJVZd36I/wBAUXQWLnazQV2IjKoQ87zC8/F1yp018
ktf3xbjl2CTG+geAvgQXXJwJIRnEbmeB46pb1RpARICBZLlZ4VQ/ZpXF5I8nLuZGCWaYVPwVSYkf
aSXO3RhOLjdVNAyT6FK1O4t3rfLhv8pI7ZVY5kUVp1hExM+yxWFKhPicuLGlXjrrI8DwXp40WXYr
hhZ+n4C3cpLeD9gwRrSTE3Tmarse45lLFfPgkWm0ox+1FfBmftlGg8mKNBfPYswB/P9I1IpyMpzR
KAFJwQRFs3ExHHnI7WnVisyWFhYUtZi9puaDEIjkhHIjOz7st2RyL/MVlPzMvbWjDkIMjAz1VMKe
1fEa6VqMHZJN+VNwrH5yWfrBwqKORAS0WRElEGlyO/B4RgFozSSrfngM0SbBytEsvinrs72ijse6
V7IUbI5oNwELkOSke6PCRbxZkVsBSvZ2+RrPVVawYhg6UYHbBSXM9RqGs6jfkdZMGeNC4zk+lpBx
eNi4KEDrD/sB9VT/5g0T6ch/YCjpeFkqQHgnk7yNYbayKeyKd/Uny7JYwlDne9yAIlXwIQyq3Eoz
eCMtgnvP1F7AeXd/3RYPrJk81Cnf8g031QauIbyTOr8Tc08uVayob/GmOF81cjTPNqcyitYvyebY
yf6Q2WCSxdkrOSxFXz5N/mwOfcJ7msypAWCyk+0OduvUz+WGPw8fvRlZld3+i7rNmVT0ixKXNLmW
e7Crtykzi2OBeseMyTz07UVvFFvG4CxQU5LZRpSXFThQUgYlNI4QrAnuW2hbL21oxWtpHbjiBbXq
m+4pcTyWEi5qxgyX8rkoCJDVIgFuhRz/e/l8Kk+P93WP7Po9yShXW6CuL1JqIOy8A1rSLHhaxg6x
ZKA8n5JV/ljyQJDcxBaeeDNbPbL6wojFX0uhYMYaunkxsw7UzHTKWJb9JskNub3YG9ZhRD7v3k9f
b8H9xb6NGa8/k1psZWrHwJ+kFtwXtZseetdiPQuyFoI60nqQ9fa+jIX4+X9I+64dx5Fl2x86BOjN
a9LJUaqSVPaF6OrqoqdoRPv1d7Eu7jSVxa28Z/YMMN3AAApGZIbJMCuOD6zuSdZvUwep9tdMbTT8
dmYyUegXXiG3oqFtemBwjaDgxyXrWFsAVrF3AVzU6fP0fP8MFjrbbylRdr2AdeLaSUQJWQNftiNb
KPFJtYhjno65u323oAO2ZWNAzmb0rX2XS+9dJsrS+5j7S6oWF8Bz3run6Em3M/MPYII9qz0cQ4sD
lLO5ik622Vin1R5b283AMdaf9yXAOkfKEWCbTcy3FT7COSKDx/BlP83/rXQp89+0+oBNpvjxnvxh
aflCsnj+4z9mwfRGUeogUJrzc2Jz+8wtPlIC0Ov4yeJY+Pz31Z4eCvtvBP5jjaco+GOliJPAHxhH
yfpKSt1Lrvb9qMRd/q9/eaI8ixbasZEMfzJVQPllBd73L6BKL+8bOD6LugFfrRBCGGNXP7f16bd3
hFKxTvAHTZ9uN7ZPmRJJsE3D2U1515rkq9J5fRqIu7K//suDoHRq0LS85Xiw1BOT8dMS65ApleoL
NAYmKn4bj4akJMnjxd3Yh91Ajqb12JDd6pf5eWq2pmtN+FcbKbZKVlTH+AQqD3tfG74zI//ZCP7Y
XB+FAtr9R/CzfW8IKqCx5Xj+uiIisf8AKf0+NdaX32rIf/dbE62ZTvTSRYzbAh9uHRlR888Y6ebS
fr/nZr8cBrVQaRF+Gd08JLGVvQLM046wdi2JLDqU7wN6w4WrU9B5dYBFQYh34Mx37xzYMko5K+DU
P29tnpyeVyxoGobKf6eIZgwGSV0K2WROkINhmROWgtB9s5reFx032ZPnbes4oXWOUf7Iyct5jRXt
R7Ky14q7eQ6JCZTNz8HcBBaryvPdOnTvTlM66stiWl578PdqWd7x83BYleTtXBJneyGZjdq74wD8
9WJi4ZRvAaUf0BkBsUbk9Mwv97E37ZO9kben1NuQh8g6fsVktd78Wf3Z88Q1XyTieSEW8qx0+/6N
Fu9HpCqdPuKMtsacHzyq4Bx8y1t7VodPfXeUVQ1rgh7nzJHIDls6LgdW4pmhmXQCNR6FGhsncGqZ
abOu2zfU0Z3zoDt21S7M+3KyMdY5IN56krRr2h9nVHJCgsbdHMsdrc8ILmJAkIXhNaJY5u8GpW5Y
VMYD6BsB9d7H3Nqg/5EKNeUSER8DyFpr/Xp8CR7l9avrWevS1B+uxF65JjnhTzRcIhuu2jY+0HRX
p9jVMV25Yt1WhjLSaRou1HS1nQ4dYDSM6HoxjjfwRsZabRGtXDLFqxgOQXbNtBa5Ga8SsEyze9VX
mC7grJq572zJms1pUfZYCVEO5Xu1hdWMsMzyt09O01neV5GFvIkizalM0pyZrsGPsqRXFQADmF5y
/MjM9Bea4JjgmQuTY7d0KNtspHp9MRTQ0dBt3dnv0kcFNGUAheXAfOTQyRUiW24/fVXOfQZZUqQC
pqaOkZhMv6WIXZPvGnzPSev+Bar3LXtUhBTGxjBGBdizUp9IGfF/Z7gUKTTwPjuLASD6OyXs6zS+
99bcnpcSasnF7/X2/OoJ6PmFP6hWHNCIQ9S0qtUVTXEBNlBp6/TPNJhXMpR9yaDOqVP3XyikYojK
iXpzPNbr3P68z97iG2iaROCnFYaKRjs7fvQTbjCgYJ6BCXN1E+PVeLVH28yf/ktKlE/jNElqpBis
WP5zPFq1tUmsxGpW0zY65l7jSS60jZyxRTsiICHmVRuBrcJSSIfVOQLx1zyaTYFEqmGwnDCY+1li
mK7jP2KkvU8i92OQCWAufRtXyt41RWQOw01wuk9nobnglg6V8hH8sPblyGjPwba4rGRLah3OLrbI
xovbDHsGUs+HjzcLssHiVaLuS42wFHyhRnT7DdSdDAFiXYfTQQ7oY0vs60rfCfap/PivhUoZZD/m
OAwY4RAHQIGjBRCI4M6Tvv8Xw1i3DFEmORbF0miHb4YmIJIMs3KdgyUBLpOjySrdu5aUUY6w0nNI
e3A0rT0ygH7QYsIIDdD7qQEa6whhvhISoSeeSZl1QSmznPNchW3Ek547QB96UC3ODUBReLh/QZet
/189oMxyLIc5FwZBB3/dPCduCui4XxGzILUwmXp7YpQtaSTdAHI8Tkx+7EITUzi4Gq6H7FuBINMw
fScCWpTb+ubbJvW4dXCoV6yS8AKnAA5TZVFEaAL0MEqgWTcU1YXDJ7TOaw30hQotZSeW9xGmC0Fd
mBsqlDzVxhjHAOvnzs8GCc2kJz2gsAJSWyJqLakdOcFp+GBSXbCeN1Qp8cpZKsmZjMvSOt9RF15z
gk1M3dkwYX0XNGJG6kcTZe2LUVBOGpERHkMHii1aJ1ZvhcQicpt0/x8soC+DAOg56Joztvlb7kSb
60q2y0fjOD6m+jQbgkKmWcCVX1Zf1aO42sGm5mTzVLgYTEBvv4WxYItfGczuqaU47UYAtEW/ZEOe
TycMWfO6WZoGSkIf/u7hT7F9KVDaJepqINx68JF+uq+sS5ZcEVDlN2R0RWrYxHYb2+QKHyRxDG0d
TDRZ+7vdr4IZQH2PDv24wjMilLvIurhDoR9ESjvbG3v50DwFG3VduoodPSYYlpg81T63V9ve6chX
g7reV/7IWfjbgA461vN+KQC/YZryKkai9GWt4XsqxxNtXiZub7f7K+p8rLkdpnwpx5JxWtGoNUhZ
vjul2gAu93Qy3lhvikVTNJMw5VV4NFKkSggy3kewedBxZTrC2ra5qEIzGpS5E5uSL+UBNIoHf1fZ
svOIVy4j2GXxQRm7RBXigL/68FHxQ2T/5twKj5R/4wlvzp8ybujPFOOKByelXdsXu7HRXQOnm7G3
tS0F13NSdKdSGgi9AnfYAUYNs7xbaRvYmr2/ONenwmPxtZQWuCFGGTljRJOLzEF6wkF45WFIvLVG
dFewHHRxv8ubwQs2qaXCnlhvzdrMfymri8mZO1uSCUybT8xyvQk9Ca0xIsY6fGe/WbVv9y3O0mvq
5iMpYxDjE9XrlWsxVuRvlJdg21+JkhHX5reANFthgyYof3yWGOGMnGcG8eU7rGoS2tKw/VanJNSr
6qBcQkhoMLtfr+EGU85Xa4rCok3npToGg0azGIkdneUDXEKD/5uQbmtYrCWoSzlrwJChIRzxgy7+
WHLDi5wUcNgHgzgwbpGjFUjp5lb2p1w/9KsIzZ9vyM2fYiJv0TdssdpAl00gmvM0WZIB/MVTJjCX
Kt8IW7wipMZM/mBdULbG7WcNLSyq84wKZf2CpFCFPIC4ebP65MzkDQlhFpLXsomdEaFsX4ohdlGP
QQQu+llFW2OEx0935snj/cuz8BBXgIn8j8go+9fwJV/JBegAJe0oniQ8eFb3KSxbixkJyvyNVaZn
1+l6wlu0hz9v6epifTFoLDwDbtigjJ+kYBiiykFjMNNPYVVs2039acYuC7l1UdX+8vJ9bLMsVxC2
gGz4vmG43f2aO6pOi/TIfW6WXsNzbr7v+YyKGsYax0Xgpnckx7kA2vs92k/DRql1zYh+UJ1pzZ+x
NgV7E0HbGckTJn0qfhLGWqpSGXr0/C5kprCNzmeElpzZODCgD5d1gXq79GBghjb3GMaMpcPfmdM5
71kY87kO2uVA3s8GEDoj0yfoAGRdy0mDfsRvs6OkjAXPBxqgDmGyX63I9jxxI+3LV8RKClbM/388
VCcjfI8cbTX0azqqFc60KMjLm/Ack63grNhNodPv/KQjYWUuMsvqz8xy0YZi68M3GwSTNDnvlJYC
mMjLA3AcYuCdlw/MDQH/wVj9pUmJMinjJgt00ETxJg9hqrC7N3K+OsaRLZVhoBeaJGO3MpzLd4Vr
djcimY/ypkg6ZLIxJew/G4kpbS/mFe843UlX5tv0LBcJZ8lIFinPlftp3dfM5VfN7AuoU5SxG/s6
SmF3fu1zAlCgYNNuDbv8btCPCb/NPX0PRCnsEcxd5vN1UrufR/uXfconDIYkc30C4n2Dca91Tvyd
TVrbPt1ncqn1Bz1imqrIWOOFJfQUk1EcNlKoVB18j7wB1m8EW4exWLPPsVnEi1bypiTKaF1fmpjU
Z+zE2RYl3DkfA/ZJfUlO+O+qYNX3F73u7KMo5lF900Y1bRGoYwNBmpjy+QnQvfXLfd6Xr7IuSGjM
FWRJoFHbA0XPoxRQ4OdhM6K492Y+MWs/ixqqIzzieRVdkvTiTh/wxn3o9xMn+av6vpUf04O67o99
RnJsnnt/ZDUbLaWVFAzXSThO5HJljTrQCybhFM5Pu3P0lTxPW9SmZH9k7pyX33sU1gKiecLjaGId
cugWMes1PsW+9LUFPBiKXbqIneH0aprhwl/6mM86hBgD+kKrc2IDfWrHYxVZ755YM08LU2IKmP1L
jgo3ootQRHpSdhgcB8pzuXd6gPH6ZLBMzlVYwCaLEa8oqryqaBrUhW6pDPKqK3Md96Wyeic+XzMz
0EwV1NKVbe7e3ka8Pi5vPGarGE56oXkdfM4oU1H/1R/9S9TW3f8FuPXdeDel0rDQ7VN0RFIi0csI
FZc0cE6QigqCQfIvXANWQ5940i4lSkp458oIfpb5Qu5G0rTpGFXq/GrxEknFdFlxUzUn2QQk8P74
mG19C0x+lZb/Bh8LkoTG84aqGoqqUcFjGHGSNsRgTAGu0u5ooK2wN/ccM1m9rId/CelTFDvzX3pX
DeN1kuAzEEjRqvyaENk2nPwkAGNzI2PJrbX/JW4Ls8lJvDEerh4rZbj4UJ3xSr8VpVZsE77EJ2wn
3M123f0pveIl345utv6FaQusIl3Zsb2KXX/PystNJ/fDEMiqipkHQRN/ALeNqS+maTEgQ1FOScjQ
bpgNNAtDVDjLGQ3qLGU9xSreC2h414c8MafU1AZu2X1CmpegZ4ezWBmk5Qv7lyRdk/OFsuiGbuxQ
+Va2Gd7eq8Qz7AcAi4YeZwnr8oO1Xfo7CL4jSbos5/tJMfgxXIg1rd+oH7FdEdgYGMnBrWEPTS8a
cEXCQitFlQ1Zp2TKj2kLNG0ZDmvtRLyZWxjTVw/d7voebwZGrmwx/kfp4f8Row2q32SYM65B7FlD
6grFaAFrBkQM0KesOGdZijNSlEEzmnRQu0xEtsLRyCEWbUDdojsifbyiE0OJmU2/i8HFnLdJ0DP9
z/IySwBuPeXNYgFpU1gZYHIQDm8BRhizFGOIijptf5F0TVSpaCnBc3jIDGWKMTB3iyaqKUztzd+i
tQptdjfBMmcYNUaUgel6DPDfcjYZ80DT4x7d4gK6olA3kszNlZl5XspWTDvCUNA3sIxIo3xD3Esj
z6HSeI6wtWfc1w/MFNJSjI0rIfGSLKCNRKHvhNTxSVZAmSsr+/JazlTXBbCJbbP403o8E/hzySTO
yVE3YszlruLkbrqCU2zknXOM72v2y5Tq1u2vE9J1zGfEkhDnNKnX2uArfY2Xb4c9e8hgHTC5fwEW
srrOMGi3S6yLBf+zUljjs4vOb06WCkLzosmicQTZC3DfMCl2wHCVBKgHuYODl63JOvOrDl1c5fay
razYu9goXDEecEsxzPSsQeOLqmHdHGXKLkrjZ3rNT3Xcj9TS7NH8lbosjOnFV+KMyre2zPQ8jxEm
BaXUQRtK8nHgCLLiJtZaXMn1lOzirVayUjaLTmhOklLAy1VMMc4NxgZb/jOeLefdaneyFTy0rrxK
foc2w8As+YQ5PUpPei7n0b4Gel4BLPKoMP+M+wSL4ZBjn0K0T1bibTGLqAC1Q9aAR6ajpH9rYYKr
GvmhDL9gwQvVx8vGt5DVPqrbmNk7tGQ856QoK9O0AydgQ/NUPpzWFw8l8S3UVZH7ym2rPnFrlEtZ
8pzOh/boc5rUxeTLsY/Q/DjFoLzZ7AP7d2ONKBrnzMLlotubgiRdEnVdgzhvJanUjX4xYh8hIKop
AWn2IbqcRScwQ7t67N2v+zdlqe14sqP/kKNuypUf+VwtQa6bBsx74qkpydAbYkum8MzvbPFtX2GT
REXMnWbaT1PeCGuqEws10vtf8t3z9UPGsy+hjO3lcsmVbuBwZ3XNetf/JI+G0/vkqBVb8+nr+mvY
mf8fdblFEz+jSplbI22ubVaAqhUcnYzUqwlPRLTDnLRfRIpNscWoX+hpjAmPRUs3I0tFAEghh0ld
gyygWnLi8o6OnEzBgiqVp6+/J1NKLWvsv6vbCmRaKxnNfM1vtIYEe6Q3f7X2BOioHDrUeo6TIo1E
M7X3yM088XXPO+6b8Qvz1i4qdGb7xTudtX/jHcl8ZEHXLEYnuIPICYgqoiKVOng/zZIk54MpOmmR
ogRYl93iXR4wAVeYlKjDjnyg9BYDKI2O1aPBPiXJw9VMHFZ8t2guZhxRzlSTsZHDj6P+3FTkvV0X
W5nUEUHn4epfgAtBdDNS1EWShroplBQsqdhi2Owbb9wbLho44DfJfQVdTKaAEoL/KXWt0zbeyDEF
I2q4TMXO00fAQ9RHAQVD70EbyMX50leootbreFt53YoRGCxqqaqK6BbVZR65AMooBohr+xakr06z
Ga30Ssp1Zn3eZ5BFhLK8suEDI7SCKRQ3vmtsU4I6QMZgZDqOHwo5Y4S666NRYaq8AY3SLj6ljWBK
LFe1VGuDEv0jKuqOX0dDrNIrKCjEKo/o5MEt7+3eTZz70lqOaWaEqEvuF1ItpxII6a4iond9yJEY
Md9ENIE2VvMyRcisVOli9hDvJtgIFBrw1qW8VQY4iASIl5O3Ary8/6VEJHxL7If0V15sM+vfPULn
BClphoYsJXkb9ufXj6AnwC+ULVRIu1W96h/uy3Mx7p+xRonTyJHY12MDjkh5ibCb6uib9f8elBSm
YkaDNhYYYJevk6Xlv5KnEHuwgOrcbAOLY2jSYppgTojyO1lciddxgNiir9fMzp11CXRf5Am2DHVa
tugaoJAFfroPGsXRgK5gP/cvPV7SyT5YHTTzJTtjsOH+2SybvhkZip9WCuRrrINMoxA9NJUUWfqL
q55fks+rnb3WHFF3O+wKbV1u82WEpNz+7/c74uhmXzAZr9mjpR0rMagUfEGMMA155NoRXJ0ASus+
p8snN6NDRbroyyuuellMAg3N2PEfdEtev6WP3epfNO3OOaJtOsBPYsmvQeliB/vQPPqrBPOTrLBy
MdD6yw+dUR0vaRw3FahIp/CsImVVWrzDhOZfNkwzMpRh4kM/xtZikPH/SAeAj7rZH8PGChSHe0zt
wkO2kXFOk6P44UhmBClHcsmKOlAzEGyn7NjFu64CV9rs0VK63rIwR1kypIwgn/Cd0ASgZawSYKn2
RLF38ivPYIlFhTKASoQ9zdqkyqLHNahpBoQ/aZ4ObC2G6Jb8vCorogLsHVTdvudLZ6qUK2Ob8mHW
o+IVbNuH4mAUVowKhuYKNrbZ+URFdWar+2b4/q/CtRltGulF0xVMC6ag7aSH8OCHD63dvPDTi9Vn
JsumY6GvyJwWdSevvpanRo103OXL97aWanYuaonAFOztK7pPjUeGXJdimzk96koOPPZfoom7n4pt
gf0a2ZzJr5XHfJv6eE+iPvR18U3WNPBiGKJO9VMUL3ke0emtYSx1P2ridDLNR8/BCl/ZPGInZmui
o/v0xbHuzlJ0NadG+ZtIyhIBiI39ObWGfYE+YjfAC2kzDixXvaTfc0KUx6kuQZyoat6fLWm0Klsk
6EVZffm2CkxNxrlN9+DHPZlJkHItWAxTCVENnl7znQYQcfmXlCHh19qsC8LiifItiRqFnTAJbwuY
y/ZF20br6/sKo6sNM5m/ZExm4vserZ3reBAIQzGAVPAclMBA5yxmvXAxjzinQb0XhjpMo7QDjefO
fN0m+3cJTa9W9ASM6YKYJ7yun++f1Hfu585JyZRGj4EOlOQW1mN7qM3E/vgoyRogLFJon2UrHuxm
Z/LbU2CtzN4zAbD9qKw/mQnqSaHufQSl5n6YJZIvTKfoFU4SmMG6H4i5WgXO56plNdstxiNzIVO+
pyorqWpGsDyYr4BRPqiWippTjDIzq/jKujKUIVH89MqXJSglxIr2SM5iwv2TVWRd2MKECFybiiPo
k8JbljIgelekaVkJ0Gv51/WQinbz1n6oRNzhvXSU0EC/sk714WR2WzytnQGFBsiVlZ9YPMLZR1DG
5dpXwkUL8RHPllftwgfBcZpfJWnXx5cMLRIsqLvFnOacacrCJJe2qrUY9ArrGcj6pVn+3pvmI4uv
RceuS0DPwmyJotCyzYahlgosOMOiwrNmd2uAJbCGHpbdzYwGJboiiaPhkk40sl+ZhoFtw1atnfC0
wcS9d4lN1rNwMYWHHSn/MEXJzrgaVc9HIMi/v2tE3CQB6oXH43EkpRlsMvewPodWGVjFpjx9rR4v
H4+oIZpPJnCeWztAg5R5eoTtY13kic8fVmD2WZQtTxO9VNNShtNQ3X47rO9busV6woxrukaThhdF
ywr8vFiRwJVPG2xjfnxkePNFjf/Lw7ftmTmJrNWEstJBxMpKU7Yq4DDhVjI4WRIUppw1QTMUWQKk
5G18gm49XU+xxOL8un3nVfPSEck2Hw3rqzDTPxZzQHDRR8zpUQfj89KlbiUfTL0OmEA2ENA+Y87A
Wh/XR818sF/ekK4zFTNdba7uQLKcrIIDMDk+7/P9HcnSF0TDhBfmk0VJ0WTqOy6JX6q53g3n11e0
0ozAvwcs87jCQFIP+BSyI/avGDNDrXtC4tv9ClBMBIoZQ/qsr6AxD1uxbGoVZQUMKUmqGxENo/N/
jpkZOoYtP7iA0zjxL1/Ve/LbrLDx7qvDyuyxtVmdqYu9sTNpKFSs0FzDtinbHtKwPGxvI4dkA4hq
meBTON4EPAq26QJOGP9+pV5H+tZmiUL4GZ6r6O4TASyoydMIKeW3u1gNW9m/dmcuJOlO3LS7zJax
omIb7a62gQfB1RUx88fK2f1UsluylAP31aodOwVkFeLjAPT1Ticpe1faTzUDGV1VeKSmVRW4Ardq
lmmx6PMaKp5TXyEH/KFNxRNpLx7QtPWVm0+td0LN+uX+Jf/pcG6JUiLlJalVfU1Axtgtn2rHP5wQ
lqzu01iSnyzKooH+YV3/gdqJhQwdp5baJL/BTuzQUlzMLGFy9D6ZhUAL7egzOtQNTbNrVJcF6DTm
1YnQ3Ve9CNgoXGBpESt58d2ifGsbbmlRhyUkgxYbF9DqNvnubGTkUKL6qFlhYkvrVyjGBpiG2J1t
NlvdvFrqRsQSKPtyXLtBaMW/RgwCYo16tDPs2Le0xw4wYgrG12FNPIv5ZJ8u6L2PpQ656RM5HRrU
myWSrkvbw5I6zRbXKtkUrm8yjmHpRs1PgdKWih+VFM0R02lPNtPDplkmQz/fe7fSpwJdP25Gg5Mh
/emcO4w/B0BT0EzO44DT8r/Pv90So+LdUhvKsOu+pTdtK9/6DpYc1YyAdsm0zaU2GYeZI4enuaD5
CURKT3BRNmSVKJd1EMV4DN2LGn7p9vfToLt2Q/ZdrT0Ef+xfX/X2+b76sShQYmpqrClNelBAF7Yd
W8VKnyBeLFbUthCJT8fxlxNKUkOjahUHeNWz4hxeUxOu2dHf2ufMYQbKk734qTZ/KVFxT+BjRqFP
vzk6RG4MfAtEGph2ZjeVLivoX0qTbGenX/N8LBklKNV2DLQyBMYdkU8q8EgwYhZY5ZY1SLlQdbiR
Ip3FG8qsUGIDUnyuH0v01pj77BBY5v0rsRAD31KhLHIcyklrqKjWKFii9RFa/JuPHcRowdCshOHI
mBxRFhkbeUPen04LCBo2lloMn1OH9erfSQ4v3wn4h5dFnjKmKs8FtYKdE3gJvgeP8M8FpoM4K+EJ
q8Ni4aUG8c1IUaa0y3utTIRvUsgcYE4vfPGt2OH2AcaQ3axGyxfjwBav/IwiZSZqNRCDIkfVK173
1kfi9ZsRLSuBAzS2+5QWrcWMEGUtNL/OazlBprW0X3uNYE9WarK6mCdL8EN/ZzRoS8G1VRQbSY9S
62sKbUo3DHGxmKAMhHIRK80vkOHcptMCPJKsUb1gdW4tgHDc3gLKOAjSqDRcA1HlrxWaON/Dk1eb
6IZBtAHsjw1vCli2UwE6r0ADjPgpv03zIbKjO/ab2uAv2Kr5kKw3yroLGIc48XdHwPQTtxHU8FKW
uC2evBnxyMUOGSak4wJW5g379BPX6K/NNZNB5LnNiffumyliFsxQWp7+4MsYpOBJaO83R4JBTpfH
bpM/qctUesZJfxu6mYEGKKifJsa3ITMI7wHzC9AHxeotW++fzMsaYIFHVmS+QBIZIICnoSSsYWcZ
dbmMtK+xzbHBJOAIME3zimGxy4kRdSxZmKmEhH8USdB5mi+tD9LInzogMrRVC1bhtFv4AgwypXZI
vnzWjN1CwhnlFQyDTUgCEmboKYdQJrnMDTnu8rbGxj88pjz0BrcWAtIgwqYjwcys3NWP2ZWwwKrk
BdN2Q5ryD5yYR0ouw5iWX63FIfXU7/TYmr7gNfRgy7GIgXD7EvD+ZmhpZueID/KpN38lp34vbzHg
usPKsenmBU7qag+M6Gmhd/BWMpRbEZW2UrKp9DQhUAh4OiT4GsXugLnmnPS9vff3yppVFl3oCpio
KmhHQUiFqRnKw+RKXZV5BAsmgeK0LzvZYwY8sNE2qAGrT9ucOpJvOEsBKtvA7CleCHtuqFPeRskE
ra985Kt5V3SBKSOsEMXb/aYg2nvuXl5YOClL8Qgc99RqgShYNlSqCSvxi7bxZbCrkGotWI2LdwNR
NhxQfgOH9W4QJx9GmUdZFabtxqIBG6ZQhrtKm75NNJQZ8OTStg5G7UWsP4oP1RaAp3vOLWx79YjW
TGKbb4CVfGKGypP87nwAzS6Cykt4neocV7w9BUQOgGrfJh4SePtNXhIJaDd7Zm/6pEc0UY1HL+S0
/4EX6DxRP6pZWEg6snfiZrABL4CU1f4BFcbg9/0QYqEQocpzSpRG14rGx9GUJ0xWPfoVUrjA0SmR
mpMmNIvgnKM3cjSBiGNz7zEW+IkBAcq1udLOAnuuYyHYuPkYKqCprmLSYBoXvhBMW9hvZZPdtL6t
NdUtnNUjK6u+5B7mzFPBTZ5Vcqzn2nS2Fzjfl7cWqVCLIWEWU9QNTnhU+9N8Okus0/IyMjYmgCLi
tZev43X1OaHyFJoVrTW3sXLypriiZeuZyZwQE38WrXHUyD0DdIsXBYUG3OL8K+8rUTBgsPH1Xffe
UaU0MFixtwhinSnemVAq7jO/MOl3S5OyyIUfY/4gBk3+UcG1EU7TZLoNyNSHEN36HeYQ0FfuM9vn
F2Wu8IqO3moMPNH4eDWvIs1aRgP2tGCBmWls9qyHLYsCFVmMRY1kfhcO52wVW4aZ7k3j877sliyf
NuOBujcC3wwGX008EOnD7F3W2Sxe/n9+H00TsEGzcMyP+Yt4HcCBNe3ALQ5X8mb6H/d5+PZ9lCHD
EhsM0YsaUs3Cd+w0I5KWE1iALg7neiO6sq2A0jHZGeYfFQ027SPTWi8cyw09yoKM8hXzMBzoGacp
gYmEYo1mL3UduB02u2rosOdRzT0zuFww18rUeYjmE0xr6N8R24zLAFvrQpRzBzxnL8+N23gZQs3f
9U7CiCLrKbPgjxQs6wJeHuqbGqb4bo9N5yJsFPaH4Ryg9TC0OsaJLUyCqDe/T0kwFTCVOGbCcN5u
ve8aBVIp5/T3+WKSNfm9a+1dsiNvGAMwc3tzqrwcmM6fSEUwLIe0KNMZn9T1j40Iy4yxfwX9BZ7T
HSOAaQTE2PckPh2PUg3ntMPUMDlFOckOpy/9+LU1zp9bFtLmUkpkJg+dVhONuyZtn6Fkwz+GD/06
O7YHYZV9BshYXBg8LzljAJQJqJUh0pns9O3ZKrEeqdkA2VfOtAjWO4zrc+6c+y2eSa5r7zqrQAPQ
FdHOyVh/fT4zrvFCKAlIEQMYCbyCHc/fRzK7xqNWjI0wXsbvTNNWdzlAg3HAM80J514A2s3KXywF
d4qgIW7G+hv4I5WKXbtkHKaFByNMnNci1DFIu6vO4vPH4fLokNLaaRV5q47ZQ0WG9Sk3WQBeywKf
fQB12WWlv5ZZWo/n7WsfkQDzEg+D7X0UjpOZx8gsLbuxihJwdfZGBOIQUHMOSFyyWvS+E8e0lZzL
YbJqM8HX8hioUl2O5+dnr9i91+RjuJgBcTnTRXN28IAd6C32HU5rNGL4Aca5M4+BUrWeN3ysIAb5
LcoNg/1+MJyP2uvJ+k9kunaMd1NlXk4nwGI+MtV80Zz9PQEapVBpkiYTjYn29lV33+PPd/lphGVb
A5avtTvrbfPrtOlWXxsAS78BRucpJswH/JLTwLZRoEpgEEoTv3svZuIfZaOOY2WE+BVHNfkUndXV
6fySiZjMvNodIFBOTUY0htdYQHlAhVIGxIKAQixGFqhTj9SuypHXFaBunGiGqCs5pZd52OsQH7gn
5IFisjE2GL7arFbN6nnF0PYFAwtEFAmzOpi24lUaMEDSoywLsLkCHQKebEab0oJB/3pkXK6lguKc
DA0VUOpJpSsjuAQCK0GhIXuv7OCNnf5fCGdu6FBZEV9JwyHrQIdbwXJ6h48eM4Pm6Nq4veT0uGIp
7VJog/w1csuTCTMAIH+rtFIQlENbKsJZy2Grw8PahbYAMMfemPdP6meGUMPtQJ8ypqEN/gdgop6q
Yhk1CQI1pybD284cmeg/P58GtyQoQ+zrQ953VQontxm3xN5t9qeB4dwWLsItDcrWBmU0cqUGNiZQ
ldJck91g2QxRLSQnbolQOiVGsOfhFYxsOSK/7ZHX/N4rxTJbC1HBLR0q/Od4VE4vNeg8exIa2fIj
a6SFdeiUTfaH66VoqunQ68fh9aQerf/qUn0zOLN5BlaNjOMFv18jpMoJ9ume7hNYqDHeiIjOOUdS
izRlCwoKEI9iJzLD1Wr1yToJhpzo5GtQjFnZKjiI5JfxC2PJrOawhezuLRuUmocxl11HtCogDgVm
rQtRbXCrBvLIGm5cAHS8pTSFZ7MjUeILXnwyKI0H77UxX1/fQ3N1uJgfB88p0O3Xox37ADf8yDio
n47gli6l/HwRVLUyKb/w+v7QYoudbcfkiaGZP83zRARNRwbeSLCWlMLksXqN/OqCDixkiGGYEdGR
8e0+JwvoFbdEKKUZjVLkaiH/tpRPx8O0O2t1PAZec7WOu8dktIwCEHjBBBvDoMxgT6Ye0yHwmvxK
BOVw1xyRiN/VAM9wIhf7KSBS4bgjL/Zljf79JxS/tbevYEQzpm5KTH1YyPLcyOA7hT+7RQUnakbF
Q9DP+tMz9i0QZ00eNBOw2S/23mRd2v9gCP85V7oXvdZrIwhzkCuxJAzbsbvto/WvTNVfEpQG9rKK
1tfpdW0BxfxivgAsPZYZB7hQVLkVG6V8xhWweN0VB+hZjuP8ER/ch5099YHG5jMLJoN5RpTG9Vqo
aUMBoeFtOzoHR8AhudUqX+2QFcGSJKzKYvXf/Yyzb/mjvG/Lp1VXKBDiuG0c0zjfv///wUr+PSPK
7yptLuVDVoOj12TvYSzhjIwiCVfFHqsNGLSmT719Ld2yQpmSBAW/WLxAepbXY2IrdtCJZRL7FKHs
ZVgsB7DQs3lLjjIql1iufV7Gzdhus/9D2pf1tq4c3f4iAZyH1+YgStRgWd627Bdi27I5DxInib/+
rtaXHNO9udUXJzkIkiCAS9WsXl3jKmKv8bkWi4fOmn823iO8yyUmEEx0nfEetr/4S/8cKduzehVq
JS9mUDMPLfVtCVM0UL2qPU75cvoB/RbD+M0ldjOomONAzqEkwkLb2l7PTYH/WTb8cYQsX9M1v8Zn
M6L2bh/c2kKJHcEtthRjOdy+mqOlmxd08JRiIEO9Rn16PZ2uT9ovFdGcu8BqYsWeo+cUXKEW7wi5
n4oBD1kTG71UYSIFOMPscF0flhi/2e04n2qivvnzHBncECO5wspgyIEZAjOQD0O5fo4Ne54Juhvu
oBHvPVUZ0Ej002AKIAN8esYGvLfbW/L0ST6QiUJMZWGpNI97gfecqAyOmCAPirUQElOC9Y3r2sWb
suW8JzysVxkASQLkvtoK1nGwUVh7Igtk19Dzj+EC33B493giu/LzozH4Uae11IsGVPIh7g3yIvcR
+6TduVOgaIl7/bU7HgXOdu5JuJckA/k8ENgqt+B15AWgs7OGfw9L0VtSHkDech+DpckbPfr7jCWC
S7EI1A43WibPaKt6e9sukLHBOpMWI4MWxsB4N5re2D9AfySQMcULxphEMYZASmyI8X4a2Fuu4fCW
RNCrek8OY4CZKglq1+LgVCw461/uH9tEOQy2MNKCsbxKO+f6LLsdm238xuTBSlyCg88zH8APz7O8
SRAcCWMMr9WvtdbNclQKMqQNkCznJSam8ehbws3PGVlZ2IazUk+gToUc0haw/knhCMkDzBzysG8y
RTGSxbxTnXwFE2CAD2O6ybbykPUHd+6R51xw7s0tZzfSqMn++/nlfTxX5/c//0S6+cfnv+Ht6K+H
tdC1GXWWn7FKl5bZ31LPfTrNF3NkWleD1dvOZpPbueshyuOpNpFv/CmdeaV049o0kokT9NFJMSwy
EUMfZ8yagB3Yqt/BM+Idvf0vwef2KXIM8YaQI7XNYlakIRiXnvStsVCRzeTYxrQ/PbIN5tKexWGW
NiXVzEYSGd7nFjFPgwxyb1vLq/cvEsY/T5K5xucOPFUgq6KpLNBBuu7/gZ/tqNbS3t23memM1kg3
5harZqHohYFbDOBzdEucv1rL3a555YjhXC+2l/msKnqV0iOML0R4bVBpCLAJy5J0XqDFAXKW2K43
T03W0kjZtwVH9YLl9nT41b2h55GHf7xHiq1nXWKxFPMTFZWT5xNpVq66wmuvI02LyWwnPSy54fBk
LuX7a7FJ4Ssol0C8g6+FbBGxa2zMO+/NtdCRmtc3Ou3FjEQx17k+SW2uJrhViEpoUPIJGgI4FY7l
ffk73vjRdHJqJI158AUjGSQ1gGI2cvhrN3dQEF481vb8deksr2TvIWzwj/eNctr/RLYIk4OKAdpv
BvOl7qI1lYioUgYRyLbaPy0QN0gLgm2HlocZgq+v/paJ44idfgS+xdKPPMKrKpJnlSHdxB4OWwxr
gv7PgbNtYbcqnG3ry+xJhU4hwUO5ZMYBs4m6AgWXb+lM7BK3rZ5J5+aKjutmlTy9rRfkYkH+02bD
G6v/yw35lsXYUCKnTagOkOU/g2qc1vtjbJmfY333CtjpwCG+f7R/MdpvgYwZnUIFq4xoUEsjQcAm
eIU0e4681E7bcGRxrYdxGeXcrDVNp6+tMD+gAXhNndTAfZk7m98OvFTH9jja0b/4p/P4rR3zDnVG
lyQX6hXjhSU5TAY17Pnv85zL9/eXt/xbEvMCnXKhrqoZoO25+dCJjNuxmBfeAA/8BQSdA3bVYt6b
o95fntlvocxTpEf1f5KctdPYfoRSvbEiczTGt5Z1VBe70D4+c3kmqAn+/UzRSfTzMjZNpHQm9THP
to3Ncmvd26KDqLYv85aj31+88//qpwss3ER6nuc0xngzt4G9IApy4dYt0uW1Wsj0qO5pxUBME/eY
i4poUGi79pa6zo/53I39NyQfkRmBfquV44mWtfdsECR4sb3LfvFSW9NZu3+gRmfHcADpen7Wb28x
mmyeYoI8CRmWiOu5Z0vP7p7CDNJ0Mx37G87UYDHGhK7swkPga2w4L4bGE8PgiyGHcn/uIcZIiRmh
VfVwteSPHMv0shj/i/bJw+2uyaIw8DMWH/P56nW5RLyydxyyiNzA/vh4QT/kAV1O5q5cWccAwexy
6SCsbUteGD2dOBp9AAaiZlpQJwHNOtvgw6gWGImYwW3YcWBp2rf7tmsGlmK0bF8Cmgwo0Z9vzd4E
19p5vNl2ijj3PjCDSLpYlEZIQ9thcbIDQkmK7qsxnUgZHRYDP10oNVJ9gRopQVJvd0CvBiW9eESf
MGlwVTeOFT+AE2a/87n0UtNe6z9HyJZLk0oNTIFGbmtIrS3TET6sZdhwnGMOrOs3exl5HqlRp8mF
5orAyEJ9LHir846SJDhna48JMl5phQPpOls+La8XRKQJUmH+24nObcDBenwAmz6RyNcSHJ77hBMD
80z+VjYeqdhWl0gYbjU6bRn0RNwBB9Qe8YZ931y4ghjEaSKhujY03C3nwSuee9B1enuuYdz3FXW2
wTURLqkhX2AYz36FgUlzI7zG+8za3XzD+xpNtImNPUOMmvx8CruZFMbqjFrH83ot4snPQcI3x/YU
DzXbveXJWO7LOUXOO8X2KKWq0YtmgUP0I6wKxeqb8GnHg6f7XhOofX+qFYKascE6B1p6i7EU8rzN
D1+nF5C4IqTg8lbdFlndwambhzqyv6iR+0IsYPEX137z0Ya/3j4tHuP151O2fUTP0FUmn5+EWDWa
LEE7YK78fbq/eh7vZDmusM4mz5Ia0WlBr97Z9g9vW/fpocvxHZH60ReZxXGGebfhFgmM1L7K8ZCd
qNozz60iEnign6GkUpyPyXkF2PyZGiehCjJWGrFpWEy3NioyZLbAscq/JB7/gWM2kZa0wX8KIS72
mKDAbVqPxPq9RG0dd4/ngnLuwC00Hh3dEP4XSPw1KtDBA9gl7l9snuN5u/gjCV2DLE+t4ZZd5zYS
SttF4jb+B1Cftvryml45iMVm4y5ZpQ7GBZYQLz9PfM5fngUwzoZa5XJ4orVtG32s9DlBH+3coV8G
FbHn//HgGOiILlmP1xK6YGzp7Qn5TKyRv5Uf/Pydl07iKMZmyIouFYVOhCy//5Jez5svztWZGNL9
Ae9sZqxt4ywpqO+a/16j9za15gt3rcxd2MNjOEdtlmwcdLtjTT26jzgmyBXOBCTVDL2x5xralc4B
ufynN9f2lbV4sntrqJyg3Rlb6/pi77yvfbZOSmCH/z9CFJs7a9pEGwy0EQA7bFCawVVFL0SGfzi6
ThcZvx3J2wjE6LqdC1nEch36JePf6LHSLemAli6OFJ65MJEIQqukvNBg8lRalaeR8ul65YjgAJPM
+APXSDdiIUVPB0LjeKnPPR5UcHJROrsVUizMRA1rSDis841gvZEKiSHQ6c1nC85N5qAS2x/WykrT
ah0k9RZ4Y1chSeeP84fN+RFlbY4o8X6kcovNR58/TNu074HpT7bda2RAgzX5jXRixPF0OQagMImL
bHZqm3iARojoShBRIWJQOFVeTooLhF4/XSd5JlRGdkWmsrcwimpvsa8kJJ8IagkGdDZYaI8afQ0O
fh7F4nTcIIN+38R6S8m4Gc7oDKVQDPSQvvOm9+ymzpNmfyJb4qCkTVMWLQav73+0SR9xJI+5TcFl
FtVJgW+mEv/imb/S9/t/fzryGglg7lKDNZcZZrhg6ZiBcN/eEXmhJJcR8rpBwWrn/zsrHAlk3slC
1lOjDegJksViHrhoKSKBc328r9fktRpJYR5Io8qLSxlT33qwwezAg+zJzMLoz1OEGplBFGZZZJ7o
VdJ28Twjt7w8B+V4tsY6yuBj/Y/HfvAxV087xz8RE6+ss+XtkZ7h6TQZ6n/rxHrK/SAbUU9T1NHq
HZ9GxxYkX8N8rmmLrzWvHDYJ4SNh0s8DVAWzkKT/E2avM1f48GyePpNwNxLB1BMyLTXN+JZqVCzx
8QWpdkSJPB95glYQzstIivJTkTbr6jyWcWqZ/QYy7M8LBtaJEy/Q3xJWzn2j5gpj0OAU9terbECY
fTicVznxe0tB26SrvArG9rTw6tblSKQ//4+ocaQeCw+nQgLxBSTSZXHlnCBFS1C18NQFz9p5n4vB
BRDWw5+l3a6oZGOKBf1CcxV13xUqFogNzUWPMbzn+9rxjJABiRk6K4qyobdYOZNZisEMbt2Hd34M
UMixWXUmNcJiEa8vvmld0Fz7RZ27BP/mmPx0ouT7a7GuejtctJNpQtrzGsl1HCFYn+xH8AjgH5R/
6PAqKC5bglWRnKOcrpOORDMvciqls+RqwlCwmhIJZ2zaQrKyt8x9tQ3J9eGjd7vlsJTXYQoX2vPu
f8jpZoGRdBZO0lPZ5bSZ03/LP2tXhYXuDOeZO2bNMVLWVVeGayiVAw5YJgFIKDdYqCutlt4+5mVE
p7MkI40YXImlxuwThdrmmvbOgfsxxV1YorgFslrO6U16bCNZDKwouZyrQgQf4GwfWge1JjzMDQEt
KmbIUIfhSOPcuj+89zLEWiEK/Tb6At9DOG6LR1QjUL/HAjguPnNeataTVzU1mDVXSGut9YmEjjgH
PTTn3k3Xk0YHyACJDoXaE01ft8tsBaLSL9lXcxJiW+8GDNRfXB+KpxSDKpc2EIRYh7zb7Ghmm2+z
h/tfiecXsl78kMpUKYhwt7mDTFNHPtD/apAN8q07T366L45jE6w/bxjgSpYDqhComsVNQbRHnifN
+0jsxEYb91epoYeGFjTy+En79B2ECc7uzHk06XW582ayTMOlZta6XkHQGnuRFvH2/lHx/joDDFUi
S7JBs8a+BgaienH/r/OQ9MZdO/JsM8msilrCn2+tfmlf6K65j2F5Wlg+z0WfRh0NkZRi0m1mDGbH
KtqUTgliOOOztbFGG+yrvH0l1Gf480t8i2BcwGCmSaVRQIQr+tJDRiQuvPCUYL5GPWAYNg/gtaAf
eL1u3xJbrhzp5YqtmdhjgJYk5Is4X2j6DfpWikFrw0j7s3yFSOktw3Kq1YPzurS8+0KmYw9FECgB
Faiu2CEMcTAisata6vfl2Ai6hj+GppWGYDgIQ3J4hjj+wyQAjOQx7oPYy3lD5wCfhg9sPrbkJXDz
vkrTL+pIBGNv8rmLT53Z0U+FoXb0cm0xSLBAthH5NjysKa8kMO2NgZFbNmUT9GgmI1Ctr0o5UJal
1spJXJPBo+QG1Ct7i2wj9oOP5R4DDLFbrOXE3/G6yCZNcySeMf6rFhRdG0H8NtzBRQHF/P0DnU7C
jAQwtj+LNKMTA7BWySRarSNr6yZ2+2tBHoUj2vEu8z0mk7JfvBTMdBZzJJaxfxy2Hl4H7fJ0sQeS
/4rnaHatG3i1HP0mTXIkR/sZ2RXmZSbkBjZPPD/r+GqGfd2eXu4fIVcXJuihfX6NfoIuvh0sZyF6
UFB7Vl+PHDH0S/yBgyNVqKmMQB3bjc6RQrd2nB5j0Cs/3hoJUTfaX3kKUZu+J4ke6kgSakZ9pudQ
KOlAXNPUFnHTz3AeqgteaHWr1/xdlMQ2SEmqEZ20AebnozNT+0wlMNQp8fwcInteRgRcy5SXL3KF
zdHe6QkGl32VYyLTPsU/ByuxnVNF3NT1VaTrUOysIgRddgUpHvd7LkE2x1IkgQGTKu2G1AywrMOv
Oh/lqxzY4emL3f9kKX9yLshNNBQJPdS1YFWvdbzJwI1x1ZGiCxy94oWNkw/06PyYO2b2eqD1Cjji
8q84JfHDMuS9ZNOwPxLBXLEQm7/0OsEnwswpOF5SHy8ZAeuyvvwtO3ubO7DDU4m5a6lahIKe0RO0
+99YUEWzw719cc7Eszj3WuLJYm5bF4Ll2Ygh69mmxKSlA7Jiu9ys39rBMvakXKxWldO62lY9Y7Ad
+5c5bypH/s1oR7c9Pmu52tYwysJu3jcOUPi+OfIUZPuC2vxU9WZKMfhwCJaL2AF8udICdSsa4dul
53tLzfUsmxvpU8u7gy5sg9AF/H1xadLlOOvquLiQp/YzJG7lBYoFtkBPfbqv6bTf/W2mbHsQtoGi
y+Vyk1eS3olA5JquNLdAlogj6f67JrEljCpWsfSnhdFQt+RqYX/RqvI+MkK7Pje/S2xPsznO3XQT
xkg55skuS62slBjXvHSela9mWWVkyZ3zue/vSLfk6cgYMzOuW2WAv4Pp6NmHYl2WeYelYvdPbzL6
GmnCoMmlM4Yqobfbffy6/5e5FsBcZuM0K4uuwe+PIjgbZA7cQCMQEky8CQqOabN1hVY+Xy4pPaj0
d7Iffv9vmMCWEeRCi2XhihNaB3NXd3MO5nG+MttoY+jpKVboKaEJLEWB+RUMVfc/BOcTsz026nUm
hlUJBYIFRgFqzmZLTlQAJuGfHpLYtd1V76mZHtb9krbmNqsiduvMAs0a+g53e8tyXjeP80rl3fzJ
yPHbeNl2GxBYS6ba0Ju/PBg7eOxVbx95A4vToeNICjW/0T1Uqg6zQDkUBJGi6L7RKfQ5eBORxgdT
ssVtJ6PndQeob0/ISBz4HeI+Tul5Zva5IZZEcI7IWqJAxnX3eAdIjXMkS5yFGMqZAcfaM8Fer3xf
ecnzEOwjXuzBQ0x2SW8605pzS3Hm7NbrAEH3ec5nC5hMI35/KbZcIIllEMotju4Kiu6X0/rUEQtr
5njoz7mybH9Pcaklo5UQE/TLtWYZD6nVoY6E4Z6rjZPz5QdusyPPL2cn4IRUFrJcgUjdQ+bSIWht
9yxskuS1D02TPY2OkAmyTVVIsBAX36lX7RILmDb7o3pEYYfWq3i+OQeY2PYdtZeF4dTA+lIUVuLn
DvscOrsDCf0VRFxnYjRLR3DvY+HNGbhzu2Tm5U7jtAyDDDLlFgwPjxn5aMCnA34YzqvB040BjbKV
JWWWgI7bbEgckJoH6tOthiq6GcAuapgKO/JxiruukExKAo2xwcKdPabrVwsbA5b72LW5JHnT6fOR
OAblW700Wmy9owltOl62S/0nY6F8xFhyYdreMiHe3ttxnsa/fKxvHZmP1VaCaOaUm3nY+u7CnVnD
Ixb8fXERnhr1n0bxLYf5WPU17+RuRs/SB4PidhHY6B+mtEFn8PyD7IwrkAa39wQyXlcDvsEqCiDw
jLY8OgyFaT3KckhdVrwreFYwW21zTH86uPnWkgF7AQMqrWzAJJ99iHTXfY8tLQ/BXrIFkoXW7uTz
ds78BfW/RTIu4Ek4NVEv4AOCBaQmxsOK8pGBiYmj2fST+Y8YNmyLQHs2nGkE8Jyt1ldrcJG3KNfX
mC6o4s4GcozlpvPozTTrmaxKCRaAynvXfSuelN9pSgL3d9k6HL14l46N2cJUaAqF0uhjiCT0VdfF
HLK3IEvUvPe/Nu1ChmfAazOhtn7HNNm4bVaJgWKUsJJctwMsLotijlY85GLjNT3A0jK9o1CCLT0S
OShzVBife2OuuUjr2pxXhmcbDIaUZhr2KAIBiH3MfcUv903v9tbfOy4GOrpADotUvUGUfZCW2L+G
9TTvlBfpgvGD2Gowa7zKF+gxycCRZGdz7pZk7nkyYFI1ShWnF2hYrfLNe2EDQ+rV6mWF58DjtXdO
xto6VsBiugMrclhn/4QFPVJVJehTrEEyVTg5VlpTCsX7pzrZxKxq2G4KjkFsVWD5pDEqfoq0Kx1n
toEb3XtpgfcJmGxuPjX7Aa2rodv6oattjiGYIg2HU5KaugNj8cxHLdSTgRoIxGMjTomuneiTo98U
howFMJ9MDOLrcIpQHfLX7rv7qS0ajzZ7ouxVwECOzzP3vsDJbOtYIIP9op4XWp+jVgSCF19xKi9+
8Hg7D+nfYK/CWAYD9pdLo5hCDBmHg2tfQOyTnDiR7GRKYSSCJZlOm3OfyPTDYFf9Pnk5faB2H9bW
kbviauqtHAuigdMI5LtW7IyYztOjhT1YBvYDmkcysqJ+oqc5z/e/Dsfc2F23xqW9yPEFwmoH87QO
D9EngwfsulQlpIZR+2QzGGLYiuDrFWgJXMfIrNgQA4xVZ+iym1XYyspLj00Zwlge9X7GhyehxbeP
IU+OSfKSkWhXgFDy/plNFuvGQugVGwkJxXN/6SQIObsHHx5U67wVr7EjvdYmiReNiox4D92+vEDA
2sgTd3L/ln5jzX38A+jDM/oBfdjEmjobABIpch7r99OcIDQT52RwPE/ktK9wvyHzjNX9TEXWH+pC
mLO2QYqtPdGE2hVactBv0u3WFQl1R1HTZcmgYfZIM1kSZ8Opp98Pih3E/4BgsiHXFx5m3ELyP05x
JIu5aFc0n+dBDVnPPpY6vlUPupdsLyGp7TN4rux94KBBbG9pLgjW8NBwk6zTBzv6AYyxpilGnHoR
P8A+vAUgkIPX78FD1Xl+yNQlHx8qY69amJdyXkGOD3KO6iXc378Pk3dupAZjjWU6uwSXM/58hthF
WLS245255LhT+ZWxDowRtlFZgu1AxFmhE+htQeJ5Zyn26qXAuKPVEnHRc5y3yXTEWCI91ZEpDmFZ
noISEmmK4OC6M6d2yX7PnY/hacY8yJdY6SXsTqAcPBjINSHFWiqP9z/R5Os1VoZ5hBX9ehEz5JKp
V4OZOqwXVIj0wgHGSXdwLIV5hvtKHEIUlyGlQufqAHPAql5/7vxaeqHLgwp6O/64vvDR0FBjGBgh
YYRpZYEZHFWGsIZuH3BEVAU9ACLn5Khh3RHDJvbMwEwUQVQghva6HC62vlEIOo9RuPpXx/etEZvc
qy+ZGhiDTjVy14V98Yez9WCRCG7u8fL/0bM9jbYjgQwAhZGUSmoo0dEfjBcd3mVbsTN0JX7xVJts
adZHkhgIyjMBC2BTnCKuEjIA0UONsfMB7QX+g4CyLvA13gs+5B41h3eROYbC5vpKo6oN7PUGN7kd
PAzz1X7pfakLw+J9Pvpe3LMUBqJA3W2mQwc5fr80b0uCh51o7VS0s923yWkHZHSaDDTFsZTWJxOn
+Zwid47mK/eCWTfTms/nG9y1r53Ho37mmgqDUpXWlJdTClOxz7Z6a/q6uLItLYpnyV7yTnISEkf6
MWglR1JoRA0ugt3RQXN5Ux5mKlCe2/zLu9wMhiiDdioSAxgvIBHQLWabzK8/Nl898okn7noR3mdT
GOemm4lVkl9whqc3+QUzQYpMGof8crCAMsN/QxOKocx3SH4Dak7crO3kM/19qGxfcHVJlFg8Q/pz
7WCFYLhx1+1czskpJsPuVXjZPfO6UqdfnZFIBl8CcDYWgkgh+lACNB9fgZpf4M9/5n5Izh1n+4Sz
HHOEp1rF0TqUF7NqyMxRXrzj/Ys36UihyRbL6GTsaxWYeweP1TAGyUC76HzYePx5vmktvv8+c8nS
RpC0TsPfPzk2GHEp/X/rXm0MD97XY9rzHCnCXLAY4/tdYEIQOpMtO30Ml+F6ECytJef1DmXyjfp0
4fRa/wVBvpVj7prenbNElCFTBZ0wERzst0PF9sMgy+hEjkfuKPhUHK1rMuxLEHFuBnOYStpfu4Ca
BDZUz96Lbf5LRTN8g7xl86vCFtL+hT8nR3X44wnQTMNAGzYSVTdqqZHPKKGXvDGDeKAT8GA0nhHV
i0RLWlzOWPlxJanr7TJLEizO51Q4Ypl7Fp2HzoylZIALCeMXE+vll+W1vidzEVOlD/U9DZmHXG6w
XURKIMrW3koiu4WNdQruIzrbXz5RjXxwXl7p+uiA/Foul2gTPNCYA74FSkXHI1iwrM0rgpwdEIDz
KE7b1+js6SGNzj5Edjw1SvyyteypgJoNdn6B44C3qpkrh3nmWwEEVQL9xlBtXa4lmYQLq7K+5IfS
1xzOl518oEZKMYjTK512kjIoBZfwgD0uiPI3Ig4ws3i9wJN0clhC9Y/tMvclGKLO0K5UFPhDjPlB
Bst+mDrByqOcKJ5ngRa0IVqP6WzMZ1OHDaty0JPf+giUuYmjSagd/RoWofQoVDMhxSnbb4Mvt65p
3d7l6JcSEu6Yyc0HvGfWDDg1M70RJRniaElzsCN38biItkZhIV0VJ7YHUAwsQ/IqUAnAjPdLukNn
98xzVSff6G+t2SSj0MuRmMawLXyC3nnD3lE3WMlzjESjGEg3Ex3/XXwzEkm92tG1GerEuGZXaB6k
xD0thYTM4BzMnRj7Bzz1teWW3jlflk05hkGEGYkZBPrKHF6BmKNAsRT8GDt1QDJw5KV5puP4kYIM
YinJOZGGjspDb3Oyv249DzSIHPThAL/OgE9axZdS1SEE1cYc5IuoaXITwxzo1RngQQ5dStompJsu
fdd0VcFy8JCBMZNHZMCDOJ1BnXaGt3NWQ5tnOIrYEnEhIZjF6aQy59hu+d87905nQCfv9Q49qQEt
s/dWstIxTALUQSpV3AggPa4XXzvUWAJLc7guI+fR1BmEUYO2FmZnHGeK9QN2vJMf6bAcZgasYkb+
NxjXGXhJFC3ExaayzsQ/rKXCEo4V6tFYykhU+98Fa98mz2ZRq6Jo9CKlj/RbPU9/hWtQ1+3BudOT
2YqXhpl2s/55NgwGP+Iiyqu+BGStgVnue4FQtPDBDhnvPf9fesgjzRhPB4OU13QGShTa8RdtB8S6
OEHetA/P/g0GMi4XUzLKkMKwne4uOgoW6Ca0Ecjz+PS5khjcaHvJkNoz7B9zMbf8H0hrVsji+1yc
n4wtRifHoIeehqmcKNGASg8aTcAnROmL4bfwGkx4eGsw4CEVVTZLZNi6f6jXHSm8ioBERuIOoU62
KIwcFtbBD5SyKPIOZ3edRyWBMxY7M0c3rWBVNKS62tWZaKRewVs6+lG8MTvr/q2+db7dAS+DQZCZ
bpZBcoWZIAuDuT7Nkv0ZqAjs2AH31SI4WQFoYt0eXZRS7ISW4eFFDeFL0HiHT2/DtSUGZFpRylPt
hFt/XbruyTKv2DYMVtrZAqUL7Im7r/x0rvfbntidrOmALc+yAHtC5nCNFTgLcOOuH18Mgm1M5uLI
kUaNhj1qQ8ECAU02JCyBZ6z31EpqN+gZ3EHZLtcyprvmXrwtrGOyPiLM4UibuitjaYwJD8iulZ0J
aZgFIYUdWy9XeCfcCHUqYTgWwzx+Q1Z2aOHIb07DjKRg0vOu77ziz6RZjKUwVlpERVz06s3/QTd8
DOIt0HqjzMStXE92K48lMQZ4PSVi2gXQ54y6XTNgiRWGkS3aFYj44Qsxi4kFirxvNRUhjYTeftTI
f83UIrhGKv1WB7sT6Er3iJLbIUA68oyQJ4p56lRjKMCLAVE063qwTaQvelIflBzSno/Z4X+zQrY9
XxeRvTjTDxfMo708EC1HwZWWARIe6cJkK9H4EJkH7wz+6NCoodl1fsLgk+9iHNTAzgA0BoZENe0T
Ws4twafi9YWOftzglo3lkoJM+oPjH8K8h2kkdVFDb569tpuGQDoWL+NfX8gZIDN6fOY4oJPdKYZi
mIjuVOztZoljo3ymxrMK29tljL3CWv9Lj8P5lvR3/4lf32KYqxGaTTszugL4hYkkTEmD4+wXrbPw
vDGOHPY2KOIgNga9gohDwl2IRS8xGOoIDu6+QpOP7+jcbh9ydO30CJX6UIZCeHddSo9z8S5g0EY2
j745SAv4vOTr5PThWCRF7ZHISsUGICODSHQBg3/kbS27+VJdtwsBJbIY76p9X8fJFtKxQOZWyF03
M/qe6phtTyCg9XbXOUcE73vR/3+kU39VhqxtK+h0GFbpiZi7BN4SbbK0j7z9K+L0I/qPEbIzK5mi
pYLQwdafD4AsW0OpHpw0HsblOVpRa75j7bdx45FWqiGEmhSfaPxoC9Y2ssoTOXvKk7782uuvdNPl
/8euS552zGs6UyUN5DsQOmyfwYRPU8yJXfnpKn0CGQavT3CSPnhsHMyzGjZlXGQitcaD2+2TwIab
h2VHKNa+HL++uJTn0y7J97djAESoQ5SGFYijJBIHG76mp1v9ExdAJn0SQ5bAJW3C3xIYg7zW+UU7
KwZSyaCc6neqoy6tRHKzOTf+ntRoJIlx6VopVUIDSuEA1ZcE00aYNJotMFzOgaqpKpSKdlFR0dF/
ZmD53s87JkV50QSNgmuszJ+qd/Oxfz2f0M/jh+/37X6qwPdDEuMgXM7abFYYKiT5h637/tS8PJrO
5wdBpA/678zqicr1jCfuGmZmREE0TI0WV5gPFghReSpDc3jSkKt5npHSOvWWAQZU52T/2lfrav6f
wccjD7ym/D3UwETQzeiyIqDD7+fBxtdrLqZKKdAe8WD5RBf2ktervfmN/QlcQrYbHxgDKj+kMfAf
VgX2i19a4ZaiLbHMCTf8t+nW5D0kifsI8pHstq3t9fd5Y7iYj6sskGZ4PkKt+595KvTRJCgugTpA
1LWbGYzgLe7Uqi36SED1zF9LzklBhRpetQCJ3pe5oCtsOBIpmDC6/5DIfORGuMaXC5YePGUPqNjq
OkgykQ5GM9L1ZQe/+pmfaJnwdX9IZG7ntZsl4RAkAi1FrmU7eKJ0VUi3cNe1TnkSPyRRXB+dZpHl
A5hZU1hRh/zsdhhs6fjiWa1nPh3xDkqUFc5CGyfvlVImHgxNEiUTLCfg5YEJ/xR8LiUZYV4Gg1LJ
xe1gxMMKHCgOlnfrBC9kYtHqKLIyaKs/zY1XA+X69+zFnFvJxep9D2tCwGNsRc/Vo5Vv93bHSxtO
9aL/+IXMR+iivD9jmRB+YbtEYQIk/2vY23CeNw4I3nA0FrGMVa4QlW4pNN5Bo9fxGtKn4PPHj2C+
zylV0jwScEzgIFYJJl1Rk3ANknDdLXrefxj56HswD3iShGZ5Ngtoi6i720uv+ZPz6+v0zgvvpypd
PzRinu5+GODaRdCoXdq2ZzZgi0a1NtitfZXIJMIUYOWmaxPt/vBo51hKu8aGBxjE7FlPPYtbNZ4K
en78HuZtl1K8xFpHP7Ntvyuvw7tmF0QERWFDOswH0pyRH5icBM5UzDeWynajzOpAqjORSvXX1028
k07gcovsB2UxD1cXpAmw0yhyrgSU++irq/1jaF/99p0HbZNA8/3V2baURA+ji2ngZ1xRREQWBDvs
A/eC/ZRYw37kwCh12O9YGEuT1odlZmrZScD7jOseJHb36CExwZ0Km8a0kVJM5CC1kXKetTdBLtLi
mUzEEGnxizXDnAUmLSwoFxbcLU23w7qnIANpKRh0hLKroGBJrk66LK3BC8n71o0qoqInZpNlpLTh
pFbz/fIytzYg2rHaGBxGFGFpUI+SvWGlL/+mePXD2hgoq+pyMCMNdw54ekD1CgNR2ErGf7cmvMof
chgQKStT6YQAJ4B0kGDNYlc5KjEaKIfS5Vku5/1QGBjBfFxWiDo9bJsuPXRCDJevaEDVetGcB1rT
MCzLmmAaoqTqAqOYfhEDqAWTenbtICFIIAjod6Wf7N9ckpEgRq1evvRmVJ+pWvTtS5et+xoBKO+L
meoIhef0rQ8DekimNWoQQExrNbZ73ch+ALK6FflYAHQL4jXrW1Cfrbl5hEkT+ZbMjmwmihF2XQvJ
F+xaesEW9fCYkOFiZbib3N1Ok4/aSBjjI7caOBVEkyKB5NRWDEgPcAOxkWXPLXRPhG7jE71Z0MiR
yqouwroI6CWTtS+i+Vp1Xs9zXmzPOz0G2lQ9UFWlgpTZFo7HK6Zq0QqCzgTO8zSV7fmhDQtl5hmM
ltTeNd2ypc/ABj+wUmHatV3MbO9Iu0Di7W533yqnGuN+SGVgypCKU9bH9Aw7K9saq9aVDs3Grn59
zexjNOfuxJ3Kzv8QyHhXuZGL50qHQAy3i3a9bluy/2rfASLcXcbiJGCNbJGBkLouBCNXqSxsunk7
EXcRkgzkXXtu6myKUO6HWgyICEOCxvkcoiq7cenqxPhkYUDVJJqVOrPHPPYH67z7Gn55+2L+pdOu
Gg48Uwl/PIUjZRl8wdaUyDSp/dAQrbS0j2dec9ZU/DtW8vb/jy6cATaH/NRARGvd1ooiEJ0NGJH+
8sAHaB15lCnTXgVSMgaCTkEUDeZK5Kk6q3vMVzxpy3NF+nX5ma7zXx+Rt2xSe99uEQ76tNbHOcnp
SzGSy1yKi94mYtVAbrTyD+cn5GrkJWJ8a4/+Os4FnMhmaNJIFHMdhPByjusZRKUkexI3qITvj5wr
PonIIxHMLUiD8FwZBkRU9nrbvegOxrv2XjbnpdKmo7eRIOYOGCchU1vliqD97CFnl5P0CwUTzJrR
9jrJORtEfDw7rZ0+OU6FWWZ3tusRAZNfvHbfqasgi5qgy7AZ7FphEmCxHgmBqg00T1OllnwiNtc7
oYfG3jZZkhCoiPgPhaUGr9M0rIXGoLfNfQw6J0C/63lufe169GdgbJXzDXnimKOV1TK5XkuIS/8f
a1+23LiubPlFiuA8vIKTRkuWZVv2C8MuV5HiJM7T1/eCbp9tGsUtdJzbVS8VURFKJpBYSOSwktjv
7yPZe2DTTcjD85JbTDP7OpuqxgDJYljgEq+oange7s77kwv6Xs9fKmDKQFyZ63/N7tb3UrLvsgQx
UUNN/mcpNatP4QzhEXoKvN5ZX8AxFfLCDLdnz53NY59gieyPURzoON8XIn/G43ohOhcMgF4bm7Xj
oSXtN9n65GFNKFuNpq0fbUS5vrQj6LU+ArBc2JzdnQOByYqzzzTJKBeFSFdcSJ2y2njeMQQf6a83
a0CV4B+rltz/qvFUm8pk3JrFIEdqUmENNudziPgpeX1YS0ufO1B8zkmbymGwVJe1IEA5GM7iKSB0
1JJjRtbK8wjqlRdw663oN1C14DKwzN39soTqCVGkkUuN0a9F4gyTCXw8HxbgbiVn0ImhZ+7ak76w
kEfgbeGclzgVR0F4cjWmLe6LqoI4uDXtto+saGk9+miGWt23lfnD8q0Ws5y+fr22FTUV/fiEajr0
Hd7//dm7b6oIcyFJfnIBldICiti9ZIVPoqed18onxlsvgz23RWjW652KYy6noJa0yKCHH7MvE9vO
leXgBpYzuG/Fal2/L7lNyHMcejD87xVkoDSNOgP1/FAQWdXMxoARTDmhZIDegbKTWzSV2xHDaYjm
8NZ2/ix8i2aQdZDiQDKSUDy9DB4uSIyHizui8UyfYyJsTXV5NSr5mmNJ66fOBsUBsuGcN9HsW3ay
hjpVdGLtRdXlw4hBEnApKAkhKJQt2pJ3NLagIMD0r48nTGT94u7dXIJ6undsKbXcXoYeE7OxgHbj
LLBzCDF5PEd6LtP5QwoDHdkoqWWbwUJe7PckIhjHGhwE8iwQJPoDm87f4Tmc9Bf/vpD+MQw2p9Ub
fS6XJtazKYlI/NWY0sIChLuRIPzD2bzZwIoMZn4kARSUgbCEL9FYakWvpuKpGSxbeBZpcuXherAM
l0fMNlcaqU1FMWDS1rXUamYi0kvGFoLVBa13TrNfD6LDrYuaReCJWgySGFJSg6E/g22c7dgpl7Jl
g5GK467P+mETIQx4aF3fSVUDIbZREOGXtnxKXzkATG+Kv2xhIoIBiVbJxyQusT0dbGEZOKeKFJax
0t9Fa11rXAKRm6d6Rx57lrMMdPgyAnunTeWgUzlvcZxpw2sTkBffQyU8yT6PR6Qc7chVwQ6knS5n
dBqt1k6x0q6kWcHh5VZuzCLl9yKwB11Ls7xRh0g85QaJu+U4Woi6DOSPlnLuU56J6sxhNwsVNrqA
iWaSHZpoPlyGj8v187rICZfOjG7dvaVmnAQ1afT0MmCpaYhgt1tF4I9qibfdvq3XXOK7uUqv6eFj
2ycuizFFVBPSdv2FYIxdZCln/5XHyjX7SJdVXcYzHdQEmsQeiSao5Sa6wl6t4EG2C89fycds2R8V
Ok+zxPsOWRVE2eWvmGjP9w/L/EU0Ec4clkvUar6SFSLcBzDG7vaatYebeawR5imd3qI53KWtHP8r
vP4Wy3Ik5IlY1Bh0I57UfJktH6w+sJQNku90bsB/lSacLPAtrzW5bHtfrGUfc8+RSXjZte6VYLKO
2doIhW+43FWzFqopiLeAcgylHcx6qjK4A/yhpIDtSo5m4e13xEztarV++gPuyfu7N38TfUtjl/Ei
+XmTDpWIOAtN3QTr/pM2Msa5jWwzR9Ysck9kMS6LmZr5qMrQbLeLAlvrHEVCqWXhPtfvTzEmPni8
q2K2agJd0/9ZS5ZHNir9TB1LaCeT1s0ka7sGY6jTO5KJPIb9NT7d15CzdbdykomZRGXuX0e5E09u
52VLxX0SOINzudvFwNcljcdF0kFCubCHQw3KzhjDMVYbXm/ZPCZPVo555GRhpMhNhpWzEbG6OEgl
olkONdV8vmkKTn8h8kQS46DUFTrc1aoXEVc52/SJeBLJqXi+Witj631YVrxfPiXOE9w+XjXGPG5O
RLP+SqN2sdTVUHLzvnt3T0NBMCSNWMkyJMJtXPmSB1u8M8BA9Rinua/U0BbrqoqWUJDLc7ahPeJP
Q02eonXzef28b5WzMfjpKWAQJRT1UM5NyBQ8PI1RxNQ5l51ZWgvPqvJ1YvHjSbOO4PfCsvGkRu4y
PVRhpi/gXgktVFWPXrGqPg3ee+52pO5YDxtHisr/rKd6BXcBgv0uReeX9g21K7vMNY/q8ffxhIFx
zXO/XIQoI7mutA6JHN7DkprpvQ+hSzI5+9K1VspepLaE3v9yn7gZGNnOt02lrJHI+HN2lXNuWPoJ
PSjLaxLhhNao73bf65VJKkSwNx08DXetfSJhxZE4+0Sa7CoDPknZXEy5b+hJFfeYXTvcCpWUE0aR
8563Mm85GfyRqtAUjBGyCqd0Kc/+OdsOlgG62ytBq5XogYPrrXecV08BIww6MDDrElkQ07Y3vIXm
GTMDUKqkaFoY4PhkW2pjn5Wl7UscWO5Tjep0z4QYOBJRKJ36JnQGN7jigfUOpFnRa447MnOs/629
MkBU+6KIWd4QFiXWbuN+FqqV557xYKN2MbIu/w1psTYBIYUBoSul3tMEmOsG3iEeVBdiWrghlz7C
PPft9Obu3llHdvhdXg2Ker3QG+XFvq7DfRWhN2i12mcYwr1QSe1ZcBI3iRXuQJiY7L64tZO3oQX3
voDxdILUjzStGXBNu7sNBmns9pX1eSHxekV5tp1kuc6J5L49P3F7kzguiMrAUJD2RtYGgKGdjarN
6pV3gc2RcUz38fb/E5zzWxFTGcUW+9i6O1Q0yW7uXp870zEd1Nfg1fbUfWaW1XprFAp6v1rrcDyk
XoO6xecQTC/gcfBGT9g/tA6GGSfW8qXvvP5w3wJmQ5qYsKjR1xDKvQXmyF6qWl8Ug0CRarFEm2uy
6u0qttWLu0hItzJf1iUmKW8eeYGd2fTsVDBzhPs2NGsxuAkWHlWSXQjaAs47YUCL/rp5E4odGrB5
YDnrFU6lMme5CBJTLEBJc0JI7rzfpcc4sMQUNVcK52jNuoVTScwpTi+1Bj4dKslENbRiZbXVYi3X
siPu9Lf7uzhbLTgRxhbNgBa5Ua4xhG3QqBIUbvwe7rVTGtrNyrrquHMKZ4lxR6n94DzI1jpzljjY
mk549x7NVbKnefodzGkWQjy8ryVVugztxTEZiJWvKdfNfX1nX9JTOczZFYOs6FNzhL5oNtrvC+uI
QUKebjlkjbuNdvFGFi+LOocXU5lM7KWpr21YjNCtb6xPN0IUHmW967S27uvGM9FbTcoENgol/r8m
uqmfZO8NjHGPhsW7qakDcm+jGKchjcZAw2ZhAc39bhejYxd1naFJix+/+Ok7uh33pDEgE7XXQgt9
SPMxfT6y1uvW+8jXjxzrm3PzphvEIIp5aeusDkTxJMWrxRGp2TG0/AWvL3iujUSbimEgRG1Mqc0M
ansvqNLZo0pndSSHV4wQRzPt04bPJ8zbKwZJxl6Mqiihe7WpbVsFPcAzqnD3hRuqqNLkRlXmfNeJ
fmw9Qt8lCfqEIQ5cO6abbVBIjxEeqBPg2PmcD6dp6I3RVEUSVdb3EEc1FGUQ0J2u41KnYdzIGj+7
0H5eI5sdwffgRnDmPOWpRAadavG6CK+iDK9xU/okWCB3j8ckImGPj4vtfe1mbXGiHAtQeTg2TUeN
BKuoZJaKRXy5L2IWjyYiGDwqtXYBsnhJPC0aUuzUV/CyNNbFReHyfTnzN9lEELXPCSBlo5BElxa6
dJadHK5WWRLabbnhcnfxLIIBpToI9da/YH82rU/gZa8fMLg13j8+UY4Zbgpm1s4najGgtJAXddQv
FNxV+q/8TQSffyrasWAjeMJl1+NZHgNNYdjWin4zh437vh9JAXNA6hZN8NzXA08tBp4K4WqiDR6L
mNvgshntq6c/L9aACV5mjp6Wv0B9sn4MLAng970atUojhrv2JB7Xkv1Mb9771jcbeZocWo0pj7rm
l9K4ZBCDgLLinXfv7/sVivUxxnHrIBX4bG1C777I2aqCqUgGJ9p4kbVCDMsAT+CuxFNWcsLSjR42
eUTwGPpfLqTGYEVnlI1sChD3cl4QZYW0Pkol7qvEgSO2viTUi74WI4gII9L9FlCuYLUSzyLmb0ak
anXaeaurJoNIwZB2UgzCVryofA9348pd/T5cLA8XIyh6LMx45MfPZj3OiUwGnDAUT6nDQMMpRpPQ
e7sdHhZgaOf5fjen629j/1aNgaa+7qWwqKgYOlG9c0aSu42MCjqUzfCqWigY3JPFAFNadq2R4vVw
Ape6ePTJmvvomzeHb20YOLpIpSqGhU6hD2+T865wdn0ITlZ5p5zTfe79WfK9mHlw/5bJ4BLGxpSg
H4dWCDeeS4nUIdGd5CPIyRPi1Zy7cR5vv4Ux2DRKtRbWCRSkwnaX1f3TNBsm1v4xOo0dyN03XRTF
MnTR3U9UFR+Pq2xJo+EogbtiZJbFETfrPk/EMXiUG0rnjyrELeBNnDsnf0o25QsYP2yOoDlI15Ec
pRS6CuoYGbsQujBLBpRBoNnT9t8OqQ2qFnS3caTM3VBTKYwl9Cioj9MGUpBKMBHUV4gjOxgxxtFm
tjR0KocxgigpOnkoIOc2BgSUFKcVSkPRFfrxgSHRvLrI2TrNiTj2ooqlESzqKcSBocV2A/gTJ3ev
kwbFI7vhEcUKOtnTqn5yrN6GQ66SgzNsS8yhROPoMts9Fq9gxbm/1LNBluk3MZaTYspuEVZ0Q3t7
d0IfNsGETVTrAJFBWfllbjnnTpnDrqlA5i5Tez2WkWOX4H1IXjwQ5R3eQfoHGYbO2e3JZXe8Wol7
Wh2PYEPvregFMT7VAsF2aqKm0xEdJyMPFnJnPC63OUSYfhhzN+Vqv5DKKz7spUQZiMlnpZvDt6kA
5iIasuba9DldandXWYlAZO9/+O/EN95tNBv+mMpibqPW7LNKoOcU1aJobkMEJLNXJ9CiCm+/olcN
49BzNGW/FD6v9ou3ivT/J08Bpe56taU2LmOetvmQOPftdTYaOVWMASApTcJquO3S5vweYp7uUXe2
sNYIU7T5YYn5LTNNycQ0MTSZM9q0QlMPGXo2Thvww72/ZzYYSRzTS210nXJAb+7G1fVvUYxioI0N
ezWDKMF72X0qp9jloN1sAc1UAoOqo1qjZTiBhPypdVD6TskAOLszD9zfSjCAalJydT2ACJueZkym
XKFshl8SOuvyT1Rha0L7MVfkyGyplbnusDuF+9/kF607QlPln2G5jDze9vwLUP6jGltXNoK/pRfG
BnfFeeeCLw8I5R3guNLOMl4cYjbrMtWPAUlfMlqtF6EfSA1O18eABOskRK05QYbOwww76ykvyB+Q
Vi8OtLj3i2OLsxHGqXwGC2kbSjRKkD94qCMAVKF2E74570ak5sD6sVMxDCLqaq37Yw1zQWNGRYJd
TbMYHJv8Fyj83jgGChMDTAFRAV0QnMB4YBI3IASMSOrauVdb6z/o83r8cwGzO+cszPlkU+UY7Mjh
QZfNFXJhLkBe461dCp/VJ08Mbw0Z3Bj6/wDixjYezybZNR/1UqlRKxZh18Aa69GaFo5uc2+qqW4M
lKRiHybSBbqBsH6HCWpXEn7wFOOtH4MlmubHeU6vsCtJDgryErfOKp51zLsj/1gHS7WrlmXcGDJM
EHauuqvPeI0i+nELJ8y0cLzD48PaajbKRtqgZYCzihwNWepdLVMXQHxAysYVN8HatAr34m5Ak8eR
M38nf+vIoAkSuFIjjljJDfKLfU26BS1tsBFhAv3hZ1ojR80fcjfbmDCxEZaEdzR7QTAbaEcZr1AR
dCOZw0ApdCf8OnjbNyd0br0JFff5wDkSbJ+lkKsDEsZ0XfvRdlco+ANjwtPiQMvdwTbMzZHz9pFB
mLgbB/0qY31RMIGhnPISA6crC0Xvb5RnP3BRb4Vhu/c3lXcfsTS9iaTniDlASTSvgsIPd+3ptwe6
k62DnnHeks5KM0TBUGVFxDtTUxi3zozShR9TFXeji8ANagBIYb+q3hoaohiWcLSbW9KpvL+WtDaU
hD5LwGK2RkivIicUbNuDTFTrQXDXFjrpTJSn8CIrc14Y2nN1SZWpx6cyzyEpycN2wPBaGK3bvOso
G895x37OOqcimNOoRsVFlCsR1mnb+8/OfeKA86xzNBXAXt6jGUhqAgGIRFHXH8USeNWiHchBCwZm
0XDkzSHoVBxjGotrW9SLC5bMKEkboAL8N0fAbOXpVAJjDI0a9uiGgATkcpFP+yQp9YBAAHff6Lhy
mBsbVFKt37SQg/f2GayHoXXy9Ee4Pmiw54iin8x6PlOVmFs7vAwJgk83lWwAY+KKHhjPcJR4ca7Z
B9NUEnNVN2URYljnSMEJNXxiBXptpabIH5I1WFltPlP5nHMwlchc3IbeXkuEOrBdBVFOcOj4Nxrn
mLKRlGudh7HaQURDy+bgO8IbRxz5FZULj39e7u8Vx77ZmUBZXsiRfumxgIMTXlxD5E7Z5SACG3u/
loOZdVQb8DpE4PZZLy0eJf5sqGuyKSyAJ1laFjBwGhA4nzVLsU4EmLB1LqcHzJzlmt1spH8qjzmz
ShPHRktRwT6LZ+HPlZSrPQo5U0/prBHdN8v1VSTPRUgen764Nj9/e/yD4uyzXa1GZewGKtzuMACH
0t7xDvCcTzXVjz3AfTEkkoBjhc6C6lhhVHtG0sPDEoMyUQTMMUEeMmnMIW4Hf5CSkFrIedeD3849
GfbRI733/MXxK2ajBFPFmNNb5Rlmcsowd1Bky8vql/r2df88zTqGEwns431swTuPyblQZocLUF5e
CJpWn460MQNZfRS2eU8dRklueIlPDuayL/hM7cdRjLCIF++RWyvIw1m2xUuU27gQGvz6i63+2oQr
hHORrGtPimolCTjDEG/hJp3+xS37x9DZbq8w8Q11EdzAHQEqzIUAm+Zn4LyB3ePDsaoV74rkYCHb
2CmDv7nXI+palIfL4YlHystDKbbHKxb1MkEdC7XzKy762EmXFdmRS0DkgCgtSLebGLcx7zRz15G5
+fM47mWQB1CTxAzfcRnadCzxB0apLh9R2PK/PM7s1Byh7VNtzHEC4GjsXNE+FZimqmIO8gpQ9cWD
Ks5lyQ7K8dVOLSLpdt5Ud/cefgWP8SE+XVfAqv8PB4EBkFyTgrToqTgb3tp59yJ4Z9ONRCu4Ev+I
fNEFo/vuQwrv8LGveL30R/Bs3tAYIRB3f/SUk+es17f+NS4nGOd6Yd/thXGRh0yHhh1qTs67nY8s
7NVZmpHzyBsiwHENDOaxUKR1PSrybe/8w3WLdzov7TGbuJ7AMftOb40rMvL0PQLKbbxaQUv9htTP
E6LpvLtlNqw5FcU8FeK0yAclwzFDyRMorPBIRhw1wCTJg7ElZPuGYRMYeYKBJ3S6Co90hgcuBuOS
oNg2DCQRioKowE3scul5loMCIjwlaOEB5zVxo5+94+KzD/RWjVo1HiCusRAxRowa8297gg7Eg0de
t9kH/K6n4fUpecwpvTm3IWuWXGC62IyHkqS61us65MckQ4GKYvsX8gfeOEdPnsPATtEBG8plsZAp
diL1nDohStF5cWKujTKYMmgLHaNqqI3C1x+XsveMwgqbe4nzXBN2KI6ImONFLCCndM+orcAD8JQg
Uevbx1VNFJsg92g51jJeWLyoAM9cTCby0II1coxliD7TMhX3c4VJUrgV+iUdz+n1j77raaTH4Imt
9YC+AFJtFtuvpCPc0MtcDmdiNyYDOWAvi8ukvdkNAkvtCl06qxON9oBX4e1BRasONVcOgHPejGxh
0EIWc1O6Qmi4qm37si7/rMH8fV8Ix2U3GfTpDU2JZHog7PfX5f2fnk2YTBeNwRax1i+xT2Mu7q5f
7QOUaKGayXc4YngQZjJ+SruQ/MpUIeZlpyK2s+/xiPt12IJ8CAW4Nme9eIEkk0GQ2h/LUqebssEj
zn3fdcf96oimzoX3UFu9B0Ygjhlwzx/zzhmMWIuLW+gKzavlarSR4kVJBsmXDkpxW0e2ntF/T9mr
OPtHT9cdsDYZgBkVYYiFktpGa7evI4wcM8R52t0XorNFQb72H+02yRY3oHvC6QZpwvHw63VwLWvx
xr1wZz0VtGwD5w3EbdnCQaPqG9CjLAAqNTKJFdkfwQ7k4aGVEzrjF0xgL7zq8Hkbnchkwo/N0GW+
H/nSKVsJo/cwbN9AW+Bc7WpP3bGnJ/DO8Aqd59/HE5nKz/D0Jel62Wwg0w5Xu7y1RqJ8iesreGHp
xDbKqcixl1m8mghkzrvfNVj00aQuYKAQCRlgH7PMrPtSZh+sEyHMaY8CGdxOEoQolnDwj//VK2Ty
88zx1q9aFhkafp6yHtnx6LSn/nOItpRL8dkqn+lggvsKzVIRGRORzPmWu3RxqWWIROtpQprx/Muy
sp2+AkWJVebuI9caqQ5/neuJQOZcx2ZThtIlkDHu+mv55+W/KkifKMTGMvRxKBXhAsPbwF2oMJbx
anlvko1Y7tLmmcO8+/ytDBvAKONAwBQ9nOaYdBamhaCqZ4/Ap4Ya2gP8ko8PiF3TYVG8SnjemWaD
G+EirOSFCMmbM8rEaNnN6kC2BnkL0IPII6yaf41P9GQQBK1qVa8K2DTwlYIeEgNlMcnsoJ28Gt1i
mAYZfHKXdhaaJyIZAClLGUR0ggYFN+h537dPiV15oS1FRMSLFfQdMc3k2agr4V0KnEPOhjxK4yon
SLhJINF52e3Cwy5eunA5UThje1vd21qYP49BkEteWIBzMnQGXII41q5xiqP4eaIBuHp3/6hzN5FB
F+VSl0lGr54dKgtdF6wB3oHQHBRmwfE8lXn3a7J9DK7oRnoJsg4Ws3mvHk3resC4R17L/r8cAniJ
YBkzFeHWFDApbRsvkRjJYixDo3e8H0cY5eqAu3QdYXDMIwbc8Vzx+WeP8i2R2SOxArnFQCVuktV7
u0KXEByvdkfTRLwwwLyzN5HF7Fd5adCWX0MWuijsd8Sk3COQ5ReILRMHvdWPX1/3DWSWqAttAP8s
J7NnviJmQaFFgGb7szmi5SVt7ADcYEWPORYrIq3IlvTOB+aYL5+QP/8TkuSRPj2W4yEmuKM471gq
7u+b4vtzmJvC7HJFjCvob8fLoSPpKn2yedGcf7HTf4TcDs3EhOoi81FxC52v8TJ/VUuXLNG9+YKi
hPuLy1HmZsoTOZhJrNfjFcqon5ieRocMqBzcmu35mmzfzZ4mInKlDNIgDWXEu/daRBtd13ZHli3C
Rvd1mQ9kfBvKLdU0kZQmWTjmGRYNyX/8RXk73lhiZ9s872TeW/7eHeWnF9li7HYU5hC0WTyFT34D
FuRl8PR4EQiP6/9frvJvUYz/mPeJFF8iavy7W933YEEthMQE5z19TjbBCVGhDu0CyQNqSCIeNlNF
7ti6xOBK1xipL1QXevTO7ru7AqcLfUkSVL6vKTMdpQzl2cv8PfetMYMvrR5Uo05lNtaLtq5Q0LWG
u7I4bL64nST/cvd8y2Kg5To0RRTnsM0Nrdt1FygSXXlgpnPwgARbPkc13mFjkKMrumKITEizQ5+I
j/XL8g/PAeMBB0stpopGIwVonj9taEEMimsxrC3fJGAzUXjYwZXFRKLUqzD2vUhP9s7VrDLCTNXA
XZx4byjefcoSig21r+XabZcwfVvzdu+f5IQ26be3zgZVFW+XuGoxXqU5ZGmoxdToRbh4Bt6GKCKi
1Qn34WqWr2QCjLdA3wSuGjNMMuF2kZx3+er9c0HwxodDh2YmD40VSM2BvCO3BpTT8mLOsz6damCM
oKAKoC9kVFRl4LGsXGU8ECpnRG0H51qhlvwXbkx+nwFITe7ltBoSOOYmXiCg5KiJ8DXw2nLmI8oT
MQw4KsBgX6VqvMAZ1ncIlONxfX+XZjs4jYkMBgJb4+JXsQlVMNzCpblTVNC1G+MCNv9oF3q5zW2p
mwXAiUQGAPs48DEsPKObI3m1jTyVGSOge+vl5N1kdCPubRQDgJem1qPYTGXEsUub7lS/LROMk1yC
pYW3knSl7sli4M8Yg7RTFKxkAzm2G9oaUqd4pvHuTI7x3axmcq7o1IlRwYjYU5Tb1ekJtaO8+Z88
w7t5IhMRap7pXZ5CxAtS6cVzS5LBKgyXi+ac7blB1USOFBedEQWQM3ibs+a9p+tFTzIUjxS8RZt3
nr6t7ubGTUSZRplefRW7A55IDLh04FV0hFb7cuN+syGxiSSq9ERS4i+KtDEgqXDO9v7Gn31rwnbg
4VqbF14Wdv76mMhjUGKs/FFscyyifJuou0OvyVG3DjUmSbyhjQBT0HhBv1n/cCKRwYy4GPsaI2Pk
0+VFW6A3DYVTj+YpfY3Jf3c3TkQxYHFNMGWgkrGYMfV4dczxQgknemmQhUFnHp35zMHDWSdmIpBB
jOLqX4aFBoGCp71vdnsXCa/xofqFiaj/DzUCf6+kAT4PSTEx0kSSFPYd1Pqmr6ItG+5MGi9HVyfK
Y1jYrbSuU9t45aj2N3D8FMb4M13ZKq0YFzjVoO3ubQR2MK/BfETOBH84N+RMJPqnMKr55BSYi7ZI
MfkKwii73rgtQxLaK1Q2VQ1NCfHE/Q2+P8UxN35RKWU7dhBXldvaHixpXdAJwra+214sVE/3dJKL
zVnQv92Mn0KZkxdmlzTpQZKF2j48WToTY9GqwQVnFGbnjQuuP/o3sPwUxxw7MVqYYteUMBaQf2kk
+xBQ0be8rxPPRpjzlpXtJeiyBuDV2S5YNpWDgLl2lnVfykxA56cqzCkbStD9KzpUQQewYMWZcw3Q
ETHslcZqRHgCPPOg2//zbv4pj7mbdSOqtUUFeba835WneEHGHQJVXPjgmCH7PBlGkPeU0m2L0t/l
M8/g/ganH2qwlNE57v5RK7A76BdG+52AkwWX5hfo4BQnDY86Rx7HvtmHyQKdNGNOV233cvkI3e6Q
8dCWsy83JtYJSrRBXIl5A4XQ9r2JTkpnaws3ecnx4ucxoc14uj8Xj7mXF+pFT0cDsl529gLFdP6q
RfvbbfgXZ91m/Kefohhg0EOwKhg+Fm5hEkwZaw4h5PDCNDOBw59SGDwI06tSXw1Iedmdm5f3wTHJ
mK8bu9Toi+7JsTTyhrEdD4u3zW6z2O82tlXsKbfI0v4vXIKf38Lghna5dqgNp4Z/0Ujj/Y5XckLA
pMdLE8yE234KYpAjFhKjGQfcmHSitd1FK90ydSvTiM0tReFg4W388sQ4GzEKqjpoETwkGztvibEd
fsW8LhXeRalQ1J9IGStRkbuOmiWaP23DMzHScH8inhdpqAF+4QDv34+vH8vHUhtnpY8J5QL26dwH
jkrKLTgXAxReOepjG+74CQl6qO4ALzsCq5LQAhFesYYocQ6L9RZpTt2yxYOJBjTOqZuJ3P/UjfEB
hEKqhISuJC4V/x1FWKAwBgPS0cOAktUWRTvc25J3jykMpuiNXwdFB/VswPF+R9Jdt7K4PikHhxUG
ToKqMPx6hBTMcV+nA0E0qk4JWTyrHpASGQAeLHM8DYVBlmoYzKSVYSXj/sV4LJBDargxmpkX2c/t
YiCjDK+133UV9bTP9ohQVA8upF0cOvdNnrd4DGCMmRTUnUlREjSHm4zz6zyoZymI0zwshbaFFunL
VSPG+pJblbHCqOara76Zy/u68KSxTIAZ5mKbanlbs9YWXkxX+mokIi0r/gQvzsllOwAxvUs3ZRmi
6FBo5MFcYVe5xRtuMl60bqYz/YclsPzCzVBeVND1yycNyfyzVoJpySR7pJ8qsgrWwlOZOb1X4PiC
bYnjGfJAg6UeLjKtkocc94mM/MMOwzFQaHXBUyXd6SC4aFBqL5FnqwF1VbbjgDHnflEZ8JCyuIlT
epUltaOM1mlhJYatjtxnCm8nGfgQfbikTQk5lMRgDG28ixIXwUS4WByNRAoMd+BeZYBDrMYhlTH0
CqU0LzsTXaNH9WF8RxQsQE6MGwnjOQMsC5PU9nhm0gcYqhV2+adBnqgUbvqZpxUDIYaupKmgQkxn
vZz1vWtLTtc4yBKNjrOsVd7jiP7cvUVkHiuldB1ijb5lX1QR/v1mzInggbShx3StcmmBz2C51Lnz
QXl4zPYSBomStoNEFzNsSe5boBCJ7T9ojbDvg9g8IIPzTpbAmyWw1X/xtY/KLh7gHDeU/GfxqFQW
51T/iy7fMphQR2uKzRDWHQWvTf/qIPZA+K1v8+f3WwgT4iiMtOxHH0LOtDyzslaphWqgB5QCrTNM
4eVhPz2mf5vFtzjGvdHjThaqAV7AZocRgzursum4X97S8aQwoKRpmayNoAM7veQC8TEr7P7mz2Sf
KNZ/a8GAUVtLRiyW+P0YU49kW3xAqxuKejhibpnbe4vFAFFxbXu/728GUH2Y7oj2IvxB9Wf9ZVrZ
Q3Eh3dYaMJKFjsf7Ez1ztJx3oL61ZHybQU99pWwg3t1jyq6H4cjcsC9voxhQumQgilZUquEZFzQq
hPcnsLYdArDrvWFNn9aYW/GHd65m3+uYBSaoEo6vxmLEIla6utZHPIlCEm3jh+RN+K3sm1XmxGhq
eoqWvMJCeUZNlDwYkgjCfUVCmSdOxeR5ZKgoV5eKUoIrih6jZIUQ8HtQWvsECavgYb8SN8eFhcFI
21cNc8lykgQYgtBsq+2D89x6T7wFmLkKVEERBFHQVcxZVJlVT1JV0IM6gLtQW+fRjkJiguQyxzA7
zL3GtLdu2Ue29uDz7oSZhVdFrLqpSCqGlLC1H3XfJkFxNbHb++K9ffW3i/X6jxwR9cBB57k79Yck
BgDQTh6MeQhJpYsR39HJdGKQ/YLbsCGGVbr3D8qc64cyfdUUsaLoOdKZu+6aFAouA1hxjE6nXZE5
rUTGAI9gGaUKx9ZSUO5ejQ+LXa+R1ntGnoHbtzNzH6FsQACJI8Y6KLLKfMIQ9H2p+Au4R2vp4bNf
1hdyWcIZ0wUvXYEmGtMmx33HQ3N6AzEABaUNSZDBDSOIt06+iV0LXZwudF80T4hGOu1GWhWrkEiv
j7wDNDO93TBFDH3D4goCgJeBonQRaVlfyBBkDxgMWnwINNtaviRkr6G3ZiQLkn60+Je8E0PrNbog
ai6vBcrBYOhEPPCAa6b2+ecHMUcoEs2sThaSeaqc4GGXuJd1Zb0HywXRH5KEtA+Rc0U3PK9Oi/7q
X+s9WQZml/0u9NVAwDIkF2Ie4y0s+om3pzPgMFlqTWC8DqMxq0oMVPO0iVaNM5hW27nmg0KqE3gb
M5tOrF9HVx403NdMY4sdsiBWlSLX6AZL6+5DtruKRG5qqRpGncuWo52vNjeQxBPKoETYJYtoTKGq
Xa4WmMj4QDmF7mPD3+6VKaBKw1A0RcFJYckLevRH1tci9k9nwTmdQgsBxTOv3vlG9/DTLH4KYU6H
hhIpMy8h5OW8/+26G8Oi3XtoRRZbki6v3s5FZzLKdvcr9IAFy3B/wExP9PZ9PDw8yOv0ACf5EaOE
yXp9cTGtAYPkeW+qW5T93ifSrZggRXDBAApfxSfaqEj9/KRtvS26Rs8duopP3sMaRQbjei1ao4MO
7XUAiqf7+zDjsmGNVMMwDQC1Crbqnx8wXgJVKkvfR5B+dNuWqMtx2b3lA0mW1/3ijZfznXlE/pDH
Eo0EhVxfu9b0cQNlq0tFQLMkOMW6sEwrfAjectK/lJbEObwzHqMpmGDU1GUVY+uh608tL0Vu9Nk1
U2iTFx3JpVjgowENLMhB3rbY7WckgHl7O1Ogh0sAtzqKf1GqBM/4p9CgSvyounTKCW6NaKM+Ctnm
wvb3Dx8duTqNo+NWfPq4v58zHZY/hTK+sZaFvgh+UgWAAaPGPDDMYfzt2yt3d96ATOrr67q0u3ZZ
YPLSeo2xS49aSsycPL7c/465ff6hPHP2jIXYLuoC36FQAtPrOrEvj8Gjf1iR4Zw52qvyuTjdF/k3
av3UnDlKEni9hqholBNmKL3nGE2/KgOX5yJSQ2HO6w+1mOMSRFKVXFUIsc39u/b7OCbgJ0Ho+fG+
Ln+7LT90YUsHwirT+1JqlZPhhfvjQV4vvu4L4BknWzw9XHLdF0xIGPfCe43nk2yjQBblsYq97dfd
OQENRccBm5mCYKiFMe26ZJiSoLPMGvGQXv8PaV+23LqSY/tFjOA8vHKmRtuSbNkvDHt7mzMpzsPX
96L73j5SiqWsro5TZ1dV7AiBmYkEkMDCAjOlI3YPnY+A5M6DsrdHnZl7X9YvGFzkGJJxYNegT8gx
AFHwKIte3NYr+cSNZETQ12fSMF+ObObrm9vzSwOE0NnWS4ynt7llcHc6hKvQQq6JcqYL/A23qyeu
Zha0eRQnWH13jj7lFW7m4A76C2yu9fS2Kbwd+o5DWvFuyfTd7DlxEfGgwV/Pez73U5n2XnKPnswA
Cg1O4ZmrffUzfs07DuZHau538bZc7TdxJYWxlvMWbAhzETNAAv01PXj69GxZ2dOnuJlpcAztP6ki
3u4zcUdFQemUScEp15adm0cYPxDK6ta7QtPnhfIeJCksJyKQQa6L7BiTtSjOA5XDieL6fHFrz8E4
DvTVgsXTjcxRp9XsFwinbgXOL8mrcKGIAqXhJggE7QjoAj3o0AtIkmQTfO7IZedObuApR82RLprW
q3USAWGBIh+wqhCLquz2YnOil+74zbdyXD+nHzOGn5ZGXIqLbnaWuKnKlBUKBtCKqIqBRT5xS6dz
h7fC0F7+ouYOCkjd+jydqm2CXda8Z2mveKqVWuKOYvCXr8/V0olLyzchZkRk+JAEdeKt3XkDRibB
TkabzUbAUMZVYaIez/4b1YtlF3olmri5ZSxnnJRAdGm9AgUCmHDhVCPiURZ8PTQ7sZAauFUt4tbw
GARUXC4sFjoZXQ7TxB7eVzXwOs9zep8S/tPWRnLZSCEYnXx/giJvEZCreodUMTDjM2IcPekUy7uA
orxZG8llo1YYuiFUsEPqtlyBR0DXHeDV0S4xs6bmVmQqFE+zUMu7lUgEnEWYJFHSQKKETOiH7SSe
+9iX0WwPyWhTT02mpj0kXExbcgOd280DbfFAQDBCy+Qsu65/VFElDEAkSJUg5TiuzlRXtc4b5vHX
ZT9h3CDjpG5mMyZj0nhKl+OFK7GEFQi1LOa5BGJnBuaZ+Qshiu2ppq7/0Te9iccRphza3y4N7k27
9SStTSooajoWEPx6nicL2DaHS1+cGHCT/9lYeIetDoyZG6kRGzRdvU8G3moOcevjJq17sYdo0E0/
yQY305rCvm+A97FAd3ZA+uRZpU2Jn63YXVh7tdGEo85GNUaiDkLZGbSPsz2CwthzQMey4wEPoKgu
bYmEqYnDJNXEFqZmvZZ7A2RI7lxSoRLdLL1tr50ISXTTSJWahCovHsP38MB/yygGMO+Yn0Al1P3F
8TzYP5LXZtAw45ZNBOhLuJH2yQ7de9v2tdpw5pcH2rNGf3mBy9rseDR77mQdEfbGUpx3X6+iubc8
+fq/7TBJbxMHPTe1833lLQ7kUzpYdsCZLBihJb48FrVQY7/RV5LUpsFMMhkMzbMlBzsA+2l7g67r
kQF1PYG6Eer6Q7si9wWYW5GENeoAXEjZXMIz4mKne6nZsR4Kcy4YpjSzX4MMHhVp7Z3Z1Jn+eLG/
kJ9H50wYpDgOpCptsNgEE8wVnTUaxnyxj4LZOqWvA6gGAN6c7AbcC/doba4P7sF4f39DtDAZ75jo
QrtKs8BHH0SEJ6FYVuGFhReQMb3qi8FjwuOcDgMb3J9W/368elpQRmabVfZSh2ONfU9AddpaSFHZ
YFvxIofLdP7P+9wQo2yQX8CI3U+kDWEoH38AbbGElZLDpM3HWIRT/fqTUOc7cpStJKxSLRRCj6ke
4jHGtdXBAATaNOvxAijxO+az38bvw9REmK8ByycFaxtTGiaw/ocG8NEMaiKM3rcO3kXNC2Zfl5rL
6vmJcnXmHbpTF41VZBZVN1CPz3tw9X5g/TaIYk3DZc030pf4B7wkFAnLkd2VCOKJwnS+EgoTlIQ1
ZIO1nKe3Nw5ke/OcR5MatC4+6K+EEepfhXHtc5kqoj3mPFOFzD2+LydMzKbS7dJ2jnDL7NAEcj1i
WesoN6e1aE6qaVLjLNp6CA3PMTcwDTllDnjOgH0PmKL2NVhoIY7Mn97VQPjwqhqPdXI5kNQUPNNl
AePOfmtM1zoRazCmYigBPm+me1xlmNKffo0w3P2m1uPmuPdeAf9HGImhr6SOKfoklhAXm1szVZFu
UnUD/b1USYtO4p9lkXD6UgUrYRBE0i9aCUDY4kzlulp+M13JmFd7tXVjpYkg2Pd/38UfHWbXOJoz
s88zZuq8Uo6JtnPEvSqmhlNHH7I0d2sKqNDbvDdY2fuupbXTCYvR4NWyCP+Kim1esjwzv3nN7VyO
+NhvW+vimbVhH18ws0zD0O8Nplu0mx06fVc/P2BRokJ+l99QV59BONtB88PAr6CYGL88d9r5nt16
/JqG51jgY0M4cSWHMCJJJLZt7Ae4AOvOLGGKkZhEJ3O+RpIBBQlQZ+bG87NJIyNZ6Fm4lUuYFK7v
Ul8Ysb7X8/as2O12et6dZvUxqPH9kvWaq/CyKrMiz5Pt2l3blYLfp9KxXqEEVujyiAc+8xp54hmh
AsKlb9oQxdlbkhddwEAxmUfJRWA14vCkPPALhZ0l6hdOx3y/T+4vSwnHFt3ptRDi5Lo2TBm1K6Tf
8dIf9WeyAx/1OvvZniOADJBKMMfNv0Hgt3QVr8USByeKhexfplnstjHDaG5dBMmr5R8bvTYd0FlY
GLkElaHEX4uv8Gu5hHcQi3Zi+jGbTZqig55npnsAK9bGOoGZh+pbl6Ktf6TdxSpNLXU+z8+rPAPL
Jbwlm1V3Aq0RTdBiduZaEBGUdFkihe0saJ6hA2pCG5lN0AZimIcOuI9EJ0mYf/Bf6yawKbdmOxbV
RmznfcT8k3RGqRk/3/T21sX7fb0uwmJX2qVLa7xTIKYyz6qjoPCoABFxWYcvQaybJm0nf5tWHi2M
MNxTHLSSwEMisqbnrYSk4Zlx2VKfNFP+Y5ju60yCN67wr/OMTqHTaWVNxlueAlRmoG+e9j2L/vF6
BwgjIAjl0I0Cvgf5fzuzCmd4wVA+oddpznHpREU0yElzLh6lXuJEKxDNtEPWQxCT61vtzIOnzg6Q
qT3Q7uBShHYtiThUsWNULW4haTog5mRSA6OD7Q4GANAmWLk5f6lDmSjOf8l+X0slDlbjx0wZykE6
xpo+JmbmsA0yJhPm4j3PNBs8kn7ftMz3/JukMonyPAUPSF6OJ7uJuhb9L9UoSeDq5cDjUAA7pHN6
aEuaeXHLyvR1jCzFKBKjdTMfRGSj83jRi9b9+gOIrY6rgWGGFB+Q12b5iooV+64Zm02LvB+8pK44
bwYLoE/4PMW0/V46ZWWGi2HlnMKRIwdYLYfcKVSQhANlxn77WrwEz2Gqn079W4gyC0WrFuhUNET1
/8gjzjfLAMpsFchbxxdEdiFnyGYHRubCuLwBp4bc32hvVr2ubSTwghVW6IzAb7vCfwBPxxhQgRdF
jIXSeIV84gc9m8zUOMoxBfiYFfVQee5tadXMeeXR7b+en8VJn4dSUc56QcFv5BKuLauU0AdEXcFD
DqyP6Hw9Y1Axd/yaoHAvoice/+Tg1VtNH6tm6zLeD4abP/6CBeTa7cqJ5z8GJIM8h8cXBK70hl6i
LzSmPL+exdV5Xa++A3t0KYe+9FKeIZ+KBHAInuS/2e/r18MFzbEZUCvHPnmKjryJZPa4zuz5pfxc
r0NHen+8xN+GW+JG3wgkljimeRSkHQMtA1aQyzD6aT+Ykct2FnPKvM/Vwd8dVpYevv7m1lHDRAWz
AR1kAnDo409Z8vkiD5XXZDRY8Kgd3rrgcZK5Xs1K5siwZgVHaMffDGdJ6wm+yTZ0dW9wW/Z4YlEi
fqZikBYimxvhxG2bUkbDaxjCBd6IeePvy37Os1+sgbEA7gd9r0tZ7ex+bjYey5QFQeWA7eWAdCbS
PmqrsgxbDf4xUA17W+wuB9GKbUXRUyS/d5bRWagYG9messv3aWlCLrHL1UWNpZCH3JrzmrdqjRGr
4NysDcHFm8o8bllkh1Nbd2rbOeam7QROjKAgDr1DamkywEG5kxrC0+PduH/X/X4Vps9hI9AyTyYc
1K7x81AUgHlT/ghr7VkyVida69d9rvJWyF2ioQDtkcpCCN6umQuLoujn9cXsQkt+ShwgY9Unxbek
UWfROG3DvCF7/INGO36i+ZI7bZu/BChHXuYkgcP/uVV1rRy7lM9lLFfwUUnaf+3nGehxbeY+4LCr
cKCc+n1ChxBIXHO2lKow6yT/OFRu0wBY1323W2U7WdVulx0nCwM48WjnXYrceyd2K5ekCc67S+5j
x/3jOvlZn5NdoWNQQq4nH779lkQzMALlqzk+0p6eMRHiQLPgi7fsn41WCG1X0yLFzEHVPxaSztZ6
w+qNxTxnT3AZsCKPlfgeeT0vVhYVkQNvLaeQFcI2aLWGFUPmuBYd/zl+yje+NeqxhWK5Ia7AcAhM
Efh8A2cCRvg96+bCD4DXh5/H33HvRIjvIN6iHNDvRcExPhqunKTUC8XiN0ZiRmZk/8RWgwHKa9qM
kfu2DUImodFqyGDAiBowRzMtQIY1bOz0z9GOEgyo2+r9hyjon7Lt8uvV+PbsuqmlfH6O5ucJIQQt
bJhVmTSsiiQCSiZwc7BGWHItKIPaH2sGHej2a4DX/3Ts9uE524lGslKdfttz+iq1agSroqutmo8Y
s1dWJaebNAg6N4siPkUDyw8CtflbADK9veYXtW/AZI5bNw/V3MGuWQM4c5G6DZFHpYUOC+vWkFjh
OAzwFLB6QlgTxW1VKjEzp1Gzl/ajS5B/kPfSzydvplZ3cpGxUqhtSffvOQ1M6f+IJVEbXaIUTZUl
DBIQZoI1irG+KW3ZRuRAY1FfumAaL4H5XcAfPJzm7X4mQ68VcQFZ3Vxce+5cW3D7U/JxnO+Vjmoq
2P2tg/hW7JFuRV3zC+rVr1uDhrm6f1TPi776EELHksvIDlOCD3ldYyzd5du2Pz626/XavYCkot7n
UD3Z2I9/j3WptycrO3LzO6F8h0/J6bmL+W7dqRksD97xKOKgx+R2WzBBRAzbtsfdU3R/mwPGHBlB
bPY2Dxar72JmwaWR+i3ugCZoooqakSZp5KMgrFtfYn05PDGxEe5LPT7zhroKjdS0QepmpPChFgq+
uf60F83UTUzr8rJK7E/l01U8yWxsze0Dagx5X97X0FwjzM1aLJ6pHKkhfl7FbCck+al1MPtHffLf
UbwQzR6Tt1ovPbEBxZPfb/0sT8StA2JelkjEzZDlnBJoeX5CB3uAaR0//de/gbW7q1tgVYKmKiAM
Q+4UUNnbAy6iecZDGRani3dueJ2N1/KRcdh1NeL9R3Eewp0yqciViICoy3jl33X8xXHWZ1w0lKdg
nsGDfrcAYSmKW73ebf3a0J5a9yKaj4Xed4Vpt0IJN60MPYsCA4RuhyN/+rK/4kM6memacyZj1aB6
bluG4qD34iB5Rty5FPFzTvj2AgGJjy47RUJ/Ms+R00KiphbkShWrE7+KvS1z3rdOVuppYyCpYk5W
GupypLP69PcCTnCUWazcqRxMRKVES78UC+R3yKi4QYEBTed+o6mr11/ZMSFaitTqJOz7H+VPsSt3
jRfaHGC5wTHb2Ji0CatiTHayC3RlKznxDhTNcKKnVH8z0AEJzjMWJIeAmrDGK8jCT67k8Ha0jyl5
mPuXsYaxKldfSjib8jIIQhXgS7l9ZdeIcmaK6gnAadUMbd/zbW4n7lOQlbe0s1rQz2vJZA2vT2S/
RJaiOmkub0SBMcAFIEFwxpA9Xo9sRJKm4BXr3JDefaNeFVaxFrz5vfpYZxYMIHYAVLOwf4IiA71+
eyflKa9CQY3rE7vaMvv4ONns5x7AcdnI3GauOcP2NTNCzHhrAeTOPFxYPTVyo7E+L3pp/6SeC7YJ
CVinwKaic5d2SZ2TNnhiKNBr4uuKvC9AJVs3J/C5esf4IAV6/a44BxXPvb1i8i+Pd+MelQd90KC2
goybzAq/ebsrzU24cJBSpW1OIzTzCR2xosnnRrkdY107XT5+1N2zBLMf2ZxxkrxsrVqx1eq1K3k8
heP7PsU+f4rGq0hSshqHuVa3ByNxGXj66qo+jUZ+bGUdw5QKY3Jaczwnx9ELLc0sKDHnfRWGkDkf
x9XyqzYuQDr7K1MDAuiyaVG2EEx4BAspu7nHZyPMpMtWDk76x1v/+2oljAaaSkWOkzlN4jmRiPZb
f1AjYCLrU78aDdFq/5Y6K+kXs3VLqzHTp2AtfA16qnMGa3dGhD8Fo/c6i/UGlKWGXXKgJVMWPwmx
CHKkmLDNq+SYT6aSRUaQ6vZUmak3mJwp/g3RZzCh4FEhAW+pXmRknrpPvB7UKy9o9AOE2RD2CCUs
0cXUD53yJFqIHJFmgU9jAWRBtzNpWbXeV7WyKNoTl+ulU564LxZDFyzNqO0GVlMxLnqOUpbIAlVh
Sps1spmKLRrrDtnWQS/XKU1L76N1fJCgIcULHyujxfxWYwZuqNSuq9rTOpv0CRhAr9tjBOXLuB9R
3poCOJpM7zbmZcVtK9pDdb4C1yqjoZ8dmTYODWiIGPE/boVHHacqrRj0p6A3m/NosbElOMXfOgfw
eYs8+rgJgGNRjd50OWoenQxm4GdFpHkQNM79/Qr5YJiGQpwuadkdi9g7T9CG5svfo/es3xSHx1fj
DrI7i0IYKOHEkUtlSRxiK7dcN0VVh94e2ak2qqOu1FX/qq4ClzNzk7EUK0IfdulxhuYU3mXXeqHL
Y+qNRgtw7nYclfY5l4/OEF6AoST8pYRuyiTCXx+HvXYoKr1eDV5tlIZ49Dcqo1eB3q2yzea998Z1
uIo4ipG4s89AFcBrKiqeCGhMkUmwdluMeTL4CgsQEco2OghhZwTHHvMNOwCnN2+tOeEKHEJkYqgj
0e9Sjr/CVQnNvRwnAmswh19X1rGNs6hvlJw7biEVmCzROfOofHK6jaFR6NtwnATIYu/I6Yk16cCQ
nAQL//mcM72j/kOtQd7Zp//+IOgGyoLAN5EDETvFj9NS9lkMvQMUtzCOH9sP8LklxmS0du+UZrqr
nLV7OOx24AxN3h6r5V1aYBY/t9ayKityMAJEOD8OTaGoFfZDrfTwPK0jZ9iJLoe66wGcwxTVI1ON
EKaAugLPB3hEhLZEJICAN0kZqQYc7oynEACpfx+vhjRk5O8Tmj3JQZkLUQNA9bcKegrkV7xurUoO
Je6bvdiNybpdBpm71VqhjLsRy/jg1qE5mi3lUCjbRIaVmTIGZcng9znTN7Ut9/54l+4Iioht+s1N
X92BRhoxZavD789QGwX/9jtx1Xl6GBkFRRb5miFFEcGIJvQX5aJBlL/9iixpG1PcB22rCNd1iXxJ
GOff539CW9V0ntZ5QBMw//3VXkVj0rbSrFIzB7gCLmkVU1/NdoNc6TyTDP+8Uk6HosS/6LcriZMf
5j2rYEm1VaMLG2R0GIaOfwL9D15W1mgPO/psk/nmPVJpInCLJ0WosgzLRCeLbDCfrvryTVnXfNSE
CNgY+FvEGIIsklQRCSPXyTA3t27ZbX7gjGLVgZw2RpP3uqfEwAsX9EYUoRVxFA2KmAN1nr8na8UC
ISK/pmHWaDIIxdA6RcW4GchgS9Bv6eGupW3YXXAC4gmUXpU59yHgIUPcnTBV2IZJuVn18J408Fpy
gPYbdZqchXjgRg6xW2gL4UVGBrA8wHtJ/PQCT3CSp0r3d7TM/PxLdypwtSJiz5jk4ld5hBUBmu9T
HsGL53H124Rjj6ZJwgx1/HZW68iU9BsqFQVtn4g7IhZSdannfsdjNpgvaFkRbQEN2fkL7T2/YAFu
DoRwk3Kec9UUQtA6eLG/EkPAYC9KELZw329EzJ9wZWQCCVm1mAHQX15tg7VvdlbvsRQ3uWD7r2X8
hmJXMmJg5mSMoBWP0UvrpK+aSaPNWBSAuAmlWgROClnQU+KA91kwdx0FnTMDpMEeWyzaz8/6cPX9
aGC8FGKGn69/4qfCmUaQQD2WsBR9qezVCojoS/U5vvFhAOZs+cxB+/Iy6H9XmjNz6z0WRVsMYUyU
sci7AWw3R1Ma7b41iuPj318KKoASkTRRRK4DaILZml3tVppkYYd5vFDamRIu0v/WJk/tu17wxjdC
iCNp8rHs0h5CQvNiaZv/4xKI02CVUirHFr9e4GHCGzZKpBI6VmlR8F1hAEHRzSqIswjiqEvqHFB5
oB1fn19zT7I5F7P0aNNgFu3I1ZEQhr2fhB5GC+uZY5cMlFvHi2NS9mzR7F7JIEw6zoMtohhreX1V
IIM1EK+A/6kBE97m+d+YxrlouK7kzXp+pWaaHDXgVsSaItfbKi+AhaJhcn3emZvTz+Ol0SQR5r6Y
LlUfJehF4p9TW/Q2EzAwtNwobffmb7hajRgmRaw2WE3s1Xq0WdFaEam3krDzYzW1oLnB8WzXwS73
jkf0eYqF/vx4q5YVTQNgBVgpMDMSUqZEzatGkmbmkNzXi79taJ4KGkppSQjgAhLYoFBRQ5PA7V51
RavEaoF2hNFQndHi8DIKALSsKHHEkqG8FkNemks7wgiguUR1Ite3NSfYP96sJb26FkDcGL8OFKaZ
IAA50p/yxJ//xKuRdi2XYpVrIcQ18Yu+GQcWQthUj59qXXguPHnPrQKzdmmkerQdIy5KXKLuLg+Q
xTvcxncLjxbOLwsAhYmCPCWypoTVRw0eWN8BrVIThkxEuujFE2Kix6dylzafjTJoPlE9xQsFVX1i
FY3cxUnlC/MsurNgVm/5WjIG44IZaq/PAkxM+5889EAtCtidgEQUMp+EIkxsMDYFhjMdwde+1YNV
MTjDqtsZLpvNFITfjN0aw552WnftRL8LvRJLqMZY+LHPxCpIds+mxOrxAQMEL0AkmT/PwOT8/KSg
DUiN2lVRFJGAQ6FFt/eZ0Hmnrz6A2Gkw64WdUuADsNOTDRf4+tqYCSjP9aenlxdud/gJrdD6oeFZ
7zrBfxc+57lRUp5rZcTNzju/z9hLPLtDSI4zIzvJAJFegFVe7QyLw3H7x3gnoQW/1amrXnrN/WbZ
/5904rSljo/ihof0V8wCOK9tLjF8DySYzvsKRdNDOfdQ5g6t/LEYa1yLJU4bLUhcI9cQ6wOion7n
K7CXzM1wj2/Pkm2+lkIc6RBdRDaoIIWVzf2M4sQk28ADpedjMXcAH/IICX+p1E3LpB3k1JhzjAFE
2/6l3UqpibrI8zfFhv4Wq8jX6vWiCK+WNEnDSCmEiZgMgCRZqguu/6S9fAFg89Fb8ZtvIlyfkQkD
VtytM/mp4GZQ8sWILuiHbTBYN/8L2GZgHn5Wp88T8scUxyvNTu/uG0Edi6FxyKdLJF0hhljIUqL2
/x3inX8pihWkqVRnxnAO7nwUIGYWn0YOtU8Mu8os/c+fBOh90PRU7sVqUIyrzdhSof4r9xvQ7l4P
wDr7c3F+fr6pNm/Z+KAIIoDxVpTgyW+duMAHaTFmSALVFv982QzoKzwWTmiHb5Vn106tB57/J3cE
YxXtgYkzCxOoa4+iRfNVu9u0q48gtCgesiKZUnyEsE83AqAN6SHbJidtW0JaYIfr8omhyVxyyAIn
sIiO0HML0Njtwi+9WqhsV6I99lwbuTd5vaiPlbm69BZFJ+7wEPMluRZFXHm+ZwQ5UwrxiGra5Elv
uRcaXOloHz8K2EIRMvnIXap2AKroxxu7FNlcCyYOt1MBbxWmC+jrNpGFe4G+kHhFMzULQoAlEHjg
slFAgh7dbmQ+iGPcNR17XGuSVTv+Hx/uc09hclgwNJI4R5k4MfQAAEtwKyWM1FKYcmkAxSyvc5OZ
dZauVbrkxdtRF1X79fHOLfimW3mkb5JzJeIkcTiKTtocpMns3HG0cQlnyjRg/t3xC/+6Edo8RvSX
pI5Jy83dYRU0/L6CEowqAkGHjAqhoX4jy20bKgA9hQZr+M78T+UJ9vzfoTFU9sA74YpiZBf8E4Bd
AgIu1MLnTA6RNvAHXgFJVNsfm9TeyjIat7XQUM/WdDrULkXYrPi39x49Q1AZYDFmSmoSAitzOZcV
rdgfNcye8h1bGSlucD6lBwJ+X2NXz7mSufRiPULAWtI7mu+7t1r4emF++qrIGbHk+dRDfolH1e+P
7Oiq0Wh39bowhkult+9B61Ttvl2r4OsAvGLEGLb8k0rmfX/zbj+AsCvNhYurVAqHI3AUdndsE2R5
Eqt1aqN52ku2YH9gsqE5T7gdzV2Xuo0xOHNjllzQ6EfvWgigqwijRFH+pQlBAu32egb+mLWjkkBX
gRppjLRG/DrqDCAe1TmOHTmO9Vp8Kc9N3ejCZPjTTmtfGqP13yn3dvHErz6EeJqUSVFMWVQMR2nf
oZ6M/edeaoCu0M7AORmSwylO5EWJjS4AB02/mZIXrrKbyaiT1mxKe0J8vQ+5wABs8/GnLaoLbrQi
zl1MnExc5zqOAY9CIeQodAXazcvvsVmH2edjIbNFv1N4CdE8bu6MPCVUQhWaUeJinEM+cIxe5JGh
+mxkyuhNK/xmo8W05pHF/QZERQWUDCB+dv77qxuWD0nXZ208YERoHq+Eeko+xzDOKeZ/ce+upBB7
N2iCnypcib1LWnHj92KwvghhaBdSox0e76B4H8FBlRVJ0FhEBcCtEbLUls2rqMEWyp3Z2RiDvuId
3mEd/8TYGIF+hrbYwx8z9tgVsI3jvnCCzVvijbb20dqBd7Fam3N6O/8JPyXFqFsPf3bWIbJn8rfH
37qQTbr9VuK4BXEQRPkCCxDzoV6Ao4GT9cHfBpfnhOd1tXT94KXZ0ii87hqyfm/71RYRcYVfxkIk
g5noyFy2EftR+IdO8NR8L4GxP3u6cLAyjxe6eP5XAokYo0hUDsRs6XBUumjEu3yorKLtKk9WI4ni
Mn6vyN0VUgBdBxeFjHtKLK7i8yYLomo4Fla/amzeyZ84k/kjH+bTzX+KjWznTu0+XuDivb0SSiyw
YwYZ7b457CfT++vYFyLjUhXipqpDSQ8LIdCTBE3jj4Uu+Xqo+j9LJR5UWZHXah5iqXxfWIMrNZj/
MOwrty/sKsczzuJ9vestJqNZjeXz/B/BZKGIawdJ8gVYaVZq9jymtIyFpTI9xRj+i+vxjxjSGQDb
krbNZTiq2tNYPCWaanTsKvJ1XvkO3rs81BXuwNACA37+2TsNwnAaGR2LQP5rxK3MfD7h2gBiI9YN
Ms1QGlFvIocvIxPG2JOGyWh8u2URJOSBCfywKXJPdf6u1Z+l4jGfAfPDD2uxYAxZpEXrS1El8K//
fByh3lzFdHki4CplvhXETt0+N/FRFc2x9zJLaQ01sQtTStZxq+oN5tho/2soAEzWlXxC05lIy/uG
wdFf8gA9SFmxSRSruVSGcqExtM37fH8OgPkC1YbC56+lv/JNjJB3nVjBa/jimR9duX2XmVQPnce3
6F8c9z9iCBfoy0EOhrYaRpixRfEN/TZ4kByabF9LmFQQmxJCHqDPB9VMoWsSFEIVAf1G/JEpLlvs
BwaDiqI1l3QGH3GUO07bA8KbRYxYqnzXDMcOrwgxCY3ctyWmeG4HWkJt2XBimsv/325C7Qfw93Qc
28IrJIUdR5tE25Vl/H7RnrTYzYPLemLfheklY1dx4/pta8ZMvWLUTakx/8GiRdB2SwAVsrJCjpCM
1LAZpGKEeVHK4VOMulmOOJjDReY2XZZhkt5jHZiVltS0a4FzTHGlaXWjiXFY4nUa7Gr5SWAbPcHs
8siOilXGpxRhS74CIFn0MOHVzd318qkYEskPhY8b/BkUX3Xosb2qt6Xi9F+PV7UkCM/P+XEPcLQi
EgfqM1Kv8pd+PA5laSKNoDdMe0IRzp2KaK+KNGt9n5DFPCIVEzdQgBcBRSUsw5ikjeh3wnicCsVJ
2lM/ZHY2dYbargRtrV24lRD9aHltPV7lki+6Fks4wYBrBPAJKeMx4p+VehWV5ySxH4tYUo8rEeSg
1kkaUO1n5PHY1ee+21cVYO+hHaWiribHKqF516VzA4SUA3pgrp9IxJ1nIr8ENzczHpsQMOIEzz7l
mW9dtW/dsKJVtu6FyUAtI1bmECzzColdRJvPEIchi0QJMiGV3fGfwkfB60pC8Rv3huxWDnnFVDAd
RgHkMGjLVT4m5XwpjPHl8UHdv2ZuhRCmvOlSKR1jHrG/yJcGL/rsiilGlqIOC4BriMGkM1YB5nZm
2Lg1F1rCjWwXC3ikDihyqF+IfgYgywdrYsyg1pmp84ozH30z42smrZXxe0QG4RIyphSgO0iM3bD5
E0Z/RX9u8svVi8uLHl+YATxN3/ZGSduWe/29/V5i74s+iiSln2Bxiqdxem7c2uxkveBNOfhfZyxv
JREHkAVSX/clJFWKF6peIpVWEryhBGmwMWvnMgVhspDmgzw4CKTrFWgw2R2LRTFhMmhYWZJuhS50
64tVdYdBQF9H3x5y1slVu69ZvQf1qoZ+fZE1ggCJFt9pWK/tDC7/jPPPUOj1DO1KIaU0fW+b0LOL
NCB6eDBxSfsN4K/8St+pqjzU/HhsR8631KoEi88FTbVdEv99rPkLRcDZWmAs3NwlhBZxwgwKBafW
CqgAj2IFFz0Y3GAHhaWMB016mWTrUu47OdQT5lAFkoGJOVLxfGGe0XAqRz+xtI7D+E+mfiv8s5i/
y+1ZFgymDeyioSjIghm4/kyyQSTgMGJ79EX+2IkJb3PyZDVKGa00SU2ewrGJzMfb8ovpvPXs8H8A
4qPjkoVTIicBVPBKWaKIILVDTwQDQjZQv3x9fYnG19Pm7e3t/f19t/tcneYJeajVpMb3Y/kLxwL5
yONw872AUZ/340oDLqEs9xo3ScdwkwE0JDuDLdm1kW0DJ3KatQDKdeElcyZX9jir2MsW66CokK7i
U+s+/pSFV7+KCWxzyR8miwUA9vZTIi1Q5VRLZXAIXEBz1ZSWH1i5xbzXLjX3fR8LqAJa1vAG59EG
BKDBrSwujJWoahX5yK7Cd0xsdVES32EMlFtRMgsLMANIQjsaegEVEV2bhLMcWSEWMPZNBsYM3bMt
2KTOKJj+FTF5C7O+QMdABZQv1DEhUsAG4kIjfiO7LpRW6S8XYDHBH7qtno57TDYCta0xGlqkf9ne
3KKvH20dZuWlfnJd13BXluXoMRaPkTsUv7rwILz9GuLih1OfM2xxkY+KHllFZ9YnsDREx9g1jBK8
8ymySStqi/C9YbsRSoITodGcNgzYAjw4X42P8atMLeFN2Ey7HJXb1wYI60PwX5x9R5OkPNPtLyIC
b7YSUL49bWZDTDvhQXj49ffQi3e6KKK4zxcxMT0xi05JSGlPnny8foEXMnvnQmfpADGMEIIHHOcO
KuE/p1v39hYkRrcBFaapcu/ToQMpZyok35U3Ns79ESRLf2VUs7b32l1D/vPAN0uaFoTmG0QpFsYa
zu5emSU6G/pKRzNG83Byy2MSuscX2bWczQiEsfQFZED8PeyNYiWEmL7pXKv9FjzTKgGwSJIgQ/Ao
2TLNT9Zj2W54jPjfrZXX68e+kGXCLkEjC1oMsAKK8zCitxqeh2KNF5aiXaO1vG4kvn7Xs5P/YoQ0
eggO8fB8XeilV4qqGTi7JsgV/sxbOo0+ErqwZ+ZTMc2+dLxiswbbWXo3ZyImp+mXZs5Cq8863zcw
AkPdW3g7kRs6Am3Jywuj6hb0MSu2aFXi7KWOYtwoCQMdWw/S045iSupNeYg96UG2cxcXdJud1hqI
f9Tf7KaoFnABqAUiiYKa4PkudYkPgAhU2CWApO0hoJbD6XtgB/bE41GQ1M3BPPCAttk931SnDtOe
pjNIN4yI7gOG+G0jG7RG2qYEM0IE8skISJ5p9Q3+VWzQ9oxpbi+DzWh30HbJSdjVaHn3abDjDojV
hFUehcWb8WtDs6uvp2UaCkZpTLMg2L2X364Buy/YjvCqJ4Y+oC9BkI7e75m3bKCqWYOZ0HiqbZUq
B/9OeChccDSipXTcxn8Ce9yyfbWRXiq3JOYhB74hIPWm3sT4iP6DjHMQQY3g33TrdnWSPfucExgc
bZbIh01UleefMzLbMDOT0ARCf0Av059yZ7jjUXYIwyhc6r9cf4ULqTEcxS9xszcCcWkyZpH51Djt
sULV2jUc5IGI5fzN0e8fbYKJA2t17NkCjP9c7uylML8K1FLBNnV09da7/CYELKglpfPCd+2mvfGd
6xtd0KcTggYhBGIJJDBmrtFYhmYVJb355G8iW9nWB3xYV9zyFRdsTczMgCkml5A1hRi4gdt+x+4t
8O8V1Hi7vpuFai6wS7+2M4tPExNxAu868+k1Qwtw4Mb3/s56YCf9OFElZMSAiURS8221EXL6xfPr
qViou4AqwrKQSzy/njpc+TzRBvOpPvK9jpmHiV06qm1shsf4Q7u7vs3p8s2FgWkc2QsVkE9j3ugu
Rj4HpXpgPSncCVUCDYUiGsvIuEqbs+DNTpzm/5M0O09WK0E+ssh6sjAnkmoBo5hJr9hx86g7nUTl
FZduUmGXG9NBvaRM9O3m7PZX4BurxzSznrJj9Kg/yvb4fzq5/wmYV/vrfJAGfxKgn4St5AoP7Ci6
6splX4o3NBWBBhBMmgUlMtOjOmOW0ercAtxP/Mv38mf5HT1kjvyw2lO69H3gJQCLYpgI8ubsvU3q
q41RdxiajVm/D9GHURNkyRPSBWT8a6wc3qJy+i1tluOoY70NNb+xkJ4jkkhkTnJMugWTw8G4EWNa
/lEiIqdkLcJfMHyTK/S/Tc4sedQIpi9LEGvd1rfRo/opfTVrBPtLCuq3jJlxtfLCkMK4teDQBi3p
/mo35m35nbv1GkPG0hXHEOofADooC+awAyn00aGZZuDIjCuMxOm8nXw32BgGWx0lB1DFxLuuKxYS
RcAnou4N1jBQQSEWP9dMidhmgllDoLgHLTsAkuNWOzSwnwGqwoBHg3g+BQZAASlrQZtD977WO7QU
qJ6tYHa2WV2zfgBjJvgqcsLuieEErvJebfTdy41spxhglXjRhv9nXQIcxFQ8A6YEfC3znsHBLFNp
NMBSaIij68s7Xkr78VuoO/f6AV9+UGsa9IuzNUFhhprN+fmWOq+qpgAxo2gVe/ihH3xkxjbNgPMr
5F5ccaWn33amIcH8YUnIYiBCkHCLZm7QoMR6KBax/JQIUMJxV2Z27mulIyuNQq9vTL14E0jD61Bk
CgJ9eNHzYhQGCDfRMCrakzDeSHwvFgcz2hUWMTCy2BdefP8zDLdWdBIBM2GPY3+ngc1a9uClUUPZ
9J8i+9tsDf+xSOjoSahg4+dX+TfPt5b52JVU5PchOwx9SBrf9ZndVHaN2SdA0peVk6SkeYkTUreO
zuGYp6iBeX18UNgKQufCmGKXMKHwK8Hfr1zYHLUp6zSbIsosMH2HVwMmoxhII0ZFIzhJGPFtIBfM
4c3gr9ycJclg6wCAEO0iE7Xf+c1RtV7RfLAKPaHlRdrIfQwSIUUudlWPQwatSroxqji716xhrdC/
9Gm1CQAIt88CTfMclNoJJWcRsmKA3wAnIRHB94kY77XMU0APfUoDt8n3DOju6DSyfWTeZlZMOYiq
OypK20CgY0C0d2s4jKNblYTpd1ITUL34I7NtbDpKG2IqgZA/J98hP6W1T5F2bpI3ltJWI01MzYP8
mu019V40x4mj1+/c0jwq+Nf1O3zpx//cYHDOYTq9qoHU7PyMdTXU4FIgHReJ8h3ipxJQzQRD7HjB
tkVVD3YJymI7LhVQpmjVfZ3ooh0P/JHpaWPLkm9SzfLtLs2+02mHKstzWiupAR4AJVUItzSVtBhh
vru+7ksAyIS1s4BMgz87obxn/qQSyJ0+MjPxQPOb7CxZSm9kQd8FScIxMbyhbQ/KfMXvXavAW4NL
XLhaGlUrx3fpyQDHq4FyFsHglEmeK7c2V6oiKkf/qYjSnNRSfh/hyaplRzBBl3B8yViv7wLjeZXb
5zL5AtEmIneMm1bBcjT3BVVfV7hYisxL843fgci7k9xW3HS1HXpdvQccU/O/VHmlbnEJ157EYs8S
2NaA751zWOtxrohoqWVe1FimIwooF3W+CMbjvA02VQiyGd5W1XYEif9eDoTW1QODNNFY2KYS+I7V
8XrNnbyILVT0bQOjDkZtWUU2fXaH1bbOQj2qmFfGKjJtUUUxgVOjmmFpbqnkg9sAUmjHNTc3FhNH
GkVV5oI4N9qZA8aDXL+Zl0kCrMbCnYTtAckXBpGcvygWiWHRAP7jSY9mQNP4NHyLFeb7UTHfRIiz
QEvaOVnoKP6tpDoVcwHNyVVOxPQ2yT/ko6xQtdimkZOgnxDVsc+h3WjRPtccQzpoim1Zz4bHVGoI
a+c4uafnthMrx+xuzHpAfgN5jvOVp5rWsjztcKOefZ0EDPGuckzvG+OGqxap6te8+xoO0bhJ9TVq
9B+inQvZiD5RocLfYNk9lz0ondyysWCebN5Aefg2exgEQONIUOwbdFK021i9qzVX9G0Qxf1N7sWH
7ll1ht7WooNEwTwiE+VOe0pNuwPHgjCR1q/Bsi8dtenT/lrk3CA1XDMCnjOvh165FapNrziKsWcn
DXXD+lZy1EP6Mr4qbGvcC9D6pQ32PW3lM/0UhmZHhaYBvMIJxDrhN86PSskw07XRTOZVXezk9wN/
zrjTs42fU93/qoVjW2x485ZhFoqiHoPhoxRtXdoYwAX1GpGyDXIMIKGIjhzhiFg4SWurwmYc9lp0
kyRO5N/lINwoHSHeNhaREke7Vz5RIfUfrYc62pVVDMwbjYQvVb9HVzVppFOzH+s3wyI9oyzchY/x
0BAx26NReeV16Qt39GzzM72vCmmrpqHKPP1U6e4gcFL1DyE7WS1ovsPohXOSbdP4pcsbGG1ShG/Z
XZRvY80egyOrXV17kXt7+NTZjgkPKpDh+d4ArxQ0tlXd6j46z8oHaBuS9R6THTRzcZWG3Z2hu4pK
jD++ujNaL4l3PLsFyjCAuhuOOkgDx1NWHBLgSkPSCjtMdyhQOM6fs9IuDIf3BzDHGvfFK+MrDu+C
BUehSQdAHy4aciva3ONFpx4TBZ15dezqnAIbz9kO/JutDbBWQuRwY9Z0OOX1RoqdDpwtNLMTttdN
qg8ntVpZzpJZOlvO5NT9Sp4nmZWzrvKZN5xSlcSGW8V2hyJ6IJI8eK7BVak6qhjbplyuiL50x88P
Yqa+mkTux1QVmIfBT2mKzsuyoFZlEE13q4yUGYgVk2xF5mXID98Y3j+UPZpcJhbq8+02bFTUsmSB
V4s3AixPNPangJmkKoCnyEivFE5cDQS0cHsJTnNr4jkGw84y1yipL0F6WInyg9+Wp/zafKBrGhUy
Vxsl8HJT64iMKsaN1sj9hreGRLuhyo6VkZhPudTdsVqsD5nFejtPh57ogSS/5npj0UFMYlvmUv5Z
CP4a1HtxheicBHO2LIIsxphdjc4PjDCtgtBrfGVbhpFtGSUFlL0yNkXlBk3rVMIui1o7yB8i4Tkp
j1bpxgbgyu/XbfRlvQXF7qk9eeqmAHxLnylyvVCVQUdroqdvYkCapBfDHU5QVrFKZX8na1tkDN/i
W/SgedclXwKEJskWhMPCAsKozXyVFlgMubKCxNP5TWa5JTsY+jaPMYHEU/SPyDiBU8lHu4V4U+tO
ZU6jQcTXQn7qi9wOMonCnwHQ9LUDpfmQ+NQswj1EZUSoqaJ9BuaGtcFKAHiRXpotWT2/4pKaqAL8
rtiT9VTxeqghN+qqCiieRHbSMsqo2ufBioM/fYGZkUOdD54IGleRxJ1nJ4QMGN9QLBOvBCTiWOUr
73a6atd+/cyMhHJXAqeOXy8NN8bw3H0ayr64aU26lthf8JeRhUC/DsBIExfbvOvOKFM/VzDm3huS
cc+ikzrspdI4+c2Re3xUnS5/K4ZtS+Fb2ILqP12/bwsBCmJngB8wf3PK7ZszvyrF7NbGD/zAK6Wp
vzLCUPKBJJ3bJieQ5pO03IhrvSuX9+Vc5OxxJYMp+FJrBd4YFDSWG5IoEhqw3kAb9iUgyXR9h9MG
zr8kIOegulQNEe16mLhxfjvRYNyjOm2EnhJ0iR00Y0XEXKRCZ8T0uqSfT3UhCpHeD2cFUoWzs8x5
xXrJiCIvzw6Dfs/akfYqes3kL2R0tL9t6yQZRuqAO7c76uatVbvjqYfZaSqSyYd4rYK74I5OJB1I
/ELdg813PljVqIsokoUk8mrh1PU0L2SaCg/ave8KIymyXXproiQ5kOpO8Sz9rkSTeoE0X0+MbOVo
LutKyCKCvA6pWSB9kTeZvadC7NMyL+rIK9XPonhqy/tKuFNSjQ6Bw0Ki+/WuiTyttxXUitW9b8E7
i7dyIxM5d65/pqXrNykM4C9R+4GxOb8Qcc77ThI7wKQwdJK2VgPWfiWqgcvNx21k8MSGk7AWvywJ
BdEvWJUnmDyofs+FanEVgIA8jL0kMM2t2lbirmvepLo9AIU0IsSLrBVPeCEDAtDYBIQAkFvEVmfP
bOB+iIE3ONVR/VCH3WCAuzJFvKFWJH3s4YxXoSM1jrkGC156cJqGUREohk7ZsZmbJXdNESEIjzxD
b8eTlJziOEWvS12OK7prsivz52ZIk0sDFws/ZxtUmk4cDDOIkeAIiKiEUF4rRmZJOcu/RUyf9Zez
6kM3C6kWxV5QSUQyMfkVfMjdJ5jJhWcxexsUgumsVXyM0GK/AndcujG/Rc+cIZ0pFtwhHntmoRk3
RtYLNEokQJIKA+EuSFtoEqXp5r+/DcypmnqXQAkMc3C+3zEIpFG0qtirhwgNs0++wu1AYTTqC7zH
dO2KXlpZpPzRooPCL3BCFxQUft7GwZhjj2hXldwcPQekxriP/SiND0JYCqRpjNhm8FW3UlMAGRah
VRdDbUK7Fkp0jptj5sTA2LtNpX8a0aAcmlAIQZ0uy2s3YVJQF5cN5SYkutFBhRb585OpQYRQpKOE
z5EeGg1pV7TqEVO5qXJ0Ne/RmipWm3iNk2zx/uGIwFUxjSFBOu1cqphrg6IOWuxZaWWzodpa/FEY
aZo9IdetlG6DCL03D5Voo+dXZGte0PRU55tGD91UG7VETBKQz8XXoi8Xo1xgQE7ehichN9FCbSbJ
XaQGXuyH4m025uNGM/2UDkX39p/vIvIXqLsBoQmCkh8f/dfb0xQWF31RJ14Txui2PSia3XFHxfiM
4s91ST90Q7N9nomaaRKhzyw/VqrEk0/oudy9Golb+85L8xpSFYiVxEUT5r6IqQEi/PQ2ismwZbf6
ajV6EjNfxjQWAZbyZ3LD7PW1fqqMcZikHtLTlZ3LEhnGmCTGfzeAgDP/EzN99V8Hy808SaMuTr10
jNClvFdHO5API6ZBreU6F+IoYJj/iZo7tzJngdiYEKU8ypsRDNcv5htmjpi2YGDgCVJgoduD5eZx
fFz5otPNvDhKeD1o5DZATPCTFPm1x0ARorYMi9QD3MxBwv3v4FWnyP2KbjEwPLJNgEs6u7rTDwy5
jwPsx5rztWCcAJb+t4DZ09EGPQSGMEu9UswwiFm3EofFQ+Ze3+dCNgUH/EvMzK9gag7kfpGnGOii
+3dNZ3NSyI6ZkcJ0BXlbPcnlXs+2K1IXbNOZ1Jky1M2q1FQLmzNuP8sP0MdvmthWX3uKTPCupMqe
OsP7/XWhC7YCMjGHUwIqH/NRZzJFJjNwGNSpJ8SIKHvO3mE0so3fTAPt2lDYNJ3cUzXL1wClC6nn
KRwHpgaANuRUrdmzRAWHoVDUJF7S8OA2qvtCgilmakNZIUgAY2l8NB+n3NszE+OhJn2Sl9qxyPM6
p2AtT58DFrWfsWBV7SfivWpAKrptBFByWGYZoH2Egxa7lNSitMVIN8YT00bwiIRlVegoRnTWh6DA
V3b7OAdhZJCCbUdK+uBd6UMW2k0flfGprZI+o3mmwyKoWp119vXjX3zKgEpNLNjTjL050E3OW03j
BU88ZBJqobXNikgM9Aj+vWHR7qihYG1SzO5Mgo6ivxedrdcXcDGrBdGb8nsBsxACeKEsSkB74g3R
ttFEQEibUCdpvK8YURQac2J8mLLbu5g3UKA04gYV0Q5CA+qe+rsUXoNnnHJSP4APNdVCYqWPXD+h
2vJ/WCagzhqKjnD0wf90rl07NL4ORTQm3ih+hX/FbXQUApWEcumGjd12rl6S1iQIkihnDS21V8G/
SYHEbqlVJrSHcx7vfN9BmTKWaRnv2n5XYiwO5tMYmPD2tLLapZesonwOjC/QmojMzlfbIEEujL2U
ePmw5fqh4RiqhrntHSoDAOwqX00XOjVy+20kkTZ+HTCj1d+Hco/FER0FTL4zlWdroHqHbraXIXoY
AG9I7ZILpFsrui9pAMRQCOQRz0+h2/lahaAMuyGyEg9V/dZmjV7YPB18YuHIHZRTdZIkab4tS2GN
TGghpJmQgsCpTA05oLs5l5yUuc9jXcUp6SLbVr0CcjRlGG+0lBcrxnnJB0Dh0UC9GKz1MJ3nogqD
M60cQyh0RVJB9dQMTmTlzyjz7MWYr5VLFu0HnFoZiD6kgEBOcy5OgH8ZNuBx8cQUbU6S5UYNqSvq
10/6AF5EJ3yJR3sI1szWBewOb/m32Jl19M0g9CPepB7Xic7vDO3UiAfTxQMV4kPRb4Y1AvFLFNck
cbIdAI7pAIHPPmGv8UoKgjH1hhY5CCCLiF+9ywCrV6SRX1AMMe8CeEORIwx2W1HDFWFJAeq3op08
fkvD3ldXYq0F5xorQrVcNwCdQYX6/OhFLglhIwjwjQKr3XcDoApSrT3KQqWdQL0aHKScMyoKaUgb
IHZXwsul9AAmwoLlRke6ComJWWEiNvwg1mSMxBQqTvTo1RhQ3VO3grFXlE3W15uE3Zdm5YT1miKf
Njb3zSAUpFHTBCZMOj/fuCqlQBG1kNxppOf3lZjZ1giQQOTEbUpLMaeV/tLWR/TyE5a6mo7xklMs
WDhosx8lFPICN7FueXbTh89mYos+Nf4zgQSmY+C6TNkaRF9IMJyvURhqLZJSKfNqP6GCsmNVC06M
k7WGr1moD0EQIm5rSk/qAImcC+K80c0iVjIvOZaPwg5jYulE2Qny1YePksgVva7wl3KCZ/Jmt64b
s7bGhMLMA2Nn4KrfU9PGw9d4cxcfdfJSEIV6VfT/Yb0XXvyZ3JmhwRyFyhwjOfPaD8QBsXrIgr+Z
sdHyApQZ4UYtTeJrJ3B0if1jJRx8LKewk9jp0TrUHPLCyddmrS28v7MVTZr4V4ggjKruI+zMPBTJ
py4BTHwXU9z6nkjBV9WvkoUsygNUTdQwc2uaunUubxiS0KgKyBt6tE9uJ0bQHfg2H3t8cyDrqUho
genjEXFaTum2I/ZnevAr8nz9Blzyfk5X+9c6Zs8vbdFyHFi4AQfQkIBdX0FBmFQYSInex+ZtU9nH
DJBWjDfxHrv3+/u19OtSKvhM/syMV1mrcIlP504AZ/UDWh4RteQRGJdzH9sH+64b2vfs/fq+lyod
v+XOmYfCoQHLRIh9N3TQCJrsEWTTxHeCcYPRoNeFTd9ypuLOZM3NqtqFiRlgj6ZxaKWYRPWdPzz3
7GsVGLOUIjoTNTOlqRmr+aBgW8otRgZayMSgM7g9VB1CW1KqN9GfDhDFk7+W0V7WXP/u0bywojEG
pyLAix6kbY551jkVT+KzOO7jLyBzxtgWQLuSO/xR1lfyNQs+0tmWZzoM16frkhGnKyr3ugQoXeT2
PZVXneNFnTWlskFSCeDEnE2j7HRB1RkwnZpwmDCPmptKaHaQMYJAwLA+Y6rtxG75V34RtYaKpmtF
N8hPpigSWuUarm66MpdX6t9iZuoqa6Qk6CV856g4tYHTI64RaCy4aINPgNs5pLawlhdbvsX/RM40
1hT0glwG56xoRyly6yEm6itwxdIqlciCa48v+k/STCfJ8lhGVoa75GY22hrBeXpLR397/VEu1edA
U4mKyMQpDyjZ7Ag7MSmkuFAz79nNSXQb2NUp7EmdErqf1M7E59ptH2kHDNSK2V0A4UDp/hI9O0pL
MBhLjEnp2m7zhaobukYzdyRmu8u22Ujpd3LK37sCnMdxRe3rG182+r+kz45Xb7ouzmpsvPyonAKz
VTUY1SeqPIv23mqc0r3vyD0S7fYazeuykkCNHjhQZG/Qbn9u9EJFCDDlEeFMAnJn5KqV3NbBrx5h
dkD4YJrPFXgV6wSNUTtoqTIBg2q08nAWEBUmQkbwFwAFiwL7HA5nqEk3ZGKZen1LInMDsE1dnZgD
7BaeLx2+0tgdIluMN6O6szbxqbwtOXh+VVc3d9lR+hpTB4m0+hCF22ytEW1Jk4F9AHklKFIUFWbX
ootYK3exmHqWVKNLNEf+gg8ZREcFmD7qNYDiQhyrgtcX70wFE5s4h7UMyDFx3dKQ+e2H7ZgmGQE2
6R5N6pvrF+5nQsNcWeHU8aQhCzDa2UtTBmSqWr3OPB09iu9tQXLhLmXEQvnxWXrzORG/qqKnVUeK
Yh/vysAFsHwMaf3R9xuxsI3IhmUeUztR9wzFH3kfv8hH0MjKd6DT86Hsv1nqwMYE3f31pS/a099L
n30Sv1PiugkamG7dBg8V5R3VcyAiTmKJ7h4h2mWc5Nvudm1Y9CXfB/wyc7oMBqY2Q1fMrFoYD4bP
DOhAX6fG0ZIIajx22Np3OVWpBo7PTU2Q0uKf4aby/IgMrSMDw00/kopUx1DdNdrKZ1wKms+WNHPa
4cMGQdtjSbVrDw7QtF/uTr/bZGio/Si+1S06UFMX41g3DZUfrn8HZdruxRX6dRyzK4RZCYDSSiPs
3U6/j/++qt+34YNx0HfpMaTlAQSGtfNNK5vuUzCsarsbibJbqlD8vyvb4YoWWQqXVegva5odjD6I
n+zkr2hBBBlUPfA099RgiPkuMhow+tW+kr62oL57rsOp70UJB15SXw6zx2ZMxeehNtPXXLEStmJP
lvQGyCM0UKJrgO/8fLhfqxkAItAQT+VeUweYMF/lGY3V9KOqRe2xLcWeXP8Y052ffQsU81EHVJGv
QDvrzGW3eiNqtMrIPUMx1J0ZSogPkL+wDcHSqMLNlCRlspYfuSTPB1wHJP3TxHDgoqCFzm2HPEix
VDR17smJrWukxGgE3S7zrfJQoktzIw0Pqs1PpX5QpK1RkLiEb2auHPRStIKJdoC9A5IIirN5q7Ay
BIOsFU3uCVtdOskl6cAPc+Ro2B9AskwbW9xVqpOZjty4Y0GKD2MllFi6eVCisgHMO8pZgN6fH4Ma
MNkINJ577+8xGBjSP/lTTbkbvl//xgvoSxNyLAxFQObDuDAORSYroxhgp4C9EWy0Gp94wEmN28SR
ilY5SXV0sGg0ZkjGlIyOo6M9x1ZDuRauHfuCpQI1F9LnoF4yNOli07rRosKS4duDdDnfe/tHwd4D
rE7gpHw+r3Q6Lul8EIUAJANuI92AdTw/4rINwBiiDTlCUjgmcAEOZUr0jGo33McAGiODr03WnLKF
6AI9VejLgSeK/sp5dIEMmCA1oph7nVhg4BwfDCI3krotNB/86Xk2EKNVmAPA0FNnMX8ztqtIvB8y
lNnDxuPCx4brYWLo9czYtRKPfLx8rMH3xReUk4TPrAd6yc5kH4UkqcwDi8CBAk9/14UFsXJQhd34
sWYFG+63cWwDwJEBq9UnbAT7XNNER0sJAekWh1h+yQpFfTF6zBinYlB1FVExWgE2w8ilI+sS0SKW
3AXPfiFrz2VWtZWbGoLqKW1WmM71671kywCgmOY7yRKgtXOOyQRDRkrfKgovD2ikO1KB4x3tHL0K
RUYF/i6/YTnCXgbBwV2HufONRPX37pW7OlC0AEhHoOACu+f1VS35x2iTwnpQ0oAbqM4064RILzEX
iHmWWmwMB6POQW12oxubPqD1nu06uzN88NY7o7KSAP7JN51/ewx5QNMknHMw06PccH7pecNUM+6z
0LNf/wxOtjuNdr0DHxLYznAQ5HaaQz9NQQ9sE1QQH4TQR8yluqd7n3T28TjRZLUggnlDrgrTBe8x
bOfxMaOPBcYMZBjWtd/v6eNaPHFp9/BgprFRKMZg7XO7B0bnlCuW7z9J/C3rGHqOdnFwF/Qrjs+l
vTsXo5wfTeDnmonSmP/UiJrDkpsKSFiwl9J0PCjp2pS7hYTcubSZ9mE5h+GJIY119kCLnQGWnOq7
OJ5OJ0zkobuvDxTV+n1PyXH8ju+0FYDswss4lz/z8iQkhDtxkm/rmzokJ/d9ykEjO6ne3b2IyATq
cKjQ8EIb0qzo+Us1fy565uSZcmwa8STa8F21+Jbi21jTV2RcOpLnMmb3nLGCpVAr/hNA9bxB9+ca
MeGC5YQEtAOjOj2VC7TZBxS63seAz1x4SjGU6gt5zHZ/g3ahzxOG1Wn2WjHyMlcySYNnPBXD0Z8w
OzOR66xVykZ4At8D6esdWEHJINwY/L3WXzptxfFd/EJTpyLM1NRRO/M+fLlUR2FoIU0D3UK1SY1n
ZcjX1OBlcssSpwb5qUMFP+ekcMPYAYOWCQKY92Mn3ZhHk+wxqwuAghVJSwoE56JqxsQ1gEDr/GXr
vDONqveFpx6VpR70dpVCqurE0Td/XbMvqZDfgmbnplQY9xoWEATSc8RuCmlVkSg9mPbEjyRZTcau
iZtprKpq1MovLWEadxM/dJjoJeAFI77+kCiYGuleP6wEykvPCi4pADHwlwBOnJ1kqXAlGVVsMLHA
MCCgnR1x+/UzXLh7cAClqV6BGQgox51/rCKp6kYOU+YlevlShuWRo1mBBGHqXJez8KLQDgWsMraD
kOOnSP4rmjKNqIvaEf3BWZXvZSbd+lr8amXhuwLWVZ62Lvh8V57VQlZqasH6J3P2wXq1DwLFRKvo
yQXpZGQzgh+YOP21I5sdgbHFDDj/JkFM+7ji7f60xswM/5nombqSSlRU6w6iX19F+qw7zx0dQJKn
Edt1d5aDJbw/Tfof+YaSkeyg2jppbFpvkCWstofCtr9XMrMLt/dsRdNF+PUBDEGxIq3mzAtDa6uP
vtNq4pH3kp2WNa2qtR71RXFQMlNUBaTlHPQQSQX4cFLGvBhJfNkJG43q5jauDwDSraiBJeMKohEJ
uBWgl1D0nm1NxnjpulfRjNvsuUkrhgNVSGaSfhfd1neZrfm08kmdwMAyFOIwaM8HH6n6t+Mlyd9Q
/rt+1RcAH0AL/lrPzHoAhS9xLsjMsxtHej1FKo1c5dR/g/qAUX/Fx5y81/lN+y1s+hC/vmvPSi1u
KwudyOOGP7RHUTr81ZBI0k5DseLFLODTsDEZPUwaWrCnwZ7nsoS+FlMeJ8FU1jyNRJKc4fPz8Jwg
N/XZbZU1aOuS13Ymb5ZTj/xAa8UQ8rpo19YHyfDiQ9C66E3H1K3Q3yI/EI4AsCd2Eii2oh7a8FYS
X1NrJ9eHzhEBYBP2RuYYmmD32TH2jRW/5yeAvDj9Xycyiy2GIBl9kI0HHsgIObFcFD3AL0PgXn6y
Pb2R/siRXZPa+Xq6vXUfjsImuaGP9/br6bB9VN/DWwxBpVvf+TTsaRTllr9cv4rLT+Pf+ubc+Jli
FCPGbgeeDBJpIP9fKnR8YvY2MI/GPtJ2+R7zpJCJ2Ml2cj/oJ/6EJoz+b/0gZHRAr3Rwd31BCwmn
syukzewNciNh2FX4pJp5qv03ScDAS2ur+IXd1Zan5W5ekU5B7kks7RK4w8JWbMP6Ks2T2TKS+Kst
uws2FogQJOwRo6ODcs5RLg56zzMxDTAu1NyDC2Izvsh3IRVfO7A++T5mA4srL3bJFP6WODNLQyZb
aR3kgWeUWzSLD5Wb2NnwB6l5UNf9X44bhQhlojk3kM48f7ENMrytNuC4ufr/SLuuHceVJflFBOjN
a9HJq2XYUvcL0Zbee379BnuxOxLFFYG7mONwBtPJcllZmZERBhepbKTxp3znAuyo6M0uJLEmuXu0
Nki+2etgHQx7VTnPfMMQhj2cEWi1Am8/QH3+kvI3HqrqxDxSkgpLXpq9CE4Dmlv5zkfjqBmL/G7s
L1FgN1lbIiFdqMJcSXIiufcH3obmGOIbXEUjryXUYh2HMex3pkCy3wRILJIAiKeqgTFz7096SEw2
cj1oQRsUzu7nu+5dB9upc62IigyneA16PbJdoF4OrLf2RR63vepxYKB6y1LiUBotgSLldWbCp2K6
248YxcV9qtBuG/WuVUkn8HYo8oLxN3JL5ETrDoF76LpCYxJP41GVW7J44ovoSn3+DRPFWNARD9w0
Iq6LQQ/pfiKCtGfCvsQ3oBRqRKHGlOSNU+NdvLMsKzICcOq6A6f7rFbi5OCHTDLa8QAmHzctt4Ug
g4tBhMdTobiEPgRKtRdmresfgvqdfM6p607eUQhy/tfeaMU90PpnrQB71UprN/k5fgn0ciMtkq2o
uR/5gtv1K8rcgf0gVUMQnlefDtjI55Z86oyhgwiCBXivotFrdM5zJ6/YKCw8i6pPIa15BynXmYSw
zkpSdlGwcb6pFTcHF5+Mcm+tjm4/zxX8Nq9h1eVU4/q+db8GeUx0fwz34BUv83jZqRK4cEVPfwEK
lXRQNlB31k5Gc39OrFN3Wc9JcE15V2CtBYFH0DnI5t5vPCUNSiUC8NLyUtMtz3m1jtk3iVu7bTIH
85rIaQ80d8jkQ3USJFjj5t8Askt9yNFI7zW6B0n7busREH2oOyi0CCrzn9ydcCzgPB5gnWBvGA0t
j7KcCyjPSipHF/gvRyIcq6fAsyuKUYkvQHV6hU4lv2X2k20iX3MhZiHyKhrMQ2Xu8T0YG3l1zK6A
XC+6sPHSH80zymBZ5jloQVVKUwwXDH1oQM8rzFxgg29+sMIhEwMDjAD2u/sht5AP4MKO8626XFGc
WoLWVe/cF7n/fu6vhp8zsgO4CvokAZmGVu64mM7ygP+WAhVaQZVqLdj+kPDhq6W3zbmFx6L5gfe1
5xYn5g8U1hC/AKE1oIL02G8wEPwIWiDtWXVfrjpjTlVmanPeGRh54LzwOzuuYCDZ9etYY39AjZMT
xHtE0ZTzPIXm9IAGXjKoaSDZPlqqLEYIUPKwx6OVobigoTbuV1BveT5tE+UUJKbB4gDfDhIi9Hfd
7wgminK2yPzIei10AMRKTSI+CI3rTUaYDd7UPTnWQJW/xNAZiGO9fIXS++q0eP4Vg5Hxdrn9iNGL
0wXAyakrfATIXnS+b6E39/ncwsRsDnRC2BiITYeenPthNmwlMU2Btl2mxcXdLz0PhLnZwZnZhRMD
GejrEKuAHAMaCcNn3MRmeWyHaZdgIHkdvUp0KRtMns/1W0xFYHdWRoOpFYZ3+XJAKCn7ul5xG9uD
XGt0DZltl1y53gQUmBRzsdhj8Q/tTDdjG92JVc7nbp+66LtQAwki479Ff/DB+OKcmQLvoeVsK/uE
E0GEC3lkpD2QhxiHHnniKVB/RCcmQPcVRDb84Ni1bzkEbdmKpO5h7j3+sEfgEGEIHSwDDSP48O8X
r5bYMEvEJLa8zoeiUAimD8dEj42nhgE7s1EeHPHI1mgJeTDVtpA+ji2mkDS/VsAlZURFbXp2q1X0
1/PN/7ArYQxB9JCWVNC0oYxcSRJLXSF5wAfVcFZO/VnnxfdzC49FwcHEAHxACz5y/eNSZcqEfs0w
NXCKAFa4qAnV1ytjq75gOC/sek3NbcaHsBQIBxwvQCzAqwx4+mituDTzvSDkU5S/4bCWtUYBDw40
uEgks1cbDcHw8xE+Pv1HFkcrhjq82AYUl1po9ll/OsQza9VTf3yjJn2nq4eKfC/U4EubBZ9PrN6Q
9MOlBlaUgRfzflsmnu0FvuNlFl432ruytinwfROH1T5KU/G177l6w8Oxw0ABppCRWAYYDo+Ne3uO
l4iy3TaZxZsJit0gbhZcFU3d6U87k1F+iC1HlkYvdz9SkGaUYKnyvkNRO1U0OXVz3B5zwxmm98Yl
Cz7FxvVgJCJ8p8b8QlSIJdva4fn+mDMzvsJEKmBzmwEBkg6tVMdHIlrRA3CmvwlnzzOeG3sMRoaZ
Q78digwyHNbfrX4zKMSJQoDjkWH7i+/yuxG9K8WuWn7U5gm6XrX+H5gbqOZpSITwIKcdDU6ENGOZ
AndpAfcqkbX3kSVGwWsXkHSdHE0E/ftMnPqY18IAYQn+hEUgCcdyv2q0zaeF5zS5hepaR8A6l4YG
DQLPvYSsFRpl+TN03RJNssEwfSqpY/jTz0WUj3nn0TeMdk7tRT2egGVugWGhcrbQgE0jUrqqmgIo
0Ara80me8mi3Ix7NcSpJtZ0pbW7lhrMI1+HcGk65kdufP/KYdOHKXCIWuZV5S5xrom0NOSN08dYG
2oJ7kc753CYdQu67qG40fyOPKRRBwCZOlVuxshVEs75SLHaPHx0ye6UUgM2SuVTg7LYZxSi+lApB
yWHbcMmWobQ+Avz0gtbJyPC/Upbw9T6JKhJBLjMGMJAwVKByb4DKCLNH5iFawuABJkYPBpI2iKxH
d27ZBEAgUlFhMc4xarUQ/AYSyOhttWwWfnPo9bka+yNiHrcgPRBHAJSNs/+XS7vxCYjhO9CO2IXV
5leQqLNWeBGQkowGmLq/k4m0jddNQ/qVbHBIFD3fvRPxDJpj4Y/Ak8WjO3R0Vmi65vxQUQorra4+
uEA0sT5FKZH5GTsTV4ZIgxAUSnSIaB7YfgD2i2QmiUrL9489twBrcL7FRgIXZztTnfkjmxpt3z/e
fQAMUZ2Rx/cuciJZRSF3btE62M6MT+CMJMNZedZ560Mxh3ysWGRfVPDNkth09rGq6sdT/rO+ZkQL
SDMz8Kn4A5+DXBQNPCU8/uj89lmnCHYjlqB0UN3IoIwo0+ONt5baX6zsIiSV2SvroFwK/YKFECDy
7ZTG7+Tf8JoHM87kMR2JvXb7MaOj7fSeXze5XOJSBUvE+rPRa8BcSW+Aooug4kGgvQmqbF0i6OnS
1nOpmwlfBq1F7AEEmuh1pUchClOkYk2lXWXlIgX1AIUDv1DKz45yuGTGOwBIR7yKB6QhArz7Syhv
Is6uqMFMnxNmQbHg71x6plKTItJ9MDQvoBsiScTpdb4xM4CpQd+AlpH6Q24uLuiW+HUFImz37flZ
e2T3AE0D+rvYQetz+PfoqsBj3q+kiG1BgEjEo03pnVnnOvcVaNIiRB+bY4K+oUvVJtv0rNYkOsPt
QxAj0gsp1ppgDTB4ZXaMlhbfNliYdDBh+4lu998B289c5H9E5fdzeP+tozmMwiAJGIdurQLNuzin
pfaOqsGAHOjRv+np53id7gT1FKqIJL6fT9Qj/8ZookbbFFlGT06yvsWT9T1Ut52OnCUYo7XPIXl6
3irk/eKRtw/BZFRL3V0+Zuw/IrFhH+3iyOqhkI7n1ygpRSl8G8uZ0CJMa0ISQFEtAvwwyNE76xiO
JkC/08avGbPDlI6n/Nbq6HREnFLKvKC0VtnuOgHxWQhmJmURoanz+fxyj+fwfnyjKI0Vep73CozP
iIix1947Fbxmeo9WsRLwC13dIEv9ySKDHZmKmhOwnKNneK3CW5O5PPVjL8porodvvbn+QO3Tihlj
t2B6jzfchQffer84hjDlwh9laokN53yjG147oGyg6bOsqI83/v1kjE4lNEI5KBbhA5zsmwEXMWTy
+E1Q8eAtfgv8dAB+hs7crT95vtDzD0cI7DkYUYevuhk25TkJSzMUhk2YL8M9vbwvqa9y6RsiST8+
OAloWHtv7zgSmuDXpYBPe74HHlFBw7yDzwnpyEGyYLzHBcdT2F52Ogvmu5BsIQh7DlYOOf7w3+Zx
GZ5M9AoKKvvJ774Xv2quzhXlHzu3hi8ANAmMFAOJzZgngwJdKG9HUWe9rq/7rbf+5Ixst0epyiPH
dG2a5k4/dWS1+iiWO2sVQv4IoN/DnD7qsLwPp+7mK0bLz4Qlm9hsiHlg1Tq/gPCFJJU3c+KmDhyW
EywPgwowcOH3qw3oQSqBYqmzvF63C0kPGUV/vp6PAdZQS/9nYXSk88JORDfPwD0WgR8HsmIch4Mb
mA4jaQK0C8RuTnBOeIwd702OTi7T+a0CdsgOhGCv2y2KBQlZd4frdfvuqvtztj3jitfAE31sybIn
S3vpkDO3XkaqSYiuWwlDLHeF244oL4uTT1Z6vENzrPUbq9/a88mZ8qwchx4PtGSiPXScIeSpoUAb
4bA1oLRuhIPfv6e87kXyzDJP2gF/Id4OgMtC3/x+mX277/1oOFMpcuFD6lNGcEWLAFCUv89HNLVr
h8I6WmgA9AJX2L2l1ObSulOCDv3SSkMEAQ2DItuQGhnQ/5ehMal80WDuwuGQKtGbza5LGtQx1+cm
Jmft31jGhL3I8RRpxfudJQXQgXQ2ER4GTHBx0rla3cykjQHGdSU4Cm7Tzqr4Fg+sGOcwTnq0HLnL
5yOaOu43q/NAwQvtQqqTYMhu8KZSUOdP5hjsp8YCTTqEuHCdQ0fR/QaoZJZP6DDvrBo8pUwI8Kiz
g/zI83H8gaHHzvHWyigQaqS2YbMYVpAqgjQ8HifX7Z7W98ZLuqjJsV0fj7X6VutvHzxLPmiioT/j
+SdMxoK3nzByncBO1DafYwOm2hW8USATBp2MYeyPuKpMkMlwh5hsPvREOy2AowjVGdcxtZRIvyto
42Fl4BtGR7pj0Tn4t/+rFiDxJCZyMEMxMb2S/ywMnv0mEoBok+j4LQZYBMAsuJrovKbMHELv/1jJ
f1bGDkOIWKkIYcXzFxF53SYDOmG/PIIi07OOzcsXT0AYRyDGou0Q7Q1ziR6MGf84M9Q/3pSboUqN
r9C0jI8oB/+o/AhW6BjP98uUCRTx8Pb7bzbl0blg6jarJKfDuUD3dhELhp3Jy0yZw4tPvKRRLASm
B+TeSGugUeh+1cLA57mKrXvgXUpwyyRA2aL5XFsGW6JvWChN5yvpI1UXc81lE9nNO8Pj6tpApyMK
JQxzJHdN8cML1sU7/ZLV4LcxMwiCvySfz6d0KrRAkEgP3Zq41P4iyZtVo5ncL7mk6K0IIKYu1nmA
AvzqiHfye+DPZG+GaRs7HNhBLz9aUGk8ku+nNe6yOCsatrdk8P9V4aliUi3lCH2l/IPCpasom+vZ
mXzs3ZocraRfxkkSFVyPx966A4Ur4EJQPX/ntLPhWCSqQDFJuDnM0N9WfxgoakMiMhToaRjnAho2
DiBcLfdWHxhKaGQtTcC5qUXcxQOfIb2pKsg5zaG0JuoPDEKGf1aHq/hmKZ0KcvJKZvdWDWYikcS1
DhCxxKt19cuoSvTivTCgAIiuNrt4vocm1/XG8MiN5mGd0WwKw6zy4q0YloTBG528uZyZr0A4+dzY
VGB6O8rRJkokG7SH8WDMOTSUQ4SfNDHD9jCHLeGGoPpxEQdl2EFCRhhXOwI01joRJ/TWdluoawNZ
pEV9zixKN9HFqHoGrVmM+tUZ+schgouoFqn56+vV+jBzSU0OGGwbg/4eDuq4t5bJbM5rFKW3kKnn
ZKNccK4aq7OVlclFvDEzntciqXilg5kYvED7LiMNHEFMFFVWXkt27ohMPpHBE0kPUvfIxUjD1Xyz
WYuK8YAsc2mLIcslpR8d/bz/fIdw6fv+c7k8LkGuYjjULC758caXAGZDyQw5OpRR5dFLKququKpA
O2vRPWtRQqoK3JyXexTmwwZEuh3Fd9QDBxWi+6ElUGnK8spvLEQ0uIlFVflk1riJSbxf/sSLrwsE
woGfG5QTTwvLJu7iYwWatoOkOZfnZ2Ui/3L/KaNZBsIglUInaKxXjnB7kH8QxsADDhCiyARSekkv
zcsbeuR2xf50yOZwqo84ptFMDPf5zSLLlBTFXQDzsnXtftH7r+4ZAhJ00GWSo7j5uvB7kbztduDO
Ju77L6r1z8c/vdr/VmLkEfuAL8SgxEqk3SUq95k0Uyuf2MX38zvyfCX4wySHxwBTLddq42rwaj90
X5UOedGhDrbcrNTF4lvWlRmXO+Hs7y2Pjqtc0Y2UJ2GDwLIA9RSNF6mmOFoEedgQRC4SKP5D02X2
ufASxusone02fnSP9x8wuln7Uqb7JsDccuQa7N5RjHG1M7dYLgmvmTptrNLVCR5xLsqciM3u7D6E
mW7fBsxgd10jNAPPV2icf47+RbfJSnX1BfWyQLPs8300kdy/Nzp6KkWU5EdsAqONKlREa7X37Wd9
OgeHc7JaLk1Bv4RIXseENt4QHJKKGUrwYF6ci0wnLqX7Dxk9mDqhiRPvz7dk+nCcG/39vTwrBDq/
eDmJ6tnXjma8JtFm8wYlzx18OAH6AG8n83tmC86d7r8tenO6WaXKkiTG5qcWr1fwXWSIrUTVWNpa
uXa144+kb3QJXf7QPbNWB0U7zJzu2Q8Yjv/NB1Rt3UWRi1Vht6UGJjJEd7g/MAkeWbbETBcvkAe4
6PoKMxBuD64584J+vJnvF2Pk3rpOFqKagn0X7YV2s5ZTiwG1iR2rfjbzjnzknLt3pX+94zdj9WWl
apXBlWZ6hJLeltf3S51dvujMaqeyuEi0uU0/O70j5wa++rSCWkpjAZUgGIy2dE8OqYe4AO/KI+BO
m02kwXGv0NF/+YZ2p3ic6+ufSCPfT/HIzUmBTXkeO5x2kBqsB6AC0Ar0Kt9goYM1fO16UNN4uVwq
TQaFhM51ZNCzhS76PiWAqGPpF4uZZf9j0LqPDO8/auT6gjjKnLwePmrb6HvkGnG3I/15NL8IHJ/3
Ap/vYLfPkYH+PRue2P3bIzd7oFdcKgoGu+BP3EZEKzdbQ0Kvra0dj+1xQ6gDtgJQdniXzhy1mZ3+
55RvLNtg1rEDGpY5MLUjX2V0abL2Sgj6BL2R1Kz+3N9OwCbuZngMd8vzInGjFPZy7Zp9bLkN4kFi
NgZKdC8Y4skxtJlFnXiz3ZscR22gIKWCECZTzd7apmB4K3vB7+11N+c3H7MY95ZGbiuM/ucGG3q1
ttt6AyLj/T7WItUh9sZ8QcotFsmO00/YRus5LaC5pRw5rVJpi0QZTpQYmWVh2ui4j3I17JdUMHdb
TZSh7kc6ir8C2U7TXIGtztR8j1xxRWXEQPkJA10eXyT1Sz69JfBjmvV7AL3BembbcoN7eDgxYMTm
IDskCqAcu78h5C4sfD9GlMRv19cKqc1MNY7B9iifvUY1XWR0DkvXKNfcEVULCF+CMliND8NltZD7
AbM3C+ScgIxgTm4+abT6mePJeenjk7oDDx0wdQtXTpZSD/yobXyRHVJ0JxVvgZmpmFz2G7OjZUdr
YJRFHJYC9FSaqKbyW+Slqp2ZkHJ7fnj/UFTPJn206glk+8Jawb0hkO5QQ9YFZRIE/6z6GaMLFEuP
v5n1OccuWOJU73ashuIvtHNQJ2KN/HVz4QDjpUEWVJOfvCRHdnmpjDd/J6x0kARpB7QJsFtqI3Zz
kzTM/bMvH914bOiyLc9HDYRj2V0V0BbFcHP1+ek3GbbiAGiHCs24IpLZceYp8hA2ISMlDRELslE2
Tr+k9zsg0tDVoaOHZRGjeLZ2PhfZbPvY416AkB+tiBIEBNFnNa4v9Rlb1BB1RKmEDjW/LJeVTeUq
bUc7aDCRmJZC7fmWYIb4+H5i7yyOC01ZXDON78adpVEsCX58X/WhYX6gNGzGGVOP3vXe1ChU78BT
FUAQtEOoTpvCfr2W1fUWXFiIWVwtmzlVw1Z+GBfqsvAwQ/5rjLBj6qTM6xbjAv24lxH0u2ozp2kC
PYnxwHkNMFEFNIajnLdXoNuv61GIBb3G0HT//u4sQEvQk0u3lyuyUw/9nBrUhI8Ccn7QagO3K2R2
x/UnBTW71i+dHnNY6Q0AY5/7Y78QtcIAzjdZEtXy9Yb8+upcvDdxCwNNz6MxAjRBaFsY9zHbAV4U
VCV0ll+tukZPJRHURLuiBKQLvK9S+QXCBhKnc0nFx3vi3uwozKxZ1mW9DGaROdXx0ykEmRsf6kPL
57vzkUtBuDc0Ch39LJdqF93q1iuSbLG2Rz4kWJ/Bk4eeP2VdqJ+Fuff0QmWQbQzBK71fbnR2vfI0
C3TDppUY4qI2V6va3GXGqVTx1yoxTjShSYfe2zkgy9T2BsUR0mVDlzHIR+6vT7GE/lAquD3Ui0/x
OsssxTOCxp3Z4hMPDUzKjZnBLd9ElwxfZEreYLuxq+qQQeTI/AqJqeu7oVD1ewp1dVEai9PiI9BC
8/mCTLlC5APhinlIgWG/35tmszRKIy7uLcd21FLZ2xzwaP6a4iK0Q8ozxiYeDlBtYKEGDhEwkCQK
o9e7YvuoQiaoC8Qbap2CJA9bgMLj4Sipn6jRXWSsok2oLbInuTmHhRq21thX3RofLSZrF3lehUjw
OuFCfE1FBDsSsrzsbwG3lWcIQMpZ4okpv39rc7SyEGdWaifCgJlNixbedCFJqkeB/zjnSIdq6CWT
Ds8XdMqDoAEJWjQDqRmeIqNAh2nisOZCprakC1w+KI0TI+M1XtnWlh0tcac/tzcxq3fmRsFOlUdU
5rR0bfErX0NPHDg3mUilihfHNe1yhlVjYrfeGRt+/+ag8GEvlGGBsfGqRBldrGX5NduXzkydbnIO
ERkMSF6UbNGYfG9HqUvRl5OysVoaKp2iEGzlBtIMrt0JepXl1LLxI4bwYLCOKlcxBb6j5q7xYWeM
disOChQTwK82IGpH1zgQqiKUmJTa8lqI2ZlCOjBZUqvowh6Tz+yTa0j0+XwlxYnI4c7kaNSRJzJp
bcMkT5tp/lZ9Uswn76mpt6ZjwmSaFxCPWbrtG41lbjUh3WbxIQWPbWy2yja0X6NuXwJOKYDz9idQ
SvC9ruRWbbttYh95/GloN0LfjMbiCYfuHdQFYmu4vRZBqChTPdkMY7NKSXPqVxyqkuW3D9bcVUyr
WXlxwy9R+Iqbo1ipXLMUCqjV25C20Vtp6a0yvwbHSamC2FXsNs+n5ZGVUADVAAtnhaYm9PYJI79R
txVqJDlKJny67k8Fo1JGxe+DbmipStxV1YLIWedkcLO/xGjBvkCI8/kXTFzOdx8wciJIPHQhF3tI
ezQa35Hot3N/UaKOarMSZ3b+RH8BBsujEx/NIQi6/vbIzQnj6LRkS1xGFpsZAkk3tZZuOM3w97WR
G7EZLteyq7pGv44s2+ghY7vlVNuI8IQ9Se+tmkPQ2dxRM/fGVAx491UjJxOmLVUzHb4K9JZXwSZb
wGYH+CylXykQ9RXeunJNNbVmfOmEuwGnDvT8QFcOHee/LM3NZERiKoJOOGytuBexRWk1rhAcIaWc
oW3Pvz5f5YkDz0FcHpBZGb3vkDG49zkowMph0mStJZWU91rjdUp4sbVndvNE+UDmGChSg7MW4G+A
O+7NCErisrYMmL4UJoNWphHamtK6Gqia0prkktWjvIoqPVTEmkjzoAbeNWrYSCrfncR8VRTgrsup
RerqDGc8n4Gpk4a+OgVgJJw1dLiMHJAvO0wX9FJr+eiCao082vBCSg6Z+8OCCwPFSjAK4y1daDal
Zpnp0DMHbeJpCjnEmw8YH/XI9+CQAR2PXsHwZbw3+lVzPgNy+F2gsrIAryuU5Ni3miZRt8b/mcvB
TZx0sAAMgGlgscDkNLrf2KyGPnuO51QO7DqyRXajbYOFse8JvRf3zcZ7KZb+avF82idAaBj1jdXR
liibHnxOLIBL69IIgZggwS4jnLE3zsfI/CnJpjE2X5IKWGuzXLVbS535gKnX8d0HjB4FmAuEp/zw
OsY9wBig9Km19oN1ANE6zdyrUzOMwje00gF7g1jf6FrtEpoSnY5GBIr+MwGFivY17s99tOiUpSTP
HbaJGxWS7FBswesB/VHj57GIUCEuWqa33EjlrtVHABgFkm8vRNS+LpddraM9FtSJP6c8wEjnpnXO
+vD7N+5LcqlMbiRYL7MtODjhNzk0/hAFElYdB7J5vQKxS7CQXJU9u9nO1Z/vq4kSLZiZANuGZI00
CDSO7q0wCMQgLTtAqyQj27oMkZ1fAAHWLl6yob1xhH1fL5ySdPSM5YlFvjM8HnjeSOBravGe8hcs
s3JEwsobia9JwqpuMvN6m3gjopMGWiMApQrQgRzdTUqWVpSc41lRcpv6k1d+8/aszEmNT8DR8TIa
0gKyBEVciN/dr2WGFyJTKrgdOPLaqY0uXP1v8bfdMAbY7lXByMh7b9QarfYb2Ww+GGN7NgFt6NX0
A7d0tqn1zRvaHFa6udnoH92S0XnINi0vvbp5W61+DzOebGoFeAlk/JB7BnPQWNNMimu68RO2s8L0
ALpKJdOUAJ02JQRnEDQ/32cTZSFIidwYG+2zHE2ttOTB2Hq7Fz9CDXTrFpGO5eLLNHV0RYNAkgLn
OntpZh32xOvnzvRop9UKVwGCyXQWa2YIizzyaay/X7eDCmD4qpirD2opzHiwKW95Z3O04Zoije1S
gM2IZK8SufrLLbNLX/0Z9zH1WOeBwIbsOyiTAFQa2Qn5sqD6GtOaIAEWa4kq4s0BSml6iQdsgfjL
NkpdvkZatqeW0su3cAbtxXlOzmeiFIbVvfmM0Z1Y277duQ0+A4TxDHh8dyUml131V53fU1b9iV7L
Fs174Hxdnhj0Ewoz22vYPaOHGCDo+CWixQJ0A6Ml5u0iwSzg5HXJT+HvCvn4fPv+gWkfDeBxwaI7
+xGB2vs9iqlt0VqAc7zXS07rN/yrvAJ2XwScINRQLjBzPVhmuSaZ1gmlEUX7HUQCQK5GvdRoYCyh
HtQhdTJ3iqeH/u/LRvcynsAZHbVla3kSXawDR5B3ghyeno9/mL8nw//Ddt/cUmWjlByT5jBis28s
61SvWYzoEl1L8fa5pcnhoN0NUPdBEnqcW3U6NC5UGSba9d1TJqPXnpu78OdMDH7xZjCcUAi1b1et
9Vp1agQBCCzpPjX+MEGbaIn2Q5FT31Yn1Kifj23ytAo3gxuvFdtSPfNn+cqutgaHPrPEPHomAnct
0/Q3Fvtj8assQ1RV5jJrk0v4z/Y4XS7GnFxnVd1atSgsGmhXKp+02OvPRzh1z94MUBpFbnRJteAn
wmZ0kp/S1qT2wniG70baf2AGLSdIwmOnPCjJtQUIfGquba00dVS5/HQ4o05PBZ7ez+1MPXYQL/wz
NNoqUR+AR4XtWktmCj2K0a0t2DnBDkpIjMZtF8DhwEMyzWd/OV9SUzDv1TXKU7bAG5nULh2Wf1Xa
aGYHD1YfTuPNV422EScADK/QWMoeRcwzW8iB4YY5gJIl8CeumwWHruY/c0rmZqCEE29tTAeqHugh
RN+mMJysm5MTQRrEFih0RRdpeWhYT8+yQ9e/CjG7hob3TMw2AYtHdQetBixewGgPHSei25jCqz9D
XtYuAJbxNDEnsQLEOCkgotd/8yVa+1bhpQSTC+g62l8xUnsOzIcz+czJu3wgxhjqZ7hjxydHEGoF
wjVAAWe/kXO1GV4LOT2ptz73IfGG30JEB6o6vXKd2XxDuDhe5oHEbCiqyTzqd/ez7bpsTdu1QwPs
QasJ0sRbapeS6MW+uDM5lKlcKmgskTeDii2KhGOKiLhraydmo97SmAsDUpNPs0KxOybFpZrxgRPB
GG5QCPGgSCggTh4FLFwg9rkdo5bhL8tKbbUCCLi2I+Fx7mUD4ujH+QN6Gh2vAlgYeCTa7+evCgq+
DFIE/QoUS7ZK29uiXpRIBhugN2ZkEmYl66pZb/OtEbIS9Zm1vH3tkramTFqOW5E4w8OQBC6OhJpw
rgAa2Vqkkp+Wc8vgXMUQNkSPhMw7hHYAflcTHhrzR0l0CoCO8gx5CC9M0nAjl5In6mLKK4meRMje
fgdhYNMG1OQoGQlWOfFUmRfoTsv5mo73rRsJg+QYOpb1oaU0NuIKSFbCciVIFxSIQnDECbrO09rG
8cVl0zfKgYvqkNsnUtKGa75LWGebu15OaaJL2RyJGDalzT5BHWUNYgXW30dxKeRXKZHq5KX2vVxZ
tiXQkmZehFyKq130gBHtm5A3lDbkGMiSd12+YiPRHmoIrC1uWYbO0JzS2BxjxGHhnOED3fYUdV5Y
bF1BcCU1HxihSS5kIJxNcs/HK0/hQXquiLxXvgRRk/pGD8RYZUaJIuca36cdWjO6COp3nk0FYOJh
Q7rSBZvl3AWTy60HWqeMDqyED+v4SxAiINmJ2yNL9hmxKQsts8BOKHeH+gCfHsSoUfiF1IKY/yBl
lYuesi7nKMKWbJboYSGFHaY+b71elZsoid5jMFaJuoeEQfFVyqyTf/FFFTlgr+oLKl5UCa80K4ei
BP8VjDaur7vogg3PSeCzQUbyAp10UDSIfHFX15LgWZBfcNDGhhoQmuiVoE1R78lrBUl5x6mkQZZb
jJmjkzRVr4X476wkmVDhn6kSQzVcgYav3qRO7ayLHImR39BhvLBZFXUouDuqqkThDT8mBTwikpr6
veTKsoR8Xaycwz7sOtJCzJDVsyoKE83OQMiss5hpfJHiS+2uzCnX1avOZ0XTSULP31Ss4kInjOXt
QNggQUN5azu36XhLhUiImXAgMn4oOszXXM9XFInqOmn1zktiR6cTu8gitcgTIVDlDP3AoL8q4i4/
O1A35HwopyhNfErTVOo3sZRBcCRk25BSeQrtUQsuDlhOFyVMEkNSJCsaDd9SOssS+qox2LrjmNEr
KueidZbQMSbPbUoBaqmIahi0vpWB3BI0SyoUqYsmypZR1DDZCxgIQgnw3i7ruoXtUQV9EuQWkJle
EXP53Wkkyf/skzwVTKejxAKFD9Gr9doOlU5lWa92DUZ0Ag5LxbX8rhfBkoSzUWUrxu1EkFakbEWb
YZGHMRhbMkb5ouIIggi0UzmC1kPv7UdBisc1oGLpuHs3T11qx+QxE+hh5GSlTslemxiMx9JpTmqa
CnvNQTOK/F+kXddu49qW/CICzOF1MypZlmU6vRAObeac+fVT9GBuSzRHG9Nz+qVxGtDizivUqvru
s4wxQdcyPQ+g9vGhetQPf24/MitdmVDjnWlG0MbL4z5ZZFOTMkzzoUGnEhI9LfE8U90C6Zeck33n
TC9MaddP6kY2uF2q6vKhhoaGPQyGguKSb6v1tkGHeWE+BRZCuuhEeyxWHB0AVkDWA9E4ReWk+d8v
/A0/HwDzCTvW9Uq50vuuRHaZi8FPgSkk/OBBB3MC9V84MCXFkV2rZkAgEnyvErgiQSvOX5vWpjLO
eq5nEYcQ/jSpD0ON/uLxQ9lWsa1xVijqw/dg94WOVHxzFz4GIcXvWHu+ZqE8JK3AMP2LQ0jkyyqO
EdS5iZT0xtSlI+FLtOUWXkfrFudWQiJIxKCiAQ9A4tESdD1aVsLVCMgl+xPeIk0FGOJb/VKQbWHf
3m8raMtZyPWvpXnUF0tat2ABFdiURWKkA40NqC7I/LfWHAzfkW0IMOqoJRKUs8KObAE0k2xwYbSP
o/F9+0tWV/jySxaeSJgomdxI+BLk8OePOKDJy75H11Nt7LcRutco6ba1JMnV0BdJkqLBYc+E/zY4
syUbXUeQB5vH15m+ruvQP6TkRX7LIGBFLwe5OEFR7fOC32JhAS/7+NDu7K1v6CDLpCbZ5nti4axe
GVrEJGGvtO2AaxkdL5Yx7QpL3Oip0R0Mmqu6tlVR59N4nEvwXCw7HqUoLdQO2FU3J36ovwWVWT1P
DzHq1B6ZO7Ra4yuiXJJr15DMAaghosSCMsdi4ZLIy/mqHljXkhide2AmfXviaapmNCOLlZLh7Etl
AiPJBgKIew2nQkdJXzMo234lhgPhzt/BLBYqUZh64DncqRAiyZ+TV0gcP0XaKTgCGQg6ih0EOfCy
JpHZqGagEJF2CtY2iqzgtUE6XkPddnEB9LmGB3zsORfNMI1HYkhrgnIssdSXO1ePae0Ia7tFRXIU
ZKAIAKQlSblclqrae+LoMjm3yesdl7LW7Qldy2yjDf+vicWASkVOpYkRRnc6ezFYwt7fLPQPbqod
6H0fIORCtAOE3DJyh+LkCU7gF8X+/BItT96l/cU9lseMClE3DFF1pQp9N8bbY2jmtmqEdtxv54Yv
XC4Og7vFM6UvWqsbbYIXZ4Plhj5NVGAFi2S4U+XcaRlE67eHOI/g1ggXR6MucCz7SkEC37fAJws5
qY1alFbtlY//YAglIhkUhWhiXgrUSlUgiZMQAQkWzOVtrfnOJ0sUN7etCGsrhsAemWogOOZ2+Os3
MEzCIc1VD/hKgeAd4F5G/aV6MV6AswRjUapz6FzqX0PdNAsCgdlxd3bre512Zc/7cjmrl1+xWLky
VtKoihiQ3hSnQDow8q6nUfesLdylicXCJSEHPD84xAFWykmsjEAFjaRqwS0o0JJFc2bx12hQdQMK
GYTXAINcz2kTCnwOfd85ryC9pA63AyY/+kg3oBJNANb8oCzhSm4GKiP/MfcrJ1T2agAtV5B8IJQC
dhvgjMFAn+cm15HN3YPDxHRfvePzJxw2KN6cTy2hyjnRvmGRbO3T0E/FKUAFdTyUCoiLihOrGj5q
Ej16O6X6PWxNJqaqla89IAh/WWSJIIgAeMr1TItTFyNvl09u2OCeibRdF7k4kUroAtVINOkwZG+d
+ljGH0DwkzIIv4ehMDTvT5hCGUL7vr0Sq6mrH65cAZzPgMguDlOVThmg6TM41reYhkDmmrMBQFEJ
Jxlqad+2trKhgcPFuwWUGUa/pFXKNM5joNTAupmsppbAqE+SGloZ20ZGxI6pddvayt2KJBmEb+Ev
wyteSrQJ1Zyy70B7MkZSaWRN6JtA2r/eNrLm+yOpCcARIPQgd/xpT7rwyIWmVSM2AOFJwoCSCgW8
trjjWkxfAziP9ChNaN1uCEo1jZn4IOHTKiNXVUOmMtqsZdtRwoRjh4ca4rvLLgIAZf045pDwTe/k
J39GmbRbpdrlVjRtwECAPmGm17V9XJGRBgJeK83MVDq4PVDBl1Hiu97VSpIkclS2rNv57wN/zpPn
sBHxAhBxek9D6KX190Edb4NYPDdht4kYzy5nZuaXFtC2tNHV0CnRH9O8l0FuSP63NAEPROuvXXk4
4IACEyZwSJ2ioeP6I6dJTvhYBGZCPBxeAM1828HjGD4HC5FwAi84Bz/oHcBPUC9Hb+cTZaOs3DeX
1pf51NGHfB+yOZM71Nv2oVdIqjyzjDUIp7BGi21FU51cIRqCtAuWREJuGvmJX1npXO26jpNRABjI
qET64GumF3rmGN+xyPGIwQGowC37mPImDyw8Zbgr7yMYOIAVQawxkzktLpZIZsM2aJiZX6k2XwbL
yEc7YUzQNgOn0KER0LxtcK2h5crg4kGexmwaVMln3aEEqhPo2qbX8w5XWWwMH208ETXRKyAbi+7T
9+2iuGO4IyMYMiJn2e5FuwpNJPbEQdN9Wi1m5c6X0dmDFDSYumfV7+uNB2kTpmFSUO8hHf6mgkbg
vY4pRa1VE8AQwJcGEgmyYdcmqsaLtKrDAUwJo5HJ0dzhKXEpU7wSZCFv+NfIYk2hmNo2MtJ16Pqr
DB4Mp+E2tfFky7phTVaxzzbS3uplHRoZ2FCNjSugPAdbdpcdQouW3Vrf39ACR4cdtArAFnY9ZFTU
O95XCtb1FfEzakOTrzdVH5tM8g1hXLm3IuZPG1rQHyIZFaGyEofJuO94sECjtPYLMqHk2RAJU8m6
/cCQoX0JCduyOiuTOAFceiJIOpEg46w8mAhTPCXR/e21WCvvySLoSNG9hSIqnrnr0bfJlKpZgLXw
onMrvxRI1tvtk+rrQQCRBvEsoCwk1ixkOe06gJCD0bRHAVxKtz9jvjIXfiOQnAhGoZPCooNovnIv
Xj84OoUcJjLr8jIR2PvyqdKMcFMHhgjZ05GC3J738G9jyGQK4kzmt+QxU9R6Entk8F1OBUwf50gQ
kSCnRNjzHr5lZPFIjGXJD1EHI1ptD/ITGOc5vOvdy+15W/O7MHH/GcvywYy7suZFhsH+GRVd0V6b
7imNdkFwUqVDMpgdfDBuc9vm6vTNPp4A9VCU/hcjyweFQ3I84FyI7Wl3nU/5+R8xkl8z9/f3l0Nq
4hJ9BGzOu4LvyyOpWTE8saxS8JbPyklGQn/KRpJF2fTO9VV6ZiClIBLUZrLSiJAhQPVBQ/6eiD6k
va1+LBIzkjwQffYaMjtm1sbafgCPHV6wiINv7DUtYuUJSq0SYdUSWtmFB7ZJM+2Z+GtIk/YtQC2+
J0M14UVAsnLyiTqk6nszjhPgXv4YRySsey6zOanrG71A+AoufQYpFj0rUunIdvBNzFRIxKecy1TR
GEEaC1JtKWxyuxinwIrkCVS9nlQyL1VfDYN1e8nWt8nFnC7uuLrLUw0lV6R7mhqJLcUBpxPynZM+
BhA/uG1sLRWD9PV/NshP4H1xmNleGEumizi32nOGVUNMItlMVuiofyxeb47TA4SX78a9Clq0YNc+
RuiMoHzBmo90+QXzrXvxBS0rore3nLcoe68yUNhFKeooCfsyMYvpHtW3oXDUTDWSymLLF1HWjE7O
DNE7jYEVN+BUUO+1hNbNvfbqXX7UHGdcfFSQSyh2yrgRktrExcNOeuI981SE0doLfmlm8YKPdYPi
bQEz4CqPhL0SmJ1mC8hhpjXlpK5664CtinPLDejglnGYNs1KwhwWWiISxLRQL9ihHQPaBCku1AhQ
WnYvOgHhnWQbnfoPCL6Wcy2Dml5fyTpgw/39jsXMxkWQ5WhJ59y0M5r7BoqVO3WfTcRETfn59tZa
S+XP6EaUTmZiyl96i2yQDO2YZ5zLQsbVRn8k16EaZmgn/2XrfdbHAlIWZ4didC3iuDS6WFNvKtNx
lHPODTbwymqSyfMUVwCjGOqxc6vCSmjiGavvlwB1DmUGUv/CavN+4EE5uOCQT+W3eWa0tckHlFd/
9URc2Fj4Hr5f1GnBwQakTNmTnJls5uYIa8lI60xbfbMg54PXCvEaGpWuzx7WLJNqdIG6amJ7yYck
79ic4lXMz96vZ0sVZgFYOM+/MMBNPvXCgHDRzXOzhGwBep/8fSET9l4aNiGNwZNmbTF1Y+C3iZDD
WuXZA3DtR29OsMVo8y4oOb3V++RiXPMiXlxb7NTEPt/BkpoYDVzg4L6MzK77QMfh7V2+thsA41Pg
Ds9AoSXmlK9GP2jgNrnhd+yDC7EJgeh7zVmQgMv/8h5e2loMKkfOtc/ainenIwtnQgsJw30KaN3S
cj0/VtuClq9b24CXBuf1vJhFuQ0lZdRgMEZvRZQ5gvSS/Lk9f2tb4sLEMhmqTqCYEDyYaMHcak77
t26XPamcEVDyH6sB06WhhTNR9CBTk3wYkkpQAfmqHkxPHkjnq/cJawb+8UE8t+cyaMkQypvbg1z1
ZC6NLyIFdcj9Lskz3g00qHEZWDxIiXOor5yATaEpilKHunAkPDAg1R2PodaVlTR6nmz84p6pt8U+
zB8mdtCTxgpbp6ZKxK7vl5nZAqQa0ImY//1iv4i1WKZ8UvNuCu3GObtjqOD8FJ2qOA6PiSVlgIn5
ploYQCHJ1kSF3K4lPRUBdCLQTv8RALq2z9c54+GMIhHX6FVzzkAYYQy6ZAr5lotsVt7X4mYQDe1e
CymB01pdBnQzf00vjgrDj1XTIGB1pU8rdiRr2uB4VnvoIoG/0YJ8faaXegxCoo1yEh1wASVbfsez
hMcfxmZscT/pwE029u2dt/Yg/v0s4FCvZySSIKiBsgd0DyC+h8Q+mgtuG1g7v+ggAY4aWNMZcHJt
wGfKYvD6inN7ZFbtIjD6gqCR3X9E0pXiIK/1m6HVDM2CcxYGbVKL+2/MQQ7giwN8UYP78Aywqm5R
mzzNYkb/90Hh8UDdF6wZsrIkfhzGKon9nuNcYJr6uHM8LTcGvjb7LjaqqiSAH4I2hGJ0NZmOVhhJ
QM2V5X7pfBSewnZjoSL4Bsf9BBTiaNb30pMH2K4Zn3f5jubbr6GTZZQHIHuPejpqifPuuTivnSB0
0wic4EweXu0PvZ0opLR03xAfbk/oqgOKQjPIghHLssj9X1sqhyoGuNzjoHL81jN/GGXT+19yvcnM
wq4inQ8MljWrSg9fo35XcpRHem2TXlpfjJMR61Hz8tm6vGtzW3wv/edY3VT+UUJWmNplvHINoTMO
aSF0eSP7uyS5H8Ia/zSGPFjh4knnoYmmkXJ6ETITDRxAoCNPZFaHLHbSz7o0z2JigucWQHBH2kA+
cvC/M38mwH69vQYrXzWLFqMxBsUQIH8XD2A9geYpn1vZNETxUxmCuJ1W0F87oVc2Fu9cO6adzGew
wdSi1TOpJTLiXq7dvnWG6hD5h4ExgkrVi7y38vLIVf/vL1i8fVD74NspBqIiH1Hw6uxqQqRei+YA
74xjdo3n77oSqHuvIXU/WKKWbsqagr5bnWlQLIBVQBERiyy2G3h46qEd2NEdhe5t8BSdiSLKYq4Q
M0OC+sLGwpVWlbxQygkzPdqjHe2DTbCpzTcI3OGP3ZDhAcmlzQ/79PbcEloGeK3eAPMoYwIW83Oy
rs8zgMGQKh8A3YBe0oePhj1GB9uiE+s2ICPuTNQEGgEnsE805a+VB+3S8LLONzZAAMkaECstBOfl
O6V977OXRKYUFGhWFmdFzae87yrsoiYNU10r2/s6VZ0pQsqNbRnr9sH8XyYTsHVOA9YIgm3Xk1kE
/zOZrd4Yh8Mxs2o7NCfyQDCbYC9vN+DCOn3R2CvXtikCP+Dd0H0/Kzpfm40GVhrB1AXEiryN/Qce
usq3B/Zz0S2iS8RE/7GwdO45YYgqZLVQlCX9qKsHyPGiB/L4iM0JOeUn7aAdBr0hn6k+YN+CP97g
zWED+naUVf48E2bb2JLO6ciu64xAelr+fo0Y4er7FsvMJI3kZyG+DzBO5BeR9UusyMrt/ODde7PU
l3kHIrjYquzUSkykb9Fbx1iZDqfj9kytvcRXX7LYAqnaawDUTGii8R1RBynHGxpyD9PdGP3LZrtc
k8UFKSsVh15z1IFTDLmeJx1DVjeB0RHAvcDuDT5teIn9DmQwFA/nxxm8tR/mHXnhb8S4TVJN/rH9
9jjBNviVSLBJCdwOgkUfyP1naxVmRxrnz/4ZrF0EnZSZnhx8o95R8WerzxUKOBw3F+5BPrj4HlGs
BcELprnTukIbhpOfVKOv7kThnHKcAXBGq5IYHJYbymqvZHqhsfbX7sIbggROqzYJ7PI2BBRf6j+e
RtDi6xj/TzvzNXcx313YC70fw05MGovdGtIEZsOefFHMrN2WCjgLQGiooI6/ZCTroN/Bl3LPwoz0
eYR4ng2xPDYypie0gUH02bujRFurx+XS4mJgEzqmBK6HxbK4zyS0vYh6nyCdiGb8bh8cNOnOo+HR
1mJ4FR4dGh149Kuj7Hg9mQwryqU4AGR76Ayk/t5CyBNuNJm06FcxKTO6tkEubS0inRB5YZWPR4Rt
LTm89Cqa85XpYJhUxfAV4n9EGxgRr+IUcPBWrkelBqOnlT0H9D6r6q1dKnsNp5DbphubPMxyuVZt
6d/ZQQWlh33aCY9P4t2TZuQ1rkLaqs7HbXk9QIgGNCrgZAMoaBms1tOUcSJGfYhe/JOic1u9sWf5
3m8cfsqmFVYyhBj4X2OLu79XEq/3q3k5d5P18Wa9tXZvq1sLW/fhQdM7kuzuH/+Yz+Z7qT9X9uAm
upOYmuGf6fHmGrxfxbews7q1KklLjEQ/qHGiMagFNJ2Y7cY4NSotUbHmE9oO0bOxlfg2MLRpyI8s
488UL6OyizM5fwrljN1IKM3ZETspd10ezu1mRW+jxUo51viPhK2vUW6wVZdFVUHcgx5bCX7L4gZj
pjAoJsab8wqGZyssESEqzBqRY+Bt1Dan/OObMaBTsWmJqtPQLmtLp2qAPaCCA7THEsYP+gA16HNk
4OvJnLgPgXscGSsghTRSHiyaoXnDXtyfapQKgYdkv9sp7pvYFnrYnQpMaEGjlF515y+HtJjPSBZy
DAlpFCUjUAqEP9Ki9GtWr4FKJDTxQSSTxPfqrtAZhnw5T5T7Zu3kzdy7c80EPKjL5UzRVegnKcwX
la8nykES/ogRyLvDEP113z/kyei060pUHEldbDnfjMXp8fZHrO4p5Afmtltg7tEmfj3bTVZ4iRo3
nJv59ix9oL0/15bdQGkGVKn+6912e1JecetwNK0mbuUBA386aKOAScV1uPSE1ZQRlKkCeLDdxgSC
3XVvTiPmG3w6zkm4bwnF3VtbbuhCKUi7zJOO9tzroQ6xmojhPN87Ab3SA3muvmfNJCg6EJRCMl0z
yl2mC5snx7k9ybNPv7hiNSTpEGjMpHdo17o2XA64f4SKBwi1t7TsrfQ/m36fQFwHnRtCZIAHhRID
zCO5ZXBxhCQ+Q8MkEm1u9MnlB4WrDFmlgf1WjikCbY4FYSYamnEhXQ8q5cH5lZewkXaHsTMnPZyA
eKXwF6xhjq6sLLanKOd1EYSwMtW6vz2Gp9hhTfDYffKaD0kg2cGb6KT9E1uYlO2ylhmcMwlI0QE3
zeOZuB5gKAdiqHW4bdUMQhzqWeP2eWqmaALNSDm0RsWUZPgDKumR0ZPapUkorgwdlwO4nubOKXit
S+6GsBC5tJsaHthR/qR8zlCM2LQ55Y598ULiAIVQm5453d/eqyuSMNdmF+s6iQGTgaWVd7PqJI++
wWcA1R00S+2dqiMqWPILxdIMfEIavEsPLPIckiHuuyctBnEsxTv5fUfgY3i0pWP8KKQvhdU6v69j
xLI83L9NSIIdpRC7Eotc//7ioCCFLvRJC9E2wCWJrGzEMNCRWtSlaZdVZ1GGVFx90CKjHDf5dGg6
2h77fVCv7S8mG0mIoUvn8fEjyZ+H+1p69GLDSx9i7316j+Wj0uvKVw6WGeBXby/0imt9bXtxtApl
7IRSwtiTBB3gVlcXhMnvh+eydirgpE2xppUSZgf6+lqCRREIPVQugGFctuW1fDPGEoi9XCFuEqA1
2S5ViNImaM1Velk8xx7Pnts67IyymyZJ77NAgpp9BU4XIpYsoIVdKgmjNZRquJvSuChA99wPH/HU
j+85m05fueKXqXl7on5fdNdfvQgLJpAj8JoMhFAlBqDJlB0BuO042ElDrUdqQrG2siPQDjPjdmes
5y8OEY5rCjVHG54bSs9iuVGjx7S1bg/o93MEIUGoIwIrPTOHLFvs2kTthWzsZgwM5K3qRB/LesME
saEUT0Ji9Emq5zktBfLb2UG6C+DVmaQcDT9LlVZFa7W2FUWAROIqAg9P8j50AUNxHVd8CljhUVMB
Mwro/H7ijwvfMevF1PfCgHflGvD+ZFtXJBQPbQB5iMSzuq6MSF1NhtpaYfpSJXabnlJQ50nRJ429
aaX4gk8RBAkUjchIox3k+vnw67iV4y7lXe9QPII8z5BMcCoXu9owVTKZmUgEii+3UoKGyRnxjX44
PBrLlAATqGPLSijVjaecgMoZYoyiwd0N+l1sSP/gvyELjVb/mWOfA+/P4lwgaFKUsE8AIoCkgAkY
Y/HFvvN6qoOfg4OyMGlfZPzPh/45sm9v4JXIDdVIzCwQR6B3QwP69dyGo8x4DJwPN8gJ6ligInS8
TbNTwGIHmbrG3P4pN4DduwgdN7dNr1xhl5aXYllo+E0Tny8El+tinSlsFux9PaCb5gRKORojDm2c
/MIFYfipzxkG42S/C6O8E4yNv0119Bl7x8oU0XjoIYHY2HFASlo9bfUoXczxT+BwcZQadRJTL4bt
4n5oSGtnhr8T0M2ps4GpM6Bl2WF+9fT5H1I+V4u79JYbePBtrMCwUhjxu6gnR2nYSzr7CAcjocnV
r72CyCtBNgepQbQhKoutlDVIrqnaAITKsBs6vdPIly9ZhWYAG90H71NNg8SsXfAXBpeco/zEadCn
7/DsAsAPZhYe1C2GvAd5grTt9+/e8zZBDEKL3mlWFzsJie6hKQdYBbcZm+l1C5bzfxoZCElkhHMQ
OF9e8UzPt00cCcDb8E8NI24EbjIakEdKvFsKRGU2Kau+cdl37YG9yeIjh/GcvqY8AfN6LXwMCS2O
gHjiFeXAyH19NSRBnBdsmAlurw+b5KPd+Bbmk+Y7zZWBG1aWi1iAsgmtprAyK+aJb4PR2txb+ZJv
UManJfBX4la89whcZwIF8CsvQ/SxwTOTgA4QQzJSByxqfKYPEBv77D/VT5cnGkfkHX+YjmglDywB
DOcPGS3aW7n3rr5hdpIuboOhnqQ4l/ANMdpvND0M74WtB6HQDyrz70rcdT3cxbsSJmyktPNwQdAt
f9m+TZ6JsP3OoXZb04pRK8diZgUXf6Z2TsdeD4upRi8aZlsHyfyi7pL1X0cMJ8szUPEHFH0xaS0v
+7km5AKIx7NHXrdSB9SRtcFaZv6KbWLcfprWghkM5q+5+XMuzFWxogKIO68Rqaz6u7cBrMZzyB7b
/bl1uuifDoE447mBn2EBmL22J6lcWcRZK0ABJSL9thNMXj1EH+EJ5EBEvO+qB3ba1xlVi2t1L0JF
Cm2VaGoG7ei13RZyN1wf97xrgJRzQqgS6XcBGdz+jMTRiYbXWQGZzTkqvAKQSge1ubiIERs1bseg
KQAsSc2CNWJN99rQSNgEPYyx6SeqgQZjzMG+KELSFzkJhBOnwAELerMbXS7ZBdM2AUl2nTsNQCDF
Puahq3HuOV2sdPlNgIDYaLDdV4I6Ck2JaIU0B1+PKoM2l7mR5V5MVlAANd1LLe8+gZiNdM4m1juH
xeWICA/ct9kDvzNqBfliUDXd3o8rzEHXphcHOepLKU59vDnjiYeYfWU0hnfqDI1IIRGe2co0X5F7
08WQvL7ad90B2nQ0yoQ1l3gOBHhUyNA3h9Dgeq8MPpq6NB7Pu0AgFennuseB2Bf9oKf+H2L5K1OL
mZa9EDjhCaaeDONF3JY+iRnCHVg4aI4jUtAuKxqUmFxkFbVZSQ3x1MIasm+KX8V4WqWX+p19UnaD
0T0Kd7H5qOj2ngM5EUj2TpV7PguuW0GH8jlz9lBF355PkDm9vdIrWZqrb1kstDKMQobWesCx0WgK
si9LErHcIi1jsXbuQWMKEgdg56AetqhUdVKpxKM6CW4jPUQaSTPbNwe4hpkZxu7tEa153iC8/Gtr
8TCMzMB7YO/D1W2gOUY7Q4H9I3QZc7T22Tuk7bdOoX/rFKtrubcrq4sbtUO1o456XnDnEgBYavfe
Vt52jxA2uDf3+wo6lu/TpAeOpNdftwe89lSBKQlZARlkCYDUXp+T0GuyqY1lRBqq3nU+6c9R/3rb
xNouAeEDEpo8oC/ST8B8+TxNIRjzagwuGQHK1cDK2+6jdBtQUoYrPWVz2AKaFuSl5yzTYjfyja8q
KYOh9GgnG5/8Z7QO39eg+ugcAgXzT2xQhMSfUAFlzA+hJsFoc5TZlNem8/IbFl5oLYkBaB9Vwc0l
UFsSPq4Tyc6ESXvWyqB0mzgfQbEoKX9kT5NbI289dIuLTKAcBn9CL6BWdk1qNv0IAsUyKUeBSDFc
DCIXMfvBpyKAOXmHohIpS6aWdMEHKyT6SLwMfbdclCBP5UvZZyKLaWLJXqqYFdN+TGg5uRuDtoDa
djW1r8Djt5uJG9rSSDVGchW+lh/BjJvc83nVIWXR8EWpg2q2zHUhkwXfrIFo8vH3YHyNcqVCrpQr
CocRUzhmjaIBcB5E6iGWhMQpEmVygkL2v3gJNV+9FSWw92dNxpEp7ZqtmvHMJilACkkSrlA6veCT
NkO7fML2ZlahDZOASgDQ6Syo3tmkr1gi933r6WjUjT9STFVNZq227l+8mr9LBzGT65PQhx0aO6G8
4UaPpQqQs3TWwMrJ54TZBDvP1HzLDygJuVWX99Lm8rZR5XrMUHJ1g72sB+djZPgnzubAC5GYiS1R
DuJKzQ8nBBVkNFDjtP/qGFD7JNOizMPuNIO90VkHyOGUACbl5EU6glvvPS/ASGrIia4zuW1QXov1
0crIbaKmMtN3LA6HJIbeKA+p6Iqd0TGnKT/FTyIahSrCbrCnFAFUWPWhHe5GGjZu/uVl2Cb8tbx8
QfycT4tJCkVXe+ELPSZCZfP5Pu/surunuAOrNwB8CzBB406VlhAP9ISC53bIRATcL9p4aDuABijV
i/Wb7sKGeL1V02LkQ4mFjco67EAuAjaqwHj441n+voOw0NY5fzvK5kmlxr+rgwNkUuSAqUbsNP/7
xVXOCBMzcv4kursQZm4/E7Pj8muNLn574bG1SB0rwvzbo2tu3QAAwNu/v+oSznjP//n4heekSEME
KhwYUCPHswMAC1/yDiU9EeU8pSCTcMpbmWj5vm8oTtuPt3lrbIunqQQ1bFqUMJ2bh8Pb0QJai/Ql
8D7gsdzvy83d3ZYnxlmJCCTabw971Ru/HPbi1A1+VER+wIpz28Fh/H5DPEJEEw1Cm4dkZxffz6/p
493WBYLk5CCH8E+H/u+sL1GpDFewQh9h6N0Ltz/OAYBnQKB0PJ4boB/tiLKLVi8ZBGzw+xGeAmS/
mOoBxNkcF+JKjYF2PEA2QjIac3zcgmfny6Mxha55ppfGFnOrDX3kT6OENIJoxltFTx4c7vX2+q2g
7+CNAqMBWinwrYJH8/rMZV3sN16biEhVWMWOtXTn9OXQlJJXc00I6ZGvgJyXxLNLDxTnQpUU3JBh
pXvf1kdJMg/vwoe2O25eOzN4AOX3nQ4uZrdzY+N8e4xrHiKAfjOBFpRs8QXXQ0yUNhUg1ia6kfxR
ju9j/pgy7yNv3rayAojFTF6YWYyREYQskWsBt9fLfGsGencfATFVko9HqHnjPIiE7JmTSvq93uhy
DFrUEEowDBRiwArXouJw+4NWdw+wIUCnckBULN/DIuBLlh8V0WXfmGPS23K7yXkDHRQypba/bkiG
cJqGsBHLez2/Cg+u61wNJLcxVNkSPljPyTKzi52CRvImCCu3OGgdwLw96+5BE+7aFOP7TJGmMJWb
NYSOmPNkTYKebN4OkHMqzmja/ePPyamEcKfk24QqxyNIWtN7dCWHBkgj3dtTvFbNQL0ZPEiKgNQw
uNmuv8dLGY3zA2wt49Drh2qfE5T19eo52aV7aRvI0BynndgVAWrs4gubi+dZlbyAaRLYhKOB7Afo
t8gb3pizhW1G7E+yN5tSN52Z3PdkPFEGvLYAaDoCfAVoJ8BnF9dF3Ygz0wHuW+ZcJJolJC9q8CCA
JmjITPCeRUMBwncb7heD3U1Lwq++sZfWF2+sGHZTLqrjPPSDUd1rzwqL1l+iRvo3eBUdyljnzbR8
VuEVyDNOGPnxZYZuUr2BY0JZdFO0wzQbaFhWehYoRhx16AtXjSEymuDzttHVt/zS6MIHasMxqwu4
t/DZn168A6Bc5HCsyeZPf39//5zv94J+pzuO/kS7LlYcJHAGAB8A/x08a/LiFMdl5EVynUou/w2S
kh5pXgNcNQNNHnb+/sWkXplZnJhc9JO4gfoBsi1TYU+RijllwkgfPVQgbs/lWrYF0G54sqARBNPx
MmT3oWgoTV0puchFkpmL98G+t/WKBLN+445yNOZjdzUwPG6whnMBARU8MotXJp7Ysk8kv3czNfGN
oMXA2j5oKa/M78TrbAYSeRCVmJ/TZT9aj0y8VPlq5w7H+I4zBCc9IC3+B3RddqhLh+fGFI3a0LoT
ZXjar9OwMLw4e1IoRRkYbXrXl++8asecm42QbsLAAqq1a94V/isd9UCX92i6ya04sD6090Q0oRed
aK98DfJII32ALvWhdMd2E4fP4KdIeD3ZB3blkbpDd0Zt1HCbTf8xP+aJ3u01l4ue1VQPDIhQVslx
KGyp1OsQdGBOcZbL+4prSIUGNYZETvYO3cJTrVk+jzhXdAq0+W5DgECjfcoZPW+keowaJaSDfCKp
Zi8AjsI3kE8d5u79QymlBI1BKLY3zDPYTJAXEM3gIH5ENbW1fT5Kv7bKxRrOD+pFnKN5IYrRqtK5
Ehr6nyCjKjQg2t5zIPPDxygniTHrwKRp1/16pn8WEDUpDoVw0Hsu3404GDtlXkDOCo4KclUeNFsp
dybNxuL26nIU96Fr0bs70Ub3W7HjaWd6fRv+HcXiAQKF7KiWPo4ZZBCM7Ahxse4pxhYh5c57p9wf
v+6qxYwttnw/lpnUcbMtgmZBKXeExJROdx4pCKeXVr/7L+a+bMlyG0vyV2R6pxrcybGuMhsud419
j3ihRcZCAiQAEgBJkF8/flPq6spQtXLqrU0myTIj7uWC7Rw/ftzd/Db9t029ThcFBQY5MII3aOn/
ODn4Eg3akBYXNXrcjFXXZYvb2lLOe8XBOLIGLrgN+Zli1Z95od+vi/gVPa6gpgZfXiyXjMMJFEPH
2AtZ0a/moRvmQlD3xCfWJPOhOGm30Tv1zvoPcqmSAoYVWTBe/fVL/xOW8uU2vrxz8CYXQQSbT9V+
sXFQBld45KqkqOcMlzz+mY/192rpnxYjijj/9dxfFiML5RpYg/cdDBvTZGEKLwrK9ioozJsMs3iF
NYWE5FseXcE6nu/beCff3I8JDmtIsUvy7oJFKB//+i38dDS+pH66oaOMYfCDqSe7XTvehG7efKv7
uzTn8BXaj08zPWvxSuDNFRWtc6TLzV/fwp8ze4xEDHUGhHqwhEFx9ceJCBswGB714XyvoyONgBFf
iavUzw2cyPvnsBKZ3YUi6/ZDCNcOtIywLL1x6aP1Nws8tdD8ieaXEFjunPls68/nUbAPf8qz+Vdb
6ekcPAlYIgj/iv4vqI4FnohwkyqLDsxiAKNrEewjs63ttqOHNnzR6VXo3/712/kzEICLQgLhpJTh
x7CE+zJAPrJK7URwOGywcdMbvdp8tRA2H+gV819sRCDpc1DexoU3uwMHrSh9UeNPmK9fUwE0OcL5
IkGvHrxOCdLbL3O3dapYhyOarJ6C7RNmSMKy5BmJ5VZu+ZaOOZhqy67doA3kvLoBs6qIzgWoJOH3
f/76hZy2h39aRn+6lS/vwwGlDGz+ldwT0Nr9ds5acgEyd8V/8sxfc4CvF3K/7I8+JBim1sGFFBQO
qftuq6tk6DNo25WhCjeG5/zojzBHNy/LKDZ//ZRfdqc/XfxLkFfTdQqkJuTeyDv5WvHblRzotKNu
4ZpN5PwEXPtymv7pal9Ccpc4iXEWDG+LYk50R+cZhkxjwdUlh8fYXz/ZT9/rl+UOlytiZYg2TLEn
Za03A9kJGPNBcIflBrv/LiztT+U1vo/W12kDvgWEFdwIWinfE/5/CoVcqpZ49TCaKIdOyRbGPxsG
OW34kIB96X77mcLNv3zKk6QRtgpYOoHm+eOmNjICUVRQ8e9ZUIZdHpod26f+bliuEEQ23adOtwon
rlu9/eT1/quxBMZMABtCjQb83R8vvLZDDG9ktJ/5Y1M9ROMyb62Hihr80rzM583ystCJP8Crk+1d
Ei877ixow+vkM1/VZ+vyeavjQF534MJdrtIDb4mEr/3C5O6v7/RfLWQUwtHJ5HtRkH7lOltOGtlV
uFGqNyNOw8bdysJPRP7Xl/kKl32f3KdIAwyS6MSV+hKOTlOlZ5QzIAiqCtSJcnYFlc4rfh2V7H3e
GhgoOGVYnsUbug+3c8H3ZDOgVAZx0+u2SPeww0C8TjfOzwLM0xL+OiP/+b6+zhDpepXv475i7yPi
3W7aGE1LC1inrl/iGWmML/Lw96v+x5v9P/WHvPr9+/Xf/xN/foM/oqIQkvvyx7//31Eb9drRV/FL
NqqP1/EX+fnLrXk1VBv6pv/z9GX/+PDff/wjvuuPaxWv5vWHP5TwAzDL9fihlpsPPXbm+13grk6/
+f/7w18+vn/L3dJ//O3XNzkKc/q2Gm5+v/7xo/373371Tn7b//HP3//HDy9eOT53S4X5pcRT4pFG
/acPfrxq87dfncj7DWV8ABHhSdMTSwUraf74/Uf+bxCAP0UlHvpq4++690Iq0/ztVzf+DXKYIVSs
od4PwPPU9ajl+MePviMaJ/omnEaT1P31v27xh4H574H6RYz8SuJuNZ7px/URoskYrWloA0ACjhwK
Vb8fFzKnDtR2BSQF+gFqMEuM0rF9rW1tdiIdp1yHrKCHxVf0sZt5mHdOdOuF6HcKOFpqmeX5MAdP
7pywTbXG3+qu5thx9BUs5jIzSgcqa/IWM5BsfTZfy3nNDWN/9ML+W9Ptsv8Qt0Z9fJjz1/7H2fTj
PP375fShDGbkL/hF/ctmFO8YQCm+fuaH+fm/Y0Keeq//5/mIttv6VVFkhb/P7tMUPn3i94noJb9B
CBweHz66ZVBrTf4xDz3vNwC+J+4bSkDwQT6FXX9MwyD4DQpsOF7QWof5BmPLf0zDwP3N89GjAvnP
JDkJkaX/zjQE8/iHfQrHCM6Q083BEQHbJ77vx3kYzLQCb2Ga87mu2eXkg/0XOtB9huKsJFsk+qCd
920VJwUH0euj7RJZwVdrBBhCiWaPUTJEbjn1YXuhUDrX+RKMTBR05W6VM8+sT27gUD8PlQTi4raT
p/MEfx3nrQ09mRvPwiq276rhZvVFmhYprQHhVUnvsaxp3OR6dMIYVDULvmpWKbnA/MrrasTIae2+
Dy4Gh/HQPjDIFpzBeRKXnWrbVkgv+hg+MmEXo2+3+vBc5DljW/d1FrdDs4Fu5uPE+QY7yKXn88sm
NE/OWmV2Ts6dsDlrmc1SrgsIvG2qacwhaV16tYWTLS+b3u4qAVtT7e7wexRYrj+VED8i+yGp19yJ
Q99cWQj1fws9SHvJcMrgiXIOmLIQKYXnoiqBGO806V8HE19UzlyIhB37Ib0nrb1e4HyVOcyglR2f
HHFcOHVfavjhuDbJiZ1ppiXsTvGfcqhjBSwyIfOU+Qs+Eqzo9XDyXqEnc/Sf6lhuFsH3agiE3fAB
QdjkFGig2FkKFlfXhC/eYNPnjtJpQw1DoVlqa8NCymDIIyepHx1Ihjy5g7RocvQ752P2lqDKXLoE
55PiusXWxSD6DzwTtClfrSZzG2rrrO95H2fQMG9RsFPqgiWOpMiB/eBsabp4i/bu+Ni1fgcKEhsP
kNVDD6cXNfTGRKa5p31TL0W7zDNIUXpgTRaxqd8oiKU3ueBNTVEb8OlNnUInOvO1S48QcBi3VRTp
so0NvyYIkDZk8QnU0x2dEWVv4foJTmxMqvmT0LSFc/BU7VpX1F3WIQ8qAeKLT/Tt8SNmvt3B4Zbm
bVilRRKKaW9iqXeD7rBBC928LUYEbuaEcsgmj7eXNZvXsq76tzoY55LZavw8qY9l6RBASajilQYd
ni/JIbbSyhwaoEub03mggOvMPIG7Kyv5bmxknuBF2z96Kh7FblZVvWbu7MOUuWMzKKJSY4Chuane
VeqrB7um3SPpTddn1RSGV3YaAlB5IVj8IhuuH9XCw28L3IZ4hqACNs+CaXEW+vDpyYbWeHXGyRBe
VhVbwrx3Rfrm8xkOy7rx0vsl5ZObcx53a1Z1jf6m63WEVOpSz7RkkGkFTWeoU7qB4U0D8ew+nc+C
1rAZ7EfSfoCUhS4Kr7fqTM9BRdCMPOLRJ7IsPOt6b2rOZBfwD/RSzW+xr0hz4XIq1beWtW4PS14t
tgNBbR4j6vTjtkmCbtjESlbJLh5quKeLpTVBgX8BJ1u9+E+YPHhG7E4eNO0gRZ8tFo1pGY1aAavZ
eeLyrOMjo/uWCOgNShO3ybkLk91chGuLit+oRuxALdUy97AAggx0rhmeMaZdnB08I2r3DBUHCpcU
azhKApVqgFmblFQXqzYyQmpFHOjL1aypiqoGfbHwmNcLKPmv0J4e3clNc9HNEV6jRut9JsbTTsMb
dHtnAh7czUXtYlkXeFVDnM1a+zvmY9odArcnz8gdQe9GXY2SEh7go8igfTqqLQXFXm0D37HzZpyj
esqcavSjDfhvbl82Aenh/RzAQeCxafR8SREguSW8sRdbYIeNkAoEivi7ZAVoVLizscPRiiR9c1ej
JtxLz5ssWCrfy60R2qAV0wVcAWObQIIPKtLhbEh1Yvb9WBk3TzvBmo20afyUSriZ7+Bs7dNCzUmF
rHDoJnfvEbFC7rRqhhYmLSKEpEUSOvzgL6ufHhxSifmM16PoyiocwacddTJe2U77F4tcTlYevYJ2
LDyHa7kD/Q7dbhbCls5GDYbZMnHhlVx6k1+5Wx/r1s0oJQCU1gY6nkUI3/r+zBpDP9YhUjpzWt0v
l3EkeXQWT57blGvSsz2ZMI1zF73AYRHX/clBfUJRGcK1Ng0yptrZ7GcbitdUddNZNcwTfNUho3iA
yTcqKjgCWJDhg5O7WSaN5vzVmunY9zJgOWyIsSQ1MRSSZ4oPIUTRydjlTrvG6J+L7ALiotMGL7Dp
CeqS1RPpCkIWeIp0wvLCZxPEK23voNXFaaOzWYcdK0jVQFISh3qACeCObVuskw2gpuapFRYhozOY
PMTeqvMU5w7+hvsC/Xs2NnbjJ7MX5zP0GHt4p/twC9KQhgQCEoN1m/bVPMNYmsXwp2JVGxciYG5Q
wg9zdbMpok1awMpecninRrCpiOUQK7QgrPKd62H6Nvo2pPkwon0Gu3UVntF07D/0UPsCn05hj03F
VI1FUA+Fdr3bIcWXu7yJ6oKwhtyCuTnCkbXr+G7swCEslN8tZ2s9z48BOmuTzDO2WF3NZHHiKX8L
e3RdZ3U107noZ5ceQFLRx27SuisjUYkOJvGc0i16SJ3rxeMr3Uy1rJ/D+KEO2yZveDC+c6uW7gIW
sfYex5PvF17dNTRLojp9CypwUbJoNcvlsjiAjJpx9h4Y9mWImLMYpSCnG2uItYKfehv3gf/mSyNp
7s2hGQtB5v4tEYlWZTUo6W95FcKrYSYVDOVPHPN9M6CzKeeWm6eFOH2c02WOUriIuREyvMT/BHfV
fw/iOjaFM1j/xZv9EE6r4MGCtbtEU5AFbTNj60PjCC86KCR/1nM/o7kXVkHLBq5JbQcZUhlZ+MOb
2GRJOAgIzbYyvpEasrpZurb6zWoBzlk8jxg+M0QTrBAlwSCBzIjTiKQIVICnQZwggYmYgffZja8G
OLcDAqlUJodUDnkTr+jI0nGq4KewsHbMPT5L9OYKO+hMrW5wmHofkG8oZB3lQ9LOm6WPE5rjgHZs
MftyuG7gt26yemTNC9Zs+r7qFUJY4RpVVRYuiQJ6XDdgavrRPLFN7zX2piOBuIado/sap6HEglwF
zq11VcZFxALXzHLFcXmQnULsYUXjOrnkvbVZJZnCHObTojLtw2mnXIkc4OGmV+9bQpP2m8F/TV5X
sQNOFVe0yWAsCLWA78nEv5VkndM3hMfy03xNln7I5f8yFftfmFadwPD/Oa36jmP8mFWdPvB7VoU8
HQrVWAQpOtfQT/6PpCr9DdxheGCBbHHSsARH4L+TqvQ3lMTQLAWYHXXvH5Kq6Dc/Tghs60+EPAKv
1n8nqTq1uPyYVUFtHOYMsH0NQ1wP/zv9/J/wSFZT0ySrZTmBRssBBRAch0tp5/ipqpt448fDIVV6
S/yt35MdtQHq7fYlpmzMJ6+L8s4VzV0aLtjvwLtv72cmS2cY8qW22dzcLV7TIjkKt5Uv85T7de7S
MMrTFj1enWc3lN4hEEJ3fWD2kzuVKvCzSDaQu4WufVLD2STFbtk+GR3KMz/9ptR4WLwEnggwAAwg
zFwEmhaybgsaH9rm0hvTvY0mxOmedy4EzG9ae6M9m4vg0XFRk8fe3UHAeeAryzuyXgZRi75WRh+9
yhvy2ULFIYZ9jTqfYfuhVqfgLTuQbnm2iDNOp+h2cPvN4ID0hP0n0NXThFDLa1FJs2wsaVgVqn6R
Av0Q88HtX4xJs54mT1FbBj1EqfxnwA1oJkP09Dg5o1csrefv4hSW4dprUdvSBzWSe/THb4We78c2
eIPTaZ+1aXsv14O3wN44bSEj05qz7lSlZALAoW+Paevs4knkIG1txqCtDzNO0TxlzS6YQViqDnMj
7AP6wXOd3MXpZTwoPGcI3Tzu5gjyLxVrYJ7k8nHbntofWNxcDyzaqIbsoDC1HTx0PNuXZoJnduem
5AH7+nAHvtB4Tir5YAyk4JV5AQelRL3gCfobWUeGZy/oD2jTyKS6ZTjIuabQ5atxmPPG1EVUB/Bg
UnKHvr4yTr+tiXPe6vVoOjsVvUUmuc6QjwsSJFf+foIYwpQM9EGNGqgS52vG0P5GEnmFBtSHOWDD
t3UY54+kf6xGnoV2eVUtyBFVcjWy7kp5M/xwrgGSI95UOPKqIvVtXXDeyxwJIDb8mK9nHoIPrYI7
1Ar1A2xM7peu1Znlgu+ohKYpiEMCoiukQ6HY3VofESROW9SS81DchzGoFu45XbtrL+qPUeVMOV+B
HiRB3rD0onIJakRQBB3pjrPwuk+rBynxSpcha9tD0HnQ2AYZI0XMLvn+1BIa1ed9tK8ilvucIDsP
dtaRRe2MmfL4fYLJHcbvrD6pjRzhbXypOeQc/B554DH0RgRz09FDlp6m+s5r0lvava31sV7Yvdcf
8aug07Qjok90z08vK/+W6usoYAcfhvJWbke4nTYuYrL2mHo4iEaJ+3eX4+yYb24VZ8QONg+aa0jO
ZBWsA9mgqlyhOLnWAopOOhcDvR8WcgUt68elTi7ApdusHvCBKPcXtFw3dsiT+NAlojtL6ZoNKWQ+
ovq6j/e+7fZxNYHJEro7riXsCS3opR5D+cub6hFekXbnaOfT0pgew4Rdua0694fxc6b0hasRkfHC
nmS9xtumIeUw+Repx6DC4FDYyrJwQcYw1E9r3yfXMywutl0lTEGwb5TCd++aYJoOsKbUl3xNRwTr
EBuBGgyWloJLAHOSCeQadeXp8Fb58qZN5nP0Y21Zx8QnhEvDhy6eEXaMNfqLvOouBN1XpE6GAeup
vmlrugl1c6iJ3kHC5XxsSQEZt0zF+mWdkiY3PEKe4X1zO7XrKnNUi3NbGXD/YvYcQC2D1cKUNpnq
jUCqmjvJ4pb1mMwFdMubfKjLenit7IhuTRHDT9O7FP7nPPBiZpF9GoOjRA9c14/TY+IjOZmiunmf
K2SP8ON1kJCqJV12tl1KUiU692Ml+oyv5GWGqsSZq5oqbyBwBZ1yY8q4JelWC0zTIYlHEJtCp9DD
Zcv0UrA6gPl7ZWqUSYcn7iV3jaug+Jg6GifFSt6mIUGnFnLrXK8DLJ5CdNQOj148PLG4C7OqelL8
4Kg0uRnoe687rOcOoBw0aBYsMrabsDh6C4emwokvKTkEUN0b063x36TKTY2lAeFBfzgundyjj/Yl
YrwBbFftuto/tJpsYCKQ9RJT1n+lDTbuWpQ+XXKCfLqdoUeykFza4LwDmGUrWNHFbrMly5PGfubF
zjNZWREPYGxpHrTbcJVx2cUyzpZkvnGrpGSzOvOS9azn7KYJo1vArzXNSSe7Y8+Ti7inL4CxYDo5
2rMEjzchmpvULXgnGkyDCFyx5uCRtViT6ySon5EIFPUscpCqilGfBcHtgP118MAMJfVLwHThtcin
DBRepc3nNL1MI5TJ5V4D2KifKjO8OBqLekCneQy3yyEb4X08uXGZ8q5okMy3Tn2BxrltLJ3z0HbP
NLb7aLjnnXpKejRxYRc8QkwGGo+1v5SCxCpLEIRmfdRtGkTnF1EPI9YA6lcIccEZMS701OfpzJnb
aw/X3gdrb3Je1+uut0gb4gtRz9u4gR4CAIUOLBs5YZSX9D1Y1KYevCJJVJKxEC0OSKq240SPlg37
ERAFUNLTjI3zUE7TPhXooKMdW4o+aJ+lI++qWXwLuv5oVYyMhcOpmEFbBzPYWaMNcpzpdoTXZ9Mm
755tI+RMwbuJ0kfjpj0ezxwCrPys1t6KdjsVbRYPOvyVA1BRhJgqqQDIGcMntHu2kYMNz65+yTXL
4Hb55NaL3SNnwFr0EgvhDqj5czwMme4Gy/aAGkxuHLpx47RksXoKfX7nuNW1C2n8zWD6DTwn0myi
w5L3a0e3AbaqxqwbWPduWohHmNU/9hE8kO12RM1aQuKTReODiaZ9zAO8/H4YwRhYbUY8RCarLNvE
PUopLke2B3+eZWT2CFRz8XYA0UaiPYh42nVtnFXBfKRii+hAjj7d4xDz8hZ6IwxY6MpTWO/SSwk4
aCTOx+Qr5GRxkS70Grb3t73PrxdnvPQie+M0srR+xZ/RbJh1Y3TbDuaZkE/O/e0oP93FP8z66Nav
dTjmjS/2M0EJ3pkBmHXb1ijsCGc9UVktzpv+fEpeKu9ApgcXK7oSQU451EUP4fIoUrCxCagfbIc8
MBOugM0ilI7TBx+4ZTK/QgEfbAm78doLig9Ots4xnBi7oLAkvGMdIDVpd7Pb4LjgL+wU4BkivEcF
NQGvCnPpJ1kyI+lL7LLzZigKI9g+uisEaycI0DgjGn2TqKQKFe6KfRJYdzVje6yDGb5FCVjNarpg
zR4ixkfbLYWIOLmwFvTQMXhT45CnlgRlguK2a5wNQY8oqXo0f6YCiCQthhD9nom8jlq0GyX2m+iH
3bwCT1OTk8ON5eDB9qkDMgyqut2EkURTli5NMty4+tyDUcXaeNcj/YwJMBYXWLIkB2CmB38Fxcn1
aAFL2iZTpsU+Pz4ArET8YU6W0y56+6pShPOmp+lDMKk9Reh04XS057mu3Fy32DgBSxDM/QoyDhO3
oE6hMxnkisxiLFgik40hY8b1wQ/PR24JNh3/M6rWeznjEeAZC9/mMb5JmV/tIgAH4IZ6V3Kw4Nny
67BX36KEmCK1GJPIyiNlzg06L1/sqYbgOpeeci+hiLef5Tvw7aIKkTrwJpAHtMAiD7CnEuXtuN6L
AMiQwguVeu+3adGsng/oJzknnT64Sj2YYN3RdHkMm/mhjb3zjrpHnBP57CGukeQIlc6Ces25J+XO
czy4pK0jgNzBy/tgmrFn28yJYr4RXrBpGuZhI/b6smfNcYhOAOhIsxX2qoMCSi3hwqlh9uy0YNLQ
O3iMw+OdFxoobcpWcTYJD92bBtQMoBj3CUfHARshGQV8ecuCfjl1Jhc9M6+aIguYR/KG0FU9RwDM
i9a65KLmUYDNYxJblB7gCDq6gSic2ouKyG1dhcoP9L4ginWMq57uam/ZDr0LTBVewfuO1QU11W0X
rfVVZx2RT1r192pV2HEBm83xpbPY9tKuKD1FQHo3wSR4kQIXXVcSIJbeVu6En0RJEYl0A21ChP4D
XkYjnEeLwtyV4yHZm3x05q5A84DV7tGv3e/iMbyzjnORJEOKCZ9gRkIkKNkoBzIfIYlQdRHrTiZI
/OQ0ojTVOI9NgnSAibh6caL0ihFHZV6IiN312suFxevGm1u9Bws/yfpWYjsI4rKX8tCm1U2sfAK6
Y3/RUDTrCiGu1FRB2kO8UxaWnTJeEQW9Xw60dXLGxasbMXZFWa3f3XDVu6SDNzkYyPlMEboNvr/m
c8ycbSIdfWbiQOSR7hAZQIhgoGN6FhkcZKp2YGdLnEM4BXee0zXApxLQxpFphUIUsfVeUXz0N1KM
w44GnlPMwwxrcB3BbADQ3h7xz7Z3FTa/Ho0EBHi9TlcIDuhNLxRUjNZLM7R7GqtrTdJLjvCvoSiD
tdN7vA7ZHKxjFqm6ABHpwxctfDshkDlCvu+0WLwxBuCF6NG4DrI/SaN8hYDkJeJ4p6BIdtEagmGr
VhHlfcj1ZlHA2d0QRRJD9EuvvCfIgd74vbdbdHwmh6E0vri0mNnHln4OQfKsyLib0/hTUFa0ov1Q
E4A/Xb1CV33n8bckfQDu/eC7+lZ1wV1oeXOolubNiaPXUOkXyfVz7Iw31MfTO4F3yRvVlWqNXvsa
S4HQckkbhMzW7LXXF4DjgKe/cyTxxyaStEgqt0ZTPCoYoQ4hOzuC8Ao/4VUjkGDj+qhIWG+kA8B0
WLqCJfCbd5w10+s1ikMNONEvvTvCqYYAdKahuZTxEIFb1XVFNGpUZJ3wwtMQf+SJ3KRIFFZJbjSO
j6BrD57tD5yO3xor5iwWa49NBj72Q5di0wNqYc1B1vVjJ5pbKbqLKtQXvQfVwQ7BVL++T3TMfBy8
eaPcChUxSN4YHNc2QtC2zOWSkIJ0bIus/KbrQeRpgxZ4xvI6O9NuXLVzBt2BT4owx63ZsRumKwG9
nNREQwGUH0l/DKH8VTwla7whUQPrp9hH0C4gJJA8KcbxgkhiMtGnLPPiOo+9ombuC2XmijbVDvAm
MHocJF40lF3CuhJsUiSr0PLyIN0TgGqmQ8x89yBc/0jmMSPdeB96HEw0Hm8rG28muCe27lxQ2mbx
qRiPUDJLsVO10bJTBmo7NRCi0fceV1bPEKUEvOFqpNmw20B9oxnBporj14DKHU/0YaQ4CU2/H6G1
gNjd6bJ0BJNwSbuzGiHqMlXulVLNRUjn3PjOA1gg8JZ1+gEnLktIhurTtKt1P57FEkbF9WD3U7eg
QNMwYx4REY1n6eC9BTjrjLOiFIXQL2k00LSpDi+mZUZt2e+tu2/8hV7M8Sk4cfwmmiFflNjreAYd
ppjDaL5mempOaMatP/TwMSX+8gStpMPctwCl0OOZmQkt1iPT34YoLFP7zuAF2HJz11B7MVH/Q4oA
qLich4va750+DwO13NdVNMP1reYAmgacvEEJ8ix4CZhP9SZmg9wxR5OboRJH3LbJGdG3YsEIohfM
hW6GYzPr28tJmnISOpcG1u345csOI++kPJ/lcN4Quml5JLfEJKKAhlBUBOb0ziHlmMxDXlNdNl3z
UIWyTALAMuMchmchwJwLdLehYoUU2WfLU9/B1Kxfgo0INFQ+Af4fIi1v1NjSs3GxSxlTsZnBDd5y
Yw+rj0O5tbEFDM/au0H1quDLRFB9hgKr07cJVtWIGcLtG5e6DN3eoD112cQnlELEATKR3Wziopqm
jctJvSFV3Q4ltZj2ZkLPDzb59jHxAOwx5ALYr5/HxaBKA95SaCKQmELg6KCfLRdjqC1Urejy6nSk
/mwF4M7xYuDOjkKj3PcM3da9X4HTAe2OpEGyhc300PUKykbQpekeQhd5NNgqKL61WTKGt2Pc5MTY
XQvi3nby99oGnz4F9oG6bgkT82srxcZn62aqaiRk6bCeQ48E9Aey5466mbGIs2lobjSZKtSVwk/T
oN6KGAX1BnjGnTXs6LikkFGQB6Heuqq7S1DzMVPe0a40nX+Timkp+OCfx+P87s0DTtFB7ifVHmkM
kqC3VjcgYJwPnrslFtDUMp2ogwZTvzu9l6ajN4qTcx6ndkNq1HcgvwmGWPWsmT3zzE2K3qhI7Oo5
3EBLwr0EMBWFNXDObtszizaEeHBfVr3oXDMoE01wZOmH7gLmZOe0+tb7t3SFckm7ApNT/tPSlyp8
8oDLAdOzK8+TiV1Q6+QrjiXHNE7hiKoMBj0hFlmfAHocwC7fuS4gEDBnD7HE8dehRG/d4RZVHCRw
NHx2CAeFp43aLEKEDqA+S9rkhvZhxkz0stgQ1Mjo/1F3ZstxI0mXfiK0AYEtcJt7JneKIkXewKSS
hH0J7MDT/x80ZTPMZA5z1Hdj1tVWZiwpGIFY3I+fc9xbO5WIlkaT0XcoVlex/VQH7srmMmt4Y1vA
hDyA71EYB+mA9kQgQLUe7wJ9XGpEexSXgBGEtQ9Ie0ZPUHPrxkUzypfBj6uF7aOfxhmGVBoTWK1D
SN681tpdDSpN0RXy0drh5RntYUsAvnDqeGW5tNpYTL5HNTIY+m9h8JBpb1iRr/u8BiMJfs8HzOnK
pZ6rrVbp35qUu7juE+D68bYPvgyuPNSuvXdCHc5ItIy7bee9JOwfGNEPbVa8JZZuY3Dkr0WZ7r2G
K7lvvhRcF/74FDv+qphtp1l77DJvus6CGDFf0N42H/4ZjBSFQria/G8OwETbQXmRv2KyHA0ANGmz
VTYhqxv1reOiZhuaTZit83adiC/h8Etk31P5bUw7nHF/NjK78qpubbQCfflrHX0F1dCzaFuCQuvQ
i8AVbrEM2tQ1aYNh3Fqetkk62Cd2Xl9lwe+y4GUxspvKHxZFoG9l6zED6mihsla6lS5D5S3hty38
MpYbLXxxnWRDosvKWcFBhG+hMPd5mu217h77nWIJcX1XZdYu0pKFsp17O/8ize9pay7ESFv4Qjxm
KUl9ZWnbVlCetKrkro6SK5+8jSbF5tpwUkrTkK8mUGqltQ/O1P/IrOBnYfASDnV5n0oBeGPd25l+
PXHrqTzapxIqE7BWfqh08VIaEJDUi+pucyohfv9smNGmDH4P1BNUsqzES97f9Y0Na+y5GAcWt15a
zpTdT1qrH3or32vDI/y3hPGcrTM06zSRB8TI13qFyLAIVp35LZqafVT2T6l4S3v63nfuY1db2xiz
GWcIV4Z/FdivViR3eYllYuO5X1u76Bdjn17ndbyNVHpVNHe+1xZPRhSCOWk7FbsLg4YSWe2tXP9L
FPtXyHSWOZpckyJwbAfrKemXiRA8/HLZ5PcqdOnV6/MQPvbWE7ZxCykEAtFoHTRvrYCWeus1e43e
tG7VLJM+hs5zoM5jVNfkUpZxlZU3k87SAVCGB7pq1tHcX/mAiRdP/DohWIzWef6cTnepk21snAV4
xuPrsjgMgbujhrsMhyeri28o1aY6FC7qu+xBrzQXURKspFIUs5PNnBpaWrGLpp++OaxwkX1IYR+o
4UVa4zIQ9aJLMchvN0U/Q8/TrWGTRvbmRs+De4z31qlhbmNzRyuF20rd2PT1SosESotFqAS6Fslu
hU/B3oUchWGe57/wBCx8l/7u6srOr+z0xtGfa21XNMBFGzMy6Nj5a8ifzZrC1zoSvIGl+6gy/lM6
XfgRkIhId2nnbLQJW+RMe64M6vVUp/GOR4VlibWctmNp7ooeBTzNOIvqthLs22CrvP7VjB+mejXi
nwrEsrDi8jrPtxKFDhBxY3KxRFxTgg6W04ri/Q9jkl9CN0f0mt2jKYCH5lECkfYC674rTWhqFWQZ
hUAru+lSPOtCz30Zx95cF1O7ox8JcWK/ToppD1l1QbUAVgacTD4iJC1a/NKvL9PddSii5KkLpSBJ
aF3ydQKhcO/7qbFQusz21liToKXXpQFom7bX9dQUu1wr75rQ/947xZupkeA27Qu2GOol7tL84AmP
sNBIyhtajb8mw7dJn6Dv1fU/RRpdV9m0NNsEtKddRm25luGq0eUm0+6SuYUnIDmeWNvKpYdyBXNw
vPN1pjy+abkiE7aWrSqir5alA3HsLKvVdkONiAK+20jVdoZ8nxLyCzXV9jqL0erRdicrr0c8P/p8
nXnPo/Gs4ltT+Aj8msWkqXXB/hzNdOOL68zs7o36n97U9rDY9kJ+95roMQaFFdG9r8OcgRPjTiOx
jNpUIMlJsQ/T/diuQ/+boMWe/QWU+7bKTOLvhlaxNvQ8WweEqlXzZUrjcKk15qtn9ysE0bIrr0vH
XHnlTKtAKOUqDAWocMXpdAPx8Wce/LAAj1ctOCVOk2oRwlnZKDe/BS8wwaLKYUkn9+tO55es4Trm
vb3L7Dq5y/0qeXUm39kko7ifHZph+zUS+tRWgkh42it5NsfJpQpUt6/JlC/DZMLKwXwIsrBc6E70
y68Vkldx43XBdIjwdmiSYKegvAHMEaVIrYTLzk5WBug0cOhKG91d52qw46yECm+l/Sg07zafqOPS
bO02TTx5JaOme+om6zt6kJrSz/BogA4NXvW7bdR+jH1tMeJGQ9kLxN8DnqTvNzWRYXjwvFj/3tga
xFsojAeHFMWdmqWyv4+U2heeZQxARUAsQedkexdjrLo11dpwAwcX1WAAEwzVg2b7j1NL9tHa4VdP
BOYSJBKmoo/9agDXbhdnhvmQGRvfM0PC67s+VOwtrceMPTK/e+EUAaMGIynnYN0p7qOFbMZ+V2Af
wa2lR/4LiaHHFvKmq9gImq3sPe2Qqdaw1/Q8STYu0PvKyqpd6Q4vwcDXQAwwrK3qpe/lTgvt79j0
bBJ6qi3oaP0c6BMpmNjUdBROxHTndGpPhXgTSHZgHe5LoV9DXrx1QzqcxZqzKMQwHGKoeWXrhddD
UumrdNL0rcdOuqeN8ZVB73rEmXkQ7PPETjc67TrKRRen6YtoS9zSBCjJtq6tuYmzwDCZNMkUGvdJ
8BQlbSkWbh0CXiYh467iMd72TrquS7M5aKbtrKnimFf0YxjWNVUHMNom8WmxJiN74/tlsa31/NE2
Rf5YGBRIvdF378pAqC3i4madOJH46tblTdJnJn2bumI5uX21MEpym67Uh1VWAFVMod58UaAusLmV
cd+nehgsh9Fp6KCRUqtuh2yCNSGi8UF1ihr5TNWHU0RurKM2WWSmQUuQ8p9WtgYCZ58urss0KMzX
PnPV724GeQNh9MuyB2lKE1X9niI9WXjB1P7iDEIT9M0WCVblrs2kAl3JYorBpaZuMv4cTIaxI62a
NP4KqjFw+ShQDGtKmT+7cqzhbafivnLc584DIrNKfwfZNNmEbW6+UnKnMF2U7V0rJm1t6Qa3Rw7p
US/1dGNPkfctQMYPKtH0b7R0+xXmykJ44vT2tap783sVUPQO4Dv8KtFQZ4tREdnrBpyTXtt5fpMh
rZsUSJsTtpB9JzjK0KyuHQ3QqfB3fIuGu3GwD7mqfjWdUdJUOyRzpBzJezu4kIwnsP5A6yziuh6m
m0Zcptd9e2uko/2tg0xaLI269iBpDyZKZV3rtiKtNsAevb2O4mJchWQ0dJfXwH1hkNYuXZBkRR6c
jumvynKTL23jl49dPtQUUKZiFfXTW+PnMP6zKf3lxUUEwRawiFIszDNe4yiPH+o2wA9oInSb3dv5
yLPuuJMJgUEmML7sxauRt+JO6b54bchr9mViZzein9RWVLa4zcgfiHBKIqoC1yQBSdMw4MvAHAMA
96l/InVwONdGcR3HHvBgH8ptqYZobckcMapXUVDxk9LZ5vpNIkf6OLWDJX+WdpetqWjrtMuC3XKn
F7n3I600YxtPmosCo7JvfPpvwHfPNdSkOUEUb+ld3WnDi9shKhaVcO5rY6w3TtrlgJWl7VxVlend
ysR0V13ZwIQxSSlMTwPTGVSvSCec7kfaBzb0Yk0jZ/FTfVmZVa4fqlrC4xeB8Wg0AZ1jS0i2a9+j
nEsCNq6KSCskrIuGQp/Z1DdQQtDgF8UY3LcAwOvWMrr7xBmYXyM1qtKGS/8xpFg3tkE1ODCRa3CU
SeUSQRMJM7ADWlroL9L3p2qjsmjY4R8q37qkCbqlnmQTrej0SHsUCbQf19V+0jETIXc8+j+zyhI4
8lJ0sk3DWEfQqXIgCt+79QJQkyr12lUTu5LPEtFwvbbvB19lvJq5Ea39kj7heG7CbSwL13ixUt+8
B+DBI7Z2ytS4dZKkxTrE9yG+gvYvE0gka02TscGZxcERbAP8O7a7lWvZKylQZ5ljLB/cMhi3g9/H
V3oVdzgzQBkKXMfdScRqj346RA8l+YUSbnYbE0hC+uj931FZjf3CV4G8KYsIkUk5bsMkXxp5pW9a
16SQ60+gxKUQ9CYsg2994lqHuLdf+iJXd1aTD/cCAQ7XtTDXTEuw1r6/A0RqrlTiG9/mq3Bje+RQ
cNbHr73e8RHYE49BIuztWJX8WRrabxzo4nvLwizWaR1QlyEz1tKERBOBTzzolWgfQKpKjdL7GPUL
qUOcXoV9XLmLWLPscpU22Vd4oRtfQknN0qy/8pMR89W+VpyIgL730pC/rCimSmPLZlOUVH05QxRV
lMX2wBR9/Bn34XgDIPejaKmY17Lceqir/UWTAMekw5TfuoVH+hTXhPdNkln7sEr0nTMItnBvbkcP
5kztyb3r0pq2lq5aFro6KPLshzK32huKltbGUMN4Y471uMY0izMWV/nKk57zOPi5cyNk397ROHvY
ZYVKnmURgziVeEG10BSG9paOUqBMPj1ciXe65B7zjWgTzmhsI8LHMavMu5Fv2y4ITsw15SR3l4bD
c0QDpwc8zNprutn4L4U26iBuyTcDdGGZabWxmoah2FVFtvE6C2p2V5Urn6jxq2e33zyhy3XZz+Bo
MabtM32VQhc2bgDbVzkNcNLkNuWuogHg0h4ScRPHFpX/oNA3hD/UkVKqEtKiUDlRIL1DBg0tKwMF
opJ8NSS9eVtDwl1WyfQG0AM+U/TDDx/J4dJKB7gXvdMCoQtjPZTVRCMYKulkDKMv1uWQAXjC76da
nBXQMvDZXbv4vq4IGBoeDQKRHDr+Zmy7fQaaly4ag/Rl8t9EkEAK1zsH0pBHDrKih0Hy3cj5dL6A
WGBmtG9YJNHMv1BDX0LzgnPSqMz/lQeGvKar2F7BrVlNJg5BKoZP7xXuUtd7/cAGTXae6N0fWeJB
zqQoeQeJA85wWbnbdAodqjyG0G51ETJvmkP76B1BYILB2SO/ogg0mAGp89j4d+w28vKops3TNPgo
miA2EmLKrljHpYh2DfHHgmHlS5pWaIpg1o30r+v4LAGmLugtahE6C2DB4U4kbQNkBIvt1tVTsPU+
H/axwGhrSduqaWm5CPFKcgQ4XyoSq9IIht99pqI7K52cZeF0pGRJONSgFt5wgP9KRSfk74uIj6fO
uJayVPcJ2o4f9eCydIXT6ndjqqmfY1NMv5M0LQ7epI/J2g00KgVmN1dgh+ANBoZ9p3GTbwQA1EF0
XVRAjrHDB23EvG8KjOaqb4HJ+7AxdjCt69cmmIJV4NlE02ZaPnqtim7AsIp11uN6G4bDK1rWkJNI
byEQDkgeT60/TL/TJM5uPN/vNkU6edlCCA2FEt2flq0O828qhmo90ib30RM27Ng0HKdVNSl4rFkv
q7sh8HZDjMVPyZO0d2RuHNANe1CRhvxG1SWSxXgc74YCOk8VuY8+9cnNQAPM11AmylnapK1XrYYy
RhscDKvD6U35Q/lUNx70rLig5OoOzbNes6kWQ6RXAHSNe+VIqkoocE0n+AYCDxkB+cZtqmIT9Zto
7waEaFjcJa73tXLaclc4WCx2maHWWtHWD6Y2PwxDhwKmxDZ81TXTBJdNYntZT6O8nZDBrTgz2nVo
GtaPKmAxQ1MEvJ+BosyeA+NJSkMLFGT9wxTHNd/O0ScIPk6cLwe8QNaJHRsvXCY/WqqKe8rC3sIC
WsC7TRs3eTTENz72AC4+TzFnoben/rvjjd6DDG5Sn9JHeOXZ934WZgcnCKqfWW7yOvnXKpm24NkL
12kIASp/2rjG/JpP2pUKwCmtNqfgcmV3sA6rZoFCAUptdmXlUbNqKs8mnfTpV0DNxAwq6kC+uyNA
sf+hJmG98nL4W7iKaUSxxLX/8ZTmP7dZHu5SgAyq55ToB3rz6RqBfeys3JLOGas0zYuFbqlqKWS4
zYxqFyTRsw781y7lZAT30jy4VrWrfOD1suopHhfVtE9dwPsoqFalbl0lUx0tWztALzRd+7J91gp+
YoaMJkDy7fHX39P/n4qM/33K/f9/UwhsfxWzhv7/BxOAudHJ/10csKi+T1F6pLjmv/9X+o/kGrIB
8npH6M6suUYD8K/03zX/40ksJ3EGwCnE9eYf/au5tv8zd1SgyQAuInT+pa/q/9Zc47n6n/l5M3QM
83CcEPSz+AvtP+Ltd9YQtoO/J42SUH67s8s4Su5jcQACwjwWQQVlxaYmtJzCpqm2bZvDrQkmO24u
mM18HM4iH51NhoVJz6k/7j/vtAil5vot6kh4NUk92j8HzDJIb3OkNNaXwPKq6Z93X+Jfq4P31gbH
2od5ejgnIDFihrS/oWnZ8fRob5UgmVIEGRppeuOazpOKnEtd9o5HmU1eLNy2MC6kKTRFpT8KjHez
ogOnF+gtggApwI3GpuwoOSGj+Hwuxy4N/45iCv56pCaCFjXHcyn8uvSlST3Jz2Nv7bca3RryIX0L
BrKNKPG0Cx7cH2dlY0Kl63jPW9JiJx6Ph6ASP4tBVjh7EJZGsh82IUrJCyY950aBvOm6hM/IYE79
noxWRnGlw9Un4BMveqSyfQNldPW3a2frdOuwXXY7+0DOJkjvvlClSCNou4DvWmJRUAi9oQDxqWwb
VNsbC5hECinL52Me7/X5e6G3sXE5wAsIW55Tg2gvp87/R7FVqBxOo4apWFcn8Y3eSufC9M4MxRXD
gUJp6ArndGuIMtOLrE1IaVOesM7LJ8h8kEXrOEsv2IV/3IU2hg8Wztcso8sVdLySdunkUstnOnFU
x/s2ip2dwz1xbRWmd9dXhbv7fBXP7I/34526oc8xHzEj41W5MZU7nBxKbY3WNLowzrkltIUBzwJo
k2v65HT5maR9bWHT3CEl5F/G8QTFGNOX6c0MukstT88tou06ktZc0GnwXzleRE9Vjqxj9CDBCPWn
7SpxGzoOHTRwAoZ5i5Dk80U8OzmJCyJhpLSdU987uuX4somEWhhpC/bjxWIdNQKUKgLd+PuhUFkj
YSOdsl1x8qAYGjpObdBh4FQIhBsEZLd1jPGilwXVhQM2X97/x9bozwFz3g/Fq/v+UHeTW1Zoc4Gt
puIuDN1gK5NRPbvQTa97K1HPlWy/fT67c7vx/ZAnd2JnRQjaE4OFDHVaxla+vUEdEVw4zmdHoTWt
pDGjqX/oy1N7ZVhNGiwSGLntPW0aIcHRre5Cx/izo8w20JblWIiWTlznfNu3FFU2tShq6n3mUDib
qCuc7ecrdm6rO9iDEf1QyaOod/yRKs+NqkiRrSLvoNIr8cc6UGj1f2cAKE8e91XzX5xklo7rEEtY
h9rZ8YixFqYV7QyA8gjMtmnXvtLf5YcAulp/PrVzC+gi1BTzy0XLtPnUvXtUsJxGvW9zZYQ+qts+
q+XKSrHv/XwUYz4xx9vc4WLHYs3DWoyH5OTGDTWKqqmdV3BPyXnq3Oxpuk7pugSQ2+Y9OuLSgY7k
J8nWtCF0LdQMqELSDS/cIh/n63B0qGQJ+4+z3fzzd/P1okzvuo5XxsibFEvK2gpraG9tVl/4gif9
GeeTzUgOsY6gJ4yNs93xSEMdSBRp0M7DKEzQZlK8Vqo0n4quugkcbQDvLYt1lRTwyhifUgkSeb5B
YzTevgWmvhAKfbxpqLfRGpCAW0B7MU9+H9grltQ6KpalDnKFasTLHBT+iGNWvR6IchFVnfNYt002
XPj6H9eckYXkdZe0BPkQHo3CHLLW4KWg8iDBeeJkOZl0f/p8j52d37tRTrbY2JXeFCgu7T40OghN
mFj3yte2sFJgUr4WMej75yOenRcfmIXD50n3Tu5u6fY5/g6sKDJ7mOregGIDOPjC6n28fFg9xySG
dUw02vbJO5sXwk9qt4FUFwCPFnJU1LegpmBsEf9oomrafD6rc+vIlqUVFmPpH24EH35ClNq8SE7c
W+UK2Zt2JXw9WEqZodLoRqrfQ0AUeGGel8Y9mafTBoNSWCQt0iyvruK+KPZl2E43catVVy1tl6hJ
xMaF6+/c4s7RJvZ1BPB4d50c0lJmCtIyixsZ9rdGawc0pl5H/TT3KNygA2hePl/e+W88vgn/tMk0
TVIgnsXTWLA1EcXZgFoLjBbzlaPoymlmMUq4fPj7sJNQmggGg1ddd2z75EQk1gQPybFK2Ewt/jbJ
1G6Gxv77YJr+KtjAkORLMaMDx0uYjzXGVri/LjS37LdmAgkwid0HXSX2DBhd2J1nztzRaPMuend/
94Fw6sHhttKjFF2PGbmJs/TRkI8XdsYcK598J9cF7Zx3hwV+Mf/83UCc4ygNwwl5eKfXh1BquPfm
mX4oMlzqS9fpnoZegz6XjX14qfXlmaPg6TMsQnxNQn7q9ekmg5yShtd/0hrvS6pscQdcDytJ2ACK
lYNCrwx9+8KMz+xMShgkykTYDvvm5IEgJ3Ea06BBlW1QOSlNlJOlAd0+0lFvfX4Izk3wT65sEMhD
kJp/lXeLK0sYs1ZQElCFRXcFbbXdZ2ZjHyLLE7vGd6ENpapuL9wwZz4pEAe4A4GIRCUy7613o1ah
ElPTMKrZOpCAMGiTqz4q6oNdmO3tYKENxZ4JzT5VgwtDf9i286PrWKYwLIEptH2ybfGVQQunuFEC
hBoLfJrMDVhMd8GE+cMXZBSeV+pkuiTcOr1boIeaVT+xZ6eoobpat/G0IsVN6fDl5teff8JzM+J2
IfyUf2xDTiLUxML53S6xT0i8fIAw02rTW6cJJM+fj3N2TpaJaT1aXRt3z+OPFk1xKeHBwYU1knGF
pZR1hRwj26uhrS/cLeeGgnWBawmSLx3o8niopvfzosBlYWGroF4Ae2irchpfwwLJ5ueTOrd4xEIc
AYN2SViuHI+kUJ9EgygpdVnogCqNWDeE1bT+61HmZ4ankcXDh/wkjYXfHXoqirjC7Fld69SQ8YpM
/v0HIqCe8TzGoKnLySh0BsRZssaLqLehfZdcVBRYZPxARX16/XxCZz6QCUppW7w4YNGnZs0ugq9Q
CxJa3qvWRzbU1DhndvESSOSCxfeZD3Q00vzzd1dFXozKx5QBWp7TPUsXxnMu/PLCfptfxqMnBrMy
4Mn5/uPeBUs+HsTAEA7mFGZjhlPo1yoe1JfM7Is9HAprWlD9Hbafr58hzo1o0JHXtCy8dE7TsEmh
3uoVI1qBxwIqI1wNeZ4sfQ+XnEVIC6tdPnTBeoxsSPC6Er+1UTvUdo7K2+yTx89/nXOLzId04IiA
z4LdH88/gJHewj5Bdex1E2IYDUt+mf/6+0HoSyYs1yb7BIs4HsRR/RTVpY3KN5oFECO2Es0KvWHp
XDgH576mi0U5lzxOkZQ+jgfyrSRHDsXmzOMcynOIcE/vtQ2Go7scu/gLo51bO4khEj2paJDNMT8e
rYXyPmRdUeJzaftXSTdCnOIWXf394iFn9CxiIOLIU2DbTRGejgE3Ylxn1XXRInEYbDO6AMeemQvL
RhLFjciHOl25JC+0xIuguI69i7FC71mz/VL4t1ARhSYdBIJrg9xGmvP3e3ek5dRpjTbv/SQysxtM
Gqnr+7m8cOd+RDrmYShE2S61FDK3ebLvhsmcqbD1zC3QQfvRtTZKE65Leih621s4encre/uxhKqx
RhTgX4F3H2hPWl54Xz7EV/wS9LoyKROAtsjTQGBSeus1AQKSyekgjDRDWOf3Fna63bXd9r25HPB4
j/ZVB6XmwsY8cwzIBij6oXmwCbNOjoFWhLbeZl6xgH9pJph9OOOqL6Nr0wpgitc+///Xe5THBx4d
XQookZ2+2q1wIdHg7bSwQnwEe8jQGzTml07C/Gsf39UGnxSEjB0EQ+g0HQBzDvDm4LOiCaBvB27g
+zGf3L3le+GFLfRxBRlK4pxG7o152mlCxV3p6JXNChaJjZh5LFIlF/oUGl+92rR/YqXb+xfO+RzZ
nM6OkzcjjVxfNJc53rRhouwhUPBCyxxShOUp+xlV4vRDtW66Moxc/AAGGa7K0ESwWon67fNP+HG7
YhNHYECmgwEdt9rx8Fmu0N719DPSEXyiRHF/ppX7ZucAVMrDv6y1LkWVH6+ceUSSVqppoKzmySmt
+yiOBA7Mi1wTJK14aO44KvmFL/kh4cBQk1YNvHDsT96ekzAPDyfTtnBvWVSxhsuZzKPom0LrZ62q
0rfuVdJNcDJlCGaEyWN96Y04s2fxGiCcJQYEPTotVFdT6SZYpeB8DUV2YwdwAbEoNcKnoq5wYvn8
G565+CiVkCrDcARHISc4/ojQ0ROrb3QOvlPfcy8mT4bvJavOqlID+7vQ/pLQT2PW5vV1sxG+jy2X
Vtfqa1hZeDZ9/tucWXnqsZABJOH1zE44/mVEWjdwlXouewULHfy8+dE7xPO5PniLdPSTm1o+G/Bm
/vopYxEoo4OcQQygyng8rp55qa1KdrI9Wil2aoFvTluvg6hzYbnPfVsSL8gOJukkdvfHA2V5HvtQ
HApMf1r/azfGprseDc+/aiKrdbefr+a5wbDapEQAyMM/J6vZWELQ2xT7pglk/VAaRXvb5y7sKafo
nz4f6szl96dNPf2TCGvAIY7nZfiWPbo583Jj1/8ZN8aIMt7tMPtL0x0FzfDl8/HOTA2MHnqLDSIg
oQocj5fipZ+1Y8G9XmDJr4UUMKsqoKLOn/n7TyYpOfMkMjXQ4pO9ETlZGdTNrCQYrSpYWEPb4rI6
5ebeEDlY4OcTO3OnSmIqa77ldHD/k4WMh9xJgxazJyPLcEYukPsjbqbwh+yjFj+bseowVeKtuZA5
nRsXuJEhzT9kkpO90ja9kQrTZVxkvBBW28i6FSOFxiqPwq99YRXXEtb9heDuzGeEoEAI4BJ88S8n
x6FzkU41WsBVh6f4ysdLGhMVJA+uWzsXrpYzO5RWAhAHDDBjmpeeLOxk9pg391mx8OvZma6dxBZn
YLlrKz9e9XmgXQBazk2NtHoun4AXkywe71DVu/g5SC+nxGk5e6FNGA0GdvE4ySi9sEPnHXgSBsy9
nqg1wNRkLU/eYctRoglG5Ok4vyFir4CPYssON5/vzLOj8O7S9oVqIB1gjyekZyU+DPZsBhentFvw
dXkVamH/11iYQQUORIIG5jrmtXMq/C4Or0NKb85YMkqKyH0Jsy0dd1ZMXW012lJXF67Ic7sChGrO
YwgqaBN5PJyuT07VRtxbWtN8gVX6AHG9RxFC9OKqWF34UOdGA+ObKVTAxOR1x6OVSJMd7DMw1hoV
MmC8BTZ1Erh7fRjKq6mf2guzO/PJaFsFEk3/H8a0T25JXKbKfoB9tui7spxtunTRwRSnid6FiZ3Z
7AwxA2NgtJbuzb/Iu682lJYRQg0lW+86F4k93IGVmxSSLheRX335fCOeWUUWkdIklXY6EZ8ORhvp
IW8C2po5XmjDldc99U9eYeiPdBIgF+TfCv/+duTF9oh1LdIzbpHj+U0FFlnhIFBPIGhb4mAIQx+V
ad3SW5Z+C/iYDNjKfD7Nc2tKUI2Ls6A/K+Dm8ZhhE9OcXcNpz61hlFNNXKc4HC8SS1wC2C+NNL8N
776eU0ILgxWEB1DbRN2eq7pJ17STwMMhSko+5ecTO/PU4OxDLj/HJrwpJxPLmkrSP8PA5XaYmi1O
pto9zuUepjg1dO/BGw+uQvz5XwxK9+o/FCSypZNBq8zrjUjisI+uL1hEUEFoeet8DZ28woxImZu+
Dq0LY55Jz7j4iaqx6IK2YJ2say2noo7RiCG5Uqgg8U9AqpG+jH4Y/1NkZvaGyUK1wt0OfXRPK6vP
Z/wxlp6rQlyhRNQQfE8PP90o3MFMaanSuoPx0Ip8bnJTBd81X7U3k9T8de0rHKXK+sLL9/HWmbcr
J4U4GkDh9DnKG8uLGvBJlCgQhyhp0LLBjMXD59P7eAuQdbrgkNDKwNFO39fOzdsIZQqAjd+Gb8EU
dsjfMY/PN5Y/FG8N3PTvn4/4cUHnPBdIDdd0QVn25JILm0wLdYQ6i6yJsn5Btxr73msnVHEVZZWN
beYYy+SBjnlI6ceXWAvnRv8TxeOi7s59So8PaacVemRYhKF6WYbpiiYwHt0t7CLs6QmLl+Aiyv2J
Bg+DXiY7wGLj1+ez/3hJmLwhEMIpS5gCpPR4fIeKBGEylwROpuaef74npdVvRSjl5q9HAiIFGaKU
8wdgPx6J3EF4U8ormfuem+NVInEA8RJq+hsHYUF44Tr6eEpN9hGE2ZnuxsVwsrB1rNG6qql5TkSq
fvKArHDywDcRCeC6afJiG2Sjei17t8R+xLSeP5/sx8PC6EDpkuDbNQDETibbOk7S1owOcyy+MkoH
/6c4F399JOdRkDAT+PI6OyeBACdEwtLuiRAxnj/Eo3XbyUHb/xdTofMzpx62p3fKq6nh+mmw0ljI
firvIaX7mPnqeneJC3bm5ANuC6BK14M6eFpOon5qZ32Ot2egoyP1FJx6WjoFe/h+w0HKRvvrkBRS
GC0RqJMhWfjACKtxryzU/IkQYpnrtJPprQ3utc6Cwbr/fAnP7UWYl/r/AizhpR/vBmw2dPItVJqu
29d7PVbWEjAhWwmMbfZlXekHRb39wa7i8jV0w/LCUThzxxDGsaSgThDiT7nBtF3poH4QfPtDoImF
AlG8t2TqgmMObvWE1Iw2bLYVqScrCsbqwuQ/xgVEWGglKPaAgGN4dTz5QptKYQO/YHxa6K98jIgu
UGK21WnDIMU5G5rhY6AN9n9x4TAw/AI+MtfOKfbfRMgTg44kYDRUvdT4DfednMJvhtsmF2LXk+PO
yaMlB6xCEgDucCK74zn62OxlnkVbLp0mRStDptijFfRo+XwbnYJ6/w5DQ21QRA79aa5G99FMj0za
TMXUKBraMK1wHtHWhR5rS+XU+i31xPyQmNq9P+DYo6h2Pvht85fb+cOvcXK5WaXeNwS3NCGrcCQY
bMwwCAz7beFm5irxpjVNrpsFpxngDTLj+vNVOHmx/owOwc+DUwGSCoJzvNaYixb0aGpxWQqC9mAr
B4eDAEOwIuoulRnOfdb3Q83n+n0EPZnuaGddtGo9L8KRlNZ6YqiLC5/15OL7H87OY7luneu2T4Qq
5tAld1C0ghXdYcmyzJwBksDT37G/1m/ZZde5jdM6trlJgsAKc83xvxuKT4XhiGjuBPr99SpiKWq/
KCvs5cspXC8sVLBZOuuhns4ZpI+tr+Egs/8YzZ0uipKer5FhJotw9lMQ62rmBP0et7c1K/JrH3nT
7lS5+kew+odbC6nn4eJjM48Tfg6VFcMiGcSDAh9mje2ashu3PpNuGzpnzIXNzACFAzv+3xfIpw3n
f7dG6/Kk1OLaJCO/Ps8+C7MCeCOTsZtV4bleDarEsc/Mq30a4w83XNCjYlkhro102/9+8d+WDP18
1j66CMT27LWfjuSJqVhPnGzG/VHmZ9aEJUaA8PUfV/m0o3vYFiASJ4yiTYvHzWe8O4OhDLD0DoYK
pcYeAnOm/qYat3gvcJzYz5rTuu0G3B4dvJj/foO/fX5cOqL5jB7OoZ3ifdrqMBaxMmaVXRzu+sK+
dfxhGZ9KKR3hJWhcZvmPbtSfrsd3wZlPLHciYf/6NgvDXHgmBifVGDklzWoiIBwO5l3KTLv/fGvU
7mNK+Aic+A4/3drARNdUI6nBcGUpoJZ1Blc96bOlMVP790t9ighOLxAVBC12/oOWan1ao1UdjPYG
Ti0F9NdfFlk3HEWG+YCD0+K9XOjxZ6uqMI/e3KvV9dd/vMTfvsvT5WmNENSh3GGl/vpQHRHHxMCF
k7JIo6MwcHi8YKIwbQmX+KC37v5+u79/FfCB6UFzENPTRCfx6/XALdRZlbGtOU3tndVNt+zHspD/
eKi/39UvV3E+fXt1jIvHWLtZSkc/THMos2mzobyzi/gO62b/H/vMny53IgtT12SQgvv79ab8jtpp
CSkPitRgdQDZMM+FEldgVI+1XdR52un2Wjald/jvTxOeCmUAQn8K35+eZkGpEQ0/hlNu1AevRU0b
s5//oxyIl8RYLaJoKjo0mfjif727BlONAgt9L9XczmuMH8+OLsbwjwrc7wuDAQgroAJHJkMs/ukZ
VriB5msVVzsHf/zEj0pAYGVpn//XB8ZVTjUiWqIUpj6XpubeXYshErjBeg6RGSOvB/ip/1oPv+9U
AVsiKS4jmnRcg9P//z/RAqX6TLtjVO3Eonv4ZRbH22pXZ9ifbv94bL8dcSdFEzGVS/LCsNDnI27q
T1O2GKzsMPvI3w3+pw++n49Qpnw83vCRv8gpov5jvf/p/lBCuPRvkQUw+vrr/U2GB5xjF7OrymKk
ZYyUfXY6jMRPJl5/f2F/uhRfFOcL+Qp1kU/Lwm+KpWT0iw6OceXNAD0AFlFkv3oIDP/zx3Sa3kOD
REX9VNb7tM4tM5Z6UFENQ9P0x3hufk5u8C/pwe/vi/VAOwLd/+nY/Lzfzq7NiDqTrSzAUD8qIEo7
A2/pirnX+doqhua6Myc3x78/xd8/rl+v+mmfyALdM7KVlTvXXszZMpTy2M+Lc/b3q/wei9DUpILG
sckIOv3NX5cFvLSyHgVJiYhUedvW+KnqcOvS1hucS7uo8I0q18w98wqZvf390n+6QQ4xMluHGAih
9a+X3sw8CJwPyYcC/PAD5dRXtbT+VUn641UoatPdp9rLGNmvV/ErvLyizC93IQYwB3foazRk9r/q
ur8veXIaNkL3ZNFAL8759Sp9aLWdLQsAt8pk6ohD6uwcDOzA9mxsHSn/sSWelvX/aS5yG1yOgRSc
GsiiyCZ/vdySd944Gq/aZWb0jpiYm7vOLyEXTKdaVayW+B/L5A+fAFU/JDinujnh8ad3VUjPE0u4
VrsoJNqQ0qZnFeKhdkaiIg8LuvKrJZzndv/3JfKHx8p+jOiGq57omJ9enhSn4Gtc4Plx+IA1rsx5
VipKuj3J/L+G5v/wUAn+A1pyfHhkVZ8eatxZOoxxyNlhwZRDAUfn4KaoD6IgLYN4Ls5qry/bf3zl
f7hD0jjKWBxw+FFEn2I5L1zXeVY4YHc0Q1NqS9lDsEr3zLj98v73h/mHL4HGFZ85hWLauZ8VVFKF
dAGKpd2how/TxV78FLOiH/8/F6ESTZ2DUbDP6bCFZTV6PtnuEECvsF8sa9dh8/WPE/S3p0b5hGOM
vh81m5PQ9df1v5G80VyEpcxs+XjXUHbfWfO0HgttB89/v6HfNkjWu39qiBElMs7zWd3WTd10EleP
u6r33YcMZVZ2XhrNkOuuzyYr3nFyr6D7vHUY62/VqmL3H0uEFupvr478CakkAfJJCcIw/a/3SzpX
M/QJq0D7Vs0cuDBu4zS3S2PmvE6D1psBYwYl3pFxwvzkDFfEilorqFOb1l027uPSslv7q2ldXbyV
NVoM73xtokE84cFMheI503XVVWehWGbxo2srkUWpwBMOm6uyXrq62ltrDv05LXS3jNZOLrR7q6OM
8V16WLYhFn0aFFhw8ucLM7qvY1i08qctrWF9No4JXGyDw6n9MdaehK+sdGnvK9GXOFJVtqzaCzVU
JfZf1ckgPqwW/bIVnaRB3ql8qsKD45WdSjVEG7g4dNiiCYjTyS2hcosmeqK843iXcOVn60c8M/v0
CFKzcKukZywKNhhPBrf+pRGV6vjxPXRUbIlbmdK57davthYB45K9xCkR/muPqWalZTw9bp47VTdT
j/fdWRPHGQVC7qX3X8dGK9fs3HHdQh+jOpPDgZNLtQkJZbaJvfBsKmaxHmWL1ApK80a3em/rMmKY
to1HXMK0HjKIDEXm6vteGbv70Qwdpq5HiSXN8ziTzi67ZuoH8QW9bJ99kWVsEDsrG5unwl9mfmqA
suQFNo3FUCtor858HYIBTWucYx2x32YLoLoKQa/fzScfmnYnXKHiZz/TMCcHNTWFSikyderr3FcU
XfG7q5qpIJXNYvsMuy653QflJmuyiNwooHFNZQmvwlFqApwTYMmWP5Z+tIzigIPAujTnjVpUcRdC
p1iWhLGZyLtb17DH4Fc2+aqr9NSVJcYuNWiv5wlgjEXeBWFGPhntrvjyl4tvxF00u3nz7nFiO6Db
8KzM551ZpwoWcLVYvvraAyvwPxxjvBwAnDOPBUDEfAmxocYdfbLnVGOnPUkc3foVdIzkQ44fqky3
aNbVEJzszHPwS6+RX1sVcGG7KDRnS6PC9Rt75eJYicRo1tyOKkIGecRXU8/4+lfdhOEnPs6umjBi
N072MU+d47OUs2BmbEFobVsvOECamZl1bzPTkuaVGPXrUMTGBtQ7eObR6yaVf3XxrO0emG7dmp1/
ot6njEWYEEtKDGF3S19qmBpRjl0an/1gnhqBekTuehVw8Wkdwyutq8B7klWkzAEqIztQiuwOE+Md
o0R2jss+Fou4gmGkq/Vr57V8qAe8YLFpSMB4GiQiXSWw6Lx0J6cd4vTUAsf7uJCimJe9VUSUARPj
1PQCsJljkhNCwtIq88MvMNqPdlkxowLCyF9bvXdAIgQlNJltYbQN1wao+SsKS4HjPlPlWXflOLlA
pYrPD7LkRPdRXr/547QNZRriB23dwyHCPIGpHZ2BHTISiYxK2GB99d5iyFwUiXDyeFLpSQ8xzxeh
3Yye/FL3FpSb80k2xaCO08ZoMBQ0koIw2A1ukPlXnVsFrcK7qCy64lyyW4M9A20s8ZXFw8ZPHU8A
ksG5fQWzcW7clu3rMWtw4Fb3Xe2Odbyfuzhc7ccp68l9iO4i38UmX3YivN4knpeXEaKhGSPJ3Hhr
ssZa2ft5hmBt7WKBwehtW416PBvx8ygrFIXyRKKKfWeNf0StQ8/jICsd/JRDuUIbtKCVwt525v4B
62ZrRPWHWAnhIYOk/Q/HZU9OnIVoAWZQCfbXCoYwe9AkyOrJkv3UHJsmD5zLOcKPKmX7sr6HEjpO
Uio9nON81xxXP7MxiVhPDMAgX/PrIMNcMmby4OA0cX1DX22g34Nv6uw/YHPdwrUOpgn7O5refXET
DMvK8O7gjp54cVxq3+/cU+m+yKCaKQsoIeIjP4uWg13UCsfLrWvcI3Jrq7mcdZf5u2AlTE/rKnbG
F1c5EWxB0bbjcCX8Om5wzcUz88rmBM5uR6/c9BX73fBiPFsXTzl+zNl7aMqovatqEYV3crRMDBqm
HPsDTo1lCM54WPSRWFVL7GE7RKP7UWC72cezPd0iWy0xac/LLf7Oku1Zc5mN3OVuCpyu+xFnXnVy
VZx4DtAHlsn9KL2F6nQi+slhVbNGrO0OliftKdFpGQBUMqO5KDBnZbTfg0ZQP2V5BF0SG0F436C2
fIw57bONRCHbUrNG1fRzifRqfSy1h+16giUl7v/pLKGdfXembYMnUnTdFhhYKZjeAi2XYMM2sAlF
6TOr0RcnVepUuOM2g1Lpxu4jVO0JWd1H48y0bIHxdfw2epU1PIWl1wJeBo2m1pO5dGwCaJ+9dn2U
KbZqJQaHebRNxyhaGmbQ6XuM16XwVzdBKINlUNRv7OdID2b12qILPdkNb6Via4Q0mNboQNBY2r2g
kbT1JbIiqy696GnLaZw+Zatof+QdfBWqlc1SUw0e7CdbUDFLXdaim4ZjPrXvszLRPQIvTuy4tYrt
LujWDWd+s2ZXdeECx2L3GV8im8YvB+wCDgZRz32j++pHAKatPQMk6N4N6xrcMXiay/8dC69YmOK7
79hzcNGtY6G+EimceBKFH7fH0WBuccTQJJN7K8y8LXX7ePLPzGwha0HuCz/FDnlZ2ojzadKWvaM2
WmBZOuB4kCLEw47AH3F6PFSBn12R3cDEGdrGvJWC8/t8kM7o7QcwY0iwpWz302jXhwCSs3fwYH8c
ST5wDRl0PViI2rKx2A1tBzRrQTS+m+heqCPkweXVRYvZpGPGGZP69cJLKXWDM9CCqlWmegLaDNtk
CXXiLRHaMdzi4hwHoW1ddiWY7g0MNX7kSQVH8axuJwnvATdSjNgFx1Biny6Vqt6p0XzYKvPSye4D
3KE33FQR2eXFPdud8zy7ANQSR8fzo1eF+aOfb9nPgs7OnT1hf8ITEcLCT7injwQ2GJd5ZsMxLo/h
HseQjZohuBoww67v+t5089Hx5mo433pmdA7Klc72CBZAjjtvDPFUrfx5pQ2En+oxmOPW22c6svq0
4u/cnN4DlXBd90sqswyLaWKUPtx5hlgEXaLG45af2EKpxCX9LV799jJ3e7NhyM2DSpjKkS5O4mZk
qtyU1beeV1Om5doI8Ckwhfi1HZIi3x86ZH8tYFaSnfZQQflzUsqwxOB5HYGdw1Y9fwJDX2VnXp6t
EAWIVJBgVFHcp7HdDDd1E0TFIXQqPG3iWQXy4PYz0CELR+Q46c3caxzSUfYCY7ILj0+/tfy9Ue1w
v4Zz639tazB86RoIKB/tFg6AsYpx2679MMfUesjdOE9BIYX2rud9Dl+gbjtnfV61/nnvNmCj2k14
RJehsk3iMhmECXIo2cxmU4Jf6NoFyirSqv673ddQQyP2TJyZN5Xvinzkn3Wxha33S7wQ8QVh6eco
xbvwMm5gZhyJcSOhEli29Udt3G39CDBeeWmbgfOkwlza3XVzHE8HaXKLe7HnLiVa8rB+XJF7XGTb
5D85vp6jiy5jDgBQ8JLfwyrs4D6gvL/cFiBuybKuBHmLwc16F/QeEAyMp2JsF4utvNWj43ybPSAR
Jf74XiJB7Eo2w7gCJJItbIyrsb3HybGgr/Q1iCYc/0v73lESywIfiUP7Uk8A5MtdPUvVgVfdNGCE
buPkC/DLFrcFce2DUQJrF6t3ysve9lWc9lhMEvDDHcVLOC8i94xX5S8Howq4XxXxw/3CuEm1zzaI
q0lOj7o4K1cxQjNBqlMnC2NM4SGTGeVgUEftCcC62S/eKk6CKKY5qwNFyHkfuwtq0GwrsqNxFuvk
f5vn7VEQTw/PReWuyRCFdZnOuWLvorMR1m2yMiLZnk3Mu95Se3OaHf2jxT4fQwlHZxTkLHxfQQnS
ACfNrTrrvGgaLolVyNpqXkuFvV/Mv2NVyp938+YxDs8AS/FMW7/9cLDH/1EM/foD+5fibc1r2E8+
2jzYK2K4NZWqHzqgjNvOYkG9AGm0MLOu3e5hqoXFntnaxj2EW4AdfmBlsdj5BBTuMbA3uz53m3Z+
oM/u5yYl3yd7M7Jz7ydm7PSeCSQQ5/hOcxYITq0UGS/+WBlw8ZJgsCNBXRo3uKUrjzmFYZgpPqDR
t6aDCKdwe6y6OKrPpVcTDssFdpBpFs4hQK6dK/cDfnVlEghRvFY5k/MJojWrfQAvuM67pR0z98hW
3F8jogBMWbkmYOxGxUHimQqvAIQU4CImZ/tpSRH/nHGYV5jcZ4C+laV8mpbRzHmGwA7fa89unX3m
k56je1lAk21Att/WdWXSJS/ctk5gv7rvNEvIgWQM+sJIMT1GWdh/bzstXCDPwLRtK4jKlHL2BEEu
ogp8YHKlhhjuZ2hPimK0nwBiLHwuvcm/Bd2wfgmMl73FUos7eJvqLhbxWh8HIh7kk9JnqhjKuG2B
uKjGw+q1c7mP7S2Cf6VKfb2OzWYdGg+n9RBL0jrxhZbvlYtPAk4vnRvsss3Bq9yaFovCTW7eZsuD
VkZzp9vOlnp2v6+rB6UJQlL/dgJhm32oouraqRzrp6Pa9csiqIMf3HEO3pa8qR4KH5cMRhqhOasg
J0TyaaYsiUbjA9UcEa7ejWvZ/txGS3zv5q1yTtbU+mvZS2xZ5t40xU1Vjh5t03bpPuxmnjQQu7iu
9xoL8gblZqMuRYtLPAmCHn/mgZd90+6Q3ymO8NugKeRrIf0IeAtP7T0c5XS5tSOgxbjjnSd4sGx2
2tSCOLBpitPYrjcjW7A83WB6WxTqSzyRhkPNqyVZlS5OaULkl7e2027dYbBKn4q8jaPRYZn1opJq
LP3wSOfSfg1kDaCQkXxx400+n7vD2GVIoYocfrcx1g6mO9xCslKUBBHdJqHj/epujHDUePNfGHq+
3mF1SOz3zihpe0ownsew4lknsWwl9uzKgXur5pBFli2ed5ONUfGE8qJ5WB1FHYjET+HbPcSjlWQ4
MMDiCiJQck3ufyx93Fyv0Krzi60QrrfHYV7WgKXaCDKbOnVULMC85/YYNvKwbXH8wJkOrnfxy+6y
YsJbnk99E3zrF1dcb5Uw/gHKUfEMUdGoizCf4vsizjQM7hnn/VONxc/AF8EfjuwtrM9GANhVmnuD
9yMaXSgmssuaS89M5slb1SDTyZ+DDssjAEiJ5s0cW1qR62FZCvMCU0lvV+wWcNlip3b2rRfJFSDT
sBDOQr0BdMHN83R0rF9Iut0HHxLI13pi0Dcp5egDrxDEADDBtfWzKav2knG/0xZO9QrO8lKCzWCK
BmyR1PCQeYU2D8BAQzeMZd3g6+ZuaTGYALJnJADs5oTtfioazzr3l5XbjBmCwAsSOneY8D1773T4
skdr8OZnDzn9N9oE+jJvVLWlsmji5wjg0A8qgc3tpIb2e+UbF1N1vU0pXXLS340uEW4ZaP7Rwa1x
du52cxNxXaVZUSKTJ5QoBvuJ7WUjT5Y9gzqI48/3DeYeJPsOqgh2z3C8XchS1wQj38q+HLTwvy16
9q/DoJremrL2nt2QFloye438Xs84TyVbQ/0znds+aNn2qsZJJjVHb3SYCZJVEedXxh+3KdE8xGtc
o62S0apNXQ0qJ0ixbGXvYC01PWNdI5woTd7xKpBmvUZl4PG7nYGREIQb/dEbqqxO9DJBWA8YKyX5
N2U/HrNWrNdZdHKgDmjFymQsTsjjuegjtSdq0l3qzaZ6Qaaf3ToqWJekJT8yaZuforbRW2DHBXgS
JssQhH2auwzsX0STnt6cRXsPgYk99m5huru+k9Gzn7u2Po/rvH4YZNW/SyTW19hH9PpQBiVO8T0u
GC/WRiE1gepQMvxfjvY9fByOgKzAOpMtNgjvts4Kn5U7kMqhIvaeimXh6FhB/LS7YKq35kJalXvZ
zCTJxL5ur3ZuZ4uXMuqxpiNnyEhIIw8zp5mo5ao1nZyTwQMWnfCJB9+FWJt8X4wr5kcVGTEoqRoG
m0s+QR2InvKxGbPqajIYJRwzEdvn0VyHH3nrdRfo14limoUQw5bR9kBlORx3yJCzNd0iAR4v8gcE
9A0FMewymZu/Lmk2va8N7IKDlKDB/GAhou9kBZvMmab51QKNfhsg7kNr32FJkkA5asC24f94SSuz
B9Y61eXXvK3lkA6gDBpMWRdirwjjKDeRbt5+VbEI17RdB/Dt0rO3Ky/K9Yk/DxAvwok3BKsny/Dg
QtA68I4HQ+TGqHPrzOIVcRHj7gy9OzOcbn++apiOW89qukQPoVin4gLnSA7HgrC6SNiLAFMV1rYc
rXwIw90EL6ZL/JxNxqNYdpHZwCZn2Yzx3mxFfak7PQEFnHwN3kPo+aZcYZ6A+clpYzZq6s7KkEYR
ZEy/ePGzwbyN8WaNO95hfaU26di7eJ1Z3E2dtc9S1MP3uG28PA2IUN5pMujrKlxlsSNn7r7ITYvm
1sKKQeb38UARGEifK7GAz1Q5vdqubgk7SuWpLx4Yk2AXddGov9dA1yDc1ZKvQESSt2ARqpMZzm7t
Hk8CAEacyyl+D/xy6vbjNJv1FYyM/TWicXimF6vgwzGLeunbNX5vVd8Uh8iGvIl5uveselFNKaTC
9tUqOXUTi4z70YgqxngpiPuDPQWs0jhQa7MXs4qj/aayoTybqHVDcug821zlTUzMYkiLvwbeTHnR
3hycAVwK2M0ODFa0JdiV9hsYiqqvKXO47dd6wzgB+3QDyHKbIH5IryIMdUK7C/dtw4/Z9cvIpbdo
DOedZfR2TfA8ksvqRo9pS0Wv3DOd3wL7pCf0JvQSRPl7Y04lBW2N411UiSjaO9j1EGyso15TU/od
lalQSSsVejM9h8owDWlPT/uno0ML61/eQ+mc+fE6APdQOJ1moRrdlBozaY0OXUiQvQj64WL2HAhZ
mgOJ6hDmelSJp6Fo084Y/1ZVaw1QUazdbpMrqVBukO2BNJ0wki8mOawHxyHGQAGTIwNuh3aqadBs
3X01Kcfijy/9F9uFhJloKHztwVD19dKgK4M7KEmoSjatBipudRt+wZbODRM5BOoHA/EboBdLW8Mu
4DUPuxZOCQWrIc5vF40xTkKhpLaOC6rdFZYyDp3UoeNoYuk4HjSPbL6nqdKS2+u+s0/bd/NWboCh
khEPN/56STSdiMxeHhzjxTdDC8noiFy/up3B6zg7H4+IOxlj4Iint8T1HaacQ7vKLhSRgDU7tjio
mJLRU1tUORqPKl/stO+70lzXXk2q5nMMtgD/lL/tByMw7xSNWZvLcorss2kY5JIM9P8fClaVRFnT
gFWvmdLO2YxLPqgSrQxEX+ReJKKBnx9V7kZmhznxQCszqyR0Z4zHszSAKvPmdY20jgVZ6jk1Vfem
D9fgZ+HGnmLfyqVOZxZQCNi9MdahNnkNUyZzlofVF62A7lXqGW8MrwlpwpQhcJl2QPCt8cbaIkQX
rlkp86KHrb+seKj50DXjFbbVskbXNImmxwyJnEXDn1IIfraroepnSxoB5ToakepsRj9ql5xNULSb
76IoDUVJL64fMjr0w74FlQnvmvzgNt4qIiemi6YisazZUGfWTX2euQ5zvXKjLZNATGRsNCRynVJF
jw+Gd2Z6EoDN86fUrwbvazzZ5NU2Q5f3tHxsShijrQiElAJVVUf0pDTMqFtVEvLu8OSuwTMVxBhL
DkN7t6zF8t3JtNUQ763DFbidxj53ZCYeJuO5d2h/TZv4MoNP21rdNO1bun3XpvcpgBW5Lx//12RI
4iUePhw1bTfwxeWTyPqx2cfTWH34bs1xOiyb+b5qMd24uis+xh4LD5IDN7sZdBewBWW987Q0Hp69
C9Wns9DpnfdMseVxq6wx+qJG7dTWTd/CTlCYN2bBcUtFgFgt2oDf8Gur/D3nnHdDB22+J1U1QwqC
Tr8gkhbfOjoTHGTxCanUKFsAKlYN/aRcjsvXQUeFRu9vQB8MTjh9TBaeLUTrwYfAyNFKSUajL46z
VlR6p21+FIDTKD9JZV031Wmn2Yoiu+s4PmW6Snu5pDnC9C1C5lAAEZvt4HrzjQfCWbfN3QbQr6Mc
o7sbZxMB1oYL510ULmxWUxhY92PUAVCfs9DZaDC1i7/Lw4YyJTbakXOmRkCiVz4OK/5O2p3+yRM6
bVaEmnU6UE59steCYmmtyLYS36PskWNN4p9xCALEbtuMRrhj2v6uPjkNHOLO0Vdse25H+kF4nwSR
6H9movU8kNNwGpNocfv7aovnNaVfDkcu9jpMX5yttO8mQhArDVD53M6E/4DaeSk0nxgfUUzGb9ZE
kJ1vOMBn7bAkNXsd40lLGepzj4nAj8gHYpa0tvLalEWiXxZViYfcriYIrHqa3ro6o1q7QC2pwSou
w22APen7xMlzQ6XZvsWzt3duR7TwGSW7FqAmhcdlt1WdPT1nVP4sAJZa3baWPbeXJ9aaSUY+r+DA
MCL9v0qcTI9PfsP7dp6J5d2ojEvUPDPwRCS2xfeupjbLEOVEQiumuqZNNNTFrcM0rNpPcpn2eTbT
4t+Q8vF8tUNQMTVWcFfbdT3yqHNihR416HerpjG972a24lRXGys26q3wp3Qtfe9ptcyXQxRw5Ghm
buw0BE/3Rh089NIZEfIxwPq2OC895PGnYw5PzGHoXcI/iO3Q2WhlZCllXfNSbYv9qusmshPg5eKS
off+IwhXCs8YPWO4WtECflZNuIRJY7X08P08HM/bWfAvt9MyEtJ6YeOnYx35P+l7+HQ7UBGcmsUt
M1dgsUizMI633qmdUBbv2NSWtKZ96FzpqbUeG+GNDlg844N7KpvoVEfOaMaHBfXfHV5y/T04Ov19
Q8n1yg1BaSHZaLp9yHRIkHrjMsvjin/6BQUfa016ltBXoqWu2YE+FBYAXyMgAdrSfbX8rnxCpVp8
U9RmX7HztIsjfeoW5nPpf0ymB/VE0GNR86c3933oR+96i6Nxnfb+EtvvCMcBJAJnwwQAGoVXn1t1
sz53Jp/8C6cAq7yTqEFYyAx2/uR73EaqhyN94nJpgFBbKG/GfVCLYthDIvMuZ9wmaDdtnfeRuS2V
ALuPsl0xrcF6CEuDmrBUviVO8Fkx59e5X7XcM50BkW6sV33olXKbtOXdXXR2b9FLZiDzox5WCeDQ
ENSKbM78VFOudvd+529VCifWtS5N1kxZgjGR/yqcjY5Ql0eOPFQksPdhLewhjX0h9Hk5Fc4Dclic
ASy7IDYIezxcemlTnclPcUCSg+29aTp3gMi8rN1XMdEe45SG+JEY0JZ31hws+WEVsv0WQq6s0rKj
WJ00Ivc5z5xmeJBwCn8wc0F9pqtVHyaT7Bi+ePFwMrRBM2rHXNUTsIjErTOqTUvuhzdodYd6F3EO
G1rt0cimJHzFeB046e6QA3BpjlkzhtWlw/ZB5bkYpb0HilQ+VHUOZ9PxV1Hue3RJHuU8h7LyIAOo
3FqhHrZrUz8x1xW0SYufxYl2P5ld0DlGJhyR9DgUJ83HjImut6PjY18Ea5vVeFjGwUVQR2KjoL9u
Xwse5dNgDEPGWxVD0BM1e1+6FE6B5XDXj8OBklB+Oxcnf45mDewnYRXqmXkPPr9OZQhQdDts867w
otlLczEgxfCyyDmfK76/N3QCbJBe2NHoclw225owi4+zc8AX2iUlBsxNEEfimziTxJbBKGEDgbE+
NhLfN06DMNt7G0lE4tU6PnSLFNWVr9csSKLN2kqI2TgTpU1HQfUs0oH/Mfhj8dyxpRQ8hFCd9zYh
0S5CA+XdmxoMvPasvrwiOguu1sEKu6O/dEuZ+n6LqIbIgWqNbS/2tGsXR1CAMTmLp/D9/nXRihsZ
3TK/a0m6njdyAkZ8RI/BgYmG7LGO8kEzTWnCMKXwTxuAVu90OQyEKYeWmjo430FPivFZd/piq7V/
F43wy8vNCfwzpq/Ve7A0/h7Ooxq/ULqn5yUZitRsSmPwM17a8oemt/rRUH198oYA6UQ24OiTurBf
I6CFhOY74KvejUTugUKMHiw+SouG7CsXr061gw05ppvr9BZWPZugKqiWc5LIcEqrupx5FWvI0pcR
DNKkK2bvKUZ69FY09vZkjWGkktbptrcOk2h7VxWLuCOeMChURn58GLWPkO2np3rrrThhr7YrZqDQ
naAc8yaCFp0P8FPXoDPkbmYG14wBDKUGHOQpcw3hFCU22OE335beo2uF6s4TJKjJHC3zu2PlHfEI
SRC4Udqa5/AKPUK6TLmX5f/j7Lya28ayLfyLUIUcXhGYJIpKtiW9oOS2Gzln/Pr7Qf1wLYhFlmd6
ZtpB0uFJ++yw1tq4pLqTRn1TgFlBtxqxTwVh2r4EZMHVz8otb2H401AHrUVeeqLJtlBVke6qgmZE
rs8CSg6wXIO76i8NGyNZiYAtoxlG/bwEsGUvNhnSChus2jVtpW5zk3QnFbmk/I7AVPorGfu6AIU/
p6c8xfP0pj4oKWtR3s1cK+7VcTPGlLWrUc8qZzISlZn5sES92eeBoTZujm9lIibvBATwuKNMmJ9l
aRJhrQjV8KwGU/woT71E0kgaqMLxfNACHrwGlenUbItT3/rVXabKyrc6J9J/IO2kqA49Xse3CWbd
a1BM2VOjJ7jYIMBjMGGRr3wPtamAgT9Fyp1AmTvcFXlQvYd9sSAQiUESe0DGrd12Yp4Idt9ZvBfC
1MWUkygmPus6oJY4RObSHqq8/d1DuHjTCUED/A2F+6ngJOBNUOOyvEIfotapmjn4JrUSYKKSis7S
VSOkXKEVA+scZchP27TvlB5GZRgfMpqTlaQu1fgdRB1ByNT2v0aQxZkdNsspbho1KnZzmeQvBQVh
DrRFF2NHIDEg2tQOQssm6UQqio6y4TFsy9xwalWueYcHvmlThWoX0t4jJDmeisKU0uLZBzjUBGP7
EDQ+EIt4AdrbqkrXX/BonfBCbJ6eFI1UNysfC6eyboN76DSI5/pSru5lqSUHXC8QJS6cpiEQmRSd
6Rok1b6TVCxfxWCQNY/OquRl+zqS7sBM5roDr4TEFfGaTlU6lozJwc4C3sD1yh+mjhYxrlApbHjY
Ukp2uQJLq3YQey9CqJQjPSEncTcIlN+x4cH4bpaa/6zhxbBOutD9lJSZKj8KnhFtZiRtIlAXhvC7
5Eeaf0CSdTjRPd1MN1wFDBvQPN7KQqPpHhXYvgrw3JWafFNW0oQXPk19K6jYFttogzZx21StZlvQ
J/8E36J/7GWz/dmrLd0tJTRDbvKUUjyeW+FTllS1d/J4NPUlWgl2BW2CQ3KxUbEVhwpkz6gK5Q1T
bYA2GHIYOhOUq98R54cR0HDfNGKm/1uqYap7Qt3n74t5IEqj5oGWN57E3vDHDFlD6qWvlTlI8B1C
Jch5oQST9Aw5iru0hlwAPEb372YjpaPfTCIOLEI4F71r+UVQ4hKp0WHWcjLYpQ9OnQQG6I9NJUzJ
XWIVPJ5ZRQ9Zjk+tHGhqGpFrHcQiJYbSk0exHeN/hmI23kLw4AAyQ0X80cwVQZGWorqjjiFom0AW
4RgGnejjluu98oNTGN8Cxf9n9Bva6yp5ibdnRPjnxmzKKELmqbiL5RI800gbdhqVmnEVerGJy273
ApGoHVOuA2xkDfIeUE5oeijd0ZtJzwXlPQcMh7VSeIbjvBd3YVNxJUj8W/eNXCr3JRloOpUPyvBa
ybyaHD51+CnntBuy4yTWb/oG7JedW0X0fZgol5GTGrQjHOyBEw64MvQ6gH012lAlPbEzI6GKodeS
eGDjarAaySg8J9YYAGRbAIiFRsehbV/1EQbXz19rSKQvg9IUd7kYjcouTktxkwtjq24xrlXiGG3R
hiqoCVKCtAMin5D2hySn/iktlUQwdaZtwCjtd6OlZdQbskhvsEAyyV4apUB0QCuf8navJNwnNsGv
wTG1mk7hozePyRDR0axRSI8fIZWRPcjHRDfoLVODzyUtQbaCdyNsvb40UmVDpyBS2nGn1C9FLA+/
h5w3CEUuKs5u3E7Vk2FJQnoL0De6ibEWmWMMS1RFjZkPAVwmCmwD3+sFHVLhBtYiZWxjHuJ3NVSH
39T4GLVOmsRyyVul5qlWMxLCdDikOfKif0vVNTe1+gc8uFK7CbUi+gbooG1xuHqazLY03QQzMkJl
SZyaFud0oCWl1txCp22OPUBzGtGS7pp3dEgso/BErXWUn0FYzD9xvHrw8KOh+s33Nkiggng1ElzG
nobE6Tsq38PLGChjt6UmbxauRVQMxqITUIckvia5HRiz8GohiYZsl6lbd2GXWCFosNDEuS6Kp4Yy
PsAqMRJ/CsAjcneOEs33AIdYQKMITTNXbcAIUeleLoDaTYgVyrnZ03aaN4Xe7q0B0oxKn/XcFpX5
MHfKIFKsnJkmDOVqC9J2OM59M5N+m7EMLoWR7jEANN1RH5KSipymmXyPkEdQ3K4oalR/QAHiZCbZ
RK640TA5tZQQ9JsAQ+goDY+kBZcihAklBoFjQ/0WGceknA1/V5FbjhApwsGlp7tMyZASXK5vkB0r
0WZCSs3ckLlPeJsUmdKcCowczbh6Jlymc7JM0YpmrU84j0PvhSioHhCTkciwiLkgEBw3HN9hFFFV
qOJs8u1kwrxTRyThs0cVnGAawIkBtmuOpXctkRP4wzkymqit9snoZkqv/grnHBsoRHSjsQUlI0dr
xWCA7Q5j/VinVfoNYKJSekT14/c+CLNwL+B4U9uISuXBCGQUtkap5ES2et5KVA0l6Tjg3LxXcW8+
IRdsAT6iW5HvpdYMpXNW5PauNiP5LSxkQ6Mh/SjuZy0oylNtFfXDMOWaCHbDBMFeLK595itJ7ahi
ByoMj1yAeZ3rzY88TIlzY2RBMfKAOH2XzLj6gDmghgTHDEiukqeCAPhN6O4xU3PvKHECxrGMUTQa
qo93QG2t3i7Eoj1iGqkTgyPyX2BipLsJZdXRBfBAeRCYT/U6wY9r3ArAW3Wgb4r4bzDmprIVBXJ8
DmkCiadE1OkgiXERTE8aFMJPhMfbX1kgNwMOdRJ8R2O3f5jCuueFKfXgvWqn6d/AAGa3SWor+Wnx
SNeezsWiElHFZoUETWyAC51wOR1OPMVuNRS4N7AYcPwIvZN/yNHn70VpRIMtIQ3/nSouOZqhaadj
UQzWO9ovoHmoGGsVVYA5BrKsCOavNM7mnxGxFbOSUjBtXWb0qhNHsdYu5Tytd8TISN8itF1p3CPN
0O1VMnVUPaOF09H0FmDRvJgzwCeiyOYHlO0OzTDJ9NM25EHjHqhCCMooDmrPLC1g17wttFQyA3UO
HAqy1R2dx8TJNURdvNWCnGYDkTSkxRb/MflRFVhlnDigR51cYvoBPGb/ADeN7+G1tuAMIzkTPBDh
/n2LfQod3HyJMC0quicZrPi3ktrNs6ZTR1B5HW+zIlUe41RR84cqHjqkdqyon3ay2Y9PTdg0yKDO
tYIMUJm2/nYqlPixK5WGzNMwQVqZxJlsI74LoqmzbCamR5Qk6F6kFoSLY1PptSu33BovaKMR+2gN
db7P1VHuoOMOKq3Nx1DDPmhKy1+H0Hn+KaO5FBy01goUDWJpin+aBcCJLRIZvX/siXEAdBl+/ziC
m/utEhqw1dIi5pIH5Np9NQRONoGAAd7QiunPoR79Zx9P/xeiUEuadRoHFUOAD+hBxVFe4YOA9Mig
B71W0chDXreSta3SIaHKCkMo243gOx+JVUoaG8dyA3xegxw0SHMlOU0KE9FOZDlNQZiQJHF9H5oM
fqRh3JObxtvUYAXcxDXwOzeixaRJ8aDjeQJco3yXpyr6OZoge500NfByYf/VlVOJpn+fxyo4Izx/
nFzKrmGyKZRMfxIyGSBPh2jIfSNI7exUpt8NNvQ30EylIRbPiRFNb2anS086BS3Rk/xZFNzQsihO
0BsqiJykznBNU0HJHySzNR/p3li8ikKjAVgqikB2sIekD+kOl99CSRNyeM218o6ePIBP4LjZvoZ4
1XsSuu+tw+cRn304z4d5HgowIiRQfzVJFLzKZNNA1FZjFlGJ5YjZspIJE0jBfsFdAnADHAAE/oef
T6HqgkiaKcMbZrkFYc93KmDrCt49qm84x0Dy7U5BJ80L6ta4a2NNGDHVqaSR+4vjl7pMomfLT6x7
yoZkXAbfn4UlwTUWtqkLUFvGSMXdn7Bs7zgNhBoyKEu7LSA72BCr/J96SKpi01hVrLoTWAgLnFc7
HdRZz9C6EJcXJharNPLUPiQtm4LoUDwpM43TEndqGJVu3jdFE9SO3/Xk9tBvkm+bfla/BQlWzEbg
MqIDEWHJxqxL3BnEm+t/Bwh/t1GVtbLb1yL18siEVcBKcyAdra2C1O7nSXiBgMgejxOS6GY0S8/K
aCDVUoG7lEmN4aLZQ1LIEG+S3HpoE3/WbIL1EKfBlyQuhCgL34ZImb/5Ud9JAMKXPDNicN27GjdK
5cwDeRhnpgOFv+gKThTcyBndZ1MZCMBnCavtSTGkI3Sx+s60AgDHhpTh2Qeq0dIsyiqHEUtPeV5u
Jkq985gM/gagqBrsUqmxHoQ8REXDsqjY3yj9QDWDcnjj+pj9BooFb/1ejlVLsJuWXsptXgvEoi1l
d49gNY+hIcZF8SBPErAAMGMNJBpfpN4FR67zqjGcSrcWR0l1zBkKtDOKXffeK4MweENXS/HGCq2E
OxVaOp4WANQZ+FwQxK5ESjD6NQYkZrxuFqTeyQoI8DhmUwLkwqrk6ID+mJUdhz4y77UoSStX6ecU
mlYBxu4E5YeidgdPgcWolOyXlORSs5nC2R/daSRltQlCHGNXYhVrd8aI41vEVKlY2LQUJLJCsv8Y
VQa+REXrCwGgZ48TMnFXf6f5SEP1CN7HY9FOKLwsbQCONERoX8DMqhQhi0Y/Vhp1Z0eZpxJosVnG
aDGqvgTyFstlCxRS7iRfAvIykkkFiTcAy3ZT+EO/Cr+cvhWpFJ9UUOniAhgkd0w21iAQLcp/Tb8n
+COvS66Q7CEeV6xRsGmNVHzD4xtahxAlxwXta/MklUolbX3VnN8CYRCPUEx78QYymfJr0CRlSc6k
wDPpJRTsSQyHM/VRMT9BLlAkMPxKF1Jmp8GBAwiIG2WMsfgQ0vQgcQpVZMN6UdSeu6amrFx1OuXd
RGys/SQE7bAd2O+nmRd83KlkM/Yx2ZOHVunJIaFx1t0CiOCVLECf3OEd8FykYlP09tyQxNiaUVWT
wJJhEzyRk0xxQYpeBi+VJ+aDnhWAYXluglOVgiS2e1b5Bwj1/rQEekBxxBQ+mCAUzT08Sf+fpCSD
7PTKSIShjmYKTISWKq9WOHGZgzKcDPBZKemKLEZY10MNT/0nJdmGMqxchs+hmrdEvqJVvaIzpKck
2fL0n0CqalAQfkJKCTZ3WoJJz8tnqQABgJEFf6FqaB7bUUNTcpdbPL1Zkz73+PEKWJCBVK0GCge3
EZy0mj6qEVwGhyqU/lMza+OBN6hRNoUfUOfm6Nae2AY1Ln5dKqWzWOdpI8ckd7x4bElja+YMMDI0
s9OCQZ3ccKzGI55L3ui7gIr25IWqZFZIy1XCsel5NXdJUSh7k5yIbJsIzBPCF2MpnRrIgL9qX5xP
OmzR1h4AVnS7dib/dg/3zEfbVDAK1iZUtcKji1dr3M6tnpbfiQuE74JFYpQyUCmCz9djvNx2KKXX
NJ9VER+Q8OgfK4h7wSb8AqPoS5CmtmUFavyHQddQi5KLlWsYCYXUGDjbgCQ8AKBo+ga6tKffhgV1
aaOUcHnsopvoRXuZcb1oCfwpbkDzAKQ/kWsQETkjC7kid6fSpFkVwB8Kwqr8JnSFb3dJ1W2NZBjv
BSFF7FXwA7au7dw06aTt5eHXhO9leHq1Qsc3kbGlCvaZaw2HtW6BrWQ21CvCoRQoc7cTQQkqsDvL
EzUKy541NbipxxRY8OXB113FaDDH6LIoUnVU9EU/5fPo9AnTNUp3uZ34PLleLflcpIy2gF5CVBEB
ayKLFsDMpn4eEVHBEfWSHLQJTgwJ70pvX658ojX3fP2JVhIrAJ79qs7YjqBQscOUMN04sGQHV+l7
hSuM4aEWXsNG89J20ND3MqdtnpMBkIcAaPhEygE8iXVlpdYSAB8fiyaGi+qtpHxRFqtGLHSnEhLn
WUC6Fe5cALAjJRuZNIVeuJdXYa0NsYy2KHwYi7opmJiVTEo5qDlt3kGCAAc2f6qRoQCPgy6FWzhq
408a/cpXRHTOHUMk9yRdW86gpK2kLwBINkXSUIeHDijf68BMcHMlsLitOO5Bz1nbMoe7XSj637V/
WFoc6iCN9eUEMr60OoFmAQMR/AvlPoTwoFyR/o3Kb5nKW7AnE0Rp+/LSfp3o5/FW52vSBYgpZQnx
MBcHItphOk6MewMeQwErXrVuZVbVo6WlwebyyF9PNiMjPqMhamzQj2r5ZH9IPjWTVkiRysmmQ5J4
CMC28vCWxV9qtXysJ00COTYwMkjifB6FoSPFqrjRyiC1B22BvpmZdKAoPzwZ4K2vnJuv9wL1bcwH
1WMKguzm5+FM1fKtTOCk1i2vWUtq2CHj+ANyjbS7vHxf74SKzoZBN3LKPej7Lsv7x/JB5arrMeJt
8Cu52uPBwMWCPhw5ADxhJdekc6+0XT87ooIQEwx4qAlr9UKJCLvKOu58GQrDP/5Eostq4yWTWIfJ
PWqN5hWdkXMnhNYJJkQIE/mntbr4QEcIlcot1rjuiFesuWxKtzSaPv8fjiItiNCEl1SVXVutZQSY
HI+CtZwrowLr3Fpgjsbqyijn1g+5cgnwFF1QwMR/3rHBAKebhIzSghDQoRZa8y4O5dobybFSwScX
dvmInDuMlmiBHsAtw5qtbphe1FowmcsRkXrrYcgRBnHGIDAEr0txaq5YkrVI0XLTLMUQWUUV1Yh1
m5LC6lJ8YJjHtRRk7xEFPfChCdCVubw1m3xpSSy0/ffLUzxjvngYECGTsJV0epY/r+nsm7OiARK1
0RSA0SkZ/raZyLcqWbypUt8kC6GoW1UB8Hhlumd2ExFYqs1oMmFc1JWj0stREZoVN73xO/NVhngd
8xZL/Y5mZd0mgB/tXZ7qmduwOGS0ZlEknqS1aWkGqwVjl1LLAh7qaihbbjpBudaV/MwuGjKKbrqE
ShHSz6tpIVcTxPly53w5kUZQ70kTb5WmkcSNlIugkaNYnE4S+N/wikE7OzIPARQ2mgWil/55K31w
/2NLNzA7NjviaMgwvus33A2SJI30E9sO2HWAyulfGfjMNWE8Ee8CsWvwbcsH+8OS1lDeDRimLGxS
jocmF3sPJVjhwSKDcsWinZkj8n8KDUy4Kku78M9DVakoz4OWwc6H++cKNdCyUash3kYUkB5KYMov
iWRd0ys+M0Fr0Yanf5BGBkVc7SmEaTSYey5JJCGgI9bAkaC2+NtAhKXw14fUAvNh0WWDtjeIYH6e
YAzpnHwSE/QRBHKtFhzTUGnX9N6+XoWl44JIk1UNxTd9LQko9iZdPCr6wAgICJySIQHPF8b9FVfs
zCiLNh7/YD2R0F+Zzw6+SpZrFsVoA4xoKeUaaJ1Q/+trjRfNlZPRUJRF1M8+r9gohv2I+w7IAtBI
dqoR1yncohbaa/frzHQwzBJq9iKPHCfh80BUlNQgJ39qzwPKpFEm1w6AxSuKw1+t4kdLUfSyaBGP
+7OajYzDMow5SU6mmxwwntHkRQ34j3KE9e/BsC6n1789cojx0qwRiLq2tFZZ2Y0IWDf5AzxmRSkJ
2UKz3JTTOLqXRzkzMcPELqoij5tOnPd59Qb0W4M6qQjFrYqSYRoatzSTaTam0YVOOQbXmvOcH48Q
gEam+HdrVfxeFjvDIK8DBEFoqP/RTpTqqh/AtInFuHjoxlr55/IUzxwQpkgbM14ZNP+/hN7o48Na
YSGnMI9g7hZUF4p2/vvzjiYPiTFNWayutRIathodjjukA7tLRf/eHCE8NXEyXele+dUvIBWl8ZQY
vJVQ4ld319dD5KYW+UyF1nYgtVFlgTUzPAHZt7bWYMLBTYKREl7TZtvLy3hm53C30AvU6FUokUv5
fFL6SIyqioYldqGrwQsUIO0Fap7abNIC2Q5bT4AUbS4P+fVZoTEFS7lUcng91492OMi5NdBF2/aV
fN5qoLLeUoGK5K0gE57f+zB4JbuoQvK5lwc+c2RMZD1NLqDJ/VtrzdL3EgcWvUG7R63qLtbUzG7K
cvhrP5bpWeheyhCukPxevV9FOcLlNwF+WamZb+E1+oi8CbnBVUjTTLtyQM8dHZ5msoHLigKa+7x/
nUJLLHCqxKXmGG3R9gJbl0YCqvS+ER/RI5yOGkm7rYJz/fz3y2mwjHQbMTk+2nK0/vBEjIjcdaBr
oP8BM91LaD55BZqKV2LUcwfUkImJ8SE1QtWVz4zmU6mgOA8yWU8MuwGw8KaMqHqCv6128ESa3f8w
K0JphG4JezDVn2c1I6dSQBHkdKpFGbmw3EsdmBciWVdO49mJEeUvzgf/b65ifZSpgIWi0ICCiw+H
gM7AFEyawhrTXZJpYvM4w/y5lgk7M+jSJIW4h8XkCV89DLMMTLmc4dlMdGyjRgWFawIHX6BrE2SZ
e3kpv3pyHA4iVI04lVdBWdmWbEhg2SKrAyWqhVzkRPNYpS9wv4xqhCE+DfK1qO6jL8rnfPDSMoXI
ymRd8R5WuzdmVhjolCZsi2uXeVHfisdhREHMitp855uUjqSoarYhyEh6AAqUp+xgMigIZmjkXTm6
Z+yNhfAJJl3Rse1r9zIcQGbSHaoAW1MHHo10gfAFKMVfXuXzc/5jmGUb/riHsd6mvejT/caf51G3
624R16JVpKo5mWK1Jy0Lhb04UF8zUxRry5RSNMLlJl15YvFKn6pz54sd/6+xApZhdVsLxOR8Q2XK
AdhxRwWt+lupqwRImBgc+oYY7fLkzy0xyW/eEl7Opanb57mr+kxvCmQZbUNTKnTXYBAZUzZcmdW5
g2zQSFxCHF9hL5dZ/7HCIIPVdOyIE5DQq179OKCOWMnBO423r7kCZydEzLUolIPtFVcLiDoyAAEJ
h6Omibjr1yACKdSEVxyOs6NAKsHwkPvAfn+eELwmv5Rpm0qb4CAyN8gUqZ1LpAUD+vL+nFs52vfw
tJJ4J/mwcuNrnHsTUisDCa24EUCmu0bRGw8ljOGn/2UohJ+txbGmB/jnOWXN2LSWwCaVY1ueTL8N
qXCawHhBEw3xt/9hMLpdkYLDxZbWUThyNiHq0Di8PQWYTde1NL4EIe72bZptLg91bq9w0XgAkWPm
hV/NCwyTqjcZqRtF0bIHpCzMO93szSu2avkpa8OJSLKxpId4IdZazHna61M0c+7yBtyk3YEV3WMc
h+8hGapN2cH2uTytcyeDZB8QRdBK1LBWz5/SQhrPdEpn6GnlTjxDj6tjmoTh14dXNuvr3MiWqBwK
Hj4yGeu5DapkpQ2Y6oVNXW9Dv3oozPoAVE7fiXXUX5nYmdFMdJdpn0DPlwVu9vkcDp0i0G2c8ro2
CPohyCzhmdZOUHekbr5Hos+/4m9+PR9k1iUa5+BHyDBdV3c5EnUA+0IBqZ0a+2spzRM5N3l4vLxd
Z0ehyyHXmFQGNc/PsxKEXh9n1JlAtKHAqvZBfQeE81pPpTNrt/hCFFoIDkg6L3//h6ElXQ87ygRX
n/dTfy9J/gKZgPV7ULNB/yFXfvrvX0+LI0iSSUatngrPalqKntZREBISoDCGs57Jv6Lc+Mse1SQW
iAdUzBIGncdj7VLKAmIT+dwT3hUKKroN2jFkl9XcAYoBQU1kz67c5q+7hV3XaL9JTImLuS4IVn0J
A6e3wPOlVXdrzLF/FLtBGf7aukOpEA06lxtYd9lcWXczA+8DACRBGaMtvCzJfs8L1KzW42ttsL5M
SFckInBDJESW6V6+ulQo/dZCJ0JElKopes0KofSSNvzr/DyjEJriTizNEpjQ5+MHEBS0t4HccA0N
t7KT3EQKZ5iGRDn2XQlsL24sQHTw5Ln8KF1WV+tk5+a5mA0iciwIFcfPnyAl0lkIv6CX6hSsTFQr
4a0aadnfvv88J0uPLR5mXmZM4+dhROThO3VJ40ELM11LGX7ngIx3l+/W4mt/elLIeC7tQpZauLX8
9/MgdZQ3ddvobx0c4bIQHvRol4nGppBkm443ODiQvujXcOVMfskuLKNCNiKtqy6CQas9BEuIWu+o
v43dwQrN26z35MJ3Uj125/nl8gTXQ5E7Fqk+0CSHjCsM6JXxiNCVmIGGwgrWx+AOtRPf6YasvxHQ
W/dEHZ4amb3Quzzo+oR8DEqNn5qmjIuxTu3FqA5pQzGGNvodyQP8gNSbzcl0L4+yfp3/G8XE51WU
pbHe6r5RhA6QA2ZqITSnAVCJsKRiUVFy4JVfA0ycGWxpFgIPjYo3LTJWVr8uCtqUaQsaMfQZayjN
Rx40Xsyx9f/y4DOvT0OtDr6m+74xVwwFN3GAxJD5W8RV/tZlW0Yh80NvDPJqWJKVXew6KQR5jzoj
RkbbDlSNKbbNxubyHn09CVRnYUFgp8g2kR/5fL9gHMyxpkNO9KOyJIptQhQW07+1vFR+Po2yusUE
JGgCjASPCIL6NrpZr2IivV6eydcDQDoCaVaacyzVJmO1K2MqtHIwI6VG0yL9lzSi55BC0F10JYxr
rZI+ju6fZgkHg8FIEVAtob607lA3oJGgTj1VLKroqMjgMwqQtY3mthay6g7wbbFp9a7bIf4qO2MU
y3tUctMrtvHL3hEj0/NEAr1lLhzO1YyzCoX1LDRerAgGQIXMojPqyTVv6uwgIDxYUyo2urgeBNkX
ZISD12SqMstTKkU75PSqs7Z/tXsLIkYlEKKEwkD0P1nZii5NRyvUx8GmGV4Icrk0v6GbAoVUjcMr
Md5qRv8NhZdLq1Zq2LQz/HzkFd+Ikhzn1tYzyN8NE3S7VJCuGQnx8zgUdClusWyqwgbxSq6LC/yR
JEih9HCzP21OO3ezse3NzXGzcd3N0eH3R5f/d13H3vEr93iz2dt7vuZ45LcH1+Xvdu6Bv/MO/JKv
3uz3J3fH3x755j1f6jh7ftpma/Mj+fHLl2wKvn//vDnt9/w0mx9ne8tfb/Yb540v4SPYzvIn/Jrf
eLbt7Jwd4/K1/MT77Ykff+O6/Kg3/mTv2Z7HT3xxj/Z+/2zvPYfv8TzP8RzHWb7M4/v5ecsPc275
xZGZ8Ikel+G3O+fw3TssX+od9rbn3Dkuv2bWu23B5B0+3cbb3TrOZn/cLB+Uz7blOx+dd37qji89
3D3tdk/LMrFQy3e7x2NmL8M+Ofzx5TP4kbj8/1v9ZcfWhZosrhsV2NLDcXN622+emZTnvDu7g/N0
ZaSPZM+lkVbGvW3qVG45Gxv34eXnKbBPtvd654j2lXGU5dpcGmflXTRVU8JfZhy26GX/+Mg+O6w3
W7K7Obo3jnOl2r/KI35dwlVE7kttFaOk/nB03545LezT5T0C4XJlSsu1+yO8A58N/wh1pOPDzeZm
OdCb48c//Pv0tuFunDirx7fj5u14qmwuzvHtjb20b7ccrP3jdr/dbr3t9ta+44QdnJsdx/n19vbj
ON7azt2O/ebmcS1c5+HGsbmf3uHBubnh9B12V0z41YOwvGp/zEYVaWkZs17ui/vMvWHFrp3qD3f/
0hlY2TukdiAxMsTN5u0UeFxLrvtpufAs2yP/2dtbfrXc6sBmhod/d2h52v+6u93u38F+eLp2RD4q
4pc+0PpJaU0lzpZDedo/nzbOv7t9ZG+2m2XRjxtsnPt0XMwkG8NGeDY20Fl+6542z+7z/vHovhTY
tq39cvNzww9gKqetvX2+71k+FyvyuN9y7rwD57y0vbv32D48sdWuK9vuAwfizbK/eXdYko1r71zv
ATt0OC4G5vJR/QiQL81z5VslhTAqEicVg320X7C5vc3nft1u7Mf/LDPTw4jeOO7Nhg/hYXcvfwLl
ww+59BFWjteMtOE0LEv9gnk/sgrHxa4dn9yT69zs91jr3Ru3BWONxeeV2HpehXndbFhznp7d8gq4
L2zO5s3dn04YbM7N6TGw7R+cog17wivhHbiFL1jtg/1hy/bb/Wn/+Hsf2L8flx/68/n0FtnPs/0z
sPcYO+zQ6ZHf/v7NacTm75y7J2ws/37YPXlPu38dTP7uyX7mFRltO7C3XNUft3d3P+4OO+/b/rD7
9fTAS+E88Bw4nvfk2u+3PES7hxv3iStqe4fDLTb7sGPpXVb1Y5mZ+b8sN48rI/K27I68y8cbZ+fd
cdU/vvD7E3+8GIUn9+bh5YWD6Py6siOXrRee2+f7TlulQjB4Ynglb/gfZ3d7dHnyuPq24x7+e+Sc
K+eAVnUXjSbN7D4Pm/SG0RcMy5gsx/HE/eeqLaMur3dlc4vsn8tbj7nkXuxtvhDrsHlcXmU2mo3n
V498w96+wyHY8Kvle/f77R3/3j2xaO7BefhwbFjWzfJqcqPuuLn7D3dhdzhwIZejvlnO4GmzmNPQ
3nGEWH6s9cbFHt8s2+juXo54Ou7u5PI9lzdgeR3+/0LoH84fiJwPH5PO5GuA6FwUqHvmIQToUEYY
F6GaW0Wcr+Go1qyK/4YB9LH0RKaKoK22GTnDHliTALux1+pdPFbTLeK+3Z3WBdo2pI4B4X7U0MeA
Vj8k9LZDv6YL9hpyeg6e9rX4axUbfXwcHYTGEhmRp/xSJjZzGWVjFLyKaUztRk3SmxGVqU2E5MDx
8gJ/wPXXKwx7QcafB1NJyvLzUVPVjI4cE+51GNfPHZxrFE2V7ewnOzpJ7LSifuui4a2T6Gqo+k+5
1r2MAAMnknFVm+xpF3StfLSY2dUHIr9ikmexZNgNaxA3zFfEUkw6F4lSbSm/M2T5k0PeAD67R9I8
TzZJNGfyI1K90T9zRJOQKyDyM4uv67oigiAHx4om8ucF8etZ7lBl720Q+7RW0IvChdZVulUYp1cu
+pnT/WmolTdRSZMcTsuxC1td2CcciFtyhN0VH+z8KBahEwSDJUXxeUI1aiN+nnKHujkIN7I1CptS
RgL08kE6OwrZbglkFtgQfXWOLJpfpSjico6KOH5DrKa5E3pBf7w8yrnDAQKXK0HZCkjdyjkCBxuU
fYbYTRJJ8bbPcJch6kqBF6hBeyuWiG3JXVkelD7uv/390KbMgQDHLX+9KCje5NKQofigUDM9jpI2
vNOuStijwKPdZ4j9omir6/eE5NcoG1+XFj4jaXBQ5OQ4MQmfN1AYQNwIdYysmqlWxzjJi11oNddA
MF+X1gSYxdaJpkjefQ2jCMWq18Uym2zUEh5FXXvvVfPZn/VDj7AeUvrtzlDrK87l4jp+vusUimVE
nKh+yzCnVq4ltPCBakg+IQiChtSLVdKvZVdKSqQ7KP+XIVLaTQA2BuX0+Pvl7fz8si8viymRTgBm
CioGpPNqaDDNcPwThjZ1eHLK6MdeUYaVRwtKOKhtfa0gdG6qKjgVCFOAaUlnfN7ESZp9NZCRKWwG
VKjkMYt/pEHgb6C/xWhOGOWOFhHX2jJ/tWULSgvkOGwfTs4axBDSAhq9GmSv0ZkUnEQsBDdRG2tT
InvqXl7Ps0NRSkGbA4lpXuzP80M/d6aNNtp/CDoPMg+ImIieb0V5tpHiWdJ3l4f7cidohQzGVVc5
sguEcvViCyOSNqYGMVYbkVQTamRHy4R+tpdH+XJIFgIhQyzIDI1O9cud+SPcs3wi6BlpUPSLM7Px
8M3j3E31UPsFZd9EoraM1c3lIb+s42rI9Tqm6DKYNJpyUOAoXUlNfseG1LpZlfZXJvdlCT/YkSBP
8a6AE+qrdyGcp1BEqTJygqnq9kjIZQ6U7fzKufg6CuUmwJHgz3hSaanzeQkRe+9jo0I8xkoazavC
fkZIU5+3l1dtfbvwXbhV3CtOuWwiEP95FAjzEq04ASB3vi8+jlZPL8ug20+K0dv0hRwf+2K6kjH8
MiQrRj55YdMtZLp1Kj6VDGVUGvitUVNL7khbGc2xivb/qPuS5ciRJNlfaak7agA41pHpOQCIlWQg
uCbJC4TJZGJzOBz78vVPwaquYjiJwKsUeYcnfWjJYiYdvpmZm6mpSkcFhJe+bdUTjfBQr85PdNr+
jxYTtUqkJ9Fk836nkZM8nSjtu6aVU+hz1uvYadxulW/IleotVZyExJABo3E6juBzEC02RkExDvee
H5gHSTTnx/74cn4y72nic7Mhp7PpjSoCIQNGUTfAeTqQWFspB7DveZClc/UVEFHORensoWrkDN/O
jy3WBD7NcDq4H+92mVKtnJROpa3mdi56E51X88rc/1O/Kq7kdOE/jNNTBpouhnG062BTgO3oAX1m
+2DhXIjeWxxFcC9gSUqoNM1mXEOyzQWfs8tcvnCXP72TxFGmO/FhLiQuFS2Z9uuqWH1P3bs3ffPy
cLskaK5M237uWAhmF/1ldFBiDFOs0A3kghbKeQAHuj+65j1o1XcLJ2E6y+eGE0yuDSFxmA8M17nf
wcXvvDJn/9O9fVgY5guD8fHqijWTrGKVCYb2aVYgJnVRw3Mh5ehanuG9bJ4q7x4UjksbtmAuxL50
pO64HU1jth4edrhg8erb6LzeHyLnWHkveBM4kZMsOJal/RN7Hgm401Q67d/gfh/X8gZCpatqHR3i
XeDQTeMsLOxp1vyTrVIFK5JqoLYA68M0ycjN8D/NARE70vNL51/0zcLxF5HUmgSFyAiAMmdqNHTa
AB2qedns29RcmtPSWRGMhmUmlcWmi2bpj02wjSFhwVVo0LIUDHFLOEAh7fh5AQXjkViSqoMH9o8F
pD7kszxzDWle9z72Yg9Z5QGGWHZ+Ls1SSKd/HliwJ12YQeKpwMDkVt1XD/mh2JPvwRFVYKih8Jfh
ju1jnxz1u4UTs7S8goEJ6z428unEEJwZEGLhfLZbRHlu4JguX7FV6Fmu5RoLRvpTskU8QIKlGVSW
0mq6GMCFreOt4t1lLhKrgcOxvPladRb9+FcGADgt9FZOJAZorzu12FVqZUyejmyxggQm7gfxbEQO
mmtfZC6Ula+rI4RGNuVGu7R3C6v8lV39OLawyqD5GyhwK4hVvG5lPNB1tO7Wg5euq526XcqZfbWl
gHkAS4JeB2AVhQdBAv2QZCh55ZQQ5ZEVkKKANVQb3hpWesl4fX5qoiGYCmfoY1IBjETvJbCkp6tq
1LEaRFQbXYnUZA3aSohdKGUM6dthXDDhmuCcMBQaboC/RGu4ZYKu9HQoaqlGr7YQNA1AHnSR24yh
TYvQBRsqrt40igZgEV4DE4mJmFfRlAF6TBVYKGuQpfjgAjf3ZUsrVx7UzE94lt2jw1w5/uNVRAYH
zyoE7cCmGdP5+RBN5OCvKisOCW3ogPMV6PJhU7U6u4aKEF06i5MJ++jjMUG84ZC4QX+kjq544R5A
JLEcbVMaXJO1zHZBSVbdg5MX1JalnpP0jiptDR7+zOSdA8BBJTmgrM6ONBmCB71mdQ5ep7Ztd0Vm
qNcA+RaQfixjbjlchpzl+XX5FHwDCgfIEjAIQJnbBJCi04XRoG3GatOEtrjStpCCk2g4wBpCSiDy
+soI0MBi6G2frCE8376UAIS9hpUdWp4C0Na4TjgxloiHxPhy+iSC8wHUERj4IS95+kkSuDNjWeG9
C+WrFPoPRHWgEZY9AY+hg0iWt9Z+4Crcbtz2C1bz82Uj2DR0DSAfjAz9e4X5wzEBwb7UDWjadcva
ei6Aqb2vwQnpgwh9qXnni5GmBmcD6EhkFQCxPp1kWE1KxLY6guU4MYBwRQu6lw8JSNwBH3o7v8mf
7zVSmMh5gc0JLbSyiJQMTbnPcjCMuiYYCld12UN3swgX3qifHjnYNpBdEHTKANcHFzDN+MPahShO
kGRsWjeQosDpIfTuJFlIHByobB83Y74yaUBXqpxoVwBZ0jc9G5QFC/b56uEbAIeemsiB/hczbcPY
dmFe4HZZkNgwVmEeSLdaKqNVw65BUbiDqgQY9v7x6k52DH3XQGAryNSfzjvTo4zkNAD/UZWDmHDQ
0nWWmWT7z0dBz9lULAAUFAQmp6OEXYva1JC0YN+DzDoIKiH+kA/yP14/TSaYiILM2gRPEq5eOpDU
rIHXdeOOsyuqVYoXSyAF7EDq7mVNH6z/6awmKC0aXVABwcnRhDOjDnJFR7WGbM8Yh/skl8ZdAKm8
hUfCZ4NiqTqoNDAplNw+9YKAjAUlvcGqXFOKmSfLoCWk0M7ZypYuraxM70DY31ftLpCqP5Hy//Xa
/3f4lh//MPvV//4P/vyag4NzQvMLf/zfq/i1xN7/rP9n+md//bXTf/S/fvtW1k359q+rF179a92w
Hy91nDPx35z8Coz055d4L/XLyR9WrI7r4bp5K4ebt6qh9ftw+Obpb/7f/vBfb++/5W7gb//+7TVv
WD39thCf9dufP9r9+Pdvk4H+r4+//s+fHV4y/DMXwS2mL/6Dt5eq/vdvmvY7Ot/BkQHbAbYHOM3f
/tW9vf+E/I5kvT11uKAEg7YTZJ9YXtbRv3+TFOV3MoHL8WPgdoF0xLHB3frjZ+rv6PlBaIEiFDDM
AGP+9p9PO9mtv3fvX6zJjnkMIVl8z+nRwesfvZXI36PhBnl0dPcIF6IsKlWOU4M4PGxKw5HBKb6t
FWu8acZYviF1qK+DDqLpK00p2leZyVDDTXl2q7JKRyW3lMddztgTBVEo6NPCEj3vEE2MvFZm4MmO
RgO6k12b5cegKrPItfXIvGJKEOTuaBk1NBeqsLnrIBn1QJUuBoSZ1PSZlyy7zFkJ8VzQojlSk0FO
KTS1/sqGUx29hAf8iqby+DhEpnbb0FSD5h6EZuIsugfyOv8mdSQvXZlyvXHkQjE2cpD04A/vrFVq
dcG3WM/Za2+XhrRwFd9j47+Do2lBIZ84eVYkTsFZIiJTIztTBpoNuhPrVLkb86bcg4OKJiDL7azr
fKiUH3UKHVXIv48VJCnAG+8WQQXSNSVLvw2p3f2EoPy4HaF3ooBzPTNASTLGtyU0yjsvZ1q7TyKq
k23agbn7w8H983R8PA2n3uX92xE6Tm08qMsBjy9YKwptJVoAMQWK6J6vOlsPNlDx61eA4lsryJ4t
WWPlNFT+POD0QR9cKgGFLlQ4qI7mdAtEsbIPGUFHQfsxabTrydGUps4dsJju5YaspYhd0pEeKFX3
ICD7pgbtqrJKF1y//8gZ/fFdU+Hcwt1DpUJsrlPLClzdSgFx4z4InBFi63sp7YMFvMBp2PLnKOhK
nJoTAZQQYdtcAkbRNDmOiqTXl2WpQH+VIL44v6nki0WGrCzoDSaviteBcMUJSccYurqGYyI5AckV
UEuChVUJwguVdsFD1EQKJH7UYvgmG6X8UOoGehUaQ05eSjIWPyMZ2g8xRiAQvsxtSBvWY+TZWZa+
KSqtoMEzBgqEP3oDGiORBGlkLcrbrWzTVReQq8YOm6NCUKMDf0PIb/ESYo8Fj4z9oAOEDJ4Fugpj
NYf2DWs65FxV5PZcptAdBBVUiopDP0IanRjRH2HN/wvPxd/YbV2+vdVwXf8f+Kspyjjjr0A6h9rC
H55vcm/TX//DW4FZ7Xf4gKn9HyUgOBd4iz+8lUl+R4MkAOqgIgD2Ad1If3krHT9C1QtVIzSQIzyc
QCZ/OitF/x3veQvxnI7GMxTc1X/iq07PsYTfPbHafbJKaJ1D97hUF34AmAIUIPZorAnXkLtyQKBh
bGxIrH1Yj0Uz+PdA0339YI2adpDBrRAVfqMOL7Tp13GqrrVQlx0DCogLkaHwMP17FHI6CkIQEACi
2ulz0zgqNdN81Px0F4QKqsuLAVIVmemiY2R0FaAfRtP2oTr889dmKITyoammoLy1NZ8Hig3S3fiq
71PqRmq1beQ/7tdJYPjRmUzJlL8d4d/zQ1zzcRVB1w/hgIRoviTLd4kS7SCDe5Bbflto4RORO8ic
QtdPWxjtNI75ezTBuFkJaO0LdHr5YMBx5T6FTsx10q+zoLtIYFn5sGCzZ2YlZqnACF5B4qDX/TTW
X2St2lpxvAL8A2zYjzUtb426uLfMhUlN/vaLJRTLoWUaGnA+pubL6btcA4RZE307turr+WMgFBf+
WrV3v/zhpHc5MCAQNtL8gefpN0mt831lg8xQrtmzLfdoMrSIvurUHobdCn8CN6ZuaS0992BLds3c
WETOTdv01UyFACALbF4FPbYvxhGspM7rXytY/lQ9jmX3XCTgugfpN9Rs/7T+s6dz5ryIjLumhHdS
r1DV1wfjNVLoGvK0O9KwvQlEWt3bOw429/OrPLeLgjnJAREb4iBSfaTkVMcMIlSNFEmGyAkUss4P
MTcbwZbIRkNDrQaXLkTFtnn/lEfjziDrFqUNjR3G4Mf5YeZmIpgNaGYizRkw1QeY3h2gW+CNenfF
O1VdMIpCh8PfB1IwGnIqSdzQO+Ibvb4CUNSh/Tpt3gbag4H7JinytQzNAInvovxKV1d5spdR6DZ2
IXgCKv1xeuHiT6y+5oXhZsmeWmgepD9J3HugKoAVwE/LpNtOf2nc5xRnLHmrzcSteLKulkzf3DoJ
xiiFsnIWtIrlp1kEKlTWuGaT9MBRaHx7fiems/PFfRGBZTUydkBs2OFRZl23Jiw1t3lXDwt2Z7p1
X/326Zh9MAvILUBHrJbCY2APOURcG+KZpay49sDaVc2fz89h5tCKbXUhWhVz5AEtP8ZWgNgYeISu
36DRfgcOjXUnV7uKr84PNWO1ZcG8gNOmbU2Qlx6zaLAdgwcQvpC/Rfp4aXV4POLBYUyFx8UD8P5S
+moFp5PxYQXBVMB0s6ThkVnSdaBURysdIdtaa2zVtLpcuxYkYCBLplrPkV3Ebs9DSC2PSrFVmXRR
hhxkncV7y/WTYTcdZB3C0DHk4c2y0sBT1NgbI7LLOPLEEAGWdlAZRNFN4qq+cASEp9lfN/G9te/D
DHRCDbkmEj3iwXNRgHQfrcQUACrT3BKL3dMa2nvWzyJgXsrXwagEl2PymABHs26tRykd3Zqo1SWf
RIzO7+HMpZIFGwffpKgdCYIDmFB+NIO16aMedHuFvpSWn7tTgnWzrVyiVM9Sn6n2ALmD+k5OloAr
czdKsGsWZPt6kunUb8OkvxrVQlq1RIUinmzcZZAQXzALMyGy2FoBKjcjHA2F+lod7pVe8fT2GoQf
URquKyVdYHP6ep2ImGWP2iZNxy5IfSmg1SZT27UcKvLu/C7P/XLB9ESj1GtKViU+4NCBo7OQudDJ
PP+7vzY4eNGfXsp4HFkPAcfEl7tq2HNUClajZGlOmrRrxUTspsedXw96t+CVv970T3w5ZQBmgUCD
qE1CXdpCTrJJt5Ao3ifxQklibgDBytjokuCapiZ+3Uixx7VizdLusYRIqyvVd+cXbeadAhzq6aqB
GCEtQogT+UpSaztoZcl3Oi3y7xDRDEHAO7iQxTpAVXNT2doaYkO+EksLkdPchglX3gpVtCggsEd4
mjiQjkKfCGRV1R03IMwwmp6yxCU4N5Bw9dOikAu5r1M/tCi45ulVJGWrgq1x9Mx6zUv1F6+OYAYk
xUo7jTSpD7ltKGvWWL221vvt+a2am4UQdsj6CNIkCKr7atOpB05s+aJRgXPNkRT2pNzqNwmLIGRD
smBhPgII4z9eAhWb08MB12VwVEtyn7HkiC6PTaxsO7ZXAvuOIbJeBaW+1xrI24Q1XUFmxUukS55f
Qfx9r41mvXDRvnYNwNuffoVsgkapkALm1yqKf1mq1h6SefzSWIJfzFglEVPPwFuijiDg9dWkMGSQ
+DfDtzKAgOn5jZv7fiE8kcPBtqGEmPmFbkDLW/3e69GPXloqGs59vWAmJIPrZlBr1Mdb9RJ3BkQV
v2aAxL4e0MIlcjmo1O81Rpy4k0ek/uTVQDqvK6yf51fn6+ANKfXT3VWK1EKS2qA+ykq2G1FzHzEW
T8poHkS8Nw0U0+QiQOXCJt75EWcukljpVBKlgnAhFiyuqkMq+01KoSRSILkJaV91t2h25jZGMAeB
HUSSZJkYRzKNK8sqnTzUqoVMhTb9ls8xKIrvp+tWkA5cWlnGfTAGakDsUF55PK+gE2o2O0jkuWUD
OcvhGYgDu9kDR7WFGrbT929QenJBReGA1wNSX7uivpKz5pCz9aBcGMm9Yu4UbU/4gEauu04pnQYE
WdokesvWGbuHwbSS4AL/B924vohuJFYif35nmDe/6slNweygJqXoYCfiPosNBJhRPgLWTMunFhRT
TmbpYOxWo5Y7KYB9C+GnUP7/y9SJbZMxs+x2jJiF+DO7NKl6DTT0AXWs6ySuLxOkI1uTAwSg2pdY
h/PncMYuiIUB24bgVzFUGLLQ13pYIv8YO1K8hGidOX4iQAnqvApahTTrMCaAfVR4fI3aIln07HoJ
VidBmSuBnKF1QPTTqI/xuOutGvKfd7KyyZVbMyVrvV8467ODTVP88FrJ2qpqpMq0D1ox3AcIfKXA
GQplmzTaRtf7a9QcN5VsoDMIV/jXNkcwS0ZQlqma2PahbwfVqRtNB8Cyb9xGa8eF/Z+dlhCXVGlJ
wEEtBwcDrQn8VrYQqAZH/CHE9WyTq1jRNqxZCI8nb/OFvRDZlvRmknjBMh4UjtZVaAFvGPq5HIt/
4+Tb+TWbG0IwSdCYG7KWgTRciugPGiFehLwcZMtc0JAtzGLmzog9kzLQW1EeydIhknTioqwooa+x
hCR1v+Ac5gYQgg3JUs2uKUfpkFUx2MliqIu2EPnOmtX5NZr7/cIrBTznVOfQGT9Axh5Qm8qNwsoJ
FvFwM1sgkoQxgl7VDrH0IQS1eiHdqhSJMnMt2zd9tx6jO71eJ9lOzxQnJQAvJ1cD+6Hqu7Jf2J8Z
32pM0/5wU6mKRsQy1aVDFY9XapLjRSR7SZy7Whc+gbB3W6XX5xdybqaCTYibIOxzGQtpZL2TK9OE
JgG5S8VYiH7ndkqwAGlGigKN3NKhz/st2km9wniRhoWvnzHOIpCzSzsAMYJWOgxJroPQC3fEUpds
13SWvrjqYptaqJJ6yKHTcmiQkkjb0gUY1k91aEVPa6VXS0xQc5st3HfaDxLtKtwV5I2h3DruIc60
K1h4rKtuw3UF7Vbm0/ndtr+ektgrCTRGmBpyj3NVmE403tY6BBHdslOdsYZm/Qhp1KWtmTPLIjei
OkpqpdvYeLg2qUMqnP0AyBFyPq6qH+DbUlvd4M6cn9jMMRZRtmqIvnlIoUqHwspXICPfTUEAcGbr
rGAL76eZ4yD20bZKY+utNUgHMjAXki1eZgK0X6/zZserpYrLXCJBxE0qcpM2bYVR+rC4mhxYWV9h
BJiYJAR63ngwQOIPCgN30aPNbpRgAtrWjsMcyoYHhMBRQNaVCf6HZifJsVt0DzzJ8QZfS9bSFGcM
gkgXazSVYkCBHWdwgHRuc6fUD5VMFzZp7pcLsUBr6eUwBjBnaq1dt6Xh1Wr/GtgLXu29pviFSfjE
aNDnKtBKZuVHxPxB0vYQxAF05a3uiUbr1GbfWwaFW+gc+hR6tKDrRP+6lu5CAOgD1D17PYO+NAIh
RD8eVLy35w//e7/RV58lWBBVY0or87b2UbN+Cu38PsnTrdwpO4BNLhUmNdB60dykmQo/cbDjGt45
XbntwGng2GmzlaAOlEtQJwcNkQu4mUesFIl/HLjIkFIvbqpvPIgWNKTeFRm++FqR+MOmRgMBh6L2
R4DvTd6uw7BEzw+Cm0xnt3oU76AFDiAhFDds0xkV4pE83oJw7ZGZSPCTmwEpvPaHBYyNVb5EZnlX
1M3KKuOtStNV37ELFmcuV1JPTSV04vZXhcUubbn1xkZ9MFAviQyyaawichhef04HFkHH0qpjx4Ol
ovS7vsxXkxQCIKOL9aAu8xJC28MhgjQbJP/SlZpa0Diksi9DStyGAmaoJ35mB98rqlwnDdtazH7N
meF0eXcYlAqvgf6CkX7TK1M5rvOblieIdUAwy0Eq2efFNrEVp+zlQzOAIaKujVvggLQ1FCd9vbIh
9h2bqySXd3Gqpy4FFa9HlCTCE9qovFDKqAPqwSUQ1Tt18VeTFqKyKGwryZSLyk/k8HvAlQby9GhR
LoLxUNbUH6AT7yZaiVo5vADYIe/7IvzRc2l0s6iOQPUwddGE2qbvkn0zlNtUr+5MgCM39WADVUU2
rBgu0iS5ySIG7hJJvh4KbV0WaLurjQWGiBkX+Yn1ESIakLPoC7/LNA+Y3J9pG+xzPTqm+BIPwmer
mhp3bf94/u7OOH8R8wwZz87Os6TwU43DJKibnLWPSkPuGxlSpREdV3aUr35tLMHQ6xwK5Oj+4H5k
h98VE4lOqJRL7DKs6i2HgIfZ5PfnR5pxx5oQ9KFEoIwtqCX8NNWOIaPXdmYdoBJGwRHeLWzUjD8G
XOokRp7onm3eZ6UfmcYFVNbfrDG+zvpqY9XxTdct9b/PTUVIP9kQy4pCZSz9dMwf4kSn68Ecb8zA
HJwwC9nC23xuMoIFj62hNaF5iPdM3RyGdrhKqgRZb+ti1PVHJpWv5/flvXnrixsqymGZiS6RcQyk
Q2x/69m1narboelXJkThMuN7Y3wrlFtkZur0Gu/nsW09Iyue6yz31CxeNdqtngZwXi+EdU6tAGur
bVOUvKvefjKGCHT9wXMNr55CDNBZDFBmfLqo7MN5CsRzHYa+HbKjwXOCwwquhRHsHr+2+u+g0A/P
LSmyS72rcURzlmzMOruYZls1ymWqRJ0HWMX51Z9BEoH85fTIoumkiRue2YegpYc6kTxL5xuJKGsp
rT1IIx+lYPQaaAbjFWbf20F5l0jmbVsupedmjA2ZVvjDPPuiMVFZlexDoQI7UPY3SZdtiiR1FbW6
HlKAeobobmGuc2OJxqaAHqTSxpFPA9+2qVuq1TpWnqunSIXC4m5iMh/VHULOMVVcKTYg2vIY1wQ0
2dDaZumGL2VsZlddMEaxmRSdFRTM53F4BfR+sUkS7Q6SOj4yQ+swbd2uWBd18gz0lBtld2UY/Bgi
q1mg9xJ6jv/KiYqiYhxiiChAFtwHy9FRldM7NPzdSZkt7+0+TLw4qvY9j520QWa0G8DebfANVSLk
iSlko3gErS4XOiW5UzX9sBAnz1g1Ili11NJ7MpCRI0jA2wXsw5GrNDpfVSF70Sx5CSQ6u/aCXcM5
Hwe5HeByWPmdscjYoTo5OHEV257Vy6uKd985MR/bDBImBavXZoHrVgapG6r1wu0WSCT+2oBPnaxo
DenGDFBVLOohVxsAuEkcfNNtqqIOVpveQMltQ7o7ZnTHlg93lFvpm15mxYI7fOfL/8LsiloPGU8l
QA507geaBnIClRiWV5jSUTIS5ZIwE4zqEIFOKL8KSHufxd2FohTGSh6SwCsgO7DumYwH7fmrOeNr
xKYLszEUkFzEo29EKE7nrfQ4AGinA2rh2L06rFADXQTITLf9q4kLFi8bs6yqzWH0bXIz9pbLo9QH
ZiRtKhcd4g6EKG+i4kAk7LlVOIqVrBqFPzR0wQrNHHOxRyMfiFoQEPb5haleAb10yYryObQbly5B
ameck8jM0OVxywt1VP24SV7brrtEG+phUR997m0uMkyMShcNndwqfo2AAGDnKPAiCNOsJdSXCqsF
j0AfX2SdBkSYRSGnFMYLmbWZMFhk0tBSnpK4lhU/SMe7pqi3YU0yN8jCmyE09+B1vyN5DcnrvExW
54/l3F4JJom0CpfUIAY8s4+8CD18U6B9EydKDri3vKTGPHf4BYMk61rS0QSQ1p73F3msrwbe31UW
ksgUib3FjZuZjIiA7s2+5Sj39j7Y9vdFIP+0uvAQKNHPrreHzfkFm7MqIvKZR9IYB1LY++iiusuH
9lE2+UNsRltLfZWi+moMrmvw1U99opzfBPSlCPsXvIHDXzMkIjBaKROIFo9y7yNCe6gNmkI5NlsX
tr1CTeZm8S09s2Uil1wmRUXYKdXox2Z+rbb1sYlVkHqN32ot3RZL1CBzOybERjZ6+bSikkdflst1
HZLEUVS8ymq2r9IFRzQTEr3v44fwC72oUhZyWffVlNzBtK94ewGaL4dK/QOgDaukuDl/MubmIkQ8
pENDhGVXJiSzy84do8Byuobpe4uklZsH+S/uv3oaTpIuCkpeaIZvcfjUobLBfZFCtBigp6eqjeyN
jgaG8zOay4u+//cPa8egqA1Bhsrwsy52NWY+AyLkxvXo8GLsoeDVxw5piaO27GdljcirqAvPzHeL
94ULezfNH0ZuW3RR5mFh+FKkJU6qo8WvxG3+3lgt30BMdd+UyPkZgVYiw5ZAa6gFj+2FagfPGg1Q
80qkxuvLLt0AOPA65lS+KQz6lEukAVNIBqOOhjbHblp7pRbpsAR2n7k0IvbZhJ4rHbIQ0P1W8u2Y
bsbavo2Z/KANCLV7tuT/5jZGlIKPOKCAI9SefSNLHySdVkg32TG4i5Vk3Ztp6agpVIMYkaaUVX4N
VmVplfFg6Xk+B64SAdKktpssTLnpqxJBki3SLzpLduRMQwM3XyeE/iDQDdtl8ZuUqMwpasQ6hpZA
wzhL8Sd9pfX0beGQzgQDIoI60GJWoN/K9McW2GRQ6wL9S9aFGdYXiUm3QWy/UFD7aiUYfuwIObnh
KjULrym67yZAu6ukbfMF0NFc5C0L9szqKC3KQjF9PU28kq3LYWfV665WnKTaoCSDDDy63alnqLmL
H1vs8fwizK2B8O7L1AAtFgS2x0qLfaHmz2CI2I5LQcI7f9gXt1EEOAcNmsPRZ236Rax9r4NrGc9L
iVpXST5emqx+tNAyrUIMF6wpxUUQrgvp0dYhuysrI1go6lcT5UKn7vLixYo4NGtbZoHTttuZbAmc
O2N8RfFCEhRQlhp6yzc6faXTweVVdhNl4R3KKueX+P3l+NUiCKGSIVk8AION5atWjzRUzFGQqtve
LcL61uDR6BSa6ZYG1W7L2AZBRGzK5BZx475Fiyq4ksmm6PXxfiCVClxS+dJVDRxEn3p1yG3JSVpm
7O1QIUiiU9mJoj69Dqvqu6zLaK7i+U2Txzsr7sFmMwzQr6vrxEsSI9D3ejF8Pz/HuVUU4rQUPbSl
ThKsop1u7aR8Sbh1gdbwF9mMF97AM9Uc8AsI/msoM42CCQzNhYGfhSYSb9KeM2C7WBQ5OpFKaOL5
la1slKH0uip/trtxC/QW6XfAjyteUE0A+/xJUdolYMNM4QBsB6cflUa8sdhILL9NqQk1JV1xhpqv
9QHGhKMVwgsBiV/XTM+vY6IXTtHlN1AXBb1KBEvPxvpHVqUul1Vkrw2ju+y7jLoZga54TvhzpPBx
Iw8DirC02sVEegkb002seg8kH3gLAulGjrqfmoJCi1Jo40runlvdeIzQAK0j6ScXHbiSDACHet16
Zrq07XnCXn9lz0FRczr1JGy0tNQDwydBe2NkiFPrUdlGcYM61gIa4T0A/3x10Jt7OgaLwDDVKhhD
R80rCMN9LE2sXY9We1FE+qaMKi/o7cytwP4Yt2vL3uS82raovoS6W1TkoohBxG0CCqYy2q3OT/xr
mwkai9OPAt9wqxdyYvt5OQnHFgXyPemF2dJfCjxVEZ2eDcAoJX1u+61cbu082dJEvZEe2hRVN5Cz
LXW+ff1mVG0h7KSMZWwYMQzQuYDNGPImqJ8C4MnqdFs10Jbs22veLMxp5mkMKu/TRWs7QqNQKrBo
OOWlZSASZHu4OCvzS4ts0q5GSoteGvjJ+V2aSeSptmB2FbB4pBEtbb+Dktqm0PLRM00whmcolme3
CXnRu+fayCMnMIN8zQsK2Tcr+9lNlfsq1kGpeNMOYbDwOTOuEELKpwsgRyCjw9PSQlJJfivzgq1A
pLYL5MsYkNWi15yOvCp1Bax+zndw8W1011mPZIhfSdBp28asjmF1OxLtZmCxp8sU5CRGsV5YrGkb
vrhoIui9CUELCAUFy++09rFTgtZrWqDM5EZdYZMyrUEchKRQYxaHzgQ21hrAZBB2eKAsfMDMpRLx
7h1XWq2HZKjPK2lLLZZsFWZfjNy8S9UdSUO0PCpuk5RrTbqXueR1JlnxPl9VUKba2pXO3s5/iEB2
8p/0oyri4uVIqxICNRefFHGzsjPjB2vbQ8SL3BlHBZlulv6g5bgPOxo4WVTV+yCxE6/th32kEOYk
SjpeVVr4VlrmPTHyxK1rq/eisbHXZjiWSxfqa5cLMuvT81RRK6WgQUO6XmqOFakuM8s6MpRss6i9
5SZ5CLuL/ocZD24f3HZce6yLErjReJ/LA8L8EEHE+RWbeVOolmAPx6pTjAQy4H6V9fRodAY5KDIg
ePFAmyu96ZC9YxazbjRSBR7hsbUBSwN/QlFuXEh/za2FEMWG6OmDrnVSgW5A3dq8eCiS8NhFzQYS
mN/Pz3LGWoqI/aYBbBm1+sofLfWYjWQ1MLVdBVXnNsycQAIgd1GtYwEyj+35EeduxHRVP7xk61Lt
tCLJKl8Om9dARtu4nNxHS31Wc+ZRpELvWJ3IDCwlfj+Gt1IZunI2OmH0jQOiqbF1mj2VyK/LEOjt
kis7jx3boF5gdhtbMlc1os3zs/w6ywJyjtNZqkYYSIENqZ46BE0OG67tMFtrbfdk5ePWMMGUVib3
54ea80EixB4KosC2S1bry1nyPYzt6HJUcpCWG+Gm06VjlQGNFstt7Qw5krZ6UXXH8yN//byHmOnp
JJlidKDGCBLfYG29lQN6UUzQaru9rVFZ247x/+Hsyprj1LntL6IKxCD0CvToNnYcO7HzQmVkRkhI
TL/+rk7dBx8+01Tl6VROqqKW2Nra2lrDlk7n2lddwus53ixLq8DrmZ0CcsHtx7obwS+pjxmaO9VA
drpNHtoW9iu6eTAb547PJpDX+eMMaE80FeSgqPH19qxXAniJxbcdF7gCb8ZvScRjDri/HMwY4MmN
Tb/SS4DW0H9X1WUjPHsnA/Og44Ny0yKwo4Icr+SQ4j6toE86JDsJE9XWme+UmzxpVCHogReAaJZb
V9yVmzvkUf/7K5q0JyP6Jfxh1M1Jtm0IKOWhSnfOBNpG3u1av8LjCeAy2vvSDORPY013PWDct9d4
rUKmiypO9AlERgWTD3wsThLNQlKyI1N7jEJc9AvmBOjH+iEz0yAhxqkt++dGN32UuN7ZYE2YCHvn
yMcs84425VvlxHX3flBO0EXu4riJTvLaUId8WWBm5ncPoQYTBJB45ZmJ/r63y0tJv29i/dZ22LLY
syD0QSYxYWuLXVqVAe+rCxXDIZvL182W8Mo5QxfJStWE9f2QDA+Fox/hsRzNRf8EQbtv6aZD+sqm
WWL98c5bdEo2gNt5/sX0p4vb9sdudjbiZWUG3iITOU5el9bEaexBgSyX2T1Qv1FFknimX25H5NoI
i2thqzu0Lgiu52U98KuAqBGMrT4mIIdOYqNdtrZI17HfHY01537WcJWDJMyeBVg3wL7c+9Druz2F
tVbDEtBPu7w07JyDpFv+6RLrPNA4a8CRTORj8zrC/Id0J5+8QWEtDRySHqbJfaPzrrXEs6yMZ6eW
P2dzo6O9EtneIr9oT1GoYoj0QTryiY3Fbkjzo9+qZ6Nih9LGy8ftSa8cxN4ikXR2C0KRbWYPM9MX
r/b+wOnmC0mdl8Evj2iah5tfb6WUWtIAQNskReNiRkOd7BxDuRBCM98KmgC25N6rxHztkuFcwPV6
I+jXwmWRHMzOcmjfzemDyMwLtm0T+CPEHD3ONmJ+7Rst8gKtDY6GT8fijI+HEsBQ4utzVQ73XjqF
3ZYb1op+BVnyAapZZV3v99isVRfl4M8YgkdS9yfVqrDp7MgQn0Tz2w6sOzb+Ztl8b44D5IfSH+CC
iyAHGvJ2rKyV/Eu2QA81k77tcj8up+lZD+xh0tlZmFlQmel9xkjQFMCgqy6qpPnDSEj/b0G6JA4Y
aTdXHC8WcZYf0HvauXw+2GVxyep6x3oTeyTamOF1e31wgi35A3iqZQ4fjSQeYSAY1k2sfT9wM+hj
oWn9qddolpR4LRpDY37u0/7QjPPZmKr0eHv8lYhaEguSrCuMQY12DM7hS54b4OwbIfgMRzFPpyzZ
GGWteHEXyYWAqFTgwkbiYmzCtLN/qmIOKkbOlcoit4ssSCJmKUTirPEe6BA8hHj2TnL1j59zkXNa
p4HAQ1d6sSYuMF2e/aV1dH4AXyy/g7Ufmg6A3rCoHoncity17/o/lQnUyWHP5cRKsH2RirfazO6l
/6JmP3R/lPXJmcqdTcW5ATkhrEfjaFX1SZfsz7992EUu0p1ZYD+UQzx07Kc3m0HDsj/wIgi6Wj3n
wiYbE13JeVed3/dH5DyXicn9dIidwb8zHOOJuOOZW99vz2ItASxZAYIVUGtNrSF2J5NdhU0gRpsV
IEy7U6Yj1dZ4XlVVlQZuW5GvguX2HehfaFl3ZXe4/Rv+4j0/2KJ/9X/fVQFFBdO/ibXFA50VkIDu
QfH7ukuv75XAyX9J2FXQs2G43x0rG+AXD46te89lwWS90umH29OdbA7JOB9kc0nAuW76zyVk0wbn
5ywhna8Z2K/3IDgw/N3Erg8zWYC/vP7HVY8U/xd/Ksf97fn8RXR9NJ9rLng3n7qzs2Los+LBTcin
3sxCPG4ctVfvC/rUQBlMiDrKyj3NDPgdWhFrrBBSYg1xoHCqILSrQuijjer7bOURekMBBaFmdGMF
XTvRfylog6d+SIdtvWutxsCiCmtdWCf6kFh+aN0mVONvLB+4HrSQO/ws4NZOeNS+63PztFlbrt12
lvh7MP/Reut9FH4TGrkM8rLecaoHmLiFfT9GblZEcztGHkCjuQrd8peaTpCNjaqq3tXiNFqv+NQO
33q2/9sU/OiTLfNnaeHNnPYoFLsmqMQJAWYnj7jmXf8gBmAEftn5I+LS5197LQJPdYHrQjZaZ2GR
ScBsv/bGHDQJC+f6p+p5wIuvNZ2gMQ1UcfUHL4SNghkr+H92/rsq+2CQu1zwgyreGhp15Csj0Cyo
3/Lms0/xIsjvMTDie66vBRsq/MjCO3tmzbtReeHA7ZD5aARUoVU7BzCjwwRVnl0KKN70x8aMJgqK
ihsWlbiiqxREJ6HAcqbqETO7bgGfnBPjz9ijh5DvBIEYtjNckkyesA30dCqz5KCGt7Sk935aH+Qe
X8JSMIPIwxn0vnzcW4CRbuyXlUvmkrbA6rw24AiRPziZPGhoJYO2qGBYW9lT5ABvZNpo5Hw3MgKp
hj0CZYYJn40XUGL9dJJH/ODK/sUTsK3SrfNsrf2yZDm0E5dV0/r1I6RpgGox/uAN8IfXsWedjK8A
E1RB7ZAD4LyPSa4fcpB3rdo42hPZt0oH6cB3FaMbF4eVgv6vhsa7dCLKRKFFTFRscLLzIBzYl/NT
yqsHmB6EVjmEUrobBfbaUIvDZhK+zyELpWI3s38nikPKUN9lFfs0Svk6d+7TJlJv5VhbMiIAHjGr
WdgYqfKPusrvbXv+zSbz307nJXlB4ATr4W+i4qFWx2IwvsIB98tkFxGDjadO9NPt0F1ZryWDwTVE
2o7NqOLWt3EP6YCldWuM4e4Ln+wr4jwCLfh8e6xrNv4gRS1ZDBm8zEfJKhWnsATyavZajd1xhG/2
RNqtt4hr8fLRGNev9S7U8q5XY0JZF1uqOjfIa8KpYtbmIRfkjnhQIvW8TxDpD6ZmfgAX999mtki+
MKbQc5nSLla286K5PJkVzkzRvgi11QhYm9iiQC1y7UFeze/i2qj3s119JyyNZEnPGhYUAibouS9n
WPVCpsm3oHsPDMLtua01N5c0hHKQsq15Aq0evGjvdT5XcCAaASAoyLcJZiJhlYEYSHL/WXnCiPLB
+Y5qOrkjBCcHBG9FxFLvx6Rcd+OusBazi8J1BqZz6HO3iyUdo9mSkS8qEeI9/p5N0FnudbcThruR
21euP/YioUCN2wHFY2xi2Qgo7jg5+zW4IrvU5UDAqCzq+eh3jrsltrUytyXlwPL7sqhpyWNWjeeu
YVfOdvlL5hBmB/HDgrr8HHCDbxSuK5Nb0gs005nuZ9LExJsSEcG5uIFOn3YvZsrBsTUq5Ldgaq35
/w1NVoWBV5LmkkIw+5052cJuYtVld/hQcTnwI4jDW7G6skvIohB03G5GYi5gyzcBNTcFgzgazSvL
j9fCeRRH27r3bThj/ZtgNfLGf9ONhkC/q0D2jJlVwZDFPQ5INS5KPYuou8QoeVinYwtXDXt/ezeu
fbFFpin8TEkoO/AY7wZAgF7vEa3+zmYdDVuyY2vV9JI7AD5hB+iO28RN5jvQ1ORe4CtgI33aNNEE
HvR+7nJxdCrT/UqELp4qYf2i8O3b+Ipre4D8d1HtWnQss9I6Fo29M6Z5D5jZkUPywTbMgNL5VKgN
SvnKifQXIfHutCBjaleGK+q4b8HSDCWUVbNAKwYwTeOi1RmQwTK/3f5y1y/0wcn095X/3VjWrBO8
kQ8c9ULPvxht4gW9UW+hjVfWbMkb8FNgG+Gm1cSuFJED7Jdt9i8EPhHaMu6z0Tk6zcbXWdnCS/KA
p/w09xMIX3fACMJSreuDuqvGYwdxia3DbiXKlwQBY4AxIu5zbYwbk3+utDIggguWWzMkY+hOvh32
UDcOVC2gquUDfAVnerzZZt1jP5cHkr1Z0gpcTNlCft6Y99pvWqSWyTTUUBGrjSG7ctKO/b2tvbAt
NfJxPUebd++1YRYZpbVnv8ydQca6y/U3e6i+qFFUv+0sK+e9JvVwhBunO73eDsqVDbBkFqAgToyq
LDSYR0etOogkz/ian80teZW1YFlULWCfaUcOuY4BIIORtGOGigA7CtnM279/LewXqWIWFW0hX6qR
778NrvWlYI84QINk/uRnftgUZONasbZOi5Kj8Gg6kCZRcaLd5id6hSFMYPon2yMRmrPPtyez8hqx
JAwkNZh0nZxlzJggIWzwOA8gRfK9xcbesTaRh25I9pbfgeBkV4fbg658oSXeX1Rpz0xzVnEzV2d3
hhh56g0i7PLq7fYAK0u3xPlPNmRPhnRo49lLH8zeRyPO7d4gOO0Fib2Rx1dy6xLLP+t0zmB1LOJS
2OMnP4Eh4lS06T8u0WLnwymvFw3JRTxJ8yK1eCxm+zR2YstFfG2FFlteE8pBJiNtnNH2oOFgB32w
oxLqmW02yNaGuC7cu8OHurMC/N1oY8AOWw4bsvytgvpMKHsju5t5ioddllQxz7MRhaaiGmAXDWVB
M0MDCFzs1gVZxrUsF1ppNQkJacC7vR0fK1t4Ccyfu1EkuahFbIyWgyO4KiLf6P9grasvvZPp32nB
8AY3mJm1MeJKil0C7bnOJthVz11sQDu3MfKj25gh3HgfSpmdN1PT2iiLlOFWfAZIq+ziBlz8EH32
5xJMHyJNgMOHHv6BL7fXb+3TLi4ofu3WupjrLqa2dclxJ2G9PMhCnEu9RfxduQJaS8C7n/i9nRmt
iBuhZ+88Mm76b6ROaxZYvL9zpuLR8xoK0Is3dS/O1Fdkb1AfII8B+gCu25boTzfgScqkg94+HJbt
3e3Z/63s/7esgg/SfyNbFr1vOrC9i1t4mlN0nIWJB3iVNK9kcHz9Unui9zF8kdLmALMQ0G2DVJrt
l8GkRJ4dykFPzS2ja8/onxYg+thST4FqcYzYg2VDap8VUGL3y954TkSZVrGW5vPYSZA/hmSi9V1u
KFsfehhrglKRjgTCfwCwbATrSiPP+h9wu4+iR/qziBNlci9qjXqIvbQD8LUqAGTM/e9totuDmUHg
p/HHAZL0Y2fumZiArDHCsmnIzh5pjPrsVyqk9U89PWuJhxcGqbVfEqRcnbuRlekiLB1UEGgUvFhl
08U4y+gh02m38aU/jnNriXU3ObfarrRF7M9O5FIXt+NmBOzVD0pPbAp1fXySQPn4v+FEPKtxi1KB
Wp6UF7+M8V70S9kN2zEDwMM+G/WxcHIwoNIfnfE1M/FzePa5cztxIHO/hRhfgf5aS0Q8CnaIdyS1
cS8HPCZJoAETRjSsFpuLP3u/DUm9QDYlql9gvSKeZXAlzUQZGj3j+yRX6CVbKe8DC3juEK+XdQT/
73sNP+JQ4AIXUL/7cXsDrn0W8t8F86B6Upo2LePezj8ByXgqDGsMPOBFA4/m0e1BVhjL1hJBn0Ah
n5UjxE+oY3thccGzDmF5FmQCqAbOwopWB+H6R+ghPtDMulAueGjxmsDqcuvqvTbTRaLVuB2mRpln
gJ1PXzu3OFRN93ls+xMAsbenuRJ8S+h7ThXg7h1N0Wkj/ERMXl2snm3J8H98IIE9998vlbRD2rR5
XsVCO1HJ7QPsDarALAGNGMB7G5yNi+61bPkgIy9h6xKEMOhmpDzOoTEQQFCsCY1anjJZbxTja9Gw
BJzbWd20zMx4PM4aSGA0PXc9lzS02gPK8reWZynoie7O93UfFFo98c7/7XD1RJvpbfRatVEYrgiE
WEu8eQI5dl6U6MZAMOLU4SwIWsX2ZblX9NAJ+RmXkCrIQQeqBmBBPTg6ld7xdqysrfIiUXVpOdrg
SvO4TOReNsUPRpLnYQvgsxLrS4z5BBtVu0gHqJ548l5aWTyWxqXi1tPYelvyNtd981GcLDJHB0ws
q20TDlqZ/NWW5Z1sWTRcj5CZ/O6hrFApdD0Hyc6bXfSPb1jWEmmeG4PH1Ih+p6MNiKNWT+UUFu4X
DukYeMVfclB/uNVsnJBra7jIF46LtFxWCA4z64bAS+mR50keDjWN6JZOzkoULHHkaWG1rVui7YMa
5AfN0rus8HebpLeVGSzB4rNZVzALRTPaTkYcgMWxRZyVpRE1kHr8pzBeosTRf3byDM6vMdzPfjnp
UAQz7Lsj1zM39sk1u30QZUvot8N9v/M97JOhhjnHIM6qTA5S8UMDGSvdzIfNS9ZKcC1B4HPG3QJE
Ux7XcEJ2HNsKQM+DWGP16jVdJAHuGbr6fthauZV0vkR7p20yDtA/5SgG4Sidyqi0NbyP5H42f/ej
3Nql19340fotOjjQYDcEKTWPuyo/mtp9Kq7zeh5/Db76BRmP59qucNSCTV1Q976TcuvdaW1+i/SQ
5f3sGS4iQ3f0i8nrQwdlr9rUHcQNjTs/2wjAtfqaLu5pYlAi0WXLY9LlUSLM2AVPIGXubhT8PHrp
N6NyIqMQMoDAOvr7VpQy/yDq2g5gNSR6tD/HLTTxSgGwRHULWJtTObZt7FjGGU3Vg5TzFoF1Jd0u
4dxpCo4sd2Ubs6Rkoct4aGvxZTL41bKk/KFydsTDhQcUkvdqk2oDH712Vi9h3jZcJY0BEvExV+6r
mE4uyYJRRry+K8AcRJMW5Zwm4KORp4nV7c4r/MNwVbfY6n2sJADvGl/vWh9spCAUSlqhUIeGql/o
H4ZfPCRN95sJO06TeefYP24ns5V8uVR/R++WDYzhwbnBhdFwkhPANRejsHebk1kb4XoOvJvMlLQN
gSVMETumtIMu5VewLV62iAlLv+DfZrGoLOYZIHyTZLj7mJkRNFCam1vztSrJw2ZbeCVVLhHenPew
/MlHLBSbH4oZRvFhQt0Dwj80XP8Rb0+vOt/oDa48Z1lLkPfkEMESjcH8tEA5OOPlYmqAZuu+wlI2
uu4yJci5VfW5zqzPFt+SCVj7VovE4gtZl75v4s5SpD99Zz5ycG88oY9k8He3P9Va8vIWNQbsjMus
H+DWztKk/JPVIzuYdj7v0hoo2qo3dlZX/ChYAtWSkXVhomz/qg374BXfep8AIzlSEphJSi4Zn7ZK
07WezBId7itSkrTxUGYlbOdwXezh8wxgl4RULVEAcbUAmw7eSXUH0iYvCdfnnLcgsOuSRjDMcYzm
2aWZG2hnNIOBjr+l+uUTA+mizkO7sHF3yY94cinZYw02x+3FXAnKJZJcZnMzQWURlYInT46Bzj4u
0LCjCamh3mzWnmtIDU9bt6SV6Fjix6VKoRALlFbc1klzgnWlCClLnHvu5xeHzl9vz2mlPlxixyHg
jIUfEh4jB8+XAnbzJ3sg/Ow0lf51e4gVioq1BIhzdGprtNzxsDlooLcZFObTwKQs0niAl81dK4u7
vmwAefSOkCn4bJvGsU72qf9cqz4si73v3Clfvm38nGth8kHBsgSS92biWhPEZONkelG1ddE2v+9b
uCqr72WXHXyffMrnccfROJLt/Kpof4EU3u3BV86apUQ9LaxB89TFyzUKTNhAXDG+x9pJ7hgKf8bV
C8AcW0intbEW9ZFHjR5SPRxjcaODtm5qh7MuYFOancGtjhLuHNHIygPVQUweRtNvM58fWjivh45b
2mGn1AHauJfJTD/Prv6GEm+rW7NSuS3F7vEk6gEco+pYMjsYrf5tYvMjG3GZg/Xnw2aDfYVEay2B
5VXRpCShZRNPk7Uzm/zNdcWO102kqXlJPBWajg4tNUTpvFEsrsxsiTXXGa1bs22a2DbJwaamClqX
nieh9ykkFf/1lF/CyaFn2Ew1JXXMJrbPGItcFEXwYIcj0Xy8Hakr6cdZVEU5LfUE4ZY69gDaJoX9
NU1UZEmZBvOWkgO5RuIHO3GpiN7hVYKQLG3iAYZ1cx02VWI/pqWjf9s9F7sxcfZmp/MQ/BIROp1M
wsmCNxLcVffSupp6ip0JgGqQ+/bjJNBcGbzKuNTCTPFVD31iRnzYItWvrceisAJuXHf+2OexsNrn
ETrXaK+cS17+8/XQWZRVNtyEC7wtGPeKlrAhvGo3wyPIMhLw2cWUBiWZIYqAStjeuLqtJIglKLks
G9J4zmjcVwACh6T2H3vSzgF6w7u+gJ5uw89a9xs7Y+WgWcKNqwY2Kg73yrhWvh9JFFOgObvQSTvd
jte1Sud/MMTWPOZZnpexWbR7yiqIpaTpPq1Amnc+mcOD0f7g9ZdBFpcOK6pJh/bRdAcC0VdlqZ+2
Sj/d/iFrE11UXD5UiWUt/SLuMuvbYMAy3QNN387brXvayvn1P7hiuCyUPE1LKK37hxQCqtrOuwA9
soMty1D1ftRP0Nt2vvXjZ0/sGkL3Vqv2t2f3V372gz27hB1XjGdCVDYuGDCLgPpe1LA4h/Cyzr81
qYX/ghtUJOa+qWHCA4rQJLK9q2bYH+oXMLM0AIyBrZR5Amn1ai+fsaujiR2gWJv1c8L9l9s/dOUz
/A9uOcsE3rkQDsz0ncBr+GvVspNONr7y2tmyxCqTGcyJzmrKuFLQPITTWV+F1KffPMsuvkw8U5fB
65/hrW4GLZ1UNGq72t2e2koqWoqtQ8pvaCsxlXGRzY95UdEIJ/eXJPHcEF54+eH2KCtHmb1IR+1o
TVPtDBjF7tDcE2kScuZXJzIBH1mDzNNuAcbWRlp0kGwKrZmeaqSGNrm3AKoTtIKbZXXnjtWT2xff
b09opXxfwpQHC1fWGjL1cWeKnUFfZrg7TI6OUqgxwFT7pTCuTmgbbY3rKn20TRZ3u6qoBwJFszLu
Rprt+o7rsC4gtXB7Kiv0WmsJOpaj36meyCIe69EzgYEcfS/MBvJEvJHCYtizjmC7+OFcTGZYDgbk
yKv8TigK6TOf5N6j79mdCwshmFhNs4LfuluLw6h1slF9rsToEqZsCqXK2lNFDBLEFNoGLnTK6L9D
QWUCLrTZyIUrJ9gSntzUU8X8ZMYyON7Pup0GdDwOmSp3Tg1eUNsGQ2psYhyun+6DT7qEJpdwGalN
iBHHTnVo4acCbvgvkKgvwhZ3yjYfkq+0eTQ7fqmzLcWOtQppCVfuezwQuI2oYkMIwoDeVxfPMkLD
8Pw9N6YLd/Wh81jUocvIXf+3rV6uWpzd2eIDGM7UOxjUPrE6IYGkMGXJ8tQGFBFM/KmU8p417tPt
iFzZw0ucc57bCaO8qOPB7/940lT31ZA/joMXFfC6uxIttnjVKzvr78H0vsPVSuaaCT5DmSavLGUX
BtxIeHsWK4fGEthc4w19gELi9d/ufztmdsyk+RnQ+o2UuhauixuZYRZmMXj452XXhNynccrQ4fSU
FTm0OCluBPVWj+7vT/4oWhcJqIFbEjVHdm38uD6UFf3+QOt+n3kV9KdppQP4M7KQmt0PNZvDqZnE
GBjlBFX26ZA0gFilPXpCU+VFBuyfvCQDUB2CjsPgQAO31+4nkPQ81OLW2OCAa/5N2sFagqDZRATn
MzqkYwuLPbBDLVjImiCrQxqRB5M2dnNfPt7+2iuRtIREw2kvn+wSYzm0hogUUAmNdDYOmzVE1BIF
DYtCeCOPfR23CnjMaei/oa0OuHhew4KlfmiEsYdlJaza+sBouwM38zrqUwfM7s4Bl5J+M3m61eBc
uWct0dJNkunJo2Ydg3PZ0O9lAYtGCU8eyC11wx2u/3sBmSXQAQ9jmV5Mu/10e4FX4v1vqf5uqw5z
No1NM6ADgRCqHOM+netTw/X1MteEVCRhSZ9vD/W37vog3v9+h3djNbmb22p26tgns7IBReQQeWhO
lNPiy+DlUMbT1o5XDsacsvJkzVMR1EP3Il0NivRcouqwhjZUEgZiNAWdIKsuNpcwZqb+pwKHeJBa
vnICx+gvneVWociMbIfwsaG2rW3xOLPU+MLLQkUdanKI14+/xkxVl9IuIISZjT/tSUB3AQZjkVnB
meb2vNeaa3+fVd7NW5kzNKcddJSyQv4qqP9Hmv4j79LnsndgwVeGuOwo0kIObQqc4SzPtlvdpbZ8
aRj9NFTjY58032lXbTS41p5z/so3vPs9VU0obSTivvbMoLOf4U54x9wyKuh3bvs7rwGg5NNVJAgu
KEFSAu/dVqdhs5e/8oj1F4jxbnhG0rzuhYGQS8a3oseWttjzgGMIYt5Q/KgC/9p19sBE3gTlrG71
RaqF8Lhna5TDcSXyg0BrU+s9afw9A/dTmeJuZs7Rrsw2BLsJ5k/OQXXNoeqHCGp5uyYTG6GwcgT/
vam8m3rjubyfVI6pa/O1F+Vr41qAR8x5aBkwekod/XI75lZOySUi3GAEVNMCjcWpk8bnNHPyKOtc
iUea9sftEVaqxyUkHIBMYlgKQVQosu+V8cMrOhiWmuNP6HLdHmINmrOEhLsuiEMsVWVsFNgIyv7Z
+PIi+wQvuEXcp+nRlCxoaPIKieN4lOLzv3bvlmLuvcMJ6XzcrCqdRa00z0Dn7AyXQwUt+7fCeKnR
DmBb400FhnAJO7dUNg9JIpy4hSMb5B/vfbeq75Q3bVxH1j7X9YB9F3lT5lRg6DplPNs/GYc6up2+
QY/my+aKrTV3lhhwYZWCCuqWsUPyXSI9qNxP96ocAgJT5ln/JCmqXXkij7TIdu1gf+0cvW88+tmC
S6VFN+a59lK4BIbjWl/4BfRKgCVuP+u+uxvBYB3F/NYS9F59656M4940xLPDym3TjbX9tsgvSd3R
jPSkxIOFrsMZAIO+Lt66im7UQSvHtLnoWFk4mcdOU8wqrQPl/1S5dQEYMOiyCWudf9tkxK+sn7mE
iQN/TZRoGbCgJmqAlJ5ajxwhphP7FexEOt++T/3qYBF6toxf24fCdaH+tzaAyN1/4zMlAD6hj1xC
67V/a5lL73FBaSKILstdnffdk9uhRGY59Mx9PJBaunx2HLZ1Il7bGB+Nfs3X73ZHP6Qyz2VXxqXn
Bx39eu1w0IFFDvsK/7ZDzYFpQoa+oxmKDNsBwXCs3X23JfTw8bFgLnHYQz+3JK/RiTAzd5eS7q7o
6p1B0sfa8CLavNxOpx83V8wl+JoiB+QiRztsTvu9bPlFYZP6rfHkwrTHIQaOfeXdOa7YSHCrobTI
OUXla6GvDZZ6HMMBwvYHu/6VyfmtL7MGiG/25Hv8KJNWIqQbiCwauGbdnuvH+8VcYq8ldEIh0oIO
rxQ08rrs3qU6yiUE96wHNH2jzbS3tqiL+6INbLdRAWcZl+X0IrrxkadhM0IGnPkFptVY55JYh819
sjbcIs+AGWlksJYoYmIpIMYSjjEqthNQcJMtXMFKBX3EYRh3hkg2wmaljWoupcZrwSr4Xo/Xs5BF
qSDRnAvwJfj5ilMsCQ/8Mj34Q3Lqt55gP86m5hJD7TvdaGreo30uq6uJNj3M1PrmgSpwOzpWVnGJ
ovbAxhwcbQIdUzflvmsh8smL394EaRkC15DK5IEqQI5By2ajrbC2F5aAanFVq9bMLlGmlA+zW3a7
wS8iw50v12flVjCO79bAa0J/p7a6lP6mRNnH5ba5BFpT3QManmJkSdNjnuvmDY/4E/qdpop86FAH
qe1VATQ3ZEBkJwPKZrKxzh8XHXjn+29aHZqcG16PKlS17Dd6obvcYWef9b82QUgr3Te8E/x3CC+V
rut6GQA6eijDvB3yk6YHF5a23IQ0iNaiD2uL0wMZ6UM20CCFYMluaKYdLAQ+UUfxUJS9e1FjH+LV
lDZwLd7jyisNSCP5qffpdsStfv/ryfPuhOHOlEunQJfQqngVWCNurY2BFmhWCSh+lEDk7gv3lKVO
um9xNwsKQiGqcnvwlePFX+YoRdxigsMd3kXzo8+8N780HvLGe7Tn8cem5MDapl2kJnca4IBlg97B
UpM+JL3nP3a6qvYyI1v93bWJLKogBhqyAFATHMfy7NnSDKYcCEiYHvTgEYUw1Xq9vWArp8cSkS2B
WXUaWAUC/JDsBG2heiUvvWI/4EB08lCRbPZEVnbI/6Czm8HtSoG2C3fREE5kmELtySunx80Dam0u
17V8F3i+1MwjqWfc56T/DNvkESQR4zLWhxyKvUn3GfpSGzG+NtJ1ju9H6gZh0Cox7nXn6pOsIUyW
pbYZmYPrPuUwysTTDWAsaZtuwUJX4mGJ1qYz9LrbaU5jVzt7XTs/pEV/9dLie1FMkNLcCIe1j7TI
MXVqQ+OqT/O4cnYdn57abpoCipfcgG29868NsUgPviVbhEGZQ5CBBpaWnyZP/0kBC4RL6tYb3toY
izTQjlX9f5xd15KcOrt9IqqIQroFOk/3BE+yb6jx2BYggsiCp/8XPjezOU1T5cvtXTVqQPr0hRWa
NAYPBGyvMQB2yIXekPabuRV8qNPe3d8+PAtxYI7FBo6H9qarJ5cUAFqjUe1OjcQJBj1akzZcykjm
EGtedYm0JHoAIbTZXACl0iw/G464RwMlCPvyeySsjW6oy+opWnioOfA6K8GeLc0aeVca7VyZdp5u
EC8rsjV37oXyWZ9jrKNBAttcoABKiv4wZiWB/dQEW3SO4agHLvDsboUHpYMPQNgOLxk/YTQ/JkKb
VxXV1uEaEClrPf6FvTIHXEdStQ6Hv82FRqE3xh20KTmHG0nhbNq1qmdpjenfv8QLYsDu2AabBmpY
Gs99kw4mFMwAzgjKZpqHmKVWu/92Bc4luKmV9QS1ZDI9DyZy0YNWZ3fSTHdQ1oNS2koEXHqiWaDI
kVLquGmTS85rxNmGPZWqeLeEcYJU4e3TtRDy5qjrHMx/1Zjm/wWKodJOBrEfsgRCjIz4qwn4AndV
n+OtO8zGNRY58WW0y4sdG14OB+oOE+KYljtuHLLc+qWcZB8OUHcUXXEY26bYRzbpNlF1glQk0X4M
HEDwqARZryP3USGtldpu6SzOEg1Xgs825BG+JYEfWQqsBSzFGaqQdnf7HS8tMEszhm6IZK0DBwXX
N0CW1ckQqOsAHL795xdkkvU5tNqt9LGiOlossDmLjwYQOcyAwG1dbUwuttQtPZGU4RbU4UCiroI9
OMRHi1Ol9JU29FKwmcOkNddO3CaR4uKaroCRR7YdEnrK0fd2SL2Bo91bIyXzIfMdeZ1RvFVF6MkY
6lE1ik73U+swN6AozW6/kKUkfo6j7ugIWYsB6JKxKrYELHQ+uMcwejRTKE2WG0c9OXdMMx6V6j1F
4600s61ZZHtNdKfaNo+ZlXn6QL0uf0xQ8vdo8AtNrjWHpn11pTk0x1+bVew6SYVfRx04i9kwHojJ
Af5SvptdatNCnxOG0jok03NM0q21VRdaUnNEdtsXAHpbSXoxgUuTMD2oTnUkHu2hACIvjWB7AYQ2
5K0aL0JteRCGhePm1tlPF7zwfV4YZAUmslS6zMHY8POslACG6ZIW8Idn8oG6kfSzmASN4e5bGO86
qL9EqoNrr8H/h4aH2/ti4RzOkdiGmRZdmRVoRWL8aSXdXVuYHwnsS2//+YU5mO7MEiK9E71wHCEu
A0esqrXij2lDqRZ240Pa5RsepihW2Q66p+9ja/+W6W+Y2TawYjTBy9+s/Iil3TWLZsyCjc5k5nPh
TiG9Tm3cLPwDi9pjEeLbkjHbm419pzTA9mBt3GbG2qlbmInBv/O/928c9X2Tusg4lP3aNeeh3AOX
AhXGFDqQhm/G9eMIH+MJj91q6ZuutEBp5ifcdl8zM325/fgLnZg5GJsrA4LZDksuJZTBnN7eaqkT
mJOXdEkfjTHfo1VyWc04Fi7POSa7tzPKxxZdwQ4mK3VUmACW6fs4UbBeiYoaYwHo5dx+sL+g2StR
Yw7O1pvMsUD0Qj5HwOpKuB5thqHZAkwNdzcRRXcDqZogi8NA2VJ54xDqr0WLzlMBcXFbtJeUyju0
Zw6t+cdyIDpdhAQqygJ+ti7uohOC0gsHBuZbpIGTMTltKNu5z1xj00LQmUPi6tA7Qj+kaZRtKJvk
oADZm7gb2PNbVWLKzpJC7GFynno8Gc9Nbu+bDhKLtqPu7GrtEC++iFma51rjyNKqRGef5dt67NqH
3IbYroDuTDFGv6oUeIqySH2GyWxvjVXAHeYEJcBRb0NHjhZ/Ncb6EOn0CVTy57Zpss0Am68z11ix
kaTfO47beEBWXtrpPqBs9JCob4hovxW0f2fWsI8tck/GXuypsO4AOTjpqEH3Ak12OzTgD6D7EbEe
cbmdorYl28hufsC021oJY0vlylxmHPO9akxUGl+apHvI1Xa6xjDb3LLG8JPO/QHs7eBFQh0gj3h7
9y0konOcutl2cdbKGImog4jJBeBC0T1orsHqUVpaYbq2viTvbW8Dy10geR+S7KANZOsCMQiHi73j
rvmsLJ3WWXhGeaBa6mioD2x5RBcJNnFjoOdQAaccplz64+13tTBl1ueodCfVEpRjWXxpC8hqQU5v
FysAZ0cK+YKBIeLZd8S5GzLYvjKYahbZABQxiv/byy90TexZFLawcccINn8YzPZI4Aefcfs1dq17
W2ZPUNdfhbsuAFL1OSjdhRi14i2LL5KNu2wAhkynnksKv3+0WPKO2bMJKUsORI7AHctp9IF07Mwq
u/YAidpiKP0G8eWV+LjwcecYdd0xehe6hSgw43ZLe36JO/2ktdaxtirfWpMWXIDeQMPmv9vUaeMu
Zy24tvDg9gcySbYnyQvvYHmdJ0eEkO10+gfdjrzJTVaJvVKbyHnX4j9Gf+zH7mA7xDfdz9sfeyn1
n0PSc2ugwORhXJRHT2YY3425BV4d3+Z1sh8ANrOpc56KAKMwn/NQP9gGvWhyzeVzgdSpz2HpUd8N
Q6ihcdIwddHcDjL3eRmSb2GRsbeyyCqPd5W6K9rhuxwz69zDafozdUUd+iHslWjgxv1jjKRB+mLU
mz0MpVEyNKH2yjuRoWORwnUptMwjHcqfRmg8lVDf8kD+b34XevFNiEytRLil/TMrtXtTmpXWDsmF
dO2zM8TvSdJBraijzyo3ntY5BAvpmTWLc2lZJiItsYESpwSmF3jscROx/N4co1eWApCpM+SmmBZM
U7+DtNTbyk6ZotyV/GEOhXcHZvdJNqGz+eMg5dtgOvcuzkmr8UuRJc+JXj9WKn6txvY3nN3vcwvk
qttr/41819ae5aTJSHpARzXA8KsPg4LoT1r4KUOMDMLrFxk3LnCRkM8kKI05EoYstKkHDiKaK9HZ
zsyNSX8adQiX+Gyj0tYAsQQKVlorg9oNj2anoVKB68kOa3SXXms9sMCyBmjVEJnAC1MCExuA/Wqj
uIRE/2mbHVLC9iBAbPEkcat9IZ3UA54elr1R53fh0+3nXqg35oj9nkKhqmmN8lLCDNKzQno0mPhY
7SFOW/PKW53j7YkLjrfFICZoDRDL1iGqhldcrMTTpT8+XS9f7mMdit9RmavyQhKnhh+vc3C1YmUv
LiTpc1T92AGGZTYD9NSM+gMKs6cIomZlNO5IaJtenejPNqbrAlCzlQ24tOAsZcxc6NT0LgTcABNE
i4ltDFhvRnoQ8eGgpTSAlM12le+7EEnmsPg2bLIu7MLy4hY98eEyJH2cryB2CSTWpm1qZSpcaV39
DRvX9sAsbJlpauvmCMU5LWPZByT2/jTZsBnMvtpCBBG5t5Di6Ng4IboCZB4e559lHg/bJrYSvwSw
Sil9wLwwa/cdY/D4KEfwZMLfg4DXLbxAQ586unsn4EGrXPyHBYXMXAlr7wzkKdcroFfi4iXvc+az
tA1rD0Bbsg1VbQRxW3y7fY7+Sm9fe8pZ0ETTOgyduigvlXB2qFFAG6/2bk4uY8b2biVaT3PhDI/W
TlSTLdPhIYuJROtEXkE+dOOb1Bs87Ri/ppXpC2qrTZiLT/GP2fHfNtSXs1JHlW1Aj1SCNjWg4v4h
nNdJFmCVYbyQ0v19LV/+voidpDPyTl5Mx4J4kN0cSdYD3iKqvYAHk1GiZ7pGYlrqnc3R+JiydalS
g4QVrji45RiEongDeRtjt2xjVt1eBxkl6uMAXLggVWgrAvVj4byGzbiTLIIqteGH0CXkKoGSy09K
YQmFElM8394MS73GOYS/L3g46AK6vlxFPxTs1/PmewaZIdEDlR3TjaHxXQlZCAsO8RV/kPTYfhZD
DFoBFf6/VkRzrD+BNTP8L6DAWcfxmWqvtiH3qCXeVguihTAyB/BzaBF0NcHlwdSD6O+i2kZ3btJx
1H1rVbd9qRf39yV/2Vo5k4jBEoqdesrvoMZ6DzjDa1IlvxXkfx2jeaZZsykkCLRF/wFC8so3NK9f
XX9bSF+WTSsRK/Bk8XDJ1IqMf1Ao30Oy7PfUiXWZ+gUSIhjQ5Y4is5boFALH9o9LzyKmUKSAtggr
LzAMgcXnq1no20gHfYCWbrvhOEzwB8uRLdR20FjxtsQAVQNN5/by0ypXItkcKm9ZXQaGRFpdbIdt
WiJOaZH/uv2nzaW/Pb3sLy81clRTaZxXF4DRjQPsGNL9EHIQ159Qk9mlFfrt+IMOR9YOnWdX6T4p
+xMa5a/g8upeATmWTamyGpT8gviQ40n8qqRPpWgfmR7wLj3nVkS2df+Pvbq/e/LL7zUGzcAe50Ba
MxGE8ZsgQdjWL2lWKE8aw8YU8mMVh/q3/r325md1sdONsLt2aQHEfjO8D6DVCS/KwmTTMjc+TdrF
YRMpn3ZG5UmtgaFNYeZnK7PPXVP3npR2B/6r/i1z3YnQUga9xfKTBgCUl1RUPZG8aX0ZuxDWNQrD
F0aY7USaDM9NNdy3kt13NMSdELtPVlKlfiHk6NeMiTvMzQFeFLINqlrSXQxplF3V93SbUfPDATJ9
bwv+og8KHtm3d8pCr2UO5q8F+BrOkEpAcNvXdqBPmQMnaqJtVg0L/uagV972HM1vSbTCM5lhiazw
ixZSTgmGfmElHmwGoxxKL3UIzWst3QCEfE/Cp7zvnkhtu5sGr287oPjxKtPc5an9lBfyiFBgNs0d
TSH3I3r0LnPupYKdc/lY5a5fR9mvNiMfuGbWvOoXkvc5VyBuusQ2KlzqQxq+hxo/h7rxGTVrEs5L
32CWkragbnQtaaG8VqG3aEfvCD/3VqvDD/DfKto5H8DqqNUUVQGNffM1IemvvG53Q1v9LFPHX72l
li4QfRZOIS0MPSEuJBQH+d60XCgUdE+ssl5MpH8Rs4C0HB6ddq+VesCg8397By+NWubkAOq03Nb0
HClXrd1TaK9YBFJ8G8k/i6eei40O7/jBVqcyFui5KVjsyciLm2RlmraQkc1JAfAOA8Cb4N124bjX
eHeRw6FM2C4cxFNtlZ9JVe1WnnSK3tdO0qx2HgaXNGEGNU+711660Qjhyce27jg1l6CeQzOYLkL8
JLEgJQp6V4MO/2AYD7dXXyic5jSBOh41S0WQ7R3A/vHgI/2AkTyS6jue4ZoM4e5Ts/ytWmvCXO9s
u2xOFiC2VTVpBv1KV//jWNa9lVrH3OJHu0HzvRYnkqSvlUy9Va3Uv1XZ/3u9WHFW59pdb7Q6bDwu
WlzTvaZT8+KEaea1UfQz5aG8i3Ng3Hy0CvzKzuonlmvmTqYuHb0IYLstXAsjNBGydNeHOFXCTI4V
b961wnA829XM93yIraNbimGPKqsMTKzgF65LApjmrNHArgYTPMSUQ365SW0LR91JoGdaM/0h4uk9
4cD71MCsrQsrXd3yWGMWsPROVhopcrRQeBIB2soS2E6/JuOhqsef7Wh9ixpTosoc4UZY6t9jhjuu
6e55b91Zpf4o2/TQMgfWonCJg07BsBYJlp59it9fnl12aCw1RV1cIt39pbTmW1RvkLfsoNu2HcQ4
+LrphdFdyX9L2N+JmBwrY9tU51FJz87Eir710q+YhUGDJRBuy6DcFhXWo3CKTZzbiVeCWvZvwrv4
ALMieMhtlg4wdriYdnHqS/M+UdEb0LfKa/OV0cXSN55i0Jd3qUNo3JQ9SMOmlbdeZdwxAMC0Sv2o
q+x7IZTfulVwO7JcnxbjcWZxTecDhvEK5N2MplBPdc559KArvombNCi09CQkvSv79IfryO+OdF8w
uT4TK0LvEgcI2Lbt7d9xPWvG75jlhczJ8wgbKLvklB0Z1DO9MbTYFkkix2YFF97lYghUWO65qg4c
o0Ivku2DwtAT6Opo3zRoOCLZ0wCpid1dAz9XbQxLDxQueLnmSfwME4z4jnItEA06j+P4cvuXXy0Q
XTYnNeS1Y1d2Be4njtR3mE37Rl4G6KlfRofb3iqieGFPzLkNDhmMGgOzDN4NQGzZLxJ+Wk1+0eMe
Y14o6vUOe7v9QNdzCTzRLIx1BWwMqrgFCga5ViAoe1KceW0P33P9T5GERxq2+wyWRFqdb0aS/7y9
7tITziIbtTSFAa+C4RsstbuBvOXdcOGiFJ7WmU+QJ4IfzKp08tW0Es84C1eRHqZlBx70JXP4bpRF
0HKDBUyzIAhhx/d0hPNtmxuw/e20OzSV9oo2phfpmfBIn24bNXx3NLgI3370v02TK9ffnO6QpJXr
Vg6EcCcdUtT9m7EYAtznsjnCOyKAgNZEqHaycRvHn8rq93kdb5voTWLSn6neT8pmh87paqvremKH
9zOLcj2MoYhmVOmlD6n0DFN+h1wNyAwq2hZl/JtALt0zU6PcNDigPu/h5iCd4g0ioQIQsjUy8uLP
mEXCaCTFkAlQHCDa71g/tfDYYnSJ/HUYYt8c+W5iCiO0d4bX301qHqs50F/M3LVPMguM8ahGXSMq
ReGBaofEPMRh1um+q5v24FQN8xqufluS1Zlvp5oNARG39tokqvdZ2cZ3lWuSrQKvahdWCfUhkRg9
WAT2DkOro5SHySZ8sEJjL5EjbItGT7YhcFAmRCiqvAnMYeyBVAqtbc9kuskZJPW8uGzsPQgxaNk3
BZRk7XF4ibQ821aJKmyYZhdS+RZjCHut6uHnzFNpPosY+nK+AsCpC1Bpa2czHKGSkGbAUuu1hEgb
/Ix3GElJGE1Eo0s9GjnpAWZURo73XJLw3W6N7JsNLCgcwePIfKVmPTygm28eXGqBda+78kElLF9R
cFq4xensLuAQ82qgwxGeBZcPWt6eNCfe2GQSi0KKffvILUSbORckcnWhADfVzjA9Nu4oTK62imJU
7ur2tjaLwStF2fo0YWTtpp1+/ZUNNeeEJFVp6BhmQvNPJ7Hn4FN1Kv3Eb3hgo3YqbHsrav17ZttP
q6OphRfpziK5PVbYACkeEiI3DI0c0iBJQQNAgOAfUJOEKx9s4Q6cC/lHI4oTFkWgiBjiTXE0FnqJ
aV6+sRv6tD7nXvpms6CNrnLXi2hgZ310tpVIzsQhh8qlx85RsUdMpAsQlr29P5Ze3SyTNFsDpzM1
2Tkig5ebfRkM3IXmMABLATXYyi5cenGzMEtM06TU0OhZc6DHK7G78zKGl6rtRWH0gOizNnpbWmgW
SC1wT4zW7ejZ5jqHU5XD1d3ASfpHdqEBI+5CbqswXQO/LNyuc65Ik2uRlpGEndPK6hEUIwn5Dwii
lbYn7RoK8re/0dJ+mMUJMVpElFEFB5SmPOWsOcbm6NE4ebGT7omOwLek6drpnV7UldM7Z4oUWTlm
uoG1qBq2I+XbMOWxZwntk6b0nujEM5lx4LRBjNVPwNbu1vUypivn2trT83+pB1Q7QluuKyKISKB5
xzLoQQkvgQWrMhjaLZAUzzMFlR8i/EhD5rzarV04BHO6CMl5Chk3G6ZH0PQsuicJ0V7ILaz+/at9
DZfNRfkHkhtqqAm/SOPVbs0AsgfC40Q9T1wYPQ0fWquHGPUqbGghBM/pIrxgGTznU+2sAKimRSeD
HL0Ts0BKHcsdIskmwf+BJ3rE7uKOlistwKUii8yCSduTSMDwjl+sdnh34QFiWWd7zNE2avqdwlOj
oqO+sLoGtvHUhayG+iSaCY0LvsnC+jyma06504rXttIs4AhBUm62Ob9kSa17UaIRNCFh+3D7QF7H
3OGDzsJM0anIlDrVzk47oGyUWwL9eLfehtrBabFMinItG/v7kmqXBBj71Tng0k6aZWtuE9slqAa4
6eJD6CgfZvOflh0+W+1jO2lNblelkxdi21zWH10x1gvDhFZwVQHYDZAXlOJPKlKvt9/h9Sm7y+Y0
EgphHDgTMFhDRy0muwcD+PC+1B+41l86Ag6x3vwISTDAxW0w7uAs7ac9tMQVmB5FD5BxysDQhOj7
cfIKPmbCQBOEPNz+cUudwTnDRFhcJgUS4zPaEe8Q+4e4KoSeMnFMylgFmQ5Jfo2kMoBu9HfHTJ3t
7XUXrq85kwSGp1boYHNdItYFdebRYSddOrFVuuex7De3V1kqN+aUEDsrLd6ZPZZBzOmofDF5seUN
cNXu0WkzoApMWfhN20JXo3kA9XwAAhxojUGDYOrwsfIrprN45YzOKSKNxeEoPfAIpESZeMkQ+WzI
T7AQ/GnE5bbh2UPnjh8k1kxP9JXfCOPYQHRgtRm7cK3OiSHMyqhj9zK+8PJn4/wa4p9Rvu27KGjt
Q5zvbz/ldYADtvksElHJk7yIsYpl/bbzGg7hAuO3b2Ol72Fev80rYGVqawvF1ED9IjW7N4rmAkDB
SedmHsAw577pDdNjbb3X4KMOXa/OuBuhh3D79y0ElDmJRDPaOKoMkIMtrvZdAcUj4TvRd6Y/l07m
jT20BMXK5v6rmXrtg8+Cl+xc2FIZGj540+deDCKZN4gPygX6SGkDBmX6YeTPNuRcPWg8vUjRcH/S
Da9HlP51jfIfPjOiH+41AbAHKZPnRmaB3jFjXzqQDIY0gzyhuxD01ehZQN97haEDE8ox3TPdfo34
ubRvZumYZmDTlDaFCeNYoMDVvlvaeMwd/qeRUIEpDbVbDfdLJ3VOMNFLYAc0YfCJKryvQxSiCRzf
UXHIFuLWidu/MsvxtTM+UiYKOJpEvxoN3IA1vubCPTqnnLAWzie9gfWBmMAZzcfvVrQqsLOQpsw5
JkmfaQqGxPzCifFH9DnMfTYRTnvZ54GKh9zPwXTNIuhGrk18Fi61uR2AoZmyyhQSlLHKXkO7eelD
3vg1KIy3T9NCIjmnSlAjr/pM7zhMhRgoSHzCdmzdVjsCgb5yYK/j4F02J0c4PC8Jh23GBQ3Mc9eB
22wM0ban8tE25X2J1NUKLZjuuH/qWj2XMcAXXfo5XZtZDUdiOM4JK2jXVGAXDsNc4Z+iOUgAOkTK
56gg0e1DOALIPFrxN7fM91kFZEurVh596e3Os668hA8yiAHnULp3RlJvzT7cqcJ4Wu8HLm3JWYhi
rE9A1TDYuciDTpNnPiQfWVsHMRhNAhALmzmnPjW+OcnP2ztmIf7O+RMG6AlR0aPWB2Wpgvqy2GRZ
s3US1vrVWL4UI8V0GZKeGxquYpIWLt45k2Ic4ZRjyQJlq5E8tUXyDeIWL3nX75vBYNu6gqQL0exT
l/yGOu8OyIqz1UJohb/cfuSFLTPnToCVIIZklAwNujYwq08a8bsUoJRIa3curwDqbNeGFktLTXnW
l4oS+OQsBCUAn9PlQZXv2EdcQkzYGZ64Jnd9R9Y6AUvZ7JwZkTCJcWWo2BmX0FliDlion8qs/OFH
KnJPNfDeiYoAI0wgWiHd954l7gFa0I81H34XKTnTSHyWgLHCNIJn8aQl9m89qzlnwoyUGVcNQYMH
tCOtzIO0hCQH+HMP0wGNa+vx9lddCK1zMX8XHzO1I42deaueKk1/5+k49epv//WlDznLopSWSou3
FC0xWzsxQEsIFSeJ2KZlxsMYug+rEJOFG29OXKCc0UyTaMqGQ6ZvGkiTwVZds/zbz7EQwqxZfOnV
ANJONIbnCJWViONvYRzBgQV2WPA8XLmElr7ELD8ZkzSPVTuEZ7ctt5N3HlXu6OXY7CsPsVQdzakA
Q9wDkADbmDPUxjFjbxg8ll97xzjRsH8safUIumjm6wOcsftiTan+OvkI5nzT3vhymDNTwOZL9sDu
Z9UubELpK1UGMfpgmVv3GxVFv2tX15AdZravDVV1su3qTyPM1Evqf+xkzskEgxOPQwfo+blDA4N5
iWHISzmiMoa/a0Y2YyrkG4OyQ76SNP9lb1xJmuf6/OBX56JLEhBGO1hroZl/YTEcp2tzrH2Ztw/o
1J5aYv9OR+FzjX6YRSQCdLSaTaKFHiPjkY9yU/Nqa5CPlNDQjwTksSFLjmIa7HdwUgyDbXpXahvo
0B4ak2+EDL3MbSCpnCJCMkf7rupGrmzP62A9fMdp3375jiEx3JZICxqxutbvuNu/SyryI+vRfPRy
LT+AmmVvMKeHVkGDQAXrqe7OKOM97LPjHSG647theVCTVXKkR+YbknwLkmNcj2VQUipP4HrFAQfe
dN+1aXcsAaDy4QOYBK2RDMeMjzAwAHsn9vQoFjtDQB7z9vFeCFN/p/5fHg2xA9oULu6bVGxJT9+M
UO6MGIUIgLLbSjmBO5CVZGihVfBXlf/LUlGGpx7TGolD6kBGZ6qdPU0/MjPfW0ayctKXFjH/+6k6
YpkV3jo7q4zup3CringvNRXEY/7cMXOlcbj02mZRkSRmbdUGlqnN4ehye2NpZIfPDxgnuOGps6kT
Y03Vc2mtWXSkVWy0ERA75zqB1acDNPhprB6a3t0Co5zvgD/WfYgZ1yLoi+Gjd8EC6bntj7kiz52t
iO/IR5XZICcM1LfzNRvNhZ81pxmoJnIMvbfo2XJy4ZcO3bOSXUgOGfHaaLdxpE+umiufdQn6MKcT
hEk26mmVUagJx/ellW26RgJgl+3c2JSYYGTnSaciTjtouyfb1bt1IdmdkwxqNUIsoRb0zAsTZjgT
GB9cctihBl0f+pbikGl3z6vF69I7nS7hr0ckLuuiSyk9G5Z2Bw3cygvb9tB25ffpOMasfVztJS09
2Sym2VaYqQID3TOcF3xo+b9jaP9tOp2ZNjxaWrhnrAPvae0GXlpu1mjPbJi6k2m3xNz+bPVhG7fG
3gj7La4n4TlFMiXSu9Xv9rclduUSmvMI2tHlcdoiZeHozPrWZLbQZTVI5Qq2YDq8wWjV6B4BkAA6
OzIgJHoXTj2JjaCrA9RmCEaHE783LigArvEQ1jIY9W70HQ3iba5d3ae5HgZTN3J0TpArjkFn7oCF
KfR9HzLqhzT+VTnpZohwbsdceoAabOJi/GbaeeHxENqZ8FP/zhwDJfcgIx/y1bADkvUmjeO73CHA
vYzNjkRj54FlgXulzvd1TR+bFiACE4ow+Ge40AozvzOMLPF1l77evhIWQujcLgC2Dy1QUgk5uxam
dJoBDR5ZPwNgs+9AB6y77On2OkubfRZDRVuXo90SEJOAzzzXKdX8dPJUSYzIDqIIODKG5sQBQn18
LZROt8C1XTELpUndADtBR/PcDmO+43ys3nIF/j1nVrwZ7bAKTI4Y6bSeIhSKO8827L08KtuVVzud
4yvrz4kFrinixgxN8zw08nePIgDiCHeaJZ5Xy46lidacWMBHBxknVCjOZldt3YGHu96BqULuweck
0XdZOwSkQmKdQ9AvGCwY14DfoHfhvZ3SLXTU1/CLC7toTg9oxjDKZRSb51QaIbR+zEsaVu9J/b3D
4MPLWW5tbm+jpSx7bh1gqhySOXFonGvpd5bPa+F1oYQhlIyfwzCH9Ao4jSHZjl0BgRN3O6gU/MB0
TeVxqeM55xHIFvounR2ZZ91pN0MevqOghq1pCKqn6SfMBnebQ9Aijr2hYsexzn4QgrZ9Y/s6ZLRu
v4SljTULr2kIpd3EluY5BwkGd/EDXvg2A/kZk6h+bYi4tIj139upigvKkBoaZ8eEzYsdZ+a3IumT
TdO6zgkaM91KorhQ0M7JA5VJScUFXmis6ygM4IeSRtFaJrFQa+qzqAPL2cKwQeoDVMV+MKrmZAvy
RiEJ/W8fYhZh8pLFbLAr4yxS2OE0zTMf4j+Ykp2cfqU9cv0BoIf1369QAHsiLKPECrbzGwPxJ7uM
glVd1OvHls7h/mbXJyGHiAT6iPYDk4z7dvs4WtL0UzCMvZETuXZur39mOgflt1SvFZzFnHPJcXKR
T/t2Fu8q5OyuoFs7GvZapQuvZ9brqE+qQakvIVwAhPomTQ//8rkABv/vywSazRi6sXHOXV4dM+X4
REgoqnUXxP7bKyy90OkzfknphBgbqIQOUBkR8oUg+6668dBrmBHYNHt0WL/yJAsTfspmIaCAbxCK
38w59x2tUvTL7GabQNDNp6T8iXq1/Ua1iXMgmtFLWvdTtoXY2mE2MM/IwdH4t8edxYgUnWhH6Sk+
KtRuoRt51lEfI1Vpz6SF17YdrbTXrrOcXcqmK/7Lex3yrioMkWMhS/fjqvxTNc6d5qKmpEn9zRrT
X1XCHjWegjA4+BVkpry6TOD8WpwNtzt1VfRkaGR/+6mXzuQsqACF5krgncwz6QB/NWLttzGSHcSE
bv/568kznUPwi6aP9ZDn1rka80NOAKfP1KmXT1H5SVzjV9QN51Vk4sKpnKPmrWqkmd6X9tlCt8KD
99yR5OPD7edYOAtzqHzXmSPaQYWNPmL6WDXNRjnqVbflJnTaz1XF1qWTMIfJO7SRMIno7PPgQuEv
h1brRA8jIaDQhqsC2gNxqYth4/RVQC3jAQqPEg7Pzuvtp1z4WnP9f8IAIYasrntmpbtVxWSLBu2W
CM3lEuhsL5QERn7N9xHi9Cv743omTeeYefY/zq5sSU5ciX4REQgQEq9QexW9uBe7+0Vhj212sYrt
6+8pP9m6TRHRTxNjz5TQlpnKPHnOgCYiE30fYVa7XxqXvlnC+44i3hdQ73e+I9zTtah2e3YLR10H
xHMImVmx0bBQpkXlU1fdO2bzmoI/4vbvL6RquQ5wHw0P2UmQHoYt8zYNYP/CcLYMxkNY86ZJcY0J
ClzzziVkf3vIj+MartP1ux4HeSAnUMCh45NkzTaHYSCm9+AV7eecNtcMBPTivXnMMASfRL+BOtrX
a7oCdQ61si1Lc9DijjkFAEYIDOBe39MiLs7SVgFwxhQ6zytjLGR2kS3+1+YONqLcOHWx9zEQJ8R1
t5a7Ve34aOesCHryswCFbA1NyjIfyLMNixgMTh0q6l14BXWf9irD3aK4REAda18aQBK2bue8FTXx
rziiTec236exNreU9A3aLYbnJm82Q2v7+DEfoKnbG76QTeI64tvpoUkFlnlcmLYmgStl5xdVDNI+
F/rbFayBzbKzbFGkHpC0zhvi7s2UrKkf/cl4/v8zkOvo76IyIXbmKGSV4qHdD6R9laBD4aAbpqPy
sxjeeCJVc4KclekP0LU9gEgjgG/fucw19/Oo3nk37tLB8alZbMoyPvVYp8hKobTl9RJsJ+XLbHwS
98R1FLnL4g4Yf4uHsxrI2UAXTDaj7BupPWj6L0Om8q8JjC6Sn/JcZfsBbzsOhePJkSuOY8ko6MID
OWTdUR9SLLQj7h6U/EY689VAXwQIPLezICSI67HxY549SFGRlQO/eE60mMq+tlHHbo8MHyjhVYN2
YjY2WwTIMKr0gj7WQyM5oDrWA03Q/ouk9u0DumDQmRZFpWXcNC6rkIIh2T5DrEgqeQaf+peyHn9R
tG9/EhrEmfXvlaZJDG5UVqCcm5pPrJO9n/HoxwRo28DsvQQI2F8NtpdmpRlB1ZdWNM1gogFtkn1s
TWBoMwqiMwr/GLI6sl/IbI3+NGTR5vY6LgQzum5BbiZRTaDGEprtpLYUMu3HFowRK7++kHngOvQc
vWqzRblJw2YkYDusXX/2GhCL9/cdcMG5194bEXRviAuZy+zJVrMDcjk5+Ukk16L+69p9YEp0FYOo
kVXTE3wC1DECZFpM31LOaebufxUyWfAKPMhT8YOr4twAtNfLcmXkBYejI9B7w3ZrlC3xchpARWPm
QGpHUXdPDZgsu2DzJ4e5Dv9XmA8hBAilpeh+zQzjWZQW3qXWPomdE3ijb5+RxV3UXmgUkgEgGB/R
YIssQDF4ByHiHW8j4NOs5xHt/QEZ3LcsMXdq2LsgK+Ung9prlm3hUugI9Kbu4qovZxomRp0Gqnf3
IhM7mWd7SGt0pQwc3n4xjfzSu/W+g5UnVL0TAk2FFztJtslo/QRl4rYtvJVTfXXmH50ozfYob86R
fEFaFrLcJy+xH6tZ7YyrhVXOcxMX7w6bvq3mKxcgllwHplNTWVaXlSwco/yJRJa3BYHh4BuWrMPB
AeNwzsBCWND+XMokYP07daLX0QEqf2QQ1EoMCakM6aZnb2zfSnAmbgvJNtVkfaUebwPRV/+R2fmd
xdB37+36mwE3e+qGDl3hblRtqW2seYulhdPMWxIRs0hTxw0FlEugImiDr34E53BxP1fVts7MCSXd
DvzQbMVLLA2oxXy5BSV2RzA3rBNl4TSg4Q+QrBPrCMrDU5U0x7iYv6sC0mYzQItrYeDHHK+M6zj4
7MoDxIcaW1ZTf7pz2T3/JT2OykW5sc36ubTeXYR/bmh3AnT1xTc22uHcj488T2e/S+aL064SnVyP
5QfHVce9ozoACL7nOWGcmS+wQKdIki2wSuj6Mfb2bOxT6Z4gSx3W07idWfJUq+kOb4zP7YGOf3cg
QEJoYeC5TGjtg1J+pxIL9zb+NZXJ17JUvQ/RXn/VWi2YCx0Ib1iooEPkg4Ztb7YbdOKDXMNg9RYP
dTMwQLjkZPV5QrPObeO4NJxmG0UcQYkL5GKhhbASUXEbXPtHOlo8zWO6t6v5YpO1l+XCcdbR7UB1
CwKSDhoa9Xhg89XaXoutdfQlNyw40OG3kvL99ryWAkod5D7XV9yeN4C8qvBeJvKGJWwHfspR2RVI
3zsW2lPs5GX1ybHgLnXUuqIUpSe3pGBJMn41afqWZ2AILOfdZxM3VDM/yhE1T0DocY5NOwJCqwXh
fAIGhOfbK7bw7tfFCypb5k0qvfHMO8nuIeVuAHWQWsgreHRyPsVSzbiOHncJqHka5ljnzC5DUWZb
YxgOMe1e3NhZD3oX5qJjxFGpyN1JVuPZHNC8j/ubUT+zzep3c2UXuL1eSydMx4obrkiI7eQ2NGwv
Sg5hb3t7S8YHYN02sar3VWdjAeM76n355IharGTmMnITwbF4BCy6Fbhl3Obc1/1zooxDHTE0pPRI
EZn3BCTrt8f8WLcIG6YZiHoG/4U39Rb07DvQ5x2nngYo3fijrPZ186WwomZjWGSbgRbPd6pwmF7l
+E7d6mdl/hwnUDwjF41Wmqra56AZ8QeE559L6+iw83LMOLRrhHtupLqLYwQVuYo2oqUwlo+3p79g
snQseVpZti3L0Toz+TZfU4tEvjlQEUMlOWiS6gzw90MzrejCLJiQP3oPf4XCqScIiuIZQ9N9/8wK
581MoxCqlRckl9agbksv3j8M1X8NYhYd4GgFpecGYCKfRNldTIvHVvYbSqej6SSvSTbd2R7pgsSe
N2M9rezW4shaNMNQj6tiGrnn9kQboIqGKQQRb4i27m3rIDTsnB8eDMIwTGekRVZGXbAEOrC8oUaa
t4zYZ/BqvEUy2SkbbtxYe1ss/fzVrf61ml2RmE3tqumMbusaDq286hm6QIh8TisJnA7s3xHIjHwI
qkqQEfAaiDCNwy6N4zO0kO/jNoU+Kx709hCdrIpugFc75KD8vn30F57WOnzcHYTBPdFNZ6Zw/oWD
3nHUu9VKhm7hrOsYcLMcHTFNxXzuZ+tIJlBRjfmQ71mWSH+ohTrensRCeKNDwHu7zcmM0OkMK3Su
pfsyJSZMlby0CuIwpP5arGmSXPfjgzBVp7VPTVXFkmb22Zt3IobgGBhOR/O+ZAOi6LU2yaXjpiVz
EOkKaZeudU4qMW2EO7y6wJChCU2tVN2WBtBijBEtmGOBOtc5ktEuG688IPkp53TFgy3tumYCOJpk
y0l0ILkfxkBM/D+q6H+Z1R2F0a7WF+yPd0KHgnv95Ngut61zxaxDXpYn5P99DrrMJiVI5My7IXdO
NhT0eKROUdzspEGuRdR2xYwvnAQdFO5NNeOo07hnqHs/D53Ymdh/x0sjNAozQNNXIveFrdJh34Wy
GZ3Rr3GORudg9ojgXdCUqZ+3L87Sr2uhRl9ULIvkwM4kth8g/v400G69h2/hHOh4a5nM7qwiZp1b
5Dvsmr+2AwkAy37p05Ukx4L10mHPMSuhp1DOuClu1fhkKMF1mzufcyo60DnK7ZkbrbLOauzPpBsO
CkRBs7Fis5aWXr/kUM7Jx6kcz9Rykx1or9uzEVdik4yjOnxud7VrXkBqqAZhO2w7KJM84Oij+l5k
zVoCYWnxtWvuIcjugWufQQ7c/yxaD0zpqwHMwu3SUcnCKqJpQBB5Kdt6K0vnmAn5CsJ74DOjsgyY
YuPKBVs4pDoi2YR8FoSPMZJns03HW/j3yv1ZsxjtjPbuUxuhw4/nxM3RvzeBESb1nsbJ2Mcopa2a
iKUZXP/87+iETTO0Alr8uiqQceu8e1YOAC5lR8ga3J7AUi3+D0zxrzHmXGXNbGMMW1oiyIvnFnKX
TizBkA9hNWgiu4ckT97L/I0Xnm+hP9mV9cvK4Avu/Q9i76/BRZwBCme2wyVCQmYTkbB2rnr024r/
oIjZzXM9hWKcfAfFm4pCKEBB3MQZvpEZug+8O1i8H3duDerc2x+0dDivLumv7zGQxrWqyRwuUB8C
/swQR0aq4oJCavvoipQAt+hUK0dnKZ7+syN/D2YL5XEZj/j5blsk3mOF8hXgXdjou04o8NSI6Udi
VLtkNs/Qo3u9PccF8/Tnc/4a1mnaMofeLzbcANgBnb9BOZEf0D9YCUGW9lQzHn1te6IqVH8xlRua
2dFz1J0YG9f3suhZyTGM7a+fmokO1i1Mj/Aq4/3F5XLTJM29nL0LCGg+dxh0oG5i894WmTGdewir
QimM71u02W3dnLyU3fySGWm8siVLR0HH4gKL4pVx3VrnAhyzvRUQtH8hoN4V7hhUZrJjLv9ttdYh
LfMwjVZJfa7u4oOYVwfmRkNTpjNyd2cQS+GCiQgkfMwXtjiXdgH6aQMJWYc/sgYyrlN/ao18JcRa
eJbriFwuSTyTXozgbovzb8wF6S/veIkGDmhFQ9oIMlw+62PjSwd1xwdldjP/5KZeXd5fpz+lcQZ8
6SgvSUq/8xQwFc/1+mPXpnTvjM4d6cqV1MPCPdAJvm20CRAIlcqLQJWjtVrmg89cbBDVqG3nyRxc
HeNP2azWOq/366PNtP6dGROeJ+cpKS/eBMYpkEDJeusUYXMVRci/deUPMQ6Holx5/y1YER2lm08O
isJoob2YZhniyW8d7blK91UEXo3bt3spP6dTdzsmWq3zMqouqUxeUtkdiWm+xI29AUgf3I72o9G3
4RCxBzedVrLOV8f6/2sILt1/17Aa5kw51VBdEC0kQcutjVeADKNAD+Pn+CLAD/rvEBaYSFPbZfmF
NVclI1b4LjJEVbvaSvtx8MZ01K4bmXOdgA4YWEtlH1RLN7mYvRWn9bGDBE3Vv1/vltBgLVWKH1fF
rzrzvs5z0/j2mFxZMn+DzbBZ2/2PDxhYbv4dSfaOlbo0lhezlqXyqZ3l34Gi+56P5vyzE9HWmbp0
azq5e45aENczA3LXkWdKaGGlj6VyA8eaGAiMh0ptb5/Ij280eDL+/SRo6nmW6LriAsg4uq/mPTGa
TS3aDaS53idXvHEz+xxMnelc2WKakfgwvOJSk2YXtdE3i9ZHMpdB4pFvt6ezdNg1gxFbLJ0IUMmX
thZ+WUFoF6LeG7Mwv65aiT/poI8ulPZQYZkHbBLpYG6Rcs7BPkvFbsrjAAImvWdD3OtExKVKKLpu
Qyib+hgZbYsBiQFRS/bXvzChohi3r8PwFYQ0eZv7uIlNPFwZdW00x7gqCvBfGpT60Uiv/xM4Z89J
+X3MX+u1RPWfcP6jaWgxjalQ96oTHMYZHb7gQ3PyfYoGLzAso3ONo7lzB6E837LTfe+QfYIWj3RK
/UYClI8kbdNcnDUWugWrCFz1v4ewhwxE4TJkwIzxzkT1i1XI5Q9/FqGgr44Hl23RL647rNz4PzwC
H8xdxwRDZp176ZjBj3WdOkQVp3cOKYYLxGMaAKucO0biZMMakEBbVY4maYFXL63J/NAMTIVd2qLi
D0GZYy6yX6bBJ1CCse7YNUlebNpMiJNnA7AGpkZvPzi5aIMYSIqzSFVPtrRpwVyRWsAAFrbCcjqg
K42dYtqko3S2gGxOKwbn45AEPLn/rqsrVds5ldlc8s7YDAMKI3nkO3l2npgXIOo/qsoMVi/G0mia
HZ1rR04jSi8XAWphb6wOijobs273tkJgbuYh7n4gzJW2ugVbqsOPx6xslIsGikuV0XAy7E0k58fJ
S58+ZUh0xLGs0yYbuqK5pIYBGMFdPrVHHtGDGf+4PcDSatn/7o2qFV7CHAOYTXoRBt0mjQ9O8TkB
lbJRb8GEeb+6MwvdYkwHG/e1043WZGA2WblLCRRo+6+M803ai31iHaI02kStHbZ2j8ZPYoKhyABh
PRsDlvQrwdXCo5zpaGQwPmR1HqftZUhDq7mfrppSL3Z9SFkVOqoI6mw+Jrw4V+70i6zlrRZH1axc
XCA1TWnUwueg4Va2byA+A6WVfaIje6+M4pI6+a727NCFvgKJDpTTlQO64Ip03LLh9aYDaEZ78aLc
B60+UrvxfVzzXUSr4+0ztGQ4dUhxzaB1n5oYo4/ZjlF5gT/Hw6fFQ246eoBSSffaS9X6EAO+PeTC
tdNRxBaEkvt8HtuL45EMd67ccrc0IN+4hq1ZiMZ02O80yiJqehwTEqPzeRBvrnx1u/kumlpybCLk
5W9PZKFnFdpa2gWkIq48gOEvV+JXsLcda4MezaZC5QepCuseSZw78ErBL2ZneyyF39B0j7wY8guZ
y3yAVD7XR8mYFoPNc1VDi5tWFwPdFDxLzpb0LrNj3uMBvfJwWwigdWzvmCLKpSBzukB26dmSJIyr
7Pn2Qi6dcy3kEgPavaLRqi9D1fmJLVGzvTAcw1WK1aUTocVbJfq3bOWJKazSeqyDtlFQFSCScC9w
Up73G8emIPej5dp+LA2o2YyhL0qrzbMxHO1Wbb263UmcePTPo6lMGcV2VdZzIfjWobym0RTCHPMx
rNEgxq4iJbMsgeMKk+bRabixTt28ZCl0yC7oBtyr0jTmJKPYd8f0dbAYUDuQJhakPs/tENZ5Ovo8
Q6CXjNnb7cOxkAViOmI3t0Dk1M58CDuTX8C5c3LLcTOYSJPnA2I8HuYeOJASzh7aqoHOXFzJleBn
cWgtHkGR3SklqfsQQrA/PJDpD5V34IbaOK25a9r4XaXAzhcSFC2iPFWQl7o95wXPrtNKQ3/UAtfD
mIeGA2UsyOtNYDaOJnCZinNT1ABpdCX9ChX113JK72+Pubi/mg3xRgVCUMvNQ+a4yDuNgbTrDQSt
ghQCEsi+CurPDZ6OJnCtrbUy6sJFcbUYxkqtOIm5nYeRB9rLiPdB0sXfZEOJ7wrxlJHk4fb0FryO
jtctRefYsXFdUvDBmpB5bFiEF5O9/9zPaxamsOo25gktQs8zdmM7b+a+eynGfsXVLFhInSMajBYl
6v2iCkHVusscdgJ6HkKKvPhv/CQ3ENPhseagUtLmXQXm29eSzQqUUAmyBvklY/We4hiuFnAWXImO
fWUltWpPOmVYM3PTkO5BFPHXT+2Djmu1ckhyCzbLMHX5O9hboCaZt6dsFVi6cDN1HGvMUeiXlifD
SnSH3m4eGsf8AaKE5wlMymkPIYSSnHjbrhiCheuhMzdPI4pnQMVVoTnwJ6NptokDTdNkuphD8jtZ
y1ouOBEdwQpZM/HH1IXOmHdAy75WAGI2tO/8ube2PaqqB2HG28/tkHbjs3TMVW6QMuxzgIC9ttqS
0kQXWS1XBlhaMy2aaMDjPaX5gDUrHeSFoi9A09V+IdgB/Ed4eG9uz2PpJGg3vrJbw6PuWIUI0zfc
kd6mz7pwgJg6RDlBASCGzZC/Ja2pVrzR0ry0mALEJJ1sUuBLp76Z/IiRg2E0pe/F7OTWTX+xyjUy
z4WRdDRr5haiJ+1Uhg63nilSiddTp6ypCwYjWUf+Lhg1Hc4KHoikBqJehWDUUUcrjQEEa3N1GXjv
bDhlK3doaZjrLP+qbUxuGYHAqGjCLO5BXmOGeWT7pTQPI/16+ygs+Bad7DgH1GCcO7sJu7hz/LwH
KWmDDIYPUZw10qGlSVyH/msSRj+DktfqWtByniNQw8k+jQI0wf23ys+x9M7Vcae2M4DGCIpQ4TUp
CagDuldyRDgi/kWVLSEmw3aDoxL8qXicUYEDucXJ5vFKILA0Qc0sDBWZMB2glWhsHor8FSitEzgu
7laptRaMnA5DbW0s31w6bYjk2k8z+c3bGZ5NnSYrvqQz/ULXwA9LM9EMg1OMrBeQOwubCISg5ZYN
3lvtGLtuMH/fPm9LyRidyzjvSRLFMU5D1BcnaFrfTwN/BEvSVO9yT4FBp3CPtOa/O0v5HHIGwcTV
j95BZx3+bSWgWugGZjoGdYIxopYibehVTbNLq+PM6oOh+p2yhi9RM5+mwua7KkNdL0q3OdQmhai3
RgLiXWOUh9mG0GjVXZn3DsS4OGbcQ1S6K3cZmXZRWu9l4r6urNfC3utEyILbQ9U7iQqRsYRksNxC
cKYF5UY0fpf2rjaigMfg3BgCxsI6fc/H3Vyq19J8pcho181x9RAuXTId92rLjLQlQ3P5jM406R2w
ad6umbsjNcb32YJCuojnL1PX+NKc1+nYF5yVjnpFsxjyz1ZShz2K12A02RosD8CR+16hu0uR5NEo
0++DY624qqXKgI6DnbzZQWrSq0L8s/SziMW7xGR3Tn3s6sg3CN11yJujaOFBF61335O+n/268oSP
AwTD4/YohrjC2ljq55h5fMVnL71xdOCsEnaZ8eoaR9tsz0l7aqr0uUjuGmNLQdgqjXKf9F9Hgz/d
PnkLfQZMx8+OVeQkdVrXoW217kGM7FAP/Z5APB2f8oCF2DYee6snexeVcXWc7Gm4ZIT+Z4GW3AHd
gNOEYrhPsl1aXAUiqu00FuLwyY/TIiWGPIjboqoAPMppsMP0h82/Ny1aqW0rdGy0dY41iHedmvhA
fPwG7/YGnDQ7T8wXKwt6aLvnR1ftoCkYWuZafXvRrGjmc4pHRvkw1iEnIBj048I6eKbxnJXlV2nK
vT02u7bm1n8eK8EuKObXzuZlgB6lMKP9Q9wiMUyL4ap1ON0VJhVbAl9l9q0bGBl/IGj965B2S+o4
fby9jEvGRYvLSmrYwjD6JvRAWjRzuUvT+GiTYuvU/EuqzNpf9dEL11jHANttZoxRNyCUGYbLMFhn
14V4ltkdDI5ee5n9TNT0NHQridql0a4T/ivmQNeN1xMJj8lIh3oPRWQz7qO8xuPWVHtFxSm13Gpz
ta0roftSwkVH/8o0Vs1YYcjKqraxcKDZ5b4MCHcHNn1F2imHVnkVqDg3fTajIT43Km9/exsX3LZO
/yy8zk6LPkXa1IPMpivuiyG9K4k8rRr/pfXUYjhi9NJLWGJcaMSgXme4xrFuo2jj8Op9VgyPlUz5
ojRavPDslbBqaUwtqQMgJmAhfQPJZQHl56zxFewvHZ74aO9HowWycPiarvddLvk3HUMsestzQCDA
LzGJt3lMQDMKMv6yP0MH7T4Co4Fnq+8T8IqlfIttezsq/uP2/i3NVDNmNC6QGJtH4Extte1bXAhF
83twjpxG4TV+Lu3XKbNeqnJNXngh6v8jUPDX9bC9CkjaAXn2KZ3eILbzWNgA4nhrLnQhSfLHo/z1
88OMy5eBQ+Uymca+gCpTO25Brl5V36oRmlyZ8ww6PZ//yqHpDalYhCwZFEmcdE5W3k0L89Mhybxk
pUkM5V1EVvJdZ0/RvmgVopZ2Vit3bilO0MHIiQ0IK6FTHjZ29J/RxbsxtmU4eVBW4WyTOmlw1eXu
s2brVeoEKYsNcFtOEu/NJAPZPMSz0RQncnQI0nJl4a/Pwg8K+zp22WA26GjcOYf/gb5KU9CDnEoL
ip0NSvCJE6SzI1fCkYUt/sMR99cWNyAs7KdK5mGem3vW9U/Qzny5fRuWIh0dwNxZzG5BzZCH3VQb
/ORYNE6DqpfsoCZrAB97Xu9JXCSPtczmneGafJfzfuVtsGBLdQBzXJozXjuQM6m69EvkQSo2isUR
wvACeoj2GpJ9oaEf7W7/Oiie2IA3GWURRibwD8Xg7hNpbT3eCUAUyK5jRe5zeuDtHvG+O1oX3hfg
MchAfp8jYz9528Ro+01VjWLTFM1a9n6BmYP9MY5/7Ws5oMe9KpHUHuJOvQCMC81JdB5uurR8ctAw
YyRGfwRj3eAnOcP5ZpJNx8QZHse4eh7YWh10ITD542T/+oxC5RkYhpDQdyMAYuZsz7lxVtnUorOq
PQEd5oAWaNquHLglc6GFQbjF4HOZLCTYRxcymxNUnDNzY7vO76FiXVB49NWty5OJ3hi/ZAUYLLBB
30sRQm3bqlbi7YWP0LHPnTdMiVG0edi70a/YqF5s1uwqawUHuRSe6NjnHkUvKM5UeUiM+sEyQLit
2ulnMtO9KXgwzPm2gAo3UuvbxhIXj/YrwOCF+6QDoc3CVSQikQzt8UpDNvMDK+qThbVdZR9ccJ86
6LmK+nngXSrDYu6fEgPNBuBXB78YqLlAfY7+5myTryEAli6IDnTuErOvvcEuwjjHVIAssrvAVHKT
mfHBVnTPJGIgx/pRVdNBlu1hJOZB5avNwgsXw9SCoqH0InSWiSIclPwvRUfYtrRqsXUUbQJjGHJQ
Ag2SAb9ZBF7WHHFtcj9JgVdO6vqOoqUuKOl58uxgAMl4lMl0E89rr4mlrdZsGvAeJAdPSRGORuYn
fffVtYnhR0b+25vXUtdLY2ihEpRjJ1uA8x3Rn/HcIN6UyAKA6CSwPWMFq7O0xNorLuXpHIFLvgyt
GRoocwueRcXjXcFotyGJHCHA5QH6DVjUbfOz4LV1VPQAUDKoFwbEDlP3JQIb3RwnrzmdPV9k8X3H
k5WIZYH3B6SY//ocJzGoV4DUHvJTdX2Grgq6fxT0YpLSkxvMs366LmTJ2i2ti63R1T+SuY0OETWM
c2wMsA4GBCih8kq2aa5K356HTWmO+8mEWjFy+2Q4eQ1Ba8+0Acjvq6ivUJLGd7Nuy+K1rt4F5Ao6
Rf+dBW1Lc5jrXoZwlp4P7si9LemRWP6UB67hIkkGzQH+zSymA4iAg6iTR6Ua5BFtZ0fy5NftTVuw
A64Oyi5b0SolcNjpWIL5xugPSf8H8zeBHSkdu2+s+wrvjSvnQzkangUtr4No2EpPzsf3wNVh26SL
XEhWVkXIIvKM8sreM8pHJfjOpMfbM/z4WLo6XLvwmF0MLSnC3BrQXmft0R/+ox29DbTnwmr6dnuU
hXywq0OwVW20M/oHIR8nlfmQkBi6MXZR33F7IsHUlx6Co0RuvG4IYiKSc9IkkQ95IGCEa3mX1Hgz
UFLubn/N0pw1C9ZzierA3OXhmLa/kO094Dy/87QOGIDAq1n2heDP1YmUR5mDZC3DMDmz+EYVsF45
CexMfoc//jLm/U702ZY5XcDM5Kl0IF1aZWerGe+yIrO3sEg7y5IgvifHMp0+FdG7nmb2VOLVOVJ3
OQ50eofYA1oQTff99rouhPTo/vn30rZpBcVASLuGAggUNMkFEWg/WzCn/rAMdXQoDyrlvmddsRLF
Lw2og6rl0HpjZ1YyzIQFPkC2j0vroRyivTE/8hr+mqLaDQvWuX5mWfnKGi7cSh1Z3Re9aAD6kail
1vusQcJazNDSzMt47wknDm6v5sIp1YHNiZxNVooqC+uh2KIwFMQpWI/N4QSx4vMn41FX51RWk0o5
M0kayjoGI2WN/H6aWqAf+dxd0yHMBrItKmOAw5bXcK2fyzsnswM6GS8RaY9yjQ9k4Z3u6lhmgH+S
qmVDEqaZefYGT31TDsKkFvKSBysaz6wHoE64ECfNkoOIkv8GsyQP3jxDOzAmsz/wOUdxtz9OUdU9
TG16+NwuarYGOcCxUzNJQnAe+pHcoOB1ahgNVAbCNneNwebjYMbVsc9UpFOUQFkSfuLFdFl6lfg7
qyrZx8KefQO3sUnNYiXCWDqYmgnx0F0kxaSSMEIjwCzwaHcMC0918T405Ahog1jJ7yxQ0btcsydx
G+UuzeYkhDQ2ai4VGCPnJin2sjUC2n4HHtM102QjxvrYtwVuxiRAJFv1p85BS0rdnczJ/d5AA2nl
gz5+vLk63LkTOYeob5SE6H9JSX3qyzFGpc5tV1Z24fnm6lhnFTtosAQfS+iKp2RKdk0/QPBs+J3N
/T5K0sT3UnXlgD6qkd/F/UoKdinKYded/usdbgJyDNI2XiL3Gf0oxjnwZvpW/ewapCpHiJA2p8TK
tk5HLj3Lc59m1iaD+7p9Qz5+14Fn+d/BjdzLJ6vA4P0I7CnM6lEyCBmTZ8/6UnjGplZjaIhqBbG+
FInokGjaxe6IKloVQgX86Br2eO5R6Jwr+V5y4eezOiWdfT83JzQngwIQgiaIM/N9mwzXroGn23Ne
XHHtgZdm3ViJsa3CnGf3NLa2bTVvhxHHNx/aEA0S3zLHCVzlbNO63HoZPbuW97BaOFm4wjpUGhYf
hFrUK0NKfk88Hn3bbRI/b8cj6MLqNer0pSBe50DOmr5qrSGpQiKtPcLkWfiiLr5RNjyYIj2PqjnI
XDpBbRk/I8eIYa6Ni0eSU2lsZuRmbi/20q3V7FXGelf2EGwKr14hi4tdPTl32Ro0bSnM06mQUbzr
BNjoopDmxQHaW4+pl2066HC3htgyMN9O03xP5RD0GTR9ebZrYxGYKPlZzXSJuPcmbJ76SFuvlnEW
4hMdcj21w1i1hYsvEv19RRVovZsX0pcByqGfWlIdac1UrpgF+TCIW9IX0TZ3STY+rUqzL5xOHU8d
yTYqgbY3LgZE3IKKt96ung1UWlGOmYqp3UVKPN6eyJI5cHXrY/SqTMBoepEDyofm/zi7sh05da39
REgGbIZboOaqHtNDcoO6kx3bDGYezNP/X7X0SwmnaaTcHO2Ti6Yw9vIavmHnICU3rTv8V2JrzBMx
iDWedPWIgW4AfotJ+5CzlabZwq09B1GX9liVmKYZZzdrIgc6/IX5/Tr9slkZ0jI7Fr++fsml/TAL
NjFFSuPJDF9r8Pa1pgfX7o/CwWFYOwTXv/S/IwlnDpKGTlHcN7ziF9k1JKB0yoPrWOTrn78wsnPm
yOgKLc3eSSS/dJWVRvmQ78R4M8mu3jRQ4RZ5UgWa9zd+KoNKNk89RrNBrKqVGnypyHBm8cMyBjL2
Hj5TbFpPTgbOrUEefH/jaA48xmvVmZcp5w8GX0kZl8LmHEudNrr3zG4wzolt67eSJ8aDxE8IBMzY
AjTMnwvutL9LnT9WMs2juv5PcPc/Bp2/wI0zd1PU4++JMrGSlSzEzzns2hx7k49NZwD2Ub41gt/x
jG5WT+DC5pxDra1u4HlbCnzcwu5vuwqGj53hYYyufAthUjmblV20sEfnwGshcQhyGw+qrKNtl+XP
fLDRRqKtiEDnHw8QWn4Y2ITWFhyTmwCYmBdlNlDLJXkW2Uq7gW/n269/zNJvmUUdBwoyqm0bRJ3R
hGNm0oxBWk7R1398aUWv3/GPbE5Qv5eGqIyzOZYb2EXfZWm9A2EBzngrvcylEznHY2vDHUyY+/DL
WHhoSLu3FlrB/iNMV3Q6PpeluR8l2qhmtSdTflptVi0EzLm2sIgLlpclHivbLOBT9y1laNT6RvZa
izIqB6sI3GvW9m/raP29jh2FtiTjQ3xO0/yQcmfHBDTs7GI/rjE3l77UPLJYYyMR9w3IKMUR5H+j
TMd5QKv21Hpq5YZbOr2zGoq2rYxHoIzOcqLGabL7N1OKdt8q4a00KhbeYg7GdvK+6fJKxOepK3CU
+JNDNfJa6zkex5UYvPAScyB2SUVjVrYdn7NRHYzBOExJc/HG9N8i3FxROMs9Z5IxxnwAHp5lzJ5U
S87pMK0s0Acg4ZPrcQ6/Ll0l0u7688H3eKkt0r0ozw2IZcITZ4AEf3y98lnQAA4Cf0ZAiYY7p1FR
zqCXSjIT/g9FE0hom2xsADrg3mrVEcqHfCWbW8i35lLDoh8g9u8rftE1xKuGDMrqEJUoB/0SW8Nu
dYC3cHrn8G0y6BFkdiSNlOij7Tq/e0+cKncIvK75MZL/dLuyW5Yu0Ll6cCNcu+05nJ4nldwNjsTQ
szhQ+BCWHF2ER5ECqsi66Xkqd32ittboh3oy3mseb4XRrFw4CzF+DufWrHFg6eXHZwi7h8WATmhn
4XR/HZs+quPPttQsdGQVo5Asvgb5IkMjMqvafeF2+771upumbgcv7EsUuGWbsVeJ5tCugndboFTR
B2UKj4cMSjYNKW97Vjq3Zpui6q7rJ1XBQDoffRNWp3ASoLX1FhfOtxLTlaSHamHdQcPNb/mdZaId
H8AChoZcel3g8xi+UiUIJr8KJu3tIGMjcgs7/amSRqbwgy6r+y5RgA6o3Gk5FF/s7rcE2eG1QXkk
+sKN8j4DeJ/Etb3NuAfIjEe6N+GV0xb9AZj/DXl+C7Vpowvq1Gw9TIKcGlO6q/x0nqKS5MnzNHpq
I1qSXwqHThDCsqww115x0jXwBCwjMIcUV4zegBHN0KgfIuMY4EhzglRfJ0NYdPaRIbz8INEYPTY0
QcepxZG0dFbfTkrnr3zw1wB9S1FtFpobSHSwijrx2azILvayx5Hh8lpt7X5obn6yR+b4d2o3Tote
B78UyQvaVlZUDw0HGZTcpF0HNY4G14Eagl4BpiVl8lKlKHd4l+kgdrMphJcXvlYt3/IGnju23wV2
CZ4SpEPMqDP8e07iHbR+jqrIoGZSrFkLLZ3eORaeZshdrLhGRph42yaGI3zT7OIOBjyYRJoenHfL
KfD7H57dHX0K4XGkH96954jQst9Xjtfn9cwcBC9AjigtlRFoy09wTOifSNLujNF+Fjp9NgCL+fox
CzfnHPQOeSCwJMySANKAznBmnSkaPqKpd7m/VkssRKE5zn2oraoaWTxdykKcR96lRQDiDwwi++Kx
ZPRX78dIbmsvMNM+AtAhcPrusfIFkD+53d4AlPVvXorOHNkex4QSjl7bpa3aQxUDmuIxe4fiO+h9
vrWbyoCBZLtSWi812OawdlHKHHYtLSyVCTmaJjvkfNg76XCXoUoVjd4zYd77Y/yLN/WGQg33Q0dp
zUp44Ua1Z6lj3/q5MyUWgfEhd4PWHUITUCKgN+yA0JrsbG/VSm3BOxBgi7/T1LylsUcHQi4wUMvc
uDwOlvjOeAyRSHRvb5WiONx+WJvMBmE6z156e9cluxZ3EancxwS2TxAcg8G36wei1M5tUfZwnIuz
ndU/T/mz0TkIiUCvxaA+TWVY9UdwQjAgQiq8pt+5gKl3Pl7uj5olK/w+UxMnl6L3QLG2zKoMqGHv
06b1N4adXJBg/jKz7L+M5CpIpwLen3754F8Tlmb4z4Vz0uD26C/aLQhn7n+ZUMQPfDNLAy+mbTQa
LYFSMNc/WSn+jSiKBuzfK1+ONgSdiD9dlFbjzhYqCXxnqPc5p2u13BKaYy5qrXrf1+5oTpemc4ag
HtIdsSA02agudKE6xA5pe55Eq0OTaidwSdHt06FOQgh9bMk0WRC0Uh42wEFCvcuCxSECagC47Ljr
OgvT36FGLkTsvj01dubdEfdeoRk1QpOt7R6+jnIf2PhP7qE5Zh7dm0p6iZxAqPUOOYrdcDJ6GfrM
fe/LvLq4I3O3RRcfHL/OfowpNEq8MlIkDR13EPjC7n1JxsgS5tFwIDRTe1ANS8zvBSV7NnlmyGr3
mwF/5CBNqAz73it2eQaiYw/Jvu3XL7FwV8/B976eWiH9Au9A9Y+8r09ypL8bj61Mspf+/PXf/9j/
ijrewOEWfSlI+oYyurPFWzW6/5bgfyQIf/z1jEzw3rTEdJF27B81a1ngDWUZQuQmhjNP/NwpfwVW
tdQamOPrFWjnZdPgwhlrsVHt64AUUUKlVAp5kw16F+c+TM98HpSqOXOWB6s+PYuPnkVdgnPHpeVO
F1EhX5yAc9iYxjevkSc1dTdDW/02cB1uEXwDNYjANu0HUtnF2hTtmrZ9ts1ngbgt/KH2pma6JOi3
B2l8gvOqjkpudw92vPVJuuWjjwSYZMaFed4ayPgjnfvsubM0cjBMt3SRqFxg75hFsoMDcjbUgUWI
CbU99SgBJwwA3MXQuVabPBUB5LunQBKIvjm0e5La38am3iXaI9siaSNS62NP3PNEkm8xnUwECWgJ
GACd33NpPNrNcPK1ypHul0OkO+cZ1F9gPbyG3Hu1gR69zlwzAFd2Aq1JHVKrUZukJHYeCVMF0InA
/zTT2rIvZDhzFgA3x7bAKILAIpxGrsSxp9Cmk9TdyKwPCcKeIBRNttzZl6P3kk/jmSdlCMrTlbH2
dXRYuO/nLAFu1aLpMyRyE/0FYxK4KlcvKQYKqVPe637cfP2UhSDxP8B/YfjoDeNoGWZ6buNk33p9
FcSNtfIWSwdoDveH9r1X+15mXaRbeEdUQH0gJ9AZnO5tEnRLc7NETcW6c4Pm23ZkTeSOD2AkvXz9
fkuZ/8e//xGnGC17h3naulRjVoV+l0Bwt4iu4D9c5p7cAO3XwLAYwV7qwJbJe2KwqG/rH1JUKaYn
xsqNtTSHn9MDSrt2jL4dLKDiyp0eyA3T7kWaNILpzKkgxtEoOL4uJVggbDQPU76vl+CaOnxylj/S
2T9WYKoyVydFZ12I5scx8TiaE3zH3PyxzX8PKeaE/M0Hl2ClVbz4xWchk9oaLMqqsiA6I7Ogiq2A
gMyTws5JVu8i+wY508PVKtzv+nI7lX2UijW9m4V20Mfa//GqmtTQ1CJ4tAv8Jou7EK2Ym3GCnY43
bshQ/zLWyqylId/HZOePR/EpzpO2hMdpz6bIhuo8lfyQqpM53ZCRgVjr33GIfTZFuffsdk9jiL1x
QMZks7LOCzFqjvo3ch988ZTbF6HUk41pUdAn7T+emjnmv4t7VYIxPF082QEfW5RhmjgPGhlirLyt
x/kvF3M/+KT/zuJ8B6cjE5Bjf0NId0w6eqnKtcHVwhf9XxJAWvoVzSdQx+tNYscwJxtuxw6bxpWH
srLsSBWA4319Upa27pwPkLYQFKsqvDYEvvbCh7D7yKBPCxsjemLF8MB88zjp5tHyyfcr53Z1+L1U
W87JAYYisRYwurvQOr+FtnB5O9nyZUJTaatp80NKAZ/1qrl382I7mdmhcu7LmIRe2qxEiQ8G3ydh
Ys4PKJhHc7A79AUX84V7/ChzslG0D6YWwEeb3Q75UTYbIoo7n/OXsXfh8NK8GRnf1BWkeLFK0OE1
wNsmP5v+P2tYK+QW4tdcPJ2nSU1hpT1eQJwPclo1AHwUpxIg5m1v8N0kjWeTWQ82G56+3gYfU4bP
lmIWwVBq2TD/a8cLAEwhZZpHPlf3yZD+TJSYIkjMvdcW37tl9T6UIz20k3XbuX1Yc88NZdZAx7ti
jxN1MK6yXlJe7jijG4tmcK3Q8FsnFkSm+Jg3gWvH34rCeC898AWgJcx1OJQFKCG7GGPpymoOdnbI
1d7Pu3xX+1MEHX7/u6QNwPSQt8bFVkCqKAmb64nwoR9GwDryHC9irR0VzhS58XPmrjHcFlKSudB7
3FQ9MfwYlLLRvdGApECHNwADc9/L8mitwceXjvws9ySOI0GLsa1zYkI7eYRE8M6CniDz7N2Q+AA8
rpz2zztlbE5qaEtWNgzew2eADDZDo8FIcIIC/PrV2eJC8gEPY1zJf1wSDZWYyfrCPjtFCUdWsQFg
CTgxmEewu8T1tlOj72tnfLhyg004xQYu2PpGm7wWKgeBzVipBD8/QWzOOKgsqVC6GtYZ81QojmxI
0ofApF+RKOV4gJBimI7/VNOyObugSAaAQltqndtcnIRD7n1rCuiwhhv4fAeyObXA1Lnjj702z43W
zykTJ0XpBuSSU4lvZ2R0bRj9eVrM5tyCxksEPF+58/97EJTyCP4zkBSHNaAYb2FR7EBDJb9NjSfg
euKyWncNXnq2/femGYV0oL0rnDO8AKGIYg67ukp+QbNi83V4WwCfsDmJAIOrmLiJdKDgWoeC9UCQ
iZtGJWEy3qIHFzc7kDnva75Svi99s1kNW5rCHKcpcc5G84KzPDXpOe1A9qHiOHn1ymFefKlZ1Bhj
E0MIeG6eWev/wIbvNtftzSx9hgj8hRALKiv2sGWiP4w1YIEra3l9if+9KpDV/f2xcn+yTE+X+Fjt
bsQAFjuEGM9YQrhiGv2Pyu6jFiwNnb6uPPB6B332wFlIwVhK6BrH4OxWgHSB6OohaJhhLsaQyh/S
HR+tKjuP9ZAB1HtA/5V5/4bIYv/DHtCwhjJa7p5HqXYqsfsw8cTaB1yIxnPSQCqSojE5Z+eqp4+Z
px5JAwCbLzc9UO1fr93nGTOb8wZ8nzs5OjfsLHvnv95Dv4ja9e7rv71Q3iFZ+nsjqMKvHNPy2RmT
X0yE5Rj1/A7CBLuM+dvSRdbCU0zAbVgWOBBOg4mFtzKaXlq5ebzwTejDOhZeK/dDa2jOnmVAdN9+
XNXbXbg/5lQAo5sghGJQdh6JiKYaI7JCXE0vTqKiJMzM5M0kYAIXK5XNQsCYK54PpfIxSdHO2SyH
nyOEdqCO8qKyEVTBPNLxyk21ALKFLPXfX2zKUrPSfc/OeSu3mYUETTQnX0R9t52y15wApXBfD9UD
7BgHIChlfCybl1r0u6liUCZ3iR2hrl5554WgP6cB2HCLdQY/wxIDmlFDczbwin/b9nMCgMO7AkKm
+NPIrODQHhckUKuk5oWtMYf5Q4ejLrIe2x52uRSAM7sJGmi+AHACMw+79aqg7OoiYhIUStGUB8tx
ywfLcE8ktso6jFsfIHHolidRq8Z2M1SFDks/sUJuujkmeRldWYUFNg/7QD38kYtZfVxCAHvyAMJx
N3GW70rIN/HhHbLVG0jISQ16ByEBo2lYxRwy3MBKDu131/U3Pe1+E3+8NLX98HW4WNjic8YAxAxb
Q0DZA2rtCu1cfZOa7pZb9o+sTe/sNVOvhYA3F0iHAJxVOSigz73yaJTKMbshPWUrecRCk5jNEf8d
rC1LmzPvTNARzuMc3R7lyB26BCRMJ4hTpHTYKSvfogKaIrgEo8FmDYe0acBGLDeZDYETA9Yp6BhY
x4GY3xUUillXPdjFqG60C6BFxYDd5DUG9HSAgqFR9meE0WHj2C07plAxv6v4UB2Sifwq6/Yub638
3qDG8BwDGhV1qOEe/DiLQ0e5D+CKJpFDTHttR10DxSdX8ZyKEFvgB9WW7Z6TNk2DJo6hTco2LWXf
KjEdGm4kEHFJHrL85+rsfemLznIpDxASR5WefUYTnAWGgjhCmzgrMWjhIpmzDqS0irbWHT0zGK9l
TfWUl8U51eYhXaNgL0SLOYuAMFkCyGlq+Mf40CNpxTNl8PgspjFyUBqlMf/dofatDPRmvz5oCy0d
NqcV1HWtJPeq6dznmj8lvXvIayc+yGT6LxsqTLVHya+Wu7Dmgf/RtqNOFXXEgPMDPAy+/g0L6zrn
HlhQudJuNwEPJGm84xDqKHMn25ktpHZ6n67mogv7cc47YNk4ia60pjOcLE6ecA/l2EHAmui3iqhv
aOvsHBoDUNvfrOoBL8SxOd3AsEsLau2CnHVc3KsyPXcOf4zRSW8LfYBX10qoWdo31+PwR+yusiIZ
c56N5xpTlskKx/sprW60ady1zQQLA+h2rzJdliqJOfEgsbqqrkCthrZwfI4z6zii6YQRAbpN7WMC
Y1KoJRXBkGPiSXIoLn+9ST4m/J9EkzkjgeWjA3gJpLxaVGLN9DD2amPB4ZXsOEUD0k03vriY9qOn
7mz73cB43hhFUEMVPb+lIHrUkx9eCR9WRY7AV+YoiFHjJ/ae51UEheagtr0IAmSNuaaVtQATYXMW
g2vUqqMDfrLP35l6gl9iYBbGvjS/Q0xUo8kAqyjoLDwAVWDGWzneDsPBsPWDIs+j/+LWwDa4t4p/
EzxFc5zCJGvrlzDVKl/6vAtHX2zwItobw6Qia23Oa1b82TLPsr5OjHWqAUc8wzokxOLmyY2HWkl4
D161L4YX/HJXmEE7wd6miwOCMTP8oQOzTkPqOVuoVchqvJEKToDQV8f/9bWxyYpx5fctzBXYnBlx
NU00jcmEolv2WLsqjFkVgHUbpkW8Q5fmqs2abpUyd/G1mkUPom4D7d+vbMKFcnbOnPBSc4KFE6xT
i6oNHAt9cDM00zfUs9d2R53v6+4XkiVOdajZQwsbCpFGpQasToX4Vvi4IYM/bztiRr8WwRfC55xk
waa2MFPSxmePk9cKMe4w9mmYuGx37Zqit/AbuaYMK97QbSrryOHDkRJyp6HCB/Eaqi4ZBVC35f4a
7GypdJgL4jel24kBikfnqfiG5eiLm+sZ7Z1sc+VaDWW6QZkyMOg1CiMgffFtiskWnD4kyPwmwU7H
Wpn+Si65VHrO9fJ5YkqtY8M/G/l4km4Z9fF9BqQ5pS8Q3t3azsXkU8RyN3Cxk7/eKR94wk/O0Zyu
YZgVt2NFIZTX/+gmHpkKatmejBRMixvx4lo9OjwvCUvCK4godX4WnY5yjOVwwGr2eiVWYS9rCEb1
P3CKzPT1euaxKOhAgQqNV0AFhq0+9d7uCpu/nks1BbYeAdK9XX+Rhatlzv/IwGkc3ZLE597qn8DS
g0zkgONGpLozGnMDmeBgVd7wA9nz2aJZf99jPaONp1gTn0dYBObVQ61f4x5kcxxlozfANjHCa6Cf
+mwzguuWZ26IRcKxzwFZqvWFiB/4mj2fTokFD17v0nUiap2rXAya1kn+c+XjLgRJNkszgTKktQCw
54y7JenHgNMblpCgqn9d4bxlUwame5MMw20Fj0GdAGhaXPAbErvELKjeXKH+iPHXYwFBTHztK3EP
MYS77sHBiAOfWOsHgpCaQcYRG4BCiwXGbmcci6/fYCFPZrMorxLYRXZxgzRoDIZJyV91FpOV1Vko
1efcFFf4AlvVr0+5UbzklryvYwpH9rXJ8sJPn/NSbIja5BbmOqdOApnQcHaoUmutr73wYeesFNFe
G/QVK048NtswNerASqFjDOEhStCLteWtcNwNHQ+iEAdw2dwNM36ybI29/floB3SCv/c/150AIKOG
WV06PE2AylC7g76kcTAsx9xIT7tXL8+vt8BSWJxTUDI+UmLkJjki13ZisjF5dXLzmwKSB068Zaa9
VyKBc5Tar7KMl3LHOR8l83mqOemKkw3te6QzMOTraVVtrBH8l/5YNe17Ww3+pksggvD1ey6k4P9D
TEkbJ4Gok3n0SzMyaHVOCnOn0uJUKBWagLh//ZilQmrOPVF66sGosPpTmkl3Rws3LM18PyInqqZk
1xUO0J/Jd5H8SO02hZ+KNE5V6o5rGgsLmQmdhSSnth3oJvTmEULJweSIYMzZTg5dUHl9YGftubq2
juFJaqwrwCxt11kU0VI6HL5Q1YmlLA2HTJBTM8jkVDUAvpcQ4bwbaQcO7TCt+VEt5DpzeoWbZnk3
YKFPGKzq4S3hzT7J2mcnrt6+/owLrzQnQuRKxPDRrvuTDzeIqqxP1IVfsytvMY4+OVUHMZmVWLP0
pOt+/aNmm7ib2GYhYZqaPdMqytHYmiz64rHh4unuGdZBKwdgwZWWzSkPsnAGpVqDHH3PezD8ky/b
Q5pA6QScG3dI0WiiG0j/XVwvhn3ae5knOy2a7dC0d0NR/m4GYYWMZzA4a0kd+fG9RDpfTm6oKbQt
+UM3WEjestCQhUDEcgxgjcc0cDNra7fNXaHE09cfZ+FmmRMrYtMeM6WvRzl3M4jODGHrli+rmfTC
zTJnS9hoa5Sx65Oj6PSjT40nt0tXPvbSvr3eN398bLslqpjcmByRNwQ9aY/AgVxFcxJ/zZZuAfHN
5vyHFHZ4gsZYnCmPQ3gQBQOKcvogE/tsv7ewT+GRzZrNRHbUgqfOawL2UFvasBAF78RUkYMJoAOE
qcV+qk3vAmDx5HIaQio3zvOIrWXjC+F4Tp0wurK2somnJ8N13hNW72Kz+GbD5idkcKyNBrLWflw6
X7PglGWD6loP+HWhb6gL02eoCPQtcrV4hCeutV/dNgvfdk5JUHD5axD9q1MP34Om8vfNeE90euq8
NT+8pSdcX/GP3ZPgAvFAmu9P3mBuHOIfe3QHK+C4afVvOFc25wsMDG1A5Vf9iTEDdsfuG6RqAPZY
GXEv3ftzKH9qjWOrdNOf8qaORBqH0noESSIL1VS/lhPd4Ia+E3g76Gd9HSsW9pl1jSF/rpkxauYM
HjkSBvjGBC1nRLeqafYwAr/RNRgZXz9nqSExB/rLwUKruabk2LK9JeFSeDW9BFlk28sXD9JR0NQM
rAZruS/MFwcxa/o3Kjubw/7RuPdzL2VI4Fq+jUX+jabmhVjNa7pmBLy0iLN6rKhpj3QC70bAojJg
clwkr5Y0XtzMP6zimRai+lwyf+Rp47MGCVmSlD9qu/zpSfEzs+KVvbcQB+aS+eAuWX1m2uSIiovF
207AN6I7W/bPOpPbfk09d2mHzyHxNaRzkyrGxwAj4TZVBhQmeNg5G9VsNZS+h+1QvZioBL/edQto
RDZHvyOydUpZ2N6gx7hmlMIE3taRqA5QBhqC2OawTr7TULhtoKI8lsUN5vmBnz6X7Hs9uiHl7zYj
m3jMQti7Q1Z5JddY6BbM4fKJtJzY4Ll5rPmD6962fbcjdhZ1xXDD0vEH2GJwiUnSlbO3sD3n2HnZ
9mD9caCc7FwdavdaUDjDq1LjrTc+fL3Qi991FkdS17Cy2LPEKTNF2KSgtVVFFDfqdiQubOht75Bq
+3flA5Zu1+P9109dCPhzLLwqajMd4JV0NIf6uZzYS2NOEOEhgHau+dwvPWKWkXgiq+vJjp2j4RZ0
68IHFV1xmPkMUyNDCEeuSc0tPWcWQlo+QI4EUrrHXD0PbX3w8zS0uX7Bofi3tZoVPjGo7knVYBM4
+S9fiyDu822b882qy/3SLpslEi7G0J0qm+JkIRLe8zj/HheA1gLcfqd0+WNYw3UupJ9zwDocm8EU
nVx5yv32PTbqp8mkKxCYhRA7h6uXPeScDCnlCbv5zjUIGvMqfqmclaJp6c9fV+6PuzZPZEGBHpAn
6CUWQTLpQ3mtQKGitBLDl5bmurn+eABvc0PzqTWOtpYvFi9ONOv2X2+fheuBzM43nFvzTqjBOJba
g0yu3aDv2PzsMkiBCZkHaoQxMJr3Xz9sYSvNMeTgg8J8tkisI+qMA09ciEpqMCa9PVAi/q3VtivP
WTh0c0h4Y0CnQXi9OA1Gc8PJgLF+dQ/Y8G3SlGsd7qVvMjvYUOhm1KUlPykLytJdqQCb4dNaO2Pp
s8xOtee3XWG1cjy1ku3aZsheGGTS27S+5d67Hg4mr8cwh5CE6NFIqquj7bAyamxd3IEdYIclN1Ad
xllAFR2Dsl114LnGx09a1HNNeUB3Lbg9oAMBX9/HodLfqQtHatlv6VXtaaT3g8gr2J2LTWcNjzkZ
dkLCInVt2vP5UaNzUHaRMlPHzEhP1Vg/Ss+7mRi8omCh8i8blM4B2Wi2Ywpq1tkpNtgP2hV614Ik
G46ZcVN6YkPi16+fs/Qas4hBGs8rCnCujrkcQA0tWrOPWJ244EIlvf1Pp4DOsdaZEedZPqrpCOUW
B+Y2HXyDVBNgPB3ma4iNpRe5/vsfkckD1oR6kPQ4TYP+kSX5Rer2QMT718v0eTpF5zDr1LBAws7t
/sRHHvVZdbJEuaVuFV5VbbrY2fjgPqx3Zz8PT9S/7vk/XkbkNZzdIM5wElb9q0sySMLVOISRHuiz
X5JnbSTGm4Cg0gauoeW+hfpdCAXuIRh0koctL/Otcttz6Y4kJIaD+lTDuD34ei2Wftws3thxYlTC
scgR3hxBmXXwJ0RhlYwBOMd31TCs3GWfh046F2u3NGZ2tUTJI3K1aa/eXd8VFA2kna1cOAt9dzpX
bJ+o6wxdiksgtfi3TLiPOfTwAq1NGEbnNhgdehtb6qeV6P/c2IfBg7dSNCy82hyL7WNgNWljSE7Q
5I6ayd4wBoNTBbA3WYNpfh626VymXdtSMzogGfM66HsnFyTlGjrkmI3V6n1Y01f70IT53yBM50hr
t2XJOA6ZOmWyyyOnz7MQDkIvdkHhEpvB3oDGugoIl++8KggkhilGHJBG2nMLNsZ2UpxrS93Ktswi
Cm07kK0hWj0YA6jzrn7roMYRGrZTba3BInGU9HCBsqVXh2kvnLexbjEhMWuhMHlUbVhjDlUGpcef
BuIqoOit8qkhQxNZhKFdWlgnW0M8bGrYWvW3EHTmWHBbdEbrI+wcMcID4+l6Hgy3hivmw9dH7WO4
+9n6zqIa3Mx0C9h0cZJGSprQYtmFX2Wqk+anwYsOpukm1HrC1nA9FkLoF2OpunrufcPaMDmlARfu
JR81IDl55b7WMWYPpuBb01S3xGPPdarS0E94danhO0XyNHsoFXswPCxT1vMn1iZGZGWemQSQmWDf
BmFc4ONATsBx51Fq9reC9yRKE9vZcRNQf18Wj54PqAoXzh0xroKWNbR1arvWEWj2+Ehmn9UbZVPz
2eYdeERQnQP5gdWX2vKTTS4hw+xm6EEI0R8hhvFzZSE/TRboHPRue4T5sfDlyUncG4eQ0GndX6ut
1IXbwZuF69waXVVmZXa6UrE3pvT2lmNg6qp3yMuckOYAWKSeASECGNKsxJCFMRe83v++I+reNlyA
RsgxFWHRnUX6ltsvvbqHLEoszpNHAp24EaWXbM1nYOk1Z6lg51XDaPdo4GCIjvlk3z4arRGK+AXN
BCF/0tTdff21FpoqdI54R5ZDapO76iQhtnNVcivrbzC23blwmfIr9w3es8dkOKZxD3E1K5AOlDxK
+wlyqqGuoCNeaPnGgfKFouqJxf7WBjYprddEJxZO/RwCr5Ixll5vJKhDAzN+NZtgbL6vvPm1lv3k
wM8x8ENDmrSCOPkpietvMVggIUTanH2bNq8ka3aQ7jhOo9UFLVIE4BuAKSxaIBJiD/ad1u8E11ZB
jdskwUUGi6qIQGYtiLkRJdpZw/99Xm/QOZIecvQOVxwjlNo/OtUvHTcbw/k/zs5sSU6c3dpXRASS
kASnQI41l+2yyyeKag9CgBBiFFz9XvX9J/uv2G5HfGfdHV12ZSYpvcNaz3qA/AOPhQPxaV4/u+52
SaGKhydS32CFlffk2sB6Zjnk8wr/Gl7oCBhf2K6etC+wpl7pXF3+/T380+/3oUetKrqyeDD0ms3q
tV6y17QJX//9j/7DN+CjGh4AlViRMHfoOWoUmHGLnMD0MDXteqIEaxtgE77W0j277G9Yij+9mPf/
/r8qwSiOaBcpwa/Jqr75yH1CQPlfZhF/qEI+quI3LUcixZZeV0UeWFge60R+z8ZmyH1D/qt1W/JR
eb5PfboHjDyufWd7aBW7puRueN24Imc70Pq/azDkh5OpYyBMRngsbyDmb/MIfP3cUZXmzbw/LuEv
z9Wf3q8P4ydbbYmv4cu4DklAQm7NUSIa8VDvci+G9r8jZyYfleebg8hzrkh6nXbk0Fvszs6xzf7G
vPhDWfhRZD4OW0UBtE6vcQu8INmHBxWx7yBHLUVrumO1bnFOqvjxv/q6fNSTd2kWpASB79qw5dwj
1wBPASQ61gOOwym4e/UGeqHwZ2KW7i8Tqj8ACpKP4nLWAYSEooK8q2myfoEgGeyf1Y9FEl/iSY75
0CNgFZ69RmUg5NTF+z//1R34pzf4Q8GWTqT1abzJK02Gy0zSk3JsPYA9EUoHaow/ur81vH84i8SH
k8H3JGpCFYtrDeVhnthtL4mn22fp698IU0MrX/MCRCCgBhvz/d8/0P8s+P+P6+mj5Jztu2cIp5VX
x7nmLzu468eESPlpbbM4xxbjoYuAF2knZ4tK6gtIyxcATKd88ap5TLoBXsyRbJ/Sdk3urSbnoR7I
uQ4ALdYDEBE9bcYn4eu1jPchyUHZUVuecCBZVNuyIwfv7llSFUNInsojXArxF2Kz5gTcUlbMkTOX
rIrBdwhmeeEZK//9Zf/hwv+oeCcRpvLvJeR1Jt1wwTN82FOPbBjxV9HAn/6GDwfYRLkJJsz8SpCZ
dExHLCkROxsdZFuNf5nk/emv+HB8wU+M/Abf8Ctntr8H8ZHdNf07nArs26d/f5/+wKNIPmrCY7I3
U7124rprt5Mj8xslpUvSeij6oUNf3Q62cPAi5Bvj7pNGYZyUU+AgqLfEzXtBx2EQuaUSBij0JYgJ
4clF4Hz6anjQn5sGCnIXdSPwu8hGBOPQPa/x/Cl2nbht9wqOOLj8cmnYfByQxlAiv4A+mlrWhRiq
+VxP4HDU7bh+bgE1ugBVhtok1p24kcF+2esEWaOVa0520duAdGK2kBNoX9vJs6j70jIXgf7Eo7Op
tEAihk/OMJvhrmnN+FXTmvzlOvvDhOWjuH1sQMlwMG9eV0Rol7Op2HkBXa0IysLkMfXfO/QWf+mM
/oB+gI3p/68w5nkj2swkuap9uRlMbV9kPAWAbRdxD3amzqnZnggTzwkqm8MIHPdx7dPtOlZM5glV
z5v0Kvdd/Lc76g+bvuSjaN3F0NB3MKxfDbPZcx/qF1+tvgA2/AaElaCLoXcLXEkBoroYbro2Fwnt
//Le//H9+HCCs2EZzCgacRXUpAWdl6ocogUPFW2/0x1eKxx65sB3nLCVywreUXVus3E4QxCa4fHO
MI6/G832txC1PzV6HwXsAtki695IclWtP8TGlCZp64MDDK30zuyFWUfsjmGuICvCq10WHRwb/Jsy
f/lW/0HQlPxnOPG/atAKgXC+y3psKCNg3i7aN8/BQRNbDdlSTLtIEAqiPnU2/mpGLe7sYtZSdcvj
ENO7hHbxJ43WdzT7BXQU8QOPzVc944caWv1KNssB21zuPKKGMU4XhVqH6zAnN2tco8Oo/pbR/Kdh
H//QLnegfLfGq/0q4NFGlikaSTs/javDvrp/US8xA8G0t918egficv7f5W0mHxXqpPJbtU8WDU7/
on3oirVJQeeDMSa3GZ0PK7Jjjv9+/LL/lxD7f9zPH+XkOxTvraEGaoRYVBCNVdgBmqFwMYsSmmcV
nCnP+7qI8adBkwkWYb3XAeF/tF6jGHE/KeWIswUpJ60RIwN2YS0edYZbuy2GkeC7ADA5EvggbMXz
R5oCI/w2eYGHbrMJzDSQFP/Ws890QIWFyeN9LRquf8BV22DSGfTiQdvudwvYGTVrexi2jJ70lvDo
MMYuvkcXMpszouJleqhYRr5Nyg8nzIEhVtggh9bdhiYLI6oYQ5WKlyuX7RV6AHz7s8mu9dlHKb9t
azY/ERMryAJ2g6n4jJTho8nIbxAc958KOW55O0917uNs+qpkUPcOYXuvNgvzgwc891hJgbSLd3La
723cBpe3Adk3DwPiQr/ZNAUlrnK8hbtjHgdD8hH3qr3KxNRR3jDiHzLTDOVo4zq3e5QVemuWtBxm
bg9yYv7WIIXip3HA/Dai/dQ3e3Kb4TWgUoMPuGhHokoRNTVQZrN9kpCJwCw3eHns8XE+xiYWyPtp
VXDwXHX8oQXv+CFS0pzb2SKNejaEQmjVqvG8NwFE9chFAPBXNvsW1QNWYlILWjJLv4AYGv9QCf0t
NqQh9bUZUDSlSBvECRObItoxQchCy0vbo0Yekmk+gso3NofURMqcpXQweyxj/9KPLcKIaFsFczNU
eKzPa7XT+CGD/FSdkLHg13M9qMC+eNd7eYhch5+fNx5CAWMphpCLFPbsjSAXfAAOv2VXw7x46Ved
wuK6EhlNuQHboX5ROl3pjRwbaAwOBISteiqiDiCOW5LiRzEfdguSEjWSdq2OsRcRHT0q7d65c/Oa
zFGJLaZDaQp5ePXQhXk4Gjzvt+02rMeZ9SMIAWCKlt1oMJkcqezKrrVD/ySbtI2PfPQyPiKfh4lj
zUM2qLK3O5rcHLNS1z+gapvTO+6Vr14670X84FLynsGqcHfFRVd1DXCNy+zb6IRhJN3hR+vWJrmK
pJvbI0WA2XCkEUxLb8u0mP0xAsjOnIywUf+NLluzklvmYE8HjB6T5wVOrWXpbimNW3Ybtr43P8yu
ibklBvEAtxbvCX+CLRVO4Q0fBj9WhncCyHHALs9rp4a0ANINKqa8j1vHi2XcsvROdTLTrzLRbDiq
nbPuIXX4gXK3LgLXCuvVST2pRUh2hHRerMfK94n51WCtBx9ilSyLfugZHsRTOi+LuDrX1wBL9dZg
S9xrCPDvJqB2lscmnfWhHiK1oobQyM/Nx2xdxdeWIabo1W+86Z+wjeHmYOIUX89kJj07710iw++a
VtHyBJe98bdYLkf6wuyIR5ZUdV1dJlH10y+WDTW7S2OEDr42Qxaw4WccqWbaJv20AsUqQ3oIfc0g
sJVrr17wU9382HuOBFowxKMUCcwyHudTPW1iPiR2hEW5lUmYIffCc30jZxvJg6di678KDIc4mpG2
wnM82zg79c2c+bud6Qkgkrq2/lu8p9TebUk/alIsg49nnXsxMXGR9TR1PwdVr7QrHFnpqSYtd+c2
wBF+00O4TM6iylBiw0sQ2v0SMrtg5NngtjLlFIfk/XSdQbX4ipBnNx372ffsluI02vjBGafqK3yH
rfq6oG1uvljRZYIiF2NFSloOMbBX9y3OCnsJeE310wAXjjuoTI2wbHWKt6+IPh3ltQKL5GiGCiO/
dsX/X3b77hQiwbrUPynqxhjdHGkoehiyIPe65N0St+c4q03ojnuWjt3t1uKDuY9EYqYJwJnZihMu
IrgwSGagil/dvHa/JGgx4kxdT+PcLLbR+TiIAbj6sWnJz31YovlkEckR6nwY5LLlouJRqWEcjiy2
Gc7Pb45iB/qIoMXmHVCewGIfodWIvb6ORGDeNbZZHe/5ThwuqIxbo/7RwqzRs/SEzNfOiyqcEvjb
0luCfUf6o3aUkC9TQ6PuWIPuoL4xMgCWaiWii1Aj4yH9vaC+kJcKW2gfYyNESfJPEtNpODPEEMGa
0S2hyzlWtf6XXJYFWim2gE8CL6IZydEZyOvvmgkxiberRz4BcjEXnTZv8zSr7D4l7Vi9ws9BFoj8
5TqqL+mGxJFjrVYqjlRuQd8a5mxUeASM86q0NGE37YToIAQ2z57frBgxmzfozih2A2RdSD2WCkGA
awekHCa7P2DPRzmPv8g2cM3iyzFuhUJts605Rf5OLA+wQfHm1lDYcEGb1losP3fodZq3uuP19DYB
dihzDp7r9iV1EGF8Zm5Zm19za6AMgQQ4EjM/CsMwsThMU09AO6lwyj7ROorH6gzASZWuBZQnkz/P
lQ9Mn/sMfv1fFnJyXA+Gs0Qdtt1l1uRpK3oecrFbw0UpKxNzVCO0j5Zbmr7nxnWIppa4bZUaMQ8X
wzRwuLiyDSyHsmIddwliAJZpfh1NvAZ+WndvzJJvCebI3+uZe5jYxbz4+WA3RDnMebp1ehGQ6ZMI
rp6JmHBCPq4bG7idhdCkNKjZou4K7c/MnuhixYqE+ZAJ/1ajxuz7nDWkQtZnNTGAZBJDWouckRSm
yisPC1RbZbpMnayKDJo3+Eu7qOmbPLKs5pc9jbbmLKOOLL953At5WqEF7k8VmnoAFXcxQPYsbY2C
KRgQ/MyROKl0m28WaaAHUS/7dmrF2tDXSFXdeAhzmvzGHLMjv6RdWANWNGnwBia0aCf4S2kUsMES
DamTE/g8Or3JNI3DeYx4GpAmsRN2Tfuqg9xsXW1zVGiY4i8da/R+EFmkeH3SFGj7222MFvIjtTQ+
JwlJ6lPKcX8fdGdGvhTZsiMgCQBRQu9c2MLYFmofKdbKflWP2uou/UTssvi3MbDtEr0TvfU6i6Lt
53ctvtHTCUBSO3yHTBDSV7xkNqaXoclWj3iHDgDyQ4q80WzKsR7LusuKyhKnBrKFEeIT4BZIOckQ
y42qak2609ZMlD6TXQQdHZmMfbha4Uz9FJGRk5uEU4pyDV9dxMEVknVZ9Y+OmB/OqZFXkibuUlHE
8eCEzdzr2mfRDEPW3piylhtNL5yMGIF22djB7BxhvGT+aTYFU8S+VFF1RWUt2LdpwM31ULvG0mdg
buPmgpQjPIAiNO8Dbsz4JnsCJ87jN0mbZEcKEmtC87QLPl6T0ZqfoTO4DGu1n7Xj628px2oe83Xp
lv6RCdXNt7KvtvqBQVTCH7YQhuzTxrZ+O/dzsAYumbbi7Ea2bNuOII+M7ldGwIBETtEUp6/JLOf1
E5+hgP+kkJasftT4XVHvNFLu1Xc1yUjERbB7JR52m9XOYVzSTjFeGQIO8wog9hvDxgR2aTGMS3iX
DMTgcrgYXpFLCm3ssQ7OIzFFLfAk0GaRI86K0NQPSsw6QkUJrqEXUV+YzEIRcECIBh0+cyjtFgJ7
tB2iT7Pzpl8PJEMB1J/btsZoWKa4qiep0qwqhqyLGIqzncufqltT5gux9EBfi2Xl5kJBZnY5XZdw
2m1Sf5K1hX0Pr7DbA6DxLjEp6CXISrxL0qHrK0QxpNbfU9W0QP7OAiwc3M/g74/44CJd73d2JNXs
irrfthz/PYLUquUV+lFcEDj+sGhVWFfq0XQl20AV+8nVFj2JPVHHwcZyvOlQpk87TjQ67BipJZH+
jKeWIASz7sV6gXvbDTD02y2+J5NPeZerjGf6ViDZOUHJsLh0PuAPbs8gB6fhcyX7bA13PiO9h9lM
bbJsob2Mn1AoGKSHbM0Gb0MEWId8njNUK8duEHP6NGR9tZ7GWarbJJ1GSGa5PqHk0g0yTOImAwzW
oCx52FEG2kNP8Vy5wxDzZkRsOXe896io38dsFVkiJKjWfoHPrZ7kPyup6csqaPoLzSkOs2O2WWSu
LFSFuewh8vu5CcwfDMb9x2mM6aYKOEuANyhw+LBlO9QrTH3+lMxYvPqLBiPIH9COZ01aJjOz6+cK
yZvrVHpk/XgNR+qeMnNM5oHOjzwbMTgEMCZ6NX5NFYa96AzSgm2dadIXdMbpdDMDktC5AqKsDcKL
OgI3HcsNzEATXlZJN3V5mLLprgosfhuhYqn6ItRRTVVJlx7BBbmt4Vf55gk4UCXCuLu5QbrLqjAN
CWsNLNWkUMnOiOmMW4RkB63676np0/XQ4BvBn1O8CCDukCLH23el+FTWvt/mHN59DEFtJJa96MEu
IhTtbt8ub45xQk5bShUErjJEQ/SCQ9aKAb1r1GyHvSI1EimygYaE5zBd6vkkmopXd1sYGDuvc5bO
ABJ2GlFdk7aYyI87lpP808jrZri1XQKy4IWivn8dVcxyOTTIXJswI8A2pm0KdEA9OaTrzMuOaYZQ
riYOr1AeRidAtJKHbt6iqIwC/h1TQPbLWyQtH6fa13d4VsRNkjYZKcm0RcW09Oxi2bZ8RjSD+zRL
2BqQ2YaZRtnRJplygm3DhnQXIl32WSRJuHoQqX6xemRriRj5BpQA4A2DzsRTuqDFQkkCTiVBW3gy
OGkVIBCAH4xr8ziyASd8UDu7GmeHG3y7RlIABgXal8/2S5PGFoqSfUL1vS5nHk8oUMIA7tWW2gI+
jOFU9wvQE3wfzyPj6iS1QgSDwQGVvmdT99bxO0IwsCFVX6NggwoqTdRwA8xJfJAjdv2+rZsipWyF
A3R0p2VJ+tdxGXFouZaWtZIwpCkcu5HtZM7S9eswZQ3asgSF04SWe2/H+FDVODNmpIQUzQTEXuqS
DJN4DDzA5nph1TLhkYPfGweFOmCLmlC8B5E6Tk08oGNy0wVU5x8TNC2oGjUaNivx+xjXBNBNRoX3
X1MyFhZ48htQK5G/QwCk816QL32L4yMx0fLaOriyfDKIRzH09Zea1Qr5VIO61qnvcJ4AQMkiLwoL
qvJhM2xHISpgI4DsAmVTlfnovJppLjdfo6QTopu+z1ud5r3KajiXiPyM0D3sEATTx1RRxJL3KALz
2gaIJHlk1Q26atR2MJOc/DKJGyoz1+ccR8NJY+gNFgpjU3UIKkntTTfz8E/iBxTAaG6TR984g/Zf
hv5Xw318HpNoe07gVT5B+gDai+h2vGna8FKDBQRHr+9/dMua3sxCjJ906CmefIpQQNRfPK/wMBw9
1+EG7TGWCbW2hz1jeNAH6ElbM2zI8cum9Wgjj+iSGNqWX7q15qHOmP7m1kbkdImsPbCKuJe2U5As
NhCHiauJXXM0dhJzSZK2+8S17p/6pOVvivTm96JD9DisAoUZvMhfdgRxszsm0uphGTp1QYpWFuUB
DIayTSrUAFszu5PBnuZtwjnoz2LHmKuEWVSdaq7C+h7ZHSMu0KjtrDKiqwOCIkCakHFTk7J3Dh7J
dFy2AaMjJMSUDa6vA0JHN/I62oB7OTftFt+QRO7TC+XTKm8yvkQGwCKLUEp064A2jntW3bNd6jtG
RPM+OpUthkh2+xHHm30VwQN2HCG9D58dWkS0lQvmCbgno8Mk0+ET6OeO5cPMxva3MnXTF4Dtpve6
pkGUGqvSd6z1Pj5qghJz2usZKSC0fScbp17fY2HVN/c7yl99aKZEPyQ067Jy14Bw4bdHfVGkuOrf
hEB0EbxQ7ggR2PBbwaq9Y+a5gsqZskrmgA5mvMDTgfVWi8iquqDUJA8MBvBQgPEY96UkvO3ydohW
jggMDkXhILMsLeZR9rb0rGb+0krcfgdrmQe9mgJGFaWWP1XUjwJ5FlP6M5amqwrRDChoCahkr3Gf
SDzFMJfHB4pQpPdXO6PBb9Nt+o4ab/yq9kz9cn5gPCdppGkh1gSlcTV3C73OAV1msS3ZMuPLMsbf
jFvnexwK5G3AfubXgO3Y45rOW4YYDYSMHqJ1n+7WNRPXtdLVD9FO/B+UbPJrF1tQvnCJLNHNtlbu
d6VQv+W0T7a61KiT7pd9rIAFCiy7IXqkOMynkT43E6o3JAi9F6Ugz+gbigqkKnzd0fGowrh3R6CV
FncRxFkIi95HIBJ/GZYPdOom1J0WQ43WV23BaOvkV5PqpC01n6EjpXA+/kcoABjMxONG2xy0nWZ/
HIPEyZYmOP8e931W0beAqu7KB1BAm7kaRbnHARNXOCUQLIFt//SJ9jXiGOIkpBwOQKWzpx1L0TMm
HujNcCjGCoOhtHW3fopjX8hui85SeZwXlfOCfq10nz3sNLjPjhh04Luc1FAkssLsY/Jq3AGTaMPo
P7UI+vwxTfV8DnE6Jodos90zA0H9e+SsPLkhnczN7BnKP4RtNuN5W415Qd4vaM8x+tkn8GL1r3pv
2uac1GSfiyFgtHcUFn7WfKOtfW0ha33IxqW77yVkbwfFXTUcMLMQS9GhB9FXjan8fMZPZFcKjUx3
QsiGqMtEDKAQ7LHxsC2k8dAfEG7fIrI+lhV6DogIpnIaEvaUrRs+UPzZlQeGqtsfYgtRKwDV0aKO
gQVcWS5xaXez6np9M3wcoVDaWuwzhE/SU5wMELuhOUERnowrhKWLATkVw1ldlRXdov1gWNDuavYW
39QGS3B6wfumxYGDSXkxgLhe124i8YXirXuLZkTNFC0Kk7uMgap2VHE/bhfZNC65dFkCGe3sluZR
CkO7fG72Dl8I3GzCXzA8qJrDIDEgO4O8sED6Odv0RlUBshrqJa6hTiwLeUDttU3oEpapKtIlxAYt
XL1ga+bZ+/1Llcuys0b26tfExFX/lE2kip7kRiiy7nrvwikaez0dm02Sx3np6rdm2tFIc7NhnNmh
TMJuhSTkB1TtqEBYykcNZ3fvuyIeBjYjhTjhE3raBdFyxhv50NfR8s8wzYadeeOQHUYiDFbidenb
HB9Y+8aXmpVyn2vATtMNS9FOoDIY0Ji5Y5qBmz9Ary8RGwMOzw4h8h0mEqk4IWJnu2AHYusfrB/i
52XQFr3QoOxtHyM5+1FWLL5gBPlYtSt7IDrerwRtN1KyNocl3UCVxLCxsxU7dWOAYa4zs37ts3ar
cyBSlwsSdeukoAZRQTtdK7TMu+WH2I8DCny33vZJnaBLX0MHZmvgOj5FkvRffT/SrETVOzjIkd3c
n8BYbnAlz2jMEBNM04PDoBJBHo7U8nlJqv4OBPV6ykdUlu9AIDs9Vx0YJThdVmgdSbv/rNicgQBW
ZVC39HQZpkOWwZR+5R5HP6a8KaoLbjqkC5M1QrGGfI1E+nwCdbgqg9jdgvCNLKvPjYhTUWA6ygCl
TSq7IhFQIMhy1TEvxbgK7Dw2sblcGExsgOx55yaypMvueRqFIkpS8yOwplnQY5h4OdYIHAIiaQio
eZCudBS0y+o8yhjDpLnvdQyluLPTZe/6zSOpZqvSvG0XYKyth6bp0GL6dEFSpnjA3JqXdcv0PbIl
8ZxQI1/ERDGvAixF5KC1KPuio2lERFTIWpR6dUaGIrikhvYP68b3l4JgsnzNZu3zlYBHz7puj3OL
EMZD4By2TvBwIfmf0fRXo8WeZcmGZ9CZt+88njkvpcUCoVgHlNyH2RicBDQFNvux0kF8bve9AY5K
9c1z1Cxbcu/TNmxo1leNpBGsJrYDV1HAdNTyrodGFVPcAl882eVjr0yUY5W2PTvtt7nETB/3AJ0x
/8unPu7hKNKtfNNZ1XS/d9YDIYf2EtOCuHd4k6CZ0DeIcAYVGsmj3ZLXqor2Ry+0ak6DixBYlugJ
+Ds0uI9q1qo6iA7esdJA1wRDs8waSAmV188Byv8FudxSfcZmbfjVE7mlB9RS9ZkDY37CPY+bSXt7
tZiLhSND1/i+WViqB7PimcoHvbX8pvJrNV43IwVS/2rMGc6zzmw4tPXWviEnUB20U+bbmojllVmy
/dzQ2FwxgMdTB4Dd59ASylCqppA9NMonDzNamwu+WtjwbyzxwEYM8F2hu2klu7YVi8bPxCWTOAnr
2h5C9MxsBZYD632X1MLeYIHVZd+3sCMxZRlQfePAGOwv6Lu3H8NeUX1c44V8rjW2Y9p4EH1xl9zM
4Cb+RMPDx1PYlUGFjmXMr0kMeAp0Gog7WBDAsBgWyPexym23XGDwt8CS/DkF/I0qniBQPmmAXRoT
GGPpVqGm8NPPzIVxudMKO8JDJ4CraxJBL6lnw+20gttUxSlSXzGWq5AauUk0RB5SvovDB40BqSNo
QeWICw7VnIFhNSTIfloxLoWaEl7Ak7SB/qxAhY3yJcJyZjL18hs54QQoPQ/2uNNGvWytD8jJ7Ufp
Sh0NCw6e1U93PArmt00yFMFA2kmeY5mJLYvUZr1DJrkHxmJKm08hqrDkhPftS8DVhst4BKKOdyHB
Itin3RWRk+R5i5j72VVRfFh66oC9w66sxhmDg46hMmRg8B4YjfV17+cO2bb460k8VcfROMz8sgaX
jMWSB4jUtDpiLIwo+VUuBgBiTNaemyZDJ6Z3g9X7EKu73jiUvEsTprelbnypBs5xq0QtiHwp3Y/K
gHeHnZVWhVsyAGBkt7zIMM+IPR9whsBYKe9WK/sz20BuxG4HMlt0YNh3Y2lWdC0fMARQmr2OLfye
8JjrJygH0nJCZGoZer5+nSPE5FCsnJ+9jNoHyxtTYMzpzpVUSL3wDIrCOIVTFtMwcprVECNYBwME
3IX61LK5wTfIKLQlqZZIUbeQ2QzIqUYJt8E/ItbqjRDf3WD+jYAnjI/vB5tiD6FQ9xYEq60zHTED
iAdt7mbW0Rwj0Xcc5IQU4TAkA4CJiLGDzRBkfgtwf7zxkjK4Y3iQ/GydCueEYBnbddt2i2Zjg46+
jR4XHplzLVp+aVuXHqfI7ido8dtbBN1nB/BQf3SwJBX4Ufhs+kGZfHYNIuI3ZxAalIXssal5/LIa
R0ssJuMHDHXbe6RFkx942Fm5J5UrGFuUKoOLseXQABQ5VkHZ2e3qoJqlfmMaM0NmY30eDalKqfcR
p3gUvUEjpDDQNG8IRLAnsar0uKQBmeq7SX5K6Obn6rAzjAfLWsj2qZJmOmIijbWoCqFkg5xPctpk
hPyC5Z95iTCaqef94l3yEwX3L+DTxTPso1sJsHh8H2rsrFbM6T/HOpYnrH1paRA5dUmzIbofV/8m
etcfGl9hu6JhAUlGrPbQgiDWEfd58hmTBXAgm6EBl0ZVR2j/PC7yrf5Fk8mdMYcUT+0wfR5la17a
WCRtMaMGOPlqVPmumgZ+6Cl9JkDMIWgC84hjJDKbN9BEUSBmNptvk4whgyI/JFQ5eD8XXu7Qh0G/
Um1AF4K30wwFlCzgSq58WYsK6okKlz107KVvBlP6ABRPiMwrrWH2eKvWjoXmSmTcieSgpYuKudor
i7CpacZF2IgI+5hHv9WxvrXzSFl03ASywDCVmia9c3wBLF/+h6PzWo4Uh8LwE1FFEuG26exu53G6
oRxmyCIJhHj6/bx3szVTW3Y3SOf88XVe40UeGdvM8gSUWraQVWbw4z/5OPvfojJtfmfnS9jvWgpj
hn+F8VZy8hZd4evOx5zSwjVeI/UZFb3dnvm4y/pbuCgJoLmHLr9z+yrwLuvQVFs/mxv31XjO2p/d
ymmgGz2l8/4xxjk9cO3NDrekXfeO/hNPQ97/jSwd9GYju8IZ3qOJv2DaIPZRbxTqnDyZfNxqB984
8cekamZoP4yyW+jPytkNs0z/N5iVOzdU6jnXE8EBeqSXdZfOfWkSQN2Q0dJXSrNJSoXpeSPoRsw/
TV/5cF4pIeH1bZGl/QsLJf0Om5rjpqErbTUv9oIt6SEuIp3vCUBz7CSu++4KqOIiZ6jSqvs3W6mS
z10pjHx08MQOSVxw8S/bIdSkSBe8rOWlHbsenaBDmCh7JzSWT7NlLOWdVArP3pKtoLWbygBYJ7V2
BqgGUhpbeY5jzzcXRK9p9qas1kR3TFt28WI03eSbdfI7/VLInofJxV7J2OYZ7b5DvEbOfQXIkv3L
IyX/TSEC/J3XIgEutrOwI7bZFoTh1A6T4yUgTat1z+ijst0Y5dZzrHlKMPL5VU68NStpWKWbrBeY
qjJrwjYQKVWAGysxL36TRHk0LU8qh5zZFiOqJ2sTtuhtnZ1oFWGI+8BO7emfozs6RHfwee1vYUud
Z9NmDDDcEoXsKBoXUsea3iphSf03BlKKqHe0hmWQzGMkmy5Jz7UOpsz1VED+jUuXvXqlBSOOAdqL
rFPT5WPUbEti9OS5dpEc/dozY5WShC0a54jeZzCncbDGpt2GYxPVt+MyLPEhzMuo6086dDLGoiwK
1g9/nposIROtaRGhTTBN26aJQ/0nB9ryHpbJNl2/XcZwCtKNmsXA+Bs4q7i1CuZcSGsXhYbt8wnN
G7wvg+42lpUtl9HxQq+5YSdl291Il1C9H2GEEKQhz0GxIv/JWyALQoXCrB326NrBwCY7C+prDx9W
f0NgyfV15MAS/0pH2RCTQVHrgrSMyBJ+w6wQopWD26r43UlNbIrI2a1OICW7U64shWp0dSzQhkPD
l5nVJ84TFrijlK27vtnZTFCzN6qoqB4hC4xubyPbDRt7G61Fv34FThYsnzVB0+TJLCaovxYQgYmi
Es/L8n0XFUvfJaMr1v6arRDYOJADTKML8EBzWLM59h671WM0Re+kaL4dJeJqe+VX2KioRHi/0UjK
/oH3V+GOt6+O5m2kzEDNIjDZ1RGsZu2euzTEJp9Ogv3EeJwTfNJN3X3xMpf+1VZuQVSb9jT9Lrjj
ePur3suT2Rkj7Hsq/pfldvE5M/8sCp4rF1jvKg95QXbo/GytH9Ng5Lpe7Wa45zAJyhPkViOeKopH
0ztt17O6Wp09mzPpWWrvEP9EB5BEeFPyuDGbzH30k8dlhQvUK3te0YyxgpGxV9ZLw5lNP6Ka62lX
NNKpt8iSvJ0T2HR3pz6AzqfI1qD7QPHl/vTeslL3OEGgAmvriB4MSGp2DqgN75AGA4Irp43rx6gr
YqvZLAGFOqQW2O5wBWqs33JENtMdte7ggRCjYX/N2yIq9sbj/d11MSTwxpuWtaPXJHdD8aJbpb1d
7NjLiGx2We9M2+q13cz4e9akLMFf7y1UL2IPxUzwcukZYRhIlv6md/tpSVK6TfIjyYsYbezcWBWB
+kS9+K27PPYkhPivtg7s5dOWEY4BM7GQA47O5mVxnXlgOCYW73124vag6BkntygITzGZlnsQwbVK
3KoWahO5Nq8SQAa5Vl0RgmDHbiCSmHuMVhcaymH21zxUR8kD4D6nlQAl6mqrpkenrO9HP+qDu5Fp
l6ElV9MCW1g256oqwvUUYFs+je0afIuYcqkdgg37jY6g+Snjmx0TBOrmAsodoAYN7eFxQCMQ/gRg
819pyttypGFAy60rfJDB0GYUPIWw7/4ZUcL84Bc+MUxNI6N0Mwl7vtWVVVY3ZZW3TBteM336Xewt
FPbG3Qdc3vLTpCH5TXGX5qivJ9+H1cuqLcuAtBMdp3OUYFHMccv7IjwCM/LHiUkYqokvi46o1aLc
o46IRcua+UCF2lJu+0IDQ9i/L3LrxrAhphs+cq1WPDvQ6dwVc4e/M/Ld6te+2f6tIQp/Wo3X42n1
Rf9hLLTiD2Vd9enNMFTWcGMba6ZgHYZ82CGcXLttLMeGwUR7uaRYmtC+RBaAKHv8Q6X1GKDvIJ9+
rYYvKLlfnfEvXI/BdmknEH2K3KHs6DsfUpiYrPQSXfyafoXx4nYTOZFXcaEKO70DwMUOhKmor8Z/
jsozZ5cjZWHYsuOJQlApTOMcrG6w3De7Tdv+hbcq1BunMQBcurer+i4Gxh42fHFN+HeMu+qrcNre
4Rlap3wfrroLbtCQcVUXI46aIK76MFktxz0iUCrHzZQDLKix7R7mwO0BNwekCsV95rZ+9ghQFTwC
wVYZhYnsFPZUzpRpKusBzyQqcSfgfMApN42c/dZUW48ZZ9eDny5ZmIThLKJdsOQVstOwt/ziRuN/
rl8rv5Mcl1luiaNmAQuPhIpm9j6kWdzeo/Aqpm1mayQqjYlw1oisR+MT1qVtnnr+dhlIEGl9zqXQ
l5EZd8U8EJ3gZVnvPpMj4MvlULvN6m0rnGD3mWrteOejSuK5ogIYz5eJDfCsdmOEKxsxt2F7l5sq
Tz9qunrEBUBoTqMk6NLI3wAirf3O64NQXKOM0fiuqfRwatrC8yGhh55zaSrj8awio58xO1MaYgl3
zPGAN7AOLRTnoTFTdgobTvrjbKZRb4BNgwKCg3PopjPj6t78+u+rp5ZbCVG7xHKAkLwDqHwT69T6
Ox13Pj/GrOeB0LWC3yIomvgUTKl8ihcdPttxEL+6PU9yohxtW//M0hG1r4RM/7rKGz4iew7b/QKD
RcZy2i3Zrl6BjhP6Xrrg2+XsI9pjikmLeIx0INbd3ORj/+KTK2bta6Ir0h/JmBG+rp2Y6bN06xuL
UedxpDcCDUo18H3VqTBwDNMUbmzLL0eA49CMPPVTLfv83u9lbd/NDjrUS50qi0B8FC3cnNLcdhZj
Ferssqpue5XDqaD8xPfU5HW9E6FFZH9Yq5VmIdvJvGeJbu7UOirI7mUz5IlmS9h0LNN4KUUQHweJ
vnOWVv/mYUmPNzVZHnedg2f/XnAqUrxXqvadzSRDAND7TF0tII68Vk091DvZakMJc1mVeWJH/sIh
Jt043aB5dDmjonx9D4zTJsiW6dJFLu/e1+NoZw/NXA6ES4RtXp6GvKb2A5a/Wzar8YCXzOyJxyVQ
BdprF4HfIWf6x3cYpmZF+wJW+cRGEre7fnDnW1wp4pp1aX+KmRcQWhCY4T2iaFn8LcvWOL6stYu8
MtRBUz8XFFjLXZEtKHZQzy7layBzo9BudbMoLsj1SqDguVfpP8iDUr2z9gQuReNArf6eaX+1Es6Z
5s2STUTnctyqWRPbGZXcSDX3Moez68UBske4rO4wo32aW3DmpoVwtCae2q7KlOqSqbAcfaR9z/2U
soz5CQoXseEQdeiJkmKlQnVnON5qigAX5d1pMqRssl/0HNwvTVDVx36gcOxtoTJWv0BSqR7sk0+w
qTa5COM129jAuJC6uIDUwczSSY9tvK7Q4VGlilduEMI6C42C9SB/cRDSJ8osAl7NiGe8YQ+gyrlB
Cex89xqp4DH0S/lPo7XmJnEWZzk5Ms9BFgTCoUs+9YF34wV6ZB5OK7bOb15+3+xyqvmiHbHt7LB+
3bjzvklLGbz4sRyID2AQ0EEiA3xxvE0axKhMu+bgRQGbXqxBo25jhKQxn71brLzU2eB9YScAI4hc
NVeEwecxKeJjloOxOJXt70TnL+4fzKjK8Q8aS4r7NgxloXH6I7W9SXu3aZ5Xq0QjRTJNoG8g2NCP
V7YYqp9aTREe1JEr980dO0B+csl6/zWo0SMAkXr+vDNVzRiwQfjKlFqoUKx7kPJUnftKmZ+xaIg5
2nAG8H6HqIsRCJRplp8QpdTWM+w+YkgD0KYfwqiz2qNfidLbu1nIT+j4GogLLZouE4No68QHNuov
3E68YxLwFSq642r/01Z56Cc8laN3R2yZ4Rdw0aB0U5LVQfXpRPxOSdZO9vLCgq53o5K2zuAwwtXa
+rro+mWbTwNjszWl2Z+GeB7s9s4QetkWHDsuEq9uuxCVPIkU6gkQZ2rAONuuxn2TCXNXOUPzaiyn
frTRC5zIhhMHT7fNzTBjYti0BMncyMF290WxxkFCzMT8yFO2XGVoW/cpOOx8Ssu0pAG4JPtkI/M4
plkHYeiuRIjEON+G2bLlz/WtKefudcSwhtuicmSIzsImCjGtAnPk9JnXQ4xo5k/RU6xZFb33zRLn
FQ8rLzPJFPVsbLUdJjaZK+cCHhFms8tCTHjxj4XSL7kB+5x4wr6yEN35KhZ/m8YP+j+ha2b3Uuf1
Cs3fE5/7F18qyPIs5PoDLrF4xyGIYn6FUbDNbP2gbb85A2z7LoUmQ2co3RClS+xPmC9F4On6W6o2
9H+hCm8IdtBskQkoTwc4d22NtZ7JtXEyQlEpzz6VfHT9y7jMcYWOUDoSoRPYROXufNfCi+XVDdJA
145SsW4GO07td8+Dh8qYdKYoArfitKPPPKuRvSTkttkyGTM7Bf7lS0U/lxgPeeMlnvpBIFsEPqRa
2qcN97T4jEd8itGlGdo2vTqDV6c7LZfsxZtk/okhB4DRz4UOt8NgBIBZ7PvR9AL/5cubPrbyn6zK
gz8rSx0PlpOJkvvRRhosV3A2OuPGTb3Oa4gYOYqPkS7E3wpxMrv6OP5x8Ux0+2YMSY3BLDr/zfIu
3ufBOnZHU8Q+CimZV9epn6bbvlVTQ2ePiYZHuU6VhdqgyPJ4k+bdkO/mWFbfFuzpeCvzLBp3vh+b
QxBamtDitqYsqfyVdzOoNNnepEWBat+2ZBIsQfSDwMd/7NOuuORtCPUU5S4rBT8sLP+6KrMfJhet
B/YEu3uGMGPcs7LQBv4kIrncZPXspcep7Zr01rNW+9dmp6SHktduLevqE3An31s9FndSytBsJhOI
Z0Elj8dyZEflhZSoJbjqEVT4b1aFGGxWSbrZ8KufgRmBvDv7QInN3i3FCg9gLevVQsPACEOB0XEc
RXpfr2janho2pXvfnzXkLYambSrGZb24ZVGF+wh+8YO7TzmJK5fcFBsEpuurrUT8288yIHmNjDeD
sU7Fr9lzFTw/bf8+xr3kxUqHv0FmEw4Wx8Dl1qzz11yP8hmyBMZIpO5xgl777guxPi2LCC6uHNcv
U5T1nojL8hLaYfAZ0OX5C/ui7CqG8ptgiU4mtSvMec7EcrFQRI3JNHBsQaoNbw1KcnaCbgpvGyx5
l7QNwo3DrYwlrAKbDF3VvcdFYMFj1OsL6rHlboX2OdVWiGmrSWl5JhVO3FhLW9w69cxKsqYWBzqh
Cz49I6sbIu3Npn3vuDiUc0t9IOix7nReQG0igbvB0dfHO5xE8gdNip1gVQAmHbX1HOV6eGxNt3yS
rYcPBpfA/RIuhBwhe1be0j/Zcw+vYofDdED1m52jeRhOreUia7UqpgMyX+2dI+ZvFkJsEGNeXpDj
YL9xF+eS0VX8jmKzI3VjiVlMlgY1RJqq9rRmwj66WpprOInyU8xN+9pmqBktvpHvfC7af7IOcBEs
ynpekGs8xnmqL9W8TCcf9v3ieSWFS8azTqAsTDaa12xTkfl/jYIqvmTzr5RqTJ0aCZeDv45yROae
btiGYqQZLXZkBgthmx1kFZc5SlhOzmJB7BCXkEKYnwUE9RR0jyShLDPam8giTIhQyQfXRVkmtEUF
oSr0WzM3YF2gCnm8NfOQH8d8Uewj5KcnQ8m0PXt+se3Cxq2SyUbtt1nc0Wb2AVrkEozhpVU3TIiv
wj67jhY9I8GQtnViV87nWIXWibaQ9JxGS/i+WD6lDU0kroDP6suU1gRbbpcv2gmBuyftXkC2KRKc
1+kGB4LcpjFpQRk5Z+dusoqtVWbLC3yUvJSRvWwUA9Wv7cs5eGwNZFkue5wpnyHCxqNa4/nIFuF9
Rn2nbsZVtA+gNcBe3ojMksDixOpC2rjS2faPyiusA6LECk24He8X3G+/VULr9+pg8Slx4b4GSg5f
2ew6D3CSOE01DFFn1fOBrigVJD2PEbLPYdoynLpjYmS4vvD8ohbo2+hPCrFQbd3Zzv4ZItZ3ILAs
C5CFtw7vHKzZlNpqU8a2vI6mEk4iPN/BBi76BU7Ubs4GfTgbTLm4V8YR+9zBNHHnLBZkG+fRlkh1
YrUAOMVLbgYKoPopKzYS2AmPsgbocFcCXNwJ9QXrrHlS1tRF1LGZ+jUKfOAvsI9dHI6IlELmsnvE
OKzTbGjWyXRxc2w9yJeImpQvbiSY/yYLqi1mp+k7oBn4DWH8CNpMLLCI/OraZST6xaMJ2oeGxINt
nnfN2yg1ltLYkGSxyZUf3ZoaQypWphoph6uq267y0M6g6DnUoizPU5MyOKX0qkO+EHxVdD45erMe
Dhagd7NrYJWel9kj49JgL0IFb9VQOzoiHq/zXtkFPiRZORg+1cTlOAX4413hSBihwHMTR6NqPZZm
QB2ZTy7UH3bZreby3AYsc+g2pubgl0Z8uqihbkdE/Fs3kvDafK0Bt4ge6m0OKJxgFiZHo1PLi426
h6gxKkwnXEO+Ogl7QcXbj6xGuSWLvYaGxlAM0BueMaJ5D60OhodsXc2xdxqC/zxSN5CT9M6/qlwb
/PyxjZC6sRB8xT7DP2qYPv7bA2llG/PruUocr1A3rj9V16wRKryBVSPHph4Bro9ogw2yEkQd5QZj
m0w3mjn76M1TdO3zId2BwsHjDx25spR3fWEogsFDgqN29tirPynmN+cVD3n8sDgGhjzri6kuN8xY
mK9wAUz7sFHOqRnQSOC1m/ZmzjDb5H2TTslMetC5rzNCltu4lcvZwRRumJccSTDy4gxAK916LwKX
vYDkoXkbBvX6yliaJk1OvOGhihbrI2uD8S9DhTiawG/3q6jtHb6F9tldI+d59Wbnb9diGxBTlHIv
rXAt2quzj3yY3RxdhetfWBXUzvFK9J0s0oISKyxTIB+aaMWYFfEM1a0BgJT1oWJcUCB7YfWn141/
okLe+qwoqJFHg/X0BldPewNtXZy03Q9XkVkSdV3c9pfKmnk2KPm5zQ2/WyyW8cIbBRZAAmSOeWTU
8QbYYfnnB8W4YwsR/Ew2IZEUmhVYfQWECLLJJ/J5UtowfPcWD4U8sON0GEF6s1duTMOklc1dviP0
qn2a2z7Vm7KeeKNKr701hWy/ZGHJeysOrKMI+/W5R3aD8Q4UYE1UPHUlJoMSiCgI4r07VfXDumpv
7+hV3AtkdH8DjCE4x1f7VwVbVUdFistuAvC/J7qtuFSp0S+/WoRbdqn2Txj681udM31gZFl/BmdE
pavmdkJfu8r6DHZhEo9ombOF8Prh192F38DioUh+mweuy9jgYlDu+p3bnvcYonE9pV7U3JfuOn15
g6c9VPNB1XLag/EisQTe8rSsQF+pdh43oedwEPrhlO79JZ1vkVCRkkbkEV27/liCIsJKB0hSsqj9
E82YFXfcNOYuUzSb7sZOOk+BzTVRYSz8WiYfTccSwwDe2phgys8idQD4HYM8N+5b6x+Vn83OH6Z6
/VtYtbMflT9Fd9HsIOhQVj1dhgzB+5lCJvtlHNNV7XJh92ivVBeWpzyD3G9B4zJVUcVQIn4oyrzm
REMp1zwtUsbObjR5e0Wiaf1xO9C/fSwpAd6zp1kTXbGGNFJcHOKny9OgPZgei8Imj7i/N3QDNfZL
5QSBcxjmBgjL1HwJJBnM88oeVEuJHXaZrPQ8mnlhEey4BkoMOcJJTUKqte4vyJuMBN8Z8LFsyIWb
BWaLnIZP7Bmhwe1jeeXK3fjr5BqUEicrNL370cCEJqpOnfmRSzBUz1pHbONr62r/gUizddlUvcWb
K+3IuwnN/7pesqru0NxE9aVJrZpsKAbpcrwVY18uilZjZ90TkYAWdxkKP9paXT9b7d4TFHmj/nVL
EOLQ7jr+adaayd6aPLT1O6roX56myEqLZb5rI/IkSOe40Hs+ey8SID9+hhSrWk7GujKvXQ70VVy7
YPQgk2VPl4/dEBVmDuNq2JnhwypxJabC1cmw6h5RWowaen5cKIe3cDmgOmhS2+9oMxb+OFzhL6II
mX8jhgwBT4jsaSMyOaw33RR78nEdkDzd2YGN6jbB57UO915EUCXyUiHiZ1vaNP8usz8tl97qzKcg
HfE3X7ytpn2bQzDFmyFFR8RAHYpgBgjCNYBbXA1bWOz2IUX5gF+js5ePYIkQxv8iAl4CcVE8UtY2
vEHQ9Ge+wvEpFhXRf5blo5IPhf/VQzR+ZLgFzlPvI492NN75FhSOixuq4ovXBURyICKkGvLhLncU
lRsCaZeIBrh/rQJk7GAB79JTkj0xrq8m76JnboX4AKjFxVRU3L0unaIrgkF2BMDHLYuz/x7Utgdi
p4mXAtdZnaQcJuQIQF5NUkcsWtsitOiqqlrKUmo0xONY1mJTkpXvb5F+uPdVnYkbNcztGUlR+4iG
+cvp4gK/VDm+MzaW+9ENyp3JeDViv3Ge7KhT93FV1c/LRC/tiGNbJMg37WswhBif7XGcyci3vZgA
XGvO5m2/Wtw0EEbt3pkMTvO1z6o3P057/aLTIuwOcZnbSyJtTvudcIaMa893/Bl5nI/tPtIIS7fc
GjTEL+0i80MuOImZyIuh2wflwsU6pwjFsI6DLVgO+Dn9Ka52aPtuoge+j5I0tSVyYvouI49EBIWe
elvVUd7+5KQsUMdNZEZwi1ijMQlx3UNzDeVSlHs3X/v+IGAMORmW0LrW2AYQxeAZ/Ahosb82xCN9
ji76Ixo7He/eTvuF+TJo+Z5A1bz4nXwb6EAXZUO370E/vJslJh7lFKT4UE6BiHra9wY5fmoUzsUJ
T0tt4SxaWlJ+MTLG5IyUiMRCtEz1WQad/ux1OMNzw1H7IBFEAW68wcZuBD47VMe5kRwLcNuje78S
TzrdB1FWqsMgXBM+h8iMLq4yXbEzhgSGYz/i8T+241SpBE2BanaZyNx1Vxu3aB5dUAWWbtBdlOuw
6e1b1VCIcOklHt/tnJcTc7RoHYKGUF+x5DALdBeDEb8/hjZsxK4CRUgW3SzzvbRDfsqq7Cy57dJ2
FfsuFHOHfqEa1w3OHZflppyCf8BHXClcMeHL5HbjUS1F9RGh5hGInZaZUzuITzZ3i0g3CC6DCedf
JdJrOKNpf+/tGNsEQppxehyF7ZaXgUY18NIJc0YCCz2P9yaHWi2awnkafZxDW+yj5qDwrgwoA2XU
bdwUMcHGrjD87NrFasLEXTLpot0E8dgD0lgR7QUh2vo5s+HgkO0s5R3y/+4jGDuHsqnOnxiFyHhb
NhpnPZRFNnDSjDORwwwD8/os1zL7KKtRczyG0i8ypBcB8SNO0WH5xVKxXPKyDt+Mzn2RVF1oF6eJ
Apxd6S7SuvhdVY0H9Rv9cEDaRmwxIXfZcnCWwbX+Wr03l8lYZMOvMIKcu++al02Pm2AGPEyMQ8Ti
pyXiDtEgOSiyejRx2vAqTarC5z2lfu7/zEXZN/9UE0KtZgFpNieDY5wRJV1IJcmHOp+3sTtIVE9R
NCClX/O6yH7TeLP2A8toSFq5DKXoHmNp536e+KxP87n2tQ4PWCinEedIOwLQFjocjvi85SNJKPHj
0Dnzs9Ld4u4GvpRmy328NFdLNZO+ATMpHyTVW6/rHJg6Ae3WBc3ejU73NbzAse387qaQFXp41v4M
GJ/Mi/PCc5fkVR+9FGpA6u8zsH4XbmrSs9cyXbyXJLEESNJdQahBZsynQX/XJ2LQ4ycqW7Kr5okR
8wZeIQ0PdsEjt+vRCF6zyik+F1wgT55l/FfF7AMzic6AQ0nkhX+ecLObzdBN5L2QaTVET7Wd6f6p
TFt6h3/hpoZ7tIvimxRT9y4qJ2xFEXr4ZUe4FTJqeH312C62s3fVat8a3ODXUbUCCt7KVHcYiZIh
cAqo5Q/McYkysMrS/a+aBeFNiWaC/UwUSTOJ6VSmjpg2WrvoO+xafmQ1LPNmnSP9OfmifMqnpf67
LNUIRc8DAmTIELTlAGuOQDfpnmbOSmJsTbuXiRyowxzmwU2T4tz3Y9e6jTOunanDukRcu9ZoGi27
3Tf8n29jFYXuoV7VeDsSCIQ3bkzDyxIgVyhjdyx3ecp0mVR2VT3Hk+W8ybjxSOB0J+fEJluyrGfl
stNe1trbLF1Flwi01FwRsCbIJQDYDn7qiW0cORCZnQmp3o5R/2/WrnFwoTTKSjeUBxTAeHQ/b6oR
V/hA2NJF+Ks5CRxf0BW9vx5SVo8NmaDzZx92NK53lYr1aYoNxWOMn3sxlPIOIQoJKOgL6A8qF3np
h1rf1k31Oymk+a1syxQlg/L+hI3lVOcSVPwwT51t3Uaqjw9eGVvbQcQPxvads0/4yTUlwjQ+swt3
P8oU9TEslzG4l30aj1dyyv5krC+7MnTbbW8WQn1AszmZBJwasOP6wE8hrsZlIejoKdjLRisymmCM
ycBozhgGfeZTKU4ji566q0n3wC1E8miGJzxCgJkWefPXGsLxpl366ozThwbDIMVWVY3ZN5o99RYV
ckBwhTsaH/dIlkNALOAqSELbODOg9C5bB8yEnpdXF553daiJUdjV9TSyL2DU+90MlL/z9TTgswuQ
l25T36OWgW+dyBeTvxIPIJLA634at3NulSTRjBMGh2c+NwcZr+J5Kuzxu1mi4V7jfj8NReU9Qfm2
pKWyVGa8Cg7ihiiEP4+c7uBZgGIAMyjLCP/vGTWwmQUb7OTmxhsXzczB5LbhHXN84ELfVyjZIAEB
BRvApa6tAF+DNb8i4ovOzdwv/DfZdGuCiU6+LL3T7VKCMy5550eftHmPX9RJ2RcT/IaBBAb5CUbi
Iz4qB6VNS+7GGJDJELp+dgutFjxys87bxgFZJYNAPLGlWJegpriwd/JabX2+fXlGeeWcA59ofF5+
shxafIF40topfpEIm51k4U4uLn5dd5/9QOJtl0d8rKKc3F3mq/LY5Gl2U6UT1UprofRxzgp5Svtu
2qaZcr8YD8yznbo5Twu1dwNQVdaTOx4He60NRriyjI9uieTA7tKakSsv2/dR9Iil4X6QPSHhPICa
8jqmdtgZOCR7zo5RW/XP0eDolwbN3gb/kEX0WCd2YnF5MOGW+QLRKHSbeZwZf0Zcmiuj4CMRdeIS
OT3BdJl2e2Yui0OVSmi32zTKlreMcgrBjwAISFckvHU+9EdTj/Iq8jjdKT9VN0tJwBqyyvTs95b9
h95TeCljW2jG298Qrs3Y2z9dz3qna0T4TuDkj1zq1V0Q5P02c4Puxa6m+hi5WF49PdDv6C6cAR04
76HsVbwFS6vOHGzQNUFeyHcPjcO8U80aEBfI1JEia2Ig/31XvWp+tx0jXvU4WXtr8csrWxMuVWeq
d6GH7i1ro5mULOJpfiq8tl/r73lrQre6Y1dzzDYqmuXqTC0muGlV5Q6HvoPpoGVPI8KIsMT/WDuz
5biRLNv+Slq+oxrz0NZZD4EYAc6TRL3AKJHCPM/4+ruCnX2LQhERbbK2ylKmKCpAAO4HjuN7r92P
dhoOaL4OiQz7Z9xaMMoj3O0h3OLvUZTLxUXEQy3ABtJrZX2l92ibkxW0JlbMq0owNO9KDFi00T1v
LKO9Q90WqhGL4iKl7xmBIAF/pwSWmSKyA9OE6AQpRnqj857OThoJGA2FNdWLqb6i7c37Ba8uTRpf
8xzGVrrK9QRx2+XEi28kbCfYDv7bmJIRvDUnZEZ3Atqe/O00rHIBbP+OEP4AFR1zXcH1oCgOb97I
sqocgLPfm/Lj6Y9/T2j8hISpHgHdHz6/Qjyod3GpOsFAQQ5l/WDVV0rWr6z2hTnTrBltAW9b0q0Q
iT8lq3U14uwSJXhlnXwmKmHpHGdo3bBWJSNJMsmx+gi6IbbWbZ005yLCpCO69LNTnAUdKIIfYwbB
vRpl1mMeiJfIv1ikjw5+6juvnNxUb380eXabjMMa6Htms907neHkLtDw1RkmN45TPYS+KDuCECu2
EDSOhDyc8nTHP6fv4fGjPju/GeEcEEJq9GMhOwzy50Jv7nSx27AXvzr98UtnoPw6QvxSaeLUiEeH
QnY94YpAza66VncZnoskXuA4qzPmbAubDCOfPzoW0R3CyA6oKh1p8Ib3NZPkL/EofD99KksHmuHD
gxqdWm22vaP3nVtL/q5V4yt6f8GqirRt5If708dZGtAzhrhRQM6Ta2Fw8tRUrtnGLg/gKdr16U9f
INorx69/mLIoUfA6IiRw6FBE16p620zGhRKR2JsCixjGt8oXkjV5u/3u9AEXBpgyqxGmAs2qkerO
8Qhd2aBh0Da9MX0T0T6dQfIujLH33KwPp4SpSIr9MJAcpMOvNUoZejAjOIgufjkbObBwU5TjsT8c
Qyjf6buV7Kit/i3U612eJ7/HjH+PAfjw0aPHAgWtowxbDeVFFOLN4Nas8nOx1ks3YDbD9V5MI1nG
f5Kn3vfW8+7hr+4NHmdnpvjCvFBmU1yQ0iaPaU04x9AZtWbTLVZfaa08TaH4FdZed+Y4S7dgNtF9
waO1XMWy49ftNd2kL7xZnJlyx7H4SRFUZlO7YuUZ0MwonGwUzXadD61MoINsPGat0W11xZTVlW5N
P+sh665/b1rMZrkKZldT86pwdCn+2WkB6nZR24lyeObRsXBX5Nk8H8q2Yp8zJPsHuIrXIclEEALl
geXaBkD05vRZLAWByLPZfVQzsSzPCoeMOtdMm7Ue1bYUIoXoppXZRBiIol3hoVDJ6N0k8Ra3Bx7w
Wno5/QMsDG75ePofJo+iYIqW2fp0UN3AoZbQjnbGWkCLcKa4LNRLeTbx8a+YkSYeWSRifA0Q+RAW
/iXQnk2f504tBsSqkKigamfSXBZGonw8zw/nk5YFtJRQK/hoXt2lWy4lXXb/0Gf1Pm6l+zJVz5Sd
pQQAeVYXUAColaUYrdNE3Y0Z3SMKs5VcOij9ZWEJO0HZoiqgPf9701eelQkWAlPJ0qhzMrnZEKL7
XBvNmQCkpUEwqwxyj+8tksXKTdmVFNTGGTTzhp3b598bY7PqgC/cwsXst27q58Z1j4csqY3sFu3E
6c9feH7Js1JgxVZM9zQkZFcZnKIIDmgeaBVZqGzP5fUcr8QnBU6aVQP8GCkN4rF1deyAtpdL8Sbk
NWRjsUXm0e3UUnOrm+y61qZnk5bd3yWW8EUPinN1YuEcpVmdQHQQihqv1i4kVf0C3yK9JV6hJe8w
mI237YfW2OInz9cj6L4VilgkBhFu77jpL7BK3Po69CXcdbeYA7+cvuxLE0Ca1Q5MWoVMCkfnNpiL
N4PS/6B/w4jXh6spupUkfN9Em6xCqcAkb0S/eylmFSWPkPphkyHmNv8RQb15KMuhZWFk7NHv7IaS
JkR/GEr5CXJ5skY3wnogOeRx44Oi9+Jjf/i15v1/feYyHCfgZ2NjVnIGULudYEmti/RR2saZ5t8S
jbNJ46K2vazEHU7/99BPHYaULvza+vdFfShq/QFuoHBmCizM4PcXzA9lD7p0PQhSDqJtpBeKfLh2
EGFIW9PAs3j6PJcOMas/BGYUejt4SLlB1zhJVQfrWsHUaqjsqvzeIWZ1yKrEHKig0LtaJ1o8kcZu
L2tZ5Eq1d26tuzhoZ8UoJZgAgQ4S7sLIv+H5yTaWOQK0U0R6wWb4HXEQgpKNOZFNWG5Pn9fS5J0V
KKXU2D5RuXR4qfJ1bVRsNYZt5RJugUxHbLrfW7OIsyplMC8Q4Wg9owDuUoIa6ikO0zdDAPcnAq/d
KmNbnRkOC891cVaQJEstyNDmOpJglnaVrQNsM0zWK+IdLFWEnTuiZk5fvqVFkjgrNHVvhCr2tdEN
jEMr1fimpnuxjq+qXnwtMw2UrVxthFZ2m9L4Eij1PkxYtFWhf2Z2vS/6Ppni4qzkQIETh5IGt9ul
1eukR1gAL+B77IqodTFx7BtQnlq5rz3hzat+HskYYgkf3kc5HKfNQ5IMz2Iq3YmNcECae+lX0VrM
gWulowW5ZsK+hEpPYEK1bLYMWJGGK3pPZyIUl4a8OCtQlsXKGOBg704yLlVE3Zmgu74oIiu1kDMZ
X8Uiv47kEFFCq76duWcLT0xxtjpKhE6oS7glbiQEP1ldBGR/T9eEbGzHiSbmoVMwdw0KFFDliJlX
1/C5z6WISQsTTpzVqk5Wg0oJOThqP3H4kZHfo6h3RLkBiM+3SGpIms7FEY0KKB7xyRi1bZ1ftrF3
ezbqfSnLR5wVswi8FvtASueyC3FhgiZoHkJL+ULixd4Xa2Co3toz5ZeoxWcs1Oq5m700L2f1DVRu
0ZhomFzsG6VrpTGcLg/Rm+7Dvwzht+OYfg5p9dqxoRPWPMY3g4TNMWKbdzI9V9SrjTSBl/eMzHeE
pP4G4TK9DIL6zAp96d7MimE9in2cYa6HcAp/oAGKQuxSfrB8DPzVmZfDYxH69/mqWLNCmEl+pAP4
oM2UgwEtUgLm6TdZvfIk+/2d3IeO1+i3vzXSFWtWCWndwj2AQuzmvqKueyu9HoGoT4LgKgNqa7GQ
pC9lUI03Jt5tx4C/aqL/aYiYOVcfj3Pqs9Od1UeWHXCxeiZ43ieIJBCXo7l9UlO83YmMhad7MYTq
RRiVVRDQaGNDCDtykdMNpSidvgqfDzt8gPxoHxYgCJDp84ty78K3X+MAecqnfJMb4r70yOsRJZcr
4Gie9vP04T4fRAB5fj0chgE1ycWpcXPsOyjSkv2YmnfAyWFFP58+xOfrHcWaFbDAsywkGVrtQqZ8
U/rYMQL/USrlM2ud91XyZzdtVqOsErwpQhzJlbOrVIr3vA/blY6dU+rWyCdtP5U3UHZir99VbIiM
3vfaVFCCEA0xQqJsvrTn3iyXznRWqUgPATSThYMLVN5u8/r7KIqvTXBmvi/sABCI9eu9UugkK2hQ
e9cKEnq+2yk3XP4FGG8lZJMjD9uRr2j+ZZsfMPifvntLU2JWZZoUhEqDmsEV1DG/kous28cNlIHT
n36cWJ/cO3NWXwpytQygKZ0bEo6WmdEdap9D15b7QtevzODMOSzMKXNWWFrk72Cz6QtNE/HV+lRd
IlBEmZGWguMDG92XKkINhIWZPQnmmVNbeG4p5qyYSDGIjNLidplQn6YpmWhj5G9dql6qwnRnlum2
AM65QrSj847j3VehdqaOLYxDc1ZDxmPKSFypLP+17k6IhJcxVQhHS1anb9rimc2KhthUWKRy2DNx
q2Cxl+Ir3wyrddAfN98Kw4XE+Cg25vVAvgw+qi5yJpl32TNHP87rz8bMcaR+qJDV0A/g0fPWhe8k
XXuyCiL8GAETN/FPkXyGtSwZN3rTh3YISAL9GE/nFu3x7ShH0RU0nnP5uO89g89+klnlMdgKhiTU
9y5pXeN9IeEFW0UlLM2iskEzU7r9rwnZQWsZsjSbngoCPtVj/7nu3wqyq5HkKT/Rp6K+xj/0OGIf
dSbRP5eTvVQwzFk9YkAVVtX0gyuYVXrhDyI+00jEf+Q/yloR7DvFAmMIIBvSV2OsY+XaaLZdOZ7b
s1x4uJizgiWp2FC81qSvgbQeWWzwHXklERH17W/uKRDL++tgYDkuDsNYdu7Q6zdBpSJcQZ660Yuq
tE+Pt2OR+OQmG7MS1bcKfOIu7lkCbzUBlSVBAIcgFqRVYtGMx1ArFe3h9LEWJq4xK1QIXgIe+1hi
Is50GwF03wSD8DVM0MGdPsJCKTRmRSlnMjYNxCc3FZOrqAm/eXGIJD98agTlaoAYu1IMz/3d9aMx
q0Q8OlrcDiyoenCbKxD2j0SL3QBSex0add2p8R4fZHOmzC+Nd2NelzCxNolRDO4AaI4Wci3eSJpx
XaO4hzBrpM8jIYZ2qWsjYsgAhb0cVqrty+aZurvwNDNmlQmVjclMKwjWrbIvKPcB/VylSEtZV1lf
Bev19C1cKr/GrOzQ/6IAG+Lggj7B44KCGJ8evDTCG1fHZ81IYPJgatY2xrxx0AdcLAdNM8+M0aWT
nBWVGE+pH5qInzo12lZDde170CGDcAdX59LsyjOrnaWBOqsdaR6AIe9l0ZGpToG4buvokd1np02s
F1GU7pNa23ee8btDZ1ZHEtjXfSzWCS86iNvVTHkog8mpvS9NgGFECAAV9BdY27ejaHzt8/K1l7Jz
b5oLZVI/XoIPD7RGxfIaQrxwVVEisUG95QbfGC3K6bRgl2e8A4UCcxxjAcKCSsFcv0orcKoYIza1
wBsQY2FVIA49UyMWqpA+q0ImpDciqKbYJQqWhxl8JpSaGIn64cwQWjrhWRFinywFAypEbl/gh5qY
komxg55j430+PUcWRo8+qzs4S3lXl6zI7cieJLXzCV2WTa+ikjzka+FTnR0tHL837fVZ2ZnKvJMj
I52cVCl4S0UBqVd7UNL3VnAvJHe/d0az2oI3U6xo6WYu+N7VGNY3ado4qGiZ7mNz6QXJJa7tJ/Tr
pw+3MMv1WY3pCQLRZa2TnK4ZVp4Rf5u8i15r9rRym7o8c5cW+pGKPqslmqmnnlm2kzOpKRCL6DCk
jUWQoYI9u9wTwLuCcbbRiF0iER25EUGfmRbfFaN4f/o0lx4Z+qzMaLJXDEIp0eCImnWAadzOo2TP
tpotH222Ufq1Q1Mvih1OxSk/CMP4RKTKuaXs8eZ9srbQZ1UH0XevGwoC/jpPLjUNOnTuXehN4loK
3DiwmKSn4OU2qke/r/cyd14urAsCiUJgfGcm48Js12bVR2iE0dNQ7LsTkQotHCeMHMf4NRzUp6/x
wlCa59t3LAAhfZWta6ioblOvPvDsBycj4rPXgUJiOTkzR5aOdPz6h0KaHm0lIrG/Lv4WIEIwNVZ1
cVzS1FJykHKCIxLLOjPply7brMLgOAr6Dv62C4njCgbIzyIe98STfjl90ZYe8tqsqKRaGwt9dhQq
tmVpNwR+alZuNwa7j2IyETkmjLah68+F8AO+FdL3SD9zvxYWvPME+mMDg2ypqHO1NHdg86V0U6Qd
SKa97kmvrWo9/25zQZtVGQJaifEWlcYNwwEskVhldpmduUEL3XpFmxWXwfDFhv07pNrK1yBVf1rK
BJeTGBbUvqbe8mQjDkoIpL0wnHvjWnjsaLNqouupgMNvqlxdxy2YZW20ETTtKka261E+nAQL4jZQ
0sSWSSSP7TNjZWkszsqIkAtZO5k+mCpz2rcAsVA4w4sk726NBUG47OU2wv6i4Ns2iieycSNbTwfI
utkPI/WTXVGU8rPHYD4zghbm4Vztq8L56NNUrN3uCDQQS/0LCOB1G/QkQdUhsXhnVm1Lx5ktVMBI
yZhzeUjJxpWmALiQvpG7hwYd120DhOf05V06yvHrH6pKrKPoKwCYug051KvOqtVV2mHDRzf1goN8
3AM+PLMUXJh66qyoKKPV5RLcC7c25Oq6KYphQ2ziVe+xFpxgt6kJkAX0hadPbOnxO1f1epkOj0YN
ateUDmKabQv25gCtXPk8BIxY21Z0t/063SV1iEHbV92iC0zblOQzP8DCuFVnaxqjzbNCVyUIEFGz
r0h3Kav8ejSC29Pnd7xqnzxd1Vl1KZEU18S4Da4XkkauaJEASdg0N6QT5QS+E+V7+jhLA2RWaCRw
btD7ytEFPXVP5gpwxT3R0/2qTssfbfhw+ihLF2tWW5ooi2TMLAM67z5yWZ0RME0XDAhBr54pJEsX
bFZHcF02CQldikse81Xbdw6uv3XulZfWuVuycKnmot8ioviBiBuduBLIpfWTwl/nOOy/tTGL8jEc
1mUUPJ6+YAtnM9f7BoA0lSwzBweYCNvFMObXZR82F2JOOI65+b2DzIqDOBpegQF8cCK9Mfdh1pnX
KpbLddKM2X2tJc1vHmdWGWoiPkQIkb0zWlpzkwyReO/nvLMSuxORDaPjEDkzmpcu23H8fSh3Zl8X
SlsHvQMGjl2oQcOhI6DRxq1CzpYWdlp/5kgL1U6ZTX9ZVira45xTXm8H4tM2rR8hpsX16ZZYmO9K
WQi/w2M687RYOrFZOQD62YB7HkmuMdlpQFZL1tAkE0xArKtMlObY92fW9UsnNisIkQVtq68IlJcR
7K7EsYfeK26BSgurRjd3gBkPML9OD8DjxfqkyM0Vw00OGkRTY9VpcrWM7UguNQhhNTSC3xx5s6IQ
E4JVakrdYpUjb0dE8TAWOi0807Z+s+05lwgneWy1FTxdJwu7pnUJq4JeSeRcTNqKLz+dvlALa7O5
QFjwazPu/Kp0UssN+v41M1NepyDYr/BdfRlIcgWZLcHm+3H6eMf58smNmQuCLSlWlQjxseO3wPkO
igDah71QWeEdDg7nmUG9dFazuhB6yiRrcVs4niTpK0Kc+pIchkK8bdrpCbYTTGXjOYMIeWbOLkyi
uSzYkCpmkS6C3Av66ILlZDtA4EAlocpGB5dPoGN3+vq9q04/u4Cz8pAR7hih7iocIq1X+fgSSBdK
9yz4+cWUAOH0tn7xnfCES6pHPk64vsAx13cx5EycfrjbHmu/2JeD7+rFl9M/0sLTa64cblkHpW2H
VL7xzI2Gm1NQ2m3nSXeSMfygQXL6KEuXeFY9iDnr0qjQcJEo8jTeZDGIDBgiKnhaD547AXLekFr7
3zvYbFURBUDRyaJRnIFRmQHMpc/Q1gKwzGaQmo1ispl++kjy8ef/7H7OCkklpIWXylPjoCXy67sq
2x7vIVrvRCE8/QYxEQhbcjRlXLAQx3zFnlJQwzFsCuDaDQAo+OFc5ZJttKBBiAcZ7vSPtlBD56Jk
06qD2INa4EymAcDcv6jU/OX0Ry/czLncWD3qmKHuTE4iQswCKg29JEjbR1mPh8MYTP2Zte5CtZlL
iI0E/GErH/MorAhkhd8w66Fp76dYE+9+71RmpcY3uAcQE0TELlGdAWuMh2P45/jG+7NwJUT1ubXO
0rkcv/5hBRITe6MAiVKcvsWLa4sRmgdYUYZ8PQky9orTp7PUYZlLfVV/0LwOOJeT+LUNqZn9Yt8n
dUwFn0iu2oXhy06jjLQ+tObWqMTtRKzY6WMvLBDeX8g+nCGJZL2v9jitsFYbdisTqbiqMl5KFP/W
FyPzYiK5jX5/Ro7t6SMuXdNZUcEHriidjm1sMsGgFCmAm7WXG+m3IImrbnv6IEuDfVZMAPu1uab5
ilPFVvQFtq6/bntL2deACNaA0c6p0paOM6skpgQhdDKwveSKegPl8DoeYKe1ROFFQnpu31dTjh/3
ScGaq4BNWRSVMdJyxyfB6UEWol2utk+g1sB1F6JIeryQX7S+ahwKY3KGvLLHOpsuNNNKpy1ph/4T
cTvxIdKiyja82sIQXuX20Q0Oy65+1Qa2beDctrHdGRWaQenWq0ACkCAIcpPGvlyN/lpvITJro6w5
7Muvi777YQza9Ui2Dm3NwbyhRxhfJ2JC0Jo2DVdkBYSOQdQxCjXhkLTqfVhZ1yj9b3mf+zKMwbAZ
phiSCF74KeOwhZEJ/QMjLd42uuhvYI+ycVhZR/RccRsTfrBJ/Fa6nISgO0hQlGFUM37C0R3osKFB
0tr6EUz+XkmqPl+BjBdeezk0wCtoHZhIBXCtSkia1Cu7AhDhBTlJ+bFdeR3xNnttlZ537afFRvTr
7jkaZfJ3Gn3Na5Wy0erGlczq6wTT7qC2ybWQdRCaglJ4MKp8eBksdZProptm8a4EYmLsJSFsfRJ/
iMwzQ424czRgxA4OHbBqoR5WkpJB6SRJKiM+gjZO4F2EfgvcOnelIjm0opTxAu95O02opa2uld0V
wdoEr4xwkDvy6lX5ptOUm87U+i1O+ZRII2Mga4S4MjvzBB6YUd/aemQlXyKk1uuwEXYSHM2bmPhl
EsKvIHpl6zSPHqckNW28d9m4nQphzyP4oeAVBHYEAT8Yr9assONxPZnCjUpGhA1Amyjeahj3pNrJ
OzMOzAuV8QKKcbwQSAIimUUDju55tsndLwVFM9ZIN4edRx9wryvSzoBLsRUThCmgWGA2dmD35CkD
6WKkuqWjrgb1jIUMij2xm7yw9IIMeXwKjX5Fu8E1ldoYyFpVS4esoXTVKLV2KMqxufCs5ipnMMrD
pG1MCxXDzkQ3PJLy2mt22o37ttEvej977JtxJ8W4ejd5R/QGyvfkrgZneDFq4mXke2DodQ0LogEy
XZBQg3eT6rlkbzR2U4qPEtjMrRiBjBSSyEoxGqToCSeIdYbmgx8ih0r1d6U2sbtXH+F3Jhe0aH9a
sTmuU4O0MANCx6HFpbAuVeJ7fP39NWDSRbsV3yZ1um0aM6luLN+o6bnXFcm30nBBLvu4s+izpyG6
NBnUKHSq4XLMgEYcudYT6T1sOhBm03SK4w+J9lVtWzJ6KpMX9anWL7Q+bxPiK+L0S08WKRdB7e2k
lazxnmjVS42XEPnRy9tnQ80PsaKLF2Fc+F/rsha3rWzdlEJU7CfW3AROrwnZPeh0f2xr6Lb1EchH
D1LalFq1wgsecQvGcWeGPumtpOmR5seYtkXiKQTdH25jcmq3KdrdJlZcUra/G35nXiEtJ1u4qZjZ
41RMX6ej9n8dhqG2i7Bq23kPWKYrAycVFcBgaT0imfNVcuxIqye9WDPCaVt2oXKhyUbko3ninbdL
gksttGRz3bUK9F6yojegJz1hnY0s7MfoWxAY2ZoMzsTWIj1/k7yMHW1QDk9hCBdQqrNqE5BGdNFN
bOKG+jG9hPXxtQofYyuzQQGokLlhAY1vj6CPXAWtLEhEuJfE1ISeuo8r44X4HunJEnAzWgCQ8TPG
UBgFMDBsrsEY5/edeK0Rw7gZ+lFYiXlxJMAalSBsTKEgLDEp8o1Z8xQzeVryI/gV9yIg+mUMxeyi
HpNr6KPepWn01wIlvMjApCiKQHIKoNE9UUsEYFMOpKmWnyW92GdxtWeACdd+GVVbzwgeiCotbHMA
ZptXKQhFrSTjmRgapjNwh9ciQ28f10p8D+UWTzA5SF8lwervI1HVv1ZZK1yKOf1Ou28by/oGQbD9
Iai1Wa0KJSsfvKp9g+4ruPQ+AUqP3Eow4K3jCwSmj9zRddkY012My2rbpEExreGk01wCJfajU6t4
q3a6tDaF1E3Q2Gy8UU2+QQ8aN7ncsYIXC3ljTbhxAqvK9sVQ3TQ9MTFxk+r4BRqW82JFh2el5rpl
m7H1De6KvxebMvwCN7HJnU5Qu9FuwBRfRH1nGbZiNc9VDSxbidXJ6dIe5nBcEz1SInd9YSshszOr
mWBXqtqDRWz8qmqIx/G0Ml0TvpmuiA/3r1LivXlM4yesi6LaW11h7qY49y+gSx06AIcOKVUByV+l
egOHMl0rMNkOgiXCZZKLjaLVrWGPqX8DnAW38KS2fU/QrBLAnRt+wrjTETuKSVh+M9h0sOOh8nda
YdhlalUPXZBIX0RuKaK/9Ccun9TO1UIrHkkWntq1SbNbWZuRbHxNOgscWSmK5lWZTvtCkMa9qgFI
HfSw35XRRASToMYvx7SElH2Umm52ovwMZDJJ8wq/QZOErwqsAQn0sJR/bcdMpFdv+V+7I0awJH1q
nVCQpT1xn0a0Yk2T2EHYNuy2haQyRonUXQstaV+tl5KdbDSmchhi+YFtDungg1QmBMkIHo2yGK+F
KFV3RxYU2HR1kDaWrHG70gYUF1H01+RpTDeqiBWHPWyHgnbUfSWSqW6LOjEiJyshX9oGsLvSRoNW
8cjKFVzalsRuf1pktQtymTDlCf7gbU8kz0MedfWFaXTZI5E17abRFP8JdnfBAqEt+maL7Gncg0gc
cieW8nhFTjxBLwGBG3bUBhk1KEryVV8AshAmlbALNRDW0P03oVcKwOpGZd3n6mXvh9qKQC+qWp88
qrXXb4nevC0B3UvEtVbJTuZJyrqOJFWl5QixFtDcC8tHj4WYDXA3uxn9iDuXGsKZ/aCFhsPcGwbs
sBLrmg0fkLy0y5XBLHeg0V/T0gCnL9XYkAiTPWfpW3gNnrvDOk1vCrVWesdjM/E+6pR23MRxrKVn
XrOXdmTn7q+kVNQK2vngAGW/JAq8onvNEqoEuL2WBbIB2HdOV2XntYS2xtl97Olv728m//Fj+E//
Lb/571V7/c//4vc/8mLEmRY0s9/+8yFP+ee/jn/n/3/Pr3/jn7u3/Oolfavn3/TL3+Fz/z7u+qV5
+eU3mwyR5njbvlXj3VvdJs375/MTHr/zf/uHf7y9f8rDWLz99eePvM2a46f5YZ79+fcfHV7/+hNy
o65qIt0D0zQtTVWO8rH/+Hi8v7/5eEJ//fmYhc3b6x/3zUvzVv8B3Cav/rgmOxe4tv/HoU5estf6
7Me/vdTNX3/yhP2HKMqSBjLR1DVZOe7f9W/HP5J0/R8688ywsHtoinRsE3KkJvjrT9n8Bzho1TR1
S5EVA0T4n3/UeXv8I0H8B7JWkZMR2a1HoEi2zZ//cya/3Nt/3es/sja9ycOsqTnqrwNZpWTokiEq
BGdCM7TIa/+1kSC3dep3oe4/lx0bgHRItDsQ31dky7lCWb71RbrJcUB64zBCa1ftiDzMhrq8CiOp
B3WnvH641H//gB9/oF+n8d8/j8npm7IhkblzbAd8eO1H6aoKI5D5ZyzN5VYg1hUeOr/EvBKuhdgw
V2krnulVziYbl5BQHc2yVEOXuOqSNmvb0ETMhFEIlQfUYy6PvE2a9tWTP4JvAr6ZbMhLUe2shOZd
ZsETeokzPY5fO9Mqaz/V0iCFypquqea/abzSIGu5pIN5B45tZR2btKUCoPKYUSEcRFXUiDVTrkZZ
nA6nr/a/H5hXUZVBxnPTkPjfr1e7Iu9Lki247Lx3SWvlyH8hC51Hp9fdo8Df1qp+r0m0iHP1+fSR
Jcbpx5YBI5gbrEjs7hiKRSCDPjt21KnaMU0vvSUZZaXw/8vLb4dDahu2v4N5faFdwVe+avbmWj/o
h3CnH9CMHIwrYROszbVlWxvBPn79+H3Fvtpn+2Z1U+3ZJd9bG/kg3zSrZqXzjT86+8eNvs724jM2
6A3URP44+t4/jzeJO+2G2+GO7LtDsZGupiv/wnocbvubHBfUDT6blWCTmWd3K2NTbX7c8KE/fjT8
J9DZNdfJDte32rq1zY2w9WzP7vkvZSXs9U21FnfiLt+Iu25bbdOf0QE+4bq3rb21J8F7l+9rFAQs
mF7FK+kw3g3Xw7XgksG2MS7kS2Ev7kant8tNa+d8mnRgCczn01M/8EBeWXtWEFfK4fhJ7cqzf+5d
gg9XvC6vj99mrct96db7xL4ne9YmH/YQ7DxbO+hXwc56qPf9Kjszht+V4/9qAf19P2VRt8jcpkE0
9/KEVgvzUxOS2+36+iFc4cKz851/230PB1s5IuxXVrFJ1RUWoz0BTKtwI60wCGynfbjJd3zrprSj
7dvuyhlXYLrse4Kl9sSo2SRKrIJNtInXxKDbCZccLdc6u2Qp169uScA8cslX2aN1kwFz5/frfi+s
/S3LX/7u/swugHrs0M3OEwI96GlJYnlGSf91zrBG7RuvU9LbIbF8W9F60xnIUj+QgLHrw6Be52M0
rnzf/N6wer/471/SwAnaNDi8/64e+2eC3OpdmYZk0Rs5GccZmGNpKFTbZMlcrHSpFA+eBJCeGGrn
/RdCmn+w4vbtoyaE0CNFP9LxIahpmeoSw3lNIoLoeNwox/Lrv3/Jch3Osecb63997f37wFiYZ0bA
uwxydmUI4rYsmecaD6+5tt+bsiEaiZ26VSHECirQ5yy4I1n4woTT2jT3kqetjTAmw0u6BAN7X4fm
dioPnW9tJrTH8uRE4qsfKBeZ2j8YUfZCRPFtaYSA9CyX7MovbU5wct3zMvo9VPvnuiG3ZgjW2kga
XdVeWbm+C6UnU5pMgjesG9WUduUxH9ebyAlR6OZC3Afqv43UcNOr3iYPeKNludyARPVplBm63ejd
PmHha4niGraqG2nhtUIIklQmd0gl7nvexEgfOdNynj2B3icPRHdZVw0uHQV31hZOI7O1ZDkNbsWY
R00TGd1KltVVL/4kY6V2Q5oh2s3Y6NvBt85pcn7tsB/vGDeMJyAIV5Yiyvtm1IdHLpsv2jg0krfR
tIwQeQtXGHaUYqVWynRsMDZ3hRpslDoyzgyYX58+76synn1gSlmaSZI6n0laX5kAbbXpOqrlt5j3
QYIssPxNvnzt+exPRo3C64aFnNOCW7U79wD6ZR6bImZ/SzJgqYGPMFkbzjrkEM89sgw18QEinbwf
iSCOUjN2pZb4K5G4iq2icKkbLb8kY+IQTmF7GWv5tpNSN7B05VJXsxdVnbK132Ab9IfiRwEh5oH3
kejM9u6v1+l/flJdVg1Llixzvi2fmWKYJ6wfHlopfMZWQrtQxMMSKoab1eFzC/kpD8mQSybiEk5f
pXd927/mtEkYNpdGFcmcUxRc1XPzs9SnQHKbNr9Nsnad9L23KbrpsCWqoUh3QaXx1JF90PExBNU0
DKDdGtnjmCWt62dluOrL1rowcip+FUC0UKWvJDn1t7Q+qh2B2GwqHX9LeE250VR4sNlokO0mjo+t
nyZXiiZem2hRb42m8B7V5opI5fEi8h3LCLr7XAoqmw2UYRWpo7gOBg2EPMkYzpRl4nrK6oa4GQCx
eqet/VF5fL8y/9evSdfF2/+j7kyW60bSLP0q/QCNMMDhgAPLBnAnzqRIkdTGTZRIzPOMp+/vRmZX
hRhZKatFL8oiN2GpEMh7Acc/nHO+6svQvb8P19+b/wG9kjivcP7r3ujLuQ35X//ng9Dx73/tgf78
z/7R89geLQ8h/MrjNWDSUdBS/L+W5w/mxdAuuI29c/3wz37HEOIPC8KJwLtDd3Puav6z4ZHuHxAm
zuWxyTuNxHrx3+p3yAH45bl3KLXpAi3TEw4FN4Xv+Wn7y3FHuIvjOZMQQQpbXfxJ/w4cgZ2BE08N
46tYJPSvyah6dZXYJqyv0G4Z7QQ6dvrmBmgNUAq3HJmidU231CFN32pkkF6T7UbKbATi0dp+DPNj
G2KN2kJ20xXv5gKmtonb9LiVbnbIHRnHF2JurAGwZzXC50tdOU9f3M0UGud1VTGqVAaYJE6Ydu2/
F5aliD2G/htbXrRoI76vxn5bIviSq/uNkJqhoSzmt44PeYa7jcOzpXG7tRn+NTW7LEm24NyV+fA0
K7K9yPuTLGUWb93A5dbQqA9MN0mXM0HG5w+QgpvyrTd6dQ/dxjXvndGV3gWp5f0SgdpjKC2spcRF
MDVtfWS9PnmPIzH2Th+lE1HakT/NVfFWkvlPbI3nz5uMxKDr8pS56eRfT/XQiciGXqrWa8zhTob6
vDz3w+Sfb3N8Y2F88dgtdWu9vjowqbcLjM1D847Bx0dphVS9T78XCandkc/ZAMsShDhQD0Jeql4c
yd+18vvGSjJgywzf+5vUNTwjsF3goKeyAdv64Y39MB6Jqd769zVXFgA9OJ6M/GB8zLYhosL0LFaH
BYBAuw2TbknhnQ3uxqGWxXwlH4tZuE6UVptFD1BbNV8byX/SZsqOKDq+rWYJiPkMiXVhQQ+TNpYE
TgwsFj6ItNDj+c93RX9bkNhk30Ba9bcXgzlvCqljScnBOk2Fa/XfGCX2+mUjj6/92g5kONyptgIU
5reHrU8fSa6Ql/ls51+BuQ+nGEQLCTzqRa5u85Opn15CY5peTI/0E8odAgS5ce+TPIdA6y5xlNTz
jLa5jQ2mjHG88EEsS3GXEaRnP9tkSo2vrcjRMTniPHyHDQy6pofyilBw5HXqRWqcKmcJ+8IvH4ul
rhijyqzegxbe7tn8NXu+VBL5jMRczEAZDrexTVBD0J8l1uFipXkc+mnmvrbatqioHRaz7JOoSMyb
fMk78242wLdpsnRcgwbLTVM3D6xGruNVurINOSCuWrY3BNMEMhDanjviJs98woAK0eTiWWlvfM2h
xexayR40rAds/4faL6Y9T5h+5Y+KAzhUG7u5FGgF25h/rqFgdu6FaaUAbkyzm4YHo9ly8jOSIYEi
zzIk58Ed8lpiRJ7WfnpbS9+ff3qy972TieXBOUJNAkLVrk0tPjrTzOELGWOqCSiGyrFLzHUkj2lh
yTPcdqT4D8fN6MsHiiY8EMOK2JNbryVYeluZDcux78ydOSm5hFLhHQrH1ahfjQl6VJThP82CZOTo
uGk0zww8xFRSSPGhBjP22yUCieQdVbU5as9UxNjJGlJs6Kuh9ndnsWQofEDOYTca2VW+mqyDLAgb
9iW8M4bvg1VLcu51XbG0aGJP7ATI6pcJ3AmQyM7PLw27m+7qtSSd2M4ylwDBRhaQim2nehlFub3r
WrqXlksc5zSm889aeNMOsa77UCbey6ad9QGBmrRPKb+0FRCdZuxn0ecHWJjuTrMjE+HScn7yg8C2
2ZRZn1QL3mOD7LZL3ZSfrDT6/nXxF9cJADKnP1icGs+VnOLbgb8zwvaSwg2y1weASfg7TNc+tHpc
rypRlI9xVs73PVAWcaFV/+GaLtBUnVZy3xpkGjWbXz9lamZrYg6W+JiEBdGmO+/9jdVTQXdeCO9K
b7AeY3vbIFZWU0wpb6sXVQi3CAHRDSHECuYEQ5kVF6PbKTbKnvNVuvPCalYDu0hKRMyBqEV+NUwl
O81J6PY28Q21c2ftgVwyO00z1NvL+9hNT0PnwqGEbV+9yMpsHzkBmH6DK9DniZaRn6BZy58eq5Qb
ktjjyHOqOLIrsV6TsKe/zUmyWVdFPcy7aSw6yAoCCYJqM3XPx7ycXLiF3/pmtOiGag9Vn8cvFVSx
Kc/6YKaI4WJiCKxai4lRI9zueeZlH0co5N32oCYpH4ozs2awVPJytp9ds1M1DqCY5KOb9N1rZ87j
njkqDIdFpXQduHFaaNfHSRkXq5egabObRzqk9maW/qxvVwKdjl3GIMBGrjOFc+esl8iHXf59OKZi
gAFpakAL520PVEHTeeqs9E22DZDQJb7KE99hBIFp86vV0HsL35TXSo63+eoVj822bdFqkTc3dhsI
07oGOpXqqwEpdOiMQ3c/wmi8ZOFCKWA3onxNda8uBLO0hxnKazRUdX1ramhKIjdiOMpTR8uvyPc1
HeOj2ARwD78F6BsAsJf3RDq2+QmK1hKskk8hBFke7w0zS6+KbfyI0+zWV+mpalv9qi1xp+a8/yLb
1thlePSfW4M0ajttblQxXHdWCzsnaVIjMOrS/ND5VAZdl1zKrkeV08rkq2GYIhjiPloqMJh+DNxy
6/sLmOMmOWUTB4stYZO2AJpgk26zhnRcOyhggLbbGjCpq+oVmct48POsvmzmal9VXdZGU184zakR
HSSStjEnwKvDLVLV5ZIihyCZuPWvsPwbh7KMna+UQYb7DYTHFP9c3NXy8e5V7UPO0hM4fdFuEQBP
eAhQ7gcEIzWAhG6ol0fHq/symgw9Nk3Estkf4MZQrB1JXlvKB2szZ/Va+Nb0lngAHiKoi+sxxSwa
AbEzYQ1aH008Ap3gkCvfc175N97oPqPNyV4ZS3I81+0Wkt9Zgpfq4/bSbqb0qAffiiYzxe+9kAP9
uoyZABplttfFYuSh46bNXvkDeL91ya/KZvVeeDKMdZchNjnwwxNWXSdFvK8pNb8uxZSiQGrOp/Zo
xYwf6PDGYa+6df2xJMYIDh7YNKxaqdtD3DXtD2epxK5OO5Dg1lx8m3SGU26gx4m0O/l8x8j/0GQo
fGyrZKzRNLdEunjxTnpKQ5qv48hoC4AuYEzKKz2k/DwA15AuoMpChgl8sqmqK/yuS+BXa3Vge103
wPGUtYcWOO10bhgioHIGDy57ztPAneN5v2ykE/WTPV/Z2kMylTLLAtuYzz8RQVZfqhzaiAeZ9WU1
JvmyAN54WHxYbEGsMJlP5uo9e10/HKcpr/bLWP/cynOgVwaDN85M77qxqvK6dud+r7yt+An/wz6M
uTSPSU6IZos4noPSLm+7yWQg5GZj1Md9+jDNEupkYlh7jd2OSBdvu3AILHtOVPNUkNVKiewxps22
6V04bRMuhXqvuRsOE4iCEIC7ETQJXKopnx4oE3pepilb6rb1wf70LXqeSienbFPxdecrbllvAeG6
mfo6r/t3UkmI0OD+9yOCS9qHjm/Tvuh7VtT9OJbP0i6NqK7M4jDVBdEvVJLHZPV44Hph5U+9U8GI
6svqpp5H+W2uq+IRqCgqAToRkiyMxVCHYWkoT1W1Jrdy7saggOrKlh/5Wh5WQ84SluatojZbphkB
ifioUrhaxUZ9EfSLqUj4L0UXEu1kAeAhuCoUbHfHnWhm99TkG0VD1VXUDIaQp84GFrarSo+wGgDy
2rggCiFrQr1446EftHgqsyQHA2g1RLN58aiDhfihF0N0zocD/+xNtON8ncKgidQmu2+YL0W0lT1s
sS4zXZIa+qr5bguvvLAYbgTuxtAuXDdW8LGtm6g1una6LwuVJNHsbjElXX9XiFneTOXSHSwz93dg
0Gn92bjdDCZTUzKSgSTHED2rQEKVY2IxYuIr8I1fuGIzu6CA2WgFdqcqBWgyA7XcZmIMx6YkH30h
Fj/siJgMvKTMnUiKooiQo2xXDE+UeV1zbxdodUTHr7RamBfM1qYT5I6db/xR5Y/Lhi4ILU2im0uG
FOqYtJ790BomUOga4+vF1KUKtLEj+6e5Yd8TzNlioZSUqxOOymKHjvraWp7Hfr3uRFVDrzLyIqHQ
JtN8TSqbXLDCuWNrYxzaWLo/HDGbhH3m9XjncQyf5JpnVwvgmjfCmLz+FJuxUEQr1R1zUIeIt3x1
ObTytBZhijo6D7D4wzN1anDUiChTKLVqzF8NMEaXunC7x3jpeRRr6sYgUY75IT1UFIDEspPBKfcc
j076dvYm7Gps0i9d3Ve32KLLwHK7NhAIyTmqhsS4Hbcxvp2HydRhI+riq7azDkWQDa+2a9fkRuJ7
2SWZcnaZk9QexYNt3qR2rpj2yvm7RUm5W1tX/pjqOq3Divx3TcCk7hB8utOp06288qRbPVaeX72i
IKOcRj5ZEv/SDM1D0/jmvq2K4nI1B/Obm8c9WdbaPRHgBeWJ14/+KZuBDN1Sz188u5vvUQP6KYkS
/dwegC57kekM1gEL7A8fGPjXfKqzcDXs5HpgElEHHa7waG3t/sGS1XacGFSzWqpUdtWmnncx9PV8
QNV4nvVWCFhdb1sjx5TPCfytUzdM65dVG9m7O2RFuPr2eEmUhhHAKtM/nNjtGVD2yQ1W5fzB4lDk
xZOOIH3olu7hyBbcYEv/nY2Cf5+CZNiLxSfdzfJOjmuOV4ULurKCEWsRijOYuLGL9osnS/1tGNry
WjQdDfc8pvC1U97jRpKvNw53sSEchuQVCIk+tbMlTEvH/uZozfbK6GE22TFCO7v+0m8ULcFiWfXe
t7PURS7Zr17QsiU4zIVmsB8jarPG1OmoaLviq9z62Q5jpIYcaEUdqZKekPO7tO79WPTPVat6dHT1
OlPAox2UoaVjXL/x7Pr3MJvqhhdts6nArhKaa6YnFNXIBcj6Md3jQNWE61k40o8UxIXvyIvky4g7
9KmxCJoO5eI48Mday/tqVZucuJ0W/zSMZIQh+GvT7I08Qd8/EmCmAsI3c/sEI7Jd9iY9Xn+gVP5Z
gMyMNHDYu6mS2ACn1vswvWx67dMCt/eyeWN2C96QeZJHoW8GQ7EWAaiMt97pluUxm3Ie3EUQZZO3
c/zs69U99ovsvzD40IeW4AEjnEVsOifbaXMVml28HmfgzdDySic1mA3bfhmJeHVBM65ddXFmV1RM
Yn3SecbKzHYbE7j80G22DQGr9wA/tc5PNzbbg87rDBwPAazIsammwlmhQ8zhOr+7G0prcjDFbvFV
OYeQWPGd0J5uyABKavhT487TAOFcrFcMdoaGxT2a8JrXZRFWzmQAtDctGUxm0z4tHVy4oBoqpl5+
XAeqTMsf42A5F30yDcGo3C+pHqeoG2fjh9mTMrqtNqOAzV6+JMiGryhQ7Yj5lAqXUphYK1JS4Iut
OojZtgOvq9T1aMjlC5E/+Q2/KY2YUeZnBnHXRw2g07DryzI/84fym9UjQqXstoZ1B3a6ABUJG0pn
Xa/boa1V4KNPRiOdpeneqbvswa11EqZ9Vfi7ZJXCDGm5ijv3jIYNF1075rWlNJPB3CrJQd2IHlYX
45Zs5kNX+BNzt3ZYi0umHbEX5alIMmL4gF0GFBCG/aVr+jq+MzTBcN2OO2sGaivyRLrvstzG6o3R
OAyj3Onagch5wrTSoHPbrf6aehwfxzHPId0Gns4X/TI4o9eZ3IWuNg6IV5PRjxr69vhQZNjX73qa
cXnSKgOomxGYXEaQI319meCT2XYsHrhqQpbllbM03secDZn/bfF67WBzHDicdnVvu93VpEt1R+cg
s6fcnwnblGuW9idyIzNvn4y19q41fa2+d7QNWbmga5hP28xRiYkKmluUxqXzs6JXbpFzZwB1LN7M
bDiqMmMvSsyLiyMjk7EfofHW1k4rxf8/sSCw7xOsYMUxsyZj3HHtAeHhBmY9HqfhEgfJkIJL4jXz
0M5q2vbgqUt9MHmanOup94btssvzVR4BZdvJkflQqS6LWlrjwUapDQp9GzdLPxjgCf2oN0zDizx+
0fjApHCdUP715XC3wnpdAxvF+XrIPGUa+zwxq/I49MIw7rIUMddho36xyVPtRX30JfkhV+TysbHu
aKPMJ2bpLsdulY3ERXYZDj3Elo5x529s/KINy8ES/u9erR5ESFSvSKuQtM/n7VMmv/ukL1z0poZl
tiZ+vEWe7usrZellQ+04rfAiBL1VaMyW6aJqLd27finnKz2S+6i0YPbX8njSnRRHtOQHVO0dBdJw
1t30W3mwYaWGwBWpO8rSfUv7Id5NnamfGGOUATAPdRqZHrIFEtalu27dSY86j7Sgi88nB8WG6H5g
4ElDbxxf4tofCUwX7TXzV/UIzqK7nQrKC8DYCrt2Qet2uwzVz1YvTwucGq7lvXQrcRzZ5l+kBGKJ
YUBo7eZnkONU76i6kBEnlY9ANBegJ0QWJgMTLWx7zx2i22DKGkXupIH4dzC6PXliZ81nDJ176Y2j
mjpaYUkJVg0+drr50NvKPeucyrBxtnmvS3MNLH8YdwzGrTunb3WIbNkud+nUJPrk9FMbg4c0c4Yq
HOCrlP7OqwDt9nbi7Z2FUxb+sbX6IZsrG6Jgt2XHpEAaO/XxMbPrcieNBHufQOvvOd9Tt0AbUnLE
38eeBltrxvnJnWV/StZGPBLa0nyspEXe9DRl3ZkYW9wVrL3jtiVP1GsIPbDGsX3FET+EZi+KEzU+
TNqGy32bpUnf5FR2VPJMXcZpu3x4FdLgysGOj9w7nw66sdy3JJsQlS/F12Ia4uepMdyIbkP9sHWm
3swyZWTJB/uieuqOiXy7L+sao/xYrOnGsgAbdKyIQuZl1a60J0ZN04S02Yi7vVkjdjWb5Nmt/TU7
DKgdOMTamcpJ+PGDMaL/7t30XeYVEp92vSXuChj3pJ6sKmkiKzc4qtvUZBA6TYG/6A84HdnJSkrv
Dc5wFpYMx1tR/lwbdL1svZto25znEUNAYJGxRA4r1boxtPoSCXtzBzD5OyW9EVbFxMiDBy+onTy+
S70V+ZHFODZSarynBnsreWiDRvu8fZbsrmB9E1CkIITdkuplq/Ou2hUSW2iTNu2XfEhnFrXZUjxs
pKta46Zp2kZztxlzcyrH2IhkURHCr00rWovUCivk61lSGoFu/a6LNI/sIU/65vuUmw/bYD+gKH9a
iTR0K4ttx1C/GBh9LrPSPaaWGR9bMtiTzEZgYi3bNdnrF3qZth0qMOjjSSMP2qpYxEJHvy7PwQ+W
w7hnpq49ESVA39MkWIBSxzr4WxXfpAhn49az3lt/oJxTnjiPgFHMu607npTd/Ug71lc4i7CYtKpF
nV8f64I9iRj8Ym+21FuZ9A+0jTLq83iNpnM2vOjdF87Q6RVx8gWBLfqU4hkI7TFzp93YIpIIVNYf
UatfEPhqkMvTFEwXS5tAanjQcziIyb71AHbLKLEHp6SDkhVspLFKIovnZT4U2k0vba3dG9vltm22
dDmS+INbaCqeGzPjndpp6wn4LqBsYy0j1ksVsdvEuqxl5wStUz11sfsSd9yZeTosGDAqjm9lPWPQ
lSFf1rljg3gcpChHJ8oBL93RwT5bhfWjdgGyEp5Aiybd8kAtUO6mtHJQxIzGz3OwX2CJOg2bmbDN
LamfoKPnxwXyqhdi0AJYXfTiwp0yjxlLGz9veUHtt4z9PlU2m7w8a8MUofvrxP5w1xlnnOWEWarJ
WLbROGbOvd3382FIzwe5HSOCCcs1/kkjSq0hCitYcs5GzsGG+7iOm4uZ2W+gveoKMEH71eoaK1Qx
g+tMk/zEW6c64gQ5I3GVsWBEc9zjGI8HupmUtnggqJQFISEO1ZxejVA2LxgOcoZjLViqor9fIQVf
8h1W73LLNAOGiibFTJMnHED91ZwV+WNSU2xgWVoqfrWM3IHzcPjDGCin636sn8RqphHOHY+hCauj
qCwScM+mjUJ/tYxZXncNt+xJSefbwgwZh0JTy5BBJ57bRaHo95MKylk3ii8uy0MIxstbIgwf/LfR
6Wynpzm1IxLFSAAWlcRZMCuB5zvrhmfNJPWyXnlZpl7S3LPdhvttYODLz6O00ExnP7CT1PjOAIMi
2sgPtDxonOyheNp0tu7treKmbdOf3urEEUOpe6vy7wcj9ziO9OKG5FtuUdZucWRJk0F2Lv1AZskw
BR0EA2oQsuDNxvuRZoMBr9Z09a5P3TamWuryJmhlkdmhaBo8HmvMQNh1ktBhk0ZVW4rbid0rAyDZ
76cUK2W12AhbaqK42NY0M5AMwRmUFWLaNytk9MQszCNGBTZ5vlW8j1t1kamlYPJurpfA6Y1bzmv3
sK68milWwYJ72nyE9oxScp2n37Bi0QX8VW+HalpJJIXIyaQpLfk5yrUtY+LjqtUFvDId6dD2+Tpa
LHjX36W5/CqF9izPRgUrLMvCDuSTxfBJBYwMas6VLrOQTBz8e+BcxXK5OptlRn+RTPwLjfOvgiuP
X8NF922hkrSAobifw0O1t85ZU1bpzmabqnD5qSEL2K7o1wmKgRH5fKgbZZqfPFqx60y/Uz7Zv3yi
f15foOchnVEhZLTdTwrGufV8jcsoRXVoyAJDUE1b5qQIF2Si7GrvGcpvXtBPZNO1ORbWnbk1TBpk
6+iIhbqRYEVpTP/aGkYMJP9fZDXX6Q9mRvXH8FlS84tj4fA/x6MgztyY/1p38zD2KBl+VdzwH/zT
ZQAe/g/fV3ybvoM7QHnIB/8pufH/gHjp+h6jSO9Pac1/qG486w8PnzVCVjpUz/fO1oR/ugyk9Yfl
OcjyEAdKC7nOf0tz82cO439qyCS1BfR0R561Owj8rc+Rf9oGxbxm/kb5acp4zwwidcN4zLrxZZFD
Q+nOCDkf9nVbbN2daQ6b+6A92sCjn3X+etchjMVQnqBj8coIgUM5HTMMgDXwrMGro0Z35n1e+/XX
hNhlOqqyQIFbzXnqIPF0tct9zXRqzybMQKFmkXhFpnXlGMzG9n2+tklJggIDqF3bivHB2SY2Y74w
zDuv6nrGeoOx3jWGn12IZrFYWcN7NMO1Rq9z8ON2BtInR+fFGu2hD0TmxyXBG6jqsO40ZJbOej6X
EBgzg1kOHf3diBqIMlsl/T5LUdoYsRQ9P8LUUDOJyWL8aGUkuOxd8r7csDD8trKCwWfUM/5G4Pfr
6fqP78bxbGT4SAvRFn4Snrb4xQWfGe9Hgz0QuPm563q+ECZeZW516W+Ovk9JEufrObweEQD/+T/5
OR+GaRx7fWuQSEOMbJOBmJjrRZlL1sObKWhSgm1I2+Syruq1+LH5vfU4NXP/smKTz8+hvsvvorV+
VVfyEzl4E2xkUbTYZyPC+bT8ix6sjw3ix2N6taCnfPMjadQiQg7E7NChkN4OKpuTfucVfu9Goq2W
mv2HIrruL8/zv3gpfMrwkS7nMiJcHyUsqnIe2E/OF9cloBLbL8P4RA+FG9WprsVtznaBljQZZnMv
taEZniNuyy+X2LXfTatgMk2SMy/HvBHbdxtVuf+VW95jQFEsyEEYIyLO2X5ag63VgxzsOfky621l
ejwtfeOEphhm53dmgPMb5K9PPF8wM7HzsWLailfqJ20t8RzJmg7wE4I09epvm7IV2wGAcb+Ltfw1
3uL8oTlcRKIeZOAj1Z+321++PHpYzd2hKRcTtQwuAievsK4l4/AhrMolXcPZKYvxHy8p3h3/2jX1
+aHhqjwytkmtIHxKkrPE8C9XLRFvNZWbgKnwBDVxkjeUeAwFoy5D3vfv74u//YYOp7vHdtASpGmw
9//1WrFt+gWqqxH9oVss9L52LvSR6LzJu1gZYgGiG+dl8X9zO/7qzuGDRRJunmsELo9c6rMlCoeD
h389drGCMo5Hm9XnGImzdgwqZsZfrbXrcUG7De+s/3ir/Yun4G+fLJd1MQOZricQHHufHsZNIPCt
IfRyWXPb2pBmb7lGttKMQYrq6Me/v9qvhdj5lwTdbEnhSy7L++7TZ6sGSsptw4mPqTUfj13XqIMe
CYowdOHfETBq7krX3i4SPuDf3ELiEy/ufHHMI45vWkphJPE/f7Fa561IW5v7p9dLU8Vh7rNPf+i7
asu/F85ZOxYwlPedA7oGhYEmj/MOqehkFETe5A1iWlr6fnCtJGTs4K53askmbDHQ7tzQrMZC3LaL
4ZI4AmBlAPWH/b/e7ue6X+qD5gsu7+ut6piXztaaJBib53Z9aBATbGcijOHeb3pKtw87bRtnPpq9
m69WMM3K3J5IEjOmd1YGW/w0o1r1/CBbvSy/lnMq5E1amVZ7X/mlu8COiGs3C+fCjtVlbqp1FeFs
EbcQrnNRrzdEQeIpXLyl7dZ9vKUIXpFBVKl4zowaO8bJl3Epm2DMlF88JVtxzrZa4s1aokYlsgsy
e1u2l9ETrGFRsVRYYoiFcGVoqhF12KkpCtJAhxhByQ0S1So7uGtdyiN/R+xv+8QAqjaFOVfO3ooq
GfQVinZ0B7lr+RwdvYlmtL7BFO5l5Yk7Vy0zmiZn8aNhm0qIkHNiGKzcR0Vqyq5g7LTYd7SX7So/
Ktut5u7YMp8z0qi2Kx/tIVV3m5BpxJKT2BemyGt1itGoee++Ufrjk6DnWz9yF5s8Gkzs6M0buQwN
q9kE8U+Y2kufDDvfmo3+ncpGMZxatyR79/2iYN1ja2qSgMl5K64Moj3clpQPhgy4oc1l3uWSWGUW
H+QLkLSTeVXxLAViEpYIFkGTYqQTOSLpAGTnxM0wnZJqMowb2vuYt49R+Un/JanStWKu7TQfDN89
/yHujDlBvkImW/7SSxUjQ2TXMjFNzJeVfYjlpOJhrWhLGD5B39ijhFk9blw3dS68waE8QkLrxMvT
iqj6GPtKk2pWy5Wfy8oLFaZNmc3OBVEY3WMK4NJnszxXnkF1FI/u9uaRM4JaruErq+llvVrmh9nq
7Wq46luRWO6B1G5UepE/58m2Bl7sWIzhht5mPlpt0Fe8yT4sfcm6fG54ryxhoQaaovjCiw1HtTuV
+TJ7VMoux68M+7Z1DFs0C8lpsXsj4db1rHLZ58IukL70JiIhxXZ2tttnDBTSvKineKLlnnyNeBit
Z+HUaBFkhUEyGBEluVEsjXKOOnuV2clemLeG5Bu7bhyiLTLFneeufLJB3bSbfBNdbKXs3Fq4z1Jb
gxmVcZeLC5E7FKTmPC/Zt0Ugndk7bd2ON2zXm+pqWz1rvUa9jsnHSm1japGHzK06zpqN2tVaozY4
eDNSkGvLAWLyVRVpnI/XU1Y2Xr+bib4dQFnOpVxOTcoS2nsr4Gz0Tzod2GQFW5cVC3Y9NQ8VAsJF
+8lTP8k0Pbqyb+bxolTSdU9TrnI73nsLhm5x260FEkXWl4Oq72vPYyQfFUzgUSmhg5TFK7GjAveX
UQKZTskfML+WajRJyzfLejkZnT3oa+MsKZLLLOWPlYVV8bsX4t9KGmoNbEL+WX9o2phifn0PW7Ft
pN6c6Q/C7+yLbLTECUW5/ZvX7t/e9oq/28E8gd9B4cz6dBVtjFu2LkX3kXMON8HcGGZ/IDehqRj/
sdXc+wiXfxdU+bkCxvmNcJ/RpWLUQnn+yYnr4hFo0KPpj5YPfwoLSdLVoRMmKXm0bvN0ytN80CE7
XfbV/OnhBFTSXF/+/cv477/62RDss2G38bYzIPn1A14ct9WenZzfh4mmTj80S9yVIyN5ZBfXLW0D
uAUb8MXv0st+rQJIbULVabm+4obGgWJ/DvMXdrwK0Up5tDHCZ4FOlnU4eGK0HioemuRQ97icNrFN
uANTJ7V/U+D9WvLQmpvMgyhflcv4yROfMSKGiN1ROqnar75lHgtbtBexmJMbXfH+/M3t9S+uRb+P
Z/Xc3jvyM9qqEMNmZ3Qve0ov/yrmBYyM0cnvGjdbdv+dr/P8a6HEQR+HvY4KXf1tyAUqOTc8rRDW
GziBq7w/9WXdRotqzaBZ1O841L/ePufrCfv/cnaevW0r6R7/RATIGda3lEjZku30k/KGSE4S9t75
6e+P3gtci/KV4AUW2YM9i4xmOOUp/4KSAcQiKHK6tXU5S1Qm3Q8zwmzBGN0VUdneUUwrXVsS1KAO
87+Fqv83B9juGsZbU1hVdTg1dJA221UBbrlK9zt+lZY2tFFz8qdoWHZ6FyDF0tuaW2LcsldMeUuc
eZNDP0+Vsp0UjiDYAK2yCVtppyd1JhYKGujcRMeUpxWI3JRhqKtG9VdwT/N9BujP2FVNY+xWLHvu
J3XSpnuzLLQb7MTLPSXYvtwbXFpUFC/Ml3t1GGcDmZgxCsGo21OSncJSgfynyq66oUR5npY8T50H
Fh4iRSuLWtcm85pFLGCphuGhTRr7HtiMs0MwD+wnYImdtAva2yVQ2xtTfGVUdENWjQKNNIz85Pxq
Cu2W4Ffqip+hVv6hFGK8N82534tJFZ/AtKc0bQaExa6foA0pmMmaAqwAmQMdDUfoW2dpu7AIQ4SD
bZi1pOoBKMRIYC/mEn0+DWVuRw2VINxpS9kvXgaootwhW4USnaM2OO/e+DkX35nSiM7kxVpA5pRt
NjxwiiCsTKKqPqHfsqugCGT/DH09UIuv4+6tS/78IpHw6nLlCm51QJIm0jrRY6Nk280AvTtFtBJa
H77SyMPtbStvf/dmbGc30rKLW8TisjJNnh/OFrnZeupfZPb6AF4uqoP2MKaT+imRYvyoFu1Y7vq+
VwALaXA3rn/l88eXj7zqfvDuQZnkAqNacj6immqK7An/DuGoeaLJ4YspiXUoRFd9ZVN/Q2uw+Jh3
4YQ5pUg+XB/84hIj5EcBhlv6uSuwdVIGow0rEUWhw1ySdKaZRrkoLtvPmS5QAikQeByVCkwsOrY3
vu9GeGadt0DuhLzbIg8mAV+324uVhnuthNEwDYcB+atDDBCHPn7u/Nss2DbNK8Z6Gbt052gVNJ2h
R54xNc1Dqhpg92I4fILO/74PRNXe+CAX+5xtBNmQTykpxaHJd/7DysokCuia+aDUE5J5CGgdlHb5
OeTDrSfyYvUZSafGAa8b5R2EX85HAlqLHVO7zIcsbuAzFeiCL7Qr79PEUL53StQ+aKaF6r4Vdq13
/cO/NkmTFheleQaX28pHqYdFoy/OfKCqxptlDB0aLFn4E4KJ/fv6UBvrV760bVs6sQA9NUcVlD3O
p7mqiq5iQdqBFWg9+kkT2LGmPIAiT+/rjK5qKQLsfuw6fJqcWTt0bYKmptqon6plxoAgq7/qGNtj
frRqKgOqe8zBuP0pFPPWrXP+RYgenhuNdCngBlM/edb+eLEpuzyvGcjGCSimeXfMlElffqDdrnAB
hEH6zqqs9mM+qCYUOWce1RtfZTs8VytaUM6qw0TxlGvofKXS0Z4AQhmLP5bWcF8oVfHBqIefaB8N
ByoIGUjY0TkWSnxLzuz8geONWQeGWAvaUbfABK3Jz4t5G3k7IYMaqT7YmOJ3pqRjvo8QVpt2ubQq
lf6yOfwT0y76cn1vnF+367hrgEi/ykG9j62x4WJrAqFByC7Id8a2OFB0F/uinMQBSi9fGqWP+/9i
PL4xB5tgkarf+TyrWWJ3HFBKN2D1nazFHh+VhC4OaKxfkTapN67X16Yn1iq4o9H6Ikw6H06RVZOh
7IRMrF467wqjIQoFE2HAQCgrym5moN94pF8dkXKthios23dr6FJ20ok10jQfjFe4VzF+P8yUDT2o
AYmbT/otF6Z1R/5fof8/H5DvppG3CK7xbZk408GvTZVgQfU4dMNoHj6O/C/AfGb7hsDfa0NJG62S
9a2SsNfPF9M2JHmSCBZ/CYrIa+dZQfYCRV0PYnOgvOkR+M+8uB0BNHF9meoqzvbyQCCnE8LBizU/
GSfjoTVQEjbrpoLtyAyv78nLea2FYI4ecS0PobXZk/kIK3yEtuALRD09J3KQZzSC+kva1taboud1
VqZBhs2ljzDDZazROQaAP6TgfMivAOj0Xt83YWLvopHsRYVf4XG/pP7b57eK2fHl+EQgpc+Xsjej
EdPfTvXtMrYcnBn08vOko6FzT1yU33rYLq9QE0UXyYVCpM6FtDly8JbTIRpiAVBK6et3Gs5Js4s2
HhYt7tS0st5nkQgmlyqoPX9OQEbJ+MaELy9TSkVrn5v56jTjNxM2cDOfl6HXfAHFivZcju51lVV+
TcUHhBbAUkBQ2ds/7ZrSc9mAeaaksenjWmhlC2Nk0Nq0Ym+t9dyHvHanGVoXXIwZwFQ/N28+kqZt
cfBJuElEVbneRi+eDRa3R2Npkj5Io28DTp2+Nhf6DkRv++76JnptTddAie1LvwTg1flISgtAXsIs
8lVJMC7Ql7knbyJGzNLlMCh4tEulMvbXB33lZNq2BBjk2KgUUaY5HzQGP4BgfCt5neYIyYcSKmi9
pHdtVhve9aEu720+GZJi4DfWhuZ2z8SSQq5izpof57lAdxbDzNGKQWhj7voxE3l6Y7xXpsYOJe6z
rBUbsnWVzE1IRCPEaV+UoURzuZve61H+Gy5Ld3d9Zusinb8QRICrqCGTc0yxDS3oHY0o0c6Lj6x7
903ti7xbGb7JjZf9chgqD5Rn6aSZRBSrgszLregsLfS/ItT8Vo30ma4JtcQd1Hn59fp0Lu8XCmgg
agiSqBbyNpyPA/R/UtpE1xCJt9kTXET+Qlnrtxrl1W4IBpQBDXPwE6e+VXC63CIrVMcwNEHTmWrh
JlG09S7Ow2WChlsjKTzoo+IXtfw7g9h9jDJ0MK5P9LXhqEHToTTJvsU2FC5IHLSQlpA/gqDYc8qr
zBuNRnMBaPf3dTxb7f5tI67lQpBxgqoOtVgiwvOlDZQaaZhw6eiPOdFucLQ/vbCOk1khxL2ihq+P
tj0BjMa7TgkU1ItKf32znIWWD06pOp3XK4N6XxMUHpS8RE4hz+zklk34djGfByPURelSe5ZcPZ+a
Qa5aRh2DVb2IDqJyVNDBfX1chhDzlqo0bxy686LC2kNgclzMKyKMfoLYvIJ2rNLfHXSQr1pn3Bdh
hRCvkyG/N/d5cmK89jFYmuAeILbxjX+q33i9rONrBGnsH4vIfrtX25TYaUzweujCbNpROU/8mQav
m3bNcmPXXHxHMBg6R4LtCCADXMb50k7OEACAwMptbM35+5DApn9f1X2bHOHip+/fuGlWwIdBzZWW
ARHoc0//xYMHN7WXWqwTJ1VFckKCo/CckhYpXiXV2+dFvXGtRRhsTlRSN/OSQa/Da628Bel1KMoI
NKiuEpSohpZjXfx488R4qTl8PD6MZm9OQ9rDDyuQzfdCeuo+aZL9T1o7yb6LCv3T9aG2TzlVFZ4D
0DPsC2C9WzRgYiEGXUNP9/Kg645ma96TW+geMFnyIkSSdlW1lDf248a+lQNBOWfte1BNlGyX7d0S
25IOdVa2nlU5xXvFYJu4kdmgsjPS4A1STTtZosdrK4HWtKNWN3vxpMN9jhYlR/sO4k2bldFy45J9
ZS1M0JVU/WyDt/Gi/uakXYEaSucJKMp+MS1OBmS9nL0Q+MidmTex31R6eEtu8mJY/jogyMTHaPoJ
Khnne6uDSCeBiowecAmkzuhku3pjyB2greVeRdjEqLXuxgN9cU7XMVecIV+CVEDd3u7hhOxVWo6e
Pmfp31j2jt8SMNyXldq+dTOvQ+nUb/nq1HS2IYdM+jIy5nhcue0KemmZhNuY1feIC6Y34tI1rHgZ
3bCZCNyo3xqqoXIJrbN+cSHEy1IvtWliyaIr+lMCl2inqjDF33hk1lHoCpu0fai/b+F0cbZEcW2g
KBS0MjhMIq39KbYynzyAlBSE2qnpxOL/F4OuPQ/OKBClrem9NLpe1qgreqIWcu8YS+3WwHY+ICoD
DzAdTR8vq+Ktt956j6+4unWeJIxr+PVyPSGtalrSM6ipm3u11Jcn7qHZ00Rev31+tHO4EzgEq8bl
5hCIau6Q3aaoO4pZ/oYcMOW7RBbBbqri7nOpq9gCkaD+ur6qrxyDZ0AkyLO10HbRbI7UqJEN0umx
MfyVfak99KBYKLMhxfbfjAQ+Eg1GiiPPeNMXS6nnBQVuQ3LgYnhhi6lwtTits4cufQsbsQ2KOQVM
6v+G2iylhVlOoBfQf2w7hf5vpUXlDlXQ7swUTkgyB9F7ZQhxK2rK8Uaks4HRcbOvYwNSByNJ1f5C
O71JbKRIe0joHcxlVyUuRssojN5n1jQBL87RY0A9vTU+wndxFte0Z+e9OgTTO7Vt2hOkt3/QfgzR
ZZjzysU8cvLJaVXlxkX/yj1Bm5j3jofcBNix/vsXHyMgi3R0yo2e1nV/tSKbPw/Csm9cExdRJkvB
s0pPGuQmmfkmFFrMLKV+wxdHgyDFQEKYvt0E8sEeIulp06zdqDlcRJnreKZhUnIgSZBbvWewVRWX
K4Jrba0Lv+3AMMhej32qUBjhIKzoc32Eu3YE+Z9VU3G4vsFfecUYnjR2FQflw2/WtIcz1QcxiLba
nLJHrdYG9dCa9vRolQ3MNbvM+ned0Rn6DULSq8tMhrnykqhFbjE6i5aN06Cy4zKZ9XtSW/vUdpbY
mwho7ofUvtUVeGWLm6Bi2HWcYkletDlesNSR4jS1wavqOsMhtzWTP5Q8jc/QInD1GbJG92fAuL+H
ZBz2FY4fODepev2nnJHtc9WogqM5BBhtD+q0imFQytiH9mT/vP5BLu82NgPJIjUovgdAqfNN3mJX
RlF6GDwxkJiikAg3kYyx1HYadZbgRix++RnWeIImIhUhVF2f9ehfHCkOmzQrcG6wqNAmAai0fIeo
wSUTdBGzVbQ336cEFTQrEaLlCBOXn88O87slGxZ0CunkoZdUUG2d/mQdOko7my9Uvn241ZBjHYr4
EITJ+XAdsjx1j42b11ZxioWeLr+qIXhr2PpJsrv+4S5vJxs1JP4D7IytJjfRPyA6LGdUCNtR1Ld/
xKCv2kHW+PX6KJdBOKHLy2E2K9jqYzMi+Th7A8C3fWt10TcNUjo2isTIf2vZWsqjJksNWLMy9F9B
iMp9AQbXK3H1Oqh6XHyq4zbo99d/18W2JbjCr2Bda8rilEbPVzojzZMlUYKvBW20z4G53ZVRoLoz
Cad3faiLPUt53wY1RKjPk0VodT4UYqJLkKaN4Zfx0L8HRKh7YQ7OD3u8onbntJ9uPI+vDLhyDGnB
YuOBYMQ69xeHJBpT9JyRwvJttMQeVD7+P9KG22M7kbH6XivTjYfu4k0gfqOzxh9U4zRW9nxAEris
K+ZE+FOglu9EHJofVZnKv6EOG8XNwYdSnFNpo+D57aj5XRsrt5Kqi2hkHR0lS+5MZ23kbrYZoZ4j
s3QQflhE9feCZuaTSo3gm9p25YwBGcZ7ba+akDVEfWOLX24l1lI4JGdUVTlImyTHisZeD8xZ+LRW
Vm6TgdqSIZFbC/MZRYjrm+ni/WOeBvXO1WAIUckt96WSVmboSyX8YVKKfQwI+SMr+heed7w3oNfd
ZaP29rNC54D71qGmBLVnS5bqnUEhY2BtDciyj+mstOMerroF+20Rc/J0fYavbCbgbUIARiTJuijA
TxI/Qn3spE8SGyO8NuMdUtvVvtRk9UlWI0ISYZo9DhDY0HAT5Z/rw19ci2wUMHZQsehtELRtDk+Y
LMHSV5nmL2aaH4PeCu4XJ7ll4byBebGMhBBsVj4j/SKAbZtLQSXVyZtiwHlyUoOv9VSM922sB9/a
PAsR3OjxIoAA1maRly3I8OzKWQw/qD5b+o0N9cp8DfigKxcFDjQ10fOziyy70Vb0yPwpRZgT4aMF
4em2vpEyX15JK+CI2wEKC7HC9t02m8nuCvIyP2viv7qAZOSqDl8W5DiClDYI+Td/Rd5Q0sXV8YHI
c3O9y9QMB3ITzPXU8d/IlmJvIOZzY+nWrXBWB+DDERI4FNF4ienjni9dq/BiLF2r+0j2hbuyLhGT
z4v2zhFderg+n4v1o9AAM3e1iVqx0s++Si+u9A4xRlPCV/TjEQwqRjNAhMzCLt5rbfkhSNJhf328
i6kxHpvSAeXKM0Kz6HxqRLYxvpcdfYcpCr6oq+EK8P+i3etNI4MbH+viTmMwCw8s67m6Ct7+fDDF
yvWyTRLNRxdy/rQ4XfslzxZw6HKJjiRnNOSxI7sR/rwy6FpCRq6R+E6FCHs+KJ6fDYwGZgjIs3rA
FFI9maVlHLheTc902nkV+ngjupNjhjaVqhOkgo4C4rhtQHSYplpLwVS1tAnfa0Jpdnosm71mGph0
R4rqlfkyuYOGq2mvlsaxKexbT+Ur33Y9Emtfnoo9ENPzmasFeuyKWfFt88jwanUYwDrgZpJFwa2O
48XlwnTp25KvIS1IE2SzjSrkyIMGzoovAid9HKc5PC0JVK7rm/WVT0mwzLGgyoj4pr55+5XJKWyz
5cquy0j3ozhIdilYUlSUY4SOzFw/BYVxq+H/2io+N60ACYNN2SaiZm8h923zJSe+9K7PiuwITiUG
Fwub5/r8Xjn8QF8s9CnohGNhsTkfNkJUTksPglg1wZ5ZkQrqaAl+C1UdPyihuNUCf209eQ2IdIHE
UpLbfDUZgJxfoXJ+U6binehKOhEFVkHAY50dUm6T25tp4l+f5KvrSauTfItzweV9vitzMSOjAhvC
Rz88cesuxRgIpRZkZ5boxlCvrCflEkILCLbgcB1xPhTA5Ulgekg8kylzid40IQ0dTt35DuVS34eG
1dx4/l5ZUUZkOKDkJIrb1hjWH8tYB0RtIxYL+7BJFiDOwjpAJGwexBz9mG1D3MgCXllQtiVj0Vzl
jdoe88iqF7PnK3OFZ1iAD3rij5YduWaCauX1b3cRfKNNStiPoSRgcVZ0cwArddIFQnGqL+Fz+jgR
lPtiCkv00fGxhcO3+K2NzmIQjG9umK0jAxWnTkKeSeH//FPqDVZCcZ8DbooDrFlmtXNbvSTBcuxb
pfHXdg11hzV0I7IA2nQ+lNPbnSlTIFtJFYJrqlFXSnoct0XUws9XultFzte+H4JzxloQX/nmmwOR
gtAO+5kLJlw3jonujhvoQX4H0uH39c/36kh050hfeJgIe89nlihIiqrYtPsQ+Avxe5zz3vygYdih
ubMIl2/XR7tcR1Jhnh8eoBW1sX14l6URMnW4qCvyZl/RndSLSRkPqF5kRzWjHXl9vMvZrbITlEhX
FyKOwWYdO7AEyDpg4tBHqnGnY6riR2Kpf5h2EH28PtRlVA8Gcy1LUylaSSOrC9LLzLtHz4H8v0fD
Y7Iqo9uZo5VhgRHGVlMfkF5IQt/oYLA+mY1I03wH8LvACKCRJe0+imtBeH/9F11ePNqaEUN0e+7D
OZtNi20XWqZKSk04DAKjRn5LT8Nfk4kU4t7AcTX3qKQD4rSGGEfr62O/8qHJiWlyrvAVgM3rv38R
sxqaVWlTMBh+mEJl4AmxxbGIhO3DBK53FtDjGyHd5TX0fMPS5CSoMwDhnQ+YxctICFI4ft+Wqd/P
Q/wtsIfintogXt7oQD7miMO5YzCUN+73yyoXZ5RiONhbwNQIym/mGlmdzIt+As8ZVWhRGyEfH1u7
aZfkffVzGeR0ylGOdWOjMB/UCdBxPVQYYC7T+Fm36snLnUXc2I2X6095i8rlmnU5xNabCHeA/S1j
syQs0svoZIi291KkgU9RWeIRY9gf3vq5gbBRgsG3iz9I985XHyAfzxxgXV+hC/AJTctU7BJ7QKhM
Q4IVTw/dyW68O5dHmzrImlaCMCWW3lZe+Jh2pcHM9WUaFa2btyUc6zYyV8O+VRH1+gS19fSe5Xsg
QIicBTuL4gT52PkM0QQjNgt5UZFtava6XU2u2fbi49QhyWq26CCjngxpHSn6X9ye39DMsHb5RDfV
KJGWu/5r1qBv+2O40UAl0I+gjLme/BenK09BZ/VaI2i35N0h65w53cH/isobh+pyFznocgCuZYHX
AtvmcUBGdBiyiOoWbqXR51y14pOJfuIpXxXJjcz+9eZpAU8AFr2Wv+V/BDReTKtNzSKMdNCl6cQa
o+RgPNmoBL6/PsorG4fZ8CSs2TScws1erewurBaK+X6ZJfrnbooyTDfScTz1Rd0L9/pgl3cwbaO1
mKTSOUNyfHMtzXU6kwAH1AfbKPoZKY7xEyZSuNxTDlZaj3diUg6YuaTVjU/3yiypRnId8qavIMx1
P79YSyx3ujVaW1OipT8ZyGbErtL2NYRBRf1yfZKvbBPGoilHOLZGupvtaGuUCCadehbGAvkx4rLc
JxJJBFggkRdZaXQDhfzqeGsDmM/I4d++6q1tYj5hmby06RLcZYmdHS2ClXu7Rh5UUPnx/ov5kbcT
Aa5A6y1HkJC2MZtu1n2ZI7DoCFC0mKtZu3RNxObA7G69KBeXDa0sDjeBC9SVlapz/vFkOkfSrlHM
rZvFavyq6KxPSjzVADKCpvVUu7U0F+yJHrpK1fbR3spa54Bg+uiphdbsABffunIu9hM/CYQ7Fy67
CgXB7f0H8rQxQFz7BenfiV89e8UERCOz8D1643Iz1AqAM+HAUiXdvl149y0xTVHdp/FaPYVVPx2i
ZYq8LoHDMEB0v7GdLm5TxgNrthYpTe6fLSHTiIMAoTip+51o4Bm2qM5ioTxrnXnjMrhYQ24BciRg
aZTMKRluHuUUlSqrGlJx4GgmfjfpyWF2GuFxk3+9voQXUwJfxr3Dh6JZiqve5tqZbKU1QzDfBwmv
5RObxjjCUohuUDovR+GvpiW+XjB4Im4DTOROBODu1kAZXVmVsdNEiNANpgz16zcvHdciWTgUXdxE
rW2LZ5GZ3k1lZx8C2E3/0l8y74JiXoWhVfSWry/exfViQVVdMbSMBK1qe/oyS8PlVtb2IU512kdq
02G1pMiHQHanTFWCGz2Py1UkhwVQBkhiFTfb7oohRb/fbCr7oJvz5FH3XE54mCh31yf1XCV+GTNA
KV95DSvrjmoZfKDzO2UwLaDAZVfuR2XUTFdqTVY09zCde3PvJJUIB3fogZw9ckJYUgGxA114uuzy
CDkBYfjOSYXDG9JamTs2RdbtslQaEiPkFjtuDSj+j7o38j8Y9Dafxmqx30EClu+NINUz4uFs/gKE
tj8FqSk+jVPfqW7YF7a2g/gv8A1OQuPfZOqqfgftV33Ev2P6GY3YAu3RlMbkLaGWt7fEnNJUbISD
ySHReAitp+pWQ655ldqHwPghHAW0DUdA4XxSy6EbHoLKkpNXZqn525EtPGMR6dHnoMnGnyg740Y5
WBRHHsIWzy2MOZa6uwuMLnwq2wE1bOwBlME3ER9f9sDY8tK30CWp3TBVk9WWD29WLHeq9vfYl3lx
oMNrewEqNghnGfgA/ZYhjMp9OHEagSdiodnv5sZIc33XZFGa7TM9mfLq2BcjqgIJroN4KaT9aEYH
zUiQJnM7G9slnFedtM9xVcvCyAub0Aj+SB0zMo/AA23LWI1lft8h+2zvcC2qNZSLdZyTWEIdI3WX
cDSu/VziYYLfmk3zQvGdNkqm+7LopulPXtVGTfkNB2yuo36evyLNL9PFtWyncQ4t7Xl9f2NHsuHO
NiT1DU4aIBcDVvRlm6Fo8IyKhtCLw6TEg1PvkGgutcyNQn3xe3oTblgu2N8pRek1nR3cGH97zAno
CQBXpQVYFkT16239IkIalracIR8jBG1O5bGz2p/B0Be+aSu1b4my+3xjutvxSP65uXjUVio8bcZN
lISLRQSs00qOuAhUgY9VY974C2Z7aJYWNAr3C6Y7470uKmHcW21tdx6CXQIHGbV3DtZkCONg6Um8
+EOA/jrSpY1q496qo5qE85md/ijbCJcZMNETJlW9mgaf4K3BnpLoj9ZP8xSqR3qrska/3uFPhbPw
IScMH752oaWVnqhH0e1NK6VsYch0wtayNXEJMvJRC97lGC61e9Q7i9QdrZBIiDZG0XxvgSNZ6DUo
ET1ZuHifKwGP/10KnP1BUzAKdtdH95c6xIPuNXifFk8OYg/yMHZqpN2JRKR/NUxPjcJVa1Isl1sj
cd6Plqg+tskQfudL5eZOQ7jvMdFwpnq0DGXxxrHu4k8j8l3qid86xb9Sg/7NP2GihMtDh2uqPASy
tkp0FrAot3dFCvsYUQHw55PW4tcTT+jCHmbFKTNI5pN8dEptjn/LxSkO5LPATlK6MI7uGTTEFDfp
aUdHO9OAS0m9JmmaGS8X1La/1V1YT9XdGEdRdWejaRsjIYpVMHAtZM06N8a3zDgKclNlPzROHb6X
c6JOn1Aa1H53hHXaiaKZFiKAhH0wxxNDUi9wkArc6Q0qZd+u70RSt83RW+VbSLIoC6DTS6V/s/Ux
bhgFV155RClGq3EjppZj+XCJOfCRUpYhbr8c+8ZHdsPE2DeY/joh18L7Cgso201LkMJu2wigZR3l
nf5usYr4l2oX0VNY8pB7+YDz9E5qotK9mAMRShd5KUi7qBLOwsU3XhTv2OP4PxS5igZsNS9ax/dS
sXHAOGisPoCzVnLfsPOg9FR1NGJ8RgvZqGiRobT2MDSWlrrdrKKFslMjfJv8EpJp+qjkuPZ4RZ3b
AwKviOmhH4+x2vLdVLBB+iaarPxlt5FEjg/9oPbejsMsRGtQlajTcR+I7MmZ0Ur8E8+BU3ERmW0y
P+GMUmrHuU97Ly8Wkfi4GGPXwDJJGe8sgIHtD3p7FjYBFV7eQ1Q53TFZIqPKuc+MOXDnoK7jfbwM
5eLiTx0GfkId8EkXpYNLdVEUwXf02QfTLXTAQfdxj0uMn4Sc7scgCytQb2zGDncrmRyDtlF63s/c
aOcPCKBhr4K16GL5RgxnJDWoxHxoxrG4m51oWk0q9V69nwvUmU4KIf4HxcB1N0UbfxqxPBSimRXM
hhEl/5Li2v5taXJ8cXdjw+lDYUapowb1/S5X91hAK/M+yCps8azSNpQdnY2oxLkUF2YkCIFV4YBm
yzlfAG0MFeYuZlTG6ju1QOLrX2uRCiba8+p+0kVNP6ouYM8k+0DgYvwz1UWLLYCqLXul0BL7aCR2
+G+TZdrHqg8H7Z7lV+d9jerlt47zE94h7cVHTkBe18o+MBZxkGqS4NRllhDvkROT3wDQxwYCu328
5+mU9QEXp2X+WWBHrr1rEV6Zf1ZOK/lMmpiyp9UlIcYFLpg+h71tJTuhduMeODGN2W7IiruwRCFs
P484Sgn8gSMD8jbiaLi0I6qbfSmUOfihK1Un38WdtvDBk1GNfNjX+Z0xKrP4bKH3Fj+0CElRN6qG
Mv4cyDZPBP5oVmzdOw27f3XL6WRT76n/pLm36GMxf0b/0vij8y9Bh+gLkFdXopCazS5+m117wJbX
1O/CWosC05v1ptV3SVItyU9cFzX96xgEOo4/AbZl0ymylUQ/RktkW36hpfKhUax2vJsraL+PeCVY
8rQESq7tsy6pBtrSSJFCjLEnxxNlL7LfNNAG58TfZRCsBrKvPNWqrUNvziGCiyGG6dIbQgW35xIO
BV4JadtWPwatlpnXtqb4F5NeIf8dqipu91G+dOEHpZfNP7pWw08pzEnOh3kUerlzqig+9f2UYoQI
d2qiAMXr4mWdptxT01AI/gYsRHu3rx1nNdpDB9VXVxrDRAU+j75B4sjKxwRHqC91gcb3X2IwWaAr
F5TVEYm/EWuMRNV+h2qEc+f1m1ZbE/WXMY4JoAFYN4/92qu6SFtGc+4qWynMIz3iBBteqyrLvT0Q
l5ys1Yz+CWwnsptDGNtHRZBFYdM6C2vBIs9KA+HKvnGsD+mAJxPGTFk2fMZc204AuhloYE049Ykd
j1/2ZPJP1VOTUd6+kQ09N7PP50DeTy4E5nvNW7dgZJ18KJ1obx9trQ1hT8qyz+4Ry3OaPWLpKUFr
iZJ9VpT2F70wamyWcquy3tv6LInDJ3oPD0oRxuqaWGh67Zb0f4OPpDgJ7KowxD6TuDmXHqorpfa1
TbvkqJeVZnwq9FT/ahsdhjtajMrnvVn1uX0D2/0MQzif3spNokq+0iYuCShOB0g0COVwHMEkVX5W
qOpjb5LHVl1TvEvm1V+00/skdp0QF1tw1u33Zi5KuZ+Rjj0q9oznUqz/AY2GQe6cz8MXPIp+28Eo
bpE8L55taiIAAAUsZN5MyornEatOv7Ox2nk8sq/masTQssWoPUwqWsH4u8RJu7PjRH2y1HEq/RWC
9lY5FTqESKevfWVALOTja4z7ImbW+4guZGCqx46K4xdaSJ2HO2WOnGnChT+FOZHj9SN0ETUDLSdW
AUICVI5vtCmFJXovBqVu1aPCNs8O2hLMC05ptLcxMDFaTdt1faMon66P+tyIPN8VAIQJnEDoUYIz
t828cAanE02VcUzJuIoPdrPgS7Cjttj8K0UUmU9GM2DtxJpHiqf0TT4dqignINAnxVjeOxPCka6d
jstffEsWY9eWxdD1OG8gpntYlKD9NY7tkI5uN46qhV6FZj/ojoXpSz70/ZDe6M9sy9BoXhpr3v+f
kveF2kCfhXj/yck+hq093lcERO+owzsPTT1Zf/pmVHb8H/Dcvr6Kl6NShKUmLMGZs2e3N4cj+zoQ
PeXfKrMS49AkjTPelaM12O9DTDCjz6kjO/vB1pCAvhXjrmfh7APS9UKHEigLYS5CKJudWqRSoTZU
5ac2VZ0He7RRIO4gJ4UfYtqi75W6His3qaXeuhqq+OJdlKI46uvhHCCJ1iCOe8cNHD9hZDQ0hTvX
jZEdcJ7Mvk2hgAUikwrqAflN8bdljhJVyKBybvAaL56PZzgzfUu4hs8w6/PjFrZt1Au1UI6W2fuz
E4c/R6Ob/3AQjPe8hSE+eFH/DrlS4w+2NcGN8t6zdtD5GiKqAiqHbIHDgBzi+fBiiKsCpe30NCyy
xkLNCceHrKtNqjWEHvl+ilNUsCcZ6fUni3JpzctvtO+RWDemXVClufVdhkYZetgCEt/uhiUP8l92
3sePsxXYpZ8upJy7ciqtdnLxTxwVL+OVaGZX723RvR8BrT8gAYn/9YQjugKdpYIs6WIJp//WDUUn
E51mpGzCTjM7D3H1KDzRsXLEqZ/FaLtzm1bK96ojVU7udTma9o6SlaNGrqF1MILVKGjVw/VdfwEE
oGy44nsllV6AvvzX+bIV4+JQGFOT02iGE2ZcztwdtXYZn6iglwfqAMkJA7vBVbXwdzXZ2hFWUffz
+o/Y7hyeaZQoAD5QygTltC3XO2UVh4HZD6eioRN0nwVcpDivpxqWJsNAbVPKBM9dXWtG6SsGVlwn
PS7VzH/zz6AjrsPX4yKwgSGcL8W0LKNmZ1F3Sq25kd5oWtOuR8h+2hkCj183suPOM8JUeRymPHPn
IStvbOLnssrLTcxKgPJUKbuAQwT0uPkajRNRkouj+oQJRmgfVlGGxW0HGzXRpesxAYnxy6sfSLGa
X3rd2QIHAL18Srupx0kNvWzrWGchahTV0Cmt3zfx0OwbrTbTzu1UMXd39qD2iQ/huH0oF7XAWJBv
7ByHsbRPhR6gPaRYGXadTtggzW83dWX6BtYfq29YX3jXV3zbY2C6dOHXifK8r+pL5ys+Yke+hIpV
nhTb/HdSbWXY48/+Naq7Sr8V3Qr+rs3Srn4fAAz4vvT9NmMlSWdnmNyUpwHP3gnmme4GWf4/lJ1H
k5xIt4Z/UUbgzRbKdlVbSS2zIWQh8T6BX38fdDfTVYqu+GahzWgGCpLMc87ryOAZG/Ke64HZaCBb
0612bdkXn1REhPsii+ErE7nxCCnu5rd3WS2w0WugKyx9WCcUSRcIy8xAU7Vz2p6Irtdk2PdjHOBt
3RCJaTPCDI1OLre0sH/F828fw+o7RV3E+mbzuKwV2E6cNV12OGFp59EV2XltHsbK6MaDynp8Na2q
KUZ56jQRiw8zqsH6sSHtYpPNeZ9/WRIGVF98Bh2PMvFFvC39vD3R2RHYLuNWH37hGK+mnessZAKm
TO/7YHFiV27KLEudryN5J5xZZimV/YDEJVPPyL44dOlr+y/CqqRIdw0uQ1U4jmzVDG6syXtARNTE
Nxbf1WCJ5w/RCktv+Eorj/NiRdQqElYZj9XJdMz+YU5sLYZ30pHWq4NQEuaO8UK8ae2uWQhF6uuf
qDsmb6enqZoR1bFI7xBHaBsJ4YOwxNRJXvM6rubDtOgi3dSzYR5HOxpucrPXhXHxDhGd0OisOheg
uXWp/6ewJTMap3tVtSfXZQU/dhUn+71MmA7rOva7pybT7Qdtae1oL4zcTh7FaJH9PJhOhg00kT3u
5/e/4yvCCY8SpHU1CuUzXg2n396R0Woz6cLWxNZp1qfJGeFQDuRMEDT4ODRe8qSIbX6iyzCOrW03
aaDhbEaSoW9Nn+MW0uSNYu4fnxb2Ct7KOVmpyJcUnykpIqWG3Dx1DJKZ9yyOClxC0/dWA96/aMDQ
N654dZBCt1x5s2Cl7C6rgePbR1ANY65HQutPphrjNlS1W06h2RNNv+FlFnUZtJYyuhc95S9tvYox
60YwM4Jzk+WmfeONXD8Afj43gScDKqGru1GuFcVa7bQnu3MdecwXQLCNFluj88ONlaw3HRkj4vj+
MvhbLLxdmOjdQcFXnASvq0v2sJFmZHuYdX8qGXWb9yQvRIQkjClcW0ADGT3VmSW6AC5YUYRRvjg/
a16TOsMGSh58sTDQLlWuJ7sBCxTtTpv8XOz5frsqqJJiVqfazMdvqYEYZytnIXbRnJnlDYjzwsCc
0xfVPhA7PjPrG0UP//ZNZmmO06fwyKFVedZ97P1Gf0xzp+mCibyoNMiidJF36PfHx7bshvLZ7JUx
QB4z0uSVCrK8URVclUe0BGzWq2kSDrUQbN/ejxVjOIXxc3bOeLZtRg1AHGeINXNngn/0THOCOnar
V0OS5rIhoUhn/i+WwrzB9Lh+vfZfSR899QpDgaG/vZHObsn7tp30nEbW1JB9UKlOfansyvDDElE/
wOXstr11kB1dalB24LibpdT782zFQ39SXtvbyQZWVhLpIWQ/T8sDMfh6q4eVWWjeb2w6J+bzcUQ+
eE3wBl1zjNeqE41z++v9xbo+tTdrFcInaldQvTVACmnt2x+TADmpPo6Ms9/hBfBZq8grMWoOLKJh
xjodwqSeI3tHFHZffnr/0n+JVJfXXoUturV+L9zA22trIyZl5dBZJ4AoayrDcp4IHNISSSEMiIkh
/kcSwZOEewEgsAOzy/JRhnmk2q4LGvKS8OXS0wjmR+/EXyjwOLq6MfbsnTTJV96Mdp+dikGbvBcD
1C4kvMRZk5T1vBCnPiqbr4Y3VC/kwtMqZYXft2cRSS2vgsiYCxTObWZ+mGRfdEEyTBNJV35pPvbE
IIl9PqRzfGYC2d55CcAPgdLQ+UJzJPtr66LHcr4U3TCXO6zKpnsA7rLa9xkJ5DsYifX0yWDU+tqP
QOubHvDup3AXzT1XnZXoYdpV3k9PYg5yVxTt+KuIZo4J2OCdE2DmZRb7Cnfiae+4oj7llQ1u3xeG
te8IomsOICq5sXEjMiTWuDyEl+facTvKmA4l7s7J7dk/idX9f68aVz9mtV+R1jRY43yjtvirSb94
wxxAqzfNOk29orQSyG7DaSGL1GjrPj2qPi1rnSYKdlaAG1d6TAwVyTu/GSo/Dby0SowibFt3IqfA
7Sm/xiw6QyvqjW3l9VWKgyRknc+YcvuPdjquzDXLyMk/U0YeZw+wqeaPTc3cZNv6FtY7JlvVHdyE
7APJUXq5572jOFhsp12yzdSRehRMIgV4JGcnMsin66zcJr16dj3Suww/hTfx/qK/nAeujgcGyqBV
fMEY/fJsGHD4aOLe90+uKtTvGprJ3iHU6suiW9GTJlAVBqOpSF6cktK/sYP+Ff6+fR14OzEYZkdn
hE5w3NsPzndn0rQKxzupIoo4TfpU2V2IU0X5w02qNP5EU5a7jNV9/Xvs9rb81FELOz9sT5FvKBlm
jqEjDP07M4y+bwNssUh9V7E76nd6ms3pJ5obrJSD3MMNfgqB0sQrK21h5GlHRfwQNQkB0aCpHpLk
pR3VTlpN5r/GeuI/etFidmHf8KWSXR4xaRcgFtUDzIkKP8+pbX5M+lSBXL3/Sv4+84vHgrDBAnOz
YERjufX2sSwYiBpOrdmnaSCegRodeM9/0O1m2E7F0nQ7023GvV2kJO4ktii+WIIPvgogSDRLzRS3
S/3fTZs48k5LEimDEosL8dVvG5AOQszZBNALOTIPYzlYVmi5Y+R8mFqv6cW2AkXnGC0NpKiBXuSc
GLaXWs3eateM0khNvvPNJohY/6A3k1fdexnxnBu3SzveoO3NIM5TKq1ja4qy+QAbsjSfMthL47nH
X4zgh2Ra6lDpcra38EoqqYKiNvSNMXhLuW/L1QkL5JfHyn25z21BA/Tgu1n6UpZuEw3B5BBATaVf
N9HnKtXS1Q1xbhRGFF5mpV+cyKRj6/hyxKe+sZaT2Zdk3AVsdf6BzFVulkgxAuUCvNLbP1JmHuhc
LUX8+v57/Esfv3yPVN42/HLoz1cugzLXoOYOg37K604W+Bq13ncqrZiI0g432p86npFJ0OvRsoXg
NMvtjLpBbUeXD2AzEKoVt+TNz51xP7djpj+2LlEtz2nbm59iCKXrLLhgbv2twhbK/RAnGeeFranG
5GhakvFL3eVu8rNJ8Bct17bD3/pNZ/mh36ccYR6+oB/8ptAlk+W02NUJ9dMNfsw/dhfuCW2zg9UT
+Z5rPfyflghyjpd7hT+fHBF53R3Gk8OTKSxzuOebM7ST1Y6wQvxxkN192muLvCV9vC4noKwxt2GU
tTLkLqNfFHgjmuhRPw2O1sX3Wa/F96019GOo55GWbGciyooTxKCl3b3/9tdy9O3Lp4pYxyirQz3Y
w0W5muQVzMqhSs9grirbLr0onycjR3up2bV7Yye9QqD+DsldWitoUKy3SyvG3tZaE9G/d9LjYmyp
4r3YjA8RhizY2piqrL4MDYzeUJmqzkKmocJmIxRC3xVab3jdJh/mTp2aOZ32HlI1K9CWOB2fy7rM
jSPLVRVkG2KJHd94TNcviFWxciVXijsd0bqC/rNCND3z0kSO4pRP0tP3AINaEbhL7RUvlQ0NuXPs
8VUfVh3i++9nXXoX74fanUmAT1cIJLn++/9cuMDmzzSGJTkDw9VqgzxwOFjYADt7dAXLoc8m/fP7
V7wu1JGnckFMcJmEX9e2ZdFiEko3cm4qaQ2//FEZ39BheOMeL5u4RnSMbScHTkS6X+AznglBguB1
0ZantmJgU8IRSOAaL4HiYI7vskzq836JK3vaWGllOED0vnydRa3kgx17lXsYGqu9lWz0j6WNOxyr
DACRP83LOpkki0n0qTx7Ca57Hxf8u4xP2hDD0Quoge3xVsDd9TYC/YKBJE9Oo9XSL0bA8TQOTZLK
9NynfoVdggYjcTNSQkdPVNOefPS0SK+Dru+SHwMqou75/Tf3j7WyohhrdhdDQVQlb9cKHZabTnbn
nxpCuO+maHF4P26mPQ9YF90bebSMN8qyi6Qbul0H1jrnob1CrKABFz/Z8nyimTTCT0eluwyYCcga
n+VYYD8ntKptvuRxL7swm1oJOwhoqg8JMU28Jz2ei69OrMcRdLURYt2HYpxheBjaXDi35pb/WNI2
JEoUtAxNUYlc+vRrQrm177TxufEjyu5gFmO2/ITzOjyImSFI0BZygTBXmm6Q5Un9uEq/VhpWH+mP
SVn3ZbyDtyP6s9MzVAsco0jEg1/mjgzbufK6g5hM+4eIdEGs+MA7KHexW4zxjenC9TaElyMbMqJu
NmwwzrdvuByaeulElpyrSdfvUhxdofRqMhEHmeQ6Ce0C1m++5nmX9S12xF+vlrdbEcMZ/MHX/Bb0
PZcSqcK0yVadUvekclU/IZ4fv9he2VF/NU5ptIFbq5jdd+nJ5bS6PoowuTSUJflTr4idIX7nPKYz
3hcz5LaW4gfD9O+LlRftpxRaxvIKp3qYt52QfvW1aWbzYDvZGEcgx8nazvcxI/at7zG2CaelKLNN
BR2q23YK5/JzoxdD+bNtRC3bx4RY867dJmJMyziYybETfqhGp3TPk4lm9eMI9/kIYlRbu64ARQs4
8/gNC9LBLoAfUX7nUx3YwWyfiOg4m8Q3ZWrxlO8sMncZQr//6f7jxdqrnNZFrYV66tIbNIPttTbj
8dljqyo2mP7T0XjJgjYZrEHtl87xNphrwcH6ny+8ikGY1q/zfF7r2xUFTE0LFcM6R/M0ZLQecKfb
kUBd4YtWBIza0jOg6a1+7h89FckK9FQIzSEmXylJ3aSg+h6j5eQh9nHdEAKe0+5mWEN5UOXe+Fub
6jQKyGbV/bvI8pb7ti/LHpdYZYnAGSwYTUqm3ilNZ287Up266zxNj3bYGEkZLppfwLnTAMY/Y0vG
EL7rirm7p+DWvUPEHGA+Jf6cOqdxJiHqez7D+X0QLnPnl6Wxsu/jRMA0OVkqdkI7gs6mtoMHm9TZ
dFYWleOGqfAt1svfE+LtJ7YScyjEOUBAd42LMqM3CuGapeafbL4Y/UhqldtuzD4r55emrMpXPhVK
myKN/Y/0M9VXmIajN+FSlS6dy6zUTsp9WabiF472EFbeXyr/uDu+fRNXI1wxVxjscoI3tsJOIi8/
T/mwRFiPprVKjpYu6Y38JfPcfaxX3b1KcNz+ZNQTob0BbH2JxfekD8lHv2B4umG4LK3v44yX462E
oOuviMErJZq22qOsKsS3i7lfbVEns6jPo63SO81Lo2bTthQ08ZFg6HTe45KCK4SlhrRsb9S214fv
2gaj4FhDZtGPXmzNau6XbIREChG88/4gBFFQx1t5aDMGhIHu1NLa3XgfV0gOendmqTQO3spavkTj
DBctSxoZxdmenJTeIY+kc/Aj5e1bWT7rJCf+ycAtAuh380enVbhiNMqvnjVQu/rG9P5qzMzhD4zD
iGb1GfIuH72bunVH5DvDWmfRVJh5Blqi1hDF5ziGFhg2fQKutcNpEns8Wbnl97TSLTHcuI0rGuL6
5pnl0WMQdXg9Zc7iyasxve3P6TKKWYbGWGvjhhLbw6J/tifderKBNh4H+DEihKtq58/D0ozoa2Qx
i0VA+Ji8BPq21knvQ1Op0XKCxYt68anLhRU9sxmK5Ngt+VIfViZa8kTQfOPc6jicqwXFWQB3HS4R
MO9axb5dzDmE5sLEE/Icl16WfktNMylfnGT04JumvnFnubOs4FyxbUOrAKncjHUu1St+T9lOOgLq
PkeX3mQhIXtRCSOT2VnI1u5+jXS3KD+QaVO+aHLmvMnzJfoWZSMJ3E3FAbep6sL7JF0aQ4yxZ06d
1LQid4+7b54SQ4ojj5UDQFmWurOrTJqhSKLJJG489XTRb3pEYMUhGqLC2y3KsONvDsqqcUO+s2Zv
s0qvAIyjhMnAYnRodsg9HYqH2M5Ngucr3/oWqVQXd/1kON2LyCf84rPS6QMjaQmkhUhiyENvt7JF
uAaf7jjweTSBrqy+D2otlv6W2BdlHB1IDdEhmXRAQzs3KO3gNrg4M/X+snwnddFmYIndSB3jj9y2
hhMSNuIVWQBpORefHcht0CATs4Uv9f7He7VVYaa4dsBUzrjjwRt5+3ax5XNsNCXxWTilPvxI7NEL
cXJUSNDUIDb+QOJ8THyCeWsTv/pQuTAnDMCBS0vJXvX2wn1Sg4d4Tnyel0S5YWf607nnofQwVEi6
/QYrW3Z3stFr99BCta3CmX3th61K5ytphRmiLW3K/PmrJjUNLwDAAQDSQMmqHI6ZA7f5LrZ0TCqC
HuLbj4Tz7JYo+howdjEKA2CDbEyG2VU5b0zZYhZGmZ59wQRpr6ezuyEGynpwzTY6g9tAEvWQtTAH
zFW+L5hCJaGV6mbgZpkLOx5e540R0jXuxz2tUl0N1BTC6KVyOqbD69u8KM6sfGLkySGwiHvQq9Y9
d3EsRYhKg6IBJYG56+Km/VG6kf8Vnj+afGFWanh9f4Fdbx+UkwQuUbetveglPyHuXUoqghnOVDRE
mzfDXGz6pm8V/MciCYYuugHw/eXbvCleXHiIDGRpgaGBQMV6u7Jyqpc8I8D5LDKvTqAMNYiXoP9r
2ZZJpmWGTH9lRnln5W0yhvOgeAwbL4fVZgVFLJrxSZe2U54ouWOYEXCVfdhbFjMfheN1vBTJjY/h
qmFHCv03G52RDtjCZbASrAMwu0HZZ3eyyrshq9wPXt7PbWA41fABn40pC3DQE4/lmLg3Htd1O4UK
Fte4lWkAhYnz6u3jwugIKt/im2cWjVdmR9Hp9WtvaRXSGoI70Cv0rpnY4Hv1LAtja8sutaNgmlu0
LW6qj14Az8QeAo59TQsSRAE/kt6bq/s6V1n7bGlpN+8rY871ALywNMIWjtSzasaJWT0EQjMJPeEP
S7bVu0zOHzRNWN7PTG+z31ZWSiRfhhyJfy7MOQkNMPWPsp7dKZhnabvbyHKHdIPmqPdPpTYRc7pT
Y0dWVWDFoI5hZRmNnW7Ya4S+mTVscb8aQ9WeVZo0sQpypJDmEMYwz58nU8+9G+jE1aiR3YGdAf90
e/WNhxX89vGCAjLVbrTybmrHyg5q4uGR4CyutrfncnjxpERjZ68iKyqX02wPxU5FbnXQaqRrbNrk
BlutfmfpifeSlgr6pYOqMEBUeqsXujwKGFHxz9oHUTZSV1/syAlcsXQ0i/auWXBu8vJc/qrACQ5z
I8S2NrAazjNxY3f4xzUhKeIWzLh7vf7FNRkhVCrqhLrLm1E7yKkew0gzypDMLHXQKUwCabrjjSW/
lsD/3SDYG/7yo3XqMwbtl2bUdVrD/fWa4VBaS/HRdiM3CxJwF8zMNMCQGyvgcgP8ezX2ImyhGKhf
2fu5vS8AQ7XhUKPSZg5WSg3lTOfWm1mfEhaoP5q3mENXj5VfuE5I4Dew6pAvvF10sTGqpoH/fhhy
3/5MfBKRULUXZ+WDNaU92jfR5h+LnmrrRhv/r0fLaUjHCOMEL1jj7YVJivIxvtKHQ9V37cZVdrXs
vKyTXQCjwr01rbh6tMyxQaXxDHDX+fAl47wl2EiWtN/HwsIxdcqcdOtTBuwwAvrR1nQc7x9lf6cf
bxYO1/Oxn+V8XV0Yroy3C18Nfrk4hxb6XI74qpnjYQitUhbpU5PqlgrdYXGWR0fO9V2bido558iQ
6qemaGn9m0WPvyHeMOSmLYRA8t+bkEdSn719Yzip/dXTc+17w45GOstsMa1yVJV+LHFrzbYceL5/
kF5pPKs5wdI3K42pOpet76iDL/Mi+eQTlGAnu7KP5sbYsuCs6KdEs6h/T0DU2Twg3PWLChtt6POf
LSOouQia2B6rTZHaTbLJgfZz+Jsy6sNmKIafRtQY8qQJUpN2KFHc+HNG5z0csfyqNw3CyfiIHnVs
QsJV8I8u2WWNs6IW3uKkCie9bczRCZG+jlUD+cHUaYJwJbPuyjkuh9UJbWw/uqmf3TKW/sfaWPmo
TLEgz6EJuzjWhG7RDqV5cpyrWF8+GkmqB1VWaL/V1C7DQz7jl3VjeVxuKzACmOniDsUoGu7+xdjb
lyO1np3LY9bq+YM7eDre2cRkfSNLWt5K27osGVBZ/D8ChGsNEp2/YOp/8Ziq6hllzLB90OqbjDcY
HcKTnTZehMOBiNt6W3aeRu8lyFz5n38oZCO8PKlf4YNderHaUuGRmg42H/kUgbyQqR7rtXlvLcb4
8/1LrdjIxRe3Zth7kCepT4xLbjVxegv9Wusc6CRU0BhVii4BeeP/ms7A48R0iy3zb+mIweXbfUv3
MUQGZvIOcVwL6/Oojcq+K1pLG27tkFdbM8xSgk2wcIG5zFZysUNKacByR7tzGAgQfATGVi9a7OlY
bJT1goNFDuzoqzH/HzGZ1RmQzHE60pVLecV6ox9ObLte/INbkMO6c2fYnzvfoNbNO2SZoQMhpDq8
//KuDgOuiRZzjfPDQptv8e1DBX0q4AVF4sAINu3vZ61hhG7BtHjA8vLb/3otFgneO8jlaIC45ttr
uY3d5BUkdUhKWvdTTUW0HWC9mUHiztrT/3otB2kpGkZiLbniJU+4iHPhxa5K7rzIhhozTojETXhI
7Qbp6XirLLveyPjUmeRxnqKLw6L07S9b0TIHOlx0rHPfOuT+3D1p6dxslsH3IOUW3Y3EoX9cD4SX
0S9NPY/UvxheIqfWitRKnCNYw4ih2JQcRq1iMIGkx9+nnZTTjf3k31ckMB4uoUEIwMUvJHfMmpZh
IUSzsV+l1+hPWqt3d+wuKmxtNe7ff32Xk4dVFENtBKeNuYV1pVPLcE9gjq7Z7NNi2TCbsgJha9XW
HDI9iDQxH2TRL5uYNM995JvF7v3LX3Xo6/VhwvJ4UXrhvnxxThSIX13R595Rwaf6muBecYrLSfuq
FVbx1RtFf7Ar38iQTZXeucCaYM1Is+6KxdJu3Mr1IcKdrNRNtr4VNL34aGyzwJuZQeqxhM20QSAz
/6Rzcnct+NdjqvdovGsIOIcMFsTv95/C9d7AZguxkBv4azl2cTwvFOCdtHPnKDj873qcM7YSM5YP
btXcOkP+tbx8AmYcjkpe+2Xuc+FHGSpSLlWXVr1DwF1tGq/0AgFpe+/MODm8/9Oud3i2BCI+mWyB
UzJZe/vBMu7HbGjWWc76bJmBatLu5FV0NnqnoWOayQ8Ieaq3BBXXP5MWCukbUw9e2RXqP5QtzW00
WUcXU5Qvo94WgbMMSCXMTgvBR/Ubk6brn0npDS+U4T8zC7x+3/5Mf5GWg3EC6pDcmsJeSWPjW0n/
EkVlZOOaF+dPYjC68X+usrgshBAQIH4pPhpvLxuXkbbuuhbb4Sj3etzYRw8wLYhLw7lxZv7rFxK/
hoRoLQvoGd9eKh1khMtoYR2Romp/ushrP+MIb7kBKhnMKTiFlvuygNR+48lyTPJ/flv2ACD958rm
2ysXWDjASu/AFh1TvRS42I7HunXoTfUC6CSYWj/zAyvqW/uhqopa+8EsrTs2fEf9USvHKYLGJ21q
pdFQ9B3mDOsgNBaAUNiQBukDXZkW87YidEXDAG1ynuLUNdXG1GbtI+fM1IUG1AgBazlW+lGiKR2e
NBMx6XYZo6L5bHSOms+qEK33NFYA7ls38WsMn0lZajczGjzjSw1JaQwtj0d4txgVYZrmSMrCZmzr
ZXzt8IMzP7AP65DBC+i9gdai1ArKLI8+VVZZGnujRI2wrfDpeS3RA8Qbo5DDQ21i3RLq/NgH2KpF
cmowJnoR6TTlgZROjoZrRB6LiYLz3TUK90NvRQuWSiTdHFQbm38MCNo/NHvsRAh3t6wCYQmZYkwP
NBf0Zs2SHiAt75J6yJot+JAcSFLq0P8sheE8EJ9CodjqxfzoEvv4sqqGvpbUNXRvPL7Ahfp5l+Jn
loRmw0QqBDjxik+6XmZjoDJlfQFPbRPot/rSbFE/9+beG8rpNBSTgDhg5cZWiYZ8v4WAUBXw3w0n
GF4eiGbR4uwxVnl9ku7sk6SdZCbuTKPf4KMGguHce1FdpSHNh0Co4iQG7iKp4rEu0Dc/DE0bR/ti
zJL7VkExCDSvVj9JorHPemmNA01bLH6mOFPJgMi0/Gu8Wn2u5nNtoz0LTGiSs00eYf6E9ZYlfmRm
s9x1Rez5P5SfFeluSoym2IyjGKtQNfXk3+GWqZ0x1lVR0M1zUwQx5mf06fasN48lEnhGm0adWzvd
qTgIWk1HsJv4uv8Y19KzsbEbG2B0XMuyPYKxbgqlh7XFz1of0/oeESrEi8bCUOBPh1o7CW2UOgi0
i95ctth+2X/Ahpm9uwUzPxxXZGoGGCjq9mNEzg+GPM6CebXLpHJDwxgNr1rekuIYWr1pnXt4cN0Q
wIVpFJSxeRK/i8Zfni0kIMv3wbWruSRieSh+1Ljg9F+NORLfa9Xz9TSE8o2YLEVI2RAE9AttdSNr
o8RhrR2qHqlIouETiStSuckEMtyTi8VFPAWZo80Zm4vMtJDkO6QSWpJl4gNf49i+5EaFbwaQHUSy
pGvdn1lvCCxllhHXUrQr/eyjrteSzxmmXEmQzT5JfSxm+6emqDcOea+YfaJDWpVcsfGhd1CaHzB3
7Z7SdtBdwqIxEAsrOee/20Y2Ft4pdSO2Zuk1I/fW5f1nYBfV42sgCwT7fcLAcrYR3sYVodmHctH9
JWTfRuxfQ8KZTzmkuu6XKxkc/xqFVddPSVYnNg6FejTi3tXblR1axdAeS0i6zb6cRzUHoLJQG4Wv
NIa3vbBrktWYwT9masrBxUxz/gW870+bXAIHA5TNUgRjB/675cka3RPcZcvbMMnXP7etKp+kLRxv
F7feVAWzUeFuNRhZyofRLcOH0tGmZ0C6yicHo+6G+L5bZSLMJ3rgHd3Efec3yz/xTlmsufdeXCFb
cbAS8o9pZ8SfSlBlwCc35i/4puqCwXXi1U2PpbKDWZTftVZTw6pmcnAqxMprLco+L8KuEy3eOugM
083cN9qrXyyi3SiEH4xC5TQQFOPK4uiZrWluelRdDVZEC0yVuls1IzDYPevcNLHzrSwm75GOdRqh
hgyDCObcGtOtO/IcfrQqnUg1r3F1CqexmkCkgc+gljkTNo4t9KV4V9vtQLBS2krAGcQCRtAkKv0t
4LP9UXns/5gcLQHANxs7XFsxsjx0f/o1Dim7DyED8ynt4+RlcSqobaOv2DjyJPFfhRhN/GsSYgj3
jJmWI6aTMz7lURV9nuK8yeHBD/LbRCzCvduUyFXFUg/3iZF5cZiQnD1uvUFMR9/vqi+5gPMYqNmo
3cDrRf8awyf+0woD8+/K6ZpmGxW1NYTD5Mpf0MdLGbSVW/lmMMKFYFxRApvv6xHDw6XWe38/YXdF
+lA7Cj2cBo2XtHSY6SXJ5MmQomB+NqDLJ8E82EP+6CfZ9Nqbcf6cyghjQOE7TfVopY2wnk1L+HNC
sCKSweME4etPP6+qnNbMmuw5nxb7NPfKReIu5vJbHfXTVy1p7GynMcMjYo74jnNCahhuWnlvPXRz
5uiBGpyGsUDb2vG+0Rfn7Ja6MAJ3qsqPhOqK34AFenPEikwx12s63ooFNY8eERuAkGRCpwjRp1c5
cT0xDV3U10g6VQTF6WD+jSXP4M3cM+ez8EM0reIe0oqDcrzWoMs0tn/nZBwQGK5baXFso0Z1R5Mm
pd+mfTpo27YiQC6IUixVwzztmrMpcSfEUVQmROZUeQ9tqcOYN3Bkb6t7G+78o6JBazapVnb4m3WF
hVmm6chz7sf+tPMqsrfOFgDer7SNVnNK6E5QHVXRp8Egze7FK5A6UMPLPN3Sow6/B5SpX3uTceQW
e9EekzJbK4FI4JkHEX5hz4WM6oHsRy0fAx0LAFB4n5e1l2ocXjJvQTW0am4e56p2qbEk3RjWq+7y
WOaWpwK0SkAEOuV1GUwdJQwnTlmBSKPHEHiH6r3LNuTrP13yMxWcQNXf98Jrv4tYU9nZ1FT3Wy8Y
fQRLBVHxg1bkacw7Lb3PJsLsLtRVMf5OhT5lxwGhZnkw9DrCV6MtTT+sBSaTQWfgO+Lh/5GevKRT
v9wx1pswcRq7f9WrPqu3cddqQwj2a+oHIkBXGc4yA8NJS++NvVy8/sVOcFXiB9K+bIg59zxkmFEb
0epjZTUPtVPfJS2OFQHZK675e8IGW+69xYiyDRYK49avOnxRqRrH3yPnSb+rvAkCliKC2Lq3M+WA
/8Vu/MW3OtUGjdMY6Yb1PPqhHRNEFBgM1pLjVBVzuheaN2N3OWgNbmNY31qQk8yoPOSZSrbggei+
c7czXzGSWKptjxwEsvcwU5f5/jKvKaUT1nITZeTWMEqH+Qh1GhNuMdnuofD97EVIgdVGDIbqhfXi
ek8YROozbFpdv699QkDuOr0hndOcdSs7DFns/U78Eis4KIejsyumMq3CIkmihvMVItEmqwfeul8l
ZX+HAUjBLLvXy+RzAw2oDapo0PdauRAahSlbi0W4Yay/Z8ZbG+MoRy/uI6gq0b6pkVgHsopkesyi
2OBDVKgeMFJrYJWUs3RSQrVFUr3QvOvqLmHR4zFYNhFWdokAFhYxqZMVwr9fiFmyF2zqKAVtl9Pm
ThmwVAaV8wFkuOmctNzhDeFs5vwfZee1JCeyRdEvIgJvXoHy7SS1kfRCSJoW3ieQ8PV3ofuiruro
Cs3MmyZE4ZKT5+y9tuNTnQ7Q4LxYgSUJh2jxrWqhpCtadGi+OUc5Hmdn4KEP7VSO6vpQZyXejxhE
gukm6pdU1o724C1r5rE7lWnrq56YwIhYSX7K5SLdUC59fm/D7OtOEBBE2M8sHJgUasH72zeLFI+W
GLw+dJOGX+AsVvlUlbiCH9VGi6ZgNirBC6APmbedOqWG7Wj0iXZgEzrAn5R1I+S9PkGiOeikf3l+
X6dlwgKeNEBpxm4C56mrWJ7WORRVtqMjs/M9xowvNfjFjg25O8ahNhZZvUVB7Hibvh2UT7kHkfy7
m/A3+02qdxFkr9ZWyHrWCuUBlodGacDK1YSwhzksyQVlfctsvqdMKQvlc1sv06PbeUV6stpB5Ey1
mREpnWD9dilOZZAroqpv9EXX84Npjqrha17Nnau1aR7uGDk5XpBVopluzb6knKEflikgeXJKLytu
K+cLCnjlG/5mI/q+TG13J9DViZ3St6p7BdH+3uaXYBfaJfQ6Gcyc7bOtnJbBIGLzEI/9cRkL8UXX
Wj2IBsXcquX8ux8Vffdx4+TP3v1824tyEdIBCnk2+WuL46+hxgS2uMVDaRywiTrZjVGP0ghLCni0
MmBGUgY4jbBgeXatfowSliG/mUZ9n1sKyRzYlJAJkLTnPeVxsjKbWcIdn7ZjCoWatqJva3Fyo3bJ
0IV6nNqPUDzN6galnvaLPlC1JRpsTmDd5tw8MaO+C4dxAJIDj1MYnxsnS/WTLqdS3nQToi2Yj8XI
xejzLCjUurp3p5FF0Vew/snvedOYll8vrvkbq0ZkHjQIoE+olaL5pm6l9WILrDZ+xSfkd8qKYuw8
O1LSrTAXcJM0JZr0xDvaCvYNnYucAac3qu+66IB6SNIod9huG3FMHWyMhzlJVbGli7GcZnvSq62G
yVPbJLOdP82eOyRPjRIhvWFLyMzGHHIj4+sg/jUwHAEoSlBaqwDrEKGaZ71NjAdStaoc3m8K52dG
gn9i/DsHTVc6j1FUXOnEv9NL5Xj0nxhuEF3ATOXtE4NdqaGbG1kHu/HSPRHu2YOyTO4SFp09P+sd
5gmHa3jS0wEbEIBtyqNhbMyjSibylZbmO00bRiws6vCtNQZkZ+dOxaR7onKsAx7Ycd81g77NJNYw
Q/fAFAKD6b4TX/MzS6LIudIxeu/Qa/oq6g3GSmCp314GDWALYx/VPgD/ouShst/yFe22Hp1uqrio
Gr46XKaTkwNW//ilfe8W0MhF14B0n5nkH4X9Xy+tYbZuXDqzfaCpHYU6qRWOz1sTNSgOlCGgZQCG
YKLzoPmaQA6DkUAyvCaf1r1DnVDIKwvXO31Q9AD8i4WBaay1Lmx//x5sFRCzHbp2y9jvmqny2lCR
inocZNGkNJkyOW4+vgbvXH4OuWYYow6gNXnWzO495HV5PVkH1Dt6mA5JvJssRvpJaiZHsP5y13f4
PozFLD9/fOR3VmkiKhFe48QhYeDPzfnrZHtNoiSU9Jo9IdxtEcXZjwKhsT+DNToMeLFXZSvhYx8f
9b3zJWcMpRqvHi/d+ud/HdXQyyheW0uoj+Ha/igKz0i2I7j8YNKdibyDKYKjPQAy2Cbz4l2TuL97
eGYH/LMCxs4PPytyEc6gcNK57LcVYv6TK+fpoZ2EUwV90kW/4rTu9xUFbnnlG3U5PEL74TH004gY
ouQ4+yxWki4je3+mYwObcHCGLEoBe1j85F4/VZmfuUMZSJ3NhJ2O9i3qj+KfO+C8yaAlmTKs6obz
NQ9Gj0GOgGsdcJDr2xIgwaEm1zJ3quWKUOry3Sa6AvwoJlmcVgz7zz7IvTOhpl9YVwbanePWqFAb
rKBAekplYhbtzVgWae6vLipn67V51n7yaEEn2yXP3Jtp1MZrw5ULp99K18O4q60UNEbp5/NzUF6V
htfWPSRNa+30jvrWNymId3bhLScIJF0GVUIuD07RiuI0qGgKT2Zl47MpF70MUZ2wmc+1tNsoZR9d
uzkXLyQ/j3cRAxMqIWhSZ68Gvhwox2gRD3ZSJbetTm84qMiguhHlrN2QnYskxrXT/ccv5MWatx6V
dvmqdAH6cz6poLlZ9uUwugc0684D7AeUrHozZT9ME6WvX+ame+WI6xflTalGSUhlSLFGd43N4NkX
R8auG7mS2ARw3jpom6pM9ulMFl/C+nNNSHDxwuNFX32keCcZ2l6oMxgo9RgnjeSoeJX5eeqN5SYv
U730p6WQzGhj59cs6m6XyOHx4wt7eZqWgcYMCQteHvTqZx+TmHkBRvg6O3rCPrpOGb3iWPC2hgZ9
6sprffnkcCj6oivgg7t0wY8kYYq3cciORTPS5LazcctAtA212NFfF7MG8Udn8MpB37my68gQdSoK
DfTZZ7dx6c2eoU6eH62SBFK/s2P9rnPy9pTEcbEc+iLVBhpTc5bsYzjv9r9+SBA18PjgvoacCUpo
/Xl/fUgstdWp1kw8UhPRT4JsGmzJDN3o2RVau89Eu7ourWjcKLE9fvn43l6eOzayPzscfGQEhJwt
bqwZk74whT5EcYfTQG+0EpYbG/y4j6ejqgz1obPF1Aao5dTfHx/7UhZMDsuqCuZrsoaOnX9HwPEb
c1Oi31Ixoj5Bv+mqnaoJyXYWStehn5im3ciqRV/SJ6WInnGvoFZohhX9LGxIJ6Ep6rGKgwU3bvFD
c2Wjn7AKxeouLztjbw+5/Prxj75cZagz0AWv7/2fWKO3d6sBFktD1WwotqMbm87P1xl9/Va3uv9G
6ZnXjL6X7x6HI6oPiQJrDCFobw+njZLRbGs3hyJGzGjSrf6NxSPfikrrs3+d2a8lFOM5HkX82Rzw
7bHgZqEsq9vmEJtp/zkfBL4R9f8ZTBoQos0EcfQxTefxSrF6+YXliqIkYuE2kC7R3H174AGVKd9U
khY6rxzlkVa1vhFGNd6mFO3f2oReQIewsvIdrwBpldVK/9rVI118dA3xFenPxRUHtodCDOc5oxS4
XmdXoZkVuleiNQ5abc8vPTPoe9OIDe9QeuZ4DQh3sd5BQlg50Spgc5Bw52eOAJv4hhoZDh1DneiL
XHTaPuXBcw/kB/eQau0uj4KZGKviin394kF2WWUJovRQRfJcqWc7tVbUbVrROTgstix0X+fduTUq
Bn61Pt7bjXMFeH95WTkccgVIWvj1L3ZIMfAHSaNyPHSZPYWNmLMH4MjZTk7Ftcr88qLiy0dTQwcF
xQt2g7ePk2V2JQSBajzoqZrtSlOPNlmOlqiM6R9jv9DvSi0WVyyn7x0UIQ9Cc66ne7HjQgaCvt0y
x4O3RmqFSWUXYzCS2xb7TIPNYh8vbfuakc97DY5/sYSjL2T19NadF97EcxxXQwvMcXNvOSAfi17M
JdY/0QMn3smIRrU/zim+fFhUpaIHqRel+vbjBfHyxP9ouKgOsBKgQj/7fA3Q3RT2teYBv63X+kJ1
Er8wASqLKdc3eV++tlokrixVl08TOkeH9YJ9F5DK88ZcKnMlm/mWHuq0yY+FZo1GgLfR6QKFpl20
//gUL14VYEBolO1V0Iyq8qIl5yVMWTSnOzVtM5W+mzaMBeM4YSgLp/GVdjlX+J8PiSdxVefpJmvQ
ec2VVnh5XCJHTsjzNMbHU8FAs8goEGyydeJjExMX9/Eh11X2TTULt3jFSaxyZoOP8tnCh/y8iniQ
hpMKCUiDWO2I4dAIprCvHx/owrtOBw6xFAueoXN+2PTevqAdego7y1R5ylo0YYeU1MgqSOmHp//F
vbS/uFYvZy8gqDrNg75K3W8qz295y5Aqe2D0PaW/6sqZbB+qjDNdqQYvb7azrv3s6+lmgIEy3v44
pXdGqceDempKOr6+jsvB1xFnfHKxvu3Lfr7Svrt4fcEbsEtaUy0AgpLx/PZ42GCB30rQ8WUhpXPs
yc25w633G6hIsgOmrg2fstZQ99k4ZbuPb8TFW+TBgCLhgi6GaVB+rn/+V+WpJWD9S4xtJyzMoz34
JXR2cWtJ0npu8K1dy0q/fMDWU0VQS2t09aucnelCzpfbRBWUZrfuzGdo4YDfCXiymitP8uUlpSez
4tMYYK64pvXP/zovt7IYdtsrV5KKJp03oqlHWEjqkL+U1uzKA3HhUfeJhMVy/GVHZv3t4+tKhcYR
/n6X/tjv2chwcfklfPne/oKhoq62u2o5dpOX3dmS8MtQmVDn+aWXuLqfiso4Wnj3sgBJRCEfyG2L
f/eDAZS2yvLKeep4bx4rve1fkQRNT1Ag42KvZLqtYIjknbjxULul3+pyKuQ2gn4Z3ZRGDLBlZFB5
g1ajjJ+T1kxeZbpGyTiVPT0bQowjpF2928+MAhG2NrHyO2kiqd22jEKTmS5/1rT3bEOHG2ws3VL5
tLeqLOz7YegfZ+a7+ZbkuMYiqKZYVH2HhtrUfFKgrPJHWbcasYZM7b63Szv3d+BkiX7uBDKKAI+1
8TDIaqyfamHF4HFmbSDYpzR6S92bRlW/Jqqj3WvJMnyvpGaDssHD9RQzukh8ZUnlbzFpjYISsMtb
3M0GBbHHnQV0bsLZVNrIMjdD4UzbOrJoxSwYCra6kbjR0SMzDdgMWGdiPEdvLB5rBBPZfacJddob
g9XdTcCVGGk7Q2LtJ2sRyY60ShkFWScdZZN2bV7edkUeHUyMQpLwK7sdPs12K7VAq5mG8tFDSrWN
0SrFYesATIGizrYnTNVyeppEVFb3ZqoRbFZXC95F1R3t02xabRRYw0DX1CMgBI5pXwt/ruV4EhiV
R7/GzPS9AivgIHNvZR5mTMuGMMZx/Q0Dvqn62ST6mblnIn8OCtZlP0V29OpOmmrdjbkBN0YUuv7Z
G+YuvqtwoM63TSeIWq3HtiRMepFoHMpZGCc7K7Flwosj6zmlif7dJr7z05QsRA7gMJ1JkIlTJwmY
/yYGtF/D2zokpZo7LTJ5RFAXzx0qqj7fMjoeUaPypOkE2dKv2bYG6W77qVzxtizgmJ40gE7/jXPc
/lLVxso2xO9pxYPpEOBxs7iRqe2U0Wq1Wy9qDbafg+0+L4O1NAdvRCZhOdY0kKlSGNoNbbbilyPh
APsLGXkJtPqx6XnWqHu/gOVuxtehlXFzaghhQE82GOV3pAFu/JuJeZJ/sghqlL8tpkQ5EHzPiUJi
5Oxob8RtAw5hyCuG22zCdxMFFsW4NOaHwQCKuTENQKiHmbSpcpPFCwrDknegCXOz7fuQCAZcSXBw
R/MgzZE+NBNrVfvMi6sYX8grZvTvjMA2g8KYzF+M8qYijMdVLQM2z9T9ZSiEeEJEo78QSF/Jh37K
SOesC1V7TJMBnVKkuYodzg4ry9dsjiZ2DACabe+ox4v5H8Z9ngeUImoXOPlSflqW1H4qiXLNwyFR
rSc6DjJ/0ilTiZAzHdn7Ba3B/lDHqTFvSVIrOiVwzXrSMAWgoxpDooW86gelWf+DbtDyncA89T81
LZkxjQmyje+iz7uaAUPv7jCDeTCJjQjyaKRNEQm0Bg7nUFood9Flj/yPpifijpgStpyQKXv1c5HL
tQsihXUzqSX+nF4OVhv2ZANWpxa33hKYUNlDd+kNKMMOAbQB5I7hXvYtvd9W7Zbym8KoAREhxjze
D2skh4H3oWtu6JRFw0ZtncgKVGnTYtDhlR+xh/H1M2Q5/YDt0pDdgKJJ+DBbvZM2mLLbLMQHWduo
aixIO9qUk+ubLdHXPiWZKaB/A8YUGVX9dTTnpg3GdOq+zl7DSxtRtr8Yaex9y4bRNG8dPfZCkIHW
cFS6KNp5tamsQWz9UO7ZGNdF5hf0qo7Noqf5DnUi1UfZKI0ug8y0bOSCosk+a0k1m8caE29y0EkM
PbTWMtSfGsafje4D2YE3jQwvvfXMfJiPA0aeo0I7WiM6LarszaqlfvYKtHzh0JcE1kS9NimsyLXx
jXyUlkhQDyXtjsI0c0IXYYMaJBIWOPFNvRIB8UIPoOa+N1b1F6/k8/ZipoVePTRD7/THzu2QmGSN
3pT3LeuOsq9JZ36NektbCI5rdRJZRamZMjQmgXR1RkaH95MZrvvVi3XvBbM1GX7Q50oHFAhEhRAJ
pw0aJUZ8fUAK7U5A1kwDp5+mCLQ32cAW934WIqrveqjf04kdPpmXQbnaLTO/TqtefCMSsUkPk6f3
N4Xr5flNOXbyWKpJoX4ePWkCGzUrzU9bXRnC2RZwnhd1bA+GBkswZBujl4dmHEUWTDhuvdCiPPsi
4857MmFDmvuunp3kJarVbHpYhUjfWEDqn8JIlNslTY3imJDz2X212MxNG1J5WYyUP3mHbgPl6hHl
j9YeBzdKdi0ozXSjwkzXflAhKSBU9LaGPhOpB2UoMZBC2a1JhCHhUbfQj6SLA+DbSZdmBwF4aXiT
pZmLm0WfY+cO8PnUvQ524rwCGa3rLZt9U+zVRYj/5j5GS1o3DRw9XvKMWanGhLQO1xk8ghgKqN1i
kTH2k4bQ1IS2W5ivHmz8iNhSmWhb9MWaGUo7trRfTWJr1Y23eG2EZhtBb/EStTynB2yRWvIbCI1u
+jmz2BdZ4OzZx+nSxYFblONe4x66B0NJreeCfIeMxNNZZetDoys5OdYsAWJXnWLsZ8VpzWBKoWaf
wLZMP1InhX2SWYqqnJLWLuKTOThFHHhxajo30eiquxRjXrGtoYmrT6pUPeJ3IUr4CBbUcot7vK5+
YgBuY0D4rYlOxyEoKpDoEewdUTOmtl1vpx3IHlYmzEih7GoTiRU6fTb3d6xQMWS9OK43yShoPJTK
vOQNSQe9sMNGU9RmF5tu+awYGYq+RhnMaFtWBh/8FlzYFkWGPoV6WunJzlnknG2pEQneiMnyzPxR
i5v5tprR2QbKFHfDRiM6dghtIawX6U1zHMAaYqYPPN7JNlPtFT/buU21beGNiN5EWjhb10xGyhi3
jqjQvBbFp6F4ANxnp//pZGS1ENcaq8Nvp3aQGdUiw4EFzJA2yZjobgYAd9F04dvlkt3mVVNYB/ji
aVhEa+6OskijA5xS2TPcH6e3wGQ0RrShBJ5RTjm5DQx8UJz0O6CJglo3meR9TqeoD6y2sYcwrdzR
vWPb2Sf3hCZnw5d5VKpdCXyEko7GvbdTRO9UyO7qeEZ21farsdpvvHxWhI8K0HnAB5I3t8C2nOkz
G+XsuWG7WO2l1xH5ToWht+FkNPNXpR7RR/uNXZR6MDJTbvZKr45O2KWFpWyw3KD8JlukCcfKkmMw
YSaXWACRJFUktCbK9IsAYqgZTlMb5oaHG4GTq5cz/RdadlAbjNL+nudm3m2iNptyVio6GKHUnd7e
tyQ7nGISneKgnYz+NjXs3r5zGmw2BKQjNW1ONQQIc2MraEqDhLoMMIeSaSh1C9OgITu5XnWLSrnp
6C9FSpsFNcVxeUNQCJ4HibIXFQIy3bXippf5qWUgZFE8mq3irHrRlpUZ8tqMALfrH2VXWXmo1W5F
ILoDuGpjyGq4t5dMmX9Ni1IDkSyz6dCqeYdSqyTIgzAQQkj6wOBLoD803tR/WtR4yG+Q5nuEWvS9
B0wJF0qtqjdLqSXfbVB13SEavJl1iw2g/plMDjKfkepTe2K268k8AAWdjH4M6glQat0yWC/iJTG2
fFGHMnQzWr+hIBQxDqt4KvZ2BLD/NlFH6yci7ob5s/CcZKcQr7BP4SiRstflOVHN6FTUm2mZFCNA
J552IfQXrdyWKfVaINGhPHJogr5FOy81rKXOnnY8RK2F9SWTahD1npHfz0VPchbBjyWNkSZpA32U
o3cHhZpyyUySSnsul1VvWBDPmR+TqJuTJ5kPPURM4M17Oy5SdUOiKRs8DUWpGdQ5wr3QqmuVUSwd
b1IbfKuFyc5K1npVMBISXFKKiHz66SoUJH4hXEtuYs8rCKLRYqvxyVPu5wP1iC72y+oZXVrPBjxP
MzJCPcnIxOdLJTwehb7SN32KaN3K4SffVh5p9xuuMhbMRO3YaYhmsR9LW6f6XD0M8amfy77FqWLj
ixmExDJSlDJlsSJZbyrcJXk0xz7aelT5MezxyeuenUgfsyNxIOkjrHZn3hQz9j/oQxnOXoaxQ1Zv
ZFoVMhi7oSv2PTFnFpNr+iJQFjUytP2yQxKOMHOwkiCSOcrpMrWtb9EyoxGM9EVxN+gKqZwhxzSS
yGuxCItNpJJqQZKzRtTQUqwiv5Gp7fS3iq2Dm9dJUNzHveuS6IfZhToXdZoACphIlftWznkwjl30
1XbRx/g23qVwKdgV4kCheRo0k6ycY5wwH93kchy/z4NJbsdo6LLfUIFEXH3EuvYzQIoGbaU9jfmR
T7q7UQy5VKEGRu21YwXJI2QCtuh+ibzOvrWlasrnsqixc6kR3rRqSo1feAja+dbpUULuJq2KvyfG
Ms5HtXRdEniUOhef+qgTxxIiTh0mU2lM+1zo+hZwuodGcE7a9FjWTlyriL0JB9+NC3mGYWzNNR8y
Ix0QC9D0UNxHFcx5d5zYf/1ol1j73aQ2PoTCNTtzZwCl2ko+ZOXGkxapYdVgKMSEN0batokP+hYL
CfU5Ejq9xyNGKriEcwgOTN0iJiyWY0UjTWydpW5kyKbGmgLEEvXTXLYIDhEf2N68KduclVS1FvOF
6PpCbuYR1OtGQ7Ssha1BzPDA3LF8qXNOYlsmumJ/0dG99k+tQiIkueZlaYbxYiUmvNLUdXwzJUok
0LEvLd+j3pbyjo/wJEJW7tI6jPTg2PlaKhKsNlcIa0bf7JBwgPw9P5qCn4/PgFUsDkCZ28MuB3XX
+1mGLthfEGIkpt+WeVndTVWsTRSJ9iI2bHRUAinjzpxuh7zrP+Ex6LOdDYnX2q0a9eNkowjwyWzB
8mGB7G53iwYDh+F2pTa3OS/Pjy5loSB5m9CIbdbC5kWADqIr3UQGfNY7z26F88yHVnOe4lSj3PdR
3HQ/tMjqs4cWTYV24/YdnwDACu1yi2lGQzs8z6u30Wm9n6ysfMeqWiYNDAmqSV9tZ2S+XY+jYlMM
SptuZRarLz2aRjXohgTxbQTWBKXkPMWvdpwJlX2crYjYN8kaUaorg/BzWRFNM9PEi77KqRhBng/D
VMZBJDSZ0bFX9XYbRbMWIv+p6UUYXTD3rROOfPt2PIe0ZUaRbj7u2p03ftfDgx0Dnc3sU4MG+LZn
l0VFP9WGx97ZyKtdXTF7z7WSZ9d1k5exS7wrxzvvUnI8RIoIK0Dn0Sk81xWNaax2DMySk4yV8puR
6yZ0P0vfZDp7siDiVv6YyL/emcpYxFcu9fnQ5s+xV/UaUzKTHuVZBz6XrdJHOsdmr5IRlpi0R9Tn
mDmcZvkqprJ6lkknX/75AqPugBvElEpf3eFvLzAjgcydiy49pRHDAT/FTvrZnFqYQEKCecywNsVX
xigXWW6cKCnKYDtdsI48LeuF+KsVjCla17x4yU4ANZNN3yQRAZC5eDCcVIS2tIs9BLcmGKAIazQq
8Qk7g+1dudrv3OlVq8YuGzwi/e+zkUKGpbDtMQqcyIk1Xrxo0O6VWpYnGkN4g60ok0fPoUNseRjk
P77mF9GI6wVArmCh3wE2cJES2WOe1BZDZCe6uHWxzzHfkIIa4yOgaRs3T12BlZY3vAPJujTLcmjm
hPcrjxU8S2IaQSd1+ryFWJht4XpQx5aglhuQDidU3NmPsU/+lQ6zqtoAotG7B5lnMi1+e886bcl5
x1XCKAu9GO8zW4spmtwCXwie3GbXOfQlP5d8wfr9x1fr8rVA1AEmyUJaj9Dvz+Dqr6fFNrLezXJy
F41arbZdW1GQKAo+Yt9JM7Hr67YYj5nZ2dfSCi4kEEwXsbE7LgoIZpokBrw9Z5FjTouJcj8hgmEr
R8etUOh/NzoSgDhWcfU55c9Y5piAdIAVvt3pdjDQbP1PIw79yqz+3V/DzBNJMxJiptZn44vekRZZ
FwrBYy5qE8r+ZTkyOiBUzBqa5qlFbSZOc94xo8M99D1zgOaFqHWwYmo4eT6+KRdvD0UE/7FDZ+9l
QVt4e2kUSWS3p4v4Jh2t4lkvluzQE8cGuhJPjj/mjdzrwsGcUxvXKNsXnwQDSRhyZgaxKxXynMwH
qoxaBdHN0cnr8qs+dNGWJBrcQ6YxnjDwXiMwXZwqDz5EVOQ3wOOw+50tyxo0xqUy5vw4ERMYJNNk
3Vttrd0u/EYegbUnPYkXPsrJtTt+8e3lyCt6RgNgjU/8HD8jYcj1nekVx17iiiA81e2yT4Y1zBIX
7x/VxhA7gT0jAQrcRFZJOM7sdLYOqbG7We3wmNnzMHubLh8r7yVTpLrscqoUc2vZRZbsyIKfzUPh
ankVRnjVrq30F68uJ4BKd40MUlcR0dlT0iyR01XKUhxnymebYn3S7c8YUl11XdGc/hdpBiWQTZDJ
zRWF8HuHZoLK+4L6lBHVOvf8a9VoljmPahEXDOVL9Y7bVKaBQUjak8KGOgtgCvwmY+9aMN3lS8oZ
I1o0uV3MkWz97KtSRjAYOncuaWCqs+EbU17v3LnKPoOTrNjboBrb2Z2Tphj0dPcuJ9MDvoNi2r/s
js/gxy/pu7+GZUtHS4hQDeXv24tg6SiK3cUujqJXEpRMK3xqJLf10VT4QvuYTvR17+gtz6Q1kkmD
Nb7PAhy3S3ZPkru4ouJ6701aA8gRyq6T4HMPjt1Mw6iWankURNSldj9uVhKeX9YRPvkhxrrm6PSc
1URnG/jxpVgXxzezXxxjOCCorLCg4Qk5W8oLjB1qRzPmqCRWu7cTrZ79dnJ+mn0dP318qD814vmx
LKjCFv4Z9DfnNSvbrQp3Vl4jG0jKg2EUihVWRZ9+mpO8rh8JnKu/4dVXki1TlSbFMC+0+KsCcds8
mYWr62AXMoisqde1r5M9Ok+DkeTaVtUmdf7y8Y9977ogH0ZqCwsNxu9Z+Ve0ixjTHJ7LRFPgsW/j
52zuhlsjsqMrRc+7R6LOQoFO1cOycPYsMpYFcx83x1hR9e0aWs2gJ4EGWDYrj/3j03rnSWPJWQXE
+J3Qi6x//tfb7/U9QyVDa44Y8w26Tk45yQNCnfhuUjqN6TA42S8z2X0NzILSna486O+cK3oKZiN8
omBYnWsdQG4sRDzkzVG0ZXY/JKX90C/99E1TJ2P/r2fKgYCTuYCaaZK5Z0usUnej2c/VeIwxLoa5
wFKmVDhQOkMvbhXFTm5VsTwNenxNp7IuoG+eclhOLCyUZuzN2CGe3c+2GlUnohnOyMxNb8qB55km
jWNeuZQX6zgOD4zYFi8SzQeS2N7eSeGmdqqr3XBcnELbSAFhoIq7ZQcNjQiCruv3Mm5fPr6m609/
e2p8OVCdu8wo0WFbZ4u43Tu509gWoFRdTXHbiqLd1EwcHlWJxYfteu081E1nMR2NYsrgvCvEfx//
hHdOm3IDnYxLsUONc/YTetrHCS1U7xA7tsPoF86Zr+nLcsqIzMyDGsmwXwxwdD8+7OVNtalzyOzF
v8SRz1O21SrPrIna9ljj+E98bVTyT4ZAPPHxYS4/TDw7FI0qei7MkSjs395VJW2Yh2F2PiYemrMn
sC8YjBemhvVzt3gaCO2U6MnU91JNORCVUYntRDUe+65bwGLZNwM2zs8f/6jLu74qRBEuIlBCDOes
1+avNaNrZg8mlTIei8GWvi6sFru1mcsDq0xl+BBd8tcoi6YNQrTmYAi6Ah//gMuLzw/AwYXGjcuC
a+/tD1AGZk2DVUxHIuGM/4xZMQZfKczln98o10U6iZIajxaE67W+/us8C3vq5r5xxuO4cj4Ko3jG
UuZuELI0N65ATrcOLQ4fn9r/IW9v3ykaKsS+2RoQ2jWW+e1R00Yw5rB1eZx5ah9Q5zdNwM1QCfZu
116rgpDvMXWEQbsNEzEForbSDdASz2FkGbHuk56hpXdWqiTHajQjEnbRaMF7IcmG0i7veycsNRmp
Ab1+eo4dHmJ0N7icTcquHmOYA/D/iwp+qA5kKbSTWLkZeK+kOxK9tkTFfUmwU/Mld2cPFz2DmiVw
RjE8xmSf8ldRVTdfGJZ1zAmmNDUfTSbkwz0vlLuHBp9r3zUUTd7rMoKLD6SCfmQzpONk3xBjAmek
k3ZnMzlsGe2mdqKWG7rMgodMqcWLiOLmGRaI1xxbqzZ+0D/pZ5q5VUvAKeuDVoX2qo8PmhanARrO
odg1kty1F2pO5bViOuvtV6sMbWAuC0nTrqBtOJbyd1JL7wZsGZICnj3hoh1wFm83qgMbGAbE440n
U31NIoq6JzOb88d8JCcPX3fkIbUZe2tEMtHlclfj6XwEj8FQmh437wcN54EODlLR5GXRZaTvGBhn
8jXPgGNspFRHsmkzxC4HAqpwgPbWhHalcwzllpH1+CVjEtJ+SydvfIiwmkdhZ1qIJUZniZf7hqAa
8D1650wPepPkio/2OP0SsdXKg9gmFHODTq91DxDXsKe0WYmIvU9JV/IrKy2731wkRmptUyVVMGTu
ygMpHfd7VBRDfaW6ubDN0BiBEw+hlnqDXoV1tksEMCxtaktCu41JfYYMEycgTOj+E9TbG191pBlz
oGQgZW6NwpF6FMB1Xx+wZlDvC8uLkeRFYpD4i9ADb0vB2R+yZDHgvxF1rTIo9YxmubYQr3Xv2Wu5
/lo82PQ48EmffV5zN43HWSXPxBkQotj4DkcM4VmNOGQYnqLUkZ/ZdtYIXbvyrsf1skf2oh0FEbjf
rVJZ5n+t0/9kJfOp5wNkUtKcffcgNlal0O0OxQU+tiwyaavMymSFXqzNVz52l31ITn1FOqznz0dI
PdsU4FlHleJU/ZHXmxvF9wfWSW323i8stuNDqSGn6Fxazk5Rl58T2SbbqEAxeeXZWZe+s3uAJJUl
k4WfPcr5VtVjoziMUY8roJ/tHcqm8ZZ4yPR/nJ1Xb+NIs4Z/EQHmJm8VLcuy7LHHE26IScucM3/9
eXrOzYgyRPjDYvdidrEtdqiurnrDNjFybWGoq9qJLHVSTqBqQx4OD+MyCuvUi0g5ejRbK718TuIM
LE/nj0SGJA9Kbd0VQfH1dui/ymQAmvCuYJIhk/E6nl83RSagqumlNIqwnhFZyg+pGiknPU+nP4ri
AwmJi3hpX8uX7cWcSokHUycHp7ILqnl23URdpmcuIldHkKZAowA32N8n6Hr0eOyo+YUYALJiVmjV
1ZrkdvzZozEXbMapUUKJ2VMX7tyreafci/Spo4Ht5lEwryROCY6mvi+sY+1PxmHiwbJrElPZaHqr
0BeDuXB70uWxnX0+bDG4Fn8JySQVl+s8dbaozCowj1VnWVvug/5XlOiVtpsgZeRb1amjZz8IiwiZ
0Bglp9ujXy056G7ZQKFVyeWHtezl6OZYYygFWvToWRziFsoIDMqqP+LOCKiAknH6ZLq5siQa/M4k
OyBBdUuSqGCszoa1ysFwutbRjyC+3HWqOWH1lpAo/koCP1PfIlt3P93+0KuU0eb5A88HI0LQ1xT0
Lz90DODDKa6nHUU46m9OYaFuAiRnX4/C+AULxQWYCpyVhqWp700aZcUCX+yddXYFliEWar7E77my
h9/XMX05QztWoZ9/TYfWeMFAQ9kArlfu4nRQD4ntlyeIz025sMhXUQvsNetL24iyKDW22bnW2ybl
D13tGI/NWK9gOE2veuXS4PapUC4Qua5DNaPBh4B1wXg2OfrlTJuG0ectsfjIYZWlZiXfxqXaYKNM
jrvJiGt3iltkf0rwHi+wY/T+MOhD9OHpvvwVs282u7D2pl7VwLx6/hcrtwmZSEUZYC+9YfpGmd1c
F6nvVyvfzfwlsvl7Mw6rQXPZdZyw+RyMKZCSbGDGh9YT6xLYClBKXVHvpEx7uLC81zsL4xJ6kSoP
IR7Bc+K+n9qpapdoQgYIxRmoFTgg8/LUP9CHtEOAU2bzy1PiKTwlXt4uUTCvjzI1OlhW8E55qmAj
cbncRhSMOTQi+6hMHmhnHwjAuBnbEGHbQoSboNCthXrxuyMCKmTLUjfiaXo5ogMo282plR6NLC22
Cfxl5E3VTHsu3MoGB6/rd7djxzuryfueEhM3smyrySD6zzPMbDVPxSdYHEstcY/G1BvpNlViTwUI
3JQLg72zmgbXICJILu1tOlqXg9mKakFWF/oxtm33PBix/QK6YrrXu6lcxWrWI6JvxSHKbZ5YePpd
fSepFXwym7wG7s1VAafvAHBU6ZQfo9w3650aDyqZcTwV+UboJdi829N6tY5UutmxBATdZgPPNexV
sNWkNmrJl0ofGM0LD1B94yN2XsEhAUf30ZkVEBZsRD9IcDSbm2c2s1UkoJfE1dFCEW1XlJxMBJ8a
fIINsdXyWPsSK0H4WUs64/n2l15PLBAsaUsgG5TExdkGcjvF6ix9rI5N1OjPqj0Z51hJ43UEfGvJ
WOXqRucrHbI3Ii9uJ0hpXX5lkBLZ3dCsjnTenIPlN/F9xW0OUrTLVhMikeVKj8qlKu47a+kaBvuH
gjHqGsZsVITQ0jTzB9QDUshJazSSldcK4c+XDtjQFshxu7B5rq8ZWKugIeiVEApgxMk5/+dQTkHo
2IqiNUfFM5NPYJ286petIjvNlrUzynyIhZrRm2dZ6bc69aLqgBK8F7jUpcKcTs5HV9jgCWSTvcJ4
pBo5+zVgqTlagTMeKzTKkXOTEAV//EXathRvrwtyAuouT1cyZvR7WOTLD8+btA0qZOOPPjWE9KBP
iFpEneqVe73PqOxmA1XyzWD4YltOtlK9qhPpDODI3BzHFViOIvp8++OvQha/CDiKBicADY4rL58C
BTszAIp+LIbGd5Ad0eoE3WGeSEeQ7zixBQAUw7UfZGGzz3h5O6+3f8D1nidQErVoWwpSj3kOPabO
6NMsG44myLO3wTHabA0fKbHvpjLUzV0ISbT/bjWOsVhMkA/Pf9J3Lj1kF1DO4aX2t3tnXK4GAaux
eC/4Z2DW5XRMBEsgjgBXwRasFFhIZbZO+9yPfwwtGuxb359yCChwBtwXLaqc1t0UGPQB0ODThLYQ
0eebhSXBIISs3cSdnN845/IPcgiz8/qzj6i3WaMGovBwXIUBcPA7J1f6M9JcyDBRmh98W9tOHgXe
ZDWVoswPShM07aohZkxLx3e2ZZgttgwJEhGDpAEfk8tp86bMVeD9QT6jkDeuekrY9V2QtFAyKlv0
x260xpOlwVXcFd2I5NLtDXM9L4Qo1fr7iicdRwPrcvyabqrGvOgPpWMU+5RlsLkMEAX71WXC3+vI
5yQ7d0ziOF0lWp8VaGtE6rhxG29Ya0axqPlkzvYREyJ4nSCAwHWoc6wvf1CGLaIXKBEOmpAs7tAg
K8dVAH5+6XqYvYOYeGyA6JQgVUMUubp0k8Yd0V8vxINIFBg7MD3wBe2sGDHwJANctu3SLLfXGWzK
dDVOtheuy6EW6cfi5f//DNm7oOLwDpe5pZFdGrniPMQWMO5VqvCjV2jF1x3i2thFLAx3vd34anoX
aJPQYgSydzm7bmI1lTfYzkNr6qhDx6OWH0zFgwyZB/G6TMJhIxTNRkgaT+qFm+q9sfFRp79JMQcN
Gnl1/nNRhW2ZFkOXOLgjU9U+ZJSu6EN5vX4I4spX7pDq8d1VEI7Zi4R1LWFiZrFRzjS4AjiitBFI
6uZtYxMmbTfyIH1Q6tS6N/0u2xCxrN2kaPW6Gkflrg7CpXTgnW9GfgppNfqcXA327HhpBHwrVhv3
ged4VG4SePEIvbfFuLHNMDr6NaQH8CzWs1H1mr5wuN/7Yl67IK/QtqAyORsc2i86XBSbHjimxVZ0
bnI3Rp5xslXtS50F3ZYKurNbCChX5wqNHXCSpCOycc5qX64yKDd/mJDKPqmxbyDDH5m189NQPe01
t0zkX6FHuekq1LrOfs3UePS/DlVBh5I+TPiUOon1Ag8xST5NU4cTTmL5I/SocRCZ/wWlJq8qoNJN
Wrt21UJ6OUn7ldtfcP0BqOLIrN9FCFUKKlx+wBBMCT5NgX1q8eNFdKXQaoE9BEx2dS0iIy1em9RQ
G1o23kArCHmDBnZH3Rp4h9z+JfPNwyMS2xZeIWwfUh0hf+k/ByZ3B/gwVMFPI+QTuNquMiFahb4x
etqo3vf7ohR9fYfzrZp+18PChcZw+xf8bRv/e6tTD0MSlt4i7yCVF/xsNVFbyiADl+qDC3zd37Rq
WPh3UwRubRW1pVA2nj/FxwgrYP9AVVP7jDkEQWQ1GrVvvfU5nABjHbv0ux4rjwOCdGuWi2ldqyXe
pisEUQacY7HFzM7A+e0BggkDvRZ+ENjbRANSihemGhjPqddP1n4YuuGrVWjtcBBeq6qYgVRtt/et
NO+2vhngftzoqn+uSYCDnWnCyl03iYt7k2NMSV2tMq/T1ZL2VepsoI5kzYrsGhFmI22ZPBdHlNeC
91hTrGi3xfFGsWoBXaszLBgaZt8n2nOi+sOh8lElPmtGrVdbpAEMc4MVViu+Rf00vaoBOC6ElVEK
vLu9HvMTjVYDUiJcjqQL1CrnKmtwxESAeXrw4EOX1naW3pVnvzSUxxryzMZK8U/Ch3exZjh71AA3
5iTLLQiunYaokBv1n42I40Gf1lbhPjhY1KxzJa4PdZbzjdk42M8xNJkP9hcYkXSId70MT6QBcxHY
zI0MJdYj96HNLGfjCYoaLY4HG/IxKKm3J/UqB2IwS/Dydvk4dLLnnf14oHlUV0VwAgU2aQhgh2C7
Alqtxmqi8TdSsVJzZ1NGYyM5UQJutWhGNd6EVhAc5SlOFk7+9YTzi8AB0WSVcyBmxw53LJrDfu+f
Mqeyfo4IGnzmAUsjupZ4ThwSlorvMs28POcMSNjD4ZiWGhJqlytMLjSEiFP6p9wymqPOsDsafuG9
3Q/Wwq10NRRMBZDJ0sZSVkXnIaUNOo9XCB72FQi/x1YPh0d0n0J4c/WSvun1UJRzZWtTmktKG+7L
r6qwKUc+VDMe4P7l29GNtGhtuJV7Io6NysI2ujqbUlGTWifPH5V7b76LVB1F1IzuxtGHoLpFVQ8I
vJb392hPTig+RNqntrOWKtrzywqRSUpx9A14BtOMm2fLHVocLYAm+5i4IcZCTV26267x0K3G/auJ
V0qBemqv6O2qMoPhm5uN4un26ZFzeLFzSKn+WsdRaQEIYs8eMENftUVZJe1JDdAD3yS14SYPfjmm
44/bA+kyN52P5HAlO/9fE7Rmq1n6sV3GyC/wHEKrcV1PBlIsfWB4myL1jKcxx+poVY5aEfCIg9e4
9nuMH3YsFjXwVR0mtvKqtXZRnVK903hbJG0PP8nMIb47kUWPHpKk7b41vNezlQGg5c3zXaMTC3nw
1eFmxhBMQn+Uoh88odl3aFXVUpr16xPVkea+rdGqqeJQu/fguvzXYr6zvT1x74zH9S0B6MRSmqiz
YKJ1tVZpdlCf2m7K14nppT+4i/UR2mz6lBa5vXBJXZ06KtE6iFXABTBlSHwvTx3KP1ZHOtqcnKkc
7+vQxt1psOPpBy+/JUnZq0Mnx+JCBNFH9KJzejkWOBg3cmqnOallpZ+0aFB22ON6R6wM9V3dWsN/
ejCMCwt4NahUsQWca0H0wp99rqUpjal6mMXqyRfTtMZcBTtxvY/3WluArwPiI9ZdnMcLprxXB02O
Sl6KFhSlJZrTl5+K95kOj71RT4U2gShUrHD8BsowONzeLVerB3KKrI/dInVJuYIuhynokZmGYmkn
8dfcS8/M9EjQs5/1Xmgf3ZmMJTckFX6+ihre5VimSgYdQrg9DaGZ3XMGEPmXjE8r/GuDZGfF28c/
TtYMdeCC4CXn+VOhhtTBog6+91i76ordCxEeh6oA8XW/X9onf/HBFxGLJz13HUkMEwQicnbSRycr
YzFa8ePk+dinRRXl4c3gRi3tXmmnMpWl4SIBZVVveWHHXwEAoUmAwCOWX7mL5qRCtVFd6/7QfDJA
KhXrFCuZMyY/Sb+iziaU7x2VXuwscJ1OftVDylYcK5F030lNUYraJW0B77hL2vQNs0TnE7o3ZMFY
joD3h2IeFl8AxSrTkpbjXLeMahucRLYFBD0e3VdPF68KBvAMvnbC2UOtXV5JlTP1a5vn2oiTYOBg
69K75plamw/Xw/fNp8gokFaITF43dEhR4L6vMFLSD3GIedxaiywxrNI0rjHHrClfr50S55e3vE/T
INtWdNH7hzTpBgQF0ILC32hlhXrefspxlBu+ketr4carm0FZiHYy971cY1rZSA9CexEU8ObRjkhQ
93FBTjHGQfliRnaJuxC+K3cldEEWAKGq6s4TsvpbcVFPu4/uaBJWmp24fvMbbFcG/39ScwB3Dp4d
hXfidsvB1+otrj+dhCvwDAdFcnu064/lKUhOBUaDDhIdwMvRSk1IgFGunwqEcHDsSoKtMPEsdJUo
vLOcOD8gBoQCRhIv2RTM2xyyfoslhknhhnaHLDFcDm236Mu0waSf7MaPjrAMw4OeBMgtRIjkr4Ky
x46laPQTtn/oNY9Os6KlXi8VB67uUmoapvzL5DmETpJ++SsybPfMNurMB5Ty1HPdJtGzF1oIdMT5
uNZBQmoLM3511xClpG0QnTo8A8BcXQ7Yubno8rFBgSmNpz9lFX3rJRUJcStvjaCPuY6m6INy9MRk
MBAYn+CADEaedtblmGHj4HZZe9Gpz5Xw6LeD/RNRgu+h6y4RBK+mk5GoCKJHz5UG62S2n0bDM9Wq
V+PThI4B3GzNK8qNkfWjzen12+8Y2jbZwoxeXXCMCaYLsVm4NaQMs3u0Lboa31YvPiHukh0mv1XA
NfX5BPpU8V9vn5d3x+LAGBTDLEAvs5nsAtyUg8iOTwMSbivUULUfBvKNP40s7OKFy/S9sQi3VDCp
ZrN2s7nMGT31TS3mbBaEVCjhG89R20OkKdGC0PZ7y2ZytZEFQQq++iz0Vehoe2lC0Cnktm/VU9ij
wWxh05gjYKc1SyS162NAtCHiMCa5Am5Wl1sSdQhfAGSJT4h+RG9WGDlvWCbUHgDgqOH04xa28seC
t/rtBbwOO+wWjiA4QArIGm5alwOPapIkCJGygm4X/EDjxtx2SS0lJSOn2RXjKFClcbVwnUYmKnYI
Nr7p0PgW1lau3cUlI38FiZIp6yIUWGfBr00sq8P5jglv1eEJx8OTFZS/Y3/o1EOFCOoK4ZbJwHES
aCL1raUq9tV6U8qVbRlODYoKMMQuJ2ESg6sgIjyezSbJUZQEG9agnoJRp0WlT0VVoEo6y3M2C5N/
teqkhJQKKH9SJoR6PivFNg2WuRVSO2cRh6Vjr7JSiV8MowS5tC6ross7UJIBIJRGjNonTYJPj2h2
psnaRolPW4+eE/0GPY8UZoevtmuteEeL/l6kVjI+CDSsTeh7ov258Lvlsb5YLkSPqRWRnMkqOKWl
y/nqRUHtuyvbxxBaxCYfx5ZecAA9HrNDAwIulqhrgerRMXA15SWMc3ePcm7RrHtQIOoa+b7gtfEa
f2EXze1eNOAltNYkM5e0UUJrLn/XZDWulytd99iFcGxXaDwlwRpVOFvaQ2NCCu6l+kx2hhjQCkeC
ctcUtllvhrpyIow8i2J4xh1O/sJQd6OzNkSKthAxr3Y6uBQCM69V8nSEyGUG8k8+E+atmatNFD+q
41A468DQecG3VvSY1rDjNnnU1yZSQa0DJxXt3XpvB7ipL1wRV/sOEixXINUp+AnM1OxHOFbel1FS
NY92SvexDfTwpxWVKho9bqa9jojIbFC5nL7c3jbXn85jmfIG/GmqY1ct6sZqK3xz7eYxr+oWcVyv
O9hjNEgRyxjdAH2dW2m0UcbCeS5ssWSe8M7ooAaAbYBAIrnRZxE29yj1tarbPvoo3H1GsUFtdzyB
e8xOeX37P7o8aJ4o2hb+uu+SAW/FknLo8+0puAo05LKgYAWnXnIg56WKnM67yQ3QPKLP4+0cJShX
bOPxt1Nr3ho1xerbh8eTkD0oPrZwwGDNDkQl2inBvSE614gt+qthrMxw7WZx8aQhp/TH9sYi3t8e
ci5aziEE9GpDXEWigTRynn+MTpTTImuzs0+a66DR642+siKpVAxMKlsPjqBtBBXHrkBwdZsOit3u
SH2rArc9kHJvlu7r3YOBtkUIU8QsA3VYCBRXqQSMEPqkyNTTtwSmK/fKP4dwzJFg0Ms+POtodyFL
WI84x2RV673F3jCWu9szcr3zwKswy1ws7D/KmZejMXxkDX1ZnF2RjdDnFHTM3ND64uOj+lI2zjfq
0tDSg86+R41QVRcO+19i7UW0JpEHA0GPSyKxKQxcjl9FaQU4pA/OOcSVc4xNprG2YVyFT4Ptld4p
GMyxfQtgz2cbBJSj4jHoYhMHeoL7t7qKR+9OwNh4I6ChQYm0r+uD++Q5tkuws8TwcsRhAPWfIkL1
aojgCmEuqw97J9bzJ749IwsFga2tahUhwMeMfX6ibBA9p26laLg0h9lzg2+wuy9BfFYbMSA6vKnL
OMu2Xm4kiLsVRg0VICk0jDBrT3lBiFGPnvECaX56NPUnJEEjDSFlH332h0mzJuJIGeuvaOR5byAE
XePelnqRW5EIL/njt21dHGNtLIzPqEs149o1ksrYoI7le5sa4hAyPw0O4DuU8Xj4KBCli91I+WG4
L9ATFPdGWmeP1BqKcG1hjVsfFOhNxqGLoGqf2UK5thu6ycB0CpVJaG6KX4tPSa8WgfLx3cVzFctV
sD9IYVylxSowfiRrwrPVNP39WOXDqw4s+cHDoYDTZ9blHyUurZHqjBbijhsk4sNXGoo5FDx5wvEL
1LkRjBqrLaebLIbiS/upUpLgNQjSZlMJNfHWKBHW61BRzUczLLwdZRV1IY26Pl+cYnpIUJLZRe68
XJlUYqJnpXuPnhWE1S7K3UlfuU5vJWvdiacKEfJqss2vkdOWpxZ+b7JxkcWMF6bhL3/l8pzx4CLG
8jsIfWBALs9ZYtkII7p6eA6zacJv3jND9cWpjPqh77vagSucpg/cy+JrBqflPsvy5CuAcd/5NHH5
21+SqCiiV81Lc/ubldADO0ZJrVhLfRwZbmY/k8eaLF+TdVILnYWjGh0p3hc0VjXgYvejHnnVOki5
mlZKgJL1imsr/3U7Al53IJGDps1P+41CjoQ9XU5NmAK2chFBPnc1yNStovbZa+jUWbXNu1TKhQYW
bEm07uow+jwFrpGu9UzpT70WlSD5FcOPrYWr8e+FfzEPMk1kDqTOAq2zea3HmjLMlPpUe6ryKnEf
Cy9om6eRR7z+gHtZ3W9QbHIRk8xMN3gercFSTiIuRnByat4FK72KguQVIHXer9Wmo/OmI7UXb7tq
zOI3sAp9scfGr3dfh6Id/W1Ox+ix0kZ1+DS2UzrsCs/w1YWHqy4z79lHSQ0rA1k4ziTlpMuJNso2
dtrMNJ7gfE4HdfSnX06bZ8aL0D1/bzSlG31Bl5Bz6QZ96N67qVUnB7Npmy+GXSJiGoDOfrDNxDS/
VElQPoiecsUelG2rPGhZ3KWfXQtrq0+p6HRlXWUi/ZJ4erhEev/Lvrr4EIeXisGBojTEDanOnhiB
jT2mSJP2rNaiRhwfB/ZhY6vI2n7q+lqEqxQlyeAOVd0e3mnSYqiTjN7L5Ju+sY29KOa/Huym+Gis
4bdQywdVTk9G9l4v5zdEv6nN8N4648QstDslMPzHKSzzew941DrOkvRb6aH8uGJ+htepdz4ovgfr
W9YlKIjyhqBQMA8ynRflNCrc4Wy24MxXAGfM36ldhda6R3D0RW2CfuGTr0sEaPvKYhnYDHQPrlRC
jMAlbQTldVbT0Pip9t39iKfmTsJIVhHPcvzqndgr15rw8qeah+6J0kmyWwghV28W+StsKoSUCunf
uLOZHwa9NBoeJedYn5DFacvSbDZKNkjBdhcRa3SQteGgdtTYc2vssqOBhCzGbJg3GEjcE5y1L4My
GdHJspvOxGUEldeN5iYREkCgYPqVNWpLDJbrwMevJv2CZcmLmQA4y7202oNADJv3XNcF3IdE735y
f6TTNm/16dFrpl/4hCP1r3aV2Cq1FNqEf/2s4MqyZDYqj/7liYLZgqIMWTfqYOAxL7euGZpoJMRy
AgtT7ILI+W3mjf6qwop6jJO6cBfyzqtaOkDtvy0Sgz4imlOz63AKhTrojTOeCefwvoN6eipQEN47
oe6/BO1krabB5XyItrK+3t4s7+wVKjnSpBKKJ1fxbGhK9hVl7M4+T3XXvHVeXIc0TRC/3nqIVzwZ
dfJfmLvt2+1R35lgdKYA60N1IRWavzBhJAxuUVvijJFw2q2UMIh3nbCnb2lTR6e2DP+7Pd7VK4by
ARk9gFchW4xzTaNadFXdw28/T8i63qWlPry2TdUi+ZktIS2vUqzZULPH82THleLkkXW2sxSgsBNU
wHRUK282QRn02OqIcB+7abIdjCE6R4a1RCG6Tq7g01C4p26PQgYyKLOSBap/yGt7rnoezNKJD2Za
FPVd5VVTTKOwrO6cDPvsLcKZ6a+s6VFqUniIT4ekKc3Hjs7RT2PqoucSCGG7hk0S7rI4GJe6J9f7
DkcCwMeEKCjnxrz+pHRaMZCE6udCQUnXUYd2o9pV/9p749CedFTX9p6PU+JH0VQAD8GNSBysFPKY
91BoBwxVRIZ+hsaFDrcjCnytTfGcU2m9o9DgH25vvL/CIJehBIQepUQZ2ShkzdM5tw4Hsyg6cUaH
1db2MWkFYixxYmurQvUTcR80atMyAfZw0NreHneNX7sKN3LYgB0wykxZRyHU7z3cN+3MK2roH4yp
VcAgjqb6p9BDZ9yLJmvuWk0dvbUv8jJelc4gchRfdTXa5LqRuNuJx7S1bxsN2CQ+IJ3UnzSdGEnv
DImO1EOzYlPrWN09W61l7j1oGMHXTFX6FwqCVfZ91Gr9DbV4hchAH8dZdWHRH4KmG737iu7517Qv
s2eky1vvoeeZjHcA7Ed/XGV9Y/25PavXx1nSAYkgELVpP86fURYG3W1eaeLc0C8LNl5qeco2A64o
VYXwg1iq/F/HZ8YD9YqfFMUhoHGX90HjGwrqy6p1xl0K3IyRm2R/Ma0JpLctdS9KUU97bQxbbB5s
vJy2Rke4PhS4it4FodCb732ekoJE+YRItOz9blpwrtiCuGCMdxgDa5T16pS87fZEzaVa2etS/FOX
AH+Zj8w1ItKiygb0yZozSk+CH5rqwUafMF0RVEytV9+UBP5kUPT/0riNtzHtK+cJQZIMe8csMLRt
OFZ4xhQUC9aK2uZdvFITXbQ/FGnoW+tOlrww4/601F6+DqO0lilS0+pFSwiNsMsp9+OwtUvACmeO
xARxKg9WaiaM+zrPi1XlKu4mG8rvbqfGO+6QD7damTY2F1pK4BXIreX99U/VCzyZk8V925xHbs5n
zfWC77DyxVbq5uynsa3eqroDYnZ7td7ZZtIxGtkgavOyGXo5qtIkytQJkZ/roc+9DSQkbyMKx7gr
MAnZDHhoNQfCY3qX+jmw1NuDX1/JPCFoCXA5SibofPDczK3QsZLqnGaJfqeWQx6uVQeXzYgy5FfM
2OIftwd85wYAqsUlBSAGDM58a8KEyu10jLpzXhp1txm8fNAOaZv6m7AI+nXQFT5PhTT+fHvYdyaZ
uodk5SGXhUGi/Fn/LG0Tl9PkBG1/xt/USL7yA2AiCAFke9P7dVH/rqTE9imbMNF9Ed7YLMSud8cH
TCWN5WlwzNNcQH0ZaVjenh1FR2epCuGRtQa2ffvRrRBxGg17VLFNqp1wnysW3ma3v/+9aZcQFVaY
Via37+X3GxC1i0SL0UDWY61cmU0UOjvT6bxnI9O7FTIR2MsOgxIuFDbe2V8yyaSKQDBCKGyWF9Ho
cjs0yvjuqewPeh/a/irAK+en7oVE095zl1KMd4IfagtACiSKAZbTXLQrs2OjZPf258ER4XCfDUb2
HzEewelY2HF9bIHF/o5lC3EPid371VeiUzZVOXTeWseYwDwavR4rewWPIDDDPpRs6mMCSzaks1p/
35hO9LlKu9BeWKO/WcFl1iB1IigEUQmX8gWzSNDrkZ7nI95jkRb2zzpezcamqBOfXr7h4V/ux9FT
4FOeXk94AAVbBdOFejPhI1Ud6yAIc5qheE2v8kFV4g36Umq5Gl16wuvQKQv3rijSvF71oioMzJBy
Pf5aIPjYr/NkEP9h4aR9wQqH84d/AA1JI+/zeNVPPiS425vxelOAa0dLVcL7JWZp9tAaEqEVhlCa
M1s1uqu4lD77vD5PaaSHG05Ft5COXbc9KWNJJCNKk+AVuNIvd3+jwSl01apD9qyMk2nVZkNEK9gu
IdkZTpu2B8KgiXUHRj/m96AN+yNnCZ1+y8/w5tUzC2KKBRv/i55rbfis2ZP986NzIuFyxEOKf6gZ
zTNGBf2qaKjN6ay7gWYgLGsGgPrcUAretbs4UkEq3x7xOiQwIoVp+sGcT2Li5aRUQ+HiZdNP58ZE
z7Y3E/3eH5RXzykIUDlmGb8yItH+9qDXS0+hBJ1hKovUO8nILwfFwTB1qqZRz7mej5ssi6WJVxV8
dRL1rh9E9Xp7OIv/3eWJuhxuFn56GpSIwvbquUOyGcMWt/luBNbXNBr1z7dHus5cQBLByKFyQBkD
EZDLD4sdc9CSqlDPRTrWO9H1nthRe7KSn2j8kQ/Hej3Q1TLMGmTnFDvxGutpvDZWt3/GOx/Mu5qt
TkUBJsf8id3inyjGwLPOQhuraUWvXgcH6KvbGgjpwrF6Zy1lJk5oB5pHyJW/5Z871QycMs/6nOdJ
l0x7IBWjuTKtBEpVVdsH3jyptrv9de+NyAUK/1s2cngEXI6IF5IJ1W3A2rVUsk+RiIO9O5gDcn1p
628mhIUWspV3plOWpsiQqCGQlM4CR+XXuBTitnvOummYtmZqdc6TmpjuuALT5pkL71QZ+GbbFaYK
qRFPZDqv884wmFXd7SpXO+chASZVDDfaAwev9IUq+HU2ItGEdDdIROQLZ3YKlaCYAA3F+rlv8nat
1SaNoMTqdynsPlwkFPWA6FuEsl5DHfnDS8gJ4UEFXQVA11zUpfMNYygpzZ7jpMTdqgu9g+GBPIEb
3G4yJDuWRJjkt8znVCN3kzKHEI/V2RKGJcVFYNg6NLnMxKYrQhHSrTElxrz0QfMid+1CNHtukOc5
KV7prsOqxW4K+ZclZYx3Ai6SUzB1JLgFdQgZQv45Lzyyy8yIeu3MlZy8TJUW/4YCndyZhN0eM9DU
nDaaojvKwjl9bxNTnRZctGRDV3XGti/GUC1L7UzX19i7vdOFK0VGIGwixc/by/vuWBa8LvSXqNPO
38wUoMw459+frbzsvpd4QKLtYAGI7jTEUP6HsSSOgreu5EPO0ohciXA7HPiuwkiH350HoRsBU70z
f+QtqmMLZ+a91UNBAlETCjvABGb7SItMd6qopJ5R5HbvzNEItmaU1Tu3VqdvNPunVVlN4eePfyII
EfBAf7fwvHCVF2bbttWknSEkknb4sXqf6mWSrmm80EH9HwaTXQwQ+xRM5/uzqZ0CEUFLP+cx0ihH
FWL51nAU+AihklgL0/lOKKcyAz7O5tVJBJpNZ947bd/jI3vGWjhyNzHkK5WHtqt/L8te2bRd2C25
xr+3guSbhADSD6lVfHn+pgB1j1xJjLNQnHITitzAwEs40UaL6OpqlSF2bGltIQC9cyKAkVFJ4oKk
tTBviI2ianF7Nok/YaF/49pOtB/UUuo7LjnTfL69hO/MKuQgLmMkeBygDvLH/BNiEHDt3Gm0qa+G
VXLos+5PUaNDimyjUNmfsbEkffrOnDIgUjPySJDAzpZROFjnhdS0zrZRqO2vru7c/o4apNXu2dMe
5W8d/sUGJSR/WtC1e29ocg8BSQmAPzN7+a14bEYtdqDGWRFK8QR6K433wkABZw9oLf7OC6nP1hMa
+v9D3mNLCit8WU4lpITLgW0/brKAGH6eFDveVEiCYKQaTt5p8p3yrLZJXm1uL+t7e0iK+qAnyMsA
JMfliD4KE6pRG/qZsrHyFBrCw4AT99F4F9tTGi9M7Ds9OVvIIynRGiA15o2wQSugRJlq+jRVvAad
wE3tjUgbygb4otyToIW7DveVVd+kKOkbwg8fg0Lx76mnaJ9uf/k1WE5yJIEf8Tf/gIxw+emOkfhx
reH1Gvo2a513jWGiaj2En/JqGo7cKs2hjsbi1I5276HOPXQbuxiq3+AmqVlHCcLZDloiC8p71xkU
NWYKGzybSNUIYZc/S8NAuBVWUz15cEFQxvYK0grAWg8ggKgHI8n+Ekv/0XCECLtw7/2NjZcpDZuP
16yk/HDq5gIVoNjiAAvthk1f/NGUEQR+YFkPZRaIfaDF6aesyrpto4fmym59fBmtqFsINNeHz9GR
BKDnJAmePOguv5/SONyszBmeSGiidj2EYOAGyiPPjWZHKIvpKX71JZInC3fUdYBjP1KcBc5Eiwv2
weW4WdEkXeQW/dPoGd2fyXGbA5ygWvkMfJ8r2DJ94X/4pgJhSvXq/zg7jyU7lWUNPxEReDOFZZt2
8mZC6Eg6eCg8xdPfD92Jml7RhM6etmLXolxmZf6GpHw1AdlWLE1ZtjE+Se5TGWvnpM11Hd9m7Ect
o3Tfl0sT/Xh7y78+7OszEsUWdAiIAX9O5193eLKkEyLwqvPEO7n+PY6jRX3Ujr5MkCU/vD3U69OF
xAkAH/InXAqJtJuQaJYxwbbK20drKJcrBvXVdWgQTD96UxndmQVyWWMyqMekz3FObKZY/2QZfYLE
u6WlXxND1j/TXKv7nR3+6h0E4wLsKWp2rDN30Caq6G3U9EBe2sdy0Jvfs6fOcJ3oZeyJk77aTasg
D+9IdF7gYr8iRvdeWplaNMhHWB3udDYrTDlts+eJjuZv9RtfX/v09ozvjbiZ8Cize6QIZvk4wNTo
AsSeiksU9919Ch7mnKb6+e3xtpuJ87l2gFaiMiGLesPL89LYnQKpKS0fRGXmV8Ky8VAb0ZOGQMle
72Z7Jf4ZyuXVinkttb1t96RoSolTTlk+pE5Ej8ss6wmIX1F/BUQLF9Pt7R9aXVcyyLXY2Dkz2+to
HZvWiQVdgHctJa2Xnzl01qxPg1s8zDM9qbRobGiApevH9oAJLPxR43fVl+63tyd3u5h/Rl2vPzYp
GvrbyyivGtMTSlIgz7OooV67XzSzSwDaLPdTKfKdw3rzG2kk0sDmNUAf9OU3YgGB1aDVl6g3TXDi
YrpFui9BB0ZHocVt0InYvIM5bAw72cfrgXnx8HIkJcBODu75y4GbJCrS3JzLhyxK5F2c1Z+GoVk6
esiRdknzOX2Csz1f/nVuHUr45MyYJ7J3vc2KlqMqIquKq4cYt+LSrwvD605Fas7TobIiA2bC1NU7
weXWh64sRKoi5JVgZV9+6NjEkZ6pafWANxz+xkXnXVQDSHAMLPwZTYgioDG+N+jrE4pnDxBLoP4c
GnqeLweNk1HSbxfVQ4Nk0nFMF81EGnFYHrIWfts/XqyrxAs1RipMPEcAYmyyqa5JMcONLe8Ya9Vk
rE3dKPOLUp3/tcTPQB6ULairBl0+pC5eflVjaFExlp13TCKiSSRN8z086dFfAchPvdvX/6ZVTz+R
8daSEk0mUqPtUcQHTlMm4XjHrBbOqavYmbg40ro1pjmgjrYz3HbR/gy3Pjv4shVXvtmdGm0tN1F0
71i4ovmeKn1zFL2dnpMia3ay8W0s/DMUgqouSC3KC9umkIbsEi7dJlCOsrYOdawjPKb35U6Ss728
1w0BcpJqCpAVVJDWX/FX0mE1E7pw6HRjVoU3VGzW9tFMgHvoWlWebIWXRu1NOAjPmL+/fdBffx8j
Uw4DlcvjmP35cmSYFKUe2SOqNZnhnWxtGuAXxHvyRnujbDa+jlrX0Ay9d+Qe01Ae0OxTYoOCePtb
tgHhzywye6vtLE31P6IIf80i2jSGqIzWO1KlXokgkxnEdSJPrtUPx7RHBuHt8W59FeUolDpwBKEK
v9mGJHVNawLnP3aLk53SBbaUPhV7Wg63vmplS//RjAQTvhlFjVTR9mXsHtvFtS851bjEb/XKOS61
IY82XbQ9395X34X/Agona066IvG3XSLVWaJh7rX8tIxu/dDbsnnASjg7vD17rw4xCGGAOkiBcFWx
5de//7VaMcbxvZED1G0WvQlUmxg6t1V2dGVT7Qz1Cq29opG5bolmUGh5tW32n2ILRcE5MD91cZN9
KoAtni1vwEqnRDzju4kO0DP3f3o0OhczpL62oqfe7uzfcdkNICUpC5s7e3Ub7NZfRE5I+5U5puG8
+XqxFEAhIkwM0bwrr6XRVXezSKoDIrX0u+1Fu5P0H3cus1tT/veg61b7a8pzDB9aAT36RKW9PfVa
Gx0iFKqCMYNP/O+rSxF6BR6QSZC8vBzKQmNpwT80P5lJnZITQsqCM9zL6jK6WSX+h9FA8PzBp8Ff
3NbBhigfcD4rgCV1KarBrc5RCcinOvuEbEezV6J5dSRXcDvp0dpGB+O+fX6PwKFkX1b5qUGg4VHl
FROoCzSirEzqU5k5085mubVuuJPwZZSECLHrgf1r3WIri0ZTJwpIs9EpnU7z0Uid6tDEZGVvr9ur
SESFC40N/luf+GBZXw6lJ6YeV94YHU3kh91P6HSZ5cXKk7q94jPqGAG2qBFyZqSOgBLHBlXInVv1
xsfaJuARQu4qD7HloKpaj2J4NihHPZqsX1FrYzI1l4Z4xhmmrnduhhsraaMOS3kY+iHID+Pl56rx
MhGXVDKJvJ5tpC9S4IC9IxJwg1TIPR5S7SL+NdojXsUTDSguh4O0fvOUQGK5p/DdFSeJt1iAbl1/
EJM+nBZ01p/Zs8Ohj9skWHKxZ6K4XV1eo/9/SniQ0nvctsn7yAbFuhhDWAI8Wc4r4gVZEaN7RMN+
lAc4OZ2HSFDZhlmeUNB5e29tV3Z9C69CvKujLnoyW4eO1fbAiaAxhWrpui3ejV7zE8SVcRwHbU/A
ct2nfxfp/oxFhRAGOQ9vSFEvFzZNvS4vEVFG4nfUk2M7liZWp5FsMHRI9f7gNXmWvXfteLr2qGY4
96QMXnx++4O3lzw/AowFjQQuQOqn2zzVSBR0u70MFXHVqS+Rp8fvvEy67zPRee+WWelPqNLvGQxt
tzQjQUmiOrpuLpcy5csv7/k1CyKdc5g06tz+7urcK9STh5hrf1Qybel/VFwjyfPbn7o36vr3v64o
N0cpgC7SFE5ttuSfNaxXrcMkKQ18MW3YKwHP6unj22O+3k90OgFZ/NGVB7+3WWNVqa1R7woZVkq3
uMfKSMfxAG4713w37aY9cMeNT4TtRbb3BwTNa//lJ44CWQL8mWQIPtw+j1Yff8pN4jay8AmWVTJL
91Kk1/sH1CTOPRR1MCUHnvpyRAXJ1MZN8DPQFm4K39J6TFearteuaqwq9mUkHDz2uu3tNM1etSDY
QyRkGAb98SCj8fFyYPAcrRWlcgr7WFM+uW004GVZpo52aJfqWXcb56KN4MWeoy6ysxPaltqnSLGc
4pqZcb9Hl3l9a63KU6tsORQrJmPzRvGQxairMZnDJhvibwC347u8Vn8PyCN94FA5T3RksveEq2bn
wnp9iawpIw1ZDhPIkK2FyZINZdcozRRGczWf9NSIDzHyMJ+F1Wv3VZJk76aRqpcZLd0Tqu1luzP+
zQ+n00GzYUVxeptAEY2j1loOy0BdawSyYHstZf0Rn814bO0lwOui+NwYTfHbll39+e3TdWPzQWRD
8IYMHSTgVk81oZQ3RDMfXySLcgQclz+03qw7/iDH/jBZfQdJQW13nvY3R4UFtvb3oNxuM/WZTgD9
JIwXkjpJj9J0ZOgAljjoai5aVKT76syduYdPftXTYcPTS1z7bogNUV7anLRcUxOrh+URuhF4AunN
6sFqshStXzvxnstoxo+gnrH/y60nZc38NGDy5/9hwlfTGkzlmHd9s9r0Xbg16cuHShKNP1Bg/p4k
aoKVZ1sq76Mkbd73SuKd3h50TR1fxkk+HMWq9R2yogI3g6oy7Retd2cCfmufFbgNAhXWJPr19jC3
lpW0Ej1S2qhM72Z+URBdm2IYo2hY2XN7OTL3XVVRRYDKsRMHRpdrTxL+o/jH1HldWMqJ7nqf0c3Y
HmFTYuqepyW72BHihA1s9Dw17ceqK6udnXvrsDIOmiJk6uAc1pn+KwLyRFQHvRvncEV3fewaKT/p
de5elLjQp5PjyOEp1luPtxcg1J0L+0YkJNZDmlg9NWBVb1YxWuDfULOVoU672OcATaE+ZnV7Zyya
tsd9vnErUp3lQjAomILq2oR6FBrcJcZUJ9TaUecNIoxDYvb6lSf2cB7T8hdy5sZ/7Tn7aBqZ+PnP
G+lPEZymJ7AcRIJezrLNI34ZNWcJMU2R0YmccqhUP8VEKw5mOXjJfTWmg3pwpnTZsyy5scKoiQIA
QGF6he5uouJgZF3m5jPhGASdgnlwlCz35iLT0O1dagttBilW7RVw31k6VnvCCH8QnZuzyrUIKYpX
NQys7cQPmCtPRauwyp6LSbJaeZZyiA1r7B4qPV2qYFIknqwI9ehOFcSLE6vXatEycaAAYetIpGU4
LJtrZ/y7ik0AhmdpUR8GfXLUcSd03bhX4GTSR4RXDKRpm0EsjevBxtbnEH1B+dU1IzNw1CbbExO8
kZOt3hqkgZw78sDNdhjRobAQ+pchpYUM87QFh2zTGLzBj+wyq86zNexpGNzY/i7tNXIyoLAUAjbZ
SJ/HIst0uYRoh+mQRlr0vJbMUR9R6q2f+l6LK5AajtFc88SefqStCsbp7UNw47gDlsZH6Y9pKVXj
l4fALDEt6q1M5SeM3alT8yH9GEFYaPzEGoviH6tGjLTenOS9q4IKr6mXo2XS691WLdWwsGv5IIwB
TquE1qRdq7gsnZ1r9Eak4L1G1vv/o21hzQBG0iJKKzV0jXg6ZwC736dgPD6rxqBeUKId4dPmcuf1
cmtNHSiGXNy8nnhVvPxEIuZca2Wihhl4nqBrPfOuEzLxNaGXx9nGC3zWFWjvGEw/RUYT7wThW98M
w3HF5f4pXm+GTyYHXdNIwyNUGs7PclicezpDyR2CQlodkGEn9cGWKw7o7X106/SQavy/pvXrQq+r
6Emct6MW2sKYotSvq6UYHlsidXdaLeKRN9Xxzoz++/awt+5RZGyIHlwMRMrNoZ0NtUp1hYOZKLlx
0LDv+OBKFVdlXF8OQDKyYzvTXTSKudjBDd3K82i9rUIvIKCBVm32sqXS7UDCbglHyldpMKxHp6Mu
AK/1Y+HlQ+ZnI7SZb/1QTqvLR+0EuE/qml8akfbP4Oj1DNMIXK2BSInA07zcdmZlcoBGsYRJ1cL1
yUFINxHqW1IV00FOLRq6CC+cp8n0rkPWloeoNlW/QyBwZyPcevDhYUoflGc0zPAtQQ5cAHqaFr8E
W7bmhxxs8QN+hBJ0XZxeUjkb2FLZteK7Q0sVfUllfef1lFG0CQ3MndBx4zTQTOShjRKPs3ZzXs5K
QgTM3ElnjUrZXywqc0dum2U6KMYoHvVcrSGHVcmeDNqNXYlU9qo6RBt4zaZeDouWcV3RXZeh9JRO
DbQWP4Mgp7KDNo7tojwaVB1kCzeaBSrZGlXDne++catTg1zxNtSsQFFsfoChUN8eJK/9RKom8jvY
rCKLVn11S0fbuWRvfivXLLWTtdi7JfqaNYbxtP6IYRAPQ9llc+hyIoU/ceE96B00K7+TWV6+E/gq
Nee3z//NUwimgGO4wmIQIng51UpVmx0S3aww1hDBaErrUdNQMkOhV6R3s1I3B0j94skqTZ7YM7V1
32rqaO95fWvCV9YX7z1oAeD5Xv6MQq0bzerWTW9qMAAqmR5iAS+/wjR055NvpEOUcugh0x4HV7zV
rTZAyWGH7Kghjy39XWMX3RHjP+3d2xN7I4y9GGVzcuKmBZbRM0pvF9qXfi6irxWKeyetdftjpA3u
B6eKiqtjN+3BADD05e3htwcX6BFblP8hzDai2RaVSSaYWrO7yDBvI+/BdYrma97M2RdVlinyU0L3
Kn/okNh7e9jtVwO+BYxIZ4RnhQn+YNNqKun5tHhAOaGRlEsWxCB1PB+NI3nOy14MB2mngkKraD40
vYuvI46X3h51aLuV1t+wpp/g+XhNv7qzPG3qPJlrToi85Oge1p6pedDaDJRHkXdOvnNVvJ5pupko
RMKpplfLsJud6+FT3iCkgdeNLD6VZdYEJX4Dob140zsJ6+zopK4WvD3P22xh/ca1tsxcr6oa23s5
dodMmFXlYiqKC5UnXGn5fd87H2oTCOMC6bQ7vj3ijc8EvL/SRtfG1ytF1kZ0LF0i3FBGMg/UoR/e
JbOKbzJKHOmhVbr6g+ZN1Z6m/81huZaA8sMGIyN8Obv5YGGVh0dSGGe6ddWMAcovOaj3bkgG/YB0
h4OysTPvXUfbO4L5XcFWa1uYBhHB7+WwKEna6ph67CFhD7mP1ZjnHUrbBMj39rTe2KwMRHsAuU/g
3dt3rImQaB/HhRuWDgWYKveGUxNZ+rWEvPDlfxgKcMSq6wl3Z+tm0tWNmXpT5obWMiQPXWvpSHI1
Iph0hMr/fSji2R9pEgrX2/DZwSJ0sibxQjFYzYOmoo4JDMr6Mo3OHvz8xkngW9b+74qPoMHzcqV4
FHqLAtczHJR4fGoXLD7o40ThFMXJcydm7/r2p93aGYArgctSXUbaZt2wf5WWZq2ussxptTBL8/5r
1y/5z0jHP/LtUW5te2CUNH0pQCHEsYkeeGUCMyGrC10H38BAlmjn+63TW1fkMNTobFhRdR6N1N2D
Z9y4wPGtopoE3uRPme7l5zlRN8b6kBuh0Htt8SF3yDsTHPalsxR0hwEg6ufSVuX9AI1YCSKrTPYu
1G1CtJ49unXED+DITMHmSYICoZN5sa2H09CYnb+YTo2mel2c2nIeh8C1C0GWkKU4EusF/aV/n3mU
kTDVoPbL82Rz4UxcB42JMGDoJB0chlm0F8xb6mOqJO0HmSqu38FSPLw96K1Ntd6s60dDH96eF7A3
CuWsRAsNoy8PKW27/6R93Xx7e5RXuR4zCx6Z0jKqIxqtrM2tpla1m2Deq4cVpoJ3FU2ao913oL2V
Xj/SY3eAtinisYlhiBc9CqWHLvXcz2//ihtbG6YGYgeA7LgGtmgb3apcfSk9LZwtczTjI9zezgza
HI50UKIJlqO9Tv8qRuN7rDgjO5Hzxu6CvkxdmOY3ylvb11VqjIi9daoZDlMcP6Slq32M6x6Ru3oo
+kAuc/nbwK/74KKNuZPp37iqqCmsxX0wFetCvDxbxJO6k3ljhmlqdPUlHerBCrpc974a3WyJ5Nig
NK7v6Z3ciDDIS7DmYGMY1t2kZFHceOqk92Y4Q1I9RtbSvUfgxQWQbuy5nd24PHjH8JaBWWuvxfeX
H+gsRSwmIfRQMbKqPvWtPtmHsY2FicQEIFhM33lQWE+TqVTphwaW6rWahLcnvHnjNMHVYnGZahZ6
O8+li4i1wK0M3qZXeH6fmsURoTNz2dlKN9YThhcrCSULK6DtcXLlpLudmRphn3rxf2sKUq2/WE13
jDsXT6pk7HZaCzeODqkIBU/oC+RD27tpcRfuQb0ywnFSlx/FlNMG7JZ36SjcM+ji6X7JvHKnHHfr
IzkvCHpSJHqNdzL1cYCxmBhh0UH2dafRBG8EJlazBvPIw3gPBH5zPBq87CAe4NQ/Xu6hzCzIXsfW
CNPMTA9OhPFxqrZV0BhlcSaBGa5vX0c37gOKG2jTrUKt6BGtv+eveJ4TCbJhEbhGYodb1z41Y2/+
liTSHY4wYrU5vkSdR7M3EkWizKcJIfM9kOeNi5mqP/gqD63S1WBlk1T0uVOLpC/s0G1MV4hAK7VE
fJrKwSHFaFM8h60sG0f92HtZlX0EOCIHhPsQDsF0OZrzvfT39aTwbMKQkcI6dWa0wF5OCtqUTi7r
xg4rKuzFMa674S7HyjCIDTN/lzt5/87tcu+za1T/Q/hnbODdNJSoiACY34w9LJAU2VzhVCzjHBBL
EOmLhzp3EGCrxXg/uX06BpTfcKTuwLr/fntDvL4v2eyr38UKiXWQwn85/qL3tZYqkRnCu65Nf6nK
6TyWi535jWoUO4H/9Y25DoYp6wqEBU+x/pi/dl+f6URCs7JCp0rl0c2S6pQ3iXMxpu4DCUj02bOg
elZGUp2XYcyqnRvs5vDMMeVOVBEotb0cPh1SYcVDt+o8dfIeRBqdNLQE30+JJg9Q4JH3H4DDHian
ENiSI3en76RbN2cblY91Fript70pD5MJx1kcwjGOzR+xGHrf6VN9Ted576DfGsliEOB+ND3tbV+h
XeqssRPXDJUmuRSxHf2MU1M9meOc7MT5W6eHZxasRWqXrOzmCiPcIlpptBZQFa8Tz+hfVA7Cp0la
zs9lMsRTcoA76X0Fz6nG4TJjSPjvW5gkg/ck+iJAjrbLauRZYTW2FebLZIRt0c3v1aQZ8IZy9pSC
X8fateEHopueyWpSs/79rw2cy9xAFNGzQlwL7CaoSejTY2wb1Ze3P+l1WDCZSd6NxL91CbenUjF7
YYrGCXkvJyfNnd+NXYS0eh7hTF1Hy14h69ZuWe1Q/hQAKLZsDmYsiIXNwHiROcrZ77rVHrOfqupi
j5XY2TDrevzdTAZQBMl1bYRgLc/ltnnxKA3GlDxznLB2C/szLpBTG3qLPZS/pDub7Q99MorRb6O+
Nq//Pq1cMLoLW3H109rsFLcfJkvNIztsVVrmvmspbiBqywqUsshyX6vz//wPA1JS5/yt2pLbjm1r
NLpbx64dIs0r+otbYKaBBl8RP41t6U1H6FJ7tbJbswuwhu1D2g2cabOUYzO6xigVm4xfNM/NWI2X
xGnsJ0sMxWVJY7ULCjet/v0ZC1QMHjEKpGQVkONfngzuzRyiJTvIaU0R9KAiebC2eXGfpQKhDauX
8jhFyvJhHtQ9XvyN06Jxo3KnokdBIrXJ+fVaV4w0Sd2wipQhSJZCOaZlkp6mRo0CkPTVzja6cVqg
TyBq6CFYyqHZ3HiDrtadpjIeRV3rCkDPvR+Huvw+YZGwIwx169MA+q9kZWb2VXXXmXnEmo2kMmcL
46iOhXoEcGMGS6GNsIucPWLRzfGoPJKerUZYW9xwNhaR7UQUIKt+bK7zpHiPi12K/yyq7B7LfNyD
hd+aSmrJCFcjTsmeXX/PXxdq6oxwhjGRAWBZVYcOb8v3E7aFn2ZDKnvw/letRtI7YhSxHzL/SuHd
7NGsKhFV9GIvjMbGOvVlqnws3Ww5dlUjT1jxtoGpGDm3rCPHg1ZQk/KdyNK+UJQ1dt42r4MmP2Xt
+LF9CJpbYKmdkmPTB/EIV0qKWUSWfKmkpY3oNvfF1dak8dk0m7g+tVFe/Xj7UnpF/l/ngXbQWuhd
MabGJorprRujU9F5YbHoKhTbqlrFIb3uR6emY+HPZjleTQ9xEwXPuMG3MCKlDeZh+3OQ5uh+WW11
Vi2dvXPMNbXZf7pKDsx1+edsrQr1m6MVN0LkyGmMx1rTAQjVVp4bAeWxvg+SPEZbwi4jtTiMuC++
ay0e+n7fYhfnT0OtdOdRmdrqYCne8MlhAozjkIADCDxj4F1lFLXVHmytNe+i3Iis42r2YgTzbEZf
EqWnygXvRC6f1z7PRROFogSTFWWGDDIS17kPssyzBzMoTb3QUL6IhjEekMkstWwJ0L9Jo8dsUav8
C92udvwRq3qDlrpNjnCBv5IlnY8NlBV9Vga97XU/Kg1nngK3UGSMdbjbttPvsV4nGQ/bcVJsP+rL
afpoYi2VYpONbtIpWQhq3ygt1BKhn7pKr4YwFe+rNSWOe4kwNRHS7wgB2uh7zRh1Z/TkkhY25xJ7
5Z3Aq3HwnQzn5autCjMOutGNtGfLbUC85mIYRZCk8WyjpwEvS3zFYIwZWnL8Z4dUlcXgayYKUVfZ
6nC3POm26bmLp6a8l64YzackRgYtlCB207NudoUbeLleOlhNyKq8oESqFtcKxun8CWjGXAYVyonR
UfekbX7t8lbmFzSJo+poDJEl/T7muXZS2i5yj31paGVA+yduDq0d6927adD05VdEQcl4QOpcmx+g
ARdT6nsWwh2PCnL2eD8iPlA8D7adLL8spc3Tk5tlafLQo5eonGbcmvt3TlyhYphjlFQfoPKvbCqt
hEQQgm4b4/kK/HXxgrYoZvdrX8f1/Ju29qzZq3Zu3t8Vdl92P5eI1rI4TP2EtO9xgm9tBgize5ws
zViaovDdpIoTBMONxhj0AH8HNXb9tIaz9Ukf+oieDuGxrx+8QoroECc8+3ofX8tYyXxPSUz3frFR
szsq9dxPFx3SEP9sKdIaoy06QnaSPkRL77QPqQIFrQiELY1CO6RNpS2XmX5WofERnPvHGGdF3tNG
n9txEoiptJsvEjXm4g7pHDM6VUYB4O+I6HwWX6y5Ru7gSC6NSVZAmdXtJ1+TzZRMcIQXkHUHrMtz
/LyqLhL2XeU5kIkXmiT1FYnxznvWRGpkdqANWpE+ItYWd7/iaMnTYFazrNOOiV0OXRdMSwfox/Qa
3NBtBSnC0vemiSlGrc5I0inQ6oR+3WGwFq06Wtkqy1gpIFL9eVA854dSQvoDn6jVD+0os9qPtLz3
/JVuVH7O8Q8Zjr0QnXjweOdS4C5bkX+mJoPqXlxGvTgtDc09PTD0xNYfHVqcyyEaO1O/Hyy7sa7S
dXhKHYoaAMlZl1HZfI9KmgR3VWm7y4epGJs5wQ+tGzQ/m5Y8/oUUF/Zf1I+i1COfzRp1wdFdUe3u
DP2+AvWkOLVS+8uyqBF3lTvE4pKpjTNcoYZlaFqonS6fO0t2eC41cRx54dzG1uKXdeaYv/Ja72Jc
7LNpzPzU8JQVjjo6avQrMktF/jBELdrPWpzM4q7N+yR/H6dxo65UnFj5jkeGYVJ3x0Tdb7zF9J6j
Vh3UuwRG5RJmit3p+jVBBj0SflfTPDjoMfr7+am0bPASTSFK+3tiNEr8Mx3G1gIhROvymOhDNpxz
IdTmpA+jHt+xuK34KZCaaB/s2VKQu7bNXOUsYCyVTP8Z4ipfTlDD3KzwtcEax0s8IUhBmHF77Sf1
fTWO/RYxGPleiVr+keGmUX5pdWk7p5xqXfwkumYYH7WkUcarKrpy/swGcewAEYBmCOzW7MR5tLW5
uST6qCYX2Yt1u1ftPP5H1o6TLWHbx7Se7LHQsiv6O1MUpjIVI5eUUGgI6XGbaj9GAAzdNXObCpvO
Hl2eH5UgoAQuYKS+8O3a7cflaMRtNiMFIvCA/rx4tWn1QdSYMDfUODHV79BChXVXJVLK/lTMZTx+
1Y0W+YfJJShoJ8JOOZw9YWOa4lN5hnGdQLjAIEIsWVYHWTRN4kIMbJqPCGPU3VeQcqqsj/YQdc33
WbJ9CBZzVzk8csAviSddSy15zV0gaI+OnVDbhH4fRRf6vnPlBUkf2/W1VIdUuTK2Y39YJjmln5KY
U31F1t2ZL0LRUyDmllXL1EcJNb0fezvqeZl2bvHDshV7Cgf6IDiVmn0urc90AHIU1wsx2fqBQIBS
FFKxqAYRNJH2OueNJYcJG2EYi+cByE//nhqzWR/I2Gtqk62whC18YGq8VrwGoOCzpK5dHSu8TBDp
LK2yxjtuqlPnORNk0Q9NVi7lMR9dxeh9EMtxeiihXCtBpbh2hz8ZejCqPyAsUl8SZP0JFg3w3YC1
1ZHgKFPTvsS4byEUnQNLDb1KrZNjrsg6+WbZtSfvDHtuzek4GyVmwgDfXe/b0I1K+h79PX042rC2
W+PStk6E91PXwyjy0aQRWC+pnNPq0TGn5NOgghi+RxswUs7jUqVpcgQxnDrCXwY7XX7k3SSK/3Zt
o/ILayrd3rOM22b5XGeJmWeB4MW8BNIsI3LHGUn36dEYOpyvlt4z5Kno0FTF1gV3gcYMiJNz9CFC
tuC0lErTAy9DkPhcwUvUH+NUJnVI7wyC6wHOBw42nrbOSAGC8he3UjUf+7osDugaQMqU+tK2Ph5+
RfOcNQpLJaeiQkOWicJXRnjWf4skTz84bZuMRG4D2ZhhGDvyM3xPw3yW0c8m7ejCK4K04SgTFPwC
nf7dNytz3fRRiMrNz0XnttV5qHIScBUNDHjOsd6cIHZa5WkQEeYUUSMSBFwJKtXj1EaWw2jAnc+y
7tAgEmM//krdYbB8143T76iox59bQ6rAGmNn1E5pORTYScfoJc/FMmVHQCADqjo5DnbeGbKLmZ8G
6TTD/ZyjAnbRlAHkZpMSRu/Kopo+4BQazc9N4yret6jKtdSHM2y/NykgK+8V1OOmn01Z2h+0Whvx
FLWi6FkuFss5GyMKpapaDr9y2yS6FaYwP3R9bTy32rKYvlfpXhNKJNgPciUCXVUUDjNfOHOfHUqt
t8mEG9MitdNRhMe8SWr1mds2ti5C72asPoXRfRB0AVKCAtP0u63Npg3QhV7kwbUjBJNrUyQfopEN
GWiOUn5I60b8yl23j866N9Ty+1I6RvFLLriVBdLJbXZzIjQV5zjckKNjMtG5/E6COXjvsNCsp8+9
3lk9yN0Yu4oF2ZwqUEslK+/JkwSV7C4nmWkJ5pjRofHlvCO8perdRHPSPHiuNAe/bWdXPaVs1wUv
zjhz/huB3eJx5vE8PMdgV8QZa2ZFBhPGuTmYgNEcnvWWFuI9Wk/T9NVUaFv5oh6m6mjHbuxdciQo
a5KoJY7P2WDHhnXAEsVm+1jG7Bx7M3HuzFnaZMsa1+D9OA5qetbMWLFT0jvPxnd3tNT3RV7MvzMV
e7uDxS/5mBuK1x8JYabu2+44yqclkprHK8okTUAfcZFeesBWiVKIVTRNfsjlOCZ3tJfL5JA1mDmi
ABY74lLDL/e+ET5L65gRpZQzzbR5ifxFVVvlMNUQwuhVu2V1zg1c7x/RoTPiL7nTOtVxEmpnnLPJ
VOtAJpbVnlCtSaeHTrYDHSVRdfUPqiZDcVScnBAXG1xn35psqfXrigFMISlMs3eJcYmovxjmaJ+b
SLRAf0pDImZY5nOeoAhnp9MzLwtnOpAzukjGiwYDKV1AHOW1iIlYHoVq7WYxx9rInDtukNUxyGrd
1g6yvMHEGCg/8oyTVwpmVO/pfeszdidmUUxOANUuac4LRK3eN904L7/UrWqMqFIbYjk4wzzIQ+7W
0ehLD0H867zwuj/qqK4Xh0yghBkYuRVLTAUxVv06iAJj2qpGkFzlCJFixRfeVXLuPy5UUQFSgND2
JqC9ndaXg69kdlyk/8fReS3HqWxh+ImoIodbwoxGOViyrBvK9pbJoaEbmn768825ce2qbUsTgF7r
j3dBqSNHPFubx1FLH8nIBgowH8JH9Fts30ayd/y8FGKNNSsxDbsMsNjO74XZHPK4eBQ12ejr+bsh
M09gGHSP4yEcKIN+ZHce/T813+iQKx3XXG+bI9nhKp9ftSYjMlNHq/DtKFGf5i0VO2Ohid/6jBHJ
c+8tlvd5+F5DaZQoe8gat969i1MpudzOlCSHWR0fBHM29pq8hVETvHdeeHwFzLJ2qinWkfRLUx+O
N8U5+oK7mFS/Ljyq+Hc/RnabWQrOBUcqHQkU3nXexTO9/zKwbwGUrE4iLsdoieksHOpMUoJDjjif
l2mVaaOtKsnLmP6w3NKHpuR+nrYn1TnIhJxao2zo29KVd93kHzwPsIilLfhkmx+Ot9QpfX52cKOb
rvKymtzjTxCPpDlNTSw94t3nUWSkZy9z0ZoZDZcX15GfaoIwx3SMh/A4u9bAMUfTkj6t62iHqU+3
3r9kW6tfY+3adkrpXfjPXpLqT2giM2R7SxSVlywznVh+eTwE1lWZYPfBFjFzJK1VzIlf9SmF58Hn
DiH8r9bbsNFIr8SRhck2fHVR77M6NTwGckTjE9vP3I7lxbS2Elk8oSB2vb4JUHyCqOTSb5j2o6Ty
ndQja+FPQPC3SOkWDHUqSLj4ES4sJ2nj6rAtdNdHFgq5qO+yHZMhnttdUZFoWXK1eJZG6mXchyXJ
SlCMe2vTYDTboJy1EP5RUSnNkGml3noo6pX9o1TZRKj5tRdUjU7WsJzU2T4tSZT2lq6fRm3TVRUK
pc15Ywd5Crv6KjkvSVQ9Ya5XRMOUjbx3ohb3rfaV+cQIzN63l8KADgi9kBRNTMgP5ba0RO2R3/1l
PZtwCVvLsdzo6713v4mldTJHNM2WlluCkzg5Vuc59kxHPIKdbM+W73cqb44jVNxIcXy/k0bzgG2i
n7OEB+TOw3ed/7lrG9pFuaiegD9pTWc58IzOUUu1axZ1vc1hqcu6SvuKtTi1dAJzapKReoKVRP1/
VjNSouusxKhkXGX9km3dJF99XplToPWq6kLahzZ53RxE6nWAFlFKP9XwYx5dTbShnjkd6pWBPq/C
xvk7eDbZs2pynDZvAR55LVVLbwipiNOzovaP50Jo1b8nV44dtt7OtlIWWtTugep3qt9YPU6G5eQB
qRUoaLy3AQudxvFQEF4VbrlXd1hG4kiGP/eJJVvGVDuw94byA558DFIvMJ7L09l4mqw8G33l3iIN
LPVKVFmyymsZ2Roz4MSmZidwvFaVfMbXCc7VNI7kkwz/o5gFi+rgHk3mdpH4nveD+8Z2Prp6ja+b
bfBnblrnS3fxnifLQayOXY7to9oAW3ialPEPUR1Lc1q8kAO3RvEjUjpfQzCQyXifskycHitFQKHm
AHZww202ejwohTOk675qL2094Uf56Jqj4mfvQ0E404zL3yOpLkW4RIWrQy9Nz6fDMZGu2nFKfHAD
SbzxeITMoPRpBVdBfbinpeg2fKiVs4k0mlu3IkBwGobcGWP7MWxWaXM42y7VZ4dIXLpy2+Q/35uo
qK158H02bh00aVhStpdGyza9MP9Ietu8gT7mI5wwebpMA/sL4sUSgcDByxLcuQJkxevHfJCHxdAz
z2LPoqbX/lNYoujlE3HcE+5+EC5nsIMyD5qx+cPE4OK8Ecr6b5/WLih0v4RvI4fykE2qntmv7bj+
Z7dykgXw0/E1uLTi5YNia0tljTMtM1SbrW8Il6vhqY6kXh8n2xO30RY2b01Lw1861Q59mxzS48nE
yHxvaYHkRY4qcibYBVXORUWP5T8T7bLNWj33AcO9B/NIHv120wEmRllHrXxHJXYSlinXFg15A4BE
fULO1k8nH9zpOIEfsrRMYW+ns1gN5/q0lXXm+1YnsyrAw1swXCztXQ/O3BQ2jEryw95MCa4Z7j2L
4tB+HrvVxIUg75Kdf5ZDV7jKbl/CxvLti8sds2cYY0f1t7dslNFTv/jq3hFA/JdS4UG4KRvT9peE
WWDOS6ait9kzLbALKU2ILEZXgAqzJctMHGvEjj67/sMBm+6keiTjAa11GLjnSq/hkR+bqvkrMvKr
C7OItrN4sIxObY+EjAzCFK7JGY+2pr6NhLgsbgJp88X4/N9e7dt86r39GB4sy4wy33yfO9hVQ2vf
2C0iwGaZw+482bJtoUHQHGVYHu0kYyOntQGCvV7Pg1Aj61ey7MFnFLTRdopW8KCMCup2SIFDpfxL
YWQAoWCxe2ZtFUdDPlLzRhOxoQc05gKwJ+cKB/9/aFLmh2Gn6V5i4+4fyNdoAZnnkF81SlmvD3UL
un4eK2W9SRBeNxXLsDQwUNsUTdlmLAcz1lSG/3x35oAbSX8ZUtEkrMCjIv89dZD2WMXOVqQz467u
ZU6kEOcR2cVHheZyyLYKO7egHM6cykAtH0uXdDI9uNLavGffG8gegdApOOmBDL1praPCj4boabAi
8Jqg3qVNGHrP047H/VxESWN1GdTC8UrrePxpV1bc3saVUc6zK8TAfOMyvBW4k9cl5VQR3sMVtRW5
2xzGXCIEWa8Nno0131eKbopu4KY8OWYrw4xbWu30g7P7XjChlM/ClpUo1Bw4r5y5SUU3pT1+rrsK
RGqusS13ja0Cvxh9weqT7J732oOWNunsjNafLhrFmKLNDUoM1GoGjmhoQmSDq10vI+NeXPwWh31W
+YP6x3dvfSuVjHPaMQ/8I++S5WacWtOn9uJruAhRNdfcKDiEU9L2VVvIbkuqoqWsJ876aO3/Tp6Z
12Im8YTz1xzb4yQD749/XXzS1bA+nFkGhgqiuJ9ux5hdOz/i2i3zfd7Ur2aYwt8hfOC/0mmm31Vi
kQhYltbipDZNB7rgcGGqatcBMGwdCGS574LhKIZ5W6e8Aw/gPbPVpXPQHU/9ti5DJtsjeOG7jQ5u
Zn/88EU0dSSe1Ndk23oLPgaWHSeLZ6N8xtcwUhmvbZhOVUc3z8lQnEwlKCEddDr4ptaF4gn9cL0r
3wnAKpcsxm02FCVUhjlRB+6+CR1dUxKC/X2JdaPzpiPM++ZwtXpDxzLWub9I8yxWTrgiHidl7hpA
4aNgzeLraghwSLJhs6CCKFYdKz72zW+zkCSEJZOl8PZsBiIZi4XGbpkmCiVZGui+ZlWLO8PnXI9h
kxnpm2vMNXKvgdmXIu69TQRQwdpEebSIOG/7jdCdkADGE1iCW518e9V/Hc70sKiOobpsxIR1FGNC
jkDMrWTi7GUN+tH6U31S/sgnOJJbO6WTaOo3NYVg6ly74+fkaM2stId7lw2EPM6pVNP4bEQjRC5c
q32HarebDJbbfJcbi1Fe9f0SZHPXxG96EiI6CwLQvxJqNW53a5Hqvgr9+tIE9Roy3jv7exvs0s1a
lBUaakmOR46vqN3Pkqb4S2dElJziktLtLIA5stjsZH0L1rLLlGKm5Fb4aMRTdzHLnm32Wt8hKumW
rA/dcs47DppbtmFB4kC0eDIf1nkQ2XIgOMnEMtdX1C2ZbDwE4JpAqNsEldtVCk+tMNX7SlCTKAJ4
J+YxJrE27ypLvjFPT1u6eRuFenvdUY+osJz/88oYi3DnTuaBN27qhyCw6v22OTZWfXcIqt8xOUxW
umyA0JnPJfUQT2hTM5W406/5iEHQ40aXcdqKXn2a5bDK9BhiUWYKbOI4VZjnPmyNx9OGlftV1qH1
7ld2+Zteo5Us66kDqz5MglEX+JVa52Gf7NvFq6Y9c506uPOYSbfM84/x3SxV+U/zBD5SlujuycdH
6qXg/pNKNUGrTlbZjvWr1VY3Fl3CCpghozZtYSXeCL/nTfpaDzzGfTYo6yrQ61zgp25OyDjaQi7E
fN9wERa+NA2j3jEHYRqqmXSeKakiavxMpNacjhLIRFZj7g/dLjvMiBWMNCkm8JL5vgTsAvZSH95t
oITlZJtaQYhmfxufI2+/Om61FHFKjNhAoUMyokkqB/0ZbfNenY4gsbYcvGgrL1a1jO6jhXi0P1Uh
YC/HdRPdE4y9u0A4Q/PpKDIMGXzdaQAtuDbyTloc28nx6cXMiL/ipJw3h3sjEodg7jx089ObufxO
UV1TfjGZsf6ORWwMjJds+LFVVPu5BV3Kvx/cPb5p2GjikwpqEDTtNJQt+XVfn60ecuG8zOO8PUrc
pFHqjjsgILzHxp68MMkWOIdEnDHNtg37G8/oE7qvcr8pHakEc4jr/Gh1VJsz2DWD7DrUe5dHZNfo
pwZDMHdOfy0ev17orzidlrHY+n1xOCSquu+54UVtgQRS+beTih7u87mRq1tQiSPkaZqVL7JDxXOX
giAk9k3o98FPnqlcnDFAAFdfv9Ni54UqsDjgGUqwpS/H3dwtEoRyt+SRWiBWTSph+cDpq1a3pAjK
OMl2O2xE5rY182PCstyn5ZgQujeBTP90uVtpuV3c8PqFqKRNufT4U1ROdzu0a/JmaCEMMyRvoI8b
Ba0YuHzd/j6gcJhqRmQLRV0drnPTOsthmOqC8rc3JITSerpXJrcjq76NSN/5KesaFbMTL+wJqEuS
vmjDXc6M9Ugu0LnZBHB329bQvR0zmWDObbeM+ILO5Eq5/ucoKk24jfDiBwIaGdxtZ1/u4S+m6gxp
6Ay3cRSU3YNFBWD1A5eZsG4Qm3DkO8bfIP5n5/iVNErAiQ1ELtwFomnlT66IlU7pQBKc0TI5gM2X
7t5mYxxuEH7e4LVFU88Rj/uo2eJTtZeQXFbgvVIdW7uF1qPF3+7CxiYaupoY0G3cqA9Xgd3xuAPA
DB/chvXQpWWyu8dDPzrt8LZz5n+UlTscb8QH8pETiRUPhUfWwx9/8dbhxMvSNaY88tafVomj71en
HSkeSmTd6ry79VrEG9P9zTQOHImzoZc+9Rc//NKTJ4mRHrjpbiYS170be59H+81HvmDy4xj8tVjj
cOGhTG7MwWNQmhe7GYbjBi0QvFFqnKUOziPAlZOKEULn/phBHlKfkVW+TIPmzw7k27CUE/sUXFwY
9eizjxCk4FhKNv08a8kXqkXsSvDSNpje2rW2hsxsFMTebS0bzWn2rCh5Nlu4WScZTttckKI4THd1
bJsl9aj4I3zUjPYG1ew1MptGf5/u66bH9Xr9kPa7MTFB+GMnql4/OlxhFbMMZF7wZoJ1d4IC6eMi
2sJvWIwZJg0FCZ2ej7/jMXBubRw7N0vslh87uBPWo03DhcG8x1Eq1LJsedlVyx+1QfsVcGPdl0Eg
VBd08PRJvoXHiN9Y1v3jFoTHcKkspTLgoC0Tdv3CQr3wTOueOG8+yjAusyRclj/9rhYq3EXw2VwL
7PNy3psvg+fOenR2n2V3xQHAHRP/7gjK/Yj24GdHSgfRY/38Xm1xQ80sK71H5+LU5/S9jedmqfoP
R2o/PNlzL4EKav0V+TpJOKv6Uv3Xe073GNoLYF7HBKJSXwhj3aqkiWlWVz5YaLssBNfILUi+jZJQ
FbjJm5tKBMkjaguAq7Ksor/C8yv/xOmf+K9TdMzuqWZa0/nQVh3Ri3YXpgHVvO5NFbjmDGnu3YF3
gev50/DqIkU9gW/EY2o19fbXd0k3X5FG8LzxW1ks8dxup32cpD55dJHRxDuQG1QHRIQUMP5jYQc1
kWzYx4I8ZiuByIna4Hc71sAAsbo+XqrqKP9AY8+/4/Z4QmiejHlHiRWI95JQsL652OvSldaVOrWE
GxVLJQFH16Y8FBWWcjuvfusvWSjtQZ7dnjMqrVXU2DmXTkLFb9gtPYMkq4XUZrO5bX2WBQon1MtW
7utlbXD4sjQl3RcDwvCI0tVmBQuX4GbhmvTYxpSHNnOuuvjU9039j7Su8Fq9PUW/aPpJHNaz+Pg7
VSg9s72cm++o5ksJAlPLF/ymUYp8rqsh39T42AY66k/bNi3epzji8XufdQfYbEuQ6UjWx0+ScyvW
A3MFgALHtu67IVmSzwMFkPfYeuP2WZtFjSCNg7Zuyl71LcKchR6xaUS9kprA2qN8EBZ3fyxd+MIF
NfHZK01UnoQdNcuDsPo9hO6rg+86nuz/kMRWa4ob37ZfD6Yi7Dtes7dvR29jnRziLf62TMmdU+q2
K8ZRr/U52COY14Uh7B5JVXeLxsoh76RCzeHzXVnwGHotZNBN8yuXIAvgPOjOOdnSXvesCVuxFDvD
r8gxJU3yW8612tDiuBw2Fs9/58bBxwSkKQDZcg+2ZLs/Fi0cfp1IkI9zQFfnpo29GnB4lzUz+his
p5qKKyqaYYaTMeuRgHR5GTl0KvSJZoRfTMirCku2vz5CdnZSyeGza7NzzFdT9UpBdN3NVua0zvyT
Fmx+/N74inwRYdo43VRVIm5IPNBRj6CLhOHG5zCIrTpa0wWtP2KwPeya22pxqKvV8xx8W3Ib18fD
2hjufENKJFIUO0nptwz/epaSU7b6i5a5ZSrkM3uMaDU/Roru0/JoZ3XbG3O4p+tmAPhlcxWFO4h7
yqnrl4U8OL3SREcN4MxsRAHtgPIjkW2C5MhXDYOjBZCSjSpE8dKiLmKRPgRUxtyv9XIbTrUJbyI8
f5LiuaU6LnSI+XXR8GaC06apPYf0CcY6Dcc2eKh127/MtV5+stCULNyWPb5WpRNcOGuknSdGCTZR
M16hetVbl2Uw1ZDitJ7aomyW8fWAxv3T6iN59Gdv3pljluafZKQEcIaBnbJKQegDdJvNvYkOj9kL
edtTax/bt2013ZZqxHNeOohkuGunVl4EQCMJLHBd18nUWVJ76N1vlvYB4aHnDj+maOjafBEO1Fu3
Vr2TouKyo8yJpf7V14O+cN6buwiEHm7Tr6s+5+n0Uhmb/4I62bFUW06c93F/EMO813zwUWkjZ6Ol
fg9S6I8jKWTsL7du2+8fPinxQTaV5aSLZj/6Ww0zN92SONr7JHJbKsDUKNpnt9q77W5T7EvNiIwy
xZVPNq0LAealh+8sH4c7hacVlw9qApdkzdPIRH0NumpaVhNLrBGQSVf2qTQJw7irm/k9iNvhm+ch
ApCu6utnO7br4nrUmzxWXlx+x0gCT3FcQrS2TtCjFhHl8lGSggEZy2Ack7ZfBn3eDSPPAk5yQgrd
GgERN03vc6DpgzNC+8uuqG3AHYsYo9pPG5r9+8RozhfQ6n7NSDs2TYHEA9rYoouuf6XCcvzlDyAU
2e47g3fp7F7299FUDbBarprnI29qt4ZEQ19ZwP3I/rzyPpGcyiAYUtCmcYS/5zIugqVu5rwPhQ+/
4LUsDdqQgn0WrBHjo0yUvV9KwCJIUqHOQhzt6wpd3hWyrtr+rS87/EwtL5fZYeAtUk4EAVJV2LFu
ZFPKji+CtMtbumjo7ApM54MvWqgU7teKVSnn/KPjzBA7x7Yd7BaShWF0wftCi37uDtE9u/9BYk0m
XeJyUtn2o8r7SMr/dNdVJS867vsCmB+5rmL5+RNGU+3mUMRBnSW95dlZb5fR7yDQhDFoiOtcVwKz
/dQl9Skawui+9/flL5+q9W3PxzwXgiXUvvHGiCriCAkl7BSFWeIhat1FoTBsp/UPEms2dgTk7sMU
GfNj5Xaasqa0truDWVwXztjaf8g13+8P8rbq827Z8euO2cRP3b5Xy02oDNNsMMjOzbhR2h7TLmmF
mTdsBGNJVKQgWaKcGBQmYppYEMrowwQHsI10N49C2Lmcy+e196vmciDoCLPI3/aB1KrIU5nVNYF7
aqzZ5gBQjlK5MOTqwpr3iX0+whCOb3H69dEQFyRoyCrXiSsUdX6Qlna0QxcsSbKd/VLr8mZ3FxRP
dNCxQcwxA0nXxq13YQnCyqa424OMZyUtqmsD/Hcyfes9khuKQMRx58bJ7dUArgLGqiitAm3PzOKj
rn/WTRNbX4YFqjpPgGJ9xhU6bU4K+zLuFw7IYMvRqILnaaRHUb7XE4psn2yq6KQiMM9s34Nwv9nJ
+6GjtnMNRzYquYpreuY4mcLB/p0gav1uA+n2vIRyDc4OS0h0/Zecze3B7fgGl0qp4GKVMf9SVDyp
EdrYr1RA7giUsUC1qW/BrehoHT7bEm3ZA7G5VX3y9lH/7Dq5NNnetKF38tnNoGnGkftFqUXzCEii
zrmsFuf1uWtI3L33wb6sE/tXJFMXOis6M2OBYraAePYNHhbLysW+LXeeVJQ6jCXPgTju+HgtS/y3
9WGoznEjS58JpOkMDxzLX+5DzZeXDaLZXuSAmhNcKFi8NFmuMnsLWnc8BaVpqyfTezLJQ+X56hRy
RkT/3GiOPrDElvqk4TCj2zaJ1z8e9zX4x+CCyM0h5VipDWBLTt5QoVYxyzhkDE/LgzPb7V3rrP6p
s7b9IZlrh3ABjoTHiSaDdySSa1iYHksDosB49R4Q+EKTWYvnvczUClfZIsguvS3F7v8IFpE8Db44
uhyuf9gLZwvGN0yA3nBXIf+gZrKrbfixuLRuVCKAVUI9uXYRQTmy0/jtx6Eqad6Hdgq7G8M7fsQS
2hHkFiKIOVO9Pd/jB0LqIjYcEledSCs4tnHqcqiHVZij8tyr1N+lz6xrAhbjyFuxm1tU9xFATegl
TFJSSlA0olAzQlGrfyREJsc5wnN05C29zX9RxaIFrsG2JdSGb047XmxaW+vyljhcORebp5v3Yw25
1q5s5utxVOztkKpX+XhVSzuTW9P80hawbxpyDiN0Lb/6YY3uIar1C1KU479r6zA+A2BuEBpErqSX
1N0w3W+Nj+5l3De/UE3QfqjZAYbZOQlzG9Htkc4wO6/oZNRfvaGcZDFoo2cvrLcyHWsiyq6Y/nyn
Kh3frvWU/JigjB9phum/10SxTa21L29b0QXPjbttT9PiqE979hKGjmTbnwQvDqB/DvqfrWCoNzJQ
OpXz4n8PhjsV2RZZb10VDHeDMDZzFza83Kd38UEMNlQiZ8kQRKMmfX0IzV9HAbzP21WcL4PhU8Zs
P0fbM9f0UF5uFdqZiH1dXIHjolGhOHV6nM/GicbvWffeRZZBeFmVPb6vzurcVf5qQaP6rETBONd5
MkH1Bav7gIBSFezR+wvS0//qcav4PHgxY0sykdU7TBYkM6FkGUpz09fJb/x3RHy0V/5pFmc7muUT
Orjw/XpDnzsXSs/SvOzd+M3N6FXyHI/xfTUDgLv+4adE+UIwB6L/hZA3eYT7PSVJ/zL2sQu9yVmb
TYl/ardjvavIehhtRc9w/D2oHSnCeNxNSBRT/q8Gxgr1/Tqv049yITgza2aUOPt7M1usV6R9qkzG
8zblKOXC9/jagVUE0eplI7vmQ1CHERrxWS7/haFxw1Pn9NGDWXtx2ddwrYB+F4ESPp4QjzTbI751
rm4wA9Te8ajWk5m2SRV12x2E2cxOlIVxF3xK11gvBgPoxxJjCqmnanmarLH6b0cvzmhFisPvcPDt
n4qF4staLP/HaA3OE2z29Gyv/XArKmtfc7vuvFPFWXHvTNtQJADRd7D6TMnqcId/FExWCG0mXaex
P4eFQjkE/+4mj4cMrkqjTRbgrP2X06GNSvvEaW97+OJzjEYawoy09Y9wPOLfklP/1oUu/ZcMKI6i
RweeRKDlV2DWzDnihFJCP5BaOb5XjmSKj4W4AyrDtj5UZn5zS2n/DnCeFIwBkLebAK9LjPvLWnyk
oqZzC7Uu/nvMvXLT7VsDnbEBZDbdW8W5/exQO83NuETunya5mi50UKH3C45bnrk97KE7rkjdk8Y5
Qa5FH0llhntG5Ik7GlX6s9P5/U8O5wjqrnRvbYvQT0QQRznRSdfYZ73H/Z09osxGOGSN0CvOoP94
vlW/6BBfTt+01mM0dvrVtIurU28V7mmb3ebL2krvV7MvQmO4WI4Lw5q1YR3xyzeyA4ZfmjgfRMOO
33wvdenx86uyARoRm/sFICBfMSTNqFWOkGtOTz0/p4Ugf0YBTokAM3aVXJzBt8AiEwxMPEYIrTni
CtvAtnO/VRP+mHkcmmKfhPeAmHK+k8gj71wEHKmMRvOkyQ2rM+R5jpUH+4gQMq551PXskQVQ4fSc
zN0Bow+C+F5Wa/PSQXojLbUtDdxcTdWXOspR4bdCQiSNNf1Xq7XKV6RxcRrKIGFpCKhNTZ22Puim
Jpj8IWGMfJwtiS0pxP/1F14FBaLnx+Z9GhM8/QkOL4xj4dWJdVtZlvuH8WqgYQu1qLyY2S+vxIpx
a3HDUOL4L560G/eWbQykyCSWpb6nQex2CsZmf3i1WENk4zjaf5UbYvibTlT78HdTfqTOEv9h99X1
x2Cz8MXlUrC3mCCLldX9QAkZ9IhTutEZCnQme5uLtZ8Ny9QYOiQRmXnBlqPN2AUTb27v3FvsHt1x
YdeQCPmurZx4fgAbSFAS2LJmnLazRSfxIo5evlthjd4ug8FvzKmJRBk9y7iM3YdqQBxdBEEVX/DE
mP+Ix26GrD4GVd/U7ALT8zgwNJzQBWltn+rFGWLzOFmhiObTyp7RVuc1Aqtr0lhs84YZL5mP5k0I
dLkb55408a8R6iEsgqaZ5A/lDVe5R+/Nx4FrIUC3vJ69BVVHg4vO0CQ6HXAPBULZGBmDNKXANWwh
pbDv+wkVI81zUDJst5PduuuMxhtySWQaqZ2ucm8Pa+dxhGmKb9xhlSWfJ2SO+MtDzgVM3Y1wNnlx
Syo7fg6r2awzUrRGqjTe0PJ6DPClojbLjtf4WKkiY2e2T1Hc7NUPRbe89xorYicfkcUsCkxj9eyO
clAsBO+h06vxsuG0iyBFmLtvfSQDCSut3vfMr9yS/PMeYWbRoPrr7ms/kmXO+25WGxbNjfUn30iN
DD/c9W+F4db+cSw8Kb/WyB40+8HRAv2l1VoN9i8Csl2SZwyTa/cSKuksjzOMrnvBSj25ZxI0FpTy
/gI5w5XQzRijdD80j+EMp4cocrW9woe6ic79VI7yXxiO3QpTgwL5DVdDOf6cPOXAQ++uC0LiacG8
ujWz0zzqARcswDkdM27WYEQqz0aHGpaNJY2jw7MtyeA7oD7Nq5i4ozsb5UZp8HvEXnOyXK/xPmvZ
RNYDjOfB17us1no8llBc8Q+cLRgM7LGeyLs1U9I+90iHKU8n9ae8wU0ZlSnp8oe5DAcGvac1adYS
tj/y2C+MxS+tUz6tuLqxYnXoI2vAyvzxBJo7NS+k9QTtE20ePJBNbCOpGMM5AAOiwWxZnqx6AwpJ
K0t0VZJJeIsgOPMGk+jGsaMOpTLOZNVfsLIr2ONogUpPw32qKoKd2KCDT7uPlfPbb6k5Lrpd4lkp
cBbPJZQnZqhrdFC5JOo8VQxBxcwrdJ28l/S3n72Djk3vwrM9ZspWzQJWNLqz533NtsUlEq2d5VrZ
VTHP8Gvh3RIb2Vkl8ys+m0DflxvI7f84OpPluHElin4RIzgP2yrWKFmTJVnyhmHJbc4kQIIAwa9/
p96uIzosW1UkkHnz3pM7TjpnzAu+zmTB/XcTQ/aBMwj8GEjyhffeuGMgnyIcQ81j4aXMxSUixfQP
z2dfXsOUH0NaqcK6vQvQUMqrULHRJzyMpvgDkdtM/yY5RvNl8BFsD7h8q4JntrTytCSL6e8hLTjZ
KUkRLs5lMm6sEBmKosi9BEPoPjNhEP4mdRo2BzD6xjw1+Jmc44wiSKZ1IIa9s0mKREYamQl2NdCU
owaWcjs4pS9iHlIf6k7utpXxc6/pePaPKYp3+YuaUcmB+bezBu41ymS9mCPXi88AYaqT2rmzTo/H
VdWuMzHYbqGsc33EA/52ip7VdPR2wzLdhaHOBEPXWTVhLpPQsQq1RFnvp7MyfmDKRFP+M97IiWC+
9QL9w2ntkJyijpnQm1l7NrYRbOD/38bD+ArWidzXncEmpG+2ZNvsWRIo5Sdp48ZcytELIk45Uq0j
ZLqoIdyQCdUcLB/KYs9FBMf25yhHxgt+MIbN3VgIF59wULpMAA4pqrB8VEnTNL+F15S8qvT6/tbl
Y0JUtjhSAPW+Oi6NNwpxGYgZ9dOp4yOx4j1W6PWfLtkV3yLS8to/jWk0d/GbXwTkm3cVyxni3KuX
tKajKmWXXgdRDv80J0m2dzrdZMeoVJoAM958dzsVa9CaexDlRGE3Oir9lJAlJdkKl+Y5MdqjIQra
ft2bDqwPb8Yc+PPXCHndI60YMWSIj/XIDpHHJRuntt+jiDrNfRK1TviZbCO7QFlytAzHQUQsdNgJ
juLKJa5OBO8i4zAr7vsk9tAkOlbqhVeH7HV3CDgvOWjxNWZ3lgHAeMG6sDDAlv4w/pC+aNtrwj3L
MMcw7Bh32AhMxsO0Ge8YDyiz5y5Y2bRIPiaYyl+B07KDHo0yc/yz9qwIvLdJc95+V0kwVr+GFpJX
gB+VBK3aMXfcZtxM7K4adnpuY9xBjcIjtLKhoTpEGn3Bp400s7rOQYZQdTBscxL3g/II3MBIapN5
P8NIrZ+HlEH1sOvSdcR0zEiw21lnqrM/E9DAuUScd6q6Ah4IM/sYTk1o/APA/jjQj2m0DNuFhLUY
vshHMPDgtwicZyFQPe+9FDN1lQunpF/rzboULwS3FQsHDKpFsSMrjMF59NmNfcfzFbSMjLYyKgmL
Fs56mqhg/0ZbLNU1VAUwCkfHCxOTRGbi5+ZW2fRROdgKQs61NhNXBkLKQZJkQDZOpD/Cgj6n5XOq
8io1jDspeGS8X8u0bU8064IYRBf13XcHSKx6ioFe9P9wTcrqX2BuOz13swJPjsMdM5ulTqtdSXBL
RmQ4yRAGueOXfYQcW+vynYxD11wWbKrjY4wfoXruPHJXx60Jk+FibKMohDYIUN0lqMeIljkhVUjE
M90ilxEyVrs/elDcSaD2FIWPNrPo9bETymnIjqvM6lMVuV455o1mVnAmxslQvrhtbbtzlzYeDrKf
vP/s0HXtMzb9aNZ4VHn3rj1+rmvjI5RSqhMH/hiXLC2+cakvxtl1C47qXOIKS9I8LkQivty1LTZ7
tmWZLO/RAM9i2FU+YKddCbUExgszHYT8VJdtBMo3Sum3Vn+Nk1z2pdZHwehVfvYTYjvpSNdbf2G5
0ANhC+4f7zXAYsPN5IT1OOVDiP3sQfg2ZeplPbc8ucDBcMOEwjhoSV5bHLn8OVg14jnTqlQ6jBi1
Yvp57PzmZhxjRBowUHdX/+L569ScCuql5TwmlPsNFWDTOp8bUgfO1rp2s1/hMgJw2CNPFmrdLUnY
dH8p8UuMu+Bn6Voi5rHFvQ1UIqF0ILa+MAJagn2Dd5uCixnq8FRiwLLvJR4wmBUO13U+pk4cfnO/
SPdkyJiBWi1qBG1dAQSod4GMCnmss9qXD8QunfqQKivCv0XiJnreh24fmmMDvauhJMG/vPIPLOPp
D+IVS4NDyFfN3nNCFKEdyTuyuDbqfHzeZe3AE1hSJhqOqxVguXnQgiXUxTBHt5q5FG9OoldM99FS
N/1RTSqp/qmC4wzHaLl25pX4dWpPnPFwzWmA1hLgOPWhd8uQEWzELEhf4nsiGL7sNhTGzUWnqSWW
SfOCxIO2ySvce9PcY7Yh1d3omz9gSpa6P9fj4uJBYdcGtAY1t4F9DVWmw9uoIhZ3xIppqZyksc1K
DUmO6zdskWk6yYgc2lllazcqnmThrD9BTDDBOwo7I8zYSJMyOg1UPVXOVlXfs0fH4DA+tWlJw8tX
baJTHy0xbkqMTH5ArmxeCwzyoy0J2pnC76J7PvfNPixrFYhjqLTOvsikcmLlbqoUu1HK2revgu23
n7jBwk8Reiu3mMBcVN83S4QYeMBmCpkh8hevuvP8wSEAxnPeTPhHFBpUzuKibrtX1eTPv6g+Z/nL
N8Sx2RnMVWXuO8qH8kwhlky5XQiPdxee92FOc0tVRapWJ1ygDn2UVumr25K1SE/SaZcS92jRbCym
6gaY4anI1vko29mqn37QK2Mwl5pqCBk+CNyb7OzBazSfZ1JijQJbtC3jo5fwZg/I/PPGIyymplp/
4sF3qqeN9tn+bnGoOH8iSHPrV1uysPEycrDWG05T18v+8LGO9mSnGD8U4cm1KXO3F2rFbidTWmpX
h3b7hl9G1IliTYc+b2qS4RFnGFbVTrCLlEIA4DmU2pE7GBihkzF9xKXN7c2FG8v7DYTxPB2QG5Nx
wN8w6zjIQ7gRfXMOdSCaN3YrjDjLcTtE699sKyf7jSTgqm8Gd7H/spBgTf5VS2v8/9xVzrrdMRQN
O/9Hh5PazIfCHfRwkm49837PJtNJyiVVGhXl3jpClNgnchKkWzpX1d2pQ+8Hy+CTaT8zba/D06rL
IX0eS7godyBOpXppB5FGD5N0iuFlYsTafMgRa9exMlsmHlymcfEucMKGHTz09/WfCPG/uETYp7lH
uEW9XLNEu967VchqRo8RUPi2of/HL66lZoV+Egy3n8CM+37VNg2mm4XSsrBr4gph4DkGOuzvitLd
ul9R1EXZC5k28vu0ya0/5J7gRD5nRRN7Z4nCFR6SkRPoTvFcyBPwpwCnj3CBCKcV+ylyu5I5v9pa
uuYGGdjoQSKwDCuHkpVh8IQvZwvPsQfyqeZDCZZFnaY0wzfD2NtsJHkim9RXzQMWxzkhgqS/MJaS
/gaHOkTZWcqtdg49w5tIcefiJpM52zsq7F9jlDrTF7yYvlv2hvAkdH4rnTW8E8YbViffmGP9v1Nb
iSPj923IYZIG3qLG7nBrBs5/JqAcEeyWjIv1hI3S1A+RJHrDmustqI5lN5fRWYVIVxUYCnqL67xu
hLzIqY/LzZ4aE8T+wbfmWppirxdYAkwp/QtJ7CE8DpvTK4qPfgMCMJJgS39Qgw3ekyY1Z6cDcXzg
Ej4n6/JDNTIejpVcl0jgJMnc+A+legVXjBQwLdncxwN9Jh4Z5tW4rpxPGoho5YnGvLTuwxBr+5xj
vSyhd9cEOXRzn61VPdCbD60KPh20qvBZthxYl2plxHE34AUmJMidpSGVtJ6Xz0OcVmiJTTk014VJ
aQOzaOMwA8wi0bjBxcjquPEHs2ddxXY6zSCv5tcJA8ntfBuDJH7vLd37f4ATUvG2xENHmKvw14T4
3cAI9Z1AjQvJJMZL+67HLJiOkvZ5/MQyYAt8eNBK6m8jXC2eMT46FHJEFHmNcV/4+tmxkIyZo3nV
lmO37PrntF9uFhZPepT/U7qQmNRxZ5xkl42ykPF9NXaY66cSW8dxU41eThbMS30IgV5EMBom/Bf3
bZmQAs7Cde1/jmEoskfRbkwfjVr4XU1K9eblLHVbzIep+HgFtU/E2XvqG2Sma4c23h4iPvss27dr
mYWnMkmnz/kGAyDjmVmsJDrwzJ90UdAcr2h9DJzo5aC6UE+zRPA+ESQBfxdpWKPN0+MJan6fuUPz
vkEnMFRsmGdbCvsYRye+tYIgIV4J4Xx2sE3VK6MpNbwxM2Y+uhuXuTI/cCKY7fYXI6GOJiN54g8K
Rbv2ssFOj141lW1ysNnoIUIXKmBVCHZWMi16cAMy7dJX9oF7c2Qo5SjyHdgtx3bWFcP2KqQnaNpo
7vEPB9gIGnSt+qHIQunsCYSq6c9q502c8W2P9b6sYwAIKeUOTqO6NABB2T2zRFG6QxToGLTILF2n
H2EVdNnbKsYMV28oUjfccXxVkv7Dh9WzQxpbI7IwqeSfnJIyzWsycOnbNpC0J2pZFxxrh9pr2KQ0
RaMiTj7KxCFgFpXesOWjW3Rp+FB6PpXHpQ0lu5tjOfpWPOHBWarohcYqYHc1W1mT8LXJ3MBc1qkD
QI1iiwhd9jZL0JmaOjgCyXP9564favUcWRTwNwU7wftwU4agxwJQSXdHlhieq3b1mBa7uIqKGLRC
ItIHs6i2v7b1PBIRLeuQrS6nyoaGZYpTAHm/waJrK5y2421jKbNxv+lp7aOha9TvMVsEH0bleVeT
Zk79SCJO0ApOI6VMPhAKGU6OFgyId5gTCfnlQJcwAjC5q+AU9LgwKkIe7ZTQthIrKKbtwAQYDTXF
w08f5tRxOB1gOunsEWW3r8+cNkyk0PscP/0cBVXvh52kj2rIp4fvnyAiihgpYC98WxxLubwjxo61
Cxwj4jIjocTln0zr1Vw04dMwb7inZLOvywE9M2EJk//SFTiV1D4ZmnL7VKAwAMOxI2rEr4Dpu+DR
CsJh0YdM4jHFGFg1nn8AFoRrrnd1Oj9tTKXQ/zGtZFjQnAXuZWJLzOaQKbr67NdK9dWPG/ZmOnTT
ZnEyzbRhw2OLKODWl+VWl9UUEoQCh3zRasSjhHczXtLyikhF7/cgTEZcAcd9pJZ/dMKkJfdMfW7O
qyFuuvXnZDyQYEc2snvDHV2/df/bZpnJgFV+U+U7Rz9c24WFQcvIJ7ptzCBy8rqFfe5E5fYvAF7S
2FySLQhFdyV1opoHAjrNcaT5bv9DRdcpAlGLCU8RQwUm4nvLq2fihfZVKPO9EhDjviw384IukSYn
dxzrv1WJH3W3rdESJKiu7uz0u43jKzg6S7b9Cnkp/hYaZBMbhMCL7Wgpg7s2XCfzj/LeeyrDoWag
uVSZl0cLcSUCUNJ/XGc0qmPnFFV7cVJ/OPadrQKSmuv8rL2brQPjsk5+e0iqI6QRA1IG5xDGSkNg
ufk5QRwcHipu4fZLk+t0PbryrNKITv4cmDfO2SQNdm48xvZ90pYKY0er5HXHEWnuZkv1l+1hFuQT
SSxuk957kzfT+IT61hGEY8T2ZvJAuGkriXnJX8mY47vGNn+cueJBYyTlnDxz8bhfXVfhACf0E1xN
lFTjCbczjbkGDebzjI50tPul9UnAV2TACsSemtF60NvNz5nZDf9pf4CBn2CTesW4E2B0AIPqf8x9
ypqNbsR3do4WIdtrkw6BB/086/3DMM/Ncl/jZJTPESvRgl8YcFX4q+zDxX8sUsSMO4cdp9NdjekA
SkwX9/70CwkzjC7wsbqrmOWK3B4PWYb3BszrKSsqQLr8sk57abqiUJhSyzEOvnDqDZO7nxrAcBc8
OUlzrIKN7FbsuZnzMNedRuzuLR3PjpFvur1XbdSbHxiJgEKY/9Pi4WxXTyFWUYgTncq2a9Y7sfp0
uC1TRbmIqImqMlT8Hey/8RYsb/C2NBYURnWMFLQseQJ5V55bF611o3ZQdT0gwmZ9sh744tasJyKB
a4Lx3tj1WbuPwq3F/gWODYUUm24x6F8BgmmI+yxFvvfa2QnvKKNi967Ei7fcOcShQnyi7dguv8Io
ks7VzXDpI79Hq48LLpv1dPbR8KM/TibBwbFAITIX1bakTkU2to+YTteBiitI2oMXTRQM1DWGUyU1
WwzjBYhMi+c9zjinao+fTFeDQbnp11Ac0m5Y42PXZLB2fCCIhAgbAq4ixyei/tA0ryZP6cIJlDbG
/lydpkFB9U0AbKnEKvngS7ONt5BG/MQqcq0PXV+W5jAzgmyeTGGyIHe50asH29lbGME0v2vyOg8l
1kQSeR7250PcRfZFNnis7wMHINfdyhHJTKud/GtHlokSmaIDqXxLiEw9I9KR5oTY5AYn6ZOcxniO
Yv40BW1x6TjyiCYtuOQfuXvqeZdykKXnm/0l3IGbEB5PQkpwLFzimIBTUhv1iHm2Db4NfImS5GjI
uh8HZ6udCHVpOWM6BpVWSUDFYYe5ZNpn9NgRmpig6mVBydxM1hzY3suCgtKl3edkNCFQ2n0zuUpD
snCcjPp69P5xnnaYkyQhun64ljVm1vBEkKxacg81bDvMqy1DZE2//0pX64t5v6Zy/ITpSZC4TpY+
ve06VE7GQ4qCQVqMoKvA2CgqfWUJY8eXXvigU05bNCQxJPexcsbztrqdfQbiQZqK3nq2b7bCYgyZ
ZmhC+ziObfBPBsH4H5lQNzplUVo+BAUl5qGpF6oqd6BHoVWmJcQePrNhmVRYrT4ibKz6WFJsXZKy
hiCtCqcDQLHVAf82qAo3zbqPVXss8LC8YItvCG+RIr4HITiSHsez7R35PYIXol7DH8/z2/rc8OX0
x26aIjQFCI12l1CkOFd++HpsnGSrf4po/X+ki3LsWrgshM1BHuAIomnlxUVXihlWmOo76GL9mnDC
fTt+mNr7WqpkelCjK9/4jebws+zbefmKKiQgRG3VDmev1tN4qbqJwagcRVkcGCLDRymzmVyCZwnD
MxUZ24OANoEFvar75dnH0m7PDtI0KBOva8t7Hq3hi3XIXXzcprp4WZACg1yEVNeHHmOU5ikgeolc
EFVpDg4Va3XJhhHcLNPsusMf26qo3PNwUxXVtIby4LOOof1qhw6oFMJWMXcEpIfIb/zcdRgT7tIM
XyWJM9np+AyauATAkTaUhaQJBC+SPbBpbBR7JjGyz1eNRv7bqUOxXnwJMuTJdcvC3ihRLFjFyi26
BGiD9CgwN4mhdde4MxO4XUburjksbe3gQAMLFz2U7qz+Q69zor8LZNOPafbq5idjYJwgCdPmB+aD
gGPTzfgXZmXc8qV0rXNG5Uz/Ij1118yB2EUqI6zEIUyS5BmPuGqO8WyAs5D/9GAvgwfuAQiwTHrf
TWDsALUQpsZHS17jMSDligxYyBr4QLs5pPgiJfy9ZtQv38iOTqcC0dtSYrXgNYAUCvehgJvTXMYs
wmBcBOUWXWXG688Y3ksfS1cP416tzFeuKIa6o6ISYPr06GFzFFw0OTFPJYARWPPg487U+xEEmIdt
Kk1+GtoxcZx4YP45wFRvJILR0qPiTXWPWVv0xamaU/fSi06G90iW5Cvn9oZ9obWqXlskH5h/dAv+
HghrerIMGJH3o84jAe6wwvCHHBL56LIguduzDmz4a3hwmMlqlojHqHgsjmC+7rC0pGdwu/PqwYtR
RDCD5O2QtOwx1tmcnKkEGIxq07pYzhgfsdvKbNMLpwFm3q2u5jWHZbThtWTwHGQnq+T2MCSReFKF
CbtTfBuIxwxtklO8ihlia0Y2oL4bWdkVBseBL6o9MwYpaZLptbyDdOYoma6pQHbx3j3hREoeCBdW
WAFImvS/zRJ7zX07E989UbX1igWscfHXMmG7KxYvFSdlGmh3AcGDjwpfOINSeub3GK4HrR/lEzsy
Yu4J57wCFVZ/dEeU5kSluQ152UQchcjyRMLLNvZ5xaidw7sSjqF72BC67B9QKMz0v6wcB6LUbtFX
HcBBUbisRSWWm5Z4JGR65/Ink/6VyZvgpkkkRwb+EE7w+tlbbM8406tqr8RLNFbFai0+5rLs37s5
287j7C3lR+duBVhFH0CSPtaTHSaSFjh188XEAClm3/OCnR/o7AHC7sI0SeISOWLDZWbkOA5YodTj
fcOFPbFNicRpS1ia62vDXr+q5aMGX7tCCRrXNg8AhmUH5v5Qeyfjg8/hCbm6xDGns2Z35UNq62TN
k95qFspUeqm9F1aR6PbvKqVkglCkAogPsBkv+IWJihUIB5/WaLz4UwJqSg1j9imZvGQHJDlU8LoT
/nIWvSImnhblciWIFqXfqQX78MEZb6t7oBNTvmb4xpmmLOul5qNEGOlTeNHYM+q/fhuzeJpbNLLM
H6R5pIdfh9cO5ty/eSH/Ry5ZdOAH/GjjmJyHue1zWRs8xSSEbHkfYgVFzmkMyA+/x6Rz8YHKwz2p
e9udTJut0dGOU2d/1j4LQxmkZqm4SrimFS4hv5CndOojkrYCWXfXbFhq0YLhv7ZIkkw0zsJUK36s
FLhEiZW+OeLXodtMzNo9x4zERV4rvxXHtfIXgChdy91ZpplZfqyiEVfBs07WLNmcUy9uy/SWQbrP
hWyc9NAE0XK/yc3DB77xZt91OEtJTI9yuTQBUfy89JeWAICtsYUWhccIdMfuL4HRUCXz/UoInQ5q
c6b7oZRk6AZNwfY6OdyMJ1/TyOwSGzXR716RuNq1CP5/uWLLp3QmgX8iOtY8O8YJ4SDchkXoztM6
4WhiBu/s4HgwmzLeGv1O4ltihWeFzp2UIbQVSdI0t56sniYABfx5rctfM8vkTE6uwut+o7MvwQ5j
4PYA1UiVe9SjBL8pyh1cri7CQp4lfoipVxExOnoEssU+tdr5Hc+OWgkyerRwSwPSjdi9+lqtJrB1
wzVgSIrZ4cYGOf0Ay55e2WNL4Ns6JgoIiBdgtYJibH7HKKv1Y9e45UJk2QFuyJHZT+ppnCaf0Du5
o+ZUuTF17OJo4ggs9hqYI2ysGpnWmRjBmgGSJm7X16dpDMTyQ1LpLmfZmvJLNxzCKKvu+lpabYLD
YjdwTjXTO5kjCFHTQNN25b5jI8wZcLhGra+a5TUr6yg+9oExy9E0Rn5XGYX2rSlWL0PjRACqF8x5
EHfiALIONlpDlngLf3WY/LtD29qg3a1Vw0Mcdlz8Ozp585GVIhnybhiCJgf6oJl1CT89DdtYEwgU
9X1f2u5NgZzAJDkM7W+MhmV3J2Dhvns+HJ078EXBM3P+7h3EzsY0zy/na5rqhYQ5RhzMb5s1hCmL
dQu6B+xp6X9MVMvkEoJ9M1dMdqN8yOJouCyzwFMKMCJ7I3gNVF13xKoxXjXCPoR9ScS+bhnBVVo3
wYGhwnLAV2jJh8mlQ9JhCZS4YbsKzL2AjLL/Yq17a44h/bw+NiJi8lD48LiPgoUFxR4IRXZtC4ws
OTnF1pxbHcQXAInqBMJQET4wVYZz21CcPJCt7N1DPVqHVLdglwVhOEzpPnbbUx1UbM5RWO3o/Dbb
cva0iRsfAZNtb17R+M6PamRYdUOgT2QSIQXwAhfgso2qP5m/ujyyVugseejipnBeGE0xPUrXaFJX
N5bBfFll2U3HGiO4s2ucLPu9ygIURUfFB3x39YljxfNaumfSkXS/2cBA5FW2acTQ3VmT6IOweZNy
e8wYJtwWanM+L4lXjFjIbYNAFNiEueGWDEOfiwKyNtDxUi2fnp/RbuyKuVJvmp1gaL+emvJFOUn9
0t3Mwjs1ZI58bCd2SJ1Ux7LCC5FQx55U4yZgwrTEuLPJln52ntEu9hs+OxpH9l1N94tOh+F7hnjw
aBRd930xgYzFgopPHyEmBBO+U3MTD/co/IDF4NxpiWvC5fA3lgRkPm5b89yGSfdd8Dv+nBuaHTL+
fJCIllq/ggdVE4JjtzH/TSzQfZjnjAdEhB88EEOCFF6KdsjrZEvFObZ4tjjW2sy7TkmWXNfZBu9R
WvcPrC8GrONhaXuvXB8iV5j4kEoRMdeflvIJ/gsB8/kHpklm5uWKgZNQ+uKNuVc5Q/JnM2zLuLJ9
MK1O9UxPTpeJNpwL+HWEiB2oiGBROG4aRTRj74ewXXcJOJw3Zrd8wY0dCs6FSq/qSHXZpXkb6QCw
8eg0H3MUmzcw5miIAuTbO16Jor1ntZ0zf8ZlwrI8V1fTEc2icx8AMEc/hoBxA5PKuvm2bjncV1M3
Nf/NfuBO7GhBlqbQT6GdsuSBoRX1MPBKra1iwmXCTX4YonFEWXq+tzPW/eZNsTShfVNqkz9Spr/9
nzQKI/mEH8r8U1D7mn3nbd5vqikxXGFUTz1eCNN+ichpn/rZbTHoxT5kOdu6GcZ1T1nzw49cskR0
NCgnKnOn6TmrIoaNCd/2vdVN/b0Ehet8uURlCSwmk02OPBYFvQztV5d7fkIuiBFheF5npIALtBsd
PjOHS9yXfqMS4fDtx2i969zKT58TcvNBjqN/ba/e2Ku/2stccVpM1o13LIzsGOXUEePJweA728lU
rhrxzs5ubvwYdWmnImeTPzsR9tkT/lt/5a8c3P/Gts7Cqx+lvvtBnnV5GVVXmOtc9zohEuF5M7xX
vLlP9CZd8SrIJxR7jW99PUzgYV9W7IAjI4dlvmQNmvvPEUAvuzaCJTq1wwwPnPoe4hLxhAZnxCc2
tTj6kULerXc6xe/JVjGWLpzbDOclybsma4+zm2IKyxjP7EM40Qeg46zkXOrQCZ4mw5bB+8L6CuuV
bJd1zxQMWbE32fpc2ZKlXpTuSu9tUEef7Tp5Y7kfS683u14UPf7sCO4dHhVZkfShKACJOBXBf+GI
ZPDDxXn1C+Je454KBhMJFCFfvUSGSyqPq9HfWC4iGvU3Ao7GqC9DmYFNy4d96PmeMdfMtYe0ss1j
lNcNY+b7SiLs+VG/hB+JkkvwlVJ9XmYWJCADsqWm/Q5CG8x7Cp2RmAFvBHaIQmVXpAaPtn7rxX2t
WDmZE4sr4KyOdFX7ymWetYOaN30OoVcxrx+nKCJJnMivrB2ARExbONVMpBTmf3C+21+nCOggwEKH
f7eetMaP0iyWIVfaFswARloaOS8+rRqt8LhjowflGiReXAN66hy61kFDpwPDmfAsdWE3P7JrBcGG
wW2Z7KPWWEimM3seJ8znE6Sklj0jtFnjDTqIGeqMHaJAFFtwTHg1/D1GTyKe9+yuHSQKjue/UbHH
kPiDAbJY20JmCapo2flcS/88i6kcOu40frMwoGRpBS0FR3GBTrdzdaGeSH0u3N5ckBXgyNS8Gmwm
3yDfoTVktTaW1sGFD0buGadzZKP17FEcrzt0GNKeEm7T84x9Fa9gB0NlJ3EMBTlMyOWzajeYoi3K
FatWwj5uftRbAjojIamArTfS48c2M3C/2YsS4FKmf+k2u5x4YgDywDxwniWemYKCrZHXIMtcYpWR
40MLbpfwX5C5yBpOEHTH2rbOF/Z6XF7RlDWPyyo45ApQXgL1t5vecVoAiE0adpGhhfrzvhU3zdgj
7HCLi8APzbNg9d+FX7k/516Pw4GBNP7rdul9vgmt178IJf1bRBAwAsnFqGbn98HCBh6UE7ITkPd6
MHBxREy13z7HVnZfW+xX0EQZ0rAsrw9JtRVKFSh3bRyjoKOt7rwg7V8qk+BC6gyGW341HX9bmKpn
vrTY7isoHpIcXF07R7eKBfvB7c1s27eVeJK98EsCnjWCA1Y3Ve0DmwHiZWPs1u092rPXZYjlE1dn
B6Aw4kQnzziw2D7Gdf3euwbP/FqN26+ljzEB8mb21T7RcfpYe5pCgU57IRjpO7bbLZ6PSRTS5ghv
pyBkdyxIvqR7djr3Hh1CgwKO91+869nf/sAQaBICm7inSwaGwOUjXf279ccg6zd3/ZkkbQTODbMV
ZRyfNzVbifZpB9Z8hOPikHOz5JRdNmo8Sj9ZYe3C6013N7vlibUzQ0bGdiLc3qCG1PuG9/kC3y6V
V9sxDt5VcC3Iy1Yp/lZD7uXT+K3BBA8C9lm3PnOlbijS744wLQyTmODvMRFx+u7ZHuG8o4Z9QePk
P3Gy3hbY1DMvpqMWkRy2MYH1MUPd2w5+WnTPdelVf8RyIw+SuHOOA9dOtZ/EzNMFDad4iL2ePDHV
A8NCPghuY1tkFNNJma3jfq1vrUg/DFRJnR+P5WHUwYzo19QSMwW7w95wlzJtJwhzi2LbbLpoD2tI
rjAa/OdsTvkfm4Amn0l+6l+KuN9+ac7BZZ/NXfKxrs5UMXSq6zfCweaj6yM/JQYWLo8psCR3PwYG
9p52ubV2Na3sz2z2CgTceIEdxAibpj9osKwjRGBDJFfVRtcmmcdfmUXVuhZ8eN/YCOGIAJOjxd/a
Krkm2FjrYzdCR8AEoJbDsBTJYxxZZznMUV/d+/3KkRysRVPB6ojEo56H9NvWvC5HAhmZs2OHkt8f
gEcyYNSMKdChmf6yjiD+H0dn1hynrkbRX0QVCJDgtefJsx07eaGc4TBPAiHg19/V9zV1cmJ3g/QN
e69NH7p2M0snE87W34WhBrLKMsr762XKQ9EXzOFwys2QvJS1DxZjQuCf7WbYxe22bUcLlUrnblBt
rC8ED4trgwuOM+c7ZvwUU4PP5SOfJXvrgUjIM6svfgNcQKk5NKQ50WMNc3dtC+bduyj2F/6EUf+b
n7BM6zeseDxqRkD9mN0xUuNPYQBUezc/cxJACh3Mrc8CdZQ6RAOwfqxAzEz0c6WRxm5IVOLtbdYe
6ARb5jS6pmEe/XaFRvTtt7r/z04oD4gIae1I8OcI2PPP6kFGCTa11+no8U4HQI3GY9UiemNE7aPk
R9HRiKOF7W2+KjwAGjMyCQszZCKUS+TLJPkJbXXHLAERwzSSBOtS6n6pcGFGf1joIsMTuFRWmmzU
4A+zyebK6bNoPrFvxnTVTno5FQQjUBuqMiO8K8aTHWZ+/51rqaN9lHkVkOVeZr87DqZvLBNEdrVj
G2d02Blju7kZcaxq5pN/47iTa7Kts16N7WXVvh+dGQR3+G1jZLV8/DrUJrhNXET1P+J5FrracRDN
PRJK31sZMG41LUUXm/iX8hCM7RjKpiEmM1YyR9E12c2vkR1v78UcxP5qxo62YALA0VnpodiuOTMH
U2Uenn8/sd/spAOkB17XzLcFwHkMOl6QLc+H29YW2RDM1ql/DXFZ9BJnjyLrI6d0x8icMqM5m1Xr
j9It+HvEUSzdUz4zENmoyom+4wSqFVUZHoNNg+a6fLZpOZDIUiblb8XINT4ZNUYfjo7sgt5QYqfx
69b81y8BHrEaeiRfjAOal5Rouvo9nL5IH+Ohb9+RLepwYyh7wVY0qiYrJ9Wz+hhJOHy3sLsRE/jx
sJy82YdrnRKqsxxjjNXdPmwbt96NavQf2fmYkaOAuWu0wa9V9lfr6Xz8nbJmdf856NUFt8RQwdvB
+H20/iyfU8vE9bPLLWvnwnc7e27LqMYQDjqtrbYMs/Lq27DvHIddk+E3pqZYUuy4Gw/Xn3OjueHl
QiWt/k5mBAHIr+JUt7xZ/RgwyxCyTk6KPrwOERJMQpXypNiMQdgRLQXVaRBPUXIvAzsCAFaAnJlE
CeeXZYEExNply9otA86FNKSe951bJRpqtyh9+8TRktX/Qhbd+hQwuCX4wzDV30ARSps3/O3t8uoV
cnldkLAyqpqniBe8ldALeVZzCxV+LcTbyvQ94xqPp+wDtnM8f2ZDMbU31xuFeMiIAue4K4oAmAJ+
geRq0PIRb1Rjh9sriT0J93H5/wVUoZ+YJBQQj7qi1LuOKG9K1ZANy4ZZezI8RUYvy6mvWn3leueq
wW9np7+MxIg3CtEfITpYEgRmphH6I12KRj3YMozDnWv4iT8rU7TBF65ST70o2K582kiSGbtCykI8
RDKWeeIQbymtO9h0e3ZFiXuwxqRHqvFcbSsrWLTz+Jl2U6PkHb7RhDMIhXOE5jFZLMM7oD1AJNNq
nvoP3FKAMNJIJ+aRlUAb7lvDjP2nWXlHKr4zOL4HNA1V/gJvjA1JIE31A9FkLzdjv9inbLAQjpp1
WpGIwnNVJ78Ku/nKUrcXP9qhW6edE2piIDfsvfF028T1iv9YFsz+WeO5GJ8HAvC6H60veUyYpTD2
CFFk89D/tex10ROpGjnG6g0KmqhBa09MpkWuQ1PSEK8AjD7AOsP6qLvSkdJ21Sh9ghfSKXT04QPr
wvmKFCP5GQmZua+wDSfwX3S5F6A0Wj0aFCjDrWJde2T20TSo8BEvnLGWAPFZPaaSv4FxhmxzED4L
55xPjizeKRgRygPmr7Q7besCI8t7pHQTvGMC88EJMofDwocQ0tkOACwwDGJJdmGdwxB4z9FCyCPl
vntCGlFF7yz/yOTy0FXmu04u4tnWebacQuAHN2tT7z2JSwyIDm6BfWma/BI2LrM3dhYpeJW8pliK
Rx797exP1W3u744SadidvdQOu/TLiP8GVy92EbwG0wKdB1nh6JxXNJEZLkYXNuGTP6QkR/rrYJdH
1khINUn4zv1fpcfW9ifvVBHuEXoi+aBTCbnCTYWG8xfJ8QgvFSMFstwqpaea0PqFiQVFrsIVsVEB
d/NFMOTqH5qW7T3OsGR86GMnRhHoAuFTONJi7Kma9T0OBLDSWcw+eEQs9eD7cf+OyKn5podVyXfM
r/lt1MBEsxSiZJOSr81/+Nx0xLysEuyQ5nnOsvPcptkLKuw13Y3gD4atAfMKvYT1wQPTXs1ijm8p
r7a9KO7HUYiba9s7tdiFRdDXr8nSDd4hWGv61HFGuwo+xa4L+V+uegqjOowOZdwwKAijjE1EM83g
PJK6j3cBSyWeujy37W7iPnZ+hIx05dc4Oh8pjhvMFK1zDBRXRdDwCW8IhhDRAwkv68Toxm+51jUG
I0HJGndO8dgG84rJeCxz1pO6Z6MWLWq+jYKYaso0UOaEcMS16VbsC1H70Fau/lh63d1xbqvnPhdM
i50HDSI9eIacXwZHw9uuj9HCG/ejFZRXm9GDNwd0Lp7KYzGG8c8si9S/CAkxBcEaT3/LWtaEPQym
A0kA0P1Nj7ImfJPsnQY5TjP/oK9F07Hkk3cLGqRSJHzZjGKkx6p1Sphg4rwmriQ7e10IXAiFBDbS
NSd94ZhjwfhWCBeWtzvjYHmKEZ2COu1Z6u7rJU/zrURZWBwrt8+J+qz7P1VcuS19ttMhnHRi659S
irV2HyLyv/Uxa/0dk3XXMlTshAWxitsbnXNZPU1LH7JBgpTi/oCIA5UOWjUt4KRqsd7mtQDW6/lx
Z061HLr+sLgM3RHn9KLakvrqOacS7zYNul/A6BISheeWaEaXiaDC5bRLWIO9hNSREEVhHw8D4lWT
8xwuTrN8Bv9Pmyn6OcdqK4h9e0BiP5+phILsQYi2+6IzrYej8GQIFGEwANpTkQ07bFodrhwIagdf
NvbgKEJCNmTpLvOhHmKdn+sczTskFC9m4slLw5RPWjUfE/ZL9aNHhbBew1BO4X5MlLjnfORT0Z5E
mAXPiZmC7meYEyNNeMgymCPbXPUjIUQMGlvFvhNXdgSUDbA8cQW5cEZLuyQEjANFRRXIXlJux1kq
u5dg8apzIKvcAXPrD+vBYzjWPctpHf7F6F5ZYSxL5NXXoU2XnRF3FjbTpXU3OQzrr0xrWW84LQaH
5wk8P8E3GC6eKxF1+cGj4LgnmbRF8NUjmsd8PufOt+e7+NvY9AT1HjWe8fPtBHyiOrF+WF9Xkfbx
fBTYkQIKbCz6gq/D+mzm/dVxrkia0IfUdUKpmUqHPSxMPWyfuiwOHCfOMwrGztu2I1brmHS/Utb7
SAZq2jYZKwXU1dqnMzWN+bUMUXkNZ4Ra25jZe3yUxpc99CTYPpJSUlHhbpdaam5w7ADqTDPtzWj7
JReBbcAVsxJZwQ6s7DNlFqN9beRcOp8ZGsSrNpWatxJeznIgSZAg1N5BN0BFSSUM2GgdP1dMQfUB
KR6I5NGAKEI/3L5wwLlvRIQk64vuFQUeu822oVaa8ZxV3Z3BHIa1AwihGr8IrkPU4aEjQhHbJB8J
SrhfLBNFwXc4M8BAHCX8U1tH9ZPXB+1329zpIWsPM7mP48W/Fc7A5T+uYoarVLTute68xfyu3Tzu
XlwMjAcK5o6efgll8+51dZheFIvu6uIyKDsGua+RVMyNcF861odoPjwpvgPv/qTkkbDk/rVhCwfF
j7B5LsAP7V4STZJQmRiP4bfnpd1u7VIo3wRFEh7EDsHP3pZ5SoJdjRxC7Wa+hXJ/Z6kGHPFEeR7o
oJaGm37Uxate3Mk9BoYAzg0cDIYs7NUAaUzCxajDzNw4yZFlsmRxOKSJCo/J1Jn7MmTw19cg0/Nf
ki7kv56S6AYVMkOgIEivPg5aTesHYnKqjdCbk7/adOn4oD0neebAgZCFcHkEK+aDbt34I1X++f8Z
IV+uXbgg0cDrRPwZVUr2s9tjKNlDKufkrLuscb6dAWevELqMnsosD39g9mjdnyxXm+jVNpyTSCm5
Cl2ClNcu3Hqhu44//XlyHbZGd+nDLsv6KEENgnV5Y+kAUMjXWafPOWBe9Y5GJwCNxVLU+TmsQXAF
dbVoAIKFh10qLg0UchP68NNd/gCcaohZB4pVc7GeSu0uoOS5IfUb0ge+ouonls6S0I2hUxNxD+3w
YAaQnjBuu2m6jl5GqNwm8+uUF5qvvPlOmQvJr6AbBkHj0JREdDFyRatOT8TXYvh+qfBAagWcPTU5
3FE9OjfMf2BjRowsv2AdxBFngJtMZ62juTlVCr3uIVAcuJeMCi88uX6YPFR0kutz0K2IPga1zimB
IZlIz3TBqLE3LovK5NLfs7if0RSs69HNw859Mj4Q8hpYGlIAr4ZrpaveUKU2/Lb4H8tYhC+NX+rL
3SS77tv7ggBYhv8sAVn9EwuztN2ESgq1MLniOxyA3gVbsGQJ10ZpOryXkx2mP6NTD82I8Eur5bWN
ssrZazvfH3QhJK0DldR7KkqSoTeWB+mbjZwjft4VDv4eGmLiP3s2N/E57mjWHupayctKtEV4Q13J
VDDiFR8/GWKa6hhXvjNvsyEeocEsetiBTqnG/cDQgts0uttgt5UM5Py9JMkAn5jHdx7XbaxW++EA
8vafQrBerJ/Jl2bcv+sWBxP8vWd7QNWu+0dmiXI4tDQVqDCyisYdQWM5f49LYxgs6s7+KWyXLM/h
NPeYt8cpJjiH8xZrW2jD6YVJiuehv7vrq7hyskcYmKpmAsdAjWU+oVpbES62eSGwc6iO2cRCcWvJ
ELm49SjJu7Ajp2iZF127A9+nnu6WXNol8hmDjZy92nluyCRbNqE/ELUy9vAXD67FDg4BjED4nQ2d
9I0MEOFdUPgqfg2TTvVBgxF4n3sA+1sI6or8lHnKWL/Nk0rVoc4950KSEpoVUUDl2bMKpZrqxsjr
twXRnrhwCqRNBHQUhVcvUIRTV+9WMDry4DN1++3GxZKwjoiHR8ZBd3EmNNpdiht75dOY4fVh/KAC
sZkBD8bAom4ODGBYsUMZv5PPBDmSWzXCGvf7btYk0fid3THUbZ/TAj/2tk8GOgUU7ppchHtC8OIB
nNtGozO5bPXG8I/qatN+jDi/xRMrX1dse5l6SD8BFj6gOyyvGtriul0LjGWkpNWFvRC0V/zzQAOl
hxT02dVXOk/hHvj9/NEUvYO8eYyda0Gqkrzlrr/GlzwP2wpgVjD/i0Vn8k+OsumljnPVXtjV4pXd
KBZkL0XszXdSsWuZJEYTGlKfUEuCzOeO5sKyMmUQ5VHmeGbEQUuO9bhP2qz9woS4Vk98m01zwUNH
UNuSg0M7s0PEVMBj7i9/C0oe7gwjh3qLr0+QVCAYYe+4aNjPO11iieluiCSioE6qkPSREl17h/8+
2ngGb1UEONdFZJu3lwqYNAgfpmEn1RNBAUuQYdbOoIUiAZ2F6euKMlCd2BLK+aMaFSaUAXLDSQe6
TLdI2e8ZlAThtK9jin5HxrZ23qIZayXHG8u+Z8YHwYvTMhd4TvmEiEvPEkY8AQbWo3IKRKodG6/v
tiZyeNNZbdAWqGA+OkudP7C3F8Gx4AS5WHe2GdIQYJyPcRAaklM4gAsf72sYNU8YZ92jJNUGZGXb
6OGwZAj631hXpu8EqTbdqSkj52jrkTQSt4/0pYyYN77MrDuLb2zyBs5dJNf8ry4cAlHhgvLgsyD1
+88JycZFOb1LZuaMa33qnbS+2RVX7mbWpQ/nWGGs30a4nrvLYqBjswWLw+qgjDND2lmIb+BPLGQd
j99z55DxwFRiYptGrkqYPk0g8OYLJB+A7Bm0z/+AHxq0TOz1Xvn+M36/SOVqX/qgCNATjJX5rKqk
xU+t2BkKMoqZQLJvafZchzo4jtw6OHMIdvI2eqkAkWK1MLe6YVf17GpcUMwu8A+TiJq3e9sXcAdZ
gKyUv2B8SbW0Q7LuE2tB54aMZNQtgGb6nE1k2G27LCs/xzoq/ENE7HxOuvoaPi2NNyZ7fEp9iFvx
DuFeWeW8IKJhwcFM10cOUXjxL0xIAG8AiYz9Y8tQXG3Q1XS/YNJlTJ6SO+mwoJRjMTbhoHFkVRDY
V9DibcIFTMJLbF20hMItupeWqsw90SiIz3AwHuvhIrIn8keb9Xl2UWehQUOLjZt6da+ojggem3UX
xa+ZqiO9X0WhGQuP4j8mopb2jifvLyW1vSAURYHschaDRpm0+99d/EwCJbGK/qWXnXmJ4BmFW8ex
yH9Qp+EbXQj+utOxezKKTFn99YYcBfuWyi46gGwJkncTDdnFA3FZ/cO/5MOfw/4qUPLlQw+Q0DKZ
J7Dbn93paOBPzD8Cmln3b+L5fX6K0DsxFMTADDLfa96nJEQ/swZ5iv837ckC3bEum8YrQIwIsjx2
ov0KjR+rQhMsbwMgECqtOFvin2QBKgg7AjAgZJMmeyRkYeGVXnzER5mjRA62cs5JYszRkl6TKC/+
G5REYybBn40MZaLCw6Rwz9rEvE5RpCadvs16nW52YVm8bQmlTbbuWC9EJmI0exLcNcN72ERJuxn6
scmPzeQEICHiOX1kpcYvLrQhXK/xWnGNR5iAG52seAYsClbOKcQuv6mwTco/HDB332hDBuJJVdA+
TmZw+mMb4NI/ElNwrwwdFu3nvu7L06xR+G+XSq2Y+lJPXwHLzr9R99QVARJUWo9LboJklw1tBLvY
oH/fAUMMsaNKYAeI7IlwOLk6WlLiCIKEbD6vLpP/GBdxZMAKMfGOjtn5RhdN95i1LijHJAhM/aNc
kpU1U4h1/Y2+HnSqo2gZtygk0I6JQokTEXpmOci1ld3FVlnY3ij1Zv5D4YT/wdgbIVYNQh2TOIoI
OJQ1+tsUO31/Jk8Q19wCayxhlM4H9iMac/8d7HrEhljiq4JLkwp4GwVCwRUXhj4x3ejGrzTqlJJX
nzJ5+dmss3bOM1GcD4OssSIxaQx+SEQscpsPAVFbMAxWQhis0w5IAGXWIQokCxMQgBtreeT9yYKj
jUvYfQWinfdBE092AoGewaPThRH3aIMAIqw7MNBjUUfTLqaS1tCLTelgdpjN3TbkRvtA98sTKCER
oI6Nh3vfhZ16Lwo/mQ4wDsiJQYEPl7ud3EhvCJeFScqFa27EWd6BVqhz6U2W2QHS5BfrjjWC0bvY
LvpzsmQ6UcMgSNszwcJ9EClhPmDpjuRO0gb8NLplmdwhJuZYh7TmIuQntmqT0M7ERCwP4ytIK7Ip
6EkdbGuu6C56sFLfXJrhO21xVPbouU3/yGuardelnIJfhVPStZPSMay3sljc74Fgom6brJ36GGzZ
0JXj5SeZlJM02+KfrhcW/LQDexiO8oPmOCVHofCdnoQRN36cS3eMHobKckGDzfA+MtvHj0yqy5w7
L6uYkzfW3hrREg4FN2U66BU02kNp8/xp9myUbvtWk7XnFKbJLlw85VNN20oUpKfi6GFmzIpV2x/9
/wroG0dPLSV6fRiSB6YgjrxAxJw5LESSPXOZuXbDIlt6e7vmaDCzFticQAnD49T3zhd2fvEnqnri
NXEq90figKp/nXDa381IeBoipIRBPJ1sUTRQZ1PvOSS/EsJQIBykmPD1aIbFwpRiO3gjOvTEG1jr
Jv5IcmvL9PY2EeYmtrzUUKDGbkXOt1E8vMsuXZfQbLsAas/Os055aBnk+du6y/3ghS16afYzUU73
Ffykk/26gvpGrerU3QNFA6l/m4lEwzcemIbkQ6aXdFF+Mv6QZUsp5hbESmH5jlGNehMvxb6JEKXv
oB/gFB9w+f4LxBR9lJS1pDPPWfcbuiRqETHbxTx0thX9p8/Gb690ZUJGhg6LExju4yeRHgCaJFrG
J7fLUK2T1YxiB7TWZ00WVLzFegE5Iue0D9lUTeMlrKPZ3ZXCZ0FSkuP8vAQMu09DMc7j2Q559ArS
gLlBwNQi5kc3JA7nfObkLYHT2RBQQZffxAkZijhCs+gU9aFCyiNwXZ6JCkeMDIRMEPVHhOQPnx7C
+Y3GOIHLZbV+mEObpi/+pNBUM7f7QuiD4CcMsVXumTxlLNnTKmiGz7BN4vVMt2Ym+KJtDFo9Slb3
pPmkmX+TBujeqUlh9UoSx/K0GEWbkmE4O+NxS+tDR2Jm+8iqK7pC4g156CSmHZALLdzpldya6lqD
ZvOOif4/n32OIvCkLTD8kYysfbwmgT7mAViPX6j0xZOdKQp3HpEYZis05C6qrwXYxhYBSEZYyWw7
VelNB3GgPOITnDBCho4nuLwCryKHwF9fJuErpr+lHV5q+G1MjMcQD9eP0CUX4LsGUSGvMZxZYGKx
So3XPUdZgKZ6x7/WLA7XdekxumDm6bMM5UK0MJCiiujjFc4AD3Y+Mdv3ENe8gVSw7cHONnqhsAza
/bjOzbUbKnfahV6Ad71dKUi+aIuy9MjWYGIUXorhEvtQ83YUG368r0Y5fDSLoT3oMtdCHVry8NQq
Zs57oYX8i0nYcDgaro9N1zTis5hEdAU9WXxFLSEXGyJaDHl5WvbfrXbpqPuWuAWicFHMbEIWZHQ4
3hg+I+ZMSMtT7RDtRz00LabHtjz7iGzMaWnbOTgyniE5iBKSxe1corQ+ktjQ/lzJ8HS+XHcha92B
ilfRzyTTifTS+TnG5IvAwunL9ttxkOluY7AH1LCyRUpICJ/D6CPTtf8Llu1ankcCBR4GACvzRiTL
+B9Ui0Lu1sDHLrtKHN0nciis3DM9a+vLZNe7dQEAE7JVUuBi1nsY2dG6hcMf5aXh76zrsXpHzlit
2OuIf86mBq8ELtUqO2eN57zgbteY0iIkFzfyGRL3Sn2eIIVeRG/DY0uIVnompLfa1SZBrrGFfJTU
pzgGSHK1/gKGBh4BQraAgfaWjqbOrmxul5ck5yE9YedcuJtlRuKnDrlCkfTB0TlQ2SOPW5Xtwzds
ccR21qnJ/D32I2wECFWtBY0RkMQEWY3OJR+Yn0NE902W79VYSdIz4BQt872FwF8CpkSvX/FkbHh2
3GrI/5RliUXRqbUgfAUcP1q+DfXjSmXP34Ozd2DDWmpvV2Do8PfERJG/J9uAhramnVsBQWAPJDmK
//EOYxWSfQAR455qP/5nkJGOyI97FkFtQLuwCWn7mePoKv1M/YaR5pNkDZO8kReHzxJIY4xxk5cE
Icx1qYbO/0cVshaHiQvqX0sWzs9uJET7HEc9NCvLgmZF2CDYmvAENvEFe4W+kEqQJpeuH7y3MZY1
ryXbCu9Q4aeyF7Ij5v9IZXb/NEyBqvsLU0V7zDeSJegYdetOuxC60RI6wyO4Nut8iAkrVLLkTBmY
N5Y+jXKaI9liOlaa9xrAjPuQpMyy/3YlcQHHBUkinykYq+CLBxDzxXaA9JScMr588VvL0fXOS46a
j/lWNzvVSSnfLTGviuA/mugeAf/MV3RJZkmS7M7xghF9ZMAU7q8TFhTgEe8eYQnJoN0zBCwMxQ5S
3uTkLTyUlwS3K5YOgXiUE0lAo09CN+gUSa7IrbcyYZRrdmKGFgs6Bc4JmzjfCbnGjM8l5CaZIx86
wMzwRmOKnn0aA1/fg92Q8tXzevbO2F2m/OBO/MSPqKMRZ9kh1GfpONI/ryqsmMkFEqvWBKnLp5dx
wv6Q9qp65DlNSDibmNIDPS4B0KixlvscOlbAR8oyeb64GSI8ZsRhpD5qPA6A4iqtfBbErfly8058
92hn4vcBdyJgfBaEl9gOhrRdWahXznmHhLPFMmqFTdDcpi4giLNfa7T6EGzi08CSilx7b/SvBmzw
fKTEpNnunChiuoivpd6F0RyEByQGqvr0C1Yf58xSkr/HGQiTjRnTTD4QNYEIGq60zFEXFLXM3hjJ
hjTvJYMCeRx7KN6Mdus7mCIO4bOCTlfsbnZr6tCzblRPqukbAqugflzhVOUHJmnJ76YFUopnETna
oR7JyNzWnmUhRYtEjt+suvnLWaf5K1NWOqcu7FTwwEwNLx9SynKngZT8bUwXIGeUhQ/PdfA8Z1Pj
7bZoCyWDphWtQrlZJhfPfGHMbPc1wTcxuVZB15xGhxzLfagjMl1dICzOuZWTNhduJm86RT7d1ytO
munuLaxpdccUJnses6zfrDgNCCULXOJ2IjcJf1E8cKIMDZXYUSwMLDYJggaktRVxRsc6DoiZx+AJ
6lSMoX1Gex1VH4qx3T1C2Igrv8DiczIiF9mVSQxh0/dh9MZVt1Q/Y4zqC4SBLp+cVzk0yFxyA2QF
ly96jR8AeyUoQZw7KO4t8gC516YY8mtCpjMiXCfIyuvS2aD5uUpy+775oXTy3YWiV953M7A7PeFG
T+ND6w/+4xjRv2D5zlJnO5VALS7cNyv0SUpA/k1PNs5rAauK8cza9ev4Zlu3LVF/G4gDFwOfTB5M
yAjswmbCLN+ZKKevO8kU1IxdJ+aOSeLuwDRkASMbr06zMy5q5UAA7hQq0DGd3KujXRltZ9IHu5us
JpIVY0ZwDJDzIG0s4WecnWAsIM9lW6/U0eN964JqqchryJIGoNcGYa+6FiJJyRCHaIPsnfRwemLE
UABe791LO62qOM5RXQR70m94eeQA5AVyIg/CG3PmCLbQEnO2gy9x7HZO0ayhdY0DbrF2TJM/WFim
+KXT3Ly3cl4ln4/k78ZPhTTL8E4Wni5eJPqcuzrHeAlVAzk5uJdZZp4buFeg+CDz4a0vllxCtMKU
fFBzLGgXINd3yPryJDm2MgPWv/FmPicsFDkU1XVXz74WBISroPmk0Z1fXOk3HiDaHB8CAzJ5cVkk
OTTxToAwXpXijfTtlawuWwHu2GNdrKOd4FjFUZN37dHIvlcfQZzTVbKMXA/YsHE59DB/RmTfbGrY
Plm2+LkS6oPjFTU4zmHJ+6SVIQ4R0tavYVLibwZODl0RRyUc0phxETIL1/3MGLwSSYlikGhytwt/
zXlJajWlCMnwdJkETSYdQTywTbgun1EBkeTle43/1C8yJFEN2jj1YjsozrFNn0DwwXau4T2IMs7d
/YKs6R56IkP3uAJofWfRzB6lQVNdHiUjDWRg6f8jkYH24QoxWriXYBZxAX1eEiKgayoZFoQjCaWj
noNfqFCglbAxw2O4RMzlIa32YXWNax0efIYUxLr0lZx3lI6Ck5UsOpTlsphZuhmD0Ivzp4PLjjuC
4TPXc7KFqpH+y0e3J3CxnUBLx6v/1+Sk8KVVkv+mBwJrgQbxL/RYsh08POJnv2ZUtiGAvHB+cw4j
5U8GHsI9RSLRn5XjKSRlFfTBW9sG8OgC3/TNKZ9RxSKCA1T+mNFu/6qZVRU7pVXx7nbB02zmuHrS
xSxuSply3i469MmIWRQYx3hxXP/UyzkA9cE6kJk42IecIwKt5ht9+igP7FZX0gxWQ5lTVUtBJVoP
1FdQ/lbbYL+s6R+hFCEAhGDflC+qE1P+YMRa/vHWNvD2dY21wfCbObQ9W/r39Xe5oCE81qvfzVvU
qURvp4ae8OIx+hu2jfKKbuOUskXy0NTup55K+9l7veoPdWS9eK8Lz/GvbRonXzwTU3+EYxqmn1MF
kHurnIEBuVKLfKgXeopdhN6PmOi5S4l56hOxcMMm4j2OLOF0XTyu0w/dWxCcNg7dW0vCSb0DVEIy
KIMvf961XpD9aBYX55VfgsnAasR+Md7NMXq7rTsPQ/2At6Slom0aVDuLt7hXdwkJq+5wngLHiFLj
onYramq/dxfnn/s6YcHKrwSkdc0vxuYjXGidYZVaeBLnpHql802/wO8xXMOKxUzLqCQNtmHqOngR
0xq1b70biBlAZNdKOHJbnbXOeFsbZbrtQt+Tv01hrznEZhXGuxiJGUbCiTEfWDM8KTMyY90nVcCh
bly8cYNj+BnvGhNMKQxYQUHxgE/ekB6bdsD92lV1F8NMh83Uscbo04LZWdHh3+k7y3CyyaVB6Gud
yEMejg2PpqIafK91jxmBJnZ9wHWcsZDtHez2+ll0ee8d6Ly69sfSuCvJXb7fjfGhzJMBH7nM8CgP
Eo/za90Fhg8WshzQCUTGBrcly+x4uegVGeNhJi6nfuijRspbkY+cj1cvDVqSVVBqRxM4O865AO5B
F5oja3ljfrOHmsOvhA1p8UNnNVpmIlBgJWy9gVDbXaG7tbm5DOtRk9VMcMGERckILqpXuOMnRujV
0Wv4629Zhd8JxBqrCoS6nQmdS2GYUx9Xt87y575Cq7mh4e/5j2prMyB2KXkBaN4nfRu9uZp/Fmkr
CGBzloCYBrdqtnEXDFeyaIL1zYUz51+6qQIO5XjLpM6GRnje5JSgxIeSR8GMoZEL5W7Qg2E6WtYH
f+h/LN6AUnmIzCgiUVJxSTdQgFKwQXRS0EMvmpWq2SbGFyv9MUjtnQfhExKCdG2zG1s0xLtYOKZ6
dQsy//Sml4TnPuiFiwu51wiw6YH1gzSvhfCH5oFCahl+hJbul9lmmaa70JlxDfoIcWGXyHb8M4b+
mj3imhe3xjP6HZm3W5/8XkAHk5hBXAYGLXE2i08lWDWCWVDrNS6boLwfb8Vs4CBXNpnRmvTTnQjW
Aor62RSoY7EBldHvkvfL7gGLyopIFkrOzZgBEkOK6sYQ0PliAnX0+xhVdw6KV56WeB1Yt5GYWW1R
bBGGCqoZN1JMGUiArALax6rd2u5hbgVtetP/j6Pzao4UB6PoL6KKIEC8dm633c5pXijb4xEZRBLw
6/ewb1u7NbN2N0hfuPdcYNJE7U5oB3NCV6Jz3otBfjiMbd9rlL9oXhDh3CVFli5Xaxzt8g+IkTZ9
qDBcQtoBE7MgB2+LKHwe6NP0DtaC+ao7i5K99qlMTujh4w+0wc0ZWhmqe3RxNi897dTtWGpUjP1a
qBHryMTphYWDDi8AdfEV2Igvna3RkzOdBnQF7l6XTh88JDy8GMIKCB9XayDTYTdx7X3LFjn90Q38
IcEByXBx0zoyyHZO1RTRDU806RQQ/tZ8BtN8shkp2p0f0AtAEunmm4nv294an8HyrUZXgGoD9mx/
aZtGLcPJHxan/Lv4crZu+D+E5XPq6OmB5NfJvrVc23+nMhRlQXrzlIHbhM6AtmTbZJ103qdSTHN+
5LvIFYto7IM+k0UiTv80iTfEh8ILs7eUVSoxazkvH7a9FaD+zMIySlh/R1X/GmdKtVjs3RYTJSi8
wjn4VGjFHevnOP7Dy7t4wHBZ6KNd0Imyd3SYq2+/Lw1xyfib2rAEA+Bm2VefA+xcz0o6oMx33ZV1
kvuhu3NlwWBvKOIODeWQpkI/G/6xOOc+pzBnKJNn8VIv/XSTRBkIBs3dQrpNVmNRbgKY8UCC/fVR
y7PgizZMdO8lxtIbnjCDin6UOLPcJqARJFFdQPlVQIi/8WH54hTKjIz6BLJ9816wOWlInOJbx8w/
OwjNNIjBg4tK/N0nLv6KlIGoQFhXnTmQNOb2iCziZmIUEpY9Iyop3kBEBkS2FaPlvaLRF/XRIDxy
zvlKAKKcIsPoKfDx8wymH4tTAfw82We+0+D7RBx3MUmjIqKUcFnsPQfnH6WLFZ/tZsJj1C1Z/s1L
3v4x2NyhyQa298H+iFy6GSpidEwCl9BmtmjNRxXGDhG2Y6feFl0OD2CmmFzXuB2QtxEsjcOjFmP1
TVUWmd/c8rhfGp9YzJ0a2nS6wVxSPlXRIP8l4EcMmeyukYhhJWSsLOmrfIs0fFrewkm4527GK7m1
PLaW256JbMMKh6voyEI1RgpcDVBS0soXz7Vs5xy3FUSq1inWiqlxSo/FxRqpjuY8mxgXEjN6lv2I
rKZsxrI8pP0UtDtDZUYUJER2EoURGpP3OzWsjZNI1Uhk2pTZJXhKxIzUZk5LQsngHgZiyq197vv+
nZtbA5qPxcvuuV7YxI+R68KSb0OfxX09BTrcphan04EUlUke4ylc2eDAtbP+Pc5X2lDRStWi27Ex
YnbKdF+5k4JdkwCEMPyShjDiP+iYm7pe+VIhzOE9p5ATG4NRBWos9mi3ezJDhBxgg9Z+ce9GrMT/
lhRU+LY1wsq35cwsByICWTglVDf17Lgeziqe+fmNzR4VNAxAunHmEB180tSpkfCGxvrtMp1eRFlH
+U29qCY5WYGq7qqc4GxMf3oc3c2ULh7Z3YKpzm7EUPY54ZBTN2kAke+NyiG7DHZbZauFNqrvDMkR
9s/suyRP4dONQe5YbvvBYwOXW2FS0Fvmxz54oyBTb56DueaoSxel5Rmwdzl9jngDkK9OflQcByZn
TxAC5d8RGR86/LF0xKeJ+2G6I+aHKE/0sQCbYfHXhID1mPA3MnEbNo1O9YPLQt4RlYuAwcPl8Rwa
l/xhNBPCvpcWQy99dhZ7Yb8JgGW4Vo7fkxtjt6Xz4C9T6h19bqMIKbgl8rY5DGNeGI0IndSEAXgY
AkIq+MqX9nyJqPxCkGROKMYNROjcollhhc+6UNvyL64oKfghyH8+occZQ+KOkeZuyrRj/ICf0YDD
sbsZu3TqdIDsqzmAIiXolnDclbhdqDyn26ghmfsgjC1vIEvE32MIUnM3FI7XfFBHjhmZ9pwVXy6Q
jDcwJgOxIKr6DdvRHCsxeW9YMsLfhBuZqAuHjgCPOMlcBJ1fI7QFZudqWHgYU6b6H/31OJ8mOwPX
1xAA8oYmm0MfQx23sY5tNiGhdpnSJCbw4wuY4OUPqpTlC1um9wesMb+MK1nrMMHDUncIkRCtUTqY
7lLCXJbTMlAybPGTYF2KKAU/iIh2Fj75KJpOJHEMq1OQ5vyeuXEWPKCeqmxkLlRc+s5P3WC5hVZo
zTvcgiF+ciJUYP85K3erreiSeLdDwIAtuqryWzeB6c4NgCbYBqGXFZcYnpUFkJlYlCff5k9lmxhV
JsNgtPYcnyAjnDsArjm2wrENn5amJ2UDmX5KgvWAr423gUTklCv01Wts6y9GeMc7hfDJ7Mcp6WNu
b9QEhKbgS6t3rVeW2XVVt7/ylpAn02XFvAWDk7msYuf85Do6B1mdx8Rz/eBlQfzZx644DcSisCDN
xHQbRFknzhmhnDDZqPmh2WM5Il0ljVjb129WkZU0YildM1m2GOL33lgStiOG0e3hriWm+TO1bhvu
PO30y5HFbT7fSOZa7N4hLld/0RFHfBAZ73f9WQaABI/4CjxzWMOB5jc/t8Z+m+Ur+xO4BWkirLV0
HD15Ge85lasI8Ixh7weyJMEYtHlDWu0mQ6uysWuL7FylKKdugqjsNCBeNOfxYb3OgcEUJGm5ol/V
rZ7jvlSsyxK2oHNXbT2C1t3tQkDn+FxQyScHOFr2U61Ab27s9VtmsFn26RF7Tx4x4qg5UQvVG5RE
prRvbVuWJ2InyaqgRVr0CXAPQoGM0v4zm0PMDBEn7WlE5crvi/zsASBNEH/DHkvxzqhAU/LELXmA
rJfmO/YXJFfEiW/Bvhx9SF2SI/fVuDOiu0E47EunwGshNfbWvLddT3sPyTwu3DY4+REDoZ9+6RN3
xom4pPputLmeI7cx0SERDpMpFrLVgtK3EOTdovlon+gnWky8+Ih+Zak9fSFjwJBVMKXDLe99GaLL
tZsXhBkEf6PnoH9prdzEAAnnIdkPte/fZ+wJF/iZGEbTVi/fNe+7orsa4BozlvcdXJss+gChwLSN
oSbgfCWqIDzhuWEHDkgG5p6m/UNy5UVudvQ4dapzRxc27ltIy9VwYHmSunu+Vweze2Iku6Vi8Ja9
Zr4Tdbu2ZtMSHFF19JyPdgqS0nly84wuT7e+ZR372pvbo+92fApuyi6BR1GhD8ms2X4dhG8Kmi0L
JUJjM3Pa2Wkah78TfJeYFChSOxCaacB5FRxsNFZm6njFmKwWTwgX5/maNdireJbB2NbD2HCZkpRw
xzJ0YCA6cLodAST4Xyw5XISw9NX9UVcg589IJlFYpTlEha2PU+NlNYIl3M+WxiZRjd1dZlHgku04
s9uxJrdnNqx6qsa+cBH7EXKgcAqhZ+hvjMWFscMEw9FJ3lqlbgLyb4HVd1LdM1WHAWTw6Zh9KMUy
vY5ZT2YKZUMCnk6RSvkhc7u4ixQcAxKZcc5g2EYK3ntiy7CU4zy2tPwWCEog4mk0vLuOeTkjhioZ
HhfVkXDC5EHekLxB+mKTx+ri5JaM3rQ9DKeCDJB8E8gRaQRJYDNqMsbyqzbAtIuwqyPMTtfcsn1N
wifgRxB8mdLLa+nYBFXVeNN+F1Iu+x0CSiO29mpTOAVlMsE08iO6cAvpqkFX5YlTk8xQXAeftAEK
oErKA/XLYO4bUpH2BQ16uFeAOLzbTkat3rcEmYjNOIAjOOSZS8U1kqeWnSewaL9aTSjssCMC2iQX
8F+7kB93SoIQrDfEFhJVTiyf0uWsRwOQMM0o2HmTBcHqYLJadezZ3LDSDTVX9LVBTxJ6fBtdM57y
vOv+dNnU+yiayHteU77BOXBvt0OXNrd4Z7UcTwFpfN1NbruFg46H6/TD0Q3ug9LAHEKSpUu+GuNO
bDY1nsUtQncAji1tzJcOm3xEcTDreUSYCd7lM7aL+ghOrLTfBGLw/Al+R9xeJ0BYC+c+tYWZYC4G
a1BqGmOzc1k9M1tcIC2gV8MzvNEM2rLnoAxRH4TkaksW9wkVcUbtjk8pV11wxTNBDhAbgJXRshAu
NG9rt2PLkOdjt/pWypxMuzRnoOhEfvA4p+QOnMJEcmZtgoLZOUl2PVE3qHQ5/tmMFzOr2XgvClnR
RvFUijg7uAkhl/BZBnDDT3lpO9EKYLG66SlCoo/MQvtN2W9yIixndaDBKITeLXMd/fGtIk922rGW
7rUhuS3fFSiSr1jOpufUijOzwe/KoGeii5fbDnLxXcVA8qlsKZTZTXbmxpMeKk0f4/6TslRKN2MI
aT8QmpmdQ0TT87GBVCs+Lbr1jIwW1D/ZdrQyBd5vSQu4lN3YLZ+LMAhxt7zcBSBd2zUN6lk4ZN99
OpRr/lVkAn31GG9xHzIARcMu/byIWZciKZ37TRk36FnsMIXHJhJGxNchRF5ykVDk2AiWMfrIHXed
Lw5kdFuSNAviyesrB2AsEHUqn/0jRnrAWtuWY0mQLx4qyDKAqaCB7ujf6sHduCwcIbejY0uLH+mh
QuO05FxGh0/WFgC1nOhGJInUAYl1a+nJne+GSvnNX4aBE9Ob2LEDzOu1mzrHCvwRKr0CQzsGecjP
i+z3yO9z9VU7MnL3YkomdXFBrQwkWzpTEi8fE9fV3wQ13EQZ1dnFI+Eu+BF2DQqRiWK3K5xrlkar
d4rm960t8ek9sXf0xEfj9RYQD1eMTnpb20vr76cJnMseuXA+/Ap6CBGzVE1gY7Qjl69/ZW/rl2gZ
6xiOLZWOl9xL4tEdFE1p1mK2K+axveLmHPM952BR3QOIEmgJQdyp29RHuvHQOjTY3/HUwX3aO52Y
YpbHyDoTvPIsaYIfn3LCXaW/cfHhcbPh8RiYYt1ENszljxlrHhL4smvslL1bza7IGFZ7zc7FtB3t
KfJh3/A3ghv+iqZhCdSLwN7AUpEVSxoea1bL43cnpNPizE0a62DqNnCOUvfUzAtYwAQSUUjGxq5D
ERYRfiVjY2OaLimxtq5Fhgp77iSsb1GBR4pwtXQRLFxQtYzq3Dmtb8Pt0oGZv2tig8PjKAJWpBB5
cSZ/5hl1M8JLN1G7UdTNjLjSROXtlGu3Jjc9oYMeYxgg347x4dgYRlE9wgcugfge5ge3A549h1VW
lNhQd6tmxH7apaAsw7EB6gKYWTbuccmWdrrCoA0FEzcIOQh+7Cl6nRh5FPuujObwOOCx6Q4N2uxs
2pZ+X5J4D+nGfiY7iGRNhlNue7a9piNXOBV5wZmHpccDYFLHI4NnUJNWSHL4RG+GmWJxU0CCiIHQ
5EfUN9Bw4TEcoArqKj+VQB5EjQGDw5D0tDF0eGuJDsrszcxuvPnM+74PXgKNUJa8pTYglsiEpF5u
68wkXoeVnI6W/TGTsKjZhRnWEv4l24rvapjzaovbrjObScW2+Mxl0mbJhfcm9LBF5+jya7wEIPM3
xIVwSjMStsnwU3YbQy0LQMRtZKYDKJitIK+BddgE4AleEd4COuaGX6bl4v6YmH14t+wrcvs3qFDW
I8WdLPDFiKWFJEwiZxoKtZg088BGNg+2MRQnr1GDh8RwZqVwUwZMWk9GyHR1O9oepzpRIWReYZ5B
g9cz89/6SDn+FNRx41/0DYz9iDBy5UAaioaSIiC0dFx5xlhPPSEYdFXC8NALRwdBgP+bvfpdCHpc
PEgPgs4AUxegE07QOhmeBsovHd0wze4AxW1xfabgdyrsvkV6DSEGmewKnLA28lADWdN6j+/XLUEs
VnZoyy3YfHzSM9kHBvW6zJbxkFdZWHzG1AHjRfLk9UdTtWRTlCpKDWv0qotO4+T05tjYDgl8VifA
FTG2wOhqnHkmXWmljJ4Z9/cjMuAEHWfblS54MCMlieoK2te+HILpXNBboQblQyp3JXo1FsmoFRiY
ZUX6hFJWM+f3x5xkI03bsJ3xQTS7qqLm31km6imNmF/QrSUV6XQop91N5819cmJg48+nkM2fvWOl
Zb+4PEDRySZU+ZtTniFjmQXitvZ6QmzddnnXhe0Oe7vMK4MtvMO9JTCLMFPyY1QEuA2YizZTMp6J
iIp/u9ojTrnxY9n9Ig/x/S9aG6fhK0EBtw2QsfgnwpW1eUQ9R+zNMHnQFeqsK8MDcz0YyLnurG1N
tBrrPm+0RpZ5nEjdrsHTZzCaLFJ859LUF7QhGUC9fKGLcqjaKYgKf8LkoVzMbBIkKYZxnaeXrmvr
6AJ0YaxxMxfo2BQh9u6e1RSlWqgUkSVhlvJghVadod6sJ3/hUITciJRXJh9WX6fLqQTZ2PFsO1V8
4RRAJtWPsv9J2Dq+2IU9sfLFcYZS3qmphyuB/IPZFHUCQ3Eato3MZe1vJuxyQCXmgHfAAnlKvFIU
RH8cIAH+w+xRiOypbgIEKDQoyQ3pMuF4j1Q8S89d5Pf2JZyK2d+TDJG8dqOQEvUvPeAd/HL9lknE
lV9BpZjKVT44rV3ssxc4NLlj/VHSL357HOUV34bTvQ7WMmOpIvOv3BqUXt/AYrD4k8PLCqGJ1/zN
MbD1E5bk0j0vJLf9FCpoalBOEMbR8zVLSmKgMi5rvsxcOuibv/2IBgwaaRQtj+RmJfc1xKf5GJel
r7dseNfwmtoO631ImjMhM21YnVAZJ2LnNHWkmYEicnzsXXZNh74llup+6ZnsP7OtIoWDzyepOW6J
R9qwMPCPtEjQ8pIufwOh4P3z6zQ7IakGc49xK30RelD6Jgs80Bfk7MBFD6RlX2c14vwlWrR8Gm0x
1ocymB1JwlIkiNIDdas3Iki7Z11NOcNpDqNDhri5Osq0VvdSsNo+jR7TLmJ3ighb6khU5N7qdAA8
SiSxvfFCBtD3SVWaANT4IDA3dL1kIKMyaxs4KRYEMgBEeGbGMp1Dy8HpPZhQ0CZUCnMPGdD6CpeX
uB0rCHGcOoiHCKnFGkMMRRRYx6qNScXIUQrkTJ9FS1RPm7KHJljUeqjlBJQQrk3mbRClKVSZOJ3W
0xpT20EHvMZfscLItgtjy39CdwS0fqiMetSlnf0VVmbfVozJGcT9D+myIh/Zfr4s64GI9x5RYjn3
MNj7jFEaON7q1gdTgT6s7+xVJz3FERlI4MzyFVrYX2ANhMjNuoXbJshL8+M41MAhSQZQNsI6PY9E
EaxzJtx/SAFHQTaXtZT9zg4aPV/QtqvmFnEalogpSz6p+uaAEK9GvQx4Pfwb4yckXuFsyN8rq2++
M8Lj/2ZQNp2bNcn5xWqRXG7ZMlY3ml8p3SVYyRnXOORtvNROF70pztEnf8qbAv0Xh6+NBr+1X0qQ
us2ZNJ7xwN6PT1nGIUGEXuObbYj4vKO4ARw7AX+Ovxlbecg5oJQVR9vPPPdka5n+LLa9/JUsl0hc
HJbsGEGwxZVnFbY8UerNrCkjfnsSqm2FVZVXJ6LJtU24KxF/EO2l/O62ByQo2I7zpDA3qX3InSJn
ZkYC03JjhjGEv4XQ/g6pVa/OfIMe0GYH7fOusv2cRUcT0dFNVh4D6e6Lzrn0eBjTzeBN+Kq4eavr
3KZmxJ5gHKhErlPtvAW6zu2ytPptkPnwgc8RnE5kyTzfh4o6cjv0ztohpqr5oxkGwTxJGbJ9VtbY
/W0XG+N91BvCkBCLZIG8FG4VjN847xjPAh8OvpWZeSkHV+hpw3LP/iX2dP5l01oNt3qJkWNugipW
Pw4SnhxO3dJ5J5mS9L2pAe5wmqKGdw/IyGV1N2jpV4eOts7beqH222dRxizCibWLDsgDBzI+iHJd
X9q2fzEKCsueNeqKEkREQUASdTsJavBf6HazKvFwHCF025peYJhQSeJ+BqyD/duONLDppcI9DdTG
S0piexEtYXa2RrA+Xmw5ZzlEBXEueUtZHPSxX12QlZERCnCi/smshWl0SmH/LGuRf+AkU98xHDyz
r2bubtQcEZ1pP4Y421PR3scNVeJWJSPU9Lpv1SdobexHYJsCVnN1rBkGKZZ4iB59wD7oGoedH3pk
YRFUVZTbXODyJ+A+XEMJhSWeEP+wcAxSgpgn4rnlQ+kE3l+AASOgc9F6X0WCnuSE3YKO2KsR+xD2
NYf7gDij6t7DNpJzf6d2fnVsjHpXk7b+SkGFf4CJSuIu3xW+XM5Q1ycQheUEMtEuo8bbpZOD36Ux
eSeo5vUAGhN9YX/SYz0BNoOm4RydCIUgP1VJeFEPimSXYCu2N7g75PBoWlqejWyxqt7UnZ+dqoEu
4TLrRAMIb5kAbBYaIH+fWEMWHji75zMthUAMTJRrYF2NwIYRnuyYpmePwdQb3xmLJvZ92bBH+Iet
Bp/2fggbYKOHETF1qu5Y/hEifWTR4HX9PgvxlNJ/uKOf8Tnn6tmabD8FxhTFQ3tbDb73yiEehns/
SbJuO4eF+uxwTHR/lxl/tdgzy+2dbWDwbhPYLbzySydFcBl67APYS5ASlIRAoTHe5bMY9B1CvLk7
DGauERQiibGmnU8lFvO0uxYuSB0zuntix4sjwoeVqzf5XLgRjIbQbd8DOK/1ERduU19nnKEWtskY
3vMWBFeVPJD8lbpMvheGNqhuZsTDLE6hOuAvJxEH6lhQbHNLLOZiOBjT08IBjc6L2ECFBxmR0Rn9
SE8zKcJxDRoIIg4NLG/FdvHt6TVZolbg9u3K9oCsyCn3DorEJ19hMtuFJflBjFOs4jUjIcC9i5uA
4pWBBHJTJvuteGUqN/xGvMDUytIfiQScAq5lvD+BzTaQ4NotT816/Ie1Lo9B44/hqXEYLbPVAmFz
Yrnjqr/EeyGGBFcogkPdJAi9Qwy+yYkEndljcS5au7r4ydAPf7ng3fQOKASfV4Zhb4Xo1OLZXev1
J5QQKn6GMrVuFOdFACcoZh7rw+oYTw5mAfXFHaekexK+QnRJFTu8h3Myp0elMP1vdDdhKqMjR7JO
L28zWEkcmpeAkhEyTVDIcptJat5thULJefJp6tktlESpZ/eJxKDKDQBCKl8gO1MUQX0E3iClLwET
NfMDVY9LLoCECnUH3NH/7QB0zLeMMWT3Mjo2oW/MxDUCotAKz2UOJOnRpJS+Hw2OieDkKYZDSKgq
g/U8WcbNrHxreE8SX9Y3tUFQu2Wy2tjEW+k2uvfqqbP3DCpt7gbiKet/rsNK8IB8zYdxmlQJI1AP
jucz+vaxOI+JYWTGPCZC+qSQdopHDwHq54AfzLtrSS3uD05MgQFDwcXuM+d8XYeR5PaVFtFORm8x
9yUkaLctopMfJiT4vkkJELeIAScHWDxRBshSrbhJXppSzl/UFfP4qCMCnIkoMo5/RAHnYhmyGiHL
DVrzqrlTquqyC2kNYXZtapY/uwiAIStrvB4Vwx2g3R6GTWyAAPhdD7oqA3AJhwk9VqMjogJwq3W3
NcqXvn2cSj/OXoZ8TNH387VwaM0Zy3iumSi2HtLACdv2hU7DED2qHFWygbKWniAKLeI+eG8wqExA
LAY86/wX6UXvvYzm7m8W0UafMEIN/mmUvpO+c+U51gMTcxM/CZXp7kQZQ7KgmUIPz7jncKWUfieq
hwltdrJfdz7OyfbxvO2DFOUWPTXrbHZNNhkkscBuHpc+xSllTkfMLKQLq0V0JA7Mpg0VtkuYkbxp
FIabfeCnXfkDkACuxZSE6YcWRp0ngY2FgZJLLhaikfHVDZh0IJrTZjo7Y4YnTCgT/MTkrXfblsE0
6UO5xSUaRqN7ZRROFEme8azu1hssWKeuwXvkghZi4A0nigVgDZYGmRDwzapz2tMy2sNKq9IYquwI
uScrmzlvgApIUKRtJZebOMTKxMxrghmpR2lrAIGGPJ6OuZDa5j0ClbaQ0x+rSovHOYmSBONU4qPY
RIoNuRkm3vvUcD9iiWzVq53AfGE6b6w7C5MDTqWOF2qLII9qHtGaGNcI3vQNvXX/LzUNaiQLCT4b
5Sb1+SMQMhioWynIcgrAvxivsSD7qIljdsh4/XZ+PGCFRP6NNLkyi3zPgzyrdxq5/Qe6fpZ7aTAZ
cmbxGX6iqXEJDCJL5Rz4xNftRwbjb/2y7ng6t5yvLQ/pHUxDBptFXsvhHaxo8bUsbrci1UxsbZNw
8B5BBZkn48b9J5mV1T+3E/l3TN7sjeuaAYhjgzB/M3GZY3NDWvTFcBTlVTvrttm3cBisfVQW2Uc0
VCDwHPTPnyk+tWcLbXyCvBn5yc5gWbyWCYFZm6it0V8BcWt/upxqhT27mz9ipfXeIttz/+Vp+n9a
0zCE20WWLersIdA25EsnJxoQ9THbO1U5u8BxORcnpKf5ji1yeZEoMyEfEXOsNygYYSobcKUVh57G
vzgLTXoR9kgWGVnMuUYqCoujUgaYhFyRcd4u2YyNQieI1zays+kI6PasAkefqP+1oumCLWma7S91
Vp3uXVOFKQVMBbUzq9zw0iM6tHFSCTbhsm74XTXhNiltRRgVN4FX9BiLOK8GwqIQrkobjQp6xSwe
jxwG5a8Ztfi2DOftCgQvrZuhCfRPyIovQsNXViS/Rgzk98qCfLUfFqGvvefIZ+4cFZxI4iO+YUY3
Cwyj4nPaDJyrdG9WGrbnlhEoeL9RFc+t7gildLmvSfStWdruHVYu/0Q3WC8GRfBp0Y17D1N5peuA
ZerYmeUJghOu9q2JMrc8prHChDYnhby0xRK9VlAwhu0AxwF1Y11jG0ldihRUINh7IzaCDxaiGX02
pXSfxrFPHnXscBcqQYAW0AE1XZ1urABzICX3NglwsgumvuXbHqnOt4lH1vUmmOjC2bA6OGrFOE1v
xp7hZNKMsvdkZ92izvYqZsJJVJ59xE7jdmj9/pG1mn7J1FzfZRXxWBs0MwzO/C7sHguoj4xpVDj9
c/IM7QibsODo5X1RH3qbfPKDZZFAv0V3ToCl1NPyB/uUfpbtqBCR2Ks3uB+dqjxQN5Fozntfj1vb
opzaV366mK1JJXgrxHT2hhlf/pDldvKN7SlkRmRqP93hYcyeIhrbkKoxLr8Gzwp/oqwfsx1PAhlZ
DS3ZUwTthx/DwcezZ4mgL9FqU9guqrSYtC1N/tpGMzqV0jL+rWqcyj1EVE56E3YZB6hqGSQRG8S5
uomAk3200xRiPg74/qkaYh4NLjQEQpwNsNmHJnUeyELknALI5Xwp9kQ8VPUgjt3cFx/+4BYfgFuq
z773EFY69ixuWThkL3EVwILuK8b157HMymMxQfvbTey1P5Hh0CHFoUbKbxZEUNQOGWVv6NaQN13U
5skJygPL8Q5763gWFe2zjBF8g3ea2XO1vIzgmZqGcoBgG0RWTmhDM6Z3JE8yX8IfstxbA8bMbz9K
us1nL7AIXcYAIrEDae9xxi007S2cWH+KJBnvjcSkR3nt+hRtYymWVYjFFAykXPFq2Si9NlhHbTSR
SkVmx7Sny/Y2IiCEnB1z4E03RCt+nW0L05w6dN4k7y8L9aDKQY8bmt2NatXQbxkOjQ17cZQAe4QT
8J7JNc7ffYK/7M2SG2LN87aTYOXGhGQI3cW0YApsmDiUHJVXGS7qgjCmmXbw7zP1mXWJ9y9F6hRs
0HB1jNeLHhNGmdRfKaiGi52aFf5vHOjEdB1KEqwyV+9wf535nmFtC/0DxdZdMk1ueXayCZIJ0I4S
VJGrIXtmNC71qWqzVXgJgwLuk25ttbdAL48XUJUsE0WLwpNhheNfR11avwNi7KO//ujwWpXBOkei
6U8wlw7q92EVsHujv0pe8xYmYZQ1+jmfyvA7ajvDLcoZiE8VFsh+tl0BVYlR6K0YBJhNGjRQPRJo
WnEk9RBuHPekNpvWdcuJ6AMAcshDsRHC0dHFkcTiGoeQVnFy8psa0og0VO/7BP6Yz6Hum38eCUZq
79AK9WyxO2s1JTTdGSun8wFgnR3uFHATbVPm1exzLTDowEjHsGLgYfvxhhuN1QiwL7YPQyqjJ6Rq
XN3Y1tQdO2HWWLY90tvZjqneC8JxM+j6dfyGUB9bZ6yMd2x6Fpd8OfjJHXIJ18zMSa7+6orezW3K
z7Yoq+RCASHu+f41qvAmS76xINevpSwZPzexUOWNgrDBYN6ymRCkrJK6QzvK+jkmIYfyOVf+ncDl
BH5nCsynUj23NDsO0e4Sx1XhfgzIsd/Ybtmg62FivTNsuuRmzHBIItTv2nuPxhdvvm/pb9508jCC
IK7/Tbh+yJNFYoFQVQzZl4xwUHsDneShshM4UDjz+seIuCFGjVldnRGwNyPzp5DYsbXoZNgRTu57
AWSefQi74tXLTAwNuEpZnQuVrOP/LkcvOGASJq+A/Su3kU5Q23rexFNKwEx1nQBu/yg4RYTdLDrV
26TP1VuHnHTixa36q6zLyWKJwcu6cfMB90rhtT0JB1H8ywPOOAfScMVwPbOfORnLZ7VUbbXz+27+
42C9eGTh0Ptbxusa1Dc8rGu89OsTQ2bdexjO5kxSrbC3SxfZK48qBp7hqDFXgEmm5cNB6nyHGxBj
hT0A0uDjsxm7hf7YoNMnbNpAFU1gPPJh0O3PkwO7y2axStGSW369KyLLu3MowMhqSUt5If0bqxJf
p1vvvNZjdThPHsVYT8CkvbVM67LDpjrBCuQskdm3uRW0e0TafPocQ+FbIVJmtgniHuYeuvFOPP/8
ak3p6PfAlbRv5TQyx+gRPD/O5WqVoriVuwq8frYOerDFakpafEOFoC0bMA2cWlw3BLak4/hKqGH1
TOM9fk9JlmMr6ojJsRg1NNuKmWW5SYgUt7dqKZ2j2xN2SL26mndbr8rfkKy3bx3kvYzLcXUypNbM
xjoC5g2PISPQyxvT8B+Higx3eE8yuTdFb74SqFjvS8P+dRN4THH3xMWlwUlLjGVHRc1638mB1gt1
eIb2yxTpmydwL4DiJJj+Jums6gldYYJWB4M8Pq24mj6Thlprm1RMKnewGp0zJxcNfYcIpdhZyAXM
CSuBumLmYqvlMfmAyphy7ZBMVvrZFq9hEOHBTxV3AKtuIOmqNt9lwcbngDOq2ztEB7Al1IhtGHe2
rbVjiz8mT8yXFeVWU1u7CSekfe2nzJl2UVWgM5sla9pzT8LoC37e7gQw0P6PszNpchvJtvRfeVbr
B2sH4O4A2vr1gnOMCkZoCGkDk0IS5nnGr+8PuVKQMtKyy6pyocxKkCDgfv3ec77DeHBG7si4lhEr
I2wr7rZxN/ugF3gk7A0kHvtrZ7RwI2sSKNub0MXMvlseF8Xt5S3aMs2GucEBFFolusGaTC7D0dXO
wPbMAYo48AmWIKnjY1FRXqWuhA3hSsINECmR+8pktREgEL1i2LvmUHVrik+2DmzK1bNDVlmwq0w9
fmuicSG+1BaGYUauEgUDcg9iu9qu+E6vVYItsLChrAzkxp9igDZQYkwy9FZVjvhyI5MEFo8QEeKQ
GqI2mLqoML+3JZDpNUu49WGGN4RMRg1kR/VotghibeXEMN9bsLJNmAzzjTnGUbPLM51+cacpVKsS
yhYCDOqF9NA2pUeKNE4+f09WF8cQuoegSmuONr/jLsYDabWouW4yw2mgFVLK0HuUg/QPAa0SrO0j
+dfwhtKHeeqlwfYS9PlH7RB/ssE24XuPMevzty4cQmZFReWamyr3B46v5Pn+oDEAa6Qbm5KmErM8
+wgbpqw3+C3jpyip7QFZA39zg2F55r3ASkLmtkuRs7GVEb7OMkP1HUR28JT2ud1uSXeS+94RZCqN
KukeqPfGaG9xpIxWko1I8PZ30HQaIzHfADzF380O1su6Lo28/gin3T1momOyOMxWLfaqQxmKbrnm
cMcMIYLfDYGKHo9Vxd+xnea/MJebxToVPp4NoifNeWtIHRo4unB3sKxHBj0VzimQ9ijuQlIv+w0b
Zk0lA9nrtU9cQH111+rvUs9ujTfGNhFiBuGSTq27/uB3SiKEJMIu37lUvL9sGpDBJkZHToGJreUJ
uxAbrioY22HCan+5tGhqWhKWA0wJV5y/7wWue7AUKvuMYojRXdm0cktDBUUIHT0OcimkhY/028r7
iqYcHqu0zoePGUBDZ4Ugh2kL2hxSlZExW7QlYydecP1EjwaZig6NUJnDU5xNQO9pt3Y/Z5RV8bap
kVhsTPQarwmr+8+c5ehlAkEbrXOl563LkRM+fhGoz3YX53eiIclkIwubKbqtim+ZYyOjgSFVPgE2
Cz/MtisxGnTp9Jsu7fhLYGf5SjlZ3rr0W+NNCeIPapVss20KbfRzyA/8zJAKpVDS0dqPwgJwfeXl
Ek15tnTavLJrRoY4GbFTmHmSR94wmEbUuv1Qgnwn2rn7SfFFD5WXsozTI6KZUKNRdYveohXB8rwx
w6ljERGW6r0XDy9avmvDXjsry5yGBLtNLRy/X2Uuc+huPZvj1N5HiVUwX0Zo1XwjB4Db5CTMmGlw
N5GwbwI4/R2jm2KqUB7RVmbOns8WHa+1aWRMgCOezyVGo7WjfUtc4MisexK8KZUZeIlk10MLe7Ng
OmxS3yvwIW3i2eOThWwGL4ViBauefMuxGN7AFtDkr8U67YLPljZF5q47fnMcoFWsAP/DyAJj+RIT
Cg0kfyid7o7oOk/uZDfFaq8JNMzf8LRaDrwIq2wGGIxlobeAHYAk3toeZFbq/8DsgM6Hqalx8dL0
HNuH0O2cJj+4HplL+g6/PgOIbRS6ETdktEuIO9smwR0ht6AIRzAqIbl1K0F/XyynB074ePpGSjXP
mJ9SOP3ZHsk3ozsQniySmWzZ8NmhGuc2Jj/QWI9mXpA6gdiJwFWMVgsLbADUHpM+PgPMIRl4HYZY
1kEuWCw/uH/CL7EHYWwV1+hSqSyi3MRDq5XN+ZxabyOJLH1USOvJu6+RiqQN69MK/7Xxrabh9ltL
WX+ml1s36xjUAAVVRlDLuo189YWhNgk+XWGZaPAUoeebqMBAsxGBm9rrvtf170UyTAbAIOMFe1Ir
fPhI2ck6T2yQowDIJcexcfrtaozWBGFnIxMhZP1UPlgaki0+LHFAUmgpWhBl/VB2hppW0L69H046
TDtI73TnidRoUR51LV00R9qo4oaujb6OSPS/BQTlRdsxt3P6ThzWSBxjLqYOfA5m7y6HhvmAYYoq
H0AwRVk5ViDcg1l1kr8a7oPMSsDfnOscREBzi+Nw1FSrawigfr2FeERAfKFIFYn63Huls458BSts
pm81I3wklU2CANJrM+NZaEl/Rtlx9TukCTuts1mp7s6Na+uFmg/lVuBRGK9mQXLodpBoXlZKAVaS
QtjxDdkn+EnKnIHKGvMj6qPIcslwt6XhVLft8ohsYmwzxl4M4xxBkDIR7/p+7ARrAsxikB/m7H7S
nGgZpqKjsMjO6y2MYGg/yRKpEtLUhwl92MgYixrOoulTlhjAWR7IP+MQjMAbGkFOcEgX1q4+NHXe
3sZ+E+hN1FtDv3aVTzMC/Ar/NFwdtYrzwv+Bkqj54qEKpUjFZPFLmZX9E0BYz2OiJ57s0mqBxY9w
a1dRC7x0g7VNfvEE3d9dTpf6iGCM/hLfLTl0aOyPIJbGHyq3ywdLE2i7i5jh+FuiaqS3bQhhY8e0
F7SRXTO33kgL4/FaVfzA5DPoOl2TqkFXDZarJ1aQtmAWuL0/MSyN4595mpPNmje58QjUKYX95oj6
Nk9y+MqOdqt9FhHgeONhub8TbZ28OiELMhmhgAQ38A7QIKJuRr9ktlo6K3+Osi9oPEx8fsC4foRR
Mr0NEIw5X6M2aVZqCqJoRWOYsw/HYaCz3A52/oae6CcdWsNXa26LJ1/xQ9FfzGlE5AbceiLEbHC5
0yC+x5nKGdN30XNiLh3WKLOnHsi6y/MmyZzDfjfSteG0h4mA4hVDgBMM8XdRAG01k6jHs2AAcsD3
NEdfvMl09CZES+jtSgbU5YqCgEkBUGWFSc9kswZwPoSAIgjYwvmLfY7kNmd44/A3EZNcje0dvyO2
odj0o+XURTdu1bEUAbMsLeUuTAXnq/LkYkueM2g0nL1y5HDkUXzgiDVyYjci1R3oTNbVutOmegLj
M37Hv1h/jzmxvDHLDToOfPP4muItfmb+2b6C7a5fRhjlUIZCE7yOaWu+MRBIbsR/43xDfUmlv63g
k5aHSjghYI3a68ng6koGQbcRun7iqTQ+Amv7n//6X//3/7yN/zv4VTwV6cSY/b/yLnsqorxt/uc/
8j//xVRh+dObn//zH8dWQkglPVSVDg1PNKj8/bfvz1Ee8A+b/x2KKGzqhkFzaWftQw8Kv/TD/uny
RdT5RbCLuBYhKqaFgs1+f5GeW8fjpgnS0hN9ThIv5o8oRFsUPR5NrdW/vppLTW+6yra1zRd7fzUe
BcyGroPyTVBPbvFcAX2fLK+7tRk3/L58sfP7ZyqmC66jPbR5pDi+v1gCCJ8xOkFfiM9qfEoEebJG
Gfbr5cuc30FloksVVG+WdFDyvb9MiaoKGJQn4YzhKnsA0KHDLwNqfH2YpOv7L5cvZy7/vj8eC+l5
jkOgl60wbSkLFuP76010EzsS9fQxh2uO76CA/UApF3Q0AFejaqphz2gWcXdm9n1FooM1UYZ7nZ/+
MJhOWVtnVCHLPEtf3zOCmZsZHlAewAjpZcnCrOO4gqiA04eden/l05tnn96Vnub1s6R0yHhffrQ/
HuqJKFNEZLM+gn/MCCiwAQFN5D5meBrCh7nQ2TdYhEv8Zcx2wd6VAhsph9dSWnFze/nDnN9JHjXP
NQVnWq2opt9/lm6ipGYgED7ngdOQUSUDTcE2mt+GOnRgUWEzEox57i5fVZ/dAY9r8R/eOPIs1fI8
/XEH8hjeZjf0/dEdcv8nsUzZR5ZSBiOLV5zGUC+H6f7yJc3zu841XcuSps2LYKrl7/95zWwJmO2E
OE78Nt4NSt8JEihZ3MzNc5+UomGLPFfv2ZgzerXeqNPyq0H+7byZvCGoYbi1MLyurAbe+Z3QJjHM
tmdrFBZKvP9U5YzseOwbKFrk4rZOCuGLh+NmsGKp1oxocyiFkpUIVm9uH8KJjXh95cYsP/EfLxNL
rGBhQOiLnkV6yj5dI5wWoszkm8ecowRH3bKP9J7z8Wy82kT/Pc1tPuR093vY8k04NSHBQmLIbplv
eiK5tcMEVyEHOZUBimE5kpvLH1CdPKN8QBYKsAtsb55n8kHf36O6qH0nwVJ9DIbKnONb3WmYUDQ0
QoJQBwxOxr2sp368mUMXoy7Tttkx13GtPX0U7uDBc65VwqQgB+CBrSMnnvGFWjJo7vCNQ2Sn3TX8
roE4E4ZaGczz1800ZNABY4BBHNa7GHzqRP6UPxIQXbcvBJCGbYVRouQ0SAyT4bYbKzDMA2kfatiN
JmXJB8KKy2THYZaCEl1fPx1d2EcDGKk2bLe4zsNhG6coUm4LP0KJgaRy+Kh6kORbkj2ZmK9Dztft
Y8fKK49l8s+INzXiQT8RpAu4MuesOK9BEpF5ZiFi2xtzIoxnPlX6atIoWprwAccblQ5RfxhwhWa3
XTU+zgYItic0bnh4rzzOp2/Z8luZUniMDcgU1Gze738rQmlEDk/TPA5wLO8BJDPHWLI5CGmFSrHO
JVEcG4wpuAxoefhgMoeKYVLo7FQEjuHj5UdneTLeP9oWTw27re0pyYJ7stK2xSAD4CjVczv7H4Zm
DA8efvP1kDZy5KVPfrsyB+vZ+8WV1eavF1bKMiksvGU9eX8bjEGWkI3K+hkgV3gQMXH2Tt7QeCut
7CkGPvNKo4g/rNEQHy5/Z3NZMk6+NIurw9tsKsfFTP7+2gjCeBbGKXwukXF5Gypi0nHHEu8eMmcE
Hcg4U/tj1JsIEQgtex7QeH9JPY46lz/I+T2wpSWEZZlKKeG5yybwx4ILTAetbGHgX3F40qVvWisz
zab7DGjpXsgq+h4LHa6hKxufL1/5fMGQmm1Fe9x6IpiskxUNPMEMcLQwjpj5xngH3juc7jlKx3Ij
pTVtTM10e1Wg07+6mP7zrd7ffb4r4hNhggjEPH+yzYgoHRtUr+kzR1GH0KPexpm0G2G1mSk4G6i8
DINS9nqks6QehZ7M55dxVF29aif8ROEGUWSMYM3oLX3A4zf4R4vlbvw91mQWxb+mDOD1w9T7lbUf
4mwI921gecxEIcgRI1p2IaP/EAvuSpeE4MH6qU3rWCP6umNyS0hi2vAWMlSJxAOBJBYnaiGYI5E9
hKgEXyMJbPRx+/rBn0MsQdhYCiCcQQ3RAet70jUfKcyKJ2yZ8zefFdA/qqKq9H4cTZq1PW4Mb1dJ
ETf7BucoQ+1Wcz4PdSectxnPa8aABIfNrdIKAgRYkoH/rx3G+olxaHafx0Nn7CfYQKj7oKOgrJ25
Ye1tDa2MECpQft3G6W2X/ObG0rS2yPyoXkKDXvET6fRtdofNlJQbWixuEqwK1fvkK2JhiKL7ZszG
ZOfUo/sMKAJ0qhP69RfcUGOMtRE47lelM/UNTBvkAqZRDfHiTq73XcTYH50rVLZ1OACY2bWWGA5u
hnjp8yCn+oBAOEZLqjk842+kxFvht5rCrY7NBAMrEYFNbWECbWT8s2awQ1oYNGMv3wdTJatv7hA4
+qm2cAE9OXGD8touQkUI8gQCfdtQEUF8RUwEoKEacvHAXM6Jq908zEhSaxJy3DU2IV7pscAm+rXW
5lDcO0gT7kwS1fWvYcpcYF/Z8NkqppHZt6L1sgnIGSOLIyuHLe5XC0kQFrZDMjocktbonMNmzQRv
MtYind3bEDP1tFeDW3wjRwANzoB17IsWKgXFaWg4nRpQBRFAc2DV014PlohfYbvG3h7GajnhG66Q
KteFSzhE7KoQPs80DMxz0Kx66c1kj6m4oefd/6jSLKApBmAcv6WEN/WpGfRs33eY/J1daCH9BffV
9k5GdHNsLUGWsr8zncyRL+1kQt9dSOhmtJGZp6cPPAhp9r3Bzuw/+qNVDDcGck3Q64YRl3uH6REO
T3NIsrs8iVr1Uckg6O/nSqhm1Y+h9TZDIeHlGmh93A1Whnd5Df+iwtwYQhlYIiHLfeagyP5oVLMx
BzvNwfUGAS0ijN1S1FBRZY74NBqlG0Kc1uWS6uKrYhe7jTVmjwBeh9JAZz3VNnLRpDniNY3TJ4uw
E1LIk8zwP1xeJE9qcHZq9DmMUTjNA6OQ4mShQltq1MVUxs99VwVPZQQJeIXKg3bgGIHzoc4RVzaE
f9bdk7XRlmxLzFoRcDn2SbFL7gdvM+2KYxLRG6YhA6F2HWqX2SSZd4mJDIcEqJkoM3vXVqTRcn/9
0CMc0wT9cV+6dPL3QRsU1S0zHTteaNe8NABQZmjAmUUwhcmACI5CMdneT1Ko4U+jIB+jgtwG1NEM
AaOatfZKhXq+0ynF9+Eo4yhBa/7ke2WuIDwS8eCRt4SPyqRx7BDI0mO3EQREWu5DJCj9o81ktAg3
DW6C8N/v+sqxTAmCkF8TEdTJrq+bDHrtGEXPNBqpueAMJB8aj4AnmVXIF7CHHRSg/ANkWuc4ekaz
NZDfXznanj9TvO30aQALe2z63kn1N2K7Sz2TCLRUZTAUUKJGU7DnxR3dbTBw+rqhEaadK8/V365K
951Si+6Dtk7PBwRa42cmjP7ZESI8FkgbfrU+kBiNAvUD1h3T/vdVrhaOKyiwTHYp1z6pK/uyJQbd
zovnhkSn/GBgrxtxWoDhq6uicCBBh677OFXDZxyM8b5H9Iu5lDIRVXgony6/yOdPnxau1jSVePjo
9izV0B91FujB2StNs3we6iL91gBPvgcyqyAFzuUdQo0Zq3jAcjOMRnelvj4vtKh0tJaKfoWNp/i0
0HLY/tOxKp7trokf+84Wm3FQ3ffRcWEYpopDM7az58vf9y8XNTVqBLoHpAlY4uSiI5K3vNFR++wz
Ed80XeFu4zIU95Mowk9QQZJbJlXyyjc9u8lUC5zRYfewcrmOPHm9EmciTbAU/nOS6m5HTEP00Y3d
4g3sHBmzBYWIeYffDMd/69HRvvyN/3JxS1oO31Vym9Vpwwh4cIHprI9fUPSn88ZrVHVgrqv2ZkmY
m+NFRbNyaBGJjciJ4Lt88ZMOBc/U0tNjcaGicJZjxfvHi7EituWxTF+kCgcE/IJflkrpXowpsDo4
yAjaEvuDjRzl1ohi8+Xy5f9pUb7bNCxzaZXxV4G1kIbf++vTI4aew2b0/A85eW3EKbaUwu3Vr9Ej
246+lUTCIZxmH1c6/whWFSODy/v7afLzbNWCL/t8+SOdPYAsMXAKl26EXh7D050zwd9vpISjxUmU
PtuZYxyEaxMqZoF+OMRJ79/3MwE1l696tsox7OUNAzTB5N2i//n+PsyeDVcukPK58g3fvZvw7d77
VVZsraLyEjJOjO7t8hVPurr88parl9uLQN30pHmymuM7Q1yPf/kZmVr2salIrHRQLO+hyNpXHrLz
W2rbprI5qmv2T8uT779cgCauxzIbvOBnqr8Ug/UVhbEGIGsj++78Ltlqo4z/7SGdKlayZ1pCsX7S
uHh/0ZrIHVJEcctGjR3ccWZz14JgJMo8Xz2CrnTuqpyyb0Xl0F9pgJ7fWq6MytyhAKNJcrpwztZY
jEnahS8FvRnCTwLgvmZfBx/gtODNvfw7Qvzgm7x/h2w8ax7GCclbxLP7/psWPMycoSLnmSqhqo9Y
MIaKRWvGwLwFly6bX4iC/f4jeguBrCkwM9qOlOCMrotu7AV4BA/df9O2Zr7TVmn8hDJBeloTRdnT
QPCjv7M7Aq6xKqERoQFXjeFt5SaNTXCDcIjkazqYyGQFLfzsFolgtHgWsvpmGODyPFGNm90b0gov
fUyUWwlOWWCVxg/Y8Yigaw27BPY3NARM25yqP5dZlH0iFDIkQTSKgO/MWHEJUulE9WayICSbQsd1
gG6lsXs4JHny2NSd628orAUZXmFe/wK2McE46JqyfUASaXyNley7RzMZm89hXRivbt41byncwngb
jM38pFXmEyXYI228F3annuWYzW8DXbiXMKvJ5Uh6WsuIC0fG9JFlATlk0hU+DLYVIawVkOpv2ywu
njvf7NqbPG9mtSmYTKxLkA7uLVJ+MoYYyKNUkJDgMyTZ4xwcGL+hfnQxoH6GoYxAqwua8jf6QMzL
WGzqZp+6Yghfck7uxi/EZ1XxNHVJvKH6K8ad8pYgd582yz1sIuzBNHbb3/xPWkdqweHN0+iTtrIl
DAB5mug/GQM+wy8FuFDC+tgXbsnNtN1tNPhdvJlCs/uKEbAqtnE9582KBl6D/pKWrL0q0UpR3/Ln
emPhUoCJbiVFoQkrDBhsEk9leU8up6Vx54piqu8lvYvok2pi4jOWOKkRB1FgY9gdKalWIXlczlrJ
Qh3qIoeQSsexKFYdNhO5V1GWdQ/VRO8EiBTA0M+OqhL/lqBNHJMklfoRWF7OW175LbMWpa/CX/O5
cyY/2SBa6/Y9iXX2C+ykRjK3Rzi9I4Ec4Txl5IRbw/I4oBqWP49oNAr3lea9p9+QRaIBaMG+f6oY
nOOEJpUyvlPkkyy8FhPLQOZ2WXGTh370ndhuA5dmEBkc5ftFRLzpyyF+C9imiGjqqm9ZmhPyYsCt
2g1eCBA5jgL3oa1ngmkrn/DpV9rfRbmhdTc5S+oQ1AuH5x+s4+RN0ZcevdhPFv+2OXa4nB8RsBG2
UIYZQ4OOxa3DX9oyFQMEb76CCm3FE+gRzdzeibR+dn2a/vcpcOn7oe49caCmYhWhJ5CgcyQ3N6wm
FDlRFX3ALjaOO28Run0q+vEfgpIjw2HFR50EqtaMERLmGCO3d2M/oKz0AWH3B5wSBl6NPkFP6TgN
n6iBmase4rBuX1GddW8zyM2fqcnDjQhlgXk2vdd8w6o6RvekmMXFzTjleFvmCViOjOIR3EQDj/pG
jL7Rc9rLo1fVkSjz06/dVtIS6IAZWV1svVWyHf1DUnbE9aUZBfJmIGgiQsLFXPAGOl5KRArJkPIY
enBQ14ldD+2b3yCRue1R2s8vcacwGeK+bukeKm0k+wp1P86OtlSfR55HhayF3eKQTMbIeJHwNSQh
YZ/s4jKKyrUogxF+HQU0TLoRod9G9K4vb/A9xvCEHOyI3EEgaPCMMsung5dG5qb1a/nozKODRjjG
UBPtOA5rGoUyLV+lZ0bDqlP+UKCNcsjU+zrz7ydDCp/pLqeAUJ9a2++6h96nnbbOTDev92OmsQvK
wNKf8QrigvJlXT903NVObaolg/nOLnFe7KyeJsVKGmac7UYF9gWeN2OEROZIyt2ac+azp7uKhdkj
TEevR5TO5QYTjwGVqJi8Lf8Cq9rroi1+JVM0/EIfn3+yQRN2h97jB0IigoDtEFSCsFeBAIpmvKOa
72VvW+pR2BFRnhYpZgTK2aUd3k6twFxIqxDq4aYacT7sDRM1yxFeT/27wLxFiHhaGL/gvgX9Xdd5
qtpWhC6G/7pMkQwQlyEHIzuOWicVg7QHSRLdZD8z3w3AJ6i43Ajp4kdVU/NMvCwYo6Dohisb+Hnp
x2UdTtWcQZyFePd++55rtJ1ALu3nxTCKrg7IK4uE+5ikc/aodXGl5D4vxnjDJcc521VkgJ22M3Bk
T7ltNfaz4ermG27lJbsT3QiJRTTxFjjUoapE+m+PsUxltaJf79CDV1ic3n/JogQ1Gfdh+gKWH8xu
4FWg/oqs/0AYJ3ZKY4JI3DIvWSmvcYsrP+z5Icc1TcumFMP04Z4JCqJM5LQseve5G0rEclrSJyeg
J0Kzo7Drd4lE9DrT1VmX5ux/gdyNlvRylfaXj2DTAaAlRxeJg8VJtc0QuB6J8Mhf2jEhhHJIQAMN
hBAhdyZmk6EnrM5AkFWJM5XIkzRR/ePlT3D+mIH5ZVCD1kbAuzqthzniCjhcTvNC4WovtI9hSaYy
5S1e7Py5ser80+ULmn/5zg7qr+U8hRSGHs7739wpy7YEwofzECoJKMkhd2/CyqSNkMyJA0VPlY3+
DeQq+kDv2DBuA5vNDdR1zTQXWSO27yROSL+JWJi3qpLZr8WNzlhl8DFAKQ+Kzz6O6uHemeBqX3lo
zt8T12VwzikQBpppeSdPbKCdhrTlsH5ZoCMl5V/nbcfUdCEdid5AZB/2G5YLwNWXb9v5XeP8Z3kO
My5m9jyz7++aVwuDG9eWLzbWECplrMfZvu1ckFQzCSAUMC3ZPWgrp+F1SDr8ZPgSg/HKpzh/WjiJ
Wmo5k3JEhIj4/lNUzDVSuIbFy0z+3Y+K65LLHGJ468LCWFvjLG4uf+2zC3qCZo/DEiHZwHgITi4o
GtwJxEq9mHjnHqpBTJshkuqWyU51a8duf+XAfT5Ipb+HHkLR2GXJ16d9RafQ2PUSRXxmQY4KE6R/
kn89hCOrzjACcmVxJX8aZtf5KHUHxxb9cPEBF7NUV46L502Q5aPwvdly2AWEXB7FP3p8jipbu4p7
/0Xm3bCzCUx6xGRfriPWrYaxah7t4BwZmyEQ/tfUgqsambX9DZ26+VzCefSu/Ph/+UCKTusiLOO3
YNp8cqIk9x7OH7vhR/DAikyiKvza4SmAA62mPFyTqhZtKpRMtN+teboNAozIm4Q44S/KKsWPtgdP
dfnxOHsrPEVrzNS04Pmt6Eu+v0XIZ72qNkMQWRUOuRUEA/c7yuPhmwxndc/W8jopoEtFJ8RNEhHQ
fOWWnD6eJpWBRX3iLpdXbGPvr+8BOFdph+zWqKIyvE18sJ1PTknG9QHXNtR8p1ShvrJkny5BXJS3
Aga8rTTtSevkZ8iDPMri1HWfEsD8P9uWU/O+4U+tvSWoGLZ6BEuzI9Kxql8u3+7TniS7pUVjCPmd
ZdFIP92ukJgiWcNyfETG4v0ghYpM02I2cZlY3uBt1RwbXzEoG6SQa/StV9aCM53JItRE2yCQlCIA
RNzx/m6j2MNSplRwLPJq/D5aht6SjJuVaxuPy9c0cNo9SSPGkfBYLK84/QAk9/PKpQC/1rs6Wyf4
LPTAGT6ASEVdJk8WJqPyZYPWIT2aWTTduqC1MLNb8QGc1XwH0AcVcOd5Adm9FHJ7352Tz309+/bh
8i/yl8/BgsQZFGUpt4UW+/t7gqPB7gaaxUeSR/ObepqyR1mPDudAJEpvdeKa3x05Ni/I+o1fNCiD
LQ71K1v6+WOh6WsJXkS6WoyBTu6FlwBJjdNeHbueEeda5zhkN5wSxKda4FTbhJLkGqCzBA+ucLl0
1wTD5y8EpZMjaVyi+aH0tt7fgy6dWzizYjy2tp0dE3PMdrOzhEL6uI9TezBuuEXXCoHlxv7ZXmPv
d02HHclEykhL7+QthDxo9yXR0cemnUG3aD8nqG9IlXFDZye+ss6drTNchntLqYzAhVfgZJ2LUA3U
BGiZR0LZ8IxpWrirMGv83xFRdrvAlu6VMud0YV2+l0TSgWLMZvxgnVywycYG2xmSLjnPHjyOOX/Q
Icr4R2QX/Q3PcfKZSbba0sMFgefOaehuLz/Zf/vKrOqUxY6wlTrd+WUBibQmufKIyywgZsuv++kx
AOm98/PING9SJm3plfH42YPMt1ZQR+nw852pUd8/SBH6kqxJJnFUQYcaX+GwONBa6cD2u71j39NF
wtaf+T4Y2cIPf17+xn+558tewpLOUYxj2MlrpNuKdwZM05E9jeyeyg7rL6V0xA78S9Ye2L3ifR7S
pRrDzCHAye9vLn+As0faFry+zLo8Cg7mbMvt+aPgYNhQismw8Igz/2k3koBCeYOLyljVnk9aw+Wr
/XNwfvcG0bM2BQuXxddmfnzyfZswt+ghed4xjz0EWlXVYxfcAM0f7pnotYTENgn+6swPwbMRPoEs
swBZYvxATGLbdKz73j50sMe3UKmiZNdhUMXy0csQ8dK6gnGT3WF7FyUou0KFO2ZluKuKWHGmLh2Q
VqVFogoAtXlqVrNG0YrdJcpQ42I9piUelWWvcY65hNyOajkitp5sP0T9GLfXar2lcD69F5zATJ70
ZdYnT568po9I+ph9fUynkZZTXxxjW45yRfKG3BBgzeEvBG5/1xGeu4XANuwl4ezf4adPr15ASgva
UXHtQy0/wMmHWnTKC8PPtS0GNe+fh1BavQrtZD6aOc3uPT6w2rvHvEfoN37p3CAHKC3pMvZm5W3L
1sqMfcAqFj3HZpkbVx6Xs0UeML8LSQpntLA861RdifYtrGfSHo6WlYeE7BWhv4mmcerXjlmqrbt0
x+LEtzeXn9K/XdbDv8Oph5rHPa050jJwOmkV5hHOq1A3wAc0WvUipGtdVWVv3DfIonZN1bZXBlV/
eRnZz1gFlh2N/sTy9/94GcdaWSG6PnFEjJb81rVLQkFtgAWMge5VV77lP2aNk58a9SIX5GRJZX+6
m7HZ5R45HuLo4xn5GjBqh4HEuQzsepWGGwb6c3yHfJ+gEmA5pDkGAwMLM4/rGxON8T32+6l/inqh
X3s8i5jbjRlv7BjUYlPrNp62Q8k04qVDoB2u27COnE3hOtUhmhV5tkVS5t5GDiQ1Haa6X7Tv5tTC
jwhtD8fY5Z/0L6s8x5dlMIYjgOHWybtmEinT1f1oH8vYC7YLN2mt7YokLdTg5YEWM8EcMxPe30Ye
ysPla/8zPz290YzUl5tMDa9Pz1AS3VzSNL51ND0EInRNvcSv1o079/XNhFDafgHdMexJpLfFA92O
/MHjyE0MFsfVuyCc3QksWzsshFBDZQ/4EocPSZK71pUn4i/bL93OpTfFjJah0cleYAZqJkadAqCe
HPEZczvRXkkzdusM9G++qd06erl8a85/FqSzjPttgd4CxdjJFTPgB2aW1tbR0mIOPnSg7j+FlpFO
m9HpzZbDlTC/orUPgxvbaeTny1c/33xpwtFq5a9svVhG3r9uU9vb6PzY+7rFKtTALXlzfNUDx0VE
ZVSkl9MJ9MjZoj/eGERTXr78+e02YUPQEuPVo97ylmXoj7edbylZXGf7GJRRu+0BX5KVklnQR5LI
ZNYg2/lKfXW+vlC4mkzgvX8kHqfjYQSUHShHdHl+FGBxSBzJEJAQB2dNjKv1dPnrna+iXAzbDycU
bjKZt++/3jTB3m7KXB3bKSQbaXRa4zezFKwA2hbjwySS8GPWtv++oMFE4pr81+G46J5+R25pbGQ8
a+StGMkPw3BpB6JscW4JYiBV+t9/x0Uyg5TBBHzqnTxBFqMaYNFcrAQAA517NIyj7n3xAQVqUK5D
jkLEyRNyc/my5ydAntmlJ7fsiVqfdSStMEJiWfjyCGSEpPlJYnLDvgIxR0Wkhud51vxsGMLSzzei
bT6rYMvhyPr6//MxnOUoatsU7ObJTwzqCnSR4chjbxsmQiE72WksEYhxQK7dkeGAzzueyrcpjNzH
pil8ujLRtd36vEXARInFlZWd11TTO3z/oGlVteBHtMmP0HSEWU5Mw/eMmAJvy3qLaquvQ/00J6PO
KQoJqMJaDD6FBSVMF1ZONR0v35e/vNgoqUzcOujX0MydfCAIBXkKMF3Cpk+iW1FH4Q6HirVgmJP7
Fjb2lXX7/LVGLyWomhGssZ+7S6H5x0ISxpS7ier8p7liY141dVZ+ESn8mBwIan1lDTlfNBdhHF8M
n5aroNu8v5jnJyEu5TI5miP46Q9tDVh4z8mx30CrC0k7hXbubPKwqr5qPaevnuhRgfzr944DIlMy
Fm8EkWcd29aelFGoqTgWXZP94PN0BN0BX1knRebOe98PrLsEgNiVevTsh2Wd5mlf5KCcFWnRvv/u
JptSHwwMzJIRbvfOw0hJ4xGta7uk9Swpk//yQZLM5ai4GEVyJEfz+f56BY636f9xdh7LbSPtGr4i
VCGHLbOCLUsiKdsblGV7kGM34tWfB/43JqgiyqdqZjaemWY3OnzhDWOk+xhT4Cl1J40mP5plKVIg
BAG63onZjws80espMiQL6ppcabQiZ0PmcOTALbjes7Bk2dwVnhXt8eXxUGKz8r7DGxAV/4VlvSoy
c3ytqcRocYlS2J1HoqGd4stbZMFLiqIbykijmtdfJ+OU8diL3oyxnNE8ca9XXvrJoRIwbAcvgGsG
oSXr7ypZYYzXovGuLBysq71Onx/CpIrqMJWf6+Q4HKyS5Mt7zhzZnJK6y74ChHDpxYtImE8tvuM/
qi5s0mfMFvMtrPtoIR/74HNQ70VaUqXaRmlkFiC1WlahfD0EL22sdPd6EOnfMC0oIHhhpos8WhqY
C3vuKiRjzjQmJ2w5VGQg/Jd7Dh8MrMpZjmeIR6PyUBhpdpeWrstp7hGuQNi+NDd4YaEYSXYBfeT2
lr+6y0xK6rQ/IJOR/NGmvBwe81GZ9KBQXsJK4pnXIau1F0iJhXurRfzs9mDXc7W5NpknpXyK6/MM
vDVkhGRVlbzEiiLvSsp+x9GqjO9ktF898FQ7IKhYRNNRpOV2e+jrJ3z6pqBsgdrSXrvK/o0CSDny
24wNvOAMjN3caxiB3clOqb/ZoVWA84qitfSVGqmxPPqvB9GxcNg/OHgTvp2WAgXUCWxqXq423hYK
1tut82yIHi7PqjSkfI36QLGeXBzjxhXsIqKXiHozfHuA5f7BVHKUj7Sqi9GI00P9sZ7EuBe2/Z9+
xkXKBIsTqroF5BzA/1WAk8tCz1s38YjieNq3UlOsagNSzWlXaa0OEeQ5F/2rMgxUNGJsgWoiVHOB
TFgdBAcXUjM4GPx4Y7x3XKTqsBXJ3tTBdY17oP6KCTxmgJ4Sg4ndNY7X/we8sP0ioV+NL+ibl7hU
2mpVbsNSxu8LX34qocznRvvd07hfcRGzZ4sex8moObLlhNE2qbdRYDhrTDmDO8k1Qz05CuDJaSYt
Dnr3D+mgD/vRqZNHB8HlhdN2FaOzzPwQNApsk9aGPUtBGp4dx6aqiLKsYWUH+KLBGRe/2tkKtQsm
ZSsXrcsAF+zX24vwwcA8asAPgOWSi8wJuwhwNoXPFfTsWbUGoVlPg68ROL52D+2lX1OAao9hECrj
wrG7vl6IyKDBW/RyDCY+K2/90QqCNxu8SGlpGeQxrVqDsq60lYWc3kJp+ToyneipgJzBcpPkqfMM
zy1rmbfwY14afPt+h74jkj3KyIZ86hCus7YDqIuJMW0r8jGT2Oe9ApNAEdnQEoTwhFopC+fqo1uH
dGV6ziZMNHWmywOvIJ9qVq0dvkToa55KXvPPTaHSotGMSeZQRtUqS5P+LsvQ9Afl2/YrnIrk/vbX
/4MZmB2BP+0jWg6gKkj9L38GxgnAYPDTe+6UJi/vzEjBmBX+og6DHoDUuM2iogV2hlIgSMPWsb4G
lgAZWGKC3hz6Qsn9k487HGZTZjr87jsDeqzrVc6TjsbEl1ELQ3xaWrWt1v7Q568D5ENr7eIiLj8D
dkLorzGz4NMYhOlvpyHwgF+cG4+1Bwh6FyRGHL26atSEa8UWuNzB3R8Y3E3gX8AT8O17DWX1rdUE
Ub3DFgP1IL+KXW1vFVLBvNGFBWT5sMgobKm+t6FDXEQ/Yy2sDjWgBhR/0U6M1wKdG6S/0QVyd+xY
tC89d0i0h8br8F4kvs2/VEPcDo8S5naHSLwSVveIyajGD8NK0WVC7E8ftj0SFrBMQxd3HzeqxifU
GI3vpZdr3gpVsuh0++P9yermHw+iCC8HyDig7cblx8PyPLUQ+PefpZkPv4a8q8Z96Co2vq1gixEw
h+KIcdMgkbnNhJs17zpP2R+JIyS6EyFr/H3bSn42QTIjhugWzU8Am1W0xvddlAtX3B9Zi9nPpQDh
0q+dEgZ+8uXPjfK+RX7NU57DMc/aTdBg1LsuAn/A/YNad/jQ6m1aPQVSqO5eoTlWw2HvyGREhq3X
qgRCTFJVdwZy5ErfqOaWrd0cmlTE4NFRdXwffZV9YKRq+UPr4uTVwZIMJaNoVDGnkwC6tsWoZ09W
2dlANxPbYmCRxbgItjglsMvbBAFhjx7mXVqxXqsybIdqK5FCWjr/OpOdLwY4F3JENAOmt/9yMVQK
MkgBeP5zlFGU+8FDBy93VYAHDVa1HErza45YOo553ZCrn51aevd44CnFPRB4tUPCvZXlfUHVZymH
vQ50Jxa/CfEJjRIohbOL2ZaOiSqTkb8kIc4kT5jnjN9is26jzzX8sgM9GrHwDl+PSDWWshuBPcpT
9rx2E/YG9kKJl71EgdBVGO86AU3mtPUqEMMzzkXJwtvz0YC0zLnuwFFQi57+/K80HbcHzdF9Ub4g
0+8eeAFhLw9NGv0qfWzf9qrwS3G4fVavn1kHRpJFcZM233XlOQ2UzBu1pnyBdCOwUs6cbyI1RjxW
cG1eGwj0VasaHv/CsNd5E/ENOSv/AOt3FVZkBUbUVuTkL52H8+JnXOjaYh17ffULDj9IfN10RwyB
O8j9q9FSWjteWdAImn9fcE482RuEOoBk3mxPtQ42DjURzAuYGXjcQrW23IfhN9v0EWeoinIhnP7g
AxuUcumb0a9y6WFffmDZB50C7KF+KWDU77PC/+5hEvgIGlvskfUJX25/3A8ec6ZGB4dtA4jzSl8q
p0PfDYNRvfiQ97BzGjAowQ4Bu0+CZGPY1cQb4ZYYR9MfgHqjjmu1BWasWo/o50Kq/NHcPapeOHgg
3IME2eXcsSRIoG239Uvg+90+0Mfy0Ug0YwQkUTwhOU+n7vbs//ABL68yh21NDMkpBoYyLxqIODY9
6vP5ix2ZaEn5IX7DFMh67zCWWMmj6jmJMw4iYGgV2n0EqjgonlQwdTnC5EYn8ZisXEglaq4YEKA0
LKg9wMDo9pgJKXZlmOVGBDm2UWozYlTWcI0g8eg2BsSYIml3Ieqx+OS6EDQ2Soy52xevx9X59kQ/
OMPsXyp8ngn4C5ji5cp6ZqwYvS3Tl6pu0qOK7douzZSMAY3uvizH5I537+72mB8khrRDyL+mUNF2
uUMuB810jDtrf3ReTBDTL3zOeoOirPG96mp9bysiftNDXK9Cr2Glg8Au7yuo+zpCiah7IvOjDf98
tugS6VDOebMmWPJsfw2ejBwMg5yXINKSHPceZPwydCr6LbKd+mOZgPpaWPjrLT2Vk1UAyw5QbXgV
l2sQRpj+xW3ivKQtXqSwkYDGswjDKYrVREO1tO4XQqvr7IQRDYSEpoLfRD24HLFDv8BNJSMm/jh+
w5XLXKfjGGHoXeXt9vYnpqHP/+3iAEH8BMI4vX9cW8zzcjTfSiqCvNDjlnbG5kdoStHiIxKnafxO
GQan310whiiEVoWMdKRtugQCB2pOgXniZKfeV7BXilBXnCgsT8HoKlAO8fJID1Zhp1jr1jSVaRDH
rbspks4NfuAtgEiWheqntY4RwKsPfZgH972KZs+j6kriLbhHPXyfrDOPgTQC8/MEsk5W5WQ+z0Jo
cYPZI3GeRkyilwNxPigdLd0g/KgM91BZ9U96kAmrWQNvUKGqmVajk1EOnn5SyNF4CMqwB86KBy6K
QSZiVVZm+DskKhBOtNQat2UF74g3pzXaz1NAnxxqO7Z2kK5CuamQPsg3HecxpU0eeEjBKCpI4XWH
wI96aipDqquEkNNfl109PrtK5Tnb1PLa99BECWrjWgXOjbJTX7Xe0gbsT3Kz9e/iuCj9RzvEhY8g
XrOeM9cXOdC5VHuz8kQMq6rQ/C9x0XfmJhsNUW9wvNZ/E49axjnnGBYPyG0jbNYmY/WOgmf9o24o
n+0bVRMPnGdFWcV6gI9GkuBDfqwLGq5G16RfkVCqniMzqAbkUBP/BVFgC45dmSTrrKVMt8FzXTyA
Py7idVT1zosN2+2MBUh7TJzE/9kmnpauqL7nmOboQfC19DLvN6VJzd+CUK+C17ygzbnOEvIA/Cfg
aq6ht8v0c46tTPc5xkno3ZEOWdSgxZR/KwPR8pWSQtRdhY2OssRAvbDcRJ5QJaysXLzj7lK7D6EW
xrh14rMSYa8UeTjS5Wjof3JHX3rPDoR5JELUzH5w9aE7Ue7E2kOYHt6msGe9dY1eLRKrdYjC6xAN
1bM95rgIAJAL5CqO7bIkOZsuAOwzhbNSlcb7jkJC8aMp9S75zKTCDeL4brMdOz+896GX6SuzU5vu
dXDxsNzg/jr029pPqt+lD3iUcE/tRrwsnSY9NXQPdbiF2KyuzVZozhFRS/+9wx5FeW0obOPYriZY
Xzpl44f7MEPijYLM0NZoyBbDiD98ppoS1wQLL6GSbtuPWtIOwX4Ioe9tjKLSdLwCtPOiSGK90NBu
R4emDzVyMa9s1RWuzthYxGoFl8DWW+1rm0MQ/KaVlak/BRCCmleD5f9KBado380Q/0kstj2hF3dh
kHaPaqvVxXds8YrmmVbsCKqjq9EYQpJTOD8bEcTdfyKMTPuzADA67jIzy4dVic7/faFGXr9CFLXE
b08F2mslwnsqMW2wHjBAVvuHJm0nG4oalco1wstkTRsfgu1nsIFWds+/mG4lnNTeXgNFpDyZEitN
fBpihQPef1p0zqwkRGNHLeVdOlYYAY1SDngkAb5B2DjAYQDvKbNyXgCdBQXfNxHuBoMgrCFkXXVP
NSaD2h3pj7K329jysFMtsRmViD9B/G2GqN3lnkRMSK/SAbR+4Irgzh69YTy2ZonrEfP1i1Mcxz3Z
ZFoDJNMq3f5iShloWzOT2W+pwLf+16cS/BDsaIqLNpVTZy6amhVajJ6omr5qZVP5OzXW+98KFhy4
+6BxL+5RVdIXAv7rSteElCJioI9DxkFAevmWoNrTCJPP+CKMqFilFuTVGKesT5WouLyRLSk/d6gk
uptBpOK9LPzJm81EARx9fpwMbz9tVw/3hEiGREEwSrTgzQXpYrx5skDP+xecKC244Zpc94qUJkLs
0nn2pBIs9OOv3m0GRFJTm8ActH3n0hV5pDpj2hjDi1Wm46qrQuuQGUl3HmThLzEyrsLBaSzeZSAr
gCqAOFyutEExrESWc3hRA9169sFhYy3N7YLGOILc9+ZoatHeT/1kCa7ywSRJbRBx9UimJsji5cCq
6QVuS/r+Yqe58gtvh6OkIBVtdBSXxEJw/8EXpAwPoIBuNtn5XIVFNZGjsFLDfclzzO6LcszeQxLX
auUPlvWiy3pYSF+ucynaTWzeaWYGyMc543OkbpjalQ67HsLLFpy0+jnqi/xXE9raZ60W/b1qC2Ov
jVaLwRvy9pg/tebX2xt3njcDYQCQRGWaN3tqiU7L8leFIKKHjQGak73qg1HoK6Okx6k1RfSOl0C8
q9WYRHlEbaeHN94BZq0xjFioEM231/QTaPBTDplgl0g9X/4EO3YVzBGD4rWxaj3YeIb0AFtWiEx5
Tiwfw6au0fgust+3Z+7yv/07FmVYLDLpOgI+pTY9F8sOuxKxyFovX10Ybf6Tn+dcV3wq8TYaYbAv
g7YINllOvvXJgHX/dnv0+daeRp94vnx64G/0fOeTtrCVAqv4ShEISlWWF85zkurtnS1aON23B5vv
bQRuKHEh8EJEDp/KmAX5zpigPpAkzqveycnxwPTCFbhFlLPoo+nvZoDF98KQV+00Wvmk5ajrgPWE
VTavgcLN7ooQW7gjFuEwJFaZOlgGggG5ExOWVVlwAB3ZaedC7YnViedHbwNgxngvAp3WZ+0GeNf0
InFGbLhUFefLPnbjnc8iPVqGb/PAGhi3IWTr9p/IsFv86yczkLVE2y545cpSh1Xrw51YpU3f26+3
l/R60zI9yKWkTvRxWd7L79fEftSRzcijDPrsZUIrPtZkCMdE9sNa6YX9gD1H+N/tQa9gnQxIDwml
Y/BfPLVX4MUmcMvRzYsjQp11uc5qH0vLxomCh8BqHOsuRPZyg5pTFuyyobacexcZp0MplNrYQ1Bp
y5VmN0O5J6HtD9hOp/1Bx+anf7n9O6cH4fJoTVBiXkLiW2hL83J9ZAGJQdtTf8UutoRYQLVE7g3c
Fhde3etDxDgey0oWTrFxjhzXZIGyJY3917YS8bDLR+eXBeYMS91Wpc3x75PitWU+k3oRd+blF4dv
iPcYGkOvSq4g8pAEeXjnIC8xLAQ2H03q73FmOXLjanHaqXBRyQYqXDg9kAjYNIvBn+zQgZLdntZH
w0EFQduNPOK67Y3KgVP27mi8RvS/edbL6MGyovSnig30UnX0el9Q+obGON28DDkHP0RxLp0w0sk1
/KT7hrE4riYtdc3Tv06Juv4kLjCdz4mrdfmlqkrV65gu8jHoKwy1tEaOxGV02ybPG/399mBXzwjV
QJ4tQB0aW82bc6ZsVKA1F8Gio1EkDQaRWe69k/pB4HEbc3gEJxYdrSgu/xtN1+wWDsDVLTQNDgTR
JGtCt26OPAUuYIwJFYkjeRMSO54uMmOTo3WEX3OQ+ntZJvmd5tvjQrHuo0mjiUiUBByOAHR2+0Uu
Vr3CqeNjKGufZg6CClus7IPjiDDgsUimxL5rVBvbF6uy//k5A8JAIQXMmAmQhJ9w+X0dRGFQbarS
I1aidK67JF/jeqX8MEVV3jWhWKrKXR2RaTzCLzYt8F5rHv+C7vTDDGDhESaCq9yH+I+Wux7HB/Az
ST54C0/n1SnBVGMCX6EECNkQBfbL6el27ejE9khm1YHMqJ1k5i9vLJdI9ldkDNrxE95uylyg+xnz
nAVPK2R5q2w4uhEFku9IXRrOZqzwjd3Eddt8slNqaQe9sT1/a9C6osra2VVV7XPLG+5TJ7KwjLI7
MR7QmJf2Rlrl4G6RqBNdSN471ON9ZVdpfXRdzF0KVa015AOUBrekdkSUrNYV8nqsj8np5V5P0ogi
TZnbCC3W8Y8wEsESuefqQ2KLwovhEOdOMIl5t6QmlnOkHzbH0VYc8Bi981VDqGlf2U29kBFfD2UR
y7JhphjvGvWA5V/QWQRAR4go8hiGiafjbC1ekMKxmt3tK+g61vrD51IncA74LorVlzsGxG1EeqHX
x2ZE+njv9yI9oBjs4SrmR7L+D+MmrElBuIzWPjSa8hXM/0jlfOwpd2i+yAqAu+MY5htVOMrzoGYV
1kqV6IENtIGJSo8ZjD/jAFuwNbpL+n8W8dqB7sFQ7hQ5aVzFSiiqpwo6Y7aAaLm6aiZ2qEfQSp5C
oHxVWqAjm2DQ3hw1R7Q46MAthv5VNl96vS7eBh1bcBMRyT2C79rC7XoVNk9fTyPzBaY3seBnB1Hz
MuyQUS86liHVvLWG+Hu1QpnNbNZ1pFZin4XYMy0MenWlT6eR9iHUIQ4oUKnLb9lULo8khlNHrdKa
fo8baA4qBV96Y0O41n3O4WLvMDH756eEcWkgokJKNAAdZ/Zo1rWF65VRt0cdVW086VGzu0f+9c6F
ofOtpQCDiqCtL2XdV8dkig6RFKZhqzpEcLNgpw3R8ZeWrxzzhqombloAOVZeq6TZzu+ctNzePilX
RSO6lg7wEZivPB5c67NZgjYC15YP4WkArf4QVTSjtbCLH6n1fYrqYm+bkfaEAbz4TKnOOjRM+XNV
d2LhI1/l/ug5MGF+xqR/yRM2+x24hWRs9yQ+iUCMWzONdBx6QjE5a6LOhf/sGIrHoaxKf4WrbU/J
HpAItAJbeAtLcrXf+CWAHcGnUYMgDJw9pjLqShoGfXwyeK8TeHd+uu+iMdxr5Vh/9drB2BK+L12P
V90+MlGuq8nMYyp+oD97uc0FKnRt1DvpCfvv8qlCsjJelWpm3NUdvqArXzGVCJG+FndHU+IAULul
88kFOBWum7KqtnxD2qsLu+PqwJuTrAAlGeSuKefN34fY97RODcryVOIiLvGhd7EDEEaDb6kwXbEK
q8aRSEamTrAp86GuDj0uB8k2RSDs6PZV/KsyFfdnpkj6vUZIKr7W07DZiy7tFup/f4D/FzkW//X0
jrGLuJnsPz5WfxVuKkzKxViFwyuYzyrHq4ZYDVxPBIYNDI3oVm0UcK0LP9XAHnWuhQCeZ6X/ma2S
feXbiOFhKIvijAGN/q+dU5rynC+gGIhoUDM0pwjn4rdx1o3G69HLdzDCQSPmRReYsEy2p9kdUimI
N97+dNdfjhGnNqZL2kmzdvYC5qYn2lxp+tc08jMPe/vQf8SvByfSDHu4aFX2BoYQ/58xYS0QE5oT
xfxylk3SZnrr9P1rRH764tguzrSy7N60AT0aDr353+3xrl5CVpWaA9+bAIbwZbpL/1rVCQAi+Y79
qzla94HIRbGO7HQ46aWjVJTNkMhjB4svVW2X//oIMzQIeUpl3DMTe/dyaKReIhdc5PBKQV0cGlex
Nvg+Wz+LUhW7pLHMO7UN3FOWm/J0e9LTpObbnEQDhD7YgKmINRs503zXFYysZWPybHZlVdOJ17SN
EujGv8ZsQAwBPAAiIrexuRcvxwrKysMddhhfk0YTX7XelQ++o8hmg/e3uVS7+GDHMhh8BRtMCWdz
9s4TkLcJem3DKyAW6qrSFbUGBrZpypVQm/BTnVTeEi34wzEhSE4EPoe/Z6ekky0qV61kgoH1s69d
rLNdmpPKrkhqU8crE8HahWTmg+83eRWxewgpqHTO1lSLbMw/45ppEoi+lnrxlIvEOKfD8H57o1y/
Y5yKvwaanUa3htLiuePwyvWMh68BkdirB31dN5lz8kECHCortn7eHvRqQWEK0BEhBQdsPQH7LneM
VeHKgPZxf7Qw3axXXtjh7ewnaETuoqJMu7XtU6s83B70T1nr7zNBT2Qi7E+gcm49EEmXo5Lljvhg
O+Up7oFRYthJBRBIbkr0EJUxhpgVRdI7ZIL0QxVqQtm5Y6Wpd7kOF3cfhIao7kftzbHL+g2qt/PF
RPQeja9yfKzQdqskoncOIqsI7zohTOzeHtT9UBlIB46KRe2LSBFx2gYMQfgamH5/kH6AE6IdCpR3
gjIOwjVdHeOLgWxLdwD3Wp/bKIUJy6PTfY290PB/dWEfjD8wxyl/FYjlPvZ6a3hrkKGh2Fel7iYL
i3YV+U2NJJjf1EgI55GenH0qs2wdf6js8lRbSpLuQgSLMdWWQ+/vNbLdbFWWltJsYmNs33tp426e
Wp2D97Wly0ONauW/YjPJ7lWVwIdKIlQcxDcvv6JalqFwXF+etBwgBz67BZBsP8d9xs/GMdlkou4W
DuNV1DWNSUoBEJTiGEDq2c4JMHKquqJoT12uNR0yv0MGjbE1U3yMEe42t46WtL+8uESvvMLW+1MA
b7XfjWVrgoHXxqJe43yCffDCUzq/JabfhYPiJHTEVQ+47nIt+rKTtuF35cmRbfYpGBv/QHqNiTYP
Gj7wt8/P/NAyGMXOP5JuBHrunIFU018D96qIE64DxrvvN+5PMzC6YCPQNkQZ2kEfe2H3zS8nhqSl
yHqDHkRH7g9g/K+nWxgSwJtTNSd44uO69vLqTMqr7gRczp81N2LxkNpt0S101qYtdHFR0I+n+sD7
Qog4HYDLZc0E2pVFaypHI/Yysdel7TwZjSu+aU6M6kvGpc91lTvFA7obxdJH/SMWeTk8G3vqhlMV
ZZ3ndbraj+hFD61zVNNJuNjq3bT/NsYB/oJWbTvyJAyAMW7WWWy5wj9RTlGsw4CtsbrWTZn8yNDk
9PYdBizufkAs9dUdYoQaEl1oYjuaLfBpOXRmvqHHqqPr2td4yo+iceuDiemx0pE7eKLr93Az8Czf
gnZucB9OtK7Z9KXjujunUb2TO0RqvB/9vKYoFWjxVjHbMNknBTthMhermm0X4NC4Rz5ZkZ/6PvS6
J40WzG/SOLf83cXDYL4O9KrKZ0sMJuO2NcLC+HRTCq0/2T6MwF//uInZv9Sb4eJPRQICiMtPG6mN
U7lj4B0RzcHz2zGV4AhMLHso9ai0t3SHUIq/PeTVJgaxDgWR7UTaSlYxe8orfSxwk6yKU59Hlb2S
yEg9ySFPm20W2Dg8a77Rqy9agCvY7v8xMmeV3tfUrNVn1wNq1KOm+G1+4tXrOCmlulKl3jw5uaZS
EBmo8ad4qy7M9w+c9+/9C/mVuN6iuUSDfGpaXK6xAzbHcHn9Tj0Bob2rhWa9gW13vPuKdoyzI7Ge
LNaxMd/1saI+0JtTinXjmSK8p9NuR7iYY4O1UpFd+pEpbbEUXM2/CFLGEwKEE042za+dnW+8yVWg
XIVyahK7NrGB1MsfNALqYusPJtKF1uC/VoPnLpGU59f1n3EppBLS4VtDaHe5MGHdUq/r8+CsWH55
AktnbLK6dZ+jNiy2tz/9VaXkf2PRRuTRQg92TmEYOs0tK01RTnVfigcpZPkDtYtsq0Q6iiVahaVp
huCGtcbITo2RJtTsO2k5YkmIb36XTr+DAhV5yCTDR531cs6JOSgOfAL/hBusaxxG4IRfUwEFu4DQ
Uq9MEZjROg+aUX/MIp7Khc04f7SoQ9IRoHxFKx3y7lwpb8RmrnT8Oj73vorNxNipzbrFXPYNKRWs
Vj1d8RdW/nrC04iTEC9bi9WfTTiYdEAUL0zOftU192ZilRs8/rrPWeoqzao2eJ3VAFdzCvi22N/+
6tPGvTh5E30RggEUeBoUCCBfLnaUYXgngSWfqyBVoal06mORNv7ONeWkGF537VbGhvUESLDegn7I
F+pz1xuceU8oIDJB7Gbn8UiCGbIr0ek/BwgdPyha4eytHEnopDGVpWfyo3Vmb0/JEVGg7s5KgRhZ
JpGvRem5HzFqwAIk+yYcs0PpuU72cDnHb1RuIXHJNFnKQa/vj6naiwaSatBEtOafGPlmTDl6Lzm7
o53ustqLX9WwmfTtM+t+FF715iuat3CZf7CTaaOhPgcHFzLJvOTb91naKMJKz2aiaeXK6806W0Wa
Sa87iuKJ6G322r+q63N8psQeyUFUZYkyZzeWohnT615k58yL7HvZjPLIzkLGxqG5QMpj2F/lqCyh
Aj/YRlP3goWlWgMkfHY/x9Lzx8YY87OrZ/dO5KIP21Fd2eodbL+F4/rBkZmQTFRnJgm96y1LS4s8
1crOhe+33zO/94CUIU8BoaC8C91KfyipS30DQKJ9SkvQMv98YhmenjvSvaTEc7gPix8olbT5qg0+
qA89RJh85RY1VdysKZyXamibVaj5qrUJSVg3FS0pe+GO/GA7wx2nnjLpe03Gl5e3hox6qtV+kp99
oYdn/g2xSZzaW0msNCIMJYZg1SMg9I+1sWlrwaEgyIX0Qv1x9pHxS/HqrozyMxYiwcHGetfeghoT
+6IUdoBpqqzWau514boiwbq96h+dJVKnP5gUBzXR2bYmY42hbWf5GX9WRV13Rd4HGxy8f/v4oKZw
QIdq6Wq8SqQnaRjuRY4uRQiyyNl8Q8izoRMZ8Vup6BgMFV0dx/uok+FWWtgyrYoo7b4gyq187lsi
hT0BtHXv1K4dr9k+cbqQ41wHCNPvAQpF2qhSu593EnR8TdtahtHb4AdGdlcWXevvI44Kd4sJIxaE
mIj6rZeUkbNVe4mvRg3QvEHEXvGW5GSvTiG3qPW/QEWf+imzxRnUyHdb3QiIE2P5c8gK5xGgoe/v
m7gf+j2EX9qGeV3W1rqx9Ti+y9ESX9gUH/4GqsGAS3nA8RW8PAbGAHkIN+zorRbWuOmIHw8KXoo/
kqT90amjc4qMDH/w3A/HdVAl4cJNcHUKWQI6WjzbnAlED2bvWdGVXWGlcfCWq4Gz5bxU8Yo+ar1p
pfS+aY1SPeoU5f+1tGFN7xcQMKSyqauQ4l/OugD0PYq4Vs5BHeLRBVlLXSOWnuxT3YtOmdk729yt
kIsPVflo1kV8kEMCXjtQu6eOjblQS/7oI+CgMJXq+UW8OJc/pychqcGjBW9G32rtKswNbdMPxaju
jBymvZENzmPgJ/WhGNxiw7ldEt67CitYj6k3MbWJyA/nybdmYfUR22P4lthRcMxl4p0VLzcfU8dM
T7YCkG0TRVX6sx9Bjf/jrcTQ0AFsjiUp0JXGzagPsCMsdoDWi+Igc1PwJSqKSRUa5ha00IVo8YMd
RzpKz4qaKEzQeYpgjJHWarYSvRFhdfBYUkkqpqsonFjqZkQV4UsYsBv+eZLsbaQGp+xwYvtffuDE
BenZd3r85jWO/aTiXLepK81+HVQBi0NZ0g36aI5/pNeJJqAkutOf/1VBGkgNbEFZ8C1WAvfRUJVx
rVN1wIIrbL21HajZDp8xb+FyvQpg8N/gLZ+4ruCErl51pewg7vdu8pbjL7yDeQrIthnVvYZuxlJZ
7qMZgj8gEIXLO+W0lzM0G8Fjk5XKuXVgHfUUq1+Ru7fW7Rg7B9FaCUktngC3v+IHpwRc9NSinOB7
NMEvBx1DWzHQuFHOSqMgrB54cfJmoFOyCVKr3RCtG+06zwv9wYltZ+Ge/uAlJRalCmsjEktxet7Q
y8tO1WPL9s9BAYZtpcN1qFcSbdJwXQrN/26TAgD6sNJs5RG/ynUJrpYybD/Q4ZRpt7+9Flcfmwoh
PXnyWz7CFKFfrkVI4DiU0gjPNk6sd/aAitEqEkA/NqkEeLAQrF2FLtNo7CsSkGlf27PzUyO3ngic
Tc6uEnlbv83UfeUn902eN9UqLAfv9fbslsabvYq+XvUSBZjw3ARJ9Ht0fLRPEJnvsvXQ2O946cgl
b8yPRpxErkjp+IuC8+V6qllcBrUww3NUlT8CpRl2rXSSIxoeKhPEV+7fJzj19ixrQisRg1wOR1MY
QmcSxGdViujFrL3sPnOCeqfgXuJCIRdufHd7xOsNQ/qIFgAP3NRcseZZuo06s9TL+GxDVl9VXqvp
qxixmBWOBerSal5dD5OsEdx7mBqTufy8BuiCq9WoucZnN+auU2JF+vfIiMly09doq29cxzfutBBb
lt3tWV5/Rgbm8oORPV0Vxuwl1wY9sYRtReewlwDQhtJLlY1iRom2bWNHnDpNG8uFlb26lqbJ0k6E
2sYBAZd9+S1VoBujizXtWUpZnPyogUNrDZ732VF69+iP6fDLN2pcK800RMDq9oSvI2qqXHRsKbSa
FPgAoV6ODvUaXnWC9wLBjf89q93kOctCI9grmW+9Y0KIURbldf2L4YTk7mIQ/VbPRbXwOz7YXmCj
LND2vOzgJWaBpA9QM2uEE59pTI3tto6tJNiqSTfQpFOc4+1JX8Vr05yJV6cIEi7BfHvVPKbCK5Xk
zHuAG4CX9+K9HqjbutStdpFHyQDNGll+z/PAp02QlMn59i/4YJ+RO/8J2CmtItR3uerYbo5uMlJz
QjK50Z/LsQz3SUBraD20XbBTxzTV/jVIncqZPEE0xjlXV203jaZGrxhWch6rphYbuOXUr223LF4R
JywObi28n8GAEOUeCjwE5Uj44QKOaZrVRaWPn8B7P4GtSNxphl7OOu0TD4FxJT1XPnVqOMVO+qmt
lfanSlnZ29KM6Nw3O+mKhVM91e6vxyVJAYFBBj/vhCaYOyRg19NzZsax2MZ5qw+HComuha/6wfxo
uZKZTMyR631lN15jZxnmsB5O0F8t6WZ3E4gcPl/rHlmO4KlP7WHhbb3q81KnnvYx6Z/KjUkJ6nJV
K3j+AUqE2RnUeh/8SHwTT6w20DEZ7JT/4+y8duRGgqX9RATozS3bTI+TNCNp2NINoT3S0nvPpz9f
6TeYZhNNzAK7i3VAdhWrstJERmjBV0LJWt/LPOvdP3KnD7AuJnVe73yl7+6bsYIGXIJucSspWrnR
yHALlA2ZiUlr5fJnmYWqBJnjZ2+Kxvz3oRxVy6UtYveP0DDV40aEvmKNwQwxhUYVF4NLN6YDdehK
vmgRQtL8EqSVZbnUPK3kt+GrerThs9fMkfwTyTDKyGjn4v7SE6sLuQZRZ7YtCq2SRo61o97V/CvB
bPbjtrNYOb7sH2cXHA9Tx8vJWKXpEmkyq+ItSw0NLjS/y8cHP86T77ftrC4KNhKSeUYSuKaXXwzR
1yLGNRRvU5mUPxRHstxIa+iSF0q/4YFX3jzg3dRvGH5AT3x5OBBo7Bi5r/M30567HtWHqn+c4dI+
pXNK7t6YyrdBzSFInbVuQwRjxfXyzggxHrja+HPhhHI1QwVHm/I3ucpM2dXNmvOf+NZdMwfR1w5V
io2jueIV8HbilBD90pxfGBwnwKFaahVvFiPVr05gpvuGLOwUzGnyHPplFRzoRwHlvP0119bJ0CJY
E9J7PJL42u+SSKWt2mjSqvItV6dqB4VCdCi1pNhrUwObhTRvZRRX9vie0HKBs0b3lAHjxelBoryh
5JIqbzqt4cdCLRrALTqddzelSooKTqts9QuvDixWxF2nBEXRxl7OM0u6TZmdqeq3YA7iY5hOzeck
bDP0fcYGMPXt/byOlHC0NG1ARQIpd0AXXW5oqrUFMG9FfYuVqflq5dXwxR6YLTlmGRCk3ZCURnXq
FSU+KikToopZWfegBT6K3SdqIXrhloInos2wBANotB0zXiHtrSdzOzmzPnqGhHYXnjW/txvjDhra
uN5avFjcxRMqrAIH5b7QlNeWCqs5Ep1TkOjq22h3qReHfXw32o31pZsaSDWDcaz+YaRodEe5nb28
rOP9yLjmsy37kPrNldm6MG2Mf25/kusjx9NHTAPMSdSDlnW3ImFuQe4M7U3K0+ifvolSf29Gg6Me
iHaC7FSj2Nrtb9u8PnPYNMTMBhQQdMUXx7wlWYckx9TeUGS0fsWQUX6qhmTcIxG1pUF35ffFyy7m
BoDro8y4zCnVPp7FA6q/9ZDytLs2CPJ0Xw/SlhLclYPCjqjd4hIJDuGgvzzYgd3JiBQExpucpuUT
bX39Z9DntdsESvPbMMIkdTtN23oC1j4eorNgoQA0ANJabKQpTWOR8Ive2k5OUDY04DQi6Kz7nv66
dR47B6Hij387esyMhaFsI/gtLhdatxVtjKCGzygq9ScpsPTqLh3GelcVPZwxt41dfz06JiyMKAHn
hLVLY0VL6zxjFv+NeS1VgusS3NmhrRvZ/J/bhq7eUrImwBmCcpgx2yt5BmDkAGZmw3iLNDnwQUGJ
fBwJIPk1xJcdcztUzf2gMeUxIgqeHm5bvz48WMcvCiYz3rjlbDxVwzIPO9N4KyNlvGukMj3VQ1Wd
ihxOt6ABsOI65lQdb1u9PjyXVtXLzU2TKkpTVcKqPPVfw9nJ74tO15nLUI1/42qa727bW9tjoljc
LWE6RHmLj1m3SjwoZmG+SeOcHlJbDQ+UEiO3MoPmWRlgUYp9+J4bJ9qa91tbKWulOIBuAY+dOGbv
nvG4h1Jr7GbzLZCN9GCluhyhIIxs6aFwuuY1nIJhCwu1bpIbQtcPgpRlib0fIbZCbdp8q9JEP8Gq
6h+gnQSGD6TQBB+bmNU/t7d37RDRZJSJCOnucW8uFylNQBQTmEfe2tK0vb4e1ewIS3+n7uJAbY2D
khU0deGPCz4s9QEhC/1NzIKaRJJqWX0ZWVFlTLrxBho/hCzNr7+ECVJiBzhTm3sp5JsHYPTt0+0V
C1dz8Z4KsS6RiRsUpAUh7eWKk2my87gNM6+vAvlkyKM5AnMr/ti01Fo3TTOD1HGw9qYCQXrmmB89
z4AIqUOjw8FktXZVc+r6VjbHUSq9LgpUd9Kb1lMipTvw7yCW6zPtu1JP2qOV1eGG5atPLeYfLDC5
tDbY8CXaRitGg7HTofJixOBR2UXptxr6AsaKKLrX5zJ4iFDs2ni0V3Zb0DsyU8qHxkkudrsqS5uh
u6b2QujDvLoIqifDj5Ef7GkKO2mkHEwtLA/1OFWv+tBKG97qOnSkey66g/QqgXTx2S+/dpkHhpMn
Wu2Zc6d2bmtJzh8TVO78WdagCLuzCJagtTQNqSF0ifL8JCltYt4nky9t+Gux1MuDR8cWogRRkddw
KwtPVo6JzgdIGo+JqaZzg1lz9XmKfsXKYGy8gFejyhADo7oCyyc8PwBVltVUpLIcSu967aVxWDq7
gLAWqnSrUw655jRP9dRJwYFg1j+0WRxC2aXMlMsrFKcpP4URo5H6KDHMnJhQ3+3wfYyWzFIaRLBI
StYXLTQk/zjVoxm6HUOz887pCgSye9jY252dVYm1C4tk/po2dfxy+/5eH2PcBpopou0rytQLjzWn
xVC1jd94atoae1RtCjcxnXofhVJ933blJ+K68vm2zSu/zHZCCUMDi3kyWmeL8AVIJEBMK2g9PUWs
1em68TiO9JLmuW4Osl1+vDYsDAqkvphZAFO+uDZgi5wawbrWg+JS98qG5iPOXzoGliw9UDAE7NJ3
VXxQYqjPd6GNfhDsd8Hr7WWvbDUrpg0qmgHQ+S9+Rd83fjHKZeeBawo/80tRiI+Cu57h7IPc1erJ
b9UtMNfVe29TsALUgX+G2prx7MsLOwYxs2Oj3nlp5fjRruBOgyExas3tJll/GKzMvtPUxA/g/8zO
t9f7d8xtcUWp9pBr8QfCDsbSuFo20Hv3qUd1Ovw+JHJ2sse6s3YViuyMC1fNdCyCMU3cNguHp1Fx
6p9hq4T/SnXZ9/ddo3TMzSG98hvG1/Fz7PvpsTOK4mQqCD1r5ZewOMqS6pxi5vruog6ot3t7Cdf+
VgCl2Dsxgk1mvrgdyB33dZZGqWckU/yjZTbrqU3LEPZKaI0PCACle6WjscBMcOhWs6be37a/clOY
fKGnQkkCIPly6sNp/aYI5CLzSlsLv1SDHH4KJaW6z9TWAchaWhs1JXXlvMABTkZOSRAE6/KTdWkC
h4et5B5N9PqpUa3kVPR570YmCqiuVOvFZ5Tbw2+VasG/7/eTLO1y6BteEsZWP6Wq1Xyd5nrs3AH2
hX05W9Ubpfp5D/be2aeG2e4BLEov9DCTzi2atEt2I7P6p1pTs68Qrqc7a5pNiLc03rcoq/SnJIFa
d+OzquJxWJxM0f4j/WUamR7Z4iqOkgNxfqlmngMO2XR1f7KGfWnWRe62RjP8BK/o3DtdAm0ofTot
ONQtlDX3oxnl2nGKQ7Qusr6M/mnmUjpDb6rXRwbTdMMdS2oeAiiDdAYEdNoDcJ0KDJkams+lCiHg
7vYB+TsxvVwJn4k6isDL0Nm8vOAVPR40IYaEsCeqUWRQYw0iVAh9dipF49NkOcW0F3x+n+hlxOJ9
Uaz7TAv8b4FRTC/NoA+/NJnm2d70EdTcx9lsHlVZSndVmP17+8euOEDcAHkr+STv9pL8sqc5AgSj
Lj0zVaTzVGT9J3AhcHz4hKmh3ySn0vCz/xCziM0hbGFin3dc/Kp3iceoJrQ60YnyuF/p/Vhp0qnX
ou5RJEJPspbPbwm9CAYtZeNhDNJsF01F/OPDK//r8vEgRMtX8OF2zGSoZLragyCxc+m70wAe7PQH
pf7xk4ZAyx5Ynv9RjCesP1T5LMgjRNFlqYqn6ClFpwpqwB4C6cMw+SPfuJjuw1D9Hk7dfG/AAODm
GTLRt1d77bUwiL+Haokk6Iqe2ykMmVnkYvDY3OG+bbTg3h9l6TCW8q+stJsNJ3nts4iGRWYJrRoL
XbYV1CBu2hD1Es+B/vZkmTEKy5M97gsr1PaBlsYvDfrbL4PT2RsLvQbDCOQyxoGfIF90lU7LMR5r
jNrJK1Ehf+jmLNtbku7s4ipVvsu+nBxLNJR5LmAQh27GnvZNOKinUfowJwlvrECtEQtzxqm2LfxA
OM5VVgzt6PnjpP5pwZydDK2OvaaqjI1V/wVDXvocplFJAAgXwVHwtF/eqKSPJDNlZsxz+tEpdlo0
zzjznrbvLpktO3TTMsUXoigRoaxjlPM/HeVkZn4ZQmnuw8IJv9eK6WS7zo+rz1pJYxlB+VGTHpJs
yH4aBk1jOLiVXEeBdGoDWLl84/vtMyo8/HINlAupgnBJiA0Xa7DtqdLJyEePPWVYcyoVqYB3AppB
yv71z9vGri8EVGtCKRrUry0axpcbBiFIMbe8Q55lRT7VLJiuD3M2M6QPFoRZoEqFgffuts3r0AU+
EN4F2AcYAsP6pU0j6CF61jrFyxiX3qma1O+V1gomtLxkGMHrULnLK0ABbaLOwY45jfHL7R+wsmhK
2oAMxQ7TjVsUfFIxigN8R/WGQGi6qmbxlGWT7A6lbP4boVv14fCaSSubARxOP53TZVah+nU1hxRH
PKm1/YNpJTB8Y/RgKrVzlIIy2NsheNb/sEhiXJoZREy0qC53melxkGB6q3olr+8dbNrpfdZl7Sdj
bstDznHauHvXx5ZJCcoNjDhxmqh8XNoDjCylMxGJF0xpcm7mpkVpK+iUl2nsDWUjTFo7QtQJBVz0
r/C9cLzvXk5CPrjqk0bzrLxWwlPZOS2ye+RStYvf98tD0faDG+hDXB3AbltfskiyPjwE85dGmSwT
LhLauctzTDpeUhbVTK9WK+icdGCqdxNEGDsjKCBLhcidHNXYzFGvHhXM2jRk/lakCR0WEWImgeEw
jEr38tnvSOh7KPIjpsD3cSwZnkV1/9FqUBy0GSw/ffBMMfLPsI9oTom60pLuiRstSZBYGR5wu/gn
07vxgzP51oteqvlhiJi3+g/2xEAm/TBRJ114Cnsa7YlH3PD0WM9x29ZYxi4w/+iT3RfhXQ1fxMYK
hXO9cL6skKCE5A+oA5Pli1NMvbBUfO6qhw748F2QxX/WAEMfJaWu9mmY99/rLDe3YuUVq6RxwNNo
7JLdGMJhvTvOSTYPKXP0kjdF1ncnDPxdoSjdPvNNeNKqVvuTAULc0vu5urC4YJo0NL6B1eOPF+cI
cFLKXLYqeXbaZ7/K1uQd1Krye99b1vfb3/H6yApT4GAJsImulwRGdiLrNSI+kuebkfxYDmF5p42h
fq41RuQGXafI0SJVSozqb2F3Vk2D2aeVKMqSyyyk6MtOGaMwOGs0V6fXFNXfV8fIIMtI5dyvqJhJ
xhFqOgYv80GBE/z2yq+eGlqmgEcFYAkkMFtw+WWnKqaTodbhWY/L4l87n7qHcbSql0mZZNS8kNr+
qNsXBnUowETTz2LW8tKgPjroUpZqeEY3Iguhg6W8MZbtD7r1OTINCLHdXuDKKRK9eiwJ7lRrKZCZ
trWWzYHmeFOJChtxE8HETuoYb0UYABe0sZ9r5pi/EBTjIMCo3lwurzeZS580y/caGEQORkU9y5VV
Xz6p9ZBWH99LukGCVojbyRu62Es0kyEh8OfgPAKwUk4oS+rHFh4CZ2dQ3DH2ZlNW9x/eTkySGBGK
wYG1xACXiVkSwEYosBhdBk9o2EtfkZ4cxx1UAb9v21o5m7TZdepHIKrZz0WEEEJqpFmw3Z7rxCn3
sQJDfF6n6JtObXzMVO3PfzDHPjLZB7EYA+iXn05CjNqYcNvnqptBTzRxqz+ocd0eA8WYJTecxy0u
5tUF0m9nlJDOHv39S4t0hjvUhtLwnKpF0u6Qzoj6hybOLXVfz3mcMMySMDx0e5krJxQiObIdZnF5
Jpd9zB6NoDmpLMmT4lSSnyvoA/IdA41TewTcY2w9yStPB86Ny0e5iPHuZQ2hBAcZZk4WnmEHacMd
GjpSfkQFVbqb47EqnykpPyeMXGyU465XyaQi8Z64+3+nNS+3VsnqiOw5i852rQKmBu9l7Ip65KVW
pq1ruGoL3w01A9kdTYFLW2qhJAxVVdEZinD13shb7Yg0SPcMILDYuPHrpgQdFMYE0vPSVN3a+qSV
NcsCLljsx0JWD+DGzRdHRhXrwyeFPcRV/z9j4ul69+rLg2CKlO3wXKIaUbmF1U+QJKpmLJ3sODc3
HPX1QcEaLIIC/E1w87e++s5aLSmdI2ksrXR6fdpBfU9FE+2WHE4mu/g01/b0mOMuvn30OjDnROJD
FEdcQ7n4cpHoToTAnczoHMV9dFLSzjnD91Ac5FDalOdc+XoCEyzwm1SVKDdc2irNVjWHUI3OHcv6
7pTIMqW+xeBqXKRbmn6rtohkmEUUbeYlkV6lTmNWD3N4njJNf2JSTnpOW+i+hqnZyuTWTEGHSAv9
7xzREvbnAPmjNCqF5zlEw9WtmgYdKqMbmmDHw2CFG8fy2muKlgJT0CBq6L0tDwpaXmWnwqV6rgFa
fjGH4vvAWJfobCjfoqHrXm8fkOsA7dLc4lmYzCI0giAOz/kwI04HgiHj8RkG56fdmNVnJyjl4lsz
lIbtJvygw23rG4tdZjRSxNiwg8rV2eyjnnqA2rs+0dMXCeU34Nv6llz7mj3R6CPgpr1FwfnyiOa+
bw8679/ZgS7wMXFi6WtgWz3j1JPxqx4z48NzYcQuYM5wV4AgwG6rlwaLVi1yno/o3E+O/1Ue1fy5
gF1o1yK5dT+bfbcxgLD2OQHxoAL8t7+2pPBz9E6r+tYg4KWgrLlNF/XyczeF1XDI0UubT05XyRZS
g+McQ2tnbGHC1jaY/pBAoAHdBG1yud5eslpIpoUHL/UBGbmS+GmyKi/L5eI3uyFtuNW1y2kKEQYG
/DC77NekqRRpYeNH57Ss+9d06Kh1aHoU35vBDFHq7dO6aowBOL4pVWzFXERso+30yWjL4bmQ/Kb7
XLd9da8W5VR+GlMt3ijSX5eQIegB8wkpAY8GJbHFWQXErQwdI5znDO5Ffwc2IEMxcYwMFw7quXXH
oEp/2kgP7tRwQJvYygZU2VUleRpJxDYC45Xny+Akg84HaQ2l96JQmed52vdpycVRCtP4rAXO2KBk
6TvHwedku0xahNGJ0lq5BWm8nv5gHxit1Ez0PASkQ3yVdy+n32aRlnZtco5zxC/3ld9O33XTh6Gx
SWAa1PH7/FWB+d5toKn0kFPPiR1aw/k0Ab1/Zqav2N0+COJDX5YpQCKKopOIIESD4fInaWVmCcWw
+JxnRjbtUDeFzRr57eDutp2V2wTrgSWYrG3qxEs4ZzAC9TXCOT2rejmSoMsgY+e5SQPXnrL5T1c1
1sttiyv+A69I4kFXCNmWZRlRTXjeAcRm5zTI/MdpMqMRxokZPm9fnX9HlSO9Nr7SuFFiWxvT2SuL
JX/FWxJkAua/ShfMME/GGbCB1ufnqpFbOOrNqGJ2WcpfptDc9M0rX5H2H2VomujEK0t+7F5GQ77r
HXY3zrrhUFQOh7dCebXd8BsrKwOcRUkAlAcJ3zJJH1Ml0OWwzM5losuICDY1JLx1ZFduZlTQJZjN
Ftf/mvMAmkCJyUC8nFWK7/zu0nTQSdVpNWfnOvLVI1KtJkLOs/qH6mLw0Op5dKL41u4YvdSNnejL
7RI4Po6xIk3fb5+oFc8hWJ6Jn8iqBVbq8pf0lRpAJRPm57BWHYlSKVS2UcHdck1A0JFsMRSuJfLh
ttXllgs2NwHKEiTafxUrLq0CpuwsqqWTV/VKeT8Uev0QRx2+sxz6P1biBB+FlAqDsJDSY8NHEQgt
XMJc97xFrJS+mmY/jnHQ3hcDgAdkMvvuSRmd6IORvTBIJi/6JyIPNBZfOGuTIGOgSfU00IT5KQQT
90ftwNftm2Te6uyJj/Te4Qlj9PWI/ihAA60T2/3uOKVUBmsmeGXPn5M03lNIzZpXybGCcK9VeTpv
eKG1ryfGzkSaR8d4GXL7eSFYipXZC9PGRpcdNs/0SR/BtVudY++DRBu3yAfF91mukLeWog9wVZ72
xfer+lBxxpzRDuRjZmgyaWvUspE/DjAGhLtiJoWXlSH7QdlmvusiIXB7+8Qu74nYYrA8lJ9F4ER8
cbnFlVGWZV/GiqdSl8pctVO118ygGScFjv5PL3Xxl1530q+3rS594P+xSl7KmDD10eXthJvW6Od2
Ujy5qpTcLXNyLZRsDX1/287KFxUiWSILJZ65quVBRN7YURnJ3oySS3NntIxB7DvwodFdFKvyt14d
zI9C6FmbaF4QNnA9gPktYhapzaDDcQrVy1SQ5Oi2MW2C6A/MSfFD51PhcynLFdKP2yu9gsJilv0E
ccDICXu6lHiBcXmg8jVoXtzMxZdQ1rO97JddDm6mGvjb8KAPevyq9JMeAsgd5sdUrc2N6HHlwtIc
/1vuZ44HLbTL0xRrQOQSBoCpC1tpzXyu6d/LIRBe10jNLf2PZdAgVszkNZy4JKwIJSw2mgGtsYKJ
Q/MSf5qdB1mBwJ9p2MfWSWrlMBoOtZtGs4onlLy3iowrBxgHwY0B3gFl2bLAEZWZU9Ko1r1+0rps
D6Yx1g9OGxT3tz/rygHm7UbV8y8cFpj15YbmqVqRvWg6YCGjdoBwxygTNaGvn4dpjn/QH6uc022T
q9vKwC8BEQUBZ0mpXScSvfDIZ2nDEEx3TVAixtjaraK7vqZJT+3spMq+H3X/nA7zFoRlxSEKIjYg
SYKz4WqAPxjnnK7DyPuCPOWvEthWfQcjr5ocAS4PD9AR59M9gNnh1UA0ErEGAynnj7/iCBeQcYgJ
BibExMd/9+yE/lj2nZEoHpjbOHmcJLUkvVOi0vmcgYtVnnLVHrdSndWFU6uDCR86enSCL41GQVlZ
JcgEr6xDNfkk+WO2b2R4Og5a2g/WDmGhWQTAeQHxM/9z5aJjqJxvf/u140bj4///iEXdQFKjIZyV
UvUqWWk/g6jKfmSURw5mbjQAv1GWuW1v5fXBSxC/0Aalv7zsaldWOKNH76ieKoHE4FVO+z3dT/Vb
3NIkPExpMP3ORsf0N96FNbs8J0THYmBZX/Z42iltbaVPNC8s6uZXaLSq/xxmCIYfI8THkU2aYvun
iqrL6+31ru0vjzy5PHSwglX88iNLQ+P7WalrHiXm5iDFmnP0O2hLXdWco8NsjFvzVWsLZXhWKCuC
tgZxfWkQTCgdurrRPbtQmqfEGfrnwipiG+qRxIYBJs/DYBdQttoabF01DLQdgCETtWQgl4YTKFZy
qy40TxoK5RgxWu8OQ1I/O/JQISUf+bDg+5Mapv/hywJSYACH2gV0dotrBEVdr+hBrXlmoTWfYCgc
X/usp9+jomgZujRlx9A149bckuVce/qAwYgMEu8FoPRywUoVFtEQyYBTNCCd6KWrdnsnjzoiQvLM
dMx/WScwE+o09PJp6F+aM9o0GED76J6JALaXlNL8ZWb2yXdzdS65q3WoHYpQqHHdPsGry8QxC7op
uGCX4MZZTUKICQteBztU1L0yzfSfosjJh/2YUsbZKHmsHSOG7QmjeMnBbwqv+c4Vp7k+jUad6Z4c
6Z8kyYa8x+67I1vcHFNtnj8XmjT9+PgSyWIpPEGYQ1i+sKkEUu13PZGUI4/1d02q4BsEn5YeKcQ1
2cZ3XNtPElVQIGSMEOAtvqMlo3pf9hbHppKsP4zFqSm81D1IUX2S2/F4e2nipy/SDZHfAA2j9AD+
b3E7Ah8WJMVsTC9XDP9RLbsi2xdj8VzV9Vkq4/ROwSvaDwrChm7m++WG+ZWviSeCwpcXjjL4ctgd
/BATWlZhes2EmPSd1PtmgByKzugY3I31yZRqOdnrWTRt8U+tLJwzC50LQDzYKZZNIj8eLLNPbSwb
6MfOEkKAfqxG6JCV/r8EGQi0B0hmB+4wFoDuxyLS5Y0vvbp4U1QxAUCSjSyOVVw2caFnsuUVJkIJ
faYwhi2N9DZCx5ihUcNVHGmjphs3aOXJoVMFGBnRARLkJZpKsWn0taVtedWgydGhMrSkd5XK+VeK
g051S3PQNr7y2l4L9JZw/MwX6WIj3t3ZSZtlPnNkeZ00BF23S8c4/Kfs4izcy33nS5B3To105+hz
AZVMbanfav5NuZHYrq2bSrYACgpg4vIhgPpwkqc6try4zmqUVAfTRaEvrF0j9l8hfAm3KMjXvu97
g4vYiTkgRJMm3/TkTiriA6Rj8ms0Mm908kGbICgOhsxVYhieD7cv9YoLIYEXs7ZEzuSOi6GgWkVi
NM0rvnAeliVcQI3ySLcpj3d60HYbs3L6tQcBPEtLGbwn2eYSP6apY9qZum94QVLrvgt/TqS7ud1v
6cKtLYoEC+AYXEfARxaeKifHiIlbSO4stZoLt9Ty/iUcS8acolGbau/jeyiwG4LjlUr08rToctog
GKQZXjGFXfcQhbbV7PzSpPEZV7m9McC5kmKJUgvDEDxrAKiWTl8PYhlXb3hmXjgw7EagmtShlb/m
cPZ/N5xO/ozyfP4aq8O44YVWTYO2h7SLgg+TVZeX08xT6gODqXsjby5Idk1u7vVEz+N7FcBR/aBW
PbKLfThFvyX+eYs8Z+2z/mXF4Cnnai6BK7B8903StpanhYzZMUkV/5T7St9NlVVv4L2v7yNgKrgO
OT48N4SElytV05FhokhRPV8O6mEHZ3n5OzRQIjmmqWZ0B1uO0tiVq5xu7O3DdO16oIFjfTyyFEip
g1xatqWxawcSCS/PzWBfKVCm7FHf1dWvDVJjp9low/7f2yav9xWT0KByKwFwUdK7NKloqOwORg9G
t8q6pwBmxWxXkcPuZCkKt7rL1z4ABDb0UjYJMqHZMkCSnRnawzQyPbUvov9RrElpjkHqVN2Hny7s
QGQLoS0fkUD3clGj2ipmYGPHsOc6PyaJFc37eLIk487UCmufmNDqbjxeK6cGuAvFUBCVPGLL+rbd
WWZjJLXj0XHVqmNTFTSl4gqafZA6jf9YQjn3p7GUaqtUef1qkgVTbiEdhs+Ks3O5WDZxoqcLZtQv
CsPZjWhBHiO6m9HRbgLtV9bY8x4dF6SSJeQl9H02dslWDWLl4L7/DcvWVKU2yN8FQXTODTn5HDRt
FB+SEo6Ivd11xQ5VR/hCbx/ca38kkn+w7aLwDhHS4hvbg912vQFSlydnDh+h9Oq1XRU5ieaaEC89
NhDA1m48Ze2bH7fdhttft84UNrJi1NiWEOxoInNGLDk4q76hfJsoBPg7wgnzW93qYG7GPP5CiFp8
jYJM23DEKzeW20qERPGfVGrZ2taqxkxT3ZS8kWrMoy7Bqp4llvS1BQ90d3uP1z4r46VgIQlkOVwL
T5gmTTrnYxKcC2Wo3aEYgi9O7E/7bk6/qqNjfLttbuUKoYrJlDX5DKooS2VFcDBy1k+J5KV5CBXF
rHTjdMjY/OigQ/I0Bm49gUULrNHc6OWuOCZQKDRS6GjgDOVFCNZ0AfpCph+eqbNP5jGB8tO6a63I
+A8bSvEXhg+yYMor4ne8i3B7rYyLKjSiswKlxx2PzOjOCqNaqT33zV1kSJTYb+/p2ifkSaEXRncV
AZbFNamzHrXIUYvOLUOLwzECIJDfOVNthCemCKz6PivM6uW2zbXvSG+IAJ5+LmmL+E3vVpklvpL7
OkhhtdWsp2GWx10m+fLOKFrnxeyM+tDo2RaBytq1oPZLdYzdpS+/MCrNjJeolR2c0Yy0RqQLi+Je
RWvhpakZWby9wFVbcFaR7AvmsSsKIOpzEqgiUPPpUH2RE7nc+UPWOPuiQ4J048ysnU3CLr4eMx+g
5rXL3cwtJUgtJ4zOidpmv2QlKYK7No2qfP/xRYESIUZn95g+EC7v3VdrQkgrtCRzPCRV+2NSFJa/
09o20O6NaW62GH/XtpCjQasAtg7C5sW51IzSiBBNcSgHDbJ1qBpBN6K3ch4dmlgLf99e29oekszS
YGdpAELEf3+3ttEvrTAl0vAM2vufKjUHAgQoqk4Ot+2sPQs8xH8BV7jNZZAsxrfspEt9j66HkZ2c
wIqeaZTYz7MCjBWhJTvvQUKldfQLNVC53jC/FgpQHRHqI0KvbclhJMuQpvVzJXnJ7NiZK2lNfyjV
qngsmp7B9NGpjmxxdAeVRdIcsrzJv99e/9rNZzoAbDloUKofi1hECcKk9GM8eNiV/rPPXNtzQs7y
lBtzSvPBpCtUZ9rGbVzpYKpg6oT0EU1ToRx/+XX1XIFawo8cTwmmOnkuitp3G5gKtLuUqo2Kxqaf
BbYb97OqPtIvyz75Biw451yemz+3N+Avw+FloYwSGahi8gfSQcqAl78loOzal07he1ma4oZqtvvE
0Hzp7/pUaR/k3gnuAiVp4ZCYjDsJTHC2Iy1V4OAfhgnp3yrZV6idnW7/rrVnAI0DbhucZWCzFk4k
aFQDNtfYZ6SqyPT92KTVcF8mcsSI9xR0JwnGi/v/YJIrLgjwRHq8+CqZInWBWuiWN7azrnEYq/aZ
nzfYB00fNUKzMDPebpu80owUrypgBAG9A75KLnW5+yUkdHk2dCa0TqWteKHswMzCyZCUI0XmunGZ
sVBh5oylrN6FYR88Wakm/0jm0X/xHTlqkR0N83un8sf8rEndYOxv/8IVB8HPEoNt5PBCeOHyB0ZW
4fiaEfj0ccq4clE875zdRB7ttb0qxYNbqkZ2MLTUNr4YZaNtZfEr54CnkQIu5A1cmmWINc5TYjcQ
Np2nsTGeKb93exOtsJ0ekzpABz9twSFXXBJgKjEuZBPXXdGUWo3Syuoo+14HbjD7R8/L/qwWg3+q
pkp2nmOGh7JXZs8M84tC1cLZVXOw9bKteCVBek1MSWgnqHAvNz0nT+z9eZY8EBV+uK9yRyZGr0Bv
/x4SML+7JDcr3zWmoC43PPKabwJGhl8S5WO4Kxa2IfmM1R7s0zke+/5gd0G8K6FgPRahLzkny0is
fytGkj41el7fyXkbxofZrLc4xlZ34N2vWBy7vmmGpm+Yg5u0ohlOqQbcwXUiba5fzCga/wyzHhOk
xbW+NdEo1rfwhzyI7IDJ3QYcv6gxpn7GdEWiSZ46Cf6IctK1l6akmon8NcNjH79d+FyOt033/er5
NVAcqupgCM89Q+zyq6zmquSOCkPH+15Pgke9ae3kDzQKw11e5o26YX7tctHBowv+fznWLs+ZNRtl
WtRVcPZrRuKcMos/z3le/UicvP7KeFdubniTtcsF243AG4OFumImoIPlBENhBaAmB3vYz0RAhwqR
Tm3fSrak3826ZEGEGyPcvIMruUxQ00mkagPDv/aJQZeTifIAO5QnL5c9V2WnFPAEnmFg9k+D5vh7
KK2NfWXmW8iddVN0vEB/QcmwvMmSkWJ/NoKzMg7JW62KfEl1RtNV2t7amgVeM8ZYAHhF5FA5xIvs
V1PwkWbLmDXTnOOzROaUwoJSlXB8KJGhbtQzVq3hkAWvKK3v5S62ijPM8HX7XljVirQ3Ey2cjoPU
BPOh4Uxbx9tXZe2sMjwOpYXwzqDkLz+a2rRjUIhc26jocgyWmuwTSBm/TCHspYE/fbz9SzwkEKds
J3XrZdUiktGS7eVS8vTO9N3SsSihpn2Qf3P0MN2CE6/cC1v+X9LOq0dunFvXv0iAcrhVpQ5u2+3U
Zd8I9thWzlT89edhnw3sLrVQQnsPBt8A4w/DokguLq71BtTGsBORl8/yljUbWjgKdLknp82jHfOc
7yDkl7fdXN20U+99KYzYORqpgpS+WyI4sXEuV9ZS4rSltSvKC68S0goOYkAfIDwLbUpu2m4S912U
a35t1sEW/+oVdJosgsGQhYKpB/hqyTewGsMRuegUbtiyKd47oeL8xuCoiff8/+tDPiRNvJtTKY7b
zbNa7mrXy7ND4dROv6/b6s2kJfmD6FTSNIUGgUavXJ0Xj60gxIIU4Ru2VqUNp6xxDGTQIlp21Si6
O41vsAWqW1tvaR0DaZ/Q8Op752msNC3WvWdT7/8i3Dnn+0A2NXctse/GmZX4Q+AE2SEIDBeFtq3h
15ZbFl+lTNWz0MblhEM9N7UsDgDmW4nxI3MHIBXRbP4sCPy/rx/b1aGA5lN2wF+QJ97lULYTdq3h
Ncm5Q9cy2PHig5FJs26o/FHN6o2y2Eq2ClADgQukb+S7YfGYMfUxGUUD2S6bO6P5VFZWrn60E7sa
vjZz7Hi72ev7/L9A09pTY4H73SgkrQQppM54R9FuoiyxZGdVgJ6CMHOTcxWa2MdGtLv/mmBzvzhG
a/XH3B6jra736geGOOk+W9K9wmdSBwV7jHfj2SzsadzZo+VkZGx9Nn8IklHb0FNaGw2RNOqrDtiK
V9ifQIARR1Y5hT8yBkjdjXU4Ox9yLNX1X/EwmG+/Y3j8ySISGpaygHy5e7IuryKqLcm5NCGt+ANR
stiLtpxvaqeM3t6yw8X7xWhydV/GAd0LSrRzk7Mh8nR+nOq5Ce7j0rN+uyKaDm8/GM/MCcoPfM3l
1Kwkns1egWFeVGkgPo1Jlri7uYOi/IjEZGBt1BzWTgbFVB5xMubgcXM5t1zUpTLhUHUGY9vnvlXx
cNILWysRfAzt5BQOrlcavp737W9axIP4h5MBJZQtg0wKYcC8HL9CTawMKwflpLZxfrbO5JwQRE8P
pdIaj3FBk3hjwms7FfSNLK1S1EXT53JAYdpdTHk1PQ9ao857L1Vy29d5Qg+7XK2dt1IX5R3y7HxA
fYYy8vIO6auoFxXohLMdGQNEuUab012rOvlOuEOzAT6XH2vxRgFCJb3uwYUjhLJI9KZAtIXIkuzs
dYNb36tTPBv3w9DGb29LetLhxpCQShZvEU5xXAj7BsPoc5CPOL5rsWklox8PzXS0amWe70oUlbdK
kisxlKPOqkEDBXC+TLwGI3LqXtIRuzEoKIKNZuT5SjcO7V6UqWEfNVqkW4TDld0Cn5faD8UwWA3L
PkdIOdvSazU9K1YTwU/REIAGKVrXQRXvrahA2fD68V+dJXeVZKyRzS55y5PejOHclunZqqfhO/5x
N1OoG9WuqrVcHEBxia3H3sqTGroa6kRQCSD+LLUDNRG2yRT36XnOy+KTORNtd2M8293OqomyD56S
2tpJVTsnf/utTI+ZvhyQHa5Gb3H259FGFy6osjM1pLw+WpWYDuiH58ZDhkVtvYtGHVlQP6wC1d01
St67365/7LXV1UyKvBJ9DVJL/vmLwE7psFez0M7Pep6Wv93eUx7s3rCD3TjU48abem0s/ZmhJjMQ
sAOXY3kKzdsYM+dzHdbWu1griq88jYIAq0vx8/q01sIAdAnZ/qCpTDp5OZRi4qbgAX86F0Gojft8
QmXw0DqkVtfHWZ0SQh60Z+kdEXIuxykbWx9M4RTnMHKtX13XuFALu2JfJgWM6H8Yy5E7hZcQAy72
Sp4JG3kGLz+7rZXdJCDnPsLvdxyfHbYFlVydF9GT7q2sfy/fy7ggDV1XmNm5TuFA3Kbp0J6wn9bt
k9ZExZfrE1s7fqQXkgZLmR0lm8uPOM9aBA0UjmraJzb4T+SxXDXMPqRDYQIOHMc/Ddrst9cHXZ0h
ZXQUtMn3KfFfDto46Vx2GRu/SVu8vEXW/Z6spkeXWCiYXV8fbC2k8TJHKYB3moNEwuVg+WhCxFXZ
+UlWZM6pwQR68mOt6YudOushIhCF2m2Zm6zNkEc6jrk0HOGiLc6AR+cdGUh4uC5merGPKipmc8bk
3lehY23EsdWxSCaAlmrUBMzFWJT/bD2Yg/zsWcNQ4HwJ+LG0BsgFmhG9VUmDhALuKdQrpiaxeovB
YtOJXTuzqep3rYVbd1/j65xEKE0jThS5d7yJtwR71hbw5ZCL3eKClKgg5hTnvFXs7l2cGf0PeAtN
vXNrtfs01N3bWcRMkq2iStchqgKLrDSpRd8OmSjPtgo7o4288X2gxFri96h63E5aUnx++x4F8ERa
IRUPUGe93KPWjG44anjlOXKi/DSwnL6NZt+uy5v2nutp3ghnq5/0xXiLVRysMM/MsCjPA/xTwQxZ
REqP5h9y7+JnplXuRm1THrJlakjZnmojcDI4xYtYPbVsl7BtyrOj5k2+b+xRr3Zt6dYbqeHaWSBD
kNAT8BL88/JDVphrdaCq+ZBNV3/PNLS92zAvH8XkvRmHi8CzDNDS5R0m9mKkWQDO04q+PMMOS/RD
JoroZ41U5VYKuLZUUi/ONlxILSRJlzPCGAHhTeLHOXGa8DEv6+BzMrfdjdaPn4q6MTaCydZwi4Ua
LKUGm5eU58aVPKwew2q/LKQW8oiEQLW3nfYfnpzgYYHIy90vnTAuZ0je7GEeYxYoHyFHtncSxzja
Qd7Un61GT92N62BtJz4LJNBEAlWzZJ5FSlGnYTSUQJQs52OidHHjp3VlbVxxKw9bUnPpKQBHFejk
8juOmL61k1WcO4BQwT2+Wmp3yiq7PlW8XN4JCyzjrgmiUn0o5mqrlb+2ii9HX9x5qtPKdMUlNZoN
9THEUL3FzFErPT91vFHdexU4/OshbO27yg8KtgY0Icoll6tYNHaGV7xW4G+XJ8NJV7ShPha96vzT
OLz84NDALFg2AmuRU9DnqXDOtUKp/vNibag+epR/lI2BVr8hbQT638iosmUuJ5Q444TnTsdJqONc
OUV5c2eOJdjlwnkflWVQHK5/wPXxYJRJXBuKN/LPX7wGmmoOFF6B5dkcg772syEo91OI1G5Ti87e
RRYmPNdHXN2jWD0CzUZrgXbd5YhFbaRYrijlGdHd5s4t5xbrDt34O9MWPHFa20dIIzgk6Nx810de
yzqtFyMvjnwjisEYsrQ6z23iHpRxmG4ypc2RSCmi0wxt8cmrAmVjuquDIjKMHL6sbS/jTBnaVYiw
RHkOaFCPeJcErl8NbuonpDJ7lTDe7ZAJ27qSVg8GVA2JrwWrvRQ3rNKholMeEnBceicnRFod9zC3
prpx9a1O78U4i9X0ZpWKRGKTtAz1wa77+D9IZJqLBxpN+UMMUuUhDYV4oyKlzAcBp3A/od5Mfr0Y
NTanrlJn+X6Yc2U8JWNXqMfaGCvjXawm1rQRVtfud6wkwHxyJ/JkWRxKXg1tNzZeejatVFd+wWXo
0gecUisbBTm6xVs+HWuLB6oO/qwEf74SJxImPkNeJIqzmzUU6jQtIyGsG8/e4gmvnX76AxSzmBs+
1XJ1X5x+W0OACAmD7OykZfxLlKjn3JQ25+FYuVWL34xldDfXD+HqkPLlh8qU1F9aXFGzPhnq5In8
DDEjjz54VmXkf/tSE+1dKIAT7lDENZqN/GIN2CW7zmAxPMhFrwil9NBrR40Rak2aObR+tnOkl0ey
qVz7o5l9Oe8Rx8z0EwJNtvohGzLNSXZaIwwro+03RJ3vlKPTnJq6jeJ3E8ne1+tfZW2H8S5FBUvS
0imCXy5EK+wQfa2AHVaF8+di8uben5Jsug1zz/t8fay1IytRHUieUrSktng5Fq9fUcSGkp27spya
vRpF1fBZF2YS+CqV+J2XJj9cd87tjXHXdrW0RIB7D8iQLuPluJGgKFyjZnbumy7zvjmeKZR4p8G2
HTdGWttjMgWCbWkDO1+WuIqxEUpSTfm5dbsy2OtxMP2Fbq/eizQoflitNp2uf9K1qVEThrUCBoAX
zuJmcbLSycUUs6mVXIyPkZib7NSUbrHlVr22T+ThwUoUmPIrzAg3mDWnBa9SkWYGit9aE3c3rjp1
7bGNpsHduDFXPyR2bRxVUCroMV0uWV71iILYWXkuxDieYt1Q790Zco4fi9hxdkk0jsG/fErUIWTz
nVLWEn7epADLVF0pzloCA+aAFSDdELPLyj/Xl2x1anA6ZELHnlzW1tAOHItM8Pi1FRHT/ukiOLhx
Y8bDThdjZO+TQuRbFCq5D5YPUvkx6cAgaP6qnJ+nRplOg0G66gAitdSkwL3Mntu9M7tTuuvpyKGn
GAQ3eZJWH+FOVL+uz3rt7FP4phjLY5WX6mJBwdYT3ekYnFUkRWI/EKpWHdNEhD/qpAJupbZ2nexh
8drfrg+89rmR+mPiuD0R5hYnJJkSrkke/2e3VNQDybpu+nYvPHtPM7j92oJgmzeShNW5knDBOEQV
HKzM5eZVq8rA10bJz6JwhuSYesLx7hSl6pqfSjJHQEgbAc/Az7F/20py18cmEkgsGxFh8Z3rrLIG
DUr5eTaoCIRWkjv34FIlOsfNiu+jG7WG3xsg6Ta6YWsBgqYCPX9pdgOWdjFpe2rtSWmpuKMz3aMF
kbbjvWsT+D55M5ZxWyXqNQALiC4IrQCfOLZLv5uqRXDATRPq7s2gfbPG6NYcdKruajeG7yKnSX80
SR/dJUjvfdPTAsyuhcee1k3W4/Ud9vqTP6tdk52hooOK5+J60eKxdGZAg2fkUmtUIhTn3pU+qH7d
JEHjY40Fjrn1xvbj9XFf72zGfVaF4rpBa3uR0PSgL+Ieu6mz4fTVSc/MIDlwcC2xy/CClEtdpRv5
6AouVY6JPbQUwTJeJaTqPCo9ZP6El7ZIHb935uxGpyg6fJWy341Pa8l27sbYa7PjFKS/eSa0Xoib
ylhpG6nV65DGT+EBgL4DTYNXzEnHgfBudU58TmpeNnNcjH8wbZzju7wGq3wIRnsUJwXREl4ISu7u
LJGazun6EqxsQn6ESzNdpk5wYJbvAUoDBdqo8dlJyGB1pSnFf4XRIcCYtvbBiePsAY4loDU28XSO
7YF/ieZosueV0s7hxq35OhtAuBAyqaQBE3aWgafSZ9Ggj4+G9+jaNU+hSsuP1PIAiF+f9+pA4NSe
26aUBRdBtZxUcEvQNs51pIgMil8aD8cMCbYtXM3GQMtro9Eb26qTmoEMr76JKVIkB6e04mpjIdfO
EqgdwAPUN3mSyD9/8R5xG1VNU3eMz22KXQqKeVTLT+asOMOxtq2seJ9mar3F/ZWb4/JSZtegM4PO
MPESDsrloDWtWqUIUc0Oy6GM7ufEGH95Wha+H8tizE6gKiKkyoe5PxVTbacba7i6d5kICYE0Z3ul
BanHVqcZNY4Hou/Kb46BBW0fidA6jiHvGD9rI8N8H5aJPR8SqrWmr439gDepG7jan6JSxVstGCjN
qOjgoORB55G/F1eIMBGnCTzUl5PBKr5l6tzQa4GZdLBzztHbd7AOlwH+ugQ2LTP1CDB5q81JehaD
CMYHpLD04nZumtHbKv6sbWHoqbJKD0f1NdAy7oNURC2zCk172lcgZ8XfTCjVVlfl9Q2McClgapZU
+jFqi1iUZHpbO0oKuEfP3qtjVH5XevHfNE/Ov8QZaLW08OVBoBJyuXGzQKH/Btv/zM8YMvxjvA5B
GfoC7QbybC3GIw8nNR6lEPnSODC3wcEXDscyjiJn+uSVQxb/bHQrTnyoeVX8PnWjPvD1Qa27U6+I
8AO6K4G9u75X1i74l79iccGrRq/qQCaSsxCtetO7mTudchLnvRga887KLP0eZEW3ZSO6NqwMDrgm
8nh9BdhIaOJaXRUlZycainQfhqF5W0Cc/QLOCk4SmqaBgoFrO2/Z3K9tJBNlbFmdeVa4v1zeuBvQ
Cqn15ByDj78HTEn+ojvDZO+skczgeP3rro4mOfmyBAEcd5GxetFkW8kwJuce7tuhnkbvsxdXEyW8
Md54nq9tJ6I7mC2Jz6e/dDkxnJxr06owncBpPgDgreNZ5eskw8kubENL37WOAQi3StMs9sMGp25V
i0z309snbEksnJRelKZWl7+i0bpu7s0iOruBFdKVH2OteizzeHB8oy+hPl8fbu1qQzmN3jWiFjxH
FpPW4acLXKswgKHQ86e31G9Dh49IEgv7K5juZGO4teV8OZwMhy9u0rA2Jw0BWkjOtpE2h7EG8PtY
zTPwCh638dYttnZInktKEjUuc57L4fJWuHqjleHZ7swye5frWOikFM2wdD41iaf8cIJ6sA6R0thb
6mKrM6VEAaCD++NV6YxrcBqhRQHXt+zhU4/pFMw8pcr2bqG6/5DrW6hqSf4f52QJ/hET2t5Gw1hR
rQ07N9Ss+7rqVB+YfrSPnNF5cwNb0i2Q5OEpZ6EvuIjw6LlMhZ0q4Xk2zWLcR7kdentl7sKNAL/2
DUneKadTmOA+WZQEnUGAt0f0+dyKOv6QNE0uiy5Kit2D0BGH3pjW2lmg9CKlZhHAo+J5uVu8vM+D
riZdH+k/Tf44m9ZPZSqNg4sB7bd5RAN24+5YneAzoBG/b6SeFsfBSCmGYvUrPRTC/pj1kVftlLQU
fynJBFvq3quD0ViWXTUuzCWPvAqisHSA+J8j3Wjygz2p5eTrsZIJv0T1eyOBXP2YQKjoiNDHfoXW
RLdGBE3sROeBFsVD7LbVgwZicw8KJ7F2sRqTK749lFF+BNlEhNF59V4unwY7Z0o63jdOWRcf8Jj9
a2El/FjU+BpoiBju/0/DLW+mxraVDmE+jFCsctgX88gzzg7TA+/j+O9MNeHPv4wnuXAWEO1XDcpu
1JRZMbBgilLH/g0Q7sGabC3eFZ09YRhk9f8QqqUvmATbSuTW4maobdz+NBoL594utGlXoQnzBbWs
wDuR6W9J7649djgCFgkjvSVqM5drhzZ5OwxULM6ZVqsHnZrfTQXM/t6OVPwSXKMtb1Er9Py51pWf
b/+uFD8hEiOvTN662Dbl4GVq0yvpeRLG90wZ1cS3Meu+N7VRfxChmj1dH2/tTqLWyYclwlBrXYyX
pnlrFcoIPcOx6z+UVkWxz8u0OPSIxN6Qzno3XtDo8+H6sGunn5IXf4HYhBG4WM7WyWG2OR1Aym7U
b8eBQtSusSExFUmlvF1HlOoPzwzJ1EeFcEnQFU4Zt6EaZaDU+vYMA5oTYjl9d2gcs9uSEV2dGVhU
XgKAZoAQX+6dTI0LkeCKfk5DqBKt8PJHV8loGLVW9C8JxTPkDzkK0P1LhmM+hvncN1p6HpWunm8c
N51/2lVUfIzh2PtiSp3Z1/tQ32I8r0VTEkJXetgSv5f1UyzWHGwuoGaIpG6+m6XrvieRnU9zbAz6
TU5h3dnYL6vb9MWIi/fi7MZ4PLs270UEN2BwFt7OU+rwEaCAuTOkeItv51N0ur5L1+KAh2ax1C3m
dCx9A3IKiG43TbAmqOA9ZlZifzaMQlEOoIBjfTdPHsK3ma2ejCbB5uj64KsfWVJf6GDRyjcXLzmn
ttI2BSF3TtpmeldmRuE+um4VvAuUNihuq4YUa+v9v/qZkfzh+mdKEMwvN6+Gb0lkCzU7FwUvR4Sb
vOZ3EYn4ez+nnj9F2nDEEzgtN+7Kle8MDosj44BPwvpnkXigqkgpuI7Ts12Pn/JAqfa9m9YIR/W9
lh9QFYieUq3EHWJqs8zbyHrkf3xR2WJw2ZKEYEp1axHsJ30a4qRoUzxR6+i25qEl7krFybZ6+ivf
FoSzLLuT1UnC3+W3tRucGhmGSSp2fsA2PDgMALJqtL978W3wgGgUqTV8v76LVsIRCQ9MIxngIY0t
VtTtxgJSDHw4NvlY+lEmgulBiaUyh1mKKnp7qYrhqC5LPTUg5PLnvHhRjWVq4bdcERkaNC48LbGe
IkBhW7y7lbOBqQXVHHk+XnPDem1uxz6vMwQBRwrWWpk0zlGMk+8kiHL5YR3pwfH6h1xbPgqp0pYK
qBBb5XJmSqjgMhHD94kHU48/AU5CL05hpOkQDpVZ/nDrUO3R0cWxcOPhsbZDgY9zQCiY0TtZBD/A
uYDye8i3KLe5kt8UVfU+jcP+5h+m+GKcxQ51+3R2of1nNGnCejeKOvwMwaE+dNWc3uRRrO0R5op/
XR90dXImW1TSfCSJ4/K7gmeeh8kwQNd4peg/pGmt9492lLT7fxmH0hhPAJKrpYmn6zUOnG03AwQ5
Gep+aNU5/FSCb/U2NsrqhGgtgnMADfUKnAhf1xZ1V+QYaWXWKS2sMTwgW+tsGUCtbkjqwRifSFb8
sq+RZVaAzx8uXnbmhF/z0ou0A0VXL0NIuXX0O5KuVjvYDgXqjXC9dvqkTtv/jLxsdBDDenQOGBmQ
jPpBcyDC+4QeTfWnInd/tSKZN2L02lx1kLoU3UB1v1LmVVRkbYjREEU6TPcCNY4eBN6gj2o0hYc8
K+O93Sl9ujHqWuykrIj4PDkOxtWLIx/X5lwNbVGcgzShMZgCpvuFs0rFk85N/ru+Pde+6cuxFmc8
HeuSJC5mNWNDfPMUUVc+AqvWzaiGzmOft/Wn/9uAi8OOqgrdSmwSzzn4OSan2HFxsHq3+qy1uvm9
LobgH57EEtMhIUDkxq8ckCKYIXoVcwQpjZuntLMs8eAmHrC9GTGofD87ib3F7187jdBETNntphy1
PCWBl6VgOXhoVPHc1sC6cV4+kDcrG59zdYf+7zjLM2EVSQ0Wh7RfmaOf+HpMO2ip8JTd1HK/FGk5
xLdBHDhbCdvqFn0x7CJ6CrXJo95ps3NP9V3bWW4eeH5Ql2V6wqrHjDdi29pwXH/PUBH4FctmSiSS
fppjIFwVAJxjKibrlswwvOuHfMtMb+2DAk6jPURZH7NVubAvMgmuqSpMI5X0VzfH/9LIbO8KQ4eI
nrnhyXbrmx73wI1FXDuEhBe4MPwlJYcux7RzfDytiAsQ9FHq7CyMrG4LUOj3Q5eFxVFA6tgoa6yB
FEB4g5vFEEDH/Ea/HHJK7VLYCuDSEcWAn042npq+v1X60tlhk5LvwqnCB8LzplH4jeJW4mgNRbcF
UF5dV6zJ4FaRniLycfkrZk80Vm6gQqFgjVj6qpl19yF4IHfHi6PaAnitLi3ULYwHQNOztpejWYni
6OFEsyiwDXE7511l+aM965/sfFZ36A+5TyhHmhsRdi0SSOVqmb/BClIXEdZModVPSNKRCUfQt8TU
48sYa9G4vx5Y174liQwZsEsvDErv5ewyfOXq0IA1bSo6ojgIc3bHMZ1rzffyOtgAlqwPBqZE9qBl
Onw5WF8OXRF5E27dKBD+VIJMuVNB038FMd0drs9r7XDA5gUFwEMCHZrFUMKY7IKSH6uG7nmCLgr/
M0b19LEdUnCPntXXGyu2tk9QpjKhAlHzAy5yObk6L9XcKSJ4/aIxUMQvx+EXyC18zzs0HMReoQXe
nARE2a1MeO2zchykwCdPb8iGlyO7LRZQik1hJQb1J3ZTXGmHmQrgsEfjxNlIu5+FYJcvUNrTVEWk
GcmrFyg3YlBMqcjOVtw2u8o0oy+U58WxdGrjpCQFjkm4LZg7SqvDZ7Pr7H4XR7b7sa2RcvBm/tM7
d4L86adBOH9D/cy+vb70a/ALXD8l5gHOLFCExYmdWrfMuoBfOM3u8G4IbOcmV5r5T4rw0l8t1dIP
Cij4xx7V5cqPOk10u4p3n36MvGHjt6wdY57P/5/BjrjXYmnEMKgaXqTJOSvbvPTLSA3jXTmobfQP
d93LgRa7Dw/MsU0r9BZErrY/5mrOqr0OkE277coWDcPrn1hGn+UecNi6oP258l6Bs1S46yJxkcnJ
oIeUu1lvFQXaBFCcXTciWiZLmA/1mMTvVQRQdm8fHDdgeeXJ5+0SzAJuj2Dthe6Tk+uz7beJalQf
RRmYyucq0afkVAedlTw0bZGKL5GT2Vsq7CvnjfSe/S/lpkHeLmJzVw1R0/K7nixdhOneyzBSuTEF
yJqqROT27dMl/APf4aajLLJ8T2d96miU0Lwn1eiaz/WolQLXn9qbjxbmn/HeKVpX3Rfh0LxTmiza
9IhYiWuSSUKPVIVqQUvxMrroI5r+aW0i5isAee2dELhCscuC2nucNK/wAzOOwk9WsS2AvRZqwBQg
6Y/jEyWaZXshSDRRJ8gxPNk9vYBd3wHQwc529j5WedXax8ZDsO7TrLQeoc4bkFlGBuDRUDHnOyiB
1zR7Q/TD+C40qQns5mrqjIdpLEAMXd+R6z+ULiuFTxq7sJcuv5HRUMxqYj148kbdLnGkLRIMO6x+
+liYXN+9MuWpr/XUxHeuGOfuNsBXdjjhCTEOflb1VnAKa66r0De91DmxG9yTlqn/gCDgdSGheFy/
+JksAmMT1mIIKtV9ArbZH00vgASPWcV/RjB0s3/9m6xtG1JhVuQ5Bi9ra2mmKKGa58GTgXVhvbfM
2cItsB60e6Uvwjrx63aIzB1SlV68AZiW01hEJ3k6aYhxI/IQXkxzDpVRouA8nNj6zN53Isju4P/w
4jcLNWs+tI1V/s1IP36AVcs+jZmiJRu35Nrs0WvgW4NEoV21CMeZWgInqgPvKexT6yktlAm0Y1Wa
X7tgzjCJRAbvxxQM6RZbeCXtISumHyfdMCkELKauh0XXZLqG3vmQICiEQFRd7BIglvkxnNP4lFMe
LzbmKsPd8nM/w9O5Clw6D4tUazbTuO2rIMC9d2ziu6rHXzZJSx0dZZ6zB3zLusYXcwFS3pij/vv1
fbYWjJ+x6s/aO/gELY6epxdapPXQwHJFn/a2F2eISOpubSQ3vSmaLZL5M6pnMV0QHHxlkAAExKUG
3tCze2pFQReUilXrq7Xr3M5BWmrfwmRUP/V1OX1OxDTviimub2p31JMbVykqxc9rK+DTFKV6UNxA
3Shmr6U9ZDwSdMob7fWlbDqFUPoKZV+E/+JvYTP3DynfBjfWWLeTfd/2+ftyRlNnbxRZa+5nYv7H
LOoz4xRn8nNdX5iVrchFrMJZoAJNdWZxbwQwGexhQmA0C2gZ8Ci0EvPPnMWzX1CVgqTmmDRTr4+5
shV5haN0KRX/CcaLzZDTVHVFHHpPXe0Yd2WhYwRRoTTp7j27TquDOeRBe6L4EQZ+N8RZ8O36+Cvp
HtOljkrlG7z4Ug5Xy5S8QlvZwSs1zb9PNeTjHfqmONZdH2ft29K1wFuDVh/Pw0V4Acms14ZTSWsI
fMb8YtLUd07Ua8Gp9aL2zhvKvn+8PuRKRDOIKVRvGJfatzyHLyoco9Z7ZeQq3pMXVu19Au06OolY
T30on6W9y5sEmZEyRKVtf33g1bk+904QSCS6yDV/MbDV9XbjDYP3hCEGFIQqqB1f1wPzJFV7v/Za
2Lxdu4yZUnonnAF9Qy3/csQeEvvUxkXwlEUJ9KJYD79PhkZzmqKtuq+6eNSO1+e4EsS4qXiCy74X
l8ZiPZuuLKIoEN5TSjA9QprN7lM9/pI24xYrdW2HkkkSuTiS6AYultFGEUCQwblPE7y4fefwEt8p
OJDr/7Bq2CObkspCorGMkn1oU2fPFffJrFvcc4VZR3DiDfuTocR5dixK5e3SnUQ9AP/AzmVTdnnl
2qPWxSWl76e2NGtvPxHebABhlV3e1b0Zi7fXMpA78PiM1BdlJepyk4xRFCcYGVD8SfJwD11+nnY5
Yp4+BZ1mS7tlbdW40W3wdWSZJBSXgyUaLvW6jqGGy2Y8WDRp8l1qZfMWx23trL0cZ1HfQ4RpRIVm
9p6KxBk+YQTnpMcS/+7KpzLsBTsXx5vfb976stuCjaGUnSJnu5yaNuENNmFe8qTo+k8zSL2n2Zif
4Izaj9cHWiteMpJEKMOUJNVe5EZ5MU5NbPCagH2TnnLRqA/zEIeObylNcSoU0R8yy8sqjGhi98ka
rGSvt1X25/rPWPnEAPrIPqWqC1nqsiLAU65Lo5F9g0j0wUhs7esw4LzMePl7rSqGjWmvhBYeyRRK
qdRARlly2cqoQnsk8JSnPExIwGc3fEyDSHusc93bsvlb2aYy7wSCjdsntPpF4PTSGs1c3QyelLmw
hR94wVQf1VhWTN/8EVH9cDUKbSSc1CEuN40eO8IaEhStTbdtx52udWnnN7mltDcW5an2K9qrs77x
rFhJLggZ8rhjn0KCtZid4+VB2IgZ87XBNorPURG6B00fe+fWGtrZ2GtTr0cPVRTG2U0+1lsbZy2/
Y3z407DCeFgt9++s1XZTjwGy/o2j9UedjeT5Q9OH3s5NA+9Rs0L9lrIESHC16Go/xUv2+zg0WX+K
POC5u7evAT+FxjECSJJjcLkGeAmkeuEAZI6VyaAUMDoHmqooi9vp6O4Sa9a+XB/wWTFhkXlLixYS
R8o/0gv0csQodCo4vrgrlK5SO7fURaxzziOovsFOMXIwe7bRR/nouKER7DHQTcxzn/X9fOfORa4e
1ZHi0E1YishrfHfW4vcdiknCH+iGNUdoXEOM9pwZBu0OzmMwPI3coA9Q1hXtg9vGwvG5WdT0K6y1
wUSSvzKdQwWkA/5rEojm1/XZru02SlkoWyBnDB5w8XnDlLrdYKIiX9pksCn0/NobP+TaVHwZ+8J5
zDUnvx0z23nXY2l4uD74WtDgeSP1PclkX+Esa5xJpE0dJime1n4LYqStdKcoWj8F4LIxlgy7y1Ul
Jku2MRUuHi+Xq4qN+ajX1hQ8FY3BE1FXw6DZBb3eVX6YDw8Ouq4lTxhXaw99OKiD35EmJhubeSW7
pcNL1CJ6QR9Z+mUaets1k5CPOjMKeqBkmRF+DopI/UQgz4Z9Z2TiYRLWmP99+5fmTpcNGD4A5cTL
2aONryJiIvCB0qryYLduGPpE5uGgIq5+uj7W2g0IhRUsEoV7SXZY3IB1bXk1uADKVGE0G35c5cE7
VZnCcmcPyfhRK2ORHl1XAKBFCZmSUAzz2Tk2fTNWW61EGS2Xyy6V7Wg5IX73SjC7SCZLi7BYekps
N37Xjab5Ua88++ROWo5jvVJ8RiAOOJ1qJx8wpjK+2ZmFi2ujzBw9QTYe45fhbdwra9uAxUCymAKv
lPK9XI0O/ZKm693gqdJz1z3aRluoN2U6xKrfox2p+aqjlLuJ/ug/7D+YaJZk2oD7XYI3QsertQrx
lKc4c6No57Rj90GNXFAGIeV7bO5BWx3gsrbuxulbSUcQS+YlgG4wxI0lsSGKkHAUk+E9Gak1793Z
UqH5ZxLZrN0akzFsLPvqcK4ha+fwe5js5QdW59LGADZiu3tN/tUeKYD6VaLou9HR5/aOmy/uN5gp
a/GFAErmTBMX4NYi4SrLeai8pGNNe72p/TjA7kRV0ih9X9GKS/2mNrGENXAJ/NqYyCSZkXA/Xz94
a+GU2aoWEENcr5bi8KWhTW0z2t5TbBXzTU+SJA555/zukuj/cXZeu3Ej0bp+IgLM4ZbsoGTZlmWr
5RtC8swwk8VQTE9/Pnrj7O2mGiJkwAMD44vqKlZY4Q99tXt/rEvvxvJcECBQH0Dv8XyFk4xKuj0y
Xasc5ivXw9sOX5d+/KdQgbEgmRMpX23cf/nYApTnX1wxkJ7xl1p0+CFfrzKISanivpW8HENDdSfO
y/bBjmwz3ZuTW5h7Oxs4O90UnibDPURx0QMRqMB2Xr+/ChdWHFAbmA9UUBf55NVBbnF37JqiUZ5Q
5bd+oBHq1Edr6F56BVr2xopfHItiA/LbBNnQzs9XHCuFWGLLCaOraJLrzC0G3Xfy3D5g9TP8BZh9
6TIsDFKkiAmCzweTvTpKF4uwU1+76dcFguZPYZF/6ksx7HSl2uqjXzg9vxupoC0WUvIa8YFmGHaE
PVR2aWRGG3RIiCqHoema/M6OpllCTZjsV7WYoeti+xzfjqqM5V+s8FKMWWoWDr2LVQnIHSIlw48U
3ICytNYBv1WPA4DPk9mqxsYN9buftXqYMPD6v8FWW6frLQPcHtoBsZl7vxIwyeoRPUp5bCbkrQm1
ZQhyVzUH684iB//WVb0JPnlMmzTF5TYrqT4j8/PiKtWsB5oppy2FzEsbjv7N8kwB2gDyf74HjMwE
1h/zCyfVHOebDLlk81gYHU7xFME3tS8u3Nmo6Xucagg1S0XnfLgqqS2Adh7DoVynH3Id+vRhLBxc
4nOAPvEdVhQbwe/ljwD7bQn0KTauewphHEcRKJToVOoeyCo/aSz7QWTTpPt5lwzVVa/2ineNGm97
Vxaenfqd52RO7Evcjq5VYhfKWnUGGEkB4P2PK81B28A5X/oK1GKWh5OiHYXC82XBrkkWExg5OGW2
TIMMLHdQFaG4Uho5mRuBycXBlv4vyM4FibT6BlFsOEUL4+ikuSFcfJjpXXeY877ojnMdl/+9f3su
N9b6CCwNBKqgNJEgUp9Pre6tyYnHKD0VdRnjE9uCV3wo3GnefC6W5+DNSGxioCQW8rbrRB5UOvIQ
RYHeQa04SZBR6n4p7cH09vq8iDqDeOpQ7wI0S7E5Ha9DIxV78KxVMFhWfVXFRn94f+6XdrsF6JqX
k2oR6fb53PNOSBxO1PTk/kyTpr+Bb1bfa2GchL6Zmu3WfX4pJuetBMT2P+O9cXk228iwSzs5mWaq
9ddTOsniIFGhbQLVjm9rqizhl8HIosC2O825IgPyEuy76mqLlHlpj9lgTyl+g3Tj+5/PfHlLiKDy
9KSXRT35ahinu7nsjX9go26pz1xaZUq1OCCAjyYWXO3nuRu8GRMiyLullap+OzoFPpwSWJ+v9rVj
BoRm6kZsciEyooDKxW5QNFqulvP5jVqHjClqAKfFgr385IVj1h01mJOfJLZI2SGph2g6SlFMRgAP
pdwkol16SznAVB/pCmNJuYpERZEA5DSJjZQWtwl/LHqxh9BomkFnYJeObCM/ez9SdPxuQcLzHaU0
/wKCi8Aqs6cOShF0bU6nIHwfqpzuk1Ep/Y9BTA99mXu8UxC4T++fpEv7iRIM8SY2bFxdq/2ENHsC
khASbFyPc3pjt6q5T8zMOBRlJdWr9we7VB0DHEMes1DCKSivFncYhYR+RUnQaxR7J5pCe2lgUBlH
rah4NUpDnW/iLo8VetNO4r1Kohd3J1Ov4/+0TGIjjri0w9nfiFgRqlFYWD0PiSFLp0IgGA8jxbmJ
ZqIkWWN6sBdoOrY7+jDFl/eXYNm/67uUcg2niciXoVcrYI0o7qUGb2YRdn2000O9N288tKCrvVAs
1GYVt893phIl0UZ8dnlkmoP/M/Ja6lQNM7XRQDqfZteVxp7OrtU/1FnrAWEfFedT4RUAtTwCoi2t
64sjL0qWwB7xkVirhJlmJhQeF+yTITJ9BXEY3iAxWZkvPf/k9+B+3Bsk5Op/P77UvzGeS4CCF+nq
42ogFylEdjHoXK079MiI+wnX+FWce/GPXgxjF5hKmm3xkC/NFolJCuyMSli+yjTqzLXkGFFyrbrZ
+IZjuvutzef6plaH3DhkRZaHfoT+9VaGcwnzwGXBK79c2cCclqP+Rw+2YmBe3wRLS1UbplsXQ55r
TYWgHERq5zzMoi6C3E0a5xaIrRW0jrNTajYDgrtyng6eKvTvHdDqvxC5WDo5tMLZ99goLAv2x+8y
ZkGo17DxkPeESVdO9vBTn/LuHxey/fP73/zSgaY8iJ0HOM6F5no+lj02AL5tMzpF+aCZQdU7I3ad
Dewhp9fkLk/FVmX04udGU3mpGsA7t1efm6IXvCU1RwIvi6qHcXZpwCVi/A+Xp970Z6oKOxVdvOAv
5mlSkV20hLm+V3t7pBzXpV0cn9I5mU/0c6T6ZfBqY34IgTU1O7PVNjvul54KottFZmapTq4p2uZk
NkZk9QimZV773KRIllKhd0XgGIUrN2Lpi8tqEbjD7KYRtx6s0osyaaAOQqGNW90vhDN/JWvQo6Aa
jSZHbS+bKQsllf5xByGefpp/VIIoFVD6PN9CxpyiAz7z+Ma5Gr70WezeuUPWGwcaRz9rbO+ajW95
aV0p9vIiLjhVPuf5gKGS62GVGuhswHDSAz10W/Umay3R7Xsy6mQDgnQhwqKhia0HSSLdg3WHqnYN
QRmCDRuTprd3rTFUmLM40eQGRTG3072Umd5eOXmYaH6iZNNfCAehW4lQKghHsFlvDP3mea5mpFNO
Mtb0ndDFovxruf9MoBy/ffiYkBuxhRZUN2yYZS3+uHq0CXZ3ZiI/MyLjM+7m2dTEjUItqN9p7gj8
c/DQFvz4Q0tlATvzhZhtvwEd2LKuqaiZCelSr+08r4m9Hd5ozn/o4Fi3TZTnx1AD57qxjZaLZhVZ
LEqwaCovGhjUbs/n6kSa7BULMAfAWkQphZr04msh8T/ZyKkvHM3FPgwIh00+BFH0fCAMTnQ7Qinw
iRw41IM8d2KPpNB1wp0b4Tzwta0Muw3o14Pu//j35Fwu1CZKDpq7umzNWK8LdcqBWODgfmfDazj0
qehuIf/pu05Tpo1b6NKaAh9ZWDeLk8SaoQ1Pq87TuQNo0IfacK1ZGSBZR+TDBk7lUikFgQQAFrSY
DNLaVRhumV2peLl0n8AjDtdppcQBzJjhenImJcDsNnvUMQxNjlFT7Zt8UP6h1IMDXmR3dnsF3615
rGanqw+VNLZ0+C7dF/AcsQBb1BveNB/qYpZylK37BFrIU2/qnOToSne6QT6mWW8rfq2Y8gEghVEf
TbpT0fXHvzlRA9U4iFb8vfrmTt9biTODlnXqwj2WcTvtJiB7h2m0raCew78gBuMEwPVPUgAHao1n
JyeJjaJlvBZ2+asqDB0VqcEesmGXCEyxfYwki+F2nPU5+fr+VC9tNzALPOvLywNs8PxkhRPUJVUr
lKfQAZEVGEot+33ROe2vvxiHNw7i2oICWcNxQ8OpCicGe23MyXiViQa3ZpMC3RYC5MLLht0E1vXI
UyO+vi4QVrE2o7EBHLFr8R3Dxqe4BbXbHiAEJt/fn9LloShEEmaSX657VmXRKRXQEqaEBOhVX6iv
WdgM30XLW/oXI4FrAAZFOEsZ5vwj6bKwU71OwqciibtdVla934hevWMPhxtP9aVJUXGjErF8qjdC
BjhC9thBcPS0xJ79qWiLaeckokSOQnjDxlt56VonCgGtSma6iNSfz6vMR2zb9Eh5suMIv9lEHWaq
G6KfyyAz8+rao+0433jGXG18uuVuWz9c+BFRbVEJnzFuPB/YyKnHWgCCT6QmzQvnQ3zLHfVVSN27
09I4PNINxMBqTER912Vdc3j/e16Yt6sSjyD6QSXgTb9dCeHDdlFPelJ45Td8icYpmHpP3OpWn/+0
ay/5hgVNp2081xcyFZI1Hpali81Tupp1VhN5RG6GS7zjls/LOw30srVC31Yy84GoId24XC4OyJZd
rnAy4vW+7UKIFsLClj6O5upHPcfhl7GNvmmFzDQekjzamODbywwcFEXKBenOiGuYd51bQCx7eCyT
W6YPoWbyXhGEGS8f/HxQR/hy4EGozy6KXKvdk6pFqVixOLV2k3/zSs3t/H50BIq8k9HdqpXhJn5b
WB/WyliNu4qCUOnA2D7CwAt+N49C6Fhf3WGojoVSDvvUSVSJU3z40bdwGZT6jYbGIXDWdSqdj2zM
2DTEqedr7kj9zF3WCMJYO9YfPCGrj951jEd6uci4QfF6AxDW4EBSKUWewobD3sOTEIbqd50tlM8J
gKMtL9w3R3EZbqkLUhpbNH9XIWyWkM45Q1afLNoKuwzfvh02quVV1ljNsRKmHZiYSWyci7eDcvzJ
3rmfwXyCFDrfQIiYisK0xuq0lE+wP/NuszBpY98eqHYje0zlMd40T39zsxsMShZtk/Zx21qrXYvb
WxMXulOdNG9QnV1Mheohn1J12tXdZhZ0cTBAu3xKmB40289nmAlrQu0jF6eaeOcH7kPiqyPo8M+d
oo4fjZiXif0x1ipa6xO3GfSpFKd8sq1x32WRmfuADbOtZtub62wZaAEwEKgtfdalafVHaqfPIqUt
NaCcIoT7dchkecBHPAtCJ9Jv0tGVGyH6pW0CCx0NR3tRGFwHGCOvQQNkEQcgkqPrjs1xbTjlNPgi
J6tzqlb5Wifd/v3L7U3szST/HHS1TdCLLCnq4M9ZNNV8x85QZOAkuE3u3akpf8g6j15jD7mqvrDC
jYv10q5BcghsIyBD9FRXC2yg1zai14CTnVG24Llyt9+NveLYO1rb49P7E33zWCwTJdxG/W9Rylhr
ioVujptLigcvjqT112xUJmdXV2W5VQS/uKCLfR1IRlhY68OuK4aj4KeKP8xEe9IrvM6PvPnfRg1f
sTFRp0BWVkxbTZT5xtX9Jsr5PcP/PzL9tPP9Ws+9HoWywfeU/fpDLAYV9gzgVZeRuMpl7z3OhhiF
X7plHi5gaeXx/SW+dGA0hwUGKYr871qW05SDJ0Ri4Dg5WLe6Lsx7vXHbvZ7LggdTL3++P9yF8wLO
BrIHdyoNxHWZSXhc2px9lI4qs6MaMRazL12Kklwe2aOjNu7dkIZbauoXJgmvjgzgt7feGxnJDDWT
0pNueQKu79wmahUeIdeVN5Ae9RiwtT1/2PAR+BIPMehqUBcIHK8uvFoMTbtEjqdSdNl+jBu9vmq6
Nu8+/BSfj7Mc1z/uOyy+6XbiRX2aZBP2wcIzP/ay1x0/6yh+vP/xLmxWkm2+Gx8DZPE6VpRFQkCQ
VBi5GaLW4HR78lqTTftrQVLjVJ9CTfZbYj7db7KmdR9SZGW94/s/4uK3RAaY0IP7Hdjl+YwbWWsJ
xV++ZRlOlJay+Rh1oXtFQIIuaAdu/v3xLlx44NBcDUQeY74JdqSmwHbujfIkMr3eKx23nN/Sdr2a
Z68sN6Lji5MDU4yioQqBbR3J6VbdhVaIT+g8JTKY4mp+oKeuXjdtrN1nUx5tHMeLkyPDWvBonJA1
RExzojEbZiZXZX1zN0pTaX2B00GJ6djoGYf3l/LS4Ud7kvIgjR+aysvs/9isttCdJm+T6sTpGP00
LRD+DB31q+ZK+YVHfd6HRuv89/6gl6aI6h9oGLQ8KN6sosfIVsvMjidOiKm5nzyhQfMaUutn6RRb
iiGXvh6cCuyb6DGp8PTP56dVRloPU4zFWZeW411hpIlyU41Smz4RI4/hT1Uq9BY39szFVYW1Cr6L
YiT/nY9qVQ3latg7p1So6iNIMox7O3XMXrVadx/rMPtUqbGjbIx64cnEVMnkHv9dW1mXe53OBDJp
tMUJa4Hku5dOtd9JXbg7d0i0PAhLy4v9eHL16ipWiizeCCgvTho2GDIBi7DTGqtKr6cKNQXRrjyv
ch83DtwXcXRzfaVrtL2MZ+yK894QG6WXS18YkwoWmYuAu2d1rSNc0MUiRpCQHVyAaHLngDdSXKU1
8hAReJm/mOZCrADOxXVHHnv+bWG0GWUs8OmDzZM/K5lW7xr4yV9mteuvrQ5EaZDhyL4Bu770bdnD
i/oDfQq6MuejuooaGiBVkQrTwyQIJ3SBCIOiJ01tx8M4SGUvDbP7hYFP9u39w3rpsxJGY7CAORDS
AKu9XM44iNMbz0913zmf2lLrgijFG8gXQkw7vSnEzrPEljbahXeN22VBAzAqTdv1k9KrCHgkEfMl
2LvCsmh4GDCW2ZUTjMpd0gp78LNS8qzFXmg9xE3vvL4/72XfnBW7FnVZQAFANdnQdPzOV3zOek0N
a35Bqc9uepP0ePHSP3E/rBn+e5wlT6FrgaPxKtzU09hsagepoTpy3CaQ+STldTM3WbVPmqrMrt6f
1oW7l22EF8hiVoqC/2r7UoPRKcfb6QnZC3ZSBX9Lv7NDM5zhmlU5gn4fv5XOBlxd9vMw2+TLqHdL
btpd6znK6EvFa59EQxLY9G11VY5J+ZrVw/zl/bleuBoYGiANbdSFDrSaK37lepY56CoZUefipiml
mx3KWZc/am/w/snSwtrYNBcOCyMuoGqU9IDMr0ZEpXzszNbMTk3dxJ9VI3YAaY1V/pJQmfivVHrs
yiq7jzfW+NJp+XPY1RrLvi4VDTeSkxc1L5WonNvS7LLMt6u+fhFhcwuQ6LPVtfKmVJOq3v/FMlOO
BlaBkBmB0vlJacsJcFTHF557EZ3AHt7WRTS9dKo5Hc3OGT4eX5MuANshRePPegcj2Z0p6ZDlOOl0
r21TTYQokXbC7xEv6vdnduHWBdZHQR89f6S51tgGTcqw9BbzAIwZbsJaFDdGE47Sb5VIHnH47fBG
jUP3RkQfx0Mv18IfQ68+qVe7WBW2qFxruINiFFR7zt5TTOsJS+hxY0Uv7VreSZDhwDi48VZPKHh0
ev+ZmZ6qQvZtkM5619/odd63h0ZxvF2m6HXo97VmzVfvL/Cl24hC12LoDcIOR73zrVPKyOtyBdQ3
6NbpdrSgo7kQA36ZspUbccLFoYgByQJ/Q75WQ4WogkstVtITEOTm2q3n9rqvYH7mqIk//MWsaKMy
JWhZvGDns1KqycpwkkVB0C7SozvXiT9m0rxPHB6SvxjKxt8U/BxF/DV5wZnZuNrijdDMdd/7fTaZ
Bzs2ZX+Ic6caN+6ZS+cB0Zf/HW21UTCVGJF/RBpRx7K19aUA2vVJCwczSHI8AmpnLEIfCWHnKKy2
3AiB3mK7ORKAAxESQd2A/bJa1hnwpRr1jI6lnwYpKB5yVDx1fUBPAZqYA8Z61O8ow1nfiqS11WAG
5X+TZ0q+5St4aS8hTMaVBzOLHGYVG+i1nLS0TotTMbTDoccG55bGfLO3rUzZ8vm4OBZAZnK0xXlu
nSzZWQfbSsOMvqmxfEgKmWqBSFpA1XVH6/n97XRpjcHhmIsWJXqfNDDOt25utUKZyio90TftJnC+
WjbsJ3WW+z5vpHk0bE0OAY6U9nSjdVp179kxlg2gvuqv7/+UC5cS+SF3LwYYuCasAYKRh3d6myMu
l1S5c1cmg+EFjjL4VvgrLLLlmxf61v6+EDDQ/HZ5y1zeMerH57OnE2bPkwDgVYM5fbWA5mkHpykS
53lImxphgMQts/3787w4JkkTWSoHlVf8fMxOr1BdnbGOdGWZ3oTzWEmaJ8N4Bc1UvY96VfmwFDcI
nyU1hamKFDd6uOcjIumgxqMdIvg7KVgj64p73Spp/gXqqhvYaTRsDXghlAYzw4ckREA6Y00VMIau
Up2eAVMttQPZ6WO1z7RBUzeW8tKWQZmaBJikmwdttXlbLbLHSHNZSkyUvuppK+rrojKH6HagxRkd
a+FSWwzRmBg/OjInhtbUgl+jTASq4XxJkwS0hK5B8SkHj8Qa80I7Rr7JEDlA3ixCjwQcbRNYXun8
8/72eTPnZd/wrJGiIe6IoMP5yIgPqUgNe/IUabTHA0dL0e7AZSSG0p3YoxFo5dwdpl7buire3EsM
vFSNAKUAUaS6cj5wWrpuUo3FgCB+13yqqv4mkugQ+1NVDB8tiS1B5aLIS5NDo9m42rBjMjUhSlzO
KTPb6amQ5viQRGEceP3kbER8b2fFULSEuXEAOHBKzmdVN4M19lrqnCStz2FfKeAB8I21xtuiNLPd
+9/uzdFfpkUVjKgZ3A24qfPBRIpj+Jya+bMLS32Ps+f8nznY01PcqtX3ZZ9txbNvNwuT0ymqUe2H
6riWcJ+FkbdNl5XPQ2wVe7Npm9ifoRPc5p6YfyJCNl4jten9xTTJ44GlLR7Ob/AFYdjZ5QhB/bn2
GntXlqqi+nBPQD56dnEl2rTT/mpETH0XhAxCp6ucWnASU5rh+XMh5sEf4fh+KhwZfYqntDyIyh02
xnsTF/EhiZvdRXFjkdBdbdDJsMWgjG7xPMIH2k8yUfadao3f6bbIQxNHGG4W2ZiSOHjhBy2MeDDI
4mHYgkfmXn+TchZlGusuE/smtMafyznotsyL1mQgQhxiLnoMi4PyEvEsh+aPIjFyIoq0W0N70cZ6
OlSN6J4p9UENmFUIykb8LMZWOWSwBL5Td2jvUtl+BQ7VPb5/XH5LAv1RkuF3APf7rUe4ABy5b89/
R1l1IEXUuf5p6bmtCN9Q8rG/jQwI47dSeghN+RWcgmSPFoYKTyJLI6P1nbBNh89zbs7mVSTdSv7q
OjQ5dkXnuT+c0G5enQxgF/yWEQ7CtZJUABnAtnr9fTPYONEqlvUklU5tfc0s+ntD2DL5tTG15V45
nxpmaiBjINMtV9363unsbhBJqCU/xwG48z1Ih+5nOiUWPlheCLZ+ctRon6ESbV0lRm0a+9oe1dzY
l0mZz7eTKjTti5Moce7PsTPEu6lMowmmZzKLI8ahWXivAamurtOIose1MaKxcy0KvdC+Zhn/6Ni9
YW0IPK1uN956gBMc+IX7vShWLkWLP3bNDKAvdJx6egFqXD3o0kuk72lYK3S6Fx3scsslEvLqehFd
ImTyLUo+HEJ1jTASyVAqOUy8n1aeCOuotBOJmA8wvrZv5mJ0on3dI3UdOMBitE+NhDjmoXE07a2w
0kp/qdYUhyaN3J9qHCvaLvSmIvWBf/VuUCeY6x1SJW7Kh6LN1Mwfqjn6bEm4H3eW2xkOcBtvKI+x
W2vlU2uGYXTboGo015/nsRN196krpuJoGvRYHuYUUcmrrJKFRQs7VUThN2Yz9ke6Mc2NmpZF6zf5
qCVfZi0aPpV2o7sQGGX6ardxAjPabOZHs0SDZ9cqPWcyd/L6kE7T2F91hZKFxyrt9TYY86jCPi6v
0/QghTfKm9GdGypwgzGF9n2FlfWvjLJY7zt62NR7x1DK5GUyJwTl2yx30iAvMivyR7Q4zfRg50OY
fIMHkj97E0t2W9Iod4LaKvL0k6jR65YUC0xa835n1ZZya9Sh89MhPIr3Ru3ln+tmlh0SC2FqHy0k
1KJ96025eT26iSZ2nQ5ucj/3zSD2Lhu787t89B6QV9WFrw5W6x1B6mWhP1lQ1YMxao1mlwlj6g5w
emRy3SjUaVA2mJWHlscsvKpQHih84Fdj/OjVg3D3pWbH7q6VoFvvSlUVOZLbduH1e5Q9VJwakVF1
bnuz0hyaB6jLBXUdptCDptH9YVAmtW+dSffqR7InU95blVWaYADm7EaX6Ah8EzFn9q4pm/FetRop
/dyKEw+t2rmJruteHz0ewKa29qZRacVRkZ6TflIzPbPvBUbXoHuR1p+v2sRNPb9zY1DsxVxC0DdH
5TaRNOSCXk2H8meEMpoMRp75V9dunSmo7Up84fpcVi01o3Fvop4+3RpoS+T3TjXM/0RzF6OV3VWO
yPwUGRXEHzAcDR3dF30yuAFvlj0dI8xjivt5UBUt942My1XslAIJgU8mgUn4iNWNJq/rOvK0T6ba
KOV1WFTNWAWGrMviMSoKJTqMaB/GL1pv43/bqk7eVbu2y0N9P4S6QIvKKRI1/REqsYx1f9Bap9KD
YkgK65sK9NC+LSogVtdOXUUVTSOyh4CjJ7tH1VX0Mjros2GIKBgSxen9obDN8GYY7BG3kiaJsgZ2
d5+7aedjJ4LMYxPqWbzT7Smkso6x0klMcaR+j6NGfZhpDkZ+w72QXidczdoByX/93xDPMHxXUQrY
wRaf+r3eN6rxOMfKNLxohjCAo/SqTL8PorfuTcWI6ztL8jb53FAIJ7tupDY3dTh4YxBZetfses8G
nDPoVaE+pHWR/iuBulr3qkpeNFHZs/1RSYs5qNLUOs7IPGu+2jj2qz2XxlONHIbG9o61ZmdPM7bF
oTCGHBKo07Z+hcpRFOh1NKMD7rRVi+KWi7SEWYgRwNGcaMjmzvKXq8VTEbSZUnxpAS66fmxX7nhV
0myZ/L6NwtG3nLIqbmosqdqDGnfx9WzkhrZrum5SfG/qpg4lPCWV6p6gqip2KNS6n3vsgGu/NXHn
3ZmhVcVHw0x1M9tjp6OgKw9jNLvuYS61YBEwcbSeESYpfoW9ybnOZd7GO0Rpe/MzfLxO3uQNerR3
KNKnfXFI1dm0b5ImjJ+sPJ3aXT4bVoxYv26WgVNH1iM09HTYKfPk9K6P7mNfRX7tkkcHOrrZnyMz
C7tT7oFcCmgT6SkOgeoyu0r0yo7evi4ORAGIdAnJFfW16vX+Sh1KnaStgUsSFGNczLftkIfyM/xr
BBNyGLqnhubRfzxvZvQ9KqfpMGqoW/3qMF7WA6udgXqh9J+3R0vM5RfVyzwrqOwmtfbGaEpxmGg5
9YGwa3M8KDQ3QXBnOGH6Uwby8SqnSxLvytB0nkowHtPt0C1sYze3THktO2+xQa2Syh/mrivvmgzM
117YyWhfl9rAfoalrds+fcSqeTCTMhFHsEy9vQ/VEkx6KxxFu+t79Ia0XYtklfY6FchU3avQTKHS
W2Oa63fRUkgFDRCxnrDARxmEZDPiSaaDqJIjPHVTcXa5iOci2IiGzDcPOejO340U0B1QZFd1mLaJ
XIumQvoSxZ3ykEJk6T5x4KtqpwFCd3dWRPXtWFq95X0uCji7+1rt6n7fRDMvaWakwMEhAtXXIUjq
RxMIZ09trvP6/8IhditzB79aJj8GJVbVA+SAQr1OvKb9py5tO2ezu0V1O4NM6694oEtjA6D4NjCi
d7GoydPWXDD8q2JBn452iw6Q9TIT4jTLFaxFXzI9bm4HpW8Sn/Ji1WwUKFZ5LcEYIlI8jgvdbVEL
W4XOjSzdSadK97JcNdIH1D4kN1Ih3/UrL5Jb0qWrhhSt28XRCkASVUvqiWu7AuAPofQmHInTyGr7
qyrq8scanXD5OTRCbmmXQEDziRfs8VB1nSH8opTuB4WOll9BjZbIk3oXYjtrviZuFZqtxrb2Ehp5
wrp69UnrvKyEJLQlJ/rmmzIU1Rd6GGxcaiLLjv4j2IV+ksZRJ/QX3rXy1E5ddOvESfOzE/PUH4Xm
ZFsWNauck8nZVLkBdSOlSSVmXfjJEDvLSE3iVy83Y8tXHDHca32h3XUKQneRwBPCqQQeGGOniY0D
+mY3eYtoOeWm31m9tYZIltZAb69R0teuE2MdZJOdPBcUFXf2mOcbWZ+1To04Z5RGlro/LFgGXh2X
aEBudI4T9WVMcUI7CKGV8suotMN8a5HIDHur0WZYPVwE1q7Uc/cn6IxeD2jOwJaakP4Ycz+F0Zl/
i2tE+OwjTNK5uddFKbWrfIps72GuCdETP13clUtfGEYs/k0mEVqE5z3shNGvEPpIvgtesmgfosNR
3HtuXhSBDnQx2+tS157RmBw03zbrGuykoItGkiPS9qYq4jl+NBthNV+iUq9kCdt8lNUOlLcaBYrd
KIobINcZpteFCajUr5JQx/AY0qayd/TMSvugs3vNOaAGPM9Yb5mtg3YOW40C+b7orX6sdrLqSppo
YSr69sGcecKevDAqylcnbqz2g7UrdvpCFCS9w10dHMF6w6NCnCZDM0zP9AuifTKXOBbFiXvvzMYr
Fo/KRp9rfaHYsN9IkOFyUUjVaWmdn6+uiUdtiDv1WanIFQ72lEWHScn0L2pu5dFRded+p7u5kfpZ
jGiH39pVZm7coeszzm9AmZcDTgmEdtta1XSIVCXKvVJ/juzICDBczx7LoYp9KvgmIQdUto1i5JvC
y+8ReSOAawBtojJwPutMaNKq01Z/dkyiiqSDvJ/HTXIYqjD0lcGej6hzaEGZdD+URElvNWlGgVvn
W4L6F2bOyvN+IFhBoUlf1dMKKy54K3LjOeyS5FqFebU3+2b6CvBKvZWdHK7eDwC0N2ceLD01Hq63
RV2Vu+Z84s3kyMEabPN5Sr32H6fL7XuPvMe+hU7jqH4iU9fbdV0250fsvxRS3EZp9lLvxbwLB/Bp
B7AW4UZBY1U9pVnCj0JTFh4D9VpzTSyIsOCRUN3MZ2BAcaCjtbR3q1qq/tyXw8+iQovgMDdGqD5t
rMayvH8Wh5aB6WBCt+HOfStn2mYT+DZuxuc4dsMfYEyaYoe4priq487w9nEVT/MuC9P4OfOq5onu
abqHeKtqHwxcfv8OxgesRGWamuD5VzG9pEqtYbSeZdu7X9JGd4LQi+2OILB2CDrdKpPH9+d+Yc1x
/KHyT0VnodSuLn+6kaoyo1r7LJLkv3Qwq1vVrHCfKqBd7SjXdT9wItI/hhtaPjQCITCKTZSEFxGN
83n2GiUJtZD2cz8O6pWpxvhyDPM8PlDgNn3XyqItMs6F6w0Rq2VREXsA1rJaWY8YO+9FaT2XTTs3
+3Jq5lv8XpzZR5Y7vAef1WWBkVr9EMAHqgK1MaaN9vo6nlgmzVQpYNMYYLutzrg06k7NWyatogZw
7AB/3BDhVcFIkrVTM6iHRWKUu2m0thyP3tTtlqHBjYLQAr+K18Ry/fwRPEmDAhv2he5zMobZ8Ckt
2REPcW5aoEEyS5d79MOy5h6qtxFMtnSN/0faefbEjf3x/hVZsn1cn3oaAySEJBDIEwsI+Lj3+urv
x9l7pYwHYXH/Wu1qpS1nfOqvfMuuI4PvNxE65V9zJO/kMY165aKz/HZ6w3xeb0NPpesQ7uva1oaX
weibNsIpR2rfJ+gVzqaAzHUNNaguPv1IUIGkVYWePt0jAOqn31JWOQJVecI0Fjzhkdk2kScHIwEt
4cbxVw1E0Uowdr53GBFwG30khx7EUkjfCgxfa6hRP3Y9pKPJUJqHQWnGfSPT9NLFvuqiFup4KHja
DgkP6cqlMG/N08uJ1eNitAnS5vOyeKNwJGwMcmPr0e1ke9CdvNkG0h1Qox2m/ceXwTvvIZcvRxIN
WoCSNDxOJ1dSTR39obAerb5C0a1Fv+nYuForvby0jGbbOW1CFavVvmAon7kXDcdtp9PXAnYXFnnw
6cuJn8MzBYRddeZu+unPQRTJ6JJRsx7LUe9upeWXO1mMyd6WheZNMEsPdmJ8Uq6Uy4lBmXBoWEi8
Iz53OujgKLAvi8Z6JES0D1au9s+RbQMKqeHvfK7x+n/HQsODAj7Cecs8nBKxqKsoth61XI/ue9QU
vQzV/2Od59nK2p5fP/N3Iawxv/jgxxd3bukCy1JY+cfE6rC34gX2ukCvNmOcH0MzUDbBhJKjbgbh
yv59f2BUuADOw2tbfqMU1ISMzrQelb52t0PYZRd4U+AClbmIabf5ruurJ9/U0pX7dqkkwuQiqsOg
pG/ElEieni6k2bWhacgy+W0MKJX8BF/sap5wAo3Wb6smXm7S7dmPqeiNfZkapb1lb8Ua5jhFn14Z
UmvY8H1BFbnuRLQTOK6smWW+c+DoKRLhzxhaCM3Lzl+YN3mcp4P4LYvmt+8n8d7sIrkRSaJv4wAL
QrCYxsaop8IrgyHZ1EPgHiJKd9uPT/75JYNVFShMjDoQPLCWAWgTqnUrZec8ItYlAR51w7e67JSn
sTeVterTecgBAhK1CIo0Bt39JaQOgHmRWmRgjzEdiCtfE9XRl2YE6F5V7ietidHXrNZO9XxqT29R
+kTg3akc0JsnCDjdDNEU2MlkdeHvShc0L2jCP7b4VNQkVUaL/mI7/Pl4Rt8bEP252SZhLlos/Z2o
cPUyMNTod1eb4y8AvPXOrXT1AKFhfGgb9fnj4f4Gx8sPJL6AmjK7udGyPv1AuLd20dp28LsMncL6
kaexXmyoxtTqVSLV0FMKSqMIbP2pB+lfVQJrRW+0G+1QEPPuOquOQVL2YZvszR4n+ocCquvKlLyz
8EiAu9zjxCCQLxcR0OgOowj92nn0K6PY5iaBVzQ0CbWUuH8x0tbxKhnxwHw8M+9sbQRb4ZeRW0D5
WtKjlTopJ+y1GRWNF+BKsX49uYP5oCpRvSZXen7Xsbf+ykoSbRKczL/ln0BLScwokeim/VbtMNqU
dd4d0qpOvIzw/cqSavt91NpiE8SQSj77lYwGkQLgGb5iZ7SDApOCum9l8htJMVt4oJSyTV/jCOLF
qbEmvfvOZmM00HRAM6Eoo4e8+E78ttqxr+Pf2Gaq+iZrygHnQgMh3m9KhLHjzmhyc9wGCWpfuyTu
HfsJqvZwU9CD9T1T99U3FSFE+2osunLcoUPpRD/jpmaffnJayKXAVtuYIFGmPCsFh9hi4lbSyOdw
5NHZ5NiNbomSR3+HMPUafuJs9edIBVlPUlgyWMAcp7MyxWmFzZMrn1Pdj687K04OTprSJ2d6vC5X
xF1lhdei7qqVJ/bsrpnLRBQQiE+Rp4KRcTqwzAYqZRT2niLehydKdNNV1xXDbZGUwxPUkDX7j/fH
A8RFHE516qxYlNkiN4ZYf/LrNLvQE+y6uiFLdhmCeaUXoMq8Up16b0AyGLTjac7wVC4+0PaTPgz9
wXgCiOE8Td1gfcsSumMqvodb0RnZynN4Xh/hesK2iTP8N2uzl0upqbJqTV15cdKqtbZ5XzZkPLqk
Be67YXYlKpl0z4k22qZylBCe8+8gopvmRybGMtiHYurK6iLVhrFeWWvicVbz5KafOcBwJXhEbe08
rqnVIKoa1JhfQAVIxIN1t5ZEUmB5Q3vTD5lj+tcOtZtDoDjJdGNU9BJoC9Ykd0pkSvdrEejpFhGa
zN4Ompn2X5uiRRomsw21vqgyu8+OgxIgNJRAtEaAEVCUeTHVoRFeVFh3dvte7VLlofFb4I8UKkWy
c9pGvghiBYlNT0N03ndamH2PE2Tg5QYGaDZGO6sQVVl6GZ3jO/q3yvjgysZ+FCaJ8RfNCI1HYvMo
eZmMLmh3kZslcgNgIXmWTWOHXpHZ2O4VOIYe3KBEZb/vhlF+K/WKUkVTCP7TjamSjKC+Rxe0P+aB
ZYbf7Shqv6NV6Q8XSuanPwzwTKOnzDim7RjZtAGVeCiuRr3Rf05u3Wi/x3TCciuP4zS66egmXVlo
QobeREcxmS1BrPSuNgZVPTpDDdbNm2pw09vaEtG1C+XVuTQCR7SeHSgVxilJFeOgHBZuc6TpJsvX
OqVytKlLraKeP+n59wg+skGTPoyTa/yEhMryuf6dabf4u9RaPlqeacUG8kG9VLZhDjXggFSzcu2n
6eBuwt7Oq59WOUq137VGWcTZzvLR5JV4AQXS2Q9A2h8mJVKNl1h2Ub8PU6q8e7dUxJsR+lOeQmRy
XArmVg8kql95gM+uxbmcNQO+iW/hrS7LepobqGFaqOMLV0RzkEnf7kOjCfZzVu1V4O8Q38VyWw37
eCUFOBvZhiQGiJY+KiUXnoHTezG3kAZIx874Y/VqWiEwAa9oC4JOu6VVmd9VoHOwn6D6mbuHBtt4
GgcfPz9npQMCD0RZUJoCNzgT5U5/wJgOoZmmWfDWoNEX3AqncR6UXpsIxNLqBs55FF1NpV/tItmm
d7xO48pFdhZygbOldkAji8yLbvMiIKFzq2UkLvEz4b12CPG0CbZFNmbCQ7/kq4KhnEMz3S3WQJPL
C5tqItowBNyE3HPQvci9EqdshqJSrecRCfd9OY3lsdCd4pCgPopCYokDxsczbSwuRZqgqE4g00Df
Dvzt0suxTQL0hu3BfUaxzZ7AEHWJp8xv9IpO+jKanFHvIG15hdDzsCgpnq6oqijFxCvrPlMpCj1j
qLufZh6kr4BuzE8KoyH/hEDBHE8SveizF9TpWPpo+GOo9/6ziivURVRPzWUdliq6uMizlN2qlPLf
APzfl+XvgMCSIP9xWAhjTgdEEjtJQjd3aXma8tbu3O7GdyAhd2rfHEeM3wLPL6gZpFVhHEVZPOlN
oVx8vJBnKfHfHwGniziKnUtn+fRHVJ1W0BZN3Oe0bPVq61uT44VEeHey6cbLfnSMnbSi+KUfAv9V
l1N/k5iZmnpmqjr7j3/L8v7476dQqqY/RM14SZJOslYdpqZznwvXaa2j23VZ5XUtpqSe26NisxVa
OdF+zKNbrR2D249HP9/SLD86Kv9v9MVEIMRlmC1yn89ln4Vbq3bGYCPkulvv+VllHIewCgo6NYgl
2WoU+tC7Tc2EJ3r8w3Dh5FhTYx54GvsrK3SnlTbPe+OBXYH/jCUQkNzFnZR3jjW67ug8D70pUHMd
sDsfx36DQ47xuymrcOX9ee/IQt4gMubQAo+f5/mfpKybkbxDGrjPSVCZ3/ShCh4z6QzHyYiSNTLZ
e99GJ51Sw0w2Ino8HSuuiAgrnI+fMaq3h0PeWslVLkJn8pREcbHtTUxx9+ltAuxEI7uhbIOY0WI6
DS3rHSXK/WfF19pgU9O9CvZqzFO+csW+cxpm2wIWjU4ljdpF0lfg/THiUOA/12qRb/LMdwHYFMrO
wrD3Qq/GZFPmfvUziqr68PEnvrOCc5YBfR+qAXXpxQrqDQKcRlm5zxo27u5hUqcI1yrDmHbqAPxu
JWpYvpmceuQoSeARUUTxa8lqt0K9URItUJ4TQzHquSA7Jl6tW/LFL5SEKKJJvUC4/sPHH/nO1uGS
RwCCyhi79KzujJsKFWaT6fWrAKGJvLsgVRyOCkYGOzNu16x83hsPrgrEGFI4xpxjl3+OBc3AKtHU
UXme8RGXCqycbZfDotopThhdG8zCWrv9vWWcdbCIg2aKjL5YRtpOkesjYfIcoLkZbGHV+htFt6Js
k8nIX9mt79yejEWmxNH/2/86/bzE7GVdyM5/zoyi1WkkG4CTtGFSV26X93YLcQf5Pt17tsvixLtd
VYp4sv1nOw3a46T34y5O4vCSvrV/bZdTcqzGyV95JN8bdDYgp6gNDw/MxunHDbmfu3HdBi8KmcLG
SKp+h480hh5SKy/aojW+FHoYrZzC80HRS6OYqdNARU1jyTfo/U4NfdUKXtpQQo9NzbKjQwQpbe8M
QXmd6ZVbeLDAje3HB+N8JRl3joCoa0EDWhrzULGuhkDanIm4EZVXshCEJJSM3j4e53x7coGi0cR0
grehT3s6qbiiWWmdt/Jl6G33Wozp6EW9bX03dMXdfX6omUUB3oPcgB98OlQahHGE8WDIUH16PSp6
9BNvSbDNSFl8+lr5a8AI+4U3d4bVnA4VlLWsoXXwVa7IvqRKrRyHUeModPLakXW+//jL3tkkaHPw
OHCHzmI2i1vF8As7bUP4O7Vam9vQHpoHVxHJMXWjEPil0FGgzdeE2ZdpFpNIBwWdcFoXlPmW3wi+
pcqMLA9fVLXvD0KP/K3AJdULx1h8pcLcwDMc9HtAHsPOjVVr5ap5b+MQWsylsJm9tdTi98NytEuh
hC9U57ojz2S0Mews+W5PXXj8eHrPL22yAirZSKNzFtitp6tp5k5nTlaZvtRDIsqdmoZ5/M1BMl+/
o0LV3AYFpOs14an3BqUWxkEjmSS0WaxpWsQxEPY8f9F6SL4qPsa31IXE9Thk8gKRjWHldntnPOoE
JM4YeJLKLQONzLWmCvhT/iIq2/QAwoZoi/Z1s+3H3niLKBOvvPjnCzi/gjSk0NijqLmsZwIMirKg
HZIXddSnvZMH9l0XCoyBtG7SP71ZINkhWUw3Aown1eLTFSSMyGXfF/GL4tMp+DnGFem/7/qpcsyh
C/z8eL+cfdmcx2kzDHoufp9NJSqTQdGLsHmZZZ5+N2gfeRoBKo+vIrr/j7HIzEBIzKUOimGnXwZ6
rLDUKWxfhJqboASQtdrxJkLwqJVwrQVxds+QhFObnXMjvow88XSwzoCzXPr68OIOdX0t/NDaIEBp
3gxddOzcaBfqWbxy9s7eIdBy4MrBp+kcA3eJyMwLx8+SINJf1FglfMETr1R3OrXClbzvfM1mUh9m
43TqqdKJ+Xj8E5i5cVd35Gn6S0OPAnYtHiOXcvC7ZpOo7loUOM/TScrPes1YO/in6C/TAz4dTKtN
OC+tm/xJzFYAfszMO3ih0WYaEhsAaJhtILK5uyDWsz8fb82zagMyoUgszCrX6M+qIJROhxaDJdK2
6qo3SqbWU4jQ2RWZ1fi9jGAbJVXQ/ykQD/wZGdpwidukc6+nY78y10ursBnvbAu0SimkE9fw5+mP
CDNl8PPJbF6FgCawm6zIrzwzbIOSutjYIm8SqmgfIfZv3ClGKgHFjUK7SHuziqkZp/pTE0OkOCaq
lqv7lRla7rgZ4M9zhlAtWTICFosfJ0IERJrE1F8RKxLfO8MXTwpIqwcq3hUOZhp0toHq0a4kE70q
o6yzN66paDOnMZ+DCaO7r6Z4+AWGv11TZDhrkcw/DgDp7LDGTgU+fDpzWuUkTadN+qtaNe6XkM7T
g4YPZOnptSNuejiCvec2yCp5PeX61KM7IeW2q4r+ojEkFFpplNJcWc/l0zH/KBJhIgGympmtffqj
7I44sYst7XUak+HVLLX8zUyoqhqs2nfEytY8z97ZPxxQatSzFSbZt7GMxCEWpVIb7Ncor1TcKPqs
QRXRThuvlHVwk9dFpl7bclQ9I4laZ5vzVH/3M6Pz4Aemf7KReGYv9SaNth9vnvOZoPQ7J+skQGC6
l3mJk+ToSrSa/yduzScltnza/VnXX/s22o1pVL1+PNzyPqbSS28dbj5bjYRkWav03baGVaMHrwGP
gDepeMTUSqlcVUXdHHuRdZdG78jdx4MuL6+/g+LdRYUf3C6V39PVhi4n4ZgxaD4BWW2ENA60vFwI
gbn2rUX39DCgMXOsAxi9H4/8zuxyR1PXptA9g5UXy95PsjTNVgle0SnqH4vGybcyCsWV0Q7xdnDk
xcfDnc0u/BM0R7mlee3QIFl8KJGSGoZRFL1ycOrUEwhrvQyiHWskOtLeo66FQq9pdGt55vIpQgqE
WZ0LIoAKzgvCGq41La4R8WuVcHRgb+XbwK18E69f3r3P7lgGo7UJs5xQbNauPl3NorL1zsna+BVo
RTh6JZxWZZcIqh/g75Udwh1V8clgjO+jjg9xSYALIpZY3GGQJCMa5V36agZBdlH5jnMFG9g/TiEQ
1o+X8J2pZCgAuDw0iNgsGVsTpO4iVov0VSZ6uEtdTdkPUtczaIkUCFa+62x7zt+F48icYWKOsdQh
oQoZaQq2Y6+gF+UmjAdx0dKMOoxjp3xL8Zz7/xkPoRqHIBNg7tIxR21ANUVamL+GkRmgCFHkZXNU
9cG8CqosV7yiMMQKdPLs7M+fyGmYrxvwoculiyU9eSW201crioZbPyqLXZVHlle1MYAbtdab69Iw
Z5vkol8Lmt5ZS54XdJDYO3PiN//zfyK00SRhCKB6vsp2yKEzdWV+UZd9FNLpTq1vH2+cd9aSwUhL
uMeJ5ZdUjSwTYZqIOn+dsljsctzrd0AKh0OHKuOmh8W5cte8Ox4vJ63TGUu2nNhU11tZpEP+2laR
dUFBIsYtsEq/8XBlFzXP/Eo74HwyUVfSqOuCj57NhxaTWQ6pHfSpFr9Odq9+L4O23FJgHr9RyF/D
jp+HnARRcJtInP/qnqmLe1QrwHcSLCWvgVMWmPBMeoLmgmP9cms9usUxHs5YpJYgpzpxY0Ff3dfd
VK60EM8nmB9Bg4DXAx0SKlunu4eq5KhGY87htKfoYMZ5hNxEJv7YQxFf1G7+WbQOI+HRBRyWogGl
pmU9G13jrmiUKXutR+OpbsvmIhA8XMVkb0NSpf3H2/V8OYGG0YmlLDlbly9lq6AItbHwlfZVxIb/
NVQnhGsiNzwaonv9/EggCQk7aO7T3l7EeqGLTWajVN2r3+vF9aS7ctd3QbjHbL46fDzU4v0F1oWk
JehYIAwaMmBLO55xqpHqUFL9LchyA7Zpre+oqgX3RVBbx9Qxg60v1XqNtPLuqDOkjHtOEGDPG+mf
a6YHqNk3stHeIDwYxq5xSv2+MZr2AEJHvIhCT361iKxon7vM54+lGEKLh2Se53+Zf9KZBRGtNfrb
qI8aLlyZL74HaHLfyrT2NS+Kq27l5Z+f2X+S0P9GxIqL1vN8ByzLodaAf4weZOJNDnSRgjaf7vXI
VlaqPItz998o81cRY8AOX8Lz0obCZJZp4q0Bx3NEcAWYZK9A/czjDJfJUcc39HO4NYb8W53niSLF
JN5e3G3O0A6ukhrircxx2d7Nf00P5RhC4QhbQFITAcfHO3Vx/P4bkdsb7gJVQnLb0z1TlBkqgXpi
vAFBDHe1G1nHUKJWqnSGsvt4qPP5JNmiD0CbjD9oy50O1fZuODtzycBTg7EaQYhN4dascx8RcTWF
OiHa50+PiLIaCbEwgG7w5+mIWuDkvQlyJvCMqHYvW8e9jch63W1UGRB9awzcVnbm+RFEcox55Jnn
wYfDcDri6GNAGhtId3ithq7alxYiCkIgyvhWJ4Ozw+8seBKg4bKnj790fohOTwTjzaqD5LBQs5dA
Yjc2peUmFcKqoD7VL8HQyiMqYY4nyiL4FaSx9g2tGxxP7Nq4skbVXnOdPt9H6FbCdeKlRGiCKTj9
8EZ3O6tR8yjwYtMAfIKl4w2zDIXbyNcYImfHf9ZBBeYyj0XZa2n2WWR5ryi13QX0W9BPAbGNik9X
pEHx2dVkIEg27B9oVJzHebX/uVDtvhzGqlMHdqyfTvHORXdf3yYNIl63GVei5YGoa4LLVkeBY+X2
+QvCPVlSBieOmyuH9Cm4504H90tL9sUk2Eo+9KVxP1FF1K9kUgTfwlQgRJY4dqOCDQdsuB2VUnUv
NR9pMlhIU74po8DKvDLLx8bT4z4lCxw0YpXIQ2MjNL7lKbpqG1Q7GsMDKWthjotGRPhkRm2u3FpV
IbNLM1I6FaI9ZnmesNSRuFgbEEsqPB9uaDhsDBE4zygVZQ8ylagxWpNdiXbnT5Uj8i1FoAm+UIXW
w8PHu/3slPHYzN5IRNOUjZFZPp0aKsqlSAahBZ7lpvUxq/30izDKdCNlkf0mERweasep1pgBixSC
rhEaC9xhnHDSa9KI02E7E6EZo071wJNQiOpjX+Zjtek7lPiukqKzk0u4Uv0Vim5FuitpgqzlEWc3
KBSYWXF47szBTV0ibyxoXtB7eiFRotLd0QP42lDHBsuvbnI3a58tIzBXbu2zj2ZMpC1R0SBymsu+
px8NUhwhnQ49Jc8w8z85Vm43GfrkNG5791IfBuNggu7fW8NkrZyAd76WqBuzap7emY6xuEtJj2LT
jdFS9MYqvLCboIwvAl2fgu9NKGrjOicKTldi7bOdRY+cYtQsAArRCtLJ6ddqgdFGLYXCCASuYXgN
SoTNRqtMLfXSPig2SqG4XyoALP7KVfO3vnZy3MlowEDOzD6QJFB+T0dGLCl3UyGgmDRq12SXA+lk
XW2KVmjJrwauPwhjo9WaCwdHwLDZ2A7wnevBCrP2i531POF7Mmo0Lip0H2/adlKkp1U6MPRUSdti
67iNcZAEq/D4ihr9aIJsBN88qLyB/UfGidVuDcJj9WgLklXElujZ+Vduw2nWPSWztRC/LKWedkaa
quFXK6bIskWfuiq2CSDHT0p6E91x5+ECT9aDziWF/NP5iImfVfIe/VfvtltTv3MT6aXjj89dJMtB
FpMet30jJk3qv8QP5DIUbxi98MZd2VPLfbwcZJFENhL3b1MJ9F+kbp7QNoFyWYVHZ03/d7l1F8OI
xe1k2VCyC+XvtwQX9nf1x3hc+5JllLEcYpFB5YFpkkSwJggNyGut8ZRxa70EP5s7/fvHC7O8dZYj
LW6dEgq5rVaMpN3El6hwmTvzi7zEjuXjYdbmbPGQ6GD9c3h3+i//S7aNtuoPnOq//W9DLG6xsDca
X/FD/RcX9cbY+p7cKfuPh/jrYvLv3bGcrUXwFWJBJIqSzyifyq/lYR/COvDauw6c/p9Q8cIH9xhs
lSNSceZaRXSpFbA8p8vsLw2VMm56vi8KDpVxUfubMf2m1o1XKealpnvowXw1nV0gjppQPMUsAeQc
FfVqqvf85m2PZof1E3G2GoLxx9OyDEmXs7K4QVTA+1EysIek/Zz2t3X22FYr98e7B4LnYq4/0ztZ
kjZ1SeSHBgf7J/Z+ppfab/d3sA32+cXHX/LuNv1nmMVpyMcodGXMMPlbfJG/jA/KcTz8b0MsToJi
FY1IaVf+anfBbt6mo/fZaPrvevzzFYuT0Ajo5FMyD3FZXAeX+rE8xmsnYb6Bzk7CP2MsTkIljcKu
DMbQbjLX667BZOG6Vj0XldeKTfxHff7fpm0RL9SBqypNyu7P36Yr5V5cZoe1xV/y0v87Yf9802If
27EmCwVR6V/+7+JaP+S/rW897/ZlV+2be3lnTF7zIFfMWdZ23OJhbOJ8qGTImOO4UX5Z5VYpNu5P
6+5/m73Fy5gVQYLCI7PX74aL/zadOH48xLuPL0VT4mXEuzimp2EEDjsTIL1Y/2VXl7nywzF+mP3k
if7xfxtmsbfVPPCTaGKYQu5c8xDFl0WxCY2VQ/q3Hf3v9ibFh25E6mPhLQAWaPEANza88ypRp0e3
dmTmaeHQ3vrAGzto4hDT93mWo2uHElZ4oWDWkW1jlP7ewrgyCDuwQlipOiwnF0AGuKsZxArUhdbx
4l4a+6ESUeNrj06cYP+mDtlNRYRMuFYKjzR0WImk5lk8/fxZDIcON2JAFFWX7CSU1vg5sSt/B2bq
Gp4fhQmuzr69FhYuXw6if5Ie8gBwqwBnlnL17eAjy23o/mNX604pN2DdWvWSxHhytA3NqvqTjl0A
aoDJEeOClJ+57n8f2X8KDQlw1TCokuK3KFNzw7nL1I2j4GZlmxMWwFFTrOlPLg84eTNP1lwnRvRC
4C5zei4a6lRgr0T4VOtKeDXJOLyx8DT8gqCxczPlU36dANhfKTaerd/sD6Y5TCrCNLRWFocxFYk6
KAgvo/+og0Kh6nDAGEDffHwWz1YPVfy50w6QmxocaK/TT1MKB8H1VMueKqV0iw0S3PkPd7ZUPgAx
SVdenPNPggkze2yCPyRNXUpaOgX1QIxv0qfCytrrCtvG26w01yZuXo2TjQ8AfoaRaQgKQWlYQo0V
H6kiI7asu1Dm3b5QLPNLZ4faRRSk973TWRcKthWFpyhat5narl/JxJd9MIAhNBId8lI4OBy+pQO2
qSZxqcjAuSslzwJU18GpnuxBBTie5bJF2dapwhCs9QSL9yfippnuelYQxMprnPCvrUz6X4DlYj6o
+6PBB8SUv1lCvHkOfYTZjeC+UdA+Rgokru3sYLZNF9ymSHfYV1WTGdqWDnRVbwKEkF1PNdh9PyrU
FopXPHzb0d/UqOfFjWdByLZKz01qq75M9dostqS7TZduxoDi1sVo1JHxSWsjppS+CFxHEFHsH+b0
dJeWiYutQR8bd2NnKV9BCSMq3NGd/VU5qdbtEcHJAUF9fDLODr1DU4/SFEeQJhHAp9MxKzawdKzU
uSs0Jo2ip+8hhWFfojEvjj444S9GbpcrL/D53uXMAyvia8nkweOfDurrfZdMRe3fyVrS+Koio05w
0qwFHPG2cexD0gttPIZpp2YwA/TM3+o9HOaVW2GZUf51HIbbCxiEEwlO8vRndHMaZkCxvrOmoJ6+
oqgSVFscyC1xlKDOyu1UUc/bUaEpSASj1DdXgp2za2lWFZk7LFTTIGEsS0tqVBhmqOr5/RSPYU9T
IBqGvVn6o/Sy1grWLqaz4Zhr8HZsLhBAAF4XF7wTVDZuG3Z8n0xJQs2nzmDAKxG0ci9m3n9+vLPO
ZncmtPBiItnE2ww89HR2+xgSmSlb5Q67qfE2aUW7KRKRHYo46D1norY0JtGwpWDnrOzp87vpb4EQ
75z5D6B8i01NlcpEHyap7oWslK9V6rrXRhe5X/OxNTd8tHEl4lS/1XxDfjU0+aZrTboSl52dK160
mS84Ewb5myVj0DXT2FCCkmicxyaadfniXaH38Z++N7NLowweQ3TLdp+bcrS9adODgSIOwrx7idkx
jX6OKFrzviry7FtNF/S2T3uju0U6fHrrdbuxtqk5ldFXX07+Wr9nueCUn+lvs7Hg1/DcLp04UUYv
487ph3srt51rP6EM+VwXuptsQhFVdA1A86SH0Wj6Qz4iivvZVf9b/uY5pAnAX89QLn4XUPq0wvG+
JznSNjLSncssdtr4UnSY0Hg52PWvWa0XP6Kyti6zbgyfRe4P5srttgyB598BNB9yxYxkpFR9uvEV
U+vdsS3V+7Ju/NEjSCiqQ683SYUQXhCALGrTYgUBcz4mwGNkAhj2v4bb6ZjtkOLygFT/vYs1yrYx
OvdmKl2kR2JlC8pnTTt8ubvBheH0g64JSYeK6NziJonNZtLruqjuownBENk1/RfEPaa94rqB7pVs
dDR+0/rPx9t7GVgJWAi8UMirsrt46xfHOohNUYCYN+9Fi630LHMZ/TKNUay9ie+Nw+FBNZDB6Cct
3oW07Z2wQveHe7JTwsvJVxJ7k+pVZaxs2eWFzAeByOQuBhky02Lmf/5PjF83o4tMW6vdB/FQe7Hm
57seDXhPqv6aheH54WQoonoIAUBdgZueDuW2UCcxWdLu0crPr8VU2Vdtb/i0ZtmisBGibSPz6Tnp
kDj6eNXOtyaMu9mHDgAMa7ZEEWu1a6NZqqv3mKfZ+yypbPWyJOJwvJLw9adosVH69IhQ/2kFs0UJ
CJeQiT7O1Lju1ODelnG99y272bta5u4c5E08G0LlCkTj7DQAOIW5hQYjqBdsvhZzG2R078esne6j
XE8O1UhZKQPeu1E5I8cgVa1dkbcPH3/j2R4FMzzjF4z5OZ+1Nk/XU+tiCOhVNt3HuavcxIkw9qIe
85UH5d1RHNBYENEhyC0JxX6AJn6LZeC9qw3NdiwTA8shOaxcmPx0fu2/wTuCUzOmDjdePBJhrSyy
QLPLphapjPDOVyoFQb9qxLDUEnkZPw9WGdaqJ2PYEaYHEK10I09Eocwepqoz01kRHgT1H3AW9Xhh
9YmDzUqTSFxuowy3mU0C6Mp9phVij7HnIsbgPwg38rtyo0irr1wPwHWr8EQPljVtxNT76U0t8hY6
cTbUjXWg8d1S6IpgoGibfqykGW99jF3HAeFdu0ivgsLHgsKjM0/l91DXbBK5iZpJWFTbHSyDjji7
gOX34GYnDuCPKu3ox4vEKDrzosUEGJOOMddLzfIkCOnYpjKJ8qTX9ZA0rt0Ih5qvcDhE1W8RFBrK
eGeWtRNfoUsm84cw0vP8B/pwMoyOGLwZsKF7S/VxVRqzYQykV2g6Nj6eRMqmVDxdLxLMaTSRd+Q5
SmPRD+zNsjxS2dCiX1Ok42nvSR/FCt2b+kJaLZkS9YqLVDXH6aapkUI6kNU58Rs4LxfrAiNA6fHG
N8eWsieWhdG+whgrfIFTlWW7ELcYElP8C8GYqIDOu8ueF8Tfk3xb0Vs+NLG6L1H16TdmOXXWvUA8
qfSEGevpfgjzSf3mBIZsrvUgMUNcbETRxoGXCDnLxEUNdqKebcRt8rXR/ATAy9Di7XwBhdpWLoJA
NN13AxxMinYx9/3OHdzE/BZXeLQ8qiqFlmGjRSkyHBtYS4ao2CRZHhw1XclfUc0uZuVafQh3fiJ6
c28GOLwcXDdT1O2o10P9A1/BOjuMhLryUFCXH4/SKpJuWwzCj7ZdJoN6aztKYGx6v0/6qzYQlXHA
psXtN1UpsF0y/K6oLrGatJwfsaO0zsPoj241baIOuMtuUJI82IRVK80D4i2phJ1gOd2eeAzOgunU
mOwmk1N13sj/O9x2GviUeOOG+F0gMAPM2R493eqduGKzY6G1Q9CixJwPp8Nm/KZIRZku6UgFzU3f
tXr42Om1Yf4fys6sN24kTdd/pVH37OG+DKb7gmRmarEWy7Il1w0hyzJ3MkgG119/Hqr6nKmkBOUx
0EDDJVtBBmP5lnc5jBFokq/LUBi4xcfFNPolOnzLU5zhsbfDSaMvK4K6bjVwo/jWqffQcYBPO7aR
2O7OdAQ6nKiTmsbetrGcvwJoaa7EVntAuMWPO6tTKzgtM3Rx3+2RkfKNIuraex7BHc8nstbiLGsG
T931pjGVdzUQVPHSkObnGOwgbXI7u1pjqUGKKhZQOH1E4ktn+WG60yzmXAcid6y5CtRCazt06omK
y5BPZ6Q4wS1Yb1wLM3HwUC7SaIj+bHgkjHkUrNUiKyw6ExGOsami6ckcpimCmmPEiDaXFQfBVZZH
ZXwOvTN17aAWMpOri5RaafdumaCTaYIYIAxKqzhbLB8Was/NqlWxop0NA5D2nxXgiVSe5XrGfIR6
Q0b0E66Em+4qGEjej4/vize3MJIbfxl8ko1RLd3ENLxMhsVbodxrRVeBAVOBFAZF205XdpFy4KiV
SE9ci9voBqoysFqObXJA6KPbcgYoH+BBrVJ+zxKnkWEU616775XUmJ6RU7GcXx+/4TbCMde4EEgW
QTc4DcCExzdilWGM4LV5y3Cj5wV9JNrkBdpC5V7m7cCZo+eZM1R8+EV2h0S3Ju37x0/w5oVBPK3m
5x5AW5jrW3QKkH4hOHiKB4Ft24OXGMnPSXW7z7rZYOf322O9Kvuseo3Ae7c3s9FhZDhLJ3voUW09
q4U16SF1aTn4Sdm4zYkY7s3c4upBLk3Z20QbC9mq47nVzVnBua3PH7Sxxi0N0Jt3hz+tvB3Tsjxg
SKh/J8zN9VA4Rf3w8Zu+6XCABKeQgHYD0H4UAbb5VGpaCubJpXxATz66F3ZG+WLfxZMQ+Ccrldnv
ihhr+wAPTf25bud4gt4E/6B3An0xJ+3z4ETKdKJu/dpY+HvIgnIiqQHTAUGG5badkq5MYUjGrfoN
zbnBSA8JClLoxlcukcktZ9Y0FXsJ+NmkoJMtDrXELGndx7hySqB43VB0NXLgKs43gddUbnxGQbCy
4xALNs4YQ4wnFTDfLE9yYqr6SHOt6q6A1Y4/oqfUc2xElf44IQhoH0qnyfWzUXhEQkRIyamM400V
ZlWaJ3IkKgbKv3JcjsdLG1ZiOlvqY5ktpnFN+V2fwsg1OrFPp6YEPzXGHA8HXVdkpvkOR1B8Gwtr
NPat5eA++fE6erOGgfwSLAOeRDh6faTjx5kaVY+l6aSPXRc5O63IJyBzqOtamdaF+pIM+2ixmmBS
8upEj+rtxK9aIPwPOSCAo9YmuuXjK6ngVngkLSPeNJYE+WQReSaSrvC3y9+sBaDfTBi98ifslV+0
Tc5LOXZLSej76CxOfg6fLD23O0+5SxOZndu9XvwmnIXxEP7SOO45hih7bCa2UrRWRsXUPWqyjrA6
sofym0zLqA1lU+ut3y0WrDujjMwTPYi380oKtGrtr/sPcPymCjHSxl2P+unRSjGeuWgyT6mukrRa
stCpkOs+Ma/vLOj1SkMAH5Y7quNbEYuKBlk5DmP7qEB8Uu/TrCNu7xq3wvFkjs3sggoBsno19htl
CApYTmGCSmQauHWanypSbC90Ur9VrJlHQTwZ5PM6OX+rHZR56Sb5MCaPKzw1nC07Ou+M69Yxgpia
1tnHe+ftTJNdQAOkckzcwojHg02RjsJ3N3uPLpIJX6EgaLeZsNHZVlG/vPt4rNfO0dHJugqsE7vC
PkABEVzv8WCRXUnP7lvlsZRVTF6FPq7TpQHysx6d0FoU5fy5JrYvPyFppSq4vyI+8E00tPM+CUOJ
Y0nzZzW5wAamHaOvatZMq+00hrHuWSuHTrvKZ5EUFyXQNYTUMQmzviaTO375+EXeTBqQfwICqqFI
g9ClXr/g376QjHGUdSpVe6CR4yQXrI3mu0tSmKBRkNtK+LujIWWB7ihS1a+9jM2sGWWropNb2g+m
klsPGNoCK7MVa9cI4Z7YCOu+OvpAq2oGumawbFbFzG0vfEbDDUta21oxqNqajcVh2izdWYlMekgr
xfQzPus51262ixez/t24chVUXoXY8YIAB7ztfPYWqKE8bdyHiHwkpWPkVfm+iPFSuYxj1VNOxD5v
Nhr0ulUmGRbTOu6WWtCjfUrJR0XH2eplYA6LEWR9HF8wBR2Q7io7gbPZjseqAeBMr5omPMXcLYAs
T7G09kZV/zHo9q3rDvFFm9v9/ViXD2REpxy534xGa2Kt2MOVRioHrPHxIhXdKHN6CtMzxAF670ur
4oPr1F560B2Rit2MOvGpiuC22gNcxV6j9JUQw4m65fcVg2zHPl/UZ8+LqltoFtVlnznNiQ3xzptR
nV7lT9Ybn5Tn+M2wW00r063VZ6WPhm/WYE07rAyKsJ4RbfR1pXn5vQ2IL5MKUJsCPDV/4Bub8Xr8
wglJo/wZK3PVb7yk2A3DXPpD1iwnAoq3r0aXhY/Gdqd8TDh3/GoUopjbtpDP1WS3B1Us44Gk5EoQ
QF6hqDT8Zq7xin4Hz7PyHFbW22Y4gtisme1lRm1zXJ01XLmPzbgI7No+5TO1/qq/Hy0WQT716XUP
cHQiJ3r8ZlO2YhocNHk6p6/xaS+X8xR1hk8JNsnfPv5ebyaRD4X9ANJmXKJELZvwFBVaezYWq3+e
pVc8uui0uLGTCnwfZXLWxvaJa22Ngo7fbN1eVDepR3ORbhe9pS7gE2DIPMeOcB6tTLWooU3qiLF1
70zVDp0NIK8r9Cj+zfOSJiSyBLTF2HKrf84m7jdHoc6LW5XPXs0t5xPFRf5CFhxMA67QJ9bK21nl
PKGXTaeZ04vFefwBW7sZsB21Zs4T2zuL63z45cA8eHALuud9XJ86v96AjaG/0Gdd1SVApIBd2rwd
Ja6kgOSk/EDgxp1+2EDclnPFydJIC9yijaoucJY5F/puwUZjPBdTitFE1aR1cj5HFoqE/pCyGH3R
u7IM5ZBmlcQUbKwyeZlxL+i+pqaq0uM2ZESl5vcICTlBkSFzrOA82vY0UJChEae0sLYzuWJB0Dbi
BqCFDZNukzWonVaWs43w9xxp811NBfOs8OZmh5hT/t3S5vHEl9tuPRhElCxenXs4x8jbjr+c2gsl
0pvW+BMxoywAFzL5+Nznh5zu16nkeXsDrIJNXN0rzowTBTLb8Vh1yh4wSYV/IPU42C9C9TJkxeI5
7pUi7PHZqffx0lBG1jOL2zAYUkCQk582K1k08ORqFRFAV8uMLOzAdJn4sZht73P84ldwYmLeFCBs
ZEuAxpDor2Rc4FbHT8vNmQxFJIrn3vTk+KI3GM1CUB3yEZ9uarnKzkg6NX8ZYgXP+UmiTP85xuy6
CmK3SqEoZXTAmvpEXLI5UCjGrOo8cJLY3FgEbeOEnsxoURRV3jk1gYhuDN4eugd1NtWNdzlSSYdO
1OXu40NzmwO9jgqJ1XNgB2Nxti0ilHGbRXZhyTtEwcDmZGNyVlRec1HrFD9aaxwuCSCGvcmpHdjQ
9G6wQT0FTN/sjPUZACsReAIdZIdsxf16d2nryPSaOzHmIgvQONPcoOxn9+C0nXst4zQ5xfN7Z7Kp
6q0qCMCyyLo2CxYc7yimWmvu8n42bqtxEgcFN5rHJPZk6LocOUtk6oePJ/vdQUFF0nkD0PBGTVRJ
AQjJcmzvSqx4zhN6FQdVa9IrJNWiADLj4Ct1Np74wptj4HVykQyzWFRUuIBGHS/2xnIF1RfZ3UFp
h2uWtRxyBhBmuJS/q9P+11g25US6RzgGb+OYIlNauhx6e5fUil2d9xQQVLw9ajO6XJaui/cVxDJ6
O7qbaXetlplzmER6m/mmq+gSLpsWN793WaLrweFHNLBiCUFIbWGNC0S3ia5IfTf2mQHvzS3OpKfS
TImm/MQG3hyCfw21BgOMSH1sK+KBrI7UR7XC9qVI4yvF04ZdXyengu1NsvY6CvRvDlvufwKAzTUi
tZRcoxHV3VTPyVVfd89LqUxfwLolCDFZ7c5AzgMHr6w5A0L558creLuY1tmkbmyuMhAQVLdQ2EyJ
nWyIzfROWbzsM7e0Enj1Mlygjlef2CzvzOaKJlwDATInUEDH65YG1FQoVlnfKQMqhHE3yRscAPKn
j1/ondlcUSHUJkC84pS2CRqLMo8wDFLEXa7B1sMVrQ2yKLJDw0uc3dCbzdkwm7Spm9XXvBTOKbG4
7dG3qqHAPudCAvm7pjXHb1k0+Wg4/cihr7bJjRoJutSqkapFiAa/+LOy4ujUXb1u+L8FriygFR5K
zo0M3KqstZ5SfytjgOoQedLo/R3epYixdZqqh3q1YNMD7qeKw4Le6XUVyf7Za2R5AYpFPvdeUj5r
CPr9KHiP/zhy/dfz9N/orN3+NXj37//hz8+1gMkbJ3Lzx39fpc9t3dW/5P+s/+z//bXjf/TvG/FS
fZHty4u8ehLbv3n0D/n9/xk/fJJPR3/YVcjezp/7l3a+e+n6Qr4OwpOuf/P/94f/eHn9LfezePnX
H8/4x8v1t8VpXf3xnx+d//zXH+sl/l9///X/+dn1U8k/C1+q8qnNt//g5amT//pDs/5JGIxSH/Iy
nF4g0P/4x/iy/sT9J5kU2TZiF95auHRZtFXdyuRff1jOP0n7+Rkar6C4+b8//oE+9euPzH/y67hq
wWSsgrZo4/zfBzv6Qv/7xf5R9eVtnVay4xcfLSJgMWCGX8+fldaAQ/Zm39RVrkxZuozBWLeG7zVe
GkZSNLs5Rffqb3Pyn6H/PtTxFn0daoU/MgqVWgMSyvF6pTAYLWbfTQEujbTuW0Pfp3OXf5po/n1K
1FgcxrYsvmaidQ8iHZLzj4d/Fbf63/3y1/hUiQD/rZRtZv14/H5MZjrDi4Trg3XSrUbpdKdPburu
M2OA/68AazaZgjnJglizG/BzSax9cYzBeY4zJ7qFDN46YUtfvEQpx2o8f9Fap9lHuVJqe33Jyurg
oBn4qxkbJwsrO4GP0rhMaYsnEMgTNPhHP2mbClnUein8EiUcDV3JJrln/YCPac0m+hFjcPMwDJb+
FVpkdeUNsyJ3I4ZZXz+eEK6Ttx+fUi7xC1E0X+RN/UCoUWvPmQzG1EPgsufAeapANqT+LPA2AoJs
mw8qLshPwO11A7CEtso110JFzWExmp9LOeq6nyWRtVeSIrbDLo3Fc6dNwvE9VD6iAMEB1/GLOLay
Q1H2xrM2cagdYiuX9xHXLFKhWVH8sHrMXBGycdvpzJWifpxwqq6D1I7mO6sp29xv3WTq/clWsiL0
3FY+Z/083XeIpJQ7hbcYr7W5T66HqWv0i84UiXWTRH2W75GrQXdCbSzKL0o2lYtfepTIw8nWZbvL
R8+effoDSRsmZTqhsppX8kkt1DL3K3vW6nMwco59tbi1o4RdZ7h/Rhop7VntoPmxS4ZWW/ZpC+Ao
1LCPc0IQU/ILOV0c3xpVNulB1LjJk9Oiqnym13S3D6ODw1tgt06HYnpXLc0ON2RD+ALghQyh+phN
kLSpmoeZlQLIWMzFsuFrDGbf+0bl9WYwD5PahHIZc+PTAOXEueyiqGuCyLSLu9T2UnXnTEqlhXof
j4gFkHA7Z6k2efozL2xblwj/2mpAnT9OP+fgScarKFY8kD84jKb7NBu0Yk8irZZBrmI6eB4ZACLD
aMiRx5Jgh6ubTCP49usy02VoJWNhcOFo7Y1uVyitGYUzesFodRX+ZtHQRT/6xUzSvSkNJw74SMgi
Zgpgl3AZPTwsndwzgDsCOR9DL89asTP7YtzDlJvSvTq76ilZqvcOIzwHXSQ6bBUNnk11osusOR9U
6sZx7XgHO9FMTN665ibX9GHxucinHRjTek//Svhu0Ue/Pt58x/HC62EE1oOsnnwbRPb28paaEqeF
WwwE8nG1k21tXupdn17oZqkdas3LTlQmN23xvwakOLlyWaACuttep90kWi00sw/Gaqx9aaKV0SIQ
c5m2tfvUN1N7FtGUD6U1ZeAJB/W8aITxox7zet5jKmD7ZRYV+8VSjEtDyeJTBPCN5PD6fAjmrbQl
+sAqzYtNIqeXqjc1yMEEjRIRinizdeiNzNyNao7dVzylWkAGkJxVQ+l4fj3pWmBIc9kjjiMPXa+o
J26r47B1fR7uaqCqdC+5t42tlnsFdEzVjF5Fecps9ABrvdjznTk7lQa8cwgTxNEMBqxN7wRs7PG1
pIncGlV3VgPgYMNtUuBcu+M4MwA+mp3zopAepP6UUavxCS1bzNHnlKvaRGy+8LV+zOYQldHxsbEW
Q9v3dtuooaOYxQE/iKgM+7q0TslXvF28VNJXBgWlZ6gN2wo+jB3LGbB0BmC+CIx7ajwLp6jcp06V
fEkX5SSXdv34/3t1U0hAhprGBKkfiCX2zGa3Kk5e97Giq/hIFea3hhqD7aetPfaBGy9GaOOilRxK
rYhvMth338axNWygZt0p9YbjRUHcQuRCAZUaP5Xw1XL6+FsliyU0oWWIQ7jK+LmgTE6hMZ/vPz4b
tizy12FWSAh95NWodKsvo42jMLMhbQLUy1GG0pLK+1I2pX2HhfNMsUtEe9m1y9cSNOOnKK50PZjU
KkOHGkPYfK9obq2d1VPzFPdLdcp29/jkXOcAViNhI4kOdXMKhcdzINwMEGKUNEE7ltE5ZQllNxVa
cqjy4Wvc59nONbEbipo8ofk+dF8+npv3Rl/Z1HCy4DO/qdanrd6h+2MLasdSi3fYO45QHFPK5fMK
51ymWrnKB30sQ02o/a51lvFE6nwcNP31/tRE1iIwBzeNg+P3R581IchjDQxVVi2BFJE2+pJW9m0t
7AKic5Ge6XM37D5+8c0BuY6LxPDKkwVZxtVhbdae0dS23ooRTG9m1IBeqYl+LeKG0Ggw4vyKWM3Z
KV2t3VilncGmwuFt2qcWxqPYccPq26Phk0zhx08FeWmzNde7E0zAynTVIPhsq9N93evgD+wm6MR4
GzeG+zmFzi78Si16YK+EVU4h0DVb5MCdfm31JTYtZYhe2QGcBLUbNH7zyxocZguMk6KqbxgtJ56x
RPA8tULaz6VeS2AGianUoYgp/YcJOguPdmJhBlF0RFSCIvCBuVhuzdhD3USNP4HN16JdrrgJ9Hbs
DTlZrUJSoCr6XxjlgvlRJgpWlUxSrMYs0cVB2alttQegMz8rSdQkOzm6+vnYW+UULiW17RD4QhS2
lW2xyt1ZfDebUb1RhOYiOZXYQ+PLisEvYVstZUAzeXBCVUbpja6MGSVpoennai287pwwStT+agUM
5S4X1hfge2MU9GMD4Ko1Iz0OqlXQ2YecMlTEcqXRHqpUk93FPE9yjzeMVoREVO6vJXbVxZ9G6X21
cXsY6XCqfOe4W6krlmzaFz1KnDIwLBhmoSggzlRZR4AVYxEaFkMv7yfLqB+LKO1e3NgAbj1ZZWUh
99hmL4lGVHjOmWyCTe3mwULgaxp/cJNDIV64JO9VMy4nXAWRNDwzQGK7fgZLJt5nLth2X6u1+abq
C+2ld6fph6slyTX50mDc8zLeN6iOOVFh2plXvaJhhdjWGDH7aYrUD/GJbpR0E3ov9SNZ5nmgT6rM
d7ZTV5ovYpa1j+weT8Zh0bjXhTDSx7KwvTnUtZkPKtUkFz5exm0TolKEu5ztVClIFeGFk1bNC2B7
yziv2sJZfOghBb+P0P7nTBP8mxmxxUD6W9H51HQaYnzgOrUgF/PQBo2leHw/yHLfXMiLT9kgPTMw
MlX9DiJd+0lkOTdhr5XLL1gD8WOSJxKFB3XSpvO5mC3DT5TKuG+VvPle96P6uaaq9FkpABeG6mxk
F/hOxsLPK+Y80D14BqSTy3Qt4Sd0KJsZs3POeznPCOAVnu+VDtxoHUT3hZW7dnQgjCWha2tMcne6
sOLhMjYHMgbF7lz90GEBHe8HguMuLBP8A8JB5jkodSutyUXyaTrP3ERYfjErBq/Ru2p6Ydh5m6Mq
nGNEWEWNKYMFGYsm0Oy6ebLLXHaB5URiDEgSdRakqGFl4FTe/DKLKXlya0O0CJUtvRvMae4Ou1Lt
a+HHA1UJZrJvc5ojce9ezC0argGafMo5JOtECfKkmJFa4+j/AS94mXxnaWxxwZuL6bqfrVg75MnM
XdwjeUmCLqZMDZG6QNAWUAjpnK/lhFUHU3Rl5xOMCTXIpW12YY/banWAxpLkfq50sbEv9Bp/6EXW
+iM53JgFbhoZ1zmLdfKBYNjlmQ4qXIatxBIH9UQ10mHKusb9CoTFbzjOYbPyjVxsKWJV+AObW/AF
UyTLlTrvQqQeB8PHB4U2XlvG+mOcIgHio0MgGsLrzP42doU+hLaEmRIg7JA9mkZRz76juL1yjsye
86cAcB+FmVdrz5MtxWdlaACt9srs2AclVTy++RxVl+0SJ+WOjNy5q+02LQLFrdhKhTS877piuL8k
OI9HGDLLfV0W/Tqv07rtDK+7n+dF57kXoAs7bVI8vJrSWHP2HYSJ75oVcwNLI/e47xLLuI1Rsyv3
TQby+Ay8mn4lY1O4O3thanaWgKU3iqEhrxSDiUVwMVmh07rdEhKkNAmil/34RcxcL349aN28M+es
V+HDWOAT42UoP6WpZglWLKYQPu+tXhpqs9wOU1p8UdWxQgCpMKIC0bvWIrMvkrg+8zKqh0EPrGHa
QRRXzgxZDZiOT7Z2LerMmPYUBuIzbVlXftVl8U/gMYAnpnxSL1JWhBfi762ZV9psEml7svRWAZNB
UfautLl7u8IkMcm75bMy6tWLSovigd9g/uqUqB9D6EDVdyzmR88vljxNwzRKoVXAAxFJOLtmHaqJ
HVcgoqkT+2lXWXejaSXG5TRQyO1BIFU3ri5kFNSNQfVIbT37boqa+Rv0KdxgyPSmh6GoJ3ExdyyW
M7PrZwhIQ2sNgSvJBcNOzEVxNmmLTYpumjUGUeO4/OLk1K5hWpHUNZ0L0KEf4KOES2ZIpJeEap/3
4+T0gYYLE/7hal0s/X5EmUfEvhWLXL/pR7MfPyWJ3d0WSdTZ4QJweQi6rOjKAO5Ck+HoLso/qwXh
d1YconoO4h74lIeD1pozbJm4NK60BmVWX8vqzEI02XTo1+rLMAVzYrlT4A4iiva12uOOZAot4dzQ
ku6CnWMbYenZw+e8tvq9lqf2t0aflbul1hZ5vtALuNKnjpsw0ROVspvR9/1BQRO2GGvl0wgBIT0z
o7zJgq69SyPbQHx1iMtgabqr0qu6l7IoxIPWjLftsAqzGu6FiMv6lHft21DWohaJ0Q5Jnw4/eJPx
IlHjpUVUyyDXUFmINQ4ECTiWiNJRLikNVDvocmqYZ5l6DfRS338cuh0nca/xJEhkKIQeDVsS7k0c
r816gVKu0gVt4s3XC7SygzK3Zmj3vQovKM1OJNRv42bA7fRnVqiLAYV+87piWtyR7rckMm3iR6yn
zaDS+mkPFlR89Vr6pdESFZ8/fsn35njFY9E1BLANE+U4WKe61g7ZYHdB56XiU+FNykPWqcPFkqoA
ApCyP1eSPvqaD8BQKnPWfv+dVwWWV94LYkFbeC5aHS4MpoTh60yhkiDtnTeOwxl0qzlwEgh66pyr
5x+/86tZ59+zZUJy6gmYAUIqWP0EN9lybiJv61RDB5GxG35WLAEz0IbW88IxFZXcS0zjs0Ch8hMd
KnuSlh95yfxE1zMyECOWaRUuWIFXu0ku8b7RrBRWYtH3V55eYUulOy03uTm6o9znQlO+q0bHXaKL
4n6ZRR7GSWYGPcoZOyiwxpVnDbUWVtKRlV86bW0HVjfAcIT/Mwl/Ls1it1Q6/SqXyv8UdM1M2y6m
ANsdYEZ0VDNVSDqjmk7RrpZOZPgfT9fbnB6dj5VEC7CTLtq2c5iVAyLLbj4GfVtFD9AEcysoimo+
RQxy3yZKyLPT8SF7xqxvK1CtMLLMRNQHqdQM0lXX5O5FI4Pecv05MsdaBFx97UqUG0+94zt7na23
tphYEuYbkSxSeZXQXOkJ2YrBB+Ejz3t16r+ZhblcDtBfHj6e03fe1aWMD8J9bbWAcTvedsa06Ava
6lwhleGFuQLcOScGA7fkyi90X92dVifzHqfbU33Yd74mI+Nt8joyymvHIy9aURUYqvWsY1LP2IKv
HznTKdTJppr6enjSyabhS1sPevmW0zaiA15YTTsEhUjKs5hNfmW0Rh40SMnfQxxu15Lkj74jYjLL
TvGT1Im/ejJWrzhkvAt8UvPzrDWrJ2uw3BMlki1On0oBgGjO2VXCB/cjb3PowUmlk9EWkHb1XCtI
cWuxusmgPRJYWNs9pwiH24GeZctNpk/QfSZnTTjxLgG7USp63wXzXM2K3yeALYLFSfo/W1GIzpeN
YlYhKv54B3Yqe8WnKFz0J4oK75Q6qPWtj05DCRDVVpmgmTRRFpO9ErDUzkfPI4O/i1hM2AtN/lSd
5ouZWn3tJ1renlO/Vp+FZU73EBhpTCFNZJwSgPrL8OD4TKXgyQGOChVkJab4eF1JaIlaled9AEvV
NS4GDLaJrMbaeAIIT5PHE6mHuDICbd8waonTQLR54wbamGbfShXSeDC62vDZq2qS9TGGjroGiLbr
U/5NXXjtWvIC3DeBBov1HlRnRARmikn6MK9DzpRRFCX5OUo7G3ZRMppVoPfoEhFPiuJH03qRdrGA
9xqD1IJc3at8L3/AKEr6gJ2jLz1CVTVN3jm+jwijnjo1moxQYuH5i4aQ+h26CAYAudf0JVlnVNWB
Opo1PJnFlElgRq6X+9HIijtbRuSlLxFBsr/CkeuTIImM9ntCo/qLoeUQQcpqaFraYGl1gPOvUzeQ
0ml2Jn085dKoM3MJcZa2Ft+2V7L4NOe/0i5rbF+k5Jj+SJ5qhXDGSpzZ8aT+pNJT/9Md2uVpyCBx
YgXVlqjtdch5hjqQPjpM1AzKnTCcbCZ+bSkLkFPXe9g+pemXah1BROybh94DlxT2liNwuJa0f4Kq
84o/Y6WHjR2hGL9TdGvQDq7T5b9s8n/zrOgHcy8pRhDiLqCtfHj/HNRplosoKOxZ3njLik2mAl18
IjUCe9JANu3CKU8Q7OYoFlfUPSwtiDCbUPzRS2rvxAX29nCHwwKLxaFM7gLd2x55MdIX9pTQUdQT
7eBZ07iD8+QGyATMF0rmjSe25zvjQeYFGAYqFXrXtjMCsrZezLaEzBN7yzXrr0lpT0/RjSScS4OS
foVy4hXfnuo0yfB/BFFPwQuU4/HuA3LOfxeSRrVttEEiXdr1BCuQNz++t96Gi5zpsPNelVgQtdmM
o4HC6lqTkNyZu/SWgC7b90BFCc5hPfUlJR+LzOScS2HYGaWS3X48/NtaKjUFLk1qvJwaJMrHr6mq
qD+pAwiFYZLuvu8N71brxRSUqlo/fjzUOx8RAgZ4TQ4VxJC2Sm+wn+OCmJs3BYT9Jelj9OXwRkZU
zSMJtNBn+fb7A7p0Hnk5OjkgWI7frZCKqrS1JgM3t7K9S/PgLKKcct849vypscfsxHj6eiJvTmxQ
N9DNaXqunbVNvbyuZruzVdZMW5JlBnlTgQEuy7IKG9C7B63TvOWQj/0Mc9lSOh95W/ObkmeIkVhO
o4K0zrNE7CNr6K+7yaP5j0ib2QauNfV3mVQspOfETFAz155QwzFGcuBEzf+d5WitZg5U1sEHARQ8
nrOyTzptNqi0IUwxX7T4T94Au6Qw0lhq6zsYG15Mo2LsugpIZKFP6Bl8/NHe5mxErGCsbVyA0M3e
WtXE1BZ75IlYJR0uA6gdGodJncUvGeU29ZR48m3kw0+cL+9sdsJkGMqvADdQdcdvLTwHb97Wk8Gk
sygXujsXRpItJ9hc740CGolGJjfTGsgdj0LbX2rgECVkGWf53JL+BsAoxAmQ3jvbDC0gJLmgeJNp
b1d9S1bfq100BFPr1nttLkUYZQb1n8paSyTtb9rVr6HfSizGmQIKl86qOX4riJOqNbZI2XR6ZWEI
oaQP9SjLvWbW1Hk+XhyvesybHQY4FkVMe+WpuVslXM4MhwpaOQbUqlDDXdpL0TV0PAgAzlMhm8DQ
FOeWYj/dEVR5dmgD6ddDVc77XLWjmNJvgfrciYd6Z9ujacHJRpgFrmnLmxuW1mswxewDGSvRjWvi
iOvOWf1NamLuA1sd7Z2LLBC0kizNvrPAK8KH/pQO23shLAkC7bpVa5bvv1nElYyNJB1K4sW+MR1f
0E792qFt+KWZ484hEeqU706ewvhR62l6ATPuzbdFmmjPFH104HG5C1vg47l5ZzcDaqB1TQMRMdYt
grwbOrd0jA4IiBI9VWY8nxudbVyow7TsvJRwbQTzEHw85ttMcMWa0BekWEtOZm6qTG6Bae8UJ31g
wv4+j6O4CDUz93waAU3gcM/tlmxQPyXD0D1/PPI7b4uoIiGDQc2JJ9gcnvHEfZN53kDQm6u3Cd3V
G0WH9hePdnw2W638UUAcf/p40FcJuuM9AfMDVDecnfUO3x4rNT4ta0GUY8WuWzdQrF6X18RsqQg7
YocImS7ZL0HS4G3vRxQ1MHdRu0X71OiVfHAmffWsQ/ymCmYspNo99WTXBL/VF5NPK2PMqF0L7RrY
GcDY3DVfEmlxNBsa8Gc/tiZrvzRmqfgzpRr7kGD2MHGvd/NVuUTdiRjibbgCwIGABSw5bA+uh+PD
RikKV9QuhWKlH6xDa+bFjqCxQ70orc8/ntc3Q73WScEqrgQXeLGb7ZRHWZkltbsgiCHvF1RbDlE7
WqSsifW7C3bVa1fRbUdPALDJdpOkbjmX2kjuSfsmDUetic6r/8PeeSzZjaRZ+lXaZu9p0GI5uLg6
tGAwuIFFMBhwCIeGQzx9fzezbKbJzC5a73tZWca4CoD/4pzv0IBtDGE28dybSdzaTf9gW1W/+/ef
8e+yDy7WAAsuAwVE+byHn79PDgbbTZJ03YReaTxWpiwje2H50QVefViX1bsrKxSAxH2uMVsz+6bP
+/relK0TjUPqH4u87W/6+vL4+Pfv7G9npcc7Y1HCPXwRHv8KejEIO6r56GCvZi+5lsHond20sH/j
8CAPlg/4081zMR6hdsYPAREcQ9fPXwDUAEtBpgDfVqP522VmKORm8JvS2vrs4r8O+M++GrN7UWW5
wPXjpMon9uJ2Dbl2oQ9fiF0kYm4TSs7kCKV19y2ci+C9zuvZ3MpqqoJrizFztZ0Kw3gUotW3KuiH
dgfu95KHly845RMrJ+iwpPepN2YrPHl0ptYaIwYrQ7cRyJhZL9IOyu3cq7bbmXoMrsO8xWgFUuSC
ry4kXf7iZMYY9VPHVLVYezr4rBhfe9NE9mmpDjWT46uxi1ggrz/GdszAVUmcC+dOjnjzidBi+TJ1
Y6+ZzxoGGWaFp72I7MB8OTahSNjP8qwXcTPZY3/Ad9b6DwoQRILXnwvi024n9zlsZ/3hBvVaHaRS
eRjx/IIoBTQTmDHPn8beMXFlO9qhSa5ipfXwnpSJ9Y21YU8sh0jJu1fjzBLG1aq9G9SQsCWyVILY
2Scl3SXT7jINajO2Q17rfM9ax6qjZWjH1wI72CfqAuu8zhZqUdEVTbj1yD+rNmopq2u2fWZ+WrFR
QeRDe4WCB5TXI1teV1JehyC8rKXsJO8j92DUeUtpIxPt6fz8zIPVMGO74NWdpnvEY9EZ+6ZGeBy7
ekDGOg1wGKumMp7rwQkw8c4XZcnKxRBErPAWIGdj2Sbx2E/NberM0/fAqmZjW4Xd8g0OXgYytW3U
sxhbz93KYgjERnqF3UZY80MVcbcYCSK4qWKmg8JXHvzVLIr9SODpwUCA1B2Yegflrmgb04gd4ocH
9rg0EzHScNQnbbHMNXU1gazkhIE/T5hBj7R/POKiGfEKmXyG2eFwdQsZhZNVXyPKUxdeu2C7rVQx
pRupqssMT9WiObZD06RbBGzTgk5oHAnqkJXhRGaS+vYekt/83rDat6+klYQ7Y/R6ZzuCDsmvMHpp
P8ozp/va8ZS7qz0Z1Bhp2vEawVH1kmM1eRqRYtTbvpyTMR7FZXwzAc55CJUln3DZh94G41/ybrA7
fu9XPVkMh0Lvq6JW8wh3MVeE84hLGQRn0xJG8LBcNw7YL8to7hMRdyazGJSmwnrGnErqd7e232lu
xqMqbHCyvcLcGUuwj98ppWGH9LodMKOtFTIP1+GL0f2ATLyb/KDdSVb//MSLqMsN5OkQTXqAHDqq
Cm7JC44r/HBrr/1arsygokHaDrIly2zOZA+HPxYCh3kWeFJzQ0PwKOJ6DNoRU3Il0RI4HuEZNqP2
Kh4CVxuAr1Brn0uKzxtam+QSqlQjzKMpSH+XmvBPJwU0+gtnjMBLJKO/1DY9yxHN2trYDNLxq11q
Vf5z5QVMzEjZ7M5sNPM18r15fuAmSx5a9ubHqi2y+wnI9ni+CLo8ZmRm98IcLv8db/ofDmuaVQhH
vDsyOexfDmvqrRLoZQ43XeX2+4Dm4BKC3b/WtfxNufX3g+kyirVQ6hL/5+D/+vnAyIZClRmhCn9y
LmMImzhHyLf73cH8tyKW2RpeHBA7F7gQ4rufX2ZIWFSwq0caMcIUQwcyet9KczVhcYrgxE3V31nw
Q8+N0yz7UtbtKwobbp66DDYlDvXNulrtYV6QiVmIzvboJ16bWojnmuux+81h/asT2KD7MSh40S2D
nblsAn5+t0hm6lIk/bSR7PZjK0G0T9UZ5D+Y+Hi3pBa3+xpP7oYRbgqVaa7PenLG/2njy5tgXM72
kVLGZBfx85twm9rm0GQHoZQl9tOSWFHQzq+2Ozg3mjH+b1qbv1cOvBx9L1t0kx/q1888a9Zngc8S
T0tt36SGUu+zsxZHzAhYm8Is+c0lcbnBfq5USAWggEG1fkGK/EraKThlhJExmoNF2qLgU00XCVUt
15Uh020SJv5hStbgoWc8vO2ChLPv35dkf+tu+H5pbqmULAgiTEp+/n7rIF2mdcZMZdR+HWej8k92
t/pkwuY/dK6mr7N03Jd//5p/v695TcoyZgvkwdAw/fyahgDea/X1vEmyImesnTXHGQ0QUtT0d7n2
fyYs/PIFmwAbiU+lefOtXzOKQe0I6bAJ2TDNyLJNhlJpjsbO8V6nKfTHsy91/8rcoUz3Tu4ygfaM
LLtak4Sjnaed89DIdHzJRG49DiJFAobjZB332m3MZ0+YSRvNmXuD/Sm5N1h/qaiGMIpdtO4YCEAz
Nd7XynayjYegdF8yRnyumlC+JbDqkOLRJ58nXYXXa6YDubMc7aKeG3J1FyT5Ar137is/bkDX7meX
1Kw4L4nf3QJOqN4W35TZVgm7eXehv0k2IJNDw+YghxpEjt0kE8qwNpMhwMr6dqo/matPgGJ74ng2
wxR26bVGrtXeawWIZcMEzg9RbOiMExUz4e/GBv9wbxFnQ2QUSA1+jF/bEnbmA0nyLR3RXL4q5VlX
s+LTCT2hu0POU/3m0v6H1+OZwdCWRg/1xJ/yhv/iawWSmq0I0ShgQpNI1MVJBCo8eM5woesy5sI2
fnOM/H2dS9+BLYYZFn8dh8wvTyt8W64wuZ9Y567rzcxzPEobu75BFtW/1YMsdrLuzRjWw7JjJNax
vr6wgwvvaxMaywGRYrDVuWHHuVD57+Kf/uG2u7B9PJPul+/l1/AI0U5BWDl0Ra05Zy+2ZBOXD9pn
ggUX+zd99j88Vi7cCgoUTlOea7+cHcOoJilsn9cKcw3Wo22vmnE1zkiKW/5nLfcJi/vfPLytf/rF
6bSB5V02En7wy4NlrHOZCZdPqGWIJQqmkZecq8IjJa1xLO1RoCdptvOnkoDIVmCfDJPGiEwif4dY
ZplerrgjOeaWnIFW1JGh/r0JErtEwZK3L+jxhkeXEdy66XqnnXcrJNZb/qbjb5nLjVvt5kW7b5q8
/kQHjrhlFHoIfjNY+PtIkMb+X7FQIBz4KX9+fGpu3DlhwrcJgOh9yZhI7RhOKx01FwZ+mnQKP54t
NqlGpihLmwlxIQgCJvG7v+rasDv8+8f5PxRPvB9isEgfcACo/FLVdCakS5TyiHSrpsioYtk9RYhx
f4c5wpD862F5cXRRD7LRwuv864Kyw38awjObNka6ZIfRNOphu6CKvl8IQzYjr0Kxy2Yvl28rE6Ah
Nr15avEOqPQtn5lcR2Viy2PWJSSiOrWnHgxqC//UQvxCW8mN2W5Gf5nvmRzNL1kpjG6zZhNJ8E4v
RYYKQibpJmGBei7SYnU2ovLqDzpf80dhzT7NuOFWD1h48yt/CeVdUaIbjzwBTn0XGAaC/HxK2hdz
bRBTFD6ixQ27fe+zTNpy3S2yTbk14OH8bun55/z8pzMQCSdrVs54BvpE9fwyO00HP8iTrHE3SNfN
OvYEvlixJvbEnnrVyEx984XhnPUQCBfaiVvoTp0Qj6snIre8h0I7VXpP6dE7u4QN4nglklm9VQtO
6BgAN4OKkHc/bv2+DetH389bf8uJmnV/eQ//FwuAt5/C8L/nAlzXXf39e/1fuQB//ou/wADC/AMd
mMeG7/Ibw6C97Hv/IgMI0/+DvobJNYgOi1PwoqD6FxrAdv/gZHSIQXHoRmAc/T8ygGX84fN7uxcd
ACcZrKj/CRkAOdNP9y1oEJAFGH4uODtGkjRZPz+wgjXEIrKkb93oiPWsFqj/cNlZkCLxGIklSLMq
RzSSDspp4mHGeu9GzeyFvSCeIMjdMtsTGFrhMx7ttBqXu2keuia5KlDjtSGCZggnkWOo7lPNywr2
d6zSYHjKJ1uEZCPUNryZo2daM7pjZVf+6KCz6MP2JbWKmmCNGPeGnDv2udlcpJtLTOKM8N5SGhvB
EylPtQN1O5TGgIvema1B78bVLcfHTuZjeQfUanS/skNivNjUs13feX5GJQixxQjfMhWq/IQg219Q
4Y8zyk011/6G51ZR7hjzG8YptThaIkZjBvSvxek+Eyn6bj9yZnWPrt2FzUOIuWO4bTxVvoqWOImj
P1l9dzBIUKvjKvB4xKlpxLg9oZ+MlFflPiaCYDYid026gv/eYTAYRNvjx6naXSDKxY/cMaj0Dt9f
UN8SRm8wkNJN7u9CZynEYehIb7xH4g4nKNDt6MWyG9xmn7mte+h50ISbwWFSFFEiezoqykLIeA7c
4ivZFcu1nZgGerGhmz8bL+nH7w62vuqmSWbDPMMOSZ9Eb3v1pgjs5DtKqj7f2/QC03PjGhl0Uyxa
YB22mRGs2ZsyGKucgKCWwY+2Aa3wNaQx6279Jg37s6H5S9uxr8MaJ72v7ZNaWudeT2UT7BxgAO/K
UgqbX5Xgb8kRaD2I2vWBHpnaIem+RLK6zdbKLzYNcRFQAlyP1IisNTs2x0S8fXOrrHqER5zacTen
+mngVit2KteMA4su9e98K5mZjzketoMlKBBF8X+VrInq2vrUVoCAoDC0fsww3TE79JHTYkgxutvO
J7chjbKxmoZ86xdlj4HDA9PAIrlgX09iSFtXmLaYZAOqK8PTYLVLR/RqZvXbvufwuGY4KLrtijHa
jJZZmAwZsyosbvIRW/AOD/7y3CDlusa/leAJchFRM6ILsvQW8K5FfDUYM1R5jWd+KwOGlNFqmOun
oZvA3hu9ww1jtML2rkuOSideBqN8UDCCg+M0Cdfda2bcKaeys6R7Ql66HcAjpPgEV5YPGPj9NdKJ
CK0ozZhl0WE4K74ej/k3vU6B3QLLtlFGbj903b52V+j2lYt4fT820EkP6OzN16wzGrgLZR1SfVlu
0trHvmNtHKNN1PxsFn0dPpyRVJetMWnRRQD8ZBjxo7TZcapdyQ6sW6dnhspS7enninspa2ZvwTq3
LUashgQxHKEqj6QPlS9WyXyxHKhSXJWWnZLzxeCBuEv4I/kl54GtShEsfbCZ5wYvUVv75hOP2/TR
qUZ/jpJg7OCCJMnkPBVlbUz7bHSn8iYTxgiYKSkASBBFM1pMt5hX73K6NPlV61mbfAAKKa5HUQQ4
UZX5xrc8TXdz7Tn3+TAYyJgnS4jHsNX6wAcXW9I3gzdzauuGHYNyPL5w1cJ9CJzCJ1iE2fU2ZYVn
73SFmD+axiqj+m/MYh2iqce/f2B+o3uc1wPABgvuL/COBmuohWMR98g3S9XVmdGJY99ZDR6OHYoS
5UbOzFguuuCX39bOde+V9nmSW7M3+vt6ZaGAlThtP/3esQ74XJ3mhfAtU27xdrUB7g10FVfFUNFX
25NppvtxtEKyUZL6yUl7vq18Es18RTG5rtj1NHYVpavgkj7jTlzwCgjAJtN5SrwPSOlF3kyaSv86
L4WP7rRvPOvL2Pj+W+D0xUgB77vDDshji3xilkXx6CZzSKEvsM4cJg9z0NFBL6oJgXFFfVOxP3os
fLvFAFnlXn6SzmAYuww6wruWtptGYTGhdTK7orBvyW2Z+O1E09cxGl4lY2fxhcVjibFdbODkW1Cl
F7PzAzSMg/RwUuaKB1CbRcrGyU1DzAwRhqF2uUP6DjF3k6g+G7G2rlkycn+uC4vdyMqSerQitjtC
n4LST+XZKdYMR8RaeIN/5eZKdO9BypLcBmvWdTCc2X1MNltklTYf1jAHtDhGXzvfvaI2nnskojmb
FlfnCVpZoRIeLNq3Wv+2S8fFOdQTSO6dX7QD+qTc0fKQL1Wfxpx8RQWOJlfjHfpjHz8Oenc4Hk6n
R9ZgJbFEVUxlkqM+tezCelBeACujsSZcNPNMWk+citldb/Je4mgkwsQkvN13xpTRIufZBguIde/Q
tU9zVCi7TY9GKlZz75rSKrAV5r17hdlXjvs1TYPia1Hr1cojopwzbW3IW6VVj+Qog54s81zJ4UeW
EiNx7gscfv62Tpq5rNBmiWB4w2tbMfVJucOqmNgX4hqivmUB/iUnx9K2YrUGtJJIN+2iOQIpsY1y
2yTLlMzbcBgkQ7s58ZOtK6XSZ1xUfXDqxTJ5e8eCCEMtIzvDwa+h5nHeOpxyfbLhARE4W9szrKSP
cDqSwRGDSxmrMvJtkxUlWUeVqfeLJUh6ishAMtYjl27Ks8laQl9el8oW3rd2cJeeNZjRjLdT1U14
nm2RJd1LY9mNezWYCCuuLaDr3lmKfCjuAvLeqxihr++XkYcUU98RZyyWpzbpDP06IHb4c9HWIiOk
Llqy42Klrc+Blqmue3DpDBByV35qf9adkyfnsp9EhTq3K5PXJHTrdstUyX8C7sp4i6YJcrjvVO+N
P2L6xCM15/rb5Pa4Tiv6quUcNoXnnHB02sXTQuSwfiv0oN7bakiaQ1lrEAWzx218TIx8IkMHvdt0
x8BUuxtNkesdirGu5JkIDEcRdhQQ4usX1Tp8VVzpXIUGadsvs8rdx06N1etFNmk9e3RrLHVYdjr7
ZjUwdBFCuDAtBLJMooeHtym2NMvTI6uwTDyVJaCAhylkyocIl/iLjlgPaZeRHqTJmxra6YFwv+Rf
0Mb/bX3+z4VT8t93Phuoat1b+R//97PLvr9V//HwoxnfywwJz1+4tQtT7fIX/uqELP+PizDUgGZm
XhSbF6DIX42Q6fxxGQKiV2IQyP73QqL8Vx9k/tk+AWike0JfR37I/2+E/rhMxVEqoO9Dpcxy8X/S
CFkMuH/qhGjDARhjDWJXR7+GsOeX+eDYQ0EfunKf1VSjOhq4/m3q7Kbqt0J4zsHpjG8evH2Q3+H4
zVnZY7eTR90fhPWLicyJB3KTo6wXl21dYoZfCid7B+lw2dU3uo8Z3np7LDwm5cuEuYKyyf3h2/ly
cvEIxX/+xbnN5liM5TuNGMESPeqGqPOD+kXOauA2R+p2NEZw3Knb4DZ27eLBmTr3iqFlkaMyaPjX
ucDPwRj6tm5W7zmRcvlCCq6/Gcb+A2cKf7FnXHLsXbKLmkHb15Mn7U1m8m8NAObbMGFpX1Z93Cfl
cIvqvrjFifGR54N/45dwErzSto55YxiwAPoPlSbiJavUcFsPyt+QBFW/iHn0b0iXrvajFPqolswn
4bnpPzORvWsl5PHyL8XEXzQK230S4/TRdgmJ201YXqUBb3maePF5Fu4nAS5wrcjJOgRr/u6nfIGr
bxe3XYA+A5EIH0NWPGMaltkvf77LYJmKW4Mz8mZamg/sGe8+4oyYca8ZZzz7sSS73qGC2McRN7if
LO3rF5BbhL5Jaxpu8fQbB7eXxa0bJvJombAWBp+/MPvuJ7/qDLSi40MYQvRsHVrT3JeLUzzbBl8z
JxneykFPNJB87PTyxgcO2Nsl6ZLt2C7F7eR4lRXVXHE3q2fxSQRvH8uCcR5HWMabxSsLpC2yNA5a
lvO2onUBEdP6U2wn0vpQI38TLBgbbmTNuRv9+eO11P7gAPxif/lyc5LFDxSowo4aUNufYJB5Xpe8
oj19qC5/R51Ifdu69fHytSKc9g9QuorbiuVFbLfqfcXBAoyHF6WR8z6BYXSfIM+yI12SfygX6R9y
u/+w58S7cdxiuVlE53yzaotvMdA3xeBOd9VisK+jWqSx678YiXFnYofVG40E6OgHmcCYzArxsWsH
f0t2mH8rYDafTYAae59pqiSbzgy+GIXZxQWH3607LMG26e3gSqGX2aZeiM0wtHGCmD5SEcFte9NC
HdgazZycwd/a10UVqtjnfH1FMzqx7ZmzY2gXEqOUrWMi6OgpBclPkO4691D5VAp0LnVy8OHTfdhG
7choWOqGso7guy3ZOi47pLXHAN80xMsEw498ckuUjiF2kHQO140DDDBi8NPfTlzwUOXyaAlxPEVq
tdn3gNm/b43JfgF7Pj3kDmVql1pM30t7kW8p2CUQvF6HQdg1D6mxTA8LLNcbrvrxpZPC3FZ0TnpT
jK2O69ZIb3rPbE5gcIydqaD3eX3dg2E1vXYLjdC6EUubPITA7Li0hvAOVEoRt9ANN57RWuSxXCwe
Df3TlAAAdDjaN5DpDMzcOkcR3mEqSonSOUjDYGabMMDZZ/ZKPzzl3s3gjZTXVTI94sGRuxYt9GZF
L3Qq8XcB1Ahm75rACftd8bK7ZS7d46jq7ySO9g9IhytEXXp2T6Vy3W1YhTdeZou4ShNjY7b9E1Nz
RqGEyoLKNRJ7aydNyzusup19sW0DrnJjK7Oco2AAvBkrNZ20cL7UDDvv5GiaN7lXZ88FDMSTVQnn
ve8bh0rNwhksPEMir2mH4qR6CyFKmAb20WR32Bte9hKWvvsyNt6JmALwfMMkn/ysqrfMjAMuOAHV
zlTLAawm3ArQVMMJ+UPyxbWQs2XFsOB8qIe70ZPjoVNwDiNiSlEQ2QUGl7wpzoOZi2v4gMmDUawM
yhLgCRtUB07keigSoz4X6469DIvRJsjKD9ItfnS4lCIp5oMtTUJLaT0exz4LD6NoAHUF3PuEyQMS
3hnz0EeW7LyXPq+sozlUiiXrXBy6GVRuPxrdDd//GI0ONd6mVPmtXDKI4oh1nkFVYtuaTfcka4NM
sHRGEJUMQdy5zvw62352Jr+cwq4fw21fpEyxiPdCyWSVW2m1UzR2bGmM2ur8KPXTt3W0+EydVAzQ
SSI0VvG1WJPVjuauFtwqc12cVur7a8Z2SBk6yzqORGvEXTaoqKuqHruYqcNtq+ZwC0PyAHaC2zsZ
9HftjNddjqe+Hvi8TMjP5Tw7MUEj+oiMLDw0RGPhRqnd+lwqZW87dFDXRcvUMTIz1MNRo23zLOew
OyOpQDBudhYXlOm2VIqNPFCUoG4w5mWzhMl0pPj2XjptQKPEGf1dLMR9t1Pz1Osqw6OIiqxvwvUL
MN/gvMypcbkl7BtfphYPYWexToNJgjbCLo+dp8fg4D7LyM11V+EeZzJdr5KlXg824LUttogyRnxc
ocEiMc3C9HqTVARkBrJv94o3shVhwLPVqLkhgKYfO+2f+rW1T55OwltUnsMWE76ImstJxXmXHy3p
5PdQYR7weS83qTuF52xYiw+6/jqqCZBl0VI9EezD89m0pk1jW+pHai7VtQfgme06OKMkd+pdN671
nSr7R8WyB1Cfl/g74MzTD5u1HOrDmd4PJEPfMwBR1plkFHFvQKxKIq5U/+TxgkCidXtLX2F8kFcE
2tIJ5BfLm1/F0jsXqBi5pokzVrvQzdQ9aNL6ClE9513dtlGbrBOXY1Y/oGh1QKqaJFVZTYY9rW7v
Z2S3e6uR1wCN2vsMkBD/QHC1d4N1cPn7O1eou1HMFaSbSj9WU68gMIhpn0h1C1T0S0EvfyeMRIOA
QciWtKneSKRlDgeus9rqmnt12aQtF3EfOKfJR9Wnmkbd+l1719scAJmynmRexZ5a36lgF0YamdzV
ofsNEyeX6RDY26YjPyvoiBpmBhhuSG98JBvV3HVdmG5rF0KJWgRMltwXGyMc+i/JJP0zTxpoLRMY
wJrU1oi1nn5f9Vx/K/KpxuJIevrt6tKwMypwbvtK2Gwc5/Aha8Jw39fTGIWhXD9hv5+6ydCPptsn
t0zXxY1bAexxWgtqUGovMapXN/Ympox5G9Rbsn872KaMMuHz2Vs52csuXzx710yj893OcNCVzNGh
CtszotWhf/Y43K4VDtgmwo4qjmxhF8R3tbAm7hrL3QQKNiguZOM5mJX3fTFJbawofGEM9XLbh14T
L8xW9iM608tgZ94hUR52gQ78DVwhFRMCcJKhO5TRyC19Qnh0LVdmKXosvW0PC+2U55Xa17ViOspK
ve28YR/Co7oRgudEkPXesz2ol7yzpu1qWu128B1x9NTQ7F2XqUAmF7UNSs/ZIO7omG+5CUvD6X5u
63yHhoFhMQ/FjUlUdyyIXGSi7K6HmlZ9tzqKresyOJug6rjRpM7OurVl1DrTeAjMARkb5uq9cFrj
YwHQtM/7kBFTby9bPlMCLGVcz65VrnczRUFVtO331FNIQbLuWx+Ck3Eg6NwzF6/2NvP2K6KVqIZ1
cNO48las1G4meLgoZ2v+iMD0dvCkRPqYQhxEGbbnYMAEuPiW3upQ9N8J53ZeS06374lcwmPVaK4u
jMzmsaqwNe+MZGl4jhfCvmYujCwTxlJgxbYep3MY1N3Rd0r7jju2OZqr416TZGDDKUPd8dXAa3vl
GrK+IegX1s2yuPOTZt/xljUr0marlodw5ZEyIpzemLXOr1U5recgwNAQdU3mxU3WrzUMG7N9cJ2u
ulehAFFkM7TZQBFM9pMNbwK4iM242bGq5U6nrXgYuUVVJGs7eXfrIjlQE/Zf3MRgpO/163IUMMme
oYS7t1noDbsEkdHe9XwSqoa8BAaVN0FwN+H8O/jCKCdOowFBjgwrP7K9ZM6jvtLjcVV+807cuP/B
QbEeyUPUVjx44Kc9ba37oebKk3jE9iUDnS/TDAWFMRSAVkPX5nUalupYJWF+l9ngdCJL9wbbDfzw
17Jwr03Rydjz+/WEllWCNgJ0ERFuzDKHVulBmKzSBworbwSRRu7qW5GTCKf6Xp+Ducq2vkTOzr5u
wolFxvOSuiSQZgv2IPNZIevcVL7+6PhP2xQLO9fvwkOac/pqTAqH8Gu6E7U2ZK35wdvQ5Cv6Jj0e
UkZAVw4AjyudDm8FxnN+6VHs5gv0IyWTkufdIj/04BSbVOkHf232Ae5M5BzGl2Xxu401FSc2U9NW
Y7ndBCg+dqHC7j9r93rO++zasdbpvfC64qaUi/Npho15P6VpdhVaeRaPlU9RtmTpdrYNdaD8ufer
5RtZ9F1kZzq9nrlfoR2N05YZoHfykWOeqnYQ2wI1CFq6FoFT70YGTWncpU6NplSuN003FofF1+YX
xo5d5PmLt8lFdbGPDVdAQD94dhbRWsngoHxnV3cEt+Kc2JUi/IK246mYl0c1uGo3eH2xIY38qWK8
ZXQ9yRp6ep6VH2z6LHdem0muZ7jK/p0NxetZzG0SWb79ZR31a6LW6g4Hu6QPNJlCcitco1vhNB8/
UApAb1PmO1LwkvFjqGPWhJRbnYflS+UlnPO1ezZEra5yPtsRnxF4lzV/ZMRwBPJQRE4xFV/ZAYG7
nddbJgh2PGfd+5IZ73C8yfkRMOtmTskwKeKCyvaUq4JoVrf4RjoriS+m+5hM4nOuuAbX+rY25td6
qvUORcedcuuVwWO/XBHMIE4e8TC7FZRTaeOsgSXHx68SDPymeDE1Y1IqQGBNlz2dLnweN22+DfvC
urbzRm+JEa9PRUo1ORiNe2LjwsDCgQIZpPkNZSmiDcOpojyHGmNIY9k2XtocV6vMsI+PVzZQmu+s
cxe4byOyl9w11xiyg46HcJ6fiMcIzsGqw2/olXo2gm661WV6ag2ScofQ/m5wcp2mMojQJu+Csr4u
XOXekhes9zm18IYx0Ccp0ONxWnALIOuD5VCv1i5J8JAzGT7nXviN9fTj2jkDlg7rOsvCs87050Tw
mZ16O+TaJ2SROjKpKbLBDa/qKjlnpP5dM8m5kWGyB8weCzs/5y0YTfboCj8KLlMyE75UpTiLMH/u
2cteo0oWD00CEsC06k9szbuxsz5csR5ZXci4MOnkBre4GcdmiuWI/mnppd4OpvnSGuFLRn27YXfJ
Isg9g6tI6LvDNKqD/lQmGFzKgvJ9Et6j5pAsuCAiSstXMr+aqAsLZ5/O01fiVGIFl5bQPe8m9SbU
snlKa03aCCqs21qwk7ECSUAHO4m4HEoVB9aEDC3IBlr69ZMLfOXfLEByamOfqPlLk7rqHmUTaK+w
OiFqaxgAlM8G2yh2f8TdZk7Msf2FjGo0bOV8sozxB/M5HAHN8lpWzgXL0ttPlkheGMWv901uvNY9
gOV2IjJXtPe1a/5QjnppQ+Lml/Qzd4Ir6NMgN/AC2eFnWprHoKHutgjTiPDJAI9z5AP89zc04NN5
WleutsYed17ZH9PB6742FyCHb5rF7YCGm1rRSK7Inc63cLX9uExlQaFJFmJReqy3EX0dOPGaKMT4
sHdKGRPbxUp3/E/2zmNLbmzbrv+itnAHDnDguhFA2PRkOnYwkpUkvPf4+jfBK+kxI0MZ46qtTjVY
VTwBd8zea80Fd8ZQtn2ZHcZG39aFPGR5wKlOMXdVML/n8wg0oE2bVVLNx9ivXrmZ39o83BUZ3TFI
+l6YIobQU5bVbk+B3VxnoUJFIFnCzOaw2qR5YcLtVNYp5zQEUOIbltKAOlO/Qfec02hWy00ROevA
InOFvXlgwo4agFRD+7trU39bONnB7s19HRUrk1MF9pUMD4tZH8YwegJIu1KmsFllXfBmxjqLiKqz
6xu2FJv8R+xe6RrnwwZdBEmNvVXu2MffK7Nyzfew5W95MOf4Vovqxptn40b68b4d62E92Sn81+ah
R1JGv+2IWIZom6pzi3h+LGfawRNaQzdIqGY0MrzPWLdWUTI9aWN4UFP/VkI0oQGnbtMk7AkDcPZh
kJDqFHU70yyD7/D327Vqdq9II46ch6sVjmaJi1yEOyCEYjtqARqIhs4X+RGUhElLQIswp9ZbXcPX
SZIY+QUwRzCeiVY+NGX/SJFQbJtUEYcwSDF1YPrYJjkKAQ+DW/M0K3kNxDYsKGA4ucLhx8bHVVrM
iqHSztcFYqB9V6jtpo86msSYL1yNKjKOUUpDHngQcTATLC1wJe29DzcA6icRMG1BD5hA6OIgnaa/
Zqeav0+JTJ8R/tR7/H7RAWpX11AjGCEb18h+v1l1GP7jN5l4pcQGHyXvtDs80M1j3eAjietZWWkt
JOqBMt0htZLpgArH7Zzmz08qntiZgC4sOP6IiuNew0bVnYr21yyU9Mhna2x6K+cGTwF4KBx9d3Zn
IcgGzPHQEDFB0ag1OcqFokabN/eesOr5NplL/3oi+dPD0R/ehRUnZYiBzkvSATqKVBMLTx9WT1Yf
5t+bME3eggnB50gU8SZMWZX0odXIjR2U+x7JuMpt7chZFR0JOXoZN68xfADX/NN/rdHcsJXWUsQ2
HMNoDw9bwhX6K07rFBwaiJUVHxwoHqoOZd+FK4JZIheGmv/N0gDPOkMlll5itWsMMi/60DJ2VZzJ
exsb4BTE/jWX5O/joiH4vMjYaaikZawEdtR9Hg0tCr+qOUK5wsZhdXRTrVoXL2Y89NeLidsLWXw3
iKZTd1A0yiTAoR8g/AH5KIpgb1lV+t51rfUQGs2LjsUAHXOnXGccBt08YhvvszE+lLl2b9YYi5Ft
oTwUdKSriopGzQ968yN7+lYajbopW1JCKHWNW7Yx3etM3eBoFva0zjE47mRVK+uuXVwvlmiOdaCk
j1XVcB4WzNgl+ShXKE3Uq47176oxFXzOkPgPQTLtYyemctMZzd7Oy26f1LWNk0oqt6Ea/xgk6p7J
jL5hwQxXWVndwkkMrkq1pJFh598j2WoPvRPjPiMCnFyTFlM2ipCZ4peKvtTXYCEYMs73aUY4S5nM
yVVtFggrhjbdWVklXGR5eOqyEJIBf23xz5z03dEvClQ9RYdsI1gebJ3H9SGou56+ypKWAt0v8E1x
PTQlHl45fINx2Xodrj9W89FfxSgv9rmVxXSK48LDlb1kKtaoEWwQ4hHdTVeOxApHcSre4HIJVt2a
pOZlVtFas7wewS3xwylUCyJRvZybsfHzrt1GjlYfbJ3lJhgN4zad+u9ocKaHVo9ACQTquC+mvGe3
XMRrK/Xv28mwN8aEvgxV33yomrZYcLIZiAaiE6tiYku+FFdjqm2YrKGPzki0H3hz2/ccdcAKryky
gZieCQ0by420WmwslHV+V/bf2sJMEDUlOvbBIX9OnLjzTHO0Dl3M06BkXbgJDEEXw2Tq9rpWbam1
0DYhFftGVFSYanJt78Elmdf+aPgbfs910SQJdURTv45zPbvS7OSHrIdw004y3ZMjjHxbtSigcObK
jDRhdnTkge9Xu+vF0N32SW6tgalWq9AYkl2LtxqtSPfa0QzHs2jaV34u8x0G3WQbTePPvlZ9t0B9
kVOZnINjq4wq8OWkfw/iRhLNkM3iMGH83OJGqA+FWlek/1nxhg3qhhqX1y/GRE12gv02dm0tBfgl
Mqg+SgAMLx9gsZm+r25HqhBHipaqJ0IZbWKDtMoo049tHI57fSxhOaFA/qmOgHRrQwfIFTSAMw1R
r2uT+myphvbGpit/6Mscxckw227L3LBB3JQjkKmY10PsydRgrMdel+l14JeaO4RN45X0gtYBtXbg
bqDrsrr5ngxxiyiiUta5WfEFxnYNcFx3Yj6fLt2j6Xyj2Zhuq1Qdrnv+6zViCsWLFUvbLdqM7xHE
4FWbpoBbTYN0YJShrM8QD4KkglSPyXblmxlfuqU0XGRvkrhUjyqwnda8x51hIgBDg88Oup2ibz2q
um2RGcMqtUi+Dmn7NxBhyvzeSiSdKF03H0VP10xgtNqRZdf+o7ZdeUMWxvBL6ehkCqUnLmRMaYr5
dAyvp3Kuts2YcgyjpnIHpIxqBT5mKr8R3wC8wr1ZzPqLmJfyapNmT5g7M+quMn3CX964qUr9mZ/p
3E0RXa5R78mrx8vizk7fP/ZV/x4hDr3JYG0M1PXN4anslfGmjOJ5rc7Nu4Pjji4uf0mHbMPVOgvM
QGH28mXmE79TJ8tnuhP1iyR+505XZEaCkGp0/spnlmFrrifqczUEmgs+rn/Nhmmo1mUxGMa6k7iB
SzWGMKZ1/LYgtH+PbIqotxK05drIZNxGlO2hz/PxKa7bxo3ZEP4Yw1h5Lvu23eV20B460+5f1dHJ
7kVrYUII8Lre6KX9e8CFjJaPXvxrZovm2nJ6iZBTqAcBFBzdWc3NxBHL/GZR5qjpQl7XQVs89yp3
j+bcb6em41tPk89xkwanHLkD5MPPtMAUujrzMIp3aTBcbI4A840g/kl+1nBf6fmwB4hP+UuR6rbS
AK8Vutq4oOucu6QefMTIIVJIuIfd7yW1LnaxCptuNTpsrywNWU6aK7mbzlQ0YNW5mk3X3bC61F+X
goN1PfEHxCpxi8ZwAu2UQTWu4jzYQW6v7kKs3re9gx5ZWNRTO+bkva7W8qXS4Jbz5XFn4cMhJ1yu
1+npc8+iq19yn6boqkuX31akDX51aHDVaqAgfD1rGcfkyZix7fZ1+rNvh9ilJ+RjwiBtkmwP7Mm8
LE4G05JDMBpB2uzloRgUdY3OLNgFVqbfMqk6d7nBb1HxsfVrra6Ln5NR6u07qsiqVO4Zpj3C0mYu
D1DlPgmdtw+U6kyalD5b7Xa5K4RZBHd+w9zllhn/Pup1KrttOs13oF7pyek/qzlBIFCQStdtwdY2
xnoQkdxR69PRZ1dgrefRFh6JyLzqevoTvAakU3gZ4/AO/g5IYg5XlVqOI/JX2uy18RCpZTBe12lu
AdWDFTBlfedgAGrDCn1hGw2un4YMStLyUN84Yxn/mvOWvAGDCIP0NjVqxR1sJJzHeIpm6c2cJMMH
LbW029JHmmyvFBWxGkKFogeTlRoNq8mccl5mXiA9CE/g+ORTRfG/1UPcd65iBw8obDWLdbNSzcLN
BoUVSZvqd0K1SzqyfEEjR/hsrm+6mCAKfHlN/aKCcq+Wynf6NHPqYTVtZuWZuLnBes5NGWcb9IjJ
wF63T45pobHbwMFu8iI6IB1ZrmLnZTASrb6mTfPYafybGUxP+ZYFJITdyB7Sw3Ys7O5gR0XL+tb6
qnhC/KmI9ZTkarXHJhpM7pDGUPZ5LI8zcOyZgKDZ8Kyyi19UozHe8Cm2Nwo6W32XRQGE99lIwIdo
cHmsVdQXIXWIKr9HhKgSGGEJnxYsfERtZ/FGHSEN2i4Mbnpxtk3b011qehuAlbumUo6zavqrAZ1b
vQk7zkW0IGNEuUERbac0s+8objNHIHfLOMsMLf1m9hn2QUq0fM9DQ47rVoLlyNZOE8axN9D+SLst
pY+chmjRVldaVdUUK2MTk/06GdHR07kTMnXDPo5010a1QBhMBvyUrVnXX4f8DASqgcx9pMDChmAR
muYvv08hcEQkbrQcowucA6rlpD9TAwD0Gst+9R6CMtJvMRkE+QJVLH8bcyBulUqV/grjafzgTGT7
bXRrxl1c5nH1gPBvVI9xpk/Jke5paVLpKaPbUsLv8bpBcfpDzq/muEUwzjpXWzausT9TqCf7/V72
GkQIyeu+0gvU/+ss0JXUazQmZnUFC43gI2u2kPcEA0npgAsyhW5JMqMxzUvFcTYA6oz291g48Rqo
WOlZxhC5fH/oSP3JhRWR7fV5aje4ls1bKiLNVina/EoUXbxpEeOsKQ5s57Bsv7NL1rlpbfyL40ne
LFyGzgPJ5rG1M0P2FukTe7TrmboBekrKxpE57aXAhqHAAiaxCA58UY35PXcTb0gzvSjFZLuWP91b
BcSCCH33ii1ICzVI/4d+JNvfon2uWImvJA3xEI3tJjaVHx3hR/TWxX1LAeO97pgsCJNYkbORbcXQ
IFyIOZlQvT6OFEHcfjD9q9LUv6FyzIh4tPcyIJshQWeOCDinLlFouLemdThT9QgLdywsRKMqO6qq
XU+U0uqEQ3bQhDD9SWIoO+cVf1q5ToXqrGfJ6Zrnp3+fDRZZ5LDfAaaSAVRRUS8Cm8oo0xj9Kc/C
DuKpQW4/46UFc4IVgcgCrBPrGLRFWUya19QJ8XcFpN11HlEFQsSZ30RRHT2XtEAoJ5VNelVWefXd
6I3sOpyCx6xic2hN5RPC5YSgGMcYFGtNjmUzATKbjOzG9i07JUrBMEsqRD55JfSrSRBpnAB9cWF4
shDjHUUD4OcFrUi2P9G2bXEcBDirDZEerW64J/XRLWPjTs7ljorxXlHVwqskQO9GVe4ojtXgtNhf
ZFlNarDOPJBYpGE6LRiTqJuGdQoOJE/p5hIssGn1OVzRML2CsxTh3hW3nbpgWHKz3CQS1H0+a5Tb
ZPJzjhuL5J0x/4aNs1qVJUjdwZ+0Le0+dU0l+NiNarLNY0R0eBlnLNYtW8eqCUwaBDM7co5AqhtM
ISkgQRDfVQ4lT2wvW0I44ntCYY5BJcJ1oE37QAB6pTq4L6L4WcrMHdoq2FEGpKJFjlB6cGKbCh8w
0Cd6pcObFhUU0Voc/podPStlmBxzPfmBQjl8GFPtdSzw2bSNocB2L2ibDZDLzTrwdKfflNWs7Sfb
MJdwFs5EPmnZw+ipxAXjxOnnbQnc5Jdj+e8iCalIAcdzq4zGYKqXTwkN5P3QGPYNqkSKcHOYXqUE
ti4Nx9LVm2CfKsRYgGEg+NegwwgPbX5nZoooBKOuMKtCXGVGrW5Syi81RZ5VUEWmh0XmBXPsUzeG
xZVUUiodwRvnqBe/aeN1J5ChGHJ4NAyMlWGbBjRTSCJqQJvfyoiGcyunN3vk0KznJgeAWP7StUwL
mLtIrBAzjWs7LDY8VtPzG4QlPYLxxRD2ZmVqvLRj6XlpHQodYyK0hv3d2rIlpqz+PVVqNhXjaFNk
jFvXmubrUMvtfTlZj4q0RhZ8ZIRocGhFqLr9WiSatZU6XYzJ2FH9UNbFKH/EfRNusaxwfPid5NpV
nTv/2B1SFVPDwNIwS6+yIK+/xx1NJSGinSMUvADBplNbqt7KYcrMO4087GOj2el+KnTtZgr9+0zr
f8bxt8KMb0Hz8F040qXMdsQjeiP1tnenWLnTAqJGsnZCQKNnPy0gVVMZXDdN4b+UffGctBnZujUb
xYF2e6VablP7/j993G2iPp2+14ZGP3J6qG2bspZtHURd34TaXHiEKMGeSn5wEHbtMvyttrFYORZl
G+k43lBTfrMTZRP5wwFIksFmS3e2uNvYoZvFbTxCXUWdMh1EFhSUMwPfa2L7ZZTlS1yDZY30RGIX
iiWBH3K8GmvcKlUPVwDT3rqxtCBbtZpxbXAoycARkPMZ3ZpG+mgH9h7XQ+QqZbafKUhxDOk5a/U/
nRhespOFjlco8Y1BAg91oBoUU3hoSRLyk/JNZ/OXVAoWiSb/pyEXtg/I6EoDLD2Fmoe3JMSuUy1+
CqxqqwclKsL23lGxAYj81oqG3Ww7LtWSnR61N3FRmsdGbRK52MDZ+fR5x4EudYM8OsgMoV6R0/5H
LOtaNSWMvCgeQ7vd6gBO7+t0yLxiUjZzIw9tl/yKe+0mKaojRxyBXyiPsfbjlVNz3vo0pP5vq+hi
4vGnGBN2DZSzPV8vjB96gnKoD8OIKFaQYSiQ0nUc4xusMs1c+nXaplbGgXKeNWAODPR9Pwhq4wJK
BdX1DNFQbxkLo1ZemV0rbhrJuqXxBvhraPYdXCfRGkYYuUM9AfYkvzWZaehUoiiOWsaH5oQSLYw6
OdKzo3wvQv+WxDLldkhJHzIQiDjJwjIb6GuVLDFzbzykRvJks91f4z7LdjYnECWXLOUc50xmTzlX
+M/lGkkVv7HWUmUtSO1dW7lPDTXs9vQv+1tZ6yRgcZS+6zrAdU0+0NlLCOrrjOqKYFf7Ko2rZh0m
w30k/S3kDB6yndSumnRySwnHPnSkgW2xNR1bvb7B1PPE0nZUc8MiE4G9UpSqEhGrwDJQtLwEg8zu
W33Q76oe7Di3n9ybxL+KA+FBU9txOKE1SWUoIdokrOphNZY/KU7Ta4gJ8lILey1n8GmRUe9ba7hS
2poqUHBNkM++aNOnBSjQ1aOrZ8VjmQ4ofIGKU+hnn73C6mS/S/BV+bozWxACSGWMX4PUo+vYyeMr
upPOdUA79BBGFVGeRJBgXeoN+W7q7OOiKvudOCyXKE8yN8sjdu5WY98LdseQ+hPfRZfruCw6Ns6o
2LzK7OJ/BY/+f2vC/1hIBv93a8ImytO3/P1vJ8LyP/zbiaCLfxlIyqA8wfLAJrLANv7tRMBcTTFc
14FdQiuD+/PfjmxL/ZfK7sKREiQX//eCDf/fYe3Ov6zF4Y2Pm36epmLx/n8Oa7dw7ZnARclaJGRS
0tpcOBr/vD1E9PbImf+fug5B18mN0DPHCHCgkdrDYRGTPOKXavd/3ZS7f2MG/k5rP2VeqSAYbXCb
Yqm3LO6Lj2PFRpAuB/DIY9mXP7uOegg1QJMVLxMWGwSFiADSnfgsjTxNLsCZzw4OdBJSLZk94Ng/
Dk6kYEs5Ar9hJZXoSMur3IL1ZaXrfTx6GUMjHsgOUMMvpbR8onT8uW6MgESLwnZCxPlxaLRCCkFt
sB0JE5wQeOAOmupJ2bK8DDfjUFoL3Ufmxyaowu0EopvjgqXtOdCba6xv0yUkvTilZ/z5QQ7UDDhn
Nlgc7eMPQjCDwh3bgxfnfn+VyiKEl0jOGq/kvPHnqvidUf2HeqQu5oWI/FfNSJx7sMTiUob0ctv/
/aYsfp3l/bMQw2CpQTkJJ0ecvH+zL+psLggfbSclphCfm7g4QdnukUsz53dKmN0pQwMRCeVa8eqk
3fybFkRgMo8G6PUtdaqvyNpWmdocFtUL4KBP5LPl99mwTLA8gIjlHPDxVmEJJUGHQHuvwvT1INWe
EO9sntZmbRtevWD7UhJ2jjpl/Q0Vi8itgqK5+fq7Ofe8KPcKwXSA9YjJ4uOPsBc/MKtD7IWyHm8r
WmoushsMxF2j7K2U3iyJhQ44xKBOrpIw6Uh3JhPwzTJT2/36t2CO+vS8HB12CPRW3hx5AnCAk9Y5
+D0Tj3g77b1Ocb6PMfW+Nqj97ddDnSJ8llv/11CnbLDSxwtYETbraWoFsHSylO5Akrf/w8im6Y78
T2vz9YBn3sXl7jJVmxbREOKEVAQbNlboFMQeQCRwsHpFG0VSvf96lOVrP3nj+VBg1mBYRVH9CeNt
QK9TW5U3aih9t010KmYzYmiZojEjQvyNPoR14al9olFxLxl0wS8tU5DQT96gWJmUaAxGYsAz+hRd
lkx3VB1DD1lL+0NWXbgxyhFFvqQw0dlzSbYMIIAVtTNo61mhbQXhlJQROsd4RP7bFBe+s8+v1RKU
tSyDhgCsbZ7ceuYpSlkdcSlN0WrbvCptIhcjlBsV9bGv7//n1wqtAyATmwwpcMyn5GGCAdsBecvy
lEk1VEpUtT4/7HtAmxCnlxXcfj3euUuTlpSYQ0A+Aj35+PFC+JgbwyRWOCH2hq6taWz9jvapWaqO
958PZRgcwGhqLTfy5C52Sc0sWgSpZ/eO5Ul6cK4e05Ych/ESTe/Uv8jEbassHpQkBAA3MsU/XlYi
G4tEy4qvM3FGEnqkMh2KfhiNlZP69joeYOOj6gr0G1HU01WXyPIa91vo+o3v/K4y0T1HnXTuqoig
eaqnJUc6NCGezLpLFOjPXxzvvgqAdIEUaExeH38qeBThYMQltqsUxWZooR4I2i0bpjfdVc1W3bQ5
/oOvn8X5QblBYDOXOKGTiXJOMl8QGAK0BHcUhYwsse+p89m7Gtj2b6oP4Q38WeXn16Oee9lM9f+M
eoo9q2ycG6raJWi6W3mM7P4+DVOTNiZu9q9H+jxZclMp/fGWQfvCYvLxptrmlAiff3hL/BKLoCOv
iWGyLzA/z0xcH4c5uY2DUUa1sJcgX9BYB3S7FVq5INqhXREeqmUQApVVdIi0OhqOho/pKRrHrFvh
ekN9BUHhHucFjfehK6+MYbLuvr4N52YTk/guhy+OVIJTKGlvIVzpwyLxKDMkO70bA69sbfNbF2LT
Bc3h774e7xOnd/nuTNJToDRxfsZp8/G+F2rZmnMuUEMYlfWzJRjw14SWTVsTfGAASyak9KVFlHSX
D4Z9b7eyG/f40SVuGwdRE2UyX30b+hlZnRlJo7mw0py7HygGYcAtUwP7lY8/byC/ifN7n2Gdaodv
Ew0nZWUUlfLEZEuR05wuYfzPfGdsYwk4YmoFnXa6r++GVgcrM6IzCURMtLdg/Yg0K3lGZ6ZtWxDS
NViK3Ln/+jks793HVdxevOOAtASXKZZD3d/npiQUYpgyKm+EMaNeVSbfq0at2Kg1/CSaZfaKOnS6
FpSjlhCkSymgZ75zhucs8Wdak6ebCKg/VUbiX+ZpNg1fwPe1iyMoocY7XQqqOzeUJnnnSM8zeOGW
J/7XCdEo2BenaCe9xioUtwENQ+W6sRBJDaRTf31Xzz1MHYQL6S+atFFffRwLHoRZdCahD7BKxpWd
C3uTpNJACEEzRUT+CBWGjIavBz1zgcSJsETDIyOX6HTQXm9mvy/R9od1Fz40cDvcaJinY5eo9ebr
oZa3/+StMcVi+HesJVftD9bwr3uZIPoWgxaA8+1iHQ+eRM+Rap2LQYMaJaccNxpbap5h8vs/HxgA
9599DxiDU7o3ryu2BIHVFcXt+JLScH3JQy3c6myCVk3XaV5s28njsvu9dIQ6MyOwUwDVqDNzSToH
H59pKiXxZxEIeUU64W1aBb/nJjI33URQdVygCPv6Ss8Nx2gUNZgN2MqfcBU4ZnNG8QUiEHSb19gJ
redknsunKszTB+H72oU7e3Y8RyXaQ3DCZ63/eHmVqVS6pgz4ijDBXuUsVisUqEjs+jn01Ky9cBb8
/AYR5MbnoTLY8jyXn/PXGxSjtO1DwrW92ceRwem3PbQJWc9zqqJaD+s7QGLf8tCoLtxW7ezAlvEn
BEqiuDkp3oBlyPF/qBjlBAmSQBmy7jYZS3PcWvHo3Bf6mJPuG/BVQ8dSIlhuAG+SYwkyfm/FbAHx
EqnhUVPHgBo2tLP3tPDrwh302HmyYt257YIZ6BFZVPT0pwBEErgzGPtI9Az1bqK4PK4lWaxUV9FS
/wA1ivugCvHni9IJ5IWZ6MzGA9y5qUIqhMpt6aeJp7XsDA3Sd+RBOkrXaTmWCIORnmH5jd3ExinT
z23v5aqK4HCKdf5MQbBZSJhZKXJcJckm+DoC46ym1BemrDMVAX4b7zgkR1ST0jp5DbRoQFaJ7ssr
51DDaTFrD4XACg/Gw9ipIjRXQkMD0qaOXGu0hbbT0qyCf+tcKKt9njwXoiMIb+QLDrzdk9c/08Uk
wwgviykGC6lolq/bYg72GfCt3ddf9rlHYkL05cjMhtOgJvPx3W+cNm1FLwKvoXnYrMixqw+9XqIV
TSKDLgWF+EejGVUoZFho/yHcFNnBMA42Pf3ZPpgV+WHpnKnowQ1rEy/56xfems/rFwVeqqlwNCVS
FuvkI+nnElZfG4ReGvNYikpL3D4Efloape1pCpLhJKsv7QXODrrcFXbjFlW0k0GDxkYMN/iB1xGo
QzOUdvIuUZ0IdOGcJy8D6p41psFLT/7zAWApZv/3sCfzuqmow6iECZNcPMT71NaJcKnRYn390M9d
HNGZ7O0EKyYHtY/PPCD3JSwbpp2o0M29MSeQlJOh92yfmCbY5wbsMLW88BjPVP3ImIDP4wAppe53
+vFrM4oOAYjDE3lK6AIJF2s96HDI43B6cPqIs+OytU9yyVxQjHgrOSBfet2X5/Zxs7D8CMrzukWL
QFdPvnEHOmbuLz+CBDD9Vsox2FnkLdyYadve82j7Zwu58sFgptm3UZDtC6RHV8ArMMLpmnZtGJDZ
LtyZz9teWFqCGCU23LBXT1dXYXLCrKHNe2zES68Z6xxPmAV7ZrRJpIvL9gpifbZFdmR7wCiE+/Xb
cKaUzvg61VxdsghSu/74OnQC4CbSI1Yhs2o2PQfsDSHOxpVTh8N6VrTxWEwD2l8EGfHPxkbbnc+N
hTXTDyUFhlK/sByfm/7Q7bPPACVFTe9kShLomvuqrkOvDaJpJ3Anb8bAfrID49LUcvbO80L8qUzq
rEsfr5wTHkowdeRDSBJjB6RMvvZU0ralMzUjdkAMRWo36DtByBfG51F7/frWn1n/6RJhGwD3bwDv
P71SPUKrlbLxSCXVPwgvv5Aidd/RAnc7qwzBPZiYPIe6Dt6+HvjcPGNoCE5sCDaCI8/HC8/mcLSG
mVucquWwzXMHWZFPBfzrUZbbd/qx0Yuzmbvp0kHA+zgKDpOl0AEHoCPbCdBsTtZJY9QuGBsMWnWe
XShsnJvXSDFhQ2zy5rCWfxxPmRtBliPjzZEGkWuucUPnPhmxqxKd0SN7m3SjIpe6FOVyblyTu6iD
IzAoP5/czTGJZzUGYU7cwBRtEQn+DJVJvTWH6DeQQLGrTP3313f23IvDKgEUhHIh457M4CHhZnbA
lt+r4e65zly17FEnq3N7ukHPwox6mlypc9dkIDYuTFfnPk9z2TBTEwXNe7oeRxZmZcsBoGoDZnAB
AelugYt6RwqSvDATnHuB/h7qZDnM83REaJxFnmLD37dNVEe9LvDlZXkLIdUyL7ywZx8kR5kF9W3R
Xj59kDYP0RHosvyUfXA92/Z1CU9p3Y1oDyMQRCvS0Ibt18/y3P1kKHojbD15hU6mX9k0DdAmLnKW
AZ3MGhR+QJD4hjP6cOHRnfvsmVaZU0H5Ezt0cj+TLk4ctk00BimxbbSAziSqp9j7+oL+9HROv3vL
XmrD5ERQwDt5O5M2qVqMbdCl0PkfJq32N3SuaaABBoM1aQdXvRrXr8KyywcLvePGqcr2d1sR/KI1
VbVjEwglrS91L1EE/SnNj1ypZ4NnaUZ5YQo+98jpA9KpJ6iLOvbJRs+asyRpUzzrs62ifaxywy0x
8Hi1GtnrvizmrYSx8O3CHVp28Cd3CGkAMHmTihff0ckOfxoh2iR1Tb6M5uRXmtY96200P00+NCVl
4g0XXZXuagHtCwH3vje14UKT+Mx106pGNCB1JA80Qk/mygbBYJvTP9eivPOkOs6Y2mo0dlhZXCGt
aKvOxXjhZp87YlGkwWxP6xdt/J9Y1r9O2g3SqyCsOW2UvV1vw5I2mNtboQWCN2/pTvXJZhYyuxZt
298oIidOZ66ieBPRqtUvfAxnvjt+iwGaXxKL/OnkA/09G7OAGJ7cDNSNZO6G0Q5/XCfM80K7annh
Tx+3gT6DQhhtQuKSPt7sIEg1J50SEv/aRGAC99vwVc9wSXkVPZYtsGuUbLrVbMPAccB85XW9//qN
O/e4KQHy4NjigZE+ndlkGbRjV0CGpvp6zBF37gezi/ZpIIAzGjpauL7bfD3mmdmbqhiXzYZb0z5J
NAQYXgXnBd0aEQE0jIMeWktn7y3VTHddmYRPX493ZlF0WP3JMF5WRkgCH++yNUq/zI18QdpPtYef
IYfhKCCfuc0/XYlYMoGoc2HFOPMSsVbwAVEWYxPtLPf9rxfaMZQxBu9N52AhsmCdMLapDssFgFJy
//XlfbqdHFjIyjbocBsW3NSToSr6bDOn+AQXn+yWE1qzBRxW7XKpAE301erCpX3+WHlVWZgEG0RH
6gz58dqEmhLzSugAlgfM5dQiDA/MfJqvSjWpvkWJmPYtlgwAjr3YJF1egMtyMiBvWXrh+zlz6TSy
NZXlcQn8/VSkGIyqJx1CcYEZlSA0mtzDkg0NHGhRtvn6Nn9aI5erJgTbYTGmFGSffClxxawFNVNx
M+Bh0OTMDIDMVJZgn74e6OxFoV/6M5Bun5abAkIROZS1ihujUqY451ck3gAS8QU2+HAyk/XX431e
ljnh8KrykjooMig3fnye0K/bbqJn68quBo5V21h7hzq6RhkX/qoaOrixFsvjqI7jK7qx9laGo3zN
1NLYQHrTNiTRjKRGRMGuquz8tcqt+ioplOJX39fdhZf907e8/FY2RLTD6QRpp/OVE4wp2VEQIPxo
zA+aoocQ0rCuw3IneLk06voVq3Tp2XWmXLhPnz7pZWhdpfPIbM0h6eS1N7KqJ3+YhgVpctO+jyvt
e6M4xqbG635hPTzzrqE2ZEdGctASBbO8In/NHuPsJCahcksndQoOHRj0NVX26OnrB39uFLpZf3p5
1nJi+DjK7A/EeuoxUQy+Vuw5LHTHriwv9ebPjEKTiQaMprPvA+r8cZRYIOylwOy7Yyb1Y1XBrNB6
41IB59wof6pWnNpVVu6Ta4kAfPJsBt91gtbe5ZUSb+w+ry+cO868AhytOB87nM65nJNRlE7pqGG1
S88qyvb4VAl2MOzUrctOXJgFPg1FORz94tLlILmH0/jH22aWlp1REzLwxIy1N6JMfk7CmeiqOAv+
+fo9WP6qD7sQkxoT3xPofaHTMjsZapCliiVwYKg6FodaSN+rEyNkQy7MdRM2IXhj43sGY8P9euAz
14i5lAMOx30+6tNc1hqhfot/3neHxI5uSboNXAk214tngCj/8VCw/B2D0z9fFvv6j7ezJCjNDhrh
uIY6IphpcePSCJysY+fEyaVAvDM3lP4ejb8l9stg1vg4WG9CVzDCwXHBtIFoq0BvHWsfDQ8s4sZ6
6/KmfCaAHa+OTIP0P52mTKQiHOVsdoh0jk73lMl/cXZmO3IbTZR+IgJck+RcVrGWbrWkti1Zyw0h
2TL3fefTz5f6B4MudqIIyTB0I0BRmcyMjOXEOaGkmjOAoLe995VpkvixiJhK8kLwKff3VLVM4VAp
xlWhdLf1xSuTQxMOCjDobCLu3fXMHlOki/+0h1UOQaL0yOCGX36CsiDd8ZCKo8NsIJpbshhIsiL/
/oWHTBwExf1R+EFekAAULaIS1thD3mxAZ3F/ma9cCxsKmMzHHoEG+JtbU0h6x1aZA+fvJt94mBle
e0Q7u9tZ0KtXX7aYgJ1aVBhsyxEbK95sRFMB2CMg0C8fRb5Ex3mxynegtcxrNHfi148Jg/4szdBJ
+M0tMs8BUdBWLfPARcKYjxuDxKRbrl39qnZ23hnV0kDcg5KjS/waKZdNiRnr2uAFGrXmx75Ki2tK
szY/VEy4oo419WNyvf/NfsLbNz6N7B31PZ86kUe0efvRhpLimAQJBgjruMjyLBW6P/mSM96+ROOf
MOZNziFlOj5YGstjQL1ACVrzV+OYMUh18kVlnUSnJx/v/y7FseVn+UCXSApodm7cEPpIVsf6PR72
uPyq88SPQRSNy2VhIO/5l22BAZD7Ti3ZxObtFjiory1zGTFhxfjooasgKCvKIjzEVmGe75tSeIKf
qD8iQlClphTCe3kb29gNoU8L4RfqxuIcp0xE4cMN5tQYuDrGVjv+7Q3rH51fVD/uW1ZsKJZ5tUyc
gPS1t5aHyoTIc2GRKzNBDLyFzbUG9AuZ6djsnSm5YZszhRaFRAJgjzhgs8oshVXIjARXtABk2did
8dDaMJ5lk208CK8pzos1hpfGBoxpuulyjny7/PV3DIlbPBHZDoXeLcA1XY2Ypqfhwa0L7GlcJ/sR
ahojcMrR/nx/a1UfFfgMdTryPAFY+3Zro8mf4HBpEOSD7OX9iA7acaD7fA6Rlgr0NHXIbU3Y+NIs
+2WEMtVOB6SZx/gK12Q7KNOaPUAzv/WCsKh/FKs7XSILyzRa1p1yl+r8EMtTZQUoBHRUOv8X70hj
+w1qSjCg21CuHlZBo3HMqu9imvydL/faC4ICMGQ1F3cLgHETFEwA82YaZV6QFgAIkVkoA2dq7QPs
k+KpX8Z8x97rlWHPdsHKkBv71ExvVzZAiLXAD+4G/dT9aEMvv45D8n5u7Ply/5yoDFFYAWUPhoOx
ko2rrcj3nL52BMwSTnNFI3YNmNfXg8bde0iUlsi9fl52uH/lFr/4WOXiQ0WSo6ciJIcVZ9G5RlDH
y7qY9huL4s0i5XcJF/1t7zU1GF008hbpRaZ6H+g1ZMAbR4gJen/45ZeYNh8JEied95gizu2qGMqS
ddEaVqIwhc0TVsPjjPgIYAZTnH75UzFUQDZmEgzTDtuciVprKDuvuQichn7CYRhC41qbZfV+WJzp
+31bivMui2509OWygKTdLmvQQ6djRgh+59H9DHR2fj9GxhCs2ljS0Lac631zr6M00KFg/ViXbF3+
FKR/cTZyt4ya0phE4LtdeEp1VAWQRUl+teCE4+dT/Q+Zxc3aLMonhV0oQQvKDzQtiw4a3TFuu4cw
7asrYxD0Mu4vSxbvbt+cW4ObI89ITMd35Bwa2RIfDBuhcoocDWR1q/0umazk1PllvbOX8sZujQKB
cJnO4W1lNPL2061zGM4wtUBxVRbire8jdAhnQH71YP485xRTj806uw9MIdkPRblMf99fs+rkMKhJ
3YNQQje3KGPSwKFJE1sE2szU9GRk+bGymZUu+KpXML/Gr8Kq+KgW+uX0O6iGkD3dLhd+Y26etXAB
9db5koa9Jg6otjuPHmO7e9U9eUJe7S1cq0C4ZKN9W0ZsSFAzq2Nxc5nT05mi+SF3q+UKjDL91bY3
6+JOuPTQBMvb6v8iuAtj69qIYNJh4S1QdpIBQxfoudf+yQOePudN9RvPnBy/kQ8P7w7l0tvN7CNt
7LxUUnctXXalV9QH/hzB9DW3cOZDLfrr3pPsjyoJDUXKMtso1/bwzWbCIuGyrM+jcBuwjxD9QzMQ
7+S7rwvfckPl4BQFYKozWx9TWk1OXZSDImzNR+3eGHL72I5r+GgDaX4HN6f2cW4JjHRgG9fZaPtT
mwj7spBh7Cxb5e44PPwcwG8eQcXtNpOvZuE4WiwbpQE6ts4UoAFk7URHKu/jcCck7pG0xd/cDK3p
YtASoxOgdukFZFTQbccWeq3lAid46IxBl5TuztMrH6HtDaF0QuWCaJvK/uYE2Y3XAvMX5PL1XFzs
FO0Zf5rFeU3p2fQLHNdRNo4PsLXvOVuV45GZhAvSDlTitue7oAuat43lBI4XF++ztIRaa1wS6jZ0
mUfJ843W5Y6DV31IUlSavuRqggN2+yEre9GKzlqcAMRRdF5Q4YDhs9cf77tUldd5aWXzbkG/5sJP
tFLiK9HPWrQOEbxRaplE4x64R2WK8jxAAgINdPw2L9ZkNVI42nAok0uafj1EMozewKmsneR0f1Wv
oYPsFxPNZJ34N8/YAnvWOc9RHNedoIV3Tw/mOTPhhHJC73NmIW7+kGaxeSkGw8+h86AaHIoJ5Mbk
RXNw/5eoviKNMObtJVEAIcLtV0xKa6gMgxKqYzEyMfa9+zYuvPXTfSuqd1mGiDRPgUkTmt5aaYsw
jHw9kuR/NcJL+SjCN4zZQfk69RPaVHYTD9/nsskRh13D7nH2a2K7+79B5RKIC+RQPyP2kETf/gbe
xVwS7oog9+FjLPt5PQvU3NoA4FV96Uwj+c8RULzuXBPV1QQn9D9KA/DImw22UqfqI49y+DyvOj63
HeAw8RsqVyMUSrUZantMAiqLQNPAFUNziFfYeNiyMudEJIivl5UunqHPghS7wo9H9hCe+oTRz50l
qs6QhBUzRebgfH4e9hcRrKaN4YAwlghIc9PjYkfVu8mfw6/3v5/qeiKHKciwwS/zDW+/X5NHtgsD
NRpcPOPH3I48lBGQnvGqzP9w35RqB6lY+oDWGRkijr01ZZlVYY0TjlzEIRO5jmYyh4titAdpVgAb
+bLzJr4GrOIOXhrcPFeVGRswgHJI+iYb3xhe4wfWYBdHMcDi0zSND1/LlJ11o/PeNnX21Zta2LT8
MDqKHsLw+6tX/RreZwrxIGko7orNbRWtBnGVINlaoYL7moCSbY9aW2vTMdGc4kc1WSuqagLh22DN
jELjFCfFE7QV6AuuJfrb12Xtu19Gt9DgAd1DVC9jUMPe7lFnDYY3E9svjDae5p5aaN+KpwU6vR3v
rDjPN5Y2F6hJbTMULZYMzfhUt1l5mVcEDu7vsuI4Y4QQRbaDWdDmtTGWcIWqFL5TlBvzqw2nUsBI
9BR0UbIXcilNgW80GTImizY3N2d1ymocBp3vWaboANBleawzCJhged4JuxQXBwdPawW6DjzCNv+a
oPJmcp6KgIu6yBnOKfesA3u7el6JZrWTpjv2FD4dOA4tDvwcrXV786WGVPNqq8DzTC5DN0nnWsfF
KPVrnHpNfMyrLPvo6jHI+/vfTrlMJsc8SiyMHGxrt8bk9+5cEk4jLOMhJy6WZ8oTJJdoCL6zW2fd
uZGK55N2I617WdHx6JHd+qO0WdrSjlZSLyOdqLFU68lpB4h4uBElUl5DcWmjxXs7JTY8V7Cf7NhX
bvML+/KAvXDw0NP29YpDDCbbXq9mpmWnLje9x74F1G+BJT86MJ/tbLIimqaty1QF0Qlth23M4OnR
XNpz7kIV3dXX2HXNI9rz4AkaP752YZc/WAYsX9VQmjv3X7VcYiLieFwND4D8+xfLXdK6zSFbdtH0
jOMLL1F4sIYENeKlat+t2dBch6L5ZdwV7o3whIIZ/U8+9sa9AeDIeKS5pKlHYZBkoYDyFEIvHOke
g4nKH1AiYWCEI2ySzt+ur1ja3BoX6p6rgEAUHjZoSOHvgaXP03e2UnVTXpraeDmYsI3RyV0Cv5Wt
9JrUuOZGaByQbbPg/oz98/2b+Xr6S8IA2KyfzylV0E2U50ax1lG7I70MQ+1HM6EQ72etf3KbkGpM
uMZFfdTbzh2O6TKObypLY+4rQ7MrGNOpPWmJ3X7KIjjNrSFd/7IgO/18/xcqHheOFXriklUEBMvm
LnvW0uTQL7hBVITDE5HxP1PUNA/3jSi+MM8KT/jPKhQ1+9svbOvNULvT4AbhxHwfsmHpZc7q8VAn
7t6w8muqAQqlL21tst5k6Wd/CGEXEkvrVke/XZFq1kS5/GPGfvcjaeYeCuPEcAsIAJPsi5g61DHr
qIFPNIsFSDGX9oJ7KuYBAv9aE+0vv7SSh4hmEHVqHsCtI3GhHh5CUDGBSLX+cdLaGbLYxIAzu/F2
stXXH5fsgheJkSeqOsT8t/uuDWsGz2zuBKPmmO9QIl4f0F7tf9kzUmUmapDZvgxUNuGpJnorXlGs
gZUkF2fkrqoHojHqOlmOAASKqGjNTJOF9oMhfhVHRPpEBkf4RWuWVuLmerU9cyp08pwg7HkJOsOs
4SZq5vPS51nwq2cYUzTLcP9kbSQXt3sZNmFupXnjBC7s7W+zONWvazgURzKYv3/DEhmFHFmCG3lb
PZF47Bn+Fb6ar/WApwdJuNQR1s6GtRPpv35a+PeJj4gZiFheDRLoVQWMPA9taKnL9Bp1yRf8WX92
UeMg4s+Qm2iyvemF1z74xqa9+WbNosHp0WFzcrQx0L0oOQK/b47JXMfnJJv+H7/jP/P/iX5Uz/8r
eL0k8FNdghdr3B7Pdfb7iV4O9uCzO62u2Zyj2PJ3brVyVbzSstJO3rllp1tbd7XK0AHaP07ZcfIb
j/HrURyqbJ2vmvCiy/1DorRHrYbZNuJaJuxuj+M05QKtGGgI0b6BImDpUD8x4TFqEAkJIgdu+fv2
pIu+LSby1WhLUpMhxgSNfWtv6Is8oU7KScm84gyHPgRU8QIRcT3HR9McvKOmCRiUWyvdeTxUK5Xj
m8RcdMBeZSYCQa2pS6EYdrI+urbpTB6q9SUy3Xr7YCzal/sLVdTCmF2lZc6TjUchGbpdadOOZgPE
HInrWAsfgNtUj6HTr0goTjBTOfkAmXOExPsaa989q/xsZPpe6U+1ZECrcmBGSPazjd/mJV1aw53J
v+EpPzVOivRcgnT3QwcBxcOiZXswn9cPNGs2AIC5dNRJEDZrHmp/iuloO8HQcfNXj5nvXtTLqQ2r
b/e3V7k0jFENkvRD2xSpyRMxNDW1DIjF6pM+JuVhdCH6GsScv6kMM9o5PYpeA9bI0z0qmwi8baNn
y2znqYJGBb8toVnRqJ+LArruOBpMRFqSGvJwyNPR1bDfQ3jWXQo/RvNBZP7OA6LytbxUdIyZhQKg
Jf3UizDeBBza0210iKjdkBQ04o9eN4KxkQCfhqnuK9M7Wr9jVn2eZXHXAzFFMLo5THk25FlkDnzb
tvcpJLed+efkWPlDT5nkH2vQtH+dBZ6F3E3sZ9MNh8s8aeNeUU55wkA3yNE4GBe2k7gi6ax5jWrq
jn42XIsqi7+E6GRF+Wqc758wpSVZXoA+zWOaYeOpmFClGoBMcYDKlPVnuAz+02Br3cNKgWNnb1Wm
COrlDaXcSLf89pM2uogWTceUudjLNYFOAJbntD0vSb73UitNSe8LSJRAfTtXD5m63U0JXiklCzvG
TFZ/XpFQDEIxJv/c30B5ELeuXgJQiD0AvkD1e7uqHOH1dnUMO2BWqv1mDgnvix3vjYIqHAG0OqBd
gYNKjNJm79rV6I2BnnyQTnF7EkPrfvHmdnzShPlnP0TLzqIU+wcdlETyMpBGxXZjDsLxeTQ02w7y
pWYgLBNuwDX0vmnVAHPL/Q1U2mIIBEAvJl8RQjFwCiN3mXAsmANhZtl0H3vH/o7mffbxviXFq8x7
TPpGgi6RiZtP1Zf0D12XWCofass+D44V/YFIYQZEc1hbC45iLwG26GuPzPZOO6df5Vls4NmyKstn
pJl7e1A6ZHrqbiEmmHQU36bUbt92SW+jHaT1H/Ish1LBTTuEs/BLj2U61icG07NP97dAtdnyUnCK
4E2iv3r7I+YqXLx2JlruNbvXj42Z1I+px5AJKIS62/EtqkMruVb/V92jTnprjMa0OelhQaqT+YRZ
Kb2Fw+RM/bkdxjELnLXRlt84TC9NyiPw4tlAhGv0+qVzAt8ee8RIixlphth7HxrJHj2m8jQx4Qd/
rUuwt8VlWnOlx3lDuoiSB2SqpFvNZWZO6eSgKq0dKHRnH8PZbf/WxGTshF0q2zAZeLJBJB/szTLp
cExVg8MIqiIxnnwftpTINNBAEq11orY5oTVZfEuiOt/5pKrzw+HhaaLPSnXN3+zv2q8j9Vk7KFtX
v7hJjAhZbtmXCp36068fVQbLGQ37OZIsNj6otGE9WQXlaFEhH+lmznOBIPKFwRdnZ1Gqc2obFNcJ
1X2IYzc5lkZtGwa8SgQFzjUYu9F+HmckwmBNkIw77vf7C1MFWSBkaPQz503rdlvgmYEOp7lEyHhN
GH/LcXsPcZM6b+bQLL/7FGs/LEzpBVrFwFmiTc4fxULrOKuSbqerqij/MH2LO5Qlf7n4jTtI/NEc
REt86ZEtoBytLU91BXx9bY0vdb3WlOZF8qax2+ihDAF1+nqhc8hETY0zgyEsymmIOtYeNlE6hs2b
iotkGoEhJMB120G0sHJQLpx4vjMNthVAIm6g65F16CJihnFmOA0Kyj0KbsVDfmN0463qHNrDkBqv
nNVBjMo1u0sI8nznGVCdNYnisQzgLeCH5K944aCK0A+TaUpQyqvNvwc3cS5rD07A0dMnI9TLP+4f
NXkdtxtJvUJWwjFIeefW2qKZEyNyhgj0sDIOOtpth7YQEyoZqFNGej2fonTSD1ZM7W8Ki+T5vnmV
t0DvB1TGz1mPLRjY8VMEyFLMNwkUlmGHnOHQmtHRSeLy8jumgEEAGSdu2eYLK0xfnS1BunUVz1fI
1MsTGX/zPjXsveBc+QmZKqHi5P+cy7zdVAcJmgLOUXrZU0JDp4zM980wGQFEfdBH1Wj0/cbSXtjb
HEzoG+tugqE+8GstP69MnxxJ4daTjxr4jinl0uicS9olOo7b7MfzlgQNKPoYESQgb6hT5PMhbWrE
nPISTVjHTn6ZehSuA4ppTOLhhhiZkUfoxX0QBQW7uKfkz2y3eyyGxEQIW6wHPw1/eZR6Y0ou/oWp
pvOTgSWBdFgncUiMYQi6phx3qsiqK0eBie47VWSqIpsL3nWj0aZcqMDS/E7SzHvDIQsN/zE3I/3i
xASAee2Hbyo0b7+Z/tytO99Q+QMkGFLWeWEi3bxmHdJ9HeT2IoBIxEP3MANwYY2j/6OobDR3S+67
sEbtrGlRHhheskcMoLr0SHDQDOMphZNn86ZUNrzIBHjSww3lcvARLZ0OXuxZf81IO4bH+5dDuVo5
acRuw2axBUcyOpqXTog1szPmgxui2rxCrRnEPaRVAlFdqBq16MmtDfF2dea9Xo0qEKNTQKmbvhUF
oc2Zoh1olIODOzf8uEgP+lR+GfRU+8twQoScJz5uNtb9sS26bsfhKfMJSfdP5YvkCfz57XGe3W7Q
2xmkkI9a5z+jPfdnCvHV1atG/9rAovbkagjLyVIH2FRGPqim1HvdDNWjKUUO+NJ8c7EdDLK0jsH4
heYyNaz3TR7CjxmF+3ImKr9EyxPOV0lqwXjp7VrzFK6QVAeP7ujdf3beGee4rlMEmu3+RKVib+Ze
uaqfDwnwSHo12yNc5l4S9qAjO7tNj+tM50msy17pRXV0ZQRArY3BboLB20VpUedn80Di25jRbB0R
klrQtIXn8rxAhpYcug5VuBMXHb5VUmQjCgY3n38DzcjzDN6dJg0UQFB63P4MSIGRPTGotIXGGn3W
eWkO4zSVj1rl5ohUzi5CI0N91r3KOthFXl2tegh3sPCq7/vyN2ydpp42SdaB3kwWOs3aGrdPRleY
1wxZwYMOIP5632uoPjAeymWkjTmlV9PKYpht4SJ6H9hVNV0rpzfRAVymv+5bUXlCSg1w+TJmg53N
DZ1iqpY0HJ1gQm3jn7BvUMnzinxMDv4Yjnu4FpUr8mxZi2fKBlajzR4ag9sv5Ur8qllpy5Qp2tOP
dTLlMVKXFjJMvZEwVlCKPo0OPQTSexVb5WqJG6AnxRnAYXh7jux2GnOtayktOJN3rotuua5glhhn
QPfv/sbKjduGtRxLOU4ELwaIsltT2bSIcqV3E6wOCsoHpCf9o6stZYDMqzihFctA01LszVAorf7s
DJv0V14dmqaEtKiQndtM5NVDJbIPFVNnFx1ShjfaBH1gGXFT769UtakU4SgE/wSYbNvflU0y+rM4
FlfzgCy6vqJcn/RXJk53NaNUl0IGtJTdLYM63PYDmoy5RS6MY3mbVucKWp23k1FFO1dPdUxlxgYW
SpLLblc05q09QCjsBHFlWv85pVT8ayGfvyxJaSM+bCSPPdxrwIXyaWcyRbmZsMATHfOQUIS+PTbo
EJqxw+BbMA/x+NDFuXkI2Y3HqI326EfUphhhIAKCY2urB+YbaPxVEWVguOSQ7nT7b90cjieIEfqd
AEhhiXwS2Si4+3mJt06mnWY0pTLwnu6QILY4leHjOHlOfrDFYF1++TTCu073m0lgiodbF9NFxjij
BSKCfomSoLcRQO2Et7yNM7LL+6YULwKmwDhxROizbWdx0T4PeyulRhJVg/YjRe3hYJlm/HVoG1Qx
G8RY79tTPMa0u6T/hPOWsEoe2xfJgWtMWaILXIpReSWyl4Wmf6hDaNLQvOzq6TFN6tw7z15rM7W4
uvkBOc7l8/3foLiAP6WRqISDDiEDu/0NXh5ZBMtUfgZbpB9Hf1hPHWOaP+5bUR0YCvuMd1JYoaWw
ee/blewVDkSCGyNEJa+fkn+aQasOIWHITi6kMsWcEHUHcmV82GZT88rvEB+c7cDz4/ZqeY14LiMi
G6HvsrspTfEieLDn0sXaVrIWJGgJoqiIumO9niI/jB+ygVHuAanTnWBF8Zlkn8KHMp6LAHrq9jMJ
0Q6Mk6IrNFrJfI6T3L0kKN3u3GvFBSAYw/XTwZKsP5s0zh48ICXytSFF7k+GOdSfvHEq/vG17rtn
Jv33Xz4VkpMDvw8XPovafKrWc/OworQKs0lXv0crCR5ef5hOpjHtBSqq/YNyRLay0MwytjAkHp/e
MVaaS0lrGlevGYdTE2X2zv6prdhM5vrEJOSjt18pbLK+poVrEwlU5ZWQxHzymJy7/sa20fUD4sHI
AWngrZXM71Fba+inRKisnbVkXMnuR/3t6Kbfft0Sgy84eZ5nyPE36yn1FnXZguZV2dn2O71czOu8
IBicCTqc900pfCFcPkzh0hdm7HCrRViUJb2cjkiyNHLjgIKydTBCLb5qsfvZ0vLYPqCnol/bYYZe
2OmIZ+/bV9xleoF0ycireaW3MFBiLAavSqJz5oD1CyOcHyu7onQZW+vy931TqlOCDSRYGRSiergp
kOphmRUFlAGB3bSdJJtfoJZofDPfWZJqS1/aMTfnpDanhkE4bvPSDV9c5C0f1sVrmHBM83Pjrv1l
LGrnFGtVeJinbk/aQ7mjMtcBoUzdeetM+rQWU9/h89epzJ9MdCz+cvV1OTih8eH+hqosIaEpw0hm
T17R1c3rStckMWnADVl2LavW/zPuyNIhzRU7e6qIx1kPNCHEkhL6J7/tiyd79mevyjt6fTBO5P/6
g60/Or2efYsANDzCbla8c2Zr/I0LT1OC/q1Pg8LZNsA6YBJ5Cp1msKSZdYh7miJjGfZXH6RBcH8r
pcvdZDnyfZGVFYgfOaKb9VlG3a4Wk5JNP5PMZOHQX5Kqyt/Elhue296pn2GM1/7z9WyvrKN6fHjd
aAwBqmL0eGO6Nc161OKY3mZmMspY0fAp3TU78EZYp04v253AUrVUwjxqGXIIjeni26VqiegXQXAO
aN90HkaYfQ7mHLZBaUWd7C2ah6ov21MS98Pp/iarHADDjXRBJE8b/Lu3lkfmEZqVqxdgrzn68xyj
ZO+XzY73VpkhlpW1Ogpur9i8msJOk6KWffessL9V6Ctc6txYdiIT1Y0gZJCcrHQnWNHtYtqYQZIo
hI9stZvnqsicS90V2sWttRK0tlMf01Crdi6EcmU8R5xTyHpeSWv1tdWZdsLK6ArmwWQyfT6u/r/3
v5JqYTxG8L3B8U49bvuVKi326STBKmPqtFyqqT9A0tkdic87BN6L+jBUybDjXxQrk4+fRPsyeP+K
wBfia73SF43xB2cYxoOb6vWbdk7mHVS22oyEExPygyjcrC2JI6Sjc+r1aBNoP+rFyT8atbvXTVda
oWsM7ht3Ambh9mjEhUVTImNy362FdhWRtqSHZhjsnROoeOfg8ZZqfVTVgJNtFmMXY6WnA204x03t
d6WhfQ/h8oW23nrMQWS979vxqz6j72CO3l59RvH0wOlIL0nS1kNFuFmiUQOKKMJIkq9F/puya2CU
tTMxH1pjtt2dw6E0Bh2vnOviDdp2VhvYqls7kW2eYvGf9bB3T6ZT0C7Wh7qaT/ePv9IYu8nXY1KX
CPD2441dFC1gLN2gauofOMfmL7RHETtYk73pItUxYZqV9RDQAhTaWLI7rYQaIaSfUTTtGU6SaT0s
aHbt9TQVTHlAaCkyyUFdHMd22CKfdGp3DR9Lb2GsrBczfhrrsjslizte84r5vSCfVitoRILG4jxG
5vMIQf85oTYfHdspbxiGFLB4B/e3WnmAwRJTSEHqhZLC7VYbMP5r68CEj8nT+jVr4+GRFLkeDs08
hGf2w/OhpoGL7tBYepYcRVbUzU78rfrclBhB2chKLuPut7+hShvG3bMWuAWJwFtG+4entBXzuZ3M
3Vhb4VnB4cObAi6Tutg21jYSJxwsChpUbWPvoeor7bI4Q3sUHLlPsAXORzNKut84z+ToEoRGJP+K
a0NPRedqBaDCrBPL3+aEcq1v5MPXgoTmN+4p9WgqcB7abUClbveyBeScwx6NUzBh5z6EZuj+l5l5
UV6GptXt8/3To7o+EPQy0CoFdAAj3FobkcxIo4jTEwPOzp5zr4at2m7c5TfGNEg44WIAQMQB2XqE
AfoXjQyKGbG1fu+2hvdPA73Pf/dXI3/tJgBF5Yw5JbgHZf15s5qoF34bhvg4nVrwG6jsjeeQccBj
nJgDwuFzspclqQ6+TV1R1h+o1Wx5rtBvjnxAg5Af+K04WwUwujTrh/NQhnv040pTlHAIrGmAUh+4
/VK0pkcDJQ0muDVEx7reyq7t2Iynyov30Ewql0KD+v+b2lxnq7Xdqm18SN0s5hN6QZ9CzP2XHjVN
GJ1n/zCtxnqK7bY/FKlb7/RKVEcSsB5caOABcbibukHVp47p0O4K7M52/siYODkXU9HvRIGq7SQX
I1SidMknlG7mZS6Wk0NPKdiKbIna6xIuyK4DUXyCTnw63z+VyqeDoWI5RPczpd18ujSqwMw3Eaii
xgidhzYniz2a+tj6Bw1STmhXmwj/PEeUj9+JNUI5BWmNqjmIRRhfQPTPF7Nspn+n3taqnR+n2m1m
2gEDMNdEBrX51h1DTLlhybq/XdQflwqMByDf3wDNIDJPCQ2ok8wPrdvdjuI69DKDyfmhNcKTa3ff
Kr3RrpGx/o77lCORBI4gkCiP31oiIp+dyQQaCf8wUhaiaCE4yHUDYdKMGtIOI4DyFFGqMwyItcjK
5N+/OEXmWM61kUnaOaeJv/qUCa9prpsfsjAXO6Vp1bsn6U6oHEBAALXqrSmduYq4LyRKhknSk0nG
G5TeRH3aXKLD5E7zoyZi7eP9oyv/0a1DlTRPKIJIsb9tTdJYythmkIa72Pbx0+zU7gHXWpeHxu/0
oO7GPVSc0iDRCInTT4jIZkNDBBa8oprhtENMHQIQw//euAz2jJ0Vf4ora69BpNzVn8zHnAxp93ZX
IcjR/EWnwxYhYPgut3rno6EVw3lcrRzOkybRjz2kd3vRpPLWvTC78QgOk609mk142Ek3j22S1zTC
6r2hPvVm8jYBd6Gpsa37F5bQzFgSOZQkGmScjoF+rQPH9JHRFiTOyA3hP79/YlQ3QrJlGz9zNjzK
7YZmbdaNoHxoWca2eNcthXWKJtt9m3leshN1qjYRLChjAQRK9GY3piIdgZGZ9lPgDEkWHwodHNcB
roTdPE11SKhrIbpE/Mow0MbQQrepNArm27uxQuWjEv16Do2pqU+zWSK0nvveyR+a/vP9rVQ9wy4Y
WEIaAFNkqLdbOYDpiTJyqyBmlOWSen3/bW1TsBhxYr1xLE2cBbiJI5zyLXOvtr/jcFSob7rO+Dbm
MqmXvMrAq9yYVhA4dBgbaO0YsKmenRipvgMq60YbtOs4PfV2jSq6PUwALyeg8dOhHjwbmhCvqfZ6
1KrvAAgddySDPGTmbjcEpmw+bi6jrSq3nsBzR2dS5izwe71MD6vbGAGsQNXOPiitgt3gPzwgINNb
q0zZj9PQE1Smli4ripX1I83m9A0Ejuu7KqH8xnjlHrWocvN5VyTVnS4HGzcfn04UqlJw6gUxiK8z
LG3dsSvb+Bn2F/cYgx3+4oPReyp57NCB0AWxQph88jrot+6fQtUtk+NHnAQgV/Y2QDDdWIyo7LDp
YxxeyBWgqNOtvQxSbYXReziEKaduJ520OQe6O5DGi2lNHyxzyp9E6mg7zkm61e1zJgltOEM0zMF0
3H7KOdUsq5X5gT/lHVUXIS7pnM2XKTXXh35wq0MVQn0v0lq/3N9FBcuVbJEzREVuAkRvm7a6gwET
bZ15WM2GZ9PT9GOYF8vf8MFPw0lj2nu4ZJll1ofR8aYnlE0zONzkBy9m59lujHQPdqvcDDoekJzp
UGNuCQirsIHWoXNdYpdw+W7NupkA9vJQaDFrqG0fbSOCA6e17CcoSfc4hlRPE3kgpVGq2PT2N1cZ
pWDDilapdRAWQ/pOq7s8iEtTex/ZWTN+0ePI3luv6h7LrMLUqeBIucjbj09slTjdxHqnMPSdt2bv
un+Y6BXqf5hzYz5nS9+eOqexdtIZxUoB+OOwAN3KAV158l+EiLjHJWWmDOZ010jf5ybX11iL4t+u
1T6tzljumFM8GqgZkI6ij2FIZuBbc0tWZQ0FKM7ZYInnfGkRFGKw9KsIS2s5LqNvv4Gxxvjgl1Ij
ftX2+KVVy6U083PQgGO+5elc8jbSzNz2ZCs2rA/aCG3BIaOA+nVtB1+GVN76787dkhnh5lqTfUNx
IenNnFd3qy0WCFfa3g3mro7/7prRvLhTFj0zfSP+TbKhOCyir6tD4mjfrcXqA6j5zR03qbhN/AbA
OJD5gu7edrs7kaKuMC9UPN1yvbSihluAebRruLrFQQhG75hGd4tz1hbpjldThFykb/T0mZshydoy
YAyFIwBKY3opkuXPpq+9v+lWew/G6nv/7Wy1PK2vthrsNB0N2a/ZAmQKi5JHDLlJMPp1+o4wwP/h
or06H/3YRGI2TA2zIhrI2nfuFGn1YdFL3TwnEb/vUOppV50SmkoQKnZFjKtrzXrvQ6h/ISeB0gEP
57ZzLLQhLoYsgYY3dJccyZu+eKJ6bF3v74TKDOUyiQjhf7QKbu9Z41SFXiWcOSOM4ypYkgq0XJOv
+V/37ajuE7sNwgt0AWnmJvpwhirtfQteMuBeWXQ0hrT5oHdmeOhJVuB1if68b0+5LkZbYHBA1hp/
ebsuw8rKxfMIqhNvKT+DNtD/dcWwh3VRrkoCnwAbs6Yt+3VXl7a+uLA4Fes6vbOrlJ4HFNxBo7n9
H9BV7F0Rhe+Hm8DmXlLmADax8f2VR88vTWc3qKdBy486nBvl2XLiPjrG61BEl8oAvH5CDDr+dH8/
lZapU5PPuvKPzUMnas9Z/I7cwdOy9MNih9EH3goOplkL3v3CoGJYaUtw36rqFaDPI6lj6AO+KhaO
DUG4lhK016NvDQCj1u5tnZnRewb4mLo1UktrzklixT/iNvHjI63X5TcqMdBSAzuQNLzg2zZ7Llaj
hOibmrndGQ3NJr2Mvvhl5i8He272pmpUB4oyFhAgkLKIKGyuSec7A0Ec4VWfx9kZvc3sEIqleSqj
8PtKQr+zv6qvCrsXhWZCJ7pPm1fWs6bJpKnrMeNqPa2h1V7LQX/vLGVz8RdA6+3Q7OE91SbJdaED
IB/YDq6EuSYKCoRoB0EvBr5papiG770FlsbV/1qJtHiDQpKzg0BWWZWsQEAq2Nb/y9mZ7cZtdFv4
iQhwHm7JZrdasmXLU5zcEJ5SnOf56c9XPvgBNUWIcBIguXCQ3VWs2rWHtdbmrt66Az13GfsWq3SX
DMoThRIroWKJ/irW1PtuM80kYC7UoajL3td8ZnUbLNtICiNmRldCWTr1vYcC2Hku1OWfpTRrNSD0
mXR/GHTqGHZiPyr6YJ4bdBtPWj+tNsJMoBztWDU+s43dR5FWyyNDBPr3r9+xPU+JtpacdMQ4QN78
260xlEV0FU2IUzyL9VJ5ZfTYDXN9ed3K3uOObre8zC5PzTYxapdIzSx6QCcmIIBgLkozUDNbPRHD
9ec/NwUbgwoj7TXq4vKrPItUNZUpTV5PpKp5I8OkldT0UypgF8SnkoP7s7d3QBQk0hFB0xeTMwqb
IK3MXCC9aZ6dGUelnHPdGQ8O797eSQLWb+AmCAL5K54taE4zBmIbsspWLL8A5Ik7vV3/oRZ8BCnZ
M0Q6SVSlyxHD2yl7taoNdd6AVlNaGmdRZkyBWaLnlAmi/T/+SAwpgo1Ay460adviKtcszUcJdawg
hT6giJ+FOrjzAKpiexDS7qyKGI/whi0kc9nqGZh6ZsJhBzy/JkmELv2QnStK699X9OP/gykycjBx
NCFoE2y+lBhRDZgg8hLlOPWFwn4cOgmqBl2qHVV897ox5H+ShyOxKwjh3J4K8qBYy9LaOeWpWl00
vVGChPGS4TKKwS+pMQdz5jRh546LHy0COl2hNZd4nUs/Vofl2pVWfoCo2fF3NLyYYiolwGn+bp6T
xS3zVi9Zvjokzam3RxhYlUZ8rNtJYE3DkeTsrj00QOiR2pCjt8ErTzYD0hrgGfGkKOBHNWsNl3Y2
vixGZNxFcasfRLF7R8mjxmAyzRyW9nZAxtAZyB6OREHKVE+/0rQS14lIIJwKrzkA9Pzu8GxSFIpI
piwKazIT3mxmNuURoD2eLEWrRjuoerb2UdHaDhUueutPjIu2/030rh1OCu408lcia9Re0Kxq4Aum
8+gvFgnjiXkpUI+nzqk/EAtrThivbaH6neWt7+sJjGNQr/r4OYUFUfqryGG4w9eJWz8nlo+DwlTK
xzSXiiOqOvS6LwRjQn5W2qxaPhPtB/scE9QLCLfNSE2vadqnfK2HX/rc5orf1zYyZstSqk2gtn21
BEbcZE/TWg31BSk9Qw3TutOVk90W7cc01a0fa1PZH+JCeB/aOGrXU4fc2FFP4WVkKXt4TOJirgJ9
7y0byhwQH7G0EXiCq9dfu2ZhYk5i9ZfGssqL56DLWXtEt30aaTyH6qfXvd/Lgyut8zoRAkmhlc0T
NTDyKKozeXe7SLxlbkPf+aSj1lvbGjszmGLd/fkfLIIsYggY6sW8wLfeIls4N5oDadnFIT/aoECC
xTaq95oT12FX9+6BJ3wZcFFnJVFBPZaVUtS4tVd5VqwvI22+nvluaJjE/dnQ3T6omA1ABq0t5xTe
1MG2vryeGKVDhMI49F5gGrdGvSwVhYHXO9mdnX/p10SnFjlajxHI4YM3WXry29uJKfR/KDxSTAb5
eWtKpIMyLRH5ZcxlDIpEid6JVLUOavZ75+S5Ffkrnr38yWLMSWlTPa9XxbnPm3J442RGHsSjaqW+
gf7Rf/ls9KCA80G04dm8NRi5Wq5MeHgy2L4PK33NA4Dl8yVPW/CesFyvKZMo/zgWYC8lCFOC32SP
6NYo7E3DgtJDX6qPuw+2mUT+EI3F+6k5JKfsnRCkwOBYIElKNWKTzFXN0HeKxbUfzBK1EnNsArQk
bR91mCNV470bwKRkKYyCkhJP9e2qyCyk8AUAL9EzM7kcLS+gKRd9RqK9fmuvk+XbbnFEbd87ML9Z
5VRN6Q5sw6pkbYx21dnKBPDgdJm1pH0ac1cP0Qpo+qAxSvQIXvcsu+uUKiK8iihyufLPn51RFT2P
vnMBFDZNol+ZADue4Co2b4oF0o/BAI4LugTV5b8YJSWXBF1qpZvrZ/ZuggYSsJcuVyvI+/0/g0fc
HStKHyhLNgVZqR0tdLu3sJ4lMYbQDqY3bntzdhCZgaGYZWtIJbY8dZlgfHlUxkFd1PNJL7z1oDS3
faJ+2yNohQqA/yR2vd3YKOs8dRmTNZyyvn2SPadLmk3DP1m0NPdgB91LnQr1yWuqKNC1Bo2f1/d4
b70smddRKu688KZOPdDJsGfW68T/OGk7PyXQyn3bnK6FEU+/Xre2t1qKPMzDxH8DJt7sbk1qusY0
l0IR6cw6Wpr4Pq1LtTzX3dJ8VJUaLp62tH9Hw5y/6WdX/+d1+7urpUcMvxZqHBH87W4z+k8Z225c
QwoULtITVnYy4z5/aw+a5ivLcETRfCEjIj8vgoDokVHIoy0vf9CzezMxZnGMTDiTWV9qd+u0Oj9l
Unbphl4LzaWYTkqt6OGwNOqDqWXxxxjM2kFUsHWH/AbujgMgAJlbYKibB3Omq9HxkdfQzL3lNAGj
CFIrzYMUjlL4+v7umuIkkR+A0KJuf7vcdRKFXtE0CdFGGR7NOFfPfanWn8e5POI57pjiunBJyS/p
OG/RjGufWG7XMe4DWKP9wTYKUoMpSx+KTDnYv63vY/+omKBIxVsCrmg7NnYUqQJ8Q6ihntvxSVFX
9P/mRfkuCOsfU6QmDb80i+4gKthbn02STmjKXzybt1tpUAHVS8aNhU6nOkGECo0f0QW9Nunh3MG9
UwqiiHsBegJO4naFUc8SLU1Zw9GTbI/ZmRcKA6l9V9D4+HsxsvzH6i4OYryWftbW2lURw0GR8cAX
7Wy01EOVtFwwMi+4Gkz+GNy2V9Swz6YvijCVe4saGqKs5XKO15EGTQ9n68Dozj4Tv8oiEkKI8FHk
nz+7oWth5bqaCy0kPdEumhDKObbm5MNM5nvwnu14P5Ip+ghABqj9bil1RUnlXbMzLYy0xg1d/nFx
NUSnk0Jfwsaohzeei0QigzjKUzXM2UHi/nKlUlgD1iATzaUf2FxOQ6lmVbFKLWyZbXKaCxF/FV7e
nhaxrtfX/cBLPyvZziRdcqoEdYuN20uKNm2ZIaKFBXCkwCny4X5Q9fW+rr3aN9qu//y6vZc7q6kM
KAATjj+QHJXbj+i6LWxChNLDGR6Y36rTeNc5/Q9jqLP3llbVD0rnafcqX9pf6zI/vW59Z2OlvCXR
Jlx8yt2bV02P8khU5jiFKMOXD0oS/1tYjXjvdJl6ft3SzjqJTlCjosrByK+tKtViD4u7uLiiudXn
sPL07APi+8tVWCUF76XvHirBZEtFT6uTmU7eQbniNz/jeUJEAwxfizgLJxXM6haTMjR05rtyXEI7
02PjYthRpvpkfDqi5baI33YUI7yAMV36D7fWuuksW4JpkKh9+pSTOhXvWqZxpn6sC68Oeithno9k
mywPPbF6/TDYRU8NC7Gq5Jp3adT6TeNS6cqcIbrkxVTWB5/upcuhOUGHmDYWa6NbcXtw6I43mugr
bn/kVhezdedQq1W5edRNclEneMOosn+9/hn3rXIDdSmn+GKgUdHmaFqrWE2KQb/Aspsu/TLMj95S
9v+2M2l7MZbxt9eN7pxSsMau1PxESZvCxO1S7UkpvYVpCqGVR73PQA3j6ljlHM6dax8c011TDq00
F9lBlcrlrSnwfUZr944aJl1tXmoQ0AE+WAnQkSwOPqB0WtsTSfRMToIdsDkbUwgtF2UVZ2pY2G4W
GEm6XOzITXxVce13XuQpoZ20D9Tv2/DPt5N4jugOnB3ogk1UNTFFbanB/YXqDJ3Q1vmaWuww1E2z
xMG123mfuW080PKJon+zncFQ49EBz6REIJBqrsDr/l5Wrz0XJb2OTJ2bu77t2/vZABXvl23aBOAt
+4P17rh0bjzZO5h48qKti00cYUOjbDk+KjOu06EY7pMxjX+0QMLeVA3iLgcP845BqaIihXwBCAGS
vz1EhiuEbjTNEg7mXH0SVUqFW4jymjAJLlRIQQ/svbyUktlIQ4nIhV7pdtZGZlOPo/Ouhq6diAel
dAfgbEaEHENsd+cqn8dPS+fon14/Ri/PL8GOHJbnEPfQuZQe/1n4YQ694cYV2zoAOApkYYsJ9Er5
JS7b8gFSyfeyksAzSzloCL68ovgCukxsLp+T9PPWrpER1C0tL6Zudd5T1mc0aLMkv0+yPD64ojsb
e2Nqc0XFPJhpVuENPDctALShUpkLy32ntsZ0XqO6DjRj7Q8ikN31ATNSYWtLQbENNEStmIca13xN
rTLTryCvi5+OxXsyxYV3cDNemiKfxMlJXTi4zNvoeaptYfXd0oYDcV+wUCh6u+rxB7N2lD/2q+Aj
OC4gu7mGKBvefjQENBK7a1egf1GbBwXKnOeqc03fSRTlw+vn8mWkIaEY+BruvJS12LwWdYIkIrw1
TDn6cK2nsfcVpy3O2pxSDOE8+kvJcDw0cyC/L38+aBWtIdVEs5bKDzAY2Hi3S52GYq0Yad2F6po0
176c7S/x6Bg+xSLtsdL7MiBI6u7KvB6eeETXcw+R8jQCN8gDMdPxOPAOex8ZbLsm41oJ6954Ixdh
5zZCIT0s6nVCsKVQP9McoeuluUdD2V7eF1fj3SSlxSlQMt0cXZsJ0IWxRmUoLKMMELL8Odm1d5+O
fRdWo7F+iJf+CK3+0g1Jm0SWMn6V8eXtdqu5EzU5wV2YKZGQY6B131bG5e2S5cMpkZMAm2XRz14X
H02Ufenm0cFAZp+vDbWNBu6t5RWMoyhKvQqrPLaIXDXtWqfufFEGZiGuBEpPrx/svd0lvcTXEzJI
nOutvTwto6rXzCq0iskNE9XJAqTAktBdO/MubbO/qGYetdz31khREXK5lMTE8d7azAjaCfnUKoyq
WQ9Sp4nBGcVcJnVOA1G59h87P27OM3sbPzFZTudViVaFs1knvt7Uzttq6cuL6tb2QWyyuzSKXMxo
4OEkN7hdWqVkXR11UxWajTn6iH5SRChr5V2GWAbqxN6fV/BYGukPorwEItCFbu0tVZfH5Chs5ZyJ
Ozerfo1ZxRTiFmnKdrC8g53cuxe/UQWMgiBu3nrcTrdbI3OHMkTozPoi6PgHnpMkp4rZX6eu0Zy3
VtdmQZYaxcGrIhdyG9jSpEOjn8Ug8EZr4XahJjznPIeyE8ZR3L2Dm768sYsxO6gyvQAY4GefmQER
cmtG1LWxaItVhrT1E9Sce3EyzLZ740biKWI08X3sFHEYA5IOWgEvK07ZbXMapjfMkesJ62fzgKa4
d6LoDxH60XtDWn/zhVu3JtfuHRTm12UKm7RvwrVjmLnarNPZjfujmuWuPY8QAWK0LJVuTnA32Iwy
hZQTtrqb/SzU0fla6/qkBuPSFZkfJ9X443UXtG+RpIUXXBYWNy7ITrueNJ1POzed6bfU9sIhiZqz
Zi4CKLp7RGffebsQGbJkWQ3ZENLc22/cLyb4X9ssQ61w9RNDkN3AXb3yWtdNf3Ce9ryrLJPymNAs
gm91a8odqhkhEpeP58beW3NaplNTVs7HqCumN8h/4fOWAfDb6xu6YxXdLdpSKKtKMafNho4UI515
NKoQldzuWs2jcleMwGUrAv5gqGwtSOlWHRiVF3BzQaWOBTqFvztUW6XHFHRuunp5E/aaM1LRMKO3
WWn+tEZjODFGZbqPLV38HlTz0E1afnBLdpaMkBMFJ14TMvqtmmWHGtE6GUiZaVM0BGUDb2DyBILo
+ph9cuxWCxJTPxr0+ILoxSuNChFFIENq2L7Y6LKksmYbtXsCKFzbIZ2UFVngZrS+ExubV9Eb0RIW
jI57V8zghh+WtI++epVI6tNsK8rB27PdA/lrpHdEXgoIIIPcbg/bYtLuLDLdlTMml2vaDUO4tk0a
Wn3b0U9DxTSqiiNa1tYvY5TYm4moVG6ABGzlQ1CDVaw4y6OTE8flF3a7/GtpD5nh28P12woAJBC7
lFBfgPS0yKMGNhYRAjiF8UZXFPPvwvO6U2SI4Tq3Y37ujNry+ySpHsrRPXBQW4chrVPRlDViU+oO
yI1/lpQaw2AxGt70TmKo1zdxadwbQh3v64li9es3d88SERF1G4AIkhBza2luK2NClALsN1nP5Fsl
JSkfOmbzt1qu5QGcY9cYWBxJnv5NctoYazxrWlcdeLu1Zl1gRnYbTHRG08DQ1+XT6yvbOyeSfvs/
Y5v3u/PWYVEGEOVtX9dAnt324gCTufwHKzIbpDlCWLRtKZT2YmjRKBG3MGvOetJZd7HbOx9et7K7
cQBC6FDzTnD+bzfOmWrmq4KbPyFzWDxFk/gMHm44L0zkPVjPi1KXPHpSHBNsDwnoi1YUSheOntYG
BFZQqhREjfyfxiy9gEdkeKjbWAuaCNVsZGi7i9GO7nsCpT9Fr//+Db/xHGCbqJluIoKpborE7cDn
oxeZ3M96pvmq1thXhK2XkyaU9V7pzeng5dwGBRgl+oLwAYAdl74lUPd2asZqkuLM7Ho4FWrbTUFa
4kmjSG8vCintwUfdM0gILZuLFE5Rabj9qNBaoiRD9YkOdATfqYFaynbrJ3e1lXstPZw5unOIsAaM
CiFQQq2tPMMo8jodTA/R4F6r7py6GO9jc7HPDlH7wV7umuKFovqDa2Hy5u3SymjMvXJy3VOkT+VJ
M2rVbyhHnxsTlt8fXw3qoVKwW/LMgGremupmmywgH1lV2kzXuBbfa8gAT1pHIvS6pZ0nAWIzSjeo
SaEWtA1y+lQZNWa/oCDQ5vbTMurtX/SDE8hsVvmJNNZ+KKNVBKqYImrekzgwv7enjHjmPQLSCJp7
4wOidmmAbYNULaisnbWubS6Tm3Wndpm/v77QHc9JMY0SLHUnNOy3IJGY2UTOPOPTvAJ+c2Mq3t96
5tUHj8He8QeKxp2D0ivRRbcfrrZL22qRZDn17VR87NsiviYiHQOzG9w7jdZd8Pqq9j4fKFDZpYBX
jXrHrb2BAaPOatF4zbtxuCy1UH4Wi50/qVpppkzwibuLPbrl28gemr9KpxNHY1depHrSw0h9TMl3
5QK+KDUnk2dT6PVOUPBVcZ6sNgqiZsi/Ay1XP7dxXZ5TTUzdqa9tc2agTdeHDDv0PtLOLZj+4yXO
l8QT4384WA6pNYMDZD70QighosHXl6uH5utqnOHPLL5roDzU0BE8uKw7AaMU9YJZJ3W/X4CdTKG6
KaoU3mlt0B7A09Xe0xIPruZbwhoe67QzwqGxjg707s4DdwLnLFv/IDpuvz1+1nA7SNenvIqTz2mj
x3eIVtXvmljYFzKjavKNWZez0mtV+EK1ys9Jz7R2UP/jSnlXHarvqlVERxianf3golHUBB/E67Ot
buTCzIcharyT22qV37Nvd2uHwXih0FlrfZX4LVNdz6/fhB1Pgm9mwogscMoqzu1uWHWTiYxu/glW
5Uq2YPThZFkjg4Tn9fS6qZ1LR/EEdIfNnBjOv/wpzwLZyQKtrhW8cVOitCFjtsE92F0NuTrrg540
4Wrn5WezKfKwWNGyfN36jiPjmEGjxI+RmG47WJXo+tT2Yu8EYNG4a5nhTq44xQeOZW87GeKJ2IdU
lyEvuF2jOdqrEWW8q1Dnv5VWKT4LzuADY1KPiFA7LhPAlYQJSg1cArVbS03SiLks2MMR5FpQNSjY
VKirBs7ayVneTXr3+v7t2YMozwNOqgkddfO2qklTtKrReWBV+gKuevapY9r9RWmqMqjz/KiV/LvD
9zyj54Aw7lV2AJHpp/C0WV83ioyP1HqnoYzLcxInI5LMThc0ul7fL52y3sWNO/ot4yR9OebXTxDN
fZsbHFtv6uy7wbJ/IrCnB7NNEZ3Ze9PBhux9atyHw93hC9CXuf0A+gA21fNyD1plYnCchf3UFmbu
A1yMwtf3/sjUZi9yXs2uKDE15WpxTTWnoGlnJO8tpCgOLunONSHWJ+SFNki/d+uFYhEP6YTyx6kx
M3Ex15KW76pUB9dk5zCRI6EcifwAal1bRQ0B5LevGRCKyqvCdy1XV/iO6LSwNid4S71r//v6Dm5L
x9LdgH/4XXBTgUJsEkA6r2tk22hWRUza/ay51KOcKH+r1MnydaH894jYQu+Xa5IfrHTn0xGlUeb7
jdCBVrQ5JZVd6N5ksVI5wcBF68D3aKY/mqIpDqpQu2uUeksYlAMC5aY/86/xslA61UV0GhHd+QUB
A7W1WFHLBhXpJv26WEJ/dFolurZN355f39/dZTJQWFLjQJlsyS5yuI3hoBFCkJ/qX5oFnNHiWlHu
e9V4RCTas4Xfk+ALtI/B8t6us0odY7FnG8/gFrrPJFT3Ps2ye3eF3vTnq6LwIjNBesqEareWGMww
k2vWETJoSaOElHuAJg5jUQ1BnI3JcvBE7eXbgB7knBAUf6SC06091UoYROzG0WkaK8qVXmH1f9t6
OjDxy1V9Zc2g9ET2l7VvcoaxFGZQll19cGB3HAC/QUIuoKjLQvztb4gjYUIEK1kzM3P+Qvm5+dyQ
XxwsdSfYobpPe5ji3W9u360VHk6lsiuHwt1YqGnoFnEFsw6GTTNoJxNxIeusaJ32p3NRcQMUTTij
lDSIOLeqi6peZVliqtFp1Vrrb0ud7E/pJD798am5MbL5il4al2utYWQ2ugjKCZdNr2JxLppp+vd1
U3vBLLYkxxbldoQPN+4l64ooc4whQoR8Ke4zMXutPzh9/lnXs/WbptjJ/aLM2aWZjPSL0NM5AGJX
x/ed21aF36uA4cdxqY4OkVzi5vEmUKB6QiEYTPi2yaFMsTGYqxadhlhLL5Rw5zND8uTgpajx8+ZI
UmXvNEmFMXJU2anfZi3uoo0WIwYwp4s4yvwWytHgUyZbxysdM/f9PFKtegRC0R3FKTvOCAAfgTv3
hcrNi25yac4eTA3l5EYmwCSk7z8mTd4wNCtbzD+POH73yZEQl7iTbeVPUZx8moyeae25VgVd1qiU
g5MmnLQiub5+sPY+oGzJ/8/UxgtokOvdqpsUpLUK45TP3nBGnnQ8e8rQByVJ2oG9vW20UDgDZ4I4
BvjDW3+geU00NdaiIIfT0CmPNPOnnsx/Fdpgf3l9ZbtXRpbSEdXl2X+BMR+dWPSazhdbvGr5thro
g/qG2n4bGqSJZ93WP8q0HU3fPPYRznCuaJ6YfqOCju2oJFGHNJvT679pb7cl4JVanAFNdTs83Ih6
JXcUVTl1jgeFC+bh+K5hOptfou9whbY7/OlsdukIHYnpIdsk398CPZa8bhR1qRQK4llPJO10381h
rEOmYT2unlX8B5dItQMVIoq4VJM2nzcZIhoKWsqeu2VxlxYD82Rc+C+JnH/9+l7unSQHlg93EhTx
i6YnIXmWTSkeEdJ49DlPq68AWLyz5oj/cmbBYEKOoAtHvLXxvZqXrkViz8ppnXXn6zLGT63ZTqck
0Y/Iy/L/tHWnoCsA04MKAnsq1/wsslucOKsXj/ORzXp3qjOz8yNlPtq5vVNIKRhqEhvnvtCPJ8Vc
qfJwB017aS9uN01/AQ+MfCXvs7PIIEy//qV2V0VNGAoGoGFnm5ErqjMsk5RqHLJKPc1O2jwNSwog
/XUzLw8EiQxoAiBNkLle1FXUFbXCEkmj0Irt6q+8BUAc1OVSPWXxWncH0dOOMaImiFA8Rvxreybm
Xp8Zu1mJcNWKNTB6z7uoVuQEo6NPB+G+DD5vDwUSZUxfAJwh9da3YJEauQEYGCZ3ajKc77DXxKWs
J7XzmRs5XGNwvHdaYw2Wv1qmN/uRsUwHt/rlB+QXSPIMHJbfrLbbY8nIEz2eGk85afOUP8x9od2n
JaL5r3+/l8dSWpEUW8ltf8FrN8Z+6dI2F2BvBAJUSlL8jaxonoZxUyufFK1M9NPrFnc/InEp8scS
E7ItVEVLzVimrBeUoVrvmq5JhBZEY4YxPY4/ftJZ3DNTcvHPbvawiKnyzFaEbZXlp94q+zd1RNqk
Czv68Pqqdr+WjWQ9h0YnjtgUERgxoLtpPIiwm10GT2td91EVXvEfFkRnSfp6WRTZ8pqGxvRKO0bq
tUpa7xJb9Q9RiPGcOAyEfn09e1+JAjJtVhn7vgBdtJGxGsYcCfiaibjaWqR+KOukqHw1oYT757ZA
+ktKLq8mb9jtZ9LcJFXnXlFOja0OpxhQ3V23dHNog+z743YZyioy6eQbIQewlYM0C6OOF6WPZSmk
uFuFIe5arWHclDUfgWb2TgQPMqDe3wWK7QAY1Z6EVg16HEJJ7cO+mzWpZtec/3zvpLyBrPMDmN7S
UE1ROmaUNHE4tZkD7d/ufZuZBlejEUfed8dVSBgpJWZqzJIpevuZxtmLJzr8SUi7X7zpmapzNpTJ
CZuiyC+gkuz3ry9tZwMhglDJogkIF2ML1AWAnml2Y8WAXMzpHWN0xCOznI0DB/gyu5HcJEZaQKWT
QK5NodFUFNEYrZeElRYZwdAaY2ADGoZwnyrv9VQkYUL4fPC67GzljdGNtxBZ0YgxdpLQbqsKcEE5
vs/mrH1winX67tZzf8CH3NlK9JXhXfCc0Y7ezu4YJr3TdYFXL7rOCPiS3hVxx6ORRzsVFqm6J0d3
oErHsd+ckLSSshNocIeruiph5LldMDttFFZ4k8BOFf06lqW49LBD7/ngTM3Wsyl8/dTsOC7I3+Qe
Drqrcr7p7Sn1/n88nsjCxarjU75W48XtlYiOY+l9/XNTZNf4Yt5n4Aybr5h3tN/gB6RhpBbttZ6V
xF+1eg261nUPTqnLr96EI3JkF7VOWKZ0DuWfP3vJIPXpRRXnDM4Y3eWeY9I+MYgku/S8pu8aVZYe
xipPiPMK1BNeX+bOYcU24CD+ZvDR9qsinutowiqyUBGKHRrrXPnIymuB0fCI6/V0JAq69wWf25M3
9tlaGxEVi2ViD8JwF7jpVAWuMNsHfTDyg8R45/JT3ZEwFKCNhHP6rSl3Kno1N7w01NdY/TYXNPln
M0+fmsR0Sj+nEvgP2V1xeX1DdxdIgkhbEKfzgkQ7cOetFOmNsLHATvLf5XcARrR7rxnigwXumcJ9
Ss0iOs6kUbcLVDuZjDQe325KplMk0uSLroBnaJFfPjC1t5fEPrCuKY6D05I+6Nlnq9oibzu6jSGD
HkqYsk11FiojUeJlNN+tU1ZdbMgKB2HX3tl8blSu/5lRp7cMhYkg3AtHre/tXmhBneTVfTUMyb07
9kciOPLt4X+5vYp0WaGvS8FPqqy3Jrtx6kQWzQgZM2lgNHw8kcakl5rZMn4XawXSLZEaxUFkzEsX
UGPwmtMgmso8KXOqnwSTMWbf6NfZ9ptUaT5qVCciFB2NpvKnaTKvBVi6JihhqdS+A67331axYX2W
iym+Lw6I48DxZq/wu8prGPzroVju16bTM5SM+VZTsCRLUyLgEifYSeJ5ugPaWNactt74Z8yzprjO
Y+ROJ70fjD4Yav5LDGUozsUFuCV/auvsTrWyoguKWuhfE0Q821Pfx8sjDFORXgYxKP9Yi+XdlbbI
Ol+bk8S9CFYd6kMCfr6v5kEPiE3jLjS9PmYWBPO3TrWSdlAlulajgcgWXtWuEoUP7xmJpMmDQe13
aIi87ZLY/DdFg60N+hQhZ6D4Y91cS8Z8x77bKErq54m6PoxJrBhw7tNUvSp01uj+jPh/f6lIZC7R
4uYfR6GhiZQI4Vwys2f6V+fW3k9TV7oftFwzmRr0+f2Q9o75UDduEvuTbo9TEJnKeM1qo9Ee3cVW
32S2OhkP8byKL/gG/Wlck+lbWST53whYtt9orNWjr3Su6lF7MbI3XkWFK4w6iwZuZCn2N83BxQSt
407irLZ4m05Tl3egrNr60ixJ8qR28JGCLBqbOxNVCqQq+8TOg1Efi+Y0NuhW+ioEydhfi1b50Shl
OjA2uI50Ov7Tem1qI299D6JjHSgoELzvDTqNd+sa5VPQ54PhhLPhlNQDGK+FuLE5AwLoUBJwfXj1
/Rct7qJHbcn65NTWZv81jZVZImEyRwTuPOZvG7zWLz319MVPajCDdyNgj+/qMMVZ0FSzYbzVB5Ey
iEPkyHhZblYOJy2pir+YpxVVweKt433bib4+wVCsrqNR2qavqBG0nXodys/5KJDZ6Jpo7oOob/gS
Im+YW0IbxfxFnJvTQYRZ1Pr2IOa/bOayR/cFxn6AqjWKALVo2o68nJHl04dbvk+IPTxkZWP/RGwD
IEzmRWsdFgWaQ2GGhkIWGs5Qve88Q3H8TvVa1Rd2H587kl7HTyNr+FcnB/oZq950P1lRll9UZdU/
9U7BAAalKu2OPYnUoK4YrMLEEwbmsq0iWQKnzj2BEq6SdGcRj3N7mopCS86LOpYVAoR6VgQInlTL
05qkqx3mk7ALxD8q+02bT4PrE5Wq38SkllTbAdtcJ0PPKl+vs+zH2DCxy1+KQmF88yi+w/tePlq9
ToRlpvOiBTmJ/puuoyEQwOdJzB+qk3jO+yVDC6gmIx9PptP0EPvMem6CNVqNtGQ8c1XH5yVFJ5Gv
wQMclGKkITYMNpMjaZt5f5u1oplPkT4biIJ3PZgBv3emKb+Oulaj5qN0Tdz7YFetb8XAEIdz7dh5
9S8NRIA+LbRXNawr3Xs3aOmgloGZx5EZ8COi6l4gA5n5idPH06PItHX06ZFNb5w2U0wEFysAB5PS
tulXSzFpt8xaWU5cJcW5wrJvR3/Q1K4LnDyKuk/jbBrLpWrFkPmTslq/mP4l3qLPY8cGUo/a8l5k
SCQEzdQpwnfraRaN7+RF9s0DYt76qEsO6bseWWy39avGibUPmUtgEKx2mnyuB03xfMdMxox5P9pI
HwSdAdQNamUCLtHNfXWKRW4YvrvES3LxjHH4y7JEZPtOJlz9bl4Vr/KzZnLic7Eks3ZeV7i25wX1
W/3NAqu/+DWumog+Gm1cdh+qqDI/roDVkHn2zL56tFJdT972LspZP3Ml0soH6I5e/Oioc65/Rd5G
d9+6Y51pJ+Jt5UNdx3WOQxCmDcyjQ2vPsGfdCMwlS5NLp9rZLy93hjfWlE39XaPhbs5OjaLcnedU
TXFpkiFuEK5oqjUo7dTmIybK/3F2Hs2RI2ma/ittdUcvtBib7gMQiAjqTJIpL7AULGiHcHeoX79P
VPfsFIO05FZf0iyNZHjA4eITr5DoXPuzOjhFNld7r+7ho7ZZoJ8KqzSdm9lv298XrJw3ALe+GjjU
hLZvqnZrPvTGorJLP4f5tOv9MrwPtGm1KZW1dtyvru5+93UgfNqxxfrBUHpqEp3PRnldqHLx9xHf
x9ltOsKNxl2tPr80/WwK46UZjPLYGC7iuzqEv48Ag5RXjlt6+bdVTV21G4W3bTu3afo+NpWs7Xs5
lKJ4xwIc6sRXTmMMSWuy3G6DevKRoC0DgKfN2tjRwe9rf4ir0XUULKY8CO7pchjmkPhSt9m+U6Wx
7CZ04ZAkkfW4yn3Dwww3vczBx5ilrlWbwGqdnbgctX9F8jS1x2jagmhfmi22uI2xaGLqDL8dNw3z
oVQ/S2fLvyjHq2SSiyEM0k57zocmMOfxusrtENvMCDuHBwBffrUTro9wPKKG2gHNGNqF3hbECyK5
EZ2EBbfpzRT0rQHwEAfOKEeap1ii3y2nKcy7prHM6ZOVGXmRVs0GQ2uh+Og5e1+0W7gfpT83J6iK
P6YItUGZlQqhqGA/t9Y6fDZz5L6MuKAxWe8NaUwIfAgX89mDqqq6j13Qd9UTrgYooXE/k+MO2OsM
B0rTs3r0DXNcE9kPBaciAmLWbg5EB2au2GruPGfVEVve6px9FepgoHE/jn3c0Z2d42ALevNrVIZV
F5/UKxy0Rpc+ImuAdJZweok5Ro5x6ZMFdWTSUdwngsS0a04AZeLQgT9ZpNZrQLEQ9tcpK+705Ldr
WuhsLW7spe+uRqNpql05Ds21FdVGe2xR+jQTa27y71PFO0T0JawbkHa0R5OqHOwyVY3SUQwcxFt3
hW6j5VK5HHLxZufzlizNIj+vEJzvJrFG4KfGYMkSLUptxhmo5oslz2cXSb5ScbhNtvqkpyLSiIv7
uRNXi1rvxKQ84wBzx86TlSP1YzSPuDWgst/coYHKkdvSLS12FkdBHXvatct3aNOYJuc+ls9xnasy
wmrd0t7AGaZsNxlde2v3SppdvVPGLOz9mjUad2QURZqd46zrnVzE6CQWwXUZd4W/uEifqmZKyEB9
m8W4TfltDnC2+CnbSi1N0k1ZDYKNGF0kXhMSEFsVSlsxGyKs9k23eOs1VgzSvZBu4djHRuCLfvSk
pfpDbmSK706jqV0R0h7byH8c+tUfakIgLbMIyNoQ5LFbeSK6GdyuUTd9Vbia79ZDdontYFvdMF7d
wBg+E64O/adg6LvsLmujnDPQJI6f89jwat1fTbO9kdjai1JHK/Pb25xGTr4LhrpQF24Wynzc8Y9R
4pudtx55sJDTbkJgSqS+gR9TXFUh0RmHQ+vG+WhRTociLMt4jVp0fZZJh93RoWZr7FDideZ7DBXd
Dxafth02OjV5vBj2OKYt+6Df2+Yafuv8rc9i/Dm74DjIHMVi5SyYKDtRlk1XsxvJx2Aj6UndYA7A
1IocHeTKk2q861VjmPHiB39g9xTK9AEHRBFXjSc5iQw0PG8WwmcEirhapp01ZuUPbwnClf1SeV/t
OfOGZA6i/L0kJrF39GTco+GbaJOsTUQZjvSmUGiQW5mN6Ykrr1l/mXFwKjgtcUS54k46UbcchORn
IizceleDoPodpXQcrXoqp/elOy9f1NxWt0PjkDSWNUy667pvXOKPIcu9uItmPRwLU+ZASzt4KnZW
ZNPOt2qnSNEocZs06ifrg1cXwRgrd6W/DWVM3CHcDavEaNwxSoAz2u+GBbxjDO46UgdSsOHntqn2
KtJh2B+Xtpk/oxkU3VRrhLy+nkC0ET1Y/IU/Ras8lnWwl7Vj3AlXaI7gwgkvNO5kP2v83cT7cNb2
HQvTGUkccuOB7kdQEOI19SUNkOyD2xqtjGuyifusznJz55Zj98hjucVVUIicYcrQvFuMNbISYVjq
JvIX0ybglVt25XeL+0maRLE8SraqY7X6nbOTjgd1l+xt+4R+NjveifTqHuSIudTFEA5NEC8t72cX
dtl4V63DGMS1rnI4lN3EbJvcdVfmbJs/hJvX3LOoM33HocP+aXQ5ElGriqqbRQ3cbKGezDJuJo6f
lK3gfq6wTRfpAFUOT1zleU1SkvF48VpWIP7dUG2xlZfWRTjaeZfYc5gjf+I0MokWc7ITx1U6SGtn
sq67kjWKCKeXtXElm61NxinIxDGaXVfAPERHM/XsyrgknzDyvd+N/o9CG3T9tmlsS/Lpram5YXru
kM0RkbwlEsNVOhfSs/aSGwDGHSWJJ7V2C75DE7IIh9qrs+9q0xW5gq4cLwW95/txZ9O4dMhzc3C/
hX1Kpwx/fXBkaBFvQr296m3JZ9MDNxuUEIXwk3pbm8Oms3mJRdk61b2eLPMHFk2+TvIhqMW+9Rb2
/0gqXbF/kTXhXvCtH3UQNfmu8yyC/DrzhUVC79Fb6UQXLYnyG7vZVfhr1rEFlH6Oi0VMbtJ0oI7i
QE41NsTzDFzNEC6g3EH636ZCj0vKtZ1LLuZmsGIrMgf30OHcXKdiGaop1V4AG7rsVJQYYspWXjDq
K8ei8rsqtsZRh4nv5sV4u2RNf9uilqFimPNReJOR7B6npnU+0aLNdNzNspPoq0fOQ1WAdUo9o9x2
RXO6Gxxt42pmmiNhvV2BRE4WHeh735V2EWu/cKtLMVBujKGCuY94NMn1KPsq+gTtxsGjPre+mrIR
zfVWokXCnboNfTKLxnlvC9xT31XC779VrtGI/UZU+7RsXMZJw1f8vQNey0mCE/3N3FJ/iokSVXlc
7U4zn45RdjEQJ1vB5e3KKJbhibholy4Ri9j8r71YpvyykQJTJ38O3SkBde9ROnO9NkDlYZEsUyxA
ucJ82US3WsxrQDmHcssdYm61jgEeyvd23mbbfjaX7qmtF0ysQ2+JiKaWzKMmZLnF91NGwuXGiT3v
SXenn1wEVon8kSgRnGk0E+KHS7n3hgV/UeoB267NOyO6clVh3wGFsh5EH5lFYk6rvqC+WZA1BUH1
XrjeOsW9jahJ7KMi6cah18gPVuaW321ndJ/UoiIq1VnfHRaFIklCykYq7pL9emzBaLisw22SsRIh
+lpl1zcZ57m1PnH2hx3Wg3r+6nSm0TD3OqcErOrwrj0pTdFYLdofnTur+YBniRx2zCn66H7u2/fZ
1tmYaS+b08ZGhwrswWmIBWLmePzWm5XQcTX5eolp0nSPQdipaw/4YBcLVsLd2FXNpxJhlqey8LIj
kawxo1fXVsQe0r+o5234PE/ARuN+iCgSCGdoszjHF406bqCMloCxti5V2ZTlwWntnNrauGXc/q21
IKoR5Rxz1TzO5YWPl2mfDPLUVeuUSSZgtp19q9pgRf6/0NPIg7vWkckQOWL+jtunfMb0gLeNxw3b
OkO9y9e5Y9VHxbgQBqj+OwWXwCQWyZf7iuBdYDKAVkFczb7506PQncdFXzUh+OVGfm/Bh/txP47k
rMu4hLfjOHYoy7WV9eAYpvU1aorZShY12j9UE3XvKxb8lniDPV3iXN4HiaGIQC58jT4htUmvu8Sx
JgoTo1LuvljJa7GAM4M5rq1w8dOgz2aDAG1uVw6nvvwMn7/5NERW/VlWJqUHaa65t1dZP3+XU9Hd
RxVm0LGMfGnvvN7zv2TFglnyQLFpo8zsmN9Lt3auZ5ric2IWBqYZWzDlP8O5Ix7U5E6cA7ZnfvGd
oqeklU85odM8yGsfMReDRL3ervFk3Ipkija6tHbU+Y+WrNwLu57qz8JDoiMtpOc/EW6t7EZj8B8k
LuP9rjDX+hOtjOq71XirBhveTd8sOC82ZYWNGMjHnbYAnqnp+eJr2n1fLfBasVLR8hE4R6sSmNo+
qxRXATvN+84iespacrdeLtOhzXDWQ8PHc49DUOZm3NTdSk0k1Eaxq7PxdGLjrHc3NNaSUyvzwh9L
McinCZy4jEUYogLvqLEEJI9uwT2UlqBJVjkMP0zJqZuyrLynlWP5I6Cx7mPpSZvqQ+kRQWRGxwHa
NEM/JkFZG3O6ORZeEl1Q8a3rUZohRQhgo6gLRZOxWyJ/OF2FYX/RTzNHwayd8i4ycpSt/EDNu3pC
RyqZ3JJLaCYherIUQRQcD+FdtLrFBZA0x/2oKtp4t15NYphwYauA7aFa9FRV0SxIuaFXdWGW5WK/
E27AGtom7KeSYp69O6k2lCkcXZThcaTaS3bX+W5x6VBkbFJVVM1l7yzTtG9NQ0Wx1Zrekmh/6q0k
RCW7TvvF9afYln7wjVbMyGtZM21TshGI4liUmA9RZc1OkmfbAq2+LuqrBrsU48apyPJ3kxMZfRwq
h7pNlHsuvY/asYjKp7CjJi6r4WGezLrc6c5dVKzaSBd31O7zr8pGuxM8ba3eqdazaKxvwr9rRd/k
Fw23/H3XFRPYxYLgP4Xo1ulYgmmXcNsWwlVhde6YICZsHZTUVZMO69Q+jCogVdVLQDCfEXWM9O38
6KZDDxN1MaXmW+D91Iki2EdbbGufe81rvGAgeHawOW7lPPSxRbXxwRazURwjWVVfiIfIA42sD5AX
jSjKwPdoJQcSTeH3uXC6L2XoZh/0usz+qYqMTKyiLxEmc0VGk2xSepeBqPspafNBE1Ojn9nFCwFa
e1haL1wuOip1X3BNcN/nRlCXycBtH8Ww+LxmZ86WpXGXzPRN7iwBWhgUX6wYBjIVNhF6xpeF9OKu
2Dz1OExr/a6re4IrEXbhI9uKl9SHWX3VzRnZPXjp0L43I8MoL3DGc0DrqF6c8gp/4neM6Urm9FtW
q4G4KZVLTuiSRFQTUdzqkVXusnCif49nYF8lUVN5BzefbCwfRO12XJF+957TQ7zrRLNU3ArAqXdj
5lmp4w3CoY41WTeEbxNbCXi1F16PPTXS65GcDYUgBD6O3rxM773ZWr9qoVV5GSnJMZhraR9l6xdB
Mp+E0JMu88InY/Csu5yjhi3c56pOm2CJPkC7t6jDliL4smYDkIM5UiELLNPBQy1HUaFJ7YPXF+3Y
B3EZwV6Pw7oPikM529ramyH1AG63IQd+IZo2o57n5XXsjIGWpzA2PDQd5bvdUg3Wo3bd5oOXa/cW
c7oVn43RpPLb5cuKezmFwRgbhapHG8yI0NmIiuLzqHQmj6BjcjTyo+bHWgKRjIctICECWWi2+3DM
GjP1ReTdCaXZHMVS0cTxc3ehsEmsae4mv+jfB7TFfnftYarQIyQQ4mSnzhqHeaujpNly73vjquo7
tjZDjmBxpY85jk71dSc0mabNFUDq4gfLJaU3dDfHPJDle+Gc4O6eGLu/Djk5sc7hLwQUoyCKPO/t
Kdvq2mLAdAqij7gme+weB6ct30B/vNopBYUBKDOADHKOancLfEHqrGhS1D5v2nYGGKSLAxgu/5Ah
dJx0UfgWGOm1IcG4wMk94U6AhD5/sMleTX+I5jJdkSw61bwiezcoL9sh5kzM0oFjOJRj+NcJm7i9
WjRomFQoWufQAdqWuUHDiHqYkDqdRpzhjShQ10p7P/96Tx0lFxeIy8n4NTiD8RgVrYUqM8sU7W3v
WOGGm5SLo2nOGPLwHwyFgAsYKKCZL4RcbJ2RoRIepg13+J1HZ+rCM731uE7OW/zhl7gdQKho0wDs
Ogkh+GevTbM9uT+DKkXVQrxDP6e7dhXN3V8/0MsmOrPmQA1AkcM9kbafLw5E6qdMn1QYqU7tUBTX
ez9kd+ad+Z3OpPPGaCc03/P+OaxT7JjBMRKIYAb8fDRpbSIqe+ScAlHQX9iacI9CwJ2nyWiDYpqP
MlINvT+VHRx3eYsF9nIjsMFh8mA1dlJqPaf0FHputbUgL1lnNAqbaFovMbTvHtyISmfmD2RnXTS+
//UEv4QMYGxng5tH5Aj7nHO2bVhXgSvCSKbgKKekrqWkclsb3PfwEf7yUCjKgaRkPETCzl16liwq
JiOa2hRlVT2RquZ4EudS0HSy/aB6Q5bqJSwpOhGQTFDm9MwAfZy9y1Nr3x9rTPoyZ7ic0a7YkVNR
8AlouLahuG8zx7mA7f7GU742LhvvZC2OkiYJ+PNxxYggLCl3kzpVG9xMZlPdzf7m7+gUPRStrQ6i
wu/aXlnKf316QyiLdoRTD4yws4FLc9xOzr1Nmo/jfGFN9XZhB1qjahE21NZ/PdirTxmCzg5wygRT
fNpJfwK3UOsdfC2XJpXcwVCetCWp/LTmvtbrHS3E4VFEdGppVr0loPHKgoUYfgJog7Lnojp7r+4y
2XB4DIJvzwRU1k7OYSC8BoFhtm8soVeHQt0NdTnOL7bI2UNWHqdoKU8zGjrQ6RCg9Iwxv3OHXryx
DV+bTxQKqGdxt0NWPj95hopw0OiatA4RXEWLVB56Y+qQGLatj5PT24fV9vQOXbnpjfX68oSNCCpO
5CsGZ5+cwbAycxgHhMNZr9qlpBMV5r43pYWFZeE9VrlcPvx65byCxGRAF5uI8CTmicLZ81mVjULa
ALMP7DrFeutkcklqSUqWS7y7MqumTUex8qJt5LwrjCna67Z6S8L5FQk9vgQIzBMs/iTvdnZ7EUQr
VASKFgx5Nl5txJ4POlL1z3LrA5Wi3k6FqsjR4o6nrSCvhVU25DsPmb9LdFvo/P56Ul5ZafC3UaI8
cUjQlT6fk9WVICG2NjVzpOTAKc2E/L53lYuteCNEeHlvc2nD8ne5V6l7nb/vAjjU0OSRSKNmimJd
9PMVuAbzja3zyl12YqWiT8A9ivXiadX96XzoWrU54dLyQHIk6m+D5qnbhvHRy3yYqBu+dqMxLA9/
fRaBNHgWIN+TF8Fplv80KB3omZAnbNOtGOakCxfn6EZdtpdFJ95AFL66iv84gSImkgV09oAGhmgb
CHqRukX+sddAeZ1pkgnYHXGNEUd2tBFM3CN6KT92zjYmTWN3bymKvvYq//wdzhZxbhu5M6uI510Q
D6KA0ojrwmjsv342nbzYUWsGWoiIytkJYQZYIq90P1LGohEhzeo7nWFMZ7fJ/Q78ggJAVU/FF67D
tySUXzucmOCTgh/GzwjRPn+jkCI3TopKpKJx9XUZDGAo12IER4ianzKAjP16Bb06HjI8Prhp5FXs
0zH9pxVU9nDzjWZEhdZs1pTe/Jx4Ru3vJw/4jT7J8v56vFc4qaRzaNKcvFEDDsXTK/7TgDA0c3P1
GpFmbdMXF/XKSElne9n1OvvV7bg46l5KADkCbxt8m2dwYk5tbH5su1OY5l3rXba6tj/9+nu9urJQ
N0PWEzFy/1wGTwvPKTN0JlMMluuvhoZSbiD1/EYQ8epsY7INeps7jyr884cv9KKo+doEhBtV/zIy
urvamsGiUde9GakjvHHKvnIo4fTCQYvIEy3hc1B84Q+DN1EETDFFjS5srdUeIJNHn4xwzcyU934L
xm76q09JDAr9hSXsoaNsn0uVbkNtudSpRCpFnz0FXlV/hBS13vbWsl2sLoTcNx7z5dn0x4hwqnFD
IqY/Z40WLWIA5Vp0aeCpCiFez310m4hmWbgFSQnGOxENy3tdFY06KwA02YKA/fUKehHQnL4Diqk+
iS8pzTnkWo2TW1WrwcI2Ax8pqy28rN0T022iwy6a3N6HZh8m1dDovyopx8gwNJhydB74AmerCuCM
o7JKok2O6/ZRqyFPgZ7KuF9nvKEm9y2J8Ber+DQehC1s6TmnXsQz3KBrvm5th/eNXX0LC79vdgGF
0+8beqtDYm/jW64aL9YxI56oxyeLFBDc5yILSxsB+6FAA41lwo8u8OXdVABHLbHhuQLMGNyCmAze
OBJehCinQYHBB+gykSKf+3GXehIhYnBdqvtQxFG0wY0Eq0SI37wVorz2fKfrm1FOCMWXouuG7YKL
EGkZmM0Qe0Y7tEdkw6wwdjZTHSgV1l8Fk3v49Zr9Y2M8y/95RiSFqX6xUZENOls63QR0FABwnxpQ
xu4VhWu6YBGO4E01O4ikoVf7ke5elQ59Hn6ilCDAl0xZfl2AvgaEAJQ7LchGH4rCysK4sYE4/Qen
CVSpU4xIiecF+ZeSnzMVftalYd+Jo0H7LKVk0B/CiG5Psa3T3a/n5LXVTQeVMhnh3Okafn5G59Gg
Wpe6ftrPw5p4a1PsF6Nwr9Csq9G+qt7ixf6xeM/fAbfhifBmIrp8rtLX+y3Yp1b1aTa7NJrNbHtH
cJEvVxkGVnfB6m8qHdfC+aIMO7itTNG+8+1pzOJ23Nz3vaRe9denHKVNjm9uKkqG55fhpPphkiLr
U1xw2zSSXX+k01KkCHNZ+wB84xvn9ys7zUJ+A5MKDIFgNZ3FW/QnHJGbM1NeOeVRj+q7t/p5GqKY
s//1y31xzRPOwYsnAULYjSre2UibmxVuboOPqAiWZeybpfOEUt5bAocv74LT+kGFi1d6qkycZTf5
jG8L3l9DWove3IPpRVzacYzLcGuQXPRAZA5Z4FyQMbylTvUyzztVeMmrOUmghyH7+Xz54oAedcHs
DKkD9ojEtgaFGQTFTqFnNaW9dv0L1c06tQviHFdF/V0xaPmZDOkt092XbxVzRIdalOVZ7KRzje16
pnpvgsBEICDMjsYyL79HFNvfzcob9Bsr9tWxiCtJr2nxo/D4/KlBGYWULhgrHEwVN4uD6K5VbfGy
rnX66yX02lCQKiPMxC1IR+f6akJ7fbeF3pCaq3R3LLHmws7aD7U1VG+czi8X62kXQr1ESxjByvOT
CHCEA7Ml4lUu9SZj+sCQQAqZ9/kbs/eiCsyaQVPeYvpwA+M+eD57sMWG2dUVTlLj+lEq/9GgcLnb
pkqmno//9ObQcApOaMPBGOo3tuRr88kjUpQ4afBw4T4fXHamsxYbTzkbTbQfwWRcAD8uj/W49W8M
9fKa/cMVEOdy9j+xxNlzUjC0evCwYxpUnto3vem/W4mcUjPIepC05Ege4JpofKPF9OqeDEDK/M+4
ZxU82x8Ks8ZiFcw4Z8I8TPlF24bW3ha93AvcKHcIHY4XbRVF3DBqfNjcMfwm8Kx+62R/ZbJJ9Kjd
EBNSDDkvfm9ujuBwLUYsQLSfwEEzL4MWau4wRm91uV5ZvSxZli+6zT6v9myyW8wRCvLzMV2BUe1o
8qmrjob217+8G0/qCyfiKANRd3m+etAgtbgfhzHFs0sc+mktUpzr7HgR1vLGLfUyMIBcTEZD9kbz
hyP2+VAdynl5ONjskqEZ07DBozOXjnha2FRxuKCQ88a2fHVALKBNnoEGzblqTBEuFgjQYARXgpzj
DJt619TeT/CD8A29unljd7y2Njg8URVDPgYi09ndiBtzgQdMJ9FIyJ2kFJ4ZI2toJiuT+saOeG1t
eNi40iTkdkAD+PlUQpAKlibCLWNktt9bMw5gu8iv6Mf8enW8Ng5RNXkDqi0+WmLPx8Efri/qOkeC
V4VhGmXqFurnW75pr83bHy6ZbKuA3uDZIJqE1sizeUznIkIuFnjAPg/0tvME+/zXz/PKAYaV18mz
gtCCBzs7SKTlqWlcetzgXOdk+4vUXlZKUK1TudygPe8nupz+sjQky56WAPXFUwU2OHcuw2qr6Kdq
lqnVkrlH4zweIaa+61dpvXHhvTKTnANmeLJSJn46lwuwaAiKORIyDStsP+Yai7sK2nAyh8Bsfj2T
r6wMphFloOCkTUAv8PnKkCfKN/GTTBvMXN6BOwliV3nTG+v8lR3MtWYRmCDfGXnn3p6+QPRr2VzW
eVOvaVV0xVH09ojXAkAfSsn/QRhEL5dyMKqyHIbnzWM7k47VrFqlXQHjW2MRGw+CMLBqi+VfRYf/
82P5r/ype/evBEX+87/5/4+uX+n7FOrsv/+8KX+Mnex+V/99+rP/92vP/+ifd/2TeFDj05O6+daf
/+azP+Tz/z3+7pv69uw/qVClWt/rp3G9f5IUHv8YhG96+s3/3x/+7emPT3lc+6d//Paj00KdPo0G
g/jt3z+6+PmP31Af+9NaOn3+v394+63l7z5s35/qUqpvL//o6ZtU//gtcP5OB5bwkFLMH3EG2cH8
dPqJ5/09ok3p0QzC3oZ8lnNPdKMq/vGb6/0defxT/9anun7S2/jtb7LTpx85wd9xefgDsXHyKyQU
/O1/Hv7Za/rf1/Y3odt3XSmU5NuwsP832yQXYSMDUKASw42JzuvZKa9k4YcFNLNji1JNXBlqOCwG
5LA8IFIWKJM8zrmj3/1phv79Jf486PMA8zSoz0Oz1ZAmRgr5XOnHURPKkW5QHn3d+ttumCJr2G3K
39a4s2q8bpvIam5qBy0oNNgK6ccTWEZr9+tv8Twr+9e3OFW6T0kJL/kcluLMC8zJxqyOkHouyg6b
JjLBON9sONl++7W1t0e6Oz9+PSjFotNt9nzKCf4COvpEQeRC51Ks5bgaxECyOxiemj9oT15jzOis
9xMAyI334CzvfTBezRXGQN5PMN7kFcPadUlgadC0NUziH6NaZvfrNPb2p7wK+vkIV9nxPyyFqLyU
irPud6fqzHgs4KQ2D17ta/vagip+UANeWU7fitspQr/7gMQGOG5kDd4Fjnc7QKTJ4wxHSHtHFb6b
ryCSq8RYtfNJuGafeD3Q6tjitt7x7obqQrQRxNVqmcMZxPzm9jvRVW4dd+ZJ8AGmRP0B8XnxVPc1
msWb4dLn9C82bucLoef8CUEVoGmt0xyNufZ2VZ9HB3ur3/WRfhfNxad6Ve4uaJTxfoUgCDI8Uw/j
sgwXq2X3d+ZWO7HvC/P35sTiWSfxEI6z/wCp0Thmva0Syvt6N6H6EFdBZcPoFfUhGFacq5YNWtA2
ezRZ9RdrGL8PWfbZaMAqzlQyD1HvmDsjgP9jr/gtIlTzezPXJ/hLaEgRTzacA2gA4tJD5OK7WsPL
vIW2NxQ8It4r4qknL/0B3bffuWqZzPspdz+1KKamkeFcLV6vq/1s0H1Py2GpIxgqPsWOxhHtjdai
u3ODfEjWdhoOIKDXJ1gWSl6AfQZaCc7dqlHx7PPmnV4MWSdmrey7Sk/e72Cfu5J5H+rqil+e72ZH
eVaCJKzipay++3kp1vCkQqmr4DIK9BzcFV4LFQtC36Jjqmq4fI0LfehYZbod7u1ym8cHyjXmcmxq
aO06MuR0MwwBghHQ++xLv3ZpaMLtmBDTYqOFySJWVEMB/fb6SJEwuDEWNI0Sr9SLvsrpND9mUafv
i7pq89iCCi5ByKKwApMUylxhQ/mPF7uEjViElS0OAf6HHvQBEdzbdeE7GFcorAOXCYzsvh4H60e0
BJC/UG0393lrRH0SdmNIt2yePPigk4bHn3YgLrE2GSz/zp3DFTYZJGT6Aogwb97Odek+fWcdzwEo
XnguNQzKSe4RQkK/o5o9aLY0Ffr7Wrm9t7P9Snylx27Cf6z6Bk0lA6GYg1sW6732ETa9aDph9Y+T
MrGg65fVB8Hb1BC9OOdFGZP22WESgKzwkkkaq5tU1M7Fnp4QKoqW9mV3iZZx8ThH0N9ipY3RTtqW
Q2XXuH5uX7hVaUFJcqJ6eMAzJl/3Tj86+67yhy4poP3NcdM2ob5UOUyWC1M5+LJbDXgukLIncPQk
2wm6phNmaWhWtkonO1R1ctKJXL9UuvDlNXLc0YfFr53mYdnQ/N+VcNgfB6RMPqrOdx6IdJbhFn7I
AgsVkh1zXJQeshcCFZsvbGhVpXlte/mnyRkgZ5SrUVSxHNFAPba1I24q0YRLklf22nDIV9J/0D10
gR81JEtM7dt1CS65HZ0xdRtbQwo0XYmqQQC9NQ/E3O70ukHG8tvImh6z0V5/lLPsi6txhIGUtAMK
+whlOACthlWNKCsU0Yag7zxfOVIU997Szghu+2gN7HD4WYu914/iB7Q1a90JM4M0CLkd1iqhg/6w
AogJ07ay9QMkJEDBXtY35oVQDh00ZrISV2xaJ7ueyzGrU69atnuA6zMk/8HDKR7/6Ki7tZd2pe8U
2fPlYBVbtXPtdXyKYDyPJN6FdZcN+JAcDLeBpL9yAP0wJ1fXh6n0+8d1dK32Z297PpD/acAuvVH0
dpTvoPYG9nL6Zi/VGF5i0g0/GXPUbgCLbPZXNVIs65EqnNh2FkIzfoJ4VPuDelX0vrMCeap+RsWC
QOhAHR1U77emGXsVrzjdpgZsZ+DflBdjkG3Go2dt9jtDQKGKC7cocPmAOIzPJdAQ6pkrUPGhLP1d
t8zyyBaKetgdUeRfTrL2xgMyNYt+34ycCTdWDz3oZsyybozdPi/KI8z//8veme3IjaRZ+l3meqya
+3JLutO38NgUUoTihojQwn0zGhfj0/fnWd1dWdmNKcx9A5VAAVKmFO6k2b+c8x22zpY3Fgy78ZUd
xEBKTQyetYAQ49lgTLTCmnZfyR5doFu2+rFy6/5BqK4ZsBcDWzmxOAi5GEAoLJG18uDs8mXko8aj
YXeHqZgWbHzuOix7bl7k76Uh7+QMmeJR6SLd9p3jFICY+uWdczN7sOqaEBpR1PXZbYyctFQ1vjkd
ZJe1gUaLdQItfCVV+9bDWIOwEqrh4mFAZqgyFx0yotvIbPRKI+mQon9vEfh/IOY32AfW5mDuN3/c
5OG24XlWE2CCaOVor23jDqmmxOon+/k1LK21jS3ZizxRQTd9rdpMPParAVNYZsp7nJYU/IiZ54Fx
WJwmb4E2joZzEIsGbmQJrSFM6Km+2eH1dM99eit8Zrbfl4r0xTQZBi2c/ZIZbXhwqlWSZI6+HvOP
rn+6NTfFrkYG0R5cThgBDwA20EkyYZcXI2jH/Lz2ruYXFZr5oLJ2lVGL4H4w9foMPquQlyCQVZ4Q
4m6rxKmcejt3YDMOnXaGPC5rLI7Xru4wS8lWBumFhq0eT+NqpdQFjtP9nDCo3gWl0CtbgSVkJgnn
leQTdwlxi0z+R1+pvN/pcRtBs9bmZtyz0Up/TcFsNKiKOshQ5KS5Y+LJyRiSqgwzOAWhufwq9ZyV
dzh1a1L95kBMO2uigI10bro331pWd5EDizWuvOVXOw9NNI/T/EP57kPem+LSTYHcW3YfvIejFVva
fFWOvQ9doc5G78uosLA4jqFUScV+NA5MdV7SJj+aajRh/xN7F3l+vRrxaIPejgzRusSDYDu72+ox
+Ajw1EcL6sbfVh6m52rJcYounXOcg02dW9WXBIosfUTEj3lvt5X65eHHAZowpF9FWFffM9Obs4j7
zwallFp+7BtzdYfR0fyp8mY4C9Aj5z4cuKkLO0sQbBfvsEaMr6XbPy+S8UOEWVIkTUqNsJjz84ab
l4IUuE5f36EkfWeSUu7r5vbGiV6eINSMu2kKLRzRqE5LZ1Qx4IzsUFv6PIyzccSf6O/gN1Huz0pj
JFfFxVdmuReewPgYsmYsAlHfs3R6oAzqdgoabgJm8xl0NxXAiDjfy4gWsSAMhP6KuaQ6Y9k9VNjm
E60HdxfU7XFq/OPsuBdnWqvd5CxvsIvT+65YYBZ1aQ/KiePdacaSuboMr81CpKQ5+/OR4+H3FHbV
wfXl+83kDsAlPTIv/2YMTRh5utyv5oxkg1RhTIZEC2R8NXqUkF+t6q3LOJ3pyqxDpfNL4FpHmY/J
GDZPFMgoEITxhFidqkm4RwxBeLg9h2sKX8t504wCLGWA6epR4Lm62Sv+ErhACu+cdpOMi6Z87GFJ
QJnqxJVvMI0Hzyyfc2aDbTRYLgQgsaRXYWzpsbUXGfMqrTGUICdppZkUS98/UrjjslHzAlzYUhO1
n3A/lJkvF2tovRfbWryPcmvzewzN7+42u492Xqu7KTBScEF+fRYOGE57IoLcTV9MF99gOnsyoruL
De2/gbq4Shk0R7og9dGbTnty8VHkwOgi7NTuGbpTviuWYPtErHsYsF0NYf4dYxVGtDLdedI6CCWw
86X9m2olbxFioivEtP7Q4xSLLUtdkX6dgKUUr+2cPwfCLqO5X09pZfRI1MPqGho/AxQXzMq8qMGT
1ZvTSy8R4fX8t85jLqoYd8e9580GhmPzlcoFK2m98PS1zeq9Kel/K5fA3K81A9A+7Q9em637qXVu
1xAoj4nHXKuL3Xl5nFs10Dl82M8Oa/QLdo8nzM7PaPenQ7NZ3r23tMGnu1hUSJ72EyJmLzyj0wtC
7TtUqnekYSJhK0QMH/za2mg1wgo/YWWQIkxamT6NqvJObj7YewBTz7WYk0nNekcKc8JAGgZwXg1z
R0jScnZCeYDo+ywsfaiKuT2OzpRdDHvwf2jd5G/BMmcvmS096sawftMtYUDIwet+j23auc/BrMQF
6REY2zzzqcZatkcDZcbTjRhalIXkFGPILjZt/0ztovjWFNRSCDiDuwn7+k6go0/SbflWzw14q7Dv
z+5WnzvsxLia0umpl5N/XvLtBUdZcDQwvmJGs9sIW7kT9X7n79vZVwmIkbMzVBBJa1Gc28qyj/2W
Z3sfG3qMMS3L6Gvy5mPrjS+azdXLZHPdLZCGopTTf1fm3ov0zeyZqSVb8qqm6LX8epcaao3Jt+l2
ukq/lZa8DPgkE92UPnCLdsF74zmMBZAJed9hEKTXjQP8YgcNzVff1gD8wuLaTLJIxGQfFr6a2Fi6
FfqKbex9D3crAJ5dlQvJpQzoHQSC+QCEnqO+U2VkdaBPi7Da6L6dYoxT054iU2/tmUAP24yaVswf
QD7UU5n19oMH+yrivkwjxxbZxdHlkKi1vNBwFjtXr+Il3UqsojbitU/fX5/CQoUfjstnRXM5QQ65
X/I+wDVO4TvvJlDppmecO14eCvJanVaINbEhB/fV52sGSCTKuPNVe81FP4H/8YMxWvGkJyZK8MMQ
eLDl3Ey9tGV9t7SmHa8VJBlpVg67QqoB8HbVswTycPYab+d1Q/Aqe8YW0czk4MG2Z+/YGDqMtUtL
0Ii0veR58arw1P8eUfTtrGoy9jkQtIJTbrmzO9sCzlWMV7IHfkweZ+XcGSdfOcfWsA/405K1pimM
YJiHKIO2/ly4nXWuWx7Xce30tiMRqlkZJoCRiJa5qcIvuTuvYx+tPRyiRyjOgT2eRJrmJe2nYY/e
M5SfDABxv26kxB7oz+BHEb4rPbE35HjTx4yWXw0iKgZ3nOiYQ3TSMV5trynx8ReUz/ultnIzChbd
D59BmAIxirTAopzt1lXl3h6tj9cHCYJMz+AyHztYTUkJxKnTP8zFzMJHZxy+qgWozb6wCnctYKXw
u4LrYhiTFewxCcnpKbwJ6jAgh2Ou6ZOKbvbfMrCWjfwALUIk33Ht/dFTp7CeZECBVEioGEmPIche
D9vmmnN6mD27CdxomGw9b4kF2aaoz6unR7skDnibja2HH6pWWyR5GsrgWlrLgM7XrLv3bISIkw6O
ldg5WZFRQORAsnWluRsg1sSjA/a6T+UhbHDGT4W6OUDlFwL7IAN0CHD3TiF04jtYhWFoNlTR3e+u
n/sEXkYWj/7w1QSVybIdqa/XPchJnMvBEPtSpAD2BocGdiudXdh1GwdMyYHBd/h9DUy5H1YezaGo
rchwh+kobXL7otKczTmebEAUOC7eGug7Z15FCRew8p8KuxHXZRvpGae6PHaL4eHA9YJIdeSWRosr
hl2ovAuqm0IdUdDzPiGDAyDFTaI89VRMo82PM679a7CVMNpSJTM7GlfH26f9QO+0mqJ8CFtdfTdF
WsYq9apkcGC77eUgkHdFsDvbHVI4ntdsxI69I3Sw3iImSUwk9JDT/26uL25cBp9awgx768TaKT+4
hZXNu1779msOBajE91zlZ4uvdleqGi5TcHMI+0v91SBVLCpyud4N4+IBZdb36+hUJzXJX0PjRaXG
4e7KOXEaR+2MOthjFR1Odjsu+yDFqw47YnuC7ZYeuxFvSJtK9VWA0xSyptaot/y+Muk6IsrV36bQ
OGHHxYJIpADMCCGekTXYQPlDdzdyDCWgOa9L0IhEmvZOmkZ7rvO6PuCYFxAMZe3vislllCW6xX82
XLg2xgBoNDNG/WWwV+/jBg2PiLS1T+N8Q2eAej+0npjOY2G99nbYn8xpgWgo9Vev2a7aHUliQWYt
DwY5HPYycs1PmIqNbf6t2qkloDPrTjBIke+MwXhyUGWVrJOfuiUL4oJX/SEviOUuqtA69F6v1V50
nbce0eGK6zRivd4tDDIe0wWIIhFCo/3KiCbdE9EzHEXTNnHuEGgsSj8AvuOnL9SK5cnzyLmMLdE9
DrP1zFZ43tdm1TxhQvUpeNL1XKfCFIndFe7O9Zp+JwBVJoV9YxcIt46CslY8z2LOMiacuX/F8gvP
s5639Gz1Di5kJ1w0CFjPPyzpVNxBixX7JivdL71Vb1NssBWLi1nKlkJ5Ubtczt8N1++/bRX/iouw
iOhCk9HdHkDhtRO++9gARXiQ4Tx8IV5dRosWYRwWeYXM2ISwxnlgkinelwcnh6lV4k1PGmvY996Q
yFCpz8lwdLQwrGWl2NEciIa96Qo316RF/FnSYlxwzbW7CZjHQRm0IA6KxmhSaY15dePwr/T0SseO
2TwizM1Fm6YZ68JaIzDOOIIZ8eRbseY2bwyCttTvx3tNiw0TVvgvzDbWvUuH/648hpKxm63f/uDx
wWZS9EioopJsXbkL83zYE1WwHk0m0fNiynPqtnDiQi8T37TRbny6Pu6lG7fQhyJ5GNdhOJtp08XK
caavCprS2a4K8yfy2N/ZSJHMtLh1d13azF/6zH3Wxo2wu1V6p7U/XdNus0+LAmMODcjYtfhwVKaz
pHDsel+WzhsLB9iV2+BFUlPkm4wFqOO4gYMi9Q9DN1t3DX7VI2hfSF2tsrAvtN1J1gYJZb47PayZ
7UV2UJsHBnXhN50VBaGJ7q9pTdtHu3Dqg48i5sGj1v7Rz2pOalvI+7leYbMY44ZltF8jVxnwQNiG
PC2pemMSdbBqsLYhVZ0bZGcnh2FmTDPMnlYyepDtswtB5jRNrjD3pksBE8lFy4S2J6Xx6Xm920AN
z0qsRiQHH0E+6JfjiECSH1Z9byy5nsImyO+YkRJs3Of2CdJA/2hM8IS3IXS3KIf0lIgG+o/2lyp2
c6rApfL7KgomaX+iCxSHBiILVuvO7qooC7vxJ6Oo7UcFi/YM5YnLu+FaMDXsmTHHLU2ipngoAR6c
RC2qe4PxFbCcReUvjAHaBIulFW95756ANt01ZtNcmDMSbdw4xwJ0z32RL1dJDmIcLGQw50Kf1DCu
j2VasBHWafaKfiQv4R8HdR5DXYRfvCJCeQJI0FKQstOl5J2LwzqMp4ZzdFitL4ytwRmX8itAaz8h
iU99X6z1Xk/GdKwm0Bptyw7CcZ9WY4GAm7sbnjNGUOMVrW7/OVhtvkWVZ+ZubLfWWCWeH5YJ/7rx
zgRhnN/14m/1gSKkPzLj90+DkQoZi7DpY021bl4MJsJnWFVtdnIJnbLeqnDZbb7bMf7ss58UFvpj
chFFbMgQCXl0cT6kCsTutL7OZUMnvt4xBBlj1o4edIqyv+tsF+iKS+xTM7oUwtruGEmudW085B1l
cOLDURxQHdHiWJhjYLDVVPfGp5UVbZKGyv+l7WbkLu7WHUPN9n4wMuslnULn7E8p3RMSU/AHg3Cf
0jHYiJYoTNjf1goUcAa7tVELxHUzy1MV8GKSW0Bmml1qAE9Wz2OzmU+du6r96AsuYGhZ9gFHJjxk
DTrh2RFrUO+yYqFrxepxhPO7mCj3WGmtJlPS2nC6x1XU3avJ/QZEmLcxajAk4lLIbRIh5oysZgcq
nLLzF+YvEzI1ooAXYaeXQtOCjeRHvqYGxzsLpfAMENV61q3hPt8mRk/Md9yzVY7DGY8N8SN1601H
v7DDQ40q9mnmVnsB8HWjDsiyOlKu9ruwZ/1RL+X6jAb+ffTa6jt6mn6Nl3EO6sgMbh9LI7X5vuF9
YFZcED4DkM+mWVGufkeSsr2aVeBFiL9N4LObbH5or2D3NgcBzwftabBNrG3K0T7SYwdMqLvCOU92
Ju7Mvh7OpenMd1Vpp6/pWk83dJyxIxweNruH0eoFPl13CMsREgcjzCPPIob4ZsmzqBIVIYigibRG
FOPZOvtwi+7addCVhAbARmhgSJ9RecyYMGWIkB+9AxKlmHd203YosPosr7A415JljZGlsaRV/o1R
h+Ympppm9oZsUV1WEgvg4th9dWNvWMK8NCmWyXIajIsOJQaF2z7Nay88iE27n0zZf9HTuB3rcEqZ
BLlOkknbL4Hm+fU9opP2HZOrx3aRgVtFnzVYD0NlfLJ682EqBhBWw1USY2tNlP94fBix+8Btvg9D
nX+DwMxigN0L8FdRmnJXG/58hmBzUGknjL0ituQXoc258VwxcQRZ3mwvEoRLtICPj1u077vFMQ5h
N3yBJsiDAkx41Pl9Od/6qfC5n1hboiXekSj2Ukj/PZQfW2j3V7UMR3JbCdtKecJ3anUunI0xk+3q
rPI0cteZlcLGBJg97wHejGKyV54XP/XgCODyKtk+e5lLzztd+IEjt7ZcgJZEylkDShWi+hJvW0Dh
d+RNeLdtTudEYdk+ugJ905rC7VL5PSCoZFo3jskJ0+M8Wc/ryv5rkCClxLTF+Si9yBvL79A12h2E
2V1duHbkwt81mVUcA2b+WZNfxNxPyRLW/Dr/hBAqYlbJJwuEKIzYQ3HThi9ioDnHHoYRLfe/+HSB
aHnWB0NkMcTpNg55R3bwznbO0t8XxnQ/p/7GZTP+Dtv2caOTiMkdKp8Em2I5TyfSX6/17Aa3CEgm
53k89Gt1lNrwH5GOX0yARqQL999No/7EQvvgaosJpXef1tDng8z/bZcIFyZsSM9V0WRPjTaufbP+
qDO5xD0nKUMSiGW2f2j6aSMDIgx3AXjlc83VtN+YkkVpS8erTK+4FMjMII9XGbV77pO7N+XXLMyH
lZaKFUa79Dub+IOkYeyXbdMd0+oCwURm/9hcRu+VuJLO89TYTF+kpIJN2UdHBQV9nGVGE1sdfOCm
GV/5fKBy5BdT2q/AcPs8dpzBv0iOkAMVX8qdwvapXNfiGixyeeVFABJF5hlJDjNP6Oas7DeUB9sx
HFwnXnMTIMVQBxmvsrYf6F9NydhZs/VhTAvPsLd8G2gsXt97h8KGma8ZRn3TlagpiL6hzUs/RA9V
7DafIC9gfp+cyf59O7/iyWiqHykbGHmuehHST23UYY95mUt1TVmMrQwWF285SWehsVsGy3Me/Fp3
lG+yyL84lUHoY5dOHrJQQrDK8Ty2XZHdsSMqmjhzZ+P3xHka/V/VGGsRQPE95j2F1HfLaucE3qvq
3/7fSpQ/LMj/pEPBHsdM8abzZvdm/DUJs6yGUHZGnh0J68ufaqdWz4s50DwZtBPrbg1aw49Mc+YT
L6aJGfSAAkCBFA3T7+3UWQ9oFRwRp3ix/MOKGnJ5btmMjxDJmWNEKivwuJPZRObQ3Cy+ST8PRRkl
wjrc2WjhvpOawVxpsmfUIVkqyUDn27f+ruz7X2Ha/7l5Zf/tP6Vf/02XlsiP9sevPwvZbr//75K0
8G+ug5MH+QeGHr55+78kacL9G+ZxNiYI/9EpU9AjCPsPTZpr/u2m20aXxiNjQg74hybNMf8GrwXD
pePZxIFCw/n/0aT9s0yShF8ckzyYHu8Igjk/uAm3/uQJrgY3lWnfGpHHsVMdV5wb35zKDc+wRca7
irGg8S+Ewf/tT2TERTTOHyAY7DJ/fRWMRiCu6UY2bq1sY8b1fhdty2KywFml7BMXDcy/MJX/YQD9
x+vHz4Vd66Z+46u4/e+v3qNuoDJJDaCkq7c16EtmDRQTyGBpU8DiU12z3t97vochoS7q7A3rIYkL
OnN+r7asP5feopDKCAJ8DYkTCf6F+vufdYG3vx0pywx8Lde5ObCCv0iL7e4mYWE5EMFPxGwyt6On
d+k2eg+u2d3CtOol2LVuB8PxT0/p/6AN/IsjnD8Z0jzPEJo8njRsNTy1f/72iwkUTi5Fh5jLFV3c
MZM9ZDUIAaRJ+WSg1DPgqBWeJR+mrJfmhdiBcCBag3CQWGYD5FbNtrl+ds1Kib+fJv+kcv2zcvEv
Dsk//nY3bBbuaV4S3o6buO9Pz6azOl3D8LGLiCZYrUig1X+UzsjQXxLaQIvaFP5RSBG0DGWk9g7A
ppliwh0y4qoR4zvDq+KpmVouynwsMkJMPdRK//Kv+YdH9B+P180kBEPEMm62pACFpfcXRXMTFF64
unwYpZu6p4Lzdc9PU16qqjYomeXPri63PdsI+S3PFudzaEukbg481gcZQPelMHO/k7niFLcKaXwS
q2/Hpa7Zw9DjMu9Cv+S+2bA9811f5Mhlxtk1PyYZahWXC4SQsNJVfhgyeKhcJkJtj4sO6/XJCQvz
c0shTR57YMU0bFSXbfW4IfSC+Rp2tv1UhqzL9raEydxGTYcGLLKKnFAlrhW5Mnswza18zL2lWJGq
tm0J251w4J3icMvcaFaer75wyfcmX9QafPrE7tQ7WQxiPE21UMmsXYQMau7LirkssytqC3SUsQuE
Jhab6uRJTpgpH5AUphq9ok8QlNEpMTLFcukOPH8WEiXysn5kfg6RFHQWLwMJoE5xpwt3w9m3VRV7
IIP/4tZrrsTZmJ0+SqkxnuQIyJp4YbeJS7B5V2fzHXltC/xPkYWuxogEmSFwIysvW8B9VcjxDEkw
y051kD4PQ7gqCruNeipC7l+uBy0M4zPzXOYmobXxG8mFm8BusGWL3CUbzn2amU7C1CevX+ZRjZeA
yAvBKCQv9cNEoQBkuhvqb8h2R2pfGPs/a7aXcDulnccEkq/gRMPN/zRwk9eR35e0g1TH66NH514d
t9RwKaDV2hCYkVsMZoORI40IHuNHwBqxSjA0pdcgC5zE05jGEQXNtrPHD4Qsowu3eJsWNe9XnQFN
3kTGM2hNRryolbI/RZD2tOGxRBG7LGCYCwrMbSSOZGxM8wmXjmIIR4CQiiBDhuvL5MwMKKXd5WHS
5EgBYb4Mj4z0WsmCXLWvgpNlPqZ27t36+m49uWIO2Ao02fIEB7bQ0bxChkEKGBYuSJy5Ow1u3x9E
pcyzXQcf5Pw0tKSw7z82IiSsH72XymQ0qvInSjF3iMgG46iStl7NvTu1w55WcILA6V2WXm0/KewN
Ni1qPNiFNf9gWVVeDVkaLz60VzKUQ6vl77Ct6qgWad+r1G1OGdSpV1cStILJHwJqYeIxWR1Wz6Pq
Evwg/Px6tTRffJDtWRqgVKlER359RYAYseoOzy79rpmsjSK9awxKzvFlNH9sWSDRuRWp9Wq2OQA2
s2pBt3ZzKY/SdSfidLgnEix1v4g1KF9E6YS/MQC6Olb8+6D8x7p56XrsS4wR/eJsypU9dhX4O6e1
QZBvY/+ldARCP/j05SvR19UOriEjDsplsllMvm6qdF1lCP8ycJcEYnJ+bYvezr6e3C/OVrqfxaoh
Tq/WGkOzAJ82tUyiCtXdMXOnp+8Nt7v0rsWpAtQJemenqlIlaDVdmdSTgzBkMMWvLgjldfDXjc68
Z7aBEiQ/47dmMIyyqvrdjRvo1dSumB/fGExRtYjqcZVZEB5Wv2NXUcjt2SBdh9CMwLlUGdOItRxF
ftVKTOGFzJsK2WltEhKiVo+RliGxkBdjGLcGN5dhbA9VKFAG9UotbzRnPKwpDP8rrSF5BtOQPQat
WRzKqjLYdqRg8WZXWU9VtqndLSoUAUwASnXq3G8DjWoRMw+CIpJ3YktCac0mmiOLrngog2OZZ34V
T4tTnPU06IMx1K6667LaYZFjgBrNO6uP2DePcY4c4Qs3f/0ZkFlzZZjAmKNZ0/RJmRs4VjsMSHVi
5DE8N4YdyqPYpulJ2wC2Y4NU+4s7h0F1mVWb72e9bsgEEZm4xlLQAhvknZE7RzQPo5B3O0ORwG6B
+KMtvAmtnaxzgqdq6hrxxKpt6k9MzrbwyIUs0tPMq9DslhGI6cATy7tdOfejb1VxSOeFeNVYdqWX
i9iq2FWK0R3Pa+0+zsFygqbGnCuw7qpZa1TX6mBV1mHwzR9NvT2Td/RrNPtnswv3XmV96ix7uAkq
nI1cFqGckyvH4cGxJQl3iLEmVuyEBri5+aXuvasyjSIZi5lRB4mRazPw/ypCzxhWMzRIF+bavM1f
0yVcE4Q5XtL2YXmcsUvtsEnbTK83lj9ZUf5KezPfO6yvDjyDRDB4i/qcnWG9zPwRPrdP5+1lwOcI
PXH41pUyNXbKEEfgIuuYGOh268i10RafJfo+Hcs67C8TW06SygwI4LJDhBY51fRRDlsCFt0orl5T
TcvOZGGX+MUiayh2FikYH8JdpykO0kB86UnoSzif8+xUlGwl49puaveYkpXBBjqoXKx0bj6+oPhv
X62yN/mEK2BJ2zClz+1gE+wE632JeAh7XE5mmp0bnCXUusq9Q6C2JT75UeOBUmPBT7a6eWwXy3pf
LWW4REE4Ealk637dF7ftc+zZRjkTqjAP4x7synw0A4lxATzkHGlGeX7cdZB+Y5TD2ogMtW3PZcpn
zjGIEyR28sb9Pkx+Hu7JBcjZERibSfRKdgvXoo76yjs73JXaIOWvFUQnR3JuvV2pm/5x4wBKyCnQ
7X4es/pnkCn79hn5ey1Ni9TJXrvoqruifPGp7RFtL83oxEyg8RMEi3CefEGkel2G1e/ezMTXYeqL
aV/VRXsa8wxe/+ZUqH18RrwhsmmU13bwlltOM50HOLBtXKrCYRlZ2My9hlkvhxzZzNFpZ2LiECrs
mG/Kh65p2vzIbVI/BCJcv09W0z+TxCPPGvn408wvXxkLvM4BYwi/cqxrZ9fZN5CMDTw0S5nvLm0g
7gEvPGZpbf5mUOt/zaabQZMRxg8+Wfe7InYcuV7BE8OPl0qCkiyGe0XtylfkoYjnPeIEcPuie9St
/FytboXTZZZxZU+EiFuV1FHFmGrHu08VUDvCJg0zq813VJxQiGUVns2hYxgd4DxH8mi3bVI5MyFf
FcGNW4duRdvrirpknA/TsFS7pe9msBl98Vr6VH5b7wVnA5OxSerfyjfJHkonjnAniiuzWu4QO1xQ
zs/nJmU8mG7EjKTG4n9qgzgX+CLenuXtKbVLZkrBpt09Z9dy36GhXHTdPU+1S2CUzuz5tKxrth9E
HzwurjJfqtxtL40yh3vt9/pR9+zOaZnaMKmWDiSQya5uM9aT0DPUBdvK4zFcUOxwaxwYL4t0Dzl/
e8jtVkWsSxlkkqXacaO5w8/WclJ2SrOJxl2MX2169WPJevRMWBapWEuXPYKHuWTl+OADjr3rWeFY
OxqAc+aLE3O+6g18yvLhplP3lWTG5VDX3hOU9QNFHNu5vBsPDvFpEbyN+k7iT4p7A29Njis5Qas8
XTfR+Dt3s0outHpJurpxk5r97b40kDpVQ9O/2ChTANDZ9UG3uo+tgLVJUVTmARHMnV/35h5d03Qf
VuysiKTLLwiyWHcOQRCZ9jo+2FWVnhZvYtkyLfqix16doeSLF0oucyfdVlxmlGN5BFC953sfZInz
hnklY3CL3eVA6rndb5eFNMIdjIZPBowNdciE3z5s5n2DIO5QpfavwZEdhEX0+/siddLLIDZil/IR
yVSurQfR6O6F+M322rQGoZxESJLVmQNU7TWyi41tQRL4ubqwAWMajcT6WLF93/Vi0pfGaccXgtJ+
h0sw/myWkOgJ8r3R6FlZEPnFjViEZvtA+Ex9qA3F/FjkLclfbXfX5M1PncLuo/ZuL45H/pVPmEek
7MF+r+xUIw3tM86dERnu6ooI4TSJL4ZXxLnNLJfMmpknmk599kq+4qI6oOrYnibixF58Jy+P6zC3
Sb0MYMPR/LOgKscNnZhELFUOPAe2LJEk6f5HSGX4y5foTqbZ5J5JU+vUjKm4At6oDlAvgq8hPHmG
wOTOX0TdT/t8rr8FxM9EFdt0dHttQVSEJV/NTu0EiIWzgqM9R4vt0VqZM1d/PRhMRsMlu2OPdtMf
EUmJL2q7S3vPTBaVfeE7wflkwzwmZmpMpnD5Rp5oG2vWgadVG4+jY257m2Ao2phWJ3XjH4h5hJxc
KFaUQ88jMnsMZNHTcLw0ek7apeA4qm5bLe6WlwIpCkShrvh36s5rSXIlu7K/Mh8waIM7hAOvoSMj
dVaKqhdYqoLWGl8/C9WcYUVksYJ3nmbaaLQmWyCBcDiOn7P32nuH+oIDXWa8MwhJ6XX390ZTWARw
dG7wrIfabeKH00aTzieeT4lqaBRrh0/L3iXCxC3aEQVPcz0mQ39gL+Do1mvpA/XatCPpNkEnKvmW
DuGlbK1xBCVvOunSw4y1dstk3HaAUBe6y+fd5/Xe0fryYMLJ76nqSVQg9fMZjSKi5xFyu0XWGy6s
qd2ovmUfid232nUeJLM3xFZRtSwK0S4F+qyNLUf0JsStZL1pXA7w+D/goPXPfQohF8fBMOxptS8M
JIi3SZSkKaiYWD14dOI3jAqZoMMmoqixAm9HXuNLaAXTpjZRLXLebQknw2e0Ljvk7ZBs7HZPegk2
nbRtG5QJ6OgegnIKkNErTk0mmYkzap7iQ0+yN6/Jn1ESOB+4dKID/8H0RtU4kPZe2VpXJEghDAjw
9Lz4REFc2F3eXaOgG19jgvtue0H0DwklY7nTLevVBOTRLG2nKq46cAqvCb7FW6wX0UVpauZVRUwR
grrUXDKvJlmDWMw7DpTWBfJxkBFZW1xgGCXS09cCAVU3aS+0zOmvmrBC8xMk1XUZuvyf80C/bTXj
oUkHjdaG2f+ozE68pX2TrsjLaKutlfUxuV51PO5ckvrQftHx2lu2qvlfnARqAwMK2b32Y6Em/cMj
InPtts74QXhnve3JdthUKmdiTHZ1woCRyHVLa4stGYWUIK4XE0tNM1Wgy2JYz6SLaUlJyEhqPCpp
QPXxmE1vyqlxn/MpESFxzLr12Wl1yzzNK8u7ukiiJ2PiShgvu/bOU9p4MTBxJDclrt69cnB3sRDG
S573RMFm1gcemOzCHF38elBxvlG2PzC6Ci/LiBPtwjamux5q8XOAjmAdFEO703U9eItNJ/4sCtKP
A2lTZlXNFudtfYEw2CXfMaNGauLim9OVzp2uwE9GLJqdG+k6QvAYN0wRdSinGolXxNfuZZ/dDSOc
EtNq75hEiHfE7f7SSPP+Ku56BmWE4PHBYo67yAeteMM11ulbdqRqmce5j5Yp15D36uHg7dJWK16G
yioJP4m1g8+IuZkfOBM13b9KRa1WdqJl5SKMIvvCyIae3J80pZFDFWtuPCdhvTdD6y9dUES7ZiTN
575IxpgUZsNttM2EXXVbyNH+VICw16VA2l34+UNqeEP+HjAy7fC+SSsTd36qOjzQtDVuujixvHVv
lXOWUKWLC9FWJdU5SjUHfgA62jUOxSF4Kuk+oVG0C/1NuIU9bsj5aX+QjtbGm64q3a2HdZBVqCZ5
gJXI1D9m7EMGbkrvDKkQIQCkiEkshQs1Euy9Myrlzy6dhOo4HROS1ayyQ4Mlq3h0CD9BVbHPJhou
l4X0aaUhY+7IoilRrSHYExoKQ4dT1pzBueXLNyLu7DHzsp1m8WvZ9ERR1LGN6mJetNZLH3AUug7A
6Nk/6cAhd+fvwBDC+TVq2DxxgBNfsjFSSm70KVUhbkw78Qw2lq6O0MkO8UcnjPQbYlUOIohb77G7
D95BmX3yRBJO8sTpqSTSRU/NH1OFFXobknwyXetdLsNtiKYD0VdvXre8ZRzPI9wTq3IIwnRNIsN0
5ZMghMyGXiLzxcarbytJctUFk3g8cXkmCQYzs/Qyg/sxLhAUzOVmnhBcRbBiSKnZ+XfEYikCIlt6
xCytkMjTjKiany6Jf9VKzCCmR+GqJtnmYcWeHggMZ2tfFnQOJVahcl33PaqlRjON/BpzNuJzQDCE
zU00JuOdUdpMECqJWnCZTRO/a526zE+muhxuO4wbzoqYL7O7D0KJT3ioCfRdKMpOYm1o5X3zCpYn
I2V9nJBp1rBL0FaJhpzegJA15VW08YKuopjAhYf8VBM2RjZ/7o5EUhuu7KhW09IXqn1m4NHvuhjd
yb1NIhoxoOhklwbY44rvBq/Vg5UZzhVVOWNlf1ac4x9JAzgpjJ7Q+Lq4dUOqT7WM/Bi1lmpNuF3C
iWEfIUqhi965aeYtJhFP7SoZmrBYNlRgqH7DXt1NCNVmupoX2nujCw2aGoXR3/qWj19tysoGL8NE
ypUdNTpqdoo2Ok5RNnwjm1RRJU8E7BErOfIBIXhpwKiO0q5h+p6yZwx58RGYlWBmyYH7e195wW1t
GNlHo5L2yZa9Sw+8qG/MWocGLxF2IGGbBpznqFz6bWt4xFJZtifqPQFzg7PPq4o+bVCZeb/oekAA
NblUi4Cy6lZKY7SWMCeTJ4P6/XmUw3Tt5spNl0VZ4G2Mm9x6tDDJJsvKxftM9HqgXqeyd8GHo42i
HZGhwXEK1aXPiM48CvoUyPbPDnlmsBKBauNd3TMrX9B/ztINbZjavfT53m5dqwoKhvbeiDaQ/e61
61yrWRiah1YnH61w3Q6K1WfEeFgryI8v5LNW3xzfaK5FFftb+gwsGd2xlbNqqB/9XdNYU3yYxlgH
TF3gEVnlWAnwE5sAD5Czp4bcpoNOYaVpQt5apUqNw0jMILIE25LJXpOkJy+1riQ/SPf8wYMx2mjj
MhCpexiymla9M2psbE2MLSQZG+sCibmRXhBCbSHAoVogNjSi3l/ZVqv/CK257CTfuX8gtS8jEStv
eSt0Du68c22q7ce6Y6vvE0VJMSKgcHLkH6yWJrTXYDNIj3W9oUp36APi69ppXHmDgUCXNCQEpRVp
uCnGX2JQeTV5K7ulXWgcAxHwsN51xw8+B+JWkf9zzLuGMyWNVdEx5XRqkfuEMlb5j9rqjXpR9rbI
F17dJA/0c53XsGziH6Msg2EbYXZ9khSdBS9rbDxNOr2ARZuhlkx9lcZ0F4fuxuH1I+kvU8OzGGOw
8rVLc4VUMCwFF3EN8HmhUhnb64CcXnIGfS9KEcj6CCVI5n7zOhrPaVPygrZ+w0+H1EInFKe3CqQB
HWU3V3RTbYWxLqPTPRrFJnZQqfpRqaVI+uj2r1ysSNemW3JriA4xqDaVxnzT0+w1aibfWIUlxlZW
vPCavS5l3W9J6cKYoGMa4otRBUxXOmI2k3Xek4a6TDsU5euE2+kXbFyJWrdoiW9IimXP4yOMXYGs
I0ytQZVml23U95e1OZFBVapGTS+2mebvo1JWveIzLseDxflouKtJfKU8TXsJfKGexn5VOXn52Deq
yJdlmjPnGLXI6e5/TbHGWdu514kcNOA3BOItr3v3uoscIDv4VuHE6nwjmdqCaniII5IbdvPmubZ5
2dRCC1r3CXSCCjmPOs29G9I3IZa1z/I1Qc2ftSvDpUGqFS9daLr7oKNdtJhIo3qyLG8aVlVbGbiP
49Sizw2nlNyu0uwvvVK6xaYgWGRraQ5N/oYuf7brasmXISC1LCd2Lrv0hMw8rNtuan+0CtPIbYRt
2b+u7IaX18LY3FzqQ1fyBtIokYc6VtG0gxHLKJHz8+yydhsPfAuphDU/UFr9rHLNhxYyafFTYZT6
eOiHWHrf5WQjxcWI7SV7oxZV86qHejw9SW+uDghwVc4aN7urCFdXGuJxLwJ0EggyLkTjtks7J6J4
RQcoXGV2Td+n80reIYYoYbCH0RJyvOwLctyXqeJL8WZOQThBe+yrtL2lKx/Vd2kZysepnTCV1aVr
DBs9r31r6ZRWa920mkb6bOaHK4zChzgT8h6VOap1WoPPKomnd7Qs3pU15cR7eZZ1AI80PZuANqiw
6/pe+VO+A4xiLSyf4AqjsZ1dTLl0Q9x4tZKF0KGieJO6pJjjSrLQ2xVTWfVgGnbzHqfKZ/m4odrq
6MpvmWMnn6Koup/Eww8hb9XoraakK+/DiBzWQ9+mzsEuSrtaaXHfh0vyBN1l73vjs0I7tKujYt1I
krywnk3qx2Ci16nRSD5qlL4r1bAUVBzArNd86zMNUwc9naHkVTdGzV51GdLaOVxgF6BdkLiUiXNb
JHlRrcIcCSubgbXjWIWMi1ZJ/lYEhc0G3vbasBn12b3XlsGrMZnRTksGOgBO7x5s0oIuLNQbS3T1
7gVuPSaHQ6yuAxwra3tsoHqRh+zFK3OwTI1BiCe2aRJMD3ghkSISkoNN2AeddOUg/AJD0oSvEnjR
EthWfMMbRHI3sX0UlQp99ntvuAl9Q0ZRDL276LIxyTtaxrRRIJbFITgNn5PupnNLN17nas6Hpd/q
EwhZM1q1/DFbmIiu/YUsvfRhspLgJ7NsNjvRcWILUh3oBy1lKJFVGshl0GFQQ/Ebm2vq2uyibwqj
XhGeESBIa8koZSkvcTl5+9HtkwVZ5O13EDHJbMKrLuU0+YBPEoZjwnu2HJpbaNg93HdK5Lm1nqK+
eh578dMJzei6aLtHZYmRT2Eer0c6WpfMT8ebAbQdBl+zCu/zBqiNqhwsWHQ9o2XlESHYDIgkbENr
vwWj6byOSZ9fCiQWtzRTWfgTCtSNblX6arBK1obrh3JReehelvxprk99Jb19QrCJsfQ6rd8ou7Dz
lZvqZfCWGrV2weBt6UAkQhKON3QbTBgi0UfgpDedPrIXPafjZTxYD/rgpJcoSaAOwQDFYs8kcSd5
ZkyrOejfmu049ovC6vMrgnDdPQfk5ImJQ7pq4lbSZMsC5vSeExpLs3fdA/SR/McQdnzFevgsj33h
qOtwisbvblHKteswZIpo0D9nglDO1mv4pIZ5RcPCiPUw2LQ9jSwyoJMDoO34ekQNi81Dh8vWa8VP
TUms4BmZ7fjP0aD+T8JdR35qonMntO81ustGrnnsCjp0WFGz+V5+EYU0pWoJ8iZx+mz9d4nMsTYH
aYdjSMwBcAnARBv2KaW7Yr/U4S+z50YlO7VjGNZhwlb43luSeZueqpuol1SWf7/ssUjq12Ut9CRI
v3SiO0CEH0tfsjYcrGlsGGhnGojLNBlNb5XQ82ZLTR0OByrrnDPXFPos9znSsYBLRl+uSOiCdWae
Yter2nabNGH63HTm3M2Mcp05lM7mtUBB1FSbYOjbb4M3e3kFNTViCAe3XkAjbdHFMyw7gDHwNia1
23GACnUOr788eZZsLG1va3TMkZQSmmu9MW6mhi4sM/qJTXjE/trBwtmBbqE+GCPRvCuXwO4Nmcxk
wRu5m6U7C8rPXURbQwPFMhnXnSjaR4dTbo9SkrL2jlB0gQxIb4tmF7Rp166bqB/HdTxHaq4ElEE0
OhyMyjd3NGcFCcGq7KK8dLTKoMN/c4EmgYiIIArpHgJbpko9kdvK7qa9ZWT2/WBECa8WZ4U3mGZ8
64LBoQdLabUxNIrLZembhrkClQSehf6fV9ODg42yqgIAZXsn1LsAaEY27u1E58w2wAZm96zK4kLE
NspfijLwX01Iuh28de0zzZyQWmMYlNoysQq/20kmrW0YdU6zNj0xvgP1CWcL4NCWixiLrU7wwIAw
oAxIAmsKOtGzHxClrEZ3TFvqkdGW+wTqOfghN6Zx7KqqOrhTzGfGmXqcj4NTIXjxVT5ivi4AaWBq
C7Mt5AQEcxhPjHQdgU3raDYECW0BEWNykchmCL7H73phikR3N+UwTvvCHfVh++vl+Ecy0285+ob0
FGl4hEL87yESt5/5DBesT/+r/h+kI1psTv+1CHX5Wnz+j6fP6uNIiDr/Z/4tRNWk/JcN4VBRYKCU
w3MCA7T/nOGImrT+ZaBNNR3L5uOMku3/CFEFBERkq4qIAlPM5ETEiTXQLOCIwvwXX3U5b46zmBOl
6j8Rov4CqP7n5oM6GlEr5HT+AADfljoF0/rMbXvMRzQgdc3ax2bKP/Vq1/6OXsi8AFph/CjG0ZfL
pDLkughKBqBubBik1Tjpaw7KA2uEjVVQy23yXhOm3rhKkhu7aMxX08nlAZhGyhIHgoEIH1EFucLZ
6Lx4rsBgxnSJIm7M02fGXO2lxqF3yBMgnh1i1l0lXO25LXNy36Mcb3prWm+RbmqvZjoa6K5Evzap
spcWVGRs4d24h8xGrLQtw8ffftQ/aDblrHo8ek4kpyGINEwwo5h+ToPi8jGCN5cZPy3iMh8NPQPU
lJS0PKy2Iv7WT+aTiYB241tZiUTFbt+t0WW4j0mSk63m+8ODFtLcgdEnuyeoTXPWeTeg30dQw2Sr
wOOo6bOvuqp8D6V+G66JDJ7O8Fn/eB9zAiXKU0krHhnzkbrToMWoqDt+lti8yEf0PgMjHrcJ0bc4
YjRC3v38A4aBuVSZjyqVIIp7Nx0QQI01ijQUcWgJffHmJV6HIbShsE71S7ATcs9xv+Jk0Zm3RhZE
e1/k4cXff4TjzzNr1QF7PUdFObw2piVOVNOVoSdG7fo/s9SjGYk96dLxOYyNDc5PERvneN4nITvz
9YCTCgvl8vyrKjFDPn9Twk59Eo54kT9bI3nRYusxSCbO/rRHdg3xzQev7zHmwr9ZMpVn7Q/nshuM
WYJ8vOgogMhgRXWOSlg6Jz9WGtUDGMz8M5wSXSy0yEohUFISfeReJn/SNIC/49Udn/iGjlVJd/Mt
NWVApyRkctSLMmAOXKXOZTLIGytTuoYNPCl/dF6XrDHe0lQ09YaY9SnVwkPnSDtbQ0rTnvJQW3e2
HlsbGl4BsUKVAQ5J09odZBv/mT63f0+rDKd7mzjFmXSfXxFcR7eN/t5xZmS7iymezNLj524aTPiD
oHk3uqorF7m0R5IZVf9SQTMLmACH+SY3Qv1nAMOzQ4A0mPNe4NVwlBL7IbADRvFDS4sSTVs+XsMi
jAimH4v22db05jqwzWnaDJZzZzu19TRQXl3z/4KDF5QmQ7Y231N7VleC0+83vMR3CurcGa71l6Xs
CskKJsKI5BWbxJHjW+TlAFBYWW8Fzb4ZOj7R5gEuJHyBGy3yzDNq6V8F8/EjFYi5pWADE/NyPhG7
lxFgO2Ms39rGHV4szyetPA7jVYaBPtq3qStfjdiFIqVNh6DxCmI9vfpedhmjCtmxH0nld5eckLV0
paBu72qRxf6qYrayTVJX7VGa4rUVymnaZRu7KAuBKtyRQ9h9k4quPWMFv/8mhmLVKLs5oKxRmGkZ
k6G7byRJgUZHP9etLlwjbH/y9osby+4MDloVgXR/30bmbeLkWcAExnmBKYhEAIfP7u+vdWqGJg73
6b13vW4FK10HQWipBVbu4FAscIDxdTlzSb7xXy9J8KPFFkbw5Gw5+f2SJDJiHC2Gdx0+wN6Nm2kl
E0XYZOy5544TX/YM3hk2SX5mght4eU7ujk91qsmqfh/d7sWucnLNMX4k30XmLaMJ1tcStTUzetuC
Zhs6KvkR4ou9Gk1sZmf+lF8c+OMH/WvBIQ/Q+YM4UB3fdezSqwqk+5abg/49hhzSoE8yq1sZVRkA
lK6IuyWoDfUYeb1uLDTT114CqBsvMoK8k6HcuBmMNk9WQm8nVumQfVoIIkhdskJEUorc6F2H6oGZ
IQiHg/TmaUhiBLgUmF/ZXDJV1Zlfci7XTn5KAvN4a2ckvatYu8c3pYcT4Zqa/YpNAD2rnQz2h14j
Kal41W86+jw5fv6MKoexIn4v3p7PoXLcRR3iCVopX0bLEoIQbfYw7q+nHGe1CANazkxHs9c+9Mef
cFTZFaQ24YMNJvlg1kl9Hfuj+TINRvdU5h6yHa1lJBmJXeyV4V08Q9IYKjpdysHf4QHAJlaC9gYJ
UhKl5HdGd9JcF5r2QLNPXZC9BS+uyNtLkShANKKL6GS5Fpa/hS/M6I6MSFy0CIms7MwTlF9XKA4q
/PPmPIvl0D2fh3/7rBpdU6Ntla+VDPTvZlvZ2VIEJnIUPUhxq3JKq9RKuEN6sIGM7FWAyDqeouQi
SuFqrsiTQrrVJ6gM0+QZyZB1X4ZVfV9DRgQlQF+qQelhtwd38FvcFvQ07n5tIP/oJPTfO+b8/0aC
F/M7+l8fdq5ek9exDl9/99z9+o/8+6yDnepf1CoOzbn5NEPv8X8fdVz3X+y3eMDocMzvjk0p9R+e
O8UZiNMMdjzMORbfe/bG/zjq6P9yLL6tvGmckDgm4fL5J2ed4zeXkHmbBovLhw4LH0z50+4OxXRn
Z0wvt2Y7FTvHAiMz+ajJEs+Ldr89ltt/73G/m6j+dCmeAGYqxbcdKdDxEmdGQRffiuptY7TmTmXh
C/Mkfc2Iczzj6zsGzf/7pqTBEdFC2ksM74kJKoiTfKCdUG91c2I4qzXj1unCYq00VcOsAqyDer28
TGhbvmAOiB//fqOnST+/HipfcIdNERkOqQ/HdzoBrZBFr9dbVWrDw+S2NcYjEW0UCr5HK8yiLV6e
6L2LZQSOoo4PzExA0zBNPfO1+VX9/+fX5j+eBIdYlh32c47Px39Jyeio1SQ/LyV9jYxwKpo7xw7G
ZYF3aa/VKQLD0QacHHgAZ8mWSq8yj0MQ3x504ES+QJNqvOYbSINsFURNsdKbPn+CtUJd1Ofumfjk
4wrw15+rlIFag8KLtLDTwwWIswTO/dRsSa70lgZWRxqAToOsKwIInat4/Pb3n+oPa5JZn0EBKLCB
wxc5fj5hLGdDFRdsJ8R2mZzNM55pHzytOZc7cPLl//fNORZ9BQ7LFDyn6390Mw6fbcWq0D2EaykV
+B6mWNdgX8vTF6XA3Ni4SqIFrY+UOVY1OQ9A60L+vbAwbmLpEHuZummDVty3/WeEDdVCE55w1xbS
SxMNbYNKDiETCk4DFbY+DmS3Izj0MApF8SQXHcCw9Mwi+/oM6UebDKqJbye48tS5mSVh50NPrrdx
jcbHoGpdmhHJJthGvTOfybk4Ol7OXAqBGTlhLq0H2jxHX8kaS07QxjnrI+y065apkY5NERMGMBN4
9jbiLhiU1pnt5A83SDoR5012EptG+El1AwoayaMT4R6ZJgY6CYhHpPr10hRtuPn7epw/80c3iPOV
fYudmGMQxdTJDYJPn1juXbUdwfVc1IPlroSZG2d+sT9dhUkCXWR6ZYI6/vgxFky+W2Qi5TYLC/nN
pXrceeixmjO/1onXmRVPLchLDDgAyywD2ZPrMLFIo6jUMbbUMOP2RqXFH2gIGfMERtX9sMau+PB+
JT30PPlqibLIhtKZO1q0GCXiwSuwXyYp9InVorMHpnXeMfvlgfPNUwqbBmuX4/X8qH6ru9xxZqLk
0INbYEVr+oIzYLk23+CTWDvUG2oxBYMN5F7zV2lHZjBPVe1iR/Yru23FRSoG8wKiVnloct85c+g/
3Q7RPtGBxJLvmmoOhp0X5m9/nEh7JutBD2zVnPRlRD2Xd8Wl0/OqN8BnzizzL5+t+XIOBckcjEJ+
kEPR8fvl3LYRaaVb2bZnwq1EQUCB0T6aXfqEBHCDIwchnonOGvrWBgLSAfXk3d+X/+mb9usvUAav
gENwpfy1hf52w7YVhnpZ2tm2a/J0XbtjCtV5Hh2EZ1Om/vBs+cjwjkm6SVRTJzUCjcqwsKSTbkPb
WkJMgAskMUsBJwODjA7t7zd2fLyGZUCaOHyVOf+SwB2aOMePNsdMBBxsTLZCRQwPTQ23bNMKWS9y
Jy1vUU5Cwq0ZZ6wjWZzLP/vTxV3a48yQJQb/09aR4wxd2zhFAhk51lbc9yhXkeokYEjDXjvCqIk0
bsUrMlVXP7PVnO7Y3DjHQbz989qSXP/4xv3RMztd4MuYSse6EjZQQDDr3Q15L3in83B8CiNZnVlG
Xy5KTjAgA1fyoaUretqXxgPh+BjQ5DbqRbfrWNSbiWXFm5N9enFNXIA/WOP6H/7EXJTuKE0URbIs
a/j4Tj0gtAK5otyS5OFcAsAOd5XVyt1oqWg3EvS4jZIsfu8ztFF/v/Lpds7WhSlYUCAI+rF8OI6v
3JcR1NvagTg+AMNC651dMiGVZxKR/3AV06COpD2Hfo9x8PFVZIqHcnACY+v4dUfSCwd5zRjKM0/x
13/N719AboauCP/g9EPZ6p48RmBs0QDS3NhqtVduegcZqEaeCk2CHKuQadX6RZuQBDCOWbFXLQSu
WgIL08n/3qZ6k1zj2Mfu+PcnPF/06I+i3y3JyqLMoUHGG3x87wQ3idkIJLdkpKLQp0+5KoZqNcR6
eaYH+uUpz7Uvmz3ffjpj8jS7DXREazdTILeBVPkhkXqwBzvXnSkzvmx+2FMoeo153aAp+IW7+G2f
DSH62mXIVYwyA2X8S4MUhv62aqW5azp1Lo/4y13ZQtHdYFbEP4C7nPyo1DslyixYkoUS8c4WJY6t
Ysr+6SbLVUyeGjl+hjI5HR//SkDLfDiDNmFXdJA+8knYwG1TtKERnuYLu/YZB/tSD1eesOLV31fI
6ZETZg4cHIMzH6MYnXri+NqU1V3f20OytWpUapi/FbL4SPiUprnR72OgpDFVT50vQ5n49OnAQdz+
/U/4+qPOX7J542PLZlYwfwZ++1EbkywRJxTJFr2Xc+c0lYETqEkJ9kG+27e9PDN5+rLLcsuKUmEW
h9gsqPlH/+16YWE7WurkyTYNu564JEZ6BNvYD04skk0Sxe5uqILmHzYR5ufMNmdzhmLVEBd8fFEI
XnDnNSTzI2OKlW4gneWLhswXXYZWnnmiJ8MuPtsnVzspxwnP48/I62RbkltVLoepFh8w/eJloxXF
U07YhiBLYBi/UwBX4xLnYhHtYyOIz9z115+WzAADqSxzL4fez/yv//aouyCVGiVDvy0A5SIadZdE
oxsLfHlzSE9+Zg/++rbOrxH7Hdms5M2ap1czdJRYTdFvvbBVmwwz2LZNxVmNz58uwwvLDEaZdEr0
k1cmk1GMBEzrtg1qJ5redNI2ZjF2b8hYNEIJCxXTgrCiYpe0KE9A+/fBazwhXjVrU3vEzqcg4xsT
Dt9UxyFyZjf5+udxmJ0HURxj2ExOl3fVJhUzszoFZcujdurJ2TDSPUcW+vIScZY1OMroFIg6BdLJ
VxU/HLLogqs0Dk6cNi8CVPFyXCEPLpdNZT8JrRVnvmZf7kyx4yOxIJ+SMFd1mkc6wOHogXe2W4dK
/iVEJw9PAU7N37ejP16FVjY1iT13LOd//bc1G9c6hxfa7FuvaHG/Kc/b2Jlpn6l9vj4/MRc97Pq0
RdEgnGx67AQMPIGwb20NyIRmJCUnuVFeVxZbPtVFczOVcfpPlwb7OwY29j3+iQlk/fjWPL4veHTo
GjWC7k2aZCM6STGt/vED5NRM/q0l5tBxdfLRTOxQ0/ifZlvoCFhhaahi44lI3f/9Ml9qG7ZTk+4z
65D3kDnB8c2QBtIEVd5l1AKkA5CO1y7hJyOjJ8lm8/dLfV0SDDawsHAviGs4cB9fyoHSmUjkb7iH
CWNKAmuWxGvv/xcXQQhEM00wyTxt/oKhBYGT2eW27wxn7YyBd+n6XnfmaP6nW2F7oOQHqEdRcbJH
9hYs8Enry23qRu6O6K0aQIw0zhxkvv42IHOs+eQGeYFc6ZOFFkQWwuOaBkDitc6Bpjo0F05u1y0O
vzPL4OsNwRDlbMgYgjhY6AHHv43QjDHwnSzfhqIaD0kVD98wfelnytv5sRwV0vPkgmMZ53s0K+7p
pwW+UEkjTXXbxB8ICJKO9h63qXfhCb+/D51sPLM9zCvq+Hq8FuythN2iUOJQcXxXyvdUK9uAD6fe
pdvKq9S9lXsmRvlc1Bdgmt2LVEGL7wNYG39fh19/u6NLfzmVydHKEEjB6iCYcD0msDKa0RTroCY0
8e+X+vpULaE7FL7ov2jrnS5G24ozK8WTSXlt55cSMtYPH7r2p8gmcwf1GwXV3y/4dde1BCJUgH1o
gmEYzovpt71d63M5kkDY0DyZ7Au7AoY0403V2vDD5hBhr7pEuB2u/35Vw/nDM0X3PL9xHBFJyDy5
LqiGTJcZwaCSLROZVVw56dqUcfNRgr1Ed17kSElDLzctlGODfClDf/g0CyN8S2FpdwvVVKO5zvTe
zGb4LWwus4x8emss1WhZZ91I6h7ZfYt0rFWz1pNAkm5l45Zd+r2VgJG3W+9QQNQj9KcxQ9CDGbSS
ZevE+R6Ve7yOW4GXsEg18qPaKFhI33rWvRqZuFsnMJVqR9uEFZb5hWMmnGutsNe7ZRXrWrJ2O9P4
FjvFBNAnn2ZArCc1HHkFHcrFGNmyXUIIwgZpW1NvXo4WQshdmVMpLcdChrdmrbf3LVIhbNr6lL3X
Wdnv3Y4GxHJyqzo6DJ3Vpneln+kwse2+H9Dn2c4tmhNFbFFu+bemwBqyBpvXGgc8zaCx0dKSS9oV
6Us/0sZdVN3oAlnpumrYkGgWXCfCZXLPbRspJuSQMBnShGe9nxjA/wJbIAoAH0dSr2zMyBGBi5mq
VpEhxmCXQJsurqrOJCiGBRSHfICwurVFpaeLlPxf1P2dX1gAkupSRrMXBPpVj7bwe2tmzaF0ejou
yPCJUPYnVd1MwnGgRPQWaXbw8MxvKpC1BZlsiJ/IstFeSXMwPkGz0fkTHM/2o0fQx3ZKjKFdVwzF
CAb0s+KR8CrMC2ZpZclahg3+MU+pJNkAvLJfyMMa0594ZnC+LfFKtPpWhdiKrCbvy1e9cCeG8Uar
Oe92JBgxDoUwNq2C2wxsxUn0S3vsHEUqmu+i1JvlDsu06lzGClEXi4tmCl1nh4k4rz68cSrHZWng
Ad7CsMNIWPWEnKz8oYHYmNai28RpLK8IRB7NBfB0hVhAlJW/0yfi4S67pk86bLYF1DXRtNGAFIL2
2KIR7QjTUNdDCxLpaDzoESm9izE3xJ3u2wLDYoRTfNGV4fhCErKOBIKc0Gs82foD1qBgIpOoJrGs
ykiu8NkoiM0iKpAkoBay2caGblQtZTFH/yG8y4JlByPbxCzgVx++52o/Cj3XPsCOES7qeY8cEhaZ
OTjYVmg9rW0TUPSihvUCuiRjeZVW5CCMh91wmVVTtrFNFfcrmeatsYM1TUZQ1U8ZD92qUXtACbxv
EQNBCQQ8tTUtkG8bTcc2Ao7K4QzFR2dUC4NZ2UMVi8rhmY3F5WSAaFr3eRCNgGpwey+GDKP/qifT
B0OMngz7mALGXhB3Ad4GCYkPvV8SXbnwibE7oEmPvrHSotvY12ZwOXUUCTjkVYWrnFPEa1zBpFoZ
NatqSUCR+DEQZ+MuKhLDbmEgE9g81npkoxnrQ7Ym3woO8Mu6cUMcU+CvoETpEDuEA04DhjkgmdqB
wLBxg1mIKWVjrPRCaC812PD3Gkhku1R6Ze5NP21BjFu5ma6IrMCx0/qoY1AImd5WOR6BgokOlXtR
wgq5aQYZhVuNk8OAyAifeVlmcfaQwGMnqVaG+Gow6vuAtNzQtbedXdnVGkPkaK+jHOXng92nqYNT
3fCnlcKpBGxyqsRjrsISX3xvFITamam7TjIL+pbb/S/2zmO5bmzbsv9SfbyAN90DHEdvRVEdhERK
8GbDbuDr34Bu1U0RonhC2a6IjIwMKUm4bdZea64xAQ5uQDzSO9U6JIp4u5KOBbftZ1JskRwuGb46
THJDHesN2b7QOmO+TuM5dlHdk14pqCLZo/Dlji3nm4Mjz7jxwOve52oBB9FLh+bJnE0L4TFG55it
SSmVDc2NxXc15B6YEhEWkx5fE4S9BWgvq420oKhqNS/YYs5A2JDaQMlqQVdu6FPCnSLzFtSfSNIW
vyZjmB8munFp8mPolcEQq2IOWgOdqZ9Cr60DtFiAVNAjqJ9zaI3GVaJJxILKNEZmEDuD7dAqQQ4l
QKPJjYZaTHNlXxr5TR0Phe4PskquulmpEZS7qG39pBFQ6gcSFOejW7ILlzR+pPQwp8K+lInWVyWm
Ap2+A5dE06nqJgLteBSH4TXdrHgTQNNwHJzLWIh9ox7JszpFK5hCnaGfebWq3dna5OCJ7Bmd36UL
hQi6v5XtxjbusOspNad9LOzCmB4ggQ3T1jUixlSvte6PAnf5T6zsxuIsF8LIAE4w3LUctdF2d20Y
U8wLjSFIUZShkKQN5sJsAQzioBZH9IJIlhbA8S4bbhZJ1rgi6fQfZiSGOTAiLztiKOzAoVLrXNt5
2twuHpEDiJsogvCyzSRlSUx54uq1zckibFuEXto5JnrslFKGiEpB0pjfalyEB4CXrHQ3QEPUJ3Lf
pbPz8hymsMwqetErNBHpwdGsst/V7PI46A2toV4aLjYigGwwDrugjbyYD/qiLj8RLr8TZy01G52q
wlIUW+vqNEPoGlYKgsqzXflY6Wj3oqXnMCextzfNGXfaGFPrq4/jrN+OAtSpgBxb5BCXNox1aUwW
FQsUtPuDOUy0V5MA9EERnZLfvnOVn6IoNE6kmdzfQnMrljLTnfaglqOGzIPV5UA+XD8prVsOsG/O
ABT3YG6jWDcgRvJIb4NVAVUcC+SiORgJ7Cs2lSL/nKPJP2+ywWM8shR+npOsdCGTcBo+yM7I5A79
jnzojRKLYulF852lWKxe5ayW2LglbhUdDHqqiptJKJO7M/OqaenHGKyvAMRYST/+Ir9V0jkrcY5Z
9GCIRimnrc4xlTEgdJepOHSK1dybEz5FW4PZOHBML/Qz5H9Rusk8tIKAfRX4KHE3yE8WS4oS2PRt
dgSO/F5CixTbW1Gkog9O3OLqEOJpKkU+i4QhKUNSlWs1tVTG2jZDzzja0JXbPRjCCWf2qPpu9wYu
QFFKhimGsgImlj71LACitpBVZE3DHfa/o9iQTMYOilmwONhEdNGGBLQFbCucL0680J8z55dB8fNu
Se7SfQScgTm2Okn0Ew6Xajibx4l1+ZKwoXAohzYxHaiCflwfnB2yEkqFHThHtaGrEMsIPDvKcXxo
O1JCtCzXBPElFY1p0Qzb2tbpXPdygpvpBYlR4aeRGbnzDSi4Xe6K1JPXMPFqvDBSj/Dw47e/mkz/
eZylYuZRwfd0czU+PJkmVSkq89jB98OLu5FnSjcau4+vsjp+/bwKRWwGIrpFnMVWyUqrBPhpito+
wu7qzs1xrHwH6MvR9cZTYoR3LsWZlmYumnIMG4XG20k7KHJ0ZBJBAhspHUGCwTSHaMdlrJsM779+
LnJsOp0/dJYZvykTBzFoos4KzPzcUvdpatf22AaxC1vpqTrRu8/FU6FgsnWqqMvf/3JynlTq4VPV
2UdXp89pRAQe5FZaYa6Jp+LHT/XOhLR0WnZJkBqUDdYqxFoYjT4Lxzz2oZM9zmGrHbQEO3gIZ4Ce
6BBNTywBq2TLMjyglSC8pHWPf9Y9BMSXQBDJWR1lPn3mVLKFyfIINeOi7dIfo2SF8iZa9T9+yvcv
atEVTc0UFdoqbzU2npsjbbSOoerG52LGLDXuDA9rnhGOZ6RwaExUFcRoaJ7Shb0z6WiJRRIGnYh2
lXXrlTdr7VRa2L2NGePE7tpmn1tY/nz8gL+PmCUDTEuGi3KWznj97YgZBoUm6ZKm3zJcjhGOUJ+X
jBbEZu/U/P79gQxWQqw3ljlAOXs1OCOzLmk9VACUAofZminmd243PP3189BHsYjd6Wgnpbl6nmlO
8lpvze4I+q28imtPJxNce9ctjMsTctK1mIARCfifIjdSEAqVXPLtuwtVM6un2u2PQ9rFZ2FUaWdl
LswvDQyhM9kq8saZIsfXnaHauqDvD5hj9g8ecOQj9G6oF11h/fUk4d26yKCRxRD1rNPtERrCAaPn
5ljYdEAXgCs/l9iUXtY4YG3y2ZnPEADk53nmWn89kKjqUSux6WylW3ZdhKeLir61qR6OnNhgmOKW
ccbpowrcWa33H3/j3wcSumcu8rNCi5R3WZp+WeXqsrIyze3NI81oHKiReQScX0+tpfqy37zdxHEp
ofCMdn3R3qwjuxYOTVYL5j7OXRZcMbDswOC7DSlmuSPo048UPVyfqF9/sZshhJ3YgRuf++pM9frM
x8Az2pMRAwQtYyWIrTF5hHs1+/Y0xTvLaEP8pemJLzFlBXxoKVtNVTCr+Phl/T7BmXKs1BRE2Ln5
Nm9fFgn9JFYBmB3bxlYfwXaS4+lSL4YNA3z142utA0lmBNJZE2Em8nhWLHO1hY8ibzFis4xjjFA/
2VsiVFt/po25Owv1If46JL3yZXIdQPqhUeXXBgdf6Nkz4ONN6QwAkifCTEJltpYfVIjwGP74Dt8Z
OiTql3ohyWwyHqvlQUZums7kk45mn4oAzpXhYxhVHv7+KvR48wYopwPnWg/QgnjTXZbuLG6jgOS8
EWCbof31NLBM0F/sTdRUFmXK2y+b4i/eIBI2js3gfkFBQIUXuCxCkI8f5vcBRNgC8xzVMDE4GpS3
l5kbD1u4OTKOVdqqDxxq8QqtreQgYGRuP77U71+HS1EcYkMi2KRY9PZSJmwfMuKcc9EHDEcrBfqO
WEk/MQbeeyA69ZgUqk1h4+e8/2X5aOrBTYZigDesFdZVqoXyxsJRnZSN6E9IPH4PH9B0EfMh2qOc
weXePlCX6AX2NKGGQmeM3QDql7MzpSEPphl3V1kNBZekYi1woGnL7u+fkwYVxjr6eSKIdUfAgiTV
44qoPek8cVEOOb5+ljqd2b11KlZ555Wy17rLcYdM2G/BoJq1Jo0uJs8JC803tCbcDLFJDjyrtL8f
I4Rj0B1oeuJK6nIrv3w9R+hjM9eRfkSCnh60oYn8Won+xRjB40inyxi9E0qVVdmaNm8TkKppHKOy
z3c8XOjLQR0CHZ+YE/PrnUHPpTxul6oTHlCrQa8rvev0hBrHSS/JaTtuQvkwlLuPp9Y7X4hUC2pZ
UtfkKYzVazMLXK28MmfQ0+NwRYpyhvhS93es5afqhUvY83bfXLI6zGFOV6yx65NBGXsyoTNQP/b2
mN4mVBEwz8JU3ThKu4jw3WjkY1INyim/tXevqy1hLFIDh6u/HRlqPmec8Rt9aSV/biiZQElN9570
vpnmBIRxcB/+xTuFmkTqDLEj7c1vLwhUrPecMNXZTDxSEl5CwgEtOwD77O+vxGhczgHLuMeJ4+2V
hrHP2zRPjKMe99qtsLCsaiunvyZV/JfyLDrWqdKDOlk05fBOtOUt/zq/xtBFlcIOqY8RKMh8bi9b
b1ZOLIy/favlKgh9mVtcBwXW26u4jSK6KWfQx6UuBW20or7pHEXZWtj62BtQ1IW1sLLz548/2boL
gcQjk4CKzHJw5Tinrt4kDFynKIcYu4thcIYN1u3xA3C04VEx6wbXDKsFId8PWnroVLh7QaFWRnfu
xkNENrts6Bv4+IaWMfJmsnB4pkuSThlCZrIeq3lZscip3tyXxwHQE7zFMnkYpaGeUAssr3N9FUQr
C+xqUfyYq48K48Wyo2msjrnhhVuFfPdhkvgAaFH6mKdSPbHYvPNQbAP0pNo/G0/X2jt3ksNsmXNx
7LqYDsnawGFahJr/8avT/qO/Wj0XHUB8Rpi+5MDWJzDXLrQUs7f4IDrL+NSGBeWuWFX77/2Qie9U
RWb4mt5PnwNckuD0mh5uRAWVnZs2GpXPI9HI40gH5w9L2iB41VRilVImowy3bC8O/jHGYrxQlmZB
etHUssCzBgp6daz1YN5n1bhs8WPF/Tcp2ztvoOLoizGHgYxx2URNQ5SQ3yvwwH5d47iyyTCAWBy2
4oYflzrYDJyhKKZ4EQDAfYQJYLhtZqGHEOzk9FU6LfWRBP9ldVuV4NX9ZsQqbkMhtvxad/UEkTrE
UmoLoGDocZ+NyTl7Sqi9Wiks3i24+/pTlNOO4qcpCVYglzng9W7cD0mCk03ZGJ27SyBrlcE4TtZd
jWgy92mG6ooNAnSLbDB0yUAUBeY7qTFPdxJlBvpJ141NilU5QBK9j6hE0UA/3NMI68a7BY2N1Zel
FoY/IRM8Am7s4v0UN/Fd2ZMwDgjO4itpJ1W+zceW+EenGvVSZBYManhvjgXPdhNlbYzCOce6fu5I
hPrwU8T9rNHhi0E4QDMMSGARbikCGvhuYRKx0dDjiY2aNvV925a03ShaKp8wCOhurVgxna2Spjqi
5WiywAGYdv1aReZ8G+O76G6YF722LaAbdtSJcdINOOGT3KaKTC52BgcLLXvI8DuItXHYxJ3p+Z0V
5X4Sw6s20jmJAvBKbRy4hOUNRxzLefYiZ0BlQGeOPAPPMDQU4xGF0G3v5hcKvIR4V9ehcy8dRX80
apeUQNZ2/ZM3WlO6hfmmP2dmmn/H0941cAizoi+RKXOMp62UBv4oC20G6OAoS5dCxd0ONAhzbVY5
mN9jByhEULXltcbZp2iYtVc9HzmVISxzzS2J9uGa0wUUtNxmSPt1lxIx0shbvVaVTOMgVSGwoWZx
hoMype6LZcz9OWS6oQ4gRcz2hnQximE99kzsstQxCwEFaH2xtxs3l5jxyJCcoKdEHIM9dWZUmWLK
fTdt9G/UgWSybZAPtPxQJ3iTkzZo1GJrcQYF1p43k1UX59JoKt3HIsf96oIfv+08SmrVkCcjh2cJ
jC2V9BZv2wnJeFDCQnrC6m2+AEVLrj2GHns74fr6hDAE5SGIIVQ3Ud9L7qiUIPejWZu+g6H1YhxX
qtZEBBFlR6qbAzaFZCKojw6G9HywztFznKjWS+XhaxdIXR1/aFVcFEHbUWVFDhCDZClspUVJxy7z
WfG8+Zuehhjs4O12m+jp8Ai7xR13qZKWz1mVdZdS0Kq8AdMrhR8l0nmC9RXaQYwdheXnCgRc3+3i
9LuTRZG5r0y10M/rcJ6fohxYHUVCE7VQhe8WE6bz3JdixhZka8+1e7Qr6v2HWarzS5I3qAJUIats
Y5AOuJlmW76OpYFmg5qOeAF0S9Yoht0NpTQRV1UJW3trGo16Pem2Gm+pbs/3ViIgGqk65YutNjZA
XEU0l68YppFgdiwlq/fYQiIgADGT5n5tk+ZCzNUUG7UZY7D7LdWho5O79BdWkd0YgdkVDncegpSC
ke7V6aYz25qacJ+U+gawtEPdlhZNfJmyyb3WGdEYuyRW2/gk7DvcZTRzup7AOh+M2cMGhbby3Aqw
VDVuqdJrMU13IrF2s7KwwiMncV/0SmUvoM5KCmDCJMXY2GrOSNEt4RTbIeoFBubDXB29carmIFMy
oR1wFuUp5lnErxiPYfJthnTS+ppFnOCTHQae6BagQ0Bcl/onvRb88rCDeGR5lckS3jdRAzw2ZH7H
cTnvEDGxVFtYAnwVbaK+wGpbqFBeEl16kWqlWG8qy7dRxmmpIpqtEQjMb6QPGxiLQqdIy3Bbo7rU
P0V11rJ6mbP9BAt4qg+UAYS68dTBflJcpsbGowiKkGB2yx+g+UMJUqtENFP1jZXspllDYoIkoXx2
abk6F/hAQZGtLDZwnM6zFosjGy6+otV5eWiqpnrJdSdh6EF/eK7GMo98u2+RAaaa11l7p8g1a4NM
Z75K7cn5Og1NlewHqeHHlXt9EgzWTCUsRr9gb8pUab82aIcwomot67HOLOULFh2A4GVk2Qc7olTn
T2OafseVjklIdjoqAxh0wjkgsQL10ifis2zn0sJOQEkpGgE+gN6YVpTeMKZt8ItUy+EZaQgP0VEu
jAISZZrmJ0JXhvPBkRYbRzy09UMuYls/kN8zlMCslWII2okb9HVlxJDDLJvG2StyoD0Xcc9M2dM1
xTW5LgD7hQfpfhON06AemwYodQLo08z0IyeWzsPZVbj4Xk5arz7Y2MMMhzbDyTXIzMh9lRoK3E1S
xnxYNTIGTs+dojyl0MiMvZoPIArSiY3NV1w4zoylKrxLLHQok+yc7+ZQyu+hhVHOphX4BW7K3Gl1
36UIiaUB6ivwxHwvd9NT130iEaHf6rUjP3MT02eaHaa7zBTZD5Qh3vdhzBloHYqL80HBoGOjQALc
9rYcWTHz+BnnN/uHNkLPJGOx1DDHJFFwGpRp+H0M2+wxqwzrltqxezv3MiK6Aa3aneW1OR6cvkEv
Q+qQ7ABekvocVErmUUCJDQsgdYHhBSzVRnUXBqvxRZT9lFwmWdvcs0qpzrYa7B6BWU1hcCsS2WUY
I/Tza0cOrN2jcR4quvUbMMxFWyKrCs1MhPveTk1UMmNc9/iMwdHam1OmXzGFQxwKHS1NtxQZp1cP
P754P2q0jPgzvTCP0HxSkBbuPGh+ajr1jbDy5EsaRtxlri1eWZ4uMmyuSPQDEzfHxN5MbP6fFA89
Z+CCJ32w4XKVeG4bBT5WDVqsHYtLfpe2xXhRmkb/0nSoOnmMCY/NsWh4n03SFtI3PCnxNivcEL9y
q3b9cdRnGMmg9VPiwGW2UDgiVCzROQDQStqy3bh5G90KYWH8one5feMy9uMNjnhS9RGXEmqqA2LB
gJAwGXZ6b3gDGC4Y9pupXUQFi4zqvhtHLIUG26rgt6l58qMnzFePhK7juSuwTj+4Q/uiyuglSfEt
2xCkcF7r1XTatwScDy0uiVhbWKivNtK1qqsMN+d6wzBzLoVlRrykVE+cgHwZvHLT7Wzh0/xphP6s
yeQKvgNuenPfQyUaZwd6swkte/xEv2L8RW1y9XJW4YMPijJc4RrkvmqY8miHQYKDCPIKrZdf5Zps
qAViBu3bTFvsRDSFr5oUgPQCI1UELDVckEELe7X5agPIfIjQdzc7YdbDWZpO9hXmQ2LaOrNwr2TY
awhSs3QCPdVjhOkLJFfhrk/g7iLmSb3PQLeL5AwDQb6W4bKDBkOPp0RA7kgb4c3OWOU1essiOyqx
8jpFI7Y+Dolaqypy40xwWB0CkZb1+KjY0XxvYIiAIsDUTXzXtNl0NyMf5IVgwaHHMWprvJsMnW8o
7ai9TlRjeAlx2IP4WXst9YS5qy/NTkX7ZA4CB7kOV/hi249oHH0pFuJtl6Z4V/apmYotbk2zi6TA
iw9SC9MLNKg6Cs4EzQjkezV9ySxdeTZRxhHyEtcxKr9WpXaPO4ODJYaOOVv3LLBZFAtf32z4V1TL
IJoUhjuWUxvLaW5qa95Zpru1kcjjZQvUvW4fQ2HQKz73UwyURDTsySIfv9JIctl4Y/+c9U2zjRFJ
EwTyX7CW7y0igetUxbUMrXFRbuaIOuOuTyv3VkFphpdh5F7R3W9tm6HdZk4VzFl3a4xsgSiKLTRv
Q6ptyTAgPUyx2xud+8TM7cACJDl6pvDBXLohpi4qhyjFukDBhXNVslXLDkV3WFwZDt3JTZjlPjTj
wESY42tj4uFibF7rGK1sMbwYvmihPm8dWUYPhRI7HNmc8axMGvUmjTzvRuudTtu4enI2eUC9HUx4
FQxmbnql7wMDqOYmaQrvyTURttXhg8HhHR+LcL7A6Dq7m+KyClTxVUmCpJPj7ajbVylqPjEnh4H1
cekRp+YGuUT9OrIkWlF/Pc7Z11BH3UvTCi5YQKUBSzui2aIo3bgYouGgdeiL8dpx5sCu+js8qhAD
B2kafYs4JWbZUdWAwm7E+JCrTjDMeY2ybdD92XloCBMVfcZUvPZ70AaYMW5g3eMYaGxQBpAGxkA3
+TzP584A72dwsk2l5NFOoY6+4fiBBQ4oxviiV6EpdVizbynHzUHo0Vda8wnIZw6Lj1x34zqSTKIW
Obup0DFCL7NzxSjabafVrw6su41CwefCgVnzxI7PTEBZr4udltacm/EOm/ZWjjOobQNsCrtDGWMi
y542gN/e4uV0k2b1t8bItm7YJ743dOZNIixME6fXJC/mACDmsAVKPe1xtLgr3Ch5UOtEPx/6Vv3W
4zF3RO2IKdIcd36GbU8pNSw34DP61mjd2rQnBQU+BUWa38W2oZw3Kd6rRmE8awSsfozEHltznNc5
BFzSEN5eq6LxXhyn+mqQgAs0Owfbz5nct5r8UhTDHifMzM+1edr0TfKFGkBzHglZ+IXbHGy1uteN
9G5iZUB1CvtP2EfwP98mPXnA6LfQxKvbz7vO0M5qF99Xuwu8SdubiXsnaEXP1ehRdedwN7ao0Aab
UwyrggeUAxtK71C0/FVNHbredJP7JYuNZ7xYvsS58WSQqYRIDJJlY8cRvfw950fUtY+TpIWOQqRV
1I+6Gb04bR19j9JdztKrY5qHHhP0+zg9S0xNbykG0sNQfY6UerpCdy/vzTJ2zrUMOp7daj7zd5/Z
DunkjGDdao8NntsbrWinTTjU4s6o0JfrToHFp1MeWKCpeOeZCrk4wgsile53jnSsL5YeuEYRBdhQ
4HReoMqv413X1bsq7r6kiYfJIyIti5NjeEGkXL2aie29DqGb3jPzxQYADfJCbfiMzV2/k55xmRvR
faYDK1LUSF6FdmUJSpwZnkokNLdJShcHYf65VJwrqZu+gSYU9+8vpdkmuy4uBLRCd75hW9sZhXuF
f/GhIaTvEYklbSQ3VlnqC6FPBJ4rtR/Sm/EMwg6jycQuHsdrxsq3qXpsMJdThfJQRzmRf2M+dq5x
HSmhg1anlio3V5+b8ihTM2S3VCkK9Fpvn2lGZZx55hfGOSYsLv64GLWyPSEctI60wdyKPMUBqCHR
EuDUop3porW9oE5Szw9dAzEOZjxBWEQTdsqF0e+9HE8v6iapkDu9LQ8QBUuHnUbziIDVjnyLSs7B
N/Oe7Fg0EELt2GrzowPMzvaFwM7h6IasweCp4vTOU2VeXKotFmH3mCDR2bVwZ231mWWtdXytcQzl
2ORV3l7HueieKjTVvFBZt/YV6cJU2Y1FqbcPUxlX5EfmWhx7Mhj5FrkmXcAVvrz9npJahKiaP6jo
/HTi8aWh4EF/SKsyMHPPQixf1jXgtzrM3fJx5Es03wy3ngw22DwNzH5Mvpk6dq47fpyFnHRZuOP8
VSjbNEMIsI3TlgYAtxxGNIG9xIKzjY0aL2J89L7T0ooPLLoc/YB2RCOLQrPE9xJPWyLkDvTCHkxs
90nHf+abVxrJk1GmvbNJxYCf20hG+fMcjc4d2wCNL+NgVl/Jq+iGT0pF2pinqNpDp9KB4Y+lADLL
i6rZL3Ijx/rdtMqbMV68k5DxmNMx1xG3BmpfpRHWwUqYs7ZlzX0cux0skjjecvIf86Peej3nW1EB
DZOkSwcf8Bs+tjprz0votIJfPUuFLh1NWhqTrK3v9bFIrnrbxgJZrVnEilRe4SqQ7jy1Fs86MtL6
YI50reziVkHnT3sGuXilI87cDDMz0Dfw3zpvYvQ3pHbnYbyp+jh5QVJPa9CEGxCnTBejXXb8pCXY
7fvyWWkjovbZXObANLv1Z76jnQVd13v0jxjJgCJzNsQ3ByN0A3Wo62ByGxfEsJg/qKSTWwUdJgUC
0k6Mf3bJTOvrT2wJ+XdnShB/N7qgfUHL9exydgDzBXEHRPu7KRubxBmeyzi10otEd1svX3LcCIEm
TzmplMjGDjyewxj2elPWuK+ZJX4NMHrDh7zJsaCcyjAM9MHWXwuTNIWfhhCG/anKxyLIS2i4B6wo
wLFjbpLdtbNzCSA8/pr25dhfG/kszjyc4iT7pDuxcrUOpnUzJNSa1Q8j5c0YGsr3DjeZZwjlxoUW
G1LZqthysRQ3Gf7KTR3aWHPb9nyXFJNyPzQJ3nH9CNaUrRzQx6Z2Eu3J7mfn3gtL3F90LR9u8xAR
+6ZItfZZj+36sW7m4h77sKTDTUMQnBldVJcbQuRFxRfm9MqotOLtK5GM+V+XQuxFVrfQruniddfV
SRnnWpYBdTvWZJz2HSeNx5FVbjvZmHbZtWWfKN2tKQ9UnFyyqATrEF6MpVhBbeaXgprW8wo4cfVH
N/PC9kVrTfsrHDYUQbg1LujaXvOqoEjMidzlkFrj3uPjbqIKCt/+44rJ73UZbmXhb9EeTR1oXWqG
v2S1IsMKzZRKGMC46a9nDPpOvOHfa2y8XzRxsB0QlmOysqqxgXCfhkht1OOk1BqO2PCnb7FC+dwg
tdgizta2k7TDg47j4D26uvxsJAu5M0orPFGH+q3oje4W6b9BzQ+VGHW/t68+Ld2KU0GOHLaJMxub
F0nCtFTq8WK2YufEY//2cukcg6u3NFRAxKRI+vZieMUPjkhD66gPZs03lO2+0stTJO13rmKpKhlh
FfEtYqtV4VRrEguvRA2/EZwE916Z5RdeSVnq44HyW3kWDQ6yJY54IKds8Blvn2V0c2GkSTjjlGxr
Vw7HvoOwjeERT06V41bU77CdTE7U8975WrSUolYD7QfrZg2rQIxl0YHrzMc28SiUsaNRPALSgdxj
PjEw3nuLaKcMGKou8tf1nMwSpWmM3p2PUi/m71pXG1eRa7Ynptt7bxFAK1A2ht+iBXv7Ft2QZFkz
q/PRNjPjmuZYG1b2MGAO1TXVDn+rwVcj2qw+/nY/5Y9viqI80EL9QIMH95yC79vLWrGYGqWx5yMV
Kxzu8FojwrS7TH8lGztyggJc0S/lLPloGeP0NJE1tZdjkZeROmsNSUliXMJoNTMv9CZSSOYKlRpl
qy39cx/f7TvvCNELAgoojhwX1soG6TqN6skR/fFIxsvEDIhaXR40s4L/dCLpQKqRXH58zWWOrF4Q
ahsNzBhzCPTj6gUlOS2dFVXhY0yFDf/CLCgMPM2LOP1cUv79+GLvPSA7wIJbZvmHv/32awhXjAkR
l3osjQkoHR4EUNSEknTb0YnVOxwimod5SrSvH1/2ncmEaBzkJO3stO6vlZix6Unawh0yd12enYcW
ioey4HRQWSfbh965FOIUKHHAdhY54vIGftng7ClHaCl0eTS9stkKb6DB3Yic/ljgzXxCv/Hb2wTL
hHgTCgHDWzNWVP+/fkVshqw17MxIUdZKMjeeDJfu7/nodWb9rFsTRVmDxBS2NpN3ountnSEHABjO
D+J0QEtrwzHOA7HZWiD1w8q28W8j2N6qbpGdRQwNl4CQlODHT/fOEkdfPVxGIo8FLbtawlu2Paku
q2kWVmJXmrlK2qYw7j6+ynuLDbgspJQ6qyj6kpU6dFAqJNIaD4brbPMyMxOu6fChbN/Flf6k2IN6
WST0jqOILW/xsVbOKRTbX2WBCnGjG4m8CMNEbvskRJhB+jHaU8OeToya994F3DtOEnSQIH9Z3SRO
xPhomMp8NBGmBe3cVkHXd/2JZeW9qyxgXV7CIpNdo2HGaPLk0HjTMZxdfIcTKi5Ci05pi9+bbR7Q
IxSDNkwid9WLFRdaFw5hMx8nZ1YOemGOu4nqDikEhCo/P+7/h+7/H01jzf8zdP9Yvq6I+8v//x/i
vuf8DxplqlQsqnSO0e/w/4j7touDmIVuA6IusmJglv8l7hvO/7Bu2SABkL0xAj3Gzv8l7tv/g90Q
8kH04tDKCLn0vwHuvx2DtBmbSB9Z9JdR88sa3IYyrDL65Q+xhkLpuh3+Krj95/cu1/vl93pUGew2
l862s2IS8fM8TU+IP+SJ5fFPt81b/vXXpw4CmFGWzjZuRNPcgYhVo4dIztWPXz7fzX/29l/NAd4u
v//c/moR9Io5c3sUMltOK+18W2PrrVJ4TslAUH8iiWwaojt16vjTw6x2epJQdjrChtrKlsBzQ5MM
Ff9qst0vHz/M2z3wn4dZaZIdT6g49cJB6LXavNS00SzuRzVV7YvJ7Uq5V5zZbkDLiPrEIv+HB1ov
NaSFydYvFyTl5cizKu5D6nFIyk6hd5Y165+A7L9PtGZKusk8qhTkre2IzGM8o1Qd6j5iBj2+sLI4
1S9RJKFJEoAD4GmouamJnVrGQ3P4+I2uzuj/3MAqdKlhEqD4nCxa+aJB+K7u7gkZftSIMwiURTRi
7kIzr3JRjRHG0b1eVdhvK5Gr/x1l9587WEbuLxMsj6ZiIEXGKwDf56Nz+uGQHjzxfH/6gKtVoWKm
ji6m9dsJ3tBntZowfCev/lfo3n9ufbnqr7eO543dGo21pcSbfFertroolYQD28cf5083v1obKmW0
ahFb1jaH6PVJG4W5ocrr/LuVZ933SDYtrWtdWFtcfOaZJJcyNKR/quoUm/tPt79aDXQZae6Up6wG
Fb1GZENtaW6EYCoF/+79rJYDPZ2UsmprZV9Wk2PftAngjE9F1ykn1s4/PICzCjRaV+3VEcu2PXio
YjtRNSGzu8gxTnzftwHNf4fPmkWMLxY5f30K95XizpRfqd8MiEEnLQG5yvnlX15mNcUNE8TNWCvO
ngyvTtHPrkp1O5daLrfgg0b576aas5rHohpEaMjC3dd6Nj8guoivSzqcHj7+1n96V6uJPGbgfEbC
jr2+CCbzlirHRWROlXjKLBeH7o+v8qcvvvz5LxM6dhGSuU7t7pucxL9SzOq1F2nNKdz1n379ekKH
CI55Ofa+p4lHItKVJoblVb39d3e/2uv7wak45Nkgg7DbeujyCHZbrzinPB3+dPer+dwnRjnh3uzu
zXbI+AaTC+WnVSfwAf/u/lfzOfNAgHj09O2xZxH4RACFGbdN6szjid6LPzzBb0gUfTJaTZH23mvj
5JPjtu0NDARxynjvD7HWutG08IbRwlDD2Rc5AsU7pyhE/8kQJJ3POiX2nNspqgz7+K9e1uKh9etQ
daYGJiO8kH1tmF1yoGKDl1pMl5367+bzOlUuk4mKuI7cL2ujmubZQgdrlvaw4E5cwOVO34l91kD/
KQIMWCDJAf481QDrIsNxbgplHuyzqAvBG8hIn8rPeeEaX/oyGssTb+5PMc+6aymXUCureWTdxbuz
Posh4UPomum7pcbajSkykbJL5wFVu10Xu0zOkROgbzOq+0Ht7P/l7Nya7LShbf2HNlWAuL7CYtF3
t+329YWyHUeAEAgJIeDXn7FS5+S4FXd6R69ORUstNHWbY45Pv/L3vzQbrdVgb5BYzZjX1Bx58xPp
TFoDjUheCSYrF/H37pJYq0G8LhvknXNeE/+QU3UEzbpUMWTTwxXSDun+BlZO05/Ciwy/iqCLjR82
QsLxHvV3Wf85Y3jUfaUrL/2h1sKRjT24zqaLYJ/ZKFKCgvFTbJuZ3RbtxFo2wIhOgn3r01oir1FT
ZCSRSCQZ/cMp0GLrFKADmaBkGsJzaLqyLzG20gflQ1/u1volOH7ZcWZCof/10hzCHNxkSh1ksBjS
ndzVK7PshSizWUQKMr4YVihZveymATA5ktL/DsNERNyl0hjZt04LXsAAS9Afgh/Qzbr9ZdZ5gEAV
jUkkkzrJGggbxBzCOXDXeIRym1axdSQ4oCiZNeR0lZ7joILlI8UT/uSd3Lp/mcy/fJikyf0Rio2j
VtAi1gfwMkUi4T7v1roV+8gEoGAGW0MNKSgci+DPdGr2/1hN/nfox1bo49YzZUE3HTUEeSMIl8Gn
kUavnVpfiGY7cxQkAj6SAz1qmu7Lvd5HH2eBuQ16x3ljhXPbaySj5H7UXsNzpBI3dmrwqFo7Dbxt
5HThGYgFWNh6gRywNFAzwoQqeC2R98LY2M+scDc6MuRA0XcUnpeMaFR0sPS/Obv9/VntGsbehzQc
EvOjnoNuOKt8pOWKIsPzv4/MJWx+sx3b1tEjMiTHEXimNl78E9dOtp6ji4VMvZj0v+Vw//9fYIUs
QcHp2LPG1ASB+y5fIDsEfo25XcdtR/xlxFHIHIlBiVCMjDdyfKd+Hx2XGzufFCx8aADP0TVVQ3QL
PWR6L7bBsetWxGKjbhgDXrCG2zDKRGUcqhIKN9a6rWaRtQUDvq2Yd+CZR4wdqvAWutzpphkcg8oK
WbyPemugIR+Umhr1nhg/G97EEiBMt6WeWHswQ6EGZFrhhiOhPkom4i97vo+vTPwXgpZYW3Dcewzm
UM1azQOESETpsJhz5N//Paxeat06pxPRR2HTZytG3vsiQ5zvRiQm3T6rXUTOxCE9TyX/t+soFAiL
GDUijl23oxXca521wVpBXOkX4aV15T4wlwH7ZYNl/grpoELrG7x4LgbfUHslcBNzG3Zrg21hWDn5
oY/Wo/DnDIk7LH7hROXWeGh1feND1lE0jrp1Xg9pLnHzAjXarXUrVreFwB1oZ2sVLw1UyxCZFwH8
SB37bsUqh8p6nIivK1iejYVpu5+6P/4bAeXv9d220QQgaRFTa3TFGWqjkTX94q3qNW/JFyLJtuGB
klOCoeAtUKr740lt3Tc4GCu3+WJz9GYFi0echHXVJ3CGSvpugKQ8TB1bt87CKWpuaOfl6Hqug3uF
9Mhjk9LXhH0vDYwVp5uOwhE1Aro+Ajmp4hgzFER7C0rl3OaM7SsSzrALQOncWu8RH4HEJSKuhQmX
H04T3pbrBF0Tymnj2FkbNdzkvQpOCtVGlVvrVrBq2QiCYnddLzn5GvThWxW9hhF5aeDtSEVpJN93
cCFQ/v6A5fEL8tCOb4W2j13edTwNxnQBYxG+SbqNnyboGNw+qM2BHpny4OuodQ0VDljkfXqXhvNr
EIsXRsW2bURa2Ai1ZV41DtsfkF1/CmP+n+gwf68vgbWZZp2BFqv39hrNoljqCFWLcjpFqNvS+5fW
45c9aaWxblkkwT+GMPBztGAdKFR3BG4nDduvDAUMoT80k675JFH7uaXfoTx+jeH80rBf/v2Xvjcw
IE/XTsKddgcqjXOBrrPXMq8vNU6eN46q0ahDNfBST3LJ7zNFg/vBa8QnpxC1xZbhEi5ykR2mY9u0
BWpFP8MDyvGTWjF6RFPeNy3TtYxXUqCK5sswZ49u/bb20gj2sqYjaNvr1VOk93t4575isfnCgNsi
7ck0DV0IBSKlgWm+1zd3HYoo3ZZEW7IUoE4I0pnQqxI/fwNQw5dMwpDCaUx8K0Q9FDxhNceYwALm
7USnc8Nbx25bu2gkzE42POBX07FeSRPeRrGbyMMWwok9XpJJ4G4He667bNrqUTZuaVbfCstuWLZW
a3Ra8A/Hqss+/eg20FZIDjksXg6Gjxi17Lvc8rfZkbitU7ZyTs8r23aTLOCI9QG0mQtIvxr4CLeO
WxFJxmYbUVa21KgjQcnDyK7yJv/s1rYVkYCiqDgNfLhodTjden7yLYInlNMpDhLM54sgJvaMAhhs
yW2XoAoNkMQTNK+v0aR/H/GwjHneeqbWdIni1avm5L2EayxesV3GJLLVqS1t52gGfb7WGcQchigU
Cc6vFXm81GsrJg3yXaiiaFQFoMYVas3zE3Tzr/k4vtS4dbCVWvvMG9A4LKgf4RL5AyUi0nFULr/5
y3YJJOXuz1muKsnJY4y2Nw2XIrcRt0ITVZEpIVuAZ+OQ+Hc6o/3NHIFy79Z6+LznrYrWAedZTJQY
5kNwA/gwJK3TAQvC6edtb7mODAPpq97IjppEP0LxJkoXj6BzWlrAOHv+A8LwqEGuZqlpJL55Zv2E
5MMHp3GxxVpAtfgyIRgXrSmgtZpBhJ2FqdM5Ag9CzzuOErsU79EbOr5tj3ryb4ANcYzQzNoze5gM
RCngxXXGUDwLwWEFU7zQbcRtE1Q4k0FzqdelBszlLQxmUVnXOh1SosyOz9gbd1h7wPkRxvVgywRw
A4r6P90+pxWgOzIKKuOLgpoh+ULVdtOl8Xu3pq343CR8reG/JGuAtgB7gef7eeS9mwwDTO7nM2WK
zQjQHFpHCuk4wYDvISUoJnHruhWgGtbuKJc0sp6gtRkKpaV3663+/s6teSs8DSiV/hzBTSZc9z8U
TnCbyr47NW2rqRZsPK2AHxdq1um7TYhrn3O3eWgLqVCKzpJ+iGR9rHNbrQZmuN4w/nDrtxWc3RE1
Sm5M1XkrShYBYJi9duy8xMk/Uy5wbH0+U4yH9+BVpLJuOWqjCglS5v2cCHhe9aHeS7f+W0EKduU2
sikGO6EjX4c2+uSJ18xZX9if7erCDYrHIUkbifhf1dWqZABLjMgtVYeyzeejQ8M27mCcjo5HwSe+
emMReeKj26BYMQrvAAHWWwvXJPDWTHUQjQoNeCa1r9URvjQ0VpyCr0MznQ2YkpsHB+DwqZvd7uIw
+30+LnB+m3FhRtPNnr9d/O5NQxKnNFRkC6SGbG/4vO6yJg0Pay8Ll7cAx3avQGNfGBNbHwUKhA/0
J2Zi48OxY5dzDQ9VN3VaZOuhOKhjy6ZaWY8rSvn9NT3Phrq9Dv/DoXqRkdawSMC47P7tCscfuPE9
Oc1EWwWVG5Bk+5nKOm3oWKTHfpvLzi1vFtlKJ5gBygshQtbBtD6SYL6T/uLYbys6UYW7NInx5hrU
uU9gGr8d2Ox0iQPH5/kEh+s4Z1T0sk4wMjAdoKaYd565rYf/cKQn/QyPvHxG3qaFmWzI3movdzuC
2lIk38c9a4z9uaYd4X1h8FBRad9L3AbGliL1fQ5VGnzwapLvvMxgHPFu6PzD7YvG1gkXhfcJvJ/I
XINlGwIaGD1gJ3XLnsN++vk31R4q0eNtwnSZQHJgWGthbNkWGeiUTm84yPA//wVogf0cBFeMPW1N
Wo54PKsb2EC65REiW260M60zyRtRZzA3ncvVCP4n3M+N46Uxvqyav1xIAx76kck9Uct2VydOEwDn
ANw8Oy0zdml5mm4b/AEBotED3Fz9BCJ2mP47ro+24AheewFe4UdRw+SOLvAgDtk3tsP+q3DrvbWb
bp1MpNkwNkDHwhxs4R+2IXDb82J7Ow0nA5i0xriPmbjala/OZpjaK6ee23qjlaxkF4MRNXwRjk/+
1NCrKM3Ea4iSy+T4zQnSFhwRrJNxiIpd+CA0szqnGoDDIkaJ7X8D4P2/jAusCZ7PSiTj4M0tVow8
UQa2ntmHdh7c3uaBGXreeMp4CI2xFLAbWt53VL01bHnvNu7WqRduuoYMA53rdMy/jpMJihZFwm7T
0RYazXgyzzzNRU1kn31NkVS40oyvjlPG2lkvJq/7QeKpRqTmRQLpS+HBea1yGxhrc5W7hxw9qv/r
GE5TBTz8btj4morpryPo76ajFafwJIW8Lgunek0YbWDGDh5l6afdxkrKc8quuNjNe83VcE0U8ZIa
9klz/IQSt3R+BJUeTqd5ypMrhrzkdNWzMUqKFKDr5oFuc+YDYwy/RvnBwLYWZt87uMnfprb14G2H
g2V4CmK8tVfwzNz0aYCF7w77y3DZroFIzvo6TLc2Qvl5b3awpvGa8NmDsnc/B6RX6YmkG9qENfZy
nOmctwrVduGhzzwMN6CGV07GrxsK85vHJUq8/rsK4nmGz2CYr7Xc8PeexHLEVe+vcVYCuh0wUK5S
qq9oMNH8LgFlG12ej/B9CJxjsYaJvBadAgHen/JshynXsEanVQJKXa2pifCEPbRrVNIBYEycZ/N8
LzPZkbTgUyeDWzM2fQ6aQbBE9YHRNmVM2Hp9HB5/kOPqR6fIX9ej6IFnBak56KfU7RQSWQsm3yKd
ME1gDAZPBbz6ANFNYWToND1tpReA7zsOkoOo24T/hIHt+ybt3Ppt67xWZGK2IUS/YWRXq3y4aeLA
7XGQWKtkvEKZEuAFCQiUfCsaDz4i+RBMjmNiLZMShsgJQ9KupmHfg0kw/5n00u3QZ1NxepS3rnDg
mGq9a/GAarDuCrgP7raUEetM0yadr8cwUTWVcFKJcH6F8l8vX9zmirVQShjbrSvo7zXLqP4os/nA
Y/6YvWaW8sLeSqyVEiCSBWUi+VTneFQu4rC/aw/qVmkWXSrlfz3t+QhhuDSIqd4n0fDT5Ju+3ma/
c7zl2FYMwdgFh0cwIxPK462C76AGgNyL2XxyGnxb6rXw2YDzvUw1ElV/GhHdxHC2d7ui2UovoY1c
5z2d6tbPoSNbVLoNcITuwz/d+m6F6xrPB1l1KOphzo+sSKcZlnR47QBzxO0HrIg1YhwCOETjgACs
XKFT01ddB8dzt9ats41ITQOEH7Zw5GjAOtFBUgrP+LVb61bMGh+l0jH8QlBVOww38LyKlyKZZeKm
74e72fOZr/oRxI5pwjI86vQGtnj+V9xpd7en4L+41L/cotKNz6B/4LyKp6ztuolAa079JXWc9FbU
wqlNA1OB3anvOC2VmWmhF84dZ421sQYygEMu7smAI4/kZwu1+c+Da+6m/IQf0/OBhzHM2Ldw+K3j
JF29axizw0O2MSZ+JXf4Ql0dvJee/wBqW5smgRtofcAeXj4J1q1T2aRjKE5GTd4TCs4ePA+G4Sec
4lhe0hyX0XPrxfHk9vVtfRiKghNf9zh/mn1us9LjPQwoeAubwbNTcNgCscQnB+4sl5WpWYLmlncU
dWc7nI9fQ7m9sOnYErHD1xLlteFYExJ0rNhMb2AdxCKYcrr9BVZ4J+qA/WyIH9h1CNnyoT9Bvf/D
rW0rtIeF70uuj7EWclQX1/8/jwWUIbfGw+ezi87AQSuW8hpn2zOsRW/CULk9AfxVQvnLosE9+BQb
OIjUSwQPJnbBMKCQ5J1bv62oXtpB0sCsY91omVW6BfyKw1zfbau0dWImBZd+xBetO7l534FdJT+k
h+3Gqe+2UEz10ThFY8BrnLUe0vW4HWb6ipfLCxPd1onRDXnGRE5jrcAAuwkGIMUo0JJum5hvb8As
6bKVEV4Tlk30wuqab9pUg/jiNjDWFgxvuYkkAA7VaTzCXDnPrlgU7G4z3ZaMSTFS2uTdWOdRa+6U
5FGZLv369t+7funib+7oNv8vN2xfTYD9fTiiGUd+X8Grd/CDaapAd5hGtzOWrSHL9qTJEkKn2gcy
QhRtvPSX0PLh9Prvf8dLE8jai7nXqXnNO8zNOHyvF/8dDRrHaW+FLJwslsyX6Dte10AekHjKP3Qw
On1eYsvIRkxGj0EVWAVwWH63wiL2/djGbtVMcNV6vkwO3QjATqiAycB75lvBSVwvXZw5DTqxtWQC
rwsAOI0DkuF4lZhmUCcuDBSXL0psZ1e9L+MO4s0AhQAsnEoUH85fjiGfVsf2raCFIU3TiEUO9SHT
73g7uudp+8mt65dJ+ssOEq0+stWoEETR6gTb/1np9achs1tyE/SH5813uL6NbXMZdpE1eHBUGfD2
sXaa7sS2ZpzCXm+HROcb2uLZKQjBUWFgsbkNjRWncBlNdzBF+zowS7Cfxg56hLIfx351enyB68Xz
wclg+S5wsh3qoE32U0Z9/3FCPd87p+7bqrI96fDCZWbvRAO6AVbiB/5DGIpYv9L7v15a/rkeA1f2
vPuw+Qy3JNGYOjCE5G/mIBj1VcfWWZ5xEdPhGV56iToBvrRNd96OW8GdSPuZfwHfPTrrJDyu08jb
4cV+NBruCrvH2Bs+xltY8nneu/KgbXN8n5q90+dRYM8tddxvPwiPottV9MvN3rUr7Iy1QRPwwAAl
CV7cx1MboL7lLbv4VDyNXSbUCRe26MB/laZsfSg/gV1pvePi3K26exI20/rDbdCtCzp0jXN4KUiu
aBP0D2vO8ruwC6nbBktsSRygWzEogiurw83/mYTz2zygj249t9YY3DV37iWG1eSAznYIo+sQVLdX
FrDL6eV3U8VaZbT2OD3UxupZwKvjWqpjMGCWQPVwMrgh0GsQh4FzcftLrDUHqLA4idaY1Z7wkgoY
0OF8iIF+cGs9fD7r2x1QKQLUTL1OUXvymuPT0oevjdNlsH83TtaSE/i000xqVieD7t5DVQ1L1pZu
3zZwsF55g3npJ6xFx2/ylIYwfq3URhhYlcss4Qy9Sjy2X3cGFW2vXKpf+OS2ag7yBKrXZKAV7RbG
zjreAqjDvKHqODxWSyi63V6ViC2ioy3eTho5YNBGoClZlHzCQuS4gdmYYg+GI3gIGFkdIB23EHMG
deeVBfqFL2GL6FICLeeBGtwTo3O6XOeDis9TliPvn9B1eI0j/fvTJkkvv/7LBh+j7aTrUg82HTAS
RK07/ZzPqVtpK+Dtz1tXez4DRiz7Ok3j5QzNdVY0LcCdTrFmC+nWDk+RRAdt3YFhcxYrMAtZ3jnd
42C2/rzrfiKCYUiH5hSs3Y3fkCKaEidFB0mtMN6JPyhYoTen44iqJp/PvAud7odwiX7e6x2ua53K
QVtiwFeB2no7J26veMTW0EFWeDHC7ZqTgOPzTa/UUnsxee/0KW0JXROn7boT0BVZQFUl4Olc7PkQ
nd1at7ZdP2eyiX2vq9NOiVuoXj/NdHczh/0HeoMmKfXWUHc1iHnDWefLeOXPg5sUldgyOm/fkE8B
P7LuemBnRZvdealUldu4WOG59SBcKTIBzsajDhCn0HwQEmBVx2G3dtp2uqBzALoB/GR+YMNU93Jy
28RtKd3ebhvlFAepATRhgFZGvzyG+JWV94U10VbSrVDnH6jwQxApYPagGgPtGI7CbmNuRegBkx61
LqJD1RLfy5GKaS4asE3dBGkwpH6+AuR8R80Fi8EpjSYwi7OhkbfTxjq3Okhiq+l0MoIYPpP8xM2B
nO1bqABeGZnghXG3tXQRmM4wp6JtHeweWW/9jscoMKIwDn2CU9JUA4x7gDw4rzyuEryuGQDcWLzC
jlMk+3nWuT9Xhwho+I2ncbjWoJZ1qdMLPLFVeJs3B/DdWC7XJWA2rzviZ7pqFVPjyWle2DK8seuA
gQ/a9LTJNsECtYPtVLZga5Afbj9gBTuAtPpYG6ErPbWi4llkTiKPnF6agUN6PutwZIuJIFxXwcX3
y8QzKrWj1ElfTWwVnkjXSDULGl81vJsHFc3FNIRuGj+wJ553PWo1quH1qIE7C0RJWNAXeJH47jbo
VrRPLAMFgjRLtYYtLzKQR0/zFvluC6wtwqPQmvqRRxYAlFNTTEzShyEly0envtsavMgIAezJvFRe
jqxHxA5adXvsNjC2/q6TJpiQiF0qeFSGjyPf2PfEP1K3Y5AtwAMDysyLBih2HJOhhHM1HGGixs31
hETWmXnIFwIcRqyAAN3kOW4W+It7zC3HTmwRHjEhOQYGdCwxvIXianlCefX2yhr7whJrm31pM8My
K91VtafBUTAfUJyUOZ5VovB5JMVMJx6ZMeoHh10LYB9/+rJ1qyUEkeZ5494h+NwMRFcU1TOn3LRt
ifXYLXlPbO0XsNRR0604WKUi/K44ec/b0K28mtjSr5bjSXkSka46kNOKTYRN1TSQ0f17lL5wTbTV
X2DezSHQ7Nk5AftofQTQq+PnPQkHeY6kwC747z/zwsSxlWANON4REOq6isPMO61hTMtxA6zcrfXk
+ccVbZMuS4LWKR27UwYZWJlP+x9ujVvhynosB9AzykpsYi87YFhPijduG5+tBANn3F94HMtqZXo9
8zYLCxgYH247nwVF+p+d47pxSCOrpT2Gc6DYhyPoY8dPaoXr0QKsOeGtpxIZUNZ82PoSklQ32T+y
+s8/6Zju6ZJmjag87smyP0CBJCDbvTLrX5qO1r7agM8tgz4RVbfMbXnEfCgz2OSfnGaMrQHTARDz
WtLs3Pfj8XT4YvvY++NrvvUv9N1WgTWAlgcaYuUqlgHqUS4HDgEGk1so2YZfINzguXrP83MEulu+
ej+mYXxyGxYrSlkQBg34GYAaK9IMALVCnbi0m/rs1rwVp8EwkenwZX6OBR8hwO23pL1LgmHM3GLV
tvsSKtM4xYv8nKug6PPwZvAdT2K2+AtGXPOyA3t55hG2v4seYnQTJBJb+QUYRNe06Zyfj4v1ETMB
eLttZhynixWmvT+0y7FP0QkuXFejFI9+4uYmSGynLz+GqIhwHoE7b+p+9O6isXvrNFX+IfmCjVAr
yRidwkRzoM3FgLrr1nD9wa19K3c1imDuBz2l5wiMZlioRyq6uZTqveYneHl4+s1Dvq3n6jwmosw0
yZkLT10B+7XyB5X6lFaoU02ba8oP094vR/O/uFz/dVX93Y9a4ZvuYQMK7Tzg2rqZcSuDoRtCUTGG
qBvObbOxoZgnDlxNMZIZe/vW7yB6X0+DSFp+xsW6Z7wYDrbu122ze803Qgxkd6MPSSsrSL8fxhQ4
5Ij5jiVBJu5X1Zggud68KJ1BFj8GCkqrT/KO0EIuqcBBaErw6QBCBlv8m5At1yBIs7Tj1+RgsHs+
7bjQp/S0A4AtS6CL++09LOQMQIQxA+IHNt97t6mxCHLtJVGR77CGZ1eBAEC+LTjeLBeQGTs5ACxN
VDqNHwS4oLTq0z77kwuOf5Z6jtZTArkvKTRGiJXrasKuPnYNyCfOyESN3yY82qYatHXwcU0RZwlt
v4xdxPIfnGqAflDIeUySF3D76vfPF5HelTj4vhUjTKNUaUyngHJNUTjZVAdSNmHlhc2mAFbHTMvL
NTF7zMF/PmL/NsjWJD93YApy1IXN034FSsBYpolYk/ve110GfiYxpGzTZMYpLOPZKeMwwC22mSbz
CP1mP7X0tOS476clXkg2OqFn8yjTIguTFHUja1c3UYpjI9aShOsbfK2p7QqZ4WRX5IE38JMGTf3r
vPDkZAAUTX/o7tjJWcgpZg+HDLPkYzsDEfxAloaQO7CtM01Pw4EaleicGx3AEeFIUj3co0Ijw/cS
XSfQOeofOSizPlyNcRrj/nSwqz0hm/k+Z7ybaDmteAy+TlGBlD8FW7qpvRxG0GMrmnkXG8hBD6MB
Mnw4INqCg06qV13t+JbTdB3GeEgLrxM2Zm3BEpafE9aO5ZRshku8puweyKw4Wa7q1teKVUZijXpI
Jqr7p20L6ZhhOkyhPvckVls50TYK4RLb7sMJ95o2+5ItZJxu8+3Axa+Nfb3JwogFj/lFDip1iBPU
Aoo7KfOYkP5twDKZnGGwwrbbMTQBXrX9Bd5qB9LMy0pRu+XvKgHhvE1gsuYP+ns4eKiZkWsaifdp
zIPs1DYq7r/j7pMNCBoeTetJ9fGkHpj2afIEedbMz/2eokwon/wpvjliL2QgfBt2/NGNw6RRMSO9
KXqYEbRtNYp2D68FD/r5U+vxzA+xvAFIHRcpj3Lx4C8LC75HfdNkAMXSnNPamHWNb3zZRdPn3iR7
XMLz3kc1OjXAYsPaOU6GH81iKKMFm1n2PSbJLD6huvxoS2SXsHehzmPa76HqUxn+58mLfky9XI9r
Hop9f2KHHwSlaBFJP/oI0/yKsvB4WHKfnv1wzvo3mdRpAq5mJ9p3M2u349GgwCP0kImGb0B2ujgR
J9fKLOP4J3DmQ3vbJzPZ62nqh6aewzyQt3rO07DsIxKFX7IkjPI/AsOaB5SQezdIIx0/UNrCgbOM
6YnCIMg7bYB5mxswJNbjCuZB5POQd1F+EgMqHd+mezuMDwFtuuDaTJ3eK29u++0q36Wf1GmyMf+T
nzSsedfOORUloOQePBF7P1coouEJQH7roWJ5r/xj8a+JSMTwAeCOZnqj4zxtz37LpvS0bP2KtdPE
AF2foZ8O5D04rMmPAZ4AY9ngydC8aTdfYilpp81USTwtkp58ZKvWW9bD4PjcUC1QXuOlK31qM5VH
11wIkRRLA5bw97bNe1HSUbEFLPgxaHyAjiKyXauBq+W0mND3Tosaw6AYh8OIL2TJ0YNT7NMAdoYb
etF5VMkCCG41VuPFkqeAod3BHmaAf6MqFtJ8Df3dJMCr0RG+nEBBJPc4LtGfDUI4LfuhDXmZcBNP
n/YZfEYYHHEOy7OCsOPors2CKtmnHXw62RTtvKQb1vtDmGkq+gXbtCnw4r2qH0avJP4IBIfEhsDg
VpO/G9DK5UOKRcsKEEdkOqvRhDwuUPs5xvWQBzmr1pWSYS9osGTHrdkUxavFBoxVfuU3O86IqGRr
22sFyppXHLLrvPdJzGR4aqNEeyflr0F+Svfj6D9K/yD91bocJq81n8Bin03Y7HcEsJxHP1B99x4v
R+HOim4YlvwM13i63OQMN5iHHU9i2TliHfa7pWniGTrvqN3uOPV7Vk6HDJYyEjIFNTmRqukMqucO
FbxbfMZRjDFGy/LYbX4aXgEwP/cPE5zuurlY9wgAHfiKF7OReXAdkFwtb4CL98ZvYbdlw10yEMDj
i7HlQ/sHGbIDM4HDsk1VE8269Yy/bOurmLNIfUjY2jY3inY9uUYRbTLcaxkC8FVhORqSE7hMpPl5
wCoZnuaq7eMrNXWUQtuMCizMkQw+Sjdtv+ziSvScQDMcQkPsV0qAelisyz6G7/Gb2cc1aJft6wDT
eNSk52E7ReUM+0VaelifmnJrxPa+D5OFXGW5QK1LPI4Qq/JVZl65C70AKScns6GAZE2DEgmFrH1E
d+P4zWZ22l15Yxghc9Q1zNNPnB/TeAPpbnvgVDQe2w/sGmpk8Ej1/eDtJVND/JK0c3rcH34ecYWV
+Nib66zHp4fRbAK62Z3Bgjy/Af1CyWt/afPlaluSPL7s3FsLTwCKYVSqWHJEuQ+/OnpoWs6d2fe3
JN+GvAA1LUvOacSxvhWMmF6+8Zcgm78dUomoL4Zl3eLrPSL+9hBh9refe7UBQYM/kkzNG4bnMPMu
YxjEmyPs5XYaiY6XK+z/nqAY3JCvlTnS1FAcnpbpwMeUdD2vhnn8QxrsC39cMWbrzdxDFvqmX7u2
K6O+ndTnTaRh/IWH6Z7xAg5h/igwUmSgf4zwTPUf4Vof5d8mOK+wr/MwsxD3KxgikpL3YZ9e8XRR
O85vrZ8lUzF7esdWOGzYPnDag2Vs4sVrelIwaZh2aPRS7ztc5feo9LGp99eHntlTqjG/K+abISm7
7cCbK0/H6FMcQhdRkj1r+hJ30SgFEXFKdR0OaZysBdl8Pj+Idm5RchzAvvMs8n6Y7gkXxhuKBBVY
3/ppXrZzHHTR+iYYfQn/XeRZ86coG017XgeQch7nsCWfMwXKy0lFDZ4Css5bkod9FE169mVvwjfI
P5Hx3cBSddwG/ThPWDAjxAZk8RCqZTWDiaq8b/iQi60ESpo+7lC+eOWWdHx9pw4zoyAada+hKWFj
2LAyzYNOvGEKb0xFy+kwV2RHXe1wRolaUGUNGceT9JsQX6Jrh+A+0uJCck3U5fCTQVrZ0jLP1jg8
cT37gS7Yse2f+myAa1JxcFQtPgkUt5GPVCXTnRw1TlxlS3uvDHq4wu0lVve1SE1Clk+hhu3BFU2M
wH6fbj6O6QQFvGIBcz7ylusOXfDf6mlc0hKw7PnE9laPNdsQ6l9iX5r1HKZsCEAmkbA8C6KOZCcy
QB5cKBIc5xybkVkKGTe9etCQTuVjyROeDndMNfubbL8AUA95kFuVZcyvMhBsNmyjOHKAKA+i+Ecz
rB69ZskYL096aIL13Sh1UCJHModf/w9nX9YdJ5Km/Vf61PXQExD7nOm+AHLVLlnycsOxJZkdAiJY
f/33pLu/GTtdZU3V6b5xSUoSiHjjXZ5lqZJpjBJYde+RrsE1swSLpkWnPeznIttnzkBYg4FXjcOW
RuvqtAlbmCGJ2PUk2KfIB95PtaQXKaSU6lDoorNR5gcihWarCcK2ZYU4qildXhjYP8VVgK1T79bC
rvqq84L+lkyQeEUJRN1lKlSwInfyWX87egawXTfLSIBGfoV5DsjaMC+lUCMHDflq6VXw2E5euimD
QpRhXc/uYiwrfZNOUNCPSyzjiM/DFAVZku9PBuWXg0iXY+rP1aclHYsHTas+yom4q3hfP/JCNzpM
ibGAnQxVWXbhTHI92TBFtrtsF1jVLXsxBumT8GdzdMWidIzlLKJ6HdZ52/QFPy6AL7LHyVPyIa0m
oBbiwDXS2ye1HKcqTLByFWjyS0Zecpcs7pFzIZZwzOtZAcrpj9MS5yc9gEO1zCtkU1TvLwbOul1n
A9QxOW2LOBWj7x1Hn4GNDVrpRI595if62nqzddsRPH/ytIoqEJFe2OguBmZ4+gmZa91tuAu8YG9y
k7PLYh4rmL2mzViFk2969USHypCbjg7UbCDTsDSQJLAiO7TeqKuPXgYv4SLiS87zmNgic+HAc6Si
2g0yj/oKOcoUJtSjtAoXvgz586w47S7HuR3XLzClmpAOZU5xrO4Ke4ubsABhqNhARScJdr2q8uJu
9lH7b9qG0XrrJOJOjIomlYfuBL/bdLIO6A1INQW/AH6W+rGvZ64PPmhT89ccYOz6ZrBOGRItOh2z
o+0sJSKEoIjCeHQtgmq5Q2ksA1TBgGyuF9ZWFnEha+TkX5kaW/KhRLE6fSx5qQ+sxYiM2nqSH31L
S+9TjQEryuS55XBcRBM6i7A6kCyFyTAiutt+mOOxTnv1XoDT757UhNj+wdpOB0XMZefhvEoa7o0P
YlqLOQ29IJA0dC7p60gntAqu7arm5SsD3b966XOw2TaqgG3h/VJls4bgAG/7W3g883LeNCPUXXc6
94L2VmCXISIS2ncK4SmbJZqFWQNa876gJJv2tMxKUsds7ZEChJUQIoUMfIv6Axlf0UXLaE65CGxc
3HRXuL5Pp50u07J/qqzXjtu28Jw+WKsHjje26qmPu6Cax0+l5uAiiazU9pObym7cmpTUXqTLwb/I
uzQRUYdBuLtcioKleCUyBxnQosse9WbskJR2AnIyT8MKlVwQpLvksk2Dbjcls7rvaLA4ZAd8Xc3N
UlVV2MMbNAQpLB0o/MVU0W6XSfElSmGnOhxWalGgZXqQoXVT65nQDW6yd9KfZPZ1hLWJ2qwlIVks
ptO5GqYWHhP7BGn2ZQ5pLqw66tf0mBTwZ70w6dK+1woPIabOMb8KSQ7Iw5Ot1sJDlroQbzevWNc7
5AG+PDocAcXnaaL5DiWArz+2kDiXWcR1SvJ7M/IsgyS0X4t8CLHIOI0UouqCas4DcW6VmZ9fq2Ii
a9Rjwz+WPq83VZKLBlstGY4tQQfjCv0Kym9VM4vyOI29/oJOzAekHi4QsFQRgIC38IgJ7psgTT5B
z6LI47RGUMyLvrxyjiAzWyEwMh0qqbLIrAsMR0DrIPtc9rS66hy11VWfDPZiMKYtPsMg2r16XWlt
PA8eXiOb5VM5sNNwp1Q422c2PQnkEi5O1w65OnBNbg6rSdZbkJW1CAszpcgNMKocYXanZvRrEQkt
+juuuJ7AMoEDozp1ekD87p9KJGNhwIFAP6CVru0l7VTn3VIJEB9AQbJJx8Mo0tRVeCnDQiwY3UmR
b2ZCVSE3hRL5XdrBG37jg73SfZ3HoBwjL0Pn6hO0GuCG23Nl2abJgiXA0syDhz5HPbJbmsKGQYEA
asJx6OFilwZD9qx4bYMnOg3ZGC219VHtSFaNc1iMqvI+5rmffFGn1GSvZrDMHxdhXl1ZOYZ0V3c+
ktmalcNewxNERVr09WvLsWVDBcuOCLYghG0qzdS35l9JVzyERW2gb5kwlDIwVd/OgZzkB5N6Gvzj
XCfoDHq6hjKSNZAoiJGU1NORi7Z9rqqZ+ohzLCuaJyi16SIK+myi+8Kx5QWlc7pe9FWQvNZZtWoO
/+9lDC7rbGLdo5cQwV99WGbwF5SWGTojRcovdduXiB0kW6Ig9bvptteJNOB1YLbEUpGS29wTAt1s
pB7kgk8QFN3qsRdBPLuV0M0oRjuGVT3MD9BE9tl70+vxzvOYfa8S6T8C++HWXZuABLT3WhTGc1XP
40YwBUHftRjNezzz8qLxS8DaRAEDbmicsPbQZlp3ETdNPYXGS8oPYOrOYcdB3jKGTeKin413K8U0
Xwm9ZmrbJpBe2FR8mXcdbCV2vqnIgcGTGTGvofYp0ylfbkzagj08jtD7CXk3JO5hGiDx+gkCIijO
7DKx7ANaw1SGYlzwHIKpKBAWNPVpi4xDgn+siHvMZoEkkaKVkKbIMgruQR5Wrl7cAwbPN1yl6JtM
sFeHT4ns13wXGGKeIL9elPeBakECn+HAcJ/ji4Q0H30zRAjbi5vCHr0xemPKTLKIGnydx7ZNpnZb
dEmRRQGTZvpywroe2qaq64tZyrXCNUrP3pc+m6obmsoJCduS061Sxmv3gFDK6Q6t6GaDMNE0257z
wsZBNlY+4HIwht20E0EQgT7GEe8C7YjE8Nag3J4AWh6Xxd1bLyvGqOGDXx09b6zXHeTH1hePwzYp
rGANeZGu7Yztkyg8jnIim1KzIeo6Nx1p6yPhzPLmYjEZvwd6uQNDAPqO6HNAqIEymXzwVsDJtwoM
meURfaZ5xEFkif/iVJ8GEh445Yr2gK0G0xwaTCjyT9na2TrCmwLhXZUZMnNEzGqso6xLDPTLIV6k
ryCRpmSkJ2GGw9yyTu0kPMBhjZqMQuWhxyF7uJ00PW1CrxjTFO6KHSomBJ8yLlarp4MDKUOHQTu7
CtsY867XAWdncjC9I2k8QlGbAIlZB8x/ahkytHicdJ9Fko0CXB8nlvIpF5CpiQn05vMPFRoaLKyb
IcseybwieqSeJ/yjkH7No1oHVRC36IaNUduMaG2FIEHNaVyAXEhumOl6dQdDkHwMF6hAm82wJLwN
l2BlyGC08d2z18NVIeSgeug7eNmMcpctZpLPAjc1vbdIUMUlt34lI1bJMrit0olANNmgKMhyW9f3
Cwj85TYoLKmXkINsP6KBmTVrikLdoeWART0jKYRHe9LBWFvb5CprSb4efEbm5kob9GlDYegEvXST
9a+E0zy7DtakAS4pIWWzH9ToBbfgTUqBPdXTdcL8p1nMFv6NU78F0s3UEaYqfPjSTLX1YJC4OnXw
KrRTPpCqPr0hgcIn9nttCpBRUYDV1wP6h2UEfoWzQwgtFj+4ICLgKC6585p9DpzF+GUKFm3jRIjE
7SbE6ynuuTHlpqJUdXEARxpXhl1fL9kW1WClLxIG+TWAL6uTPRjc0tq4yHI9HxNHpIrAE0k1j6HE
QLCh8qTGPBuj0DY9inGmK3IWZ9geTYIW0/oOuV2IPqxfhiCMrkXcYRlUWzYPfvcqc15WHmoHnzkK
v1uImHw1ZV2Bz1ViQuZwmNbIE1nkVb3eicAEy3wofUXVEzSja3c5obSfDW48ZwVDDjLT9obLvJrf
e7gb7YWZ72g7bE9q1ihIR7WO7Ho4VdAXideWM5Iv4GUhMLUkaXqz1L5FsdIPVGCDsxI9Kxlh1sJR
rRJb6+Y5X1BdA9u3yJq89m70OiQDkqNgah24jSPcatr+aHU7qBuO4JEiVVTF+lJmmEZ8KoqpLbcs
ZY034eka2sCLWfT5HUO6j70caMn41iA16l4zw/ikQudrqDVPkg3qnY/+XA77F/T/3Rfds6F8Mt7Q
erdtioHP3XgqVKFYsKgqiOTYQdcYtDnTV4esxtwLi4QZuu0lCh+xgY/i0F2AAZjyKVoxQ2pR6ea9
zGVMuHDqYjKYJF0iu1biEmkRsw9NVZT9UaZ0ag/eAGP2T5SQhETilLNth7b2hrCSweRdtgTqVHfe
YIccMQ4y9JFGZtxslqFW/XVuHYguNSdyfLdWgDRGilgMeXJaNZCY6VPPPSthTfKOThbBv4G/QTGu
R2+FfTdSVugaVofJpHRBPgWL68iXsxv2S9touu/RZZ92VSlW8oSuIufHvMQkMDKkBgBgAz4x6VWM
tbmit3XqqHnbrg+CIaKiLrwQe+5KGLswzBo55DG2xAe0utvmno95j2gw4lnCChZrKly62fC4zyRn
ezcPet0bNnukgaRbMA0aPb0UXmntoP3ikvu9tU/cQlX9VaZsqC+R2OZyW/Fs0A/ThNFMXKWqSMFO
BCDtNm+aSlwkadWUD5PCg7lYAlXaIxlgqXM14rsGcDRfVn5bDLJOj3PR6/IRhV6ejBEZkC13cdGq
Gm1rBo22nEQDNrPxImh/iMXEmANKpbcl4IAnCWP5EQqGxPqR1hDArDc1RkF2OCAB6/FgnSxMf4tz
ukHjGWAcjNKQu+nlgeKxg1yleVauj5ieJPN2xE7e6nWVlyiihXcReIlGYicI1OuC0xhPBTtSCGF2
ZSE7frlWLZjXfrC07uOUDxqiFeUA6ZCtS828ZKE/CS4x4wwAuiKdVWMk0Niwn+oRkvW3LWQXbLA9
Sb366GnMHObuql/1WES6nqYyXur+5CjnrLjmfcKaAwOTd9p3jRlonI6LaS4DC50atEgJ5q3t0sth
m6OJ74ee9X1vixmly+NKpRplp+msQYZE65x+niVc5C+SNS3me0gyMIfee5b06wttOE2/mLIl1YFQ
UB0PBF3f7gqqAb17V0GSGrlNw9l86TPPLl+XjhfmcllSz6LBNwcqWjXSkRD95QGzldxagP06x64G
UtspcguMQw89vkIRD2sQlBGw8QIzc8ZO8NpRbTWQzdfVCGfgRzKVqb3q3eo3Rwnbu/X0tmUCroN2
C5zhrWTFF7T5PBoXXHnGQqwV9UxkG6z2eoPMusQBiUB6KvOn3kw32utHGi2e5/fYLKrrQZcw/PQE
tUG7CplEz/WNlWPlQW4gl/nLcDofX+QA+QRwyXl66Fq9+CFBvKseaN8HDnsv5XXnQqMsWNVoMcEo
SmYkJzENuAd4DU275DrIpJu2CKPQQhyrJh9fXTGb+bJdZc3f9/MgGIqXrhiOyyLX+b2StRlvThqO
dG/rIQlriN10IbLR9NQsN/OIMxcDzFu1LFoebQamwTUGJTUI78iNV7S2uhJdKw7jSsbdZxBXOxWC
WBRMm1mYEl27vsvuAZPwkRGNMGW+L4BsxLkIjw1oN+pRJfpJGqKBNG8I5lnjrkn6rnVhDr4fC1sF
HAGNMPvuh1c0klI0b9GwIe4zuhVr7oXCIX0tQo4o69BDrFqwPUKI1KPu3M6gh8IcqJmZyD6CYb0M
fThMMLHpdvXoeF5EUwf9cOShRMzcj3uaAcoR/4ftHeR5Pa52mFRRFxEggmzoKdclEYSS6SPFX3sX
45Sl5qCzU+83Rfk9m1PMZMlNG9h+g27BOgBk7SXe4T+SYSbzYlm1h1D3PMdEFO0QrkvGbzCwaoZY
JCB//zUE07mykFhYU7eNrTZEfyjYOzFu/xoG6ATf+54ZWdER4xp8Ls3vFZoWOf+LFBr/jCzRQq1R
J7mUWxyTBE0kPZIri2ht3+Dw/oFgFUYGP351tMICB0QaJhMe9l+Xtbm7qCevhQai7Q0aTsFYwBZA
6i64nS1atyiwCo9ErTfjPf368Z1QRb+HNjoDlqUY0cy518ttCzfTKs5BarkCeLCLkK9h/IhZnHpD
aeCPwFRnWNC+s1hqlIotBAE6+eCWNhlikyLPjSecTFAnhfxDhax0Xpo3nvAfQDjP1YkK4MNwmgR8
KxQ8ORxkZzYdes1v3NAfffoZ+szA0c/KTHMgR+ovZe8/Tcokfw04S04P8btVjTS9q02a8O0C248w
65dDPlT0L374GcLM+b5r2kHwLXrQGwxS8zDx0Xn89YL6o6dyBg9N5jF3XOdimxLP4kwfk9DPcPr/
tU8/2+1BaSjQQXguwVpDm9dpuEyu7cOvP/wPVui5NJHo/Xoyc4HlkkkdvFj0lKaIiCWAr5AKahOa
AWjsPUhO3Pwlez56LlOUqXSS0GzhW9ih8ves6+114aO9+usb+hZcf2d3k7PdLYuFoi2Usm2tdIYO
tG6WCcMV/O918Z14Ysi88V8a5jdil5viXbHm73ysNL5PbD5kqFXSbAN3xpd5pLBuDp1ESvavb/ef
z/N/pa/t7b++h/3nf+Pfz61BsZ9m7uyf/3zX1vj/f5/+5n9+58e/+Ofutb3+XL/a81/64W/wuf++
bvzZff7hHxvk5W65G1775f7VDpX79vn4hqff/L/+8G+v3z7l3WJe//HbM6Yt7vRpUAZrfvv3jw4v
//jt5P7xn99//L9/dvr+//htg8GHO//118/W/eM3Kv6udKB8ooAkp8Di0t/+Nr2efhKwvwOEAMQS
g/wO9cmJeNjA7TTDH/l/R7eFc9TOxA/wW/gj2w6nHwX+37VmPlXSl4L7FF/s/3+tH97L/76nvzVD
fdvmjbP/+O0U0P53FUn06gRHn5MxSIojfztXUVDe0gIbJ9JoUixUM93XbXU0XYbcDYV8Zbdd/u67
B/Pvb/D9FX8MIv++InqVPq6KjuU5xdeAqJH16KRFpVQXFDLBdZK/EUm+gZB/uisNSAlRaP7LcxYB
BGzcmGCmEpn4hGGI0NASX5Njvs/Dmzl8xZ2Gg3juw6OJ9Bsnx9nJ/+3+lMRj1Xh7jOAF/RjmlwpN
375J0ijpnzN7U0G/IBPmAiCzME09SGhf10Eb1cvXXz/Wn6+roMyFRUQELi7ZuaoQquAFwzdct3E0
hhzqzuv9a6CILgTdoAjazIW5Cyq+U+INmYYfQytuWDEBLqykcMjB6zx/2E55LQwbUfu0rE2AUOkx
zpRmU43juxYw5Vj6CX/jBf+0anFJrTDQ49hUCn3NH59xDkF0gH9xSWuWL3YGbgagYocmnHc7EvnY
a6bvbV28ZYnwO5fVuKYGoJSDzRGcXZYAfSPbHC3wFpUmRFP84EuJGdYG+O3DVE4x1UeG2P/86zf7
04ZRDFfVAEdyFPI/vdjOVxiMLSkArhho0GjwXfV+qVQ9v5Ft/5gufnuPWECBCAT1odd6zjMTaQVs
WwftQVimA43uYyZUAorRXAC19cbhdUoYftifihMfTG70J7lATDxjykNFBXIoHXo44FiG+Xo9Bwg2
f46Gf7qf00U0YVRBExlh4MdFYtaqan3PK4BgyLcQ3k7QucDU59cv53fvhIsggCqHBvn67CL1XBf9
MNIi6rM22Xoj2p/zaj7TAtPfP38lhj4KcHpoYqlz4kIKpfMAexzLICMgvS6Ra6sIm++NG/p5tXHC
OMdRxQKsg3M6uWwLxQKMZCOYpb2TvH9Ap+qNS5ypDPzrzcDrFnuX4NXQ84fmgYRlCIYd0Wjh71gm
FCOApGv3Y98+rMAPpM2k0S7yhzGmEL7f90D2ovM4kPugH0Hcmh13mzlZ2je+2O/cOzYZHq9CXAF+
9+xlzrmxKyEdOvhrI9PQ1cm0rTEJuf/TbzIQDOsykArF0XkGV3s+TS36iyDP5TA6yEILPBzr36L/
/XwKAvqCPAHHu1YaM/CzcOUIZjEWGk/RCeLfazlvU1e8I7riMSm5twlI+6plKz7yOu3CrEXHOQwg
S3LMOSkvUa4A1VQA9tgxg47lQL+6AW2WqaJZvJKBvPz6qfx8jHAawD1VYy8RQLrPzk1ouTCMqCWe
yvJQzS8yua6i4G6hj7++zLfz9yz20IBxXzBfQi70XEzHBzVDl1DYivgojoMZp+3U1fO1wnzfi5re
jnDwsr6UmGjNAE7TuYcTSzBsekCod1DCawGGr7o3Yu/PJwtSQ6AKT0mfCmDl8WOsqo0NyAJaBPoA
KTw5lvR21uPn0u0HfnDoH+ybzvfeOET5z0EYjGiNNQgkLR77eRD2MO/CMVZGHaCb7aQqDN+aY9K6
P6W1JAOBJAjbKTidnD76a2cvFgJpgT/UeLEGbdUbndEkHqbAvnGV89Pr/Cqnvf1ddb2WbULrJsPe
bTvAwzGBjjDnFBfBSLtNhZHLG2/s/OmdX+/08++uBxuBPB1H3BV4BMy/WLsn/8/GiW+XgMWwlhzZ
vjjXmBAtlLudxiU0gOLNiql/HrbsLVEp/7S2vt8QuAxjBPgJDK9gqqvO1l5QwiunaAg2BE+ny28e
OhUw3h9HCENdE/AbPp/m4Nt8BV6xnm/hUgPQRDugUfnrnXkeAL59D/8kZYV9QH+63bla/AbAKvj6
2Gw3NrwPVTIgLhG+cQFGn4Vu31gz3wL6T7eORARRUpOAnAd8xSfKyYl3xuQwg8tYJ3cAkTRhIoAv
XHNAOBOL2epSJizuKKhq1Au2c5ndQivLRKS4XptuT+WdD7GOd2javtFB+J01xhhQgwpxz+eanK0x
vjLURnDPjlgy2WdP0XLbatisQRR/Fm88/beuddpf363nTtEWfiQIi0uXRwuhL2LR2zlv37ilU1D5
6Yl/d0tnRywBBi6b4OWG9rZWl2kDr6gcvW7Bbhad3y9Bhn5EO3yWfVvFv15e54f7t+X1rXJGrobc
/ezKa16ilU57LHOB0ejci/KiD9Rbwe7n3YRjJdDw4BDydJvn2oE4HIlLc7SXSnAJwryu9wvKvpC3
BEAise2LFKDidK+T5jgOGVgw2RuB6adCEKk7Yq4gmE9rKZU6i4SpV/fzqlgPtfz0RTp2DbLAAwE8
Ihzq7AYaSu/IEMQWs+sAGJJfP+SfVtHZtc9WrGtHTSDd1Uc9fZ4A+g3AOp2VemOtfuui/7CKzi5z
tlh9EJC6CW2EqJuWjZTDXnr5Z4AqSQhUwlHUwGyDKdtVw4FKj4UAHGWxb98S5PgpYJ2+hVQ+WEOA
zoEZ9uOWKWVnSW7xql1Z3HbZeMw9b+P5xQOtTvRaUFV+/XB/73qnOKCQHmHsfy5+o2SylHTmYFMC
jo6QsZvnJhZYU2j7zpBL+/XVfvchyyDA3Wn0rn4SQc68cbQ2xbvsJr3PTH7M+HhndX5sWHfnF/oK
wr8GbDB5aSBOGpoF7OWlfytGn2dGp9UsGZSaQGiVLDjPjEDJmobJ+V20Zg0b3jkbIEatnpU3Xtmx
/glEm8k8VIwCFwDslflzSnTIXlAIAwWEgIF2Dh7qWfbS2NlbnUNSWK7TJZ4y2Dwi+5MdlG/XQHjn
Eg0NtAPPTuAW1i8tdIMxvZ2rj5wPUWqyW+X0vSDtB4D430j8foqEp1v67nLBj+t2KjMKIjSEXgoP
GOG17I7zODz8evWcduDZDv3hGmePbVYsQ7Nh7U8nK6BYAHJP4BGPCXYjYsIbN+TjqD6/HgpjyJMh
3qIPhYTmLPAkmExnVZ15YS86EoG5HPgxkIJe/3VYxVKFPti9IBAJiEVtwHhpH1qUnjx0YuA0NGti
lhWEAfjVRkoV5kalyZC9z1LFq+u88Bt5NMtYAA7rFr4+BKucr6vJ9z4sDZEXdCVr+QkA/ASIb8fa
m6lFNRHmJmmzEID0ApeHAMa+7DvA6iUI068NEME3CRn78lH7a+ojbAzr5TTre1kUamOlJx+lIvXd
BK09dQm19kntF3i5AmGX23Zn4X5z15OWRr5vRRKKdZyfyGm4eL2uarlhpK4Ps6AcOI0g+ZrjYP2Q
Vqm5ClpfXhcSvAjgv8yeleVXzu3KDrac4SFoRt8HzB2Q3y6eW5FFYBKTcrNUaSp2S4ASMWqQz3e7
pAE8dcHk9HMFpvU2135wBK9PTpuRE7CfEkzwPxCjAxfapLlMwNcBU1CZtT+OLqe3oLzCccVlFxNP
kmPnl5j/g+SI+rMX74lXrv2eLz65JH7D7vRc03gp1gdRtu66Q6f7MK2ZDeKyV1s7ZNukK5rk4Fst
oyRos800NZkD1Ddppy+WV3A2dkM7bceBubiGMuFND0rerUtKaPLVvKbbAW80BlVxHR7SpAkeOYy/
wW1dc4CKwDDR9WFUDchlpSHgWQc1Hly9ca03AMDZdzP4GyS7nerlOLHCRWszAI4Bz+balPKDaCv7
FS7ZdLOM/ZVvU+DBzBpnMJu8rWdTY96P+n+u5q9K1Mjws7IugQFtvCTs6h3wHMeAAJAFcJZ4MYB/
nJBPYHsXGO16+SQ2cpXGApWb0uuuDspbX3rkDu/L3cx5Tvwr3a1fOFmhso6XloZ5WuE5swZswBIZ
NdXNV4zbF2SzCiL36Cu1novSAlyrqWVB1HQgYJV2/SJpLj4WFW0uAcszm6Q5fcG8NIexFeaQt3L1
I5F6B8ACvxrKeh6VU9aFdZlvTDrDsUyHXlU+gpAC8p9pDwBggkQxsPske4XguGpCki7eh5m3N+Bn
5A0Ckw9tB/pupdCXn9bFHKWpxwi/5IHVuEzH/nTge2uiLgx+lUNgMbjJtV1QnbRLtA5Zu8GU398W
/ngjcNJFViz+HmQyCeLARTVDsrIi76qTblqIXZdGPD21vUZIStA5/9RYJC+W1wMor90zBdUQk+bK
XGnfX49IncqbCjvsZZoHcCkowOzHpP+0VsUFGnP+FEGNNtUfALQPJzCGAFt9rPkHoMOhzzA9wuaC
NHeByuZ2o6ah2TaAse0zq4MGG/OEM/MwsAmJ38GIhHxla1DFkL2MRQZ1UeixA2v0OfWwzGaf9KH0
LInx6t27Eq2tC1vY6tEmLI+hcCFA8MVg4OgQ2qA9kYUAzmwh2BE8W4Dqt3ln9aFOERU26VyHpPSv
esM2aQV6YQbQDaClr3LML2zFj2A1bqfFbFZnsYFKtsmUmOvNCHAroEbBOkbUb2Ei7tqndKxMLAIf
tI8F5s3g00JdHFhpXSn8/bTuWJbtmQIad9UARLKQEf2Jw5lgKarY4YCo1nw7siYai+H9LMuYgHyR
qQIerJV7GerUtihS9tYXG8cMJEmHvRlAQppDH1jkE5rYjkmMgyAc23Zy+9EI+h7cTWCNGvsBcSyG
rD0Zj2RJjyh2wRkj61ehwPLOAZAzlXxygCRdFwJhIRUc9htrOZutjybbF59AawXI6hsP6+LIILVw
RUrILmxBzJ5AuVhROI3pYJ9t0T2rlN9B46XaqwK2iSD+192NYS7ZjF7h9xtgGB9oijdtOctuimH1
2lBN67od+qS7nwHRxfumpgrbJSC3AXSxI7aw8gswfclhXJIXZaFhBddK8QT51mq/0uyKNcmly7wn
wNo+FABxGzjShqlSt4I280Zauk+Xtbvl8IO47zwww2AwivAKFGwepd3cYT2lwEkeeOf39bFfZnYH
o90u9OekB4tNdxCIljgf1ip5D9BBACWVoag2dQPRgWOCwmanx3SXzNjeyeoNX1ltBrIplnzJ3jXw
Y7mlpJx3HsTJwMesErEDklReuKbMvHhRK8D7tmZXFQuge1Gkl0q1oDT0mOUBQeug8wB5Q6BFV99/
tsP8noyAfx0xUGCbAbYdz1ouMxg8M1l3K+e3FejGqNjrMoZezjXIjcsOaW3sARqFeiFW5XJUjIdV
Dzpi00SQUGVgG2TRYOwMslJAXKihYI3236DaSCD3eF9UcLA6kqrp2b1NKX3t/e6ENp+gYyrlhvTi
CmS4K7RIdjaBJJUEpDcNk+46H09o2/1gtDgJL7SH/8fdmSzHjWRZ9ItQhnnYAog5yOBMiRsYKYlw
TI7JMX59n8gqa6tkZaesrXe9TEuKYCAAd3/v3XtuWdrQIyb6Lpi23fahW7rhWIpucvDYZRXvjZ9/
83H/lQjiZnR6tkM8oKjmPOwWfOu80LyiTtKa3aFzDnlqdS/BXDhHx9Mh6ujSBI+JeDU4zamzguxt
OSk4OQ5L1eP8lAudHPqkbijEuhcIzp78caj5gE2rnoHfkfVbdVwt6n1XboLUW/cQLbyYo8+PVLfk
j75eSTerjeYbK9U7TWiscJWy+ziYg+U+NbVpv7q4wEttzDGZJ/qcRZiKrVvNKgn7Qfu3dCwxBEHE
3YK3cc59PB8LrDPKRq2+mb1Fj2vHyp+1AqZAWI1gPkqMd3BlKoC0s+502d5svaGPujQgPWRt/bcW
beRuDpw1YEtxcC6YvY/LFqmQMcRjFrRORFr1awCIKc/dbz0MY3TMuNWQ881n7KsHp2kfZ9+o34h0
VrvSXttt42oGclNnmjYqm6ZbLNLLHZbOCuxS8Grlqr1psOHOsp5EPAuHHK+mMEFrLOnFmOs6izxW
as1CiWmMSbVi51ibrS6rZyAzTDvaqdFhLQX5jYLFE+Zpmn5LzZoDSpL5rKFVu2+UFDkq6/W7vSy3
ciYBZ++ipxR+E2lWmpUM8Mf6TpE7d4Z7k/+AnSBj6HmTT8tovie6cueN9clwVPsApiiLF4r1WAm7
2FeYQc7Sx2sidNAAlZ9u1rX63uXDYZJlJzZtcY+x5kk2sr/gznolLCsNU2ltVwdDczjPDgNvmpOa
XYzVt3TlrpzKnkCUhv0hYk1LbvvC9vb2Ol6CSjz6eHziakFVyw+NethIt3qwjBFcUcG7FNYcgTUi
j+2HHAsolmxNP9pL3Z18U/Tf8C4/pKVxbyV4CxZrN3mlSvclJJEEsK0DKQjqkUzdd4x+1rhJOsuq
4EkZ+Z2Vsdmo5IB1fbwjErwHDOOgiw6xGXYfE27WV5X43UPDwfeCcVRFU782T8PanBZMR11cT3im
MjAsplJkwREECmK0+FyFvhuSbv7W4CEvQy+jWQuC/UU4+QyxxXz3huwXtIv5LEiNajZB5iTHzhtu
stycdsbMh6ilqW9Fkb1YVl3HXTFU8TRrRZiM8IeGqTwR0Opc0jI3d9hjMJiMHMf7JbtNdf2sOnBJ
q8HG5vXTY7sKNOfZPOPzaDzU59m7iyPIHRvvs/NcmgWqSS/V4B/drIBC6W4pTiOXWbaNhWGncs4D
ZWvV58mw5H6sgxG9nej3sMUk+7APBlbz8jScWAZirVmv72NUC/dumYMQl3J740HmYJRTtEhm50rt
goL6dmqIX4gwxJjjyXJGHClzl+zc2TWj0lCfM1rVNtTRwPdhDT5iV1hqSXFPsNYPqZeEkzOZkd2K
6a1LOAk5WfrhmpjgBvwiHJz7hyCo32QLa2nU07U6o4jG2rHoi+IFEMWhG4zhpm04ZAml5kvQyTT2
nWbG2ha4c+gOJPjEWYGpSi/oF4ZBIsZNY7jb1mYMZGesp3CHuzaasRJ9mpbQDlgAgw1sN1SdXuoJ
tYFflYVV0NGYarN6YxYV5Fm4Lhsj6z/kwsBTJdlrESQjwCNOVLgDWMQLMTbbshvsvemlRcwgA38V
lpgX4B4FARgacfXFJ3ys7j53lSy31hSUlyxjm9wrllERZcPV02so2jD4joG6xbw48h0cTtBi7bKS
9DSuZiPPszQhpnGwx1ywL5wseAiSq0SDEhMt9gADDW4z0O9iD0usmyPLa2XrhQF7propKuUxpkrm
QMVBU/C3LWB83IeO7o21ZeIyGnG26MFhnjGaH7FJLvqdjfwtwR0r+2k/2pXvhF0Oz114rrEZysVa
XrPONgmmdyb+gFwLwA+lDGAb5XthoWRQIXuG5f1q1hX4NJ0Mw3ZnCCPvQmvwmneMsbA+8qKQHI8c
vXyG8++Vm2lelmf6+4VFutES/Erx6OKNs73mPOaWuPP6Uj0Gbjp8H0wnkZsUmfR8bvJxOvKThvY2
pX5a7XIBt0BU67hES4359QOaWnBH2YF2vGpyy7pwIPGmFzGYcpOkWWCGSaYtgHS0VCYX0Yw9QZTN
7GXnfOjd9La2Ft2JWZ4aliQkiGxJ6gwEztjDL3iYZL0eNEk4V2R3uJqKGXoa2q4QzBr7K7PvzjpW
hWyDV+x5w3CiHV3KSGusYFeQPrDLOI+p/bxmKqbBI0OSxdJiw+aduDyNwe1iq+mGGfz7ZOQnqRkq
TiRUMQzaKONCVrbix9Sl3XNmTOLcIBSk5DIky+BgC/rYUNSeM2hP07jDFKQFj1nWHTO3phDPWVXW
qHGTiJ1ky8bXjOK2FojJ7F9Z2j52OZlgRxgc5pnSHIMavyRObapYfWfo905BWTynejlvqs7yqr1Y
Y8eJ0myiYMMBEifC7NiCBz3Gue6fk2X1261Uxmb0rVXG3OjbMktOVuZsGn05Wd2r7b0taxCtnZFt
E2upb9MM//k9Rgc32efg8odoxSLn3Crh1PdACmJvveOC9bfJNDADjvkbJK8JgJBBqXWzJq/4lTS3
iez5tPRDEsNZokOXd+1W5PYHDQ8tmsA+Ycfs5Lnps7NodXWjqOpcHw8xd8md1BAaSZdF2ozXtsj0
3Yit+RdgJxPHvrMCDsQJ2D2V1AJOwYu3MJAau5PuBdaDZRrty2S2z83Jt9zu7A0wIunb8Nu7PMqp
tzVln03yMUtE5bLHlo8P1jRuXZzWkuXcDTQ8bZMwtqVeJJfsCgcxkYVCqqPMGTjsCe3DdIHZyBna
lVrRcH8wfRzCHPDQUkhMcMZmGqXL6l42ESa4SJ84HXKHPKs0woYR5cEJVmiXIDEqjbFaFrDApVnb
RdIV94teWdrW7mqhbipHOwrTfAvWZf6BT72Ia1NriiveDm4ADyTFjSfdd1loNF1kTVOmox8vzzi3
VbfV5lJsTN65eAxMwiP1culv06JNaOhYCYIfgdcz5OBWbobWs5/UMp+KIRUEtMvm+1zowA6TiSOc
PQBwq1Oe+FttIXW1HcRTi8is2WD2+4XGfVd5/atqqcL2VaWER8tKuLHHuPLWkBhuJHvzpuA9eeJM
mj5Asdk6pWtDFRWJczANWlDrpFvgdPoee6mWtn5otdU4P9lubYe0vtooM/xkinuv32C2fJpdkvU+
BkNPznmBg3haM2hL7MyRuRK8jYG3Z72TW+FJjB+Do90URW9sa9Edp3q8Hbvl2nkLjoPWNLcDAABZ
60YMzaIvYuzwY5PGg+YYKRqvyRIDD45TnD3LWiHPpTgim1U6N5h9B8YNY/NuJFCBo4WT9tHDakw/
oUBxRzNh1iJc3PNllAWrop+t1GFe/VmWoszvpb/qj0HCXCgy+rUHQVpqr3WRizNQPF1eCgimnPLU
nBwGH+tfEnYm5rTQS7phPY5Or58tJFY+2Pa6l5wWBE9Zma5xMXLA3RZ0L2oiBgv5BBpkOqzCFa+1
sHJ57kGYapFflK25SV2zmC5LMqb5bjUXbzkaTfrE8WnRNoE2rSq059n+1IulmjY9PLsYczCOLhqm
h0Ca6kdiu9NTz6b/s9S7QtuNvlbdkxAGfFIbEwMWUNFSPfT2fF1qKkSzK1oSkZKu6Szpj2JS+gnn
YbpP1tFTUQICzHLDEiXMwfd9Y7P4BuOHbQ4Tq5VbetdN5Tw0yoMMy6GJBMWpDeuhoRrFl2fZVF4a
Pu+GCqr3WONDfUhRARmQZFd+BXPbQtNw2rm4gXaiaWgMODITd5yh7Gd64ndWv8o9hlrrBNoCLltF
YWQMlhazh075EexF+ZSPPFn0JQwgqpU++jb1WZU7G7Nd6MLv51JvpqQIgfGtrQaPBPWMBrsR3s84
T05ZhKwAy/5/N1Xg8ftD0eSiUUM39TVjyzDBWooaHG2vujij/bWwhrvBUzI//P2Fvk6drhdiqOca
rok7nzTMP49IzLlVgT0yvmCqoCIvh/QFtvO1EO4rResUM4xSCIjs+jeTjK+jmT+u66AXR+CtW/rX
iB+BIDzVStRuIxTGHYHBxW211M1vdA9fB4nXqzjo21xkTMTYfL2NqdKUECW3UdhuZElQXSTQb1cP
rErljgc16r9zK3ydC/9xxevs0vMYoiGe/fP9VNeIsRqQTCSri7acgt6OXPE77vrXmdP1IgxGAwf1
s4e48Pql/puEgZOlRFF3lQpmB9rOVF2bYCS1iD3t75+Ov7pQwFiUuajtWFbwZcLekMFZmVchhk0P
OdUSENtFBxVWtg9Zkv9mpP4XF3MQLDADNXA34wX486eC7Wmbfqm42Eh1yNGDc3ZfdxFv7+8mvl+H
aNxAaGBITjAC2IgHvtxAHW9JisScp+9bcJHJ1u2ek2oDHJbTDP3ybOs7B9f43TP/Fx+QRY6PiNQJ
V8DXD5h1AZC3hLqohKsai77VX+cEFJ8ktyxOQEL95ob+xTuGIBKzg+tQVCD9+fMNFTRpAYnxmECe
gru6AvcZbGPz94/IX1/EdVFus4Y4X21qjs55Ycp4xTyDVoRqC5yowv5d2uxf3LpA95B6IOJzr8qp
P3+UgQlrD8mR18q/QDKU009bPHTly99/lj9enH8f5vJccBlWQdwoAV6RL8NVWLpV0eTEN5slo7K8
eOmz6Z3dD91OebTy/A5Rz5ZoRZBfOHu9juj63D2b3gD2xH82JbdZ6+0F/HNw502/C6L4y5vgIxhl
fO4hNfyytghV9e3AqYH+k1HtG0nL/uolP3SodCILndH+72/H9YX7892wdROlpsfDiobZ+WJ6BPJl
kd3BW+L3+S5IYWT7/i2Wf2rRZT8taruI7gM407e/v+x/fkwbtbRPdWQbvPFf0+Uydv+28LB4w9ve
sXPAPgL61bsPifJ/8/D+5aVsB5MDb2WA9eDPj9UsoYjCDuBStIUBz+voTYyOMvs3+9D1TfvznWRD
QBnKRhc4gDm+PL6ScVfQN6yjFsEwjGljNWDONtbN1Il4UYAu29+qHa/Cgz9dk4ODZf+h2XGQ7nwN
s/cn1+o0j519MGzgbrOxUwIaCiUQo3L9GVb8977u9ylzjVanXi3o2lnqIc+ZZf79F/ofn96GloAI
HAG8id75610eNaNfiqvqw8n4tNY9AKSIUWFodZRp5V7+zjTzH8/t9XrY0z1sJB7HqC/PrcOcS+9q
k6nBprxTpzUEFRotr2r39x/rPw4XXOa6ul6F54EVeF9eR+nSQHCpG2BpajLE5uFFCJceGkd74hAK
gtoc4//bFb/oWQJp+ZXJEC9yoRmWuAqA2OgWQwhNbSEd/+Zr+6qvQ6RuXyVBSHI5ILK+X7/Xfztm
IFVqVeqzAzc19H43uQXeGDfUqLRH6nRvrsE2bbQtyJh/Xvlf5sa7fz6lX1yUX/7z/5mp0nD4rv5n
V+VNXf6sx/d/91X+8S/+ZazU/4FO2EMMh+AHtSNv+r98le4/OLgzMeY8waKCp+m/fZW2/w87MLBD
IPpFTWb4fHn/8lXazj/QbLIi8N2yMKDn+9/4Kg3H+HIEQPXusHF6/CEGL5z59f2egxJOpmAKr8OD
HyeN2tLuF3WfF602htNotNrOatI7jUIk1HPP2JCWN0ZQf9WlQMCT7+vM1fttB86wjgpfKBNNDKWO
dJej5Zb5VvPHn6DeBtieebvVe4Es0Ev9OO1n50U3qB3rrjmZDbKKtAKLvgRJ/rCOhLd40r5BBxvA
5kkB2aBOAqutfZrwm24Md3kE+PMTZslobUl6pr8kA0UXzOiH0WCS2a72UWTs6mQ0DM9rXaW3IKr6
+Eoj0u+crC5kbKRjBr8MSLK/9dsJilBNarQgcICIgC2SB3dftIi9Her7p7Wa3ph1+XOoTKkIfkWO
V8VBmyze1kBSujeGGmeVXLQBQqBT0ythyh51LmTR0Wxf1ELS1c40l+Shqft03YwzLEs6WR6shWzO
DoZGylx4RfttnKJNL3mvnk2C5l79dLDPs9tjWpwCg/+ZYnZLLUnHysAMFw3WIEJO9zlfGFKn68S0
qxGjD630LqDeIPt5M43VopiTSy+q5sMvmDlUFAjkzbnAiBguXZiTIQ9lQuk8OxU7/F7z2krbCC+Z
nwLNcO4BdtBLUPiyfuiOzGN34csJba3toXzZFr4UIMSbUg9GLxyGaXh3roBm0WvOcYRghb64RS+P
fwaNit+MP4TTFYd8qGFndJ18K4B+hCBGDTqKjH/gO2vOaSTB9STyTruoonGZ8zGSOHlT5XQxGrvn
5PrHD64bKSIGhpC9qt3AZnIflgDEFZZPBmwjqdHQdd/MDjRUOeFN6wvzpkBORKZF02bnPg+yPZbQ
IsoLdwKoZvONa3MWQw5xESWk7n7kdQxNvXTCFmJEiEc92KoOYjOTqGULK+Y01/4rcqY6LpeUkl+n
7+7IaYteYdg6nR2n7XLjElBD79p2N7WXx1MzObsAwB9GWOmFtOdxGoJ1dfMto1PByY36otXc+yQx
79059c48XrHVwdeBIp5vijUzIMJAENP0NYkduX6HqmHGWc3TAORz2TWAr2PSa7arG0yRg61yOyZr
Ra64Y8dzo2eHJs3Pk0pIGLifSgk8PuEwoysaqVbvOLFMlDr6LR1C1xq0ozIZZ2dF8OiIpdvZiMdC
NWBbLoMZjPxcvhhqjGwFvRqHTbkh1NDeTBp6jKxCZzGqnnbeDF8P7UoKmpcPwZe8nDS/vjAhvCxz
coZc7If1CLZHt/XoKux16DwGWvlM9G/2PNUleQ92TmvNePaWwj2PLdQC6SN5TTsTxKLnqEhY2eea
r1XU+dPH2njuthy7Z7ND6dO13v3ioTME7nYD2J0npFqbLu5oo9JYnu9Fs4o7pnMLIUsFMqYFUwk0
mw815usutRCZIKaDXNEAy201X38Bxs0bKKXz3PkGST8prHAzx5/Q87p9MrLRIby7BmOYYZzNPWkN
9RS7mFnQVJTQXfqaCWqSIYnkVSfCyKFfhYDEFht/GZkSwQ/n5Df0jRP6Y6Eu0rdiZRTnsh6Ts7tM
jOh6Ao8xpu1mq8JHN5j366it99oKVjWb0l9oj2sUG86014zM3ZVQtnSMYy4ZC2R93hpZOb1bieGe
2rrdl00JQM1rYCgB5axvMmbTeih54F+wBiDnyxHIPSovQ8CiAZKkqwy2jCOM13ISpkQ1nSK/50HB
Lbsq87utL/6h5uHezFOLSKfvAQ1VqvGPsH8aaHSYKiPg8JYDYn8ESsy0SoGnL1s0uExzw9krDZ3D
djfvJtyyIYEwYku4gXEo7WyI1Ep7nfwKE4lHWaOrUr37nkLU364EsWxMIZ29VwciTHzirlcIuZIl
C6TWhq7hoEdIPJgWJAHlyth0GMLnhM1vQEFdeOZt0wbNWatIYhKqWB/SUbPPcPyR5+oscs04pee6
gDCXdtD18ZZr1kMmvJ5srCmznRiqZPbmLqt3acG9bXUyMm5Sh3wKr+Rp4zW86Yvu27RAp+Ivd9xu
b4GKuZoc0a27dwya602n87NJOa4nxgvlxZ9gqmldQo1lwSGMy2JNota1q9gfYM2aKZNXgMzrDslZ
1LVKe8Xmz/xC72sQloYDrnFJ7lYw+dDz5MblaTIH4jAsGP8ZsC0Q8pIyfS43CCWay9C022LUYmuc
AJCXbHeaxrzLTDeLGK3N0hYzutk238phgNaWMyFgWHd0+zJ9SGDy09t7zOb0A3mIxRhm1Pa9F3Q7
Z+49VPnOWCESAvBN/8a8g0QvokU0t67vob8KmqNV2uow0Fx6zMv2sy+MT6bs9bnRxvrHsg4S235b
RUN+60GZJmiocPcOTx6KMT506GjrI2Rw1ONUodh4pLb1etPcB25eMUSo9TvkHPnRh4+Pyokbb2Ix
veSyau40Wuih11cI6fzWDWuZjKS8EE0R5PZN5gVPAE3q74y5xN7tbZ7HwXzpNOSrdt2wfxHyBQMd
IVRoiQRnZr+ytjTtfUtq5CPI7PRlmfvPgYCwyJwmGLcE1t1m9Oe3ArApitphQvXtPuDUvv7KQTBw
17OdqyoLCHpXfoxWOYbNrHVHwLF61Np9fwN98GwRzxYJneQsS4h3oXXNo67jEKNj3pzoilFMmhK+
XMNBSQKLv7GcoYImXDnQXd3vZcZ7wJeURBkiAJZs4HLnxL6qDfUZ6raXn3USpdnD3IAUrWo81Mta
/ugnEzZZsejwfKbnpvZeGOMhFLCm42h0Bm9aIO+8MZmJ4/TqjUKR9DxNwXSRHIwv5CQ9w6lEjmJ5
ROZc2WJs6w/akmTMmMZ6X+tBfepYVh59hv+ntcmJVq7TGZGG3zpoplYv+95atmaAWpK2s8uWrDlp
iPwelcLt4iwFKStkpZqnxsDFQGhDMZ14ka7yT4TP7wVq8Cyuu+B97YL6mwHk94YMhqvQqERbgQ5s
fZ9Gq/CBfvbDW9WnzoM7r7x8aq5fqsqx75Yh8EO6xf0RjcozWU7O3mI3J6yNdbGbhX4PARuFVNML
8QQEI/0+uWL8LOZUbhrVrzEaNoDVjGZJTxvQUQG/nz4bQ44PI8r+ExIVItm0YNkI/vfPyhvaIxoo
8bmm7q8cVl0kJ3fYd0MFAGkp1FlPJ/dBWXjQPVZ+HA5NvYDcrZAPLrae4jslAIFcBODxKyC/GyVc
JIxu6XhPSOv4wvOJRVAHnRlCUHPisQ+II8LYgtHRoWQIEy3PD4njzyem/dbR68XtnA3d3vVZGbVA
AxpWq3XbjIVFHlxr/qDgdviLAPJIAHKfvCOSmdaqC/S9Xi44WAb20e3m17km86nLi1/KYW2uS8t9
US2zZZ6/5g7d2EdOVNVhTjku5B6DH81067jValx5hTM8NwTobMG7fsf7Nm9Mkv+2/sgIX/jP8Bu3
ta0fHFM/Ou7oR37tJTthEh6AMjKWa3GuBqYMKROnJzmkj61CTwlqnv0uVPQQ9Z5EwFxbI5ylt37p
M9wSytuBXoZanwh3N8v+Tvr6sCcL6B2l+m1W9l1IuRBEjTmxJnVVEtucKaNJ17OoNXFV2D3na9Pb
9Aj/ZdUxDCPUSvbjTZdbzS7vxx7It10ceY6ri5wsaJQj6mODnz9pircu7UqD8C9DxgMwi3tGeoBT
E2bo1ZqLm1pUSbigOSeoSQbwfcc8zsBMI3kyWOTE/AJjVIYcddJwLsazBgw2Fqvxo5hBCSYj/vbc
AYndLsMGwUyMZmpjMYludQdgP6cNbLn0pTz024SxfBp5c2xFGhwSiogI3Vv1CII6ORBf5ZOalXZx
VYzlURUQK9WUMPu9wgmLPNPiWiTIsVZG+DPu0U3pTdneIeNDm3m+rSJp9qOzynOK/xyVqTNGyLU+
DLHYoYHi1imsHqK9RPS2TqABBmvEGZJX4cL7jDJl8d0IcPg7/f38ptI068JK/CpV2z3K3El2poKN
GS5FeQVf7lcw3TE/xIZeqpY3p0QqQakXdoGqjikIUl+/Ju55893Q+8G+nuwncsqQv64BLAgEd9YQ
Tf58yJJWxEmXz9u2CF4YMm0CS3PPRregwGK8GzqQPEPw6MOmcYR16AiC2U6rxgJaD3QchQYmNpAf
GsBV7rKWwcWX/pkxY3Lx/YWoOlHtdZZnj7m86KwNW74mxA30636f9Rbc7grZ3ATnmExHBBGuJTaO
RqgO4sF2P3Pkjzsz6PZw3Z9tCxBR1SKJDchQgd0lnkutKN+C9CbzFY9LQ1oEVxrHkyyWKVZuj7Sa
CJSoDJIH9njSwOz2bEz84r4Bvm0m+yDlKzFQ842Eq5Ebylcqn502Z4tLM2CWbbuvPY5q+jRsZ+J9
J5efo7TelVZB1mFhvZSg5Xn9puKQttNw0gZg6bDQZOgWJpsiJwwPpUph9EcYq1uz8AR+k1xusQhx
7A7KJ5niedQ55idVsu+IHQ3tRBHzLaXaYJI+ZlOO3Bq6QKybHTLXxSy3DKcFCT3DGs42fzxr/sE0
BZNIJY/5Qh7iqGfOfpVXXWnewcgw5B1ak25frIO3F5Wq90veJ3vXCRQrt9ZtQNZy3vQ4K6+bPpXL
IZ8LwqryTBGRl/+chXXXQ0zr3fwudfR8D/JB7ItefesauApWZb0R5Y6w2SjI3GRpOAeEvIy/JmpV
NLvOxN02CF3T49ZI2H2bbwVwbcS9qIOaer+a9X4qJzo5I65w6f6sVfWmeebIP6ESNgnHvVIJopoa
oujteHFupiG4zXz31Zr9D/i+2QZdSBmXjnvCTFqE6JxvJno9USAMdImE1iFIIDlPdit5hbyVWpNf
x7fYA4TQ5xOsbXJ5UGziw0ANvAQVJcSAuHZNbdjZDn4YzEdNtA6mGVPXVieh60s8OOpeuSV5IWq8
BXD+3TOJ9gja6XFOJPmBvjZSVdq0lbI8lDoah6LOegbf/j3fTr/lLqQh2TSbgdiHDfF1h9V1NgUj
4L1nKEX/AK1kTxOM4wTyNlHXlUCPqahi3fEbb8QtbiSknmCNTQ9hvxmsnCgbCw0Zyj83V+0mGeUY
5VV/KtWLHxQFcNd+ujPpW7HirV1sG/WpTK7mFtIUYx2I62GpK3C4ZoXSuZqDWBMax5m+o1Bxc8Qv
2HLse9x8MRjYo9G2/mYBpR3PWns3AuyCYY7GdqDqY9/0WwxZPsjAJIHeynqTkiQ7/9GuO40l4qRg
cDdZyvLrBtZTZpk3YKptNGpiiDV6fpBXW0g9wvA3xlLbe79ymsgcqweJ54X3pEZ1OZ7tZiI410ku
QdD0oYD6+9GQIhdaY5Pdzg0xWWCMPjOPIpbcpOaAGUXE6NvpUWh8thkMWmgtLJkSOlhYzfJtFBOl
Rs6ty5StHQ1Nd4+V1dv0WLQfhm6wVtn1SqiJGEPZ2GWY1SaRtwZhJSjQrsQyA8w3je1oyBDKJqse
xAGys2vRUdxwjL9WpNYjT+697w9bAAnqxlvJnpibFLm1huoX30CDIch8Imz4ZipdHNHOj6Ttd06u
PVRU5PtWZQ8OskLyJsqHTijrRHTSYanSe7+WemhU1XFB5JU66QuG9596pYrtNaqc2DG670z7ES2Z
XRC3JsuhOfjFwU3uO6+sOKXOnKKq6t6UHX8NqwQxx6SFaPpOCJ8kDXRl+N3IbUMlmnloVRr5kJvV
U9q52EF9/pSpNkBNUyOAW8fQMr+OQYtKfXCzeJYz4TkpPHivbVGxlkBNMjceAVlflWQu1YN9sUR+
9FT67KGTxNUzoqdL70phqYO9ugCcjOBTIrcdBRmYBWJtpMff6dbu0aNdVn180FPNi7X6V1FN7703
LHSncOzrKSh8f8wf/Ew85qv/YfeevqsIQoihYC37DEjcdhjTdzz/20lwF0y7PXadtWtyoAujPZr0
7woKGdyyYaWn931WsH362neCZt6YZ9/RnLZj7iKaOsKCK+NqyklVaIoq0nJ1T5zDC20JkpgbbFMz
PM3QJpI59FwgyiY5HVi3imRXLPKiRieavdelrj9xM7EWoQ8ME1HdBa7EamR65R2DMW1rGWW7Ezbd
ltUE3pzpAxrwflc3WbV1+5QI28WgxuCEJxC1pRpSyEzdDGWOe6Vof82mekm7fjvn5vtSFXhIE0Ie
ExvrqZN5e6SetPZohKE4qVryO6oVh49/KbP5jSHABwEXzNwKToxC5T9GD6h4BcIrnlLSVJEi01b1
6F8mLYxutGBbPEvg5nP/MM3eyJY/3JcpckmhE4lcM8gMyUt4LGm1REjHajIR3SHUVM4TqrdYCQ0a
w4mFiq8j8iB0y/ZZm/S3wuYwlcyZhR2xeaFsI+t2cD3+rvy2rbXHerXflJI/PIkfzSCUxsWzibcO
kXhBQ4ZZG8rY0fJ+ejo2Fl/hKjVEvu2m6uIuhBjNKc8tLesMkaG81/iH0eJMejx15iHR5VE6Iy1S
d2kikgqQrhE7BVF6Tjf6shgbqBkOZ/WCIM5VS+N1wdvQawDm21b7aSc1UUqZUyFCmAfUKZKPVeeE
RUjaKcJUr4VpcxSwKMyhE5oN3QaXq2kZu1pZ+kT8deTTklUQpdNyT7SEyV9KFG5pPyZE3sUN4DXU
tYmK+nzJQ/jgbQwl/dPLxwNkvF9+M7OdGHdXCh+GindyZ8jkW60X7Ft1ZFvisuQy7DSxH2Z1Mkyc
IOvkr+RFcx9pbg+XgnibvePrM5t3rm+rEeeFVxHJR7BasAnoYEWeaePRMthMvbl4oGcR6viMS83Y
k9TuvpDTQbKM/kF1Pe0ynTy6cSeC7i5L7ee5WOzTOEIrzurkOHPA7stfi5H9MBoCWZ3x24AxEPtU
9l/sndmO3EiWbf+ln5sJGo3jq88xz4PihYhQSKRxJo3z1/eiMquuwpWt6LxP9wKNAgpVyJScTifN
jp2z99pW8OTn3cuS5/KYt025IVfHOxUme1FphyctIcdrW5NpEE9duk/NqSKLyJYoRouD8Oc9maeP
oCre2lY8pomOD8yYNtwt/zAblAPlN+Q7FkGVzDcQ2lrN9NI2mv0isZ45SuZ8M8vZABP3VzS5UlSg
BfIVajZG5qfarb5WbI0b00vxqEmPCxCWc2LXWB45ajgHVwxXA42+12Rp+tZ5czN1Bv357N4f5A0p
QM/Q89BApwamCBM/RF1RDjnO/A4xpb4Ie4PfoXvxS7Sift+Z5FKF5RoJZLqNlRPzA07uDrBJvfIN
uyE2LTkjufXMlsF5gfZxrbz5SzkjXLWIbcI+xO6Ye+jkEbYSbTJjBljhX1xgGVe2ZyWIY9ObsWuZ
zdhiJbrovgzt67yzr8eEhVqk47bXMFtwLh2K3LlCsTmzv5IOps3KXmeIR1ckteSHhRu/MhK0rYGi
VnMGcdMT2M6Hxys5xMhIld44IWUTTqxplVSYvWKN7XIkP2Zt+jq4RbXa0+ceyqus1m8/Jqb/aGh8
ob4Sz15+b485ux/QvFdgB+7a5tu39uK1Ov43l8/7N8X3/w0ir8Xs9r+fHa++FeoDwHf51/8aHP+B
bA/tDusGlsQFfvuvybH5h+cxcQCKFpiQeRFi8of+QvIK6w+JTMMPAuhB6PAWss9fo2P3D3ozAvwq
sKY/R87/ZHQsf9FbESxje6blLKgXND/Hk2MyqsPexyg4kFU1qn3vND5RHELWotjNTBd2mtjRet1z
+F+UOQOZLqA1hvLbYMwo8NNBj1/tXAz46we9lAZVU3ZrZwzZHDURmCEo0aTIQHLUQbyu59pytg3h
rsTm5mI0Nlbhi/t2dNzLGLFMvE2xhmbrKvNri8izht1u6Lq0uEgHe6aMHUrmMiAKkuIwE3RPntKQ
sQ96TjaUZ8wN1Mgsr4mIMNHKIgu6NrB3Vi1ZDaTzRewqnrFYGKlk4icrjsDGa1La/VM9DLjJqkZ3
WLrbhga6UfW7URCisxkFF8+OaU94WzW97tJyieoWiVLfCX9MbrvEmfC+D4Ot111tdfhIBIGzO5qZ
9b1dEFS1qu0mfAhjrapV44wBtIHMsZsVRwV9xzifgJYpaifQjBWbHfVOObziYWisVY1aUW5H06S3
U89zJjfK1uI7iuKm2/Z+F8mNM9NW38fEiJfbMTEokOyuG1HpFfD/19T6PgkcoZN0O1JM6rcgXc4/
RaqtifBJTPD4ebqK3pzMy/2ICaBaZ3YfcSSb+/KysK3EXzNNjlmvbQZS7Jx+AVYim8JpyzBWW3sL
a4LaSQNc1S4YQ+8lqbthMRt235D3WtmZ0yR1e6XqZaseUUSydRtosE6CGon6oevzrt3JeWgUo0rT
xMXn23Teky72JrTi6BH3hd+F36fQGK39yB19piPROjeqj/OX0nEGlsqgTwqWfLP2xodh1GlG4Acc
iX1LXna0JpGEij5VmgBpfF0NEZx2n1+TcIcZKy6D5AsPO8F+XopodUU0Ir5oT7fypZwq7zVBeemQ
jClr/GUCB6nVcuwi/NqfiYjtKjbV2k+ZAOaqd8/93qloQeieUjazUsb2oU9M6SqoU1qi2gCOsnjJ
ZHjlcCj+CvgouzOj0LwjTTqhvmn7mADfobvrelkGu8lPI2/Feb7LV9k4+u9Jr+0nAqWGeW0R6qJW
EGXiN1N0xmUd9eQyBR0GPk509P3XAX3nZ8x48pneM/aobJl2XhgV+O1WqPD7EGXxmY3r851pqXXb
gox8bXvJ9JJuYvhGlJj8ruiHfLG6vj7VmOcewtAtvpikVMOjI+gKG04TR3RksVom2war86npagMz
JapYegO0qSd/maEx4LN5IQdgYSVt3RJLxA6v8DJoaay42vgRQeBMjfuORsiQ4/fzSAyq4LvgYGcn
hnaAN69GtyKIzMY4EyTVHiMPsYmS/Z4kG5FdK8IP+80gZR5vcFPGbyXpAc/SV+0D2OToLu4ClW/q
uOGAGfpT9439kN8a6hNuHsIervl5C54d0Z7kcdW8NYnT5htrtJs3I6n5UkuaLsYQLftg1QyGQRCo
9pxvEZkqKIqbkjc8rkZshWmvxAuN8vastYib2cQYb8w1yP7Q44IjjxQm4aRqPXhdd69MCLBr19Ay
PC+wnkBpqGckDwLXeIOdkcEY8862na78lvnwvBtZF3AaCYLbozVBEkpdA2GQeyMp0yttLomsXqan
mpOZbt5MVOwUvtinbQ56tCBI0Yjyi6AzbPdcR/zljV01NiJbxkm3qg5AMsPE6as9bXOjO5H1zPKY
MxWT0BVqJoXrLsMyisqIdNRN69j+rumtJMWUKNyHXFRlwGUlsAof/LnOzQ1ws/jEUCoeL2rdB/G+
Ur4fA2SfGvFUge2cvk4oYL/IujGrrQWtgIhR2y6vg5JOFI7pXOPEb41wJl8+67A6klZMahHR2uwK
BhVSASuIPKegbxkcm/gjZwfbKf8wtOhWqCI2txFghgeFRvQlCpPw0crc8JpHnZclpFP5ffCm+BKZ
l6J9PfaeOCcz0vkTSvi/NdJ/iKVK+e+LpMtvbfytyV6Ld/1BZLf8qT9rJe8PiwELhY/peMKCGsY/
+VNlJ/9gqgdhH26mJWB9/ZRe4Mg/EA+jNA2kvaAmFgHeX6WSQ4nlSHS96O5/iOzsf1IqWfxFP6t5
TZPHjVYgDyF2IEC2R+YITj16nFK017qqjXuiO7FQtq3JyXKg1bTx0hYJC+84aVxeHO8T2yRJy/Ca
pU5H7GOZY7eNk8E69d0w+EJadvFUj2OGoofg3Gw348NGplQF4b0tu+YkqEyaABjIdj/d9b+EnT9n
IhxJc5ev4aA4RA296Ngt60iaa9qTX2P5JC8tmeWuIvWJFkhkLzboNlxaFvAakK0cBmjYJ+Zsmp8Y
Wn5of39SRf95Ab5puegLUCSbR4pvBgtl3gwTK1yYJedNYpLiPCiKy7amVRaGiwoOFmB4WqW+cfC6
dNrEkXGXuZE+Kappi1UK1yqpe1ylvpr7tL6yglHvh6YO9iSJNSfSRta+xcSHarCoDDRH5K4q3CBf
MEXP9oXdiIQhkpfOOwIekU39uNW4rj/5qsfM1+WrotoFaAhFHcb5sZmhiDz0JVhEiTlOq9sUhdql
xrOpd6R/B+4uLufxciDV2F2lo0/ITVeNLSGvdigR+gfxU8C86hXbKAoMc5SBhisRDZm1iigcDIYH
yedRLz9Arx9/HhepMd5cdnreQ4eX8GfJ8SApBgj4IcS9q7NLIUbCn6uZ8SbUmwCv+lmOyuG0DcY7
NsX5QFSgyQSodd6mvM+vejlS7JcFtZAYY9htdPdg4aRBd2anqArmWPlfIzBRBCTOjWJU0OT1gz0X
Br2sYDglxrfbSbcwCWeDlMBkYM/PWO+I/HQ3RaXlflRp/ZaOLXizANd1asnpeykD47YWOTM/xZw4
DCs0P4Y21jZanq3Xj1TrTarPKvQq2GILf1t2Q3HnOX3wXobzQ5P68yMynQJDZ1E8GgAlgBPIdEVQ
QX2mIh1sw66erjENZdNaEefC9p6Ppwxm3ctqqvRFORfFFTVFTK+tl0/I+0KyH2eGKkF66/WMmUNQ
LliOyabbpU023EnwLBQFRnhSj04Ogoy/bOX103DhecY5zoz2JNIzPflEX/UZPssGrE5gR6ugM7/Q
2YopkH0f3/24pH+x+bVboObmjVDTUNAs7Zlij060yUc/uYjiCJEE7c51GJS822651E9Nma78tHry
JwOMlNu31zXAhW1qdqd1WotdM+afYe+PQfGmMHkbYBdxEqbvjEHi4+NVuZEaS4yqayIdBxz2YxWg
DdR9vbdo8n7vRss8YMcwNkaiJpo8aXMxud5Ta1hGDqdksRqPqCnFhv4Y2lUZUawFRJ71y9tvebmm
C8XO/fs1Uxy51ZardiUUVOFyFrdNeewe8el3emUfY4gxzE1SSRr7wzyyqE/BYeQJ8qj8v4mwJ4E0
okai5MUTwOn3y+8v5Mjw8OM6sAH6jlhaA+7x2jlKIsVnj/klTb/6Hq4L5A3QH5u4m8TOamr33q5E
+4lF55dlDJK65+OmRF2+EIetI5uFKVzwSh0Tphy2Y7+lYK6fba+JvnapRJcFA7cYGLXMxQNR4sE+
XARy0CO6LvzS1wwQ2ziwv9Sd1udG4DOyoEtx5tbjBiJF/FkSB3EwR/u0QG+/bG8u8g9sk0t98fMC
1gyeXxBJ5yJv6ou103lXXPwbqdCYGDn6hvsg9jeiAfe3qpRT7tvePetjK2K4lQECQNkooAFYr8he
SwTmGW5LfNxbt7HUnlOrIG4ubN4KaRwUWXunfY9fMnOKJzlBA7VFTXuw0OGd61r5iUvpu2cq/gDR
fxCb2Q+nvW0W4CWiyr/7AZaB0Cw4bnDaYijgdZe+yf9ZM6yAZ6cN5kFRdj7S2oZ2lHsrMn5hDtZ9
94SGh+kX6NNrR6BNbbrQDFdR6Pq72ZzjFxVgPS9d398nJUQ8HUThLo3ShvO7T16YMdTunWaSfTDq
mBEKYigmGG6DIpJT9DJG/eLEg0OMc8ZfPlPIP48lHR/CWpKE2OZ0OC8IvTfWnqtPG1yO145T6xuO
i/27HSmxYzlLL83KisJNiLv5NI+7kbTlyvI2CD/GDe5zeRE71k2pk2FfWbJ6Ju20XEchhAxHd+ra
SKR1CiEz3CYUfydjAul4LAE9j+UipYV5Tae4mU+bzO33uQwixqk9ahTXjBhJ0CkyUZl6TnlYMK5v
ugYA00YuHWeDpsnWSWRf7hhxqn1RMWJqiM9YTwSzonjwp62vYIUD8GugEURlBcCtJax4TuAXqu5y
goW58VU4nietf+K7qt3lofNsmaE8k3X86EaJsWJciHqwR4M2USmCy2QSPRRgQwynPEcf1+5TsGFv
ObvNvnBrREh9Vv6Yn1QlQs2O39kp/YvWbx6gX4QXGvntld+DGOmBMVx4QBDWoaicPc2sa1MbL3SX
xtuJgeXSIg6hKvQ9CqCacShdj4ZH3tongmmTTsLnKJXlzTC4zKbcqV4N1EIPjJ3EI2Mq66SMEnlm
RukJiAZ/LyaEITH4uvu8zox1hK7sFrpFeoaAZVpXifsEzy/j8GoP141bTdd9YKhTo/CR3+SUs1np
71G+DuuqQ0C8WZpWXFuXi1UM6ZQnjIjyRBXD4iVpX/gNhzswjy9hlalTcA3WNaAu59zJdXnKNuc9
Y3C1VwlqsZ3rIsPKIyPZyI45hzEZzCe70VtDGUS+Rt/ROp1rJFPw0TldJ/RK0Lx9KxG3Fyu0zgp6
gTNyMeI+LJhTqWiuidulOt01IB1uWl6Ym0HM6VtRRhdYpkfktE35lVqMGV4fLE8QLspTiQXj1sYI
sZ79pnsEcXOXVJF9mlsacT1cQEAaDg/yrEqUFcxFQMN2znTI+AEuCyO2XwWL/pOBMvRQsvY8+Nlc
XVXaKp8pVePtLJOJtIQopTJOgWHt3WTEwoEOpNii6Y6HHdY3EFkQO5jNpUEcPhsIT5FjJepb4zUy
h7yWFxdKG6j4S3s4ySLL2vOM1W/GWH+FuoSIDkT92vAmTKZx4O4F9pQzL4raM5Wp+UpbjXPmOaO5
8r35CT7rd/pu9Q6Xy56tERuaaeW0RBPkEl2+zgPEEGEm3H1HA/q1V+6hDAgnNyvYVlQzqffoBTGC
hz4oAgq0WQ2PHr5auYGll20cOxNL9DY6+YUu9XViWrOVNqqKSg8pnp2in/ddVPc0UzUq7qpFn5RM
iOEoBS7jGBczN2owLoe6L+7ipIBs5kLI2QNiNaivzYWOQTtNIpld9aKFXORP49vURf5ZXZXFhUE8
fbX2Mz/Ztoio35VbEQDWzPmTzyR9NTSu/daFU0c7yWDhn+xtqA3/Nejt4QK6YnPghRaXaQCva/AC
fpne8Qx3g9qicE/7sYA/lXodBNiC4CoG+QuazBsWoYnl2uUXhBzEVE+grE8F61iyNm3L4A1Y3v2q
QrdhMVE+EMGeX6lscetUjggD+vLSmrYK6BbYJNfhdAfzr92MUIzGdYuD7X3o5lJc9UyQqj8/KRkS
9yKSMqK3vrwGE9rcUzSCpoP3R5AdyjYyWDcN5onyvQsQ9pVc8WW/JKAglF/0y+Cy5nMKdSQ+vGtb
rVt/Y84OG3CSQNCqim68Hgqou+jbS7VPxlkg9K78zdyY8iRxWHyRu+YAkkYxXhdeabEQMz4DrFRF
TbXTzWhL8Eiwy9CuU6OclYSZ8ry2OXcXeNp+UIXaj7nvn7OPB498eFbfmmmcJG/hWETy2nbpyq9t
ipGUKpjQvJ1qQlPTpverDphb3r73FSBXN9fiskpUc/hxqWkQ2SdV0ypw1IO4r8wcUnSRiUuCO5qD
aCJBZgl/LBBsxhzelnz5lq0qZJc5F3nBwLNcvr0ah2Cb2+l02wQQVbFFlOVDiYRliWSaKIFk2Y/X
rcPdMlqIebejkYvLeC5hNVNO2q8JmvgIKOoEqMw2nBDOMAdKJNPpoAB/Ln8RTcvmoBHenTuOZm4u
ZfalIpfwXPQpE0LPbKovARkvJA6VfnVrVYFXr0UWtT4t4oQHFm3qSac6voguZn4NXSVeu7EMDy+V
rogr4edkXE+my3idNZyIuswYFv/A0BwabTlXIH9cQrwFxEU2TrTe2WhOYuM5RvAYRCW3DiHqTLPY
0u926QWPEwy0em3OwEOoKEbnNQuF+SSCHqxyKUYYuPCd+mummOH3mRnVhR2U/g7TAt3wKuABjccN
uaqnFYoPPNaxE1wXwWxskaM7m8GzByhJbpvtAsVcSffTMmMvbkxojK8ZLqpFWnkyGAXC9lkXCLvH
+DQy5uEypv0vNrqfxTpjPnDPBLuh05k4X8FICQmIMI7wNECcCZosvfIkaYf4p+yLOTDbTZkBOcla
CRopE2oLEm85qSG7Rj4WlTuSFbw37H5IYiTREodaZ9WZaCdrQyc/e9ceVUdt7dPYDJJzOflUKlWX
H4Twiu+YFcaLPGzN+yqOu3QdIwKd4WYtxLGirrovc4sWvpWVYGpWCnYQ4KYOtq0ay9Qsi2nf1PJA
VwVmGN4gzPDw37KD2zJJYweV6syC8rr22lKcJJkdoMysRMPdFiFOhsoV4YFId1Ts2hi/2T5iSztD
q9hIZKsi6cVtYqOAWWtO/ofSnqMLm5mFy/x6esTg+USNeefF0U0TWwDJ6qo505Mp9lnX3uKC7leO
nHY0f5q3qJTlGouBgyHIg+w2UkhNTm7cGAMTv9FXzX6ajZt4MANEi5wlDdeZtrTOSd/E+LNuLWe8
itq+OyvLBFMaJMwDXQT/RcaFdZ23QckIMZVXSQRh0kaxvxUObvFhaqILnaXhJYxnfVPEdfLQG/Kp
Kk37ILVfXsqiewXCVD42TqVc2vIVpkfGgLgFW0XOin6Mytr9gtUlWGs7at4bhScXSr7mOWibejWj
u6Uw9O29ZVQ7CFbM55IWYWSMQBC3p0+LUEhvjxHF5teX7wpDWmBNF3MbMxrJmu1/Ypkoh2QBCTva
v+TwghRosLMtlehDQdkJEfHKxBZJQjwnNimaN+22t37nfLVS8VT0rOm1Wd02YXeXGsl9HDNUSdWr
FZsPP86q/6jT/T/I5f2fCQb+P0rvBXT006F+SQf+EN97WTbD6/SxBc4f+EsuIP4QDqd8DhtAeHD/
/1suQH6vvSTW+WSb8U+gHvxbLeDxh7wFaEPungduYflD/2qBe38EnoRSZEL1cReD+j9pgX/sPtAR
hJ2BZingXG0GlhBHJ+sQoSaA83JmHJaaX4EUV9du6Xighq2KHhQ4ZjCoRDt80kZdGsL/pyO5fKxL
352sRNzyyHm9IyTMLL0JPffsstoYxQOljovXo9AnP/0Kf9MX/5GucvwxAbdKchuBYh1HoAUFgDk4
akRwhXn3hC3DuCMrvLkqVdbRY1KOdS/bgTDh2mx9DkTAp++ytkI43tcax2iJtkjt85ru+0ZqF3kx
tVuJl6Gzoq/mjzvkAgNqNwxxWwICFJvHKi8UGI7CzMWFmjJ4eBGxNvOWs4457tBzYmKnU8GJO2vj
ai2sXkTr0kzR02J3w3fm0WTKUONFIlw6hd27qVSuNtZQdiiBVClek3hO7oMuhnnKUTuNzgZdDHdx
E/f1to6V+dj6CpdzK2jaoqwsNXM+iftulTC97U9DjoaEDC0zzwXLB3YzNwMioCeJ9nX209g7zLYw
XRbiVJw22kvtdY0tDkg7liEgsSqLTqa6Ak8rqqEBeRjFyH0xSmbrPGoje/2fGLgczomNS3lX29dF
quh95DWCjnQea4w6bcydUmD5EV1LpcbN73/55bE9+uHJ9yXcmufbRAGDDufnhlFvTqUUypDErpVy
24WGWLlOU2O55oStTOV98qT9IJAdfSAvEMG+1vK4QaT9+IExiS0p0jYc12iBMQslZeadMyjqcXTI
KrnSHM7qbTvbxi3TTPR0ETVcvG+7kJSUTtokK9S4Me0N5o3k2XG6+E3OkYfO2O2G4eAhIPqeTn6r
dkY9ZbvG8Cs0hBV63F77zfJTUUIhANGYxsahOYlgTROMJsKMrTRMsBfqzKiDXZhU8UlGS10shz5O
nDKoKxKXRWk86l6jhRR5EHSbum6b0zQnGGXteBNYpjKL1MtclGgh//FPtSA1luwDOoXmcUJSMAkU
8kwtNjnA+G2c2dFeZSMyAgTbB1C54uL3n/ejtXn8U9kB+ijoMvSsj4MrBac0hw6Y2ESh9N7yklZD
7FCdGEE1XGqORQUVOmNvv1Oo+myJ+KZnhEb/KKgeIwmcAkUJDRynGUZslW7TrBhmDtmecIn6WYaz
F6+DvDR3g8+fYnRXfPJwW7+unh5YQZghaMw8KI/y48MWFZ4fFXMoN3lREmqhI63O8iKj/uxG0klX
usVInKm8d7eOMmcG5li3fPggOe9pbuucHIt4zEk3DwXS3JpKZFyVZceJMapiZltFrTu9cujonLmR
7ZNXUYW4QRjOWFe5Gs3F2qC7Yj1hOXc/aU0vS//HnwcyFmMqrACMFUznqDPtarRAdkPILKJk66JF
XrzFO4g2DNjnJzdSLJOJj5/le+y95MZ6NMSD4957ymU09DCRrBmm0SHngNFJcAwpxmuHQCbeTGMc
3vF+VS/1rNSZjz4X1LssUvHJhvjrPgwSiD2YSTRb4o85+c8LVtmjTG2kEUH9FkABOXzREjaWNZPj
EI53W61h8haffOqPDfDjDUAj6DM2XmA2iBqPRjdkzKR17rXx1u6nhnyMHEb+LmlBvsoQizIuhwHP
jMM5fF16qY8qO0WXvLg57fOMoAS17qzOANTiawSzc5x5CNCCEn12CmjlCv1MghxYmGhkO6NIw3Mm
ISTeaWuJl8nBEzxhe2CVi00rAbwcAS3wwzTn0zpSd/Bk9PUu0+xap00p1ZMTswyBCAYhsfXMyTU3
lqc6FtPAAJww+tJ+9EDMlye2YdAYzGa82TfJ1KmDyEM6fcOCZI0ioTDTJ0lOd9lpHc4t07zXAflw
K7cLRlTnFbz+Tx7rX3YkbDHLsGmRGhDHeYwEbcnECoMmzrCy98E31dbJoZ6FOkNUGO7MFJ3f75e5
v/88B+gjFaLL4OTjGjGyLViWm0NRhu2xA6qHzNit4Uv3Tkv0zpQ59ScP0y8vLhM1VBQw/MlRgyoY
fPzEabQiCCIlFlR7zHldY7GfdAxExE6H+99/uaPhHfXj8lmuXDh2NlOh4/oxFwQBpNQhWzGM5Oq1
Su47O5nIpMK19lQFvdltlOHQzC/C6g6ur486MB4IeFN9Z33/5Gp+WY+5GsHqQbXuMcQJjjZ/DNpM
p5sq2/KuIjLLON1dklVAZ9rp0/MqwmSFQGt+HyGrY5Bq9IMFX5UgJFwVchKQKhpV74uwzj75SY6k
wH/eJ+Q1XJu3KIJ/lC0/wcZgA4UDvfUUW7AK071OS3HjC0LlOFNC3lmF6VSRTkRkENCTWqHEqkSW
v8xGo0LkssHsrsMJWRrsEHrUBMb06hpHfuUfmMIsEsnMyNqzbPKMZv/7m/o3TxM/Lww4prRyOT99
fJrCsZ7JQ1IQghDuHypP1djxQvPWNOryH28DwpTQPJmEskJQLh59lguYxDLHyNhkltYPhtkUh8SO
8teJqdelb7fRS+zO7kmVd/Ou15b/pojw+WQe/Tfv63I+5CHi56KGPHp7Zs8e+8h1ww1BTzZDDNMu
7zsgGHvH1STrzZGPNu73t/hocP/j6eBLW5TILBMB7+3He5yYsk4N2oCbTMUMnVqdm0RkmXa9cHtU
/lDIHINDmGUd1lLYWQEyqXoN1MkOgMPnI9YNiFLuJoKGIjdDhjRx6ix2qUoq7yGZu5mDQ2XScgHX
VO0+uXrJ1X3Yu9g2OAhTdjuu60Ik/Hj1paLDxoqDn7sl0HilAIlBc4b8PaDechPQ/E2Fm4n9xe43
dqvCcmWaEgJZztV8pZdj5DvPHCTW6WCw+k8uz1tu3tHlUZyxPPGXSpr5ywP+06tnV9Gkmqr3wKQD
gjkFkzMZkL7x5w3hoKyVy9N47QBwqDY96vezofNt4IqzTJs9QUaJhfrewDc7xYE+HxEIo6Hu8cVs
6BGRcmaIGNktFPvqEmo99pAhLZpvxigIU6sMADQbaE+4qpisi35rBhpAjw7o3D/IqCG+qiOx5941
4ypGfBno/suAiiO+UACpdqFykvQydLPhvtOt9ZXMjew7iqrYXNXU8aB9Kot+Y1fl0iIHIMjmla4W
VX4WOf7VJIL5LrT68VshubALh96qvek9o+V56ZMFuhQp0C1VIwvWG6maazttQ+RzXn9L6FnsrgEx
9weNFIq5UBjlX1RluO+E1+pvgpmbuTXNGEqNN3fZa0yzFRCGLtjavEi2SKebPONhbv3JXSHIkcbe
C+PxOVKpfesio08/eY3+5s1d1IOAs5YWDwLojz90FEnHplsCiccx9YUKEaY5RoH+K9bFCQMf6/9i
uWJ3pUoOFrEda9fHD2wrZPEKZN2mD53mjsmmvekq5tXxFFi7ubF7yvgJzDNHUP3VQYCwiwWhVb9/
/Zb16OjxdhfpCLNQvjhVzceLoJqxE8NtYL4Pwt5lVd6smqLHITZKggOn4H2cVHwrtIMoCbLKJ/fg
l3KZ9sOy0S7cV6R+4uieE6aJltzyww0WRbVOhA/qGfLrV7gke3ry04kkFeSTFZo342++M7JTxAX8
h/9xtF46DdJwVg2iZ6IAnhqAQy8tcV7VTC2aOePIxNGqw8zNFLc/iIQRGCZZu7nvkxyhh4+PghjU
wjTOUh/LH1HllGgbvCojjIVZ2fcGI4BkAzjLfCvTLIHuZWDsPxDqwaI2k/aWgC1KTBRpeRpgizFi
98DNVZAeHPLPsQNEIMKSoDDWde7j1w4ykxxppox1gc85naHkxULfk3K4BLhlOEqGyNBLnqSNJrDN
b0B/JdcaoQTsEj+hSd8ylhZ7HEDhDVyzKt57wJTeHVbPDPfdkF7anRG/dZmciChKISWgskuopIc2
AwM0hAm0sbGbswsxmOxriDCwsVLXETNkz+S6rbxgnoPTnlz3l4bBEv3t3DZfQrLrzI2y0pamTVwO
b2YddqS6TY1/O03FSHSlJsIUFlPV3c5gdwlVkiU6V4I9gpVVa/UCPrEUHFErtHOddNWFNw44e/H5
SIzo6ISuSt2heoeMDQggGq1lDpQVHc2yCcHBCrUALJe6deH71n2IMMbtZHYOupVQi5Th77MKVfxe
O9gE1yjM3Etcy9Wz0w8gnGIwg9/MfsSn3yGIw5dtOt8FFM4CwZ+dX6O/cB8qCIvXjd3Vd5r4uMcp
kKDuSBcbonUSp8XIgo05C66BARsRmVr0NAkLS2LSI+Rda0TG0Sqj1UW7UpXNE1ApV+9UK1xn3TI1
02upCv8+KVzU8HNSGRe2gwAUuhdVF27SEpdsngTpqetOpnlIyjy5Sj1nKFd2XIgTGy/lEiGz9Cqj
YYi619+vIH+zbi4nEyR4NLEDemcfV5C8z8hwUynvcEpCkvKz9NIfDNIEGpSDNLGCT9bpv3l7lyO2
j0aapjvV8MfPE/DGmD/pYMOkkZzmvMG3HMGPyAtM5L//ar82Fn70+ymsLHr7Af/18bMsFRlpSTDf
pg2ZypDOGzgXxegbJ0OCIdqDqvAw25FO9wWU9zNKP30zpB3pjL+/jr9ZJtGFc3NNJgkczI52Clna
zmwneE58a0TVqBsxzIQ4GeA2u7jtw61ou0IuACGoj//8o7EhStps0pVcwsc74AM+QsDVEHEEG+l0
yF2sajTITkbkG6dzPtWH2BjTTw4NS1v3aFPy0aC6vmPS2vvl0GA0enDKMeORGi057GMa7ewO6PIT
nFoOK2ZQNS4MvS5Yi6BVn2wQf/NA8zzzXbkALuLH9vFTxWeVrkB+C6srQnj5VTUt8ihuMCirhIF7
V+nqy+/vMUX6r1+Y8Y3JcZugEZDZR880WtVcpTCcNmXk4tcTzWy+4oDU6C+auZkOfTCN/sZ1sqgg
VNNHZSBi9OE3fSMRLAV2SXcrnbCwoWcrX2fOJfAUXRPtsG8uq1xhKDaKdJqjHECrJeEuRFA4yddJ
3oqup5hGUFxdZJK1fAOHKHrGhk4vY2BSSqQejINmVwa1+2x61qKt9Ue2gwEYoWTTDtyLnFJ2JB6r
TJ9KGMHdBitJIJnCtgkEgQrbA6yEnOg5j7bFFjMuvciAdDnAKxI2k+7IfDp1hwSBsSHKEcX1QDNL
0RP5WugpTLa9soaXoXB9hkwhWSwkVzktXwjAySog9OnVQ0qud67VQQw2dAYGF7k6e8AYpSkJ2pgP
yg3h44vMfaqviiX4hCvw8RzCn0k7eBKWcY/6qSJZtRiTGkZTG9Jt72LjlWUWGnEVT2BriP8BxUdM
KeCjymxcg05/3H4j1cS5baRIvlPtEdw51CR3/hdn57HcuJJt0S9CRMIDU5IgRbmSyko1QZSREt67
xNe/BfWkaIKM+253j26HQLjEyXP2XvtLnOBw34xRWL17KsZclrUZDA/gJeMXp4tTDdxXper12OoW
mV1Rir2OWKnIRI2Zx9o6acdG3leAzJ7z0K+AyYR9ezPSSGM/Tz+NPVOD5WpHnFD7hu8c1ZYgMfFH
wVyBHp+lum5V8gm+DWvg8ysTKSdQoTk0GGzVZlX/mLJ6/MPKs8QWplkLmSqaKtBCfNjZfSBYRNli
lphhp9L6y6rT8yxZTK93oBrz7JMJopLE3Io4u03YVfyVPCb+854hyazvdZm0cINDGRrbnJxTktT9
Enyw6NAOcZ6WZ69LiPu4cGQ9/BzzLC9QTCKfWUVT775MJFOjsok1nw8jdWq9wspBiqguCut5MBuk
A86oTb9j2YTITTR9+iOiyf4jfd6mVWVp/jsVjO3eeigqy13s9W4Mg0vYNQgfvdHgU3jluznPEyJH
tuj3NvipYY08inK4Ae6QrYrZUq+D0U53FQmC8UME26cn4dJKfnReYf3R5xCRPM5JVqLYmZiF+XWJ
Pc4A9EkChKeseeNqKMBRlNizDCY1QOiyG2VuUCojQERRKUmlZBpJMK+jazbp4+HYbhqwiPbGT4vi
K7+EBBQjjkh91rV5Mve66Kz4jlTk1thWtDWuVeXnViOTQTYNQJpO1odN6J8FUIL4nTy19FEsEwK2
Gbk4bgdr2pVdyRjKprPt1s70LPIBq61V0lW+vCCe+cRjytf9j34cX/qjRo7bCYIhkVNuitgubkkI
1R9kiMc89qOfl490+mVlB+ICxVmKCSZXy7//51S7qmulO1neBmnUUiUPRR3oIH3/avYMRLVCqTco
eS2i6PT8YAfggdGZVuiu7h6dX1m3MBJ7192MXjjvWaIV+9ypfJ49kV65lKefUg5F48ImpASpwfGM
SZG/KeqB7ooxi/IhdYANGYDMOZ6JPirnilIlOv0LRt4rX7XTzyhHdlw6U8tshgX/8NJ6MRNP3S/c
DZAt4AFV6KwULO9HOwKfInwSlC/fynMXFZCDr9OfZ1hsHh0vj0oLEW1OoyavSNbWzfnJpg3z3OpE
mFw+1JmnBusigy0aQ56w/OWn/PPUwNNtQNagGsXSTJOt7pZgv4ppPe5xoZJ9K8tol5bttXr0zCkS
xQJfwsaJSSzq0UwN9aMk7VTwtDojAscSSf0cWd53QknllZ25bp2UJKiZ6IT4BsO7RVVyeI5QHqXo
rQ5wWgdL/LVSsdj0AzhvZtRZ9+Y2iRXv4sJ1gGCxT95QMYVjwO8mj8abKw16MhCwEtywZbX7NCqa
K/uOMxeDnqdBfAvQDcFycfgDXQjVg41mj0h3MLuGnkJoybRuY/kA+//z/bbwY3oWKhtK4eNVgnTP
LhlmK9xAQYQso6FVRfYMrJhEg8eiM4aAf9Fdixg5XYZ1nHuLs9Zid8VM/fAEFeEOs9Isf2My75K7
3DPoZ2cqJ1rX0MgYlJ5W7hn36nxAjE48u42Iqytnfu4is7NjxsTTAPfk6ElnWAAKpBLhRiR1/g4Q
xHuFBYXuIWdQ+PyfrzKDcNNwAZ6gIjgeFTS0/SwnLb1NVKq63UaTX4Mu4TVLtro1ZZx1JL7bXVhf
qffPvM20l1n+ybjnrfaWN+Gft7mStlVPyvA2jZ/ATnZE8g5oS5J6mEvusRy7XdzF83/fx7KCCNaq
ZTyOMu1ovZqcUHNq5qfUA7bu7VzFY0sZWZSBS715RS1x5jPAGdJsoxo38fceHawQrtaCF0yChMZ6
4BUCKIBmuQBjpMr+wmuz9qaNMHfl+I0WB5dv7JmHyMWzqgu+dlzkxTz+7wV20yHSEWBEAbQJCTC8
7YngHkFdZGiVLx/qzL2kA0HpYGFiNFkpDw+Vgq9B/4RaR59Vqd+b4FuCMPPYIuc0kmHsitRFL9yG
//k9MTg94GD0cxkUfFh3/3mGarTnnm0yptVb0313RV3+EJ6X7PEd2jeXT/F0YT481NEpmiNe7NFg
Zhpj7CAxPU+WhGDEV1dei+XvHG7CDYZK8JEQFAAgOrYW0qbsDZGoNEiKiKRdz2s/FUy87jUgzmsX
kdn28nkdeRmXHrChEztIk8OzTBtuy+G969lEJsBhM+Iaa0SyZZL7eCFqPjQVtFmregzjZvwCq8if
tl7Zd8/Y+qsfDNeaXcjgB5ecpmtw8qkNIgRjSWGv8jEsN5XKkj0uDMa3l3+xcfq0Ibfg+0iXwkaY
aB+tHOzmUPt6SNijoYkL5KUy+xaBa+o+1fTZGM6GPbnIIRCqLhipCd57N+/gOTY5/veBvO4UsHXk
vggEPOTtliTBr426dH82WcW8w4T2/GXIzeinMNr6eUIrlMAFKvJxi0ho+JbPnuVu8twCxGdYNkhB
MsSVsaoMPOBX+kCn7zDdL8Se3COADgjkDm+O7uYm27woDqzJiDFr5t7j5KW/QgCLXy9f1TOVB0Ie
PjrMBPnA+8cla9IrN3c1SLImDWPYysQZp+bgPXVeYj7Sy56fSlGPn3uKzkerRMaS2nFIOm0ElN9N
l3gHEgbQvIYuw5zLv+3MDQc0AYWEqh2J4DE1YK4wSFWQUpCCN8WuIQ5+61e4+hqySz7pHcU83NTo
ymP2ITo8ehOJq1okEj7lH2LIw2vvxYNKMGNrMJ4V4nIfX9FDLLK5Jj1+xPaVFnptrU1c/OaWcCLD
/WpL2f41RF/7EPXaKVs3/kh3KFTI0VfI2dwXTzfjfJf3jvR3l6/RadlCWczSsfRnBYKVo54pEi0p
+5L2DYaJJLAIZSJyp54yuRFDGHu3NmSilV70sMStwgdsyTfr7fJPOLNE8hNomaLF5r8fT9g/qzGf
eC/1dIlmc47ybVNowxsmvvnH5aOcWSBdCk/f8pedAJHEh7elxjdldTDpSQyfCVPJRl0L5lSBD3f7
DvSwpJFx+Yinr8YicfMsWoUe2hwYFoeHzFVllHVDsL3oVSlpClTZV3t26wcU0uEWB7r+FKEO2tmq
AlNCL7Eh78nGbduSGflljKS47+Y43cU6c6zLv+3ktkPDo1OLRJJhpuUY5uFPqxPQtXUD9xkYC12x
ntr/ZS7wbQSiBVm3K6caCzeFhnwnbmQMN0buoF+5/CNO3k9+BFJhwxOUVT79g8MfoWSn5Xk5AJGY
ihEZXD7vkVMj1oFOtMoHld7KZEiCywc1z5w6vng+XsgY6Bgfq3M6Q47YzZMw6FurpUVoWXO9pW4t
5hVO8LQM/MJJzK3MQvOzkYbRG2rL9g8c2vH32IYVjUTTq9/VNIPLQzzoh6vYW5DTi7f4l1GKSqBt
mx0w6F02vrsjEnnW+6zxtjIJh+dxsJpnitgYqXiiRixeOcrmNSZ3b+fFEz7KbDKn37aTlCJoO6k/
ZYPI3PUsAPrtByuBuWpJZYPRdYjxMPmd0ROV8mDfZm5oOlfqlzP3CCAQmiDewqUkPb5HljbUldk0
Qewm1aZQefOpAxaxhXFwx/4tAicu/WsPxsmKQCFDW103+Z++fF2OHox2slVdVm1Q61F7QzLdEm0/
uehKLj8LpxOjpWIyHCCQxGct37DDA/WjgwtUnzk7z9Qfej6qaw3Wx85KGiuovaLeJH6LPS1qMBTY
PazZaNK/X/4R564wBTCjC94AFsGjk0UiZtbEVjZBowu4fXGsAtYD4G6qNfHdWfUNkuLoWqbqyRaD
N08Ah6JnwNLPaOTwzHV0Qog2pzYgocPcFzNmlFxo8d4hc4KMO6fckZfwqylacSU/9vR0F10Zgg26
TbA3jj+PkVYbRU82QYD82381GJStU+zTJPH4BAFswtZI1ni1NevKd/lk/eeElweKBZl/oIUennAz
Y1O34UsFOQSbxwnQ6I4IG7Efuly/G/Ok/335tp6qJZcDUn9weR36P8dqicbSwi6fY7J5fLC/G5I3
bPIWEuIlEE14767EheEkTe6u8ULWLUkInXqsx4npfGw0or/yrJ/acpbf49BUFLROTds5ugClRrQJ
35Q20JQqi3hDZpZZr1Ei93JjJlqSEZLXoKDB+mjjB47AXaxtkPdLBEJNKBlYk/ZONIAjbgFfmWmA
R6UdV9hDiVKMBocAV1ZOvdoB5WGabWhz9DZn6IluEXsnn0YqxZ+ahdSfEtvQ6D1ljSDngz7cpp4E
5TAxBdZ83/Zz8qr1KDFWUN4JqvFC5IGpMZI1AgqMH5X1sfMp6rPwK4+N+WKaUwo1fAQXIbR0qlZZ
Ow86kw+9BGUuRb1vSySGu0rW0QuOC/txHnMFD5PJ3I0/i4VOVKPXhG1cmOQG1lk5/Q0b2q7BiJR3
ZzB2IeAO3TADTXJA/fhr42OBh7YOoqSIx6i8CWOgJXuqY7nV43bK9ybbg2/FqDPawAQ0mze4ChAH
DWa3eFIHEjGYVQsPBUmu3pXfNHVg1THyucsP4VJrHtSi3HOHLQALOL1BNDuHD30lGZSNcUVqmqaG
G0RLMF+tZL6xGURc+a7SGzg9GB2+BX/LNAKn3HGFhck4saWRwz0SXvcyaFbxmnmFrjM3WbRy2qi5
v9mihniDpnh6pToyjS9Fq2VqS2kk/iR2Ow3oHTNyQcp5aN51owu1jSe0Wd31oey+pTRU3X2zaBNv
M01Mxj24lxwxeUOkBy4gd/iKPbTUNw1hnBZJpjP+e71LCwLThBmtAc7REpwmtqWbAUXeN791SCFa
FPjeU1MheQ8g6EJ5CBH8AMQWJjad3sW9M/Rt1a8HgQGLSPQoI5WrJe9oY429DVOjiZr6hg2v/2kq
0vpvFhcgq1KjTwUkejE+60oJF5CRIUk66izkhzbMyC8lK4EIXBkRNmf4hOiwB2jrW7ee824NE6DA
pctzBwfXzsufqdahMus7p8RHBAfGWduj4974pKcO23RiyM6aY0vK2kgHeYfK0IKyKdJxo3BVOxsH
tra5Dfucj9s81y7N4WIsbuIcLNEa44/+l7iKOn+x5EBQ5tQJ2sK0k8XeGZweUc9kJ4QYOsy5VikB
HX8pZyojgEElH4as836MHZ0q/qYeW4+Wxd1dW6hwIOlbROA+K1lXOgql1F0gHn73iv7eGui+m/Fb
a6S192UikWLaRcTEOEh5xhDqa98Q+D0z4rNvgcuE/hqjfSa3TQQJfNVLyB1febTb9FMzdCNQf5ec
TRVib9h0iT8z/5wqa9sm8ThsFBSg8cHXZfp9MmVs7VBhVPbGAXm5cccGlAQ1YDuuRWgNzdpI6c6t
9Myhb+7bGn57Rb5BAiQgh14FKDakdOQfe0dkvSJTvkpnvHV63qfAa63mnXFq4m2xYWKpLzPb/kVm
gz/R+daZ3oYRMSrwS+fPbS3ES4M+pQWrIElHGA0/frFhi8oNqYDt11SfMBfpac+PakPGd2s8b4oc
mkz+dnBPLByzMKcBAyb3r3SHxGf6h/xqhQc6Jo6WqM3yGTJukz2bvUPmo50MaKk7goQ2STaqF1gF
9tfLy86ZbzwdDB+poLt098yl+PhnR6eMbhJczDwA5hbR/Ynm9aIDuMGQj9Kom4yXLMFwf/mgZ5Yf
No+0ZtH/8I1f0OH/HtSuKc6HeioDzcsRo5UVoTbICrcePZDvUU247OXjnTlJjkdxiv+ANdY3Do/X
99bUF5K1tSjkvKsck42AQyaYmbTdnkgoh45Xfk1rc66qgBxkInZhXofU56hi1XQB7KOjbaJ1IC4C
Cp7xXVlAsPHHjdBZ5Fikt6oirmuF7LrLvnluVNQ36Lyclza1IMVdvgrnrjrl80I6RJfKTvfwKrQi
dwrlxE3gan70vQYAsYIkgAQrbuegKadrj9aZL9rSV8E8zZCUOdLRfiRth0JLXKsPjKpMPtc1AgjE
Nv49Cpv4yg0+c2qLTQuTFro1dopHN9isQTA7RtsH9MnHzyQtR+QBF389bKPPdMKuTUTPVORLQ3oZ
UjIDpmQ8vJLSrgtF1kwfFKEBpIRZ3cJ+IyyDLhqBcjz19RbXcrYv0F1+unwXT7u5TOaWASnDBspu
rNuHB4+ryB3NPhkDtq/mDYKLbF/x/92ElPHBYOddkNWxtiWzXGceIbONCVjoC8sfUYqJm5rwWRy1
rR1jNFc1UJqNA49yK4zO9jZXfupyHY5qmkX5jGDKcJnDfPgr/llcekfQ7+wt8Hmkb33HRwfYIisU
wL54JmlxlONrjYU8iMgA++IzBL1J+7C78mycuji4YFynDxk0M7Dj5x4LP4E4bjwgusrSdGd1jsy/
5pKBcpCh8Ww3darqL5He9oQMxQmRvXqV5t96c9Z/SD6bi0k6rx5JuIj/JFUsbufEGl2U/hnNqXIs
hx8oosMvVqjP/31xRsLOTgApOw2g40ZYGcu4cNoZbqg/uXc9SlbQTPFwJ6qigkndIhSc0/xKdbhs
J49uGq1hdkPss22GSkfLhCZRfnodwyx3oZ3A8Gq+l5U0r7bczjwcfG4MNnm0+mD3Hy2PSFES0A6L
aq3soaAkk1e8AtWRj147WuhsXdXc5HXVbbPIqqvtUqDfh3pY/D+uMdNgJFp8HjzGaYevk0/MVWqD
RApqH7WINcJaauZoyWgXyX3Rzn91vtxXav3T5YrNHeN1Wlt0T+juHR4T3YsP4pBjxkWS7bM+Ur9j
7Mremt0eqTcRSL0rb+LyFw9vKvtavjDYhukiCu9o0Ugyx+lzMbNATjE4R0vVFlFdc9lvuKTRkw7q
bjH2GqgPy25JYQE0rD/WdJp/ammvv135Oaf3HoMGW24+/ouL+XhhoIuQQ94bxsCThP0qyRJhLmEv
BBmiPWvBBBSFGB6SVCzmWj/GvGTJ18s/4tTnjtOURVxQ+DBe84/FQr4/NK3S7BGivNnqQTUj8F8b
eeHfKd9JR+xRGj/Ew+essXVumueaZHqSMJRnPbvSJkrC6GA2r0TTNK+hM9UAafQKzuNE3+JVaSHG
eGdIm30Ku2uE1prG5BNaZLbuL5/J6RyDNZaxnk+vncEAjqrD5wkwahLLoR4DDEc5U/65vck9hnN8
mUyundInltgm2ad0LYNSi3UTWSZa/BV+KXqdApxG1cUlASJVfkuieRWIwaxuLv/K5X0+egTROiwT
yGVZsY7HF1U3wfOAIhbY1O6MeMg36IoS1R6K4M84BaanoejFPkfaGRjgua6852cPT2tQGC79O/0D
ofrPt4g+WTKhslMB4QfdRAKkCaVcub0b3uduSd582zDaRr6b2eOqsCaErihrQ+3K5/tj2Hp8GVD0
s/emMgLdflSqkFic0exD2cJXqPIeAI8l0X2sQ577hNAWGxLxifZTSDP3tSIMVXu0jXEg+DnO/Vuf
BM/0xolMEyRDOYLLTC3omEGmzwBYalVP0AV1drUrQoz9Zj0xYjX2ZogAAfdhZNb4vmPtV2ES3Lnk
TVJ8w+XLURKHJY1tnYyZmzpPPWuVDRF3YeoRMKvGju5AcPf2Ko1xmW8SWcsbY3bbcFvANO/Wri+T
fZMVMFd5eELSodJobm8HIlZ/Ed1QfYcPbX0mxS1Nv42hle5rCqt65Sh2AB6xB9VOeb517w5O4a/p
a4srWsTTQhR9DX4kQdGGSOK4YhoA1DkZmMKgd1RMmhVbt6xseciNsthefsg/Ks2j20vRz6BkEfXw
UVm+rv88ZqMPEG0Qi2DLN2oiLoXOVnRTIdnqV2FiGU0Q0d3IH3VN1mzAScLMMD1Os/tHb5ta7Aun
b6OvPIqMLC7/tDMfHWaGGLMoG2ldH7eRUXz2dduCzO7nWIN0GxYbDBf173FofwCKmTeXD3emTnUZ
qlmLxI2mNQCWwysx1KHou2LpMUkTTzIIuZgHNhyJYkeNP2T91s1EaRKHS5zexud70GyGvCQPehpJ
HAp83C8DwTUDIt+SyHFtVc0mVrG0aYcnEtnDpwExu3XlZ58+Ky5uOb6VjALpt1tHbTjXB3OLXzNl
zBAyL0q6ftj2zTjeVW0UOv/9YByKRclAleFRgBxeopZvi1TGDCZIr91bf1ZN4LnkqkrGalcOdWZ+
wkeOInhZAGn7OUdlnd+wScWJNQelHQ33s65XPzS60FuLkIFq1XHYm5Eyc8tHU+J4jaNviCW9K8/g
6UacZj1iqWXkzqbQW/79P2+HG/qE9YKJCmyq6z+ISNyvk0+c+6qJKjfQEDwTfB3apXvl2/Pxih+8
liadTqQ2qOCwc2MGOTxwBO1oCGuoGM2Es+y2l0I8Nu2cpg92PolqGzWwH3cR7ZjXJBrM12Iokq+2
TtL3TmSj98aAN3qqUkq5rQ3C2OUbjx6TuKaqnlZZE7c9GdFKocQPWcg17N0Yk+tWhqBAVFet1Jzb
4bovLYT3TgiYjmAb76VslOw3kFzr+TbOxfS5mWKwpZ7TE2Nf88veHDr3w2oKh56cJsaK6b4laePb
5Vf15K5wcbguTL/xYbv+8TOP8DGyDBnPhAHXRQroJq/2TdfqsCTHXneB7mqSIHoNnMjlAy/P3PFd
QcBMupuF6oPH7/CuqMIO6Q1YIpiMMSpup9Bo+JrgxcEm0NvptypyyLFCjKqPiOUn9XL58CfvOueN
sgxBJGNTm1314eFTiRs8Slv2exmxbsqzJ7yACRxvj6375UOdOVNabLxiPIPIqE+csZZEj0S6dCA9
Gn+rqGEEDUWWLPqoGZ17ZbEZUD6+GDjGcnf52B+2gqPLjNoVeh0oJLpRx6OFOBbso2SlBwCL8HNi
NynpiftZfV+GeuFtJqa2xUbzQvsmi4ecCImxoGcKd4ZoZNZ3m/5tLsS0H0KJGU8AMSXwPoPBG01L
rCyIN+uLxs+HBQt5DYKqm4Tb3NVLselECZ/XK0eDdOyurD7NhrJ/kkyEPz7Va/lehUPqr2uuC7KL
Jm+vPNsfs7vjk7cQdxAlyvWnxXl4k+1Rr8w+tPXA9/qxuhWarv+dTDdqHvtIMlCARFXKbWi78+8B
lCpEJfzq4xrI/lQFTa3cXd42llxMasSvUBaG66bI6J1dvkln3sFFsSrQcRM8gGTv8GfiTy9CZS49
+jbCo4/pf17QNJ43PdBNcsadxJRHIpgxh/GVt/C0ZuG1d2zANFwf13LEUUk6Tm7B4tgZwGIKwu6U
ir1vw9Cp915fKMppTOuZNDdcvqp1H2kXt9XaHpz0FdbptMZlG195W04/Vvwi9JF02AAT8sQeLQye
KcvEEzyxJjO8z2UxqP3MAg0wtkj8G/Zr5S3RIs5mLqr02SfqbTO3FFdX7smpKgi9KT4dZIhLG9M+
Fvfq+G65GEoEKdpa7bYS0A7XKJeGasMAO/xTucA/1paNQn4oGju9iTqEnyuBlREgfRh1TyxpgBjM
Gsv2umEsa135iSdFncmWCtilaeIpcE86kQZ52V5eugQAg8h8LDEXrXlt9c99PRffsqzKfl9+TM8c
D7LhEjFFcURdd/Q24XvvEVMOZuDVVlisyVAK7xJNS19dOUBVdQuaSldO8XTpRC1Ln2i5DyZCB+Pw
zRhLO47I9rOCptfDddv6cboSeQpVzlR4JJJEMQNMwnnrYSWYr3RqzjyJfJkAqdA1x2njHI/isVpP
eMc9KxgiWteNJA4ILGPV6HdtEsVhYOaquBEeThh9tKrbJO4F2YJoVa98q85ceDbNXIJl+szWcblK
/1ROddpXthfbVlD1uEA7TPC/WvbQGZVFRmjWFBuzeeUtPP08YoSnqcBwyMVrdFLAz/5ImKe0g4mh
1y2tvL6A9Nxod40TW+n2Pz9YtDjthQy5yB4+jLz/nF9aGgzmp5yDeT196bbUgApm8kHF+V8EIdUV
2f7x5STRhpJjcV/wQMGSOrqcvisnvY9ruU1sE+IkHMhbHCEE2Oikht5GqNquPcbHC/zHEUHX4UlY
ag2otAc3kDAFlnFbaAHfDuce438HiaAunwXEFxz3RGm3Xn9NMkqnnT/77+dvOazDgJ+ZCChHBOeH
hx2MInRJXPYC6JnGI1WsX21JBJhe9B4R3KryO/OvJUINdlVFjEQA4U+/9RkDd2SVhf5ihtHFE7wP
LFiD05qCoXaZ7gsjiZ4B8k5s4wvTrtaqVfJzHZnFFwd9AFhOkfZ/RxiI4zYs5eKOLaL2V0f4/I98
6iDnCnt2XCKenV6uQWyIDAljjCGkpAv5OHtl/TbnmVusJImo2xGNibhtk6m/NYraBVIxxNHPKEZQ
wPC0GtRKtKVbrX010qMvtYYaxmtlQoJmNQ8IQmwcGJ7WDr8kgv5mGZjLYbOUPfwpZO9vPCV9uM5n
iut1XDJ6VyU+vnVkdeVbGjWoVhKW83rVhGpKAjD7nHjTaKG1QaekPRH9kEZBqNzkXtmDnNfg+bu9
L7jXQZJaBJw7mpn8YYMAK6PgQQtXk+80pOOmbRmEtQGsVCd8kgDLsaFvN/Zm+qCJGGsHluYIf3Jm
4DOO2xw1YQuFHzh4q7XzI/SfZF73MMzZJVim1qwkrcr7hn/3HOYSkqxvDJpcT0WxlJ15XCs2WLX5
PI+IE7ZDWQ1vTutRFU6J1b6UTLLeuqFk98Km10PP1snyxcgbBQJ1VPUdRtUw26BVgentJHr0zsqp
FwRyOZWx7vvJV0jKQ2ByKreIXSFnBxpSgpDgh9sLXd4khUhuQsMdYWPqqNgAekcVCtJGLOg54gIQ
MpVlV6wpNya1YhQd3TIZkSZHYzq6Auui2d8VE3HEHgOzGWzMpK+tfOkzRk2MvpN7sye8CfKWBsbd
LwaiUWDtqr+zCLHcj1j1LXKY4+yhR6oNQqyf35MwtP96iESWwHCLlhusgGnDyjhE93Rx05+JnfLm
6vnoqHXP5thZGXgh/5QKfGigjMG9r8nT/c2Fw1JtazHr8uXl8Xgt5jWGmrvMZJYxFtPbw9fYarG/
GDDHtsIsq53X0sEkwUwhOhbT6+VDLU2HoxVjQYsykFkmFNA2Dw/VSJlmMhLIReuGMAYYA8O9Vjn1
/0JByTGXb+XT//7gv5mMZ9ZDxh/QPDH1LE2Bo0rCoyk9O1kntyaDYT3QZBp+YohMQoOTIUcYVB1/
anTn2lT+zHqI+5qiiSobWfFxnQ0CRKNHHEfbbpAFmWWzfgPNxnxk59k+GmFkX7tzJ2I+bh0Ib9ez
kfIx7zj2srhmrQppmUS2MCVtf/fz1L2yy6/InYq1xL/zahnd5GaxBFrhm38BO4L9VOhAD9ZdHYbZ
d7d1EE7lNIkf0wIL240NMoJ88hAD7caQrUa4d6fr34ihMLp1y9ziT8xgt9wW1cRgWjHqBJIT47le
hTGU0ZUqUvNOC3NBkkkxq0+0oSyymkPDLLaessV9lFbDQpbILDK48IRo6KvyYkuNMSerPA+HEq0U
Shlec6E7azPJzG+9ZrBFwMLa/3BSNUFErjVX2zCzqBhMiKHrGDfI1AgyMM71OlFV9aW31dzvJpBE
8xbHtA52RFX676p0mwgojMFqnKjERcoUmnG7gbxHTliSFC5LjgR70aRoZkjEjWASV6VRPIa6nIaN
KBhiLQS+OQlosY5qx4vp/218OrAkTNFtXc/ST/8okRUPWeWL/ubyO3RiYFqS2BaHP6sfm09q88OX
yK1Jg9fFkG5nMzLstSpGgOSeo8H/tiE7ZDbBQMSXads+IniinXuNBOs0HNcER4GddJpRzFzAuHsr
ClPhYaxGoNdstPIuVl/M0HLvfK9R7L1FGW8mNRPO10hzDbCnWDeONT2CmivUBsg1roCyv1KtnUyc
OD+GOB4rEfYsivNlEfmnXOuXeWoy+vkWLMqEbk85LbL6aKCLEw8GERECdAQSBdup3iFHThElusr/
4D+T7sZqx/wprmP4CqoqvZuK2BWDtC1vxsk+FIZ2ZfE8XWqQ0NKaW5pMy0pztHjaaZvHZlhVW/QI
+rqssQzEKNR/9Vn8Y4isF05SfL38AHyYTA9XUapK8HOwZ2iB0/g5vEClBximr4jyEU4Pososw/Jm
SmtRBlXS0jNsoiU5xqAFlgcWCXLIYrV8UpvC6Fp73SqjblaRdLOvSN8KYIhj54SfnJqEyzGcqNZ4
vRPkyW7mEe5sZfnGmfS6ov/iIGjwUMY+xRhWugdTkRqrjVPZbFowU/PnvozM+JMRmQrDoeUiXo9i
HH+5NgGEFGEKaMqSb7KX9g8bpWCMO9if1G1qZNWvmek4FGjZMTB0vY45kxgixsleIovHWJu63wTK
Sh5qTKkQUxK9+4ovxSLrjUv82cmW9qmvE7y3D9vC/cHeYxxubfSW0H9Qg7z240BD303G+MG3EFlT
HeTFexNFgrkW30eA3FIVm7bm/WZqGxJ9ho5RQ646RwwV3Kwv11mN1nBNUTG8VIQrjZvITPtmrzdO
H2HPyYDnyNrPvnUzLKId4XR4rjudtXBz+Qn4EGecPAG099G4MH1iy3b4BDT5bHrd4CdbMzHg+6XS
MCn2hdWuQqdGxzhMtQuPZ8hubMXrtNInx/5WokYtdkbkTOa6Rn//s8vIW7gfzMbIH6flcqAVo+Jm
czSU9gP2zLRZszZTdpgKwvCSEYiLkSVtoLIVYVF+8gfZPZBUoMaNVxGqts4n8Oh8+jT3rWsy7Sn3
G+ev6eRgIi9fgtNvLYBPGD7UEbRQiD8+vAITDkuXjKx0a09lcatmKGuJpKtcCIfc0iaXVzasyzt1
dMVpGCHjwDywZIUelRQEBzfDUNXp1sijSIedpBftg59l8+7yeZ0WY0QYsC3G781gka7d4XnZuhzB
xdvJlrB3/yFxmxLIZ9N+Uo2hrjxFZw7FoNhcxBsMbfBtHh4KlSktO3vKti1KtB2cQ8TnreM90ZvR
rrg9TtrErOk4IJbmDnMAZtNHl4/IePyhXhxvSdjsq7uidwiHYhDvP47DxAjEoeygxu+QvntJ77Ch
yuIKlpKwFVbJ2UlufMrE7DFMvBlPot2ZT36a9RQqPaq0DU9KE912XU1kWKPpcm85g/0+GCR0rTy9
hzREb6f/XtvW4jHNZ4YsitlwtxZ223xTZWs6+K1oht6HrXM1oOL0WXV4cT7mo2hEmcUdXuhaKxEN
Vl2+BXQ/Feth9Hv/S+hq2p2WNWyGNW8Y7Ss394Q+TcNuGf198HgQbhxrj+I800U7jsU20VKfkPXO
NnZt0tp3ea+JW1zK9k1O8PIKeFn/ZmmSnMKGJKi1bxb2jQ8tbmUD2Hxoipm0TTqy7Lv8PEOkrIu+
WBmtKa/UNadfUgeplGDwB/oGosPRVWKhopJBDbeoscR21sExli2yQ7sz0nUDv5K0Qau58lqfOyj8
C8w5oMyZXx+9bhHhH848EBfPA+Puxs6EhtUVm6q2GQm7TX7XuVG3/a+vuA8cYgmP0Jf/HJcMYeWl
Od+UZosPo0lWkBjtb4VLdjtp7MWVi7rUgofLFoZKTEcowTy+FMfcRQvPICSmtvxISA/Y6QV+mW0x
7dvsgnL/sZRCrbFiiNf/eI7MgTkzIhVsnT3PMdJBOSyV1TTW20Z53+gvJIwXrNTaqsGsP18+1Mnb
xaGY9tquA62c1f1oadG8CZvYpBP/Be3wzcxba0czKf/N7J/ujCvna3q3Y4EZsi6IeQy8DGgVPpXY
4ets8R3wmras/o+z89qNG2nD9BURYA6nZAdJluQg5xPC4TdzZjFd/T7lXWDdbKIJDQYzc2DMVFex
whfecOpR/3yJw6KTqGsIgXXXjOfC0qTaTtzz57xSD/Q+yxO6cO7OlXpVPeZnWAScOGgANCNiXnV1
inyoUSaI21OcJsqvVBtcrNwU+zhbELyokY3mG7NKFQMGoZv7QgUONbtlvXPPXK8+LUfODdA/l6Rk
DQ+b6TrhD7mIk5pr85NoveXA4rn3WCGOKr8CcWb/9ve+2tJsZ5J1qdzAM8zmvlx+bYAVEyZJdwqx
bbrLdQqbkGXScxFNy5PlFfirCLSt6RXmO+IaVw8mI2t0dIH6EHSDPr4ceRCG2S6Ij50SW2QaDDld
PFQW0SxRVxruTPPqZpKDwc7m7PClKeteDsaZVWb4w93J7QzjB/AC7a7r1OrQmPp48GBk3k9Qo3cG
3ZwhQE5U/ADYEF5eDtoOBr16vLFOLhnTQdVh4ze1p9/lddbv3LxbQ/EkejRtKC+C070cqsyQtYx0
vIQNNbZ9IYYfqAoOX8zOid7d3jAbW5StifoWCppEjGtNFAD8eVGPOpFrrDgP8zj17+G9/4zT2O1B
6ZFp3B7veoOCTZIvLzeugaTZ6kKCH6zA4ezp32Dj/MsJszhwltC1fdeiB+3rU2G0MNNadORny325
Pfj1ZCHyQnxTibSkFOAqqItxxuxBHBIXa7l7jjn2n9GjLx4Ubop3UCL/w3Cceg0qrQR+rbEvFCiw
2dKK/LR0i/mEC/fsTw1NNCtysm8j2gLH29O7PhWU6fiMgOD+xsmrXSPDSBwXbabXQSmyhT09qKUI
D40Qta91mvKmnIw9KJX8YBePKFqDqNpKFAuIBEgZl1u1IOSZgB3yborZPkXFVPjzqECabZs6IP21
qK/Qq+3MKn+06yHamfP1SWF4NhNtSqkit/ZTq53Zc2uzy0EH6dlbpXbRBGGDHTyaKDu3+dbyIlpC
ZmlTOwNadznTqHX0kUQ5P42TNjyWGUlfmBdIxcaF+xO1pBEg5a429BVGAAAfqATCLxq/NObXyC3Q
QM6iYDJ8sqOxeh9JzezzUtAFAQyl31uLgZ8Ceqw0MFAUe0ryVPh14Vk/XWyOcAhP1R+3N9n1AQbL
RnVFisfBIZDWkP8WoIBzRaVA2fTkFWr1rpwhnwqDPEQzC8So3C4+Op2hHLyqdV/9qWVxDzVEOAts
cW+1vWOlxAIeK5CTWmfZ56GjhGLplbhPEnfPMeiKQoYgGR8ZdBKggr/76nKWVo9HH1msg+WU491Z
CPg80zta3klBxrt8sIzWTyvhnsbUgCRihTC6Mi3/nOOs+un2el/dWfwS9oAnJVIIatYvOvI/Tl1Y
gwNaHFBQpU8fabcn7+cuwr+qMK2dZ/zq83pw9SSjCywM8eIaAJKnpTFGhj3hETc1H4CKPM6DZn7N
xqy4Q5UgfGdWov0pHF25e+08wRejj62TBNKlteQP+6ewyWLjk5Qu6qkRlUWPn+zLRKn6rZNFP7JS
30PJXi8r5B6gFIQsXF8cscvhEpRs9SqttVOPipwv/eLP2HPQlhqpqg6iVn7dnt51REqXAQIxLwFK
74DBVvdk4pXqbCuLdlKp+rwzvTF9KyI7OVcx8bA/50Pjh55Ncp5mxdc5LqagU03U+m7/jCvuhbSB
MsEyACSRCcj6uo5qxSrwZVRPHV6D5acOcWv7Wa1T7Su0ELBw3mjF44GMqzfRmC7dE85Mc/1II7An
Ts6N5bPucOiPTWhoi6806mgFuMY0AK5nCDd+VzZ2H5ToDuOxjk5G4pdYCFc4LaTI2t+ezPVepXEj
mUwsKpnGWi8TDZg+t7pRO1Xgy2fgU47zaQZr9jZT7PDOUPL0mCCsdcjtaQ+eIiOFf189nEVgnRNj
06YDJLOmWPYgBgRuVUuQjYYeRJVrP6T1UO2AJdYvjhxFisfxxYBDXX0sjJ90s43VJSg1ffmVOsn3
crLz5z7xlCeaQDRr43ZP++fqwfm/g9JegAsFT2wtzT+6JhSEwVyCiDi+oT8IKrcK3eYwmZH+UWtR
TMtrGJAB6LTkperBKi/eXD6bZdWe22Rodi6GzUUgeCLy5s1FJerypJqTneG2nqjgJEruWeevHy7r
NYOTcJGVKAbj3ABi2TkpV+xF1oGyOAr2RKvksn+lHP65kKwibKsy7JdAwVfSD43COytt5n0szSr6
nTZANtIacYNuUKczpOaSinsT3ec6+SWiQ/Mz2LPm5IUgh02nxFQ9HICIFX3+dYow0IhyN955H//6
Sq02JbA9TjjXMs/z2i0srboJAXuAg63ZO482rvF+hDofWmlKBMnEbh34F7mnIssQj6fWzOwDdq7O
0dFT5SMoTgKaPt2rbl7REeQ6SnAjUD6uHS7Ay++nKRVFo0iXeMV+/K7n3YAHyzx4n8elch+qJFTU
A9KrWnSIFUH90kTZRfGLWhX3E8VWWp0k6tgtqYr6VkFg8HNtJ8Y76pHJ4JcWcI/T7VtlHVHK38vR
JssjfSZ2X13UA1Cfsh+yGTxf0r1DzDx5ELijHISN+/ntoa4ehb9jwciCQy3JCGunsDG3idJyoCHo
7vUfdcUpPyoK4KsoH8TPJlJNH2hWyvauk+OsON1pEfaeIO76JZS/gURTwpRkiLEmzthRx8XVo75b
GctvRUtoxLd4IwctIORvVpmpe5OWNYjVNpVRFaUv+QbBCbjcEC2ZM5Rn7k5jEfTTujkOFMoKd+AR
cOrCpghfiCpz7jly+rkA+etn0zQ3fm2E4/vbH2Bj7lLnTJLiANtdRQGDh9RkFTVLUNDtYcb9cohS
s3xQ1W5G1HIxdlKIvySz9dw1WiQk2nAhwCdczl1BRCxkvCXoETm610fA3c9WNXU02CCCCt/tQlCG
udIR4ItSpHYQgaH/ISxohL6JqxFyV0baIjQSKvPPIVXQQylFjLioYyzKeeK6Uc4IgrTfMcA230f5
VLBporq/t+zeGneu5q3lAzfI5qWQyd28CqKiufMslIBmWpml4nejnT3PrtP5I2D8YMlC85XQFbYq
VXCQK3AZiaDWMWIjkFxH9H0OGif7IbxRPeFqadF5bArE93IuibxZ7m9vkavrgPoL4agNmoDoG62g
yy/WLBG4MGR68BI03TfDUsAAdLMIRRl9z4n16qWTQ8misEUriHxvFQI30TIuoeIylN4pj1iSjMiR
lzPENctGZK2yj0vV9Ttrujk/kimpvii9y+Sf//PMhZhHm0bmlQc6x80PICPxoWtV5HGl1PntpbwK
mpgfQnkSbQrYns94OVSbsv0n1LEOTmVXX1N0ZgM7ARS393JvjmOyUWSVR6p2Xo5TY1qEeC7czSIM
lweKIdRdPBb2kC1J+NEIszJAP6L+bg/F8DbWZpBr2KMFpV2gLBH2jvWrbwbzlKFpsbMCVwcGE3b4
UECqqR/wVK9imVZvRj1EV57qoeG9kPRNRzg3M1TPGak1lI52yvEbHxcgsWvjdWTSzFwTjAZ8peyk
onPfVI6DIpAG8AN7oSBavL2PuzU1Nu3f6XFE17d6lqQzKAXOCX7coOJTMJtdFNdBX3X5uZ41ZWcp
t6ZGfi51TqCyg7K//Mh6qGa5BYHiIOiFvsQFrnWlUzdvhOPuFX7XJS6eBgs9GeYE2J/G86qo7oIK
UE3UYg7woRBDHRGOR3V8Mn5yWIzHDoOZZ1SsBuXUKFZ6VLO+P9w+OOtER/4ApsmVB4kQNM3qYqh6
NXTCElt022mmJ/BWytuyLZo7adr5vMxT8jAi6xbTg5yK0+2hr8M3OTYhsCxDcZzWkivkslWv2XBW
x7SvqqNtinQ4QxzBLJvIO7xrVHKvByoRdJNjdJ6cc2gWIzbLwG/NP9lSNidHQ3X/qVly81MzU5r1
u0WJv0dILqJjCvdn51XauEYvfvHqc0VFqUQtuf0Bv5zuxbHn4R6SWwrr1QShg8T0y2ASmt9ep61B
aTRx0EgZ2JTyePxzjdoOVl7kwtVh8MLkz9y2aG9pGdJCRTe+BWcnThEwiePtQa94MnJjsC3pZXOp
wtdZ3SeoOVAKVIrqEDeaF39LPARZA7Xrw/SNVaIJCvgLkOWhbgfzPo+77Hu3WH1yhOQ+Te9G9PIR
luwbPPyMuQRn7sJSe7n9E7e2LutBqCOzKVgGl+tS5Slo05j4ZhgL54Rz33R0UYi71+i5/xkE0Hi1
MYuTW+d7NrxbFxJoDKniKFWXrNUroKWJauZzXmN6ZvToF6qozPAhrM8ulXC8YJsfr56pNFDn+7so
q1yBUxo8yvIYMPShyxr90Llmik9MFQbYb6rHYop/V6qRfkWNcc8hYGOidDRQ+aEMIXVGVjchGjtJ
alGMPRQR9oGa2Rf3Is/EQVcU8xxp5p5w+sbzavOSy3ABYhB/XX7S0TGbsAojFpaATz8J1yrje/RW
drVT5Be6CJZhbhKek4DTogL0sBqoRh4mdEe6sqEhoWXLnNrnQYTd49h2I7o1k3JulDoLwpiGqj+W
on+yJwH3v4wK26dSEfujpqfvb3/njZMOIEKmiPyLLb1KX9LZQ1JPaMgaAv5/FnqfBQqwjbuyDbsP
AOuMxzatPt0ec2vJiQagksk2C8/dasmXLNdLvFDwtO3KQx7l9pOjxM1OPe1qI4GaJBNFqEBeKGTA
l6OktamNBVKlgYjS9FnTDilaUanEAOqDJnYuho3BkJ9B2w+cMp/4bwX+nwszSSkLKnR2+KxlEoDD
xF42rODETkJ9EGCidt7QrfG4gaTcP54MVNUuJ+fUeqerg+MGFUbt4LsH70xf1H5S3bIJmmTcRSJf
7V7QXJIiyAYG/ArI6nLAhQaFo086A+oKdB4lj51fy1JP0bHDTBYr4rGt4oO11Kg36xHyYDEsDD3Q
APZ6R+rR1JcqvTWOCsa0QPO5y05WIuLyhKtr/GcCau1hsxY1x8ZA1Nqvkzp7HJOkHs64o3aer0RO
vaeycbX3mROJEKIgcCE0c90dMBDhL8u6cAPXUiC/6WBkkeuB8ngs51o/a8hangxrV0bwKtZjWIIf
KhS0nLggVzdcbgjbVQQYDm02OmCXk40ZVV8awCn00dtJ+K7OmhwM9UCL+AMc//p6K2YVAXGLwUxp
Bnfnpg4eFl05RXvK2lsDIQdCgRGXNt7x1eNdKyTvjVJ4wVCCPzd7e/xQVVbx+fbVsbXv6eRIc2ju
UZbxchuOdmWo+TwD8Ned/oM2Ym1XibwKFgTV7vsG7avb4218K8iSMPyoHnNXrfPlNhYD7LMCTleZ
UW8UZVc99kgfa36lV+3P24Nt7EfuD9bu75701joeIwygJMWmC+lMrXvSjPnPYoypb9aZuPfKvHjM
2bI74eXGgkoldCxPgfWQyK3u4hmBNJIbywsqd4AwN2EYn4GwDRRMSH8ug74L+ZcPysUzSL8TxAL9
X9odkhV6+QUnK8OQg6JvsKAgBQq9KLC9IDlvREGAlyGBH+U4tvQtDYGpdRoowot3tsd2uEP1cU8U
fXP6BHPy53Bxr1EwCBiFldDjUMI2xLkYKkhzsrBbxM5XYvnkdPsLX8WPTF7GcBR+SD4oNF1O3sHx
I19iblGlDC39gTjbec68cXhM4Qz/XMxFvWs6w8WlRBPGzthbuwuCpYlvrgx31rGriWBKPzhwY9IQ
92cL/eXHJoGFVxZt9yKKdPyAR/K0xyz/24Jbf28Yo+wwkNt02le3XUcHAWe0PAzKNrLmN0jSZOIb
WH0EtkWlTF0VwJ2dESxwvfy924F1D8ZB638pS4epcGcqzgSpEIrm2XUQ3gr0KXQ/hKE+tkFC9lOe
k5j2tu/1Ud8EmLB4xYG1hePXhFOs/1wKNf6YDn1JeR0IyRCYg43crokq0LG2K5SAAXR45ZtMmdrc
TxeIhaded7vkPaJnw12ZqNXot11RfLJDC/Xv2XDDfKcxdt2kkhgA2ZgB+oEf418OwD/Rw6yGSVel
E6pV7Wwj3oFa4x87rIqHBvzwodOX4jv6Nmh6Ca++15a089PaG19yhdaMn0dzvWcWsnEswAzA1ya8
QNrkCusj3DkV3aQHSViKL0sz2vJJTIc3KcLGUmI5inZqO1dVCapb/w85TSgKs/nyZDRl3VSjl+pB
P3VmIBZ7CkCpa+e5AGrpD0pPlTmtGziaBCEt9b0EXu3tw7kxaVIOomCic1yt14aYGdLS7RA1elCw
Kne1Ec0M2eWqd0SSWjyLYobudnvI6+cFPD5mLBw7upNAIy5nXeG/QnO5NoIqrZbH0WwKH/+LHM6o
2Kv8Xs8OND6lZgbB6+3KDUGPdUFmQ6MzT0fyKrWcT45If6Zumhx1LX2tABYXKvR77jp8VE1i1NU1
byujaiT8HQAbReZhGuJz7ebV51mj4P36RZSx6f8Fx+JNeLmI86C3UVXbeoCJjpf5U5WIn0KUtnOi
TQVr6PZo1xuVJBGFFRqAPBd0tFejOXNCXhEbBI0ZFfQqzX/awsPCIUs19bwksdcd+kyBI6xldfVT
z0dl79G6DrUkdh7FdBoI2H+u8yevNR0RmSNw37pV3yz5YrywacTORLc2jDQDBHYMa8TS5Z//cymN
Fm6mdQ4ZMJ0qdKnsOTQOmQF/uaTq9GnxuHRvr+wVTEnuGSmoYMg+JcSb1Yhq26CXlRRQlmrPrU7a
pItjLzosqRB/fwd8AY5WbmdF0BRD8yWk0UHaUYbforzR393+LVsHE0oiai306kjnVtu3m/uhmUZY
Xr0dY8VYFfFd0tvqWVou7KzzxlAa4lEUBCBns+CrVG6aDUNx4MEEYarlb83UfSETDx+7aPp4e05X
GkasLzOh9kneCP17Lf6BmxvmSmlrBs7Ulh8otdUfQ+KfmohgTtBRAgr9DnCCOR+zJuomf0paB+f1
Dq6UH9sdFk2xU4pjJJrK9i0bzm2gNbD0X3+epbEqUSIFcZ3m4uXGc3VF7fIBNDuN1QardSAKJ7Qn
ihHlCL067CyKDHAv4xO53UgXwGNgC3RVALHQROk7YQQFjiQGOhC1JhYMnrQl/uBmswlnIo3ab1Pu
0QNATGj8X+HSkFxM/rtANccq2jsG8oOvfxEbQcpNw2fkO13On/5VqxZtquKYF+dHBBSM3wKTjRPW
SMqvHk50B8GiwBYCNESC10Wpnual73YWRj49q18BoJ+rm3AdyMNatiUuF6lBGeHLMQ4QhCfSyHt0
ktLGjzwliQk7hvwbXdlip4O3tUtlJARqD4AolPJVJJCg7KmETqEGYZmPD6rZp2/yVG0/WX00P1AF
xUurmKogbhZCwFyJ9O+DqlZ3+ZQM57Lt8heQPtX3sVLzB6uy0v/d3i8bdy8WAOxOyh2khWsAo2si
gFpUmRrYNSZSBjLkaJC0dryj73qNpZCqn6BUyHVhfXLyLjfB7IZVM0c4i9WNbqPiN4KUaHtYHX40
1Q2EVXP6WJO56VJfQn2bLvAIkYCNdkLTjUeAhhQuYFKLVNaDL3/GaJuD4yStSjBWxB/1LGm+mHqS
fIYdbb+ZwKvubP6tXcd7gwIVzw7P7Op11aSfcu1iPWIhYvC2dJ3oKMa8eNC9sb7vjRbcFn3O+9vf
dHPLQZvj0IHVRDlI/qp/nzpmUy9kTIHNk/dD9sEe6jGfPwLFLs+lu+QJ3OAw/GPbc/u1oC9gAuqX
5i3k5+qzGU327PeRWoAScPv3Y1FhsHT7J259BxBscETo3YNRkNvyn19YLbSbeDswOVLU6CTm2nsH
LQ/xPxjdzXvHXNqdfb41IJuPzhcIce7GVV0gyTwx4mSqBYNeRfjJNnPyPoMmaCBZaSdNoA8DGjS3
J7l1tkAgSqqITd7xt3n3zySVzlFrs5m1QJ3N5QWruc94Zo7fbg+y8dwSAv//QVbXS1bGbj3R9wrm
VjrEQ2hbEPXzorJAGbOf/ssyApDF6o1OK9XGy+8WLi2vfok5FcqzRnEkCRTjkf0/I47Y0F7r4j3d
/esSg6zjQFuDPQBXa00mUhZTU8o6IRpO9OK+FngqTllnnQRePPeYG/2m5FE/lOC7716/sPA1oC9R
4AATIRf+n6/n9emSOR3KCCCCYZ0aOKH2WTs8Q6DrdjbK5hw5BzxL0kxyLfiZApJQbG7+oPOiqf2m
FVo4Pk4phtI0lksDHSxkpE6RgSFVoGtT9Fo3aQIp4gXYC0DMgHmvq5BpleRj7JKs6qhdnaIZwYVW
Xcp3DXIrx9uret0UZSwYKVi4IeuFD/rqRqzplVVYNOnBYtvT9MYe0nF6i2LbGAXILrDIeJQDZi7V
rFWesslE+7ztSpLYfNYVEP6G8jM0Z60/O30sPsdqa+4JP25dFQgC07Gln07mvroqADElmCeHeDxF
0MlqLcErZIm7RwyLfkN3W3YChK0nQlK7kP1RZXy0OlK9AHJiTZSwEL2G51gYnwdc3O5Ckednd2yc
A7zzfmdvb6Um1Ahpe/AhyDO91RxLx0qMQeNqKpdWlF/cbIofzNZrpiPA1BrcZ4py+jwsivBFUirG
w9hlY+krMTBFn0w5rv7DviARBWRJRk/2u2Z/ATzQKnafGsTKVClnNbK0/gS8ucm+Amh2vFPbOF1+
7GtjGc9xlECAI6pPWZ4hN7+mWqEP5Obgo311ws4I2LsW7W3ejQude4BXBH8W6D5r3mqvKwXZcqdS
xmtwi0hCHWNsdz7dPiLyYllFqvzf0TpFSgF397WzLW1VMWDjjpEnycT9VC3W50KI92raKOfXjsTF
yg6Q3X/crtavsOeFbdtHtY1YwVick8hF84NC+Y+0GcqX20Nd73KGoifFZ5Qjrt/CGACD0RmdHRQO
D76bKOqJzYQVgwL9YFa08TRZ87SzkpuDggyUfT4AdGvphmYxHUiSuMzxLPUUMGwK8dQA3JOHgvVj
UpjTvdeoe/qo1/cHgQt1DJBkvJJccZcPR449jaE3Dt52CfxT3mDUVybVOiPtU5ydCke820u7EVtD
RKXTLwGCmuzsXA6IVtUoMuo7QTvPy6e4qGmyA/bKX+Abd0cQxOGThrLfMW114ymcnPljV817z+UV
d0ViB6mHS0seWQRc5zkx3pEjWnQ2EVatORnKWlKnKkqnAVECmN2Nr+m98RAJZ/reV7H+Nl+klpcV
wiPy9dRu/qiV7X63yrTun6xibL4g14CgZmxNc+V3gzL9bhq38U5ebroPiWm1xgMUE+XT7dWUi3V5
+pgGFVOWE9DsVSdai2ezN1DaChytGdWzXWiJi/+fXlGTj/HbA+k9TSfBFZYdM2EkVVBRozDvb/+K
65uGcgG9R0obKDSjFHP5SVvd7tTQgCOopy3ESStN3ndojOzEHdc3jcyH4bRL8BzlidUoCxaTtbK4
ZqBOo1Z9aIY6Vw6mNG+uF9LonUdnczSqYGRdUorGWm1T3EtFFtmeGXh4lbYPdI7G9GnRET4KHLtD
j/D2Em4NRxEKsQPkWqXM3OUSogAoSV04hyx94n633bQ8ijBOvlb6rofExtdCQly6MEPV5h5dlbx6
TPOkoYVDEt3GvzSE+z7XUbITJ2xcK1KnnKCbjUGffXWtAD52QVUyyKLWioH7QpWdKOrFEHymdrHv
C9Qkvt9ewq2b5WJMGbj+GwPrAEHcoXRw5IBDBaohPqKINJ16yPYfqGxGL8usuSmOk+N0TqdYfTN0
0/jl9q/Y+JAXP2K1b6ywXcxh5kTOiFIeM1xmsVavW3Syoj1N+K2hUN6nfwqcgcx0NRTYwa6gpugG
8FdaHbmbJXxQloYLSpmWvdqA/J+tbhrwz8DviHhkjrha3JqmYe3lNbgJZciNcx3nxjvT6hbj7GlF
kx28REdB1u6zZbzT7RFCLbDasHh1y4bKnAYMmbwYPIW52lZqGJktfWn2btbZvyF6Fj9I2qfBTw19
3MuIt/YwB4T0G8wudZHVYANt+xIqBYPliOIMi1E+ayNRb5ypXaC7s9jhy259Txz2GIu0lGdptcRm
lCTpoKUO0BRH0Q6oGrijryVqEgIBHKoftzfq3yLW+os6dBkpcJGvgh65PC6IGALOFxxR0nX+aY6j
6IOmTwQYrTzXX5IlmU2f+wqrHdg05XloDUovJQDMvB/i90o4Dofbv2lrBTC3JI6EuADPS36Rf07w
gjpiFKPzC4nHFJ+KqB2CmmY6tGxLO98eausWRI6IpWY3m96aLuXiEpDk1ECDJB3b7ylV9Yca2bZ4
516Xi7haZMr+sr1KFgmudrXIoTNj0VmCjIktC89tLJPV3yj6IrTUK4bht0qhfk/x+955KzdOKwA8
YAukaLKmtnpOzMqYC8IANxhr0y0RjYibU0xcaZ5ww1sif55tXGR0tY4+9u2UY+I99o628yO2giyu
Cw/GHlxsScS+/JzNMlUCrS8vqMPUQZx7ULTl0DrAhv1aLMqHWCmKJJhsJ8K2GWRKhN6+tYwHK+mT
j+q4LP+b87z6BsaWBRS2hhe0KRwn8nHkNbrAVTsIZs6c1vdKE4/AVowaO960BeL5+qNpEbBKCR5p
hbnuiihJYnRDI5V/JsM70P7HdCJXl9922mg7xefrM4CJCSMB2aDFSTx1uWjdaEzVEPbxgc5A/+gk
qNCglZjzlMTlzua8vuAYyuVmgyzvQFBcbU6td7J6jlqQg4NozpktxZpdozxnM+7FIDX2QDDXZ44q
qgy2qZYCC10DcBRyKvyRUiUoPVRUI8zqfVekeyCn6wWUXpvSq5c0ERkP+Sv+uUSaJSnzrockoqC2
TKk448WnRPVs1L336m3BUFQB4OHLFGoNUPOmwcUGbaIxWoFoaWshALFIhRLXqE6376vNWcmBWD6w
Gmt4fjgYGIh7MzSn0A5PeVE1AQp96lGvkTa7PdT1tkBG72/eC+uJPohxuYCpgFaZxpkS6HqOjF/q
WfMxUcIZxJLztlDNP7eHu9KhJe1UAQoTLFJfh1q0uiZUBI5RLwPmt2RcJz5tFaRJ+xA/VjwEUMVE
413tZVswhv4Lea31hN/3lvrNRXkVmxXHmHvf61qrgfyUivF5xC1YP6ODhi2Pv1QN3jc7P/m6S0gX
gMSLxrzsFa4L9CGBpKAhogRTWNkvdjtNL1mVTH4jMCTkpw2HyHOqOzs1HnREkp+iBIXS27/h+oqX
FAE0iHi/SGPXiLJ4tkaT6hJqxKONMWUlEepxo5/Stqgog9X6vcO1e0R+O33MO8hUt4ffaNswPqUl
5k98BDL5cpc4MWb2wEAR6c9cCQGDnROkyOL/1g0FywdEWju/iNLqWzxr7YfYXJITZd3hN54CLSh3
Q5ytWPNOVT4M4TH1MNK7/QOvX15+H2AbFOTIG686mX9LcqnqKPTwPPdoZmFGXqDFuBTF4ozYxHzQ
uqLdGVSGaJfPPb0zDalwPgtHaN2xy5OuxRcdTWSyLOtLWFcV71M7HPTa6Q+zai/3IknmIFWGeAdw
v3U/SO0K1BVpVBGyXn6OBjIweM0cjVpNQ9kg1Z2DV4Tug2GVe8WTjaFkY5pAFd0tufsuh1JiPSln
k5WF5Eys5owZUK2pGqfDWLXF3j7bOGoMRoQGCxNzHW+1z3BoTvibRyPSndn9ltRVf6BNKQ6qmNX0
mOt59AfVHC88jSbaVDDCLc+Pp3JPsmlr1lKIEDYDs+e2v5y1py0ZFmvwTLGhS6LA0yYNN8g4dN50
rlWcb2/ercHYvLSSELEhS18NVnWOFgpRRAcvFw5WfiqGPf6AvypoPATn91APW8PJq4yzLPGp65bK
UOlqU7WwNRpvBAqj5NXXQgWSi0hF/+X1M+POILin7EaMs0pyKOGKyAP4EigmOWtuOsVd2iVYcEwo
kv6HoWj/Sa0riTDWL79Y2I01CldGGERT6mE1sRhR0KVD8T8ltffezK0VpP9iw+NF0gppr8uxILX3
BaawYWCa0SAOJYTy9oyWM7aIhVv0r0+UqNSCZEagDRAa++RyuMxo+GCjEgY6Dm5PsT1mQZUjMk5k
bEQ7y7j1PusAUSVejxIVrKHLwRIdUR7RJWGQmlQy3vAe9p9Dy1ZejFor/yxh1nQo9jTmM6mqQ6Uc
YVuc5DS3RtFmmX4JfAxCbsBoQjGdYAKTGNvI3gqU5n/f/uCbv1Ryk12Etrj1zdWxwddtjlEgkcem
qNExyF242EpY98e0ccwPRHBC86Mlrt/WjRrPhxkVxqMitMFPwk48WwnKlgmmz9zQ+Cce8X5c7hzK
GHuAgo23m2PNX8DmkP1ZE5aiDpWzcrYI5iJHOXZe5jzCf/AQyxiNI+VP84CWIP7OzdBZft5BGrm9
UBsRHvxbhNc48KzUmgYQJcXomSmAvrIrxKkVygDynWcxnKZnaCOv1eMiwAONyrME1w9u4TrPaK2Z
uq3H1YlF8YOOVlSAKTghUpePZ216vSiIHE4OhF8H464f4WJR9W5UsUBM+z45tdTPjnAe4ntvwqGg
MbK6xOvAEh+XIa+/RI5X3sfdYN+3w+Ls5AfyGK7CAUCViAJTHgfxd4WrRjtAIHqtBMagLw/S7xaF
WrO7u/01N3YTST73NqEzB3WtUUDso3hRqMcHgX/jXbbE0TslHT2kKIs6KAAKnnp+tD/3KIYlmnit
MwNfFxlOIh75VtEiX10PpaEI15gB3eB8qJ0KTDmwlNZQlGtj82A1luq7SI7shAUb9y3cLfrdf2Fq
TPvyTuq1Sar6kLo2WugcQYdmB4zynGM47t9/GxEIYgRUPsEoclrWpaKWS9zjJMYHbWmXJAD7YX82
m3F6aE01PupeNj2aU7L4yBRTFhgzaA19lOzpPWzMmIzfJnV2CSwpgV7OOOm8BsU+Ozoky6id+4qA
ksJJ/lMQqO3d+DLDW+1bU6pqAGGh16+u1awTLKAcOvoxnLi8uq/pI39sbaU/l0mW3w1F13zNs96T
D2uJNTkE3nuzrWGK5Fb4QzRQoqceuslOwrNxacHZkzgH+ZMopl0uQAvIwTRSABSKl/wxOtAlRhS7
R7sY0nPlddPOHbm13uQ3ZKaUZGGFrALqpTFBQNY6xixTSet3xHuE+7mBBBPTGv0Pc6PkCfKKui/N
mdVg1FQ7FOsFg1WdSuY6eY9enrr3VQm/NmiNftkZcCt9ozoCwtyix8XdtNpOwGqUwkLR4zAasXYe
esM5O7BaD6EVnjEfegsG1pYuHvl9RADi1ziOvu3aQTt0yLI9pAZalUNUI943mt9uX2dbC08eA2mJ
niYh6eoRT3FQnd3MSA6VWrmndLG/tGiyHToRRjufWM5xvc3RKyZaw1oGALs8Bv9UiqgqqotjcYlQ
k35rx33xs8fhl4JC1T96pWa/txzY/p6j5O9ePUUaGFTAoPnw1ddnOVRsMwzDMjooJbJ407RgD9Al
sO6N4T9EiqDoAanQnJXk6NVqAjvyRF830aEayuVsYc7+xo4hLmVduScesPHaUZ8yOJp/237r6v0c
osZfyFm5kRY+GXFkPFXVEr8+NUKvW0omUn4BGLuaEOygOG+sOTqUyRBhStUKrzmmI/bzXaLudQk2
7hyOJZ+fFaRLsA59jaEHpZMQuVC5th69YuBFm8sp8ZPGG9pDqJj9zu7fGpGYQTrVSub8mjKclVOh
lwbX/NxU4dmpl+YAnfFPbBvRG3BDe7SPreFI+lDVkPY22BZfHoE2Upehcazo0DWNcugbzTxyD/V+
vMTup6xzk//w9WQWgeoBdChID5fjLYj5hF1lRgd7JMrNQiow9oxjPZZf/yGpBYWJ6alKIEjKvtoo
ZYOH4WBKu66mXg5JWLWBUyTW+5DH6fXRCHvkr6cuVxaU3stZOUsP5ao0cuSL9cWPQqHcqRH+DzF+
Qa+v81BeYjBpXQPWYjVUkySeUy5mfpjHpntr6IX9gKvt+JguyrjzRmxcxLQFbJJa6AC8Tasnomjc
Amx9kh30uEY3IOuRYDKbtmz8bBimnSWUv3t1F0vGhbTHhX9whbQ0BuEuDo2xQ2apzWdQLc2bLtrV
N5Hv6NUo6FdR1UZY5YqHB6iJhlTSZocOgud5Tl3sMhrkrMbFxQELVrnvtBpKrNlUvMSt81rjQkJl
yH+Swib3vrb2S2z4nLWXjtlhtuPxDGr1/3B2Xr1xI+ka/kUEmMMt2UmyJFv2ON4QO4k5F+OvP0/p
3LjZRBMa7C5mAWNcXcUKX3jDax8mxR8IgIqHakrDnb1yq+KJ+gBVddNhOBK+NQB6oheRG1qTHrKi
JbiwRWhSG7bD8TCFXvEsqCdeFFE6x95Mmo9gCMsvHQC8p6g0zSSoisb4n2mNyV/3X7+NT001DzMp
gBIU9Navn1bqXmsUVXpYkkEFk6hAL4mzPSrLxuPONqK7DYwekYl1yy6cCaJ6LEv41DPwUKD72GHq
JCXoWyyZfZ5Gx/5gj0Q07uQ0e4XgjbNDHY3LgNSIavA6tIARMgORyPJDns/pP6WjRE/R2NiPiVvu
FNS25knLHNQVhQQkSVbXnN47Q8mHBoFRtvYjeUn2QCygHqnZG8cRvf6n0BLpmSDAvNz/jhtvB+8v
fRuNcgsANLkGv4VPfRertZUyR/qYyb/CsrrjOBsDHsNW0136YtxDgG1NlYoz5R1mAJle/vlvA4p4
seEdgXDOenU40fcd/C5NoMfFOU6naeO+hsNS+zpa16//Yapw1DSiUuBMa8w7yU6CEg+LbCIS4SNj
PX7t3PnXrE7T2S095+H+cFu7h7IBXWBya8klWE10BvJjphPyAINV/phaKwooN+PHFQv93/tDbX1E
6dZNqCEjnLWKaF0iF1guan7Qx9KGY1Zq/ytFXnwaNDqohp17Oyit28NPlY3yDMQqCvo8YNdTS9ql
7YZMweswWbIAZ53qpRuWPXXP2wW8HmUVZmCfl5VVjhpBq+fa16Esqa1ppfg0jbQM3ruAXDGg3HhR
+FCky9cT0pR27uJ8kbDR2PmCUusvZansiwdq/UNeDnt43dsXTHbrabyQvQESXpcOzdHSmkyNyoMr
jTIqktTOzyCpvajT0qL8gm+xb40yd5vwf+Q5y5J2Jy643TL8BI/aAH18gJVvOLzfjmEdYvmjIgh0
AOHmdge9NOs/rKnrH0PDU845CjXvFmjEIkeKZsjeC5SPdZQ6lCZ9FpcRVbppx6xOtPPixh4NKHNP
CmFr5zAYpsk0voFgyMn/NrnOrFvqO015QHxG0GemX/EM867t/Ty0vB2sx9ZhQO1AJjMIbZM4XQ8G
Eky4kTciiGhCeKUfVPr4rCZ7YYB8Aq6jHjkjGcdxe9G2W52GDClFtHtQ+0qazqQ2ZQ9+bg827elF
P6TG5J3mWc+PtS7msxuHdPtDPfzn/jG5vbt5BejjAWCgUHmju6Q6WexWrl4chmrwfGMkkyqBgjxg
Sp8GoTnND2z6+aDOxbBThN3arlIRm+CKpAMIz/Ui4xu/OGHNXSAyd36x0vnf3NKHwkdm1A4wPhmP
92cqU6b1aqODICV2ePwB112Pl+ZglCOV8VRn+XvUFrP3q3Isn6ZYOAFCzLXfxyLeoYpuLa/EoLyZ
3UFbXg1aIU7S5CIpD55JV6gLCaeQREBwpbCy577XsnOWeMk3Temj99d/HUQDpM4wqlCyHHs93zKp
BS0ihGGVuo8DQym7lznGG0igFHXIS6sKbDudd9LkDU4QjzGddrohbCnqodejKqVb24OHSCbFWRST
Sk/JzSDJbeMXV0QkjhEAkvJBQTlU+K0TYiWEU3YLHnmQYqvdqO+Bm+Q2Wn124CAYpUmGMoC/9TIQ
BPapipbfYrWa32TO8oisPtpVugj/vb/DNifvmfT+EGqAebOGcFt11FkmviaHPLPHQ50WWe3HCBfU
PpEsD6qVDE/VGC/fQZwThZEwDq+zFfXnxky9YOfHbNwusrfDy+fRfcDo9PpLzJkoKKOhZV04MQKK
Yil+DvJXTFqYXFwcpIm63eLBQoHkUHl6dmptc49VsnGRygwHeDJFLhk3Xf8GTYRIliv8BtACI4YI
Ay7pXXV5/0zxT2KgN+NYpOuuR+G2LJQwI82PCP7U5ya2xmfTnT10C9qMdSZOjivfIhBtnxQ7ib+F
edqOSK+Y5Jn3f8tGGECrWfp5sPBwIVaLPqXKjIF7lB0Wrasf+1F3L5lWjI9lBURMMULjsRJDHqD0
0H+d4CrvXDe3mx1kIg1hGiKEAJRzrldiTkyMqgfkrJa5AAuNJWAwGUrsD73SHu7P9PY6fSOV0HnB
IQrlOfnnvz/IeV9PCba6AUg+DyavVn8b6mw+hM1UPCi4tnw3J1vN37+rqeeggAERmpSd/3s9rKha
bcK0wcMvReiXDm7PIYOQ/gx5azxg6MrVttj6F/gVl3l0qw/a1BU7v+HmG7Owtmyr8XICBnkT9/pt
5kredbkwtDGYtQRYWZYACkUPoMrhSw2K42vuYn2OqzkRFOrbqTxSfs0f3rn6/Aba1LQuSUNIaFcf
elSAV+hge5AgsKLHbBbV2TGb9BinivM69rnne/OumerNi/02KH1ZxA+kzOAq/em0TkRDXSNkqFQ1
Widxfwlrsz92c/FdicLhfH+Ot2USOZ5U2oFWCKpiHcLD0B4MpJ1HhDUL71uV2/Vj68XdY70s88FA
DeoiPHt8JGBwPrV9Gr7ig2pdeuH1T9WkGr+aSMzWzse/edBlPRFgHS16GbesQZFcJxlqi+0ItFRx
T2VV61jJlyIw23zyLS8bg8xBlEwfsGG9vxw3Z1uOjPzDW32GYH218y1cP70ehEAgci86Nm3THqDP
p8HstHsYxs1JygKt9OSRY14fsoIOsYm53hA4dqu8IL+o+pB5tUtbpPVp9Dzl1OpN66t0e3di4s2R
GVLm80T5a+EZz15KxauZpGsN0PbaqdGeS1Bjf876Up0rzW1fMbFsQ8zdVWMn6t9aYPltwSjQz+Ut
uZ613tWitSvGJn4Z2qBKDOOvfk7pXleml+11+m7uT5JSHgicwiDtAE5cnWCkFaaym2BSuEVdnJch
BoiZYKz7ZRy78VwZRfPqzD0mmfd30eawxCZkHrTpb+Q00ZA3vHbKBii0xXIOjdG+6OWEmWu6JEfv
zailSNqdrbvxVRF2RAcYNAIwrPWNCf6aRNJGxLDL2hS75bY/YF1v+A20LFgFQ/i34YzRg1jS4XR/
uhvfFBoJerZvSi3wwq+/KS1ybYBBgI5tqZYPMP6zj64x5v9otabvbN2N25FaLu8h7BXZIVodmmxu
DEG0OwSEgGjTDNguYbNRd095b5jPZRW1X+/PbetTIpdL4Zf4VgJbr+em6xF6OF0z4IYZm8confOH
3PDQ01DL9pi0IYqBU1K+l+nFtn1DO1AC44ZY38ncx64GjH8AiRVPpxCZucex7qIPML7j//Dt6MTC
0kFjlubNqoKjspw2B3EIWmRQz0naqs/u2BZB4vbhz/tL+bZWV1mCnBZ0MptKLa3SdVVadBbmDk40
BEqq9R97JUtBzfKmWAGkVi/2EVZM2tNsar3tN4oX/vSiIfucm144+mmU9jDQmgwaSmjo8wGRzfyT
oeiKFZSjGjuPIu8c76DkofnDIyR/Tss8+tWg+Y8DoKDL4M+Ugd8NJqMeSxDKiYPvyUO1us60rKvV
ePC4SvvUfOoN0Z07b8iOneZ1H4CF73Xt3ywqVmsoJZXlppAnfY21tLU5WoyGkLMFTeFiDYJ3/D8U
zXLLT/NwjB4XMWY/HVZyuQxlURSvaTPn44HiKaKavRMmn9whLDzf0kukPSjBivn7lE8TOhYWUsb+
0i/Dl3zQxp2oeePkgiORHErOLzfxaqVow+Z2HCpTQMIG5xwnuujvtrcanCkTL458tDwSZydRuMmM
+Drsa2r05IrE7PI3/RZEaviNtWOnYZlWz/Vr5Hl/Cr3Sd7b11iBYuVKRlwoC1FquBym6JdFEpxMy
xHnvx6VpQ4Yps+P9w7NxD1H1BN8GkgFQ0xpottS1m6hCIRbVhuXCJx0ezEVI9YBoviwFGuZZ7Hk7
T8rGxW7QwKEcKN16SQeup5aas/CKhTgsa9vy32Fe4uUUKo5BvwEFuJ2gb2uGgOjQtmGfEP2uqjjq
sHRGGhHx13WCbVoxm/WrQHjue4v0I7oXaXty28h+vb+uG68m9WQw7TSUUQxdo73SbtTGCjpJMFWq
EEFU2slrOiP/OGDOi8RZbmVPqpklz7kYlZ1vurW8oPiAL0LopcK32p6g9RKt9Lg8ZFfw2LezGp3p
eXSLJAQq486jsrVP2aCSZQ+O/4aeUareBGYpngKnLO2ffHNd99XU3qs4bk1KOs/CjAHeCzv7es8s
nte0Fv34ADe8GbPluvswTLXxiNgGko73P97WWFL23aHHS21z3aSfeJ3VuQfm3FPjOljxRLjTaWr7
lGZt9x/OglSX5+Ei1nHW0h0lkpHgGjEgaDXUw0O2RzDT6X2cVS3dOQkbX4p0jEub7q3EXq6OXT8u
IzqknARDRYC8q83wQ1a29c5+2LiQKSDiCAKfTsLu5K/47XI0zFIYxTyy+5qYTsZYaw7dQ0sUvjXE
VfM457a9E/zf1u5w6gMPTISKgiG18NUjQOmk4UlyB3TW6kQ5crrVf6BMmc/oOM3/4uUHvkJLuxqU
hTcV6iFLouKsNkqnw4arEJt69/6R2S9EE3mzElheL0FcRACtypSrmzKKn06zAzagr84jeig7U9/Y
qiC3ePlIuiiMr0nJ6TjpKXWOAUvfyj5bnbC/9k1qQJXL8p2hNq40iyqdSWeTww7k4npWNmW3vu2x
JALCb568vvhbaNb4ojj69NFaMvXiNvgWoLFrfHr3ctKhloIhWApKOY/rgRPBMoYGc7SsOX6J8tog
nEjGOvfVwph3RDa2FpR8RirK82igTHg9WO9AS+5npBZKp8u+ZinkZ1UxrCdguunD/XltnBSpa0fQ
SlkGfNpqKLOx7FrFkACOpjK+zJ2mn97Qox07/GC04x4ubeMlZDxHNqwQhgUNej21zNM7r9YsNG7L
fjhFVMh8ZWi+2lpsXJzcmx5Kddd3S568VVzJtca3I1zCNHENPLUVFQHTZOiD2TKzwo/oEXa+OXv2
S4SmR+1XxlB8z/l3bT+qm+oP3c2qPd/GjU9KtQ3oCCcFUqcjN/ZvN1LvhRrUPdY5srLir9hUss+z
6s3PtiuSvcB9a40petHjpLeK/NNqje3WcpPIjMnrMDB/6I3JOkKRGp5TXLkPUmwOQHe+pxe+tci/
D7raSEJLtSWySYBqu8QxbHHmh3yJYBnHmYNreZp8UOzy74LkV6q9/YcXjEYo/VY61wjT3KSymWp1
sRwdcR/zUI1afYJur+AUW3an+ydm60vC+qArQdbM07L6kq0ZRdSSWN0pHuaLVpJ35bBQDiK1tZ2h
3gg0650r1bToWcMRuAk48PwpW4H6YOAMdndc2jr9sCh6+qHV4uxX5aBd4Htp03xuej2w0v7S14Xd
+IXZJnAYcussg3ci6MX+GyeEJSXn7q3/xT2aqvfXRH7c9e+EiicZR5LPaa/ePndadBsYN9p3c6n8
7UzxpPu4Ajefuxr6N9oj2pf7A258BNgSXFl8CJZmHUaAGS9FlnKcYKZhVenm3XNBTfnktNHy/T8M
BbdJQpNoyawNDIyRel87qD2K1a3y2SgzcFDZXHBvNYOxk0huPG88LiD3WUUCpHXKTbugKUpr7oPG
RX9aMWg4dpzzP/oyVVDELOtLDZjSbycM+u7PciMuY2SiMqnCQ/1yFZfpc0fB25r6IDds5YL9qR14
EAh29smtlBOgCGoKEu7hSdavvLp+uwabmkxjMdnQSqEXj3abfXKcZjyObqQczUgJP4+Dl/qTCt8p
qk2kHp1yz7tpc+tIjyqprikrqNc/wZsNs2MheA1UTq0ZueZBcUlxwQ3Oh/uLujmUrPEjqQGBe22F
1UUqNKnUZZd6s3vBTSBDwzPTTtwq7wYnyIWlTQ+LSApor5E0rhrl8UJTMPBqJzwmA+UiEevROYpF
HwjyZ6TFqz0qzS0v821UgNGIG0qHydWuWWJbLeLS6IMBLfXTUjjZEdnB5cVFje5C89iZT3VlNqfM
TQ3sFau8AowbDk+hmo8nQ0/H86CMKPM5UR8fc3AchxJ0wZ6w7MZ7KANz2XHiHxys6y/etG6URrnG
qeqi4WOfzCnPROU9wgtMvyDE6B1sOo2X+99+4z2ky0dCRQTHeVqjRUx0EoBSsc3afhoe4Ju0P7N0
mZ/VZUnPQ19klq+HffiUtsgIKHGv7/mIb82aUyZR6wZ1zvU7NaWCsk5M1GMok3vOO3f60EbkeJGZ
9IdGwWtj0ZV8B5OzdY3IfYBSATUp9uL1UidC7/SK8nwwWJX7HOFX4vfRuOcWsnWu6LlTLZI3CfXJ
61EmU68RDueyMpumO2p1Wf7VFN0/YdqInUTyVkxLorjINuh4SIWWNQChD9kzEPP6oO5C10dcUvlY
l+KHbYvyRVeikt6lqR/USJnRei3B7KtVhyt8Yz6VWRH/vL+nNuctMYKyUEb/ZRV6VMMYD5kunwcr
FCdDKH+iOjv8QQOk2ulFbGweniALpQ0qrYCQV0em7DKd2DwUQeZVauR3Za88lHramT4a5svHpK2M
V0wu9sBkGxOUKHpqgHjcIIazmuCSev1QLU0fTJTnfmlh4/qTJeyPUzHtst+3poimPIhV6s2IFqxi
lhhZ/5B7mMynV81TXcfTV8RMKEzoo91LkqtzcJqyC/1RdALjK5QPT1niNA/gz8uzZ1bz5LtlmprH
wey9By+hA3WIlEo5jlYz/YctD7wO2pzE1pO5y9n89nDWudbWyehhhhxThM29ODnkaZg+2UO7x43a
+ggm9wVVrrcmvfzz34aalLnqlaZmYRpIc8lUh3/GfZ18sJ3K2dlmG9eFzHFlRMCmvpHfapNEKSKG
o2vCinmdXRy1UOh/3D82G9EpUAepMAyYHfie/PPfJtTMI86YPUbSQtVnxH7HwnvKgc3/rCfhvqRK
1v57f8CtFST5kgwzgiaYxdcDmrPVjnNlcHrQhbuYpvhDUxS8bpJuT4ptc2pUCOHzYO9MkWU1UpzX
TTMyEvpqBIeQ14IkCtErytXpoU/LeOdV26pyyehQxsFUDHB2uB5wjs1IdxrWkg5LCOBRjb9PKFg+
GuaAc0MLtOaIs4P6Q+0t4ynrQ+VF4fW9DFnTq++vcBH7E6xKehHp2Oqzds3YDng6om04ts3HPCyM
Q4OTfezbfbrnZ7z1RV2w2cTmcDIQ5L+eNqB5g5SWda6LKC4CtAesx65CONE3lGz6fH/7bN1M1Aio
2QNaAe++KnJNSpsrC82roEII6meS9dmPBlDKawVnSxxGe5lLX6cLt/O6bB1GT0MBXpYNYGCuPq3p
dPzNlimCYgrxkRVZeFL6Sj3dn9xGXCRN2YC+MD26A6uzYSS9Yycto6SeGA/hmKo+dD6IyHNhBRBM
s6dQ5MnTWOFOHVrDXh1me3gaE2TvtBnX0b8STUqItBd3QQEzupysGtLbbByNRYiHxRHLo7AMcfYm
T6FPa4Y75+f20wLq5NQQqAOyuxEyacepSYUJnCDTluXnNOTuMUStLz1Uk0dluAidUfGHylF3rsDb
/Uu2w38pBxOVgee93r+la1dVGcdjgMkOJZq5UD91dvuxtTiq97/vW0R0XQugYcipJMECSUil73qo
WcknI+2oj2BZ21rHERWLT1qC3aofz232U21t/RzqjvJrWtLyI21M/dFL0viDrIH/qLVBeUL61v1S
quGe1N7W4tN6QH6UdEzWx65/GRiS0sicsKdUEsL26VQMl1rsniscqLoYg0jX8pNu2UN83W45DjOl
VQm14wZZG9AKzK0dE8+vwPOyovGrxZ0BqXd29xPMoWYHyCykZ2Ooh1/xglbmKTMWzKjuf5Xbd4Lf
gNwUBTJuy5sG2VJ0tQMbbgjiamjOnZoPL0kk6m86jes/6NO8W8ZDFjn596DngbuDgn+91IsTV7qb
UOYdC8pOGBxlh7jF2Qxki71zpDa2NjMC3wHqi922Ruj0qCU7bc7fnfMcB008ROBZXBuppnKPILM5
FOJo8O7J7ajQX89KSUVpNyalINWLXypXOioVnlZ+sPV+145wcyyuKfBA6BETulyPpQ9OHpU1qTWV
Eq39MFlj7V2qDFN71Svnb+/eHjBzJaMUEDT92tXJiGMvUQePweoGD4QwNl9SYwmTQzw6xUGbx2yP
gnz71qCmRzmLIBOfTh6D69nxCiQGZsQUNgFwvMByBOFdcxPcn9bGgZcbXuoJ0NUEnHE9itlmiiUm
0okZUeDpELvoXvh13GSXeXK8PxK71Y9pHVZ77f7N2dlgGohPiNlviv2Rbs8YWXPRhIo7Bl5SJWcw
HOoezHJrj3DFUrLjUgPvKH/Hb4Gt2kPHoXJMgcdoQdF2gHgLZD+ChNLb4f5Sbg4l/zY0PWX8txoq
q/MwHelKBUatRgFRkvZYDMNfZl+6OzXQjRohWnV0SUi4OWkE7NezUtCHkEVELgu3a4LW7Kq/q3Jx
D3ljZg/VothPpjA/R8Oo/ZkmyfIdZ6Q9Mt7WByRI4UygesH9vJotqtiW8FDqC2JYVEFkL8sJpe50
Z003HgZafHQQHLTXaEytjjiOaEXV5gUIzjleeAbG8GGw5uJoVG7/LBqvw6xPUIdFtfvcGN6ew9DW
JwU5SmsYDDrl7VW8Z9StEVsDzZp+SdLTpGTNAV0AWqv2JI7v3z0ANwHNy9iDJ+j6k3bxpLhFWWFC
XaZW0DVzehgs7P4ms3k3pZC/neiDPhA0dO6z1aeLBJ3nRgX0h+p696c6dPVXL06Lhxho2M5O3VhA
dgekNxNbF+hKq+ulmIVZKktNn40s5GAWcXNUJmf0i7Hz3v9+o7JmE5yjPsqdttoqoxoOyKNQTVQX
XoBEFwP62lL/1qXeFgV1honM/U+2UfmStB/UShBcA9i4xjO0hZUPqnxXyxRbM7/Il8r61CvjqB2r
bmr+soWZCMDjfWlB+0ud16ZwNOiVXeh8nDJsQ46RXWr9/3Z+1sbRBKwKA8+TvHiaFddbKZ2sSLFd
boe8nJqTMtpZc+rFiCsbl0b9j20BJwkgIMb6ty4e7ecMS6Y+SPO4fDFTHA6eJit2aA7mhfpFGFNW
74QjG4da1k0QhafHQTyyOlUI5UyWmqRUTwBDH2wKRAG68ObRa7KPSYPLIs+UdhnmpqcAbpg7DZat
LanrJpZNVH4NILbXq1M5Fhm5zYTrGO9ZcOjKhyTS/lR7W9up9G6NZEikC3ArKAXe6pylXh4pDUka
ew+7+Kqi7AnqJg6sZRp37smNZ1wmiyyr5O4CiLielEG0FSP0RDAZN/OHuo1mwtjWBXqRGNG50Wec
txuq6Pd3mvxbV3kM7jsmjysPHjnDKiZyKKp2ENwG1MiSMRj1Kf9pW1W5A2jZ2C6M4khMIBcjBI3r
uWFPpKWDCaBFwyD3UCxC/xB3mfE/L02dkyLM+IRolX1IvEj3K7UzP9+f5BsGcD1LzeNmAY0h63Cr
DZMMnplDqh8CMeCAfdFDCDmBMYfhDNFOi8MgbCDGHJ2+VsxjGFdi8nGd6P5JYfbCt+3VX00ZN+cK
D6LTEIbxw4jy69dOyRL7GGWj2Z2MMdYVP8njjvrQyDV6TKrOrk8z1TB4hFY+5o+OpZTH3Ii8amd+
t9koIYTEuMtyA+WUdbkhw+1L2ERG2Jh535J6OHuhLRu4Mh31FI/OVIFJ1DxDRypAYmnyqkMv/0eR
2K+lQP/OEq/3l/xmN8sdharaG8+fYGr1aqTWkCW0DCklRbP1QaAGlflq46ofIupOJ0e4UKkJ+PY0
NuSHvPrQb8PSAiOaobi+lgatHXzIch6OIJo9j9zc605mB9B1CWcHQGjW7bwfN/fD28EBTMJYwCTW
h7agbFWjZU7BunG8c90M4yUP+yIQrj7thPlbQ0FXkwIiLjH3GvxBcpsCTKdZIa2bD8IyW5KJfsZ7
WttDXcvbe72KQAHo65EAShDo9XHtS93qkmKAruW2YQVVS5j/KzIt/A4pszvglYmqYppOL/28mDvR
xubQqJ9KiAtQhHXr3LDGKlXNkQ+42DG6t7rpu3U6nN1pjJ4mKV1dNG3ud1P9bj8iPiUEe/5H1Zd5
r+6oTOkwOelAEKcQ53yR6wva4PZ4DPN2T9p5a5fqIEPhZ6IgBPf8en0zo7VSy5sFrpdd7lNInA+T
hwRnYVn5YRlsfae/tzkeJV2b0QjC1x01KpF8ZNoAgaoq6rFIwbY3pokRjovVJk2+PTr/5nhkhKwl
HBHuo+v5EXGl07gk0uI9Gz+LvvEOsCKrh9aOAJi0854TyG2Hnm9nOKByQOaQz6wXVFeqhnJ4QQQk
UNc4qQqmNKdYgdMUGL1jfSxSu3APhuf0vDueEn2sVFOMn9S4X1j/NB5Hv+yM0vXdrHexQCihavKH
+hf499a7MxL5YxG7fzP1JR9erQ6556ShU0HfhOf+6E1u+hImZM0ktvmP+7fwbZbJWACHSNBR9ybR
XJ3kaEzKYqkVOieKqvzgzNY/MnMxL04/a3+KtoQBqxUtXS8ugc+m4i7/aGrbuzvx2tZ+IKlmN1B+
QTRnleuGMzyEFNn0QM3D5ZDFyfxsCt3+roZJ8qN21fzb/WlvjYc/C+hk6SGEitb1/kO6MYfM1lL+
7o3+4xRmAq37ZehwvQnT7CCSeg+GcBNGsc5cWJAFDSqulDqvR2yirNactuHG7CrlD2iQ2mschztR
1Na0UDYF48kXlU3r60Hwa1mW0alFMHqz/dg1xZe0A4JmZQoJwDTol/uruPXg/D6c/Dm/1V00DTyp
6lYiQLm/OMSJ7gUxsq6Hrkvt4/2hNmdGwUOilQy6l6towe2LwSloQAeK285P1CTV14pw/EdNPFf5
yswV7L9/RKoBUoGCCxG4zPXk1NCzQ/J4EbhuM148V3Q+NQrbLyPLPurACneOwC11jh2CuCKRH5gR
MtzVFOGzWdZk8KbGw2TER0t0xqtOTcc+0eVuvyhjLVKs05opOWLKPCdHIpzI8a22FF8xrZsdH90J
LQ9iGvDWA9cHjPlS14fYr/LaNvxEzbVPadwBhLJyPXtI8Xoz/cEo0r9HEw9hf0C6Ut/5bltbhDoZ
dxh6/lKM/XoVOz6MXVmsoucs2EZTzj0JI1PPHu3mnURla4tQs6WUo6KySDXieijHLWuntGhplVM2
H9uhsP6kQJYFo20pqADrexnu1tQksYfONvcIGeD1eLG6GIkWLoynU9wsld4IBDIhZ9MM9/bi1lAI
rwCeQwEPjvNqKC3KTYqOtHidPEzQZx6bp3SeIcJ0ZbKTz26EVxQVyCUhNQMqXXfSB0uxB3OO+6DH
4PyfEDX7yq/NeQhsVWkewV4Wx7FWq8No9U20c+Q2pknODiDeoFvC2VvdkW3nZklVl9QM9KL27cYS
lwyYpO9oY3a6f7o3h5IoQXDhNKPWHi+ONrdGUxJsJEn07yAq46TX/UA7akx3RpLfZhUqw2LGtYbO
F7KY6/JincXQsVUe2KhUqmMqmf+mVe+ZAmzNx+LeoIzKa3aTZnD/ejCzmY+w0C7146YdfzRCHwdy
zTr/8/2LxzNG3xbUGeCo1XeavU61sIzrAzTukkDpx+4xxx/hBXFv7ev9oeRfdbN6kp3IHQIfYU2T
nrBMtNOc8ormYROp65V3NpahP2XZaAXoT2uUpsd3VxmlNDElRuIRKhKkUtcnGwnfdql7BgXbEj71
PAMI3476aQ7hmQ4Az3YSt61JkrKRy7D3ZV5zPZ4eQ3JxkJkKels0x9Hsx8+4gZsXtpNTwqNqq4cE
/d2dRGrjvpTq3NwpPHCyOXk96jKZnUUhjvemaZ1jXo7ug4fwDBbPKOoBRB2O9z/l1halc0ITiueb
suBq12RpElXISndB1S/lMXN69VIp418AufcaChvrCWObhisuRtQA14R32WUQnaN0vHOgmuOw1r9n
Zo74e6WqUAUctVWw/BS6+ev+DDfuTql9K/lDjE6r7XpFuUzDppUx3tQa08FNFcvXprx6rgpzkeYB
hp9WVkwDp2h28rdbiRfUTklL5TNEiefG0aDFHMdrewxO7VZUnzMo0A0Vh2H8KAYq0LigGIGTqsUp
7UV10JdWvHbeiNg9+tF/1bPaHiMlrf5DrYUriZ+FJoB8TlbrURuT0VsVCTPwl/GoWI3+EBlG6Jee
mB/syFLP99f/FpUlV8HjPwRRkBTWUaLRujE1Z2oDmkKZPuiUigAp04vEvShDv3zW5rIzT33qRY/U
ZyvtMCrZkAZmPbf/Du5A7HD/B21seX4Ppxr1WhkiyD//PUBuEjfSVX5PPPWEj3Vp4fyq/6RU8R/i
Y6kZQItcmsuCObgeyQDNTa0lpWCAaEV8XhqyS392DAGk0yril9Qz8j3Y+8YFQleSogHEeOLjdfPa
0QqrhiTXBRBlm9PQ4z00S+3lgofq85IjjHZ/NTfH4w2VjRie7TXpEeFNO5pdvQucqbJ/CTHVgVBy
nYZHRE9hKt6txM9ukiKHlKMRB7lB4boibvpcWB0SL2bom2OnBga1nrMulP8yFJe5hw+LZC6snzll
cfLYarQOZpJBCzRtkudp9v42vTH6/P5FJDxGMJ5Hjjq3XOTftqQeLvnYYo+OyIAdX6wO4UbcqH8o
doerlCAXuD/c1gngIpScdICZ4Diuh0vQbZw78opgiqzeh13jBWaVCN8ed8tzG4EWn0oiHAiAkANa
HYG+9Sz4zDEFZdfssHtOtAvq7u3OTbu1CSXYEkQX6ClemOsJ1UuCJ55Gx08vdeNjo2BfogMo8526
Un26uuVOPL55pxE/ggUH4y+5qdcDeonVpbnLKYPMUnKHUBRMKuEdlVZLDks29qdZuMoBylspNVZs
v9eL7hy1jrnzS7ZmLilZSLbRVAa3d/1DhNvCltB5vzW3zIJmwZtcr53Wn+hKHZoGdez7W2fre2J/
wdFjoXE9W33PhEavSBK+Z5NH2imLHCtoPc/+dH+UrQ0q4WiYAqJJQdB3PauE3EJzRSaCFv/zI+Ww
v2s3aj7XoDx21m8rOpDNUKxEpeXhGldKWbEdDYN4y0Z/Okgwt/8Zjm31RLmjoPiULB+8DDEZYofo
y/05bq4kh56rU6K21r1Ye8oQFxbUaeKh0L6XVVKD5YAHc38U+T1WoTqpsKT4kH8gtbGKJ8UAysmu
KdHAJlAu9P6Tn4lR1shDjtPRGDsUARB8uqjFoAba1Cc7wdfmh5RYu/8ffq0T39ZjYhcekyyM2qbz
PVmfEG9oA2huyeX+TDe/pE2rhVAdoao3AZ/f7lBNjxVdU9iZLbnDodIi9cweRavSTQluwsUI6La1
J+EuezyczTPIHImjpZ3wOm1V0qRfmD/e4EqUAlCb1YMZq1YQE+EFcwMN/z/MVI4GnlDe36vMJLUa
yctivKqI8xcvLsLzPEjqp1vkU3YMO1P5nC69+LxobrXzdLxBGNYbikAOwCYFe2BQ8ov/tsy2EIAW
3IjyIq2W+WFsjEFDr27JvoF8UPUHMlAHwTVdiT+NaR/bvNN5dsyHOERKAk8gOxBpo3oQHQBD+mHm
dZU/TZM6+l3j6MpxNjv1u5sOY4sv+2CYO2u3tSFtapASt4iI+JrEo8y60aUYjAao9/dHInIt9id1
QdisRhf/3WwVgpXfR1vdlnOVamWqyz2J/NZpyjOVNnNSJI/J4ph79aitbUj6j/IEFotYS60ewRHc
Wzd6VBt00SwBWVhxUdFHDdx8rk5eV8c7l/TW1cIXhRnD485juNoJ0VKkxazQtAUgrXww0IhUfdOe
ZxU25zzUQYMK3njotT7+luaW+9c0m3Ba/4+z61qyG2W3T0SVstCtpJ06utvteEPZY1soA0KAePqz
NFfTodz1n5lb29pChI/1rfD3pfDWJgqJ3Y4+gzIPlf3z2di3nJOsVwDGBh5ce6HSj1k2vqdffU1E
wHfENW4n8EKMBc3788dE+HodWyhEDzP3/alF/umvRlm44BPMfNj+ZuxpnJCTBO/lYazbcOC/c0Zl
i2YRgi6BEDZoo1jnxlsyxUzX8M81W2lJ7NeSqtF/F6vQY0XjUeRltxAGV7EsdbyMSDiKu3aJQijJ
BzkNtaVa/s/MHMwN9FCBdQA6gk/6i4Iwl6JX466MdOuY3RvKBKS6QX/UOnjnvH1j/eFY33ViaNpC
8rR/0P9sH9JL5O0IoCq9TJMShhbpGSUWK6MOrOi/z43XBgU70xPpn/hmwMReianhJopChuLmX7Cu
m6pcCKh3PexRvrddRB7QXO3ysulgv3qBXmhNP2oxZ5jDaWPHsk0zhBr4rQtvKUAwVXaBWNsbtSj7
sGwYyqNokAj9zt30DZBkrwhAct7bbtApPB8eD1bwtnQAehNwBo7tlooDJdFUZT5afm0zF20pxjlL
39kV36pn4YwANG/v4e/0j+fPFfmQyZbjqq3iIbkji01r9Df4WM6ARSAThik0lP3W9BXtIYk3GynK
TNH5gCX+XjjIG1MEl8kIUA2Atz0e+vlvAb9d+9wXsoItRPyz5SY6hJKC77qYrX/vLH1jwKEOB2EP
ZzeEiy8pRpQAcgipwVnK5HRDex1XZjHNEVc+2FwO0fgdWebrO1/5jTfEQ4FxYz9BBfiysYqIJ3i7
KA8KrZWwJ1/X6JKsQYB4b/3/aPXsCcpAAnBcA7zfD43/rje4u0ULVUu1JGY8UIEWqhlcdIA36nu4
yltDua9qUJJBQHlFbvWUunQccMszEQwhwHsZqgWipVMmQBEW8Bq8zhP+Xu311lDuQ4jbAu7PkDQ+
fz9vadZECCWDD6QMq6Tr9DHRObgA7aLfKTDffBQKPPyH0+CVHnSwQZuadloqPkb81BRTfNKFsPW0
Tu/R+94iAKCrCn0K5DAQIrykmbdtMKPzD+hharHSesiEK/R/+MFFG0JsBvhKpuuMgOlWuLoo0CEP
bL+8c3X419LyRakH1AP0u3/NysAXfT62SS4CYWDCWu1+6/I447M+AahoPnklchj89xT7pOjJ0Jzp
YqBtdIEQohy1Hih2rLy5zkOHXh+gvuxiJ4WyXMHr69Pft/k3yh4kkqMQ/beXD5T1+a80XM6wBYlU
ReGkjH4O94d4jT8tKhyuWJE27wD0b8wCqOQQaAJkDzXBS2rpHGwgrWTAn8DOGZDozWaoLFlzI4QP
3jvA9gF+8QF2WRyMQHYZOCLln78aij3DYgeUQUjHskO85WuNJncMoy8jp7ObEMdehowh0DreyKlD
HvJYZiQlx/95iCGb22sEqB4QuvFiIgjgN3nrAK8EZkMgMRLuax612yEtVnU9T7L5/PfnvTnG4Mvt
EpwAbYkXm5YIcEFwHpfyuFgzUMoQAQiYQ18ZQAL/cz2Cu0wRY9+CYwP2jxdF8+y2MNJZjBCjZijO
CBVBzlfIg+Mo9XsBx6/fan8UHrL7CwKreTFRF4TDI7o5U9UaTO6YQh1cBoatx4G9qwV7vSYAtYME
gq4jTlJQ1Z5PnE3mfcLmZscTPZzME8MvaILzg88iWaItIC9//2D/QqHPZyoGcDcRRdG0N3n2d//P
MQPz1XxGhwzvBjA/riZD0/loCK7ipcEaue+mBPRrxNv2KGBSnVzPfVIgOyChzQKLeYurQ2yRoFGy
fBr7A5yi4qtuZOZXR8foyFir+1o5F95g7JBkKODH/KGBgwc//P1F3th4gVLi8AKvGq193K+fvwib
yZYFPVFVnyT2NwD88TLD5+4yjdCclTnR+tA7UpwkYnwvBWXBF8Dtqnln5b/1/fZUkV3rjKnyUj3e
wtOpl7zHJkOy6ECanByDZU1PhkUR8uzfDVx4o/6DzQRwPZAaIfhB0fX8tQvF45jsuxpyxNPbyVmg
CbHuyFkMCKscuiPPEnvTY+erdOPyWmPehum79kevSwj8DBjvRaCb491f6ieSDempq8YRGzeJRbhM
vp7cwA3MqhdU7kAez33SvQfzvzHYqDZBxQYAiL7JS1sYgYuRG5ZUVYWiUP3k83bD4na5s0Xfr5B+
G7gL/32WvYaqYNYIfiUktFgyr4oWmwfTzPbkNDkQcAFksFWDjWBrLtH3aglJkVNngzo3kXz6+5P3
2vnFOt29aRBqgt5JiLLw+XcGHOiEFQDgNu6SSkxzd0v9+0YMbz4Gmir8j2sFTGGeP0auS++ZK1QV
JBK2Eizb5gtdtq3ULOqXUsMYjR8IrA0PzQbYtWtJ92THNqyDoucPmpphPirG+dHzmL6zV731uaHH
3eFykE7R3nn+28gCn8qoxdry3Rw9xQnkL8rm/TFvwHKpQwaMr/77oL81q3eHJ4hD4LiEbMXnT5Qs
C4CS4Ykk0NNh5ElScU3ze1308J8jOL5ToGPvPPSt1/zvQ19c6VM5+zELONrta5+hOdHJuiCoHJKM
RfeGuf/ZHQ4jupdhaHXu4aMvL/ZBYDvb9EiWyLZiu4BcpkrJFDkgpMiXa+7sAaBlckL083sJ4K/e
FH0IyG+AAgELRW3+4k1Fm28ZGvzQwpA2X85JohqYYOwRGDD3G4L+NHnXvBffss/gZwsJ91IURLjE
QSUJ+tcLXJ153g0bumfVCnX1eIrWeLlJFQuvpyxk77nCvVpO+8MggdndPYC9/luo/+d03ZZei2ie
cQNufHQ/ri46FnLKn/4+TV/tSngKxPAw8NkR9NetnQAKJhR0INhYwx9agQYBqJYCCHbuS9QREEgC
wayXeXtPkvyaKIFHYx8EgocragozuucrZDeSnGcCiGxTNPyxRjP/jao222CECmoASrF4D5yO21+I
7vaf4XnUFGXjRHHHOpVuBzEgLBNUcKYe/z4kr1bu/rtwIgBcBG0JY//8d+V0DB3R8LRSnS7iSgoW
HnNr2roxqNnUIlJAISFSEv7+2De+N7yR0cuEhgDXwJfVVL4zn4udap6NrP8yTZSHwAqTd+nPb7we
cI+96QzkFCS1fWX9Z16h+pQKkwHPcUF3GhJO+zKkro0rKzf6CbgxLnWErObn39/vjZm2d4Qj6G+Q
ZwZJ4fPn9jAchEwFz/UNmrTTovSRtnNSzjz0h8KHBbKuaFICk3yPYv56ZGHai2sbUIq9An/ZKJYO
FCicPXC67fL1NmRk+yhbvbyD77zekVA8otIHvwYFxatqeOXdhhfH7X3pmqLqFpOckY73w3ttztwB
5/37cL7+jGCLYbKAxAWfa7D1nw8nEkKLNU7Qzm+hYx4qBOssxz7SzbmLU/bIUhtdKdKJ//UivHPU
gIb8GwWIefriHB2Fwc00BZ/Lw4/t2Myjq+cxbqu2d+Kd9fB6s8WjsCPtnCXcg19SG3Vi0q6l4NGs
sPn+yWfHfrluCO87wL9f/h9juasv/oUgUSs9H0sScouhRsMyhYl2/mmMmoYfsqbFZWUKepuD+De0
J+TxTO9FGr75kihA914K3OdfdvU2EksF+BeLMZDsJLKkv6bjmJ9igLPvTJjX6w8XQ/D9sObBMETB
//wl4ZqWEhIB2IGqn55EAtHfqVDenOJY0t95E8y03LY0v00mnr3TEX59w8K8gUhtn6gBWgAvSVGo
RJBxT7DmGqWivhxpoHv0jVYJh/9G+C9tktnx2HijnlI6+T8FyCowEB5WF378+7d+YzMAKLrDhqgd
9q32+TAQxnvrGPqo/biMiMWBsLQKh4nG7wz3W8+Bnwjkf/st41UsexOCSQpeNuZUMqrrJiLyuEXt
e9bPb206/33K/iv+s5kDwe+MgG8OiFhrD8UuEm7pwkAHn7XQR3h8m99/H77XIvyd+Q7mwr/AMro6
8fMnzgAAyQRTzQot6OgJGZgJr9kQ5XcTmuzfDPbgKwA2ISxzqY0vsB3RN0MRt48jm8arnMcQ0f39
F705BHA7QHIDrjbYEV/8IBg5tP1O5pj7YfmckXm42vo8/CbpmNcUkdHvQd5vrVnUQDtUBX4TnEee
PzBd9ai0BzDGetKeLbrZNRNbf9htld65trz5qB10BEkFu9OrzpDOvc0oKGISurCjz6fhAqKBrrvQ
pue/D+Nb2wOanZAdAhcDBv1iXWQjWTvd0AVAVT7kdUq79bfmbNVwlU52u1ikJQeqDY4QW3Snvz/7
jdf8V8mJPQKXNHB2n4+o3xUUEzw+KgO3ytt1k8FDY3MoRyGcOf79UfDWfWNlArdCKYDiE9ezl8Bm
siATQypw5nNENqlr4nqKoGSJni2SYOL5UXGC12wyHvmTCtf1CRJ4BxSbKqLLhOd9ewxBpf1I+oz8
2DbHPs6KsayEN8EY1lvApK0XKsOiRJrmtp22MG1M3Q55G5zEmopfUsWJOCq16n+yaXKuVF5lvFxM
uzxsAcRpVZuJ5BeVrv8VatfNZ2QBJUMpF+E+IFZmnUsgaXuR3sXDP6jpw88TVSpDj0DQr3bJzXLa
/Nx93XN0Z7CNkyWDcpX1j20So25VEXKpEDO/8K6EXDi4XTpTiDMgV4iqUHKChdEFXv0yRmXD3ZAB
iAKbFLdzVK1I9ioQcs1qN7QqOyGXE+4pMZJqj7zwtD2zghW429MpNzW8LSdebfO2DAf0USZfkzls
3REGIcO5EIMFrCYIjctx3GTzoEwzfwVdtvkxqWn9iizOdAZZYxQLZJ9w36sT49NbRNEiPhNqX3MH
bCgkNWHr6ipSRC68Zt0okhKbRPfPlGpObmnOw0fwySTCt9qcfQyVQKG5wmIJjpR8APl8Caa8ezQI
gekO1IDOVw7ptH2BDIC3ZRTpdcMfkd1n77yJcSOCM2sK3xEgZYYvt5MnSPfw4YTftKYhc7u6qv1d
THmD6DRo95sqcb1b7oWGHBAOYHDQOjYwzgLWSNrojiD7pb2Cw9t01+Y5w5vyor9qUjKmx5Fi+lc4
oJKvs+n4Dwsh7FcQEAukmMPZP0A/oNtOIw7U+NCGKXoDg+vgIseSBrfgYerQJ5gQR3ibBMlmD82c
S5hDtqGbyoYrZKyCVLuNJy1ipHVNDftiRh+moBrAHKdWNuySY77OxQBhziT6W9gShCA9jIZfyTAA
cQ1vER4bnfLkiiQOEDcIQklfLvHIRUkNbFjOqckDUut1iZCrCizoinBGf8MiCSlXggMtwoDqwl4g
K+kQitME+Y/EFjI9Zgzyn3JAahItoxDW2I+rm/rt1BaDo5dpS8OuhlvlnJ5ixvCPEeK2K5u0KYFh
RDc/0EjO98hEFrocArXcdIzHj9a2AfzV19F+zzK0+qvIggl8QhrX0IOQp7P0KqSMxaAm4YqJaHrQ
+I9+oT5ESE+6gMXWUrzmkBs3XIIMdqrXqLWnuMyRIPKYkobALzJo9HwcNiVhdrJK9s+a5Vt/TiTT
/8wsmr64FFENYLvbBMAY8obn49Zs4R/eZd3NFrgWW1HGpSkTlyvo6fMmyctJquLj0hBM13mTwNIw
xv3ZYS5CcJmtwwNrBCytHa4EVw6OwfkJicG4SU5zNP1ZOvQ3QAc3Gv4DCJztS7LK5ZLnQ5yWCoX3
dBwARwGv4cO4nu2Qs7oAPT859Jyy6AJuwtzvi8L8A5g4XksLvO6xQLQGrY0a7aVJqf2kDAHrdkt6
9i1zmCr1hCRXdTGN479x3d6+pYnMZG3G2OKk3FIHS3986aAWtCBjNdC1eNSZsdMhanjfXAj31sES
k8DHKJqEbA4xtUFYx+ka+BJ8jCQ49zGa3AeteibLeYYsurIbrLcPKpwIkjh94JEezERD6yWYp6BU
E+/Ajg/mtbvjfIXX+9Kum6m3fhrNuWWdY9fFNFt11QZQ+5c8Ry5i1WhnzGWmZEA6lF6A6G0OjhVn
sjkhy5wHxH3nbeOGJ9xwk18htRwhI4Kr+RYMhghQeu9n5R8W/Bx7oPEGQAy+8268CWWcuxNSzBt6
jcGHQX22gXlOqkIOnb7fqIvba+aJYQcJo7j5VxabbPza8GHCnrhtkjTIwc4oPB9OWaqK/GfWNgv9
2YSbjlrArkZtcPOEPW7+JepTWGuWNvUr+SiTtCt+bygXRU37bVLkFHDmQlKmG0MDtHRhtEBlRQTt
xQadrbJbUM1Bn/UnWOgv/AcskoOh1LGn/hcJjZEpgk0yIc+sSeHTfc1ogT2rCttCB0/araH7DFoi
g3VYOIf2Dr6Jrf7VrxGPvpCkW4ZrglMlruDF2LA/Kkai/HoUdGfwnHA/2roHMGcje+sc3xKJe0EB
onW5jCGZu1oBcZx/t4WPpgl+6HpeP8LpvJ2ve2dljtYe9cjvVqNuvsK1LQ0Epk+wNnedlSJBuF/j
5psGiD0INuuYLvETjeB3CyA+WQ1IpDYW3SMZsqVvDnPUxx3OK6kZFfBlAP30I8YtiGvQkaLlnqJ/
2ZDSL3C3hF2NT5pkq3C9TGfzZYghfDp0wUQ3UTkA0q4tt4ZadtZZr/mdHgsjfo+t310ibYypf5dI
u6XHEGsDRJwA/rdwvAmA2HS/0TJZGlWbGJHcF44bdFNHLBvvTOS0PivE681o1SdGXNMZDrNNWYzw
64mrTIqZ3cMKUMBiMMz9ltByEraAlU/HkxV9umQe9G3iN1Hc8iHPm3Ib14WB+BNvMIwqkVZaZE/j
0uKjgJtGbN+X2hWrOLm+6Ny5H9ckOs80XZJLP7sUCvFgLrqjyECPK5NhL2ZnEg9T5cd1DRoEDRQN
/0Vzb5o7AY5jVPp0hANdI82WlMG6wjVqIRz9xSjetvtlt+GoPRtQmIohnhEOFVmBFAs41I7H1c1x
UkkLxyuJEFPdFjXiBEf0x/s2DKCwnpDvMSHZaT8lPeM1osdgJp+G63APBjhMmv0adp+5BvO7mo1O
ySkGo/G+mLImLqOZFGttTKS/BD7UphygBURWR9DYC3p0sJOeVO7Qs2qRPFO3fRbfb4NbvqKbb321
JiRUJe5CzF1Nosi2GpKWFTyPVkbtAZ4XsDbKcj2Af8Yi/PnADs3PMYXFSiUK00znLfXDDaJGx66O
nZivNQkDfsugAdgO3jB+b7DvYeBAqf2U7tQ6XvqozygOLPT/Kj3JAd2IHH+3GrsVxUHe5WCZGQ5M
teoUDPlgAIQYinIKliX4LvplRDtOF0qUKBWpLAuWi/iIJD1TnCgMMNLSLpOgda5n7MxKSPhQy3Bd
EDwQrJt+EqO28tS2o7c/UTpGSYkO39D95sR2YIwgKsGe2AI5mLtrLI/7o2+89aS0xWTlVzoNOsiP
HvHZEbzeWKoOcsnscJBhU5CfoVHBN6Gg349gei+3S2CVpWUG/jXWVdu1+SFAUj0pN8h5RvR9aKSv
pyXtzgFL2+nKILeNliHc0daHMLBBgPo73UTdBGzyhww3OnW9abe5k3My0ihs83XEVO90UiMnDwG6
4VgAnM1G5yGiCY2FWXJK/QX5TtzXxTyl4cG0CnVZidu0au6wGYf9XWQz3j+0egqn+22GP9Chi2c1
Qz9F3UcY9rHhDKZefmnlwEUlWCv8KWkBst0U+I6nZPAp5kaCqvcAM1HXP8zZFscHLiS9Wjrif+cC
NEcn97p0Gtrprk9H9WVANNdS5jJAiSIdGg4g6toxK2ncgoya+3j4iVWjf6bQYARlJL3IboTXYj3M
wZj9yejaLIc4s3K8ivs5/2NMsvC6weZ5MytYvNVN1oO2PaLAHaswnYe2drIYP1psE4/JIjUEjqAO
4pwe24ndIa8gVuWy9nB6gQdwxGu4m0SPTrTdXKI8nj/4EafbZeERTloxdZ5d4RxWcDLkE6pYrZrd
fSzf8CNoyqW7LRAwdtuL3URKKWL6EluqnCtO5ITwi3ZcvlMx9g/Yy6lHk3saP7u+B6iHlcA/MpHi
H10zSDIrB0YvKjNDNnWwXQuLMNMgZvCQ6Q2PX+CYfIbkwOYlWsvQ2vV9MU21WgiuY/BmK6pFpgOk
0I4FD7zt0g5lVYjMOk2X+bpxJhi/AJ5bfjAmZ7AOTSjUFdZkfiIrqEffMj40HP3usetKZIewz8Z0
RpYg2fmlLppBBSUKvPa7zqQ+EllMoowMGO9PPqOjv1kSQdoKKLDWV4NbxU8TFx4/GKJBkF5jTu1Z
J9gFxm4u1qPMlRmusjb3l17haz3OjPKb0GBnPGwq8uEVliabLkA75rFMJDJFbuzq5XKiCVoIx15O
iHogRZtJFA7axAedI+n+6xLZfvoa2iCbSlixTd1nO5KsqIifk67su0nComSKCwaKk9Q/GjKA34Gb
T9cm1WhXkVeuQH0H/DpCgQszicgfTTdYesVV3PfVKHigvsJUc6Nlk7fsa4S9FZ4bQ2M+JZ3m34Le
2y/UJ/Kz3PLpbhuF/4H2VjdcKLYOV7YGM7mOxtSMJzbz6VPONQME2mLwJvj96B9kzWNbxgoUb5tJ
+lnyrDDnRi/FT8q0X05pw0zyWKguSQ9yi5J/GAldVhfdlNILtnFsqWmLSlX5fghv0nyeb3iGoqrE
QUHBcpUieDQjLuxn2N+E8R23Si9ni/hzbDI5m6fbYfFrf7aJ6MJPo1+F+tCHqHdvhGndqRtdJ0AY
MOQKX9L9k3hpxCkhs50+jChM45tkTdY/HNRMVasBkuAyobsXWU/nZa7WuUMGnk5BfLnl7QDReQi7
xPCeRZT0cJhL6a8gcMXTgFw5fQGY0Ual7YYpuF0RHHWxbU9ZnZKEmpNZYoZSTKfDaYwn25zbOWg/
EDNad51NkbbnhYbsyAHJ6JvJduklM+GcVo2NfHA9YnQQN7677cH6PpwuaL5m3aWZ4vgpbuSA4iLW
PRj1isZfwsAjUE3PAG5LooEk7qqfARjBEkc9ng4iaglVNi4VMwJNv66WyQ7BNJijnQhYdJBRKB7B
G42nCmcmuZZKqq62eYzQhETiwSXsPNTvaCQMVRvTbQI+9NCuKG118i11rh8vkRLwKmKZiq8g8ejy
yuDuG39wy0qPKsopO6V+jIZSKd/pg0HIoi3NiMlUYwfF5ob6z/0TJryd6lkaEpS0oe3vuVNbc1iz
zF21Fj5urhzCJgZ2jMhWdzPMbFZlsmpARXHbpjhQ5m6aj8EGSsUJlzwN50lKPLdzGU5IHEL8Dp3v
opT07ozcFCBpAezesZlAlqX2bOXhOvJder11Yx6UAbDq8KGbF+mPAL2i9GjQWv8SuyLaKtnBtvMY
AClorqJu0r4G9xZGJCxqu98TgyV+CcNAEp6wrKPwZFCjjGeXwAn2kjR+a6+7ze2JNdBjJeWgYZaM
OyDhtKL4RvIsY56f1i2GgBK7TghpBZyT0mPDVi4rsPhDfwtzTaMPUzFH62dNUCcePH7OATUr9OsN
OBRzZUTcc+BvuOhgjRZNCjOzANjJgkfLsiV5/rEJ2ZSXLW9GXjbzCqSF8kZCbtRPjFQRbPDvW4IM
+7KHXFvdJ3zLz30wdKoGbhV+wCY+fAXJgSdl5JLpJyfJeEXXCCRcMrZBfxEWdSLMGlOb1V3vk8cO
mqnv+LV7mkSPfPpTB4ziGyxA4qcRq8+chkjK4QBfnPTLVGytLOPYqlud4HD6Y3WQfILBdbgcwMTv
7tbGUI8bSQbsBxDa9h1CnwSJocZFvLJdFLQ3RGGwSm5mexFzvMywxozCh7XrA3LmChFsNym6AWsN
h+fseoL6pK/nqS3EEXy2+JGORBXgHUedKrOMMIVL37/f1tuC/AJKJ8RHT0Ox3OcJki0Pck0ae0iS
hQ71qsLlY4pN4rc3qFQrmIqN6SUeFvMpUHA5Pwgw34sDxXETYven5sZBm4iZj3Vy6l0xkE/z1K8/
fZTbudYDj+UxTOywy7USf6+lWIaLgdJRlzg/489jmPqmpuPK2TneEvbgo9lhOQUENbIlgaxnw2Gi
BJdQqHT4wqEqiLVrXLl6LWN81gafbWU+vwejGdghpo+OykGCyFJvoFeerYFZTRkJ0OUPbgoCVSc9
RCuoxtYJ7g39vP0wINyKqmOD7cs2n1vAhqPmjzCmZz1MuFBAn+FADBynT5f+QQuI2o5Aa9WTSntQ
y0BG1KqCjgn9zZYr+gt3G3fJCe6PJbAEcRrbCNhDoYd5/amLSC7HeQlicT2ljSI/PDID/xSq1axa
Bp7cMDWIXxTAcH/oNpt8WlfWXnzEmuGAkiFty9Ry5MxSQIh/4h7g2YGvCubXSi4W7hQTQze+xNfv
10c1R84fNQRMpvbYKS4JiunhAGVh8lSw2aFhx8nyuYgn9+gyHD3DBpyoko0Kn+aNm+RqdGJ4cJtl
wWOGomA9ksCiublBK6BO6Hgu9wPUCUOJrXW6Jx6Xx0Mi1XShaAJGlfOoIW9TN/qThQkg7gk+HMZD
xDv9JQL3ebnAnnW4E8PCpjJvUm1OIVmGM3Vz1F6NO4EEl5x0nAF2DTNKJ5wRUEYzO/7aAKZvgJzV
GFVGxyjnLbOQW42Z16zeIuq+UIS1DmVP8/gDyVqO+6Cjwa1EDKU+5FHhfqA2Hboq0Li61Tlq/KGC
pZH7KgqWfoCzYTeemj5PPimaAKwzWdZ5ZD9sBWDgmXY/VtPunzry6SEjbvq2tz14JfzUJVALrv5h
SkZc4eBhAetdHzBuysU38gMkrkgtHW2+YiGIMT9SmzB7ZzJZNKBSeH3w3ZotdyslqJgaKvtblDVb
Wy9tG5na5ZkNywLQ+dPcIMzscy/7EcOEWKTlY4AL2DcYv1JfiRjpy3dia9ebBIYwKVYDxOUdtjyR
xGWPvIw/w4w222nblLiDYizz6AYgVuM+bjNMOIDNouyibi+mGyvnUzMtywGlHOh2UTwi+DaCc/dH
DUbZdJ02LTsvOFE+zn6KbuZojy+L6DqDITwWzD+QgkeQ5CDWqXTAM2E8FBAR3TYrSX8CHEzFBff4
9NbLOWvO1kvILKH+ir+DJt//ZNixgGJD43azhUM7lyi4ls9D3A4EPRxibzM7Eyx9BHPAaXiTSVwl
I22XmrIm6KCsGLE+sVQLe8gJ3gXAq8tvNtrkySGE2TjIzchNvg/TFPjEVqyDBE9hoUEJxCkhZcSp
fxIqRWUhtw08AkZi9GMWYhnM7RMfVk0oRFMC9cDiwU0LGChqTpj+5jHiWFA+oJFxSbtNBMBQfdSd
AVKbjzijSVj3G+iqh4x7095k4YJzx6Fuk3dAKLfuxswFrj/wHY7EZQwbHtdpF233rPPj907mkMqY
FDGqMUUU4l2ydBg2eNO1pOqFHvytG+Pxi0lRgX0exkz/GEybpo9DHC8IFdTpGt5QJMJebS5pzcEi
KQYrisVtAix1yn4NfdGEJZpmM7/lIrC3elnQR1lUsX6NmjbvgEDCTA8p8D4vFQQm1yIDXFuPI3d3
M+vM+lEZ3dIDDCTUVCZxI9C5QRzNVeN6PnwqtiJa98+awa/f2vlbnMuRXwxuwuQQw8H/STpnMGMR
71P8jBXAOOQrBc1nawf6BWJU/Oh2hG9gCU9Bx+p1dutcZy5m4ixHl7vrgfbTw4YJul3FQrBPFDl3
ydM0j7msOFrQ7lsmOnUF10EQYHwQj6QaVeSAzxlVIFsSe75GvYRXwY4ywIofyhFSnBlgYnKeFhKT
26EFB+F2hxJ/ZF2cOVhEZChLjFgiX29ToGxtTWq2AyFd/D1e9ULKkBTTUjJnZHuUFt202iex+gxI
pyBn3W/qZzihnXEn4lH9ynTQ3evBxFDugdoaVTraIOzsQ2dFlbeFfEAjHkqtvOH/x9GZbbeJbGH4
iViLebhFaLJsy3Pi3LDiOAEKKIqpKHj6/tS3p3MSS4aqvf8xOa8kh7lvdVBBJjkekVoZ8RZR8sPA
otUnEGWj7+MqHF+bFtbsa/TnWeyUM3Uc9GG7Zg1bwMr+xwKe6s2EwcVNeJ9Ohaby+77aVKCAHTEW
nlcSupu3sSyHKmWI6UsIng04dWTBS3Z1qb2KbzFaAbPD+nEJFl8+J8vU/aM93KcVC4EXp2lbWMNp
gidUJ9pK+UDc+yNfDTKy4IT8JFp33RBUp9XK/S5LSLe6UUh5foHyCdgHKpk8EKETVujNEkEUQtL3
/zyfjSPz5Ejra7jN4XZzoXTPGHHMtRfNYHaKwMOcG1TRehFCUYF+c6jOWRF37umm/CL/X0Vz9QTl
Sl4ZpHn+x2ZjJ6SjjSzY3Skctl0cOsNjRVXnkJZOtf2G/oUipDg0yFPSSJlU0JMys94CKC9dqDvv
NKpa/AjjhJOjFVvxZ2y7vN2zc/OHF4S9BOHizdtSNYOeH0Qb599b2A5//apn2F5qp2JOl8GzT9pj
/9gTmjIfRuVZe8ZJqzz0VS+n50Av6uQw322gj03QpWXJxnQAew/Ukc8SuUBf7frqaZTSLz37d3/U
ZrE+kmZaCRvSfeIcyfLu1bkmI35Ma7s0TzGsi9hP7tahtK7ydSGrZGNlAU2abArOHM7BbRyd9ae3
mh4yMZGG5TRuMAMYqsXNbouM/TKXJvo996Ujdtv/z4fEBNJkBmE1HPi2ODX55G7y0x620oHJGJs/
0smJg+6sDmtn2drhUcejqDL+SvFa9FbvvCaSopF0ccdmPCRD742ECUUrCM/sQSPU9LCFB+gyXwDz
2xgjFmRaWxp0uZJ30E+kItIlZoZDrCrfzuqiK9aHnNjN6+atSHE4nOx/coya+wax93xsbEF7XB2a
cC84Um5QZNs3aFZ4zcsEs9VODYsryCbzgLDUPMX3dRAr6+wppxN7KoGkemD1LOaUfZ9F3mvDOoPN
M+ouqWPoZ5fVFK46dnW311wCAMiFBTBHrtzvwfNqWN9YTmpfSrdnU5ld1aZSK/NJ6sLIvWe85ojs
s9g4Xlu/OiVVIcY7H36T78G5PbCNMkUWFoxe5wD1bbXzogV8bOxyEovAUUghIFNM+mSruWFHJkaZ
mLTuyoQ+NS4olCTexktvSZw/+6af1WNfV/CRaEvKOGUxUZ/Mz2JNWdSbMHUiRrJMokd9kRVdtxex
RGxB1hjQ50AEt3fAhNMO2SajRdwHQa/afVLkMQBKYIpLklj1em9RAnnfjQuOqGFyofB8U+LgH4t+
7k5cU/Z757b238BdqagobwpVkJyupQm8cWqeNys39e7/fK39WHjjIde1lJ9GNgzxug7sx3EqWvTv
RmK39d3BAV+11nFIY3zbaxpRJ3MmKQRmwV+Cxk/RbJavdeU3zmGac7gsxpv5ApW9lMfR8aHtNqfg
TxcjOpyzQcRrIa73J5VuJEAPMJyrfikgo8Zd0xYz/0Ou4eK9jSjEtY1EdWBmXsjGtem6S9mzlnOy
1kG0g2ar+1tmx/aia0T9WYEjKD41JQ6Mc0Um1EcPP3m3bNPa7Tq4+oKRaV6aw6qkZaUNy8St1MJR
7y24yofc1o0IteUmUdBx2ExZXo1EEOEiF/2dBUH92jM2+e9sg6N68j3TR3/B3UtkAlEFedMCCJms
WUoHjActIlNvsXRf9TyMCp/tiGcNP0t+zltBcty41n519hwzrhk6Ts5qWPN8/RdaG39QswS9otRo
mNe9cfNSxD82q1GfJIcqLoOI87Rd3VPTqPpVFH31q5jhkclq6QoEC06iN5ydUvyF03AgGDa4uIrj
3MTjYd3U5GZgBQghmMeRLcJVheR6JlNyketAMV5ECQgKqTZAU6Q7pb7YFBgFtjhq/nTwZjo1FSjU
3mkdvV3Wuvb2K/3uGqOL22cBond1ZteYx31T4CzI6CIM71z/pj7QJWf5DvnFyg0XlAamXAXS3jWd
vw3XbiUcAmyMnrm0UxxtfYPm4KTnjvM6HkL5hJqn959tl9/Tr1BtzXaaOcvjdLR1Gb6KWLkRTjMB
hW1Iaykf4T0462CWAeHc0XcTrL4EraUFMBdva9hIYJbWWUDeGu8D5oirv51EMXyEC8f+j8avGlbQ
253P/e6tuzmZxjek/nm9v0VilRlfs/rRL3M0P1TSdsUZlAXWv/3/o2x23Pj8gpl1novKQ2xg1CZ+
rGot+7RuDZ67RBWCzN2qEh4m7E2djWHkuUmt63jn9jnRLiPBKz99oAyeLMQh7c5Q+yEPTutzVUX8
x9/9EgQLqHpsv4Wdqb7ttRRFiujE/urGKCwv+dDTMwd5F04HZ1XqbRnW9m+smmHbk+oklns1t3NC
r1nckxPqlcTybjPJwHeOMxb/WmuMyx3Z0QQ5Yma0X9iB0J9P4N0F3z1LlnZjlFgicCbu75EjfScp
Oln2RMIVf2akUW8TSvqFDyCcMIv9Hhhy8H3LzYZEFssvFY3dK1X1CSKlbSyaA/3ULrqCsgqztiOe
nhSRvieUyHYG9ANbn0yU5/lbWd2PTeSaVNRkbWVeMQLe90CT9xtCAJRFqwn+9ZEm5pfo9f6dHreB
cJIhXl/bUDlOyt3jwVzXxCneb4ojMYu2KaSkFHg4f+iHEYh/7I0V7RWJlsuvWUvb32kxzPYD9LvT
731JdNvetfLmGo/SNSBVDbdYPs6bfg4XKwyzYViX/k4Yi5FhqAf/Icy9ed0TdTWV2WZEYu853pSd
lnFAF00PXbPvYjVs2VQicbvhs+u9jEcnPOhVOz5WqF6te2mJMITnW5sPSyMPBCKY+c7rBQXgc15F
CQf2rMJLzpzwmns+gi8vQbaqwWkwnOR9uBySZIiujCHdJ4SXNzzGYy1Ok+2a5dT1/NWEYzT1o+N3
mgyzXqmrJevoX7g1TAkQrrE8wMP714HR9xOyoAtS/DEIbAgCJyi0VyaK06BEAHHOfRAmqyDS+m/t
lduaCtQhsKOLMnXGlIn0ZdygQFQ7+tW+76W2SYwlzSuwCxFDeNisTCm6G2ZQWyH93lN0y31Nk87E
JNpA1uxl0BYowKDzX3rMRsFuWrzxO185xi5iQp6R5U7j6EzdNklWWTEzWOdFdZ1H0w5vVY3e796i
ge/tJird0thft1MIqjx+ss6OX1C1rfc4NblpM1QzebC3mFzvtw4edecs1nZfjcb4KXqIJEhL8P35
nmCo4bUMArrEeJI5gtYp4Pijklc9dltIVSn6i7VJ9bK2v8J2Duo77rPga8nn6nElQOctGfuQtPE1
QO2OXKJ+J99f5zvfBnFFyWTHT2D8/vRQhlw8qRrKhKy+OdTfW+UDyZPQU2ynxi3rh9UWFSopuHyA
jWFEDhH3TXzHkO6VWenAgGRrWLRvi6YQ+4AierCvotScPOySw7dcjbi2Q27xSEpO+92UN/XBmWhk
gUAEif2xynYaU23R5YwePl8fu2Vbhj9Bt5nr7Ho6PjLc585+yiedoGG0kl+bqgMWQvL+QZVQFTl/
Ig+t4L7WXne8dWXgT2u9ktFvSZJyx1G0jBfhFWaCPSDmbqfDyrsqK5h/c+0uK50xXmf27uR0Pwqx
1eiPRvI9TzKxTXGn6nmE8ezb5NFRc+jv1jyGWiYIrHFPRTLJd3bvFkraVMWVQ6CPshKN75daI/Hp
6QIw/gaO/fDbvnwTeedFuwLMiM9Mdg8PY13HhzymZ2IfbXbx3thlR1rkhOQI9VCTF4jkOg7Uwoz9
C9RHkuYLxcEoSUcP8GlE1cr4EJc/m7lqxn0dJ+otr3IOBRQDwRPiWIRcDp/vuR2DJOCoKESbzkPv
jw9zaxWfAKyU7tpV1REsmiiO2bCoxzvP38y6M11FqiOBeeYvqB7GTSL7t2Y3CwjuPZFohMc6fZgM
t10ksl/quelc5GrGKQlOt9rHLam9nzP+CvdOx85yx9Lmcqdxq+ij62/e9lwDfv0W8WqsnZojtgrW
zCI8VLOOPjYSo8WjqTa3YINt5GewWtG8NyFfCWdstbGVVGNn76M1mgB+ykbMJzEnHRbawivOYNFC
HqQTikvooTyGE2+4Upt1BeXftsb9bRk/sY5F0xR8nKR3HwQgs8VTugwq28rY499ZXffnOnpNeETX
v5xcloDbuj/0T/FiueV+DAKezBgR1icpccCiS+FJpONN+VINUVHs+nkO/rRhhOKopZrv3Wml81rV
lrZQyYWE+ywJ1bK7PmL0OFjtFHxGemr+VJWjP8jIwH0edny9zGnWBoIlEp3OQbT900hN5qMb9hZb
m5y9+wbN4M8KFV9/WKBxItQdN9oZUm7Gy0h3tkLgzdRWSV+tO8RZBWOxVM1lyqNF7obRFe9+7jnr
biFNxjpu7Y3yp/tHP7doo+BO8qj5QMHjd6gRHL4otwoDKGP2iKcqmAqqXKtk+a1twWlDglN8n9so
LA/LusRLClZbfOb1bKOitQKHtCmvadfUEjDvDI/ESqmiUmIPRtr+bBEyIs2anIa+Ib8jcWa85eqc
AEhHTnlndEENRfGc81gjLq8sgIpxkDGSFj+UZFzPnnsqZ8eWp94JzDWE0hC7CbFPlJKdYkRK0Mww
3OJEIp0WwQrpYvsAr09RnVsvyKUQZRTjJN61hqOTqWZrvSMpoZboq5YK0TOGblYmRkWII0v5R6Ks
/TWbhijp+QsL5HToH7ot7RART2k55OoA+D9AGCZr6bNL6EL/Ssig+iP8PPqLHii6eEMAkOwszPXo
dKowyeJkLqd94RnXPUZ8B29RUrn+HhHcfJ5Jy5keadqq/yy9VdqPiDECfTd2ppmvpaPiZ/jOTu6U
HtwnsZBBdqc7p/0lEX0jufJtuuNaa5kfKTAMl7SeveoekcnUUwDfWh8whCW6Y4TqO1eF3BTu0jbP
nbKir4Xk3OQPYkNvOghU5z585iIeEMwDPqrZT747HQMreSjL9gOWUqo/3LqrdrGefOtUr1ps6FfX
Td4FU27MsR2dts0G1IX+PWRI/jTH8P8HM0gFDO8VuX0wo4Dct/q+prbAq4CD2FpfbfSvzYHFIjwM
a2mbw62LBIfIpmKNYm2GWKwh3eTexEhBXnQ/m89i7PR1DuNCHeZ87iEIwqHPcRLasOl14PsgAdry
BgIE3eBSLEj/UntMOsL+G06fj0X69fBFrDv33Nr2wso2ZG31gxevsn8J2moxqa0YFhDu69pJ59rM
Wdiz5N4KcConDScYbdK/0V0csNdGMDEqaB6L+NbuiSjOPtCW4uKDmKf1UkjNUU8iBNKwoWuL7wpj
dMjQDTxz4bnw9nKRnIUQsMpFd9xzhRP+3qykbgf91+LGeI7ybhn8XYhhHdAn1nPJrdHX/bszucA6
LKqwi8vNa4CUvJ/aI5V1XX3Kabx+Kejere8Hv5olM7VYLmhc1MdKiPplbQrPAbCqONbsHksklNS6
GCfzvSV29pZKIv8hnhdbHidnXuRJdZW9ZnJiEgZpAghOHVqRuLBxz536ABk3BmOvRpjVOfUXS5GP
uWhwlnHvVGhfkOKX9KyitCwvQWPBCZVRKXgSYs88tJIctz1CNLm3q7DrWHdjxY/SmOHTH1f0Pkq3
3TlxFawyTwR8+MJvY3weVYEQc2h89ZAobou0sNYyTBGODvk11k6FYChf/eSpTKi52dczvQQPkWYX
2lHekXjnqSlaybgRNjorTcg2WiNeuodu7rojG+z8HMw++rTCx3CdOnnsDmeOrXFiVeu6v3EEsIXo
fpo4yLcklrsANVN+CCg0QnfS2J1znkEnaH2IOUk0TWBvQ9XU31EET7anLI2XN+rH+acFzO5xGrLw
pagwi/XQITWjkU4JsqxqRzfvblUu5aGtPdshZ5HLdW+VKoCY7vXCTSML2uFDoeKPDeUEA3kSlqAf
wiDtX9ANsE90CHMr5LlAZvkM/1/Gdp2tOm+D3RKs+krKgzJ73OnVsNu2eYUg0JNsHiTkkUqrxBVd
Vm/UwqYb37vhva5Xk0G+osWYrNA6ak41fRgpyikP5ebfNAZmyR99oxXotKXKPO3tRf8g4np4Xrph
Ym2k6LTaKaT3AZQlRpk0aOvK7Lx6brfzwtMMmNuu+c+Af/LJ86LptR3pitpLvggYw0gjNB6aaFB3
HkjJA0jWTKaof0tYcLk6rsOy1eIQlyoixn+tDBYc1I/DrjC2LbKbjx/alFPzK8I04O1DNS01Qc6u
YB2fDX05cUfpbFr5HeLZxOdQQGTY56zYGlFUjwZnJm6mFa+WrqLhPOeBfS/dOQZac3AyjugewQ6C
zgsvdoQJC2/DIl7obB9h2CI5XkytI15qUKqvOre78AAAzX/Lay7VHeDE9Doxd+SpNyXVFUAhiPeV
Cbz6GgVqfl2kZ5sfwisL9zxRPZl8SR2aczN6gwVZn5f29wpTNjzKgUisDPW7T+S9UzfTMXdNfXQR
64u/Dv1U4T9b2aZLEQYQkCrc0aExPO7tJyoRAOrUNgav2+C17UfImjwAx1bD7VHfbo+MWlugd2uI
j/yU3nrCCTHfNV5bhKfQa1xEttHW7h0QMbPHpds2cE/kM54LbE6GzzPAtueAdj+LQnK2WCjr/8nC
t7/JHER8RD5veM3xMAG1rwUORgHUlBznBVh7N5NBM0HTNjMyclv4P0DPnGGviFM30LA6+E4mhZ0E
2STqaQdB9OeklP0rH4YkfBgavc0/Fi66n1wjW5L5IbF1O9QchYLUacMvnDHAtMMSDNWjZmMt9sLp
m3VH5bcV82upl5OvoItQRJV1mMm+B/eQo7JfhxKO88gPgxKShUX9aJAEjxlorjvuXdqYxJ5FoPk7
YlcU/6wwl9+1RMFxFGPkTVlHYfBLUMG2iWFj//eATYIJqrlcP2weawqDKyqcd0mybVeBzHe94+3u
1UdlIkRc6aI7/QuYpJ+OPgS5YUH1J6oIMfZM781cuOJlUgGZ+nMQoq33t6T9nbe+c+8NCxBRHTG4
Zm1MMnxeLKDJzmo76wUJYrPtxNbML1MkMXpwdy530teScH6rRSIJY8i7OiQ+J7I3N5w9wzyFT2XY
GKTsVhE/jF43xbcHZoLpscNN1LvCG5LyZyvWQqSMkLQxwN445AtV/DbIgiouFZLC4TzpqEfLPoYs
BHksmUMpyxoYk1W7Lpnl41BJ49kZViYWj9mCH8J9MrBL01FXtnnj5Rr0SYhJ2MeCi+8EU4aQauon
94GYU2f90tAH+Z4vGaGoTzo1Wqd5VvdJTbBJ5kTsQ2eD1dBH8UOtbWo646IWE862/Z58SgivLhVX
+VHD0vn3yrTxoRHadQ4uUanfC271B6AmxNgGBGgfiBvTw9drQxpHy/9HsdAlWHM3/5vseHuvB6Ss
qTPM1atP3tWS2c04XK3VX7ujDBvgP2ktLWm8QQFG52286LR4oxfI6KLvzK52/EB+yWjswSCdPv8H
yFJjLnF7XR/6EcfIrq54yJhw6uJn2diQaMysS7Jr5QbeIiJw513RIVi5W1ZworkdQWmNI2xoBgUu
z14o2uYk4LK8p8FatismC9xlyxSul4YdnSvZnkpu7dEup3TDZc205reYKSvQxPDRaEweuO04EOLe
tV8QRpgmc7idowetBtmfVxossZb5PJJ79itzZSYVdSoqcGMWa9yIYL/kHKPhSrw5Q39r+xnJbZGb
1VOh32LByHzn1CWLkrdY+UVxX55tL5x/qDGHk/NoHcHHL1oEaFPMSXHILdf+sQyMaGkr+vk1wJX3
hBMe/ETqvPm0Jp2/2UDI4HDrVHe7vh+Kb7A9tql6Iobk3WYm+GN7oKtAd0zyUK7N+tRvq+ahrzHH
HGNb2mFWczc9A7sEwNsz9t1jHOfB++oJab0nwssZh9so/tF1avvZMTeistgqpi4dGEI7bEnAsqVt
pIWD046PDQ9qs48KLJDsZUtY3RfFuMIZ8TMBSlBYegdKEtgHf47t+b0J2qg4281U3H4/bYllpDQe
AyyTHaRI4FHi3EfVK2BkXp1IlSg/scfYBhxODvCHAZalA2eElFfZ2sEj3TkV+lGiCt/aWlo/+dXI
dYdMrn3vbpzurvOK6K+mJvlfN9iM97OnvCCbtnhovmc5ieB2grpLB2ms7PfBpYTvDm3zJl/h34OC
k2eKwW4E8VTfA28mTF0e9oy/onQY1Grb3RFHphFkrRaN8Tqu60seac+8IL317uaBtEaC41AWnKRU
Vn9yR4B4ptd49g+gCBWK8QXFEFSqSGCkB/9rsr2Ge4a0LCLdymV6IgAJl6fAlv42Vrb9xxuL9W4s
nBpQs4E7RyK4mSesv+oZuVrRAWuQL/Psl37/XnWu9TG3zeDtZuaOqzPaVn5So2U9oPHMp3dX4rvL
CCrVJ3rvAbGtVosXpkSv59dXaDfF4G1f4r6LkOUmPEGpC/pEZEBg7FPUzlF39Kpi7Y/+2muzL8SM
PDRWUyCeEnpKq0+vS4bkCjBg9MMwMFxmyoTHxCLNY5rdX/4m3FdoHXtk5h7X4FjmtludRowN3Y3s
cv9RqpGDoSoxPQOP1eUJUWN1rddNl0+AD3GZVlu4/CXfn+OpxK1urJSYvmo++JUTdeB0stp2Yx5x
Q0uJO2yn/MqPjqsBaDoFbRCpfbN6/rGdKEs/lAV9Gp8u0ZElIVligHMWaMfAt4ACsnmNcXmjcGBF
zNalK+tzo+b+L0d38bZ5k6X3TiOgqpQ34pMRtDP/s5jCL8jm1+XSRWy9O79aCHmbnc3bL64K6qxv
YxEfNiIgcVMYEPum5nulMYUbOAjWVkPztg5GVyd3vDNO9eoHGpK4xmQZwxUyAOX9m7Va8gvPBvSP
AhglGGCdlYdRZMDnWXVdd2mK3iGlaaLQ8LiMeLU/SOteJqgwMGy4+64KGeIDn0G5WZEHtT7tKQju
pj8F6LlhZZc1+nJMy8DjroU4EY8BktzecflRBhNXB4oJVIDyWicFWJmNT4txdP4Jsdj88rgEHB4w
FmpEyKI4BD2xuDeFQPQGDVE+Gkw5ZSqb3u+OcaAQ3+pw86C+Y+XfO0zm/1wZrc5hi+EX0p6gmD8j
6315hpyr/7pVgCqx0Fp/cYgog8aeMfSATa77XTlVFONz4dBJ8bi5Q7puGGKzhr0QJ08gc4hlP4l+
YZNtyQWp2tiBSWq7ryjCMz2At0Y7wcB3yYspphJt8Ic/jAJoyLrFDxJSLmQnzx5KiRdJST0vZWNM
AE5Zd//0bMef/ozlgWAkSF23MLz3ieVzM6pxVPFxWG0krUUozRe0tuhPiOfCR/zn1XrdJqQnJ5Z5
CEZC57cZF+Vkf+M7AxzDp1DctTZeEoSQTtPsTOkZZ4+BFVNmNIXxxQF9aw7NlmA1JIEAjZ/vxO5f
tTnRj3lQ8yM8LRC5jKV+n3iPW97ysL1ghkHsJmdcUqL14Czsta6uy+j59mEdC5+jpBhQ2peIu++s
gBsnoy1suJIQrr7iyvH/raqvL9uKHwC6zO9g9DA9/qPYzXvz2EthS6k9sg5VNFG+VWtQRteTW5vp
mfxv9IoF4ht+QHZbJBPbE2/18AfFI/H/o4SJOtWOCk8MAAQpyM7CjWSNEh0iaZEiK3vPDT4T1qg5
E0Ug3Z0vk3I9edPm6vPS1PJOBnZV7gpLRv4J7rtrdwVRg8RHdPY2/gxow3DOyMnh3Uk3aBEvIZgb
kYLw4KdLJM09W16V3DmsSOODRoL83Bm/DUkiaCvu85jZdh/bRPKlQuj1wVtuEIwjliTKltH3+Uus
SNa/qg0fyxFgnMc8rh1reCGTyO92fi6SS2lZN8AtD8U1oE/xr42IxOb/XkUXu4yLX2wCyZZGS96E
Z6LaZHNRDWj2i1P1VnWW21BtWY6iH4GrlA4QETaXSAhVPw31IpwUmKb71SYJtJMvJSzi4tBAuJ8K
R5dZjdv8ERModkXWSh+zdriYezyWcO8Rg4ebKredkaTOEcGUY936JnMdUwdcmpSV7tQ463s3H6tv
N5787jMqjfPbwAtJkdltn8s93qPyMQbeao5Ltyao+ihASHYTB/UVMYbn/uF9avNLW3buI+dkyeHc
Bct033EgYGhs+HzOfQO05t3VBFGJcwAneF3KSf+OUCN92+ySLxPZiv7ebGL8GY9VofelP8nlRSL4
zkpst7j2e1oXZTxHyR1lmcXJ7toF1rMYyn3lkhWcRSiqi4OX+3F7BnOVPa3bCacvP/9gGLeW+n1O
Rnu6NnUlLhHPzgpv1YM15Jrai+MMCExgVFM3OwdFPZ48AuE/nOUmfESJnrzLGB9vGi5R/6vQpX/j
oAWlY11IDd4ugUWuUj+oi9+dhJJBPQH2SZ8GdEXGpWJeOxHyflUCO2Zqca4N51zk+mfAvPpUOE3H
9OC7y3fgDMubEZRvMGTO3iHBovVLDNXYZojHrJMtx/p3PEws5LUnpxQ2yyVDHemyl5WQ2PqQ+1XZ
ZZQ32z9RPHW/rUCMF56InhuxFNFLqyo7v7gUH1yINTHeuYhJ4z6gnMUSSUzQ/EIastoyjHsYUhR5
IvmF7QnJTdRC+KcrxMOYDm44e+xBXfAJKZeUJ4fHniuwjtoPYKRR3xfI85pDSNGoJu7Rlv8Y3AOP
ooLEtbmlXFLncTvE/mlgA8JGN/YdlhDXFO5OiJtarauE096TPqeXQ51MHgyubLrnFhYSaMgRMbJ+
kwfbgxSM0Mwzc+idZe8mHVOLW+eHNQCo2C+R4x7I7IrZi+EgEMflbb+rsfvS2llPKy7P1bXOy8KA
sl8m6KnUBh9BUUBhBUETeunYtkhKGi6TvgnCXZfbhiTpMUJOlWMDQ58prpTKwmV5wgxE0SyaprSW
hs4Dudwbd21D7ktK5Nzwa1nG5i0f5dreNatcr2Odz4/MwZCVnu+uyCZHv7/P0Y1isbbykSHcs+ar
i9PfxVcV6Msou2T7wP2/PUb2pEpWfxflNMPsAOC2xRjJeSVeTEQQ0sEKN7KA+VbiiIgXTqE7EXPb
H4OpbZaDBdXIZYuQTuzJMWivdP7y0nL1+S/syr485YpUEzK4evlzaPLosjkc9ymDbfvRe6J90MQu
d1nR5NOBLSzGyAbIc2bQRcFUdx1J+rSXxYeAMTxkwe1CaOso6rdv1fmoJtQW9NlU5fkjgSZTcQ9U
GJRiN7R2wsfq9YdVF8GdwuTNtwqFdjTN6uv9iIhwTjvgUoD5KnLbb3ehYOAyCwxvOrUq33Q/GiJW
/rS9h3rMmhzj4mkn8n7RfmBS2XlddGCkY/gRhAjUKdmEPXRZvaJLhKB3in2rc/vSOeHNKoTRTyCo
tzxkCDfV4642yM7xwLk+KO1E0mA6KLMGWXSDYQBm/Bz/HD71Le1RIk2P1opW5KrqKPxSk/LQ6DMg
DPvNN4n9gxtOxXeG4r0N6pzDNy1NN2APM6GFHiIQ211Yw8fI1Fr0ZB1Uz0SYTXbPCS7RdO5svP3F
LkG+iH2Yu3Fnqlg/gpcnvFg9c91hqPGp3hLMjXdBTkW5OOBAj+SwEsN3Hs5T8Y5ytBwPAc9Rvpu6
nnShGHYLc389DzhvMRCWT3PuqhdkRBo/LLtgvCOrI/njL3Ncn6Ou1N+tWcuHOdYhoT6qDa6WFwTu
75ocJNTRJUqVVMFuzNltaGcpKGuMh4New4XEgOXmIluL8Dm0qQLgUrcUQKg7j+NzW+Oe5x+T2Mbi
0FTjPq56/yW/WWGZuG2/3bPD+riTR6QZOJjKzn5GXIE0TttF93jzHZ1Ni9QDaKUF4WiHEntTn1T9
yOr9H2dnshw5kmXZX0mpdUBaAQUUQEl1L2w2o3Fykk5330B8IDHPM76+DqI3QaMJTRgptcoscVAN
0Om9e8/N7HDLsQlfg1Tjgyrgo/4YfRxgXec66d2Ym0G2D7ygyl56jar/AgsFzf2cPnW9Q59rX6Nn
b+iMlQbeBpeyGmUgz2Xmp0gH7+n+c7CpjBbujwLI81zZuEcWcrTGR2rh5n3VVsOvkC7od+VNhbyR
cTQBs+EGTHGmyFJOAXbyqvv++CLo4XiLZmrrh5g/aK6K0P1dxQHuRO5iofhW57ZnyAURLQ5TM2K0
HS2zInVplDa5hWifcxLtW3DHywhkBh0JKhlr3Sc8KEC022xwDomDPyk9zLesGVVwYCmZE+EQMau1
gY6QXVPI6Reaom5aEcDsOIc4pgS5NM1quCpT9q91bMR+CZzKyOWDSsqgOjiZ1/7M6XzghQKo8nV2
tIagFMLhhhWR85YdsjlvqiCl7FzV3NahbaCzWKO2CtIfgVaw5rYiqtx9VPf6fTCCXdzpzBt/4Y9x
d6O17tguXdALXDKsmpN/XVZtt+Rej3WUnkCPdVMHPozWP89e9ADk4CJ1Y6tZy4ysKlDePr4wRuJR
/jKUf2wQfX23aWjQFAgDyONmYwfuyoeVEi6jOBruchIDnrV0nOrHRvKF8JUy41GFFmn7xAU+ap9t
hTQdC+zUPGlgep4p9cze/TLI7zw/ZjS0SdsjZI6SEB2iyoqFmzXWA1xCGAR9GE3sClzu0UNiPHCW
biScW1dvKgzgA2rfjr5BmNdH05YOSg3db+6kZ6tqo8OoeCaMUv3k55bWzvQmwYW9xre6EVU8qB0S
2+igkz6aL2Vt6RTNKA4AhmpQ+y4nYuZpgHPtda7dZOA63OUO/+yo1OhclfnYH3PfL+tDH3o2HTQH
TMySIpJDaYTKAxZY/htKRPTo8w0+AFxCHdlT4RILSIuLKxZTv+IEC7ojGA1m29j5nrmK6wCBblv5
SAAopXJkLcAmoxWAl6avB/xAW9QWpVprWPk4FFDlEysMlka6mDITM7nMDXFf1h5ObJbIfI33NdCW
bYtGYRnW02TgI3Kiatf3ivUlSnI/+p1yt2pg7hA5u+jGvvgejJOb79D2mWohmtJ/DFXnP3WY4Old
Wm5jrf0wq35SquL3coK4/l4nQtAdwlRiL/ARVUfa8nQFmmoExGXIIXC2eAvL33ELphqYhzN6izbM
8H14OEXHTZt3/f1Exqy3EBmKXZgnafwAVWbSt+DZMaR5itdwSLzO6BPWNTHjjaHPJeiSNOvg4A4u
DmFigyDIOM3XW27t0cNYs7wvfTRsDf8ApeS1jZW/3yQZ0JWFEwKDW8nA9R7aVET6rZ6nao8aoA2X
cHb8DQTmONmNWdCEV4ju2NBqlKzi4AK1zRd0zhr8GS78QERJaks3sqqOOoA1felUXf5Y96b7qGOi
NjcVE2c2vefati3C0t/yec6rfKtVrNJtEW/o6raohwbDfq5VisywHjQETJ3JnHRbw9z2ZYteIwmN
1Nl2ed2qVY+ldDO3a/G5YD+dK5QmpVAMjqLYDE3vfNGqHNFHaGZNsnLR6n8fIXfZqwSt8BeU6HSb
PBzHSNGJbqwWbWFYKUCUAA3zUFV4ejQ6JS4iU2xZHL9CLmqDhYIQe9EAl20WEwalXkaLBhzbn449
9WnIJ1gDCJCM8rbnWTf6hH9iDTxD83luUu9GLFPaFSVaqZYDLvQeaW5s7T0Mqu0qyQIKpqwcvbvA
vfb3Glw64V0aGRQ+S7pTC51eo3fVj20mNm1iwESAjyPNl9o2nRunbKqedjz0HDRzUV3oC9zLtliG
ntve8/K6hGZGlv9yyQH+ViDosQ+29CKx010xuhybDSM7yqGdFLPNMn5g77K/ssPH+rpF8cltN9Td
X3ql6Q/AAbj91nlPnSNF2VthXPzjlvVkLFNwMu1h8nzd31LEdl8KVRTBXpfCB3xOEV5b9rItpnVJ
ANFwBDohwxUHKs7Bad5Vz1PlmcGi0pwcA7MW6AhYHIsze4wGo9vrKm2YPm6SDhuZYyJYFT7V/bWy
oHrA2yN4l+6/p9kPkBowXygf9e1morRIUc8azL1OCbigEWMCXrNgKR5aEr+tJbwxOAfDUA+E+gnT
YQlBsHgflUNk0o9uqXMHyISvpIOxHR4sU3QV0TEC3Gdow08IK96TVFoW7nCTGb9oFgHm5HjWg+Fs
DWM9UnvTl8qp65w+l4V5OO5ieHMBPhn2ctEROGV1M4Ma4TAHPhu9d7YAAZy9mti78oNtcTZbRilb
/5q0L3um+AX4NJlXLpd++CPtE4ct3lJOYOO0Mkdbj76LUtUDorUCIIofTOmddImE3A6cgvnCqQuk
X2B05tQqJ5NaQsyy8E1L0JzvkMfW8CRTm4Ii6SMZOuzMUB5eY1vw0nudn/o2qWhN7DmYkJzObWqI
D4h2xJwY3cWgR60kcPD1OoATMGXT/pvSkp2cxWKaruykzfCKpFPi3GCdbbIbCtDqu13SknvUoMA4
65G6HQ/UkHUBtpgKrFEyiaatwqFKrawN/fKXi+zxkGLeGo/I3MS0lT2+4W3nVFV3Sz/Vu21zFf8S
WVOHXxCBo1vkGxwpUeI05hZRSmJMRNtZ9g9JyT864JgLo1Wd+pwoYl5gjsHTQApW1nmjHQLDE1/j
kfjOXdwO0aPIGxAHXZ732AhiH5+Q44TJFT9Md+fWeR6u2X7y9FdUc+ZZ11o4ldvWCsdr9OSgx0e9
Ut+CGHnhwPxm2vpVHSCBtf3hNpvVlVSgnC8CPBV2X0NGm5Jqf0/LhQbCl8xXiC/wEcTtMXblYG+E
lmbbSXADwqMrSpAUvI0rXS+6cgkPzVXrLjI7Z9PBUkWvb0Hrx3YRtdm+l071HfpnQYtC0r/aZQNk
yHVfc7HZRUAh1mPkNvmtazXZNyuc4mcHZCB3IN0bH8cpivKjMSCnW3OscYy1b6BfXvnD5HurxhlR
YQYAmZgbPlotKss6nSIugvT3B8dARpgSVh2AD5quBgBC7TZ3/dhc8vvFHd5ef+BjzavsS6JFvfaE
vJj0XTciq+1ok4nprVEfBy49M8ElSe/7LNlxh4ur61or6zsxyKJbd03fhagUosBa6+Avv8Uos8KN
XbtNu6W5EhBu63LhGgoDlQdNkpSNcNKibt26ZXGUMi9MODL2lGxrbzCYxRYqXu4dWtr+bNwB9VVh
wQDEgu462wk5Y7DgPmFwn5z0VAJ/jJv8eWBPQu6ha026wCCU0T2jJj/gsjKjFOyF3RYLJK1yuOM8
aBRLmJAUcp04tw5GhMB731V5H+4L3gVlAqSvxRElaN+vJ1RM17HT+dZt38RufN0P4UAzOq6HLfLR
8E+vabYgtCvipenGZOypngF7MlQ2T/Bas16zoCuHG3q/drWpk7R2D4OGE5DmQY8JnNZa4691cJ+A
sGpTfNVyq6USMqmG7d8eKfbAzYmwjarQwa1gpbNHTSOayGkyAS9wohtJ5c3w9du6cP0eTpmyrXUB
55sloeHUtdELakYQiwDzTVLr/6DWsF7jvMJ/7aQRtmOZ5+M1vrfgD6eQIp1t783K7Qf0f/NavuLq
M9CVDQb/S15F1HcRb1ARFJWQEU22rHqBVxb+4pJFA8njvLe1qQEER9xiNeHbqM9aUjmapH0I+5x7
XRNI7z4u9fxP3+A/huSAsXAd6zXRr0E6UdTQHR0mvE2104XlYIDZclg02IiwN3wN0jJ3Dp6ft1+n
bJoegGjAX+A0/oJZKmfxsck3BsJQuztZo94C1jONjyIurVnMMKIIVHxd97UMoh2RWv4d1yYaUKrB
OH9IrJp70kwdy5fgwcAomJWuRQun6XR7XzRx9acteyySRoWtHh5tiXfJofow7gRuhOJrkQCh3cwB
YT+teGjaQ8bc3eJW9pqrocniVyqKtUBcRu6ZhUyjAT+KB+XV7XBLUclD6cv89Tl4d04qyzVQutxd
VNJLt27k+sREpRRCDkMUJTpNv8mgbmvhVEA1U8Q3sMr85AZIDUtx3sWccpWk5LsqE66M8yW28w6O
oLG4FsZk52tRuTBrrQwf3cIEJ4s+E3d7c5Mz036Yldv8Ke3cOwL+Eaia+wY9SF2U+syR52bD2V7F
03pyAv0eDjTSp8pNinvUEbS4a17zrgYFRgOfO+IPgf49XiHjBewMORb8+uQVerzWYqleeVmVvsxg
cAd7MxwMqjUFGMSlZyWxdcVW1/pbeERmsMVFySvg/7PbOVGWsDNZ0q6PHpLomrb86PEJ1pnzHHBG
qXa+AGOtZ5n2YgkvnnZT1obGZojaKZ/dNOk9ildqsWavNT8FhCCJTKOZXtMUzN41+JZKboJONL8B
2Qcv3GeGmxBp473Z59j+skQvvsaOLp9Y9NybsE2bby4+yXbta66DRT41cWv1xrPPQfKrNU19v/Dh
IDRc06aIdHM42PsYVROKuFCYbOdibOpVzD0DV7vjoPpvihYss2d61m2CzF5jCY3a39yX6V4mfaj/
DNFo/uhaaX8XRUdehB4BO+Ky7VsPidEijMrJ8GWbilV/BR9LyWVCYSIX32mJpd4+z32nX6eUvcxl
hHm52lDl0h4mL5x+GKKqqhUB1dZ3yuR85oQScVMCPFvdjXAMQBgAbKH1jRzp1vQphC84xBgclTI9
vNFK9JgLt/Hzfu1qKqFyRi9oVVeh09JQpwOBXNXoX8wxSu4I9/VQObOFQaryzBrhnEfi8tKy+yE6
wuIUT03HuUDrEo8g2W6gdCkc+my9ZWfa0nOlq26cydWhbtaW+K7wOdyj3gmCZYwclQDSjBR5WFhe
u6Mjgo0/KzXnmSRVW19pnAE3FDNhEbVJB2yEkKch2GTseOgG0OItcUdV0RpPGHVMKwXF9gW5vcAr
B00E91nR0rke5lZERpMXq0WCv6ifDL3ZBsgKZiJAnXDnCukBL2qL3iDkMMRjB/CFxlYS4Fre1nYE
8AF5jmZsE30gX8mjAClRhxcq/doq0Flomnn2faXqGZ2b8heNZdX88UMAOjTuer04cJbKj1Hf6AA2
hr54GZUmjgY1Gkr5NMivZWwU7cYZXZTVMRNWHikTTtHKkoXLqivZsW/0EcnEekpDLd0USes8czcg
lk1U4BYXNJbYS8NxAuFXRlUDLIYTYL9JnYljtyedvJp7y364snocDSszMuY2r2Z5T6Mak9cm45T+
aumc9zaQSPX2Ki0B3CyA/MHI70q6iAszmnK1zoiN7OkxUDpZBKFpPfVBkdNvcAxq+1EZYiGnH1T8
GdWUDtAZ47pfhZhduwU0stIih95QLykav6tqrMXrLCzyF3rHnYDVh+rDooUuOHuOkOyDhB3dBz31
u/iu15w2uArrQmHkw8TPdKwwvZZ5HmGLqvxmmxL7ClDUdBPun9o0/Qop6QC/yyt9k/uqMSnpOCb6
wAaQ8rVXwtFZkN5eJ7vetqho4UcT1cJrNOshBBf8p1EwkUG4uP1t7Faev7RkzQrrhczfjRUgVdgk
lTVai1EW+Q20Xfr3GnwW+LGDeFa1rH81YMhR1BgcQ7eO6sRLRJpRcsNum99gZiK6u/aE3q61yhMI
pRMMigzAj6h/Quk+OH0TPYI/oR8FMq96KsySgE7sQN1vCF1lvugIaHypzFx4K7ATNDIgnjl3TaIC
TgestrDsSjN6dZmC0H+NLqLrZPbq2HMAxqMUtPbvFIRtB28Kds4i4SpoL6AwsQhkieh7HPcVfjqX
tuthKjlucPUaOBnA5lF/VI3Eu46qylsaicfukcvKvkZ9jsEFJZL7jKY82BlVCI2nSnusyJEFkHvN
+0ASArC8QbAzOPbcZgtQW+iyjLNbkRbG7xxNQLF3AUamMMpr8YdkD00uRz+TWEYz1URbgVr9xnSG
tNm6hjd1y6Sit7keSdIRW1R3441yhhbbyuDrwyqNreJn4vvhdw8h45Op3AHQ21Axmf6QZijSLeyn
tl6oVPgCsU3b3ofkRXi7qIrjcI/WgTM1Irtm75i5DkQK+fjzkIXOswNan/NL1w3IXtIOyrQ+dT/D
VHJan5oa9V5icuVEEGk9To5pU8wEy4UN0SJqhR5MEwe3mqZbT5qb4AXWYjOZ0zypcbcQDBRaibRS
6IkpOc3HAPKd8wermVgUiwKnHd3Ouqs3qsus761fKOzlxiQf1YSgkMQEX6wj+tQoNWBrGPSeTW6n
zKHAgjeK0WKFHNnGdFngD1wIGqLhWh9tykxmB/J24acsrauAGti6h8/UstrQqV92NqLvG3QgDbwy
mkCQrQUmCCNc8iy3XIu2j5NHH9KIB+Z6oPmIdtLt1vB28R14Kh5ox3nOmO7YkEN/RTnETHZSoqZb
F0Ynf8H+rcJdIQLE2IHdyCM0+y5etSj4Wd1N8iD42DT5Ta989ehxt3XWMtWnBIkS9raVtNFyrFDt
cEzFwZgfB+JSvqboIX61eaVltP4c8ymtxw5KBt5ryhN+oX+DPZ98cbpqZPiovK5dUBQVOcpXcTIe
SqHmEB2K8K8Za+uI4i0PHGCKXUHNHQQ2uRq2MzylXTt8KyfE7poTxUiQ66m7qsKBGrM0RQgLF333
U4IOz7gayCDAF8YZa8YKYLPakslU3emdwQfSI6l7HAuZE1eY8yuhGcK+DKSxR08FWxwLhkLJqW0Q
GMGVaghBfAA/5xs/LFVTM++J/roJWMV/m7pvjBsVAae+1nCXUCseXSdieYXwTjEwlc6dmQTYD1oM
HOV6MgJslVEwynHlI8Hcs6O0CUDSHOV0rZnWlza1WnayhM2pwEPaLkKj1GLOk6o6qC503VWUBTaH
FAgxcm0PTfdjskf5VQ/GzFjVdGXJ6OpKh8/aJ9BuxS89Uj3OMNVIZEfp1WgJKSiyuF7zPeixbx85
r4wH/MtGs6kkNX2fJQGLPe17eODYefM7tJ9cUWndBk8dWaEovltfRivaQQ6FeY+ax4orVfxNg/dR
LkFWjvamoMf7LQtqNQCf0YbDXyUXE25DdJnsxGKXETmgjq4qgZj/VQZu35dZQhKNI1NxrMgR+SX1
IKIKnAp6J52HNwE0dyl/+w2mU2xoyNfgFPT+l8Kio0OqS0S5L0thNFCGEQ1ClxYu4A9K461zV1ZB
1l7TyjY4w+eV7z3q7SCmlRFO5h6vUZjitCmDbPGX20s5ZpztVmhroiv6Ci7ccD71ePOXXlCxKCgQ
rgLbU3/o1TVPmYzC+QCFDEvgTH7+a5owM4pO4v5VteFxrBWIFTXUrdRCilRt/sI82bjC9pJ1roxA
LgWb50HEhPDsIjTM44VYqDN5Rsacq8a/YgtAFXPm0D+SsXThA3eRRbNEkzRCmrIQuWyGvhnkbmj9
5DihsfsxevG4dygcrP7rP//n//3P7+G//Zf87v9Hgv4na9O7PKTy9X//61zEkEnvm8O8aQpXP8k6
7DnT2Kx1XH1wdyBdAklLOc+9+vgp52KTQOWZiBpRmLjOSQSgH40VkUHcnjSD5ioUxletbaob7hnD
4eMnzRlab4JPWSdQnZtCcvex+EHf/ph9FPg5TC0iZSstvOqn1tiymfZLUyMXwkrlz0r1AM4J2Liq
rfb3xw+fh3Hy8Pkd6rZJ1KuiK/324WXQ+TE+fLIjsiraFyIkrxJUx6b2GxyCZhfA4ImT9ccPfffb
0vWj88fjBII6wz15g9NY9E1goXqb6rb4KiRg7KwotVtw+OFnMxUZmGuZ0pHwfcgvO3mNNMuGhnwD
DGZFUW8y281WWFWb1eCRqvTZUZk6NRXdsk3IhEqchHyZntEVMPCBTdrqoXKj5HqQ5auZdunN5x/E
XdIkhV7nZxQnoWyJriyETdAC4OTWi4GKwK3BqrqhB4478+NnvQuAYzCmQwikS86eg1X37feBw5bA
ldQ1lza0UVjSo7GIZU7DApXwgkCM7rOTe36eO78u1hUDr9zb50VF4wM643kVavwtzEdtbbZTev/p
UZHrabg0KQSlDfPkVaWlP7GbOxw4iSNbennkbjCMQsZtBPAT2asLuYjvP3jQ2jbeXtew6QidTnFd
wwebCjR4iWjrpWEpmrkleCKzd6avnx4a7krD4nu3+Q3NkxfWzaWBNCRuYsoS9RQVLQ0HuzBfGwCF
W/SqwWfXSdsk+RwtH+UBJpgxD/0fW4FGHgAbJCo6DRjvbvJzTuRIqJbs3pfyGM/8inwWRNiBaDJx
x5y8NRgHzWxcADgDB3RHoAszgOrMEu9aeyFg8vyjINHO/+fy5b8dleHhTMFDNM9ls1xoRij2HgLC
SovMCwvUmQkmWTNYC5HasvqfvK/CQGQ4BAylQseAQ5cLdu8P0TaweohrUxl9fpXiea4wlbJcfsqT
tZesjz7pXD7FjBTk7dBLf2WSGbZt6uj14y/x7G9ouBLUiCNsNuy3vyEmf7JzbIzhcUVbfmp9b13l
BNRHg1/9m0FJ7JSCn1BZ8uRRPkd6Uw8HVqnegJMHKWBvedguAD/YF1Ij3+/W5DuD9aSvhkCRTNu3
o0JKjujGAykMCydDzNxDzdn4nMdpyBMX+tpXFXK9xtDogkzokg+jK7nw/ouf1hGOa+qOI53TgPac
y3tWDXAeDE8ryUDCbU6xstoJp48uLMh//1tvTwj4lwUhFkrQ/TX0k+OJ8NMmpyEml9mUBd+0ig7O
ohmINipQmd2KIInvwqoyr2iO1UfC8MQtW+60ptXu7JHi2C9jXHQvyLIzh/s92iy6+/EuCnWKuxr2
lwsb1jwzP/pzT96PpiFTjZUjlzH9Cj8L6MB6A9EHBF2swbWLZTo2IaxhQCEfv5O/z50fPdl4+2VA
RsHi0vPkGngjggfIcqlzqyicLUtddVfuLAmgSPDqVbI6ijANdmXrXfgrzk06Fn/el5oXLmf+3/+x
HGMeMiOJugenH2xJL4QxXiP33wMJLy88ap5U78YLQIEZjgxYqZNJR8klarHumUuv+WGh0dzSlMlo
68KRLYAIffzrnnuYnINFUXpgfzBOzjxuETfmzL+l7Zj5+jLXzeKo2VG1tfohoRZv4jq7MD793G/p
UCngRGIo2zhNM3bxWHOKIIMTgEsN25csAhTYXrG3Oa7vR9K+EKMYagMusL8r2CnocJEJsKY0Ej1p
hquuRlTf5Qr/jNiUFMu3H/8m89Zw8gIwFevgUxxqfWwhb991Nv/8OQgtVHEYK50Svb1J62398VPO
/ApsSy4HWjYoQ4iTz9qbBrqvYA+W9ShA6poAUmzLWOC9HzcfP+nM0sryrbOxG/ziUp18u0kvO9R2
nP3oDlX7Kci8fUF3Z0kZZW5BqGzb1XoAC9LVjiSHVJ9fVDlQs9Ypat6sqiefWDrg/Az7wFq6Wq7d
N0rgrRBjkR+xXCffPh7qmc/ZIuLY5KbAh6WfXqBRSOIBLnkWQuE5BUCSU0udDjX1VGIsI/rswm97
5i0qdkZeIQHdFt28t98KITrAPC1K+ojW6kPZx7D/isY5VobjXnjU/E+dfJY8ytUNjjXcnE8jnEnp
qQkG8tiME5sWUFKHLYjSMAACTqjaujeFcU0ylnZhhTg7QsdwlIXmxrL0ebb8Y+VDxFlF0JkgomG6
2FDnREVSwETH1ZHvPv326EzAI2cOOza40bePUhoseeylHHInTzyYZRHRN0B3vMNVGbvo8LrSuLAY
nR2dq7hVsufrtnMyOks2OmsgH4zw/aZca0DFriGbWNEqxFr++esKvyKvUDnKkJyA346v4eIEDY6f
ErKKQmnEOccmr3tdFcg7P/4pz42LlctxDZM4WFuejCsGo52jP7aWGM4sAoagD2sJGbUt4sMLH8i5
DXqeAVweKOng9TwZFl59odqWYRHyZPvLwsk7C5mAne8A62swjAOQw0nvZj33tLF/qaqy25PlUx2m
Vudw/vmRK/YymucsqpZ1stzUCalQdg8nk9Bde9figNoMbv3U9phi/8WTXBceFvoedot5MfrHzOD2
RkApfwGnRYNAAexhoI4MdK8k4l34jc/NfXu+n5GqRt/XOdks6qFColUjpyiQ++7hMdJlI71qVdHD
OQCO1vZYE51/MR25X+C/ZeWmRiHfjs+34TyOgLNRFCc+TltkGGmg9O+jme6KyfUu3HjPjpH2kW1y
xIJnefLicjwOjjHCbfLCvL23QzNaksEz7SBqxEdcgkROwCr8/DWRtVvO0iqdY506GeMEgg59Hej2
BK2qvp5No+gEG9u4cXn2LysMwu8ffzXnhunYDt8mX6hitXv7q0JCM70BjsdSjVb9NEyAxqscOWtE
IunXPnCSY9tr45+PH3puOaCuDFHU5TpnWifLgagyuzR7SAlYYYZVPmrjUiUaBgG6xdtPP4q6JzUZ
qoJzEejkFyVle3aa0TvA/quvAqqVR8rK8SYpve7CjnhmVJTJsTkJmzsjZ5y3P2WLfQlTVg0p1hVi
E6OspBeSKPDXzuvHg5r/pZO9F5sfHyXnJ6ox4uSlDcLz6rjQ66VEVnJTEVo94PXMyOj8+DnzN/7u
OZJLMFY5wZBOllLHLrM4Am2L3qVyd8yVfKuGWpE7LgFOTcp+kh2ahYLtkBAEO/718ePnFev08bZQ
CEtolCmKQm9/UKfKWsu3JTNeWP2D7YnpC6pukKVOl23KMdMuVFzPzAWbrFMq5NS4pHO6grZoE+0g
pqXoTD7OozS3X3JR+8uQ9j4AkzmeEgnkl08PkjUb/IuUUgguEm8HCfoYaD9a7WXnAqfLoUTcKrrT
G3iQME24UV54p3//aie/Kpsi36cjLeagfbJ4u0k/0iatAau1cfzLClL797zE/xI2lk68UxV8dj0Y
AixME6YP1Fz+Y0oFUq0+Hvj7X9uylcuJQnLKIln8ZLpg5gDfFFIoFUoz7glNTF5pSZCAigHhClSC
ZS9GDDbm4uPHvv+oLJtpyvixhQBtmGfxP7ZJBV84dAhVIr+QxLE4m1EmxEzu8bO88BGGF0Z59nG6
M/eYXN1l03z7OJCFOtYlRE4zA/ARHY+5rxJ88YM2YMoOcjBznx7f/IuS84UJXmeMbx/oqJlKnPc1
9h+NtmQk0+Zhak21jyyvJ0Azby6M8Mx7JNCNZ9rsIxxbTzZKWXZhSsoS1k83rXehLKDXE+2w0jwv
3gWB5u0nTTNuPx7lvPK8/Yip6bOec8XhFsf16u0oKdDmtJGYqmR6oG6qBkIGY048tl4Uf1RQln+i
piY/AJPRhfnzfpWfn6w4GXAfV8iv3j7ZhCw0VqXFhgm/dE3r2d5X0jGOcH7yCy3DM98OFVxdUpWj
lMsi+PZRmmdERWCaSBwKmI3VME5rvNWInafiIfdI8v74Nz07Mt4gdSXUdaZ1sqvEqR1oU4j0BItz
tsk5QSLz97QN6Jzkwo947vXpFHhc5dJ2EvbJRxoZAx6PdObHTBgAu0rz1ybcHQjf8iuNX2ML0GiO
SRi0C6e6eVF5+91wvuKRjssxkl/05GON+5FkorRqsIBQX9JIKdqEFD4uTIn3L477B+VjvkuWmndz
sNNhkmD8bpZ1HYHUwRSwAkJTbCB1QhwiGebCz6nPX8LpsOz5ckbnyeB0fDIdKlEASW5kQ9OpNG+i
hBtkEGWEmpmyDElt8aqtKGrMAkqku7JMQZWGbrNuOl+C9ejLawFU7enjz+n9O1bw+wxKeXSe2UFO
PieU1z4WPN5xnSbQIToW2W9+3AxbOEHquWlwYu6iAXfhCh03IsuPn37mFbjcMzn18R98GyfLvGur
AV9uSWO/nn744I9pvBAyPWJpYgncfPyw9+ckViGdNi3zxpLGaft5DsUFiEg6hUDavSOQC8iOPfU7
LyUyl8Kavc/9FJhk2zTR2kKK8Pl6sM0k4vn8FQog+8l8SiiRCgBP7dKJoz9ciOprEto9QLKxef/x
UN9PIJ7EgQwLKXs34327JrUl0Xyxhd7GGDIcx2XQbEPanRc+6DNP4QTGBXM+GtCTOHl7peaC0RYe
P+jkYvsl/OegGaBSPx7L+wXPnkuQ82iwt/C5vB1LDrMWkvQAnnXGeY2B7PZKj77Jfpq2/+JJihOe
5GZH1ezkJNsBLcO90hPsihiZPFPfPqTAh+F9yGT/8aPOfIvUzrmE6FCq6ayfvqDAIZZGzewYch9r
XBKttTEHo7/WDer1i1TW8WM64tur7a58rnv1+Uoy9DkkQwYCBUWn82TeA+ilvpMioyK8MDvSDp/W
eQ+XMhaDuf54rOde4N+iBffv13faEIQB07V2a/TgeEpsUjFmMrzv0R20w0udiflne7vCko7LiGYh
iwAoffJFOh4hVfqI27KUk3yAd1c8F5oyng0Nfe+iaxx3leZZ/untiqeiXONCqVM7O32Z4HqGIfHN
bjkgpbwiWKlY6b1r/Yt5QMAddcBZT0Aj9+086EeCoYUJoh3HIVzQScJqlVO1JMvv80UqhsJ9kvWD
xioVwbeP0g0cy4iskT3ZRJbYQFrXJOFZC1+CY/n8xzHXUmYRAR1w62TOGVVNKFAnu2Xp1eN2ciFj
BzSKN0k3/Pr4SedWKxpxbDOzvIrm9NtBqUam7pSQtlFWRbtvKm7ImYPS/+OnnPvY2VClhbcWKqZ1
sloV0qP0F+G9LB1iQ6Dyg4KurHI3NXl3YfN89ygGwamamzAhXyhMTk5JE5ylWrVkuwqrs7fEo4y7
sm+pMeBCWn88qnfzan4Uv5yiSMpJ1zzZuTSCvPEVgTuKs9TfIX/2QRA1wR2ZbPV3tzOxpEYkduQX
RnjmsYpTLvFCdBHYZk5XSVrZfAcFWZhsAZyqm2/EJurbJI2NF5CrTg4Eyio/O8+4MPzzoScfvwUK
J/WDYYJll2NOMwjYgcrRbMaw73Yf/6xn3iCdPJcRSiQ04p0UKeQKZMBMWBaANw8oliFz2uS5IQA3
L8yzd+e8eVRIJ2nX8lsimHj79XuIS0I5xHMwZzIQzQba1ZQAeJAvaNuiM9QPzmHxw2DXF6bdu53u
5MEnnw5MF2T1ZjAtm0bvN9wDoReFFlZNfYqKA7T1YAXJCwc+4cNHGsvphQl59htiM2Di00GhMv12
4ED2pqZyiToRASFUi1CAtVz5QZIdPRABERaNEjLICOLiwhZ//sHSgjtFF40T59sHV7YOgpWkLbp8
cfcV6kf50yCGaIsVxl6Vwp62MSGQn5+oc4+caiDbH0Kwk1+7LzRXz7x8Hi0i/iUlqzo9tk2W9b+n
LtPuuqCONCq4efX740/53eqKrIhbMNVbCigSed3b0ap8MssRAs4S/II24SZpUcWTWGw/fv45HDol
x00XMelp743twiidCv+0ogw1J+qMlXcVBPhWLry+cwNiaaVywZQjgPFkQGEz2WbixWJmIhPempO/
MNXdpf7smRXA/udTTqZlEMNoB/whluBAmq2tPCjugTtTiOxPl0R4QxzW6ZFgzqRBc7JdwJEq0y4w
EN2o3PgeaKN+b7Q23S70RKuPX9KZT9/mUEtqvZp7z6c6OoJyHDdLPLGE+AZtD2YlVPB+3FedcHY+
ybqLDjj7hRd2ZoXjvKIU7QMd+KY6OUkIO7A1QrZ0EHNp9ZvKy0+IiNNNz5pwhQU/W1nTnC3n2kDl
Px7uuZeo5goX1QTq/aefCmF3fpPGfCVtqsYttnSCGKP/pe7MluQ2rnX9Kjt0D23MQ8TxvqhCDT2R
TbIpirpBkFQT8zzj6c+XTdkmUHDB7XOzT4TDYblFZmcic+XKtf4Blp+K1s7G5bS2K8nagb1RGTEv
wLIOvZ7KN5AIoQCen3I5L12LosJGzBRRYpZGs1UoFgLhs2Av2svOoaUj+VlOuLgBrx5Rj7TKG+F3
eyyF3WVfjupGQ21tAUVFRIA7LV7HixjtDFjGYfOl7isjSw950I5HnL/GE7zGrTro6lAWAUQmXTd4
Ts7jlFzChKLZpO5LSIkHoiXChBiUoTtpbUFkV1eR24+6IqVBWhXzoeIQtH5qJeq+xhPzBhKDflPg
nnI7wFx82xuaf7q+DddOHZ+MyKiSqdHemo+Hc0LUNCZT07TqOYaueA4bWHMxDrlug2EE5tVTvjHm
2hx58ryUzampLCEDBYB3PxsI+6PTyPtJKePIHcs+zeDQ48OICHV2f32Wl50RNqfD1QZ6huACX3Y+
TSM3MQQYHQJz5LThLglfJK8HRznGyCcjXIdqGHHOPoaBgRodfEPl6OUyNLPrv8havGHePOGBfdGk
WcTT2FLwiQpC8G+RrT5KGLLIYDTM/kQ5rf+W5Y0BdQlZ+q6utC043OXYnH8CLEZ+lPOpJc3XoJB8
c+hGD7uuPCrdVteHGJ28neoc4SbVbqkH/aFJa+lwfcqX0YdhDYW9rAtM1vKhC2Gfupa42PFW1w/W
GHkPMdp35+ujXB5RMQBob17S3BTycnKxPY0YyQ1gaT2DwONjpoXcy3Eoyk+vHsnSiQLiTU2Otkwm
8EWnSDdYKuxETT048RScetspT8rUmxuTujycNNIFcNc2AWNcgMx8MzSkrA6B5jvIqmtZjnq4LCFL
ldneEUCshNRAvQVUujyd9J0BhfLe5TFKG2S+TVoLMndrAOKDuxme9RJv2wqbufPQwLytQ3DEr11P
UU7iOc87kV7Tcj2zLo5r/KeQyQqmFq7vUBEZch4e9yn4mo3NeHkG5oOJbfRTi7BovaDvBYLIqhqE
qO0arQi/1Vx5MnqseuHtWzkhPsXVe6PesxKCVGBfiCmAPReJziLS5rLRGD69TzrukfWAjWG3lwL9
90wycCsqkD1FmBT72AEJ07LC8dhI1W4jDF5+WpMLE0KVYJcQAMR++2n2eejYQSMroztWknMr9aN/
GhPLO8dpOaEwNG6ldJeHkvHoQ0NjYUAqMPPxEiQckQByRpx0VOeBivOAGVqgub7ebhUbLj+sJRNk
VEU1eRZDxJgPhZrMMKGV0btGUXWoGnZ18zF00GxX2iZuoQwPxh8Yr1R3Pm7sG5vqclkZm48Kslmn
srKkWCWjgp7qkPeujVX4Qw+D5pxRkEX3Sq1Pgay0G5ny5bKKvJFGMOmPDYZRm88Vx5xBMkOrxxCx
JHg70bBDTgOjU7n6/frZfGl5zpM6SwBcuTpprYme13yoJKgcKvb+6GIdi0xjn4In2lU6VqlA/bT2
tw7NrEcTpZ23oHJHtP4jmiM7IRCNRwEGu7s+Sc2N3unlhWKpBGCZpFlcZUsUIOJRrQyMGBUVT8Z0
EDmfYK/12fj9+tzFVbyYOjwuQyQqlAAu4iA8cVy3FB11Bb9GQQiqu7wH9FOGJwXfUbBpGgAHmFK2
i1xno+3SEd2867/Cyoem6CJGp1iHGITY9D+dV93x0I6NbTa1Icf3pAjNWa4M+RbAvLbxEFodin4a
FBxiPsjf+VB1pJGF1ErvqpPU4IWWBYq+D+oaxWdL69uNx89KMKRYzINLAwkn3nuLmQUdX0JGsgQl
pF7K9q2qwJdGU+dWg7K67xoF3ro2hidYwvabeqr8R39Stviea18YGisdIhsYN4yg5ZzREFSVfMBf
SFHuR1XDJyakcpelE3qFuMGidKlKbpLA7yeLaZ+uf93V4TlXBA+D/bx88OpJ7QUxgcNVlNhAg1Kh
oRx30KLtyBjQSwQfD8i6ReWhwCZWsl6Nt7b5BjSWBSlIvA4X36AxgXa0QzW4fpcWXwscC0+a1xq7
vi3bjSO7EiG5eNjLcEKpiixJLb7S2o069QMyKTFSGjgon/sBkDdSNyGqN2pzur60a7sZ4BGdWzqZ
CsnT/MtGmGLGusX2KjtneDIZwIXh2NxFRbiF5FiLRqI4ItIlsF7Lndy0MsaRIVjHWCvU/CbIbOSW
MELDeOD6nESoXcQjahTc23BeYdguKa9WMnaFn3PD5aVm32GOahy8HBmivG2mD42B6DVyW87h+qAr
C8nFLeoxAlmhvqATfopA6JxavR8jqGf6RY+JGF5BbqEJk6CqRvxrIyy8IOKWc6THDtwIFongH8y/
2wjwOM3kEctm0Me9gt555mD4N2WydZzKTpkOvRc2ObrL6fgVUQYDbXnkVhH8LYUcTU+FtN81coQc
aIyrxRvw2c14oieq+Me+RUp+Qmvjj1a2MJhFuo1vhG2MOb2TFF/ydkbld/YBpfahuY3UMH9g4n6C
MrP6as4oe0Uj3yE9cmA6qIuyUxbkVWIZLaJ8qGJ+kPP+1u+RW8RDy7pNdKwUXv0VocPx2gQka1Aw
EV/5p6+IsF9XJ0mi88Rtnd/txvLvcwQKPmtqN22kuSsbBga9DWMUMAH0kcVQdV+isxS0ultqqf0B
mZj0rpGN7GwOCB1en9XKgRCNLKoyJsnJRTbb1gF8spahaIQPdyTXtqs0U3AbJTTo4F2q9yrmRxvz
W4lkJJf0OVlJWmj64stpk1pZHpJkbpqZ2bvQCm+wsSAJq3qQ8U2zhTFcm+PPwy0ORJaIJzV1DXfC
78o5N7aP4Jo8YZa4c2quqo4OKU40eiEfri/u2ndEIhPNAF6flEgXOWaIdCpygxR5+3GQP8dUa34v
Zb/8mMTp9Hh9KHHPLA49HRZeCDqwKlA9iznWCqonPi06txwn+UARETPvVvuOyQ4mXoOk7nMMYL6X
NQ2K6wOvLC4DW0A3+ZgKpJz5sTAidLQ6r1bcuLHQ4elV6QnU1Pe8lbs3QwOu0hyVbGNdV/aPQ+GH
ii99d2LcYrK9XSCdbDFm51U2FwUCJQ8pIMBoV6u4NGWjbR2vz3LlS0ITlwVghG4LBdr5LGtkwZx2
QsC0RwvpsyI39ZtRj7DwpZW38b5cW1BB4uZrEsQpc82HkhLoYSmSD8iONjLqoE3V2807q8ks+iCN
qu7VyrYf+wK20OvnCLVR09BgIpMyxKr/FODCktKPRhLpVp6HhVCDSupTmUgV8mpOWm0kM2sLymal
oCiyZSLBfLDKUps4pLnuZplnf9LyMcdYIsQ0wrTDcSNHXDsbhrgOQegDFlkibmLs+xosYBTXcryq
xgdO6e66xDZQ6+IhSjlGRAKaXuoBVYB2AzS/kqA6AH7INagOM/oiQSS2TlFZ6VgbGIXU3YxW4p8t
D635fTn64MSaRNXfp55mPqWd0X7PaupT17/r2vSpVAoUPZ1JfpH5UuMLahl9XWquGafItCe1EQ0n
PU+ML0lcyTcGpuOHAOSfW4880jYGX5s+9RrQToJReoFf0NShHXKz1xALC7LkMFqaXyJ2qZYfYgco
rZ578R2GAabLc7U7QIXfwnutbTSetygwCFUhLtP57GO67pWE6hCITi1DCLeRd2Hh6GcJeY7/IEjA
EBboefKDiwQ9UOIosNArd9M+QM8xsNtTisfrTVrgdHL9m65FQIYA9MQDnsxycXxUP1OQOYs0F796
zd/3lE+esx5I8g5vl/6uw6759UMitcD5ocYILhltmvlC+kZeoBVWTcSlvnts4Uwe8O3EvIb/d/hS
eOiWXZ/jZSC00bVCXULoJAmJn/mACIxXJkKBk5soavQ7eA1UrjxJ2cUydk4pfok7ZJiHjej7cnfM
L1LIxhpdHCH2QGlkcVoGVcYDOu5GFEB9OXeHblDuet3wvvSwyj8k3hjcN36NIvZYZOa5SaP+Icbx
+DR2jvzn9QW43LpkgaQN9PShu130VTtUThGJkKj8YQbwJEMj/pqBF3wosjL7dH2oy2NKFijATFyp
vIqW6YOq0RuOqmhyW9S2D0OqOocAv9pDkdbGk+O16UHuw2rH7Wqd63TwDteHv9zOIgklQtBhJVda
ws59mNIm5TBUMRBRzFBtiJHIi0A1kJypVXnfdU618aFXdpeiCeQEZTBQ6PbitrNhSXcYFo6uImgZ
XWJWB62VnAM2LdNXPJDKU6xa765P8zISo+BMld7mliXTXJaOMSlThrZEorCqw/BjkqqPtWfn74mE
0lnpAzRHefy7NsnwRrhY20kEP7DCoLB5gy4m66eYdjpBLGO9iv5RM6j+nZSA7Y+b2N+42C+x9rZN
5gK0Ar8fdtKysFo3bZX0BgYXGqBQALV9hMJ8jJGgXXn5GzZPv0uwmHUjtR9uLMUf34fkXU/IreKF
2iTxg1pa/vn6wq99bJqWVOuBYZEBLA417mIRZgaEknCCbIApqA0YHeMmf+9hb4G5EkLDN5ljoPt2
feC1L04qRbUGvhwIanUew6IcM69o6Ce3Lor+HsMg9TfcWpMbu9bSP8ehko85ggdHJdb7jf29dqQI
XyDEVd7HlLjnIys5+lheiW4y9f7mzVArOXNVpE/oYjW3VeB7GxFkbYtxiDlTBlhcOl/z8VKAur0V
Yk8JfbQ9DqhS70n9MIoY7HzjYhBfaxGiiVWsJh134tWyopunGPEKh0wkcofmHQ0KHcH5pv/46k9H
vUa8qahLkQ8vzkyJCOBo19GIe2c6lHv8Cq2bMkMwR5Hi4ojkJlWkOmxwF4XlIW3sm5UNS6YG+5cc
mafVEgdMObfsaqpV7uRPBe5ZZXljFL36psWa7I5yebsblCF/fRQmneBuF2Al9s7iExq0/I0wzISC
ao2nq65juYEv9FHujI92HKqn6wv8ghdYfkfQuuQvyB4Y3LrzLaOhZqvGmDu6NErjPeLP8QGryvE4
9Yb5rtDa/A8F5Wd3xDPlMMi4Ih6qSjZPeGjGT2FboFuPoqS+d0oeRRu/2spupt1OtKWKjxv7siBJ
Kkcfs25G18wt9TF2pOnG6tryA9C37KuPK9xBHpFTjfsq+L3g1fgtwvJHRjRSz484XoaHCf+A+4ZY
dJbjqN/YHSuVf4on9K3EK1in+r+IZxDCi8nSusHtjbxGWqfo+8QNkdn5XMuaZB0tCZ/UWxOVjG89
2H9/n/uZfI82M0oEGyu1Emc4gYpM446mLCCi+UdMI4rDQU793+hwqcRdL/aPLQrPd6LTPh1Qc9Fu
R+zWziYeyQieO9m3dhyL8JCjVeaWlpQ9gIvVT6FVpPdx1WPC18aSsbG1V/IboiCJFJqUolkgfv7z
27YrLfhe8uBGXj5Qop/08E4d8/SOu9L5A2l35HVz1N5ZymwsdnIzer9dX6iVEy3IAzQLQNtrROT5
b2Ag1odjpMzhCg2s/Xzssm/xNeg+molN86ZrEN4+4NZnv/4egHHFkIK2CHBlcQ9ETal2dOzx6pPa
ArvRCpvo56DSJCjUKvAHjN6tVL159WTpjys6dCtQbNry0Wt4CuZYYS+7OA5VxR++NAbniK5nebLx
Cgh3fo1b1C1ON+OrK4tUEwnbVE4IYhy3+SoDQtSxRcqoDFVxUeKD4+DUosVlAovZk6YzjvVavhUs
RFxcxDFQZkLJlR49ac/ikof+qUKZjtGvz01U7xSvj7EYbIs7pxu/amCQjpHcPg5O3J0GdFb2NIDb
D9cX/DJeUZ6AYMc9D+oEObz5vHUtmvqASq0L0kz9RLHIgE1nIOBUZ2h5Xx9rJfqAa5FJYwUKg+bu
4sgHDu8deeKwTGpf53cpASpztSSwPuttVVcP6TSO9tHRq1HHFx6S47720ODGsybNt+jcl7kAYBDr
hdBFfosu5nzifaghbQIZA2t2wsquLpXgNGGZs3F6L6PcfBjx85/iR9MXcEtsrXWBt9k+zqR2e1cX
OBvg6VF/caJOP15f5LUBObBUjsAN0BBb7KkmMltjSOMOLzook3aOYxBWppCocEDcecBtNjLktXUE
MS8+JwUF1OzmE8RkUwGQUHeu1lX+Qz7V2ZNqDFtX/mUYplSBWoaGdBNZorJYRjBzTp+lbYeVQFkf
IWPG5s7BguaRTlX1OBmO91jGkvaQF37qmp2sP15f1ZVjwthkNySohsCbzGdJaSPQ+4jxg7TOXLy3
cBpv6vphnMbycH2oy8yfqpcG5INAROa0ZD8gZt2qEyQaF1unGIuUIpI+Ralq3fqKgrU37XicQDLV
e+ZlEG9V3S5F+0TNjdIQ+kP0qy7aAaWE1YCvNkw0xNxijyOId2f1dXyXyY1ZInyEYu2LpeLvAV7J
e08v2t+asv2WBo32VIdTcoiLYEBgsLPu6RE1768vzto+gIwLZFbwS2Gbz79DHgw6lkJpRyu7Laho
IzL0XjLz4DRKhabhG21b6N11PRJGkSZ/QNTd2Eg+1/Y7eQAqqQQxnkmL38CzM92rHH6D3sCBdRd4
KYDdyK43qr9rxxiOJ9B/+Kbw6RfhKcZar1NxmXMlSe4+lrkc4zSJCet4cqapPHa0jW+uL+3qxCic
mS8cjcuufVjrOAlkHGQu5k/yoHpvNJNHyvVR1g4SAiFoMBE0YPgswgV07izPA+JhljTyoZE8yw3T
DnOwXHo9foeiBah4KiZozfF8n+8VLwyItoGFYEZnR6e87x3XDOTg4PlOsZErrc0K4SBqJJSiGHSx
KdpcyZNQc1oXRClKr23bHNRAxdg8CLYqMmsbwyKuC5FFlQLUcgGbprILg/g+YnB2p8pN5GL8nWH2
HJnC5aJ/NdCfrACsl8CpAL5f3pM0NrKixY/I9SARofWdVqdqKH1XwcbteH1vrEQ+VSbJBmPBA4Uk
cP7BAEBpEfW0zm0sG8lZb3L2fiZFgEe6+qz6Do8ESQeu2cfexqFeeVGiTETIA4sk6k9LwepABd9E
G6h1dSmoP2bxaIUuppzWTgkB5p3LwlE+IzONA7aMh9q4D3rKqbxC9UwYrGNKxW5ucSvjBjv7BWRE
9/rSrGwwgV+lwklVV+iWzJcmH+2ippnWuzpOB6epTD4X2AOhF25uBNiVKDAbaBF3ao8nfB+AppzA
DQwuKiJYlmiNUW9U+y5fNTxB4TaSNoCDoiMxn1CLAXffSmxjdZrkk9N1FS9fRTpUOkqCtpzJbyT0
BDcGXbvd4FKadAZ4T0G5W+wwlbZAq9UYlbaRGeT7SRoxAtbQDN3bfaZ+lYpURsdCbjQ34qXZY/Wi
6e8yrSjeF+WIIjWRo43Jojz/LuLZeeLEDJ+uf+m1hQFFL7puRBR9KcATY0do6gXKKZEimU8JpqwH
LWylgx87lFaiwXIx0zY3ovLaoAIHSFeV+s2FIieq+vivWl7n2mzmcxTkfyTAnA4N9qQ3mIfh9+pB
/7w+URET548fOhPcAgbhRSFEL3aaF9UTbBuJTMPxs89m3v0eI5B5Cosmu5eazrsJFQuprLHK72Iv
fr4++Eq3huyY4wj+UfigLMm1hd17jWKK+xVKQe2mdZW/CUfLd3ZjPhqnMG+SferJ/XEIlaI/Vwlw
ob7OALvSRN9iOK3EdPEGo18D5FVgMueHAZ/LxO8ShW+e1skNIXZ40/vql8aqxltzKOvT9cmvxVm0
ObB+ERkeEKjFcDHOiVKJ98Q0Gc13nH7gLzdpYRyMvsSXHQfT8M5HIu7NZBTOxnWyNlWbug8tbRpG
ZCnzsSdNjnIstRtXKUfn5AQyTtEGOic7x6nSQ1X2G50TMZflLkMLmMtEXC0wf+bjxWkRKE7LeKSm
wyFJ8TyWzCo/xobVbrwR1pYVMi1lX2Dw/I9FvhFl0xinmKm6oaX24aG2DXzoKIZi31XXZx4qzTOq
z3iYAtNWP13/pCsHWPAYBagXkOKlT4vq53HqM3abSeaxlRrhQIZ98IPN/1vu9SxqbgeztA/Xh105
w4B3aHoSPEQFYfE1A6NMONoVDFg/NLNzLMs9lmUSNYTQk4b3g6X15alTJe3DCJYdXYVa33qxrKw6
aBCKwKZoyiHjPf/AJmZ+9iR5tSvZTXx0xuSDVXTYW09qe5QLp7hBfD9way7vjVO0srPARQiIK1Ee
jaBF0dsLrcrpm6RxpSi0/8CbVj8lo1rQpMq2pAzV1UlCkyUFQFEY2tN8kpk82d4k47vTD5bxtcLA
+JbOlHqquqS7mZo2cAPfDPaWEma/tVgimpAhgGlMso4HUmx7nb+DntDfdMOguZkPHJHAmqHuDPK8
/r0stADPpMx823tTqCG4PnV/pLC5e9Zz6m/bJCz3hAnD3lGUwnUvMstzMIZb3hqrs0Q3URT/YLEu
cZm2HWBpW/cNflRS/iQN/W2CKtsIxVStdvTWRwnfymF6oOZabjx+VsIS6CWePoQmoMvLjazibhhU
Vt24DXZVn4mcH0ot92vAr6ATjED9eP3crGRZVMAEt0PE+wvJkbaM7IA8snHNuuAVDV+xVXdptqWf
srZFARAxL3hsqKUttqhV1l6XBVLjymWLwUYWpyEGckU93hY27p7X57QWC4DUilsMhU+61PM9iutr
ZCTdxMtO0sePla1X2bup8aCUt32tPfTUo0Ysj5oOb0te14c+xqLv+q+wQpgBd4GQAp1LBMYpas5/
Bwmvha7TFPiVilEOCPujHIteRFF79+aUgXepfK36DZUQPX2wglEVluCdj2JIo3yLizF+VsK0/3b9
l1oJzeS4tINI3ME6LgNUUDtJmWi4GAO17O/TCPvqrjGaY+pn4yGsajXYoaazJVy2Mip8YoFecsit
6EfNVyJQYwfvSal0u6I2PzlwzPAcLD39g1yo+rijaeLcxUGbv36y9I2BrFLA0rhzF9dtZVcduFV0
sbvIlut9DFvoPs5p4OwdnFAOaEsD1eCm2ji+a7MVcoDAnikPciXNZ6vJoRKY3oRfeWY4n4xSHXhI
6F4ELaDyi6PcZO3RHPxhY9iXsuMiuwB1Qg4leq3YNC5eMXKmVLGtSqDyY87Wg6bUeNJ3mpN8Hamh
v4+cSot3CTTvczvqmblTYjoKrtdHpQrSPcBo1kYa11VQ/UaVEdoCGmYN1mS7KZf85+v7cCUYvLwd
RfObT7PMhBQjDvrC6RG6qjIVB2I9ccLx0dRQ5kixbWyrrYCwNiBhnDYjD2tC6+JmBsFWUFRHWUu2
CrD+pNHJXZUU4W3aIIiwvz67lR3A4aJOIbYAW36xA9rBru2A6971vMj4VFfmx7yY0gcbR2F3KLvi
GJb+Vgawcmmgc0em91L9ZsPPd91Io1KPC6t0x1zCHiZKags/cTlBf9Ys+0+l0/8HZXAoydDIxUNB
lALmI+KOrE9Nk1YUsoI+hj8RTc05sAeauHHooJc2KVLwYPl6n972U6lL0S6rVPXL9bVe+bCwvBHI
ps8tcurFWod0H7y0KktXSQEYj1al7STfIo4FGNodr4+1tsbI8dAER/+EFG+xiZyEggDHuXSDqOre
+0oyfozlLt0xtH3KpiLYqOSt7COok/hEoLhEGrBUobV0Sh1gUHgRJkr5Drk/nEIHOQoG5C2b6G1Z
eGR4dtdtkW9WMgKhWAPRkEQaHbLF7aklSmSoNa2xEPTNIUATwlVsHsfXV3PlyyEtSfma3oKGnOki
PIeyE1pOXNRuErc5FHN9vI1wfd8HTly+fiHpfNFEIKcSYy4mNOVjk3Za27hOZpTlzo8BdsW5b79n
BZ7hFFlHGA7+4dXzc7B2hKZFfxHVs8X8AEzLuWqjxOxl1fTYjbjcIhUqgQVUoo3Yv7IxkQgRSlk/
rvbFUHYcI+dfFqRwbRN879O0OiiRLN9DAbLeZ7m6RQZeG49uA887kUVQOZ8f/TbJqgrJ68YtB91q
Dlys0XRmjZ07Uir1w1C3xlZ8uySE0XyAfAbxGLYULdLFHCFGhkk3dhTp1AS5g95C5OHYUwdPo13Y
KXnklrWsfVRCa4pvlI6i7tEfy+bkdzKJpl7KnoZYV26oXytjsKqTLxvRs+0Z1XhM0bAkH+irKH03
cR6FYITmPfp15v8ZNEWDHZzk5OA3J/tTkttpune8TPVPdkIjcCNtvDjznARucJBE4MypPi+iKk+3
oTXCimmCe3kXcUW5g1bJu6TQp3NkdN9Yh4/XN+rlkBDyKUsIdTe4KEtFlGACARlnueGWUW13d4CS
eL7pCd71O2oE1XSUYtKc2xYoz1ZmeBFp6J7Se+Hpyg1CI20RvesIl7tx9A23jtCYOPjC6T702ACv
PYtiHAIp7wEa7XhgzDdsbXt4KJTY0KBs0o+7ESnxfS8l2v042OnX68t5cTgYC8YLiERB5nWW4iro
dGRWiz67G2med7K1wvq9qrTHVgq8Q562XIOvHk9kmmCAeS/KlGrnc1OttMLUkjWkoJRK7a40Ped7
EIQd5tsJW/iDo2XoHlwf9OJ5LDC4tPbpPoOQvah0YFRdKZhDMajso40uR7U7FVHqVlXYuiNwnb2B
19Bb1de2HGLElpiluYwME0Xw0dhwKAfPp5vjMNzWYWS6dVBKHzsfoNo5Qjpjr/rFphnlS6q2HI1v
iZwpqRX7c7G4tdomMn7w0E4cdFl3dRPo9yUG5f2OrCN6J9uQHHee6qs8z0sVmWsjiKS3Sm7Y7zGT
Sb+rZYr0ASOmmgtHZhIgz6wNbuKoIu11sA57kONAQabCC4bbNoI0tVMbGbik5TV5tJMlhPj2fL/o
DzOPx8/Xv+Jl5ZmGh2wC96FuJqBlizeqHhgkbHikuYUfyvdQBdR+5wxGmvNrVlG16we7NQ487Yq7
1qjQyrRGo4p20hBaDb4kmpWer/9Gl9Ul8RsJKjzVLJ6qy6a6XOtBRXkyRzZMD/sDHzWuj6HmT9IB
FUaVhsc08SbJapAJO/zhk2ed9w7ykD72efspks16X+HVXu1kMPDZzkSUO3enQdblYwgNId6HdRQ9
ZqWcoJmumeNn6t1GsWtQq48POSYnT6NqoYKVxDruGBg0Nzfh1DshNgOGArkHov6363O+3NEIdyCh
Dn8VSRYq0fMdPSYljKsxK1zYf+Z+zNXkXKUNeIep3+p0XcYmGEi0c3gK0cq/4KyWFbwQH0USV7Wr
9nPQ6SYELlPBmAdtv53MY3AjTqzuMLpcvBFEqoAgy3xyeNL5qUDBumoT9QdueDCySRUfSIzgdHZZ
5UqlLe+CaDIOEwCOczZ63j6w8vAH4Ou/Z17z9Yv3/Le8GKsQvffFP/7P2+I5+9BUz8/Nw5fi/4g/
+o9/df4H/+ch/Fbldf69Wf5bsz/E3//X+O6X5svsHw5ZEzbju/a5Gt8/YzjdvAzgP+fi3/x3f/hf
zy9/y9NYPP/tl295mzXib/PDPPvlrx/d/Pm3X0j8ftpw4u//64dvvqT8uTdf2qq9+Pefv9QNf9Q0
f6VUyruRqCpKFuzN/vkfPxElSMDHspDQJTRkedUEf/tFkn+lvADg2eFPAItEv4yUokZd4K8f0skh
mNC9BpPC+9f85e9zf/wRWn98Ftbir3/+r6xNH3OI/PXffnmp0vwzAiMeKLiV3KUi2FPeWDqPoIeS
BGGZe49Cu8NVg6jb1fXXsazGMxrkZy0Gtt4YRIDK9j03fq6k8kmSJ9G4H92sSc1dLQ3Wb4q9p204
3ODzFaPgD2mi7b7ho/jj8n/VLvuXe2e2367uxf+Nu0wohv/337/kxS67D5+/Bc1zVjfP4Xx3ij/3
Y7c5v1KKw60PKgmQHrgkbJsfu835lTYz25B6giALvwgB/rXbdOtXRLJ42nPVgxfn8v/HXuNHCKYA
0OBpLN4+lCD+/vv9GzvtpdX4z50GP4FaOw5YVGqFeDks9HmoauWeylFVmrtCparR4vZ7NzX62xyA
n0uHtj36RqK9CYwKT2i9HA7aMFmulo2xK8ut+WTFGg+iTG8fAN3rJ/oWe7Xxv0p6+DuNr2qPoIWO
eKrx1jHj3o29Yhc18X03BTspjKtPsdk7uyqx1RvKOMXOjoqx2SUVQbNAz0HdlaFX1tgm5d8DgzqW
ntMpHrAA34dSO31EYpvmJWSvmyICmAef39xlvp0dbTvR345ljZ9tl9ZuJAePkoSWuC0T62Ol73aa
FoUnJH6DI9q/wckrI+u9XiKm8LIdXnUynvKU/yxD6uxY/HuH5/Sci+BWL/+q/43nRnQ6/vW5eSA6
hw0OWLMILf7MjzNjagRbvF6gjwocJPXSv58Zw/yVvU+DAa47CETMjf8ZoRX5V57mQLMIw/z3i1nJ
3wO0Svgm2SCeCi8RURV5zalZXPDAvqiqwEvnmnih+y+9LylzJBkqjji0Iml5K5XW8NEsoypws3ZI
91PTt8e6Lk03KikW7pp8ir70cm99L8tg3CiDzB8lL78K1GgxK4HPRUhpfoAzZ6wl2wpHZC39+mwg
5+LCIWnPVpEQ71M9aN7FXBLfqFpsIbjniRVOnBr5DSpK4kMIxP4idpilL9FYmkhbpeA3u1GmnZcN
z9FgHyufbsdPO2TlTpy/ml8GA6/Oh4OhSPn8Arc4VqYhxXbhJnS33DFov2iFFJ/+k0FEKGRaAAgW
MwpIzfzEkApXTUPlhoYaEA2kbD5cH0Xktv+MuUyFtxwuInCjmAqBd5H7FnXX5BnCfG7c5e8MnKl2
g18+Odb07CvT53iiZd6lj0m1pWakcziWA4vHMnAvncDvLBW/ctPBj6oBcp/QHHH2bQll7Bj3dvnJ
s2O9OSI7P8h7KHpfNF4cD4OUO0+B7sXaruxyLwW0lQJ2NMow2Wllb38cRxp++yJ1hk+h1iHTpauS
TGiHrTjtUugruuuYE4pe9aA9NbXN31YBY+pbRHX3VWzGHkDqcXqDD7Cl3qjtlKg7Va3VfEdhRLV2
Xevbzo1TV9ZE41tvcX9OQ+m3LNJ+q1gy/6xVrYmnX9NaysGIjMnfaZhBASEyjWZ47QbkQwtcyQud
QOilzA9abhQ5cDm/hcBexw8SHj4HrKasjVEuzhTXPskp7gacZ9paix3YhEOdKo0C0EBuStdpKnU3
yR56aEMnH2GIbKFZ53UwsReFKICQpwS7Qddf/PwneoQpATtqAwAkIB/4cm2m7Xqz1F2/iORdGVMg
U8bSfv0k0eEmmxYy7kIIYT4ofRKgnkK33YrbR9QF43MT1M2u15zHbAy3LNkuIoe4Rij6wiAjYpM0
zUeb2BxdpQCgtYKo3acVbqmtM2zBYBbsaVZStNj4di8IIMLh8ssphRr2BC5w6XH2ByAz1XAzu8BP
u8xD+8nuinuprUwfYqgap/uxtFL09nQSKxXew5OJifTbsAb7vX+JNq/KQf69BOP/u+xcnMF/nWXc
ZH/m2XMdfpllGeLP/PUO1JVfyQR4n4MAQdNYvLL+yswNfkDvhCjNseDUc6n+lZkbv1KuELxsGBq0
cNlV/8jMJYW/TzR2OLbgOF+kOV+Rms9vCSF6A8NBoOZ4a6JysmwVGQA4PKN1jGOaNg1eHzCHgp06
OTRx+0Ip0mMtBTI4RawQcL4L5BSPiibxpx/bZ1ZB+PktuuCM/fg9dBpiuPEC8LpoWweWHA2F1+rH
Djka9RTEeZ+9kc0uxp0SsarvmFeH5a70muTbpDn8QsYY5q6clMGHn77eSgYwD438IviBoJcuUi76
kBC85+cY6QOnLodaP6pl/k2iqP8tMeL+s5Q1yqFFBXZj4hfrz3DC3k/g/CkbLemxnmojaBYP+jFo
cKmOI0u/C9SSy7qXA+2NJA+ds49jafpqZQDUTd2z312f7zxu/ZgvrAmBS9Wx8lnS2MGloLag9/pR
B3l+dJI2ea/7dfqqlOevUYQ1FnARURARv8VPF4ClZa099gqrmlT5p9xMvIOfNNFGh0dkof9MeV5G
Id6BmwPyDeV4CarO2by+35faEf/W+raX63Hfyom5H4Zmq0p/uWwkwyaxGMIwYgNLoenaicYpd3T1
CDYwvjOq2rwLIzl8uv5xLifEWiGnj+cdqhnUMOfLlvVK4eDu2R17K2oOZi5bt42kdzuvjZPP14e6
mJBAzxJUyD8g+DOz+VCl78dSYtQSxtuptUfaM93LQ7GVeFxMiLxQoEhpS1NyuiBgQMYcDSO3vGM9
hlJ+qIIypvxb2zn+gVAw/nztnHD4IcuhFge1mzR4PicfxKbTmYp3jNpMD/Zd6WP/pfVN8/H141BG
geEAapN+2yK96YYqN9u28o6FE6TvbJkE09Jj+dP/2yiLjkJlGaWv/1/OzmtJbiTp0k8EM2hxC2Qm
slhUTdndNzAOOQ2tZeDp9wv+v+1WIrEJq+4Lzti0DT0j4BHh4vg5YNzA/bbjU51bAmrX7IgNbPuF
eAfo5EFEymVE3WcLb26TzNCnvJovDsDidzFUR8G4mtW3OOmap8cL2jEFsza1TGbef7cmbj9PVsUl
zZphvvRRqZOdKExhd+qo/knRvjo6sL875y8vBxYmGYiJP/lEAGw3zlCWzpAk6gD98Arv/aVP6izy
E8eKnpH6Gatvpk2v7ST/MN9kZRLpz2bfWNP7cS66MjCSUTNObr/O8INBic0wYL82301zgsjEzppq
/Jb2dd1+7t0cgI4jqYz9Ustb4ZuSW/hsOEXzR10qqXvqTK8ZoLR00r80verRpRiYEAyoNXfLZS5X
rXpOm8aLnlCMYAoI1b0xbJxZK59mWxnG2c8nimlXWjbVNyBe3VsbrBcVrcFQloNZ7vtPJIsglnwL
GRmRZcCbe3scAVbGJfMRZZSRny2GcTLb1L0sWTEchOvyr7r9PpiCaUlnPIVxoW1kKxQ3qWLdnC95
qynP08DSo6ldL1XVKR/Vxq2fFfovn17rguCNyLd4Mahr/I6zXr5L5GLtgpi7uACiVM9pPFK/U81I
u9JnZpD69cZIyFX+keX9LQ9AD+ohYYuXiyiXMVgi+I3kPvjGiMraq00Bx6HJIG9a+eDefrc+B/VE
6iou5M5JmDVl/pc9L+V1Lnrj78embktDiCbLmjJT4VCaqxBXbR8ONYIabGqW5aJYGVy7ovDeNKj3
XtOqRKcd0MV3erEIEOoiU159gWDaBVvNh2dScot1zCaqTy546ktXZmp+MuqsKSgDQHEaTEzRTefH
K70/DBwF+SCzXkmZQYz/0llaF8X0eiRDroZGPxuJ/Ue3IrRQIr14YEneRbdngeYP7yMRmaSi3s4p
wnGJGnvkrRd9tH71gxVdBvqrrz7bGGEhXME0/e/ckSDcHjxRQzGVNlIOwx6u3gjvVayOR8Rmu+t5
Ycq43Tn4G+mCQ4hzaSbN9BcgnOEC1uPV7sCCiC6AhMHIA+P9rRXe5dJVB3e9rKJsfcMaxrBIGgAA
if06YVnp9MSxzJWRnwHQwQdvTfWNkiGplKoXWfU4V3Q0/MZsrYNTvM1FpBUqaDB3EMtSqdnEZNTR
BqRnXPWiZ1lV+5M9G7pfNWr6n04T/dkQq3LEhbzj47BGMi3GWWaUajuwyWuCxHlrqxe317/GSjo8
O0Xyt+703es/FmmnRGJJHyc1uN1BqxR9nFejerErCF0nEY9vpnVgwh/A/sFp2lkTAQaoFhI6cixr
EziZxpzl66qLixlnkXeNE6fRw8UaOoeZLSNaro+viR1nJ4+jn2aTG8ia0O3KytFV6rK2VuI0D6XF
rv1rmGv7IG/ccY0bI5u7CNi9nhruyg2BSEfue3ULtTOMDAiirl+MLj/Sb96MTv/2eAwyOU1iBQX/
dhOrvllbWHnXS2f0XUENvpjnc2RN6+ID/7bHwIBy0w1EMeqcvYbp3CA1kyYPHKctPkeamj+b6VjP
Z1oydvS3MLvmr9fuO1GSnJuSGaacxbjdd2HEqdsQbF36bE7CtG/+tI3lSEjp/uPyt8vKAOBajfrp
xpeobANyt/LlAmys/buMnOgL/1P66q/L1UI4xNQQVw2dptulaEpBLJko8wU6YOr26/KeQeVfcBH+
4yTqwfv9GzV3+9hgjLgD4keas4D5NsaE2eZqEs+XrnLjCeFefVSCHEbE9f2ij/RzpqSs57Bp+rK+
1qKx67dLObXvOpXy+UcmEpvifel0nj0Eo2J003Oc123nK1Xk9cEyxoKmaWeZ5XlUkYijuO42y1OG
t4irgcqOdRpsFfK4zrCaz7lqDh9USgNaGShN4n3JWyYvALHAT7C8yYZ0rRhZR6z1l97ZjeL6Zd52
P0kwGgM0vgfwi6An+2SNMUQaj93r/hYBS0mfkF465P7IWN5uU9yLsYY8gJDKNYuzEUdZMKZwF0mQ
x4Gpeycj7iPp52kBP/K7L/8y0GhgPeNxaZnLq6slFFCEnFortQ7C0buam0Q1Q4YFTyIIFdDUm1dZ
r80sbkZjuoAN/w8js8sv+JrKix17SpCKtXkbj6J+29NYDBR90T8gV3j4I+53VRJpkG8yTsuvUDee
PjvGmMdNO12KhX5PjHDg92RyDH+wo/SAa+V+VylzUuKkqyJnY35vx4saVG57bQmtz3SBe2v0VcQB
KZKjm/VaN8HK7w4iHCD0TPVbNzGNTqmylgWROVU+3SL907qSO+lZqx/wHOzsHaaABMm+6P2At6rk
/RDT57tE8Gl8iosUxAGZ7F+qMh9xLe+aQryHG4JxlDsgM6M/SGegcHFp+7QPa1uUfzZ0wt/bsVYe
caLeJ4LsoA3CCVJyICN301ZL5kaeNWLLg25XSy9j7n72hugDA5q17xTmEVR6b3Hy4gNsKaOtLVR6
dZxReLY0WKvwcvd1ca5Uc7lWJHOv9g7qa1QLKTDzhDBWdOsdbWq2otL06TIkKFy7RZv5pZU4DHEv
6+WxI3r8VbfXOg1m+rDc6tQ8OFu3przOGZOmXfSL2q8OqH6ra9sz5HdD66tjiwgu71tt+Jku0vdC
QxQ0QIljFa8sycIJzvCrZMuhHUxKsfkVoHxMRXf5FUa7MosKx97qu2IYnhJnPhp7uT/gUA5ItLsE
c5A+yH//4oDbwE2HGQbWizOwmpJhGwnyPRLyvvcWJEmYIpCte7b1DgrBVHWvpI3O0HT3xRuL7gpx
feoTOx3Jxu6th+49TzPFOOtuDExYQ9J0y6BfFq0YPxY2RF1x4aYHfrJjhdF2CamHF5Gxs827plWG
qzAWoVwYSKuCuLH0UFaKX9lmkIiA34ga0Ptk61sEWIri4wqOIw5p9JQ0I3n/dT9W6vl1MjwyTmUu
gOgbl2PggqL2rRNYZePliRUnYV/V6Ru7M7PzyB/P9hq9jk7lf02Rw9A4M3nEtuOoZt4akVDWOGSs
E57ZRoxEB0oPMYAPglX7Ns5orYfCLA8Xef/NZPNPvtpMXdHu2KQYypJHCJqmaZgRs2V+UrXpQmIo
6tf6BlEoG4oDyvliKhG3m5knPHH5WuqXGqTnWUAWBHjePVIOuFsNDzIVWbihZaxE8e/WyoQScOr0
VDuqxXYDNKmWYCa/Pyh33N2HgCnID5jOhoaWqZhNSYyQ0kuySl3ATDF8i4Qt7Lu+rQ5qBeEmtANP
FDc95b+DzgRv0EA/hzKW5a3JEW777nnjdwC6JDowQF/SFN6sthm6aMoLfodZvqXNa9HKt98VnvZx
roqRaYi+Pgj0dvaXYW06jMCAgORsRc0mqguDsClWGIsLT4dw58uwGPHBJOCdFdBMmsRAUK/gSGwH
HmwYIitbrexwLFv1VDktJ2KeqwOPvLt9sYKTcOpYCAiWzXuS1lPDMNxqhc0oEhRhIAKc9e5XVdSv
U+7jdGOJUQlZUKKaRDx++53mstXKStCLhv72l01M8r1mcjvI1tg98EwZ49681FjifkfDlT/IXjc3
cKskHdSshREmEA37xVIzmGY59N/KTHwuFct+NlTRvl0QXj8/jhH2dhOlO1kwo4gFnPF2jc3YZ9NS
10ao93ZBYhO710mUFRCsITo9NiUXcbdIZCCJ5+QSt/wISF2txqhiKpm1/J3wZhXS6aT7miht8cZe
p/znY3s77sjgFhpQvAMynNx8vmGdKzOzWiN0DZgx7KkvQRVbh9y+d6eZ3JJKO2NpUvT3Tni7j5cp
0g3qSdAHd1lgN7mjnoXbjp0/VaUwfDFDzYFCa+MVF7S9JNuSaL+vqVmXT05Z6i5sAeuaBhpQgJ/1
3JZxIEwVtaNFz63xg1X00xHmYOeryxCG61CCsSHzuP3qlhFNJm1YPVTKZQibqEjOSaTGz1ZvHmGw
9r6CRGBxWmVTeZs0Cy/D9VcG5CNlLEAXiOFqK7n69Phb7y2IUiX1ci4FExjL7YIcPe8Bx7eQhPda
5Y8xojPIvxQMr6bZ9V+Yktcbp0ZnOmOTr/ZkxIA2GxMuO706FUbe+FVqKOHsza9NV/EsjomsucmR
oq1ORjJ13RLpJXRDtb2+ac3UDPJCKw/isr2tkzBRGrCgP+449rO8TLhlFSM0BYD1fHZc31KT6OQl
xaE4t/wMmytAilwQmpMXM964iVpEP/az12dmmNX2cJln2zsPq9DOZqz1Z8Rpq2clN+q3dr9mXxha
FR8amILAGXPtKYa1+iRm/wud///ijnZupd8sJrRAyKOp6tx6jqt4Io4Is8IaCfgPJmr2fxVwpl15
ZuKgWpXh4JHct8eIBmeC61bdbEGlQzeQw/AeajBIBN1avUcK/jSmWn3K0vTXY1/dO3yg2/l+dA8A
q2yuQPjQRmVSYitEaaqmyZ4Yn4bMiw6WtOdB0HgSqQB55zrZnIg0n6s11gSHz+rK99Nq9aeGCvFV
mWLtwNTOgoATE2UwAQxl8vbxj71qasSEKacY7LBUCnynMuzw8bbtXOl0TWnvyEEsCbW89QmTMQ9L
WbhNgN13J9RNlzMqieWX1Sjrpzoxm+cMGsPzY6M7MYDsucj0hQDY2AosWRkDyIxI2uGSr1lzysax
+c/IT4GJdF667ikr3HzyF6FHP1QnW/96bH3nG5KSQQxJWAracDsJVluLmy1QgYWjPlDVb5Lmc4nW
Wpg4yRHvtQwpNpeApNYGKyMnnO+4OZe6W0E/sFC+pmud+3Yt7SAfaP0/10B1dN/LI9Q2u0wfP7rm
3C9h20xoRjxe8O52M/XGzCbNeJoat984qat6qIVmh7ZgxhVOl2iEW6VYk3fwcsxIDTrt+IkgvTk5
S2UcGN/bbT4ng6mya343ZACIsc0Up3HCaUC7HmTyfFUV274oxpoduNXeiXlpauPL/TQN1Op6Jxyr
zg7UddF9LWYE+PFu7llBwAjGWjrJ/Idc8IvCSzqvk1HRBAqdKBNXUyu8Jz3TveBfWCGG4B8587pF
c6UwQvQuU8OhV5riqTeyP2XZ6uDw7y7lhZHNUmZjdTrRLHZoJYZ5Ua3lM6R8R/wlezcMbJW8AhJ6
iyDg7X4ZAoypKbE9+TzAJAL3g4CYhapY4sdz+sMc8/HA5faWxUgBUyC0xkAvyHfpxRfSMzftuork
DBxw+p3afv52pltWHWSae54N34UE0NIsvCuxV0qSMvJWYCZ1ljc2WbTfrpFySRh/P1jRvSleT9DR
sszjwQWz+VBxZZSOUPE51OSHi0T0nkrqVv66lr8e+92uJeIVmjGEYxSVbvduSYYFpQUFtlh9bs92
pSgnoSFQhgzbUfNAfobby5FFoQUGVhzSexLCW1OFoa3Zwkseitnuvy6ctQAOkeg0jpp+iewhfXXg
jD0scRFCCnCH/i7qzl15SrmMc3X4JDuEJ6oW8/sJRPD58S7ee+DvThZgIYaOqZdtIi2HtLIsyhrX
yIrkqraNEnhFrZ7+hRUIhw0yMalTsTlZztqoXb+yoCzOxXVUy+ldi/bRQePl/g2jxgGVMQQrEvq0
7fBnmWr0smIbaqtUI0gcNRjmeAqrDFHsYob6cF76Lui7Wb/OGsWmx4vc8xJaMf+D0qACJ7f6xWF2
BoVKrTNzRxWzFlTACX21H9t3EXOsoSvy6NX1CWg6KAQyw8tbgrjCrb26K+uaZMgKLbcDLrTUal2A
yo/zXxCTehoyL8L9A0Rg9L6n63B0p9xfltI6gLn/UVnbdtw1Juddb5g5fmj1TE+5Z8NwusytWYYR
3OHFaRg9+5cjelKxx/u847Kyxe8QGNHu5b/drjsveuaLyDxCXa9cZsya6KQu+VGvf+d6gQSF2hnZ
h8QUbc68meUMXhSJFSLBB3XOAmZEr0wt0IfhaAxrzxRUK1xk8tFh8P92QVNSw1LBBGuoZzOD0E5d
VE/e6q2fE9EU4ePN27UlQzwqmBItsbGV5iWJYFfaYRIZa1AoefE2nXnymnQ5Gh7ZNQX4UM6WURPc
9pArpZHY6MYOIeFYTvBQkci2hFcO9Y0Dl7iPG6VADbLblN11hrE2H6tzMq/XjY5IBw6Ed3o86yc9
io1gml3zqynlslrEhVAQPrxz9pxRSnL8D+sqvbnbbyfUKNInQdwMeYt17uq2DDNbbQ/Wt2eFaBgo
JeViC3u3VorGKVNBpyPUpnU+t3PvnmZ0GP6NFTixUEGmvUBx49YKWcWYQPVjhQzhpx+g8CzfKdp0
NAC7txbUdXh28HT8YrOW2U1Mk6vaDGMlZkQDgVoUrtXu4HLccT50vaQ70DomqNtcEtXYGF4N4Vmo
504SkMGkgQPKFxdYX71tPGmEHzZxiKTi3oqF0kZN6S73WejVReR7c5JdjGo5KtTebRtW4BFGno1g
h6t342iE+DoPmpPAwZa019kRGYRBbn5Q3brbNqzIQPT3lDC1542VuNfVqnNEEhJ4wbK4FNHwc25j
91SkKipTj++ivSUBxYP/iPPDZ9pEBegE9YxZAQpro7T+WY6yyj4ly1FnZzOcScsAZAS7Rj8QCRCS
6U2UXUf25CGZm4aLrAp/bd3MgX9KpK3IvimGF3enUhmy9p+miR3L10S9VIFnDUZ7bmt7Wa7WGqnK
JVsmO/0gLHhV/3y8D7+nh2/iS6p8hJewvPHO0AvaOKs6l0OhoO8etguamaWRzdV/DcnsefKcZdK6
IGmtSf26cqS6S9MoIvssKjU1Pg3VMs3BpNkVmmYHP+r+60icAuGSVD2RccTtbdBmmYeCD0wZwHTT
5TQObQFtbR1F4hMFQ9f+lLr99LOLSkv7jn7F1P7ZWE6DdJyeOulb4KNZfFYSLbLfwGruOc+aUzdH
IPe7iI9hen6ZIUEMlGm22CGIlMakttQ0jLshr89pFGtT4FpTAzkD0I3qo1aVluVTqEgnxgjYLeaA
Z9U7cOR7yBbJNeVarhlgDmDQN3eazshH25VTHtZ5PXSnKsWrfRc2vOKvKB4X54u26PUMUaueZknh
65VhFT/qWm3/01agQrXz4293F4nyc6jmch1AB80luzlYeaoqRu7WeahbArLIBJqTYF0j7YOWxuLd
METNgbPc+wrNW/nyElHQ+t4WqgB9jG7j8vZ5ihV/KAet+Imnv7qeIVvETKiBrpJiPFtgHGhI+s9J
UVI41Qdf98oqYFB9uDzevN9x8+1phC2M2FIO3lL02/JA1NkKxWelZiExIFXFwk4d4bfjVAo4DtJO
j6+WcGY3sIpIs54phTXFk8lB+TlWzVp9WEodbaDanbwmiB1HYSRJT8YSOjBjas+Zopl8etS1SxOu
akRGjmKF+zNBt5c9AtBB+ZcM+/bcCmeMbKvpyjC149oLPKS6Ue4sI0sNIrdhroUiqjOdFb1AmRdE
q24HmrGYyoFL3L8k5K0gi+j8UMr7zXz0MhuCus40BXFtOFqiu85d/7P14uzNOqPx8/iD7Xj7b84O
ripq3fQNbhc8qNOaMU+Qh8Vkl1+Z9kxOjVrmX3Nd2KcVSY4DB9lxdgloslFJgIHyDiK/wubedGuc
h1ALJR+RnLXWs51piO+9el3UhmTXntFPZqA266L/nMVzZpWhBY7kLFTbTvwsy8XbJRvWv6ciP6pK
3n8yPhXCD/RmAWrTNbjdSGUwEDY01zpsR614vxhCOVsFLYPK64dXewc9QebKmV2jwX5HRjLr8ONb
a1aHo50mZ1u4FvOmtcWg35RVrw0FQSaArqD6AKcL3Ouby7mNuyl2y7QOV7eCtNIe0/NgMdk4kEge
PAR7O/jSlDybL0oApaKswupydhCK5aDS58V3Zr3hyKlHlOv3Xs+qmNHghBOwo592a2pZSBdqtHTC
3CraYLSKNzlMF0w4KpoPO5E4+GD3Ti/NQZXAuAsx1JaE1OxLajgtClHZkK3PWc80ARnqke7izkN6
a2aTyI0rMcUCHSBzSBAq9XMW/XAXARGPGbd+QVMuQCHTm/3YzsQbb6qGv+ey+F/SjP9v93HvK9IH
ITmWKmD6dopI5Nqo0HPEYdZ0/FAIUPACHchrZ2rNwRnfMwWAT6PwRmgP9uj2K4qkBqgZ5TJpzD4y
8NqFWgfMelpc7+DW2vMXSc3vgYkgUtrOcbYqWTFFswL5Orv1GzfKg2Lt3ygqkH41an49vrv21gXa
mgyC9jUWN3eXN9BEspuyDJXJ0k9qKrSrCifiFbLs5GAL9zzzpamNy+RD7ERokMr3buTqF8BQy9PU
I2V4cI/s7SAwVrTrKDu59rZ04midp5eQe4bM+sZfKDR0/wzQc1x0pV+etWyyD76YvJdu4xCUlaBN
+M2VKrVUb31jVbKYkQ/2sCnU+qQAk39yqqj72CPm8V9CvPWDMU7TmyYdjpT6dreUjgTADdwPmNWt
5cVIs2VU8MrOG523xpJCOLLMGPoXn06yrDCiCuaavvutnRUS48SCWSQUSW8EphOBQx0ycbCP0gG2
+0hsTqmU1E+OMd1aQdaOAmzpYIWg+WT0lg3hrWF80rROo/TQa89l445HAnt7ewj0iCiVGIi+9eZk
G5awmFq2i1BTgFB2NDLPHSn0l9efMxoSNPrJ2QlWN2uDshdegJy1VdnU/7DmYil+JDFApY9U29P8
9Nia/Nu2Owl0F+Qd3Pvg/DbPGydAbdPELcLZ1ouvsFIU19yzuksU1f13XUpiPba3cwIYA6fdL4vc
tP43oaxWjqXSxVkRgudWy89tKermu5J5GTlN0a2lX07Kaj7101olP4Yma44e2Z2PCPaG0jojOeTm
W2lAAiJKZWIswtoV9hs4v5v3JuoCB8vcswLqi9yRxAZv2dTdYPjIzTRbyxBkwQ+w/iVsO8qr8eSS
c56QS+LjgXpvMYWwxhKN1To3cpMbTWBErv6GNCuqD870zs2PHaxQraSgscWd1AYllgRwdZirfREs
utCf81T3/D5t86fH7rG7b1JxiDwDkMQ2sCPJVZykn8swdgxgZVldM78PY0odX/+FIQCZXMJMtTHy
e3uDLFBVu2bGKevrNjorcYXUeqJMf7zeCmOSRN6EA/AtbW5dAlgU7Dw4fjrgNMGQZM2lMqD0/RdW
mCtgFoNLkcjxdi2UDfrKUHlV0qlM3lsxWHmgefPcvzorI6aR4HGwKzQyt02NllEWLVPUKqTyjp6L
aqL7mppoqwbxgtyCL0z6Za8PUgE8SUQjjWcWt9lBs2/dOW+IHntFV5lxhE49T3Pz4D3Zczv+ehmw
0eqGA+h2Bxc0gG2HNDZUJ2o9ik4qMVfaUf9ppyjIoCENZyRpmLdiGPvWzGrAtTXGQxUyMfRWOKUI
FNMDEDd/1uPhizL0z+NkvqkN67oKSN47I/MOPuHuQnk38XzqzUio3f6CrF96o8zWKjSMcjhPK3nG
kCjNweHauzBwFWq0jJzThpb//mXOtLqj6hVFFRYs+NKMTf++aeno13Z2hBLdWxBHi+4DsT1p9eYc
W/qSUUDoqjCbG9uHj8/xlwT17scnbHdBoAghcYBzEODW7YI6fRSZmFo8v89dK0iMKB3e17EYo2dF
WNV/H1vbXZNLnM2Vi7ktn6jI1Zxaa0ViRnzmN1PavUWcWhw8Ubtr+n9WtpEayJWm10zSvxYa5suq
IfFWWEsa2ONy9ObuhGsaAhSyyQHlGzSzt9vHvDrFP7OoQ31ytPfQy0HmCTVV5PdN5Po1dfTPHIuj
ZuWeVVDpNNLRkoMVc+PrhUB2E7WEKmwMRifPwzJk/Zd6KtZv9lp6fwuKbZ2/jCqyVK//fmRlcsqL
ihJBxu1yMYMKc0oen2XFGKBIuE7+aDnD0VTUnp+AkzFk8ZShv+0X9JJ8HRaHkaeuTQUKVHF/Zphm
PPD93VuL6wJRNk4yGcTmNIMwzhXHmOpQyUrt42jm1TkqDQRMvd7+opSxCJZ0Vp8QNJr/MhNqFfU6
iRDdXufgl+x+0Bc/ZOtGidqCoaaYVYrpT+jnSl/xlE+50n0f8rnxl3T59voPSeFMcqlLIuotzwGX
wZThQHVoNm1ymnuG3q0eMtV/YYUaOHEieSixz627RGnS2o2Gn1JfX5iHyv9SURL8F6cdrM7/NbLx
SRtwpQ0NWB1aeoqYryn6QCONunaO1h5gdvbckicO8h6G5vDKzWcCt5+mtsbFYtiK95XyT+4bepQd
XJI7LUAYW16Ykd7y4pGJzTZqNDgOw2mcf2irHVSu/tlT078dtT+3Svx26McPyTKgbDO8L4wZGdV/
avsor967RalRy8dcdta2T52tCN1WtJr4RMzRc+ZNNbpdefNmBA56sK9y3zapmkaTHX+kAc746Oap
U8faUmgQlWFhDP+oxqT4mTo9adXyLYNL7uCs7RqjLkILnJkIiuO3u6vZi1tB7lyFqyN5972lVtqn
WUGNJpiyVJ+uWU5c9i/iBuJLYPQ22SiqGLdGnW5yh64Rsu6zroHDMHPQlyJG1UydD87DnpPK15xR
PVQQYQq7NZUMhd6YEy2Vcml6pobWeuwCy6nm5PL4dO85CEBdGW3RTKQvfmtI2Ax9FVZWhQsxwx+9
ORvnYqjrQBiiO/hmu2sCzghSU+Kttxd11CIZydxDFQ6DA3N2FSsXay2sg5rZ3oJ423jQmZOm0r/J
4LvEG6YFZcUQbrwqRAA7CdJp7M59CUn46/eOfgI1alrCMHRtPlKG5GFRr00F/A5NCj9GbncJ4qml
E6svJp2wx+Z29o9Nk6UXSQbDRt5+KjVvk8Rwxyo084g7X+gicGdzPUhxd/aPjBDGOBDxTD9sr0dt
Xhn9AY5Dr8lGkcka57p56sfa0AO1W9Agfbwo+aM3twbNBMAflIkpEmxHU5Ypscp0nbJwzeNCeUcx
3o39JM67JrDbyCje141nF9c2d+zuakSJ2x+ctL31yjlcINGgXeg23O5qbDE+mulGFqqlGD8OnUC/
RnHcq07k9e3xWnc+IInA70qFZKXdsoNW2qLoCkMlYWtpZQIXvVV/5+5IjlDlO0sC44IMDCUsGPG2
4I7Z6kvDybUiHASDMQ6V99DtbCPIoHY9OAJ7S2Ik9vdRA/i0lVIsNGEXaWEW4aJbrGiCWbD2lldj
8UHz4Y8EeBLnfTenWOp2bS4dVtBqLIMpN6wAeOlwev3ngSyKQTsqgPcka+a4dLL3ihVglz+Z+SoR
2Iucfx5b2fs4TBHzgMCjSa698bdstEd1UKjSRqWXfaYz7hp+oXfjU6GI+CDSl6/g5nARtBEbYkdK
F8pX9EUMIojnxnlOi3Cy+uZtUnXkuDWXJoQqU3QeNFJDRt0PGVZ3lmjLmSlicbSkGLq9NTsDoUF4
NqfxU2Rz0GdNFlTGDHTCWOaDb7bXvoPhQX4xmpI0LjZLbI2q6qcsKkgytP8oWgLspLF/IKzxpzuX
jr/Sw3uvBebBI7Pj9hICzTAdIygMomw+ooeURTaKhfJcNTmX1VaQ9zY65/URlWTSlMxPcLzjmLf7
6ME0q9JhLUKpt+qra135s7c+pTMFNKOM/sVZBngFCpNuHV6zLQo7ozOB4dXzUE3c+qNT2mYalJTa
lvPjE7C3efjkb2AN9EvbquMMMso1GeGkxRmPPiDD+glgyHBwrx9Z2VQdFXh7YpDaRag2tXF1oyh/
NhCFeu0gIk0yWSv7DSoEnb75RGXSN2VvVVy1Dbl03ovGTy3UpB/v2N6Bemll8/JP9sJP1wrujDGC
ZDiFPC1b5hLlRsQuH5u63zauCmogtIjpulO5v/W5SVSp6hS2wWjuQuU+bp1vFWwRP19vRQpxyPE/
5mm21BfNNCSxmHs9jEtcIFuN/pxm6RHT887lQJ+P4RnJpQDGxNkspurGOZ+VVEOIGDlLRXy0i+oi
hm7wU7UJcz17Bzv3tbfLEJjmQWAjL57bu9cGoCYZLcHDkTRs/S9OaqDTzFMX6CWNl3ww8m8GrM8m
bA5mhUx1jpzsq3dVYlqlWDwNTso7t99ON0fSrxiT7ugN17LMl3O5JsNBgPibU+Z2ZdSseJFZGOQz
dz7velk8enrahl6bgQ71ZFQWFPHY52ESl1VyAshUdOECpCMLBwZYu5ORj1HnW7NRZP7cxIrw1WQp
hjd1oRnKNZnqXPXNQc+7qzkL4iEGBHrPT5186p6zVG1/pLWo/5k00ZSnWFn4/5emFvU+8W8nAtRM
k8QvKV3kQRnpRX/xqgz9y7428p+NBeT3w+ON/s2avNkCObvOtyUcAbS3eXVGQreR8h2lHrp1yKnX
SKA+Ka01MJAyDHF8ygGGzkG7zumHwWjqIZjndf0S5ZCFnggLYlCh2lxk6BdX+XDq23E0fEqQsfYc
TbWTBnppDOaBR97fIo7Mznm3SCoN8L+37mEqtZHGkUdFVajOc5/MqV9NU3JRNeQaH2/Q/S2CKdyD
CEDOEGxLf9YAgLkajDp0jBYJrXEdg24qu4P3cd8KvQq60HSHt42/ooaKbumUOrSLoQnpbQzvk6hR
X30jshZDageRFJl3uhjeNJHMpW4dFtBJvBVoccLnmkevpUejfI+ug6zVABnjG91+HCNrVK9bWUuV
U7Gs6wqVgrVC1ooa38E1cR8VYoppMS540h3aD7emCret2nGtmzAdiu7dtKja577LxnNszSLstMgI
0rSvDkJR+ZfenRjJeA5ilxVumwZN2QodREQTTvOif7Z5nK99X8fwhcaeH6tKfxlRnA08R7Guj31x
p0As4X5cwXDrIM6wLbS3ntMrEQNroR4VRXPN+zqPA9rf1FLmoe3/NK3I+qtMODHXeVKHFOraKLPP
y6q2TtDTgrAPAqD7p4EfxCwUEAMCO+rjtx9gMJ1koRFXg7xaGIwtvQicu1YNXymUFZe5KZa/H2/B
kcFNuKpqiBig312HqpP/MU6V9SGO5umTauXifRwdzY3sWpPQRxgT8LMtL16jR1bXjSwvyavhEzD6
8Q8TOqgvkzqeo2IeD77v3i0A5QT+LDvZd/Nl2momCGtyrbmIxn3vgUoFM7ywPx9v4d7lSVAkWbg5
pXT/b7+ZmgnDjVSuGY0u4TldcuVzvhj9O7Eo8Z+PTe3tHzP0KmElXJ4kpLemorQxwVS6mIIQ4JfX
udUV6SXPZ8Pd0F3i8tUTOOAwyJzg0wA0zfG8tedBMCvauK1DFOeLd03k6AEsWsZZUzPrIHbYW5rE
1lA8JShjgvjWlJJGk2K51N4TuhojGMvVW6AJc7zFR9/Gid+oCAVmB6/1noNQjyZckexa0C3cGk0i
Rc+HkvZeaUx973dQFDfPs6qK6svrPxxBBleqARnr3Xy4UopZjHnZhK4SlUFux/EXK1GLkwIHzFnR
ivVgYXu7CQs3zzmD4jTZNh8uW9c2mnQOWkctNSjpErVBpdn1qQSK+Aa2YHE02HRvkdccv4S4FAYB
e4vJTcS6CNg6cE2Epv2o9YTPFOJPWO+/jswHHUQRe9ZQsOPilvx4MKLdfrhuaZPBmHuY6hAizAKn
gyJ68oTzy0KZ8+uSKfbHxx/w/pDjHbJhCUoF8pPtyWuiumEnsy40esU8m73af+qbuTslzHR/fWxq
b23MrkjJG9rOzAvers02epMr2WrCBnTU56hYhtyPItVEHoMX8clBD+dI0Of+HDBiCbZNDqSBSdiy
K7bd6qhpy8eDeCs9W4uZn9ZlPRJO3dtD6lrU6sC9w8kg//2LmhORPCODSLiFMVPzU6jMi/hRtoq7
niJUkA8+2N6SoOsldpK4R9rot8Yqqyymie5nmFSRg/h4vZw6WD9fHWcC9XphZXPOHBsKrkyp29CA
mONUmalxypa8OIgz78MyrDBUySfSDZxCesyLjUMvN+3aZcHbjTZ7yoWufR+11DzPVlf/IRStm/8P
Z2fWI7exROlfRID78lp7VbdashZfyS+EbF9zX5I7+evny/YMRmQRRdSF9WZIUZmMzIzlxDmAfvxh
4w5Z3UEpi8k5AwKxBJqFPfPhSpqLc4BmkdhpnQWDvxUw5nZ47PBrfiFHm/6focXVXxiBgeZrJs5Z
46e3oraUYwuJ4+9es8k1dx9rspNkBERYiLNA+DbfSadNbMvq7PJsjVqYHeGl1/aDVpuHXFPozZhu
657a1EzOTpdNG9HI6leUtLOyzyUxwHPbdgea2AhiARuJdc0M9b8BCiHQNTVnUcWnKOh/Pt7W1e/3
i73FCWhbx5sigT3bL9uD6UYjCuX+1mjmqhXqCuikMnlOTWW+qi6HJil3+HhdV+UQTYgWBJ+hnR6v
Zc1FQDHwwcBK0dmVv+KXE+BEk26kpVme87wNLnQLuaoYr/xSUX378tjU2oJ+NbW4pZAnKMbMxkXa
LIitvQFyA61WYfpf/wc7aHO+c33zmRb1Qc2qHHBMrTinJOY/AFgm9l7p/XBLKGDtOSH0kBNOsjXt
Lp5KpR26ODO5otRCjH+h/ZFSu0td6iy2cM5KNRpb19XaxyKioMvEuC5EP4vrKtDsPu10XAIge4h+
Q2VdzCIYXtBTtj4/3sSVxUl+SmJi5Me4QRaLcyLfYF5kqM6FWTaMS6td/Vq2MOQc6DM3f4nCb57v
tUopKajs0IuRDDKLK6RVo5QeEbi9LBvsn/mIesXONZV8SwlspURJOAViT8aMpELLZNxRW24ic8jP
StJ6n7XSjo6VG4kXUxX+K1gD9/ekFvHJHGz3DOzO+90alehZMUbiYkoB5MZUOMijlslNYBgj+FZg
l3YKpDNsleI0dgHS2YrvDE9nGzNbS2Ke3Ldjp4g0drY3lP3oJTZxZFPsp4qhxsd+s+KiMoWicyJR
xyQ58/vEyOE7S8K6OCNF1lwqq6mvehD53/ywjDdWtXKfMOkh29jcj4TkiwvSKKY2neKR6cKIOTXd
8YvPAxqQT3cbJLfp/7eyeFwiBludKGvluGRsXwanGL7nSuduHLfVteCLtIJA7TODN9+2YXISw0xY
i+V0/U64vnFsnbLfCO7XPN+CQIQauUwncP65GTPj05Q6Tody4tfRUqrfdJq79B7CXWv3N1H1p15j
llmzlf1kVM3GQ72ySsyDVSLMB5m+fGyqOqvGBpbYs5J2US2JWryDmbal2FjnyuVFRMewhcwpNKBD
82X2DTo5bg2yDfxXePbcSRzTWnV3IMeNq1+lz084oWtCCgN1GHtKuL+w11FkhscoB7etJT+H2FM/
q+PkHB4frbXd+9XK4uOpPmPkle3n57Dzy2Pbl92+yap/njfCBJXGkWKwg880X0qbDopVBE5+1oWv
v+ZqZx9xhi0Or7WlyFEwWBghCsPc3IpAHjBOc656DSTKS5c24avVDvZGwCEfjHn9EzgXjS6ZfFFM
XjKW+tNkRxQUwdYzKPFnEsfdd01PvT+6JhDVZ0QRlApG8cR9IbLtvfPjjVzzQTj7gXjRsSDrXPiE
b3aO1ccZJWzPeMknP9iX+fCm6+33oiZSeGxsbT+RoWEoGUuMoS0uKcfKY6B5oFKjLClfssA2b3mt
xVtc9iuXO9VrQiviAiqpy2YXk1NdGXbMc2t5OP7RV4q5F2qaHEI18p7PkSgbSb4UqmQUPRbBgOd1
bVKrOHsxBdkfjP9o14xZ0+PjfVtbkCQPAu7Hqshc5n6oZFaaxamBHza68ur3FXoAWWe8ISMXbNxJ
a5+IkhFzqcDJJJXJ3JQoNcqIBqZMUWSHDKXZw5RsRoiyhLF0eb4OU16EUkjFLUocoY9ye+h7OUNm
bn8YvGjfGc4O3eKPtlP9l6wayZuAvhdKoc9DGSj04QJQqWmydrTYS48JXS0s+WJlDf1epXX6Hwps
4BtnenUbf7Gy2MZgUsIprVhgOlgxwpmRGb2YcRZsVO9X95HwEJimvJ6sxXucCyjarZIR/zAve+AF
6lhJGvngFIXt8MlUwvANBZD6lnodcaNpt+6GZ67cXbKcT3WdHTWoSc/dpbFbbQxDBrjgvPM+FIEW
HztVUX8bq97+kEewxrtO4Zz5y16we/pQgEmhsM04q0Vsugj9wwjRyVoBntp4TvWmMzT2PdMG64+C
0evn7y1uRxDMoMLp7S6hbJViCdEoEZhRz0YBuNWLNzXW7W+PF7TiMzMri7sEqcsQJRVAsFNZJS+B
KgLrYntltcVrvGqHy5f7SpLFvYtg/5JLe23U1YlgNVlvNTuDoY9ql4zhuMXrL7/94pCTmiGprfKJ
AHstTlpZqoU70Og5t01xTMfSPLp9/J9SFM+jhmjzEnJIxBCwkeWEuKZPGs6AoSjMvZewFh99zXM2
Auy11aAOC2UHk0ASDj33dJcwIGonRlYNlaPUlO1He7LDQ9bG49+P/UAGSMt9Iz5jrpkiMMnf4nIs
OrT8ilrDkuj2fsu00d4oVOOYtE3T7lPNzVHHhVHq+tjsmltQm5U4RileuKwBoxDWcpdEkv1hsHeu
ViYHE4qB598Xm5SS+0oO2dHKmm9jOnlJpjig1604i/fC0PtT5GxGAGtroRwFnlaH8YdSxMJKCzbF
EE12duFj2DmiLT71RpD8fLxjK7cv5RRqo8zVIyi1XEtjp2UJpgMrXtq9KmOjWkcSTvd7kLTFPgiF
+w0GqmRvhYGS7VwRaxubueKTFLaRmABoBs52efsq1aSRkQNonyZmDbKWGThoO4aXUSAA/3itKzs6
M7WIEwvLi404ZACU2T/n4FbOT4MX/H8yAkZJ5zmT9+38s7WZWaYN3SJYlFMBlr3+2amBffkfVuJQ
lgKphKTFMgAotVrPeuRHz7kaAlTqeS00ovzjYytrnwZhIAhUaRrJZ2q+FCMzYOeI2a86DZBl9qJG
2XdW2ryiotZ/e2xr7dv8O3cuBSPu0pTIEGbda6TLTSPoK3pyvEwNyi//gxWa6FB2A+AFrTFfkVDG
qgSMgbP1CLbsNFOk52RUpz8fm1k5VAD/yL6BADK8sxyLVRtzKOOoI9aNm/HTNIZ2K3ZV0jOwakIx
VO8yNWzHg9fWSBUmYdi+dK3fR8PG0VrbU25Cuh6Iq4MsX9wgJVLGYdH72Xkagj/HONLeXC3KNrpH
a2ulY8o1yMQmaLnFlma1Cr7R4OHyWiPcQQjoQtLW/W5ZzW+hbrwacfeha2CXS7RpA6W85p68ZBw0
1gfqZhFr9AxRd1qWcZxLyzmQjqnHoCnAgItkizlsdZHvgG96LuCiF4tkwH8qNZt5LN9q/hYp5Lu1
U50cz/8+OdNJiQaYY4wfmZlunIqV0PS9J0HDgPyWUvTcX5vWD0SSMHTm57XI9sIKph+G0OsvbqVU
zpewUWP7FDGkUx0pJozTxuOwusM8o6CgqbfckYpBBqJEYeJlsOm7NiqGhtLtVS3tjhYIFH33+NCs
ZPFSTZyJRXpbBCeL2wahqEQ4BrGwFqnWAYU1o2LmqDN2gUlq7ySWtVWdXjsf8njIwoHUr1981dE3
9Sntcd2hkHQNo2J1h8xXjWZjZat2SNZgU5YP+pJplhG0VhkVNzt3mpcjONJNexes4vM1WgcMGBkQ
WTaM+YvVmG1psBzAvkXE+J5ileVrEA9bTJhra5FnjmCY95pode6R5lSHhd7gEoWiJpDYlsHZNRPn
82NfWHO8X63IX/FLeJ/YNW32zoD+svbiv4sS8gnPC4I/Ur9Xn8+LUH2kfMQYiYbU5MKUlSltSR2X
j9PW3qEXZXCYAOyeHi9odduI4vBrstm7KW7Vd9Mit9g2OrrJ3xB5+Tu7cI3/PraydoToZDDpzx+q
cYuPQ9UjROSX6wLgzB8MWH7Wutrbp5XS7eJhCwmxEuLD10gpzJJB1R1rBxMBqpvCZ3Eeu/otdEv/
g5LZ4288iPYXJgUAeRhbggBrbkHdA+4TVAeo4C9cPOtLR4G0PD/T0RJ7aISsXRlq014ijjfO7Nrq
qEiAhkOniAhrUTYNtaQTgaLzuERt+yXSqjzdNboVHGt/8v/ToDh3hE3k6dOFCzLu45FaYJl5n7nf
T3E3hL1T5xfHrcuPRpI5e7TYq+NjN7lzRqyQNTPbSf1SYmTnVigpVSoartmldY0hfdPLvpk+Obaf
bqkG3n0vDEnGf0yYtAeW6AulAwNeR2l6YYiuYk7VDBGM9YpdnNRbr8fKmiT0gmEIsLBEOwvXryNF
72PbTS+x33ouOhFqfKoGQ3/2hFEkfZ82h8EZGr7lQAzdJPDuIkwuuE54y3vL/wF5aL0PLIT49olm
l4fH3+p+C6lMSbJtme1xDy39sK0Ha2hFfLHCsPrsKWr/ly/69sr0g7eB0b5HEtN8BtYkydWIWUnb
536RW2PThXEVX7SBSV9UJPuXDtnsj92otj+qwnCPqtJ6L17X1y852laXos6jTwEwpY1F339MrkpJ
Yw5TDt9y2bPoMqv2rSxj0RB531SYqE9RHGsbVu6OuCQGZ8qXp4SJPdS758uFGN3qmtKNLpWqK1CE
DO7n3uvGfRBN7Z/VoI6fin5Sn67dSqv0UcGKUzC8Ux5woSKhdjBGF7Udqy+toQ6fK6rMnx67zdoO
YgeNMxDY9/UXBZ5PN7XM6CIgQ9snoml3gqLFxg7evTesRcZPUMlxwJmyn++ga2elFvRWdEFPMftU
GSEKT7kXmimQd9H/1zKBiD5e17v41aywhElJ4QjhFlyYOOrcZJR1LQy4ZXyZ9ESLfveUKul2tlYZ
xkeFyvF0cafSyPYGNL/TvnU69+dg2pV/oJ+i+ke1TKrmRafvr5wNPrG5r7KmTXaT3w3pruVW1FsK
9nGRfVRbN0Z2otfHXPnim17jv2mIX/YvKeR89k1rEiU6xn7UVdfHS7w/8URwtEjkflIKXN5kpOPV
pBqhclZsZCH3sMskPz2RB0Bunbj+8djYXYIh4x4OmMyFUehapvhhb5QBqU0ME0lZnpypKV+m3K0+
ukXdvZqpr/49AgSjZux158eW7z3UAnqCQDXGwWUv8YB2ryH6Z6vRRVNS92jXOQAQVL6ffcZplPCk
QqXBTspx1rm7WIkrbK22OeOBNzUvJIl6cmK6qRY7wP0oToGraJOLsFOQdE8ukJyJtgZnkPMnz/zc
dGYE/Nu+Elw8xfbVXdIp+iGFu3gLaXDnL5Dkg7GVERjj3Uyuze1EgxLZVjVFF6NL3E+Ui1A7ayJX
PzVdA4bo8aLuTvw7Iz/j/bwSFA2Xzikkm19ptNFFGbS/kA1lrGvU3npP+Tgp1YZvri0M2XByGQII
A2vzhVXe1BZKYYeXQverY5P69oWrWbz4oB83wvO7p4DSpxyCkqSR9K+XsEa/gDYcyQgusjHW4g91
H1nW5z7R3Z+504XhvmqVYNrljZNt9F5X1kj9gtkrUkMAw0vDIJb1bEB189LVnba3K+7prnGT/eAO
W1QUdweONUoVGr4b+H0GPRbbOfQhrQeOghtDfYeKVLXztd7f8Pq1BeH3ZPC0eWUFbG4FtjnThco9
vjCbGh7TQGEthhofp6TYQuvfL4hNY06d3I3Aj0bs3FSvTFPhjWZwKbOhO06jq31OvWoL4ni/IKJ/
B+gE1xR1yWUHKLNFMFVuqJ/TJkn+TF3yds8o429BRcf38eG690JMQZ0g6TpoKb+PZf6S9ebEeaUK
kTpPk/U1q4Jb2Uaf81z7Q4z5W12VT58vUwK65O3P9Xg3+adGVHeZatDOZdi4F79Fryq29PKWQj67
cW2sbCIOATCHQAE3t+Wn/GVlFcC/EPi/dlZz5ysiO9MVrHmy05Qm3HhWViwxb0BbRmYBXIsLp2iZ
zGIuWdPO6ZgZKIyX7d4ubfWMysGWIMP9XUjCgQfCpcsnYxRsvqi8GtPediGvLYKu2bcMwWhp8pcb
K4eKLsCGb6w4O9etHG8gJtaYyp8bs41AV2sAZedadYyPatTFr42KYPRjD1y1QoLOyK9UL1wCoTVw
tCUzPdq5qe3xLYIj56iG8VaWu/qNQEATOkpWmiXgBG5oRMWZLzp7OfNDO2Z2KfUJz4/+EsKutzqr
69YkIRoQK96Txc6FbsDwV+loMC32zl7rteo0oTl0SsvnueRIQYnZCGwgtqVSvHDz2jBzJQKWcnbD
ynqJRB5f8rF6mt1YWpGJEYSpUvN2UfeuI89NvNhi+zqtv9a52Z78SVQbGcT9ZYSbgQ9mqBWwANnn
3OFCXwxuECY600mS5FDN1Kw+TY6Vver+kGu7LmPqbOcj0jxuuPr9B7Oksipldoph8Dcv1gcHkhLF
lQmJYRx4LxkkDbtm8NxbOJVPk//xRgE5kTgu0B88kPNFKsPgO605MBdc0d/X3Mbaa+64pXl9f6ok
vAWHYIaHYtIS5QHkU6WO7Y3nLEj7nRM15S7Nxi1W9jUrtEHkp9JRBF1aKcNsgiE9nBjjCfs9Cb5+
KBt3q3Z0lzAwAA7cAsJXTUpELfGeSqm4Xp0OA6MSpvHi+rn9j9mi4pC7RfSjmib3UIde/j0tmq0Z
gHu34MZgTh2oKfES+dH8W6mIeoUGcy/nOhiqS9YFE2GZI45ZGT+NCJKXE28VNxQ8IWRIc1OpXzl9
yCj8uXYZiWU213J39MfT61jXYo+GhXOSPybbN0OsfX/2CgYhR5ROMMp//JnbNvVigvstsnnANP/v
iLkpBMAa8ffTVijMET1hSgI3FzeVo8ZO5+etBeVUaMNI5mbdtyYuza3Wx8pHA9wEsEqWlkCrLWL4
1MviUGSBcc7rUD0y/dodqnHMDhHYnuNTS+J1lGg8kNby9pAvy3zjlLYYA9UM4Ul0Qn/ajUYXBPtc
HbeK0Itz9q8dJAMRGJFnYVmjTSqu3gIw1dUYXWWvhaF5DJmi2LgEF9fvv1Y8Zl4oMyKFeEchU0zT
EMZYqfK4/Yu5Lgd5JD/oqoOa6eM/XeYmxjUaXSvbMLy6vF8ML67EgOcFTJBdXkvY3L6klEK+NjSR
N/LyNSuIL7I4qTLKdO/8YxUN09cDMkzX3CGZy5vMu4SVMv583iV+tbJYi+Kgr1NnmbhaZjt9CAvX
+xRDobElELYIBN+/FRgxaigAuLigFmb03i+mBmXzaxx2r3bTf8lZ2d5q22k3lPD9Pb8oXkba0ES4
QGYW1twg9ae4yZorE4/mcACPViKAN07q1kDtmgsS3XITYosqxuLsgt9qDKdIGkhOa4BUuQJvBG2/
Yhh/C1vR5R9UPwzKIxpX5nh5vMaVHbWAcAEqoP0C/GlxARdml5hU4dpr3QBP2ncq0JCTM2TQK1eN
b1h/Jlnag/B6bHVlwTgjMxOwC9GGXjL5F7YmJosn5ZrGQbxLLNs/O0QI0Y5IEa03TcQvrmLWT8ov
S/cBgoVYMb1bKYmwSMynoQqSPp0wqys9KlqFF71k4aR/fry6lSNHoQ3vpL3EJ1UXZjzE9BIvCqur
5dd+u5tqYpJvYTQGW1woq4YAkVLAh7KacsP8bEP8lJtdZHO2OyfaDQHUeEo3PCm7IHeNVhntJW59
bklD/opfU8qxRMsHIs2roRevg+K0F0ub/PPjPVtEOxhhPF/eIJwCyvXLk520ju6LsRbXwWqSF6es
/2yFoN6M/NmLm+pT+ckPfCs8pLlebHHr358BQHkk6FQ2mBHhnZ4vsPD0uqHqVF7jsq8/l2WK1pqi
9SOUf46DPoEV1MWTXc/39Uq8poR8EN0t83TLzlSnN1ivWRCI7AXF/M9lxujLsUz78Wo6XXOg99n8
+Xib15aKxiUhMmA2hpcXoV2lNBEjJXp11WhcV2d1GEGOZiZhGIQPaaTv2rwwx43zcH/aAbSQ4vD8
yJLLcq0MjmpuAPf3dYyH6q302lb7LYeYIP2gePBb7ZgSU6JLWUxe9Z/Hy70/ILJkC9ZRui+Vq8UB
AY9iD3WXFdeg8bMXH0UqOhjlk5NS8lsyuApmiDY22cdSwpvxwMoe+764tmJIzoouxKe+EVutupVP
J8djeR4QKuV+WXw6cMZuHqdpcVXhC3uxs9z7B2XA7kBamaODpmVPKqP+uyzgDSq1ONL5ZcXUNVNw
+bpeXKugT+BGa9HTjVAcfvyJFnHr/7VCpkNNlqO3zEEZTLHMJoFOvLDHYl8EdrvTfSB7RuFvlZFW
vYFxFYkw55ZZ3suV6msGgzHsYG+1J7ft86uRDltRw+qCaNUwZwyi+M7beVBDDfBEcfVj4qEgqqZD
Z3b9576K6tPjvVt1Cb6PHHOnFLcsVYnYcmpGYoqrHvZTv8v8Sj8hIAzxgjZazqvml/pzVfR/vxZV
bQqZcNKD1Z9flXpQEKcixnQdjMT5w4KEe1eoTvQ585wtxa61r8X9iF8wUscDtwiKUHlAuEodcQxd
644wXdmHEEDX7vEWrn0tpgEY4Sf6kgoI8wXVclhkMIPyyvRv+y1OK/tzF3j1LRDq1vT5milw8Rwo
jioQzkV5rFMaW1QppkJS7n1QJ+1xbHLrMLZ5uBHVre3dr6bk///lySY3mwQtv+LqGbEoDlS67fhQ
EghuPCdrdkCAcKR4QSmGLL6RlmuTNmhBcbUzYzgloWWfKxO21+e/EWgJoEb0VGQxc76aQgBkFiJG
cSAvS/+VmeLc3GsMOPgvfY6q4f/gEhAOSiQNTu6801b+snmx2jdu7kw43tiWBzPwwkusi2w36km6
cYDX9o8Y8d/pQ9lbnK+MyQ3IPGrudHZtOhRGNu2qshGHp/dPdkV5BmVZB67muZWmaDzsCA5to/QW
KiZt8zvkvXr3gYqOFmxYW3ntgSARYFM7hUtnqVkYx1aQ67nH3eo76iXOoN8M9HE3Bu4uQSp+n5hB
suHud/cgDVmmryWITE49Lis5kcLEBMRw+dXJFPWTHb+V5b5Up+bQQ5R+fLyZq7ZoT/GO0KiilDnf
zM7US6VycXl3ComalLStylORV3y1OoiNT5Xi9BuX7p2XkESQGBKe0i6QeIW5yTK1QtOngXNVx2j8
kFIZ3qeIfvz2eGF31xOBgmzn0E6kEIKduRXFH8zUbVKsFFaw16vGfCuKMb/Enhg3ro01U3KUnbkq
MCZMV8xNRX2h5m4Oc/0wBMWO4nd1KuXV3sRR8Bx0Hbegqs5jj0gR55k3cm5KzTs9Ryw2uIostS6+
onpveuukr1Vjq88Gm9IUr77s6dD2XW6gUaph4YxWcA1iBzFXRfyeJ+OWFuKd+0klD0JZoPigW6nd
zdeT5qnvRHXnXHRress07Rb5vbtDuuRrp/hP9ge402kO0aAiV4ZonU7I3JgP3iM3UPG4xoT3R7vx
w3Tn+rF/EPy1J2eG3o1REpAx9L+4o7kxU2sCqS2TX2Mr1g95OHm7yci3gJLvxflfYE3SDO8VySxA
AFn+XTwmzDH3hQe+9erqjd/t0ryty33YRpl5SS23Lm4N/CXDCwDf9FCVvG67vI/CNxFqjbWBI7/7
ljLZ5cJCPBmsMJfXfMXWJPVoXJftHXMPIWzfUy/g/qwfblwNH2qIY8aNp+3eIpcyVVsZMUom08VL
UKqO3+SiSa9RY1ffa0fzX5n/zZKb2yZOdgA+E2kbJu8uL8iKmOuU5UcPurjlNKzXNK5VlWZ6rZig
3mVRpu3dwdwaFLy7UaBPZgYdNBd4W5BOC08Na5x48K3u2o90Y4hU2h2kHNW+mKwtSuL312TuQeTs
8EqRhcm0aLkiN+U0BLVormEbDB9MbUTHR4R1gEU1fvVSBABdzWp3Bmqi51LP81fyNudnH1jOLvLN
6MnhCjyaWhoM2hBdga+8m9BlmAMAqciqa5431Q9whPqu8ppkw1nvvyM5NOCM9zBCBwA1d1a11vxp
8IL62nZmGx4H21AQf4LO4NlgT6bR5GaS0Jb++zKknPwIYdSwbq6uojUfs8JKT6NRJz8QzdUPj1+8
+yXRwgNfRTWQhdFNni+JsYA+7ZUuvxYxZMk7e1Ksz7WuDl8fm7n3TSJX8AS0kB1EVJbA4jEVBoHe
hJnGNvdEMHDUt2S40QQ58GNTd+eb0gArkYTM4ItJ3OcrGidXMAdZTFcR9GIXll2wS2IjOdCsrNCc
L348Nne3MtBioHl59+icgFRbxEK1KQBxeUZ7TSZ0jdOy0WC4hHaHx30LQrxiigCPkQ55a0MIvnA/
0QaqO1pjdy3aYDw4rPStzTTxUpT+00UjiYamf0wlnjSAZHe+iWGd25Dhxfq1zWAkgN6tZArLzjYC
E/mDZ7cIfS0Goeih2SAX76AZk116pdBSnWywCU5h7zuIoSbRz85EeszKS/01E9yoG6dLfpE7qxTi
aCpLWqZlbmMMhqeM3qBf1c7wj1VYVcepcaOTJ9L+TZua7sXJzeytslP/b3g9tgoWdyeOAg/IOMlO
TkdPXbZ7zaKMGbrwxqtS2eoBQv8BksH66QQOK+Qf8MqCg8JnFjk9iEw3TTROQZ0P+WHs7H+sWuiH
3ta2anLL9RAekShKGnziTAmynbuKz2B/mgy1emMyR/nYc85vpWFutfCWrvJuhcoitEKSWWj54AyE
tZkXudPNV91Swlu/Vmb/mw68YdeE1h+gmE+Pz/XyGpEGic4p1hI0854uDhuSDPHoQL1/SzN72AVO
aB/GIXR2ppH+Xufhl8fWVjZRDl3o5G8oeN1RDlbCKm0nEcOtZbT/YFaKv2+iRmxcjfJT/Or5hDvQ
+9CIp0DLZbzsjysyogZ+19+CJC/+tgrNPBTD1J0H4acXX9TG9zSO81NTbIbsa5YR0KKSJFsceP/c
SRrDF5nlxP3N1GJxGOqpPuiirg/8nPHkZk7xqR7gs/FF5X17vLPLS1OumbiIxg1cUXKwfG65Sody
Mvq+uyVNrh6B4it7hBvUXe5Pz97PaGrRVkPyiveLdHUZWQ4RMBS9zZtbW072V6gOmPwWWvi1dIat
Cb/3f2v+KSk5UQCXFPwygVxc0F6TqmHUae1tMOxYRQ91ysJbrNR2943HMY0Oodln8Ve3r4LgMnZG
OO3qIYvdN63zQm3vqaCEbgRVgXIcU3UIDpaJRtHGTXu/9wZVZolQ49G6H/HpTbPv9WFob8xRgftA
OrD82MVucfLadAsqtGaLvBCYBE5MH3exIVZXRHGNIu4tyuxi31JKe+2zPuQslcO3xy51f1hxZCDp
yMnz9t9RaCZBqOVMnONSSVl/8dxG/zam8ZM6bbSLgK8iLwI7ixxAWYIWVD8rajew61vXev4+Su10
H9hms/GJ7nLBdzMgnEj6sEJddn4+9Fz3ARgjHzOZRvFTRc/0nyGAQrNp4uaYlPb4EqIIcqIfrR5F
44ZXK+zdy+MNXfl2jLm9MwXRGmO6f/4bMt+ahthV61sSq/mb5Zfxh0pvBkpZ2bBBILBiioCGcI15
RK72ZR0psrO4dIvRu6XdlNz0GCiNsJT2bDdPY1uYkcD1aYBIWWE2WLrRLzVUfcqauvMz96ampbYL
qjo+BUHpb7xTy2hGWuF554aTDWouuYUVxwQYRBh/C502OKHT7AJJiosLpNr+qa675JtJwHPzsiw6
laOdnB9/uvuLnZIqg20yFyRPX/Y1pyzvkL7znZsAD/hhbO1XQcR9JbeZTkQL4jR1mvbRYM7h8Njw
/fvMx5PjvZJmiuHchc/oflNb1hS7N9NJv4cCjnQ4bBPILdNxVwfqVvxxf+Y57NDLc4vJ9v/y6YTg
p0rIPp2bEiVQeAZtf6t5cI6PF/WudTe/1qkO4DWSGY+SwbIqSG1fAORR9JtuoE4H2jC0uhtxqtoe
HFDMXNzeEP63to1Cg/pYuMXH3G2M6pplVRGBkuTloWXe6NrHJKuc6ApC3f9PHwlb343u0CqXuir8
D1NawAW9Y0rCCnYpuIBgx8BLvUV0fe8boIaJZaBh56kip527JhXJkSzI0m50fJgyGf1GNRDsGtL+
o0bFpT/lSm0BMBAKJSfXHkttY8b03kfI0Wle4J+o9JDjzn9A708NdNeBfks1ZKp3SLA27rcgd8f/
uIPjTPuQfWk3Lpg7R8GW1IViEsyWaM7FfaoQGDDV2sS3akqHc+KF0akGBHF57ChrVshuJaaSFPeO
sHE0/cKiA5TczFIJ/avpi7bcQ5Uwphvvw4ohJoKZrcH5Wc4SgcsAWKMlU5/cUrdkek7Nm6MIqvDr
08uRxD+AoPAWOeU//1BVVDXKEEbpDVwGI7HWKPZxBM/hYyt3dz81P4aRKBnzz4A7kWv95UIuq8gy
h96PbkUPI5Mdl/qHQocew9DTJ6UMiUGkKQpjEt/FYNKiqVWnCSrkdhzfQBNNB0UM/h4RGufJuuK7
FYnrAG9BYXFJ41bnVVjQpYluGBOkJlpaiH0yhMXW7XeXfbEcXmiJ4KXKwXea71zudmnuZXl06/rK
/a1JJvOYxsI6D6YafOgdRZxpjWpPVgfk6mhLA+2SZL8kLHOjVMDFECP6dgvReP3JGMf4M3W78DV0
uviLMOz+U2xDtvnYR6QPzC5g0i9ZPeKjScjHsoiqWt1oaokZ3zJdyU6+iFRQvdyez1th/I8BQBCA
YJCM+dK8yaUoa0bJzYkj42gGcF36mrkFrl3xd/ycMBJ8N33c5RMZhmHSjpmT3ITe9/EZiTBzOhlJ
HQb7zMs24Wtr5qjuUVtH0Ia3a3G8HOhAXEPpy5uoAv/WDzz5bq2FJ8BG+cYle/eyUOblkuUrAYEl
OV9cssXYlXUjSnHzPaMvDx5AjPQjAxF2tge7rCNVG3mlTrg1td05MEoIAB9/wPu1IiwCcI2alYzy
lg3ertSt1mUO5mZ01nRgp/9Webr3YTdtnfH7o4clNvSdfJLOxeJqDIIqh7+wETfIVfwPpaKYiLE7
zm/E4sYhGSzvYjlT9Bx1o0yh4NLg3Wa0EjaIZYks7EAyW1FTkLhNw5mBx3ovBrCAnUjyjQO3spMg
h2E4ZoKTjpm5OOV+ovqe5tvFTWiIh1Nj0ad43+t9XR+1RvWVjXh1ZTvpuBIqMxjFuVs6KQgB1Os8
4g3bCPuT5jfjKwCb8ZPD1OMne0q1T2g+bemd3cXoZKTcZlKZgECdBtD8uCOd2yW5X8c3h5TgDbY2
4+h0Q3FlxE4LdnkZtvGXKRNe8FamilWfmyxzNrb5/l4jiURzhJlt2chc/oSRkXej71zlCmdahHi5
4+54PLY6iytWePK4qj2pd0+xbr5QMeo0XaLKv04iCD8xXfc7c6zxl8dnb82I7DzJWjiPrLowkuhT
Ywkr9a95lKWnfEybvZFAzvrYyr1fGkxCABGViAMSm8U3S7hSQt3Mg9uowWkxwVp5KzKmOkNL2eI2
ujfFpUnZSKb7JIxL6LvHVExuGX1xyxgJG/Y2ukUQOVuKFcHH00PD/Xhl995ICoPrIycFUzt4mPlH
UlLRjXblprcySfVDlhrGLU0moPXBMHyIEI47aU7oHMo66I990D9Jzc1BIFvliWD6mwuZSsrcfJbK
d1dppxt6WalyKEwD2IhJtaPbITwxbpHp3XsL5ijWMB8pJSuX+XHKfHvUOMV0y9LRvISl5x6QHomO
j/f0/hMyAkQbCKgoNSGC2PmiGmKGPh3D6Rb4Nv2SynDqnddk9IF8OL62qn+r1hDLljtIzeuuuN8M
KH4rznjTVFGfLbtD5UfgpTUaTb8/Xtj99vHGoW+GADK4GDr184V5Ud5DpD90lMENEVAHj2Pmg0wQ
4Y/t3C9JvqWmR9jMcwNP1MJODkaPTK27GX6n7hBRLC4p/ASnplW3VKXWlkSKRmb6Xt9fMvF4NRpP
E/iRm6O02UX18vYUKJDePl6Q3Jh5ICn/fRJAU6qY3L1r5aAMBtMr/4ezM91122i69RUR4Dz8JSVR
W9uxncR2Yv8h4sThTDbn4erP0/v9gGNRgggFCIwAQVzqZnV3DWut0i6OCpge5TCjYkhXwmRutM2n
eTwRrKtPso85WxIUTawMsoNkatshdKpEmyNXaJccpMYhY1h2ELepEwxe/uRs8zdT9HSlgLTEh27Z
x21ZrupaptrFmOnjLmNRnhLGcu+cq9tvJe9DQte3NQExv3YLSxcLWsCGehmplB7bWEPTSyx749Tu
WgGCiB62DOa2xZ0k1ZDqiV314uTRcFoaa/WNvt3TYrot7sitkho7EqdB33GzmGVd0YAZZ/WyOm08
n/BvM/13Lkq9eq1mvTdCh4qM+bFXlrEJ2tZCI2dUkPw5cvUk04dCHZrkLCoxuOc4t8BlJlaUKIqv
lk1nwdssC/eLtlR5eVSRXed/GCtmlWRdQmRqdcLbm1p1b9skbVpjFBd6yltRnWzW25bQcKHkns1f
dHj2rxKfv3eSbq8GGERU3wBi8WhQvb32gZggteiXYbk4kVKd1MqTbaPcDYy4eVLkFaeWZCUCF0DQ
kLS32R+fJUoZxsnFatZgycUE+QzVKd9o2u7j4/vhzuZRh8bXZBsHPO/mYjWFnjplly0XlSAwWJZG
953RjQ+PrdzZO9AC1BOZ1wp/b3t+0mKJ0XpZ5ktft815aREsSUWZBPXS7w1wuDWFSgD7R3eRyOlG
WtsyFW+os6i5cDXo74tC1b5l3my8wrVRdnA490xRaiZ+QUHnTsC0pLPnzEZ76Qjbz0xjqYN+tFCl
Fu4OIPQ2XUDuBfYjtmj3EEJc+x6jLxI9G9rmoutAq/w8LhXbV9pRaXxQiHV5GmctqU9AjjPv6RdR
TvwkN6KRCLZ8qwlZ97VrDRz5S1Mv2gv4xP7YKZpzKlPaQY+95PatYsYoeCNZiYCqt+UExgxjMxNh
t5e2Uspz5xTeudeqKiiHcgzGQbV30vdb36fPxHtP9EdVlq7p9a5S6bWmoTbLSzJ55QvYb/MYK+On
x4u6dRKM8M3oLdIq5RW+NjLlZWk21VpeqkVNvnrx5BwWmCov1BOm4/OmSEhk6x75yRuALfjnVCW3
Ki80rYYgKRrLL9ooPlR1kvwHU2C8YTuSxVLx26wqlzpyUzSVl8G2fhhrq59hlcWHWPTmTgJ06xQE
Y4C8aWXTO78R3/IWvS6YR9xcJjqh30vHrOoLIzyG5aRqXZbQoaBSuHNd3bOJw5M7SsQFCN/rbwbw
zRQZMxUu8ZoMn1Ba6w5ZaaSnOBPpN6Yxezv27viIzAxwe/oDiNBsyrSxVavqqlTiMntmofilLpzV
Nxu1ycm8VPHvYze5szo02ikb8Q898W2MO84T3XKaAxeyfFSuTb3wG1f7Es3Ky7zO4vTY2p21gc6X
txcLu8XB2elkCgNRM/pUjMo6iaHS2iPjAtr4DAyz35s3eudMAyGkHUe2TKVh21h1h271RJGCLXGL
+ZMak8JOoq1+f7yoO1tIQxxxk7f5lTfpyLSYyLT00UC3s/ZOmp0mBEHCCnswzC8580effqUB40jR
KrCYzKnfdnPMKqU6NMTjBXCB68eGtVwsEXc779mdvZMSucCnIG4AX9y4vTNVtaFD0rzM2QgOrvS6
l4xm1fnx3t2+ZVAN+Nu5oGQctcXgZDQK9FTJx4sCivWLui7jwVxzO+wjpz4wzL37RVkM7dmrHp+Q
lGa2kSsETanrE12paWanyDteplYzfk91I/nYNs7Xxyu72T+MQP2WQ9mIQ/le10bixU37KlHGS7yA
TViyrAyqPNkTx71nhTyYeJdKAlHipglS6sbiKcTmFzevi0NfmqNveuteCe3m2MpDhE4avXx0JGm5
Xa8FNR1nqFEVo2O/OB+YG8oYAKfJPkxVGT//baiHgDCmHCpf/42pLFGGpszb6aJMSqdfVK/s50PC
XKNnaQ1cP+Q7lHf5/hRjtmXB3lQmvnw1XThm5u+OMja+wZTdz097wRt1h2iJXIFSzPXOwWhgxH2L
q1lzvPQUrIfhpbdtK93J7G/8QM7YpO0KjplWGNLn13aGIRp7npL5kuLbB5LH+V2ZiPbZ6xsr3HJv
KGbaru5mNXCZvZHOvnrRliIN1qlL/Hr0iqPod6UNb1xOmuKQErSD6ecAXS8oi41hWbRCvdjIh5V+
6UYjQS4fiIA3oQhzfPydbuqPFlwa2lH8SXhL3fPa3Lwy/dpKWRkox+ykdoPybZwG81NfpskpISgB
1qnNB8OIfrRI4b48tn5nscQX1MHlxD6SSfl1f24Cz0o1g0tRL2mima927XgMDqvSIDXSZufxuLlw
WahF91KKU4Dl2jLvM9vKBgd2wEWlMhgs1fBhcs2joufT0XHKd2tZ70kk37qmJBtyoCWPF2jaJlVO
jbo0FtAQl7Yd5sa3Fe1vaHres+BiOT7UA5JmSM1DiI5b31yMLOMYqBfFECANR4eTXavjURNOt/No
3X4upKkkUQewlmxhbhKwDKWEnKnO2kWtqujH1M/TsRJOHRhiUHf6zXdMkSRLRXJ2T2IErj3Dq8ZV
Kd02ukRznTZ+qs7WUYWw7kextzwrw8IWyoycRoxEx1CzuzbGMEeufy+LSMyV9F+7MsqLoTdPjuGj
+8t7z5kGugROjLrqtZW2gNBYRrlzydOpOg5Cl+LTbb2TKdz6OTQBABUSw4eXb6eXu6BOk0jN7YvS
pPUpT+O89+0pd48wStKXaJjmgILB02VcZgnQoIcLQbjJv298vYrjPufZcS6GMCYf76lDxRTLztpu
Ak7eEbpA0gA1VTb0egdHUwMvHenGxWgM/WgbTfJrltA7iQ3FeefGRv3smywr7YC0JRiSZGErZ5PI
PiRRQfdqNAwuhztZI0oSFX88eQnyPkqkMqh53hgIXNeriqJqUpiyiZU8jr71i1n5XtlO7+ZhnXY2
8PpK4jxx9YFQIseSarM3wDnajRF6StpwEu5cYgYkneHP2qTssUKvj+//DBFCv801lJyczZeaqojs
YJ3GU+tp1SmeR7AAY5O+Y2DRXjP1vimyEFoVEq2/ObxGnCX0MpbxNPXGcTaM7kOt9eNvw7oHoL63
ebyQILwljJrWyPV3ijs4HnnnsqaeKv7kZb1fLsaeyIl83/9/q+J/O0dqAA+TWJBnebOchFE+jF3C
Steb8Ws8m9ZJSY0uABRmBwWwg1/tWplfe3XYyeauI4E3w+TDPFS4B/DArRs2zA7KdGaQnGLNUEIQ
1QmBYS/UULXn9pBljXoGM6idGEDrHezC3BtidOc7ygBYdtB40G66Cw2DPbN1xX5fKZWvTnkedGm1
XMpKZDthxwaw/39rpetK61M2rbc6qkIxWyMtxHRaKhRKokj3QqVqx9Aw4+5goxfvD9q6vMoZ43JY
pXNMNSYoLG7v+JY21+ehRDqlWnPn0+Or4I6LwRmlwCj73DIvvHaxJG+hR4wZe9BX2nGN3dofxyo6
PLby1kLZ+BhmKH1Q2kHcavuptSS3c7cappPZggaqgH28N+GKM6a7iw75ZOR+XHR2OFtdHygdE8Zi
T8+OmdP2vz3+JdcX+v++A7cDFS2gLRINcb3eOVf6Li6r6eREie0Xnqu8NjClwOhF/WkUynP88f/Z
sxF0J1dA3dbeYvRidAbziYL1yU4zkEoxjbhBqwUtuWpPluHWnSW1jOCPErwLCGNzjrt11RDKN1ia
Na0fjCL3Ppd1kR8zxL2GnSTovi0ajXBdqIxvm6iIUi5ZMrvTKTMbcq0OxQcfFAZTwJx+/Pz4k23Y
xnIPWZicJYz0KZX4ba9kogmsxQVMIbtbI/FajG08vF+g406nJHF6448ld+2P6hp5qW9NQI2tSrOa
IFa8VQRGEiOX5ut5TZyyswu3hwcwGYEBAvQur/UWuWGCCBHG4kynyCryX92CYXWJ5z2nffG/5YMA
A18AJpEm/Oa7FmaptL2HlbUqh4thV7ovVK/fOaJ310IRQL4CwHq3eoS5E482gPr5tC7ev8g8F4Fn
ztlONPCG5L2+B3gzkTiQvETJk9ocv5Y3RShas5y8KRsEipVR0gQmume9PxudpwTI3sG3q7vJFUdT
jfIyLIQRt2GEplj3qi2LXh4GNcnNj8SizRLkjJluXzqbEry/aGO3V1u64+hI+0iWwRs5bxtmjuuq
J61A2aec3T+WFd11M5m+Atvcm6xxZ/8JWpBpg9xICLjtVxgTOAHTjWZCl1rxRdnlQRnNe1Zurz85
UYqSN8I0cKW2yMlJa2a7y9vlNMlz0q5A/NTy1YjRsLV6Ywd/L8OTzccm/AOeSUAroa6bwkLMsAmx
QCE6lUpRBs7g6pXfucZ6tKwle80ZcHbKuzH9+vi6eMurr82SV5GPIB1B6wJ28fUVP2Ze3g908U9N
X0f/RpCLu9A0szHza6/RvK88PtMXBHMK57VOpyH2kSfOtZPXaal3TO3Y/EcBhm4GQ7FUcnZFYUTv
s9ZxMyZSmV1/1LrVjn1NThL+4Q76+o4GU/GlX5u8v5h1FqMXbVXMumjU0n3VSyau+6JVjDpMI93+
smaR0vnzNCX6h1KItaO9v8ISkGOIxFkfFpupjZGY7MswiyXWjsaclz9U5NOiMCoNITgdVrq0Oyfz
1v1cEGGUKt4aqgRU15uW6etoQ4k0YO2s1TkBjhiQDD8Hr5ZXGYkATCHG3ZD02ttefmLm2ezoi3PS
SjV/X8MdutSq2GNH3Aa0BM2QrnS6fkCKTLnWn2o8fdNqhdM7zqlWRPnRLGflNCnx8j5haPuhbcfk
awSL52DCl9mp2t2xDKedMiTZtsyrNpWRGpGL2h1t92Rq49mezdRfhPGdAWMvCHa9nyNb+FH0ZEUS
mVUYLhJILqfyUNvfzobQKlefK7u1TlPR6od1mpdT2mjqzmO3vQmxIgmPkj5H/Q7C/vWuxlxdMX1O
66S1lEOUOHW/90Pp0ZC2kqey4LcFMS3ENrEm/7A3ec8i2jobqb+c1JyRGggUjn8umbt+e3xRbO9C
FkSxhxI7IQzKM9t4KR4Y+io5CKesay07GNa1/RTVUz75TTd7f7mWUPfkvO/soRz9g4gItRKKWpur
aSpgey52YRMwIFY4pG12mrhmjgBc9qBT90xBV4M8SmEXNNimPjLaVas5C6ZGxxj8bNXHIFNheiXZ
uocovbeR0vWQRJQE/W1MzZxg0Dtrb5+SeS4CN871b7HoGKRgz9HHaa2d4OkPRw+cG0SOhKUqI3/P
T+d7rQpLaBILkZtTHMQNQvK2li8hcq7dwSBb/A/2CLxoShNWU4Tc2NPhMhQR0LFTk6XOO6xUp6Vc
RWg7w3IsNaX69Hh9dz4d6TiyLFJYRIJXr9dnZjYhu7RH3lr9UTcF0tRatXxtXUbRPTZ1k5dyCKTK
h1TCBRXMNPRrWxqSnGPfFNHJmcf2TyYqRXWF5u9Q9n8Orijc33rTbS0kr6JaPydahxiUgD87vVha
vLzWPBkjOnNFoh70KjNbWTdt650fuX2bqIORoeJDNMY8qsCb+9ykcCQaU3FOqbUWB3NY+kM5dT8e
78Q9I7SnID4QIJFGbR5ANPVokSG4eTIz5gbAkFT8xe73ai3yb/k5NpFLkbUWGi6yYLq1ssSiyNB7
9U7FMnUvU9ExLzEZ1ONsDePHpY7iF3N11KMz6PHvzqh1x2cXyZtIbeptMpLEt19/7TwTYiyGLA6z
iRw0jw3tZIv8+2Mjd3wK75QvL80P7p/t+yvWwq1rb47DlEnUxDqQkOCZ0u1MD+2wen9pUaua4Tj1
nvZbZK5qlJEOW/1ygASO7nRcuwr1iCnz+ndzow8/nMGYnhtQJp8YBipIDDU4TKgg2zuLUeNRNphx
EnbzZIdGVlrh0JbiKdnC/7PCTkBh46xSlrze7yYyayNdiyRM+rQJ1K5IKIUn9dNflbVAnyHigKxJ
efjaCg38xVnqOgkNtzZ8e86qYKJuuHML3h4QEMWE81IsCj2zLbi4BOAukIJJwpKCOH80bjAbfbXT
hbmxQq0EZo4N1ZDvciPfNM5eFJt1ixXNS48d+N8gY/bPs2vhbwZPynBnMGKyjXW9Y64RJSLLlCRU
CjtC+c1TvjX9Uv/1+CBs5ofy+d/M0Cqj0k7WpW4ejlUx7HnoGGSgjqX97+rN1vpZdxJh+QQc8ccm
8or2oozKqr7LhOn+UJe8syciEcZO+0WfTumhn0FSfh9rhiGeYk/LfxeZCc1tLJ3xlzie1/5iJNWU
+au1Wkk4gsFOg0VkceerRoWSnarGw6+dO8CCfry4m0eKtaGGJjm70LtvhJdlZdKOSJlYW4NAoGnW
r3mVrRelzvfokvdM0XKXA4mZVQ3M7vprqXnGSDfoMKFV2MxHKBlplNJG8TMv3eMhbFNWqbbGuAL5
9Erdn+1TU2WOPU2dB5e+Kc+9nFZjjdZ3ruPflsr+ODAM4uldfKu9StF9xkNtEyIFTUXhml0WWpnd
+CuzsRE9jBgARNv29NjUnZNFwCmBP8SeRKGbXcw8NEazvMlCketF6KntdLBy47l5DG8uL6NO+ggM
gJTCSdffqjVNMmK9z0IFGm2ALnx1cLQu2nG+u2sh36GMAaeN2tu1FWPul1HJKE+lZH/HadKmILPR
UX28Y9tsDmeQrQkiMTJWymKb2MhCUrBJUy0LR4drqDEr87UtSg1qj6l0va9b3fhj0azixUT+/utj
2/dWiF0qT9RqEFjcXB11OcW502Kb7Kc5eJO+HBRUoJ9Cnv3va5EBkZCQ2WFM7sBPkXTdTHWjKg6T
VhCuPtQJ3MB1ZerUf1iLVKYEbUOTYZvOFYURr2OpZmFeWmrgrA6chVX1nn0FiWJpI0EEoVhMkLW5
0/N26EctKfJQX5Xk7JUDGXhXfH68FLntV/EblB6a6fwDbp8GwsbIlJrGMq5NEfbNgAbsSjWmN6xy
8UEFpSdHtNo/jw3e3n1UZZB2Zl4cvRO6VddfyCnHCEIIxSMr6ccP67AYB6FkzT92XuxcRTdLIwii
YAKIjlYjiC3pkT/5woS60KS2eh5qs9Kpr+Y0aJlfxYjOn02dfvG7uRrhmTxe3j2jNBCIj2jJIF29
WV48qDDyEi4lt4nnw6JOU+gyDhJ6M1RIv+cr/P3Y4M1+skrQiHJGM3oGpKzXqzTqwokiCLdhMevC
O0aJA/KoThw37M3K2Jsae295xL/4I28XF8hmeQSyceqoC9YQOvMR8e8/iy5yv3NFG79Eiv3khAwO
NMt76xRz+RLbbnsFvQ17JUZkLSzbuflFiTTtVwUY+l+iJSnX4nJvpPC9BUKLIAunaSCVvq63s6eC
nK/ggcJqWbIG7qoyGoe+j7NzOTnRr3MzFS/PfkBKQ+QWRKIcCNCE1xbjqCgUDV2lMKpWusKI+V5y
N00/KMtSnx6bul0cpjyIqgisUCrfNsa7GBpXMRtV6PChoGCo4ovlpLQt8jGOqrO2CPFsGRZahGQm
0u2i9AXrY7s6Kk+pWfaAPoclpnbifQYu1+1kJbdngLI8aCBXPp+sS/73n0567rb6nNJHCmeNhNpX
RJR+HHnsPq1mvP77eA9v3jEWBEYH/hGX5u2QH0hBTbGkZR3S2DGDNufyPrSNp+zpCLyJVl/dzNKQ
hGmD08YbtztnKsmo430ijL0i+32y064LotVN5zPhMGJwy+Tlfu2mTXep3LSL33PVxZ+Fk7oL4Jem
+TDYuTF8H+2M+mxUxBbTxlWoTH5dWFb0QWQVPK0iaecvoHKsOoDEGa8XKHmrcVlAdtto/I+tdRwa
TftWu8OQVD4FgNkTvmNO9bOVdOkoJH3MzSWmk8MBr7+hV63rUnRuGSozXbMxj7RfRJaunx9/vZsI
aGNFnpCfPAWok65XuVHy9bwMyVnLDepyYMJKWeZHN+sL9jURn6pGFOFjy/Li2H5OLmpQQ7DkZBnh
2rIAStHFhUQ/M+X2DEd8Pkb60ATaLOzf0BVZzo0Wp59cOMO/xKOGG/8H+xDmCACZJHkjfCTMeFLQ
pq3kLMkSra0y+5Yo+RyUQinei05PAoupcb/0yuh9SXn2n02DKVDAq+HhgLROaXrzcAwgSOy1yjmi
Ue6+2Ma4fhhywozHi9xQUuVzAQBH0vABF0lk++b7dl5BA45xQEys9kT/oq5Fb/lpunTGC41Wsfh2
rivj38lgKLGv1s5avpCVNtpF6J2t+rU2uTBMFTsRqDblSsZkC30uA1FBhPU7x5nRlS8aNQ2mwoT5
3HnVYr+gt1dlr4ORt/aOu0qnv3Ya+cryrnO7kddve6jsECMVQNlQCR5rfykKJyiU4ROyNOvx8c7d
Pg2y2C3vMy4cHcmva/ds86k1EXWvQ7SKLc330kV5V1dmFTYiEr4xaMVzU3rePhVlBJCcnAVqoNvw
DIEBd52RSQiXOi6Oa5Z+8lrFCzw92cNb3F7ZhLi8sNSeoUMbziZRnKFMDSRvdRhDyj+Ok6meVDHu
YZVvrxaKSMRGAMBcvG/bTtJX4a5DYoiw96KvvPRjYI7akXtUDRC20gO9Vj4ujbkTPdz5btLVkYKA
REclefPd8i4WYkITNlzNJQ3NDLmxthnrwFzL+Diuhvjy2E/u7OWVvc01xpTkBPDwJMLc6dSX1RiZ
ZU1eGzy2csfvkQMnJoKOQBC99cbBJQDKpkXKQDReeujawlkY7agaB/QanJ2b+c4W0sHlUkJ2UaqT
yh/z05tQJ1XdG2Utwro2QK3N07+zEX9Jq+rH2kffHy/szvZx+dO84iqE7reNn1EFVaK8IsqqhNoG
MfNAD6Xp7cUOt1YgylEbkTA4F+/e5PkMrjFd5k8MYeE5ndTJ7RU/ssf6WbgQ+yUnlgAYBTZFtLLJ
tseszF1HYGfUO81v7FU723FhHB7v2a0zUBF5A/ZK0bYbBcIuiWyGN619mOqLHgfRzLN5HC09M0N7
Ld09MsCtO9D4ldUrfI921RZR0g9tNnTmPIROAkfJd1u3q87EDEX6nuG3ef1RdFr7HONWXoayuU8L
jHUis7jtYyiqU9idpjLkXLOrg9umSlCshkbte9h7I2+3U2K7pPYnnWgKkJsMh/6ZUBtNUcOoH6cg
idL0IEq3e+khZO3Ibt34IcEcFW8yOBM9oBu2eY6zVzNV8TBum/nQx01zkpjJnUf/DbJ09Ury15PO
gJB4E5Dcarq0WjTkTElgdvtUtX9oNhd8qFVx2gVJPsXmcajM9s8lMvU+DaKsnZZ3tVZ3y9nIwa/G
O7/mds00RohvSHpoXNyMpzTLZlKMITZDb0D0P+odNZxcxjU8PhNv5K/rNQM6wznxUZNrf6u94SxJ
bavAt8KxtPL12PVO3L7PzDWtDvSoFNdP7aTo/WHKZuUVPKhnEs4LLX/XUXRbyfhmbdA+q2lb2Wq4
Lk4zwg3pF+WPflChy7sUbc3fKxuQwhFxmcl7TUQNQaZowNeLpu5mkoE67tdD7uiN/s1LV+dLC1q0
SP12KIQTJKtWLq8U0BFALpli8qV0MwjCoz0J4YvK7pyjEKLRzo0KkvF1UDMtP46jsIf3pSdA1jf1
mMWIGZv5eFibRBf/1GXXfzGKzuz8MbaSNmyyTht9t1FgjAuhgQkIPBqBF0Zq9d0hpnxXwUwyhXt2
nSUqfl3jpLcJ86PFPkZaG/WfB5R5nAOZVDr90oE88E4QapgQsVpO3x6rqsi8w+xMykopZ16m82jq
aOxERaJ/Nrx1VTk1Uq6/YTrkv6IG0v1nqSIF+1dkRIX6rnDbrDi20VBF/zz+/rdeJrltRPMEGuDC
tujrWWhzl9EGDDuvEwe71+KAITXi/NiKfCe2ToZ0EZ4MxZbW0iZob4cmSrgp7HCZEvEDIfLqXdba
AtkfUbxbE0M75lWTHR8bvbmfQP4QR0mhcJNAfqtZknnJoojapIeJIuF5smstLCGoBuNS7ake3t1F
wmtCJxhtN9XixDRHGAIcInR4xncV0Db0D1X1PyxItuWArYDPQVLkOr5YRJE0aR7ZoTfGUmDDLo4l
SP1T1S3jb4/37t6CJHUINqCU/dyWv+e87zRRuXboMIHwfYOW5CWyPPHste4SvlBPpYVFcdXYImsb
tS0GpZ6UcCwKHWqFEh2A+mnPbhvIPSjWcGwkuvOmLpa4KyyOSXPC3q2dP2hpRoe0sbzTbDZ7g6pv
XA5TuAFSRkRm9CdkSPBTBKiOHQ+lV7u8U1P0XY/KJUMhT0uZsYCEw84DcWsMThlLo1FPyQ9s8rUx
V6wl87wVL6ygi4Sjrbh/o81aB0nPrMgdWzf+ADKCMp6stlPwI+e9ttXasWJ3qe2FeL8AkdxRSaob
bw8Ffd8M0CVeI9jkW70pIdwM8KnhhWU5wbe1sxrJ8sh92iFYDNcvmE5JMtzylFPF4z7WIi+czF4F
ESB1urKxHw4ib9q9Wd53lsS9Sp0U9wbusD1JMJNSlcI2S0oa4YMyHpCjzvee8btWADrQMED99aYR
nBg5ikB1HIVjbUb5Ia6r+G9qs+veVIRbn+PTyHSKyg8etw0vi9luUM7N7DDKUtPPdDgqldn351nN
zR2M9B1TROvAr6i/4Hdb/VNmA0yIH5pe2LXZdCTOXgItjWwmdAzt095ts2nMzwECBEF9awqaLlJQ
ceeFous9Xx1NL4i1XXDeTeGOcA7WMyB2qR8DZu76DDWOO6DwUEWh27lx9GfW1a76QZhGrAJ9pafk
p+soygOw/fyfRJFdtNXRlb3Gy+22Ai+GncyFKJGdW3k6a6kVQ8tmj/HuXLciHcyAyddeMGS7TP1b
pyQdplgn6Y2kdVv1icqqslwhOw+1slP7YzLlasls6NrYe37vrAlpMgyRe8MQ3WZaUWvFraPWUWgN
ZRcULtWmUpT0A+1lPjx+GO+Y4m4nT6CZSo15i2PuuNjNwVSVkKFt6IY1+tdJBdBZgsl63pIsPZLe
y+Ym7JZrd8mLvGXSVxOfu4ExI5onnCMiw85pypSnk0auJfjCnGjsuYzkuDY1RmNTDZoen3Oz+5q7
4HznblGO8v/aKZHccQlZ0yJhxBzskc2blSgVsO90ic+x2XZBa61DYHpTfHz8kW4yb34ZwQs4QoJO
wJGbZzibU9KxSYvPoq5PCkA830vsf+p+JGmpnlM/IeOmWQSkXm4fXFQc43rzLKPqoXIMyTmJBtcH
d0sVfpi9nbL3mw9fhdDEztxN9DNoKpKubb6RoiedpdStEpqKYZaTP3pzmn9YVESZP646I4D9IWtH
m4L8mjV+zeyj37LWGyo/7xDPlQCaqgjrxGb6sdozm+yvoagcDfhs4kY7wePNGeGBICIh7JZoOLRt
rndEm2KUo+K4PCMo9oeoMjKoqvxaMS5sp7p3401sPHcq9QeYo9R2Nt85qkf4X7mozrOXJwen7uyj
1xv1zkG88SZpBUY97SQ8l5bn9XLaRVur2oL7YUx6OwdIO9S9v46I7/sIBo3FZeVH7qmI3u4hIRAv
LYB43iYE4a6NDrYoaE+kLhkTOkGB7U3ULJEDn9dTavbxnqjKDQ2Vhhm3mirlzRE2owx8bc+bNS+p
7NWBD1Suv6TlHF/aSCv/VRcERo8Q7dIB3d7RY+RzXSXO2fPSegoMRUm6k9FA7tnJGG8eSx4nUjZu
PsJAhDs2AWcZpYxWAGgSLmn0V7+soV4pFyuOv8Zz/i5t7T+MxnlXGntd5tsSEHa5MwjiYeLI1vb1
PridUXl1HHvsg9A0X4srw3fTyA2GTtXO5ZB4r5rXpa9Frc+/aoOi/xmZpfXp8f11ky7LH0F7Cywa
QCvgmNc/IqlH02TWlEekIFL1RF3EbY8MKjKsc1mgm+y7Sd19zJMSLtRjy7cnilIThSB02WX/ZqtY
wYCdBhbS4oW51ojSt4Sz0PNdrfG/2OGyJGFGrAJdlu0K7Rr5yN6D29463+N8HX5Vja7cCSHvrYaY
gJIhcR190c2dSX801Tp8K6yF47yjEc9g9iJdDs/vGUUGjg5RKrfexgqBauHqMbnRSsxmHKcq16ZD
rc3TXuf19k4g04MtTXWSRIJ5j9ebNlsxzYWZIJ+sOQ3AyIlXzxmaQ1Y0e1rk93ZOTrZBeY2CDVHV
tSnTy5UhLfKI7kyb/mnDuQytvNZPz+8cZB85hxAhUMqu11aqro2YF5dEoTHmyzE1MvU8KJm980rc
3t9s209WNtsmwPt0JERRODlp9aFarfoiElM/9ami/0Kf3Tk+XtW90yt1n4k7JLV9O4WdgU/eTDWI
CFuzhxd7df/Km3EOQKvApV8uWQ1O5rHFO19LKr5I7sJbGWVzacEBQIdCK6MwTpYudNU2OySzt/76
2Mod94NtgiGb7gJ1vI1PFE2EHEwmolCJujjk/vPOU5moR7xjb/j5XVM0hCjWSCXtrfDW1E+EDcYQ
hU5ufV6qmcqyk7XEPFWx887c3ToLXLNELkLy2bigqeR0NtAGDxnU2vqDrhhH1Rys5x0diQcZHkKk
4X7dvOZFa9tLnFVK6BVDYweRHUfvTEMyhJ7+RFLVkiCRm1VOab0+UDzxU+VVSXwGglF+ULJyes0U
4QXL0FXfHpu6c6pokkD+IpgHULCliRiFWNnQPjkPla6+9tHivlSK0v3mFnb/zXLadq9WKI/pVQDM
sGVi4Lf1yQL6xslb3kkkSfPkzFzkWfhTY7jJQW8TE7K8rbR/E81G7qmerKT6bOS90/oIIXTtP4Mz
tNWRzrbaZL6IuvIDXBBj+jgg+oESGMwBy6/aeqqCynH62F9dMZqgnYbor4jZW/2Rx3amvoZ0njh0
mR5nvpqvtvvdbpxIsqA1NXkfTToXjCa6oQ/jvlD+9pAmcHnY2qo+aV2feMcs71QY/THkGnivo6n6
+TQpeWD0M79gMqZuCOIpzv6sEA9nMrGnpkXoKgUw7sdf7o7LgzUGQwPRUhKR5H//qUjZAs010RoC
CTwl9W9IoGYnaDr/4VWUoTkgIbJEguaNKw6jU4PUW9BlrxPrSHWlDJqVUsd/WMtPVjZ3O/Qp2yB1
Tc6Rlv1lDsN8ENQxDo+N3LmNKGQgZwQ8ggqDKY/CTxuG3GSbUNzH1fNxkqR0QTu11I5JvT6rHkIx
UsJwad1ymVMn2phipNFilkXBQDlmkJwzixxjFJkWysbdztbdrooeOJGe/IPq2TahrEC5FKmtp+cs
idOjg/zLMZq9+WSs4Jqf3UDatiAPZdviTePiegMLyN+2W6DbilisEcyNYx292LF+7U0z3bkBb50b
UzRxJY4F/P4NWz8qOqOxQNkmdA99XujG1wZvD1F/b+8kxxbePkUTut/XC2r6bKyMFM5pVKV0DDNv
CPQl/QOhpD3e/K0lWctAKlZKatFq3zy6MFNzpATV+tw4k5YFoEFQ8EwqbRoPaumpexn11hzfR77v
0G3o6hMAbs4TTe68sgsvCkt3QXnE1Qs9P6dxETMmUx2SdacctA2VpLn/R9l57DiOZFH0iwjQmy1J
KaX0rrKqekOUZdAFyaDn189hz6ZTKpSQiwGmZ4COZCjMi/uuQf/HE5e2CUqwkzPdacxW9xRoGo4Q
sJuqrLkxRquMuzobrpSP3LTTS/1CHXN6c/07KJv533mFrHayxzSwOpxS8dXqFkO8aN7Y7RZH2ccG
AcMdVe4l/5jtI/57cTHev0KSDSSy+dSTkzDBXGFFCK7RHMzwkGq6X9I03spOPU5+iaOF0eyrfDra
VXHhkfWHH5O3zwZSbsS/M7uPpIWqkNZrehCmVQakNqTV8wJhu9tNq9tcOor/MK0b74lqnugditGT
Gqcd7EQZvZUejJRMvcmXVPRZRzhUWsz7aQyW+cIBdrrVt3mF+MS6gRdy7hruekJoSjJg2vpzGPiK
oM+yuhSn++dR/rWiBErkJfF+q/t+KytM0NODvRAPSJKZisl2/Kjag2/5l9bK56AYAIR5P4ph8a5z
pMgOLpnP6PdsqW6IIUtvhetUbkiqifPx2cN1i3oUGfLG/Tj5ufSFmNTW7hix76sHskwHvDCNSyZq
f1iCW8sD9B9FNxD9yeyVWTD7Cx71B60s6p0uUud+0UzzyhyKS6DvH84SGpQ8JTkr6W6cChQ1BeW2
KHTus7Zpn4WArNFwQO4soZIyXAhFvhqc1rmgGDjf3PxyOC3QFt0K4dPN7SxrYNb6mh8WX6/Hq6wf
zfHGTh0j2084h3fXkzuUP/okI0esMNTgxXOPsvaDtx5B2vCvNswGJg9o6MnymTLNNXpRFYfeyeqX
SfjLyzD0zfPfr/H/91/fH2WANQFUEfaBvuHe75fpYM6W3Vo8NItZSnW/OuWY7AMta8bXhgjcXxqQ
gnbTt3V+nBNlBofWaeR6zFfknLxE+tTaaT1k/Nups732qRoWs1Qh1zma+8x1lbsThMgHV9swzW7J
s6mkKBmDH2ONjW5kymZqQ4QTfntldkrZkT6uON3XRdrKL3rSm3acYtbjviTOxJkABb714n6F9HlM
LXNUt8YqsP9NhlWIZ5yP3OJ7KklVD9PBNrQqHCvN7G5Ma/UEPkgJdAE8CfzlKu98rX9B7WBYsdPq
DbYhSdvr/yRmuiw7ZU5LtxNV5pUwdXDViQo0EU9jYGSoL01twJgSzg+PljypbU8Axs+DiUqySY0l
FKWasoOsvdb/laeNNcazMJRxi03A6kRd444ynipLdFuI+KJfFWVd6U/CJ/EilsGsTzdC6kF5VbD+
vHiUNVYfgeZU1mvhBnUQuiK37QiUPBXh1BN5M4RdTiDA/WZFpN86UNsxqghMkstweJHfMTuvhodi
bHwznGa9dqJequbX7AGCXxurtlRPyvfx96DBQrKH1hC7EQf5jCqtclEDxHMxr96u9/OM9Wgnnbxr
tcob9prmauaBGnOqXpYUTP2YqMQtj2otnCmeNuOQlxnluHkLSaskBqorCuMrBmjehLYZ4styzyg4
dOnQu9UPjX6M+w1j54RjeUyl3GGvksmQeNy63C24ZwsRBjO1VQqz2Bime9+h/bFrcLkggrEMUqJq
FAeRoCvvuPmj0S+Wjlmf22P00S0LQtYS7mQfT53ReXf5AnkYEUvamDFP0WJ6LJ06DX4hqkyDp7Zt
jOYpsMaxDHVvtAo3XCutqw6Fq9nej064fbubfatXP5Xm1NYSJpWYcyNqLEOrX3qvD/gB/Kaf5uu6
H6zuusz7xbhVSB3qq1ILsnSXNEOeiGPBrW6+ocE0zZ/TbOXevUuuu0UAlmEOn2YT7G6vtBznElHO
xvRlgTzWH0v6ehl7TR/mfLdZYTRH/M1nEa3YqORm2KeCzRSOIq9pNJiqnn8DMUxm3HKHdC+1lvjW
HhxViidtQw33VQcJbifovOZRGkwWJfC0GPm+nvvxTTWGqnd9MAg3Ys2MKiTNNCf0b234Vcau7op9
0Q6W/AcWLinCjT172tHUyv5pdSXm4KFdrn4yhabfjcHDWnfSf5YDxmiPejuZ6C8DOenZGqrVdwGG
kB1Q0GSjdO71kdbYoXbFZL5VTjktsYk/fBBi3Lf9m3qsImIjy0V/PRPCkO0bu3f0sPeWzr8arcwL
doAniXxpuIrNsOus7J+mHnqLqLCh6609RoziO68qohJXoyuSw2qsQ7Mbm3SevmhOL/Kdr5e2A/NH
DXYfVWKcqp0xmJ2Htnwqmr2Ad5I/2GarWSKkFZO2MQavbh5apd9P3ydij+ajWWGvFtmeVLyR5Ggq
I86yrDZ2U4LEDsMXcuzfxiEwym/+omdzNK4iwKyOTq73y6gUCUXhXPlTdiWz3ohGqzs65gRnw28X
f2c5Xfto5bA8Itm7bRrXrjsGcV6ItIvw5ezap5xY6xswkqnYmTixjOREunl2myxqzcJV84oc0kww
9E/+igY2nCo5aqh+kvSfDeQSWeiqSa0RkFjS/c61PHkdDJXN16scknKAxuGPsoy9rBJ2BPAz+ipM
6Sb2+L4sM/VPOIxZXxUhZ1mu3xlZaS9Hwy7JGHEXM9M/qaSZWQBJVY5r7MpCw6k2QAA8ytCwC919
ZGbN9VgHaIRfcA1wpu9zO7h9LEcf2mnYd6IdQjzJpHulgsq1Ijn0k0SL466WV6J+wCg0tuqsy2/z
NZkbtNmN2o5vU7oIeqAuFo9ZqTIReq0sv+OPNaYFumDVqzjzepxyV6fhb+vGqsFir5tb17hpE00M
x9UuXWax6ZTUc5Zt0vuhh7eef62vZm1cB0VVvwYQX8ZrYSydDLNgFddVO+vaIWdWnX0zD60bTjnD
xIW0jC9dYBdDNBNjQ6POFkMWrzjdu3cFl652n6WsiDlsdTRxd76tHPO6bfsxvZJe7nvf8yLJ13si
hseOG6s1VXeY88VvMKQeoc08JW6QqAf0KOZzUBc8rOVq95/90TZ+JFjWEtXLzZREBNxMt106VF+o
IcRjMw52FaqG/sRBy3T3C5Kr8a2Vcp4jEMzVviXRxXOu6ayMWZjN8/g7b1fnVzLNY36w86EtDpJE
a46lRnQ6j6fAwVjlvvDseXlTxoiCA+JR6u/9ak3ZRZZYXY9pcpPhuXQWK7vxeyMjnrnlPq5ICmlm
9w421lj8LFFs2xZ2mpaq3gy45RVEZ7V4NVFm0jXHkB23VlcNxLfqWejC78OiT1b7asBjy1wf2+0f
3so6L3Cn0MrGHgTrFibHPpBqGCMdY5Ef0k0cwsJGKMZh3uW9dqe1Vv9odCCY15qXtelWDjlFmLep
OVBZSKnH1jo437W5zzD8ybPc+WETp1ZERFyI5llLnKYMHRcu2d2QiKwzY4ewjd/GlBuv7CcteZOj
qrLdYphZ/rugOJ0jCRX2o70oKk4etWAgvN6hnJ0W9u2Y6WZV2+IwV3b5z1imqsN7dfb1eFl17ULh
ef6KoBFKF4C7HzUP6a7vy04TkaO1Lok4+Ij+NX4oK32tqdKWqIHscInr+KfReD7ArfRpdEBSeT9a
i+Gxkxl2dtDbbrjBQmaNsP4y77NEeheAsfPHJS8VDlm8rzdDulMotsPgqq9NLzvMcv5JidvGNV3Q
qwtlO3/vSdEOtXsLv9iExqA7779Hd/pcUynfg2ulfNQ8jevWleu3v49y/vyHNwfasAEOm+vNyUuP
iqC1IQsgb2+c7FEvU+9Nc7YU71QYpPSZ6Xrh5fWnAeEIwOMkmo9nyQkyZiu3mK1pKUDGnPzWLFPj
uqXUvSZgrt9Lb2mPf//AP/xWoAC4VW8mZTi5nCyLdEF2k2p9eeBJo/bmNIijmRnThWn84yhwfDbP
B/hlp2yiXJ8NqyJF+ND4I2+ivKJo0idVfPn7x/xhjQc0+mkaAkiRTrn9//+BtHkA6NSzizyYFLVx
42huRJMMPmBpufHfh/rDF70b6mTeDCszFrBNeag4++5mUcp/dH+61NQ4f/0DLuA5DauRfQsE/P6D
CBTOm3kZq0OGjuhYOQO9HmN1nhdftm+Z2+txPhf200c/jbby5kXAxtp0Xidrvhl0NXq5lAdlzLmI
O3NIthebfkmGd/ZrbbRU6MouMA2OAafMUbk2PO2Mpj7MHtd9qvnld24eC5vMan35+yed7SqmEOwO
XSG+Khs7+v08Fg2W0+BO/WFIqARtTS+iLJjesOjHKtj6sEYD30I0wkhpXfATknJPUCi3ydQ8BSbD
kb4eiXntNksV7Ocd+LB//7KzSeRM56AAXgMrxD/yBLvQly4nTcGBYlAs3o4XuPsaTGV2XS9l/+vD
Q/EEgqVnAdvjanqyLgIUR96wMlQfcEcVg5+FQ1lkV3XeXLKt/sNXbZghFHMcamjLn3yVNtfjINre
OBh2Qj6CQcmabaKn0cku2WT5/PTv7hGL7gK5OVCTNsfPU/WzYcxeKmkIHIbFNtQRHrH5Teqd14Rm
muZvljCTJ5HyobtyrbNq9/c5PTtGttFpEsAJgI6CscP7hVkZaZ9ZgtFTEJ49MJNH2eVeop39aRTo
ykCWjEGGzjYH/zkXeWc3DrCIedBLmgEYdg6xjivIhXPjdJOBh3KF4MMNa5SL5JREzLnRbBpX/zBK
wz/WVrseS3v4NSDL39uDvDR1p2sEUcrWZmExMhj2bScf1eOg5s2ySg7QYOp9vfpLrFtKXYlAXHKJ
O50/hoKi+m9r2QINPXUYz+YBvtAC9Er960QljNTjoJS4AHeez99mYUDhuTkG81LYPvg/v1KACXKg
za5/mIX7tRfGbVe5dQg88jS5a3phsLNPIv58O3k5qDgV+Yf3g2USv+XEXK0DzIJmivtF8c6qszL/
9vcF/n/09L8bbHMfRe9JXb3R5jHxeT+S2Zc8JgI/PZam5Gjf836b9PyoO1W2wUlL64+fHbsZ1teu
XWf7y9yY0shC/pfMuqebWzix6yAYvM9K2v93qAXFHDnJnMojkSKr8ViJvCwOA1APWFRAgtiuzkk4
DieYbfLHWEJciCA4690Dck4xH2tBY2pneHmbRaPZiiQGJBLaa282PkmSzVIXuyWxtHFXUwLkbhiU
+vR7oGS247o0K57KRes7h3Ei4jWqU8uYsBcYuvxunUuZ3dZNi0FS7QSc/X6xWiJqFhg/iAGLJr33
UgwAd86QTCrMSt1abpwSaQM+yhmdyAev8/zqQXSV5T6aJEGSG5eqpIqMaUnhO/u83m9EJVvteXGC
zL5mzXj1jZ3naRWulrV84wXe6DsxenK+N3Cq94/0OSGXhIZCo3pwENir38U6A0UAa9o44EsvUVFS
FEW1F2iB83jlaWXsUrnFtIjS935DqOOrJ2xch6OeV+2wX6ulDCKCY5Lvoiwx/bMEgSfh4mtOGU6L
S1hSNpiTf9UlpvGNJS8r4pEzqQ766hBlj4COTO22K3v9eaoX91WbxqV87MvE0XZZUtTfUE3pv7Pe
TJ+XXFcYrmFFCrqsbVl+TjFPHa4bffYpAw8NYs912+fcW+dHVWsDQjVn1m77pXemvSQlUuBxwvUV
muPSNpFXSZSzpUPYd1SZYxncFqXn/NArUOodlWlpfAZpsZfbtAmS75gn5kls1HbWR0ERiFVgkuKt
flSMTvcq3QbBNub+SkW6qoI2NoxpAptFcpaNV+RdBPhG60JvXoUeLPIGE82J/OZ0qcarqUXBdyMS
2/pnUvZafndT4VcHoLVGOzj2YpXPY8DBRmyGbmph13rBo3LX0Vqj0dCE8Qnxp/laVYud70uMcmQa
1hyLyT9+0/r5LxDV6lOeiXy40utich6WlFZRrNsNXWm55vwky4pb97NUeZdGleYQ0DNms7HyFtVr
vB60RqO9ZJa9fyeFLIb7Otf0f6oV5sjBFLWfjxFef97wGMzKa35MgczfbJJ/0odxlu3L5C+G8SJR
nSsamcUC1JTPq3v0VdsgYNa9qXxzgmJx4qULDIL4wGF/z7TcxnAxB2LkSAm39DDQNX2+re2uam8L
b8xesXfRMxrbrPzQypfEfZ2nKuh/Z2YCb3ReSl2Eakzk22RnTX+f9qPh7l190PUrvy1c57pu4Zve
Qi2U9lNeJ+rOshsH60UXPfJdnYgui40O9RmAUAv+ZtFFWB8bdI/FKwA/u7EEXTZClpfwuAkoOe+c
1G8ecEanueHgHKAiYSVGEBp4AFe7UitQchNYhi0UcHR9nFKiWHdmAhq783RUe1Fmy8oKe0vP2xgM
HZReeJn/Q9ectbgBmBPOfuFyFVFfBeYTLkylE6+i6kuMEMwe73Xf7wGUprRTkTVtPDFgF/9htks6
GK63uCPBcksD93uw6jHKzI7+kD1o3Rg6fQVO1KSusmIf0i+hLJ5f5MfJbCt/k1hgk9e6bn/w/CQr
o0xo5HoMRebg5eKZuYgUbY+f5kQKQ6gQjNMSBHHLIydP15eMu0vsLEvpD6nBC3BnGVl7j3SZ2R2L
Xh1JaGp/uB1cwp1tZfYj+vC6wFV8rcpomfX1R7sKGpEO/jFH08IIbif6wAc+MtYq1BYyM3Ze3jQ7
rMnXz+mQluaNtZiJdeWBWf8qNFVhJDLWo8NZbCVurInZ+zzDY26jhWvJCMu66O8o86qvQ2OSuiPM
fASGNdsng3bYT/zS1++9HMUXswffj1QgWivqvN5l5oyirOLJ5HrgpeYBkGa686NQWfo1L/wpiPoe
KTKZNeY4hdqKDjMGs/DFzZSUyy8OT6sJYa1MRljbs0EHDd3aEGej3nx2htUPiEtZV/QAUnz2PS2p
4mzGc2OXD34Ou28kfhuLpQpcQtjtk91WwbfJUrUZzU5T3XR0DFdY/qK9zgJzMOK5xPiddAVz7UIj
SKZsF+TK/I51ES7+PIKYTxFoqREWeRAsoaMAPiEk0ki/mkD4Ewpiz5p2psr8IKIzstLBN92xiUso
4jcJiQ0/qmkdeatm+Rgyq6hXFvJrf5aZXtnHwjWGIurdGjZiTQn14BQQqHdWidQsyjLP/+mZjfnJ
sxddC1OWMI00kwfvsFadgrMzjhzAbabBJwwSx4mzZBq7sCdBmdxaDu9/ksHzLGBjvfgV9JP5NZmI
ndmVXT98HkdFE3VsvOBTmS7eiyeHkvDZcS1vk3WA7OS3w6Ai5NT5fC26ms6OBkvjKzlXJv91wqA6
XjuipeI2NeY7BKN9GQ/Quw9aHTAzKNi4f31P8TfipiGzeEgdLgxAw87gPqtnP2SF6E+t7TY/u5S7
G/ZDblZRIrl8dq2vLU/8ctPnvpOOFhq5al5MEmbaUHngsKFSqXWXp7M374K2y2WsQ0oZwhpuLHE7
aM0+1yTLjWE+obHcjlbasjROWg6GMW/KHUw5ca+mHtPNVSjxrNt5L64QlDlHk8vdQoTqtU7YTYkr
9m41yJeyUR6+00sJ+j+a5Jfir9Vz0Mw5COWzqqpqByEgKePSl85L69EVDHvVWWU0T4vznHXahBUw
5sr+ftXs2sMxtbS+aCs7hE8fmizyO71+Kxe3x1oO58qf9VL7KkJ0PNLASFZEB8ZAF/ZGdUv1TcOG
zGGzGAH7NvEzfbd4ncUMa/Pyzap0IwmFW9fJDg5ooV/RisQOYZ5N+nJFJlQRkifGtdw2djVgzeGu
RWS0srmmU7AUoZpKgRvJCIwTYULXPWMOvtCgho57h2XzUABOO60fkkOjF3G3tn4WNYPndFfrwJzt
itXOVRTYhPhFs9Yvv7HHdj4pPOW+VLSAH6UdjB39rlH1oQrctQ5lPS7ctmPR/gLbGX7p4AMBZ3Zn
vTUtBIFrXZe6eSXGsbm1uhV6Lvoobs1V2bSC3MTN6OM2snqh8Go+VYXsvjqJiazHMsrxicTPVu55
rXsvZTsZn33M1b1wnIBBQoQDlLl5tWgvHpSB55GAZCyOVYFFgTHrguw0Yc3aDsTaul0z2+viylmx
HK/HVfb0pFYmSamWBkTiuMm89TTb64L6eHjIDBmkBEaUxXOu9z6O03NlGoe1LqcqHidtbtke3H2R
NbrmT3PhCIwbtU5f3UAlr9i3BjVnOjVV2K8mWag2bmtjaHRGa16tXTBpInJnZ6kOueX32dWgSXYj
3NNsODSjU0w/BtxMljsKcFuLc0uMxmuyzJi98rUqObRtMax7ZqmsruYqdflByc6DvjzYKvkKRUMs
DxQOef3ZdjSl7aQ/2yoaApXPtw18oO4Jbafbxq4+GsmxNe3SrkMCHTm8w6HOe39X62ZWRUJ1Iv08
N3lLQ5z75IebBGvyhpZ4ou0iE03uel2f0DOMheoRgXGN3EFbsts4NZXnvyWb6dbeasxe7iq/b4vr
IXWFuZuwDVj3blKY/q1Nk67/5vR+p+10vzCDPSlqnfsDwdDAFBjaAkotm6Ekl1f1xySHDv7VkUSO
3Qdpqq3HdVkm80ho4vJZsX7UJ9tbjSYNC6QczV2FONC9h9lhv/LMNrUdk5S7IkznRA6RpojdOmKC
HHQ3btfy0sGxWg5HNRmyuJk0o/TxA5ykf6sckg8jb8wdd58VtGm5rmvKTdjtaR7p+dDMB4oIbwKA
aRoZGzytpu8g8pr1hiXRAgHCTHL/1qMA/dTW8PC3TqXksqwNXh+5XUsebRpJul/IaS3T10HbcmEi
jedLHVV13dVvDipRIwJlbbnjUlJIR7w++2HaNfOo1d+WakByR6JME9zYvFate5L9tPKqWUwx01mz
pXaPOQ+pdSxF22TJC19Pg92c1XN5lByX470xV5R+ltZO/g2JyFOwxn4FyfXTRJ7XErdkjZWhmTi1
cwMnJlP7vAqc9YBcwsFzkje4/FmZGXHDhF8Pa5g6Y2JEUPntai8h5eaxP/GEfSntplvw3Vg8974o
Gm+I17knmw42wrr8atqZFk84ywXbr7mTttjB8PL9aznOeburU109q06rrSs6ig0vGb/oyIFvBFSr
e6A1gz90lSrYa9aSiykkxiBorl1ZB/UF+OEM69gkzEw4ciLY+vCa34MCIx5Ihj6sxXEVrflq8u5/
o+vXfPe1IX8hQvNSWvA53AHQr28GjkAeAaqV9+M1SaushDbHceo0K3Ibz39ppJQXwI4zSAqjLZ07
CEYlQCJ37/tRXJnUK83s8pjB2uKeWEj4C62+EZCIsMC9ZHpw/lG0KjdvSBjUHuLKk0mc2zmAwFJm
RytZibITwaD+8XF8+6hqF8AcYweYeJuucZPTvv8suwGjoaGc4+aE92wqOlajCSBaqeIS0f18XaAS
IJYOhyMWBcT690M1SdL3BlEwR62q27iwg+HVMNouHt3MeksC/xLF8PwX+9d8efs2UHLo0+/H693F
7td0yI+u4jgo12mSWAFK/bavpPb171DYH8fCPw4kEQ7XWXdKAOsFiWvkR7WolC54XlfRJv95FaNw
Xj46Fu1KYHrQZRSvIHDvv8vxh8qtGrs84kdpXXd0le8poLSbiZLvwlbe8Lv3+N7WGcULEDUMaL1+
sugLc5kK1kV5bPsqM3ZjkZnu96xNILCtIFiPqsEh48EckyK/HUVdPut9M46HD3/v5mWPyARAnfPk
5HdcN6llyovwaHWNINRRDG9Gj1AszB2uzb+Pdb7tSKDHAh2TBGj2EKvezy2MHDwXBPBjs47pfu5c
J/bmzN3/fZQzg2va9BSVyOHJSN30lifDJPwJrlmZ1bGe4CWBntGkiJdKH/MIXp3/2gckxR95h2Vt
WE9qXm59bN/WB56WuU1Rlq76YV1895MxiR6z04Lk2rjH5yiLE27U+Zpq3W/fEi2fdFyJ0iIo4kB4
5fwqvcZrd047L/WhmfV+xih8aKdXokuc8TagEEt2tqo/Gr36/w9GfsLMGlBptv3zX/zbQsiK91N1
zAY57GSaJBHF3CfA/+7497k934lY13O+sDOQQbJN3o9kZb4+gMFXx8moxZ3hrV9XL+PL1PL54wNh
z8XBQocH69uTbn5m+7WhU7YfocVMUZLo/k5y10UCKeGF9bL9ze+3IcelZ/JdNA84Qk9OznkuQE5k
WR8DGTh3SKyCqCi7N2ye5yNVprWDvPf77193vhHQYGzHNJ4kXOJnFAwe2TXgZXXE6MeLBysdqCZH
68M/FvgZDWmAEHpkMGXe/1iFrmF/k3vySAxHRtjR1JfXgi2xxBZ2HBcOs/NZ3JpXKFptqilqlJM1
mDroq1IJQrcdWn6suTXuJ8oYukO6dilQoHKMEtOrYPloRNWWGoaVL/+B786aPGnI2IoPK+ahPnrU
uHlYKZoxYd/65nzh+Dpb/BvfiD2Gj9u2085sGAzbXXWYj8clWZbQTqDn+UkgI40T+sJQZ7c5ByQq
yS12Ay7QWZPJWWCzeK6+HJe5Nn/Pc+VG1VC7JA0aLVVyMz59cEEyDtJPlDq4ffDsO1kqqaWwvtCG
9TjY2bTTA6nFnl3ZF9bI2bLftNPo3dnWuC8Yp4bIAowkM3QeUCOOiD+apFi+4FQzeBc6+2dLERNa
FBgQCTDjwXL35OxwZpmZU+3ox2RCK5P3QXscSjSuYSWLNcxpeqXhlKXrr4/O4WZfwZbjOoee4Zys
w6AA5yBMQR2XPlD7Lf02apoy+/AvtR0ZzCAUJzgmp3PIb2gNJZxP6n/s27sZYLjTikvkiPNfartK
mEBWOQSa090sM3CZwpfd0ba1IV6G3osgFHTx32fs/IfathHDQHmjrXP6lqnKtgD6brujrmYvyhWW
plNxk6bFjQ+BPCqVfemUOt9XTNlWRxpbqiHL5P2R6GY23bGZa1HLh+W5Um1/FaSz2tdeYh37op4u
HMHn8+hR5sAS25Y9L5yTuwWRW2+sujEe8y5II49s6xC67PDheaQM5zUIUYEzgwrg/VcxeRaeC15/
xL0i/e1lFuUbzi1pGw0jwc8HWonBkyFr+5JD8vYvfnd1bmf9dlxwySA5OrXaH7tkqMe5RKy41stv
3RqbXS/keqMvRnVYqALx2S1y583gmXz197VzPrPb0HhQsuKROf1bBP6n5unrKs/XLpuOesAVWsph
OZo5XYG/j3J+5DNK8G/qK69FusnvZ1YUQpl9NU7HTBm03PFnu7VausRBt156k/5pKLxpIH7CgSI8
8mRpGj4pEjw0pqPZWHaoz7PaLX7mRSrxL1XIZw8Pfjbe2yxIhOUs0G2X/GfuMO6oqXlyRAVGmX9F
S5g2tG9dbY7wmSLtJmnX5MHwBufbKOaxjPS0ry/4l51vRN47MKIgEDG90ETe/wm9Iqtwwk75OAl0
L3tzxFD7W6mDV3uV0y8PE53L9oL+9U9Lxv//UYNKG/rr+zGtPjP7gU7Y0bfBBfUBsSMBG96HtzxE
FPzdkRNjun4GZSxAfslQMoqGAmRX14qefdm//H1dntm/UYDAs6aq224CG4nf+2/x6H9LfCvGo/AE
wmypdZxiibNM6z0orT2EldUbj9izLAYHq14m4eK6eN2VXqp1e4MGkLpKSgWbVNTN1If9rESxQw9g
5JeMOvhLTs8IwuwBCQgcwuPvZF2vWtbaSFfGIwt5ehaG2/0q6zG7MOt/WNLsUg4D2IoQgE+LQKL4
CleQ0oehkyPdB5Z06kaFPldZjGO2mx1ae11+TCa+EHviSDo9qh0/ufQ8+sMKgw3mcA7b4AccGO9/
FSNvZ6+n1UhdL/194ertDbal6kJxeH5tbgnPmAnxbLF5s5xcKilpnsSbZPOReqPq+GH1zIhmVZpB
KFrcPO5Eomn5HWyNYvlwBYcTmsU38vyj/jwV6BcJzKclKeajF6j+BvT9Kcgr9fF9SnUDlGVvT0xw
x/ezKC0znaac7yu7BWN/YVS7VuPk/fsWOj9vcZHlcuYI3LDNM5RghiWS1gtq1J5iMEZc5uWhh+e/
s/OInv+oUy4GXZCDwT42jvVG3n3/UTZZ1nNBDMXRkKPEsa3kzZAtpn2dIIC95HN2di8zGEx4nmEs
EQxETmawkAmxt6nlHfPWb35n9Fvk1dB3vnbQRw77GNmd5j33tVG8WZjmWZHAJb+MKpIUGhq1TvFV
QNYHRlxSUT1wHXjN4zIWzSfNtFUftVUhnslyCuZwgQnSIhPsx6a/MfuikFHGe/bruE6ZH9OLqH7S
By+rYxmU5WdLOLRkJxIUtBhTLNQtjrVM9VFhteLA6tCL7JUGkk0iBk1QuVfuHKRfVsRtv+y1L80f
JAFW5XGQSzo+mdLnvm8Reg//4+w8duNG2jV8RQUwhy07iS3JluU4syGchjmnIq/+PPTZuNmNJvTP
wLOwMS5VscIX3oDjp4iN1xnXzPqxJ8sASqURvh76OWi7naHSS/AGaQ9bfjJXR5GFNojHFxPvpfKy
Oop5349REuumLzrlMzqcBtfpcBJpBbUxw9bVrpqNi+5q2zIiNymlFz7vwqK/3EdmbDrz0NWWT2d9
Uo+tnSIkHsIMi3f6HA5vDrNAmRMiIiINMlXnWF4OFxtjk00Am/zMdBBwqICxdHnw8/5RvAoGGIQo
EqMXru7l1bwchIehiwY8s32Bv+SuL9Q2pt+sdU9GGtUvSp5aG2f/6p5mQGNZRnI1zuJaOwr9Brdy
ooEM0cVGwggAnKDJrW18qpujQH2BA7O0bIzVpxqj1IVw6Sq+M6TDiwQT+Xkawy3m1a1R0BpArpr6
rUkJ5nLx6HBHpQ4z2o90rX5IlGL2ALBstReutx1cIR4c/J6XYHutP6q54ch+i0wfPrl2ELRZd5la
AAgw9K3n7XpCKoKxSzGJog4w5dWWs4EkcPg102/k0hiU0P0ShHs3XrLrCVEZo1RKIkjqedW/WMQ+
Q62bHd8IZJx9UtwU2zVTTar0F8I6xuv9HX49Jy5/kzNr8gDw2qy2wkBTY5RN7fiLWPpXwLzxlyyd
tiRXbo5CRq3rus2vtfJk0ddtVQWj4/eq03+ph6h/VEUsv9yfy58zfxHRURSghM6VjKIv1oqrSw+L
W8WAfe/6lH2hE8K17+LjBDWr3kFH1PWzrU/O706q6b+BqIfkFIVK96OIIZ4dQfvMKrDkLFCP93+s
Gx8UIsAiiLlIDPPr8hyMeRY6dZDjAZiqkfUix3loH3IzT+fPE8ip3/dHu7HUILPRluJapERyxYtp
w6GqR8loVmzuOC/m0ULnZn9/lFtzggWDlR0Fd1hgy5//laj1UV8qadC6/ogTL5DIRPElqgYAXfvO
uz/U9UuG4QY1KegHOHmThl4OtcQLwFH4qKaR5CeHAMyb0Us5x41SeCI0ld96vHkIb6yiQZGJ+hKi
MwtB4HLQsspKBUJW4PdATXeVkuU7pR+3xEuvnxcssBbTN8A6iJSscfQRGMRO1YPAj6AwvyvjOP2J
PDsC2QN6iDX1n43n7MZSEk4u+t8qbQW4YJezqkYZGCZyIX4X9q4nFOQnlNBKPinUHPeu2miP5Tg0
W7aHt9YS3UXMr3GxgEC3+oCK2Q5RMCaBX2S81I4zKidXm7dIPzdHgSmPgpRNa22tOTuhC2IYUxv4
+pz9RFNmPES18+YUGk9mfFF4bHgCaMgsP8Rf2z5XGjslNhf+IB1tPxuaOGaZlW5EyTcOFxEUuvAL
4Rbe8mrBohq+Mo+a8KWhxbtGM/Njbs3wOefix5vP1sVIqxdNMREJCQNGcivEzGwULR5DxeQI96WT
AzZr8SvNAtEe7g97c4LseHRGqUdQ8LxcRq3AbTZSWcZsiIMfFAvUdjf2TT3vrLFuvr95MChnuLQs
LUgayaswhCgYazvK8b5BCPKi44PmqcWU7/tWMTdqRzf2IH0eIgtqZdz2a+beHOszyCE78GPZBMjC
1GgqSOutOv68oxS+qbLwmMIUXFcUYhcbrFYawke8HsyskoBAt3r58OZlc5kJiu6EV0s58/IbdSIt
rXCKw3Ogt9nilOse8rLRn0oaFi/3h7q+BkEbcMeSQMDWZ99fDtX38QCIdp78Xkb/GjL47Sb666yU
mJtk6en+WNdbj7HwdFj0YJUFSnE5llbj7hUO4+TD4NNpRqMZjza8g+yRO+7vD3W9GxhqUcAmrYYn
ve5yTrEVO6mpUUnMrHHXgAXcx3P3VnXMP10rheoSEgAUaNct9rAqiaym0fBzoXb70o5+drNrgX+U
5cZDfD0fqjqURG3+oVp2pVs2lpBWVHIT5GjmF4z30nPqtnKjxnL9gXjn6cCRmlBBQt3g8gOldhBH
+KFpftBFxrFq8Y91Z6fwMnXecpK9MSF816Dz8oHoedvLn/91m9PYLuy8kbqPhMQiXeMAIJap/eZ4
Hg7gwuRl6Ygm7FUOmVnDgKelZflYroJ66p3vUWY9z4kxbNyq19Mh9iUNggsNa45e8OV0kHSa9dJO
bL+N1P86M4wfjFQaG8HsdQjBIMs0YBkSyq/7VEE4oiZTtbaPuk4xeHolIECl1vyVNFkA8kYKBQkR
MJ5vlQFcpNexXqWVDvWQrGgVu4ydUNOmAYogm7Z+iOz+VemrYGN210sIwooInSIfNQVAUJdLGDgZ
kgZVR6hSkTM0UgaeqJV+4w66MQoJ6yLSC7bdprR2OQo3U5RTXgp8YzKL/WCWxS5soVDcv34oU/D3
XKZDC6mbKxyQNZVEbXWUFAhBdVTFgZ910nb3Ihls9aEd1OgHEgTdl7CWxq/CKBVx1KNu4X6j2l87
i5OZOwE1MUGn7+x00LJnLaZw9NpklRg+Lc16cQySoNefNTq+xSG1syL4QLLqWIdRCdTuGCIGJWAe
KXr/DBqvMo8OPbAIBmVOUU3VSggWYZG24yOctXE6IXHTwz10czc9zFVoG3ula0zw6XHZt2e0OjP1
yZzMzsq8pKza9AB9sJ9OPfI084M1qFlwwKHSMD4bQoxf4rHJTeh6SMh9qBCMMx4KXUTj3m4CkOHK
pOeZ3PdysOaHbFYz09clRZed2eYNra0pqtvXCTNpHdZW3f7X5LJtnssyoWeoNV34eRSoZO8HJZjD
992o43CQQzxt9jM38QxlAfTw3q4b8xPnvgofLF1olP2RK9ulxJTGobBhEryXtlZ8aDVm/ByOmp4e
LSSi64feNubx4MaZRFJIywzXHwyEzpI9uvnZ5JWFQBhKTSY0huy86z8P8TD9m1QdOlFi7jNzNySq
mb1KnSYPhqL6CG9OWhbgxAzMDa5WSLtKTD11HiJeLmCZdjxjzggdbKghpKHVln+AqBi5zxF015xu
hCrkO0qXkf1rqoWSfW8rKaNHtUMJ9GTgXKV80+wZ7leHXZ04T5pl1x6sYZhl8EvNJDqOYzzKBzq+
9bmmPvrVbMs2ORe1iaggZEORgwo1pLOfu1Htj0mBdwkqe00mT6rRw1XJa1on58TEafZsl8CY9yb6
SPWu7GUnHowY1YZ9BEa3OCUZwd5ZaKrkBTT4LE+k3tPvfjJ77Z0tVUhxAtzo90YxG4f6gGk1D3PV
FN3BLtoQmSotqQYERvT5QxwElrMDCB/F74yBgsOTObdqfyYm75OTlaCStY/AmqKHNWKUakJPlMgZ
TJVRIG44CVmhf1en7aPMZRrsptzo0I0otTnfNX0gQq9v9UTupZWYUJ5M0Q3eXLfIMlUWPraLPlaf
ndtADNKLq1RvHvQGfPI+RVa5PfCmZBN7pVLqHUF7B39E4B07vNqu5POGYJHkboodRz66jTXpx16Z
QwNlwH7sDmM0hMOpDE34RV7httrw4tIQwpxoDBRxQPi7sr8FmJ22T+6QOt+iLlE+IjXours4qKLi
KRzQV/CUDL1Sr9NhCe7SuWE/LbqJ+c6xBhF4cwhRZzeUkVrvBFlbQBHYkskuphoy7awMmgzBihFL
D+Csi1EjRZn3xSSSj5paiY8auijJS4iZmPq5GedcvqjsF8SlMWGfzladStsr0rrN/4GL3vb7ATC4
2BtjBqy9tkKn72EXm9nU7CR2z6UX5xr+1pE+Ot9MOxjLUyyNWoeURcf7Rxdh7wmvAMpiQ91wNF6z
Lsr+7c1KrU5Do08ZTAJl+AIsP0lfJxuU+Xsbzsz40FL0aD4h8sX3j1u3/FKLIVT38OZcaBXqiB9x
jcvB+6TDOffoIhv4vTWnLHhWcY+MDgnnWP6YBnXEmK3guD8OaMbC64YY2z713dRDcQCvV+7gvWTD
aXEptQ5da6qjxylhCeGqRe4/XMNBeoKR2TdetxhGPkx2YHQPQWS77dHN8Jbf1TZG5f/R2aicXTf2
oYY+54woqhhdFRlGCoHzk91h6Pshri0okOU0NtoHS4zhfOrDQRmPeqq1X+fA7sb3IWSz+hArVVbt
Bz4lluv1pDaHfKhm+S5OwwDqbSNwp0alrGsV/ER6Yez7URQoU5pNaTzx1AbQuXLaksfIHFN5xkrB
qB4z2XajnyMyJ967fZUaXhONtvaU9iM0r1Z3Zes7c6BNTwTdpv4z0Ez5JZP6oL+ade3an9PKEcXX
gJqm8lHNoj71s16JWy+apTmfcq1o3yUzUgVHK4Eo/hmjt9asd109mWJvBcM08ubLAK4+2wRdSxRS
HUh4KM1UewXSXA5jx2nEItvWh8eiQpn4mNdBOu5kKzrtHcYm83x0xqoqd10VTmysGQ7vyal6C7/L
bGqtb9xYXfljRrZL2LtSyQrYd1VQDEe6Yt0nW0zGtOsrJ7DPraBdwPUQzpHPAVc/WLNVKodeNp32
4DaYMH+HS5c1xyihBnmkq5CpujemIoxe4gmNXQgflZnRaDLEfJQmmTaSiiT9CO2F8z+RiVxA62lT
INK92XBvwqUpyvq9S/+2PVvchO/hXVXFD0U2YbCHjUdiGxNH/KZ9RdrUpc5cPgAIq/Eb62KQlVBP
C/OXEYc039DfKJt9xt1MyxRlB7NlnWc9+83rUw/PrnCE601NjqGEyBM13iE624nHNkks/ueJ/srB
LJF39JDd7QKP/p9JUQRTSkJMU8z2zi0n7VNl5g36hm0J2XGeHftdqLRW4k/2nCSHOTME4uy50lYH
hbdTOVnuRFyTlAqm2iFfafSh8ermjv/JyV4E+l/T0ZGUNPdWHbkY181RxUmSan8yklF8aWKMMV7s
KVUVb4pn/VsXhl38IRFOzbGcEWbhNhO13n6vBdp2kcceKYaP8yBs96MLoh02Hd1D/eBkDc0KZOTR
FETW1SpPM6znr5hBGdAL+SEDnvvI1vFsDAVG4tMkFo+vIpOf0XoEgMP9Oz+hkGUo/lQlsdh3sCjb
X/EYl5hjN0PxHY5ggCwXMKwfEgLgjxH+1nyYkwUkNNq9xn0cwo6DDqs16TFGLvwX/qKxPGiQzJJX
M3Lj4ikP81ojOBwqrfSyEabSfkn+8JYopjL+ksgkbb4USMRCG9cGsOgSXRrkAUZ9fKHXiB94MclZ
fJwsDdaRF/GOfTYB5NavkoS/3uf0aBOoo830LrWjLjv06dSWz+MwhP2zLZRBPkDrVZ5Ad+PeFtld
krHMonltld6gQ5xAizuVbRvYOwdkgbKDuw5ZiuiSnwgRheJDiKBo+UHBRtk6OYY0fyJhzm7r26iI
3gdRKXFsE2h1PVEKG+ZHouO5eagCLZbvMidpih262ZN9CpRe7X/YKDS+5POixYpdkjWeylmNhxd9
6PL/nNZpVb8xOvWLGFyj/+kGQa0dCuxdpo8Ov1V7Y5OE09cpF0hf4F8en2qCU19F5cTcQcUwR2K3
hLuy6qteHrt8BpnfaiVFEq/uqgbvn8pBCfasI1wLuKKG9rWDjxTw2OpBGR9aReifQof64lHi1A50
YK4NTG4QHnVsLxcGDOfecBKubFeU3U53wi76R49GR//oRGZXfWk7NgOMlsXNyOT3xT5sF80TD4zL
kD9ZTZZXiGcmObVJNqv5ITR6W31XsuHqT05Yaf2hDgphnApue2AY1mQeyQp1JDdSKACPRQ5pGw8b
Ix4eU6NJnSeodEP5sPDtqt+ZVQfZoe0cYbGfM5jEg52j1Z0hHdudIKcCvcT5QWZe22tacQTZa2vv
NVGL4FDEUYAiJhKiSv9UoYOmpJ5UwhwxFxnG4r/MCdLumHdypjkkoBAfE8DgBnLS8czpCZVFwZMW
EwpYNVdauZOJDN71VW18DOsWRqjZxLJ9xve2sPxQ4Pq7CxWRf0WWjg2XNW6pHIMAyrA3gHsvT2MV
9PJ9FoV2jv4rFT3IK4PRZh9MW8Ib9TpLLorvBdDtJzdPm/nDZFod201IbfiaKwXKqQm832gXhMns
ehBRU8UrSxtjroin0Fp8Q8Pv1TgGxY64DfhwMLvRftS5hrxJ7Qi7eNysLcucpT57mVi6FPRJX8kt
yZfXvfegyBMzD1yXCqQenmIXqWDZWfrzpCNNgzbIh7KOEHMR+dQip2y81eaGVgnsOGoqFFMWtseq
0BF23VBWehP4QEZyr3RE/A6kPZZ5uKW/u59E/6k9rqaKvhENEzrMKEat5UOFk4x2LdzAb1BrTjzp
yO5HCNHxYwlh3fY6rUq/l2k0j17OG/PqpqHi7uZUxD/v/yA3lpyamEoNyTKXhttqzui2KiXAQOEj
p1x60k7rIx+9O0LoaY7ICfS+G+V4P8RttIcR/Xp/9OVvX60C6GRKMKjF4VC3pgsi7V3zsGbhmRM2
18eumW2YyIQ0X2e0c2Ev5VBUtuoX6zFJZ8BEL4wGEApXmHxFjNLg3g18tBXI+OygPs5OZ7wzJsRO
OkWdNqoyS23nYo6MR2UdUBKOhQrYC/7872og6T+nnV1VxHQmVLMyfnYZF2oiZbvHti54JkAf/kms
bot9dlXyXEZ2VDr7i8QgFfDLkRMsuFoKJtRpkjLdpZGY3iPugFg50m7/3P+QV+W7ZSh6FLRRaQTS
kLscqqVnPBYjHUAQmdM3dCry49BY9TFHSOgUdaRvAMTQx7k/6q2l5QvSSKXsTjNhtXkbQqXOkbSZ
QjX9mrn0l5JIPqp9/1MvSWYhj3uphUTM/VFvLCvEViri+DkhRrkus7W9kgkyK+HXdqceuqAiDsxs
6QXIo/4vQ9FDoi66aCmu28VjAqu9Mkfh21XgHFBp6rwJ0QHqCeGWxOZVUc8GTUo52VVAbHD9roqH
lrCNTIgeDfp6QKF9wN9An5Vi4zDcGoViMpVxKD7UgVb7RJRKXnBM+GKURPYFNOsdWKStjsKN3bgY
QYJOwxd58ce53I0ofiVSc3DwjQuRfO4gsr5KVlI/NwbesWIcHUoyqFRrD/d3xo39uNBUaJo44Hi4
1C7HVedqBsQXJmcF8zc4dXV2TnqJypBpIIBZdMkhlOr4mkZdvXH+rvckteUF14ORDSXmdYcQ3ILV
TNRBzgi3y12TRvJzT+69o2C0BfK6RsNwxukIWSYALH252i5nGYgJ9q5Mi7Neu9iiYmGayu+hbMP4
Xao0HVXXrlPNcwTO3XxQqRV/mkh42mPtBB0qNpaOigobUem+3F/9G2ug2RxMdhUnE0DM5c9l6Uun
CuH0c6OggkxXawi9llYkeS5h4/H+YNdbjIsOtAMdqwX3cHVc2lFX6Ken53nUEUZqh8b1erR+HiWU
f0SJdCXK31VJHkwbe+z6BGlUOiHL0aEFtbfe2xHpctNgm3guqlosmjbkBUQtb754GMWlZKnREIaP
t0z/r0dLTxMkhpwkOyMdIj6nRRwc9GnucRUJti6e60Oz4Pg49MZCQef8XA7VYh4MOZOipFlWyjkp
EuNUocTEDTHX6GHFcJAzGKqUMN58FzEwJUIMyeg6sZNXA2daC8s2z85aIvoDKm6jV2VT8Na+o80o
0M2BkxJ24C9+OYo9mEjZIMB1RkLF+qXnMPkdfa6/BU7fvRXk+WcoJBgWwhcRrHY5lELewsFlqMBt
NIIaOg2Ok/66v/GXVbkMZ7hYEQJ1UORAnnsNuXNQWGsaZ+ZzpZnzgoqwNu8BLlAWTlMguZVTmlui
Ere2PMkA4BhwK1ysy5//tRnbVrXaacyycy7n/J+xz+ZHO0Ey6u0TA8ex9CBp4bvraImGllqXRZyd
q0Gxj9jtkPpME/9pibyNIVXePh57AjQmVSzAReuDPDVO5eRxlJ/jGBfDec6+tPQ6vS4dfFdN/rs/
uRuHDMCZwl7nUVy8pi+X0OytvkNUkq3h7HNblqfSyD5qEWlOpWvBYXCqiapavXGL3PhwgLYBttJ+
gg6gr16KyQ27IkVT7JyK3PlWDVyG7Eq5FQZeX/xLzgY3CDYMSI91hF2rbZIuKoBnPYUDO1DLP0aF
nj629rxJ6F0ekdX2J0YmpnAWDIuzJlHMM2UdZQqqc42I1OzlKHV0nmKirU6F38aJZ6TN8ElpsvYF
DGbzfayrQfpKEOJKws2dtHsoINPHIkVUz4vH0NUfpt7Vs8cmbXXtwTFngX8SUafYY7KS9wc77tJx
38+0Fc68o9UiEs4RO6Yk0LbjKegozydeo8XKe+i77kfkuF2CwgYfZJeCFZkO1BUQdU31ugzPZdGF
9o72YI5FYaxG0wFaPnk2SsZIZFJND9IHAfJE3Zkwex0wnjMBBVJqTfkIEbjcyINv7BCX20Eh4UZ6
BAmLy30ZOK3BHkmKs0mf5hvKmPIDlkxbbqV/sunVV6O/T999QRzB11+Ox183iMrOc7K+K86otOnV
I/x1x/2KJQ/d2XSm1O4pGqK8ZxqCtOm6qB67Jy3Ww3yPoswU70tr0H+j2dqMJydoqpr67CSjwxxW
+Q8Bk9b06wRI/z/doETdrqcAG/r3z++NLY6gDuyd5RUB4LY6vzkavQG1t+IsRCq+ZezBAUyboh4m
S5hvpv1D4iOtAp3CL9wRV08Whm3WpJKtnjFg7B86mYSH2NarIx0xsTGv6+/PdYRACrkbaSMoussP
Y7doXekU4rghZks/IFzS68h15WN0vL+A188WlSWqOwxGgnoF87ATN1GdmKtoJi7udlWWYdQS67qX
BtiRUfukgXF/xOtPxvVOPE5g8+epXIWjJRKaTTpZ2bnknO1QMCs5djTSsAtXd/eHur7dF2g28DOA
H2D31quIeHLeBMaUn9U6b/ba9FxUxQ5DKYqDSzkZK9J8kckNNq73W2vqLrw4BZATMemyAn+dqgxH
ohC7jPwcxmniRYOzj63M2Km18XXgnt94L29sFQ34PVLkNgnklSZSsSCKi9jJz4QK0T5v9ejRiLI3
0z4oPlrWMgRRNgSd1UGbEatT0eerzgiJ4LGmUW0F3oKyMJ9z46vdmNCiDbRA0OHlkX1fLl8/hEiE
i746D7mUL/iuhQ9Big/J/b1x4yOBf+RvB46Gx/UaWOWgdQS9LK/ObXXs1IFFK5LRMyRtHV1sbIgb
M+KVV+wF57TA7FZZg4wI1UpkKM8h1aBjDd7iGE3Z9PH+jK5Tr4U6RcrFshFArdkYo867GiQW6zaR
4RLap7Sy1Azum1ni5ieVsdqleHLNGyt540BD/OcdBD4Io2WNg2vtui/QVa7OTdYoRwks2DNz4e4x
FXgz6JynCtoRaJYluwThfrk19EQJe6cNynOUjPO+Mutun9TDVjBzY0KcWwJekkmKsOvq6xwBt5gb
rTrPHRikPKydjzkA+pPeJ9absyAeXhV0H4k5fKC11/qAQDXeI1V9RvS9PRDRuLu8TozdpGIfen97
3NiESHtRBECGDuWQdc1swVD3yVDWZx3JTwOEuyvcw6TX/VaV6dZAPI6L1BCuHGigXH4kKeMhQdC/
PuNymiB1MUITE2IrE781iguKmXcLBjxQ3MtRsmwyBrdDWxGlZOV9JGbNQfcUSNvGsl3fE/ADIVmC
T1zupDW/p2xzhI2l1p/dIAntB11OKKHHSheOh0m4KE/Gk11vhTXXkyPo4wVB6g7NK9Kuy8lhUUt3
dSr7c9u62XkgVqDRU5ZxuhFmXO/0xbIKQx8ycKDt66PbOF3T5lLpzwjG10eK9L0Hp6zdQR7fqg7f
mhLxsWW7/AsuYvlR/noUW83qqYRbPSCHKDkOuibRWhFb3JebE7KW9x6yCA/VauFgo9nAH8PhnKlj
/ixskAYoMps68msCbvf9E3V94ZLDmYv1EpJ5KPGsbqNBN5O2AUx0Hqy2SPdjOLr2UW8FyYNpZ318
pvyuuacpy8OXt49MZgDznm4gj+Syaf9azNmwsKGpZ/GQ1nph7Qr0mYuTUbrgWKYJrNNT0+F1uNcs
ORTH+0Nfx1RLGYUNR3MBpZe1ioNqdJHjxGnjIzzReHahz5/VyERoelbCh5kG/Utj6c0OvF+wsdzX
O4iX06AlD3gGGtyaxdLodVvLPG39XtTGKalaXjYt3sI9X5931pSba3nSlhx9da9IqVYdyM7WT5X4
45DkeDPn1TcnKn9bZhs83F/M6+0Ko2QBoS4+9dSOVoOpsQGcSbFQBWpipOnncDqm5BWoeKhbOP8/
ZLPLXG8Za8HFU0+EsbXaM2GsFYFhREj01GFr7+sITMge1fRe2csqNtIF6glmYIH0zHvMRpUnGhBD
/3HxuMTiFgih2nlGJPUAf1jZdQjMA607xmKkQTqE+uIPO9YDuKzEDr/fX6c/F976hwc/QEGZFIVa
9upcj6GWjGpdVX6bJXME1rTJ9RdDR0DhkGWFU8Ue5fYs2o2yzOxzAPMz2WWtPrT7uJYpsOpkIPCe
q6kdjhj0heEh7aiaZJ4Mc9V5rJRGN6oPOcrs2lcjAulwEo2T/DD5OrOXRtyeyDuSge+TLFJVD6RT
Yr4DCIFV6Ug1O/ugYcQy7EO4vUiKgXdLMMYJs+rb/XW4tV8I8k0+pEKPbe2i1A6FArjESGGqAXNR
puwr0YLp2VX19hjIXupv+BoS9VOkWj3iaErH+gjA2R+W4k03GsMJE+0R29dwPtyf1PW5tlEvQC4N
YULmtq6p163r8rYFhV/yED+DDsr3mWZnb749COmWlj7CduRLa+I1yUpb2Q7e4r1Usj26i8GDVuXq
Ru38xgeCwkrXnvIl6ctalC0XgKvMqK/92oyyb42qzckeXdX0ZGplmW0E3jcWjo7k0mVZGhKoi12+
AsOsFvqkRjWyjs63BULpD7zyG1/n+j6E8bS8MaQU9HbXdXpQ5KUJ6qTx0Y4dHxD5nGdk7Nsu9pUw
NX4FlujrDVrf9SIi/czjQlRMZHxFuIMhiVB6xRMTZUn0STbGiAS0cHvM6oksx41PdmOCy6uCZgdS
gWSEq52uj3VN7LgowYEqGbzUtOoG3CAOA0esPSMD7PlEK/v+nr81RYcWOSAPgqIrkrUmJrfusG7y
q6KqXiBuDK9Z6dRPCf42G7HC9S6BVMcbA++FCjfXxuUuyYy8wvtm7nwDM3jVa/LUgSLXNFN6vD+n
64FwUYRYDbACNaormJBQMXnL8SeG89CpntRT0Keh/mYON/xtgjuKR0Qh1D1WL4GThxSYTaPzsVP6
Hpr1Sc3lu7Hq4Nv0ytsL9UtcTBBOxYPQdX1p1FhCK2YkOrhkXfatB1t9ABs8biTu15uBUWhS05BH
xpEa4+UXQt8JSKpS9/5YyOIRPTTbc0JLLpDErVz9xjeiUMqciMM5zesula1gjEWdYPTHKhU74BkY
2S9g/DfvBLrgXOgAJ6hHrMFTUhT0Pgzq++idYSuEV+h7oc7zRvB0NZelnbdcTgiELJ9otWwJVCZ7
iACvl3hmvOuUNPLUtnQ2LqOr6wFiKocGmBBtioVgevlxjCx2Y60fRz/Vbeonvaoc8ODD4Udk8Wk0
Qs27v3Y3x0N3gZSCDpi+jq8VBVEvHbUYH3s+95UK+3goR1n9GrQoPQk1gDVzf8CrgJ4JYi24ENaW
ANFe3X+NyHDwcPXRN+vJOMRh9CDn+Jsc1RMp6Hs10J7m3NgKL24PysnS2IrL4Jerih9DrVSzxbdT
lG+uPe9oMDZeW2GaFEVx4dld+37MtzyU1WUuF2HkMleKBmQPoIeIBC6HxVQwabWmlH4TAt4fVGU/
D2A721xLH4NOiFdMg4ZPsihikJ15Y7xatWH8koH5+f6aX2WO/Bxkjf9f4V/MFC5/jiyZarDZlvTD
wrAQ2O3r/IOgvRzuukAtFopTIT5AyyX7uD/wrd2FuMcfYj5FQnt1ZlTZUx7SXOn3/TDhVGf9qAHf
Nkjqe10Z/nt/sKt7jVm6xI7UnLg/SdwuZ0nN3Rr7GGnHiDL8+x7nFXD9wvoWBOavN49ELgqACsYq
985aP3YMOoTeZ5Q/Jb4mZ7ymoLL1aubLQbMO94e6vnUYCYUU3h6Ekqk/XU5qRi42q1LI8y7A9q92
b6ff06Y2N27QG0tHF5WSHFf0oiC8WrpI1ZJ6KhLFxy41eSmqzH7McxG8aEObb8QH10NpZJ5gbaHI
0kdbVztJPDO9aBXpO4k9HpKgGfdSg2EUxeWbGdMUb/8I2JBP8ICvszjK06ot4Q/55VAPH+0sGL4S
6sUbAd314eIx5RtRm0GXkIL75ReqRiWO6zScfHWup51WO8nnMF5k3wZdHNU+BsUNBGrjMbq1imA9
uUjBslLIXYUl8PmcSRr55Mch4EcXJtKXgVX3RBnOn9+6A+kIIry4dPTBO62LP2E6Na0KB86PaYE/
ZB2YWSw45P7+KDcn5BAsEDMiQruW1VX7P2I96uQj//xpQv7vAKoN0itOOhsjXZ8oEI+opAJPI87m
Zr78XrGW2XY06ZOfymbGmc4NPL2DFXZ/Ptc3H58GdB6WEMT4V6DfGdsMabnF7NPy/lh2ld/R+fSK
qf6vQsvwfxmMo7ugfpnWmtfeZGrpBBDTfLd3JsQu7Nn+ZAABhu8EV/TsEuxpG52Em/PjKV1iFWfR
p79cxYVNaRXDOPvSgeK3q6xG7moFqkvtai1QrmLamOP1BjFUmllAxvlojLcaEJsZZ5pAe/hOUDS+
ik74sXddTPkad9oAcN0cCowYwCrULCn2X85tbPEndubJ9Bca/4nM5T+MNuWBG6rZmNT1XmRSqL3Y
C+dhaWJcjtSWUxA4NTKOmi3iY1z0BtpNVFjv78Ub81ngA0udgFYd2kaXo8RTMai9UTokuLiCDXkj
vhs5vCOMYM2v94e63hYsGtkfeCOHrtla2yjN+tbMC9TtKsMEi9bnEMczXQ8PKq5qOLe64vP9AW+s
IKIRi6kLgmi0nFcRRqPPePfQWvNnkdjP4QyGoZuNcWO33xrF4dLgdrf/fK/LFTQbqIWYrNm+3jkF
t6xbFP8qaZpt3Oo3hqFYumy6Ze3oq14OEzdOSjRqOP6UxeFB9BkuL/Si377plot2EV2jYgQ64nKU
pHA7HF7TwFdjzOvTvHYPPSHcxqa7MRfu18VnhAI646w+TFmo0eIZ6ZD6TdEvM5+d90oaphtH9fYo
bG6Ne49nY3WA6iRq1M5MHSzCp+7Zzkp3H6KDvfH5bxygJYQAP0LiTJlt9dqGMulsOJmOryCghhxe
rT4jSIr5r0y3hF3/PHSXOQPlNZ5Byg4KweVaVsgqkkqEOcIQKplQ2D4hful1tQ2EBLx276hfMhtS
dO4peEcPSblnXXboPWCClSDAOX2McH8U05fJ+aRM7S6PnjsB/8PKP0Xia1AnD7aLsWOty38b8ev+
Ubw++wSOy6VJBYH0df0K9XaY9DgrBHwLkJR6VsXnsdLCnV4ZaIEHw5anwvW3Zzz21p9qGsd/FXiR
pophSmAQlbojsX8pyj2dqS1Qz7JPL78HIHsKg9QVqKBRMr48LRipddB3ZqQC22rwicjoOMTw2j2Y
zu4L2LP0rHdN/YRhZPGVLGvcUIu7saqMzGGl9Lqws1Y7HNhraWEFEJ7pLkQ++hoYeWNNuidei3mS
ki2d3//j7Lx240a2NfxEBJjDLdlBzZblNLJs3xCOrGLO6en3R10cuNmCGjqYwfYAG3B1FSus8Idr
ShxVa4v9B2NjbdxsBaPVVuoOmnBxmLpinv5qLnbd93EBKjawMCLtj+mKWLhbeGmU3QxT87dl5Suw
RZiZu3/zlgIWvtaByR55+zeTl30Cx7rMRIhbsLobzFEPtUSBNYLSLD6h3u714a5DeUKotdNI/53G
8xZK0KCQR+dGNCc493LfaY15mqZRP3t1Ut8BDE3uXHsZv7w+6PUHRs8c6h3JCg0QysKXGwwTTifp
bK874dDbcOwlYsQQER3pnLAYQskuLZf2VuOam/hqX5ODGStHZkWsXVkRRmLVRqaLeorb3lUCiVj2
EDRNO7b7ZzLC/TCUy6OrGbUT5KNaJ18Xr+vtvQ1P8H03ULdGDUrFW7cQGC2k3EciSnNuIGAuFK8q
uMepRKU6gGqXW49yqaLS72MCngdNH4zGt3t4Q6e67c30YzNnpfK1UGhd0MuerH71py9xqMqLpNmN
luzLX9nUxw7NANHGZHRVn5c7EcGq/TzriiVwEVaoxzpZO+R7dXRFj+0yStwHC/bUozJ2bvPVkiJN
9zgRON7ernvVPdrTquSBnEDzu4G+Kw91DGHxnEbDkPAzHZhk6uA50L2iScet1NCeoINgJ4riTf9J
pmPfY+RZtrhKD0mmpQH4nqU86rJT1W+KqY3KnVYtS4ukqVINX3STTDH1ozjz1H3VRqn2lIyeOz2I
mjziN5bnKfIBeTxP6d/RiBpxr7coxZzjpUcWNdOyZgx0aSPTIYcs/pKkidCOab7kInCzGngSlRw7
Vc9CLV06plMyJxNjpyg4OfvJzaRxcFLHqU794Ezic6qWcSwwEnZTPAuwDW4gkxM8+WDvtPG952U6
R8Gb0jqYBgmDsKGaqx+9pHKcO6ad9oHRqbL6EC1dqq8yo0X71NeZ4iFFoS/VHX5B0Z9a6Zb8Ccp+
/MdGkwSvPxTc43dVpblRFRhFBNd7bDOI/VlfomXRUqhCGqov29ofZG+p+4hmMKbtZWeYKKK0qvrY
EuR2/wEnibXPM7Vl+Qm0cDecDGtuEVZC7DpCDr5EAkYkudPvJdjQ+sOQpcP3xUBD+h1v2OAFAlWg
eJeombfQ0B3RusJOOmp2fYYYx761ikQeMaLtp/OMNoGF7kMxVwc+NXvM0Ln77oylbOxdk062CFMn
SceDyto7voQ37nynle3Ff+pJ65OdNlpeDb0la+CAFmpevq9bKcrd4o51fldXTpveq0LVv0mR2OlD
o+Ndfiq7qYY90gqc6nuBOPJDLWp4+8jFZF1QRor2aTBnt7mXCcojQTbqg/Wg89lpA3aoMdw7emK/
Qx8KV/Yak9v2Pqb3qR2QEBycTzM0PPEoyyjP3ksPkMsObFDdfa3jOX9AgR2xkpyF6o6lo8VKKIYE
rjeqKrb2pXAb93uK3AiayjkSZw+KCkziIGiMzMe0sWc0VXQ30lW/SIx83Bsmr6d26jHeNR6bvhHy
v9FSZu29FVWIkKawAPEorhDqk4qPJ9Ks49WLFc1h8iZa4pSl6iicHESjgkWilf2uVMb6SVKjigw/
MvLkXZVq7f00lgMC4Tke1ken6QxL8V2ofl9p5UdTCYck84bMR7KMK2+HvpKIP5GAxRKPbJlW3s6M
Fac9tLgPt+Xq6KswayVOo4MBykx9mDNuZz+K8j46zdTGn0DLuxJZKs/6QqCNyj+AxxHdITHodgDP
WKHOKWrX203UK+vdpCClhRZK3swcx7SfsEXxShTZnBmXMA1faAzTXQsz+q4enZOLjbV3HlVR/TEE
2/ycoj5W/qgp4bknxcCt+Ks1p8lvXZgy+QrvJ2rOrTYNv2DEufiKIxzl+aNaqW6guPFg7hYrnt3j
wKOvhHLCxuhB9abYOImab/vJGvA7OCqJ4eR+ocW1eIoni8oc/ofNtGvQxKgRyjE686SmbmQAtXOK
/J3KgznjBTJaCySWTqKJKspuDMYqrpad00+u+V4scvwFhnJ4GsauVR+G3E1dpNiQaPQLWczD39ef
1BdiGNTv19IymxbQ0BZ8WCdsc1EuBqz5RN3Dx5p2ymIW7/AGEicDddUjGlIm/kJD824wa6RfXCTa
Xv8Rz9Kcl5EjdAoLTD2XC7WgbSQPiq6pS2Eap7SL8dGbljjN98QzcKfGAf/tmc9pn+u+hf4z5mRQ
/xla7VRftFyZP3AZFfWukEuPxIexNKPlK5GW4lZf606RiD126pnh+BzMog9dt+2RkQAJ0/7WU87q
OBVuf4jadlD2IGkmjOohb5kHdoD3Za6NhkfdSQBz+VPfdmVQ9Ui3HRpYDXqBshV9tMbXJ3Occ9+O
B+dXPmrR8t6kNT/eCPGuYi7ABCQ7a2kbpBCR7mX4Mw545ZlOaRKH6BYPGBQOnMD17N5KlDYk5vJO
fKpbtj1XucPzqCueDQV8eoabjG7wSKuRmjJPNTpmJeI3WIX48ASmG1nwS7ODoEeVlg4bBfxNjpIa
VDywFLFO4Bj6Yc9z0MtPAyamRqBX5Qw8xMi64TzUhtLdCGav4kp0ABA/ZIqkDeyezRStGpEtYimU
TBb5q8/H+6YZfnqp81eI6JZt38tjrVUFCEooWKz//z8AwbqYraqnd3pqoF2hARRF7VEuqoeBggGB
nULr19cP1wvfD9cO4EJMkc7lFi+Eptls6QqTG/OuCrzVzh7lvPrGETZfGGalBOB6xFFe+VGX8xob
6URloXun0oaYuoevZOp+oYOLCiwLrbVgRlawOVuIRWY7t2wXnqRshlGGJ5RyrqXUxV0rrdjciUxY
EvaXh+H83lrqadhFTlPMZ9OuJQpNiTO4J2u18LIDPcrRA1Oy1pVfOoQC7IOO0uIj2mUjrFU1bpeA
x9ZoHzVUobpHT05xdKzocPanKBni9mSVqexQ57OddJcDjSTgI29BRgUDF5T9mthVAxBDecfvyZQ5
rLQFzmg21Up1Z0UyWfZIv0VPla1kg+/13iTfWoICrrTiHOh1g98AeHO5rokQZiIyFfVLNHtkYCNv
Bhkdxcgb3fTr78c4pM5rtQts5RaMEk+a3tc64uCa3SYnr7OyM4Jh5a1twq+9uOjX2dDLpmrHM47o
+eVsDCJY8PPo5aAwOt1lwpWBafS3zvOa616NgkLuWoakPrT1jq+bRpCyshcB1BRPNRqze1NG3cfS
8MTpradrfTZXaiXFyBUHeTmhiTXrEB8TYWUU2aOuD/V0cCQisjfu/nVhLqfEOPDbIfussrLbQruC
YKpchkKGBXYTRrBeV41P7Cbc49xVqF729pSp/4/JreRs6DjMjdb85eRioNULCnwybGNt2C9KPWOW
R9T69iV0QUzDz+aE0iG8HKWu5mJZHEOGTibGe7ehjZVarXVjLus52Swg+xr1InRQVNBd6/7/596d
zbHXy1FJwoUuDX6JGmSLHWEjNOK2MZfZb+C64ZLlKL3tZ2ne3eCNXn/AZ8r+CkDkdNEmvBzfsHA+
LhpKfrgCTgHKuegdO/LONfpHNxturen1CcAwmwqJSlRFpWRbHocU2hZ9gYRPVNc/NDUbDwUsIX+x
QKO/9eutLpFsS9ruqxjV5uvZMRbBdHKJ8jNJqS3P/1jF+GbYEn8zjFuK/fQnALJtHmjHLqXeSEWh
qCdJa4aJALoe3kxvY5TnajIuKzaFtM1V2yeOWzvZHIdxMWU/gROU4WRltzSOri9aiv0UgxwPHWpK
IJtREnAWJOxOHKppRp26KCPvJFr7lpPmCztg1SfnPqe9REi9GSaem75N51yESiHMj9ZiGCfMtqbQ
HaS+e30LvDQUSlxUXqkGrsCIy62ddFm/FK0rQuRFx0ClxX5AyDZ5QHKmurHbnjfu5TF2V+a8uR5k
iFHPOKJ/jnFjtOg4arBix6Q0h13vmdXgN0XFm5VZPcVt4MpN9qMptESzfU1DkdGfsg7ioCVm1HwX
yxXZfQfqIDvXSyy1g70UcM0LPGD0kzGmg7hRlX7he/NzOY2rVxb5zSYwAmhcdl2lJWFvUkO806hL
G3f90pB2vv4ZrgdawzwADjowG57yzRe3zXxpmjTOwsZtS96JPP1gefKWgdX1PbYuPx03niIaL9s3
IU1NXDfQYgj7TI0fEIxc/ZLbAWFbDWYtGqZRfePpe2leoAmR0gAnS7Nkc/hNTFQTLFQh7fYLslxI
8Mq9jBLz7ZeMB/ZyxRmziUG7b9avSfCeNaQDs5/6fEj17wStoL7xDFyfFfoi0FdIOMh1iFEuz0rj
1Y5Wmn0Z6hPJddC4U4LkV6/3H1Xws7d82taTd3laVlUV7hhif4f2ln45Wuoscy87uMFuOZsPFWyE
hUp5r+SohTQILmqgqbOfYsyLCXTfRCmK+xxtgzdvzDVjJcnCTnqFNF3+CkeJWpIuCvZOa8e+tWTK
PRqbyn9vHoWXCHQAeKk1DVlX/p+bYSplnUe2FZ3qONXeQTrpfJwF8hvfbz2t/67o2mtEkgbiOg8S
cITNikZupebRCIMcYYu+Pnrwqua7OFeH1EdxdhnvhIssql9aEV69r09wXabN0OvOoVBDegWVYbN1
VDt2sE1zoNg6iYtM7KRRc9f0sUON3xGNL3isNH+UvUqWQr/1xvDbY8jMLcjYUAQJByHwbe6xyR2H
Oc/zMuzyUgk6fZwCXZ3jG13qF9aXG0xdL5ZnHN/6K/75ilQXYqxUljLMZq36hkJyUQRF1w77ySIP
RN9ZC+ZE2t/eurSgnlfsILEZV81WrGKaEZrWtKIJoZr/SZq5+qTl+bRX1y5wtDjJEXDQGHSt7X5+
feDrRUVDEhQhWwqND3pbl9MdVQwdUM9oQml4uP5AHHyou1K/sWm3d/Y6LZp0mBt61HEoOlyOUinT
4hRm1YY4uXUn4dKY6zttPCR6NgazaSTHt87KoF3mkRCBAEHAZzOrPkO+DGR4EbYq5XWrG0DMU469
Mavr8wABFy7UGn4ysy04A41q1xWqW4dx20Wdr1sUcYPatqdy52RaMKh3cpmb5tT06i0nredX7vIs
rvxzmoHk5ECntqI6VWUlPQIgTRj1ix7f818/nTiLD+YqKL/TwGUjAtbWa3G3KfTWt1Nvru6SLp7s
MFmqLg2oLGi6DxQDXwpmSAaZeBD89srsLsnBs+c+e7esVejYh785iEPeo3LzoMlq/rt0s/mL6H8o
KeC7CTq/cTQlp8bILCdQLYVCLgKwTbtvsB3NoJJrMjpGU91j3RB36mNHjZziepWjrQRWs5t8RKvL
MVBUN4r9CWtiJxij3LDPc5R50btl7OziwI06W0FrjXPmc0kl7V2fdJaGCnyho+wM77v5b0KN23vw
Isx3fNnrdPa6Rv41jMkRf0pj6ZYvhmKK5A7cWFXTrMOLEsU0MXyucqMpwklBFH6Xx5VnnsdyUqOd
UcdTdFLNAQMBF6/p4Z5WhPE4RR7rVuaUeHZILxh0MpQMJVilsq2vIF2LNpzaYvhqtkb1W69Vae0a
5KvzIG3neT6LzAXLnVjUCcICKN1bZRV5gfBrIjzFoQeI1/YtssvWi7WoptqceXOYpljy2m2nPdZL
p57wGig/1A0QCp+S9y3jnm2AQQq9Wl4y5nowwPRenvXUKbm++7kJCWsTlzVr5h96ZVc1T4M3D8st
Is713UKkhEgc2TuNeeLCy/E6l86uHdVtWKNFZh+rUbGae2PJ7TSQdW1/FkXadzdKxS/MEWEBxAR5
BFd7z80cY7BSONktkOM1niJkGxtfMcjWUmN5q8Yay8nsQBxqXGkQgTaPrh6VMw865PjM4n1Y+2H1
XY2U0lNZeRUuDF7aH16/PF9YUFSWLeA6CEOuyPnLBc2hty4L9ZZQqAARQYpCuQss0RTGPorN1uPp
La1bGgAvrOizUg3riTgOhLTLQWcaqbponSFMXGzcfamp0V7tOiSUUkh2NzKi6xnaz48R22V1Kt4K
vFiFcEnjpjEk7s0+kgZjSA7z4QgXbvzQp8mtyOWF8VatJoifiLiytpv4M0onRNB0fQkHU69jX+YY
+fi9CmfdX0Q+0DRq8+gWXvV6RfHFhNfHP8SksLouV5QuooLzz6CGo2WXD9lUZMfCjsWPhlv6RuL3
0lAkZWg3AcaBdbV53vVW70zMGfQQPXn5vVTaCUF1GvhhYxX9jYDleixnZc+uKiV0C8G6X05L1NrQ
U6MxwsUY+xNhjXYWA1ZOo4PU2FsPAuEKwQ8FH6IjFF8uhzLrGYURKWxkUbKItKGf74tGTz8teif2
yNh1bx4PJCk32SpgsGo2bvLMchbomJuKHWJrkviKQGgjT/VDpeufwLG0N+6wZ23LyxBijR3IiSjS
rSS2TSbRW6PQFCAqYTKgvRegKzBkQRZVmfIpGrJoAhMUtSoF/5TOwqTF6ERPplnGR0XFRe+LmNRy
OlA8d36+vuzrsm5+l46yDvQFqv30+zYblxJcqvUFqgNThy1BjkPNQVec+Ea7gX7X9Tj0NegqUp+E
ibQVeERhoeWt6gS7VoBuKlcxwjsbGwTjc18nLeXtprNx7ihwAO+OcwToatdCtZtpE9l19WN0jGzZ
p1XVOzvEEwz1Y9e5GCWKwh3/K5fM1R9TN82MHXurxv1F1SbrMNqZS5uXFo8S0ICzq3PVFxGUhkkW
9fdubNXqXWaIKD5wR6XlLtY79wOewIm3j1ajpEebTvQ9XWHuDh21chXfBsTJ72lQlVi1IdA3nlPP
rLMzAUoZlkC56CcT+CsBflTuY+6M00+SM7A0c0U7f5fq7mj6FMalHYDNiA0fMxJcPJrJsH63WVS7
dyBnc7BTxTLiDBE30E8bN1OWncCuM/udmRhM/E7jYelPgzDSaEdj3DDDPAIMeFh6wR2u9km+/Ckr
/Izew2AEWiyQa8wPBliK+mebiVweezXPeWciLme07SPMuTo6GpInD3LOcMrgese4vOtVMsY+gmRZ
d0dSb1a7RMvN906Z9N37UXr2k+EUzXzAa5xGfooogXKwJg/hFQGWw0WqoIpo4tpOFO0aIxcfscEr
vDPoHVx56gYNbJyN4on8a3G+UIHKqiAj1Gn3JJ9OfnKitDVxIhzLeh/1o6bed5kaWXv4zUDPBAoU
MDucOscm02kNB63IWnTRofDU9gEbP+QHga4p2mGArfULjVNlDGoiWvWerosVQx31cO8q2hmnHNVV
lmWvCBqNu9UZ5Kc11lp9VPWs/jJjt+OFOXXIr55IzZrcP9HF0ci9TNvbWFA1j8sE7ejGoXnhaNKG
IdJCTIw61bb25szdEltWWYaGzHMwPkXz3sa76UZe9cLBpIlrreh6Un0g1pf3rtZGQ2o3cRV2JuBZ
e2nEPqrq5mgUN9k4zzna5rKBj7CWjW2AH9wDl2PF2lTq2kIOl0gDiZxcl+UPqa126hZ6zr8nF8no
fYyVyS9dJMPZkOzXGtsZezfH9P8Cw0pL9zD0qvfJTI04ASpAnB+Ymal9cXqF+noVIfBycouR04/2
ThcdvVabb2lYvLRmfJk1iV9rI9sMO8sdAVV3rkJrHgusqZzpw5Jq2m9Psd0bFZIXNoHzrHdFgLiW
9jb3c500xBu2V4eNN5rv0CTRDu1YOndvfQVoTyDChy4eZFwe2ssPwz02YAaY1aHpRMX95Jb5URKr
vjlyWUdhnxHvrjW1dVn/rfYoptXORlKH1STn93HcKMAqMzCEaMXu3j4hg8rSWsPiXjI2y5bHnWLp
QjRh1Wv53s3tdkdIeCsUu/44tIBJ+QzQ0dQ6t569noJSUKpNdbhMpcOrTa9liExxI3a4DmgZxaVn
SnuH7bZluioUIM2mlVSNaFzeo1g8H2cN4uTc6MNZUNO9ERm9NCsuHGr+dBX4c7N2kQUsBQhdEyY2
vltZGRv7Sh2aG7N6cRSEig1LXUmo243dzVnRA7tYv5BM9nWfg/KsnFt94OuTuhoOoBHPtlNJBtZf
8c+W4ykBup4nDW9zb+9Up/fuCk8bgn4poxsTui5QMRQVU64FiqdcppdDGZ1B9CNHPhM9+yAfxJM7
JMdl1AxfXdSJkKQwsF/TPr2+01+aIRKM1KdWCj8acpfDdpmdFpGtN9TFkiRA5FTFoRJvVsLaWxvx
paFobJGuMtxK7L0cSumXAR8B3EwtxcIRDRFn2kM7J5/G3etzemnHr/fqmlHBgrc2F4XtCcWcxrwJ
8b5+56BlBRhP9oho5jk3RnQrHb5qM5Is8gai8QtvfVUV3lx/eZcoslUZb4zT5F6TXfY+dp3+TvHw
CDbnwttlPWGmQtb8NALLfxhFid8mDrVfo7jLDz3AkCA2IMB5ddr7VhQrNy7oZ8/iy6eTdhXilGuc
DuRqiwac2knPlARvwijvyuXgWSkxqZeqngxIEwvA6mqTRAerBs3uu3UjlF3TWN6jaMf5h7uk9ugL
xWksPxnNctxT/rYn34k9LkapW4hlFUzE9lttGSd/ghLf+Ta+kR9lRwa7c8bESlD96Upx41Ove2Y7
L28t/wMFoXi89WomPIw6FTBtWKPnFLhi7PddjinjmzfUilZDxQh5T/bUpiYghas4pVW24Rzp3c4o
hPxUI8WDaUNTfkPmlBT67QNy4biMiWMEhZ3LowKYd7HayW3DGAcH4MUYTybVZH7UcfP+oyVRdCNW
vDqaGv0aLEXIa5gntcDL8WqySjBd8xBaLsR339Arru6lwY4ysAfH+Pz67J5FPS++GqOs9T+0+Z4Z
WJsDWpZtZNc45aLArTXqQ037eYRLUOceADmzqDRfjLPuBhI+ubPv7NrKf2L9WKLRHs22duJRnZzz
3LmJtq9FktpfhxIRN38u6xwt49ZucEWqNSdadmUXDV64iAhjOlIBW+qgKEDy1+ehzSa4uh262e+0
RhnJZ+JRwzSxF713rPJc60+EkZ3YtXPsUVmfgQmrH6apitpfQiFl/F1gKuk9FkZJMmSq6BDf68JO
+49j0zm/LS0uvlOSX/tfwORRm5NZ2n9LeDfxs6+N1PMzrHajfWJnzsMEQiX7bEgz+QkFwP3PXElB
H7x5saz7fumy6b6aKDu+9faHawN2hYYrX59ztB6vf963Cf4KuJ9BC2uwAnvP6wY/k4Ah0eO/xQG7
3mIMheYvginPOpubLQ1pysVg2NbCPMmS/+pCaXeU8GAZ9EaS3Yh6rx6AtZROhIjaE/xFkoXLacXT
jDl10WmhMpnWX2/sBBTPzjU/o3EojoVWmbd2NH/h5YbmsQGQjvTdqs27Fd9QzE4BnrgYoeT6qPfT
vLRyvyxt8qEVufZWAXtuO0IRaITkQHTqt7WnQrI16rK1wlTG6g61UNdv1EH4hjr9fP2kAk68nhkL
iX+NywuHCvDm6nPF5HkIQi8hEaQifujd5A0fbXUelz1FMTgZ0TwYImi1rm4/N9BtnhYEPocwl/CD
gpENDv+BqhZGpb307tvCHKgWFG5bNQ86SC3P9VulGJYPGnyWxY+RBCk+Ym4py6CYavu+pn6fgsZH
e3C3aGNi+4qjzRA2lxSqRDp2GATFEtkEvzLjaoKWksXJAeDLnO5aFqU4cMXM+qdlLoWzc7XZdT/2
Zl2h3pB2lgFfIXeB6Q8ZxrAdJ6y957+K7DAp9jR95M6PlmDoLbhBat200TdhuOI7yoS0r2KxWMkh
8oZRPeoIqNvfc1V6BmAQr1Q+4XvoWnsFs9f4YFkL2F+sKFMvqOnY4x284Cd/X2au/SMf+jwKxnHy
Uj9ZJmgJFnnpX7Wjrcc9UXT2EZegYtx50pLaSTPioQNKMCfEEDkwUG2XOHmW4JzWrWhfWelK9AeS
g2b6srQme9cWaFwdciOREvvrWfyHMTpmyvDbvL/1uCjLu6yssocKVdFPRDH4AefLnIl91ivO94Hq
H/S/CLkSf7QGspO+WztUUkj3V7qoM7WTPlmkv8xqpR9atj7WvZEifqGLFeV+DfYIN+tSSu1brIxD
uddF1tvHpOkXN/A6qYqgdLMMMja2I7CtJ1t9IvzovPeZjujnu3Hu0/LgZkmfnFz0gbKDKtB5xzKe
RHH09UFr7feW0EW3N5XCw7NZklLB9JwTaCGvH4ctQmY9eDT4+AdAGf2ybbEDgnkFBdEm6ai8hYfE
7TAYNoSrggHICptGD7nPjGtFp8vjZODCEAz13NzCHj7nn5v7BmELC9NFbjju1M0PgflGVwlKZahZ
veF+xFRdeHfpQiwRmL2hVkcF/Id2dqtBlgSfDRaclIKsAYHtOE72XVJMw3uc1938mFlFlB9rRcVU
eZWkaXY04SzhD3pVIanlFcq3PKpmg6LnkHqHCtPXIcjcLn+S/TA88Tjjeub0bW7uhsJLp0AdFFX/
WJdVrX/s8tT4YceoGx+UWRRWUGbV2N1xag35zqx4fjCyn9tZ9bui6IGtl1qd3Ihtrj8aTVVVpwEB
KJk/Nw+Pmw+oFDUZXsVl6qT+bBWp89mj6RidJtgpC7Y6dLx3MleVFNP0BkEZv+9zq/v6+ua5ClV5
XmF9A3QAbwczZhNjVfD0Yml2XjjhWBB0FOzo6Jq35FzWv+VyZxDdP3Ot0dMDjr15+iYPV7qyVbxw
SAd9PgAfxSlyUbG4dVsrvTfMwsj38RC1zo2Q9XqZSSEJWAnrVp73lhpW0PyfmkJNz009DHTl5aHT
nBZybXdi0AVz9bbYlao8WlX39PrKPrdwLye9jk3NjAjdXcFjl++9Jya3B1yYntU+Gqj46kP9S3HV
9JOdxEg8xFJtH5NSkU/gCarhbnKFqAJFQWsC66LSup/pmn6Dn+EVwIWLUd+5wHnbPUKb0/hO9Gon
D6//4uu9QBNj1cBZoVGAbjd7EvBzhkGxyM6o5PYYrNfTMaU+f+O6ut4L5CserXbkZQG5beGv1CzM
JVbq/Ly0SjSFHjzGR42akzzYUsVsutx70zR/eH1q17EXJVpSfAAvUO9pM15+C7vq1GrUi/SMV4Cz
Lydb/+oYhcI9WCdfTLsq36qFiZUPfXcDQuBKSzSukG6pZcgRevJZQ6qm8k1uaBxalVt8uhc+2bN+
yCqavvLqNqEyibAoZndMz5WFyNrcg+cr4+kWWOH6k1Gup4JAHQF1BoLXy9XzstmNFzAKa/F6vtOq
eH4/tE71YW779mOayeGnpXbT41s/GQtIM5i6E2BBRNkvB6VubvZ6FOdnN0ubo6xi7clF9+qXp9Ta
rhwq7UZ4fr2UiNQhSK2tmGD4Bmuq8E/W0RE9tT3N9DOIr8qXC8VPwsw8eH1W699yeSlcjrJu1H9G
STWT3hAgxLMqTfHeBuOONDq+6C2Yr/evD3VFSQV+iOkr/4NwHDXWbQVIjEmXLvacnce8bf7aSe/x
pIqusuivLX1612AXHx3sig7VfklMUe9tu5XKZwpLqRtEhc5GKqQ34deU5UDR89gZHi27qr7Lzsv+
cKUbyEfMtAON1mybfaH29QyIDcmAB+pnI1CaQVOaYM7qPva71syzIC+i2AHcRm9pV2pKa+zx2C5/
KFW/tB/7YUziXzEO6pEfKVn/iBHalDxQtL/pknf1HSgsWquEH3V0dKevtEa00QRCJkTYEJLsLIHu
Rds3+r6q7OStn/x5qGeHQ9gstIguPzm93xy/tViErS0dVFZN4s9I/MiJn4+vf/GrtGgdiccc1BSd
I6rDlyOl0kpMr4Qw0eJw5IPlFU+2E1t3ZqJru6mee8gg43h2Z6+5cb9eHZ7nkSnjU60hirA3c8zR
rHfHiuWcrM6944Spxw6c743X/KVRaBggYoUzxdptu5wflnlwdpdcOblx3T1U7jS8i8rEeeszyFwo
riMAvL6G/Hs5ygL+UQF9rJzQm5YPdTlV56yzbqGyXpiLRYeAe2Z9BQG8XY4ChYrwOO1R+sE2wDnK
sq4+6OB57LvX98TV3Q0wF048LSqNlhocp8tx0M4YUeRI4lCx1eE70vvuN5wNOjwN+ml2Po9l3g7H
xUqjW+/8CycMlA1jQlnljy2+lIx0JfVECgzGZoWZSVFhM583lAQaz5M3LruXllOnKElsyWEmWd1M
MyWPnUCZhm3neMOBVple7qzS5sp5fT1fGojiBnJtKBSpVyzGKkpFnkURA3mYaSN80t7RmU0e3z4K
xeNnjspaTtlMB74sisH5GIe9o/zxaj3Zp3p0i4n0wnVBz/L/BnE3x4n7HQYe6FyuC3v+lnsthTYr
6oc7eOPiRy07I6g1O+WKNMnk3z7BFWRFQAEr9KrbrNKZGHq3BDJctd7B4UX0a9zBb2RZL21+Lgzo
FKgYwYrZXIgx0h5DLRoRas7cHsqh7Hd19cmqH9CtNw8ZgfCNab2w6W0UCFfOLkYvMFYutyHtJQwv
LVWGemSaPzyjwXd1muxF39PgmG8ZQrzwAYlnKVuvOHXq8ete/SeYaKYYYpbnynCWVL7GBekPfDCr
3ZB59G/URLuLKNt+SRKRxDcm+sIx4NJCJxavF9D/V9y8QqlbLUWrC5LDeAeTl9TFKuMbp/qF5cTO
iYCTnjfshW0Lv0aGsUskxDOIldpRtaZfBsCxfdVI9+3zAaqHRCyEGEopW8RILbR+7GcnCSevrx/S
qlC/g0dKblzGzz/4IvzDx3ml/a3Nb0Bb23dy6rgr5zJJYDM5Cn4Q8M1GsW+ttbMxuQ5KSdzhNL6W
2FCsOBg6ZZ6InIC90/uclAmP83psd71uU3pbxIjsppG4FJZ0dMXUXWNWnnYuK9F1u6jv6ACp4H6+
lK5X/O3zeoBy40nzcQEcZb5LGkWa/oIN8dIE8ZBY9mfEAIgC83Sw9IPtWU13Z+dGVn8o0sV4ErEK
rP/1a+AqL+OBhYMABJoGA5YBm3AYWD8vcTxisYofKVo57bxr8Rn0Z0V9kH1+i194vZ8IPTBfInig
HgG5/vLAVIKOSYKsStgWcAXUBF0aTA0zH9GDW7iQ6wPCUKit0VXEgYmc83IoiIxR3VSwrAa0Wg+N
lcXHqix+v7581/cbzQsPSQxwjuzdrQBrY5Z2lCmooM65K/emN7bfRt3N7su81HbowI4PqRhuKT8+
mzldbmL2L+W9FRnAQ7glGXf/4+zMduS2uXZ9RQI0D6eqqVvtdrs9OydEYieaZ4karv5/5A1suFRC
Cf0lgZEjs0iRi4trvYOZTjV1DbgObZrZtp8OSti+1xd4yqMSF20S+ak5eN57bdSj/AMKWZUJ1NBq
kaAoVFVEn3EqlepXJdHT+UdRSuW5SedC90d2b3yg3N18Nk05vStHuIWQpVwUu8K2KFp/qISOspFZ
wPZTyzb9npbI3PotisTyEoVKvvf0vQ2x6CIsOgxUx0ASrQsHVTOQJNpNE1jSqSw/csvuadIj9bUP
u+mrKqv+0nXJPDzl0dQaO+HiFmBLJsrRwHCOmoVG7LjeRJqeTpmRSFq8JmJsx8ExW9pFxqzYH6vE
69MvfZxV7bs6rd3yI0s/hY9anxb/AuiOjG923U76QY0pwX68v+9uN/fi9AXFnPyH6uU6PfHIWL3O
bfOgN6jX6FM7v2gIY/x3f5Tb0wqrzAM5TcOZztnauiR2ZAx+Cy6nMwHh9ysgo/FhDHnUPkA/nfe8
Km5j0YLNQGsaju7C3FstNoI5ujELDhPWwVVxMl2Fdo8FfLY6zJE9frNSw/p5f4abQ/JZbTYXUWmN
uXOrrBk9NKCDBlevQzeo9qluXXkui8o91Um6Z360Od4iUwF2iEt1TRK0sUrIkQMjKI2DqM7JEImv
elrkrzR+uWLihjbKzsW6MSS1G7zbYdZzgNZJZtmoGu+cuApASLcPStQ0B91oogfs1JtjimrRTn6+
sWlgqCNKRN4A+nUtNoOQWdXWblQF5pQ2Z03LpuchbZynFiG7veO5vASvA+FCZiW4cxRILte+xXTm
zFG1exCGegjCJOmtyYFV4NpfJsRT+yBpK/dDZw7lB2D59DzSnG17sLrOzM+xYaCxaDltN2F81w7F
6f7Wur0aWAM6QyCOKAdA87sOHXnbpiml1iJw67xHltc4tXlS/0uBKz+MDcWYYz+01U6+vbX4fw66
xI0/ElKUYdu5E7DgVLytzm2We0etCFHeVLXyf/jOJJ/ubyVVSoTLT/ljqAlhfQOuDFR3s9DOBfdF
oKt5f8Q+fU/35HdJev2dyekp5lJXge6wnhbNLtAtWhEI1NVj31EVZCNDQwzvOb8sboPlTunrvSf+
m2Tpju/0eQp/UL80G19kWfJWLWRvUcSg00cCs7Rs1smqEg1erQlo/hVakb7SUUWbu/itfsiMAkpo
EbSDKQ5Wc5XBdIoxRMiFF8HcphiNWmYLWNOpL/f36caWIYVQl+UlgSEKXn9HezBnZVBqAOFhqzyg
cz0T+Io56AVx9/5QG7fWUpEgpSRnUUk7r4eiKzzLyLShf9PWB6ZQYcldZdYbpQKWZYPNS10HraMF
wXg9CuSotkXFAsGCoUaEX6mM9/2ctsf7c4FFx9+z2pQUx2lpgVyh3b2uj+eedASQ4CHAnCqbf8Qg
wue/DOgO7TsjD4usPMwK1/f3rE2VnI5vXNXtyZWzLg/FhCXoJ3XWMFDD1GaUJzuOGoVOK0aTj82g
TPp/eVoZXwEBlMmFahsO83qSqtrB6K06PMxJZHxWzYxXSwuSxH3mMZ+g5mqPteaeGqsGTNThqWA/
RMWoNU+Nxdvep2BStAekMdP6xVaauYx9K9FiJ/TbGrhn4rdFokSXydFD7ZhNaKseS1eaJUSWIpt9
R1pNBg6w7Tr5l1rKyXnorS4vgljJ1Pigo5hdXUxrkIRYIbseMl5U54dJhmAgRAZktZK6Fn2URe6U
p45E0vMNrbXC9xp3U38okmTKPoYhEK3Cl2Osx36i6qM8oy1rS7xDhFk8FHXm2D+LSp96WGPuVD2i
oFmYH3PU2kBL0+h1fiaWGtqBk5RqfoKHEYtfzLaxDkbrChu8iDBUKvCFRGg77j0012akcs8VX+vZ
nMI2/O7WdvVDDHNLUTqtESFtKJvXF2xTh78mSrvV0fJ62/THocGf3IlNpX6ITKWPX50JJVckHfGD
bHwDS77sghyk/i2UIyxr346rZOqPCOd2+i9oxEQthO2QZG1l5nzu+9mz0NxtwLAUDfooaVzgR+fm
vYMXRmS3OLBj/5blz3PHm/0iVJHrvlbOY302hForx7QXsfN1HLjb/cE22vkV7GftsFIIOB1Ac07a
j9qgiutL04r/mo240CEHSbM6IcHjOt8mveg/ZmqGvkyXNu387KlRm106tD/GE+6r3JS+0zdwp/2x
7pLuMQlLpXsYtUoi7ex4RCronmw6vwJOkPsGudxwxupO/zUY9hx+vX8KlzLc6gwuVr7UP/CF4iW2
qqBpneY1tjkBHjYrfVF6RsInCV1aOhZAYiVVEfPMbfAjamRAQ7IU+9f9H/D7/bH+Bbz/QLWTtYJd
XEUbC2D7tKjGB9Dybes4zl71Ilolyf2sEbjm9lHqqYdJr6x3rq0k81NfzFVzNOSka36Z5jR3HFdp
DB5PYZEcbKUT/Sk3k9Y+oDJWR5deNPFffT3OLzlw4T11l40gZhvophKVUQYEEHEdLDMVZ6NBkq2N
YEb8upTHEkmoQ9g278hWrJ27ZiMnothOgIZwoDHu6q5JUVfVEMtFWciZG98CFXGs0CCfKb2b8/xE
ZXmnLbI8GdZfhxsa7CoQHYoOy/T/SFLI7qIy7tMqQGFMfdaNvoBr1nbIlGf1A25RajClswuyqbMf
72+MjbsOWxYkMxC4p/23Lvsr0g4RG8sqpkq9KENO8FiLbo/vsHF523SEsZZE1Z5+zKq5UBfGiBK0
qAKjLORBafH4m4tGObpqMvpvnxBeBRRWMZuhsLpayrY3Q+q3DBW6Yqh9IxHapUhNufPFttYNeREa
JUvT+QaXY3IR5UWq8MXiBM+NdpZot4dl7e1MZ3PlFmmRhb9Bp2618T20sQsMZ+sgG1M0DhDkR/R8
6qH/+VQ9qz2s+Ma0wCFQ84KnC0xsXcaACzfoOJvWAeTT+qhGtfiiQ0nbYcXfOGlztKizU6jlyYdn
5pr/YlbCHiMbJV8AWJ54BfHW/YAwon3MgMp3f4f02OcXglg+P0xVgYdrmXg1l5Asetd6rIzESp+n
yU3qg1cBEQka8tvuoHSO/g1lU719303DlBzCBvfrox2beU15Q4h/41Bm+A3UipF8trpZjV64w4zu
OZlnu39sYiDY/mhJqOWq0qFyjPSHGx9LWEf5zrnbCGi8BREuQWnIoCC3atyMUHFRbLOqoI/EMwSN
4ntvuv8aaJo9mmMaHt96KCDHUDzQOeM8sdclCzepEhT4nJb3fJM9ZmBVn0e9nXby5ts5LV0GyuOg
mGiwrZkrdWgCzEN1JSjGVPyzyJQDobGz6r0mTKEeDOH1f92f1+29ukRnwjQkTkpf67qm1FAJH9Kx
D1SZ1+OpN+t+eCgamZsnmWZh6IMXcOqH0nG4Yq3WNfpDqvRCfL7/M27vC8r0zJlnCbAoa+3Q26j6
pIZq0wWySHATzVTzPehi/UAt7rc6XfwjEvb05h1kA47iPAAQRBFhjaMOPV2KsNc6yCNDMgV1ovbg
1LxECX38WofwAQRptWd8/DveXN9UC1t+oczjeQVifFUuqIEx9SkkmoBzFykfvbhvlC8IUvT9B4hE
MvxcenM0AUErqFHBSMbdftZ6Re2gt4DJPGSa2c9UGfLqL4DPXvI91hsAyw3uruGHoe9s98Jz0vxL
FV0Yw9qhKPwlNqXiHa2hysb3ipjiZqc+cxv02D7w15CpxGKQasj17StqxZslvhWBa2FtYQ/Z/KGg
erFzBm/v+KXUBLoecBQ75Xe1/I87voOijWNQ3wc1T69jQXypD4IwKX21NeJvVj5m5xChp6c+ctK3
t1EZnEcgbm9U15BiuJ6itIeuH5W2D2aA8JeCoo9vO2hI3T8HGwtJ9xRIBPAV3pzrNGaOFVpFEaPY
mWIGxqjl39SqN3duj9srcSmlL8q2qHwBIF6FTnf0wrKILBaySKavhi3HZ16H+oNR4g/xP0zI5nj9
hsvwYL9etohYMeit2QcSvimyBhDOaiPTz//DKJQgl9InPNp1KbJF0S7KjUgGXFryGFbGgHptuVcJ
2Pw4YCnB8YL9pl5zPRedzacnUSUD9Mu9c6JN7QWvgfnH/blsfZylSedyswEwWos3V43WJFHnymDO
m/a1k3pMzueUoMcsZaeAcjsU5SYYbfQDwf/ByryekOhLp52TgeDfa8VjbrrpT9HqUCZo3+1ke5tD
gQ7Ga2rpNK6Vf2GXhtJrwUWRRPxyaAH7kVVTG5DKnkPo7VeC80kp7feOA2K7+koAp6auNONFMAhl
jkkpM99Do+R0/yvd3tT/D/kFoJwH1Y26QqiPIsFDZQj6Xu/nY05j5QLPolRf45BPS1ZVm8nx/pi3
lyQvMhjVSwd3gTqv3sDg7SEdZIzptq39YbLl5PdFvRin6GlgG3Z8Vtxy72htTBTUFIpByLDzIlj3
0XHxQM0Dhn+gGh1wxgjR3gxXj9fItet3otT3/A03NgrJM7q0i2gmUsSrSdrOBKFDukOg9DBYehtv
JU+U4TlppPfmW4s8nTwaPRnK90TE6+2fojoC0Sofg9bVywc4DOMjDNI97M/WAkLVsOm6oxWkrquU
linhP6TRGNRlZ5f4haS455S9Hk9BrDv9l3zO9LdjLBbuG5VM6HYkk+vueyFp99pJjYBzCsJWwKZE
tCbNzHTnutr6WIBvONboPDG51ccazTLBAKAbA2GUTZCGtn4pDMwAUAyqdzb/xjKSNfGoMhfRKhpO
1x/Lnmh4iMpTg7bSrIdokukxat3qEBMcz9Io+p3xNqa2yMMi87l0t3jgX4/XW6VqNwh9BipGFf9N
uGAhISis4okHgLVzH2/NDYksy1x4RZTml9/yR2LTlm1Ysyu0YKxL5eQWeHfnZpa/lDMWBLXYFUm+
DSQ0AHgPgwiD1aevwT5ZlHW1ktM201PXeq9S8zxq5BvfizQvHwWg04/ZhH7Q/eh1G5eXZij2FNRK
zEWe/XqS5Qj2DTuoISDpVk9aoip+iAnI+c2jUABaYK/k0eSKq0wU+ksypzlGtWY9N9MD3SGkJxAM
qeVOWeF2OqBBUABjDAAhFGOvp9PZWJPkDce6MXo4YJotPsyK0rxVXgeUFKtG45/Gokqz9XoUfLnM
JMcoLahcchoqQOZRINTsl6X5VmF27hQg7BQVwBVDYFznUNQ0tQie8Rh0wNd9WJEFxj1adnDsqPof
1g6Mh0v4XZS6193crKQCPXbqGMywy/1eKClaEM7edXl7gpeKD4OQuJNQrxGCRatqczuhYs92V/C3
HDRfieV4sbHgON3fdVtDwdaHzk7uQTlrtesG18pMp6rnoHJcur5kHlHvQ94Y0osE//jrzaOZQDXQ
Al7kLKGKXG8KT8c+jOVSqXV6SI1Ndn5sh8E9Y9f4Vjl1NgWwKhTiCRfgQ9YE8bZK63ZIBzVomtA7
6thGHlC3Kt++fACXOUPck7ys1uCbDrHoscLXCIhjUR3os6ONm4v5YqTKnrzjzbGll8v7YKnk8FrQ
10xt3YAUgneZE7gUtf4Zx7g7VkOcfrz/hW5HgQVCaAVVzIXPtX/9hcLBTKOqQSGzGdvmQpVwfna7
Cvbh/WFutp2BIx2hFDrzAv5eJ9VDn7nZoKSUEhY8Sx57eIMaNS5D1rS3EW6uKI6Sw8ubRjj/B0rq
eka9kY+NtDwZ9EkrPtsy7Y9dNmuXSc26c9uWe2D626lxdJEXpfkO7gnNmOvx4PYjP5FpQ0CDWXkw
Jj3xh76KzqPW7pymrZnxHuFZsuhqc66uR5pqaICppQ5Bghn1iZYWbcJ4LM+VVlbfzKjcexH/rhRc
FYCWqESytEjP045fT83p1Tl0aBYEoovCQwQb/MnJEarrS1G+c8F6/Uj7yXpC086DVa17Fzqhw2UG
MhckOh6Ck1GY7wx12juFN1kBq4xTBoqWGt/aclaFqSh2+rI3lDHInHLyZ9OYj2PZle+jKh8ODdJx
n5y022Pn3lKnqIRxgxrgh3AFobd3vfxjZdU1ZDA96OnteB9F0k/558yAmvupLKFA/Qjd2czOIKtN
/Zm6xYTCS1e77dMQof98akVnCSx4GpJqrzG1Fw/tNvMA3sqc6WbneMoOehWKnx3lVtenypkp/9pK
aGUplqKjCpU+T/LmEA1t7D10cerWpx6P4OJdjzGL920SZZUcyYHL1ue5lyn/VEhXR35cc9qOKPxE
oY/jxGTIY011ShxKiqTNW0sCrA54DfB5y0m4oVDRo8kl6YwRuEiAqoAHdN5DMdbBo1Ek7U5Qud0G
DAYSHMIWr3WeLdcfRGROa6Szs2hde/bfRufW4ce6GcziqIeWUVwa0xJZQI9j2iPq3NT3mCbvJJAc
ZCCUv1Ypfm0VXphM2GkkjWv6hpe2DzjlAmXr++a57dHAPFh11Z7K1BYf70fS24DNRMHZ8rSG08XU
ryeNEHA+umZlBCWSIQdYs/Ixt8tph/h4G2oYBbUo3FDA2TPa9Sh6NY+ZLmIziEJ9SnyvtNPmMxXP
ymM0eOpI1+TDuJNCbnxPPJAA/WLuQbFiXVK0FPRIp4FBeQpO/WG20fyiWa0U5qHSR6U7ZIjZhKD2
iD+P91f1dr5Eb8zOKS399vJYfdAKMMtsDaYZgNeyjWNTJuVEhxxfgVNURLnwzSasm+P9QW9vDiBB
C+OQIvHi/rP6lJ7bA8yABg6uyXMf29BkGDj9j0nu7gk53m7YpQfHe4aXtglKf3VJGdYYNzXdDAQp
cT02dPFSZ9WXYUbD35TRl1bBybmU5s4uut2rlNkX9QcSQJ5xazf1RcJjSAxwL5MN1CPB4+go+7h9
K8CQggjdxUXccxEJWvP58TRTYa0hMTE4bnsYKyO8dGZo+RVSpTtf7Ja/zyuKNAZbqN9J7Rrm3po6
6LeqcYNcDfP6v27ifXBIgVwBWQEr4VwAPwtxzsM8do6iCQ0NjXPaEWiyWLl1GZOwr55tQ+h4kfdU
WR4KQ5CpEsXbMkNapcICrLOaIt2jHix76foqXyo7xEsqSMCY192zMfGiLK8LLwDn1Y5Bqg4W3ArY
oekxG2wtfircSmsOOObiZeMqGE+d2r4Iv9zf8bcbgoiJwisKRAtfc/2pBgSOHChdIkjUsv8aphUa
fjBSPt8f5RYivyATAUGCQWDLc1lfRy/NHcQC0RYBKqwcKqBjWG5bVoYzUS4phz7gH4EgbmotzeKh
wPjzg9sbqPdMILzko9I38lFvUmWvMrQxfZdyL3ZMFuA8uBLXv6vM8f2YkXcI8ikE0cKb2av8oc6H
N7f2Fw7GIm0AEnkpl6+OezeVcVhhrfiEtm160Ma2vyg1Qi/31/kmaHIG4C0tSB1KM1QYrqcTDlmJ
VUlFYYFW8ItXR+1DBYH5vebk3RNu992eKcNNFGNAtEnAYdAJ4j2xmhZ5rjIXCuVIc+i956jD0+eC
alVV+lPcoXZdOkX6n9nMEzpAbK6dOHPz9WipA1nnxuf7LYy+6+kiwJsKpQSfg9k76XdBVxaNFi8t
dtKajWXlJiKvXaRgEKpd3b1lkad0VzPqeV00K+dMN0Xr64ksn9Gbi4yzZUTj3v1wC2c2KVnyaCJ8
Lt28dR0WvVAsuyd0/cchGeWhKZI6PRUy8l5dbXQ033X78L8Mzz1gemDujsAiK9fHgjr5FtGPF8f7
W2tjrRfmF5bJ2IJq2Mxdr3XaVpGTk2kGht3CQbBk9Cgiq3q4P8qyX66CIpNGk3VBGhODsZe7HmVU
JDzMttCCVrTpQ1ch/tHEwgs0tt/O5tnYuhTVF9YKqFzukNXRF8Xc5nTqtWAYVXmM7cRBTMVCwVkZ
84NZOMZRaOr00tjhHkF+a5JgimCDwu5g6FWWkdiDEXpNg8QcskrPwH6nl4WF9rOwB/nW+x5CFI9F
0hnALotizPV65t3UgvDVtKABw/oAfsB50LMi2yGAbuwNOut0iSg/L0T2VVFJQTKl5hnD+Uiq6hI3
+j9WK4ydDbjxvdh1xJml/kKDbvW94jZ0yljhsRfaUj+FrV49gWwFO2l0dutPqe58ynAMOhVhO+6E
1c2hSYEXDYDFqGC197GdyRVhhPoCEMw+VDmS7naaa1/m3pbfVNyRMDfyBMhhe0/5cCPy4P+0aMaA
3KMCvjoPorG6eBCzFhTClM9h3EZn2XXxDwSo8Xad67e6BnI784wHaUEVHKri2k8IEKGmLbr1KPM7
2muu1P1RnesE50UJ1vT+Wd/aNUsVnB1DRxK5iOu9WXehSukVN5EQ05JjkqfRuYzIfu6P8lsRZhVS
qNcZ1FfhB3LLr66odhI2UGZTD2xRPo2IqGSV8mhEyjtVDb/kinVSpfNvbZgf+sj7W2tcH4OMU28Z
0FsL3TlE9h6+dWve4MCoI9Kp5FW1/kHaiDtakeh0bLriYHcifcqh8j7cn/dGkOFaXAojvMQp861S
AaVKon6uamQlkzz/1KdhGoRJbJ3mZt6Dt2xt0oWKB2qehb5xYVPVuq8Th6FUWPz/UKGSgRHN9hcR
ieQxFV731qchnTxgPCSTxE9Czuo4ZkJRzdlNzaDN+/yFAn169FAgPJSKKs6qXTtvD6JLcYuyFjqj
0M9X8VpLGi3E2k4PcG6ecX819GOsmm8WoGFWAERAKdEw5O27+mCN3c8xnAcKNY7SomyqJcdZRxcZ
Tac9keuNHYg4PahWlf+W83598irdENDM8NaJ2qL+ODhh+FC5Q7kTNbXlclmdPJoaILqImbzPbjob
sh7MLFSNIJw770I/QkCeLMTLlE+Lj7hZdw3yN0bkKyX8jVT24jTo+HDcPwgbu5MDQD7BjUv0Wqva
zQ01U8zEDTC8PIWolLYiUGBxAPMZPJxJzWRPjn1reVHENYk5aJbfdMPGyWi0EolRUIFiOlqJqx+K
qpvP9+e1JLfr1QWrshS5ebvdqK9Lp6kSQw/NwLKGX3alfK4n65mexCvX/Sc3nl7vD/f7Pboa7zeK
g4cMYHkec9ebxslz3ZjCygKLgFzlBcEpGT/yfpqHY0cxIzpmc4LWvDOm1SMvt1C9DCG+fYd0bqri
pxUluf2ouH3zWoXSMj8BuIvdoxhlrBy0SjHci6MMzksH52nJYuMRt4nCzvSgU9RM/0tmCUJFJMt9
/NxOcerhuWh4ny17nqpDFWVkTi3Or92jmHU1vUxRawEmVqSbP8D7l50PdT2W3416MvG/aaWiEOfF
XB6jsTW/V0OWuadRVzv3aDSKCWwSRhNsWMTH3aPe8DTwEwWVWN90Ih2NrdERX/ny3U8tz8bwmNZ5
Ep0MkaDOSGKLmtZQUbc6ZyBuMn8Saf7JdYT+a6IGPRykbk75ccSghqeDKpTvdgU99cVSq1B/LqO8
DfTQqYpDX5vN12gSojoYkdq7Ppq9RvZQ8075USkqFQm7y83In4iT8J80Jf2VqVKmlyEe9Z9SwBk7
wBhqPALXgPpqnnvpX2HmwfKs9TxXj1iw9c7OcdvY/DYcEZIVwLEgtla3Gz1brG1y5Iw7CbK0qByA
P4M9H+/vxq1RFgQ7a0xN9CYZLAuq+97A5g8V3fLVCVq0Yk57OjFbo3BTk3nxZudhsgrJEviEMwMl
Cpq2j46GHJ3TKOSet8HWKOAOeVSRXS4iKtcHa+Bm8VxFMBdLlZ9nNR2+5zINT/dX7LdW6fr8Luwj
bAb5LDfxYqS82OAxRG2zMJFXnpbm2HPJK4XCNUIm+hHPM4AxrR2Rys49KpbHBK/DXxhotsZRS5ys
/eJUev9LpUaT7P26jbsCfiRRc+njqoB0rhchmkogVQLcqo027bfCarSPU6I4DmojloGfadKq/iJU
9M/UDOmZntwU0GrYe+hvfQok4MDRL7piNxTizs7JZRC7DfQm195Dvo/+QmvA2iknLB909SXoTaJo
h1YEhYs1int2TYWSCQkgYefnlIjwIjn7h6yX/c6ybswHARUqTnCLFlTcKnOBdADApBZ6EI0D9BWr
cA+54rQ7N9HWKC4nkXMCOYzDcv3tpGWlBQFXD+JeA0eYw5QZSsLV/Q28cd8Ba/3/o9yC+waUf5tB
D/JykM9Vmtuf4KPofj7E85NWt9XnTJZ7j87NqZlQ98iXPDKI1RulD9M5j9qcqZVu7yutNz7UhWPt
LODGhgAIClRsyRgoeqziTKhEnamXoxEkwtKPQ+h9V9XJOMZlGu0s4nKMVlsPtUkKAo7NS53dd/2p
cGlL7AbgGmxxwJhKndnTqZvctD3Ltkhf7Fr5VERz85Q0wvx2//ttLCVDMzt2PHtkvUsMl8dsRhcw
aHhAnzJC+Am7hL2C5C3VcikOMDmEOsjAqElez7BWpmQsvcwMsrD5ICztP5m7CjTL/uwq1j9eHB8T
5ZtTK+8Jhp9m2qEo2eivLmgRnyTrSAO29MN++Bi302vX2PNBm/fO/9ZKcEGChkCpYGGFXv9Eg1aI
o0+sBO0svImn2T2HCfZj99d7q4BIPZ+/yloEs5jF9TDkjLSfvN4MBHR6wAJmWaNfLGfzJR4whj4j
6xn273J7KLJnfU6pnWo6QjZnk16jRjKUOnsPt62J83yCCEGkB6K+pOp/YBXB1iOTDOcryHuMn3Hx
yE9q4u6JAW2OsshPUkXEH3ANNxmpRHXMzwxqa+zOpS7Ncyzr5n/YzhTyAUMicsm7dwlXf8wlnocp
QjXCpDybyVOt2sXFxtx957zeRgbIHAvCHqgO81k/dQdZ00MqKzMwezU8SxcWnhdr3bkqu7cv2zIU
0BJKobQq1oymCZn8zGhLbmA1tCDVN/Hw3Yl2uTBbMwKdA1aL6vZC8r1eNymzPlYMYp1hmQkqHQkV
mTC1PPJXUe68WbbGgohKiwDMjEbt53osSMrgz232G0re4buxNtqDObhKMDWlt3Pabm8n8kTyN5dO
pEmZfHXY+h7V/lGxrKAc8F+3QrN8KcyuuABQcv+JQVH7tezUnT34u/JwHc4ZFRoGakjUDOgkX08w
zrtCc1rVInXkZfYyU6L/N4m9orKPZVThQl7zcIh4n+nVq45Iw3wSWdN+H4AJy8PU6rLxVZxzXgXq
EAko72FAEQBzB1iKcmHE84jqq7NVlf0H4UXl30mDdMShN81sPqSwhGbfyL3wtSnL+NWKLO0LRdSm
8fU2EZ+rHm9PX1dkolx2ItuymOtp46PAd4UPsrSyV9NGmiK2Ws8OYIkKnz6u8dAQ9w+pIKKYncaD
LLE/tjIxHjKBnQ+eFVhjjHGcv8M4rzze/zm38YZfQYawXG7AhtfpnIJVpN0Xo407TRMe8Sd1YJZN
7s67amuDkTNCOaBxrnnrMqbe4xiSNrodmLEy/hgHvT3gjJE/iDaOgxlqui9l5e0wPDemRneNxjCU
AOAf606F1PTesPoYuaQ2/KFhA/LayML+fn/9Nq5sgjXEdPCOS5K6hiJarTTduZUiKMLQan6ojqIj
0+AhP5/4mYMtwDxKBOzCMHb1C1e2GQZNhuGtjyhu1raHOtfT2PdCesyfsVEvP7hlraePTiKyAVEH
20qCOJ6LMEj6InN85BdzY2dLbkQargCqIvBQuXLWKIRxHAr+CR0kC4fyiPQcniQdHKUSHY23Xwks
12K1tbTjbloC81zMKafQIdvO7HMtvPao5KVySau+2xlq4/ODU2dSAO+JU2v7i1pmEiuEiVmB+kJ9
pqG5Wzp7KdvWKFSUlvoc8yEtuD7NnSo9PRwLN1BmCySMgeeL1GexE6A3RqFyxW3Jg4he1e9i5R/3
tZ63WdVFC36KRtW5s+PxAm5rjxW3NQpdEx0BBDpFNDKv5zJVnhknMailwu2xgUWm9KEqxz0LiNss
foFbclPzWbhG136Pk5lS3OXgUmbPKaSq6Rczmh4cY4ZMFsXHWNgn+tT/3T+mS1BdBV2QUfRpwBEi
lLGGxFeOjZy8l1qBQ2TneCrRa8pZ/u42hYYuScRnuz/gxlqSH4DtgbcDTWJNmZQyB5+USCVALT0+
VKaRHOPWzndO7u0oSNYu6AGo82Am1spWEEpAdPezExgIGpy9sM+hzlI4e+tcoEdYVDfIQmherL9Y
Y7VOR3LtBSHF01dRjvo5hjTx9lGgY5I4LYw76Gmre1E2ctQnQb3PWeqTPfjHv+2U5uib5wJPli8D
4AKw7xoUGCdomrUgUALgAOHr2DvjOZvT9Mv/MAq28AuocpnRKioMjTWh95SIoGv76mF2sRWKeKi+
ubVD14XIRuGYBxmp/PV5JSMIK2S0RTBDrfbHGdzyEBZ7NiO3RweMAbRpQCSw0OCtXI9iT13n1b3j
QbSMzThQh8b4UIWh8TyBrtHO5uR5n968eqAalgc+VSbewatXMJIrWKlRiQ3ArbmPQk3l0a6NvV19
e+sBUKE1BpMAlKi6Rk9hEdXLOMtFEM2lQso4JWc5VWkw6Mmey+TGMSXL4gkEg3phDa67D55Rl66Z
ikBg7/aLdmP8viprdwfvujkKTWJoauxsHnfXH8oTXjkPTi0QKaw7nC+i+kFF3OTz/Y+zuWzUypa6
NS3udacvcSNcQStGwclOnFQ9jM5WPGfPw1J/fftQAAhA3y1HibBwPaFI9/LS6DrBJ6nbg6ZL91AI
B2vlLtuDKmytHWGBh+PvIuC6tGR17dBVKs21As/69+48xOdZj/e0VLbWjp4XpXJOEn+u9kFaa100
KOSKkXCqh7D0uHsiG6Oyoegf76/d1oSIDQAUSLXQtV1tBmnpCiTZSQQp4nwA2GPr7GSyf3vMxqyH
63qhm+PAsIpAaogloxsb9CSjOf2aFuMX0M36Toq9FYCQS1puH5aN18r1NpCKmcdZHYugrgzlQp8u
fa+VUezHUs0/OepcPLx96Si8cIOxv+kXLkv7R7IVITpYtYDzUBhKyk/SiYxnwsSeS8/WB4LfA7IU
jvkCLL0exQbLKxNcUAPKGeNpxrEnMM3Z+3h/Lls7zqE3Q7MctUgAW9ej4OFNX7IdRGBILT6GOFw/
hyYimDXGs+f7Q21OCBmUpWn8u2F9PZTZlCjhegwFMFz/uyyb6SkG17S3bpsz+mOYVVBosKlK8m4m
KJSd/qzG1otSetGlUrCSvj+hrX3HAVoageQl7PHrCYWaQPao1UXQt90XaTjJJVTGwW9K2Z0QY838
+8NtTQzJUA4RTUFUMFYbYprwULFyk9s8NZ3PbZ/W30o4PtlR4Ii1M7Vlka7T4cVGFYVXXhNokK2Z
WB2CfdDMZPg0O1Zzmqho/mytXvyTJ2NhLjPkYTpKBxnO+3Pc2CMIq0GoJKQDR1kj+uQwQz+SEuVK
tMlOBcHrQzc6xs83j0IVnTsDZC2U6zXi1VK6PNNARAdRNOOLRkHiFHel/va5LMUyqLaLPjC1x+vt
MdSNoDLDXDR0qpZgNDyHtRrvAD03VgzwiQNqECsfSpvG9SjOGFZui2VPIOZEYns6qie7cbq3n13s
c0AoEiPQT1hLxVlTVacltYEA3bTxyY2wwxAom+6ormzNhS4RMEuoFfy7WrF4TsK402onyGdT+uXg
ilNn7aK6b88RYoG8IziwLJi6fhN5iMPZGtbYoPVn/BiL0numP+uesqhT33zJ8vfDsQYdRKbKd7r+
ODi8ZJmiVtiiOqNxVFskO7j9y51l25oQTFkiK4oW3IKrdLitdCvzDEbBZdf1I9RQDp7EObTErHpn
T9/GBaayJHUcnN+CmdcTUkZl0PWIPT317rc+Vf6PtDPZldtoovQTEeA8bFnDHVhXkyVL8oaw5N+c
p+TMp+8v1YtWsYgiym0Y9kKGozIZGRkZceKc1yFu/omc/q2YOUnF3O6U6DaXJsnP6FBSp1l7t9Ih
RLJMLC0uVf0wuePwh9vo1iU3Oud4PyjsmZLO+dutXmvwimWZPEiKOn+e9BHh9cItn9o8TnZWdXtx
4NzIrzAyAeDuBtmvNc1SFJljw/JvfbQc8Q+809+i1m19wET/3F/W7ZmStkB4yCloLvlVfCjs3PGE
rN0litf4IIrEqW+Xvbi9sXn0iWQWARqH5HXlgn0/eYpnTs5rxRD8coAv2DoM41TpR6qY7s6p2jJG
TCZLIKNEb2uVs0Ao7KZtZDuvUTTlvgK4yc/z5SdK1cbDYY8+Mg7Pd8LfqW1c+wR8yp4YY919nSlJ
H9TcGc6C3vXOodr4RKCE5c5RgOKVvooSokG6qIkX9xXUvneY4XI7KqL638N+QEOKy0gSPvCoXfkB
l/2Y5Dq1AE10it9VXfGcV/qe8sGvmfDrxIFXn2QEp2tDFXed8I8olysj4mSvqEQv4rUch/STAML+
eUQkz/YbfYYJx3P69J2ScbKO2ZJP8aGGQJ8xYaOxdQ5dwX+i5Qh7fzPHpdYPwgmX1rfHTnde8cD6
o+b1y/J3RNwNf+aQ3SmdryaGUoU+2o1x8i2uhNYeQJZDN3V/F6Vr3VveKgeDEkkSebk8ocnFi9dp
aKtTYkzDyzjby8esCL8wYDdRlk+y922b5D/um9/wfEaSKCTLyiiY5FWMMks37E2rRbHZY3xPNHV6
jiHkDqLc/vm4Jdl4A+fG8B5v3mvPH9zQmGP5cFNNVDLdQVVOVK0dKqOMdd83teH+JGI0FqEaAIay
zpNCN+1MNSmVVyUqolOIeNgTe/AwTTDlCBDy8BjI/QNbd72gUOiLUpeJ8mrUYj67fc2cWhN9Nzt1
j4xxaz3cVVRbbTrbZLLXlgajKPJitpVXqq3ucYBDwwIxxPD9zr5tOQMfRrKhMnhIgffaDh2ZuO6q
OAocp6qOS9GWfzpuVD0vizM+3f9EG2gLXI6eJI9dEmZK/9e2jEZZqMkKyGJgRCT2fhJG9WWudcRU
c+a1bSdWfbssPyll9wSj5pd4mvdqI9u/gXXSiOIA8Iy8/g1kHI3QwLa8Grnd/muFXfO9n9Xl6MIM
e85D2/O1sA2fskI4x9HVxUe377RDSgTfef//6nmuogDNSjmzQrFBXqvXv8TprFSFyr4JFog/8oMJ
J4D3hfHNND7Pk5qaf6v5FP6ozVlZXro2ghukJsNBelJLSyU8khRCXIWksA5L5zzkyuc2mRVoZWMm
cI4LoyPaK+BM5QtjMV73HuXaJvljtHulP9qdyYh41qhVc8i7wmkt35mdpgcALNTXGriB/o4Re2Kp
GibiZHmJl38bzXr6kgpDpIfORUjB17opbI5GmKANbfOMNc7KpP5qTNnO8qL2YlI+M+1KHcBvlEYs
FwRV4+JzUtTl8KEel+hjOXSR9aoVoR0f5qL0PsdpPmmHUI8yLzDQ3ar/zOdZLQ9AmZTRz43Yqwu/
5dGZfbGYZiqfBnKG6sjDJUYvJczq7hBWsQcOVZvG/ly5Xam8GaOT509u3drZ6+xY3eRPVqFpvqXo
vApMt0cxF7IFY/ZHeifOM8MUXeT61ADFP6mqFd6Z1mHnkVZpU8ivm7QpLQ+VW9AtzdWynT84c541
H3VRleWfyiQmA0KHzpl/ZmYa5adc04X2fmLwyfFTkPS1dpxTJyxPQDziynejxJmeWqtAm/Jo15Fl
BvBvFfmbm3hJfYz0xeIhu9i5tsfcvRFikEmnsE9iQnF/nQFFZYHoRKiFr1LWOEB4JgKqEPU72c8v
P175OVhTxrOo4EG4uSYMYLBVyeO2VsAH6lqg52b3JY218ZCEEuINWmJ4gaZS+5jMi/d+qdX+M2KQ
2Yf7sWdrrfC7AyGUlx7crNeHrZ6MBtFAL3x1oGQ7aJTFT6nejDvBdMsKr3WwyIgpSJbpayum1tja
4nGz2mns/hEVYUybtql2GjIbIVtCkKgHAO+gRK5fWzH0EhJlPYuCIgwZLPAq/Q/Z3X6LtUjdm1va
WBGoDXok9Jwd4GKrcFl2oliWUFFeQ5UQfdDD4TOs7mJPzvBXDrxyEgDX0HbwngYisqaoSp0um10D
O8mwvMFLc1DsKPXTMr4QHV/ayXtOVffIi+cyjcm72YheWhdBybaP3ud2fhTAWDptfoLQ91wWxV9d
3pwRHTtlBUMQkVIdZnU6Wu1c+Ylh7lxrG69Z4Jpy6glQAzu0uqmhqc0mCLWjALjmt56Q71NFVo5G
K94Kg39X9uNTgRxY2ainikfteI3fLJjsQk9cRIFhxZ1vFtr8QqY17BQEtq5KDMiL2pIP53Xjz2sS
ewqnMgpUF7WasEif4jxneAysoGW/s8NhRFbG/SHaEmVD+8PYOztX5JbzsadckJQlQGevdjavI6NI
4jkKmDHR/km0rNf8RgDlejg2gIGVTQzKoWDuVqeW+jhSawsfMIaj5phmQkNPJNrj8txcDMeIhw28
VDetknlQRm2pwijIRzOiLlUxduLr6N0e76/m1h2p4PAXpLJy9G8NtaoglLcH1UwCtRns/ET9pUQI
dclgAoz03kk/5KMXfzJKyE129vE2LsFmwvA/HPtUxqjvXMclAKU5g/FVFuiW8UKKkD1B8emQu+7R
v91WPuQUtYQQAc+9reegFNCpLsCuIOH2Hw61qonCNxsn+eBo04w058CY0c4p37KJl3DQweSSLq+c
ZAnV1lqaqAxqPuPHOddEcujNDtqqJu+t9/Kl+fH+h7x1GL7gL/IuiAgp/q1Cr5O6BvDiEjoMU+u/
h3ajvmRame/xOd9+NcoFvOdphXPK4Ie6/mrkdlo3JHYJIdroIb082DybvempUuvHCyFMOjJjLAU1
OGrr3LtMM0Oba0whqRFWL7OWhNPT2GXFzhHYWBKQC5h5KWSqsvN1vaS0FBmgBZ1LK5oV37Dq5FRp
eQ/mTN+DLdx+JNpQYJjA7FNahMf22hTTFYq2QCkeDMzI/aDq4j25IDL26BBuKgaUjUB1ETmAsNKk
Xh2tGn5csKrzGGjKgjSgA22Y8dbE+pj5pRVV3xnci9O3pSmK4akfRYhsSF2KPW2Fm8VK/Ca5E6Uf
qTu0lp1LLeTfFiYTghwpa41ZuU6D8o3J/IfxexJcjQlOuC3b5auGr4OaQh1xsQZqVo/HfkrnP9p+
aYJ40ZWv90/ZzbkGkSyl9GgTQU4ISuP6A5re0uh9bgyBWdjRV5F7Q+SDQ0KCurd6akcw4j8sACRB
0KAamOOC7eYmp0JSoerKRh8Coaf1O0RtSz9T6+lRwgmETmyCMeyY9M35CNcLC13EzGxhDsFAF7F+
VvOl+JTAFrbHO7yxgQ6YXuITfXM5bnhtp0EQRlMXYwxMo6UHogyd+RSLvI/8tHO7GfqzvZFD+Umu
ckVWxseixoMYAYQPq1A81kWtiF5abLz+f7nWls/DoE1PuRVB1WVo8feSd9wh0echOd33lpvIIk3z
9HXooHKHr/F2jVOhDsydHVhocjybukj+FAhvPVmi2RtG3DZF5CcmE8fWzyZ1cTp7jocx6EMbTfpa
rYzitOS5etGSZa9Qt3Gy4bsHekVqAjxujYGJkoij3bRjkFW28bdedmbQk/AfH989hkHQHZUoL0AP
165CicWmjKEgMV3oKTp8sV7ynjZHp75UCuRB3x43B+sgxR4mxjwYA67N5fpUx5MZUtiM5Cyx0zXn
Ohy/jUu3x6y4dQag+6ZkLYdUrTVPGRPHUKel2RSoy7T8AA1W/z1EszY+w+WbJ2e9TkttxxM3TQJi
lDTjYGPWfO201oextPIpiCjTP+eGKmy/9FLrr66eixwBuoj0/D/s5y+ldMly5KxbnrmWqKntpFNg
l0Pxw9bm+UwtBi6wMWr3boDbC49SJIBTHtPUWmlpXH87rDgNKdUUdHqfHlKFGO0rooyfe967H6fS
Gd7lXSkObmpUT1Vd77Wqt2IM7S7SZ4kHuqkXaNZSDB3l1iAamwEpuLB46ooqexHzD7Oneem3Ls1e
wIX6srPLt/USOVnLJ4UYQVZJ10uvxwJGsBm3nZpm6l4Rjo+bQ2XAQHEohyj8N1KjIfHNSJQforYd
PmqK6dcUHMrDw5+btyW/gcwGiKW3uhnnRup2osvDJZzW52ZYkNtUkp+DFfbP9y1tbLZMP1Ey1Emt
gWJef+wk1hmDcZIpQGVmflES0/geN211LsSkvSvDoWd2R9FP5Hp7KPGNuAchuxR+JwvgFb9ys8pL
VYMq7MRLoh5Ok9Gl5z4LxY7+wEYoJwuFHYUoJPsgq/Whx17UXPpT0NRdfSq1qnzfOf14IqdLdm79
De+RPKsuKA5ZIDLXnVolReRMKSPgFcKepk963laOD94tfZuKTBkPbRiL0jfimflFY0IH7aAYjEid
84jO7o4H3X5Xoq8cpqeoAxB//VtqpAI0N47wZFX8KL3+z961X9px+iqYAPApLvuh2X+570u3X/Ta
pvzz3xrw6PIWHhW4IVAGDmgNLhEyiCbZ8djbL8rbmkoHfV3w3TfTVW4bJSgKy8vZKZw/66Y1/jKz
tEn80A2n/91f0aYtEKNSBl7Hf1Y+qkWCvAaemABZs/GgmuN0onKtHMbYezzCy6kZOlsGLSFu6VXO
aCROXkY6y8rDTnmekzR/ttWiPE+uu+cbG9+JzqosUEBMSuFldSbI6+epiEdeNEmcnVvqjK95XkU7
uCa5N9epIguCi4X+CoHlZjbdnefWyNVpDDqHyYW8ZDQ0fl+rauZPVVxBYbfLpbW9Lu4uDiF6Zmvt
D1tpOl3t2MJu5GZKIJC4VEOT7oCwN30CGAY1R2pzHLJrL8cR0AqAViYQPXxVgxJNzPjXAJeN8uER
Exj4JAUvvVWKzdQjrk1FoerGJrWBoOtFD3Uk0LCGTvHpvpPfpjNUH6BtZ4aObeMlcW2l4HlWl5U2
Bo05gJ2xOh/R8ezQonntFz0vpP9gjnqzC6xFwiXkz/ktSmjlaPQ2Y91BMqbuGx2+8UM76c6/g6op
z5SX5h17W14Bvxp3HGko/9Sv7TmVDcVYNkxB2NDe92vIXzI/cfv28W3k/88IDW1jgv86dzBmAYSr
VubAgEjVubgtA4vH3G3GFmvjksBmpWXVy/3N3FicfBYBhYTjn9F16ay/bSYNaoor2aAGFMLBGIfN
twQSh/N9IxseT17kwmdGIYQbZVUSaMJ2pnop1MCsNbSp7dj+qPP8ejEbt97TfbhNPhmnklPKstrH
c28Vm5ZkoQMZiQFksZ2fJzvFQuYmywlVGFtKECcjfMdjf0gTJfk+C2tP/GZrsb//gNVpyMteC8u4
H4K2YTLfSZXUNwZl+qBo1fQfPt7vplYfrxoKMFBZNwRknXS8vdjwjQwt0vtfbyMTkDBgsml40ukC
rnd0dp1RE/MQZK47HWo8xh8j1E+Lds4PZaz9nfap57edveM1W675u93VRtLeX0IxjkOgWSltRqPJ
3pAO34Pyb9wyEhACuAH/hDN8tYeGwq1vxhR0TGR7jyS58TG0tZD5pSr6n6IOod+Lxj0+vqXcn788
lGLZupgaQ+01Dy6FK6/o8m9z3peBmQ7dh5Ru+plLvj0kdht9oHn3MFJU4l8YQka6GooOcpLr8666
qFeLnOUqVItfomj45g61eE7oh+4kkL/YLlb3N+z2EnoIYRYfcuU3o12kpZlQb0nNYnrSk24C/iBy
GHYLzz0W0aIdhtJArCI326ekKr2z6cbeUxpRXjCmtjtpkeeeAHeppN2dcw4XsTea+yuLvfmNjGaD
uSXHoFd1vR31nDJcY8Yj5NFd7btaUbzVJqUGN2uOXmdESM0m1hH+qPqcVzzYEYvTXxHd0OFe65TT
Ymf15/uusRU+GD2kKkBNDhj0KjvQ2sLSRK8OQVpb0ZPipvEXfYENahHe3pzEpuvL7hmhnyr4msps
LlS3gN95DJyFEuY5mYqiAuUQ5cJ3rc54U20lHA/pFO+xsG6dbK443m709OUE0vWuMzOems6c8Tod
7bY5WQLZId+arMXc6WptGqLQIgvEQJbWRSs0wNVFd4sxcF0IIVKU+nxBpWwnDG/kP7z3JfMYb22S
hJUTdczYJrNnjkGV2FB2TeZCRtd2VeITN5GdsoXa7o1VbbmJ1APhs7GLNxxblgBi48qi3zxq3pdB
HWaOWTJfNBKjnTi8uTwXT5RzEmCeVhEyLQut7PNwCEqvVN8Z6QhJS6Hbha8OsfqmT/FeC2jzqwHs
lVOxUqJRXvG/5ST1YCtaXqWyeLEk4dMwL3nmD31W7XHIbq0MnCpNaoZJ0YtafThmxqDAHjveuCBX
dN/KNHLx3pinb1BPmvW5Utp6p5ywaZK8hMSft9rNTFe+oOalJDydvFiLn8TYl5+TRnUDeM+NTy39
oJ0TsGlPDlKAFaVA/Is9+Le9FIPIqnjiBVAI86g26XyuEZJ4UezSPpju+Mf94LVtjQFWAAcSnbS6
XfTa8iI7Bo5qFPC4o2W8fGlapWWMx0ZvsF3UHXtbnkKjRD6iAEJR7rr2lGgpNTtxPT4g1P+aX48l
NYo5Nf+TGa5NKnvM6a+lPMu+TBcvoYMn2i77lGnt9B6Gzem/fCpwOoQQIEhA6K8XM8f2sNQjrRFN
6aK/lNhOT7brJN/zcay+jVm21zze3DwJT+WlCxZ7DfDVQmGOA3EkaMc5S89K2KFW0Y5q++d9p9gK
VTJ4yHc8HMPrvkumV94Y5/EUcHe6J7vM6jPEtN0rwlbW4b6pTf/7f6bW7904163FKim/wguYHOj2
1H6k9Rc1NF+abpfReOv+ZP94NfGQxzlW4WPxEFWpG7wPajn7eSzr/uS1qJIOsGScZqacIr+lRH56
fI28oehXY5MzbVy7iV72TI6knDEXoa7T2HbRsR2FfllicBU+RJJ7sqFbLypOmCS0ovEPicm1wdqq
QmVY+H5AeHQkXEoOv18NWv61C5v8j5G5n1OezcpHOZso/Fop3f/9hyVLBij6W1xB6yGq2LWUqc5p
XrhqjOjGUHiqcnBGSgAjuFTHr4SUTb1vc8trQQcQXaTAKPRH16tWSkvpGTKZgn6M9PkQZpn9kQQp
fVflXJM7frt1FBnzBQ3moZTDfXRtLAsLbwpVOhYqKhyfBWdEOaiKM+5lfJt2pNgygYPscn0b0Jak
IG8Litm5BqC1RK2yjwexE8i2HowMb9LfJaUG+7C6BVIRG009YMWJ5uGDu8zVuW8QukF4Jl2OWmdU
L+NSkl8WdrhTQt/4aownwuGCNift0DW/f52pzkISTzcCIASHw7MOSO5E/qK0xeMOwsA0mwg4lst1
DVRRRJQbDl2egG2IvjpGMRd+rhTOKS317ulhZ6SfJhkVgPsA919FGmvu0N3REnK8cIkglYvGrDor
ubrEr7o2iL2i0EZgAw3JNDg6c1I+aJWARaM7A4xiOjs0heYeQjKoHyQLmu73qtn/I/WllifbzR1z
pzS64Z8cbxCrXEcIQa6bDqo61K4WcdDhDM6eG3j23qKyynfy9U0rFIe4alGcg93j+rTRVBLK0uEk
YCuKl6zTo8NcJnv85RuuKGdygfwwP6MjoHltpXSKpSxFPwWVsOyvs162by0YhK9KW2Lwvn9s3Hs8
GamF0nQkVK/HETKzjYRie7h978BInnSmdfBCC57vMUmFfnQbS3v8kGNPUoJR+aXfufIR15sSZDB5
dtCnb0M0H3N7uehG3hSHHtjI94G3T+KXRR0XB+ph3R5319b2ygluWG0kAf8vJdHfEluN8ZpGETMM
AnldfBor+EGPcYMM6sFuu6nZiSsbJ4Ia+i+YMCV1CC2uPyblh9SdwfwHmfAGCB3jVukPSIEu1UnL
9Ll5qau0fu8ktRad73/aDWeVLyEiNnV8KJtXR7+Q2oW2O6vM+BjFsVOd9L3T2tajsHR4WjnrXEG/
CgHrGzZFE5TmvKWCVxR1UKhmd7ZiyTioDu6OqVtoMrZQVyeU8eUoD632cjBbgYhmpwWJRYHPX2Iq
pOBIInRUwSJdYGmYp1MxpoV5oAAEFXwZloocE+xiPx20do9VYWuHCawyr0cWhvHL62+bzrMdU5FS
AwEVoN+n6nDSlW5P7+rWCtxbcoIZNBeylWukuRDWVORprwYjXHrveqVznzUHlv773nIbCMDukqLJ
4h5viPV39OIG3DkV2mD2QBZMnlb8bKp5+qu2lQ4xezP55769jVUxsyrrD1CaI+os//y3U1g1qHXS
gzaDea7mf+Henefj7BnxXmJ/m1Jw7VFdofzMFP0NpCNpdUQ19LIMkiox3ga7jy52qcQveRo1H9M8
tE5pbOlPhrDqh88fwEldUmfx1SS443qFQ+9oTWmWIijSMD051kIHHhIW7/OjGynxmfCYk2yiNLPG
52SGNTMBi1JlbzfpGcjo+LYYzt5TTLrydbmTgU40ieSAC7Cj9fSJZgvhqWPfBJZid8cid3JfzNYf
ALFMqh/lyYFhzW+b8iOf4ef9BW6AG7AtCfpJKWiIq6u3uiVSs69ntQlcZQTnHctBkcJ1xJEp094v
q64/G3nlHKnDe0cr16rPBtxbj39NcKnkh/QzuJTXiFFjpBC01ErLpbwkky8Stc8O9tKme0JvtwdR
Zk8yZeNtTfV7dTASB/RYWygdfTXd+cqIWTcf7Wh2PeRCzbk/ppHeLB/ub/HtlcgLm/yJmjs1hBs1
2zozJ8VsasbBaJZ8AGtVOX+LOc3q41TQ+t2J47fWSH+ZQeaJRLLGdNb1waArVBZEhV+di+rJ6Bb9
Q0+ohk2l3K3Tb9iSdRHIZ5FZl6TX17asJvLMKMmqwB3T+Nm2U6ZOyyJ/VhZd27npbyMamTbjOfCj
8eKEevjaVEI4G9nhKqjUpj1a9dR9Xvq8/XT/U926B1ag9mU2QI7WeSv3UPWmDCNmOIPM0cSxrGzl
ElnuELhLonwqRKvtYCk27PFsJrBw8yBxuBaXy+IlnHs9qQNDdCZE/4mRz74yRKh7AxLI0kNkMdl5
fniRGOP9AHxIJoqrE8/weFMYmV1zOTgQ3nZL/9oBrziFdd9estoOd/z/9tP9oo5hjVItl2GF60+X
Z3FPqZiuGsJr31KjU87R3Eyn+4u6vYlohUmSMVDTNoRzK/+wS3hBOgNUipq22iGGYeBTDdfKUxnN
3x0tziO/dkr3RMf5z/uGb88AmQMvWl561HGZZb9eXRmZegj5CjCEohyWdx4Poy9po83De7CyxsOn
gADNrcdMkMRwrg/c5IxJxcg5NbsmygJjTuJDQ6l851l7+8H+L3mWfNuC01wTI+dNBkrLjZegHKdo
OjKS46YHCM0n72FPZFgWhAOIeoA3PCyv9y4JxwwtpF4P0mkqLoUbD4fWiZsPGRKkx4G7cuc9dvut
QDuAp6epDD0J1cFre4oVpTYSREZQ2IruIaVqlPVhCkXjPZuVaX981DPQWuCYAYmhGAElyrU1SwDC
TjnXgSNa/bBACXCOrCl+1+WqsrORG7c4qRCpMlhPDvUNY7YYOz335rgLyiHMn91UZ4gqi7ufnc68
OiyFyXCsOkc5SjDa+6yvk5JRE2M2TveXvOE5IIxhIZaDlFRhVodB8dJY4U96kA9Zdey6PFPebHiw
xE5Iuf2QUF2BLiUhk1Qz61dmoodp2VjZEMA2ZNKE0mkjgoJXXuJu1HbuhNs1gZ+iWEAtifEZ3mPX
nxFIhVb0MEUHxhJ5R12tx1NGeuLf37nblyzMcXImlF6GHExbOQvCS6k+IEMbNFOl/DXG7jS/7ygH
PmXtGH0B8pYqkCxb855ch/z116knM2rUQxgt5KXAbNz16gy70RxR1VOwjI321Nb9+MR0cHZqqyx7
r8Cl+PARhNiNwMX0OjhP7r5re52TiZYUjwgWzwV0DGl3LtvWPCbM0eyktjcfDuIeUPUMEHAqeNiu
7rmhnKyRKR6DLYVGfNBG59wOSfaoy0srvD+YIyPt4hK/XlBsFbYAs2QEvJP+1dzG9fWhfvh2w4jE
DEoUKaFrXbqlntLA1pnYDLpWcfOlLhxRRIfUiYvkSZsr+39FX3nTuyjrsvI5q43c3UlUNvYSSj9g
wJQG5BN2FTmbKhXZkGdq4NEzPHeq4h4MPdZ26ow3zigp0qXKHxUPgzfX6otFHA3GDD01GGgPvSXm
xCycprTtmyma5DTbYzQ+6o4sBTQr2SuFd/qjq8OdhEONgoapBag3xN/R8HE/FmrmvisqPfvr/gnf
2ELeyPIT4jD2DeVcZ/EQqENXC3qBPGM4dyA/GdTZubs3thBtL5pYzMIhJLbmuEnMIiRHcKwga+3p
c5yo2mGqKuWIImBxckYjP99f1U0kphHDu580wSYp5zF+7f5hF8/eOLdWACm37Z0yo9aourk1qH9t
cYb05b65203k+gbQQVGIpyLFjWtzntoYXZdqVuCRMaCiKHTEx5lWar7/BzvEQ3q+oDBhuLi2oyYT
rJpMXAW9lg7vi0SQRdZVu3ON3X4sCm1ADmhU8tYgfFxbCRsmXes6twMO3otQi+6oWHXQaK5yTNPm
2/0lbXwpbhib5Jh7WY7BXBtTQ7dJ3GqwpHx1cjQ8JUfXUi+h7W/2Jo02TKHCQlmW+MvVskazRWHn
eoM9O0GuACj6WRhOif5FrcI4nfSUpXYSrY1tpBEI1IfKCW3BNWyvH2Ins6CHD2zq2a80vxzha16X
P9mRCjy9E8peq2JjgWwiWR0Rg7/XT5raI4Oy7doN7Kofz52S9ucwR81sHMTDiCLZzZIjCtBwMSK2
hnl2dm7V6jxiKunQ+IChzRhOcNogw1lVuboT57cWBuxOwlIoX2P32kmghiiHube9QA9h0OmV5o/E
SfLnVtd3DvKGIRYmKem4Mpn9X+UBiSYiOx2GMCgYUQimxB2sUyda8afZRcqenN6mMZCO/AXAEtTj
9aqYLcuLGL1C2Cjs2vST0O3/UtocNAf47R8PHzMwdLJKwSXGo3C1sDGO1Jh0PAxS3ZqOU1VXz8IB
IqsI+3jf0k3KyBOGkpkhR+mk2toqegDmb2qn0cLAFlX6jbK+dYF3XTuVzTQf27RbnurIi5/vG5Vb
dZUvSqOSqxDifcok6ybdUuY2crsYLRRDP2cO/dskdff4429PNPFDaomoEhsFLnb1wRKi0zBY3GJL
8Vc1Ll+BU0OgWgnHn5Pm5/0l3XoHxlxZn6eSzSDByufTyG2UPiEKR1oTnrTGKl8oCNfPxpLGOzCz
292TpiQ6BOQjdWW57t/q8tbgdf08KhZj1sminkL+45SRMZlw31/TliHQ9vA8snmy5XBtqI7MWIR9
7jBBbs7PeWxZzwSYPRGTWw+kj0qhTFbmeLWs47ygOTVNbuHISkTuI4MJCX/9Y9LVF6vzPjA09vX+
qn5pB157H3MeDAMDCwSmyjTV9bIKpbGTpBmdINGGd30qjmk9w2DP4Ntw8dT+nJgt/ESUp6vFe+eU
Y3RoHGNv0EX6w82PIE/9JahC8F+dcEbECFmMqQY2nHeod+RNftCpTj4XIoYOs4KI+ZjF9eyHztB/
ur8DG74KRlzmC1L0ixfU9QakmWJaXVg50leFDwZGeWasHjY3ke3JnW2Z4qNK1giJ7bk5g5WIUcJd
nCAFDf/q6plNCY0WYDmG2k4k2/BWTtSvqUYQbzcxM61LB9EYdrQSmfinYN7nX+E0D9M/ks4RTbhx
gEuxeau943HU2RViXkE2xdmHyhnjdyLtlZ1k5HYt2EDSkMSAkwdv5vUXysN6ya1sTi9Q+xpMW7Ei
9WDG1bhHu7hhiIRbxkkcEcjx6oiD/m2GUZjpBUiNCiWEkh8hANT9Rx2OyjQDpxgBT4cMyvVyEmUm
C4+s9NJN7XSCU2E59IOpPdHREP/BlHxGALIHOHozA2HE1QyTXZVd4tzRstfJdsLhQFNhMZ7LJiz2
hsJv7xhCCGK0ZARyXm3N0tkXkNdyK2cXmC0q219aoz4owjLeRW0OYq8gDXo4KEuLkmSJXIMgpl7v
JUoFcZY1Y3ZhmwUy8958SnlA7dzQt+f22sqqqBpmOuMxWpddQEB48PrayZFpyc6vmyTfWdCeqVU4
rpSmEgn6IRfVqruLuwj9vdH07YfZmftHK980LBDIRk/WktCutX5n6dQ8wgxMTRGMZVE6On4LHncn
EG36BNeKTLZx+DWIU6HImladml2GVFV8JC2fps6BHMR+60VXP1x7YEk8W+hbyNbyOlIgcWelbW1k
l5Ec++AVw3wKwz55ddNx70NtrsuWQAoSj1tQXDVVU0HIyi6JsbzL8/TImPprH2vWQQzh3hjy7f1I
0VsWH3SmTiUE4drN+2EunJLy4aVarPir07aL4esomWh+qrWj4Q+lZNPwpqGfjkvu7BIfbnklRDZy
rUR7oM3X9muVgQGjyLOLaBQDv7c7ccjAyXWHgSrPzhHYiMKyjUZWgjodA9Hyz3/L6DoUN3KRcqY7
GFTfkXBXTxTXw6f7UXjTClBmutaoN4N7vbZix6499aidXZJx8hDoNpPnqRv2qowbGwc7Mpk9QxcO
FeHV1WXMqk5tRSMAVzB7JaGzQDIdujDdObtTaFu2JGJEYhiobKorJ4krs8ijfM4vQzN7+kkr6uiH
E4bt4s+DV02Hvq64N0vHZv6sgX7335JpJO2gFY5Klx5K0LdKsZZ/e1F676rU9RSfu101H87XgXJD
dkYoIOrQp7re96VXtV7Jw+ySUeL6G1BzcxpHpf9x/+tunE5wTtQfqXyCnVwXV9NJaRJYH7PLrNhf
MiN5dsFzHhc0D6NM3/vIW65EDYjmL9gA8EirjW/iuFgqUeaXWHerc9NXkjZiBuyxc5tv2pHOSq4q
JzlXr1MbR9Uyt8kvjRLmxxg6ZT92EvN4f+u23Ag+J7ltYB4A/F5/oCYe66Tr6/yS1Ma7yVQUlH7E
4g9z9PiLikc9GAfZOgd1tp4mqyxPKONg5hdlycZj4TnzeS7i6Xx/PVu7JnXKJW+LzBJW68nLOu6o
f+aX0muLYzHnA+Sshvn3f7DC9UJwlN2R9UHnBjVieEPyC0DJ6jy6mTiZPbif/y8ra7Y0ir9qrUdK
fmHCOzmMQ0uW2s17/BpbOyabulIzhjt0XdtxIpYY11jpoIg9VEOmEwng3b6/lg0/43kLuIC/aV2t
m4CjVSpmX2Xz61xEAtk3lA+GNzUzis/zFBl7/M6b1mTQke0pFUTKtVc7cZKYNiytr+3IvLPvlqZ9
CLXMOLaJqX5/fGW2BIJQ0OSpt+Ynia08TOmCzK9643ZPoIaz3NfZz+9aHg8715j83dcvZ9lH5T0C
+loWQFaxp1bHuRxqa3mNU6DeQAq6rLsM7qjWp8wOE/OUKXmjHlz0XveSkls3kTorticRKHRG1mFv
yZfKBMWuv5oopX+1RjgQU4uJh/ubeWuFKSdoVPEVD1DwulibiUmwn4hs6JG9nPVwrl5UbagfhXgB
Opa5ABorktpjnQsrWimWyOwRcoTz4kOF5PpLr9TaGZb0vXv69ovJt7IksPv1DFxPbkXoKc6TIxX8
8sI5GLVd/NCVxnzfm5F71GZF+2kPxv/h7Dx2HDfaNXxFBJjDlpTUQZo8bo+9IcYemzkWi6Gu/jzs
s7EooYn+AQP2wjOlKlb4whveDdJjftj40WmkwUN9aRPtmJCtl7lgfvQxMxW6MpAHc+HzRWMGgt4b
xzHdOd935wn7k1IqE6W+eX3i/DaGsLt6gVvZpIfJ7KUQMjFv6DHMPFHTXcLcdb+/e7MQW6B/i5qO
Zd80dSsZO2Y/YUeRze500aZBfuIhfrcNGWV8qHCAHdcyO0ib65kF9OW8qtIZJdXAb7uZ+WjFevfw
9lxer4nro426Gp4BPJArvWKLXwj8rNYTDQH1Uthi+lakVlkj2t304nsFhC57Wtt5U1hlzTCGMfRG
OUUqt1F9czodWXIi8yqOhLGsf0zQaf4YZGBvz3raeVNoBXVfHm2rHPoQXH/goDqYVTIC2F/sPVu3
ly8zYSOsrW5Y1dsnWCFE1dgeMxGdhXEbxgX2v/go42MqCtXsqrTfuTLWTAkQ+qqohH7p5vvEsg5S
p07Pypld/SgRNeseAz3p/Ac3FoZxGSeUs8+jYcvgBeW8OnniF1ZUYFRGdR9l3LoGk+xoXWQtGPBW
oRMvKkEgUZu+m9KTWuQvVlx/yGRvDh+HIp7yqBf6rP+ZuVUVP7l210xICyDy/zINTTC+u6W0Cv6R
H1G4NGixby59Z+lVpwu9OBdtRR49LNmpDpLyo6CMdnx7F94G0jyaEJUoeIOkJrC5Xkt8TpB0yfvy
PAT2DOtLlce+93UwBOyeuFHvtq4BtQ8xA/Qf9RyIe5uz5bdBocemKs9j3PfVQTlx6R8GrCu+mmbu
6Dvx1KuhwvUZg+2JaDwAaTyJkZG/nl5Mw5EOBcNVmGAMdahkZ8kfPiA97yALCt11iLZ14EG4sZEA
C0UunCSaHN1vP2PZDsohN2T20+pdxGvp1Av3VOSJYV3SuUM9BruMoH4JstycD23imf/gQxtXUKqd
Gs59Ymnp0R2o1f5WmiRjJ81S8DLmlNT+o1OPwT/Um7o8NPk9wVnJRRcPJQrO4843vjkv6CrQ81qh
iTy08F6vFwGSaZ0vTZ2fx3mww8XT8kMRlHtIwVtAHUgv9itlmZXNS//1ehjRDqqwbChvPf4ox6U3
EE52aueU93EVjklqhpjd4IdUOwjw0F18EIvKduAwt1OF2osf9CsUhhLD5jekoqkJb4HmI8ZgPhlT
LL4ZaSq+vX1obu47ympITK0IRfIb6MTXM5UBsg6IVfTIgsbtYfGXNsqr2Hxw9HSvc3JnQjAzedlB
Kq7OrJvspmksgfWF25/b0vw5OIWNhAseMW/PZ/1Lrk4J8yHrpBQNE3stsF3Pp6jS1k+U6s8chcI+
toojeojtzLEOWicm50mncuAeJ0odv2jxFUsohKXtvSLrt9n+CrRNGB5+GjPd3HoIaonOc5Hbrrqm
+ehkY/4w59X0gC2jA2hXeslDPfvlP8Xk6jtAo5tbkCx11eWDagCoiUbE9QIs1FDtHmO2c5zK38fC
lp9iKV6czree9Twtd26l9bxtJrp6fPNikoWtdvPXo6FnGttalg1nrendx1i3oJ23eYOmftZUsYiW
qR7Jl3tf7d2Ht/OExrn22dHSA0O8lYhCO8/BwggBlKpHofNp8gqm25lGehq7sS2f+7jpup3b5/az
MubaDiEiXnFw28NS4ew25PF8FmokainrSdM/1D0eV9lB6J0vPozxsDSf2jYtXppGqOX09u6+Pa3E
CWTsxG2IYlE8u17uVbHDmGZ31SEynN+LMtCfbF1Bu8Ldbufhvj2tSKlz1aK9TJRKm/d6KG5Gs01i
5IBKM5u+2zJfPi1Ah3aSmTsruhY7AIVC+YWytpkQPSyt10tuUXcpHC1C5EsfQs2DxXKsm3Hpz1hH
efGXniRxDHUqrdXOLXu7jQi8QBKzgyECImxzPU0pDVuUDYxVuKTaWggpXBE1iVtlHyAQIdLZQxra
42DcfsY1ySC1QVQWrYptkBmgHAjeVqhzUozNIZFTEAY6sED4Hi/v3TDcPhTBYT1hBXTjXJ+oWaLC
YkAhzRz3EVEIcbQ6I3kw2tneyX5vrwK8MmndsUE5kWTb1ysJzs2ui6Uzzl7pxOh0SVNAZlnMr4SG
2VfLGOuPk2akO0fyzlJyDpFWhYIPpmKL/nLQQFrUAGg0mIT/iPhHvIRz1vVf0gb9xLcX83azglZi
OVe7Vq667ZXjrSJoZeeYZ1VRSMcnwkhJ81M0iE/d6i4eJWkh5SfXqKY/kqkx9jqId+ZKZrJy5P8f
mrg5kl5sFpB39eRsrxZf9kInHg+h+anGEHLnXALu5XNd3+yvdYbVbJLMmBjj+nMa47DUKpmrMxSk
sf7UaGMuw0Q4qTJCd0CB7TnpR5UfEsMQ4onrUvciU6S29ltZZ3nyvZNQUM826IHvo0CQsI0mV+lo
mU12nYvD4McqO3rBqlWbBflYvrixS991LENRk6Cm7KIX0so+WoPdSM2J7YXS1ooT+hjVc8Hj7p+K
uRPfQEFoUeEiFVyNyZ++nY5hkSH8gLW3VxpIuKMIEdpjJ6OmdMohFEVfNVE1ud5BuMuvrnCaD7Qy
veKzYWeGhenUmH+sB29+DJzSfhKDE+eHuNVPnhYoccQmL4dlrgYRAMFDDjd0+5hqrd5aRt7x43v/
c1+2Yx9VQZdMaWiBwPUjoQXes4N5J5SdYblUljktkZSL9m8/jMTpCeTkn6s3eRzNmRF8rP3hlE2g
kpCC70JfGuW3frDI73w1KivyeFDDRHXpg4XMpIzIZ303RN7sZx0bVjiYCPLG7uQcfULGOVRtrS/A
0XDeWGJLgXBy2kPmJRwTHyWjMI7dOZpwBZHR0LgnaynRjrRr/eDzjGoRJDig5nWOT+3fkj/w0146
jDpFvxR2KAOzqCMrT9P8WPRSyGcfHaspQkCxbcOxUIH3WJoDpHK3ip3hIUtU1R+sAjmSI64difFI
lSn+Yetz2h/4OJITXEs581NTpaowFShCRMLWteFJGkm9nPSlUmLn9rp97oDUvDbygAOQiq9n7z+d
vK7IYpHLpDkvYiziU2F7mN0I5U+Hd94h9Hup8MO1hzMNoH5zS0q7Tv0xzpdzVRsx9vZWF+bT+Cto
i+C7Zy2QbJvY/pLU07tr2GBIIT1R40VWEabv5qVV0plb3CyhXgg/pbcGsOKbmYvcDidPF9/fnuXN
ahIwwCIDBGwj18Nleb2aQdoa5mRL+6xRlj06ufy9rKs9qfmbUB/uDwxGiuT0mRBf2gTZibvkOpvO
58HJEKa0qD0lkbKVYEqq9L/oi9/EkW+PPZu51Yr6s1a3eroTAa9Tubon11+Bmyw/AAzcjVBB4zeW
RnfWP8+2Tws/0WlqBr344LQ5duwBNppvL+3NI8BdDASCiBfna+7mTcAyTXJAI1ciTmcIJFC9ZM7+
Tus4aA90Erovbw92+x1Bca9lDhrqq6LO5sXRu6HTU0pU59Gsi8iDP3eY62YPMH4zCnj+VcJ2taAB
wL09exTLnSThRjyLJsfS0+4SkcJWiOtg51vdrB0qD6S6kJU9RiQRut6WVlOOcVw1zlnDbcyNSrtI
XsbR6v8ZnDnbQfffGQvANi/1ijXjuG8ulMVpxnTMfAtPItGpCMU34T4teWkaB6xKd8VmXj/F1T4E
A0YtB/FCwnXioc1p0Ka1MFZJaqZJO0pqpmMQh3pRyelTEKd4ui55FXwFQ5Nlj2ZnUtR3lF+Nz07l
jMOhx5TD/dAkBKXPCu/LbGflb4JDfh0NTZwU1rSchbleeb9Pip7IBqII1e4jVlTph77XZ6CLWkNF
a/baD1UPHW2nGnBzONfCBht4BVwBIdqKwc00BxMsytzzMqfeQ9UH5fQjmbvSe5BtPDZHihXqvaAB
xMIJSKmG08PF02vTS7DyooCn22rncbDdsxim/Bng6rtrj1RqoM2CJkZYCITeJjqTTub3RpyD1Mfv
hc/sDC+e7OKPKti14rn9dBg4YpkNKWBl32yRoEElxVB7XUAiWJRfpfT8h7Qe/FPnT+LgDXr8j1vs
6VLcfrdXdwseSHppq2bY9XaRw5C1Cx0iAMyp9ZFsqcQcbTK88uCLRVseUq2vgp2L9Sa6p7pKUxys
x5rc80Jfj1nTrKhtZwrOjmG0vw9q9h6trK8i4Dd4M7tJWT52RVn81daD8d7g43Vo2kCrzjwigpvT
UXUThdjRDs5xEZtHvKGtY1DM1v8yCh01qn2sKMTr6wlCyMqELpzgXFG4DicttkOBLs3OMt7ee9jp
cZnTa1qr4v5m/8/6OBSoMAfn2YybCMEp/9C3U39xG2rk73ydWDYGID2hOsp/bnaJ187BqFwgvaLK
jb+oLbYf6rpK/317lHv7AqVWbi5QqaCT1zDkP5GhlzbNoIJ1/1MDVz89nDw+WUrU089ySX0RaR7x
78lGVwTNQ82ofr49/PomXd/rdMshX1LTJNDgarkefmkbqTcyCXhH4iwSFWYlupLzzv18E0uxlFwp
cDsYAxry+iv+M8lyadWETol/LtHHsA9u6gmwc4VKZShLPcjDDFesv6x26BS9SpiOoASKaQ9lc+dX
gEqxiWyouqPEsTmChKiQFUmzzkKOvnM05Vx/krpa9DC1p+BiCZkGYZmbSh1QCE/N3+0qxYr43Qu+
SvPSLKUkhLfmps9iaA23gxTBOViy+mjHMcpiQT3sjHLnhuNqIwih6AUlbVun1mJvas3e5zD6Yx3i
Yf5HExtZaFjNH8bivf8dpAcH/J0rc20zbuO4JYvNfEFNFI7cqH+EzpE8AtIdPlo9ZmqeHe8RNe9c
Amupn1BubT5DbrzeTm2RpJTd8vg8YnyHFAHkpHzKgtDrXbVTwHtdqc0BeY0bYYbgOQm89XqsZNZR
FcGt8yJmX4lDwZu5yt3ghxomRW19mb0iLk8uwrb/jg1yBJ/cIPWzUBNopZapOY5RaqHrfxiNqR1/
b+pCdC+6KghEUxRyq7Bu/cU76EmQOJ9alnf+ZDQ41T8o25t/EvU41UM11jI/jIh/6BdZDX5zKJaY
Ft2Mp7g8SBfTicdq7NCxtiaBKYQ5cpbDseuHj9OgJXZkeCo3wiKQSf7ZlrUHLsbp3eyhpZ0xRwZM
jOEwgpn0D2UVW/ZxEnP9d+mh4f+gkt4aOaT22ESBZjg/Rlym63AKBrs76DBRQN5pTd49LparmrAL
3ESiJL9ezkah5uV5qj1keb2WDHhnj9+JHF7pi9xehMAAEK6/DBEZUM2WPQ7xeTmigDHVNAj14oOU
mTwWvqU+G3HhJztB350bEzQBrQ/IK2vlarP5igmJyikdtLPeB1n/ouMrwlaYTK3aCfXuvAxk8hBP
VwEA2rKbVAwC3pQa/ZhcUj/uvlbdGGcHZxqW8nHoY79IQ5PO4RA6td95X0Yfyt5OQfLOTMnNIAMh
7k2TaUuIwvvRG70ugQMoZf7SLLp9tJrR3akF3hsF3uQqIL4e6S3raC5cXE85UOdpsZNjls5ZZNvi
3a0NFDBIMCkaEAHRC9jEDUHQUZ4RUAvF2NdTaHqlekTtZk4irav3TN1udyYPKfNBahQiF8i3652J
D6I9dU2VXEQyy8uIWdJhnNmTZWWlT1RJmh94XO35ut6uI4wtlCFpXhOt3JDzezUHZTP6ycUg6YmC
oU8Ij7p3Y2JXFjRihpRfVmWdLfK2oM7fj6mbXLI+MZ7syhe/BXQYwtScKH6+/VTeWUbiIlq60LzJ
qLfyiZR/E/A+VnKxCxU17vA3CiW4pDTDk0up5eBrOwfu9llhbrROgGCuAiJbpbzML400jov0Eky+
noRJmZURvTr7JegIZt+e2+0DzYNC73Y1SCKt3u76pGg01WFCe3EGj0aGmn+g6/QrdvUxhAu150/0
Cuq8fsUoz2BwBpiZKiQNhusdOXuIE7V9rJ0nvzPySK5FwrPrjInOlZ1p+h9xMXJzorSdFlECaAjh
ZqBdzcOIMJMeirQ07AejcJzhOND5+AORYNoDw2Q2aCk1g69Frr007a+3F+nOB1mllPi99H7IQjdX
rYvmuWeJzkXaHX13+ty/ciBMz5lZ7kTBt1ctZQ0YA9zmKEVRQbheniXgkRqDwj0PAAegItLd+cpT
PU9RqvnWJwwV5HmuOvdzZ6fi77cneW9s6oyrzCVsyhsS3NjrEkYVDGE/0S+TN5qRK0qLXoWBgUiO
bNrnFV/6ASxW8+6bF+HJVcgXyefXus71rH27Ktx5QmiA3Dc75YOrh3EdBDs7/c5HRDCErU6rB1TN
Flik6G+OHQzpc5Z57odq0WlawMCefkA3iX9/ey3v3IFrfA9xkWRmxVtez6ibS5PVdD0KMkt9TOpa
PLeWv/eW3B2Fkg+MHAiFMGY2o+Rz3dVz6p9bSa+mBYTAd7L3wps7NwQVSxrx+MKtCn6buQgL7JdA
6R6HmelPrVNf5nYVWiR3CK0OMc33rxwngCuJC548bRNspHmbOyoZ/TPGvf6jbHLr2GrOHsLh3l5A
JAT2FH1/dFY2o7SjWaGN2VFTd7z5t4UukU/CG07IQvz79nxuMVYgrFCCAsX8yqnYunAG1ZS4jWb6
ZxuPizZE/KcuD4Evh6fa8WRysPpi+tGM5JkhgX/eAEIbRBbpLvJYx7d/y739ws/A3W/Nf8HkXu+X
qfHroZTKP6eaZpDtJUtku43/+PYo99aWiINmBXDIAPmE61FEn3rwbVwmPOZjqLnT8FDGtQw9Ne3l
X/e2JtBwcthVbYDO//VQeWzNbWtRtwcT2f9W+fpwNkdb/o6wpRn6jRl8eXtqdwKB1U2VtMEmruLM
XY8nzWVyyrINcBMZ1LRSMLrHRhkgKdJm+EZztopS2b5bgH+VayB3XlUIaCBsEXKZMBpjnldxFD9H
3iiW2oepqZqj73bJ/3BvrU1wKvm8BGgPX09wgpkZpzGnT420SxNj8CKh2j0Hunv7kBYFgFl8RNbS
5/UoXZakk9OzD41ZTM9aXaRHaPh7cei9zbGK2q3nDt7UtlOQoHubtNXM7Tiy26c6Gz9naVN/mD29
fkySuv3n7c1xb9+TF6+iFwF1uq3oW2t2AbkvBz0nrHtcEsP5vugII7qpbZ3eHur1O2zCKKpHIBpf
W2RM8XoFUx8JpVjpwdlyZozi+DnlZxkMlhEqNdlDVHmerD72fWOkoa9Z6CSaXae0MGm0/DPqftbL
MLq18bwURfk9cPLyJbGd5UeLBMuPOm6Wz7BWkj9ye8j1qBHa75RCzVMV54AORDC1D1PcOfOjPbRl
dWzxgkZ3vyiVd+QsGD/s0h/0g/DzAcedrKK2ZhSVvYP/eyW9bZdgxfrQW0aKkfv1egm8BOamjEmk
zDL1gy4sy1mXYd5bAH4Ry3CoMtHRm5Ofvlm61p8pNuj+wWocGxJlBtjhrKMJW/OGAdT4OpWT20UY
mSWP8DJazI/6WrWnWIg8fqr1QaSf7VIr/337M96JuJCDgG61ciNWRYDrKZipVwNN5qaczUqBMDAT
A5XHaX7sm6Upwjab/Cc5L+PRMJv4/eUDi2ovtyZAY+qAW0qUjmiVaiktn/0G+kmQowZAvP3+4IGg
gZ4KiCWiWuBv11MsCge20Az9ey5mRWGMAjAACVMO1SGvs5Y4Vpbvb3/ysKNahe4SINGbTo7nVb2q
5wR6oaDi44o6e8ibTgvnFt+xt7/g7R0DbJq7heY8UGp9y6jRMUyvdCyVLzkdHBD4izgCnJRPfjNb
h6Yo551df3tzgkIFLa0zKo6CW7RSksR2IJZ1Oct5PKbUOg94rO3FCXdmRQMAVTg6mZR9th+tMRa9
WJq0vDhFtmCbaT8sJVWzuYpPmj97OxHfvdHAtq2qoJxl9IKut8hE8NoEZgOewCjkodP7/GTWBqrs
RvenWzn96e1P9sphvb44kGiG5wGPdi0ebGUmi5ncq8um6mJZg5k/UKkA7qTBqhOPse1X+QXn+6Z9
nm3IBOGs4AQcpsUJ7CjVc/snxsi+f5z0RpRHV/XAfbx+6T9OkCOABBf59FejW01PMbPKPMqT1Vz9
tfB69wd/kuKn3VLCRSJAet8dg+fiUM1NkP2WAuRQn4kslv4AUaXQj2aBxtax0RL5Vfau0YXdtJh9
WM0FHB2rm9WvhI0+hmoc/M8uUFJsH81u/C5tGxKyQz6VP7gN5N3DzvLxNTarR+pEKkD4vLqrbl6e
WUtNZWOBfaGtkEaGpcZD1VTq+PYot28pAGDQsmvLlzLBVl/MAI7RSqerL4nmON9NbfZf4ilufgx2
9m6qOGV7OqH8Q9mPQGE9cv9pCZnBzKXUyfqiJ6YTIjqQH51B39NhuTsh3mmanjQKbrT0Mk8GJdjJ
+rKgXX9CPzM71sD8TpXcjfLvDQXrdGUGoGdDqH89IU1zMySZ+vqSZrF60DD6QLW1Kx5amBE7n+nO
dURmuDaRVsA4EJDrodI6qLRUs+oLyqny1Lt+fLKpCe9subsT+s8om84k5ecmb6q5vmiIkP8lJ2Af
YvSMh9lc8p379d5QlPlW1CvFnhsLE5HVQkeSm80ghq+YOWKqNyRpNM/jnmvSvaXjbcKpDDAQZZdN
pF3MxQTuL2kuSWIWZ8ABWVQGWvD8/nP031E2EUaPGkongPtdWsvNvk+ZHYd+odQFR8dhJ+27OyGO
EPxLUr8bokJipXqn4RF/sTDKDsk19cjVMv/h7QndG4UBwIbRBkPYaDOhbhxzdzSt5lKWbnzU8Cc6
9kO95055ZxvAaGEahEW0HbZdS0oGadbVRn2paDWFNMSnx8rvv3axVr67tYGEDKBVYH10+EmJNifI
oD40SJ97oZ7HjAapkTwlhfTfvw+uhtnstjj1B98Ren0Z3fKXkXvmI0nAFKLdtecQeW/pwENQ9YLl
aSEuez0htA6bfpFafcll5p+gKLVDlFuJ8xkEXu7vhA53BoMASZLHpco239qcgYrK8rJ324vpl+ND
liGj0rRd+UfbeXsSYWsUsnn3qOgharW+e+y+dWP+55nwRBLkQZd2l1WKA7Xh2fg0DIt77pbCiMwq
cy6l39t7scqdQVdt71Ub1aTAvwmNmqbzEn8cugu2wNp4GtwklodUBOO3t0/VLSABHzUqNSt8+rUk
dj25kqzI7Be35l6YP8+iQ2xT/1m0DVTK/DlvrCxMluUblt0vb4975zSv1bEVjQT6A7LP9bi+0JY5
j0VzoWpV/d4tMvuM70593BllvRSuvx0hC/gZZORWLPIW6pC5aipTTvQlW7LB/GrWyk2i1uZNobZY
t/2Dr8e5/DK1Vmp/kA7ouXCwx2SIAp61+YKHcZ5+NBXtk+ehMufgQz0mY/8lMWXWfFAxUmShmlUq
UOeX4wuw6+7vIMjz5LmxVVKdXYq03oMl8ZDHPtRpiZgSPvkx6MAnAouGAnXWASobkT4JMrBJ6vGf
6WRXbqj7S/KPN854JRnt2HTfJq9VX0ynKseTKm3ta0mpCrNZkWf/Bl2bjgc3zs0fRjtM6aH3Jlfu
3PK3J46lBIOEgdEKNdz2bzTkeelJl81lKaGNe9IdIunAbSgKu9k53Leb43qozYlLS9UPmZ01l9Ty
iiNG58Oxg9777iPGKBS1VzQXD/62ktLNM4KJQccLGSfag5FbVtTiDvM/jEJVm5cLTjOelu71Rpe2
TDOM3jouiUV5j6OVzi3KEoub7yza+hdttzrX3vqokPuSeF8PNLPVYqdnq8dFZ0S9P4tDN0+4wdta
L59wJ1bGzum6tyO4gVfmLqVlmgTXIwq/zMaB/Ppip4P/y/Hy7sVqhkYPHVoRO8v42mm9mR5oU1x2
iDpvWJ9ekBaWNvQdegGdg32fU4j2y+y36XIiU+t/SCOW7Xd/QWmKipRr1Acx2Mv84MR+9nuXVa0e
wkPW64Nfd3kAft5VyBerPv2jhH4RRH7H2xtBzjAt2rqBM0bFoMrpu2uPpRcO4+D4p1QBuw/lUC/B
Vy7uYnmwkWs1o0QmA4RiamJLaPuZYz8MidvLsOESlQccmpUWJa3hLSFWf2ZzqDEgS/zQpxgin3Rv
VsXBrNO8ePfTD4ES1iFCS2DeaENcfx8WYXUsUnyfLGuPFCm1YxHkRchDtyeCcGfzgTdYO4jk1UAA
NulAAwfHHVq7u/QLHh+lGFGFFtZIZ0rpD6pM3o89R3EBaXmUt1bL362kmJeYKb3Dubs4eV38pRAW
k2GbtD0tcy3T9rDId+4jprYqQyPEtHYQrxcyQznIbTNG03UlIohjeeSlsRG9/VjdxhnMyQMcC7Z0
RW1sCmYBNZ2+IJS+zDRrvrJJm5dCdtOBW6oIJytRH/o0KP95e9A7Z3hN6T0gIq91mM07bE2qMLKM
QZ1yNsNRLyVnwP9lV5M6/A8jsQ2JZ9gkyLVcL2IddHPcSL+7JMMCHA8di875lFUYJB3tjKdlZ/Pf
+2YEGHwv9NAplm8CKEpjea6j5XNR+hQfLUyQPhmB2jOIvPfNaECtTt0r/2zbaQhyO4+dqu0vQacr
528HatoUliLDLTRv/Sa4YPVt+0eNCGwPvnEbuQEwJH5i98OVIeG/Xs/CUDjOTl5/Gc2x/rPgfZ6T
UINnqIVa0hhFmNZiQNgozwsVWomn9WFWWKm78+zc20AQyogIaE+togTXP6M3jSYdRdlfHKOxT21v
N1/iye4+OSrrn97eQfc+KQ0WUj9KKaub0PVQQ4bYPDYw/aUrgjF+SJzUdE9zjALB8e2B7t1mGDWu
yISVVrztY/bSQFzccfiqkDefk1IbQKR0Y/ccmIt6cYFb7sB+7gyIDhrt2fX0rw3965m5mlJwR0R3
yb0ReJGV/RWkdRH6SZGBUd6Du935ZFzSFK1psjO/benaiZMJyAXvQqNZ3Ze06OQxE8L/Iu15L2i8
88nW94Bm3yq6CbTkemJtjgmXOXG9gFkE2FzoZTjXo/3+74U4Is8PqAuCrG3/rSozY6KvyOvDK/6N
soqiA5Q15kdnmt3fkGXbo7evz9kmGPnvgNvuswITgWKT212GxiiJRdIvTVl+U4C5QVR/ADX2bxc4
Ox3oe0tJKkMmQ4ODIHzzmsusZgk9j0kqzeijZVFBFSGtZLy/BMJlskLswCJRCdnenIYVZ/VA/nPp
A2ipcTtoYdwZdTQt3V5J+c71yVCgE6EvwafYmktp2aL18Vz1F9la9NJ9fVouQVxkT1W7FM9Lbg7H
So/3ICD3RiXzpFYBfAbm1GZTerHjxfmciku9eMmjLIRxSuxpOEnTlhd7FN2jO1V7Ecv9QWkWgW9B
0XNb7pmqIgnsMu4vNc2Up75TY2jK2F6V7fpDVvPuls1uk+rW9Jp1RdccQA23JlWSzSNhLFYOuK0R
l1F1XX+KtaJ98lnqL+iNgxl2G1EjQFHWh163CjDVvltcICThxZY58M3fvlbv3DuAJwxYHtD3VoDo
9WWQJ3BHeLL5MbULUKObDwPw5ijBMnYHVnZnsdH0Q+wClhpU4O3bGI+q7CcE7y6TmMqfmaUnf2LF
2D7D0s8/B5bWE4Q0ycPb07tzQGnR0cxFnJmzs5XEsbuRSMNuhotmq+KjqmvvGT55vTPKa559ffdQ
RkBydq3YoNq7nZsZTBhx2qyi27X9sZqNEnH83kWsAedRvFhzWOulOpRFNjzTC10O1VAuB7Os5Wmo
JGphiLBW7/uy8K7xT1h72ZRN+cBbHLxQ7uTmgyfPuk9lxYrb+ilXQXp2JrXH8t6s8joUkHey9dVp
mH9tMo2szYDG9tl8RhZSC83ASEL+b/f0rm/5OspKJicEYJ2RdbveqiU21pY3d/NZt0o9Sh29PxH6
LDsR/xbJwDCrMB6sFS4i+qDb0iIUhWLos0ydLUEV+FIGbdo/TP3icRfSkQBfbwjRPLZ2bVVHF7vS
n5km3BEznFGiVUG38Jdb5qr+UlupSqtwyAb3jwK6q3W07Nq74NhqNMcCkkZ/FInuvdNaZv39zABX
WFruWJZsSyi0bn2jXZzlXM8ulX+4GAm/QYLKqqxyZ+O/Wu/8Z+Ovg3Gmge7xLLHzt0q4AZVQWx9y
69y6BnwxKmQ98sELOiTsAyAFLrpxoswfc4pmZlga1IdPWILpXWSYeSMPuAg5vwSP0fDbVLVu9inR
i7E42F2dIpuqJeohWJbRCwtDky+DOXUFaVfp9mZYDa1vHUU29MXLaCitO9iOHIyTlSJXwthL3uxM
1rsOMNa5wqte03MKVBDzNve2C/01b8vCPlsBSiiQX/LhoDQ9iUozdr6MVlb93Tj9Oy1RXkdlF1Iu
sEjSSJuud/0kERTRWtM6k64YbmgDJXxQUOSq0Bbvhf6+DkY5HdI2hAsqiusS/Kes7lhCBEWu7DP6
WhZXWKoOsI77nS7LJrJmlNWQguuSTUrasJ0S3G+z8zLPPi/oSD7ZY5p8s0rb/+BkhnrEK3faIWvd
Gw/048p84zzA9LieVVYGM4oREPCzLHZDOnDNs+Fm+ZMlE3AAdb+nbreJRF/n59OdwG6DAg/st+vx
4iEQDaJKzplflP6BLNp0auntPDWw+sIGKZuP9M3VSSDzvnPnb2OL/x8aL5NXdhA4xc0HFI3pwwjF
cK/Tsj4EhZc+DPH8j0DW6mnK0urSG052aMlfHoo4qLGEDDBHWFj3t+/qTVjx+jtgbnMvkKlh1b7Z
tUMNZ7mn4Aa3uHRPZOlzFEMPOWhts9e63eTc/z8UsmgoJK3KVtsMdBSB3qgucc494U1YlY1+yKqm
PlRToz+avTxLycDLUGGVlzbJTknjzremVwi1BgwLcPmtF2UFPaV0BhPTxka5UZeZ4wNHiIV18gHV
nDY9QvpGo6iQy06CtYUyrxO/GnqzzWTbC1frUvfcd910HIwF+YpCdz7ZZuudVJez5Hz253GqZSQ6
mTzYyTsBUK8/AU+2VaAKkvANa9WGGlu0fu6es7xyT51hyCgV3a4w5tp2vX5l6BTB7CaQQVmA1tjm
QBH9NgiC6ufOcGfvNPYxGfnQ4Rl4HLNUb0IPNcw2NEVmfLJFN86HcaDNFPWBVw2RcnEF20n8bj87
PCcaCMhtk/qZW/pnaaKTOZSWfhZpe1a8Q/OzJbwPBJuYXHvOxxwRn53A5DbIImtnn6/rDCBi+/wA
SF5QsrRZhMopj5qeGiGuf/PODXJ7mrgiieZWGCQF/W0RVxVlRx8sts6LdCYcMeT4JMAGHeoyTk4N
6GFE4VX7E1EnqtfpuCfndmeS6/u64owsYrD/Y+/MmuM2sj3/VTr8jr7Yl4nb/QDUwqWKIkUtlF4Q
kkxhXxJrJj79/CC7Z8wqBmt8n8cRtixRZBaQmSdPnvNfTi+fQi3UebLKvm2MxkE/J8gOHt3/C1vn
1VHoGhN3uG/6p7i92nCqrtRm+5YkVb/hrRcf8qTwLtgH/cLbnCxbulm0szjnqOeeluFarHfRn2u9
W70JyulWZIWRoBcmgJthYNj29Z2ptb1zROVwSI4qdwMZ2mmdPPuLl8f3fduOOpErtws4dF6PIEAa
IVjVPNcK+60rDbaf7oRVF3sfUgCzKkI1N3vKdB+BOOE4AmynVlS6dy+Msp/DTFGliZCVyH/oVjqZ
17Y3DrD7tcaVf1N1lcBA3CdA8f5+5dInsclJgb3JJLdvpfDrO4EYOMRjr/jy9ilznpFxgtHeoOuA
PAYb8WVcoO5ot3D07ds6ieVjVSzDY+IPcMsnYW3p0k67TqumzduDvrL1MUhYcZ9cQwjvJ4PaZuL1
5oLRbGsM7ZXpVhrOf5Z1RV5hY7oWZNsu8PMoHURxSS/hlXVLG5EDlfYRBbzT090smwwHG+zx8PGa
NqhQOZtirC6pq74+CucZasdUwk8DjT6wTgFue7dyUuWWNo59g1nZpXruL4LXye6g8rLa/HE7XwEq
LycvMzr8A1LoUjl6fFioaOAkZwMrI9n1O+HmxZel0K17OevZY8DUfuOsSzdT10/f0JtW92/P6itL
ab1XUsimkk0R9vRyKUp80noNl0egpDe0EI59gfGOD9czHWN5F2hWvnt7yPMcieLPSr6EogD/5zRx
SZKkdWBSo6lVa/FxGAN7m812f1XbUr8Q1c+nlNmkG8xsUj5EF+rkXY9OIsgFtdsSeIAbqtFrzU3l
ubl5IbU/fyam0wU8Ag+IA/KstuXHkk5Sr91qnZRfKi7GReiJzvwYz8ElEc7zjbguHQ6Ktc1D1eVk
I9LQ0utg8Rkrzmsv0svJrsOq8BuxATWU9qFud1kfTXagLNTnc/NvOjUR5ByAYlwE+RVU/WkSEDTL
0idGnRzwZvbDlvLzRkrx9HdXCYMgbIreHK0lqoYvpy7NqmGw0WM8eH3rhpXtDR/gTi5RPabuhY7H
a5MHUuEXko/gfcrhMAzmrEHo/9A0lXnV4YuwE0Pl3DRpYlzYbq8OhfUt2ROuB1wDXz6VBduPK9EA
K32sH7rMbq+ou35cvFJcqDqer3y0XUAsrxYboHhOj4g2GPI06YPkMPS6dhz0qfpmpHa9eXuSzqMH
Zx1YLYSBfinanEzSGGeyQHyzOniVv3qyjvVTN/Tiexs4/Z3sk+FeoDZ3YbrOH209ZQlXq34Tclwn
velKYalVuBnYPh/gD/Qa/hdKmvf97Wd7ZRj4iWwvMnwe8rRdJOEfcHIPLQ5tPU2A0s7uRo7k/d8f
BWgd5wH7iDx/fcN/qTykpDh5LICSxOU4RC24xaisjEvkhrNlByCCnig/n8IDhYCTM6eNXVCCOIwf
pslHDXQch3Dw5Jd+Mcft28/zykgrMBbHBMIuqNX16395nmpAXNCvzP4A+kfQRNG/2qIDWJxoF5be
qwNRqITkRhQEtvlyIDRkV+6Q1h/MYoqj0iUdSIyyQBLk74Kkf5lAAMRe39yqGnAa78DBdW0BIO92
mIbh0Vqc9uvUWn8T2PFrFG4gNtcPFvUZjZrr/KQoYqDClmTzY72gDLtk7nAhOT9b1YBHQGbho4HC
FZnOyfz05GiEVlRiBmk0m6lNk02wXFRAOp8cagOU0viH3hZ41ZeTUyPFEigBqwvZKMvYZotb7IMq
sOaN2eIW8neXHG0ciutQ9xmLk+nlYK6Np0JvxcFtNi+pe137pqSSWlcqDk2YuRfOpbOi2uq0uR58
1Lk4Ak9TilZb2kYBZrh1bOGGbtkXYeOkW01WT6mqLwnYvjYahntcCglDdFtPwoOcNCS3kyW+Bcli
fpWtxMyzaLXrgctqEjqJ8zfb16zClVtPbZuSDi2N07ubPo56oAHhPFggmjai7Ibt6NSqR495aOs9
KfLflONbR1z9uwBqQXigmn5S5MjKxBlmfLbx25ycZ/RGtPuOIPL49iI5X/frnoK3zNEB7+pXAfEv
camEbWvQihIHFJ3MD0Ebi88wmcTV/2QUsk0ixcrcOHmWGr4TmldADALY9ltcqak5ivmSZtrZqUvJ
m8lZS0KrsPFpkRF7MLwQ3GE8BPXivSv0TGwnfAxurByjp8Kd1bZsjb8JsGSauNjSHCchQ1EC5sPL
XVbanaOhEz0eEKurdkZT5Bu9GxGMhjlwIbSvCeyLG9LJUCehfXRoeXX0hA9m5S+PlpvbG5Wu6G/D
yjZZKYv7QKXldaEV8/bt+Tu/nLHJ1p4Ot1yum5RVXz4lUn8O2t3meJBTn14XKeg62y2bzegXuPvE
aH9P/RI2feztRa9NCJ5DPerh+4KZDEu/ry58oPNASg5MN4tukwGd4VQmk5fQLp0c54Ph46YCdlN7
52V+vZUoPF+4wryyqsD5AUFe+7lrZ/zloyOiKqzBTuVh6vNyDy3TDcthmkNDdiU+V43aTiK1LmyY
VwfFvX1lqmPgfkotoF0ylxpyPwfMMeubBJjYrmjt6UDvQtx7SJd/z/38UmvprNZnAntALZgzg1Lm
GRCIu1lSdU0xHdxUr/J3uaidELm053g1+VrQPI9K5K7DEcCQsZ8c76LI6yuzSr68Ojcg8LW2Cl6+
aqfJpr4dkhnduXjcSU9lGzElXNzGRF5fWNHrvjzZTNRpVx0sb2U/n5KIpoByiVTWjPFU0tdhnXSe
EyZjVj4YxapuY+Uy/lbzlEs4GmaqbcrBRs5/mQRFs7jLE+fC7n7t4WGbkVqTtwG9PFln7UiTG8kR
XPgq7P88ZwqiYdb2gV51+wvPvt4ETp+dpYygJxcFfj3Zze5qZOKOmTzEopUOTZ/2IS+/mKXvwOtt
c/nk8cLhS2SYDYcTxiWhg53XhS6c8doDW+ggkp5gP4Jm9MvZ1qHzNtXExjKnHgxdEQTjtnXT4OiY
lXPIEuNra5loXGWNzJ7yQlynuv/BTey0CAu/3wVmZUdtgsrBPhPoGl7Inl7ZDDBemAZkxdgLp/fs
UUH9dwpdcjCOpnPjUPl2IkGJ3wtLRy1mmDndB1PEZrqxkSnKQloOibrQTXrtQ6z3EkDvbAhKUS9f
UYYRXzBpgzxwCnVy4/rIOVauiK+NnO6SHxRjJBL9Z+d15dfZH9BMfXulnKdZZMM2vVkiPpHo9BaG
wHIn9JIwlI0tjdlS3pkYcUYV2eqVaMWFp33lfGMdsBa4v9IrPDWjr1rMHrw8V4euSvtrXcQtdxcB
NSO0VXLn61UbopveH1pyv0s3wVPps/Uch+kJZxETROq4p3DBOMvTuEtrdaDUW+16pBFoFPnYuORa
e6/FCGBag4OFhhC28NFi6JrHQO9xAsmDsTc3DQ6GB2uZ+31SjvPW7NxvdbM0kVW3lzKOdV+c7N4/
sDxkOr9I+S8Xha/NvYnjByg85mY3IqkRDrltXwgSryw91HjXeMT+BGtwktdY7WS0TZqpA0Z36Z1m
mgA16sRAeX+xt+NcKBTeHPF+Govue+ll4+e3V94vW/Ozp0TUz8FRB0rTafpbedhQtJw5gEdGuV9m
P9maeqqhUYEmb9fE46OVBMWHhJAa+Q7QPD/R2jAtM3uXSc3beMqzQpU4RpQXvdz61IkvbI5Xzmh4
6WAjTHQi0XE8Cdh9hpo8tj/qgP/nclvPanmUARo9YWp1Hd1VM+6fytK4cFE9xZb9WqjEpFVXCYgN
ldWX09+JoR6mSanDrAVt5IxdEU7pLN/xOd+zdjF/bJt66zVxsLG91e+61acPonXkzUTpFMS5d0lm
45V9C08QO3fwdDqIvpO8tJ8LTcVZuhzov9Dl1ueJG2CgjahEDLks9qLz+p1V0vOZfa34+PZCeW0W
qBHRqnJZJGeUN6q+Y2fCmj70ujE9KwtRas8i3+8B4oZtGaTHsiyC/8kkUN6DHo5gNZSCk92Bzlpp
4QOmDr436gflG2z1sRe6vi9qU0dB2eH0CM0003GCK2X6UYPDWV8XKOg5mKsUXR9y6fI/NZjHP739
Ql6J2WRO6HXw4UDFnVLX0cyLPbQw1AEsK/ogeQ47PjRSj9bN0iVHacmhv3BWvhaRaJaQsoHksejL
v1ySOLvqteZgKLT0WE1osnTfL+NSXSjdnoNZCNHA/dfgvHbcTpP+IePZ6lioQ2PSVNjEvh9sDZWQ
i2tz0+fXgSfMh1q09k8XGMRPDaGzZNdBNQLSMprGJcOQV3ciYFmXkwpiLgI6Lx9bOjb6yFq3HDor
d+U2a3XXDtsZNdeoR3VppxfMsI8D5I/ArvIBNQlT/zp7sjq6Y5cgCYjzx/c58zp16U29klqRx0OE
4n7Ef0/rTEMwW1qcDsshni37U4OUhQ5SzFm2U22TRziGqg7BGCCJgv7T98Ju9wsqXNdZkFDyGuEu
fl6QEghRAfPCHkGBC1eqX62Yl8EdAhXyNXigoNJOfvPyzXW6LAOjrvSDSel4vBmDWHucqP8lV7aw
qeUAOyjuauKoEWZakD06sq5/b0rNOQoXI9luUPMHfJgDuV0pyvz9foA43xn2raehbQrqZ4zHC9nJ
+SJ/+ZnXr/+lUoLKv+t2TcpnVojL9GVgRYggBtdv797zmWMUj3SLVvIrLV3VJyuONNYPFtCR/FBw
PM5bv26t8p2+tFYevT3c+cWewx0hgBWpSy0cuamXTwVDL8gTjzWsLR5YSmvorJZjM8OSZfGL3TB0
x2no53vNUw3JEBXFFYeuzY8lEjYNDmISDfG3P9M65IvFQQ7NnYQaGzQ+osrJ4pB2ueSxaS0H8C1z
E051XW5nwD3YmlFUuNW8ZvKizqoLfQPyJRs/GHbafnv7M5xfTtYPQUedA2VFz50WTzvpErHRZDg0
LXqk4ZxjjxAmVrUrUkdS2rS16aA5ZskdzZdRgW7WNRpa/tZLKYHmg0Z9RFPlR6mydpNKFNLf/nxn
i5GPh6UMRFt0Dn0ajyfTlqPvGU+DfijZt1VopXnphOjKWHLz9kBnZ/s60C/9M+iHVKxP1oeva8WS
IeV7aOayJNGofiRSftY67Vk4zQZg887V693bY54j2ejLMSx1NRCR5OMnCYUbl9hJw4U+KAOYejSM
2vjRaboY8MsUCww65di9I+fVKnB8uZWHS2W5VajgXuoXnv/80OGz2LxnQilNbOArL9+0stKavpPS
D509BOKdlpJA3Riconcir5NgV3Hvyzeja8t4CyyudVD9B7JEKjgCpUSR2P789tt5ZerJiLmr0MNc
+zwn+V/SjGYLU8Q49NYgbuNAHx9yRwWXbufrLjvZhRSeyL9ZXSy1UxVIY+xH2ZCHHtQ8u7+7Qw28
Pq21qd3UReJUkZYqkd3oeBsYG8GtPI4WnDG+pkOgglCOigZHmNdmi2lHD1XpEpvhFxfnxeej7Er9
BnIltyAWycm8UAPTyAKm4phXRuls29lQ2r2JrFdsY+s440NumJNU9zV/hqhgkONXtos9UtHbBrh0
sdU9TYltCbQfEn5R6N2VSPF8/DyKRMlN1Vbl/Cmzcnvemc6saY9l7E/i2VfN0h+DOPOcIczNTDQ/
hJXTKgqRpXGcfpPgRVQt0Ohmq94kdY/TvauWQn53gYwkdwKvi/FQD0WlXQib56GcE5/SEakwxyoy
KCcLI2tdaQqZZEe/UCaoSCR/frcL1/oil3wGcjqZwgAk7gSAuG0tt55UrmC4d1aSVxtzMNLqEWqM
sC6EqnUiXk7UWmIDELo2vVhOJ6EKRmWcd1mJ1ZaXzu96Zxi+0mVgLxuuNgfvUk/qFvY1uPVdvb1R
zkIX9S3EWbgwgRYFfHKyQnRFbSmpzfQ4pvCYr8TcJv6+RPENxy1blIAzg+EIhSoROMijpXphPs72
KYVUusv8S08CEufJMVbODYmT66ZHUQazCDEanT6YXnOpsXz+eln9pMMc4qty+yl43ms4ZqSj18ca
eXQ/ssZg7h70AunWH8pP658xN5VvuE1hBPH26z3LVDiiaQXA7iE6AIxcn/8v+dAq7GM2GRIrrcz8
604LtH2D3fDedhrtQlJ0/irXbIBKP8RRoG6nqkXBNFc+TZbmqISrrkwcUPcp+uCbtx/ofBRnVdlf
h6HgRSf45QNpaWk2Yuybo96VDnwi6W0aq2sv5L5n1zNYjeszIJPBtjirMw3TEgeFOTTH0Q6aPYKN
4372a/uDN03B1jQ00u63H+ssnVpplBRyDADpgJRPYVFm4DdjaY3iSK5vYrnJLRUDMwuY6E45mRu/
IxHNmvcJtEO5RcPIm7/2QZd2l4hU5+sF5A2UWO5JUNGBE798vdMSWAI1v/ZIZbe50oWp4h2M6tYI
R8+4yHx45TWvnZNVVgN6IUZgL0dzzHqmTJuKo8aS2tZd1V3VvgqupsQy89AAPGtcWD6vPN/KbaZi
RvESZNHJ8smLxlagd8UxkbmLZ04O1j/Ivf7J8TT58+05fWWpko+siDaAPmA/T8YafalnStfF0cgs
MUS2leCJqZsjlfq3B3rtNdIZBmm/dtnPqiu5gREtcCqBkWimRxY2ZAdKU+LOHAc6A8Us1YUBX32L
qLb+oQdBAfLlvOn95PuZmsWxmbmwA5fWb5DJXG5cn1Tz7Wd7dSjAdPYaGEmiT84HD9/6cXGEOM5x
4FbRonSr3XROkATX6eDNT2+PRtGcj/7iIARySRrpryjFlUl9sgEgEpZzjS3SEUFkXI+DSFhG8w7J
3eqAsX2zsRB6/uy72kHT5285JPpttQT1TgnK+oosM/KXYrqTI0CHEPPO6bu9CPd5VnWkZOFFaVIa
1ykstLC2xNxHWHFwMTCzApO0xgitsUz3oiqRHx3qIPucGuogBsu7C0bX4JKvaWFTrza2RVAeKWnL
W9nb/rsuS7st2e6EvcR0mNqBrq4Wl+qoilFs9dT10bfyUPxbVPo5U4Zo6Jz14zZJUgx6xnHDj5p2
5qh9qfr8zo1redXqSLTNWTyWYSa8Kg29pO+OYOONZJNbfvW+tpzuFtGT4raQsb6vnU4RKfQ4RJ3z
XR375ZZPJY8+ptS7dixUO6bXNC9l8jmniv+IDKD8bogqLjatCopDvyr5RG069+6dBy0/e+/FIG9u
WnfhZQWoZgcfHdxq8g0QR6Zn7c59mOvJmMKyKc32KlBe872Tc5qGnd7in9VgclnsVOVSog7TyiyZ
kaUms+N927U4QvM2luAmSzSvxhBJeD98e86zK19Oq7rCUE1zlx4Hjmb1wdWhul9h82LHn0GIZb0b
jTnKEk6kj8YwXzle0f6cpAP62E9lau9QMZPNfjBWRTM9K9Jst0BYIHeDXsWNmK3VbWMN54CNpfo5
26E1JpYtTFl5q8F6+maOXYtZZ0O6Ny2dm+xSYzZlNHgDcszzoKS50XPdbyKnA3kcBshD4+aiz72O
RPNUiquh7NP6Vga4Sl05Q2bKDTeEqv4wQ4Ac9vSPJ7QL45JKOGoVLgkCrhf6AQSXY+zLOq/wAmvz
1oQ54mtJ/3ko8077YMXF/HOwO8v5WBOO+iqy6bgVkdHofbBLg8Kb9rAIyKwns4RYqiy/FxTbOGN3
OBdM9daYiwYhsnn0v5h2hQYDSKWxCLvWbfE5ogJWbCdHBO/bWuhFlHUqrrBfi7MmtINkLvftXLTj
Rxsi9vIlS3uVvRfl2HydsDFSV0JkKt/Ubd+7odc4bfUQ914F0yjLPTg3btpRTLNVzgXAQcsl6cK8
GHMzwircTLkR9mX51WrTWoT0BiZrDKeZjgKS5vn4iICSb9+MRVJ+mmWZgFCGs9bft6D2rBIghWEO
DLMqZ1l9paDEojoX3yQ9dmZHp289d91BsT/cDA4uqcfFbqiI9oOHG1KWufO8Q95YlXdxHqfjR81v
9J+k6V26SR1ubWwg/Om2viFUgdmFPnUP0lLd8NgHQzus6pqlPh8x/xFWiOuRPYUVt5nlxmtyvY2W
xqHw7Qp/VdLCLj3o4xBFn6m49hfJQvJRunFbKoqLRfl5qFzttkD9y39oZmmlCk5GUnobErKp+d0G
thJ8TPOhTTdicVs30gZd6ZTSxxFNPunNMJhxaN6rwvHn32Ojaso7LWdQHELMROzmGXt60459DnhA
ljkt4jzN808JWO9qZ+f2NIXY3uNrFCOp8DlViehCx8vS8R3uvKoOdVXM4y0CcXWx18i1tQ03BEfB
mR5t78FVCKdFqDvaXqh7gy22inkbwmDpuvzGLrxq3JRm1TbrqVWQeDtlk2xL156WvRJDWR1iFMiC
MM4tU1yPnWPOR5WZKDiMToWPlIF6FeydOu9iSKFrJSNbWt28d1wWRZTFVYIpso3X217XVVtdU3HH
A21cKD2ELjzqT2gCUnFwtRRat1bq9niP7ZKlw0+fzSAK+qCvDggeWNr7Rjez7oEP0mtP8wR7/egZ
sUy3NQvcvfLa0lo21FIGc8NU+1a4dMXy2UkQ3muY3tROiRaUviOvt5UTeSisz+yBODadCMv43tlU
lYFUNot+HrHQzpW/b5Ucyo2miza7j11Dqwmi+ahCH4D+vBc2DLqw4xI6hPXQL+JeGTaEL0Mi+xfW
oifW9fyw5kqtooPXtZE71S1zJ8urpauoAM9BW31KJKksm0qwWIu26z6NeR5Um0avhRNCDui/CsSC
nhLfi/WtN6CGhDIixPvbloYMDoWJSczPJEA/5OXatNqnCmZJyB2oh3Le1NCutHJy1TXycenE5m4a
TBqaJtPDARTmF110dh8JBwbold5LaW9mwqT+volb+hWFbFQaZuXqlezXyGGGssrKZSuV2zkPhT+o
/LovxgHy1ThplqS3qjSU6+w0H9PIHaag+J7bo90fWy3ADYygFYsQdT1/2DlWYx2aDrbHEuaqVm3o
y3pEdFXGi7br28pevhu5X7Q7V8bel6lxmn6DexnFXlMXowzFYMc10lT4yO7RiUjN0BB6DftG4W0b
9qa03y/1Ulc7h0/4uMDu77+0i4GYAXwxeDkRoaNsdjqUpM+ZvlQNEWhZ6vtkwOWDKh28pA1dyj7Z
gw4rAG7MmWq3OW9h3UFFokJNtl0QYZpEm19Ng/zSgZSRu8ZD5CSaGmPBIrOeA/MR7sVYPUyoerUd
GNMqK6K6yUZtk0D49g9w7q2nZXZsBPKFp+4qpD4BaJaWNX3C20T2N8MyFePT4KrUDpdk1PprIFFe
HWaGBN3R+U7ab0HxFuUeWaQ82yytgLZC+3FcruOyX7InVetet+tprWYRKlTjcpztaZx3ut93/ma2
k0DdOVYbfPTsvO6u4tYw+0dJBdONzNaJu6vOW02d2yZGxgUoqz89YLqSl7tC8xftlsNEPCE8jUt7
0BQZvqEUSX5QRsrTTc/Lpp3toKV4VSSLaO7M3Ku9L1z/SBGswbPmrTu12njEas+s94mPE1609Fgs
bKXTlAUhyWqSIyiGCusKdqd3BbVTL6NGJra5Q5GNVJBux7RsFzKVtbtMTyvyq9ZJw15a9rK3WzMp
35nWgHLlVCdTfx30nTJugiX1sGmqDZDniqVPV0GJot+lulO7G90o2mlfDgvpi8jN5JP0WRY3rH4g
dXpKZW2Lj1upbvHzm7qdNGC3hmPRpMX72LKy41B5Rhu58ZQTNmJLlVihGWPDy5lFDLN77btx6lnp
xqyamKf1vfp+ztB43WX2YlZ72yAJ2yVj0Iw3rSC73ZZJKrRHfM0sf2P3faoVIWIUE4ke1ixBvESz
mZbqWxL0eZCFQ6nhyaRNRSOivBToaEBrb8RO61paqp2Pe2rkDSKZN9KINe2TvcTJ9yQfTPNRS0X3
2YgNbAM2uqNkf+XCRMHlO80adZPNmfHUaTa4r3ikWhcGvRvLHUl4q94FlY1BTFfX3fvBbILgOsF2
rw5J8Pp2CzzfrXeIo6Yox1lOGXBwteMnh7rfjZHHbn6N2sAABZE3UuxlycpHQHDu5k1ZO9UPY9Zr
ZyPzQdpXzbhoH3USMC9k6TpyMy6GX0fSzS3tqEm9ynaWaIabxsrLeFfqmqXwnEidGvkArR5weOkI
A+ViY7OUOLqstinhOLhBHqUl2sfVWF+7rPshXIxOInljFdW9ZirXJwEj/T3OliGsTcltT4VuMScO
/22kC7J0oMWi+jTwbhIq9XaoaaX5iO2AlV/ZbVF7oaaIPrftotwgtFsUGtkmJMJ7ZmqMN5R1JuO2
qWJb3Q5LjzWU9C0EM2JHSNaZt2QsGbQPiUS9FNWNa3ptc03CMTRRjvUyJhvxMD8Xi+nNe2Ox02QX
01RfQlcObrcrRJVZ2xn93/SBvZBPezGmNIAKHI58LmPV0hxqI5HlvlpVbELMMVGaitAjnR6szCjy
7zFKU+PG6LU8lVHVCnHfJIX4qtLcRiPQzeJWEAiswb9tgMUmIUVUDatf7pJ5vIMiuF4Om37RU85x
NWV3hR6MtJ9neqM3yuTStacWEsTvAhIqaxdIPUg2RZ0uvQyBjsXdUWZWQ+4FjiTf6gou+dXQ4GMI
igNRQmvjmNmSHqemF2KTV4O3RG4OajLij6v+brVMs/akcHCayRn97AaSAUawrjnQuc29xX60CzHX
RzefhdyaOSnKE/x9YSt6A5obPOd00oajlaUO/OZ5LDMAVXqVQGsHZ6nJLgRB0Y50H6ug90O0Oqbi
B8jARTz8uqP/1w/5v5Ln5v6Py3j/7//m9z+aVnU4WQ0nv/33MfvRNX3zc/jv9dv+z197+U3/ftc+
149D9/w8HL+1p3/zxTfy8/8cf/Nt+PbiN9ua41E9jM+dev/cj+XwaxA+6fo3/1+/+I/nXz/lg2qf
//Xbj2ash/WnJVlT//bnl65//9dvVIn+Uq5Yf/6fX7z7VvF9x2+qGYbns+94/tYP//rNdv5J2Q5g
B6gS9EugI/z2j/n5z6/o8JmoDAF+5267gk3qphvSf/2mGeY/XXAofCciORQ81i5e34z/+RoYfeQo
IR4Ar4St+dt/nv3FLP3fWftHPVb3DaJ2/b9+OymsMDAGP7SvgS1T5+dzvqwZacLAc4Dma9hYQbrP
0eM6jC6q105h/YgHv7rQVzgpvjHcWtAHlomk54rAOilR2TKbgSe3QTj0sRkVigtO7GSXaE+nTdA/
hqFwizQjuSP9nJdPlZY4v2rlEJCIBe7Ww43mpoh1YIg8Fko5SbHH/wqHLK1Dpryb/emukbZ5oaj5
a5S/FK1+fQrXseGtwdsA/X9StOqk0EfZzkGIgGrzPS/15GEp9jTo859N06DVNE7E46bsbyrXrAnt
6bTLtbrrqLkW7T06nOZXJ+uN0KisytzncTY9d1NVPoyUXD6QeORcIofiQCAQyEU1pXFraGDxuVug
rckZ7O9G2dnXyTRJkkw8xCOR6nGxzfWqpoKWDz/gRUA0wlaF8We3x6HRpA9Z1/PXpcMqDU7LnduW
RuSXabML/Gr+4GlmHRlal2+qya+WiCyoS6P/H0sGtcaSdQ3813+261koib5V35vfM/AWfwSm/3zH
H6GEqzxRARGMVRca4hGL+o9IAnDwn8BPgOSvtoPgPdl1f0YSw/4nFR/QjrTw0Fb5SxwJ/gnjFVYK
1XbAeCgTeH8njJzsOIgbCDpjYk5fhvbMqsb4cscFAj2V0URftaaRi1JFSfXSK7tthgHczrSs7i6Z
kiYyU1yvCreaQ8WS+vSXl/VnbPtrLDvp4v76EEiQ8Dhr4xKb6ZMPUfs4WGi5HK7KrApnS5GYa1Xe
2dsmVdBs2qzU38+inb7jk1CqnRpm/WpdxU2E00r2sSqcSyJSQH5eVK5BwdDnQ7kE/AMddyLRSTMl
cBJJJCzmq6b1Sp1boj/jftxKSltDKqonOY/J/Vg3XL41SqZRgW0SyC06XaTCttm11yqQs4gmit0z
dxwNB1XscB3720z79efKNaZMkVcx5a4h8dq953Ya2iaDXJ5K1YyHzkzGH3NL0S6s7XYww8Gyav9q
4HLzXpqNWV4ZA9nJkSqinKgbWcGT6jX/UHrdMyKU6U/LpReKCCFMyQd0s2Mc5EsqUJtFT2a5Vb6v
uTd10ZhT2FSpyK8yQ/h3ejDhlRPMBggbWfgyuTUSKp37xpFTvdPqZQSS5C8NKqGLBhq+KE3jd8+P
nSLsPQo4Ia4dfbalJFVhPFd1Flnc2Ca4oMeaoe0mGdRQgZ2hNGBONaTNAwWo30thcpJNnviSWA2W
6ZQ7l3hHd35JqTWj1hgicTdCS6iaJ611p3hDaYeilsPF9OvAD6VUUTSZCOfORERfS1I+j5OMU7A3
xrayQrvS22tToK2PfICpJIIMvvymOZVfhHlT91iXzmVt8QyScl+doR8WJtKGyAWZHchd14zd96Wf
bIreBtKIV4Xry/aQW0bVbqlHYrXXOYRsYY8Ucnrh0CIIwNZXkVnO5jsvHhWUIjhVe6mk/rkmTau5
0M2avYmTWL8eiPLVYVaJ/WXulqkLqSh3B9vuig0UL6qdE43/T3UPwHGHV3n+sMST9aOzK/tOaWVe
bjJrrj5CE8GjnE6mbkSOi4zgRklPu8vg09gRtib/m73z6KpbWdPwf+lx6y7lMJW0E8GAAQOeaBkb
JJViqZR/fT/yud19wF6mz7xnXk6brVD11RtNxY2B/tnX5TTtmpxGuKifTffctFFwhA4/Q3k+JtXs
RA03mhxWt23tUFAx0kXdbKzP5L5PPgDcrG1MBx+K2scciPv1pru2d3kZAj3RDo47Lt0B9YUOMkDd
Ic/1Kuo7VjP06kGSNTNYjWcWUc/jl4qdVtu9fbe2ZWrSiFLrIuwAgtsw7dwlidSoiPD023qy4wZk
jSxHwmlBXeVcfBqqCsWkSsm9QQySTVFQupkZZdRavA42Ir+VEtwyXnyO0jvQnaY5uU4/evE6YELe
61rTjQD+gwNQqi3dRb/gpL2ZwXPpTJirOo9IkvQ7ft7GefAzT4aLnn1BKbP3xPSy+SvSyAdHHJy2
/5Zp460YzEh4+gmR0TMZlOPJWledelzze58kkdudkfJgXhZeR9n3rNX8Y/8e9c2rR5BZZCo9281u
1e27YGI0qOMlmZY8dHin8sKN06D6obfzpfQClHmARk5+tvZqX3feZWsskWybMnar+cbrR0K7+7M8
Me6aTgsXjZO7rUf8HJtzothbKXAXEBIg1r7N2jzO8js9UJ8HzJwNXfZzVhDlMK9nTTu5vBLEBoT2
SIqcMTXGK4jk/Ojr8twkgJkgrezoNGfNoLhxY4U5U+NsGNvkCvD/iIvAnc46D+umhXKqDCvHvvPT
hKOnU+0ZvqMqmPA31Z7ThEBfD75OOFTNEBNlSxMVZAYYFADE4Pc32ah9ps5pCJmc4n4Nbhp/Urs6
h+EbK0RYYp6/dpXxAt7e3lBSnOJJdR5UVVyiALjy8DWFcuqLQ9kMRTSrNonossfIYNtXtfnoTOV1
lhvHtVn2XWHoP9b0VZpGGi2wGeQg+2cSWrAN0VeJ88yDeBhKHr6CVOYvRtDeJ63zKVDlXlst5HFb
tudgt9R8BmtPk4arqrDN5p3qq+kEeJkQyMK+USl5o7LqPumsG0dhfPS6b+Pcn6W6aF+TpC52BtTd
E2Owilw7N3dZZeDymIY1VLosD5ZTBbsutT5XQz+Flqvw6y23KtW6GPnWnTabsHatdUhzp7m1giY0
adyN9Wm3GHlT7HOzjyCBX1M4kdizl892a+yDhdymFiFiuNSSosfWGk7BvFwp8IdQ86p4IE2uzdcH
WCiC57qdz7JCe6X5xXBh5VixQ4sH2Z9XZOgcaiNDFf23dc2ZSsUVfKG2z5bvfvcDxGkvYUID1Uf0
kSwHlRC6DNLV9MdJ9AGLmZKP2mSci8ZsuXz2kdn2SpmDJ0IrX8fnZcmryOtyK3KVfq9V2UGN9Sfw
ruXrbLQ69mfduqiHleEcoudLQkGlPVwa0LFpCZfVGM4a6jrH8hXkfh/UOjUFmvEwpvKJqt4Lz79B
1E3Riu3SWJdS8ubFUpVUb675rtG7MwBLYm/sJwvbnCpsAEQY5RxqlCP8muGUqjUA8EEcqSW8l0V5
MXnp1TKkAmIjeERUKQ+52U2AW2k6Ip9X7V5bAnmjk+r60rc4KEKR9wScJM0eWVkJ7tsc5sa7T5A3
XUL1X9A9l4ee3t5nllij3qoAePl7ab7ahzYf84NsYKVKMX+W9lSn/OQUkfSpuqvb3gkpJF6ssPGT
8k7bilFE+rhqwalu86fKzE6EhEBsu6O7cxpDsrs7FQZgR2iR6w7mzQxp549VoYW+rrXWkYXVOlBy
DOX3JXBFZBi5Qc36VqdtgBGZdRV2eXBgRwkzPT3psL7hlHxZXH05DVIdkWUs56Om7oOG9l+0ALGa
NWi2Hke1ZqCCJyQ9ojLoHE4vdGiTDFXLbIoxsQh1d74Uid4U51WF/UOazp3hgS8rNz9LO9uOUuHl
P4hWPx+6BpnAOh10+paBrn36qlnovILiqjbzqoO5ejguN6/bEOW1eWkuFXuSMzVjhBl92sk0yfe2
co3vfMErt6uqAzUDK3s5VK6VDowu/qvUugbOFgNElFrzWdEkB3ct8kPh1udLS+aeUMb57GpXjGPe
g1ksL+bUnXegd4d61C6T1POv52aYUfFhakCNep07LT1evujCuUyuCN1sw7Gr9+gBiWXuvijN3K8I
r9GyBwHloawNzKFRMw5HNq8uGgMnMr1E7dXiq9CpX5Uq49l71DFZI05nKCqhjRuLKS2NraILM/hX
4v1xXmJHJNDTrczlm4D7uHbS6rrNyZOKu3biWXOAwIX+YzGmnZ1+d/vswhPZbqoGYtO6LzXbV2TZ
45Gw2x+LUy1Q+fZhAmjjpV/PVGVcwYNkj7WVsx0xzXhtrc711tSiaumRwGfpt8H2V5Z956RDT57L
fnXOVOGfL3q6I/slXoEX773Md24XpWzGUJDiL+Use4I/5AxFW5tSvGiqsWQosAsJQsdzcQNLnLVA
ujhHogrYmj26sKyDrQZGWXBu0UXO6MGHEeot79ym8p+EN+dP2JnAAhddoRbBsfwq5GKO8F+88SYW
YpKI8GN5IfMOvE+thDOfKiZGxp4y99tDoWMpDamKQl8Opr0+4naoHkmI5RhAteMTne1ir4umfHZ7
vXypsaPeywTlRosPVIWTWa6YJayKvrOlsy/1ll6bqGhzAMNuFhNL44gIlGvpZ0Uc9J4NnK8xuftl
UtSRu7rWqeg1aN58Jak1zotgGQ4Yw9tT3QSdHdoQqllU9pNIwFp6QlW5tO1l7dVE8k9eRt4IdnAP
qqJV8raoNkjYs+mg28tklt/sedW/C51PYHv18gcjxdERuX4X4CIgB/FUC624WsaguxJBl2AjM8pS
+1QFflvue3RL5mGFE7xtWz24hxaj9y5PdOS8KaFZ5wtlGnM4kWqYRaOl8YWclWLZcE5N68QEm+NN
SHuNq1+kE3qWItW9nU/DDyca3e+vA9QzTMmamZqRgny6yQm3Y4RKmqkLl4TSulDTF9YMRqQ6dhyN
567JBM9yT5r5g90k1M3riaG9GDT1ORGo8nCziNkoYsUQ2IeuV+cihn1JLRjueS6jVWiDHyPg0W67
0npOMqu6IBAziIfJPs0k/bi71tOG69KR2aY7H4YIELrDdazLdI30zhfPQ8W6GMnKnQ79klYvq+/D
FXnTPAyfOJO4rFRVVSUE7DiFFgVIQ8zYLgxNHHFPTlWYmwXAk1KFaOMhtZdP1P+NJi1g08L5tOhs
tFcMw880hAyKsqVFaFetsMovtZnkRD/IcchQZvSJuXN7JVJGjaHNQr93g+qYGG7yVOHOxJY0wdRg
pEnTsLAZsZE9rUO3zzOZP6PcMfPYb5Ksi8q6sODAJptDQ5P4zuMEgOntEvqlHKLhh/FSlfhg4izN
0IdOvU7IpEoMP9+RbTKsj45eOLcUGY46vA7tWpEcrZpInMyv+qM2SiJrKsalOz1vs1sp3PK5mifn
KWsNcC9txIZ/Sq0EEcLUDfKFQPZcjzVVJV87a1x4t420ey29ia5dBzPI1xyC2Y093SmfWKFEv0Py
gcSgQHTAXpbNTCej48vvMMLJC7I01trOmlj3CF1I2I3oCcRFpHVBTUALBm+ymVMkM0jG5Ld0KZa7
AJBbR/Qi8Q04aeHU124K1WGsM6igNqz5TUfx5hRx1MpzoEKlxmjpXfnFEYQb7H1PFN/SzinQ2Mlx
Y9nWZd4CAbETDaurP/H5sGzL1DPA/hm/2VDZ/8VLPSASfIlIovGE2vgv/Q2r/psq2qJtciz6QR0d
UuBP0DWsDkBbB9am9CNs9ncfFbgEO2HUQFH7DvaeSGcYzMZVR8FfwdNHAZJnDh9VFr5Fu7cvRFwt
LTNbLq5JluO7TxETQH/Vre0x7SxtzyY6x57PCvPny7b9L28vG2Z2eqMI7iGNCH3k28um0XTbdmgu
jqhrsRwGw4CHtnGG69XO7fuc48Mdpv35Axvvb74bhWp8N4umJSby9xJ9hoWqD8b6uLoc6/SOR42H
rt7Azf8BQH+D6f3uY1DPEt+xCYOhKt5+uWbxg2Eu9PpI4Hq+A6YW1JjOxQemz99cQogUHgeC2Dyc
v++Qeq2gbs8bTXUc/Gza0/2NtpC84dMiAmbFZIuH1pJ/Vl/48+kgGIIIuM2Fhiv33eMe+LJhY10U
onyPV5rROcwQBUXrZPe7P1/Ft3aOnx9FhxlKDNIIUM++l886MLGcX7azUKk1L24hwJ9sW0lECfDH
N6M7QOladab2C/lIH/ngfr2HNlwMsCwmC1hr492jYuTD2GtsjUd9LfMzESC9MvJl+Is0eMM//h39
/e2n+HgPeKFtSn/fvWxynXVTSqWOSyeMvb+4T2QcVPGfL+RvPgRxsktIOR9h+O+/Cty8Owiq1I9o
bTi6A6U++OofFlv+XAgBfHipoPm2QKF3T0YPk74QV6WOiWuDehCAeDVUYjqRO1N8QMj9gpmz6G4O
GM+zCH5m5X13c3Ikski8MnVELdpNocwbkCExLUbou21/q9laYod4b9z7bEFkgI51cX5YVIJUIUJE
T0aFF8wfSed/fV65h1AZWBB4LzDRvX3rV8SwVu7l6siW9+wvw64cJQdF//vipi+YEkhy0eQHK807
Y/XPq05XIc8OewrMoffuQ82hMlpn8Lpjy+u6t9N2vaSCczwzzSQ7m4UybzrlFzuz6YNdQelyGLTl
et5mmXllWaV35mOljXJPTp9KrwGxNytL30asaS99q/jgjd4egXeLPgEfWBiJfCLHAhL4zV5JVle+
ODgxjlj8tmrktL6qpg6pldUn7SV5EwiO/vzob//j20+EScWutFmXIIvfJ8w4TDqmk8/jse5r81DL
JtgTadgeF/72X6/y/2sJ/sPlSf+f7e8X/u/UvZTf6h9/p/+2f/AX/ac5/+K2eRRikoDKPecW/jcB
qBn6v5hkNksUOawsgZux9d8MoOP8i3MOW6dPADn/dKMN/y0lcIx/bRY7fhebHdkv/NF/U5P/3pn/
Enj8X5QEDhsnbhBiCRinNg7wvbfWIMpdqQWcQJrmkwsctg/axtwJzKYHpwbr+9uV+c1g8C506K/P
4ydnBtmiWiEd374BhYlMus74PIWplmbQZEUUyFlsPwZmTaH82B+CxKDPwnI68t1d51E4ciMh7OZE
X8By1k/z59lpi7O8HAyUhCbEeKnqj4bAt+/Nz5+TADxuGdFIKCzeh6UFW7R1Lcptaei+ymbKzjLM
XFG+yI8yoN6uCdsneaRrYlnjRjOYva/2MAZl0N/bbgBNJg/TPLsHU/jebhR+89WbA+eDFeHt1PTz
80hV48GhK4xR195W8b/N67kJzdqZTUcjy2RGi1hBMwuIDmqjlsthqjdZneZ/cN9/8yW3zBjGQYNU
QfP9QAhHVQGbIhmpLU+DMkXx2pI4FXfDIo9Wo73++TH7SVz/77L315fkETF5seC3QXDffsleAYmX
eSFhnmrWfJUX431mFBayPL1Wj8I0YNV4gLRby2uNIE7Wzr2VxMH98PSmpIjbasG206Uz6p3bZo63
y7ShFRHfgYLuRNjuXWnAwWVTrSOxduopbM3VvxUVOOnxz1/md9eOB4RTAkGsJrz02+/S5ZRXOFkr
o3lE7IvQpDhUal4vqrQgWXQw3d2fPy/4Gaj07up5OgsSzwcBYeQ9vf1EklB6S5Y/YRJPnSUpHGno
S3O4ppMZr0JhqPzQDPpQh1jm05Nrldbj6DaE/MoUhTtnYkt8shd/dEIB80fZOwjXGJkaWKxGytyy
I2GC2yKDenmxKuk8SgJbqlNqp9llpioCEOfCtNWB4rnirFCpsHaobesvA4J5yGQHX9Aho5MI7BHD
/GVdIHDbeXVvnpHGnN6IJBg5U3lEg0e2n/ll2JgGx3AEt+LzPKztVatG/Zv0F5v7ZpQbQxbQ3kdB
iAo+Ay7WJrrielm3sQF2f9RnGOrZ7uWXAMFWt2tawKWNQBv30gzYtN2OnPUQkZB0jvbQat/JQ3e+
sKZhjuBhk49lu6rrYqDUPZI0fx09qds3q9CRH45Tqh8VlQxEAM5V+dQ0PXYlAAn5nJSdf29T4rPG
oKBBPFnWrIWVl/R2DGk5U+M+Jfr3yZLmEyS/Vl5LM7O8OFvUjJaiKRYNjHVWlMXRaN2EaZXncOpu
pzvRyKkK3prDMGSwFIbcGW0G61u3E6rK2jPvu6oF+9TycVpC+luMPHJqixi0ZZlwKy2l419qJpGS
UE5F5oVNiTjhOKDE9mIQ+bzbIVhHuRzA395PZsvyiZ0LCniAP3xSk+6n4djqG9qi2tHZYbzsvla6
gfMhTxvFAj8HYpeNBHth+LJ1iBSUtVm0ZrL91Na+4kpwsrQjhjd0xCkxbfaeiIh+2otecZwmeS8t
d2ZrOVmsoaGsIsn7/GUiXjiNKeImBMCluCAJCV2x+LWt1w9B265T3AWd9lTWAZgXD/jkc8oaVshl
tNYXfTUMA4SHmB9Av+0gavxADiG6lelpGleeoi4Q8zePaosWZXgvrzNHbZI57EU+0Zr+mmZ725br
pyXjBL3T+4zlVgyoZbPBxdsqkwGmYUTeMcQuxqcjMvjF3Q9iUipqUfhjf0Vfdm2WQZrvCnrfsdgk
mHt2Q5ZPl/lUFq8jCv40soyxfChdZ7p2V32oWECwH0diKdJPW/NmgY3S9Kd9mgDLhk4vy6u2Mq17
jObagETEbE8ZGrYiTJU+hFj4gnEfuPMk4qn33Gc07utd0dpw52k3KAUdXec/vHEwVjhg1T8V/pCo
OCvnpt9bnZWPkZvjv450TWIIUb6cTwN6/oD3krBdCoF8bQ5TkemvXPI2j/q+ddZ4XSbjdQE71IHU
iIbc9UO5BPHqrV2zQxkI9MnBQONY54OxTXaSVkT26esaVVnuBCE95LzlmZPbF8RbjogphnpQMX5B
oNmeNH+JMFnX+hiygSrD2tGmdFdrJSym6tvlWVjOZIWdJvPrXvP7OQTrmvCnqUqfQtdv3EcTgfxm
fyu7Oq4bc9pR4iDtKB9l8INIOH7YJMu1OyIwlptqaj39MLYuyOLUVlhD9QR3Zk+aoQvb6kasTOOT
ZrfBgwLKBRNC+IphnEBxYD/WtTrEChW8BD4VGGyf+nQuZ7LXQtwExEBl4Kw8dZPJWKXStLnN+2HE
4TM01FFSeq0uqBlwFuYmvaQFxe3cG1VPrAYUIBUKSjpr7s1+LSpcT7rzw+nX/mvPtNAccE05/Snh
lY6NVM8cqMYxEJQHLKgUsYIPn13qF1p6c+t52E8jSSjEIHtE8E/TrI8nWtGSKyg2W/HSC2h/h8w2
GbrOtjwbyLAPOCmsPsb6ZT1Ahfl3OIj0/uCQwfx1C6YvT1ZP++XOQDbzuGQNbiJECg5ls6ax1kCp
g7zsF+T2Yb2q4iVDj3TJm9h+zcal+U7Ri5pizl7mwIrvTeXmXBsp+Jm05ZwZLbvSfYlVRHdrqjVZ
kp0fq4NeMsqpnvxK5GMGdaqC9kr0cjMz1ikuZIMR/9IY/BInFQNOsR9dR1mwMvbsv3I7p/ozcgPH
iBOQiT4uKntZeKhS84dI0nJFLVF08exU3r1C4P8VL4m+xplmzKgT8H5hBOd80MPE4AbFQyumR5/y
9YQdZHWusN9mFqu1VzXHZMTEEeYEgJQRv4txVQbdfNHiNKtQsCTO99EPRLlLFl6GsJBuYsZ5a45+
RJYTs0sFTe+dkNR1DpuYVqRwJYt2kmODWAoJ+0pppNFYTQQRhgQuodz1QriT0nccICgIkl5ms5h7
awYlK2tNO5h2U1zB1CRLLMlCQQWxJMn9wmSqopljqAgRUJcPbFo9K+/kEMzGkJhFok3WZ7eoVbbj
CV1uq0GXXA2yG3DAGmOb7le3sXBvNbqdxkNfBh1/6jY9SoOC3r0Cy6WMF3inU5Uo6l+9qvCesb8V
FnvA1BaA0xPLupF16xpyb82LBsVQh9lu+wpMjd0XSbJpRrz4Fg+WZ8mMmVZbeCnTsfeRQDfro+Wu
1PxadqlTQgro81qhm8IdkLVw4Q1msCqk2rJ+0l1zs0WgHfluBGmWXayT134djUFW8Zou9mcbpgt7
NKk7F8xW3RyZyWh896Snv7habcE4MECFuhqT13T0G5QIvjkArGBueeiIMMBpa2FdieE/k4vcH6wf
ENv9rqQ04ms1LM5Vks2BJF3O6q7LQjMvtWYWHVtd+YTiaL72cy2DQcsTwg3yWe93LDDFHvUlGwsV
afvCS5tT3ggzDPC/TsiP67EP00YbXogJW58cHMp3WmNP56aH1YxTpOpwVSKOeZrUUpEfnGESJWnf
cS9tq6bbSazO9EDSlWgjLpx+2aAEWyKcesPDyJD0Dbe/wtUv1+IuaWqTddXskNNh11p2iV328kI6
nni0ySFvo0ASE27KYuQa4kwiGB5PBnndac6LhZ1tOOtar02jZmA6j8kSLiiz0oPlNUE4xlBkWC1p
qaPEZN2L0bhF+pNYscTw+yAbV2vQHzjLJ9HIwA07EmbSaOARQmjU43L8PCOoIK0tabw7onZYmc1Z
uQ5qjMxpskgZKT5uUSf9HHNqSL4NptX9UJMq7sDO9JYuYHKtQnhedV9lQSCOieqcRx5ayuzaqT1j
n0u9MKi8WYsNaEIqNctOknGq564XSnyHMvbIQDZCINQ+2yeibZOdMKhRgAcr8+xML/3mJJU+5wd8
juTmm6VpPmqLx4boVig2IqmthceOYmYXZqZbHSnchflsmQZcsqEj1tjlQSWekUvicfW7xWKGch1M
aXkl83N7IdZw15Vl8FkfpBscbWU2Kf5KR932Cf8wCoJsujdWRxwHfVwEwLWonpbGMT/bZFn+aCt9
QabRL2s8ilyfwxp/P+NX660LHK2ePCXliNyejaDESF7C2h5p2q5vVN7oeVx6FSY1/LnWFViobeCv
T4QOq4hRFCd2Ot3ntUuh/JwtzGm9GBDcg4ax4zdOQLkEOYBt6KJLOY1NypJkaVpBgJTOwLf2S3tD
GJtJ+DWxWmdt18LPecO4SUYtBxXL7IltTENaK3eFBbQd10G7XgstISU/V177A5Iq4+hhwKBGSa4w
ebXpaJz81HWPLgaCAxJbE8XEUhcIhRf32PSDwZ3B/X09LxnTOS2fm5NsVnZB2IlarjR3GiH+TAj9
G1TL1krKUga921Gp/UKmBtLzTOuIgYWvQ7GXSnCFGeEsVk97KrDqT+SvHhtiTHbK7vN552JiayNv
kMNT13nLZtDXuaYJi+mL9FMvHu0B/LjF4l/Hvlfl2q6pjJxGWwhhj7ivBBTHKeoFUZG5GdMWGP1v
I8NQEnZJkYxRYLEyR3VnTLC+XeZdColVbe+NpOpNWG0dHFn6jMsQj1zBQZyY2Qh3m35j58lCxB+B
Y1a0+gMQT7n0Cw5jKftLwpJXRFwBTR5hgZMZ81vGIEkDRoM4wZmSMEHQ9EJMG2F5aeUgVEStyy2c
u7VDEDN1ZZx1FlGOKDwMuhndcb4TWCUufAoBLOygXnEqEH/iHuSgfNqY5pwXsLU/D+M8nREMjEzM
0CFjBl5Ni+lezl8T06xCs0YauV9Re3XAK625JyKn7zjAsVXvWs2ebxJPwzXau4V3t7gutX+UjhlN
5GNITHYGYJOKnIo1J9KYC5pIF+P82V5qVrY1t43rtFmdF4zjjPUyyRBdWlX1Gli9+o7Z0p+36tX2
yanFwDzoiTQ78DX7LmpkQ4rDoCrrceiWHNWQnZETRxpeX5MOQeovqizFm5M2+lAgNIRCi2tL6DJO
VLs+qL6z53PoUNA6JWbrk4GjskQ+KFiJS0+TGNNJ6cY/aWRuqErPTlA7FnASPdqE/eR3SH4DzJ4z
zuel+6ItJh2O3HzjCh3lUqC16ca4REa6xq2uUPg0OP0jU4wZX7wOsotApY0RZ407MVX6LMghdYn1
XUGjnx9X/Vx8l1Dvl7Oo+wsyoZF/SNnRgtvQWv40EVtxM6WJ9iJ8KXI0sQ7koEWkjxdN1WiiBmRy
vcQ8y/M/JWIydsxJ20Gl8O0y5NDpH0zpqSeM0yWs2FLnp95S84+Adr3l4C/d4MbK1/IU+7QBpBBg
XHy2B0vnhjX1JrzJViuiDrTsCbxAobHzkpULKg3N46gsdRI0ix6BPD9Tau3ZEUlEAAnWUCsFjn/M
bEkaAZRr8W3lLXbiRRuqCxy6XO0swwQJp2C/im6xXxSiwnM/97zxyPDGCW6egvwLujbn3qxT1gs3
qZAjE88hrhaGhSDixpUqqmmdP3V93tBnJFz7FSuzGGLbQ4TztOBemGMfF4kdj6rTz8AmHD/smnTt
KIyoGB3nQiynBl22zZHR1Z39KCQx8g1SsfLAzlqWcT8VYxNmq5/7O1TQ2vls5z3fKs0Ea08+ck7W
fLZLRrj2e29mQhIenU6fCqtYv85931+ofNG+SkRbXxFfeH5kz7gh0AoHtXWWkoPAVMDOiUl/ajsc
CkQupHtOjO23ru4J0ef9X8yo7Zu0pNy3Sv1PSCP0WzQ7Hr0m/oSoBXxU/9HPPtKOPtiOyY2VJZ9L
UiNoujdKbwiLzhD3Tj/Zj6TweKi7emm/LLROIbL0zRQVOhEGnKZSFwGeMAhObJwEzWIqOYGgSVpI
BWER5reLxr/HolEFhxyGiwQbknZAaHgLsMEafFg0USRbnCZr9Gn5KXKuOG7tk9XhXotsOyOaH8WQ
9UyVZdUhfLNVfYLld0ZkdKR0qKIeWlbfJlFh3ZQeQH+C5z8moNII9ghcGHqVEP2BYF8ioQbhElvQ
ITz6BH6caQCe1eIcENypL4mnuitJ/BYpPEWbYXgv3dreVxKEJqoxCfzICUohO4NhT4TVrA831Zpq
WeymRfFITjsn03zqA+vU8TKzxzSkO+70oS3kWSYUo2Rod5wvkbsbjmQ6rPIp5k/9/orgXeeZvtSR
nahfNDbDehAPZtbXAVSF3XmIE8nfCdN00RoeSUSKBwOg73VahH+xMtqrkNe6emaLQ6hrVG5G7X0L
GFDrk5Px3IvEibGPO7tUd9w6tnEDByHLUuJFuWsn16RYMtmkwvTlGfiJoNadsCGUORwoI6lsF+d/
vk5WRJBDVWLgaNE0B7Q3M97PY2AUt3j6RL2fBs2OjJEwi663XA5Hlk9pbmphRN65qAif2X+Hfh94
pDjOBYrSU9WQdnBCDegwAXku8qgs3R5KNE3pVdnQXfKfTlUbeo0tIpKgiNftKNfP1Af0n/6zTgri
LCp4TbuszTLW2bSPHUVi1f7PoPFvWIWtzJJ0Up30OQbEt5DxUuBDSiSAe6u76Rm1oFOkpaU4N7wK
FGmFfIWj9T4QD2w49HucGp+ojoccKgxS9e2HWtWEnotXAFyP0XUYGUsmId1D59TPMjGWWHlsUElB
Evyfv+27jNyf/AL6IA8RCCUDqIXeYfLoSjYwRWxrtTkZYVpOJSCw3zrnqM6tC2T3AAOuaAlj6obz
Bihaj+Tqt/Gqpe0HV+EdBf7XD4Nh1sBe6Gztb+/gekdVgNQdl0FHFvCZ7ocyNkeQhGleX4ZxGkmi
skiTWUURrlo/nka7K5EdKZSSBLPF9Zi3+zalD9drPHkNN2OektQA87Vq958/Jqwb1sZ5mdDS76+b
KztFPANpElmhoQEGirvQNGuIlfAKSrK15DYReBj++d1CNmrTWUETG/HOG8PyN8prdPNUUXQkI/Rw
FsrxBfMY2SPdobMl9n8EwSeDWKJ9CWMQ5zWeCatE05w2zkf1Mttz8e6J3QRzuq5jd/w1Bl5zfDTI
qUOO1DyYZ7kcjMOS+/Otq/frB3nGG8X1y0f5ATGYHtyB+Z75J/TM1Tqb7dAG9D23i6wJJZLufxRU
+vPZ46AGh0wJK/zleye6IjnGkFtKiZUa667sG+22puzhHyXRb5/CeQUNPS5Z7h6719sbCMQMWI9J
Lhrk2uxrKzEhkDWP0IQ/Pym/3h6EhdsVQzHtosl7t6DUWZlYU0YIxsxfOsrtizSpDZLcU8z1jz/K
5bYEGw3L/fmp8PnbM+kwNHt6FgC+cGY515rEO5ml0HedVPKDBeLXJwE3qbNV2KKVc+hYe3v1AqOc
6aNjSGc3tELKpMURHLH+4FN+XRMRMhjMo8QbbPWA+jvRn+P4mll2fIzu4pkULegwO6r/PI8Uf+LP
JHqsSOa4zmhlICmMkaNtwF3MxP3gyf9lL/JBvrAsQHHbCMusd3cx3by0JIy16HwTK/THbVeqa+e8
nLs2VvlsxRTpfFRe+ctexIdaaPWwdG/aSuedGBE//Sjz7RElGkREFjNkmEiNLKseiaUy3fQw6r0f
lznExp+fpN9deDziSBUwUFto6d59X6otLEfL+b7ZJiXVjYRQqS3PKtEq86LTUiMiRMr8hFDYPB/G
hiFeeJChCTmGf/5JfnfhecZ09BK8q0R/vn3QjCHR+oLDFrY2ase1nLYEsfGN/8XemTTJqWTb+r+8
uV8DBxwYvugzss9UNtIES3X0veM0v/5+nFdmt5SSKa3u+I3qWOnoEBGA+/a91/oWnKFtTMvivFhB
d/r7NX//3QnBganBssCi+luwu+Kw7YBLi7ds9c1xRl29XbTlnasM3mjk13CcamfZJiauPlj6/vC7
E2GzambImoWhbL974HUkmDwmCtOM8ml1lZCTaeBw3K7i9HnCs7yb86LaaIEBKlUAIuLBxTyHtfv4
99/gt2WLVYtsEURB6ImQGL37IBOYs7IrAViOYRcDThonztKU6dkYfESh/20t4VJoUS2uQrHhvU8T
L8bWSE1IG76HID+1RRHtPcea93//Qr9fhaeI1wlNH3wA9pVfH6TZThJ3mEZwF5aFkzgtMb2LVn3w
uP7+sylWLNYq1HYIsN5rn7Q9TkG89NW2aThHkvSQHxMX46+FfeaDL/T7m6FWtTdiWgIuQ2Rbv36h
KGtNMjhcSnSJNezHxhUHnQZqX2aKFtmCGYOoyT7/ICD995eDfZkSwCWliLXwvTY/bTvRV9LU294n
t232hHOJd6y6MvY4X/VaWpsSfs1G6Y9Wwz/cQC5MOYB8mbVg1cP9e8VlF6MVBXqo0edP06cinJLd
7FgfyWD/dJWAn5Q1j/B3vuSvV/FQJ8M6BQThljK4hsbwumbX3f/HzyKgeWTsvOro9X3n14sY4r5t
ayhozzm5exrttrgzSx188ID8k1/yS7kWoOdDq4SBwg2Rs777LuSYdKasoopbNbg3zmiYJlITAUp2
xKZnzr2xcfYfVO8m94Mlgcj0Q44l08OFB/OzOpUwqy4DDJNPtWeCt7//CPaffmqISFIiOXYt6b+7
odJMqYzo9G2b0vtppfhjh6Z9UONSXzohfYaix6y9eIRIYkryh+sgcAHU+sN4o2IYkLU7MRO0s/Hl
75/rTw/4ylXiMSdAxbbe7bpdOMxgRZIahhgZhnGdMrIxUJXDUuXnpTV4cSA42nP4/e/X/cPSsTob
OPyxuq2V4q8PBe21gCBbHopc0VgxUUBnJGKgOFrlR6vUO0gLxS9PhO2tUk+PlCQkIb9ei9GlAYyU
IhzKS9RCTQHzuJidfVkgiwKgYW1NnIY3EF79G6Iuyk0RQsD8+/f9xxjy7vHE3cMms0oHifx9t4AV
4UwfSTPzNqT8bVFdyn1B4YHzuMdpzm2/sOcpPDOwmN4aoeUXJ5x+dlrZFCDMQ1opklsyTKt90rb+
HZpTWBwS4NpjMjOgiZtO2KgZmkluW5jCNOhTK2A0Y30kQP3DA+Ohd/UQvRG2QwzUrz8mk8LZauyB
ncV2hx9enAYPEY2hvae96mHxI/Fiox4gM47O3d9/wvU2vfsFPbTx/3QLeGreVwuJa+nGYlSwLbny
1zGA820hfH2gjLAe2jn86NX4wxurKArZ1qDJ0Kd4t6BUSImIj5TltkBA+ECVPdzOlet88K3+8CL4
/J4OnZ+VZPR+XWCHSTM7RFtUcWMfLUDsrFhxegt49T/MgfznRWA/cbh5nGUQUr97BiftuawwUEQ7
olu2tlMWdNjm4dI2AnGGjlGjjBaZbrXFu5LK5tiN5bOdRoT0jdGlNO0Hi8/vvzCJFugkOWusZ0X3
3c7QFG2cD6YE3C3sDNcwZWaDePGDV+/354aaASkmx16WAcqVX5/YUMZz4fAOQSyYUtgxNCoNeJBT
hUz3psa3uvn7c/r7HeV6HiUeklOE5/LdkuqK3KLa5HrAB9IDAbX9gRlzdEhqojX/F5ci1Yn9TmLg
eq/SxcBfFO1E5q0/DB1QDOqjBerQhZcGH8W+/eFerSUycvr1kEax/u5XzNFq+AVPjClSUAqlco+J
scUHX+iP94ocQh5TijxEPb9eJbATcmhGvlCEdIbbBNW/YtKx1ZOL8ETl5vS/+AH/7XrvVjMfVl0a
dC3fqhuWx1YFZoOaPDskU/lRE+FPj4XDXsdGS4IhCRi/frUO0DnGSL4aazX8Ute3t0QQdpcCN/EH
B6s/XYqNzqNTBuoM49uvl4rl2Ey2QaqRNdq9MDqPNs5U2jc1nvLd33/Ad6G765qCBp7OMWZSBibu
+7Cz0qvQRGnUcpUt7a+tqjmnu1lw1yjpZIe67ggnKN3hKZcLAi6Yv4e1rXunkjbaZgAZSljdEQm0
CMyZ+muwpbgpPjJW/f7wrh+Sh8pGlg2y691CY2nqxmZgkVVT3qyo3egQMzz9YKH5/WcPJIW0gl9J
Ua3eH7oYR9M6Mn6xlSgMj0lUFhctzCxs5DCj/v6z/34cwu0iqXfZh9dO27uHCfCQKrAfFCiPlirf
IRbwn6cAYc1srzBwq/DB7phg/qiK/f39DGhM8RU9/pcT37vrRiFKWpdiemvmUUGFiME4cC19MnZ0
yQ9fP3Dz+zOP+nIjjWsu59yvj0nSxzj0aVmBdjLpE17/OwvZwCcbNsd/vPrSilEYCC1aqsxS333C
OMSgbWkkdZ0MhkdhxcQmQaki6wRY1N9vwu8/BgngbF54TliAOWX/+pq1ZQ5VcoIlXogw/CJlHmwM
kqxpR9hofdfOyfzBy/b7Y0xkNA1PwHq0PGmC/3rBrEF/0Da0SurW7Z8CUH8PQbeojzii6+f+tdCi
sHNIU8edi7PpvdcE2jip5flEE45B4nmZSsTZA/M8VNMB6R66QR9jxmC8EMwfN2GB+OvvP+wfvidn
fSpllwYJB+D1z/+ttZv3ix3KkhkDZXS4h72d4Tyc4se/X+X315WkcuY91F2eE/zjEPv3q7BGdqjt
NHTQyDEPBAPe05ktX72CrebvV/rT98E9CAuRyF+ey/Vt/rfvM7fwFUZhEDJaYXSImtJ89a2w+fT3
q/zhBEznigYq/UN6PtJ/93gsdYMhpxiy7SS6YZ9JjS4gB4S98+coWykl8V71xbxzpUZGUeAvndT4
TXs9WQtodw+Iv9asiVlvbfrcH7wsf3qoeKzWA1gA7yB4/+EGHVF09UiTSEq57dEDb6uceT1EaYQj
vM0cxcFOHxpVoCenVfvB9X+7B/wuPDWsysoHw/t+XWBx7MDuO2DvMpM/JSLMr/0+Kj+4yu/HfEpr
6iO6EGsnmYLz11udi7Ho2ZCTrYVGDyi5TsALjxEK9KpgZq3yPDiFWYAE1EZ8vS+T5c0FgHvM0Znv
RTrofScK/4lMzH+Fjf1/d+n/wX3+b2/Kb/bS/1vpt+6bTr+x2f0PYPafv/Qvwuz6MP4/pqyw13/+
l4eU4Lz/8jjkcgAMwaxT3HCdf5lIReD9F4BTtDrUPT4eR/7sP3CR2uSwrW/A/yy7WEN9ziacGrAb
r1VV+O4NQR6Zk30ahBXgqLnoO1me89wO08Augel0kUTD2q9p4XBqjP7Z+H2qrbuIY564B36Y5cAV
a9rY3Uj1jFRe7qEsOb24dpK4QR9YwJTI2rO/OhajGyud3EmDSokSr9vQfNLOsSvM4k6PPVyDTOwX
0Q74wCtHVWVyEwcWnm5yiboZBY2LyGbbjUK7t7We7IksrswmGiO0EvuUkQTYfbd6bcr9XLrh/E27
BudOHOu53GdESDX7oYw7eWyIFyjrc9Vx9my2OurBTWyihtXjNHtuaU+b2SX7MNs2Kwge0lTiaGtn
5tLOD0PoLVdFbNr8psFRkp77tGgCAkkUEsZvpE6U+mWpp+iBmxcCviwGP9ll9oguJOprugV57817
G9DOzk3GkKTiGHDcPvFF09yHxmueuEL1FgI0uplEAsOyy4gA2Co6AfXJi/z53NsLsJaK80VyjDpt
vpPw3erLuUzUXb+wixIw3NdRduUuAnAZp0XzqsOivQCabe+XXrlvue6Q4qUzEnpgZ3h7BBFRaGNj
YW0HJJLPxphutfu51kyENRkHMwzbTG/zSTOarqxiTLa5QS0XjcYlqCTp6pexpPTQw6rzwR7sE7w1
wCQlrnvpDzjPol1DMs2BSCMybWzgY/OJFCq9HCfBWFc+dgnPz3O/LCL72Q9BTMKAQGSADidO/VtR
sBXvWovZDX4idu8LlWbs0AzR4vCStl6bf7WY0xw59MLkR7l4wukWXxqJbDieVPho8M4gAU9mBF1J
lUIEVLm4HUYv3fUywHcz+2TjztCQEsiWd/iXIDRYeVJ+CZgCHJCr4Vmz48TaLG6NGsQSHt42DI9+
v6MLTJJuJCKU97NzMRVD9yL7tuZgrMioYqRoJU9l0I93nN4RMXrNkn5auskMW9F0evpZ2U2jGckg
fryvSFLbLrIe+9t2dride8In2jraO9UYodIn8uvUz9DGdprzFdI2R9tXdleKfbKUXXoNtBxJGEJA
ZV1WOf+Jy5TwBLVXiSCjYBPhhymCTS6KQDf7Eo9Rte1SUz8DSqvMGyHFAFYTaznBMPWS8yASe9lW
cozkD97gch9XU3QuuXXiKonQrZ3ceTHw0ixyvjaTzLrn0keodQeLdNq1XeTse98BX0eeSrNvG9f8
GL3aeQmXtDxJ8iFezTBgjpE4HaONwQhwreVSPIYNA/yIGAFsOBj6DvVi0cgYBgmeiPCg/jZPGGhf
dgk2sa0Ez4qXiFYnItXW97C6jdR6+3AYB9T2UQWPa8EPu1KCe2cPiSo4LePY7OmPg3GIBicPrt0G
h9S9ZQ0jCSpe4YPEA6X9wly4aC6DGjH9KRYGu9AsGMusrj24zAnq0NMoq9reTpGQ0RXCyOLakA35
wJyqfmkBcT/pWY4v4KJCvETGs3YsErj80NWqbRXXCSXnXLtBua8A/u1t6vvzYib3uKg8vjMF58tj
PPQq3mZBXBe4X0aB4g9qdN1M2TWpBQplKky2696E5iUYweXWm7HRud75iQEQ6pT0uFQ2+ze+G0cG
hfeaVzQY/5q8qqDduWVAghLZBBgih9mPtgb0JuC5oQu2VVTEN4GVl8WO4FB50GSoyC+du5AC682t
aFA+s3ZsTS+aW7J4tAsjwF/2olztR/htc5Z7tsVdmJrMv2YQ6T2jqeRGwQU3/S6bZ2lvJmri60rY
IaLqKZq8z7Krs7ulicNhF+UKSK5XT7aHl0Cb6Aq+TflYq7m/IoNseqz9MD8UK+Z0ZxWe/ZC0CWRY
EUfPVVS24udS6iDHXFijrZ/bMla0s31cwomci2iHnJh0BLJc4Fuzk6XTEKOtqpfoGck14iN3Dq32
jiaNhKmadX19wKenx3vfg7B4Ir7VHPs09b4stQ+ShGuM1taKyzw8qDJrT1UyNTu7irl9TmWjX/SM
cKtt7gonxBlrSJjZ8ManD0pP4nJxmir/HLE+nUVUdliYsKlAdbWi+l55zVyiy8eSZqzZgqIbqGBb
DJ57H/qClTxo5vizj6kd7KAjV0ddWyw/emSZrwnrEgxwOWFilEVBMhsvU5wTMnDoeT2BMQQJXmlP
85Bgk+mz24a5vLWPpiy5Zv49GHY4nKRg0Hzd7EZvqZxTiJkFC3Tt6xHfcwd8k7+pa9oxIBKPli7Z
fWWexSeZd4196vFjp6jTBgnwjT8jUFdU+AiZMtgkrzEtIyDG3mTxlJbhJ8y5LnavGCho1/luAQJX
c+as+oBIBD5aF5XH0bFqEv58b7wlPCpYnTaiag4Tdj4+0cAar8ClJgNAXAsKPgS/JNnZgIQO1EnL
YdAsEdTu9sEv3bYctti2avvg5rY5B30/SX4roeKLeLBQYWmpS+srHGUrb3dVyQa9jYokmg/s8fbd
VKJHY9+N/fGWmmlm+UM8PS6YYXcxdEMy2EkeeTNl4wbHpB4IPltIiUH2CtvIPjnAxRnSELiMCJWN
EGV/NYniiWMuopxWWND9NOr2rZvJJjx43LIbMZZFgLWYrGm+VFVC+47SvLqwkyyGpenzIxzZcjkw
tw7HaFu47p49aWWkFnGM00J7aA+gcfXdeZXM6wt8u7bctN7kfqvspYtPsR920EU5nBkY0+VYXNPo
yu/QAcN4hwzUTKfKcsi/q4NC3uOja7ytN4Ss3HblovTlPaff6LLTPqFotT5ZzcJHGzI3fLJoIQRb
vyiqB/A+wZeRBMbPmZOGzXVkjNfd4uuL0DHrEa8/0WjopRdArHugOeaOBg5wdDsfHewQfg6tMo+T
+GuZ4tjcRnqosHCgwnWvBiGH6jJYhI3TsOs89qnWUsMmjIXznf8S6ENvSquHoCZiCW9QTFVCN9p9
xWliWfhTLN1m2BrGqth70gIiEWhnvtCCoLD96g3KtwmNP7XB3tRgTAyXVarFLvelAXYst2vWlziM
lpjKB+PoGHIoyK/xcYEe/H1J0/kVPgIrZGUmPRxyu11igK5rygBkAnVvRDt6xz6xm+lpzoAN7XuP
eOqD0yxZeIhIUy4O2diFV9xiPWxGkatTx0t1D+Zfvk1qdZalhpYaSQek4UBVwGyJX2rIIXOPVSA2
3eCSWudbPks4UnaQwYAXpEOdm/nNuVPA1Pd5GYT1ZWe1jmiPgNHp/ZCUyfHyWDRy7Hc+ntJP8+Dm
33u/78XWnwqxW1GH6NCrJFhwrMiGEnzUwSMyFGGfKxrr6S63QLsfTJWBrODobDk38xJRmhDbStgk
CUrdNXACoP5VaKL+Gvxs/TZ0uaIG4esn0B5l/BUvbqzvvApgI7mijXWcCx09dDw9HvkHpd+8tUBj
l3hXDkG1J8TJah8mNSztfbGohUVymXJhbw0KcdyCyMO9p3YZESat0aOXvQfQd2sUYV9HRqMTuWdd
SWRB4gfj14hkS/s80TFFi9JWEN8hAIRP2H5DQhPsSl55lFwo68n1qzZqIRMGG7RJcLEjd263ox7J
3VJsSfkhjjGI7IkZSE+4gcPpXKTDeMSACaZ64+PrYvQJB+BBT/1EcLJYArxNNtY7inoMlExpUuvQ
kukLhzcz3hXcWdvjsZBjfmhRCv9M8ZH6mxEr7ycS1khSDsMmvsmGwUk/K7HYzgbCt1wD+5pE3uUN
6IZDHIxtcvYrGXwtNWDdzeRF0Zl5TOZu2k43MXzpSREqQB7YF4cgG3HJtus0bPud3+NStZwfHUdE
vHAyG67biXPChd9qf7i0UFS/TXWTXC4GN3uZCZEeqpq0yk0QjOk1x07kf/zXMVvUveS1mIn9Sy+K
JQ3dK0kSvU22EIj03dDX4jtOyME5BxAB8q8uhn7z3YoJcttkDRJzOj3pSMVJJMbXORvnY9IaIhNA
G5xVkSQUanH81add3mITLr0XZwq0S26PSJ6FvwBcpAVa3iuT+s98Z6vbqIb1YJM2YYs3sOyxN7jY
le0NRh/9hF5QRtcka4b+nlUJWD9U99K5tkPYvYc1CbR9HiG+p5/yAf/AjiGlnT9g3C67c2kRQ7xr
asgpNKqWIC8u4FhYJBFMPA/7BisrRIeopb5TbGavKDsIqmSgNX9yq8Wy9o0tsKcQVJiZGzmp6Asx
MTVlrkmkxtwxLHN8XFJJaJ6o/Wz6MTLd9p4mlcv+WC6Tvcu0RxgnvcOHYfGtZ3Rr8qkEWXhRWunS
PLs4T3edkvqzw/4U3Gcd4SJY7byRZ1oFFgD9fKGgtvFqbQNiF7tjPdpxcBH7Dkx9QmPcLbKu8nbC
XXLyuyo4pp4wWIQT/9gxMromSZVk1Ci3n4VVEgIi+8gjRhytIIvOYPrN6vuNdx4e0gHP5egByVDg
frp0cfRmlcEtxzZN82Wfq4kMa7xQ0KZV5ocgaoLhM2VoEm8YZNQnq53nK62pgjZVVZKnzt4lfaZH
hGxs26BTPpmZ5MZs2QR5o6uQVMqXhGehum48myPFBOR6PoXlQnHBIDj7hGWznw+4DSUH4RGJGGFA
2TGqerxGIsi/1dT8uwgbx+NkVZF1k00KAE4aqtsJhdK1i6WPA8RU+hzIZ4uMXN8qo7dVsUJ0SxX3
t3jo7G0yBGl19hDn3GCkm4bPtTPHZw9/3FkWs59cBkFvLmFOL9+JM/Z91CZ2eVPErjlOYbzikDKT
IbCs6PsA5MiXhwrBM7yJJA3nLSpg/UgfntwwmTVYyA2udLmlpdjDVki6p8jxjTr3XZ2Qjppb7cjx
0Q+fgBPEjwOQ5K2Tc3rZLIsLpzeiKRwfB7ea3zwx249idO1nrGDxNu4WgfS8TojiDqRJMbslI6Ut
ZB42+Wy56aeKO7oQN7vtZb4GNmvlUq8VMVVwp8ZhhYQTYiiqZLydAUgeQ4P1eUdyozhwwT640CQ7
7kOMRNPVIAcvwi/pVlBgPDD8Ww4R9jbNOuNsB5vRjdX0EBh6Mm/yV1j53DgrYGi6y1Nq/3u7pYq9
41AdRD8qA3A/Jrm1IgzEKs8I7euHTEbDyJG8bcj/6OFp3JJkMcekWxSh3EttWecFSGF3pBZovqGD
dv1XLYxSQGSQEl3hu2nWoyoxI5xapwd2NO8LuWHWRTAbTOD4fsvXCsT+fO7IhifT0AvvEXd01RbO
Rf4YLETl7PN5qr1T3AvskUs6DpfeHMHAiMdauReRX9WvC+MP/FhdGt3FyzD5BP32nHjA4bG5Jez4
pyU0wdMU8nLt+9ElvhRMEP6Tasb/usvAprx5k+dcO0pER7tunRsXNM83MD5NcazpKe1jHcZHPzXx
S9xEsBYGOWLec4iWvMJJ7Z10V9fLtphm77EcZbdLfdJuN+GQNv0NJbFPdHwU2sdaEV3JwrrmomJ8
hMeMlbG7t5p0bHfL0In0sciwwWxsLUa4L3ObjOzNrfKGi6Sv9G0y0E0YFEmrjylRH1ubR8x5I2ux
uyRiIZAbL0M3dbarOXh0LGof3pbsKKHrXrixH917IgjukO+uQan1UKoT2ez5TqP2OIdeVhGnN8j6
MM11/iSWpDyV5QrXXmIOvYdhxOvMvuy3X8ooKOxnrfxRXgLDq8ml4YGBeuCM+gLKKGNs4pVpR2wh
rARcqgujI3tl+Jhki+hgDRT1uMmHYrmPdJJ9EZHHeru2G667qODwH7p1oQ9Chxn/Msbkk8gLWN/t
GIjPlFRVeaFUWH3Hnq/AbpPstDGy47QuRHdOXDmJeTPThaRyCOvo3JIZDGGuTOzrJIsgPLUecTLF
xsU43D35umiG23wR00Kw3giLgl0J2MIy0w1TFe25sXSqmyUSiXkho7eZ8auSATT78IP2nQfeDcw6
QPRun3SsUTd+5hC43dJHvW4Ihq+enASr/0Y50wCCjEVKzZTEpB8QKSZIi2ik6n40VWl9ScIuSA5N
Z5XTIXF7Gz95QUx2eL/0dpQBKYTweFc3rl4hQZE+xDmH3I27JN7znCr/hkGuByLIM1AdVCrw+gII
rq5U2QTolMYhYhQZzd8zuiw5JnrOv/gAFzIl6oyoBor85qRkXM0HKC54/I2an7DnjkjDYjoBXToS
2xw0vtmlVjIXB7up3eNcBYlLKy5PiXUVJt5nleO+Tr7Kr3LQvayCqh8mRmE8IPsxTBjcNA2pZYRH
ONl0IVNeNZj0Y/HaxhKHsIFtdOfIWT8liHcxai+BS6i9Mzcgxd0o/VQmpoPLNg8m3HULar9d15XK
XKUJUbiNsawvRZ+n7l5XOM9Pcz+b8Wm2g+GLaYLydUS8AZDJ6eMNShyK1c6Zz8KaPPpJ7TiAqdWs
mcBe0JI7bRCccF2SOYFtNSQWpqe+v49yEZIBPid+fu8WIe03EYcs3gBOgjdyZPludayxX6d+0dzK
vBmJn22qL0tbxVdClfMuW7lWDIDBxKgkpL9kFGgneiAeoGp7IumHXnjOicnPv4NokQeaacmxyFpx
DBwtCJLR08lUg3eh4Kbdmjq0vuQdBju+V3ObOFKcTLJ4pNVU0j9WiS0GqE7C+1EFNUaAwuj5NMwK
m4ITxT/SPnCf8hZA4XU11RPSnXGOXrKyqO7jCnB/pHXF4Trs+rPdk/O2jaUA526FC8bkusfPTvme
0lBwCrmmMU9J8M0hjfhrmxPw7dCevWiVT7Gdzml2ANyWPactPES5DUegYQhZgMRImvG8Rn5t36Ms
S9IzLc3aPacoJzNCmQYynMIqtVd7fdafdGBsIt2CVXQqk3BxDlo2sjgWLlG59AFkT5yxSMBhq7qe
qe1xZ4aX0eyol0pFOF8ndxlp/clMXA2Z0/o/aDQCzommICRJT1qROZT5QOu5YzXbJPUYHseJmtch
K/0mbguPdArqK+C8s1qzioWzMDpwVcuoRbS8coOK7002aDIqVGXG/bI0pLmTCIHWfQlkcVfPw/Aa
QdD4lLYJPMLETRhEeN0YqJ1nA5u6cxOShgND0Tdtl4YQAza2JE3vEM3794D1h+7GbcoSbkUPwe0n
6170ii5R1WdsIME1nnd5R4edW+CU4tTFtdvukCmA86gjV569tMmazz4RZW+D5xfXUVH7cMzy9hX2
HAyuJQyoUBdhghMSR2BrHYVneTDj2raEzzBWJxYacTXnPVgPu4j0ypRK8lu1BMU9ucFzdRZtULqb
VDXBm8Prbe8LRsfsMo01wX2KCIpFEbVj0LSwgffC9bcmrWyyo3SrJsL08oC9pXLrYFvD+sO/xL8+
PWqfCFaU9t55boueQKeZl9fNwWHFUsGwCxPhnACrQHUIlEjxWwGWA+g19F+As+3qdtybGTe+6WVn
73JXZxdBiBt/wxo+H5rAET8GZ6adYioW0iXtaMpwzB7aNXiirDfU+/PXgCLnKrV6Qa9XNNMtiDv3
WyyH+rS0AghZh4BldIsSoYIR0ZUHgKnY+wxviIbKWkAOS0WjYO81CA1ysADZwzJWGbhVZ+zloe0s
2gRLgXpkCqziqVsJdmXvhD+tTFsPOELrlyJek50yEzYvqbZhXNalKCGHTaV3D/8BkARNSutn56r5
mta5UwOZkNTdqpr1xGpYuPWpDeO8xMJN83IbznTe7mmNkBnlZUl85zdJ3l8Cueuny6Rf3f7UMvrW
CYUMPlVocds7z27Iton5v9TdStI50u5wArykfsvRvvbGS+16EjBfEPnxMYhNRa53SgkANZL8846x
y8CxCqrWUQe8LCzCEeMulXvewTJD4HxOwqn190DSbAg7izTNrraFAzyssDMb8JanB2dLq0JddqlF
oiwdPhBaGxqZmhJzbjzizamRv0VL0KY3RUcSxYXbQHzacR4O6h0pKU3EkpcnL6Hb9gxghBkeHbCr
q9ZAqN0ql+Zs7Iqa53tmMKRMnj2ScTjau1bkNjVvFgDRdjqz50yoMfOTsI3tGYyZR09aOJkHvGMo
IjfdTYpQACIOwxEK4UzcDDiOpB2PI2//I640S29I76M5DSCt67a+FjFPci6/huSVQ1hJWv+Vvzs8
JAQTktlC75XZ0vC2SC1fCM6bPwXZOqZyo1ZqYDQxCWOycZaVijZN1TlT7VI8F2M4iqvARyt977kx
U0+ZDlIxqFP1J5E36l51tamAVrjQnjDR+1ezaV0O/j60q/sqDIR/aiLZi2NUNobUpbTxh88Rqcz1
FzfuF3JhIMPOLEQ+x3/XJtrh0OZNXtw74UgIz5KENg7nJNfj9w5ckdku0eAGe2JkMrWdmOAxzQQ9
I7Yk4UTf6FPRLqNgGd8aEkb9E0hKYH2uP14T+amTG1R0AEbZauhKDcnADo+G194H9kxQiupb9SbB
NSx7WPP5qYaM9LWemaFs3IzooGaj63zJLsjaM/EF53DnPGRygDKqsEsyKSSteMq1fw1mYiKgaR48
EnACU98yb7DsowOENSGVqfY7ujwK4SIfMqVEoasxPKE8iJazBf/86M1mUjexbkLGlBna5zX+Szfm
WspUhRc2HUY0zvjm6a3T93hKc8lTusRm+DnBDZNnMuXq5MxNdS8ZNthgZTAjY1rP9eLuwsIr7U+T
wlh5xtnerrvyXH+OmMzTJ/2n4b5+UrThSkJ2mMZxGPFIl3KPZmN+bcqcg9GcOn1yLlgtzMXUpqN9
EaJFuFCEUiqmdfQpHNhE+Vea62I/hA3WzbBuJNDIoc6vF88BOwpNbNzlg/bXu8BZvqNpeymK0H6Y
VSG2QZ7wVqMjMydZtO5+sKzpgiDSud70E0eEqGn9/pPnR3OwHwDVi2s8GWNxYcOJ25L/au/HwrYu
mcg2L7POfd7eyczhvLPz1r6G7mQ/5NjszA7SPuADNc+e2olk6ndWB3tqa01V8aQnS1jLhgmttyuY
DhH8mHvx61Tn7SWl+ArLcLtsLih3VfEkg3l5A1mx8P6gWHhm34uSTciEokyvptq1FvtEcWON1ka5
9KJf4wLm56EsnFbdLpyuONn7PXGOWd0N6SMnVV9uGkBR7imK6enAwQlLs3zBjeIAxWRc1KRX8YBi
cE8dkQFnJXKVU9xVOcBJzfZu15DCdFjsqlPE2NUqjD77vhnJiRJ5r92vE+gR2FGlQw9G0+0091bC
PrHsYrBL8cWECzrx6VbqZjm7ne32rP6x6w2XiSl0UO/r2EZ1f5HwZo6vuZfG8q4mGDd9VbCwCkQA
kLPQcPBmqIqQVmmJGyk5We961UJOB6wWzxuSzXLruMCmouHNnCb8LHsSETX0VU5R5BBLqxn3As4e
ChZAZSFjXBrTh9EdGiQ42dT1jy0DmJz5bs4M6JPt5HEEJTfH4UBQHgxI8iFrz3P1vDPNWMc4kMgI
gfQiO+q99hjSlE7os3r2ePJmQYV3U2WOX3+teGqo8udpqXHECpINN0yl6SXxuLjeeFVEVAsMmBiW
cUSgh93eEUebTHcAhjMk7W0LumSXjMhy/N3kEl2HtrMv4iwj4YI22+m/OTqP5bhxLQw/EasYAIZt
56Qs2ZI3LI9sM4IBAOPT36/vZqrGSR1I8Jw/Ouyu7cajQ3qo6LysPYbkGXCeLnTiXYdTDmQ9bwcx
VsW18ts+f+LksMzTULvQgcpWpXe3L5t2kqSakkK1yRyvb/2NPyGN6w5JY4lVvqT13LXOtijsGP1t
BdEmH+Tb0BDJItur/URpb7aryohitgIIe70S6lvzeMQVidqYguPM/UERp7L72AR1s4fs53BrJNKR
M8m9XvV4Lw6aD4nV03Re89imx7ZOk+SvRrSjzA4Fk2zbE0q+NtiJRS40TuWzvMuBWvqP5bSHvJqi
SziTkeqhrnHABKGJERg/Bfkcs6nPS12WwSmPUDReEZBZwhZDlmJGZ/QjxR9NCcCdp/cbko8YnlPl
y2M9k/06vZqqI+/hLXF1II9IaeDimZSscI/E/S7kcxJ+mtJvlfSBbKiARO2ybaOmHLc2Fna44ubN
yXam/TiPzrAXtj1FSTZTDRi2LmHfVT1WpLoQHPQG9Vcv8ZEwwlCnR86GyTUn7XIT7YzTQwff45To
4l1pIs0OxOk42YH3JzWxM2hJXqaJYMt/ZZw6YNvcFd1/6FkhVv7Jgmo0iMGmEZBYDMvEYGWBT9ol
trbOJTBk60qeoA6CVEc7f/Xcm3aHbLmhQRZ9iT44OaHPQMJAwZBy4HoE/C318Eh6CK8493U+X1Cx
hw6RbEtFqsTqVckzIumGx+g9K5QgENMRbvTWR2Wb/HNMWCynXHdueyOlnwlVphajnPWL3P9dhsqF
7ApBs7xrVlFhB5UqdfTPqIiYOs7BRu19wGWDon71Cbrt67kaHsZWNO+uz7K81a2X1P+Vs2tbetSX
mA5C0nIBT8ixRGaTee15nVEivA+BValFtuzI8rECrKegoYcoIMVHFe7Radsu2aMNG7LPtmYIOovc
mZ1fd44gPBse2NEXx2Nnt/FEjvwPnPKLfjSIvx21USRjjtu47rL1mqjZ0H7qN37bHQaa1iKeFkM5
j/dlIvYPhGUXXbtP/TinmcJkrtjVul4cHpV0Xf6OQ5P5XxYwVN4AohieN7Rd58B5InTqY8Py4MxH
z+vMSsTxSrJczYkVQSTDCiYJLKqL3qcm0GtwuxAwX6laIyagKJBizdXL6n4/MPYmF7Cc1p5X5uP1
sxPstZfeSQfHRUulyeTsxqWbz+h0/P5hHISM//HfhUXLFVNrH/EXcyycgUZYzuYWHyypxQtXJKtP
GpfnqVSU4hZgYekBcWJVv7otWdRqaNgSOBOdsAXqc+aRrSKo7/GUTcpH89hAXyU/w6bFP4jqmOa6
CwWzgboYpAvp0fc4q5/nkP854SwJRElYpllKsyHhNmbGop2uHZ4J/g5ITRA6o+pML75OzyTstepQ
T16t3rqma4JXzg9EFUd49lW9lpXKadUeC8txbmqlllvmxHTxxWosFHGuKmqGH6S10ls1Krpe/4Zd
P1SvnMgtTFQnTLrTnDX3eAqi0w4AlZX9wQoWZ6f1Xtz+m/pDRpVDRaBi9cRFPvUf69wlNcaXSej5
dchzK26k6FkCwVn9AR7DtfDuoWnRoj6XooVFXVrqwtfLOnSFPAjyKb1/Ipo7klpdG79ImICwg2N5
ijJaxJCYlJIX+VQuKhVmy8zaz81ZReMwH0JrXd3sgQP78ffYeRaJGTPMkHI9DV5HTrdclry8AoPk
lB7NaSiTp2WN+Z42K0qTIv+uYgqLx6dxaOf6208jlkJgqKK1IbFEzP3BzYsrOTO9gFpti74f7hUd
lDptvIGs3n01ZgNclO/R6rivSyXsq8jrtfOP052ef/OJkutORMgvAi3OXNeEAzeJbsqvcFzTrtvH
hK8RD4FOY1znAy6/MiZv+J6a/JBJD9M5W5QiZtXLEW48t+j6PGQfSLeqE/KTjuZunuHZJxmXC9mF
nVVLBqU/mpBhdRyjeMYsOPBDEwR1LyXxoCHhnb4LxxKirJv7Xn3QD0IcpF5N8Cefcv01Fka8KCcP
aYzOHXsb+i4UO1xbOAEbumCTRyfIAwS7Cisv/a8JTq0jbZHxutexCli1KQ9HdB662iVUaiDe/TX1
A02HdWor9deOwH5PaLn86csfJvImt7bPBOknJmLPo5o7DdURyeTARbtW1Pmy0rpiuXmktT3Oqi0O
Ou2XCcbIQdRJNq2zJV9lZK90Cgdk2BP6uaG1+pTGPRy6tn1+WptVP87owvCGeRbPUE+QMLmHWbap
y2l9FWUmnrAUofSkUaL80lUZHosxCC8yCAsBnqmDsycd5ysMBX+dUBXOiTXNfnRDQrVCmLu/GTfF
0RAtfvX4Nrbu2MllO/MkOgwtpF9IVuNF01a5c1ayurfoi4PnZlTjU547DsHs6+AmG6dKQ4jFRT5m
M9H1frAGD8mSuRDHYNDnNh7VmztjySYcPnolbNrZjGtCHwZQrd+zdC8I/DghfpBNP+yjch0+I2TE
5D0WzZHct2zX9ffo5nQyFychBRE5m+7eWJoawDPHyyFlkya9Ka93ElqAumgL4Fh/kmYArRw18z83
ysLlCWonY0LTtTjlVZr/MYSU2q3kGr+flrn/XYtVL1ucR9mxDxerD/x5xJ1ZHnFXyOIxHoLyl8oG
lC2eNvIDwSy6DLGETAfjQB4hKTJblebpzae6SGycDGGKPxWKb1gTK8z52iG2bAckNKnNNKJJTbFB
V6r9QOvlqfy/NhdYPQH4n2ufugjtPgYza+dmqtLoOfcLaDQSH/W7ayW6XV5w/hDgFSVYu+BCzHSt
HqhhVfjoUZOQNZE2AaRotHZkOjr+tI21XnfkkC+PoR1RSkSSomqC+PceFRPsHMQMc2n0c7DJ04bq
7Q6Q4tRMpOFVCw3XJWVwioceeCKsMFB3WcPLb/OgKtjUZ+TwMh8FultAk6MOcwo6YiJDAoJej0G8
xgdYMsDCQXjgBFNZnGc0GU9L1DSXJSF1FjY9XMEnUbHam79ym7Lcqbea8vYMxCBe5S7qZX0lSItt
t29iIktZGbcT5C5AZa7QeIUVzbftWkHO5nqdERLETrMeUh/caCsz3+xhCmXzCCIZXCdfwFJUSx/v
HL+LnR3LfL1DTRici6Ayp9G9e3R6wNkzpcT9ebC6O9FFbskWB5UkFmK44lfRn4hnm7diYDmlUTfY
jRZUmJ0hzk+FCqanfqqKWxrnyYO7phOyrySpHr2RiOmDG4bRa67ww2wIYBKndmydSxrN4j8XhIdK
CLw8nTgvflu6FGA060ebOvW7W1lKFpolufizJkbBeBCj3rJmJ6ZWWI10zGV+s0P8I6onhkwC4EVm
vfXWAZ3chqk0LfSN592mIu8eCuQsnzGhCv5eqyrYNyqMCQbF4BCfhE10RZiorC7YB7gLPWLPn3Rt
ERTFPGRyPIiSpE4vv2nkLMXB1p7ZzWM8DBeB4mXL4Eedb6xn+1jB6H02AWL+OZLticW4OehlbSFQ
E7/3t6Ntvrieq2uRmmzZlkwbe323KXWYO2lqsWX4aHk4oe2E5+QpASd1CmO8GgCjNn0Hil5vAxv6
p3VFfYHVpmYHMSlNwy3oYEZ1+TYnDfw5oUVlR/SFJLJ/Lg8yKKNHwYh6S2osumKtV0obPAbnZzPZ
XmMh6Ms3ihSmZxLs2UJS6WcHjzPnL+bOpdtj7E2PVD9Fv5m/kuXU+I27a8vMeW0wdpCUFrHcblSI
92vtceDTdRF/FfVS5DxviNzkAoZtw8g8sVTX4VzsxsmOUPmh/O50mr7lnRZgJQwuIC2mT/xTAOtR
b5fOjPMeKEQ0uwhu65nFaWIfkOrDoBW+Bl2QvA8xcUtnA5Z1HCKSE59WZC7eZkrE/JGljfuYYXOB
oOiSFw8M6ezOejq3EAkdZb8m9g6UaIhjBt78FwGmlM/zbOwbCKRxDhn5g5RQM7tO3KMZ8OW6lLQq
pFQv73Svmr/SW2nuCKVz4flf6nddqiDZjYXbt+eSpH/GgKiL3yN0mD79PzPFbXOR5/zUUfr+nc4L
H2uKnIJ7AZP5bxSJ93FXRMQYY9b8TBO02hdZ1aij2yf5csz81F0/lcUkCiY58/dPfPB1sAM/E8Of
bM7pMCTaHh4QZh+1jzv7OEPKyCWLmVrsau+IpDYTfEcrGAbzxJTNk03L8R6rnpTVS+rCPdw3fC8l
RF8OC2skNdBJcOVxNwlO40ghNEiXgRAt30GvYhB318XOFR3ddRu1Ftngb9sE+TsT42zBzIJFFreY
F4cUAZ5wgjDmT/9ESK6YViqy1a9MYEm66YYweJYz/T4vDhHB7sGJYh2fidvOBQskZ+GFp+BM+uCA
AiTFBO3u+ixOmJ6caUa/PGQg204mdf2DmpA0R1iHfP5ArvFMDLodKD0iDsqgRUwS8yWKiEWR+DN5
cMqis39GlsJtnTS9vXB2Ob9dRg3KMuTAu3dahh+D8JObq+cQoSVkrAZEnNkSHUQpovyUztN6Aewv
XjJ1N4xQX2XFV2f7vv8Z5wWKhpUOcLXNteMDjjoxhCzPKUbgCJC2uA7oM0scmuKuPJz9tO+vRTaZ
6D0XfAxH6a9JT5PGWDlIB/j8mVV7jv1TYk0f/QKrpalcSUSvKoqSnEdJV1c/zEKExDGZYGl3Nmvk
IUPj23/jqeksT+sl9F47DUh4g3wZGlCG2UTeTs1t1J4Xm2NqIoKYsHC86IuW8gwKqd9ZSv0c00fV
XLwkrHK06a5nnvP5Hpu86VL6ogin4fn/w5YqCnYdhSPrt/Q0cGUVKb6QFQZ9AUHLhCUE1i+SEzOI
Q2nIaDihdu5EewNtC35Kp68TgUc2+CtS/G7dvpqDKX2CHXUOkhC5bx0QVd0Y11W/s3VkZ10LMJRN
XslU46NqXqOxmSkDL+twO9Gckpxyj4yLYSCL4uYAvpLEn1OOscdsZqbvREqKj9IyVdduFmX0kiK/
+YsAeSrPoVX9DGPHA/puj8N80WbZtzLC8ObWChhvdsOTIN/5b+mY6QK5RpeBTdzlhvr3r2uimIOq
jIqg+VpnjYcO+Euq6RCiU6UbSJCwA7sC68XB1zu5+4jEiq6MnA8w++5XIc1xcCJDIuxUwsyiIlyU
OQVLnoa0zLTSQX/OSpe4p0Gwym7JMScUSymROshgSKliD8ZChTSripO6eG4m+OajSlarPh3bLbBw
vU5WsrXmqFh+FTQHRpuKsb3bKuWPuLX8npIIXP/27xolvSGkqBGkWY73YHCw8xXBTr4Q7j4GA1jM
LOnkmlOtm++O5rL5ii46wt+RZFY6H3g9MIIzzEwjXReQj+tDR8I7F8RUoGFZkIBVDzkFhc3OHbOq
BLJc6Zc5ugIUZu/y2yGzqKkTeGiU9/Op0CpJLH1p94Dj1QLmXaYZTWa6m0JfmYt0VJKuW1O6LT2G
sByVUPKtzpZhWa5hRPjcemDsGlZ/16cg34hTprqZH3ODW6ul60iLngqHhToqDDzg4M2wlR5qYJBO
t96Fxbr8DI3pzFswkO68D2XscRkzvYSEezfOqOtzVVnxvfJJ1fwo183mvexjR381+KfHjVyh6DWS
/wBRk47iBeFSHgWdPpipa+w+Hx01cUtQldQ8eRTL8GMHQs68Bzt0s/PitjnB9B+AVSXZ4bHO78Hp
gOtsSMJq1NGLbHW/jXMMZbcMlbJNdzUOUvXPVrnnU8OTw2Pumx7BrztKeBX07C99rbLgwuLrya0f
Aey8+DQeDDy1Agq2Zrq+vDd6F715L1C+DtStVeIsCXccNm57x6d6Oq4OngYgRR1P9R6nUteeHTxX
V86kbBuPcFMXdPqoCCkB+a5gFYkTWeJg5zMw4WmaykuUp5N70Amh6gGZurcWWfv4W3eWM2hvgjLV
B5kPE7ntsxCGhyiuNHkHPpZ8One0VDpbn9dX4Ytwwj9r2WLHWaUuf0WOtcdxWpfi6AcqkkBFABlc
pAvcOsnR4d2p6njeNqOzkT74aTh0tdUzaA9fwF6KwT7oGtsjh0LbvCCBTS9+J9u3BWlsyjap50fi
e/tPa6AGdq3fis04ZDh5IWq76ekeX9TS8B16yJ9QwA5n9BbrtQoCTCVocel9Ggcek0DEIATjZlRJ
Wx57V2t+qVrtWdd5+VQlhiXMzn7xDLoftlfRpiNXvjsVL1ImebeRkbs8+D2aFJZoaNMASnTcAv4Z
96kZIFLv1CeKdXqgndfOG2PMrrWmXQRNnk+Id1w23Nimcs9B3vrxXmGM6Q9NCD9P91re7brIL34G
XlmTtDnEHjtMBZNG2P/oPIYrjS71gIptT3NJ6+6SGQU8Epik3pJnRPSEiU3WHRrh5dRMGMEWh9XN
kNMtKqgojEQzb5fZLfm61yS+R7mKKRzCncM52KdmPZPzOnrEYSbT76XFa4AHB5VOV4/5h58spF4R
kENNCoITpa8jCi6MoGuyox+pGHddPYszYC+tTqkhyC1wcui2Ehr8RziRtoa5eFj+5hLH7rWPkvFV
5ZM0dAms47s3hREgizOUR9mleXsgWiVqDyqy4mSK0p9Znz0lngxIyjMlBf2lF1MvH/vI6ktZ4xSU
OVO1VXo+UyefnCdrwrMMa/kdJdEEPpEDjwtRdc9sx3xd2yIdlN6HODu+oyErTwo35olbJd+zrdBb
2xpAt0uxsNudPWwhGDUrvSYP9PRQcNM7KGIObrAwv6ncgSd1ULYil0kniHWV5PIY9bneUzghfR6a
Y//XZjOrLTt8CPK3TuvOo0nvWoLLczd31vlKcmibN4/CwHGXjgbAQ2Bpw7+RQxvznPZZGhp77GxE
bcE0Gqhem3VMTWPll3tfIiEALUiGczt4stoljANv9NOB6gR9Cv6looHx8p6QsoGhS57ayaSM1xgt
N2MRhJQRldj45nlpqPfKXOLZB2d4Tp2yPKyVoy7LmOr9JEZ0R4NdXhTmx62jM1SGzajt41JX+Fq4
7Xo2zjqadt5IEZjsGTzgi6OedFBfUaOk4m0AwEnRB1VMF1379P2h63XQ+RMOAWGaQWNBlQcfAweT
AUmNiNKKHeRNBfUdd/qdDljS2WpURQA9rXvWsS2dXehQALqkQ9odV+ivi4M0h9l7wAB8QA2DwHmN
Sm7fomqJc8SSiHWJ0j53k7sWPtkfQrmcCgTi+K2nIWbK8EWy82AQTtadvAMNIeBkuZc6fzCK58ek
DvNfksJPymNSNzj7g0EQ0xhC7jdEEyF/CYL0l8BX9ENUanC2VDzGFxxm7SGXQ793RZOUX5bSgzdJ
adSKQgCW4kdPPd/Z9MILDg1sEZth4VP9ytVBLIAs8vqPMwzhM2mQTn1SWIBdOo8dxMBdNX2rHt+g
wPT40ixdtVOomRtqBWd0DZ1DgHMPQ3vuIXOfy2rRz9YGdfpawIo+dQP8C3KGkF2qQnAEkN8E+cYf
TSb3Detfuyk85LPGbVkAp0YF3+HULOnvpmnTG2wCd1lD+XLAEpKFmLGBuE40YuHVpp4ndp8G1doS
0ztSCIc6Tg/UeSnf895t6O5KKerw4IQYfgZ/B5k8A5chji7dKH0T0mMBtlizEIKpufg3aWPdjZOD
9W/qIONQxbzi7OIBk2HeU5R68NENvC0puS4bADX3qI2OM47NVrHkYLT4jp0VO5hLQWHv9ebJLamc
2mctx8a2L50GFISR4wGHcad3IJjp48zs8mPqiQQitETmfEDpZJFLg3D5VFoH2tZyO5HA9srSm8cP
kbUZ1Ro6uMW+nstLgpciOfQt3P0mHDvcSS6hsv1PaJLyXubWTfo8B3puDhiHFDJe6NW4pGjXIlbA
EeA+pFwfdFn34fAbHUF9NdFCPU7TjAPe7kRGO6r92vEQ9kUETlCKR7QeNb2dVBAU52xuzWmyZfO7
DVQ1bYDNlzO/HTwGbYNmlm/R8S8RALT30GFXe5wSL79Q66BOjo26T3ZXOo+WPpmX89SNEoS74ymK
myQSE26tqM9Aycl3uNj7sqraHq8XgX5jeTbzZEGe3epfYRq2i26W+t+KQlVsUMpQGYDBC6fWxqlH
/5J6jBXvU2RdBgWRZC0Jxl1K8R83cHNRY48WAulkeaqpZ3p2RCuyo1J3t+XkTdioPJx1/YfJl7Vw
NwtdjajL1OLJ7g+mqf5KwodZttgwkUwa41LfSHilqPdouJlGXH+0/REHWxdtiByoGAbVYE7wdwme
GsJCqIbypyeGV60/8YzgPEegFrTnmNkpPq1ipJlkceZfITluwC+uQiWUpJ/1guPn5Q4iT599FFKk
K2F5KRtI/eqrXMAvNqyv64eHooYrGo4X9WLKPvbo58pzdxV2BkRyYVCctIr8+CBaO155i6QvsCHo
f3Ecpx/+6hnw5B7FX1kXPsU5tUcmASLMaqX4ybfRMYITSWuiBboMnwbSmQwbIvqikVjgELx0/eJw
LOBw2MqDDGoC9yyEO4znKZtxTB8TmU75jo5GxHfx6pI2YWoRGLHrB4wQx9Uv9H9+OHQvFk3Cullq
AejIpQDzXyMyfaliL3yl3SrdYhQcdrZZvL3Tjd2e86XcLX6MVteiJJvf5YgcQ64UB6GlS/rXuHGz
/Erpat4dAx4AJagr1TPnSRLhsc8WPL876CX/ZhQslYM35kyrkovhLWoXQF8aaoYE+DcwvDHSJQaa
KysKnQDGvx0iZD51ThABD62R2qolRmWj8Bod3NG9H5s5WQ4sHKKF8SmcQ2ikCU9zKcY9bilOncnx
tdoty4qdhAgY/DHGLQZ0vwOfHY0FLIao6cJR8qZb6IXdkNHqVm/SeI4UUAUZOw7eeSamI3qN5XeU
mumk+5FQAcZZ8m3E3QfVInr4y43Y5Lj3ad9hrfQD6uFE/Zqgi/wzebPkegJoJaO9Ho9rO9oHFC2Q
uwSUrnscAd0TWaXOmdLb8UhzF/VP8IUAfJkPebnnc3HerJV4pvMVtWoZw/gD7dh2P1raZ041m8De
xZ3w6VL+G/5b3M64v5wFyaRPlW+585aCqRxfstqN0dg/YTqKz0RGAiJVo03YojJXQnRliUEdSzvZ
UDbT1qLlftPsNCfTE6TPdtWURwK5aEQSckEU2mntOCeS9Jgreolf/+Bgg7O7tQcTx14d8s1KE0vG
p2rlKuOXcbeYiY+vTtSjHhvzQIV1dUM3hMGsTj3JdacxFOeLwpzWZ1hNotiqC+um2GMJif+YQeJI
1YZIW1Q4Ot1PxoUlJXAjwQVoJgScOA3epZJB96PscgGlFEfTpgJZqU8yIuMwqHJTcy7EGOUhi5tQ
k14dFNmBViECBFhrpmoTQQDU7562MoZQ5duDiodlOI1BZGIirhuPIjEb5MlJASW3dLPGBulLBKuO
F3YMk95Dzj3l+IMI/nMhm2WdHTund71nfKbD+DDgJ3lSecXeG0+A/M9uZFDwI5IUqBrg1Y6ekxWA
fXzz9PVhX+3J/7AzLQ/l+pTNk+GfCDHyYKj+OUOWvTNnImYUIg/VFVlzMd3cYakQ6E2DXx5VZ+P4
0MbSMbfC6xIymlc3FLCVPqL71Lb9SQLe/ESsWv6ak2qksp00whEkvuk+tMMe5fLsLtDxocszx6lx
cpIPPHnEIwv4KGFI8b52M8JEv7xWQ1p90Uoe/QliEb7UGTHjD6unpuLKPoCQkaf7rHY5WALAK9jz
Y0PWzHcc1MWT4et8QcJuMXlHdRnDifnzQpH4ILz0TPSLH7xEaJGDfeBbTT4DmLglZQYTwzac0LxA
XtA6t7psZP1mZPSm0BO6gbBOIlDc86xTh2E9mQ8p/+DfWpFfA2vukDUXZcXALqA9rIxlbpP4sBRM
fLhekJj8iGbk6seYcuBuTxhecl6GMj4GIu+eaHArhnuNMmUnvBqLpQhx3tk0EyWZE7WVP6dq7f6F
cT+3u3oJsTI3IRPaJqqG5SlrERVsZ3clLqFFAXWLQmCnxzlbqe1LgxbFadTSM7KL8wggO02RsD+s
cVa/OFFXRw/OGqBkkVy00dGhSfLir86ybxcvvNRBnH67M2IHTuHQRFfZIll7IPNK0bfnun20Q75b
t5e8tu5TXTR6B2WZvrQUkL5XSIrNRqZIvq4t80VMYtIqoOgqpH7hqvFLUYHhDA1lwwrcLAPTnn4N
Ax9QfTdypkjcJXneJ1j46Skr03TACaTa/ZJV3UlS70kVsO+eSF1a/E/I+hhddcXkkJfokhnqbG9f
HTZ6sWXrj+MzMeHrCVZrwQXXj+JtEUOaPCGOYKPrWmy+Dwn+ixWo3wl2asSPYOYELtz3UNZdJscV
h9LxEVVtnZT2oa/am4PyXTemmeFFKYEqsWMlPvNxy/uFLfdEgJGrz7133DwcDEgcfP/qDUn8SM/p
TLOMGWhiBVvh5Yo2fEPinwwvqPMjlnQv5xiIQfFgKsg/618IuF77K37RaqSn08UcwLeiq38uo534
CFTnJOjxQjklGzu68XWaMvJ92rxFUYEl3xpO2jhlRSwIYPjjidEcorh25YPTW1QqeKEobE83g6Io
HCc3VpVYUpsNvQXrHrjFpo+G5YEbpd9LacgoqudkV/sJ8vfCHYbj6oAoblQvSBFqgqRKD6g15KVc
mMdJWg5vCmMHpoolyF7w7XboCzyGhJC986FO/fD3FJd9I5gX8Kk8+849OpDAKBwDRB9gBG43A7L+
GjOlauvxoYoSWjcifFB6N4KzE/ngLVNxG9gg8qMKLJA3TaDDRGdiUIzHoHXwA5e2j26Vbt3pFzYZ
GXz0+K9+95IXmmvVlIdu4BDEBG1IWOsn7/7AicI9avchOoDjuutZgBfdc2dreyEUG7fjRCbdbQgo
7SRNxRPwHM28yF/DPIXeKbMRCzdaJxiO3IQ8N9yyGZY/C4HnbxqCayE+ajKICSkCqgDuKfeton+1
bdryJwSEm51QNpTq/8Q3WpE+nAVCfVnqQ9wFbLuV7ITYmXpQMfR61J8FEwWMtE+0+HrQCLq49QXO
ltidVHJlCV5H3mu8/g5ZZW/tUOifKaxU8RxNMnoEHFqrnR51TOppCfvVbfFjOH/VpLWHPifSF0hM
TjK4QedWR+u8R+JZYxiNUDh7pT1pU4U7woRasj8QsJeoSFvhf9A9ivZrFCr6TUDBfXGbyjIrv0zi
zZCSC9q2YZ4ZqENujSxt4XHIl+EI8X18zD/Q1KL8IqaLo/lA7hMq0R74Nton7rQOp1n65EjVAMs/
g6oBVgFYrACIKPZF4qTWWwXyQ6xXj4pqx5tv8eGmCbjMUEJ+a83Nh+XitUrK4mjGTNGzzbMPB6k3
Oe15NLzPjeyzMSEHB0vq09Asvn1xvChFJBmGBapRwx8JC+8ufLHmhVt5fiGLybuUo6qf5TRF66Z1
U/kNwh8/oBW3O2q2VrouJJMl0W3Iu+9RXib89PvhjogUdx40X7GsXcCFi6+gSyK5wVIfPHYSvhzo
ZFaV/A+CH5FUCre2KVtRPQWqje6dz2L+RQpJ8pBV6Cf3K3YTF5emuxxnwdRwnGnPE4S0dL3c10vp
/jDo6QEUhSCxL0MHbE/caBHhcF1eUFDfIJpQl1VO5taX9fiuY+TDOEqyqT6SgTNVO1mqe4sVdbo0
IyBkklNeP9IcnM+bhLKKbYowhLgItGkRosGjRayzd1j1/3L744pyjM/05eEGJbBqiNNzNw9zfKK1
BJYd49f60a3jNB9DJRzxWukS7i5DvFpvKRwgswA1VwgcHxOj8IW9fOWGpVA1eTElKNaWxbz7GfPC
Z8IuXE44xUhxIbo0xRubOwCgYjYeBd2xWb8Q1dvfLAnVxu3tQjpcOpMgRdd5ccmQqx1WFsA3Ek1X
8AKIBfdgMZiVewWNek82Qk6eHgLPRRxXeohKIVZyNOM8OOWBrtmge+myqEB55obloYmb/mH2ePy9
YGEa/Qf618RFKKFctnG4sjNSdx1cHS8kb4kYVv9XSUpF7OHXbjosCQ7VZYc86uP8sUYnXX4mQRue
e4nwkwSrwUQkMBTe9DpaT33ELTNfnWTDHl6n6q5V067lLgrJsVkIlxLuzylv5/9S1Tqn2bR+vl2n
ZXmtHRlZyGbT/pN32e12qrX2nzEWBPWBodRBE1hHJDyJvMiXPa3J3a1mlnkgOQHOIAkELXXBiETy
HKshpckYwKo+sIMyctl4UpQvWJZJBPmrAK11Evel9ta7O3cJ6g4d1TSLk4fV80IMtdmRX9YVLB/z
eh5T2l4OKYpEZFKKax2NbjK056yZk1PQJsWzlGiPiOXymvcWSfZ3EqTx1kf7dCs6o//OlOV4aG1H
MjYy133gQTpCX/bJTxer5bzJe+RIXF1ievgfSeex3DiPRtEnYhVIMG4lKlqOcjttWLb7b5JgBAMY
nn6OarZTM9OyRAJfuPdcg3D93DCx3IIc6TFwNkycn9jV4BC0J3Zy5yhjPvm6uHWOusmBe1J9Lasl
9smMI5ISPRH80wKk0i5zWtYb9EMIOinam/YypwJuaT7h79HMOJxd6Efre1mM1d9imayzqAULDq1d
D4VZR0kaWeki2cRM0TVnOXEBmF38yc2IgJgvH8qZxwth/ESQJg6LKXhVvcUStJ18IudmDynjzX+B
cGAYglPNNlo/a9Ty6GSDrvwLGwG7RObODEMJybwdlAvbMWh17c8adc3zSn7vT2YC948VWVZwgdVY
W/eMTXJeFraBkrFHLaedJ9DY/JlyN+RyYrZyw6KZ+Y7FfdBi6OFSPFV5YE4pE0B/vyi9WnGJI+PA
xZqlnPBqfOQq1myy06jah2VF2Ch5IeoQjPCf90orcfFMwf1gUQeBdOSJskAsRvUPI2KIoxHGC4QQ
/W0Glg39cV0jRomCrNNf/JbliRdzQDcm9alD7eluiK9JnF1SI0gCXdVxFcI3wyqTElhJaDekjYy9
jFS/QkzZDsl9cCfRAVBHuxHaXhLb0MN1gx83lcYcx8NA/EGaRJi6Q0Cp57aOAnA2wI5qDLeYaijc
2KWxJrJxSu1xi8zb2g2ZXk5zbq6q1hkuthZ3znOZDZTmybKovRhxufujGJ1HMAyrc7C7qs9Oq405
A46Wn722TKNB49idzu6pNdJ7k2FqAUdKEcFxv4qN20ZR/cTKeO0e4SuivIKI14eXuQvY79VLpeW5
YavOswt6EQmXlepl5w6m0XfrslQ5ehyrxtsmIwzzCbuuZZv6Eif1oAHf4qdCWRijHYbBDTIDhWQk
Uqf+R7ht/eBzfX1J1Ycvs+Wao2tNnEtFhpDZFg5cf29tWNO7CPsfyDPW7R6xTPg4eHb9tnqqmHat
0dOVeWKQvZB4zpm6repcmM90tSOyxEQYsXvwbc1kg3Ax+5kkW8v6F+Zp5X65tBr/JrDgctupOfgM
GiffEridErpodSTWueUon2XtdR5/9TSvr9TJ8nZjMbEh9N7v1+BY0mC1f3yTNN3f0oRp/kOHkWNv
6Ne0OIdrh+mcxRA3b8C+j5x64KfuviRNE1xIUIX/2smL3jzSzOn5mXqAm6SVRoxVdr15ZRjIm7kb
cEE8eBaZA49IDhEibiqxsDQmCdZ798PSfZ4tu2iORpfLSRLAcoTL0Fzd3CCsEm6EfbGfoEfpKGmH
jci75axaL/xqNQCq3xonxk/dcYyyzPTr7nciXbx9SNBZyBMsQ69GWRbSC/SYQZly1GjM2y/aOr38
xULVFDG2ZOc/TaRc9RTcKB+CXYBED1knQ33oUAthEQ9pKDcySMKz4uS996al9+GABM63cYx/lJFE
ZBK0dbiTic9T3o9tvRVBMNkoN2S3AzBAA9bMEaYZIBjrSaGKmj/06Pr6E96Go6hzltR89Y6eJm7l
3H9HazD1LzwpdvcGRFDDjpijYQi3M1NADNxN8cQZAQCmmzKkHz0je+136a4nqe5OU4cPANBINaeB
ZH5wrIq5yk6ZctJ/SNqDOuakdp4oXMdz1KykvEdoLX4KXbUfrZoxXag01UccHsNLDyjg0IZd+22A
Pj1odBP9NRRpjnrFcqJ7f3BmveFTCJbN6CGBVVH1qB9m8RNROqNCqIKRVoY1/zf5QqR3LbwEbCuS
P341WXnT32TNJdDiBpngGEcKvPYnJzf/5ErBRPiIStwHndE5LVROzrlzWaogfloFWxdikHIRe/Cm
3woYHwXDNwW6ArNJEGz5Gu1Pir0AEktWagVLDEsxT/RsjVkcgBSe9ipFp/KBiUEhArSMa55F1fH0
bxycNe1lxATYxnW/wKTxhqw/RARjMDBr0AzF2A/zHFpXjxHLDU1tP3m5KSnIByaCTefRNqx5GVp4
bPvOA9zat05zEnKtPbSv7fyXPPt6uagsZABsOpVeZnwQ33nErj3dpazu0KgJhx2qBGc6A59IAKf1
5Zo906ejhOq7gm1YP8/PiQSePW3xNYkjA1Q2KDVWgO8m7NL1mtduBfcVXcdBEq+GOjrj4IHkloh4
cvSijxmXLsJlnuhq+KqL2r9XWFFqloZN7v1ntKoEF2pS0LYhKuWZuUEhdfKMCasp/1Q5FMcdWVWV
2i9Oke5KBz7xPk3aRe3qTkU1CIoiqX4F5j37XfqrjYTBhVD4Z8S3ULyHaBBYi6KZTTIi1QvnytJP
MW3J4TcWIojaTcPRtXPdhL2E3WbNoZYcti09fXUJphmLdY7S9bmy+6DfBpPlPTH9TvJdYcOw/R2c
bOQBgSTqDwdKG/wmEBdpeg0B4BQ2TszaCcVeOHeZFctoxKaA2gjjpZeTM4vL81CXdXuiqrTW4+qE
lvVaD2C8D+GYpfltZ2+nl1VaIPZkNbv6rp+Y798PPD36UPR9RB3oMp6N0zQfLjy/6xugrb7kDmoR
I+sBxUlDhicrETvXP9ncjcVGy1oV2DgyxWsRutIchAe8areM9gQDTS2YKySdOuSiejk1s1AznDKn
3EUIvxmeYeo4EWQPMT0IR3YplYOFclPaSbPrZJNeWIqoa+W1KEKUdKu3qARiQofTZN9ss9IfqJ4C
CslkkGaj4eS3hUWyRRUpgUxZXlpVaNhWr+y/inbxzVHNdPsF4Y/uLgC3s0/ZWeCBLQPoBpEH3u/t
hjlT1M68zbuOWifaSMkulGeqcbodslAT4/mCQobPAu4SA6bbMh5iJJCvpl43tvHD+pFBPAb/vKwZ
R4cov9AFeSJniuLgzqqZFXgYP2FrbmSxajwOvWGikviL6Herw9yS56pb7IRw4HUKP1sOJLCtLbOM
K0RBK3/xc4YXVxaJVASRDZ79SNWxZH9WzsF056QZxiiaplPFPhH6TGIOXtawSy/c5YwUH/AblNHj
gue33WhXsdQobRNgnLm9yUJAqz9wGeae2KToDzSD9w4mC8KRefoJ+Q6XC0PYFWSbbeNoQ21f92xZ
B56G68pjW5wG9Ai44Abcsuhl/fBPWObTN3wU2b5bGCowM9R8jJShzrn2g+CimND8o7NMUCl2fck+
fqjlm0oIujwy3VaXjFaZ/rSQXfqEOMVBKbFMLKfTKb1nXsS+TKUsdj18YBvG1y4DPuO6z0NtgYr0
7Bm3kctcfMeJ5X2gmLFeGnKkmGP0LqRdsCP38wj5JAPnyo58apvvBkTXXV93/Z62C7eSKyrnaNA3
vGYZaPz7EH9zDDrCEtDJ3NzdonEpHzPdOSsebPzD28KeWP2z+yIgstFLs+MPNNeF5vYVIbwvDj6W
R76miSSpVcwF6H8vKM69pwNr37RJ8OibIWCpuaRoEJEXOMNbFlXN72QzgcZjTML3xhJ+cpcHCzgV
1g/OH8kivT7N1Tp1N4pPnx8hHiT3ac/lhxvuNj/bDBEuotvb1tsfTQDZ8Jsq1I0eBySj3XVOxyK4
C+FVrq9h1OX9ZwcydF+3EVDayG4KN3ZW6qrHlYlvHNrd8uE4eDtvy69/MA4RJgkNmLb2kVglY9d+
udVCndHWY+9t81YVFyjJ/vgsZ8nEpKG4AXnlCTSVwuuOGGtT59R1lBpj6LE31w3/xU1pLd1Xa63z
h2VhPAdppXEjDeYAVMTzeRp0fTKWUzPO8/iIbOGWUD8EoUFvs+pS3dshFJoXSBhOghLMd47cGWtF
WmGLhmXHwMH/FCAtnvFrFsBOmohR0to79ItIrOOKegFuDrkqB3AF9PXgnov/ssiaWSmbIn2Yhrqa
v7UKEdnNvr8EkG7G/uDaY2n2pgQJvB0R5cst9W71qX0Hxmrb4BifSi+UG2Z17iM3RHAt6V4RnsgM
zwfBzj8AavU9QO+5x73dyycoxiqucs7pHZXEenWDiHTrLrDqg8TNv6vdBFNpYi8FHhNILBxM4kAw
t/cnm7Crb1LfuJ/Dgv+bRpifaaavj22Lfo/e0crfBMkEV5wN7RNumG80qdMPNPvsOEObYXhflOcS
qcxRAhNkBO+2iuHx5J2CIAD0k98szJtQDKLbwluf7uw+j+RusIqAUU+VimfXDf3vXnNYo/zJumNZ
1QHwi9F5dxgmMCQatcPxMCT+kewwFtvuDeODTIFPyag4+7fmbvGKS3X5ATNpQbfwEsmOD/OKI5BT
o5nMo8d5EvW152N/wq7tnqhQKcVccEG40kT+XJrJ+1bKaTEIBCa6j4Txl7tUZn5wwGiLbWW2Zv8w
5fR+KJTgZAW4ch5cu6b5olLYuRla+q3Q4HdhrqIcNct67yC5p9KE+MwqHYmZibKKtZVICW4T0vgx
mqL8vcl09lbS9XPI99FD1pb9tW1zsFnUM8X7GAwfeVd6fF0Fgoa+l/U9KXPuZwPI5U8mZxyQwaDy
oz+z01/d5W+bhdNBpav3XLadKo4hL95OcusNm85zgkddd8hufEx3F9KKpd5Ngz/i3PL1adGSbzVo
hw/qj2XX4YzZO00azT9eVwl/b8Fc2TcwA9Qm1TnrUWTfqGQtRHI9vxZBJpFJjtZcR05sDeIaRu70
IG5NFroRnt9sAkOJwDi6cyqVvJDUVmy4pMrYZevFboMEk3PfyvzElH63uMW0r7KAOguLeadY9bXh
2Rg9gjRxn81MAFLpLs3ZGvP0bTH+FauVtXfg890LVM/HurbDpwAz+WEtm8Wc7AZIAGdRS7+AVLqO
bSmdc87vA8GI7YG9ceXksokZbcoMt6zfFo7hM7g7fls2TRk7ni4P3xv2mOvRRabx7HJZHVWWiHfk
D0RXIHpmqRqA/fC7dSziSbqhS/c4fCPN7F8j1SAFKn31jhDTOdUeDOJydIxEhQ8aEol39sumiEz6
eug2OZjMjd/zueoZlpUabXTTNFVxIyUUrCKYfAC8E+NgxxPFI8aGMTZZGL1kLJto6U2eIguzfDb2
yi0zcnqgdyGoqMQRTdb018zt/C2VXVHODl/oDeedU04zWtUqid6sMEGtllrP6+0vRQTZLERh8I7c
CDDYLqrAZ7EAghtQLx3siB5g6MyxIGJnC67OuUNOQSMaBvN423kqsSmJDj4HGG34qCu03CpHxiEc
Sh2wp9veMNF2AVNvbBI0nlhQAYtm7qNmCqbOKSTHYdqRiNC3J9AHPTkv49A/Rel65LuOdq1ekQMG
Fus/LLXfDtKAuLONdZ7z6Yylmmll6w/qH0mg/cYaHC6/nm91ha5cXNeFYLF49CdyTyAe9FiZ9Jb2
k0yzECDXR0q/eyvYxq67rYQoD1FJPZGjEX5avXefedrcgQtInXOU2hyqNgjrBzEi4x+gPm1xx0Mw
RVVzT7FU3nvzzXzuI7X4SVqb79srcSBFRejvSQrpbOgbPNGWbf2nNHgwJ18ALeIz2DN3MawckYKV
Wgb1FoAoF3EYVNeiCQo4l0XpnEKmzZ9hoJu7ORixoFMO/1C5179V1TyWN4clr24S8D8m7GgjbMv+
mtrysel1+hHCMd8MbEQfk9Cv9pDR7WwzpWBdt8qLjMBg03Cp5+5PbdnlMxfWfPaotNrNBJZnM3Zk
+xy1pH6muIUkJwNwIcTu3K7QkhvrTaYCgC6zXL7BaDgypRAMIPmYq2Z2oZd8OaPsQW2dKdwLiEJ0
nJUB0wNq2w0lffSu5xQrwdgER2RAADhUicVWlfq1L3uaTQKBesRH3g2Zuk75rvG9nEPm/29EZcq/
LKeieucuqf2gzZo6GBqYGQ3pAG1eS9hcU17/QFwZ5IbH7yZ41UP2p0gS54EcF/XisjaPy34OIY9T
/89kf09tsJP9mqm4rMaMljVtWc/CbNiw4e9ulUX2OyfOcKXX/2wTmRx6BfYYRz0VAitSIggq/cUi
fsop/Fp9Z3oVutuMLTZsAAZ0XwuUnWzre21t7kRPy6/H7i/T4STuQzkBs5rH9iX3RQh1KspvwvMK
BVCgbmjREeQ77nDn1ZMTITte15ZfWtnZYUV9v1Wdy2AbtllzWCCZPaWdaV/oUjhLfNOavyR6mE07
rkgJTF0xamk9L9tyLgTE7QD42fWrnw37m1xhS1c5bY0FLKhZdBJblYW+Y06xIjoFvQ9a1ppthi/O
TsJst8OsFSMm7neNyTWGhgqrqlCm2/rzSCKEakI97PK1pZRtUFeRyNXGI8BKjpPlDdgc+kc5WcO2
nyKsrdN7m6Uee/wbqAO1E+yb9MNM+Eqh6EWYfFEqZ/Ns4JmzZ/c5zvBU2Nars7C2kdIUFxFI54MZ
TfZpAtGeoiHyzcEuiwOEyJv8qOD3wR7uZE9JzTBsHzjwFzuNc4fMwxVpTNKRwzNhwFa5PoF1s045
i8fmYA2MB10T+NcSV/Y1kF4WR/jfyOWKYKAFvfNe6l58WODarEOZC/UzGhfJDbdW9Vt4/XSfo8aK
gLsT07V1mPff/OIU+yRwVJwcY/5QD355505ht9UmZNQP9wFDB/CdZPBplxvsQjnaePemY4dUmo/t
MVchRoGcVVcVpC5Kv/m/dEYYhVvyrATG8obqGEWV+mDwwj82Rs/VwOY0KqozJoFo04ZT/66g0eNR
mRdG62uR9n9Msbymya1GULxphwktN0Jg14sXmEI7fwjLE8az9EmzcvhUibylblQBY+3brsGZM45P
PE6UXEDXDywZmGqEhM3bkCcfuhDyp1oK/TrBp9gWhZHdFmGCfdMpZq83rd8bloelOicMPaim0qwh
EAjE62UFo74jCKX/wYAdGZZZac0BF+UowbxALvRujiV37TDPv41W7C5H/opfb8p5svIq2VqtDejf
xqvz1ZpiuquYzsgDJVAInptNOF40HnAEt3llMdFFVwKX+xf6xPzO/EQcwjLyNEFXvXwew6bLToXN
Onvfr66LkQcjnNnY2LT+ObbLVTQjJo3HTAx/eXzt+lCxsf/jqHyqv4Qx9ePare1TAPPhaUJ2Qm+n
IxtnfzgVN0w/CJsTajaXVKlIAOtVsDinuIfGjpXHdzq/eqFxdDumHS03OCJX5RwDWd8oekk13Zl5
mqOvkT4vQCjV495AtWRdV2S3y18C3LOnNQggzTJtQiYyrhlgw9Wo+i5fQm5efkClqudgGg0QjrUt
zrkTZDDzmvxncTKbWxVttbcHSOOVT3gAnGk3gRN7J42OWstggNtnfl0f6Q7RSKuxDh7tCfReOLiK
xrZcw2uWFh5AOYPY7yoY/eYcG/BsqCZGacYdsod6lwy2FV1QwDj+digrb5crT+wmTd+NXhB+YZET
+bencc0Y1SGRkVELZdPziVBzuQ5R4TfRZc3qWhwGM7v/sTdtzoUccjpAgj1sFNTOdOEtvCGPCSHY
Qy3pf3Pkmo9MccjyqSLXRS+cSLSZEB1YQIYYi0xsOsMESMAqYKyDzX87ugzV914YrJ9objyzCdzV
/2NIVa3jVNS+fpwGzKOE1HWocYdNOXjgAr0uVzcynEOnl8VYXTVphQse1HsJGK9+ZZFlLahzbu7f
L0ET23xkLuoCJAYtyxR8FfT9/NdbB9upN1sVJRcJTv3W6ZlKaZS8ab+c6BX4mJij1BWaCfOoLbsO
m0/HPhSXV+YWPhwpUKtb/D518izTIktVjLgqmzWlLQPo/MjRYKU2E1KZypcITQWWYfSR2R84iip5
S6rRRJ8TJvnhbCbk/PhXGssg1DbQ6JqJ24icQueAOmCYjhnvqqrY8WTGAs7RJCK/d5JECuDUcJ2g
uYVkQBSnIs2DmUSrdRUDGUu6mysiswhxpoTjP1Kozn0bOzvlRppgA6MNMfk/tpHC/28q4aBMgBZy
5bboOUp/0i9ZmegEfQX9ceGBw4P90u0ZLYMB5+JZX5CFRDf/CkmYL5ESVn/UCeggQlS4TjY0YTaW
u1ZEceVrUpFSdA4bjLLMxbI5ZYCMSLr/LNL5tpcqHXNPh5uAVId8QQWGw8TdDJ2ni+NYTeuwN5Fb
fRKmIaqTVZBUYOMHGmNHiUId6abJTvSXaVUPcO5UcFh0IMPTDGctQdJZU3MClHHORo70KFB6WDx5
dK9X0DyQHzeW2w7DXTUkTHDQ5jc1jK0wn1/wNaEcro1PC+1ws48PxTAH3rHq6mjah1a+agx2jfl0
nBE+74aCaXYvdC/TsccdiRy/7ILu2t1oHY19i2pE82rTON+UwAQvJjkmeVQN/RafRzrsbVheX+SS
Iw5xwVtz11Se8xRk3nJjZg3Im3qf5JQT4rBwOXWt9LO97UxldeGf9DWRohpBLseBT6SpNbx11hI8
I4Ay0ysZRf2jHxiXP4oYGkAlUupD3VcSqF3ERMZ2NA2/h7yMgrYUE2d71vyhWKjH3xHmzy8Bdbih
HJbjIXYyDPz3SBS697bMWtC2DNufa2sc/kUu/pAjnlckrSWS0gfmiFI9utqh8JHhvOOxy75xVwT9
yWK6uvHbVD0qjoPyYKYyK/Y10Xc/vk9OTpzjQSTmgtFleizgumXYQHM+J/zh6g5gmE9UleXkbrwW
rbP8Yx4/vnSpbsZDtHThD8Q4gaeaBEXGjHKghvaBa4g4S/3m1Liq+dsDF2GudAs3j/p1EneCLdsX
ftL5ZZlb643XlvQn1EIknIWjGoNT7yX2w0TX4u5r2xR32QD7l+qs5ajnl1fu3tUFG+KOgQGWDWz/
LDC0iu5LSGxWnGLLoFXkBLLvpnJt3nDo+Az9aZRQVdtOjqNlDmz6NseXNEkktHUPJCGogAinFuFI
6Tv6OyGE4+J5fnIePazkXNhTAffGbrAT+j17yzioLf91TbF18P+BC4So0LQBrzTawYU8BbxSvgU5
8ObQyQwjvNKvYtRtXvFWwUWfjtU4Vj9WOSNOG5nN8szms419CEDRj6vwqOKjt5PgFYZ5ceUXrdkJ
dGV/JvYj+LA9ergjQ0AHDVJvEB/ndTjuu7r1rH1ID9wcVsmQPcaZQvcphevO+w4JnMHnKjD49Xi+
P/N1Stq70oMOfEYEm6V/uy6r1M4apiHdWZPW5SkBzphDiiWEDavFbF8BncPe9tn13fI8KdRGTIDP
QTdqBiJ2YhM0X1ISbia+TFChLZhxbrlpeFbot+4ExM38YHMrfhOhSM/M/tZ/oSoBaGrK2yceRsG8
orZq4nA8VeKKn8aI7UUoqBxkqWa0xZXNuW3W1gkO+FwgN3NS4i7uOXmfcRJUH3bjkXnL04uhIDUw
kmKSwiCxcSUSD6E5iE4mzfP0tVsYPe9G8FnjlvGBfMoBhzWx5m94TQ10rniWbroFHWvfW0Mu8Kak
a3FphprSq2foWn12ntV1fxin1hdrWKcU/9bU5mfaPnencWoMByZrPHusw+oZBCicSBc5/oWJnDjb
KaeGnSXm267CEiNNuTL7tPHQsQ1a4F/enrm0Pmn2hahniDezkVDi7lVxPTndH4Bh/vLXSSoCQTaV
zQjvW0mDTIHSU/pHCkLjb/pO2GimYTFnL0NR820Uiz2RfuT6cwSNJ2KSNM9N1O+WCUf/xoZ6Om1L
qzLLQUxWog4mD0N5GCzGYY7m2dm0kx5+Qpv99t4v2+liI8ppv1vmyQWChrQbTkzHrfTSEijqH6RR
vk8FVQKRmRguvJSzDFE3dZTcWEsVVD4f1xDBJmzdYJ0wk7X5qn2TTuLIWmDIv9jwjvre9fGbHx3H
bbwXxbBZbEQ3tuuxbHoyxmQz1d5xEZ0KT9wWEwPx/AY1HVL6YVg0DvtSKUCqb0XbBq81tkjypoBC
pd+DGev2nHL7/yOohT0NP3Z3tTrUm3EPJWR9cNNa/EOZPD+O6QRUus0hu2B8sMXToqEZxPMENebc
NU7wDx0DWzrfFXmwDZA9hmfSRtbgS0MPjccQCdQAxZDqoSrzh6BzjdgZbmKLvggznI2sd7uUWXBe
w4gsZEorJnCqy4D6wXyPK+IlOQyISLb3SrDvvEqAa6cSJA7lw1T/zgGi6I3pBjQkxoPnvLPTmtHA
4I4AEutSD48d3BAqyspQEuc69175m5Lr7AmwcNzZkQAzlxDmpMKwGZ9zpIIntbLlv0HUxAP29+zS
aPtDaFa98QC/8XGdZrgrZOHpjQfEZacbsWLHt+Q5BDKYclD7KN3rMLHf8aMO6nkZhQegijn41uHc
ZQ1iOY8BdCGB87nyGYQ11pONBv2imKcW24pB3761FIGEt9yHrka0tSsZk5+QS2SQRuYqOiAbY68v
I1V9rJXB31pJIqMOk5mt4tItEqGSsSGGDTriuzBJsto7aGm6Zc+VrGWBMnbFjtQo579C44nKqpkb
qWnqWzUVft5YMQ98Bv0Aoo1dqmTT2iJ1Kgtnk08NLLO6Wr58WXWAd1ecKgJzytl15GvKqHuXVOGN
WmXsM8opqA1NFX3Aj/kL68gFw2qmJ/SGvP9qXHkJmNt6jzNN1AvY4JkDj4nqHtFj+jZYg3soQh7D
Yloyci6q3Iahn9EGeK0s76EYoHVaouG/1huKc90Kn7VrgVRzF+VFdYmcpDj2pfLfmrDkDmSRje+o
gxS8mTSOcdSCYaY23AnBLveQJQMeSqKNHiIHaBoGokM2kkiNEhzf3LB2xIAXUxPc5zYeZ5AaiNcM
Zhk2KVBKpLvuvMTlJgVm8JAXmf+YIXy7hDZRQ0ynoRcFjEzRWrb6Z6TaGGPqtuXVrBIMEpV45H43
jFclJS9/2HaWDqOphsuCQVl7KHkExB7letLw7WnujqXXEHjqtpi73eCM+XxinSuS2JTVAHiWygIf
DO/GldeauEVGy0W7N0E2ijhwdVt8F4thj+BZM0euArwFUKAiovA1RxmF3qY1sMnQRvsZ8A4C30AQ
oB47Aen1GFLPonH13rZ5/WKaj2r56EWb1Vt77cPucbbSYbowa8HY4ePYc3n2I5QNmzTBknpIrRvn
kpMAalXLIEVuS2dCEcDQJ0JGKdzo4LamvDFsSfnhekm9B+gUtzXakP0XpTjKYAe0yy0AiBOEFERE
82A/nIQ0kj3rc4Ju0UtUgMoictDouUeOZFkLQ1oeQzPS7PoKjYxZ/IA/3qb7vM2RkStt86zSC7dR
ZY+MryCeoTBHMB3XThpcoWmxSeOfV++6bjjOljBqv2TCmm8L9yjiBsHD2770+Gz5eWeiOXcz2l38
XtiRsaXilwUdEgb9uEdu6V6hkUWs5lBupOj8VJsfsoKSZ8eZzYpSDVkUQsxNUNYH3Ee85uQxQ/XM
zASLMQMdFLu14y5HvEGT2Xb1PMgDHlUnOkgQR6cmAvCCsCMzhtGJ1uqCO0Lrw1CwY9nZfUsaReT3
LZiU0Oof3fGWjxGSPv9WWS1KvgHbyIt2C9iyIAWRBSsT5gsnSSvEgRgZJok8SWTO5iQSy7uObEUH
K1fdZb+gOsAw1+GSfAkwZshNBp3rWEVlyfZJJt2rIJTwd116ANrkOnHfI9htaPAD1759NhMGb2s6
4P2h6ixx1HVQcM966XNSBAngk/tmWckLohVx6ZgcKjdeV/Lo9oAmhzVGEUuLiDyZMpB0X7PGcLsd
+HxSTfOxBWzxz+GH/aoZ+4b39aKs+Y5DE3s0qXAuhjsarGdeb/yswdyF7Kwi4l6oCKLcIqjGv/EB
UC48R2idoc8l7HV4nkRxmjQ4rK3pl+jTShzL2Qbq5hlCyVp7sE2XzmHV0LefyEsBtVEhiP1IS0EQ
joMagWjrLhr2LhonBJ8yXBoUGGMfMm+in9kNjQuvySlBRW3GsIShYbSTFXc9wxGPwXfj5Uc2bpY4
eY6Pgs8kbQXU0Jgw3M3twCMEj8Qft6y4GsnepupfPIVE/uYenQSwPA4/zhSJqLhWNe2tTY0fxqyz
OHFK2yZEJ8Xn6MOfJg93x/fQFJBpktY9IV6R6dUNkdY9smrvCdjwGm/+9GzZ6D2wT2c8FGXoRFvE
I77HXhY5FuFbYf+dcZH0MaiA4DZyJWhvm6E7vs55STAkHr7BO6S+NXk7ivBO/snB84tXm5bLghAd
5BHmBZ7PGCFKWVxGZIDgkCiEz4Vvdb+zHG4o82quDxSC6XUMMIzs2sbGVw6ZZg4vwrfzsIJJbUo4
DZ6pl50/N/BmA/SALOeHm0qVitT/B3OYZR6Vgxeel8pJ/s3eqMikKmX+u2R2e6kIr2aUAuWF3311
y4T8UOSUSIIitEAdW1WWLHDGPpHhNT1jXAfmEVZX5GpZalmQMoL8m5mBMUxqW3RKifbPVYo0C0NF
u1z5z4LnCOFtu1slSrp9xiDa2WKq739YxM5WTKmivXi0sn58ZGxbZGzShxoIqz15dJM9qqR7Jw0r
78NKMPGclkIx4HE7Q8A7NMix2M6JGi9mwuEfL8hO6h0jplZvU5x+L2gi6H5VB6HPyjz3rVy85a5D
o9+DkW2DJ0jNRNOQvaGH00JtykHbsWwBpYWsEOrkmB1JK+j/ibFRP1afUwtPPTLKk4PB2D563Nav
C+jKf2CKEv1UOxhlN61TrQ8jRcxj1yvvoU5b1hEJhykwm6mxntOlbaxL1evyOyMZ/j93SAkA0y3i
WAYDLbEM5H+6Mfx+H0me6QmUjDoLqpoR8ucmHuR1tXL14LNQ/AvXyP5Fo14/hemCOE1h9jugdoJa
K1JJghgLK0hwHVkjeP/yG1grCvyRNZosqNdc26aYxQUq3wluGf7H0ZlsN4pEQfSLOIcxga0k0GTZ
sjx7w7FdNvOQDMnw9X3pVfemq9yyIF/Gi7iRbRmd7cdCAjgP8krgWGs0m9Vm24D4eoKdaTa7FrPh
d6NzL6eIQm9eDUrH3C3lGGkXtl7HMidrUYFWz5l/I4dNW5djZDFRcfKqUEhSvHWEhZXu7tw5SVir
kkbom9L/imTaoqHAVVqsmZFO8hNKVjVh2ghxL7TOfoGRecvr+RkQ47VIs+mqTTPlDe1k3OEtg/XT
JvEDedn5vuUrlYK2nvJjgRH3KEyF5QK3cnLsVCdCTpn8gBlbPtHwM9/Y5i8BNzxqKidX+8TAqJ8p
6eX9bA4iaDo6uzLAU6HhdfNbLPrnsbJHfAtZtrUSyz1PRIcuourwPeeedqq8Sd/pnfOx8EUJIqd/
kgBrdhXgPbwJNNvh5KlYzqI8so+VhGh8N1HvBBXeWNh7PwVRp0eth1TAfJ8eEpyU9D4X/mcjQCXF
hmJx1iDebqK6KHirDl04+7b4dIAqvWlJtdKrBrO8VoarX6wxibbYuT4jj3IacJFug2W1gQCBFCLv
iDs9L5z4m550AHQtrd0R1shoNZzSn1qHLjfPg3bKqUt5LDMIDXrRzlfMg7RjtBqNQp7XnvFhl+c8
H7LvpomBf2RldmjpBHzQ1LC8CR7KHddYl4SQs3xyZZ+PnJ9EGxKwo29TSnIRXd/5dRu9P8NUWmGX
bfSTMcnvYm9pz7705J1JGonAfFcdMHENrwMWMRa7nXzwpcvtuoUWqelu/9xSFQdGg8QJaJ2Z/6/q
O0tcf9u3pfmiY5rceo4wjzC4rYOteus1ymLxO5Bx27cm7UBYEIyraXT5i+Nk8t1yPO73Zk362GSJ
3bRa8URPmNwvUifQQEo60ECiiEZme6NsfilfqQIwEoh4BZLEWSm44FGNM9pRlo3ai4VrH8FNIP5i
d9TzUG+0nwvMsYwqeMMsbGg7lefGpZAqfYUJVGCWZnDEUzKEgyH6gyOq8QLSFabvIBAA6CJCSPRR
F0n3sbtANjlCP5gxvmSjx4pn8jaMy/6Vk0WUcK1n9360vaeBZMklTxYpeCt349HUteILP+6N/Ejz
YQ3kcPxkwCZbT0f6maLXOvdDDRHtw+E6dJ670tzXGCIImKLWkp/rDnyBrqSF39OOw9kotOGPGCCZ
Ve6MhT11V95xH261pG+5Y4874LRIUSYMqIqKRSjNHeo6GtfrlEKuTyrSP0z/zt60Je8FCIOkVa3O
tbYR7Um3AoyUAqRRBkbtFwfQwfJK9xhJ0HJ0jwvZoLAw+iNhOx3XSONnO1q/ubT1nfMy4wn54Fcx
0rigPTVE8z60nCsD5onqjmI4WmpsPDVA/AbCRBVVz4fGTOyDA4qNem9IhSyZK2SbeFx+SiOZsf73
KlwMSYxqHN4MTcc1TpusYBsbQ0aIxgGdkosAx9uYzk+CanAqcLX4TbQy2s5U9j3nKqEQdHGk+w0F
ZXzILbaQm6pdiCiQiUORxydqfsdd5+wEPCdj4zR9Bu0/tprPpSkfk8YBK9CJOwlsFKtNSUMGf0ZO
ZkzqWwpa+7csqdQTvxOx4bx29wapdwRmR/3Tbd1/d0eMkMkE7V5Kp7SDJcbMH0MRg/uLaWZXLbHx
bM2SEIdjEvI0K2pPKcK+GVmNCzuDIbdg5HSzF+4gzd4zy2lXLAVsPIzmzVHEAMuLBreCXaPAClwM
EjjmQ+HorEO7evnQJ3pApghDPstC88x6tg/skVZCw8Rw4UJbP8rIfx8doP49t6dbGnvpH6In/okm
5f6v53UWuqlwdyQMyHowE0Zork3/bbqI1ky89NugzNPgI11Qf7WF1ahjUCUcYBAUpV8IE0SzwO+V
8uQl+G5y4XP3Q/netpEvD/FY/n8hJZPBnegtHXT1TsyP2Z2FVX3ibZx8FrEwz22rfnWFOwE+2mdq
G9ZZmlRjjxQDhBHQua3RmwrCRxXfs8IiCmqxM9/h1iLXX+hzqPd9dU9WBfxE3rJI6RLyonUmKklU
mtUceD351WeZfck8FT0YzpRhEdSSrT44r6Bg41cEGFbQON4eNK1IP0akhcfJaEkSljDiJSzKC7UD
D7QWWNdCuca+naf0ammGejMLzLh9bvQrlnRFvWqNd5Ze1u59H2gvg6BF3gukxD3BEpK/YlBbNJ76
ubZ13LD5KIPaj8wtXCcVoreJa8ozwbScUIOIZZv03OJ2f3kEBAybz2jd2M5EBMmVcZAIgzuz6KPb
UnigGmLa8fApRhflUi/MdZp2JIxe1hcZMGI109QxJtoDbyvSmWcoK1BvcGlMr6DU6ngnfG6cG0dn
1dbHln03z2lzIb3ILt+Izd2C6H6vxY1xB2WyO0+TJ09kKeSb23KBFIYrA5Tg+bONk0cgkThpY+8K
HvdTt50GHypi3aY0ieiIpDJvEdiLsHfm7myZDacPx2AoxGAdjbm4reHggCIrCPW5qbE76cf97POB
jG4xyG0zxtzMPKfzNwoH2ENKnPKk8Dc8uU5vvPR9K6DG6yAOg4i0Z7+pBBfgs8gccfC6Sj8yuhuH
aW4lPRlc74/cmXTGjtr8EIsVHXOS/ie5cPXxWTPs2kioYMDQYWBTbtvHuS77Q5VO0xuJ/erg9RVQ
Nz5YF8IgC9GnSTbLxW9ZqeuTlpxbv7aeM9Pjp/W6zEdW4he8AjWGB63NtW2uJc9TCuuQ2gDAoAJe
kr0ddQoilIIxOxHYwvbqxSz1baRI0Kx28iW7qN4ZYxS9K72/Bx/mPJrpyjEr3Sg6W51IHop6KF9I
rWGDLYCZ+gP9s6xsh/qzyhBp2DbqP7lJuUrV18OudWUBEbqm50IbohuVHmwUoR5/U7ttf0F02Y9c
XEnxwNu4M4xy3ldwSrgoYpGu0B4Ha9fN1Lidso491Yrc36VRaiU79kdUN2LVxMCo1TM27Mi0U7bQ
5RLoRR/vowkhlG9Otq0yw5rxXXKqRJK5wFpE/ZMkqt87U+++9pNKf7AH468A6bVzCJL/zZWBDYB3
RrvpqQvep6711o+EWzf+7IzjjrR5cUMmyeGFO7r2ZJJE+RgqpXBIOFoUitqJ7tNRJPi8uSYElBu/
Jr3sqcwQ9hV/E+Qx3uA5E99U0RJgk8XIqNgglsOG5j2iSOGZKyleOKuPd7gTvbAtHW0fl4bx52cj
mI8VuE4TQMJsHjnPNvXuhIBM+YR9uYUuGM0ALWjkTsuppw2Yjh7WhsXA5Dq2N8IyyyMwNY3b/eyi
7BWFOqaQh5joZpcuh8bb0SwY4eCMhy/HKvWwtprqVqfCTzlB9GQXGwaL39ij7qCOasaDNk2gMvvi
SM21fy+zvv3qOYruxsJ1X4hgDbs57lkKcPF2aHiy+CLIdsn9DWJyvY1Qr7/yhvZ4VlHTnYGYfEjJ
l9yyhI7EnWXp1UfGWvWHVGUSUoDJmi3X+2vXgGEw8yT9aUwLF5Q2rOVZkX3GrpfdL/5EaeWs2a8V
3tdd3ZdDGPuGu9r/Gu8NQ0f7wmoyOlpWGb3Ocriv66U/9RkQ/4rSm++Yi3NA0oPXxtyZmwRoxgpK
MUDteLRAG7nWn7BGdr9up4aQ/y561jyd67B0qJ0bYOufYCw7ocldn3SXO9+JyJiOVcy5PZasbZAg
zf4+ZS5qKI9daVyq/DfO1XBfQfC7OA7pMcyeUNX1iYhhUWY/bPx5u6eJtnJ0lfwaJkpkEfROE7Cs
Dcjn+BclK3/gGtB8zJOimUYqo3pZlPlKmA71oqN7cNv0DNt+4w4PPrTjfE2GV4hDtvOmNHx2hPLd
kaoFR5zaBW1TRZyz1VDGN7NR8j6TvQJQP8lyQ//a+AhCUYU8ojrFC5p3Qln3+72L0oSZ4f88mzSX
7jZ5sTr1IEe6Ey2Jw4F+mfLSwgHdiJFr1gYwbg+FrKg03rtp/JE7A4XIBNHEpoinIkzHmBsmkvCr
07UVAdqMPS2U1lsOunNP5ZgHGUqnf5RQyIT5FO6RIm5BZmRjgp77v3uCJIel6MHF2kqejMmBSzn+
oTKJogMuQ3+60XcyiDssRPmOVonoCcqGwaQPMakGw7/2krXbAqh02AqrpRbCWwtZvIw+aMPs/gHh
TB/oyXLSTzV7fN0m7gk8/y+dmfIjtVb/zjok3xV8WMXWXjwRZA7HYozM/OYBNqUgdIrrzagJRt0e
Wzey0mg3aAqGdZhE1ewn3+i+Ew71/3cn3iceQZsCdeCRvEKGYCHkUh4XTbYpaq3P0or9DPWPzDdN
HrTsGx8jkkY/UQsLNZeRgIlX2n+xM7QIMkjid7x1fG3j8OSQWOnk0SVjL8J2cj/BlkKar2eLsiGQ
MgeLej2+UQljG7sGwnHNrGsLaFVIkwIY8i/wlMa4ZA3hiS0AoPa80JXzNPZgIcibJWc/neRv0rbd
LfKrnEiubD9S3kon0rRqF1PU+kT9R3b0CfXesULt95pgHkpLByPmbGtV4Jl9eij0ti0D327am6GJ
5VUrY3Gec83xMObhHMTcUOLOQ0oR/Eo6PYQTn+z6yUlPllniL5um/oYrVD/6KNHvuczMgDBdjrJd
dc59kWk9xk4mM3FtLE2+pywqeWkhoTSRPRMnWZr0MGG9/OjieP4WZrFcpdfnD3OzOLwT6LXwpG48
GJ2gJ1qV1ZtNnequj+x/8K06eilAmnZlp31pI+U3k6XSgwtLbDXtVx/dZKLfrx0VUZkIpCsn+c4x
frAJqMyzoNBxMyorJYtP4gxeR+yCNANfcY0SHFMbsJHiGCthgfOpsscVwLVRCbVSYuSbnRkNeA1i
Vh2zpll4V/LT/TNx5fZSccejzzMPmxEb72AdwMJY+wWvA6KRPV9ooFRfS5dpsCMW1P7MV0Qu8JtW
VccohcgYEzSfvOqoc5iR9/ejxLoMDZYoHfEfG2chXhW3Jn8DTu2NUARpao20yUcUNeqevPL4uCRx
f6w42irSsJSG2IJUuQVLA4cvWAeWLqMX0M+whEMpin3qR+MLEJX+TOl1eTPW/hFQHDaWV5a7bBIB
SaGpdYZ/0xzcHXCbsSZmpARuTklamYoZbt7ErVXWh1SeOp8MUuMUVkNPVyB+ZOMs8Hsboamxbodv
wCjdssjbDw2UZM5s+x2pNiMAnaoRJKg3Uzphm97dPE4uII0pdVDfu3T4AaBhmFjDRMLnjhcvaOsU
F48/CQow1gxJaOOSeqtW2v0jgrMhAvBw5gm/GTsgZOjSofbPcXQ/SBmRntk1ojz1pcv2L80oa/sm
tDg+ooDHRpjUo2y2I+6T6WwlHZ5eKuvi7IrzxqRBifvNjyUM3dqWBYuUC57/rgY8nGQfKJF4nigj
TZYNcR8MzUY+OeW2bPgwENxEcVVpS+RizkqL0Fo+wkNEGMeCz3OML5mKIXzKPpfDfpm0iypWvAwu
WQxmLScbPUxu/pT7do+aZaQlu5lcZQmdPAk+htJv48cRN9INhhIGiSTXiELDZwkgBzL0u5ZVHRqs
HUwoReV1+POMlvWeDybpWGrGys90/eWX4AK5IW/px1OrFmM5wbJsngExA4RrWVYDT6jXSSxzjci7
Anll80uKitPSTmANASnLNX7bzkh+0ud2hfZVkWU8mwRdeRjSvqTCyIv74qCAgoG/n4CCkQBtwL5B
aNf3o+gIqGRV/j5iUmUsJDQnVk8ynXCqbvzzkrb8VlLdXID0wf3dQuIzkc7Y3uOg5Qrslj47T2Un
kD6kBtsimGZP/807jSoUslL6OQUJwF2zboBT8j9J0qZLZwM+Xuk4p3EcXPeepE7Dc98YFCnrmqud
Z0OVUWAKoyp3LWiU5lwavnugkk2XxzEvoOC5U2p8rXRTpl/V1n+WM7phKajC2GTsF55ZvXYLVTRQ
E0JJhdp4Tg3d/tPVwNWlSLzmAgTCfqCjxX2LeZlzhUUHfe4iLkmBgfWYWl9gZXunrIHZ+JyukDu1
D2Cn+hE+rUJoNcvaCzFdGl7glixUd8heODLoOdqPshifTPTWH63PX6gJBt8S+2ipZNlJNNiQU9T8
BVr4hOkWT3aUmzO2Wjk9QVrxzlxpGDxiruZvmOcpcKAeFVUNzHyUq8AHxrkpTOuNmyMCgyq1PZO2
/5q2099sZWlIdwqXPTGgrdulf5DY7BkliDmgfvfJI74LqldxICS/1oCvg4cBcLX4nnldvwF1OjnE
SDcTVdu1NV5pdNhWDglx4HBXQpI3b40r+gyR5G7fROfgXZzGlk5zuLhBic9qZwyC2B7MQ+oWYzPE
QUXIVTTZwey6AkuIN+xNShHBUgp5T6bFvTY9Evw2opULdME8huRM3jE4jhd0a/2cxY171B3PeLf7
PjrByaPhytP8+mNppH/J1eqViuznYsDYPuh++m/mYr/XyViTqwU1UmOwKXwW0rbamLl3503mdDEg
Dm6LWheQQ0mw4WlIniULM2dj9/hDYSDekJeNVwRB74JeV//EkaGuXr0OKdEF7BAASxwc3tktjOaB
CcBr11FqOfSrUz9nKp1Mw3tMoL+CiYKbUBou1pW2KYnVLza0igLYFZDot9Jr/3z26iFgm+hzBqP0
G9HFzc1Y2VcHqGGYR820sTztwDYM2bv0OLB1wjl3gzCInImOgyet6pdYcx4HRsyjAVslbOmJvAfq
kLNO5RXFnusQ56RKOj/SwspMmk2GYN3uJqDyl0o55ZnLLBqcd2NHmOKtkOIMJTgiDJvoCXPh+GQs
xWxvvBZ+cTFSZFrxxglQlNk54NTbYzDhusjuCr1jwJE4Ox8tqYhNP1ivHrulgLVOuSG+/uA2fnSv
TeYlIzS3Gchch4CS+Ki6ot/Ni6vCefKbHUpwFSwaHNHB6ZpvEH59iJ21Dzvbfktm4pCUsm+Z4wFL
gi9mgmWx4Ouud4e3VJwchf24NajQaiP8dqol9Wwq/7mIYcZRIwwRRnwvxB+BOqrKOrsYqY9Vkog3
VuJnZ8EobrRpSkOyg6Y6GB/zrP6ZMr90MBA6qUwLCVWXZysqs73liiNuVXsnPKdG04mSA9bkIojb
BBWxduaw7lvziuTvnZ10PgPVQ2uOxmeAOjaz0BKoxJ7P+Cw/E2Nwid20wLFxK4d4nr6AQLJgi+mT
xMYJLoKSr9VeGBMMXcx4vA46WkpB5TtvCf1EGweunqlxd+1kG2TsrNmWGzep5IeB5zgcZQ0dWI64
hs/UdLpiq1zOBp4MoKyGsZk8LLwseJw9TCTzUa7eBsZXxtm5sINOAZ4YV04erydc1G0t7iXeT/zo
RrLT6cNFVqOnnGl1Z5CCxg1v9gfCYljTRkNtElX8lhZfn95btFvLFHjy9LY7AHMZt62X1neR1b/4
7B6f4tZCasqwOCp6R7vI2jeuNX0busN1wvbuXBQw7mAgg0BctCHMNaBahPUOUI/y+w5qzL7ptW8F
vHhDrVaPSZishSdER1MGr6KDm7buN/WCuETyYqypoif2qiv2T4VvqHsMZBcCy/SMOzpbHG+u6sCy
5+hYuBq3XSbn9JRUA/IGgID96OoGKwxCDCUlAJAjM0l/LU0FNjlbqrMzg7pDTXyQ6u57jGmFA0/D
NQYu49gxN7C9egKkRnovIQ6FgKXkTvpN+pIY2jew9mE8eakGOpN09B92Yx2cDNzqPZ7/Gt90Ssm3
Vk1OuLSU1yKcjtORuZpzsLaGMzQb7ZC5Q3OliyX74EKPPyqVNp8lelvazPWVKgj3zrRU6M8/dp3a
aEQt+dgVMAaIYiF7WBNTFMIUR+WjW2T6kF+9wnI2vmdqN44bjCvjl8R4k+0nBMIP2+rFPzV4eGeM
eJ63Kos788j6l2t9+jF0dvQgOJXO6IohZgLvQsrhzrFculazyo6HHTuDt0phxOeEBU/Vc01I6fwp
pwIbdj0QIeW7z5LsX9q5OMp9me/4F/+kJ0szn42lit9Sjd5qLzLdLQKdRy+Q+Jqt+VeOSj3KhBpz
GxgJkkHxrXsRvo9kufNoMHiQDV4vPS7vZClbtqJmjnk514OSup7tgvOj2DiO14TzOHgvrIVJcxQD
V8qBBpN9ZracStL177x1yT6kqI+0KwHliGPdODdTywHYOOUz+xU6Z3msJ1uv4XYk+QvXK15IbNyI
svH6t2vkgMxhxwR2VJTuAzv8h3gdG8HDFZd8GeTJqnozxJRfP1HNHVF0TS3TztQpbxcxAcuSce0T
PxVt5UP/0mqY4srKE3T71fCSGpdZSmfLLP2VNsL2+TYZ6qQP05sn49DvsVhVhGuWyZrgrlcNW2iz
/Bdbc9PQ7aFBXHEZCVGxL32aua/5QnHLNGcPuiM4smTrnKoxCos2/+60AsQNlH8flKCY+WWSMiPY
FP/rtGU4k+iBuzTyvobrou5t37eQ6dN2Pyf9+jN08YMwk/XwE5Zzp3lxt4+NtHvmKJ0DfawBgdhl
X7y7QogffTKyH/xlEFWStA7oqKv/Ije6pilhmGAY+vfOWh6UyBAXJrZY255igGQR3U2YzX7o4Za4
7XeMF3nLqiojMDXph9Gp1B3LsbVAegW65KxrxkQFDlbGLUfINxPcCSTpdKwXXjQ2seyj2c5kRqY+
TjddSwnboJoyQIKt9s6ge+TIhnXf0bywBXoSbR6RCIm7c65X+Uu3sIcZXEWBJyqpYnNY5y+1xXvV
1WKirpB/D4Pn78Gx/6J1L6Csu6CAOXZOc/yVKXDvI4+Jfam1ZD/NpL9Gq4qyXYcIvmsrE6J1Oowa
a2D2Gk7z0uLF2bA3B6tiMPROegmk06G3J7fXLvVice5J2I0612ao0FH34TfqAIajZLtS1qBm/Gue
EcdyIxwYhHno5XLn9EhzXnZm/Ir3E6aJO1W9Y+XBhj08a1SVCegiDakjLAqo6Atsk33s1h6Dd9Up
mtogjGoQ9/bDiN2wGvOD3kkjlK5dPirygkGdrlphVtIA1RUMw6V4iO3sYBDgI1o6dV/49+XesrU5
pO2P4dt0YfUNQ3NRS3LzoNMwkkB0LuE5N6sMbhpO/U1GOf3p8u6JB8igtbOYnisbwztbVueHazoN
DRax6lveFO3FJItIyyjSsekNn63jEHbZKCO9JaOJi1r48apuMkTlADehayPUiLS583v1gIfwsTEw
Pc+0Fm5glnz7qqrPYGjqoJ8TpkW1to7nLI7PrdbIYy9SfzfFJBDdirktjb/nsuVwtCc7xKjxnBjV
Q9O0HKVIoxMQjtg9jIxDt4FtJjmhCRcye6hiTL19p1ztibjjKt6ypzYx6K7PvvFqrXi6zGfMwaJZ
HDQneVxY7+DEyetdjHf6UYv6a5FD2WWo0AO0Gj1oPJn90/ER8Jrhwe0dP99PCFgBb5AWYhMWpYCa
S4cGem14TIdBUfNDamOD6TeLcRKtpX2pSN8bh8wKFV5rqbc8xzOrTDAAoeLnbBrbDQmUcNOLwfBy
AQa+vWtTuzq0WQLBKYIxI7y/qEvubLzUkE/Zz+TeF9cBcVygj+zN0XIuLq/2vZaRAJ74XlQRhyME
EyPAs8uVFrG0H8Mm8sZnz4nrXep42TPdByfJNudiudL6JVfDqm7IoneLqO6K2oMB1wxewE7tNfb0
gZQtlyKP7M084dapFxR1f5xH1l+4gXf6OnTstIiplWA+VdqxH59AEN/7mj2issOCyS2qEk4LuehL
AT//5C6gE/nmNu6nX7rdrdWs+waaASsupPkjjn/8iYnfp+fEg8hvMnBs8LRnD0vO3mQYaBXIeDpe
orZMt1NjdO8LKzrkDwq4odKkp3SIY3EsHVyqNXoIszyaGPhoQH2we7humkVi7UlWFTuetXoP6KAl
0QLXz6ZqDjyzi1mZuZPGJCCkfCjTpD3AsOOTcQrtnSkUGD7RsS02yfuVGskm1ixPDZ5I0iUzR+PZ
dKfyyZ7i/kVJR97XeayHXbKMzwZtAOh3yEWnTqBTOOV8LhSFOrVZMhvSD/wHxNpnnBzXTJVLsdMO
WyAArDJOhyKkZ6m5l01nhUNnfOV+dXK8fvxR3OHOBAAN3r2EXya2XVb3l/BBF/u8tAW+QinhAqTZ
EvV72h1GtqtRdMW+PZxjFYvsViDW2OHooAYdhdHx2m+4MhPwRIXYJE3XGaxmavdVkp4IbOqir26K
IK0tPU5vDI+VzRmQd4+u6/0YQ5qgVbXWvoCnFUxixpOcm74Dl1lMgc3VK1wYJPa1x3NTDi4EpYkQ
UUz3D/51ue7r9AkYDqlbDOt2vvxTfSq/5tL9N1ed2BeqzQP230mOj7DkWUZtOyygYx4zp9Q+vaaO
qJBa8+vYh4mYeiZ9vNCOJRfTYtgAl/0Hu5d8pclps9LVtjkNnHsuTv1W9pTJ8MNDw0jWez13+frU
1XFDtp5guR3T0YaFuje3i58dnSrFLCdbhSV2lne8MmER4BbHiq0P81s3mDWAIVJUvCypuSyeB4tV
5ckdxwzbRlvxNYVuhVmxT9gJIjDQD5PyiYQYdoS7hxzQHYsKi9BWYCDb41xrWWumZftKKwzRXpgy
tnMqIR/U472LPYudrzaoZJ3HME4oIq91ihFPH+4W7MuAV4TrBEsZfTBtLzebHLW+IaRuHpCo1HEA
r/BMaNkFLoIp8FW6Ck4/VsTypqtx3OeJj+Wy5z/X9S7+gz85BD5VmCci8Z8kN6rDgoF9NdPRCFuu
vezaDE00hKAiq8Bya/vG9N6f8wnyGOYrBDxfGfFDJFoRpD7fS6zuGDSaEa3WzN7pielOiWKBzwW3
BVvqsg4jZD+cdHijLNPRIVn8s15gU55gQ6SOj7YMVtjfZMjIylqJZ25ATVGXRXejR4oFcQ3FZIPm
kO9ZPFhZUBgYNzDzJ8aLmavXbK6QIecZxg2xfwvTniP/uqQE8wmkFNXdDEZ3fsjp2d0MCTYjnp/d
VA3ePV4bcWlx6gIxBtIobRa/s0OnEufBv9QajDAq54QN2PgamxYoVzhzkGS4wx3lsgxYQJo8QpVT
7niim37ZpIsqVtqPYZwHPXEvHYPwgWiIRTcPZFJw9VTpSABgmNfG02Sk5LRYBgUFxeyLVS+oCAdd
sgWo/CQ59J4kbZ1C+LaLzt+16DDYTHnzfjJdYWaPevslSsw3PtVVAcebu4m17G6J3OWtsuEX1t2I
pa01qdNc0upq5LoKPDXjp87kjR5SlvYRWOe18cL4i9E/YAGu6xz0PYNgPCQK/pJ1wYBozkkF1BMm
i8vbl2/P3O68FgtPo9dMShl9ZTS++bTzyepMC8lAKWXksVjq8iBbJ9EIWiHVGJOH0oLNfkcydlNb
GVOkP9IaBSn8ocncv3nxfnuC/ARqIJP0Gp1XOJQK3Ja9jQl0oZ496B3X5O7k4P2ETwiLM83q0PSq
1TmzVPyBi/NCBo0ad+GK9IOD5JGQJ/0KBiF2YOUM/JR6LewxaJ+ObjNMEBILcz/dc/7Kx4lk5nwk
cm4RpeIfMx6DmbcGGmBPZYx9zUzj1ON8PSCqlocs66kIMSnpY4Pn79gP1Kw5Day6ZpydJ+wZN8+f
dglc4b2rW6y/C/17ibW9ki0tlgWURTkW6FuJ6T/OI70K7kTpSDE3R6+hiwoTmPYeU+YL8rHVI54m
sUAOlMZn1Q1JE9IuCjZkhBRaCaffM4S2p3LB6kU1ZvPgtbN5aNNxpThQFuebihiB5bPjybIz2yn/
mvnabbTMemdDwcUfq6HhFqM5UQAksbm3Ywc+pqdR01txq/NnQ+8ayH0K7M99CW1ljUR4n7WlnDmY
snkpzzrM8ycXqbY+YRZAr1Btd1RlPQIzbb3oXvU8tg8sdOsimOoc0kMyl8MYOmIhFrtj71d1xG5K
8zy168tbKvk05dMtM3VnZ0r1Tahoarazwm2JPsTk1yz0QAI9JxTbxjB38EjFGNkc0AO7iZvhoUx9
foGT7vyber85Reh02BqR/lqveNE0kofxjI6uYwdLQKdvWgLvMZHciY32NMVokwXmnlzPsVvoBWyi
iDgwak1rFGdvod/VmYvxLrcLqG+GG8tt0Xglp2026uYWswJl3PNovvJar3+ZApa3hsvlFLSLOz2h
taone4E+nhHDPhgokqdC019XQnZAvUQXxLrpP2N/7on6JCPmcKvvWFHqzUno0jsyTIC8yCc3wG6O
YGdS0nKFqDAXZJJlRh46ju4cTqX8QbOUMZ7ZAc8nyCoC65bX9AdsFqPPqgMDU8Y99eCqMboYxgJV
unfz97ksxFdDmdDNXgrrlWZXtgKyVN7GBA3NU6SoDtqyrIrJiET0YJdIAj6AA2CTjd2+ZPzBb7Ko
m3BQdoBaQVviQlA35Ec0GcuUQwiat3i0nIQbpbcUGNtl9ICYoYlB0gIRmU1hOk8EVsrRybezq7p/
Xs1WvnMl8hNvqtATXLJrvrtamc5JAG4C8Lskj3YAYSf5DnLFo7cWRzO1slm6Ax6FFTr15p1OTOSQ
lr57Xy/5B3TxOFiIExONc+UpEe192S3PNagqU7EyAspEPY22tL99jHrouzVebDFC+xa2y36xLLSN
EKUECZE4w/p3PUdVWvyUWEECXw4SH1bqL4RYtTwc2sg+6PCd8WwW9dsisr2dlleRpH+54CVAAJ80
dp8RTmANwfnVjHKtxXBcKsJTLdvGCcykbAC7G8MDDaoOAY2AX1e+ql7k7MrAb6PD8oJt8TKFGtf+
o66s/LIo0vYd6jPKDYuiJvIPHRayQ84twSXhNj8NtL1fqU2u+dLMqMCDVGHq984Z+eY/ys5kWXIb
y7a/kpbjR3sECRBE2asaeN/c1m8bMaFFy77v+fVvedVEcSWLsJpIaSkp6E4nAZxz9l6b0lnn/b7E
zXwTAhj6EcMUACYM9Il2sqH8yJzyXs+zOTCVdlBgYUJfplrvWu3/0AR+nwkB4sgBYX3PkgOhVSXc
BF7jnZ44I6BoXXCBeeV7xSTBJ4Z0IX6mG9RaNb04lL7zIsyUlXhasvrThDwH/y4kqWiXxdp5RFn+
SIiDe2qvuITA8e/8ylJ3aASZZjJYJqdWpEDro+AxYkq5IdjS0RuU9B1JIL1rtrAg55e678TX0EME
7Pj4o/qkFPdVLzjf1FCd7UNhGm+jmjK/z00ybVycTReAhsrsZv5xsWpdd4CTjcjpzJCzenWVrpvd
METjUzpkzt2SBDyubpwccEZmJ86CTEg8B4M48MrrXJ3DLaMj8p1HC02CV2fdcBm1qr50TSg/cY7p
Tmk4W/tqEMnZRF3n0e+w5B7IlvhGEz/6Yc8CwTtN8mxui1s9ZbejHO5LBklY6Q2W8TGLs8tS9OmO
PI9r1gqmp7UZPRcWr0V4NWFVx5yKl7/IAuw0SdJMFQjmKOsfcQwOyGlY1mnEsuFhl2dKWNDOWS1F
ASR2FJemnvhDeGdJb8/eRdLWu5FqJVnbNln3SupgN04FMWIkeMDmMCQbMvk8RjUsULpX5TLDMmIg
fSgmEQZYOjrXOlqs5njAynq8tE5tTfRgRHBT14XTH5KO3+JpAVwEljP1qIwlwGkCewjNHGBtbMge
RaESaCbuEprMXgGP3Is2QLa7KNaFeoRfpggloys+4AwlNdgT3yKmlvcAEgj7rrgVPyO9ZMc+G7XF
bIflrrDJB9mOOOHufVRkZ2hVZscTmD3Mufo+4PrbBgIWcqTAGOIqaFYjb1syYp6evYFEdfAT2Q+j
MJPhGWEM39FD+plUIQ3xTmTjvlXWwVF5hn2veHSpLVDCY2mgoUNgQ1hFaF5AhTESEAxBhGc5e7eq
uSk4p55ArePZJTOI7mg1gaJisLlDsgdIYypQeHuDN90u+HXpBdUqoIFLyw9RIh1T1zeQsgqvPIQl
4wN0065ZnlXXRt62aXT7eajsPCOrIZ/jTTAhgl3jiOOlQxzRD6/AlBDbyLK3bzQp2ieTpJZ5Io3N
22pRg2MtwKdsyYt2fgrMwI+eDINhNSFd2gwIC96jFubeKo2ke1sHc0fyGqLvXWLiJdijcC8aekD5
cM0cZEqfTh39k8lpu/iJAnByt2AxaWcXtZ9vWmtK3lXkpDuXKsL7TD0+9kdrqMZkJ+2WKFJ4WijU
PFbtszPH9WPZgKeCfhzoz/Dvdf4Q0cCUT62SzJWAPJTR48BmUG5NYKriHti2ouwjR7qvTgPmz2k3
qMRS1yZadNPGRDlWY5y4T8w1sba4dui3K0goZBCuqUPCXRxgWKZNQ5A0jTGHgOhqyW7wibqEWReW
zxl/UvMw0swg4JdJFQ2MYy51SscDVSTy3nKAohWTyexXcsCSnVGDrXS1TM159hyRPU2gW6x9F+vR
DlZiqEv6Iai0yMlavjQ56XRnCbzoCxZVZ5cVKlzu0V0mzbYJ2nB+4aiGgZ8+e1x882WrHjn05Xqf
ST/A2tjTQGpz1d5ZmZ0Kkt7T0XvH11xW924l1LJnHIC6ZbUIeoPrOYK1Uq1oNvWQD1PQn4EVYAaL
HcmOV5ICVq2tSWYTr19Hq5pyy+bshWDXkG5eukesiuqLlAmx5sjY1IYtgtzXIBH9XcwgMbsJwdWi
pEEYdlySJpd3ogTHe0tWQnGh+EvVgQJoZNlNJ3zDgQAzuooiPvsq9eFWQY7pYT+ObBcz7QR2S2Py
jLdVOsQM9LqsxIZVJ37neOgSqWhX+cvcpH39BuBOJ/yCyOPBEgz7JkgYvNeEzwYnMsRsccyjLpxu
GLTPirxfyq01cP3orcybUm/GoMfCMnDjb/JYyfGE5qxoIcm5/gEJWOu8Yu8l01QSHbr3OBt/S0jo
eGUYUqtv8STjm1F1nFAVM9Qt8Jb0BMOmu89GURzsq5mktEmjWlkVLXYaGt5V2g8k55WOWkoQZaHD
4HPJiXV89FAfs4aRLu3mliTKpWyLa7mb93iYvDaIx58ThudyU6hI1zsEOFP3NbMGE35NSDkfT7Yz
OulN1un+OHh0TEkSarKrF31s0CRbYXCqUBzZF6TZ0wVDIjDAph3Ix/byBag9QTgR1c8d4iUH+VvM
cjG5MfKvRck+vinwwCV3du6Q3xjOTnJykYxX0GkiyZSMWnnIaCCS4XAo7AShr6jDFJWMG17CwZBM
oLIGv32fZ6REdsl8YyHi7hg4q/jNWgo67bIgHfm+dgMLAawLRMsj7VvfJtPiv/U92uGVNREaH9CC
f62rSm2KKbAvflkVRxV73ZfQMZ6Gb+IogbgSX9jZLFBm4xi+LdS7eSh6El3peNAvTsp4T1OMeL5x
CO1o77gYHFjYsRuw4pDs0jUBmm30zOVn1wt7l5NCMmD6m5jVH6vQHr8RENW/LykdzQjLW9ZPW8jh
9EObEO7NVXYhguoYtLWDpCtrFxThdm2XpwQsB4DVNOxpthH0kk+MXWBKgwzCKu8uzvJV9KobX0mf
CNtdMpXJVeYRxWR41FPsJ/tmtOVtQym+XFyBDC6FcKSLFb4bhe+fXB6ijYaqfohmshjQkRHatxK9
RfJPUdAE2g7MaunB0tvvzq3V9ZKGZqj9OxsqfwBYInY+lRQzkBbh2Yl9RLLWqaanPaExdawXoGqw
CAjr6H14r1eecrRuBONqyrjWASJ78lNE+jUtpIRA7SwJkRXYQXkNtxYFHDwXZjAyBbbuqWvq57SG
r6CuAt/Xqm9c83PAHNzf4zct4cmrAbOLxXATKcydmFubdmZp60ydfLJcd2WAanLd9NCrbuKxdwYy
FdwiOlY+J4RDz5x/i2Kxe3GbGDBaFZYUr1ehzVFLiA0odgH8EGSlv3H8b7dkvyEqCoFrPhiH0eW5
Ekj3Lp13VRh2c+nAJW0YbaLtIwnorheZj+c6xgFOWhZRU2QITLnjlrjvBoN6OSvq4yCuwkD7qqTZ
JZWJfpKQIfw72pVefofcUqICNcKvMQMLOu+0IhOlMXMlI1uPjuxO7FxmnvreNWHEZIVxxcZdYK1u
OKSm883UscE+2GVD1wuhUX3W+Vi+4u+YOCoVVvuW2U69TeO8Eu+c2/JjzOmEybMKPaAviLXblwpr
ecTgxfU2dsNEcu+EARQuL/KPSd4E3zWofnrofXUGkx2cCG0eb3Qsckg5fAJJonHrNsg7O2wfCfM9
SKEKOUFLIcawi78BxXOjDF6AHpDHUzpGO8T07bSRkQIMiIZKIh9zJQNY3IrRNhQYhc9FbqJr4kXX
L/7Zkw4MrrHHu9LxLGB+K1Wf7VvoAwyJCm2/+MUV3AwEi9ais8T5NmVKma9NPYPLx3FJHZexqqyT
odYZaXWNu444O7/GvTb3fE3meih3+6vMdI7uNcMtZ+X0bhftOXi3iIgJ3VD3DTrdo+UzmMVoPqE5
BHmK1i2slc3Iwp1fXSG9VycaxGPap4zNx2siwa3fuE13a5N1Utx2tGCCbzkTPlYOR7OewqMj2OpA
iUnHkV4TKU2hjjMr3hhslGHGNsHze7DG2GXLQZTyHE65vtG6G61kRXiNld3ONjUPdKoIMPzEul+t
2tzS75xMhfVo24xJ322IonukTtlrj6Fu/IYoF/IZ+7kbveuO48keHXs1Xopkjoh/mTRaHm+u5k1T
EQZC6q2WeHR0+egCqp1xVlO7bjwSdPjZSuwV5yVPBvRfV2brW281yZaiuLrwTATDDU4955nsERLI
bYqGY8x0VTPTVuE7tqlu3qCQM7xa/OTBOYAjiZOzqrdgQHqCkUZLr912KiRTJkdF3p0aKJBOYBhz
tazAqczooeowvgIkXLz/LzQ2QuTaLv34OTAYYO0o/+4Jnz/WQQS5ZZ41umi+OEIfgtkxR9D3HSN+
XpOtPfd1eHYn6ul1is4+v09qD/YDrSzOvtlYe+AOO4cxnmOncD5K7bUWCi+lNJ4638GDq1s0udAv
jbclx8GbPhvwpHeW4NdzNnSOx9e+6Cy32JB81b7DyiYzvK44iLh4Ktpz2NX6RIMgStYoIa7NAk/y
wMlENjgSBcxJfyV86cRHJT1hjkUS63TtWOwYK3qwyBEj7Y1b7F3LDS3g5T1shd3s+7n2aL00M2FA
/UKUFd60cY14T94UAPPg/KmoSDYpuaELBt6gtV5RewZHXzeaxRBslXspnaKeHmP8nmWyzqAT4RNL
69BXO9GJqnnMo3lkdAEJFROBQoLKQ1APYEjc4Ug/drhBkOUQmTzDFrGUutHwX8wGqbKCUJGUrfhc
g5b3Nn3DqXmdwCaZkauI2GQgqHQxnoS5zqjKyFFVvSmhixjKaD2qud8kI88k0y9ypzNSuHkdqL92
mALDTTj16muC6/7W5yk9EMytO4L9lnK6SMumH1yPASD0DgcKQOEskdjrGxrynmumZqNmuHJZU6Op
RVU9fmVIFEXf/Iq84Vtc0hnGU4d0wJ1DIzNAhZm0afcYyZ5hutv5RbaH/SPUhR459PpRu8U+qgOL
nkAd5FjjiLCrBszyB8/GXbpNyqQ8IyDItkNt60M4ITvd5CX9p35SMKd0EekrczLkNi/NLUHEnKVD
NbbtFmGdu6OVPqK5YhJYw8VJ+vy5m/w0vUltfywRuC/2dxPV4juNGoi+peUawX8OfPBzzQujNksD
yCacOnDhq9jLGS13mXzBySk3WCZ6cGKFdbYxPHOoozdYWpsq80UBEy7LIIEEIBfQ8ThF8GWZ2nE7
QOnoJTiycIHc2RWWc6pDaV99isy3e+xoL15mVd4Xu42aWwThC9ClqtwjTyD9hDFS4qL7mfsdlLGJ
YX/Z07eBFigj7kfi9FsQgw1VTdV2O1UjUadr6Y8XTnBJ+QK7DdUBu+yg8Q52nGoqNbML1IPv+etC
ot2cywldOcT/cF2SnomGubLm9JHg6MXfDz1HtWPbyUAd/DIU1XN2dRbRegch82Ua5gkmYAFpKrkq
p6vqtIAoww6ubaenJljC+BFVeCMfAWiN+MHk4FOMm8iCVUOgdTWOJ7iKUUM6X8Gx5xl2HHXUxvGu
IMzSWGqrvLhn1rqwO7aUNVUSPfgdIYSrfkBLmCKxTkt8czYjKKJCiKRst5Ueux8yu87BE9ozp0b7
cG4oSYm9crr6pYxDs4+VcOtd6IjIR8il5HM+teap69PuWTQm+jEBVbA/K+AMV9S7L74jOxxRmadq
eODQHoEkiSYECamqRzbyCLxPw5/SmpLGqdWF0bPVz9YnmkTzxYSJDAia8OHbgu2D/HUTwJN7DCjW
f9S2oVnEWuA9g8MmDSlLx36+zwCj31am48sDTXBJXJVDHm5lVUuHLNSa/Kfei8pmmwuMoWspsvls
JYwXSSEVw/MUNdEXgwJL7NC4R/mDX9kYSgKDK2tL75hVzZ44R4Soj5/BU1rqNEu/nzj3ZIC54Vqp
sgD1nRKQwuSDWZ3dG3OL16WqCHatCQ3KPVpl5xwJbka0KjGbuE4iKbY9uR1np2IADcCNjG1meex7
W+SAwfSAKci84wTJXhhJj8O2YXp91LkH4x8g0GVxGL2cKEm9/BQy+fwa2c3w6tuDf4ujwZppYfgz
WdgOkFATirH7TKplPVbnpaYnVCKiYq+6iwcmf6QFW9XwiZAbBCqIeBZGZmAGAyyXxkY8BuZ2oUHG
sg7h3EcQI0urPk+k55ZrBvOMgqK+HZkLElRFnK/yvQbaMPq86W4QZrgf6k7fOXGZP3mwDIN7a0rJ
p3WCYSI1udKdEZtCVC3nvqAy5daBehmB2q/jQ9xX6jWSZNUdGdLr9rnl9ILpPHMisTFkyGhK6Qp6
7gof5AhixgLVL4gWPASNjL+qSNQvSjYAbpLB/pYlmTkhg6l/drHd3SSxL89VFobZ3jEDAUkGcwTt
ujGPv+dze8W2uks4ELhjeXc6YLh110ZBZKgNORKfZ2U3zg2a57Y+uAPfGMUWZCMTFZi0ysmPa2jI
jud+lkNnHTHZt+MrnjRj03anIAXi3uA6/lH6bP73uczp9TKVWErzXclWJrfZ2Cd0mBzwXgQJsKUg
tAvcif1FsPdvCuKDxcoAHjsMwxIPt5QdqKnxx1MiTEkCwpAg02ohOHjhpHn0vARN7DhXhpzzeQgv
DUazftvPIgUlvkSue4/YxeqRpHLkP01EZnCNOcEsE7j+eDewPTw6epnviQ/2qgfyhrJPRRHSUh1N
6EF8iKsYA9r1twNQi1KpwMm8abG/WBfpALwoDiIkOAS0+9yY6tGSBgyylSjAeauBNccpr7HACfh5
FRmQHjpQJapUPVIlrBicjhb0jkpNsL34vKcA0inxDarq8+HNYiIYuWvVVdjDaEfFU3ig1wwu2nGX
6+RXEnJ6Y9esPkgYacjRRpqj1xCoXIW7vFyaDXN1POC0Uib9IolEgwiOdCS5kabVXQwvEOhMtWLL
Ms2NYuT05gUTKI8ORkRGp6QMKfLzmZjUBKYD2IhJlnicAcBTWSqVkhbSYccUb3nedGBb5iEK7VvK
yA7pXoZbkyG6W8oUjwTGEaRyvlwsuvE4Y5lb0Rs6ct6duHlt6R1yUeDUCJvJIhDPV0fX02kLPoRT
CTRYwCfe09V2XP0AlZvvw1FVe7em5P6h1fUh6QnoOGrjMJkcqjj/NiWuk1Dci2UzEHWuN+R48zSO
fU2jNeqJX/u6jDhYD1lJ+XEXW7oq7x3H6utdgzQsXIuhkNnRaifbw34tC3WbhimCSdL4MJ6Q2XOY
eP7BYrqjZ/+QSPKzPU42ls2E0v7sjSEU3TjN6nuw1WzlQVpNtyUTA9usmi6svecMw6V8wr2QZ+EK
8ZO1RdqGjLCCZIXgz4xvTAJhMcTGRiZPxyhEy1FZzm3G0ftFcAbJH5ekiJ88OrbUbvSNvxHUwdHO
l2HzKNomKTdkK/jngvf6E3bHBWYy/t0tBRnNImaZYkpXitJjgqRe5t45LkP+AZR72IKkLviAOlur
qe4Yr8WwT6PFrb1XT+j5AJpA4pYtCCmkmeeuep1A+C3S+ti6VWrdt9RASDiEq6b7kvWUiSgjhXzZ
TK0OPVQvxn2OQQGiiIpNkZ1iZudrgzC5rzZjnjjNLWraOP9URKhnP0vPG3pCDBG9r72g7cZ1GttW
8BBZGISYrEtOCPhhS8d7L0F6aGsVwh9z3jABMSRD1GXSI+Kj6taZJFAbZg3qiyEhLsCSRPIxIT+s
Rt7eWmhe5FQ5NO9vLRGkwQ9T0reCVcaiDFb3c8Uv6h14rZqO5ILcFvWt25KE/DooGuC7pHcqgQnT
1nrLOArnXNiNyxYXAtnDmjkUuJdOLvrGnyEfgKdY9G1BxopmDDTT+jDbjH4O8xvAls/0uyL0a8xB
OYT4WPJxQrkUUSUmCJ32p8RHMnRkQVu8C3HedQgcxQpazswVc8SM2D73PlvcYl0FAkkjB8ao8F9a
ulRU6lWup++0z5GxUnnOqBZoN1YpbUgisabhh2v4hmshY3oUZurb5zSLCrnO6Qa9z6zFjEMtL8o5
gc3Tc8vh+iFbBos3K6rf4OjIQ12Jfrmp1UBZGoN73XlgF8IXKeyJZsYiUu87NYbEvMZ4y3nKotp/
W4iICMOd4yxAPCZWf7AfWqRwsWSQPBdlGQb3PR79HZEZANPbdHnqBfS9a0bzEPYvcspEtDXDDDuV
yLK66B7ZdhIEz3lelG9OHfJ64oKJPrHE+O/tPGoaLtlCFC055PJBWMrYmBHqYaCjli0IJnIpH2fq
A/vYEY3xufR7P35DYATBbFJNSoK0H7iXoQwcfEJ1SkkUjfLdIaj+hA8ZTy3nVRU+d/C6/EfCSam2
eHPMl3mYhr1xBSblqcrPjbhK7mmSZm8cYOcD7V9clL7rdVvCmkElAvbvIIEhG5hvczU3bxgl4ukp
9bNxblbl4PBvXjukNB052n7rmGVflfseqVcwaiAn9RXGuiJv9HahYsbwElILrpfOuPGPAODkzTST
1HgSiSmZ1aWdV+2dfuEACpWv2kdxnzCUaWr4Lg6HVmy0TL3I8Z08uS7G1r8jHpojNw4QJrtpmfuf
GDlXj710BggbKh/aYcvtt+ybwuix+STg+1gvIyZxa73g+FpXLNLyKLRo4H+V2hrIY3CH6LvmfJod
mwFehEMehr6hmT00BxeD8rABMpejjTJtWt37xh9xw1FpWeon/SeFsduCtFBdMjTT5VZojR8RLCaE
bOzFI+NVZWXhg2tBd7PjiayHrbW0tX8JkwZLKWeYYM2IE/AH6C6wVTGeOWvL59PVbTXaJfpjn5WZ
PAXohGVAWb8JFuV/WxgpEdXMW/ASgt1AZ5HCXcZPYRGcyanQydbtko9mQ03kuF9NgYF3DTuZKTHc
H3vmMIw2n1kTBAPgQjgBaRcwIntyO4uYipopKNxHjzHl6ORbBaarZ6akqQOAcaE5caIro1bbHVYU
OrvhbnQxaQ8ATN21yzTuGY28ne4STifXCbk9+18KgLNgrSKnLnYMpQMMrETBnqaxLF7yrmkYeCT9
HKKsvGI7qW5R9O0iDqg4fHugKiD1wuxzzwo23fupcdKzSPq4a3f2XGnrrQK7pT9VvYHL2IXsOyeo
W6jzasH/polH+/QZwkHGwZjD870z9Xa6rKSLjOuHbXsJ942FxQAkhsu2HJDzdz4gFn7i9woA9vKG
W8ALIekkedQ/laQGPjG7nUIiFPzwJ4DtPn2sa1+C90apsM8s7iGnYo3eiTBPZT6T9yTIIHDj+cvc
kW8cZSFTVmyh7sqfQzTY2g4pIRhQXLlJYZjcVn1Y/sgC39AAEIq/Yjfwdp4/0Gu6jr/nE/Ju1bw1
8RT8YITnl19GNgpCI9F1czyygqZ5LkAzQI6nB3gJVE1rIAUQxP7h+MuX1IoqTHEc7DD2kUlOZk3F
oqN6ZKm33mSPh2yxq3MTjUH3jNhnci9XSECz75wOZMGm6uuZNJE+YB2REY75J+KK8uiJEZPDNe0U
z6lrkVazJ6zC+0EyEYVo4ncRo6Wk39XG1/e1HNKjo9N6W4vE/qqx9eGlR5mPHI1cm/rGWxxyqmiL
IdBaeCV3+BRsGxFVvOxFWVAE9bwb/uRatHdkQEuFhhNADVstj42FzGojczW+F2E+mX1KcOUMuykw
ZCa4Cd2INUj2gihCFg/wDFD8A2da3guGYAhFRbEkMzYI9vY1MynvCr/khLEaHOVXzwzo/OUYYgBN
KXpmH+Qa62J9iNTQMDqaq1vGkUWDJUcV7rc+8qoX3+qFBNwzj2pBeGPxH3bFPDx4RdPfIOLRBxJz
LLw7qYPgohhBEcxGm2vLvwDxaopheXO7KgZiZU/jm40fWtFhwh5qDzmPcMx9lQcOSyGhhIV5YsDE
Pc4tP7FYyIzC3kkul8KTmyeifApNlRO4xxKHVLIvOV8HsFFOKFDpLoYQsrMtx60FHYaRlbtOUeEW
+7JnChqiQZbw0dEXHnJvUinv/dCoT6gry6Sj25DU9AWWBeGke5DYDbhCMtuR/4gCNr5d2jwrARv4
g/UwLP5IoFltPPt+qkVnn1jLMBFShTWfG7JvHlLbqoJXXfWWuiInnOYYBY6zqzFinIjYne+knJnJ
WrF3O1Nate+Dxwx2TSfO+U6XpYxfSGNYXmpLc2qjFtTr0ue2PpKOGL+0THHW6GAr9Z3Zw1KdyM40
57wnV2cN89Qwh0oIIsJKTLLBGeR++sC+gDWJksC1trGuDdPrJMfXuGtzvWBhGWNe0elUg8wDAizp
/JJ8RyYqSdLCI9wBFKoZk7XIOD04CF0GHJSHtLM9nWxC3k+Ournq9VMyUllu2n4Zqe7d2Xqo/NnC
Z5xfG9o3C3LycD8mOHWIUTJq+CzALqbPczulIQg6u6UtoUaDTQajFd3kENbUtLMGsjbttUucQW6t
elkxh6l9skCA2VdOMA8XzADhUv/UdtMP2BaHasZGiS2qm+hblujWinkz1FHR2U/wchPyvwOL0X77
HLug8l47vxymW4Q6VhV+Nxy2k2DH/IwXDM33hFx+7/fojUlYy7H03lHrLcRwSG2bMANkAQjiQJ4I
1gc1U33e0dP3l01fOuXnuBHlsE+kVTNAErUr+33CRtZj15swCBVrnSPhdA+Mi6LoUzRIVqzDTHbo
XO1EgT5OdT///a//+1//79v0H+GP8qHMZqKM/gX+6gERSNf+57+F+Pe/WNav//fx+3/+mzIESqXS
EF04tRlFh4t//u3LJSbjjX/7/7hpmHe4r6ovgdfV9YbKZ9xndibePId6ArcfPm2M84Ryt7aZqV4a
n8n9lDLXipEn/f7T6F8/jKNpcpMVYfB0euY6Qf31wzC9m72Rff9TKpB7bISszLvA09JtnSGf8z1B
KtiB6zTiSPG/vDKmfKUcW7ueC7Xflb9e2ZHMgKzIGt84K6b7Jp+JZfEQx2nthTeYI7+JAMDV768p
zK9f1wU45/pC0jOHAacJd//1osimaCVp9N4EgIztre/2HuDITqp8xTyW0dNq5LVhaa5aJR6Ug+8U
EL4yGbuzq2kLVUxTN6S+lvbBo02b0MRqeg4FBGxe9YkWcdfplFTD0yj6wD+FOYXNze+/xIefzLWN
C1LYV0Y6EqWV8X/9Dg43aFHhYF9mLQbkSdX0GXresG0dG1SXy6HmfXac8Pj7q17/1L88ta5wbEHA
Cl1MHhQl5PWp/stTWy5tGqnAK59APRJiURV+fjOkOAuxES/dmnawZr5M4uwx8knn+MNjqv7h6q7U
kqfV4W+28+vVe7SyTdva5VNQjt0lzV31FLZXmS58xD9c6vrEf/yirq8cF2GeZ6S8PkJ/+aKt41oM
BGT51HZUlgXCjzVmombXp2baNdr2X35/Yz/+nMKRPJDoDX3Fc+nYH35OBbCnnrA/XEidxLcQmeuY
hT4GYLm4ONDwZ27kcTz+/VX/fkO5qqKBL4XDIVzZv35Lehx8UYZvlzLliL5aLO9r1NLBZmpmLd/+
19fiMaUz5isB9/TjGsOzWdu02IILo3P3hYMi3BLsaPG1G4Wb7vcX+4fbKV0ptO8IyaBVf3hSJCZw
j9b1NRjoaueHXvdlvrpxQAE5+Nco1omVzGIxb39/XfH350ZyYd/jV2QdNe71g/3luVEW4lHHZMEF
9dWpstwm2zUuLN6QXgsR2y2I+nhcmi+5J97kNaNnnbYdOQMBxIqG1dbD+DBSzxn4Lw8gS56NGeQf
XuJ/+IweBSddaI+mo21/+Ix1VIVjC7ziMkuSSVZR7tGWwy8tz0VL7mOclfXb72/LxwWXp1s7rFM8
Z9wSlpBf70pEtbz4kSUvDu82wkD8Ax1NAfTRHgRnF4rUQXoW03vsJ90uJiB3/fsP8A8POuul4HPQ
3RKe++FBTweBTaQP9cXrJ+eYyZZOUpUFiHGH/g+X+rizs0bKqySIdRZBG7gM99cvGyZT0Pt55V0A
2plNha92h/yempBx/r5IqnPFyW+F/9XdCBFA2ShLxAHNkh9+/53/vlYrI4ziw9h8c1t92OU6wlzQ
8U/qYo3GgXc7+eJYZdk7bnpO+iUo1iGz5w0e2fgPV/77z8225HNR32dL5zb8egfMMjZGVVJekHww
AbXUpDcT/aedv6TqhqHUfYbWaBf03lUc4lfn33/xv//Yiu2JrVEIjhSoLX69PDuUj2egFRcn4SQr
krGcgD5Fy8aN2+Hr76/193fJ09omqE46vPaM2n69FoHT5G60fnCxkTPu7NZcC7pI7ZFId+vCnpL9
768n/vararSVrmaRwZFsg5L69YI5iovBt3OmfKElqjPhhol7GJh40hqOA9XsvG60jzkxN0Ck5pCY
O7147nEm1G55aEFOfi0R27urQrbujVrS8T1W7OIgjRqM51UVJXcmUub+9x/7w23yPETtvBDas/mr
K8yHZ3Fo5x5qrCjOzlIsB6BhzaG0crFhIpddwsj+00v49+u5tuPxu8DuNbRtP1zPRndEJnpaM6I0
xNQWI+51SKIBsH+mFiDG/d3vv+B/L2F/OTDwDREt2b4G6eWzBJgPi+qAaKJExVSfGSZ3L0Za+V5K
p1h7kT0dY3dx361RpoTBTWhCqrxL9wvj641NEbNVjjP9YWf/uAr9z+fRHBt4KoEbmg/voMiAqvQO
TCVEM0UeEezZuN/HpAqin0HFHO7YRNMV9GNnyb5ANQNpGDzqkySlyD+5RJ6+/OEGfSh4/vsDoUPy
XZc1kdHKh7eSeZ1AM9nxk4R5NqyhQqNUkIQ18YSqxL4nQxIlMd1ZiEbENc7uTvWW/TOrnDjaDLlk
3Pj7T/QPz4jQxhjl245/fVx+fZOMbY2c/KcORYCX7Uwi5icAU/Oe5oP7wxZ0jX5/vQ9v7vUGsCkI
43nInR3b+fBMpj0ZOD29jnMNNhp2MCin8dZJPSbctYsw/+DXjTfdNbS3n4nYHJo/PKLOdWn48Ihy
mGXr5/4LDmIfDu9tnxEb00btOZqy+diRUwcd1J5eTdzcceKXsLSi+2t47ff8OrChBnbZnGp65h7p
qQfykiCMM9yZVhohFGRg4f8MByhLoTcmqyDy4qfZ1foQuxlykJw2I7rZL7+/iR9/NJ+6mR8MIqRk
j6G/+uuP1kqAhpTu2bHioxN54ykINjq+Zw/Ua0FmweX31/uwl3i+70mj8EfbDhNxIz681pHTRBog
uHX0fTPYOD3pQE8MG+sQw9sqy2d28D88l9c/8q8/k+9TkrJvu3xPYQvvw5vrYVCg4e93J9nZ1UHT
9ib3YwZa1Ml27al62gJcLP/wcHzYsvme/5+z89iRG9m26BcRoA9ymj5ZRq5KamlCqCU1vff8+rdC
b1LJTCRRt6+AO1A3IiMYcew+ezvCIhnQbN2SdI6Ly4lk3pSB+USUwBEO7cOMETXrg53SMzlVallP
B1i/FOU8NlrZ0rUH3LCNO9o/K5s3rn+Iq8I7ouNQLYfQYfGBcxV8T83gl4e8jzo80mwL288ZmPIM
9213zT9mp9nM9nZU/XZGAFNPBtlaO04voo+s5rGl66p+pbxrUSWBSliNvg+GlMwB0Qvt5nMM0i/5
XEHL4e9Ummvur8aEfXOvgdvH8IRdrX4uYW4NSWMr8HKwWsBkDza6DQnTyilCLToaSk09N/ADoe6T
mSON0ykuFJmIRmrkDV3W9Yg4RkDstwxLKcGLMcDO/BoDsE8/El/DSTgO49jpG0Qk4Oa+f2ev3ggJ
umsZBnw15HS6LY/4TQ6ig9lDEwGckt3kdEgTf7A3tBihxNHn8jeFFWflo8nLcXljWZAXovHH4ctJ
w/NmwaRhfhs9ssxTh7H9BGFu+QVh1GBllSuXxhNjGXJrnUeBp13sq4TCJQZ0nnkANtBypnJ4rk0D
tRazN5B8LvWzkkG0iAh4yOwTmiVpmTVbEU7JSoC5tOT8EPJKC4yMRgnGNRdGYUwMSC+RCPAC1xxe
zSqNDjna1F6OGl8Py7zkgYyK0iPlrVYO4cbz0ClN2ZQLBMnF8qg12PmKMtLQDWG8cGvnefQhg8to
P8hbODLYcQbzIxCLRIQ4pSTz8f7VuvGlSWoM7hVhvWn8dTFvvnSYNfo8ZaApg1wD9gomNPutRFn0
/husA2xTcZPgeFV7ESv0Q9EJ1Mj50jPjidCbjvaT4fiTdQjiIfgGnB8FgPs7u/Fo+KICrkRiJshj
FpcrbsKxDLMw9BoTWRyzbx6YIARW34Eus3Q0Me4vd+syw8GsqaDA+cN1vnwztZpMLS2x0BvsFDc6
JjX2zcd4jGNygOoBqZS0hGdjisvHwKdFMDmt9kGtq1/3f8hVVMBlpkRO3UnYsgy8DEt6cwRBUAeZ
B42qjr76KEbHY1hnTP4xESydNxW6VcaPsQG5tyWD0qOdXVAx3syOpQS/EzGq5Qe/06Fcha6lnm1l
Q3vDMna15ga6sSmIJWMvjuahfJ6BJfUfKk0w7u+qEB0128zvXONU5GYNCgdYLQSd9zd45cFxpgal
dkJPQmHDXKT+MEUiIq1TjXFArP+RjLHHtu+heAU8hADg/cWW9R/8KKfJHwscMZWVZeIBsiF3IpwE
zHmpkR9CuIV+MecJVXbiTPYJoyZISRHhnA862IFKqnP1LyWSPOkj/2n+RQcQ42+F00RPqGZr5QEh
X/1XTAyrrVzBGzeenIy6u+CF2ZQBFzdwKlQGe5vIgw9zNgBro1drBqJ5tWbdKZ5aOhv/3T+dG3bT
5lQ4FlJAQ1/e+dGOdertSuINk9vv0BaygMWKyIsxY4fS0JvHxgjQOiyD+PX+yleXAFFwAy5VzDYO
is7L5V6bVEOZqYq4hzZSs4zy6EEG+rOLHjKg3k/3F7thJAnwLZIvxvwMyquXixkWEwFaWSGlZzjj
uWXIcqtNyf/ghLBTtI+EqdskVotofkDloY+YevaaOaGkCcoZAKmqKQh5QqwEm0KH6tAEGM5Ps/39
Dd76joRmqq1iL2XF+nKDM+ActzWL2ENRKKWGpxfHFt7hXeiwfNYwucqMlLkN9Hk43l/5Ojam7yDt
NBcW/6AtHjNAdmPo3CTxWscsxIdQoQa0Rxkl/KIHOp3dEblG9C2K0X//1ZWxlPT3ZPkM71xuuS5N
Y6oVP/ZKNF72yVAqmwlI++M4xvafER065DCCgsEWCq7lis+/uryyWk6FXqVbSFXNkJ/jjdMFPx5E
Tjfrns0k3bbg3/o06z58gLGaraRXV+dLhkNLUqMXyCZ5opdLWQA7copEuoems84YHsJOAtz5JrCb
cT/Bv0ffV83ea4g4VLkqXgiQP3Hr5aJ1CmZ/Ug3hpRB4PJBmQWWFMNAmn9vo2NIAWTnPa9+LSyDR
sR2KaKqNa7hcUBcZAjpJZuHymB9gPBIF8Tj+r7LRIkDCZNrkUcbuyxwG95BxD8Yd9UMxQlzzztss
XZMmqD3QKeBaLS6VaceJ6Qe+6TVt5R6bFngn3BT5zqyFsQGuq77kDKmt7P7q8cpF8VPy/bCkuzjt
yIcXc1R9w0ub2A5B8HYziJmBeH3jErp7sBxCSS2sTJxq8KvvjexYnX4lkYZO+IMtvjx6U9VqrHts
QbtEN/5bLVAQgAKkKJ4BZiUQZQQNAwfvP2aaQDY2kk4e9bnLNWcFHccs6AnmkA5jKqWK975SuB8c
FE+OgeR7AxWbxSu3+sardWUkSbvL1DW+7mJVjS7HELSmN6mZoUJJ1TSwOwU+FVktBEx7f4/yqlyk
YPJc4YTkCeHMcT+Xq2Wp6GJFyU3PLLEMbSjyLZ177RCF008DRkPv/nK3NkceQLhI4IFDX9zcjnG2
CAYoA9aIKdu2eoRYngqoJYeiYCXluHVfZW3V0AmXiZQXgXmlVcNs0mXx0g6pCNXo3JMCZfchF7lx
bsG9v7aRpu0oX8KOeH+X2s1tOlgnci4SzmUjo4b/ABLZ0PUM2NczB4jzXBZb6HHGelMxW+Lv3Qgs
2h69DRWBXQR8TaQiAndyqX+1hg1Rv8/Y/ob/NoYoE669ST3MOcQTr0AsfH0FE3DrEgjIFLBu1Fgx
45eXwG99P6gjJoJnByRiDwIUugyRnfKYlGYKE2XlfK4CHS6dhE9w4UibXLHIYWaQ+GU1BTCMZ237
G1HH+shUavZ8/yvc+giOrWqODVaRm7C42mbrjJWq1qbXFlX7BZWl7KFtoXiKmtlcsY3XS1G90AyK
lITwBDiLDSFPYClQUwgC1F7d+mGr77vKhPA56o0VQyiv7eWDlYUSldFjR7OvgS9JYDU1I4EC/L4D
5iqAC1noUfsVlHh/8InA98Dp/d1klAzJqDCz3D/Ua0fP8oIGOdgjoMl/b/6bmMKAcQniidz1ptCZ
H9PSfEpK2G4psfnI0YM91ENoBO6vef2SWRN4keCOEhk7i7ARRkZEASdJWkGp7rM6j3CZicFApFHk
z1aB1nIz9ExhF8qv+wtf31MZO3FzZEdSgo0u30XjDGVVAQny7DizzafSbGBJhzO5Sr7eX+jW/ZHZ
vEyqKCMs8RS9YvXVZGAvQkgiPPS7y8fIDl9rlaO9v9Kt68MxmrJqywdc5plJ2KrRpAeOV4a1AozN
bpGkjOr4QRsGeOOSvOo/JanIvg+dGv+x8I2f7v+AW2cqgwgKNLZOErDwAOSupaJkk+1BHzV/8OEI
RM2IfP/9NoZ8jfDQ4aXQrVkijvpYmIqAOMGzwjjuoTdtK+eYUF58t5VhHfwnmDyKzjRJLu8I5dvZ
mUuBuiVY0x/CnPMH5olqcjj19/2Tu/EMCHYdWwf9J/+Rl+jN0xNmaAKidi1vLCdl76tadqDGPW77
vkJhGwAaMTbSyxat0pVvdmtlQj9Mji0MPp78+zcr0+eRGHFsDnPj2Xd4k+Kdm7eMeuBP4a2NRXaE
26/bASxbaz7deBnUJml/0ZAEgbF8GUXUM1QadsIL3ZxZLIXu1tSmya4bnOh4/3yvvSDhlsukJ8ZG
paCy8BdhrPR/hy89BohpY/lTNJwyk6IKdWIIVxTkAu8veMOWsi2HBhF+l/8tj1WBmaosY8yLFkCo
3FvnznIhOIkMZBSHot4JuD/uL3lrjwIjo3FVuUWWcfklyRuGCnI2w3N7iLYDULQPps4AgyoKE6KZ
xF0xN7c+HzgHypQ2OSgYmsv1oMWe1cmoDM8wdSAG/CKYyGZUSQbn/baarizJrkFF6rqsEbXTWJVq
b3hzYbnftD7sd441Fiuv/dZLgO/DoiiESRHLHpveaDABQsHilRUUypWbKV8RBMh3QV+AcLcavdlC
x/gjEv47cZsYFuoQhnAcwH4mcL9FjAaHfYJKH4G6Bvg33zALa39tCvebrgG0NkeGI2qZlr37uuiE
g3BmyiTBsKUxf/vwi1aEZZ9QA6VgdWyDJNiZbuG/dDCT7CoGNKOVyPDG/dShRKRy7/IhAR9dLghF
AVPcA0lm3zYmItdRf9Zz3T+jTkSr3Wpe7+/vCn0hTxW2VxJK2ICB/C3egxrXkxW5neHB7NNurSCG
5wa84S4aBmYTRmKDTR8ZsG70piBV6OunQk76DPR+4XcIm2HlwG+4Z50CA00inBfPc/GVR9QWp8Ie
DA9d24auuYPA+wZMCnOqNuKQp3pwy0PDMMOpAo712bHj9HD/SG68WHJOiUSBPAdUnfxCbz656c+O
H3W1jh7O4B8juuneWNXNPqyKYGWzN+yfoYFepeXoAHzRF64TDkEDltJO9+LMUR+YNIEWtevsr0U8
R38mEU9PrdGrK1b+xgmDHAcAQEYgre7C6LauJXoxWqaXq7D5QivudjPiEBC5bNIKWdlND6/gc9DC
fbOFoF08CHMIu5Wdy3ezCOLxp+B4LPphvOXFZ4Z/Moa5jwRoQnLxe9QM/qe5D/X5/a8J3IxFuVW2
6WGaufyWRTpAw1dohqf5gr5LB6lpUTY64/mM5Rk5nd733x0X6wtSha+JqbpcD5niAQVZul+1omW/
R8W0PUTkleeC+YMV33njmspGvy6ze0LJJTIUCr9Aqc3U9FQqt1sYX0fUK1tIlAM9hMD8/r5uWCWC
DyA4MgUBQS8/55s34Sbx3BslXjMDrf7i9mR1G4YAkVoyEHJA69V1/JUlb+yPy0mOxSPEpy2vKWMx
Me7M0T0GuNTHurBKin0NFH42HKf3d3fjRVDKtKhO/3/rYXFLmghlNz/20XrSJEbHgn5j2ARIg+8Y
n2PO2+jH74ox2IcBYgNSzMn6fP8H3LADDMo5NNt4DUAwF0Z4ilKRR37JfGU4zAoz8oaEvsF8A/eG
PmqQFIHcSbZMZznVygu5UdLF2jLnBPKapIiM9vLTMshcNVURpoRBlpiYFfRhm1NtJJhmBLRR8FIc
SPqiMHkedC3e9g563s4cOn/MVtj7++dwwyrQSiXFBerMxf47fvLmmiWjopJVq8nDrCTaH25Gti3T
2Hp/MP92lWUltYeOqIMiP3mw1Njf6e5oov0BNXTrZMVXYbmf56isvS7K18Dctz4zjkXwkuhwMQty
edRmDpDTZXL9YWAuzHyYargcXtzA0r7QtEx/tKMKF6DQUjGuBG033pJs/lAuIZGHcGvhZ+JW0W3Y
KeMHeCDqk5M3+jGONYQrgmjNf/9tJC0su+P8jXQdwYzQMoBpB/7OQO7iQdSpiaIKqFake6IsQ+Si
K7u2PCPh1/mHAK1IxH3HHKz3qaqYOp7Rj2asaMWdX5sucJN0f2TNXsdMLtw5QU8y+1OWPcTE/RU6
ofUUbVVivk9TaQ0fujZfG/W5Pm0J3cZYMq0h8ewLc8JoVGCpSowubThmxzxVo31lZc1O6OZarHJ9
owzLpTwjh7HAUbuLD4tOa4vUELNtsV01P0MtyqHz5IlC65O3DJ6HerZTJxfqxPsP9cYWJZAQDw6e
h/GZhdHo7bKLEZP1vRFWuhpPWmdPXRTmxbZMElr291e7zjmo1NAO5u5qTNcuVzMYXEV7BHQt7LbO
cwof2t4vOwRjUPqGQnfqunarlxKsTrnb/3V/8ev7QztPTiSwX0F1YWGbC8Y7xIAIpWdFGRW+tJs2
tVX2DNrb7iYNomolhLi2gTK7odNPiRFvcDXeaGRw2KHM47V+RRHVSvXjAIplf39X1x8Q12pTGJZx
IBNMi1cxCB0eX4TMvYmg+mPROPOzwiC5l7a5u5bS3FoLt6ZStqHUTWR/afZEJNISvNPkQTQkgR0Z
XNRQgDOsnKwVZ28sReIkIfM8JrBei/grRs6+HSAV96ZORD8R3Eo/5rGS7pR5jlcu5e2loNSjEwju
dGnnkOUoVRiveuYwivEjtCL5SS/MfA+3+Br++cYVZE5CQk4IYmXT8/IAnaZHsM/NBq+H8uvo1FBo
Z9EA5qOAJXAe2m5la39HIS5tuEXbXAJyBE17qB8vF2ScWA0H2+89RAUzFDcdKzpP4eh/KczK+q7W
vnYMwqmPN3VG6cQO8GO7MtOHk56iOIMpL9GjRXn3/p29NnYWBofMBTASNbhlJSyrEYjTY2SvIDyA
WkOfgr3o/MQLIZSBjWM8QhD6zokvig4MEIJeplAszfkyoO8yc8hT2Dk9AxbffxQQzV/HKoQ+E0qI
g9agWHd/jzdulQwNABAw62VjdhYn747w62RR5zWQRXs5pMhnavzzSYhGO/4PSzEQA3CBXJsu3eVS
kdaNfZhqrQdZV0q6HfhnQwnMQ0hittJeu7UrzIwpyyiytri4T8hwd7Bfxa039lHz0VE090jAq71Q
6HBWDvDGJREUoimckBMJa9n0jGDaKNVKtJ5ajdDOK7V7GgSyqiKMh6e6miCsmov3p9QU3PhaxNCg
XMg4L48ycJvaEZlae8UwAzfZwXniA0VL0W7M0KgOYVxGBW0Mj7TuIcQqXCP1f8POUjYrLd8bloLY
C7+sAUqkMrGIB7ouReu4LsCAw/I7fWrRPAjPeV3BSEeSo0CE2pl+un33RXIMDJMENbHu0j2LZqLQ
MJuNJ4xsPE5obx0imGBOpgJ70v2lbu1PHjFpqEt06S7cFtJcY4J4FNG5ZN3xVfd3Pkf+HtzdBI+B
0h/uL3cdeFh0vfCONKXooC/RtHrXkzaGVu25vHwo+RlznxDNOJV58QmRoejUSL0uOH6albd5c5+E
ASTAFBGugBcwFuaTgkKvNzZW9AK9R/rPYFvBDgoGya1Y1vv7G72RBVKhlq+GyBdIwNLFxIQZZdWW
vWcxhQUALU5QK0+RFNtOQwvXTFMjUxJMkQO/ZDaPJExZ8G9SK8mPUUua8/1fc20ueEuMFsl6K0i1
pbkIJ1jN4aSZqbtVQ7BDiW1+dvukmo5qoxVrd+r6I8uXC4uDHK+Vd+vy8fZhHU9mWqmeVhXomcUJ
ZPA75OqM1wki8RfXhncb6ak42dVdUq4gHq/NFW2Bv91s7CL+dvFggRppE/xKqkePpNqKJi5/aEMd
/SlyBWoZV+oFW23s/Hz3AQNFJ6CmtMI81RJnGUPYaloD0ryBBrOcGbfOhzzTm50TNNnKTb7xLSlw
AlyiVEUEuIQQOY1VhaZFcWooEuNHLsbpDHMKDIQqDHz3dyXP6jJqYV5dzmiZ1M9VPublhwzwkZJY
f/ICENMH2qoW/M25dUpB/50QvgUY0ChgYOJyhGqizFfe0I2dCuDvfE58AdnCwgk4cPJmcrLUI2Qq
jg2pyGZAnGQDtdxagHZjKdBDdEMASDGGt2wqNapiEHsmlVcCht9r7pR+ydBIQga1jlZM4I0LSlGI
viDFKVKGZb+spvyDPPTIrqBHBd4/Ko0H5j1Dwh6q6G9ZyUN+qHkuxbtdGf1WqBU08kuG2x15Bm9q
QeBjoykMUYA00AgBvhSISRBci3netRDm/SrdekjfOWwL1hm8jG2YhPRykGqxZoswoYosdu5l7lBm
x7lS3exQhQnUjpndoYRSUPVdMXa3Dhh8lmy6Sn6HJYaTumDZM9SdeXOCZqpfWT8jOKM3Tsc8oG6X
v3PFXYNAXHsXtgmbBPAH6UmXnTRtlBJErp95dWU0T/bclId21DOGsKrsOCjNGofAcj3gxrKqJ6eq
KOo5y6hE6+DUtUfHPE9aWgRQ1BtIWSJyGwbdc9yqaZdvZItKXblBS3sgl6W1INvmkjBomeOqRZGH
zEsbZ8Sumv5UTrDVbjOjtmHE7uCOzQONQbjMcnYhDfz94IzD/r5FunKrXH7IHilAgTXBJCxRwXWF
FO+cBfoZAaGWYm415sNLbYFfOrhzVKkfR2Q77YOvuL5/KOEOQT8rLZPgaSipse9DGOqjlVj8qkDH
b6JgY0j4LLNQjEtePqwwsANArOV0TsvK2hRBUD+MdFa3FmMzQClC1G6YcN066EpRw0uCY4nO2ntT
WvkjcLUyhGNSCYzK5Y/Q8PBKxDTJeQCmsxcOC6IoPnpCtL9UFI1XQtSlj5fLUVgn9ZDz9ISpl8uF
5oTIUab359Aexvpjkrkp00nhhBz4oeGaxGIDg22CejPSb9FEyxNphJXrKLf01j3xG4CNUZrgkasg
/xbuCdr6CCUNsz+jk6f/Z89T+jWtw/S5bsJ+ZbvLGhJLUYDk5oFyoMC5nEmdkftTm8HqYMrLBYoT
VbO3ScBWXMP1s6bUQv9QxhEYsGXM6GZWTid+6M99X05PdcpYL3wVSNOko7pxoLjb3H9NNz6i5F7B
ycpUnLrn5Ud0Y+Yzc23uzgZfb3jpk4J4vMuMacyQPMzs1GPETfeRSUS9eBOkramudA6WtpqWPNES
oQyDzYDh1MU1sstEQD0eNGcuWYxQQWzmU3pgvI5hkqQS0F/lStShQ5kZCHmvMStdDZzJ5dk6Lory
DIGOPKA3LrHL3V6gzD6fUeMKdPfU1yT2ycZBBCo9wKldOw8OvT/1NTfhy6Oc7rSlO2zrWe2d7x1y
K9rzMDuOcUxtPVK+K7DslQejhwN9r6jQFxwbBsyCehuMlAt+hX4dpx+1LhYIdBRyEOqH4yLH/LlB
vxwyzSiEivO9XxhUCW5Coz/DM1mGUGbkRuB9A3pfUfWShx160C3KNo2SMk3R9/lDJ/T2YGiRshKl
Xj8YAzyuhONhIWQWf3myiYFy9WhP/llVQZLG5F7b0J6yr+/eHqvQGTZJ6rg9i+9XIx1c6GbnnxGu
0+NN0HSSMMrsB6qGnVU6R8cGHL4XY6KbYEmz4Mt71wdQwvwGYQa4WTRQLncZiiIfGbFyz7PwmQ3F
UtWbrqfnNIeJ/xONwGCXBGnnQthlt2vz6dfWAlob0hlKd4wSEk5eLg4tXwm9zeyex15DJEi1sse4
crKPvQbrY+Ww6v3N3liPQgykfHLuh+kF+fdvHosL020fxqM4N0mFsHFhGD2KpzXDZU2pkAA0QbUS
Pd7wrJDmEHCQhkhMw9Kp2bZPAF7l4hzMrRwFQfJ8Lkg/1Ikeuah8AwrLKixoZACmiSKC5yliWnXQ
wuwpadw0X3lOt44AbDkFal6n5Fa6PII6hQ+AJj1HgA6FpwTjC5Th1d7v1eQpK5VoJdq5sRwdEpvB
MYCtcuTgcrkhj0WLBJR1DsYYWpyWwZAimOy9FmjjZlLpLtz/wtfxHUA3ihak77qsLi78wWhylkjT
BF5XoGewmUsdTVLG4LWfduHnj1Vv2Qh9TWb/Cg080kQumiX56f5vuPYIeAPWZ2ARlosrw5HZNJJ9
owGfNWrFqWuQbE+iMEWpgSJJHkBzmGLu3tnOpYZKOxf2R/5fppvSmr252hlNLooEQ+BBqefuMnqm
R7cQ+YHB/jV2i+ughaVkeiLzE3pgi29qqNSdEY4JPBTFFf0AE2VQ7C2VOc19nzbue8Gu7Iy6pUzg
YRyRfZzLnWllUiJopCPQLJTmjOClsskzO/mOtvFaYeLWawUURHmJehc31lq8jtI3EBHVOnTbLGs+
GAkqnrmNXlmpwSFeD4O5jUfoUeGUQ9ScSSRkeN3wcP/63DhePA5pNQmChMEu9uunSqCWveue264r
DsNgfXKmOX70QaC83xYQMRC8YPg53WXJJ0pda7agsTn3nMfRyXK13NQGAgnbvE/rbRpk0TtJJ7E6
8PbgVKn+ksSTbV5+zGg2IegfFLjTRk1/AvFgMZmvVScmytoVXokbH1MW8Cgz0QOXj3FxT/VgyLQA
MYXzXDbUCaqqUf/4ZaX9Y/cJ+igVc9OeObUjQs9Tpz7NphJ/Qw7QXDFJ1ybw7wgZlxhoFumNNFlv
XmZZzK3B2HJ1HkvFoVDbwptVJ8mTU9T1WSPDP96/P39ZXi+TCkbWCFlIpGgVk2VfLli0KB2iY1Ke
XeRroCyx00wpPIjJhf0yo0nBhg0/g6VcctMcW9eslM8jqijVozWoSfWfXymT5dnRpNifBxRSEbCp
m8z4KeLODpDnGYww2pp+F2XnUZ/K7uBqQw5Lc1QjZrSJdR0xT9QHUffdjLRz1WgzBYFrfAtdgYLP
UaurJjxYZtKD12eWQv+uIhv3C44tdBYduMLFPh3iIPno5EXWbSK/zpX9/SO6ttDQGHMrcBUMXBBe
Xp5QbhQ6B8Hvj5rSP7rj/JmO6XiiMZIdmgk8rzr640rscf2sCdUlhx81T9mFWqypKCZq13YClytq
jruoRsNZzS0bjSuKkO/dHnApwioGL8j0aH4vthdPWR4qWXoeq0n/aiJhEezaxGnGrS/0bjyW/QhG
ea6xpysrX6dj9PQZ2KFTydsGv3q5cuYGWV2jnHG2YQAamVkPVNAnSoCKC8WQ5OCYEeKRVY+A64yN
W7Gc15+VDJBRBQo7FM6ogl6uztRXVeO2xrPVZwb03MwSUkkY9z2Vnac8deZPuRzEvn/YN76rS0uC
zhrFVyZGFy6jAypNzx0xaqGPYXXqc8YGT6pehDBkN+/3hVCsCQP2Tdn1pt91ucMoQAJi0pr+rFaq
tbcbRMMJcNzNHBtrdaqrw/wLCtPhBhCkBTS7LpcSMDdPYxG25xKsJXKaabVH7G94HgNV8/I4TZBU
TdYwpVeHKbEn1H7oboESo62/WJS80hyKqDm3fgD3PeUw61lUk1vCn1YGr/e/nLwOF3YShiUictBK
AEr5fIsdRlOM7ibqLOeuGdz9SH/rORtKdxNAUbafmFzcTQnRo9PlUqm7Mle877V/komXRFLIkj3q
AQv/lETAotA8qs6FwcA6tPju0cyHFNbpuQ4/wGqcbif6Tia/AFXxHYLElY62yLvB7QTn4P+o5tM/
4CYvOWsSt0BG2dHqczYbsFC0nYX8AWrgmxRK25f7Z37lDOVakj3EoDNMzW1hBTtLh2MTJt6zNRkg
WXOUM+NN3sJkesCiWAczrHxt5YXeWhNMOZEOTTXIp5dmwYRho7b96lw1VhmeykwLx1e7VlC1LigL
fRaMzb+38SPP1KRViSWSreIla6ov0lFJOquisNcVf2xmqLb2HNivUwfHx/0jvS4osxbBBReZ2IrI
e3GmZRz5tpV19VnhC8cd3dkyT4NtWrcNJVvFn7QTAYGb7Z2ydF8J1EtrHyaR3nxWUDH1401jVEW7
YotvHDqBJZArUO+yyrr4UbCKtC3S1tk5RtztG5DE/gf5fahsgO31R+pSQfP+z0wRm0RT8hLJd31p
O8p8toRSGNm5S7OqoTs9atEuRKFt/uGbifnVaJGOXIkxdflGL20I0y6UHxmaMLjSy+RETQYjsiiT
nWeAHZnYzDycqNxaqBZOkJjIMpkepuUUeoaBXtEn287j4VCh0mY9T5UOmU1rTUPxS0Npx9iWltYG
f9UWYxR+OpsqiBsFqtvth9B14ZxDB2ywNmGJbNmLKsaxPlWzXbbH+zfqxreThLjEEI4N6GjZoQgL
oxH5WKWgcovolCuWfkqUetzrpfVaOmG80n2QqeniDCkXk7JKrm8SyoUdLLOs0Moobs4q/T0vGdvm
IRfTWh3xLyXqYhnG+wBP4NLw1Mtaex26MGzN1XBGeqUXZzLcHCoWFYmRQ+UImty+Apbf3o0KSgkv
FXypmhcQq0EnbaR58j2ZkRv5iFL04H+lPOOGH2ITDbhpZ7m5oe8RFAzQ+0uIlKVu61gizIZ4pn22
hhGbzjyoAzP8VKXG3ooSvz2Cso+UEyOjVNzyOq+YBARyoJ+i0uw1xKBLYW2SOZ3EJ2htVRhy/NSd
f7QFSrUoYSLt9W+uaGq4z3zdLJ9DV4uifQphx7CNGpSBdqlTzePX1DShfIl0vf8PDYpsep5zre0e
0ilUDGhqjXDWiM/DPFe82q2gG9poOrQayQZch+U+Q3noO9QjJ6SI7l+ya1dP44NYUXIvMzC9BHSA
ZeE3kAScW8h0x1NT6iNK3UEYpVtGZpo/91e7CkwBCQM5IBaGHY5rsAgsmCAPJpem9Xm0U1GFOzjF
zeojevVCHPNpjJI/bRXEnbZzEC4T+2hEYOXz/Z9wY8PAshn4ZFKZysLSPilDnQJHnipqC2P+zWCk
4luN8AzSp8ir/A9LyZdEx4dJjqXHc/NMTHaU1+cWWmjt28zAxPBdSYhQ/xvh6TI/3V/uOlTkaJlN
pKT4l19wUcMeuiouAQLYZyThmqesRhGOCddzqtXdE8Kr6Qb0oLVieW+sKQvHpPXYXYa5FkbDjMGo
okyFNGw95d1O71q93tqKmb32QaNsIafpvoQu0jf3t3r1EeXoGNgHOZKDdMwymSessWkcCxsgW24+
CUSvvYhuNaKW7Zpfv7LCf5eCR5DBWjmbt7iydRz6DQQa9qkJleqn2bhzvUdrM/moQ4Zyzoy5X3mR
NxfE6Euid4rxS5ikUYQNdXrFPtnm/K8P2/XTgGTXTnPm35muRq/3T/I6/IVCEIPPRAjfECiAdAtv
6iKo08xoTArzVKhK8knrLPW72RFM7OMkt0Pok/MCseR4aP2zrohW26g+pFE79Gf1/f2fcpUIGLR3
KLUBD2UIB1d++UtUx28CpxH6aehR2/2jTOHUiH3mOEPcPpajFQeSjyxVn+cYkMvWrgD9HeLEyIZv
93/I9e1ySZph1ZC9LsHcz+UPcbuGBmaE5uowN8EmMEL1qFtNfuzB0pzfvRTpo1Tu4TqroGMvl0L/
Fi37EjlQVG+dgrJNmBr2F70O7PEbYZrjvtxf78oAw6IkqX9AaNJ/4Y5drhfTM55GVemOdmwP+yaz
w3+nFkUpSj/1MTRLxrWdNngwzTLa3V/5ukXKE0JPAKgFTCLaVcsjzWenhuKmPYaiQbwNUpHPEZK/
D4rhl3uOqNwx4wrDjyZagM6agDKxmB+bRo3OdlegJmfCHwowIdvBTweZV1YW5xRmZxIzt0LytO+s
T1Y5BGd1QOkw9Wv92dRisWLwrl6n3AXyVgyAM+1OK/TyACPgKoGJ6OGRc7IfwqqqzmmhxtsYGYgD
smZrrLFXgH8CIDAhkKqSiwNNWJo6ggE7H8oYUJdphuUBNveQFrrhdyl0k/Nc6cGXEabRzquFnwQf
OpD2KZECcJ5HB5kO9cUdQ0c5Iq5JqW2jQKZkrmV2fyPRi5iO34j5gEqBNAuo8cJGKnAEW+3Y1ccG
jQZPayZ9U9dhvWmqqNiGgxL9a2e6sVfnwXgaC58kE56HXVvF6NuWcXzUOtXZaWaAIlUYxp+Q4TYP
jWVVu2YukjNs/skjGoRIgcKV/Oq2pX5w68japhjHcxk29sZCXPUAZEQ5IRo8rdzcK7skd4f7dsAs
Qbi2pCGD6A8CoUKpj1kg8h3jVenjX9Xwoqz1nZ907dMIZ9RObbv2kWZY+F4TIZen3AT5jmzALx1Q
UmvQEo9hc8yKCchpFTnHsK7mbW8ba3nUtXUAXEpXwCBkIRVYDpxqzPiNpW3E5ypT3brfaUks/MNg
1WN8MObCL54d3Y6NH34Q5vPPuab8p64c9lVAwRQSr8ug90MgA0Zr8b6sZFDTOucnJOn4EAZFs0U9
tHmyhqzyGpuHrrTzfLpvm24uyoYZ6pIGf0kuPkDgWjt2kJzdWm/7aFu3MI3DLG4X4qSiMTL/SnQ9
i5Ntnph1s8Y0fuVuIALidsn2CKhfYsXLLU9DXeqFpvonZYALrLME+O5eJHvqTMnK6V4vRSWRHh5F
HBuDsqQICUlm7Cib3FPR2OmJEqL+CQYNsZ2R413x5leGEidD4ZtET9b3qUVf7iqYUEFWhe+exiQK
DmoGSZzT6/YD8wBf60RP3tveYTlqzfTQCI5kP/RyuWQsEFtCh/eUMii/V2FT36aQqZ2UEKkspYSg
+P6VMRZHSQ8dRAER79/2BfnJItqmjqn6pjEojyYwkQx0aFENjxmCM8kh7HqnonyYCQh5KacF9aYW
apn/g+bvoB4TVCLtB2cwVdhl0SeBaJaJRfVAHN3N30uS0v9IKZFqjWcLzPJM+hrvTTuxp6MFNGBu
dghPJY/jkKj2QRvLJNy4MP9XW78dxwnVq9kflWeX6eWPsJKY3SmemFfcQsRNx8P0QTacRFxa424u
Kz84Rq0vMlLwTJuNNaTHwqAwYQu+Q0oeSOSOTPcvv0pvIT1P5Sd4VFPDP9b1/1F2HsuRI1m6fpW2
2qMHWoxN9wIIxQgGk8nUuYGlhNYaTz+fM+tOMxA04rIX1ZXGSjpcHz/nF/XHvjXM95o/Wp6ld+Ym
7i3wPFO/lvda7Gga5oFJ/AYtlUhD1xcNK7xiH/PKSJUFCGnIyjc4NtK2Slr1Rgn14SDEPHYvL4ln
2kSQkzNaEwsf8ZbLzmKYHJXGbFe3Y2CbhyBCryDvSvtUx/qEyHiQbIDfrdGMH6PiJ3cvEuAIrdKk
AGwiXrl8wAc917tRG/OJBI4ub/venlVsedq0oIamTOHPovaHz1UiaZgqF02qezZ65A8BFscIOMTw
7L2qMpvGndALvdOrKq93fhZa1jkoA/ujMddq8KmIMyltOYkB8yHvnYYaNuVZOFXYuTEUpesE2Cvf
oZPVxpt+ai37vVwpdr6p5KIt32p2OSsf66Hos1sL27CElIo/JYWXp2CoM0RxnY6VKATjA+QBa1wr
MHYYQJ0+kNlDr8OTK7MEomOVzlhtlKDJ602H39CpaeCu7bhHkk99iUydS918uEGGfpa3EdfmmxEq
3c8Ec7tfDgRF222wxH7dSccMUJt5lHGj5MZRt7iyCiccnBlJ61PmKDU6Y8q3afKjOx12zmGKYm0l
Ar1aZjRHUEgwgBIRT9JFczU4OH8E0ohgpBGfGr/XKc7iC+6TttrNnfEzd4JXci1FF4FjsJXAvAMa
WCrzOdSDmhGu7ans6unBKOfic6t29cnUqNc6Qqzv5a10dbiiASiMEsCJ49/Ca+xyKxkIj0YBoeFd
FRrTHmG1+Haew2IP6Hnev7Ip7nsOCswNMcURbJjLpubEr3LIwf5txXv7nVyPk4t9UfslHcc1wsaj
PtHTvQqchVlDTeRR4Aew3WVbSWZXCk/L5sRZWfAG0/Q2OxrqIH3VpFgvXSCe4OCHWHMewFcNnSch
xuPsazxZH2yMfwV7Dx+UQ2uTyYYBhehHNXXKp3ZqlTVc9uL+FueKUFni8BZ4SIKTy2+dg4LEdtVr
p6rQpy851JwfBBbaw6Tm36S4LldyZaLrT4eG/BFUEgJdA5IbueHF4ZknjZkNuT6fgOP0pwGf4vPQ
mtXKEX3dKfFMYdcIL0uYQGJvPUl2FF2JT2VSDiegFQnWDJMc3Sml0d6P0YQZOFfKykJ+tkECE4rE
JI+4jy4bjKcedMis9id9mCcURErF8frENvYI5ga7vC7MNX3f6+OBkYQ0x0OMIwKoy2WL45TPhZQT
O1thJcteqaF0HvlalHlj1k5v5ADToX5ykpWRvdqx2ByLAJpDSZSpl6eSpCBVD0VNOTXG3G+kxDRd
nlS/29lZU4V+piXKIWKrUoKHJLfYRC20yyRPu/Zk+EgfuVMPCcfQeSO6ihnWK6fDI1RisS7F6Ue5
kkmkJL4YThmCldmmQXvyY8nfdCr3uyfVoNM+d5rV1q6Kx2Xr2sMUfulbvS/c1ul0B1FW1ddcESko
7wMKYf2h6tq+2uidkWDaoUqfuAedYpu1RnecnRbbMlOJAgTV6lrRby2s0ylZURCIt1bWd9/13JQT
Dwme4i0CqGqyk/VpKlFC7moqJlYzru3H61GGxc+bBF9GAP0wfC6XERy+0VCqWj4ZeLftM4RE3d7y
+ztqF8NKKH29RzjMyJCj34NmA4Iwl03VTa8YE9n/U2H1v/OKx74/cIMJcn3sGqVc/Hjlic9jHoQI
GkZCd4aj7bI9H1jfYIYDmpKpqv8e8R7a9q1ajbvJCqY1qddF8kCsHS4wYRsKAJNDbnHiWJPmR3Xh
6CcDpedNmeuoBrDtT0YRWGjw91O8w9uzBmuspvNeK8M10ZLr0SVlQcX5UXWDS05M9JMjL6MqXUyY
9p70wB6Pddfppeck6vzTNmvjjZ7Xkb8yn9dLh3uDwgpgUZQL4UNctugkWZxi726e/KqbtyFmODdB
N9jbYIzmlVPn+rDDrwp5W5W425JR7r1sKjB6Ww8UXlOanyhbGc3QQ6eP3IolshcyZjhfbQlL2pfX
z6M/3tMzQVzj5FEhBbI5CB/EkD8Z0rgu/MB2/PJExJzGIBitIfN6dJ7nba1Jc3mL4pv1GYaYL4P+
9at5X8qBqntIfWfFJpr0MnHrubC1uzgcrF0pw8Z3SedZ6i6u8kjep75a99uXv3q5DsRHQy3DrhQs
hIB/Xn60mqFAYE4wyiLiw/ht3iW2smmgj30vw7As74dgMF5ZOxGWriQE4ffxKBf488UhMtuj0ffm
VJ2ipE+/E/PY2Uaq2/LsxHHX7By/n76+tpfcQQKAQS4dNscSTGTBgU2n0W9OdV8VZ7WZ5QNJ8PpT
HMgdAo7amnzG8oFLD4F9cGYhlQuSf6kYzXz2apHhtxmAcw94gStRuwlsLfNvihonLNdEIfSDOZeS
N6jd/OnVvQVgiAoBKo2kPJZiMLaRk50alOqUDqOpb3u9NGzP6UonPI9DIW/j1OBDXt2mYDgBe6NU
Qy5lcaAJ0+vMtwysxKa0+BiNaoUmd2vLrqE02dvIlpqHlxtcHifckaIGI1KwBMRXz+pGN7kWVWk6
CUrsIaX6vqsdoJRd2qy9Ba73CA8B4FCcJOQMrnB9pe+oDVoh42koFW1b6XrhFZMj74M8+DGTlVx5
yT3XM0IYWgNkJ2i/l1tS4DsGDW76KUf0MvRqKPHdZgj19qtRRq8V3MQVXYQbAogtKmw4cV621jtT
pNsAr/fpOA9bS80+DTDLNj2SerdJ3+krZcxH9banpyTtwWkiwKFuKmg3i8jJJlwYgJxW+0IZQmjE
vGqyu7azndYFfZVCo1Kjcj+WOEq6QZ5rjzC0IALY3Jq/u1BGex0VCnBaQzMW97aS2J8qqW5U10f0
9J3cOFLu5Zk0Um+G1Wh72EWn2yBG3hOctNRtgxy+OAmmOg+9KUBTzwutMvvw8uJcXu+PnRSZcgGe
gP23OOEI6fBs7at6P3RSfRc0cQh8Wa52FMByakLY7owmmV0l19O95fjTylV72TxqMkIXEsVsUmsU
YDjYL+c0V9JWtak/7abRTA6+mqnHSRrirUaupd0MklSiwRblYCuM8kuQyGsq4QvQ258PADQCWYOj
HvrjYglbRuUECXi/ndZgp5qrkJVjZZYfQhC/G2yQ5/Oo2sabVs36m1ppgm0FynMTm1K5cilfHsR/
PgTzHfJggkLH11yORFaFneTMtoxVuA8GgIQV0pEBwrld1XRHH6L0fdVZwQ5Wh75/eQ2IX/2fhc5R
IZKbhB+CZys01BZjMOO+DdAiVPeJZQbvE3/2bxvi95WpvjwsHluhEMjlRt6e5M8yu5hGxSx3+qzt
bZ1HOUaVyoMyqfXGif21PMXlMfh3UxTgCcqpE/PUuhxLHyBVYYW6to+sTn0TSS2XV62MX/xgtHfz
7K8FVFddI2PPQwO1K4praGwtBtCW+tapSUDto7yHACNDd8F/VNoNpAy8l+dqcSrRN1Q+uSwJD5gt
GPaLHWME3OIYBKr72mjb+7nr/I0i2bYLw1TZy238M8nC8ob38fgB38PZDYzQPst2lLw3c4yWiO6a
PesQYIRW2JuJcOs4mdidq1Yc3UVhJj3MZgJyaUDFuYZduO8DO4P9LLwlkTHY5mZXvX25T4sS8d99
EsoYHETiUbzok2I0EznmTt1X6KS+43aOkQiw5oOWaDXZZ8DTsp73B7WvJS9MZ+uQ5mZNDVaqt7Y2
oWVgI6r68jddLSGGWYAXqWiJN8BymOUyVLSe8tLe1hLjDcLLb9upmQ51jqJrUcy/X25tufnFpBIf
cKmREWUQFpu/MOeRyqmm7WHjOO8TB/0y1gCJarmR9+WsK24FaexLXHI0vrpl6k4EgAjRkQNePpOT
kPgMPom2L9max1ABKxNroe9aVjm9k7VIOoXNrN74UrNWgLruM1wHEiFQHDnvqHZcblLN8GtypFNw
SEkTb5S263dajINfoac8LO262KZphl1vp61pMl/PLbE13RUq2gaPisVo96WR1wDbksPsQGsqC6vY
FoYWnhOb+AxNrjWa0KI9KmnCNkHELTwjOP0W7aWjjthMUEIM0kpo87shkYjJMh52toPe8Tijckpm
tT+8PLXXzZLQgrjGvc6iggR4OcC1FSGqbNbKIfM1CfNHjLrwTP+pV8O4i+ZgDfa1uMrppch020yq
AV+VbOFlc3AcukBHUfqAC1m9aRyr2yZFr33S8ij8akhOe0hG29ww0rKbMdsrYf1iOT02j1Sc/cen
nH+5bN7EG6qb0Gg4pNznxw6QottG0rCvyvhNlLXyNo2SL7AXtd3Lo3z5gifbQ5IAbAuRKTcAp/Oi
3SCXI6cJdOWQVn70ycYV0tOTIbhH8kzdzxrRHVXfbCU2fbZRUqNgroTLz/J0UiOE8GwnUw9jbWg7
KTNtlBg4MPUmhHzPQ25TtcqawegzE4ziDNuF9ykkiCsNLKC+5pzp6iEEVbbHldB3Y0Wp9lqMHIXJ
s8pz/K45+EVhbCDmqL9fHujr5UxiXdF4GkMJQ6FqcUkMSL2q0WwZB7Sfx23aGZmnWkO8t0Mjdmc5
fJ1VoJhYPhLaIIE/2cMr9PoUqVoyVIl5iKlceGZh23chGA5YnhV6kyvX+nOdQ7yIWx2vQPEQv1y9
yF7k0tx35iFhDR+wc67v1EGAJgd9+JixcVZCvgXh4E/vYPbBreDkJeG92K1VMY9IoUTWYYZU4Fax
Nt+Ww5C9Uwtf5IQVbV+HZr5XUx1jN7CS+4k70I15s+77rJ1vY1/tH5oYU3XeCMW9VubZfWtBESkV
JfSAAmWgUGRCosEPhux1oaSYGl5mPMn4f7AZS3wjydVeK/wY52ZlyO6NLjM8TUGPt6q7Nbmb62OF
Y1uYl8hoHRClq5cTM/e+kjdWbx6qwo4PjgohRgGFcj80JsgDGLFekUb2LqoQa3x5vS+CysdOwmHj
igLoKBxqL1s2G27I0AbAg3GK8Xl2+AC30io0d3JFef9yW88sP/1pW4u9VSLWitt4ax2sQMEp3IKl
PlmdeTShEHi13luHl9tbWMOw/AQzHSgYyDD2F6mKy85Fc9mZPpX3A1dT9yCV/X2udMlGbcL2/VA7
4c/KiU9qVxo3PaIhLsps445ARfBPpWrz8sdcDTR4czDgxO3cligSLPae1WMILcOpPoyWZHoIOxtH
aJrn0Gm0d69tiSBXKMcCw8aPbqnAC/JMtySiW8Jz5A2keJa2Q2mpN1Gimq88UCic0QTUCgaX0s+y
U53dzkWVO8qNalbZKW/Db5Jd/ozSMXtQMnnavq5jokxHCCtIiGRLr7QV8PeprCDVdDhHpu7VjRPf
OjlmjWmfrRmJLa8+muKRwJUnQGBUCRf3bV9PNRYzLIxIbia3nFpTrInZy1pf2YaT9r3OdGvlgbLc
Ho9t8hIS5oEQwuTFCjGmmIqk3hg3Ifr7O7UplA2eorkXmXW0bWeybC8P5/LQEe0JJhM5EQBAHJaX
u6NJkfjPeZXcACevNp1Sap48gh3cTKRJf/QSavTymDkz3Lyerfpy4+KXP8kGoHUgGqdtsM5cAcsS
s+znVtePhgGGspK/aGUpbzq/xhXr5Waem0eyDjw6IPfxv8WRU2Sl0Tn2YNxg1CbtzGn6oEkwd2IL
WWo0VYJzFVjVyq333DxS9yDZgwrUNXXGRPm2bJPIvIk1OzghHt+/jU0n4QifCk/NBvn7y31cnixi
KJ+0t8xD6HmpmgmZpJtiLD7I9dDfolI4/eojy15DOzzXFM8MOidOMJbN5ZIhpwTRrh7gsVRkqtK2
yO4sLqqNIGOsnGLPjSJUdXBioBWFgstlU7E85L4NBODG9vskdn0zsL0qShPiBsSt3N7M85Vw97nO
cddDtiNRJcTRLlvMgkbXUjk0bzCDqPccNNK5U33jJgGX+uqm0HMSdRebQ1rhVXzZ1DRpnRHXoXWj
RNnPNNWmOznGOqv0y3FlGK87RU1AxBUU4nguPfJanhThun6wm8LqrBuqB+EbaPIaViWDEGasXgep
4I0LcZbaDphCkenkxX3ZqaSLi8kPNOtGU7ujmQq3ZHtoAajZgNUsaPlaaM4fXl7716uEug4USWgw
Asex9NuZuhlTQnv2b9qgVl0TOutRrhVB/m/0PeDN18msPfZRiNCQgIPcgOHZ4l7I/H4cGyKEI3ep
uZnyOri39ERbSQs9quZcno6OqB0ROlM9JWWzaEZTgtSY9DHAKdDJ9laaNl4zp/1DJE2TO8RZf1dW
lAys2A8fKj2KPULUIfRQL4+2Mf9wm6ZXDxBxOmqXam+tnKqPWL2r7yN2pF6JGs+VQYzejyhzpYp0
E5t94DYABH5i/9Tf1t3wMS0QPpJSU9tBqtY2WltanpHlzt4w8mYz+aF67IexPeRjoh/UuNGErMx9
Nc4gQqs0QFzf1jxqk/VnA7dCDxM9Du4UET1JMoOtacTmzyQezDNiWcm21PXhLOmDdZOP2Xjoy8bZ
GDUg6iG2gpX78pmtRLEeILLIKLFtF5u2MLOGQL2TbkCKjsc0RCxxinPj2PJKXBng55sSKHeKApS+
FldzkdSNbhSTdGNwQd/BP0duGizPMejzeqWpqxvSFKgHipRUBACGO4ulliL0lqCBEh2tvgk3USyp
N07YyK4VNtKNZkPj03X0o17etlf9o1FASRTbaFBYDV0eFfACOUa0MT6iPNbso85o9pod9ftcj9du
4+eaIuUptIIp6pHSvmzKkuC7hKYfH6W2wIhmNMfzoI6tNzZZvkINvzqM6NXTpha3Y5f2xmSMdoyq
md25dajk2ynUwg3j/z0IKGC+PIgLnCSHkWjPFogrrhHixcWCdCboslaFHmDfFYaXS0WxCZKw3Krj
jMWPlQe3gwHKw8gtazdJWgfoX5rBDSOfoMZK/sZBa+f9FPQlOjA8TIoyDV4b0vKFFtZ3wE5YXUzC
5eD7Vl4qsYb6Csd/9ibujE+jqgRfUtrcOXpavE6/8M+IUK0AHklRlQWmXbaHwUswIIWfYLDS57s4
n+u7OO/QKMktyUW/oJLcQQ0rbyZ0y91Rb+KTiRPcSgC4IIs+fgbkHEBaUFXA+y1RfqpdyXneyMnR
0WaEGyUZfdyxHGf9blaTCNOltHa+mU0ftWR8svlHo/oUWBy499VrzywBM3wUAif7DcVksSSB06Pz
WtrJsZPBG84B8laQ97Odwe5eaWqZuGM1UmgmjIDSwetzibKo26KPC2z4jmWSqndBllquAex8GyrW
cB79yvRs3BDuQzOUT36Az9fLu+GZzfdIxjKA4T1aXF9O/YigYNEiIXbMlX7c2Y0cHotYbrblVEzv
DIqaK+09O8kkiLgSQJoLFftFg8Psz2XWp8feHDUWeDKAXZnbyh0cM6Qc74SGN8MBCLw57VSvGJHN
YVOu2R8+N+zgoEWNgxDIWIbkflk7PVqE6dEarfHdCAhsF+CadtTT7iM/GT5pkpN65tREntlizLNy
fTxzvIqoEuwCD2beO2JansSX7VwFk1/O6VHvUp+kUWPfNWYZHQFPrBnzXc8wS5iXP5lSULTkUS6b
KnuI+/3oZEepCie3GKyB9LAjfUOr873aRcmaWvNV+kjgzwFZg0skGIOzuTi9IJuBmlWc5jgWlu3J
MSKLDSLCUJbCwpXyHAGVDBag3Dnptte0bo80jf2W8qPxyer1tZrs1YIj9CAfyZITMnkAlxdDXeWt
mU7SOB4SK20dtwIickgpqnsstRJtkDm7ixiHm6ns9S+U+at9FEk/XrfLSIWKPCWaEAwHfCX1cg7s
OjaKoYAw1mnOCCa8T13DKsITUhzjabSqtfT4MjohNc7lQYaAy4Nn2TJQwMiYYCs3lKOj58ZGB/2+
0dS6c/ElUtHiUFMvCXJz5fwWIc+T6BaIipB8BARK9MVFspRD0iu/LQC+S7f2VGjHfLTCe6mVeyT+
O8qybW8cxgKTjizP1xL0z7YsdDAETxilv8VxPY4B6aEJtpySGPKxCBx7j0Ngc9MXSEfXyCS6rayE
PGxw7nt5Yhf5GPqMIBMJPLJ44gRdJrtj9ETCnmrOuQEXtUl6xd/FQ/3KGqVohU0FDpDnKM/Epay7
0VhN6+Rzdh5HpTuEcqu5QTuG57qRZy9RZunm5V4tTqfH9shXaDwPBQB2Gdxm4H2GwJiyc2pb8cY0
6uBQjy024LO6Vu59pinUyMiJwOUDiLfEGME/j/ostbMzr1zmqSx8y3KzAb1Sp4rttQeiiFovl6hz
0dpiHwKQnqUmw7OSQohmeVENB7YbzJQyfvGOQF6754au3pd67ZwRFNNcnJyVlfhzcR6LwRV5BS4X
DiZwTYvjccCwJUlDKzsXtZ4FmwzBKg+epvau1vSTLmXIYb48m8sD+U+LAshBblakMxZvlamly9bE
GBvBPJ0SYzrjM+X8zjupOnb45721FaLcMnY+tY7ly15gkOlACDfn48o17uQC38zJJPrPE533IHon
XBGXZ2EXNk2D5XF+TmZDovJbp6bXV40O/zoB0NbGzEamBnt1sDJP8tM2cBUopmcgxc3WCHXEpTWy
hEFpmx+7ApFJC3EAbeNnk7JdGbjnlotCnoldx2Zg0i4/tR0UyuaSnJ/7HgPLBCItyv+B6Vm+Lt9G
EpFKCz7ua2U3+oemiLVtYPd2vzJ9i7P8cbzEExNVdpHykhcBUyqiZTs28zN+WTOIiMHoKZ6b5d6o
+sT141ZyLTV5ZT35T6uwuC0hpcVTabFKfSmzejtjloJEs+4Arn7OR7UA5DLN2x4kqVfo4a+iku0P
c93PK/v0uUOBq/L/Gl9c2YNfjahLNPm5pJB31yLgt4GaZx4jtfzy8hQ/txkJv1Q2BwQxJEsuZ9gu
JT8syik/T5WffwWQnGytpBvIAXFRuxkvod3LDV5fVYgAgLSjpoXEx1W1ojbjsiPxk5/rqCrf1CE2
Z35kdvthau/RKY8QM7XH9z0zvXKmP7eMwLpQ05N5XFGhueyprA1TI8dOfpawltlHchVtjAGSrJJZ
4Um2UMqfA1AhL/f22UYBIFsIM1LLXpJXUUCmBjIFxTmMuvldbFrlrRbgQ2jVmbHz9aB+G5Xmmjby
Ejb6uHZ5XwiZRMBh3JuXXS1S2Q+SsWT5hKn+bUKH/8DNNW2bKm4eGsX4jauqeWc30qcKCvsZ446a
JLKprbGnn+s9uh4QFAiMRA3u8jv8UYmRcanyc5Y6yk6fzO6nHDpUpoc0+jo6hn87dd2wMs+PE7m4
40RKCignSSKUiBcTDSjBTqaJNL9aI9+On7r0ruoMeP12PH7QJlluvaCS52+Znho7gEfh3oqciSkp
ihvfL8odxd7wlolby/M8MxxoVZP+5aLnJbIMxEuTwmpnZuGZWg4CS509bSyj1rZWjSripNj+fprS
Yf/KFSguGcJRthtIkavipy+VQZbgwHNu+jDA6ApItSt3BSYNBAPZXT90yMcYtbkyC1d9pVnCbv4B
8oiYfzEJZaBLBoTw8Jy2ivI7xUH6BrhKckzz4XMkDjVtnNZi0UWbwBAg/5I9YbFRWkGq4nK5lWOT
aENa5W9KrF2ife3bg526oGoLo/Ao51ntvey3Xbpz1HYyX5eyonGR20VhBNwTTN2l23o8hxkJK6t7
U1RzceId95EMF+ylsVFctE3GlUtxcW4DheRxSREI3IfggmmL9GRX9qZR6EYLk7nd1x38yMFIkHvH
4OYAdlG7f3kVOQzdkz1Fc0DxAWIKHg6BvrO4DevC0nNHG/QHGbs0b1R5wWQxIgAmCm0EitO4HeQa
x/UwzW+TYpDevdz84tL4u3mWFC95cU0tVhMYArjcWqQ/NNocb51+7G+krJaBQ07OJh7V98Zgmx4U
7nrzcsPiF1/3+z8NL/qtNYHWhkGpP9hxUmwapK/exqpqv3+5leXC/TO6cGLYKIg3LtOPASYPelU2
+kPsJNLnuofKKPHS3E22FRyKKnVOWa31K127XkFMKbpHZCgQPwJle7lbaqdJAjmY9Ye5LYYddnHm
xmxBNGOBZriZ469hPpa30uMkPup6o6PBTl1qyKSRFeXmbOoPVV92Xq6YlYf7GTL0WjFtoAsFOzOu
412KqMf7AkVbTw3l+m2FbstKCm4RXYkPeXRm0IgohW2CmPQnuaeksScliWLjITSDfGt0VXRUG3jc
c1GsKbQ8M8gYZ8FfgfUEdHwpbmUGaQUabDAexr67r6xeOWqBYXxN+wSklDVWa2TfZ1YShR/SqLxa
QbwucQu52jj+XHfGwwSr+pBnnfObC0DaDAhzbH19crAB1Ne4E8/sTg0JGuiPwuONs+9yPDGt0+JE
7cwH7PMAlDpxe+OMHYSjotXPsw+fIimKB10epzU/x+VdL6aSbD1hpEgqCbTdZdP+gPVXlyvGQzlB
gU3NihKujqa6D2JyN/kyxpVJEG0NC7shSuXdrgAD5IZI077x29jchnkpH5qgXgOuX84DuBEuekIv
AVnnhcfD5PK7lDgJQ3I15k9BlHBOJDtT9eRHcl05G1/TAPz2eRv3H7OuCIzXifU/Nk6zsKLBPUEz
WcLXwkEju4p72c+xtKJdggvDkUEMN4lprdGfL++FP01Rp4B8iqeiBWbusp96TMRia6P9cwKmtk8t
pd4NajodHLNDekGyYPY7iSx/sHEAc2N8S19165ISpXHgaiLZBrYEhtRl+0aqjB3p7fhXMUIYOTio
K8r3TRX25qekCpXBdyVUA+aVo3ORUBDNklxEmY6sLbc+ItKXzapRlU+tXqm/5iaTYMg5oZlsEaIy
qxsrrcu+2QAgkrt3GnRD+x4YqBzfTU0WNq6u+kDeEZDwt63PC3ol7Lo8b/gi4WuMSjfpbip86ENd
fhgRF5A9M5J/gZKEXqMnibKL/bztN0aTVZ/tvOzXKPiXpyl5bLjvkEfJ5gvc9RVY0pZQ7+stI/xN
uqPBKXscPuBGOLpKloU/X3NP/t2UCESE5Q3B7OLgDtuODYeT/W/IepF2GzsdWDfoTXb6XlFj637q
QywI2WuWsTLjy3FlpQOihyRBgg4RjqXOALltvKacMQ7cpLe6U2Tn2n5C1V9zI8uUDkgO5GtK71fj
CqwXLSDyHlg/crIuprL3cYPKnBDbWMmizC4FreGVAad6JxfB/uWBvTzBGVjEaMTRTa6Dqh+b6nLZ
SJxhltRWdeDGhukfijyjrp8WgzuVSvRmmC39DZJpiRtac3Z4uemrbgKxFWk5Fq1Qwlg2Xc89eUJ0
IXEa1+3pLnAmf5vxZnmjVhQBX9mWgOc7ELlgT4HEWRa+m0jqALXkPt3s/Pgrcoel6YIW626zuXGa
lRD9qmfoHpEthRhFuo9/Ls7GRIlJms/JEFIwBmYIyijJ3CZOHccduKRWWruaQl4/1HZwneJoQmFy
0Zo868EcqKkZunKgywOtoRbq1kbo69Q/UiMRYF5YCY4xFWdt0u3PL4/toszEGmJk/yg3kC2kprvY
nAOZ21TrNT90qYKoMmLCWjxtyiGz02MxOvh61UUQY9ot1/bP0Ebk301aR/7ctk37Os8vvkX4/Apt
f0qMwgl58S0h0fJsOYMVup2lRftOTdtTW5Q9U27lOBLNa1IMV6NPdZFsFsZtELc4HxYbSO27YCQx
CVkhH9rmgUpqt0NcSnL1NPVvwqTo3gamNmwMgpCVDbQMNdA3FsY87F66TX5UXNFPollsTazaznqa
HrU4+zJl5QPmy9qHIpepHlvqdJMgN79yYDzKAP3nYUSliZiLaA8ZUdKj4PYWN2DvR1xChSaHrk4M
37yTK3jkm3rMptzjz/p7zQzH4jCmo/rFbLPorZapXf7NTJX+tkGPcXCNIpk+GHIeKe5oZVN5G8W5
/hnQnnFWrGa8r7sQ0noUGIO0byBcjl85DYfbVoZy7LUEb/W9pQZJ9+dx8F8/xv8OfhX3f/rQ/Pt/
+PMPEpt1FITt4o//Pkc/6qIpfrf/I/7a//1nl3/p32/6X3Xb1b/+cf5WNv/YdfnPb21U5Mu/c/Er
aOnvL9l8a79d/GGbt1E7ve1+IfH2q+nS9rE5vln8l/+/P/zHr8ff8n4qf/3rrx9Fl7fitwV81l9/
/+jm57/+EvZN//X01//9s7tvGX9t/+379X/+61vT/usvRf+nIEdQYSTUZrOLLMfwS/zE/ifRH6gs
Q1ihwE0Sfol5Ubfhv/5S//n43iMVxPuda5S90RSd+Imk/RM/YRElI2iDhyQ63X/9v8+6mKn/zNw/
8i67L6K8bf711+WBi1gMcGaS5hxDFCwQOhOb9MlO0CnWVVDDXfR747d6UTRQ5M1yOzaqtiKndtkS
D2ahoEsGG78dgel0FmEn0MSJcgsKVFh6eFaV++7Yz+q2xDl4+2To/+7j0z6Jk+o/++zvloSsDF2j
WLbc3XYUVtloIBGPZdBGjXUMGnGsWolunumOyc1P+EggD01ycXcEhl3jKea4RmRVhwALljdQntud
rYYIg7/cnz8nw0WPAPtCXON1BLWQgq44z57MEgbsYRdwHWk+ihpuV7SVf0aGO0q21Zja5cY3Yid0
g7kxt+C9tO4ExsJv3Cqatd7tfDPLvbkfWxW1p6CB4BW0VerhaDnWrpO0xfzO6SJZ2/qTlvVeXGA5
fheETfImGUAA7FtZC35U4D+CrWFgt+VKEGw/kYqeMi8Yxly5k6qBH6pBZf5GYCE2XCBBGezfojd+
R3MkWR6/Qo/fTllFwzgyKz91aYyCLUFckbjSMBiGl5SpYx/92DJLr1O1eriT0fv/gEgZv1uT5wRN
TyXre/TIWuuH5eSoEvc8DWJ3TJzU8ZLEmr6Mjdx/DhsdwjkyBHXo1mmPNLud52PrtpaWHfvQqIad
b8nNrzwZMn+b8sj+3vv++Gkcsux3lkbGuSqSAZFeLeweRlJkKGLhWNfTcT2UPKeJjM92ViBbNeeF
9L3pKuuDr2fJB7816tqNdF+xXbVTgpakUBZ3n228uVR5g3Vv+zmzh+7NbBeMdG4n5VfinPwBef00
cNV2iG8zSbFRXNQt6nZt47Sfa5w4v+dNFH1n13TfSN9Bj4znwtQws1DL3kWhoflmKaCWAdsxM7IU
RJWLSSeVYtj0ycAvroYvJNEUY5/Z09R4M/pIXwIt1+5UrXHe1nXQxwymRt1UpUIIdNCeKldLxjdz
OYSgy7s2eZd3tVohOJ3pH8F9SZKrdFP1PXKc9tPop8NHFF19243MKfphaEnzrgFkku7UqR3OdTKg
YjnisSJjXROMt7YzmsEGih8uOmE5yr/kYYh/9HiTxx6lMMNw5b4O3qqBWnWbTs8bibiMF/Hez2Pl
iIh7rrkOdODbVE2pPicR6EdvdFq/2OBNkb9t8UbqvHSutf9l70yaK1XSNP1fak8Y87AFzqQpJMUk
aYOFQhGAO+AMDjj8+npO3rSszG7rastFL9qsNnd1I0JHB9y/7x2JyBs3RklHld2Sxvve7k8opsrH
rnWWN8nA816OiEGeY+69lzmsmYAGTclENg5xTFALrT86HWZ7xbOvXQWViYe0TBc9Yqw0wul/TcPk
Ub1TR/OL07dqTrGxer+k0t2aDQjU9jQsDDnhOlKRSG1hyQeLmnU/VTqkeID0m/YZ8XF1V0i/cjNG
Jl+lXoxqNiWZdntbRO0vaTOQ6MbAEkh6Uyh9DVLgwbk5OHh5Phx0xEFqjYFgnJqt1c+raVbfRrHs
3yTHfpKPdlh9zH6zJmk1VdFr6w3hkzsSC4NbJqLsix+G9bcbk/HJnovAvd0KpIuplo7sD+TZ8Pzb
PYN03mOCXtPEb4PXabLqXzFSoUfqPoXKN8aHIcU+bZmsFjCEKQtw62ZeWBC+vyuzvOwt4sF05f37
hTBle/aE+6LwGc+Z1LQITo7ZfscL5ULkpBQI/YqqU02eyCI+yFIRRxT31EGlUonZyofC+N9Hjsy3
sWCPT4PZW4ecA2ds6XEqup9Ei1MLPIVewRNVEkpxJL+9VJlX4GJPiRmjfLpg5PFR1nvbvWoHzcf0
rfUzf67FwST4HxxbGNYQuzJtXpaV94dqpPLFJAyPaaJCHF2mLiwv7Rrk3Ie62Zonl/7c5uD6an0m
mV7J4yKR3cR9uOTh2KAg8YtyiNC4+eAtZayEoS65Dvqs23DinJYpECZbhOuxldQLaXKhs746XdAb
yNeanwlbCK0Kfa9dDrNGycegcCxE/raSh6TuaS/wG1Oq1A7GFtl8Y6u0Vg7pSjVzdmoGIwlP9jif
o6LIF2+4bHMMr7Y4Ubem02rsBAXFEDyOS6vqFIC0/uXztNboBuakzpsqbtpckOWwZKpcZyq8KTx+
bfqy3m5MF5S/a2cL/EMZiOXRb1qx5KVASJbFtjZfZgqtFB/BH7ZDK7DDn2WXwJ17RiV0UnmbrpAo
LdOvAhNAlVX27CFGa3oO38nSDt1YpZuk9drVBBhGo/+j87uySacoWnKqp+3fc6EGP92QqBM+TikP
rdQV8Z9ETNmpv2vvbO3ucJF+FyfZQEjn3TJWQTp7hX+70an41ZZN8m4NwfjmxKYBgrImQrvXUZf3
QRtPD9qze++UOKVaDiquBy8Lqqqu83Zs6m805trvlFWaZ99ZxzaLyIGXJzXp+rHtCvonfFJyfvVy
dX6UxC2aVK9WITJoRkHlO/FQMpuBHd9tzjZs8bHX5Zij1DsVkOuTGm0v99vReeRaiB6mfrTXzDLu
kSqc6BdGrnpLnala3GwNmcTPEkLv87aG1+e8HLlkBhF0Pe9fN30tgNeekzYw23Ek04lQ6gLbqtM3
oZNHo4ue2os4v1LfIY3FqgGYspKC4ZIiQVR12ejq2GTaqaiT4uF7H/htkJAVOqpJF4/wgsitwzpt
y7HOiQYOPhunq9WhmidYqM7hjQR7Gr6USxT9rIdhirJiX9b73g/HKwbp6uDgadFeuHupmoBm6zK7
FvsPnk3np0oG30p343CBiHkjERTDOI+T3bVNn8a90K/E25Jwvm01J0A9LphLu8Q3nyNf++0dqsOd
O8XdaPzoh2R4DXj45DHaVfO0EdHwp7K9/mHmouA54u0rs2Qp6zdXX98P4XskxTt2ORIaH3rdD2o6
6rdQTBUH+xJYZ78v4cnJ3JtIF4QDzEwd901qJwu3wxon4bdynXyd2VgziR3bfI2AbTRzf4y22W1T
QVPvxP/oVkmq93K821jPVdpaXq04iVCM8jvVmluZoNA9qZy0XO3lqWvYEJ+cwW+W28nBruBdhjLw
n9xoWNcUoxbfnccZhSYqKBskZEUwvC+yTBtrJ6QsjkeHWxr3k0KWWNUmW+EE5G0HHRNexopziwdH
EUSn13p5FKXrqtMcT551CzNdydSsQGJZPJT7mpLCOH7ta+bOVPBH4jRAF/aoVxqID3Ebj+e+c408
mPZvSe+BEF06zj7fvO9IQ4Pd6mL6glq9EdZAzvpaSQIIfMmG+9kTvHFcJJb75E4uBl7k8BvdLiYS
7qN2Q2aiadi4u+zdje/G3o6WY63pF8oJXQz9B1LXmi3fzMRgNxsnbB7aITQ/R6EGNw24F5scbV1U
5ULEy8fo+rRXx5U2cQqjqt208ltUXeQr8TPPWxkPPFhLWGXlrpcb36jpY96XrU6DUOEhkuU1Lt4Z
fS6cchqnNRsTe+kzC4HzlBk0rn9stdmXtWksylzXiOABZGL98LRjgJvu9eKJ5JBMhZcckaouZzzY
VVylFSZ7mTcLGHLqEEb0Hq0O7VQucdL+gUpAoiaZmSbhfa514x7nxHL3S7stkhcD7D2n/k93N14i
DKlLcrZ1eyS1vXY4ctzFP+MC1UWfT2WCcCvySJO8Wk/n8KdTMf6nRcESwr1sowl+n/rIMw1QZ8x1
sJQy8e+H2Lf4uYqmf3EKUTqHzZ6E/b2g6a7/WdfkTDxKfxqix971kXjbfckdzFwXyt9/257+X4AT
/e/uix5//9agE/8fQBJXCuX/DEkcdFWrvv75zyDG9U/8hUr40adr7RUdAVeUntgGFv+/UAnP/QTG
SjUgmuyrM/7KOf8dlQDKwJGJH/mqj4G2uGKEf4clvE8s3KgMIO9cqiSRU/1bqMQVXfmnHR4dMVY1
oOArOAikz8/4rxuvIDLV1qFhqZWOim4W2jUf3T4YqI6v3HK8GYWmhzhuOqyCqbQpRIvyRe7W6zSO
45QSPuaOL0M1+mPWJWHpkmCyzC5Rs1EjXr01WYhLM9TV55EZ6zCn4CeWB+zVYXyhBIq20XEmUjet
eNH9k9ij4jUK+uJxUrskpQaKqM+tYBuWdHed9kP3nXyTrXSibJLTWJ5E4+xf6sEdNgrdwQUz2cme
0S/uI8Yus4LtDZ5+LMqmsjgmysCcGNSYS/lLiGjdh7WXudD9eOsSUBDciG2PGlY6ewxOA1Og822q
xdpfBmFx3zdb0gx8/K4sLzjOEgY6fyzLo2ntUt549pDYnzt/u/ZFoVQuj7LoKqj70o2RVEVjl1Bl
Zo3t4qarIa/3s1B691quH7sOs6kY6A1OOT3Fmq5aj/h8QtJ5+hyvWyUOgRp7oMmoc3yDdEcEVHJv
syz3L5FQ5fSVwdcJ9kutWCbid+oCjZlvO4PKf35aoqnCyjIsViWSh5mpYlqfoXC6fcjaqVJzezEk
F0z7ntaz3w47UXbCBb9c+FDcp5LWDQ6cxavXJGPfKZ3UZoGJjlK103xgEpHcq+Hg9bd9IFp9W8+N
fHOsgeUBBLUa4kdi0p2GOaLaZq7nsVu+4Ea37YMvopkRFQ9d96yGwZP33qQniUF4WdfMa0j1zMMu
3qvcGWbCkuMR+UfqlDtZSV4N2HbZNfV5YcYOgytXrUNSn7fAnS9TN5spn3WR7KnoVL3kOD3c9YCy
0UTkJpCFw3ez2N4Naeu2ulfbWocHU9fdV/o7kUYZR+rHcln4k47HM5fuMvLzyWqi6aTLPX7kgjck
Ka+gKynl0niF+5DMrEB2/TkhSMRJpVeblygSqy1TFa/X5zYslvoY2kaYyzKpgnaecAZbiQmsWA+r
WDb3ZAIdgNmImoJYcKegy9dgNO6bCw9GlUyNIylV3jIPt4lxF5EiH3fZlJ2i7McnJxmj58Tp1/ps
FnsK0mEvCuJHlxEX+TeLUMD25FakFBJlFjX9UTaWIqa7wcR8KZKG1JhUTHsg7oMtunaD0z/rhy82
I3jHUBNWwj0I7cfVywLdqD+j4NQNNUa68d+YoOye67gJLItBILGiOtNGquLzbpbVuw94+ZcHUMOy
yFSnA1qX8TOabCir8NEeli7JqMMtDjPNVBXwRDs+OHIYgL0QTmbO4sRPwz7MzbkxV67YVxMhe0m0
L9mqPAIUajn3fjaY2lFZEEgbWAMW/mBb1RbkMbJT1Ni2bMtDtBfxFzSOwTkxCdab2anX/bA1QfVU
Gk+e+FfpRaLw04Gl8StSunyaeXUazv5S0WiFIynyacdIKZAPu1ys87XTIwz7dyKHtuRQ46beidZK
KA6zhJXcxLPjlXnHM/JE3GT0XIm6Cg+cpnWYLqwRY+YruQRpGQUMFW2gdJtGKi6/CbVsPyfbwxce
gzPtoB9s7seBDQK4VdYNAHvSMvxYW/xudkbSXNmD/RZqy3ZywMT44ldBwoTpOfKmKMizZBHDjp4u
W+B1qd7MMGfFVMXuAXTABf6Qy7qnLpbGGwbingfH9to/EcUSt6Me/W9L1wzVBWcW4uwfMhnWL2Fw
PUc2J1l+w+RGwU3tTY5MS1H0X+tq8x96xx7MIVyuy4y3OvOeo77dHkITcxm42GgVj3840W7HQTfR
5xiOT/vYtsV1Ggyp0PLGqT5yk1X7neTMe+xkJFlaaFJmU3KXpWMJT5zX0MJ4kzv+vD2NAdKiw7aV
hS+ysndnljOLNxm8rgERSCGRyjjdQ4A/lfWJbSjFiiR7ejq2mP0OdkMYTr7E4Zr86AUEWlpoDi+2
cst0qaNjZilm4dIs2bAmNOz61XjNfrLC8Imhq9be0Q8b+rkkxoA4bZjJfoxWY+mbcBO1SkOX+F5c
bnFLZGPnOx+uPVoIvrCodzd9Y4CXaMjj9mu6cWgO7C04HpHtOB+YcPfx5I7JHKUIqdk9003WhT4y
GY5h1lpdcdvLHVMm9ObMRiildz+4XSW3dOp9FmlrCAuPGXD05m9r4s9fCorbQ4CZZnjkFeCzwmFu
OqXdZ7nQIsDHxtalfuwuzwaa1SvvT+L3LA/CLZP5Npx36XYg9EMg/3QVGS2Xq3B/T1HreTLtad++
/pDbSPlTklwRP8ji5ju19ASjLTOQ+1fmcKt/sGuEK+8CKTy/XVcpIvMlkLvtExU0SvKF53hQLP/N
LuxjX+nSPUxxb9psIv7SzuHu6NBpd7Ib02aNYDjtvhj1QVXa2Si6a7ZHyS9Ppq2yaqQLhSYZOlhY
qA7Sks1P/r/te7To5HkTFtElbmO2r6x70cM6kQGZJuswvAQOjti0MybybvbVjVW6jytKtknsZS7l
3D0k9lp/SVg1H12aAuK0K5P9B4ip/8aPurwKa9zvayC2JY3Gun+CFh+/eku/X/tmjZyPrc/1mM51
MlIKi7Ndpp1b4yZpK5WEqYnr1UuJ2EpIxKCShVHGU6vJggTADYiz9avD2pr9rgBc0pnTteWZG1Wv
2R4u8hjWQ9meqtDXN1gQ1ymLsAE8W4Ghcqj2bHVHQQQBolUcqO9TvI4PS1m4UzrvvUBn2k8f6zQF
z1IWrc9e3jvlYYtFMQC8Dsx+urKKExXoic6Wbu1OYJDEWKCYCWa+kd4J09qQm3G0vUbBr9b9jTWW
40h62dp/6L2CTIKaHV+Y0LAXd0kFuhuHhqvYD1h7r2DaltIWPH5mtSTcO9mXwWQ8Jw3gYYKePONp
Ws8adKbN2NLk3eb1LgMnWOYvJBWSiLaalDT2tcQqUyB6W6TspN3X3QalvzVtKaJUtFcMgfZjrHxz
OIbTKali6kGqcQlfbUcCJW+eCru7ihe0T7dkFBz21gwL0mrH7w+7LZ0uT+jhi/Mp0u2eUqK1vM6u
L16E5wz8tTSocegRGEy1CwPMlPIitXO+0KajsznarY9xjmsbBAT2KUVHFzbpWG+FztuO0Mw01Fv8
7frvU+Vriqqp08YbNLlhSEjAOPoC1T03xjB76VpaVcIZ5w3OGQjRtEfZ7+FnU3iVm2vXeH1aCfrX
0kq1xANFanTo3TJBfQqTndmcPJJwysuKtBvTFXgV1NTGB9WgYT+2rbU+r4VPrOUWMCxanNiodUGz
3d1rso54hN+Kj2R/Wc00530zmO678p29SQhz9+vktLSCPYJUjd1+dtAyRV/JCQH4DJWc7grVLBYB
ZRTJAUcmLR9vHX8kQ9M1RFQncTkdt90aOZHrSFlBkoZrX5v7YXV7cE9AOgZA4lV3CUE013twlPEA
C7Mn8edy7HhGwGjNcxFOvWKg6h1q+66yjdRmjES9Rb+Dx8luX9GSQrdMC4PfLqCCUzIfyXvYvsdl
U/e3nbSc6tBWK3h5CM6ygcT05U+YYop6UCEqRpO4aE4uxY1hTv3eLPK+JTbwLwLzf1bw/yD047/b
wS/T+PN3888b+N/+wF8ruBd8wsiP+IQQLP6DFuUfK7j/CXEoThwC3AFVkSf+YwX3vE+ICTCGI8tC
MoT0/R8ruJt8IpaJ+FjszMQykIb276zgaJH+dQVHlPCXPom/ih8Fze2/ruB+1U51FKEpV7RbC1oE
m/1lLNrxKTbu/lKoufCOXrFMv7fI67+jvNuaY7m6a/QUVcgJMo4inr5NtsbLdyy7x6GyJpmFRRs8
OLTp5bZM2q9wWzaOejq6UB00ovtO8cQpWlGZ5wBfQZwHfmFf8WQ9uQc6jwd1bK14CFMfpHTNtaeM
fVcKb93zcpgxelLuajnHOo6bW99R06UBFLzfu3HuzgGaUnTdoHdVthS49w6jpYbf/sRFlAYt7q9b
7fsWx6U7+snJ0sTYMKu2vvriQr2Xl1VVfXPYGM7u7bkq8D5NSeecHZdp50gqgd4yxt6ZjPbOiXWm
iUIp07C0rSJVMsSG7bHTyIuZRRyD9Inh3YTztQ0NxqRC3YM0F71i3Nn5EjThjQwXXV+SbZJDVvt2
YYNr15PKCgao9uC0gaRdsm+Wp2EcCuBHU68nETZYA/auSObMzDNRFELYVFuQ8ebcD8XUfZ/6LmpP
/ZZsb0SnRGs2eYaNut5txuu4De5oUFy7I+OCp+4Lb/4pqkivZ7sQpIiblmUJcD4GHQ1FnfTZZIMf
ELLpkRy3Rl5TP+nObT5YsvZnjikKs+peFOeyHNyAJPI6vlMwDNTHKlUs2Ww0Z5y3FfHtMuouTHVb
uoJ7gjEjH5i699SCUXZTMogLdna5tHvurjx3mRuRGww3N24b/zwfFXfWrKwMqir5TZeR6jMGYZcg
SVGqD9y4QXzQmKbfiFUhPKGJ1HaKUOOItIlied8m3kKsF83WvxJdTeMBsNMez0nS+v6JxTN+Ieuh
v2ETFktaEepLrnokuu5xLmmFZI5eeTLnWhcZpCFTrg0l8mfbfHU3a+NsJ58kDaieWY+LzT2dLOPZ
J2JzObfMNNXnRg0eKq5dJSs9NnYCpNIV49a9SHuY4zyGoituhkTuU8peQ9p4DygVnpAwzFSKhFUp
U9fZMYmwjJmbJaht8SygNGYoyq2zeGl0td3MUKfVGdg+YsQte78TZ8eSnsjGNS4N7w6IXCaCOnlu
B69rzyv9GTtGsN3tuztPcrF9MKkyvOs6OINvdT+DdVD4Ubj23TzsB4dsAeEMX+G+3YeuNvXdgIQL
sJoL8sQanBz3wYPiXpL2/xJI9L8fV0Qfo6nm3CTmz/5fw6daxS5gLR5jVwK/YdaKOTTZ9pSX7+9u
/P+5z/6DXrb/7j57qMvf479cZ/+FKDsBuDFYAror5OaknCKq/AtRtj853HDXuAuiCjGZkln0j/vM
9T4FDiUb19yXqwT/GgDyd0jZcT5RXYzVA5gaVpHwrX/nPov+5j7/LxEVwlZCc3E7oD8juwcHxPUB
+icRVT2igi8HdQB0pf0SK56CwmQGa7J1GIMP3LhCACIWdnS2+m0ZMjUxud54rSosyEWPR7uSyyYf
Cyshiqjg6vYR5W718LjGnkWsZLWjTxF9t+f+OhQ/mh6OPjWh6X4FRlfvkxHxfaK5GlI45r7KUA54
vJJofN9X1+lLWtqc/SZ2tToRW1Icm65YotvNplPrWBDya9YcTCXag0NiS5FckC304/3GiTKdg3rS
38ZuDEFKEKa0qcshtB/2Cd4sC8qu2v9sJINHd+GywV1JKfozCQGROPQI2cuDCYXFHSqayrdPGxbK
MR2CYLF/d3jphg76qFl8lsZZxbA/+wqVem63SMMFisIUb7F22RyIUvS8h1DNngOfjWMa+jesZJju
y+h5aWQFxccMKPVjIBZ9S4et4KTcuPCO87IsE5x1vDxTeriyfgybz8Eyr9WjnCewRm+2+julfLoI
qPgaxrSf4atybdtzjxJqcsBRe/e5H7f2qMvSvy3oOQLo25qXzYHOS5WViAe9WdQmeFvY/lILuf4A
gV31JZl6L23RkdnpOrpL3vqBeGs9TvZ0bRDH5Y7CjsvePo6XYrCGNpOJWxl6wm3CzRxV+A/kc0yo
KxLSZnJfzK/Oiqo5o/v68+RW64ECaHOqlesdx8oNn+ve738xHE707g0rel42s5cNLv28834RomGi
/fvetHQnBzJxsq5aQ3WoY9tqjh4Fg3PmiALszancL603L6jXyaTbi/MKttjl4VpomaMrLdXXZtFe
nyO6j+a3chiNvGtLtcZ3nQ99D1gfhDRCnvYynLyfq+iojE7RcU77Q7+DzRxHtpwygyThi4VBdJrr
eyHV0Z589XXfKHz2h5EkSBneLcrc0xz6Z1aECyc9+DkZHNCCTX0pF+jmjqwCtsUAX9mQ6IOJ57tm
Wm3i+5ruXQTj1w3y5kCKAwHFvZ2UQPTxr3Xsh9wzLkbsQajUWcgEkuseH0dIk9Lt2Q8rblGwsD1D
IPJdN/Z3hAzeSfl6Ou4rJqpm65sT1+id6RMC+Gt51Hzm89b0J3eKvhdIH1VXn6f4mlyHGyKVG8i3
Re3aQe72x2S6l30L3+GFbyEoDzvStaOPZf733vgfFvIuERePFnEBX7rRjkhh5ZKuURCmpmgPNMW5
ubcxI22ianIAoA+i4bjFqfeByyLLITR2LuF7T6Cxn3colKyinYWxe8LgAdP+vvB935oiOYVteZeg
NoOGD9wfnSp/aFXesM+/+UP0ZRWg02vdvCWBLnJWwpi9fX7oI1G+9lX7hB3ssovFOwtHjFkzjzdX
oD3TvfW5rIqzKJofVWkBPJR7l+NhYjJ07eKbpM3yeer7b0G/vlqtxtsiMznpW1uUzTlQM4lzqiXL
ZMacOmv1JxSOdSS6qszcmsQqvkWz3ax9+CzWHbyFSexQlSZMxxIvZ9OQ8M8g50Jct4ZhsQsA35gx
UrRSe1YYlCxj3wCzhsoGcZr7s2j0m4eg44jx5iMWo7wfANEeumR8ROJHxcLioU0swuRuIkkiWyO3
SbeAtDSbkqGsn4PncXJ+NKt9FKjx06Ty5ZMm4EsIsGtPBZfJTg7CFK/AUe8dW31GzI2dU1LxQxuk
AK0Zi2O528Eh9KbqvqtlNkhdHFihxBleBoFs4OUz+uCbAIcyvwXv3mOevWUEFjdzZEkSP93+EMrl
NkYnGc3TY0/b9oPs6yoHZEE+GT8DUg434dJQ5BatLw1yzi+jYryhWHHIV1oW81q77tkp9NlFjvkQ
j42XlxEAYm/bee0Nd9oAULqtOkzSEq/Ac6fRL9/bdfa/Lqv/GellrvSsgDR5TMXgJOe2quO80kt/
Dtbx22TmjzZU91LWt12/oU3a5u+t8l4ncmMzDhvrwegtAvpvmkxbQIZ1wC7jmm/aNoY+YOfGXvd7
dT3oV8rmZkglZwLxxFSZVrxRDN7FqWa8lrOjzmE1HQk2XDLfUycVJDkJbDydg/W4zMuHstubrRwe
gKkudGhal6XznzjfSMXe+cw61nUqajdMg6D/2DpztUn8caeNxgOW0KEvc6PU3VJvJAM6bKp7Zz01
Nom6ETBZahnr0g7+DTZE/V4t66EvWpO1aqUcglTHDEtKlFX78Eup7ZHoKQV2r39Fpb/lcVV3t/5Y
AzExCqesqUdpl8/7nHh5NIV5uyQfltk/a5ioJyWCm3CN7nfSeSgJiou47c5c7RLBbuGyh/zq7EAP
f2xty69a8TCmQ0mbnp+KxeYbSFbPR1a9C/rkIttSSCiN9rlSIm/Kkkrvznf29u1YlJF2dFo5Ls/U
cUIwbn5F3rij32u064zdYXdakHCvjLy5z6mpq6/3GNkPcfQ1nqXENNIO4kLHVGuRd6rnoEYtiug5
GY62xY2j/rgOmFyLwMgS7n4gHKoKbRgbQcFEXZWrgH7yfMJmHVBU97Z21nJ/8+1Bm+hQ0LpFk4gB
AWjck4fYJxCnwlOu6U5gwkRJVyT5nJPRX9xvfHmuWh7QY9o39lYlj2YbzNM01fb7YPMe5T13hQsL
vMARfBlhqlRwjqwqdNO2Xbwjy/FeBj8kKFiYebBtkGdk/+/2U+PyHlqEhnqrrS/+la4eeLsj+qLC
XbQCjt9GydW+FBsGpjxWZL477dpYn3Elw3dd5ljar6Zr1kXnldBxtnPxBW5HPEC+zb4/mDsh1rhF
bloPlf9MaXCBABOoAYbOKgdx6hsZlBXfwzqd3ETskhU0cZo5bwpv3O5bF+sOOLdDbeqQ054Vxfx6
IZhApAtaS5xDrNjT0Fa1XpBNcRNxLsidi+YBX8U4PU4FKfVMhEzXqO+3Lco8GnZPRqPGzMi8m+rX
zhnfNBdB/Q0Tkoq+wIHp8kKmRK/ea8IlBFtz8zhagBZUc7pFNB5hL8r7arI8lbfJuKwR186+Vi1+
5aqvuuU0LXqAs6dcRYdIilndfy+rvdWPq4yNfiHM3rSXYrFNkVcDY1lmDL90gNda5pZCEP01RrcW
HpfJWgVqea/Z4kM9jnF0xFO6pF29FNUJ+T4KLBEtwvzoWnd6BloqI8Ck0BkPIQIBF84ObPShWiCH
UoS5ACSdaQCcNI776cZrrPAMuTxEp6qwhc3r7Tt5xcjcHiyk+3G+g+526VLQKbBWTDQ5b3rb5r2X
WBrjAskUJT6LbtJDSzO4cqrtMwk6XXQs7FY2FweRm/+9WvVcpN0KZwK+im3ygPZAKX5pSwwf6cHp
IBdtOF93rbPRCscXpN516hrAiSmWzU2r3ek4Bxu5Jabff9Dk3r/OjZiZ1TwQ76TGsRMQuSwxLqeF
hVYVTmfOvcroSyKmIGM7sO5MEqlLGEr/2q66nnffrBdrioZneAqYGpTuODcow9T8um/CfY/udhO7
5wjy7caOObb4lNYB/WCMPDSsq1QVkzyHQ8E9tpfyNm5m1K5FMx0JW1NfJ2hF4KG4ycBi/Htr6Zuf
GlnFjags8V2YyL6z5nL80224QtKIGf83Wv7wz9jvRqY2lOZ7PM9wmC5v+QPeAQHmBYjU13LPB9mx
NTjEaTP31O6xilpcGt5kv29B3VgwHtqcxUYIL5LuhwT5+fVeee8Jw0lxkhUZyF/8iPZXvrOzVod+
tFD5KynOxqjKzybuystY24b83u3dUsF6GUndOwcjwUBZbe1lZs1GHOqSg9EqJeFyZFodkQTFuFe6
F66dBqGv6V/8bSkPhJSsWdsX1ffebk0eY65M5kkjaobp0bJnPaGexzkmM+dNiuBy+YHib8zHrY5y
cnxlFm/IpM2gf0/oK49TUKmndR1QFC/tXVnz2O8r6YT/yd6Z7daNpHf8VfIAYYNkcb3JBXn2o9WS
LMk3hLxx34vF5enzo9wJJHXGjb5LgAwGxsDWiGchq776rzkeUYZWXBRkdBHTWpS+CV7WWg9TOjxE
o5Uc4S01KBhnZ8Vutalj5WzjRjdOBj7iIGvT9FvZrQdZt6wvywrC3EAHssmzvrhr446z42hNwWip
5pF3wog6+4PaY2eZOUlmztGNjOVqLPvmSMmIyxtX016Y+K94JzLf/b+4T86r35BYpN8hMUf5Uszv
kJj15/90HHoQAavDFd0CBNwrR/ALiXH+WDNe8Q7iribsxFnZiz+1fQgC8ZKbPFU45wnAWI3e/6Xt
s/9Y5XhgjuSec2b0rX8ExACzvIFhXikNYkd0knt0VBcr6/EWhqnZyBaJNpFEETmeM1d/cfzRCBlL
xGGhoyBMbCP5mw4QcrvWX/v2sia94OT54pqHODE46ry/rIk9q7MMqQMty355aEYvq44wCY278SNS
ETbAD5lzUUdz01yh+63d62WMiPXJLatqz1ml2d0JEqAA6Fedh1mud0Hr15PKcrSisdsiMza/G7Fp
RPgikNqHdZf49S4r3Fl/XiuRxaHxu7Y56X2KgsAWIEVbt1UT9HweCcQREC4BEEbzGMfD/F1TmSA+
vddTouZ1nwHR7RXqJsJjd6OVLmbIujV2NyxyzZ2TZTmyvxEG9YTnGZmO3TNCHIvFt55sbVjiveY5
ycxLg1JnkPQsV2x7MNMJNjQ1zABTEx4wYQOVoKvANcamnNMRtzEA1N1zolC/FBsGhQ6kueusEdE/
u/gnCP/IXJcRf18aw3CbUUB6bcYx1im01vpzWerXWjslKOGXGHV/2le7BJgKO4YY3acSSZvFzgma
cBMhLi93RVFP2l0vxLzqzMVQXOgL2TSB52RTtjcSI38ejcrBBqBF28rs6Keym7J59hqvu9Yrb/w6
9BYHbJRWtKFEqMk43o8rVWG4s1l+1eGJUdu1Nm+6EAlbrAfu5nGCKU3joMOZmih7En8zaCSSBGmr
IyJc5pizQGSKOxXlrr0TML2gTmikWTwtuV2GEaI70BAeDTfpPCt1BxvNNTFfts86CH/otCTsMX4J
iz0feOeUpbK+yrFQWSfsgOm9a9VGusvifqTMoI+yb3opWy+Y0K+kKEEK09lPAk1o2C6LxQwzlxVc
2aLMYknof1lEdN1lmhq/e6KbDAEu0CJjCwg50JvTrA9lvZNWzxZNelPW35R63TzrKuN/5iS+4P+z
WosjWEorI/Y2N63ray49t9mui6Iq32rUhXdIVVCz3LSQXewR80qahYztSbaXUnB/GZBs/e3Udlrc
BPWMYWvcjCY+JoR0Q5U9lI2ZFBfEkEKCBU6+/nRQ6/3AQfzPv/RwV6nD5JtZvkl0n98cLZPr5sR5
IsYSIR4jXHwcViJbLQBuVTwc7TxynS9WrMXo+mOo7h2RLon22LWAbfuFEx23Nh11z0itHOpN2hFt
2jwOvOtKoCbkONd4t1VDs2kwKBCW59merGoTOSkjn8s5bDOShTdtkfv7lLwrHDgBygqp72sXPeYD
53QeFb2ZZg6LAy7Gz65MuvxmdKymvMcDX/bbrkxZNyQwk9hmPk218DZZf59arZYe2xnPx6adKXn4
BjWbucBCGGX2FabPHxKb3c+iM/xPGBAb+zlBeIrrpTbkzjaME3JkyudQfn4WmZX7u9EmTCBuU/eq
Junnsp2LQ8JU0TIMTbpphknbZRtTzZwqDXef9u4xU6b8MrhztzecYcdxidDHXFFUyFclsU0K2mJC
qQb3BjkPtYy2roVDuQpBnCWdzqhQo89q8QaMBKaWureOWd1XyPPamripACuUvddJNTzii6h8pvdV
d5WKq4TFuAhb3xrv1iqBTZGa9XezBBjLJ925LeqSitm027mc3xTqNcQvibUZOOU2Xv2j5Hu+dFvZ
bhLLOGgTRyjOitHRrYavlSyvyR33tnhqk40eaXdahsx57N15469fjI9PUUIknzri8FptehhTuW+k
nuz6JE1C1EzupepBewCm98NqSJqxRvi9kaK2rK/cCgD8yfPcZgqGOL3ys+SzV4ptai2UuMWm3CKT
jII8S/E/xIbAnfwZCfYZTb4TIlo9DYu3d/SkPSEk3HTM5FQItjug+ws8KxhNLPYCMSxn1FPFrrSh
UYfIT3cIFtEbCXkWsmARG1A/Ne5ITAiPbGyVJ7NhGc1AR1mq7MfFne9FwcQry0o/JD3Oogh/yNHS
xTGW+NqocL+IIvWlWbQ67LDtBW2LX950HJDWfKQA1sfQHA9iP6SA+L63EfWwiU3xHe/AUTOKQ5Wa
Imj6cn6OcshU7Jp8S8mo64B41a4xtAszi+9xmezY+TGk+KAYy9ShlwL7QBU6pxnD7bgQ/qEr4d22
uq/ZgZDtJaHJpxhf4BVm1Fu9UWOYlNxMENuPSrm30C1aAL99IX37oLyqx8oeX5lpxMJNc0GI33wf
g1ptRU6eB2qXG1tLyo2BjMBxLAFsquV2yzbJRqXlVUptnf81Uz3WVkuSqxFayoER11kfA56t8db3
EHwZrD1bm0wuo1u0bIOCqA062UtKR7y5ehnlwtKkNW6pcQJTxRZxT1QwVasW1TxBpQoPJ6yqkz3M
ejSWvFTMn4HRjWkaWE78BGPJRJ0u/RBoxpA2m8Qc8lMXTc19JV3jBdd//MXXmsZZlfs+EjJSQFg5
OHbC62/qAp6aLjrjZC159ZJQ7WTs0HQtm4FATbmdGz6zqYsBCu38EDvo5fBKiCbbAjN4930zgP8m
GUddLJ8cE/rRhzBjv7iEYC5YGwnM2eiT6p8nxIuHTk/cL41jttua0tTbnOmRbSJXaudMs3M9GP6L
biMT9WLNWpWddYGGGcW28xVSQxoXiFxRiHkDiD88EQNjAL7R7EF+ccnJwcFRpSXXrRFPP/02NTd+
XSOFoKwpfbS9BqrZpDM2bDlXx5uB0nnM5ej90i3wP0ZbJO1JgqK2mEcaJTLvUQc5vipT7KphZSa6
t6v0XL+NS/QOID0Vb9ocIw2jaq9dlUviMHI1nbsfFGbzXnXJNd78fh8hcfmKg4u2cX3UTx65AyEM
mth2QFebIk5AVpyJgHYTLX2DSbtoWXqdlgnDt2/dxu6rYB4WsXF6LW8vieVNwyJRbotGpG92dpe3
dy1QwMHkb6fQi2rjiGuC8AaEg+z6cay+Ud4x7wXC0qe2MUTBklgUS1hZU4IXrRiSQ1xn1hNuLbXN
y0HSU6I0v+conOqf3dHft2uGQMrJ+BBZWKV1uMUs6DTWnLqPbPjC0bo0stY9xeDHd97kPqZFh5K1
V5gldOhGqPzqKiUnE5GLsycIytjbsZmbm05oBlK5yETt2VUhCdmkJLTTiFnWELdpYaUHiwX0IMHC
jyngBVEMSLOHJeVgz3Z4dlt8KtUgfIadQh0lwp1ApLlzq5i1b4duQBgRt85Z2vbPSZ+KY1Osi3Dr
YRUOIDVqWtnc2seYHRuXGJT1k9MPy1Vi0u27AWpK9W0cleU3Ath7YO9eVUfPV9XVMvm7oe6ivZt3
VQ7YOwAGdkLm7ieJNBZ5jZNFe0NbJEBgpn2diz550ru+48DiN8XRJeAwOrjK8DdTg4XPJ9sJLYpT
n3u31MOJHIUf7Kn4NzxUr0icpu40Jxwq1qYI5OejFZSzPaLSrgakC0lq7xO9QfniJd1wWIhK2Ctt
Gbyw6WFApSBJIO/T6RQVubYDgZUPUghNIb/Q5sOqVT6D8cldiVjm2eegU/+wahjR0JQO2mjlLPI6
7/3xM0d/y9o1pQPjW1h4CikKjuSdp1rvUnSuwThTqE+cKMktWjSKYPQIojbxVnN5Xwws1rO11FVQ
6P10P+rwczzQHtF2pc4tnZWz+SUmwgxAxaFiTp99EbZW14y7QSuMNAQW9PfEktDiteruN6otoVOE
mr82o9lkOz9P4HA6x5yunRF/wCmPvbQ7ONIu4NdQ9rhnxDm3xarSXYNA6m7fqc49JYYo7wWxuGEC
0UF9vJhOWIPB06h93iIK+9a00mg3iyRdya59jVyPPGlvtWkeT1ikI2TmAgc/Hkm08ng4cV+Nxm6x
+igPhWJRR4tmwJ2kczaHQ6Rii2AIPGPXCNWxWcN3eTB+HNMBhNEIC4u8lr05uOYm4s48kGP/0qt6
/pTiU8l3pF/09oZRjBJH2RSXY1RpR8lKfYFyOAkHlX6OnCQ9s6obZ69c7CuVgsV0rJp732vNnRrs
6NJiFb+2xwoXqJdqzABx+oBApwrddkm2RIwll4ojNop0YX3zEE8/wln1FxMhKbdapOf7qvYeKBFr
j/os8gsbTfRDN7XQqA1th1KP+71mVfUhMs0u3rEGNahGB8C7UneaoPHM8TKXJhv17Ov1tk5TBv2F
u3lAZVaBhn9a1OTsbTiOmNEDe94G+1c/nG0OlNsE7GwjLMNAlcqWv4fkV0cdKExe6BCiuxXtOHmV
I8HCHAIEW4IkdgImIfDQmzdcNGVCbPymTkP4Cfszzg0rjCrO3RnO3M1gS5NNfOnXUyWwVlTwhnNp
xDfR5DjI203zkiRs93MczcvPDAFbF0hdX65LvbvmANkTFcCr3a5CiFBXpHIFeavlOHi1wT9HGbOi
5shaP3seUc965ll8W2QddWm3fJJ4vDZoohx/X4xafuO4tfLR0cU5PyobFrAYpTwKCWEkp6HAJRt2
7rRsUarJcIyK9DsF74QlDFazm5PUIjO01BK5q1pnTWCwzfWG5Jh5hiyExW44Wl5o6A+PRGhGAcy1
CpuaRx5lqfXVIePgDv3Fcip6CjQCfegjBOiDhX1+Jqs5ILLCIx2j80Aus1rPEVyI+BHuBJs8kD6I
viU+0f/Rbm2cLEfkQOmJVFjBDdkX5f0w9oYfOtVkrWRf7f+kXTK7x4T6oyRZnJC3mCE4MXtFbAKG
EUBnIIRHjNQdmHfWiG+dTnGMkGxwjAEF588pgRVX4KTnhFo3ZLep2mkdjq0gL7x427YY27U0S0fA
f1nvuDIBEikVEKZEKW51dH1o9tA/srmVx37sBM5+ejE75KQI97lnzBDNY3HnZ3F+WSBivC+dOb8C
v20D1ciFT987u3wt5BN1+a4V82RsIwdhCgegjkGhQ5DzveiBvjGqpeLbPIj8hTJ5mJ54dr+SYjad
Grtp9igG66MOYm9vV+bRCHro1Zm9OB5vSZRxy2DteZmOgzLsu8UdTXVoTFk9SsWXHqIeFRdjrmsp
iTRVyiGQYeqczy0KoYWmKoQTeZrvzTZp03CmGZnobc5E24gO1S8FVafoAydCRjfm0vQxDj38cQea
QBZjV8je/To2kJgXuU18JYDzMokjWTHVCzXL7Qu03/Iw6ZhqggkpTcdjxFzKp5do3eVoVXMcklhb
Wuccbc+OWI/kkXoehh/2UH05rMTcT4azfqUuE5NWr1RLL9dIAngKm0dsEqXxDDqlw+ba49rmLKLH
tnTv2b91do6xr7+Pg6snYQMpT+FbPvcvOXVWpzGpOI5Hr/iWjTu+Yz1qqm/sCyo5jprm3qKZVs2G
1bJ7wIyXgWAlAhFwC+RyWJJ26UKZNuqkeUtLiZ4+3qdSc7cpYlfmR99IHoeGSMasMEoj7CI7fkG1
CrBgoy3kpBThX9VIj2pEcRyEVz0qx6SrIqH6cAo16YIM5HMyxVtC+lAa+/ArCZExHn8Sr5ECUyQU
C4eyJERisgo2GNzHIBEJ4mL2/zIxp9DsbKM5oTeWDWbSpPvG/5uh31aMGkZeNM+rx+Vc9U00cnTI
8oYYGL/jlzQ2W9QGslFXu6JxLSb7uce51ZfWg0doVMjOxI/xTApuXl8R3RCLkriQX3+fveJO9oqd
mGkpjp4Xn+K4iufAz4h3OqaRrUPR5MimEEsh7h70BuJ8MJZD0RPwkBIPo5r6GgcLH4ZpkIA/Q/47
S3kufJhDMyCGGthJuI227OAc8MLU+F36G2fxgWdmf2qeK8vms4J041dQccyfRlaa5RnMWq8fhFn1
psfxVxQPcPt8/Z1sPHmQWEPqrYaXnBc4jauHtycTu/1a4lwW2zICYf0TygG/4kMyZQYUNJRdWlwk
OKvtTdW6Ub31SzFmB33U9Cl07CGbbulYbJ5RefALkAfw8f3CdkTDvHzWcI31u7HX+Q4cWh36nSMm
fsavqXPY9nZsOLhS0MGuYjOfD2rIO96SxDbFn3xPIK9NU9Xkx6J0DQDajPIMi132z4VL3w/C3WiB
ijaRjt+yXMbZHsWKlVPO23FTJhzXkTPPk5XZIS6oIac8DoT0Qg35QGxb1svPlTNF3YOBlrfZjcQ5
rBtaHMn9oFtuG3Zew2+jgpcX2o21XVz5r2/V8+jiOAIDasSAlYjd2dL76gqjDCuK4jVMZw+ilXoB
RwDbeaQuWeGoIcvewgfyFqeC/HUkVsMIg9Tgk08Hu2bPII9Fc3D2dR1xTimcI6dULzuUtrHLK/Jz
761IjU7w77qZVMBtlk1YVWS7QaXP0cJml/XNtYXAvT56dW8/vyFWbn5xBP/2JiLxfY6xa6I8JY2e
5D1UBM5a8P2eOSCYGUcGmUSItUR7XU0CtZ4saaIMiHnu0p0whlKGv7/ma/XFG7qCa+l4izB4kLoL
K/OxlZphmjhIhqfAcbXmGfROoa3gbvjRcbzbmMNin6y5b8nyo1iJ/Jahwto8A7UQJpS3twXMeIPK
Go1SZlYDvkC93M2itb+09DGQqZqMHI3bBW1aMEtRVRxcpPdgOZq6c1sj2flGa5xkrRndxqdioAx+
//5WtuXD26OM2MGs4ulIJz5+potmNgbbxxxwBk65t+vuGCd5u+mFTYrpSNG0cMeKKMK4vf/9lf/y
ba6BFzpFJ8AJ1KjaH2IoWx41lVbowlVmMljmBcStFic/CFzhAOHDQP1d0SDRFx/fLEMrIlp7JeTW
4tD3NxCGrn7ATkYqRVlEV4ul0LzamK+nbLGboI1876LMW/das1VzqggSCMDv+zjUidbRdnQpkzyX
JML8M7b1XWrr2xv7o2JeJ+YDOBnOD7bQMz9261QtTXYtG3pQROZ0g417usmSjnGxQ9n3dyGW61Py
/hv3SNsislSgAedp+vAUEVHtkC5qDAHKfw5XSdGIIfSn2Dr+/vv9+KYM04VncwnL5M4inRMa8y29
OKslw26L6tDXe9B2Hayo2HZ1ooYQKIO94feX+3gjczmT+8gUMKTwAP6HZM5qNlKCL1jEmteNB8MD
3AP27nX5i3IW/aKfVxCKjQFkeWHG2vz+BdAV8eGTheukZIY6MhtK1fn172917aOZTjm8UMB83w6P
SV8s2jazLLInaliYa2YOC3N1j2INLUOfP0cLvfFgPO0AoOcigd8MegxiIiEVr/o4qXEVVq7XIB7M
iW9AF5+STiaFRXLZhGiHDGrWD9IRxpQzxmIuB4LwxlVfjXl0zesjqmTWa1M/NHGjJRt7kKz9v2gZ
W0k2WoiEdQZFkFFfm2DTHZSA1dGPo039Fy+eLQSHDLLmFUyEgwqrcOb50BVSlzfIH/kS/X4y6gfO
FmyoMDewg202selKpfOL0ZPzySPlr8rdpBN4h24u4s9aaaTjkftgn1uKR24RPPC3rY2XIOhQTwxE
N2iGsR91e92Js4RpwFQlL77uZLqX9NrwqzwRv8TN1ES7NDO8U9n1AMEY4YcLwhr9n2TRsIHzGafM
ABE0w2mQThQ9Vn5UMJkkSfJ56eRyS1u6ZDM1LV6CXeAm2Jrg78VF2jVs6IWrGEKkh3LwkNjzPPyw
C4spuvaTQbubMhHJ41wrtvt+wDMc8DhlxqZGx1fuaoH980IQslQhqqV2IbB8RircUAlTVC48Pihw
mnSvUefL3AybsxwiMhvlUZYTG3RJBDR83us8Yre5n9LKS14rgWYSKLXHZK4fpDHq5XlyxxLPVopq
JBj8uWm36vU3DKnFRQYIGpoX+7F1gylOU/8At/f6Ibi8aRcavOOmqXmxBB4MWTiWKulv5OQ3z0Rz
ScibBhXulIz+LrV999EUHXdNpsNzzNrYXkVSVqvAOo9g9TXvJcqnyz7D3Ro4FTkOhmNxgCTiYNZO
v6a0CfdWzRdL9KbWqnJjgWz+JCTGvJ3JGbIIYqTPgFZIws5PHJsQ1v3+Yf2QaoS8j6WCEYoQJUpM
SPR9vzj52KobYVTI0npksoTneu4t75F1yrMiTQ+NNrnKvIGv4PfX/bj40lZosc26XJ+cC3pn3l8X
/Y9e0OwF3134rO+xBrS8qTnd3vz+Oh8311fDKPMSoZ5c0vuYUwwVlfgm6CH6Si8745hxFh7elfUl
LuKZ/Dxl/M3yty7nb7cVtAxAaAYXXi1HaDzevzOQXEvJrO4CS2ju5wS56o9MF117IFDIxgSDAxPJ
66Lr3jlajPpJ8hj+/P2b/suOg3kXJQOuIvQzCAU+CFpGnqKpzCFklyT1r6c5GpsNaS0//Lnjof79
tf5yA3Etm9IAz6Y1DdvUh1gsIikqqyMamJC+Ov9q28hKSfgo+AuSBZvA7bzp+y/Fwz+/ruMwIli0
9HgE9r//mBd/NrWqdKDDRm+6qcmhSAHw3FvDNJCaCHv+XsYzd9bvr8oD+eHrNUkTQ6VEEqhgIrY+
doiwF1VOHxkjI4ksrnW970+zhWEKh0ZRNVvyVZ3vqZtPP23CTb/bmlRFaGZe/0Itbyq3GinG3806
68wtEhL7nEPs0a+A4vPWRRr8sDphL4hxtQxCm1X22YcjfilTU5ebOiL8F788wo8ANBp8MU2bcUMK
tHopUm9V0qT+dCLOwK4R2Pnzi7BV34bE6rTZBYsmzE/r1F9HGWntfjHM6YhkovJuJgN7NBRfF6dP
NTkrKD4Ti4JxIiY0txR79/XYO7Bfa2EDv1XCt5RuRCxZzS7gm5LVoY+8BStqvZAF0zuVok3F7FhM
KbqVQ9ANGkkuqI9ZZP0OQz/j/4r5aGROmJclR3DvxlK4wU4xqt/qSpd19Cl3YwN2dRklQvvBiTJv
23uyQdQzlCVHUdpc+Z1VUpvsZ/5yE/diQe3hWWhIFnwLaz6PumxVV3oEOFmsL9WYadc9tP3d9IrP
JHFH4ARU6vdMEuIM6EcsWW+XkjeCegYoeOZF+hmlSEQcWxjIK+Q2RqV+FoWwK8QiKmY/nj2KIHsX
sdoFIbkAySQTyU3TNYN1wHdEXZeDy+wxJc/F3c3l4B+mJRZPfZOOn23ceowHmmOT8FEL+1x1sUWc
aZJ56bZCDb3vsvXWRiJvHWCRKchL64idiZRQaYXeNKru3OcLmrFmtM+/lmob0K7jwYi0/OIXVpNZ
RGFhuRnXr8r32KqJxWVM+vXzEDRefNaxxngXqew86wIjb/40UQ2xwXc3NQc5Lz55DEWvPWvQJvcW
6hdAHRzgyxfUKgRyGhoxoKrRWsBsps+9TSj4bpz9Ue4KH9cR4R3DEF1mFbjwritl324RZ5TlZTr2
syKBzkHnbKO70VDFInDd/FKlLN3MS64qGTd7p1ztUAXZpyaodJNg0+IZKSHG1i8361KB38rpav9c
z9O0//2T/9fn3maqpewWfaBjoFl8v96QLdT4cspa4kcAPwJwxFy7rWWzVF9fL/SPrLz3dcl/PwY+
vmux+JftFuuF/rvs4n9HU4XBIQBDLdvQvw6HvB+qr/927IuX6nv/TkX63//fX1JS2/5DUEzDuYbZ
hWfKY3L4JSXlXyA0Yf0ARohydQVf4Z9SUtP5wwQtoezLBcVwX08kf0pJ13/inMQAZK/1fusX+w/K
Kz6cfEBGVnwEM+KKkJA69SGhwjDLBSB4sDYu/bT5YJGYWydPmci/lkPS7X0gp13RXrz5oP4HOOi1
XenNyPF6Vdcx0ZJS5gE69OGq/AWBBFlib4xG4vdh0gsSATg8p5QLWOkV0UgouB2xz8riJrYTsvXK
Mj3nXfKQVQhNUeYuoV5l1u6f38r/8j59e5v+x/X/saBT5LpvvqO12+Vd+crppXl519Xy+vN/aqFt
+lKYHlymtl83Lv/4BzEp3J+v99+beFPL/gN1MFE+ay3jGonKI/Rf963+B/Qf53sdXRNsIoPKP7hv
xXqRt2Mrv59Meh8vPDZ5j2fuw9hazb0aSOKtbtYsg7OnceRGv0t80mo4qCes5u4E8TzI8cHzx6uM
BPZ53z1bqBEL2zmmI6kSCKchV3R3+NFMiCL8hAB0MkPKdAcVtFxNovpC5HgQpbe+iS94RiZmgneF
y6RhYOlxIcS6HYWUCND9WI5V4NrZi5U5hBEuWrodY1A/EAcjaMoS+p4DLT2VCfrLMIrTAkdssmyq
zPwez3MZRl7n0Cty3dNemGb1N4LR9F05a0RrCtzlcXNn6nQQDYmlQtlhjfNH89GrZzzQpXXwc5fk
7CIptn2tikfOcCVxm+SlZJ3c5zfZDfkCB+nHFwteB6vbYLs6+suZ5OpP2G89xBRtAylpFGTKTBql
5PFTqxtLIDlbBeU3v+a0OeL22RPLOVt+6ItdlqCt9onasr4N5GIikrIJSSGbbDsJZLp2hY8m2hKo
OoKsbjSXuoWRqWoanU3daqFjfsv8MFMhsUzEFcKUoachUjJo+9o4VEYhhgBz/M9G67rrGNnGhoIA
60nrtJdSWFGIOcOCg9GNNa8j21OS8D3rYWF7Ys22shNYpy0026Y+IcCIFCm27PY7YP9vapiwJYHX
bFcV76mf22IzOSDBnWWPG/wtJPSBf1CY3ZPbWSNi9Y3OxI3ft/ey6LJrUEV3v0ykteaaSi5S1Owb
Q+ZPuHH7jasVX1VBan6eFciFcVmBgGRIQiNVPHEIMmhdMsorkDzzPDQtrawzzqa5yohBlfOFGHH3
lWTVk3ZkhMPsPldFTMMhIrfQbn0iOkU1ha4ckp1Z2Hd8eWlIblh8kqsA2SWF+wBYeYtbt0LnW0Tb
1qr1UNlzfYfsOt4j8HiwCZ3cWSX5iFFmEnw+VNbGG8ee2Ls0utEl8V896Y7nyhrjZzHa7lYS5rlp
K8PAXGX7y2YNynwZnNjdzmq9yYfcQnZE+IxewKaJSkcOF8/1Kesh0OHPOVOo3gm11kMHhgAvHMbZ
umA094Jo6iaIAdTYaYPHi+EMHA5XE5JBV23TjLBeWI1W/US8qS5LJO9Ml4trbvMRYgkCZgzwtKXG
bqfGUcHkLVQW4fu6XtX625RNg3GVEKGcI0eYLzW6XYQJu15zeV4NdrzCdSoyestkR4SiOBTRgs7M
onfQQEf2VCQGdRzG4oeDLnEYot4/G/2EOy7z7CJICZvfoNocw7qG1uZzwGLtLMVWYRwjB4ZBz0uL
4ZiYZh9COk/BNETxVsa1OBJQWoV4uoxwJuceeE8QO6qyeOPG6qGCwApTJT472kjvieHPJxABzP8T
JaNM1/upJiKTduOfroVZTSokeaPN29GG+brqGsZSSmy2fleuae08yfQ7jHRvUHnRLj4+MIqmSIB1
vP1ca4iGurq9LOpCHHFnzQCOq5HcmMqtqSIskr45BAkailNVA713YFZ4z2OCVcsxDwaCboIqJ8p5
jjnrOWX6Mq6Rbcj66lPM2w1yrZt3nt5VB6ZpkieH5RmAG3bC8hFDKiKAtakDVxzRVXo0vG27pncP
yPKdXZuZyd8cij8MPa9bh29wGF+tPOj8PgDcWtXk7Yjs5YYh61wyT9g8CXrjbRCcPayGhLA2or8B
1V+BqTczD68aSIdr+pwLKOv7eFEijIkhmibjxqLdamlXOBjON/suRz4Zjudlf0eIAmiW4HkSifM3
KM9ftksHqTZ1Ww74FQOn+wFimaEcuSlccdPl2Rd0Hk+tsAiDkuKfHTtgpACvmJ4tgCT+98eyy8io
6A1xW/9G6RG+tm968s9Cij5ewP0wO86lX5utyQV6cZn1V5l1m5Uvb2af/2E+/QARrZegapAbBMoX
NOqj0QmvBXGzKDNvBmy5iTpbEPqTdatbP5vk2+8v9devZQX8KCVj0PdwdK3//oZ5yPi+liFW2a3n
y53S+js/nZ+70ft1RvuXPNUHVJF3BMrnrC2GDGcWf76/jEv+CsqDJL015SexfI4RIBnDt6T9uzrQ
j2/HAucnAxTuyAW8dNah8+3bmW2tN2YvTm/cgoz34kVL75Dl//4j+1D56YLaAd9xXHFdnfA/jrbv
L6IIZofws6ifIkZMHwaYkpvMRxh7UenqVLpD6JE3kEWff39dsX5Ib59gjIBroCBnODRmDg6499dN
PTTiS5JlNxN1w4EkhOOSyDYEW5PbhMR8DFtqKGlBUrVO6+kalOro4os58JxJrX4y9VHAn9h1iCLN
vsW1pY5k3/yYYju9SWv09q4v3X0FCL01FD1GnsZC3COBYbBtRzJNU8aMxcE81uTg3T31cdd42WWg
sOLvnDKyD7Vpj39TOvjx1lntjyYTA6Et68wvPiyWTeuXvm3wEuvskt4mbfhJ/ADCqL8D2Lkh1w/w
/QdMESCORv5jwAY6H9YoJA+ZHmvQuC697mFRVUZounl6kGY2Heqp6QkQmfMn5JdJKHl29yPybR0h
kh/x2UGfVQbaMybjWLVqO2UqChaF4wNs7ZvdC+fGx/lwSoosinbOaD7rOj5k2ks8sYF9sQj+V9GF
y7jJ6WA0r2jKmcJ+QIbeIenaxL3tkT+SuRhahr42j7aOf6QqjPFK1bK8T+iM2s/jhM0nEfHPqZ3K
/VI12XhasZ8tOiOmdKC5XTcOiJlHkW9irXvAyaFg2so+xiTPduyEfr2MpxyMaCf6EoRWJXKtPXhu
Jt/eq8YsQ9Ia+A3m5F+lOoYMrJJohCYnQYjHE4iSSEaPIkGyk0Ge7YVrJZd90f4nZWey5LZybt0n
QgSARDslQLArslqVSpogqhN6INEj8fT/4nH8ca2yrxR34DNw2IdFEsz8mr3XpjcSU3PrLVr74Bbo
empo8z+vCjwVuPiqbxy0W98QpLRn4lmco+sk3Xbsax+F6lxGmZlaRNU55hFs/QgfaSp2NrCLDyw+
c7D0rh4mcta3C10Pohn4wcLxdNRO1BRaIuao89Q7yFv0w/X0A/c+CcHFOCAGJTGpVGm767KR0L8k
fdBN+YKAEslvvzgRJk8WW16+nBImuuFAup4dmmKZoqYt+aRiS54Zw9XbwQE5tnhoqymvrhzE1D83
pbVe2myqI7QgOIAqNPhJp9p9myAlHDFUU2Ki6KJXG/fNVKRbQwrktwzwxk2rEUbtD7p7bq2iPLSl
SSsA4OPecHVeIF/MfL/WwzOmWCyFSMaiXrBOMDWdsVvrDQejyv0TLArrBn+KftM5M27Y0l6P3C7+
zsbpE8GnQd6/kDbW1r6WR1ovPesTuu6Z6lBtVoCbCMOL5gE1hsUjM1qf14AjC5BzN3721fpSe4T9
Ll43H+G+WzdrDLGynPz1oRF+exqrev6VjN4bW9guAA3qRD1ERnD8EsCMCbloYFh6X8w2ouDESfdG
jSfGaxZxyyTV4Dt1xS0dknPI3V5EKWFt8CLaK5SzFWGNRTTwq+QZHcIUqd5BSQupHUWPW/1iz4s2
zWYFXCFf3qaIhE9UQCCUjK48FjqMgIQI3kPdpHzB+UrUAqPYqM+t6VDz+D4s40JiUWr14r6bJlxf
o7cGhkaeNFELhF5UCbF6qz1EvusxaC16d9MrG7BXYr5iVa63tRjAl1my34+66vjvNRwwWl7taNaT
TxfL4UY0mHVtr1IbJsRxuGbtq6dYnNa2ft84YJzsJhkOKMKai7ZM18SzdMKNQ8BA4WPgopBUNx0y
r6jFRnIwnDrhf+yQVEkCSIiwFbObGglbsFZVhrVwycL2rPnkt2ijFbjgyEg6fdN0JZM3SQsimyrI
HUSS7qCyY9tbTjjG6oippmax4nyj6blQneCkJQftxuG2vSmEpNtEVR4lfIMbDwd4Xj95sw3rDjLB
glhzhJC2nUTxwd35OAgyBDgxG+unmSwdjJ3p2+zAnqvr2CBUAEcJgAqgIRlMKzbM4wbmUH+0Cxeq
y5ynh47Ryx6on9yVqh3Oo8JIVM6gTOYSTclGMyF6aAOKeFYK7wpNZghMzbujiaPPZPuGDhF1ckam
4Fmx+zsINN+sH8d8P5aav51LjBF67OIhJJwkLB3bJy0jW+TWxt/xQMgYcAo1nlWik6k1cJIZg6a/
spPoT6u3kK5y3YAA7W+DRMRukKeK3yk0+EPjtNW2BAITmRDcIv1qJPJk0dwZM511lQnceE7tnAHh
rFHath9rLv0bP9e0o8h0moTMJ+3DaPwj2TYvyAZ+qlL/MdcAPp0MILxRZllkT8TK1yALzUkfg9W0
1mAePA7LghTShVQyYNtVc2+08/RJCsyVVzNaZqA74/Q0yRYaXDG2hwGXxMWVhrxNGuYqcEmynfKz
B5BBcivXcglipT3aszHtCa1xowa+0IGWTw/66/RlZHu7w4GzbDUCUqJRqPyCC13bzBqf6wgx5kem
6m7b5EmFb1JJPEVL8gMWkrsF0D3jchzzu9nRgMbImE0Scu3NaifjRc2sMBZpIbkGDK/h+2XJUGPY
e8KwkQQlRJM9slWuwZjzLrC9mQkZ0LMXQxU2e3sPjAcsGj4jNSzvwuETK/XO2etoLh/9JvdKxBwq
o6OPyalAXXUZyju0NUXOQMad3/vK1Z+Klbaty1trx9zmodWbNRKmmiIjtfA1p/Nn3ZD7OGMxPXZ5
1QQLQya8HRPOSyoa3A8uQ7Q8/ZRE3O4zhxwHG5vDXktrM0RyPgVcpNnd4oq3JuuTD3OatVD0cX/r
Ecnz9k+KCisVLYMkvsiLmwsox7Vd7iox9QeVmkagGXN+Wjydjw65azA2+fu4WPhbO9zfdoiuo7hP
PQcPLVu+ZAcWMzMJOutaSLBjtqsQIt4pfyLJ5hoLQT5bM1waSoWtW4Nf7wcPSxx5MLuyb/IIyc47
7TgylaU1iXuzvkPKMc4NWEydNxFW+KArpOolLiMyfatx49c9NyTAqEfLYkLVZiV3eC2bNrBjZ7gn
VA9F7mDrF4Pos5OnJ+lWx60C+WWt/I1ujdLYuNVgHbXUTUJy47Q7vFHIBaardx0T2SZB4Hvpa+51
skB6DMY6zJWRzaMQAFYwb2QvMyXuobpOYwA98K+2zZ+kU7DZcxovaJkaErfSGBGJImSVTOkctsRN
bKFM/MqtuHsFc/E5X/8z213IgzMc034A2txpnn/GgPeaO0x1jRRVUumZ5X4hb+OT+TTEnx6DMHuR
dytPX5tZaK8Too9otLwR86VuPiknBkJj10Qa4VfrLnmhMapFQhuWvkj2mNdzhpPeHGR+qkMhkn2Q
ESQQ9K0JLA5rS+h1NeVGP6m7sdRfk6Yh+4n97Zsh1k/LxpokR4MYCAu3VKADnTstZZ1tnYpB5exM
bwLmxQYmJYcHsnSaqWHkygRNcHHKBHev4vJV5rTUoSYbb0d43u2cqItgFDyQqtFZz13y4iUE1hge
qcuzi59qIrrRUowW4lH+worw2WmkliQjBBrdwE/CzxmcCHriqGKPRWvF3lI18xj2hY75xXF7CBKk
RVn+gG3FzbUzJigefNXWe+ri4txw8lyYiNebRTFSma4Jrnhq4ibQlNP+YCwIEZFvrcMOnuDk9WPS
AHAyhVUeK/io8MEF+IzALvSfYHPKvUJ6HeCbbo+iEONOk5V/bAcH+rOR8LGxQ8PYqLyoXOx1Z60x
vgocn1FWOu+CPX4gdBID0W87J1z09g4eYPpN83HjS0hph2IoxkMBhgyrUUrQxer7N6nmXjofJ2hT
r9pzQq7kdmQS+5wZZKhsalYSLVct46+8zrEZIdBm4qgc/rRlOSaV0QbYv70H5TGJM4W2nEsyZANA
mu81XvibeVytMxbOV8eg/MoQxmFOWCkSEDM0e/wMJBa5cxOu0pLhMLqkO9ajvYfHMLwpMhoui+m1
N6mSM1pMaTx0FkWtwdnPpQuXaGnueeKsUGdnfkvyYnFX9tSxztJ8W9KOx6bvSCjLte5Qd+I7Cn9i
DtNq2XZxDfFPDFvHxwCUMi7YEaNuILbr0zFsKkvdIsVgvGzhPSEIatqmc6wORgOUBOdtaz73llgj
ZEb0Moxpu6BnIXNKzYKUNEOMPVypqQvZ/cd3GKnm85TYyZmDTu2nttT2RMF0kdVOJTNXhuaGzEae
3zIbOfXj4Zy1HRKSTjoHfDomsbpX6joec7996NE7v0PxyLeVtJDm1XJ8Av5tcWu2065ypfdESoUC
8zpxI1m2RMntmfah6XUr0GiZjlh+7F3f8zNsDbJTDN37qM3E2bY1O5sG0SlXTIrZZBJJRJVgb2tA
a0RceCKwiLkIgZbuCfctUbc01pZRojyj9ecX64zbSfWX0hxICU0npvdtFi2teisYI5BPKhUe4+ST
NNz17Pc8+0OT+gdcq+lFLXYBeA31HJQwPRTWpEUpmjrsmSZMUNljgVy9NNkwv18fCTZrb2EQMKhe
ETCgDbX0/dj6ybvAohUJlK073IusZGSc70tlTG9ZLdazozdEzhf6uG+xJ915IlXPOTSCY7tOKrQ0
iAl+otqzFmv2oVNWewLq7L+UTpt/0zTkjxyB+L5TjWxePLHTjs0Zlh9fPKCHAGm+OJAA1tguHoQh
9x0lumRcgrgOq3qnNztKtxT5j6iec72lxOvr+GVimg3GoKx3NjqNsCazExVLxoBl1jDMrCPMiVTF
kdTXR9qxKxpP2Rs+OZWxoPHTvYpZNqyZMb/Wfe1sR5H0t2TMgyU1FHZpg34ZeMR70vqPLGg0UneI
iY1J79iXIrfPmMjzB4dn6UDuTbKzeu4vCtX8gnZ4ubSrbUWGWH5kPbP/mupym46m2vlORzbMyjxg
MtI0qGaWNTTW1QaPrXOcs7EPM4fCVFeuOHeDAeBVVoeZn/HO0VYvBF9cRR1nZkizfp8ZyXxIoWIi
Npy7k6MvhF/3BotLQolvXDZ6AZ1wekHZ1d2TFCCORl3bW+WMgGSIjAhx0dV7GHDXLGTglnCiJoKN
CHNi8OwSOgMiH21N9qkhX9lAQ7H3uJtBbWj+T5iViFsM67vD5nHfqtrYgJjsT6ZA9pOM/jPtFiu6
iUpqGlJ/iwXR4mshUyWealLuY2Fd81MJarQm+5Cb8Ectc+SQ8AQnQcbnUlsZMlvUliw7DR1UoMN2
cX3SMpO6zOauRuQ0n3OffFcPsxHBlbbzzcrmCXu8sMmGAdtktc28j0ckZTkO7N2VdANtQZNIdDT7
2zJUZoi1Lwnm2fhga1gEElXgTZWXb+T1doepQMEj1ni5HdqE3Mhi/hzd0b/AdmjDHIMTZ2SzHJIK
akHacdhD26tPjXDhu5rdvE34PQe9ciUK9Zx+KrW8I4Js62VWwsWWZto/TFICDwo4xAMfHMkC8Pje
2wVEiFNUP61JLJxX4sLvBGAWocCRrukDpBXbBqgkQEo3jgBJQn+aSqxFY20CuiD/Oho9Gjm4jDF9
KfI8DJ1xkExjydqHI8acaaJx07L8cVeSceNx2pCA8Rk3HWMiSeJyr/M8WF6CNm3ExB7PY7L3jRpv
L+b8IyFCReRliLEZDWuN0R/0tjb3/DCCbLYOrPnsW4FD8QmbnxPIQT4XfhdvrVrCzI1XhxV6lkeE
GvAOjJLprN3MW1frrYPMjRcrTZgYUMKRjEFg2CoL/HRV6kDJ0ueztCyAVov5UnSdttXzqmdjJOYd
I2AzYnhKqIgL3nTHOMxHZU7q2WalWz4QwHg9YLV6hyV5YuHP+nfC5RQYkPs2DBlgBUOBIlOuZzuI
MP1yJTluYtT1jAdrKn8z0Q5uM/4Svd1vVDfCSSIIctsbK0J9MH8kOVvFQ5NTQ7ltX+/SWbUHbVb9
rm/mel+Rmrl3oBZGE/le28qfhjNvod62OBHPFhq2myVehldcFT9Y9pHuvAyEfmL3DJO5AqGM5zxo
U5eU1LakdY8TtWeKRfeeQdbiMUZg2afyqUny5lY3jF8NAJCN0RLi6UxIFnAB5be+ldd7/k4/qAqT
QoUR6naam+5iSugPSIn6u6zri9NsjW9okVyONyYocKqKW/oYwOKTl1wytRYURJqyDm0BoByqrL8v
ZN+ckoGxM9GlWJrja+x93+ZH16zcFz/RzVeyTtW2W5Zxs/YK8kIr3L3M+WHCMoVgMACkuImTOAnk
YjNV42DeWHLCO5kTBUZce9h3g7lPelUdSIQ2bpmU8zuAS73TgSrfSzL5IhOMGwVmnO1IYseTiIYr
SuLRj3BdkS7vCt5Na+EORra3d0gFidrM+9Fa5rCrmYvdEV2wbH1SryOyd3jkWKDfEtMBdzFejF1i
XK8qervIBQoAz9bz6XYdgsVb52XqumZvskLfVPQuQVUrwiQtrHKCFfOZJXkfxmJuD+tC4LaXTWXk
DQvKg5TNZQxq8wBggikE3oZwVKbFEjZz9oCPl01TjXLLM8mpiHU1kngao9qT3ccct+kj9nk49Dyo
G7ZqXKTZdYhMu0hafSeiNWXEMe/IsCa2BwAKvtgGRg2pYP1VxylKE0Zpic3QNRgCyCSmmkvq+lTZ
OjCT0XiB1aAHRDl6G4Y444acTKKyCg1nESJpzOU+glFWtjcojJejm4pqF9MKbaXbyBvTG6AFlVa9
u6LsN7YF5HotdcCnrgN8wimMuxTFwn5OuNdXrf4EbgokhaiVqKkZ2K3VqI6QtpjpDhDtXVBKO77I
eE/0Nb2i3fuhXG3tBX4JMT+uRlEqnOWIRqE5Zr1mPrUpZ/MKNTSyvFTHyt+/MTwnLhvrDlmbIPEV
dOaEcOHcjjxmY8GoFcZutKAFDLPLHt0sJYPh7llHXU/EfSu2asmBVGE+OCT4ZB/mayC6Yc1EP8p5
U1BBbQxLqqDyfBXQRg7M+GjfCWzwvlerudxIoT05LuPB3o31QCazzv2APCDR3Yo6g0wVCf/aKgHH
sOpzt7PeGps6X7u764w/8HuPa9p01eeckiTOt8N+S6AUDzLCgPdQaMqwhXT2PaZjuDE7ZpNZUVIy
0NxvxKIDsWZW95AXd3p9KnIL9it5DIheoeV2WcFna0jnwiATG4/Bl4veX51hARaRNnkYYImdPCyV
Oz7ZaYy6KNMh5mc6yT0iGaJ4qQGjAGTnnZfX5QMWEeFBV/KF2QYTgJZd7IzZCSusFk7kPpBv53Qv
WYGMpCuN7nFsa6+iIfbIZyqL8QxwQQsJ0RCBpjXmM2uYiag3CsFN3bQQ/eca77Cosm1cISLw0asP
ZXm3aP33brpuAWaCSYuUqMXVnLsbQABtCLiw+yikP93GkHduzYZ21oXesvPW7Dlf4+GEGAe/TFmD
2mAa3TClz3I3dBnigkGk1LHGpPkGrdL8RWTWNX5q9hMiCDSkFXDKtoPd6Jd68V8Vvoxdm88Gg6mS
slDv+tBelHcy5nXFBO22u9zMgUzS2AeMXfVNr6kiwthe3Cy5+Z46EBKYd2CJVVNaIXNZy2TZOH4i
b6H1JD/GotEuo02VNSyrCPQY4Tc/nPgOh/9yTRIx7mFtEoDSuczLGCLAo0ox5njWYp+GzJkvKB/6
qGv69TvZV7DTdVmlNImeh8JIfm+nGqWF0cknCwupxTI4lobDvoLLRkD/ffVy3TwYcTrfOhRcGxHD
sovTVQvtPjN+en6l/6JN/AE1cL6wf9N/+ssKkdhpRo0ra/KPDpAZfMpu+tAyi9tps/5kGSDWWkGP
IF0vIiBDXHjwngU8GSIH5rF60kcpcWPIEk/WulbUpmu1gy3t2GFD1oS3XaVUlDo8K1VOfObYufYt
XeYHB+J4G+MrDupleGCHmO5LbgKGu5QNk8ladsKHwAJsEAQZ5E7oD512zTjP6Ykr4nRXpyBJw/wg
4bM80V6y3QHKfNvpQKWNFl9+inofZ56FUaqd366xjdvUrtIdOS0T4JYSTJti+RCi+F/CniflLp8Z
I0y9PdFLMwMwkLSDFejETaWr6dVYuZcLK7HfXCfG0I+bYrnNOkfbSpGaRwyYDDhKDXUbWSkse7Fg
BFXKuW9AhvlF/KYR4BQqH8yizB9Bo7ffHMsezqKo1h1VBcHWgA5+DCyKTTfblj81Ax+clg/TIdXb
azT5sgCvy+OU2ykb3wajtA7MmOe7Uvd4LL1Z+EdOpDIo3C797meFPIp1HE4z92PQEv0T5qmnnXFU
3C29QYICGMPQY9+1pRnrGE5p+RXnXaugkSZo1kn2O+jGQyCFXlL/F+4O1yKsgORKNvbLWX0bIaVj
zW8Z0HZuKg+oPxEgeoOxazLqNCJxhnBtOu9TU9MQOU18vaPpuczrP+qs0XZ+1vB+BXszWcifsQCw
Zpj5B8HP65EN4cvir89e3ny4ms6oekw9HLRLWzaImzq7+eaN/mNDGt6w41EtdxpBy8G8DP0S6IwL
nlvNsD7y1lRZSECtdxMXKRkpsCzCJnMqLv0iuenLRtyrcq3YbwH/8pwrI/Oceabc6SACSYMb1g0B
JSgpzaolQ9r10p0oUDz2a4y9jJZnYuGfJwInSbEo8rfBtDtxMv1Ic5Hf4KlrIZ6yoqkNlFhZ5ZSh
YEd4YcpB/l/hTEm9hXwOw95vKnZ2vva9wRYTMHCG8soQKzCTposyVsjRZNTsEVPsq1Y8pFtPS9NT
jFDoqKdJsk9jJigjwbx0NG4BMsNg7VIXPJHsQ+4tkKB72SoaGcDADzRk6NZaa4oWgtf2tkEVTZI1
KSCW5UYVDJkIwDUJgxNnwFiuMrSugdWDatY9PqIY/SE5AnpilcGUeAXhtYQdjUXshNPMZGkRHoG2
H3F1n2s/plYqbvKU2ZtoYZAA0P+Vaf4qYblYxBXnps7O/lqviTrBSFuur1bb6R8MubElTdzrj1NX
e9txTJagaMohSothpnOo9M2ip915iMkY1dVshppHjp/bu/bJJYMlsJzBpP5jSr70GbYoxwznNUe4
di3Ser/qwixhdCHY0SAoY+ukD+qVhCHa7AoCK7tAP8m8TYH4LBhG9Ya9BU97p5OeOyWP3HvWc3zV
AjN/Lb7zqRvvflsRl0I4YeSQOE+/Ru44S1LOrqZ/Lx23uBNsmbbVQjIDKUflgxp9+6XAhfqs9TZg
z2lhBusT2BX2Uy83lZyg7Q+MkN3CebH7BmBSTffsOwkoFXMyT8R6kPeTaTmrG2DCeF5pIt3BpUrP
ZaYHOgudV03BniL8RQPGRdBGTe7d8nMmExltW95AzO+dCQn/XIjNQhFyGQU5IQWFgzSv+DvD6SLT
m4e9Fq8Df8A47aH3JEfUsRbUI9d8UaVhk5GbWhQrvjvfjq20Q+Go9OQkQv+plRYVk93HTWTXC2l4
zizCBYP/Afac9gQD0Q7SpPJOcJpQHHhkXPsdT3KOETgEA4+MNdbjkCaCBGRMykdwN/D2StSzK+ta
SMaCnARLGFttboYdf82yA+7vRQRiEfddAxXW9djCsmDJxxLf/lNS4UmL85Eo+SRJaJeHNzJqRwTl
NVFXUpfkPIzTKZXAm3Msfwhks/SowTJgn25SNLlsrklYGDt7CF2pyifSQPMPNoPeW3qNOtcJ8vkl
ZdYQ8jvOO0zCxWOuYn9v6G32thQFU3ygTjsGbjNNZAVRGV/vk8um9IElIyvVSUMLDEOFSBN0pvrt
SGrNhhRsBLVizdQ983BWtZCEIabE2JH/AeEwzEW/ProVVaLydrYtWxD7Qt96zD7GLaxrdWI0uIZT
6rK0g4AV2aK8iLyebhdN2mjVxUflEsjpC+bXs6ghr65VTo4SLlef2gDxjWa/A1dmvCldnbGg/UbI
pL5103klo6zSP1Pq/s2stCQQBC9eGTebVa83QIlJ3bSdzVTBBqg1MiGQWjH8aZI4fwSj4j4U5Zx/
MJkbx8iWa3bHUhGlLT+X3TRewVVQeUnJ6QDE+YapiAru0kvJUo8x/KofypIxudGUOOAIh76v28ms
YPOZd5kuWFBK53ai7Lm3adyAai7ltIP0GUeriVCEIljfmrpoD01Rdluj25uafUoybALFDFRmk1ZS
hY7Q+y3cqYrhqIt5eaOzs7jJapMTu02roxjj5sNyGaMvShMnB2bSD5iW+OkS4LOyvFZvFCkRiwAW
dm6ib1kQ+8fBGKxwYtWUOp121WerNpAdxwmgLoaCSRrUY/yZJfzUrUaYt+wmzB8VbZcddivFe4/h
MGDPgXSgtDOwWY43q2cph36PsY+hg6Nn8a5KBSP7ztAuRTYixHLTbqsNZGXMDlJ58kb5LGJB5Ibd
DeWvybDil7g31/s8z5xnvwC4puWJxtxRsnko3YcZ+HIfUHr2mz9r9/6LZhAtL5AHfrEWi4uvrt9W
txJ9gNdwl7nm2WUrPELjs8fqZLfq1hL1tyGJf+qoEBo5bf/82l+MeMgV8TixNQDtY6IctL84x8ul
1uexNONbSJvnwp/CQZv+5Vv6X+Wd5lUZ9+/KORssCuJenNOYxa6bmd+licWolJ04XXsxISUzmNGA
TgCGnk9lN6A9d6oe5bu1bhPLneHDkecS6zDpZE3DqRFL8TmSskfPN6X6cUpG0hGXJdsvFs5kE7rY
HUGz8ic3KmN0t6EE+MvXc9UQ/sefT6QCymH4tuKr/7s09U4ubtVeAyA3U33bz7sM/sjgPQNVDRqC
63rg93/+Wv71ofz+qlchKZ08omzdFfb1i/s37a2uJYnNqHS4JE7fofF3mTgWBgUJGoV1fsM0hyXX
siR0f1ZHJtmUfEKotzbc2sytVkrgVfoLVGHywzNm29cLaH6OBcTPUSL3H83rILasOIqYQEQa8Li9
btuY6od8qA7IMZzIwNV6A62Y9dBAAcSCcSTq2WBB4/eHkjYzJBbaD1jdPk/mWIc4oWTIe9WQL3Tu
vtEUY7+KOYIG/fBYd/W3eHFtihxcR02SmlZgGQh4qKQ4QfDH7OJ6RXQm63gL5HYAEQfsL3Or4jIQ
iv2oxrG7uOQDhfXaPhVktd1mht6faoFaySOMBzMsGDawvohi9kAXtRBo2zvXsb8ZzbYHjash3kqW
IezQPoS5XnjADbsjVSaFb5o181Gzyk+eVe8+nTwW4GTUnV1A1gfX8OeXjIE+Q9zJwXmswLVNcEJC
ZVHwghvCYOF6/i9V2vCBHZ0galOUUV8zimntvn9srt6vZZjyS4lU4l7KpLAjyAIrOZ80aTX2hq1Y
nAquv4KtLzoje8IkZG+tUbuitZx302mdw3pVCSncbEc46s6wWSDIs9lYBEz10jnjsuaAog3gFgXL
zmdblgdNU/lD38gxnF1j2ooGdzOa/vjTc8p0O3e3RmttQYuQU5WeVGayucgqbEdkHt8pRnSfplMz
0F3YTclN4TBFjVcUm8Al3QNaF3WTmCZw87qsNxJyYOBrcFm58ZhheFS5J98ZP5B4i3s/d+Whd1dq
Y0PLL8Qhl4cVpkVYDX61o+3lOldFjw0nhkA/m315n/cN2Mq+ZafsQboP+smOrUh5zC43hl2NJwz4
a2gMMd4W/EVOCVpMMYh31vcJS/Wm5vkrNulcsFpwTWlF49pQUqYykwzX0/FFzA7Xj0skzlCo5mTX
w0+2D9m3pJkYlBSohCzXTC7toBPEjC/63Lo243Nt0kPc9AI6YUPEtZ2De/NKvbmX2g/Vfx+CzDTX
HXpMzDBQYb55Qt5pXXOT0T9MVYxVex3R1hEZiRSuea7TXvzswFM+Jm0PUMBP0oMkjOw4GmN68Wfp
3XD5Mh3jL1jZKJRE8XWN65wyNcitxUL5e4Oo71stKCDWft8Zc8f6LK8NIowUz0/sLve6yz4sqeMf
nVre417IN63z4iA3rts4Zn3eBeu6jw7TFqzNEiYPLFtJUNDLA8PW+ai7qWLzM9I39/W47nRsHbuu
HQH6m32Ym9uyIzV8Mr97E+LMyuJi3XDPoyoHiMmC2Ndstnw+wfLsRcxzOilgg472ISG07XBjfSYo
dMK+RBnCnxD/Qokio0VLJoRhHYAnhUdRue0vNdG7OanLhDi5ijpL3d2XkvDPyTbno8kNw1edOajL
DPPJM+lkZ2d5dSh/PowuMY9J4WbY5mpCq1JyG2HTEZgnrPYmbuZpK/vZvwHLT3fst3iObVxE8DEK
pueYmipLMnAd1jz5i/H461Vsk8+DcsWw/+F/OOLLVUzeqEMl25hna52822z11BacUfzzzzfLl1fx
Tc9maU1ILcJ558qK+f1eWQiOLGWX9o+ZXeJragOj805/fokvPgtmqhBo8MT6vBX08l9pNCnzBoG9
tbt3J8USaDuhB+fU+fOLfFH+8yK8jMHtSM0C0ejriyxtFWe6Oct73Z63A1vHSUff9lyh8vrzC/3j
nPi3m5hXui7xsMEAHnNQc365iQkNMftiLcS9U5JOkpnGsbOR2dsDKohmrG6vi20a11PfozZfl8vq
z8/ocI9//jO+2MKoPAyXZ8LWPQNFD5y1L9/bvKAHsTz6OeJyyaY7MY0I0WeSUpYc+qLZJhqzi//b
a16/PGo2XFl8kRSnXwq3zI9JqQGtemev8WlIk51tjcdywvDeY17uWPPWXNz/99cEKw/bzcQOhJXl
9/e5dnPcJc5g3Jlp6i5bJHrrrR7X2WNiSfdtICHmG2GHBcoKds1/ee3ffxv/uJzwU1mYeAitFOY1
xvzfay70YquypjTjqs7GKAEpesnVlPzFhPb7k+sZUPmA3gBUwIxGcfcVadQXRi91vV3v2PESa7Cq
YldkXR3pqBOOkJuKv7yr3+vX6+sJUE140f/5Hilif39XxpzYHtuG6r5JvyMCX+cXv2f0d2f2L3FG
EjVayj9/hV/6mf94xa8uOJQ7oNXMusKY3sVBb+U3ne9sWpV+FHOPBEAyNWJxDKKlP1VyvP/Ly1+/
pv/5wf7/l8cM5XE0gAv8YsFSkIEQIiRM40jojZf2ZVwR27HvmjIyeaYpdijhEJQr6RydMX/SGPD8
5U/4b585ZTt+SuEKTJVfPvOs6IQxMEy6NzVxWbThPJWgO9nt/vKa9YVzPnD89HVZunOz2KENju1K
B2Irlb/mRFZ2+VUsYgRL5ZFP250Q5vzl+Pyvf6BBY3HFdXgwEX5/KMYpwb+Bou++rDjY1oXVh38l
BLLZrBETO40KO2d4Rzf5l8vhvz4cDMqM6xUBr8z78u30sjcKKy+r+wIZda/o0EkMoqHbVvY3ab+I
6afX32jLX47PL6f4vx6Kf3/ZL+eKYsaSQt6r7mOLRDTo8tPbMv9Uyb2d+mG2vMTxFSV3y8YMP0ga
/Pl58H8/vf/z1b983HqTNUjNq+peK5hpYlM5lW4LV6RC0exUb5ODeWZIyLiZwTsizazfGbJ+lpPz
aBNMDP8+aknrlIipbWkfLJ1h7WJIdIvtO6xosppS/c6myI+Msd7Kmdfo1urOu65SaIp2cB0gsZte
pKbxV0NM7MauwSKxkp/p6Iwaia7mbPMaJ9hVT5wSLE3O0QviUwKsWf15M2nWCAmqJo3UUIdC8MAA
dKVCX/YjCejUiOW3Mk6enFq/iwsI0T3/NwTArBGhSMn6+P9IO6/luJEti34RImAyYV6rUJ5FsujJ
FwQlSvBAwpuvn4WeiZgWpRHjxrx1R0uNgkucPGfvtd3K2Iipuh9sbwutsGHfAlJtyG0Aj32EmZwe
mcDOs4bgzh6ARMqqNHfkQvzoK/GO5hoLytBu6txa11Tp5MMuAyjET2H4UAFgXSeN+Ww0YMXdHynN
dvZ8T7ZYRDVdv1Mzr/uAAAIkn8Hcs7+aSvEwasNVkZBtg+xh3eO1Apl+9/cbb/y+2KO7wt1KveVZ
QHY+3XjWAbY4bEouIIBvaeVCBwB4zTxRO46huSMTYSNzdMb2vLOS+WSMwWMUD2uD8QBNr/ei0y4o
Tb9aIc3fVkgkJ5iHbYFlD8vop+XJKmkMx6JUl7T6kHwJuE+COZJmPBIG5zHW0Kb3tn+wOgrf+ovP
35Jb+Wl5ZvxIk2uBvtnLP/269OhMtXvg+1RuoI1PM0PZraWZ9SZuxYxgZNR/1owkv81eiwjTqdVN
m83fGHJEx9nQ9Y2WWfaxG7z2pq4mxONx2B4FLYytPqTdx99vn7X4tX/9lPBbBTRb3MKOYCr96291
0UWilJDlpfYOcf8Rl8/ujImTpLHSuxVMjJLuHOpvaEhWJdnljv6tBiQi5+KqHm8CbLEIX33LfS/g
pPfFz3HJC9Jq3l3sTBk9PiyeoXUFw5S9dXrrJV/YY5e19PPPpzPsyuVeY1/9tNbGSajozE3qMov2
FEzpLTnkMW5CUi3+fqH+sKovnCjqUsAMmGQ/N8lApwAhYXZ/KQj6XHo+0QcTtGwPZv9jBE93E3ti
PCc2/XikYcj94vF/+Ej/Z5/xD8/Vgh7G3w9/CpP3p3tlO3E+BF2jLnH1NA3yrshnpmHEEzh7L/su
9OyLj/zvn1BOme8nFZykP/eZRKzB1NVlysUNC8/+LoY5Y/YFWyMkGXAvy9F8JJKUbKPRQHnYMmL4
+yX/4+lCqLI9B4aQ+Q+C6F8NQk3vmN5XhbowYsNRRYt0FZbFXdzmkOMm/SDCwu88+4u393OJjP3P
NQFhsivgjbDMTytHQ1IL7ZblIhN/HDRsIZ3xP68QfjnGPy/lv84sdgKiAvpWXYS58xhptJNYK/mE
nAhh++j33qYw4sPUFdu/X9E/vC1QsuHdeZC/JML6X192yK24nwKXK2p4D71rMPXtH2dm4X8/jPH7
cdjFQdqU9FrZ5HzeAFQxKifApfWlMeRNExSPWkm8HBagkG05elsfl/8DvtdDSwxMOcxU0DXUIpwy
Xq7uhvQrxuqy4P66Svz6e5Yn7V/XOxtUPs2uW1OR3ciG1YknB9nTCjbhdkgf/n72v38Ql4M5dEL5
9KAX/3SRRyDqM/p0pOFxfNBLdGZde5jdfI/u7Yt9yB8OZWC0l3TRaanAhP/1vGKiB8OJifKli5N7
W5beJTWUtw0T8ycRQF+Buv9wVzkaH3tIBNbCzfr1aOC3OiPp2+VoFFsKBLNTbHLzi0Xn97eewE9D
LkAOnYHN53TlyEOu30Zjc1Gy3jR59+5g5JPkKlp9ukna5gqp6Bevxe+v/HJIgAfLS8+m9dMrr021
k40Gh0znwcTRamgnvdKG578/F388CkQTNk267v62abM8qGVYd5qLpYoL+av3lhV9ce3+6Vd8etDZ
epsW8y5LSOT6v94ixF0COfbcXNz8Z22W62qYEPR8jC5bQMW4ZPRFcZmRbide5P/np/fvQ396xywk
s6HrLvetUfvKaJn696h4/36QPzyCqI4WHgZWesiFnx7BQqFnRmomb52+rwAhWPYZ11h+mmN4cX8/
1O/vFpUbmHTD4Vm0f7tdWtJ7zWQn8aWTzsyDh7wqsqAXTHTDfVWl8xeL5qc1ikk0AGYXOLGtm+bv
y0ZKporRlf106Q3ITLCK1W7udDBb2aQ2HlNANhWN9UVH9reDovIxWamkhVdv4av8+rwEmZmhPe6I
FyLEbBsYHhueaEpPvRyc7cj1PaZkfX31lH6qKwAg6fRq6APbWPTp6X9aIa2K1klG+PXFRHN10Gsj
3cJB1w7EAWPwb0LjRnPi4ZkNJfwCSuWjGzZpvq4JZ3qZnRR7hBnNydqDuXuJFYbVHOng7RzGVCpj
GR1LJhL/0cPALzZ42jzqZFrKS2Xw63USlZxTbyy0y+C597pS5b0doWkewki70vXS+mJB+u22UGyZ
HIelgn2V+08t+q/vlQ6IOHPKsL4wd9wkix6E1EThPhM6whTtq/7vpyfdZCy/NAUxISxzcrTiv56c
ogQD5dDUlzFvdvgmYOys+/KlCabL36/ip7f3fw5EL2Zhf9vEmPx6IFQoU2I0SX3R89R3ejpC1U3u
nP9/B1mW4X9dO1QxZOEVXDs7DreI2O/T3vExUn3RbvnTuQjgZewJwHqTjfLrYYKsDeY+pISzuyst
exnr69b4okz89CX853IJE6ATxDKXRtKn18T1CIbrc7aROB4fTK+60nT3mvE1wJnwmMURTLllX/v3
y/fHg9o2fHaqYJ77TyvCnNOCMcXIm+SSRjnXO9eA7OmOQKp3ZrqX1v3fj/fpq/jfJ/m/x5OfeGKN
qu1sSjle1s1+Pt9PlfHFzu1Pj7fwHD7rkjRrUFy/3ikpa5qLYNEuGvaEkQSB6qMieck5/P1E/njh
/nWYT0tEX4VydgBHXoKC3LNmF9a7ytxNVkKuVLIKOfDfj/enNYKvkw5N3zYljdhfT6vK7VIWWaQu
TXGbBh95sEmdK1zp2Vet3j/dIdBoMNL4nLJyfzrQCCW+DmXOEwHmxI52vfnFI/CnG/S/B6DD8euZ
CAyQbm+zzwtt8otzJFExUm9RQwsSX1w0WrB/vG6IdHixGDjJz5taRx/tKcit8qIbeYlQ0nOvsyTv
/LEavFWDG+Aw8H26TnG0nhphgspvtI3hIDSQS+i8ApZDF5u/APfKPdSVgTYwbxYpX6ZlRANbLXGN
SmgrbGYCyEZYuD9jo7D35eC8Ytuu/FjNP9Il0w/2u+0nU1VJv4scZmuxJVs4Aaa3J+i1uwXHmG4i
TAPbeoApQs2xqGkjMrxHwyFucyBvDF8HXqHHjOHxBI/LxyqndigMv7ttTc4gfZh1WMVvCAI+BkTB
m2Ss2k0eN7BrGuAW8TzYP5De0N0xiaAemRHu8hQilaQHAnIjiS7zOB2LOd8PTauviQ0oNbTDmH7t
xnTXZVQQkFZ16oEEnsw84yOOgc/UyBLQleOfjkW7ik1s/GZqE2lsVIXvSOzUFHgeHAfwEqk5Bntb
JurWLLPvVk4MLdpd59XBSbazoMPsiirqbkJNR8JnIgURgYHHRScErHFzc9PElCl6moI2iO1kQ4Kp
vGusvjnpCudV0bFlAHGhDikAWsJuK7E3jKB8dVqyYOVAAqhjYnfySvSubmQ5x8LoPJ80am1T4yDz
HQtPaVD3bw1x7utCdsbPQOAWN2s5PE6VTW6fnMYO8g3sl4lcYH+eFzForQLU7y5x4nHfxf5chQYU
w2moVohd5C6sIJJ4XtE+lq0t/JRIKShYUHausiEyr8ww/1kZBEnSXXUPfdeXgOxhR9Wkyqy6AhMq
onNzVRPrANXXHd/i3oP5gYNxo7uBvZmK2NorgYkHxWh9jlOXnJ+hbvfSmxBuRnrGrbSNUxRW33gu
nG1mTtZrONto2M0GRWcXOocKVd0qbKdsk9TThzmcBliifTE9kCkI/iWiy66iqL8OAhXsZBIk4JVn
uR+76QPtp4b1jaBizS0q38ZgveQjgEdSyKh2hAAmG7cp2kNjI+4YVHBjxFd9eoyrFURW1N9d7pCX
YJg79I/hvmgGsQ/KDhAPbnSksZmFcWIQBBmn3c960N6qSdIjqp1gFzi1eU0gH2OCRkUsJpPzAgRi
sgl7zjH0xYCR07Ged01WO+g9GwPDGxGefRxpt8VATKqpynbbymRcFSbC466Lx9MAmQLdFnSrNqrC
c+OIH5qno1N1W0nqDcaKnoyHlUidt9FIGGqxOV4XyDa3GbnEq4AAqYMR56Q/kutxrsmEPhALEtwF
4RwfGlUC3R2r8sab8MB5M1g7/EaQ1ApgrpqJL1YI0AkpRqNNnhHfB8TGvY5bAt9j5PA7N5LfbZB3
mGsQ36SV+w3o2QJvFWQ+pCbi8zygIVGq+oRPlCpZD88D3vRDEbgMaLBw0TONbl29H/2odIunMLed
lcW/bi3RSX+ENrXtk9nB8VHOzDM0TDZJgAFCG8ytWkxyUhXKrzodJq+HlzI2F5/RiK4/JyTbH3I6
2aj7wit7ycwmJrpZRUSEwkiq1fdQw0IHsQcumnA0upldNa1b6SCftYslEBfwL2EmkJvDbG21boGC
Lx3R7drw4VwXVnEfln7U6jai+bY52UEsVmiPeir0qrsP6ahv28Uy16m5PEYuZU1f4Ne2y7nCLksM
CKjhYMWfCG6NGQSHHqnXhBTcdTqFOL+bWPCTCW3RLCg4mMxb6E8Gn/kIBkTigdkG3+ttyhjt0Awa
aJtracVcphDf8mDUSV0G7x9XzluNe2st4vRjKJofCmU+w8jko5fas6U6wGmj9b0I8gBeFCfao8Ig
E7b6LiVNXscM1NogE2PtWEniE0odoylT0T1tKKKgHXAQRas91OnIz6zsDM1ThLwp12dkcjB3wjbn
vclrDFhuYe1s7N+rgahy8JUiZEgLrKToJ3QH+I+bR/4gb2IWj5jy4ppGAivGY+w0iP5llT05ef5o
oxJ77jotPw14bY7TXIankE0UeT5ASLfdoq9zFoM0fhLtuwhdz88LvEd4hBCceSG6Mk/Dh0B/0Dci
zz4WofNDuDXYNux3V43jgQwaGm3FrpnoSNmMmEPpCYU1qcuxrZKdOQix6ZMcozvvyRaLs32XdMaw
Q5rQnKEWtddKieRY56y9yw74iq116qfkceFHkz9ZhJTfQ9FmuYMo39stwsrUTbaq96YdTIZxG7Gb
4dEeOrrNWDxwfODDEta05ls7H82+G/y5acx7lUR2j0Sy6+ChwpvbxQhCEfd7yZMIGr7qJtXad01B
I1hB6MGNIWoupj6El2RceJpmj9XGYyrule67RwTYCqAd5n1vRiyclSk8EkDZKxMTFEw/kV5BAH5x
iAqVXfc0SXAOhL3Hd0DpUkgUFE6yp2Sw7clbAceoT+Tch7cyxizs4cxbt41FD29MEa0PwbiwNOoc
D0FsCGsfZAk3YQplTSS2YFiL4ArnRhjemNw1hpNetHXSAs48deG2zfAMFAt2o8h4+WnMBGS5heBU
nQ50QVRkqwx8+XF0xLg1ays5NJhqrvtUoE0ICSszA/EjrxiPN7iJjnrbtpvByNyXAGQMYKy83GeS
8Sn6ZGtLGhLuDDDPLw0UJJAlqFAQy8/yYZ5cDIudSBC+h0Z/lwMW4ZnXi7MhEEwPWvYT9y+k8wRR
TaPbJFG3Wnwzl0g9c9mne0ap841C7sR/tprwStgDIlG8W6dpmbMAjgl9vnjBfdNmYhfKRuxaHXZP
hrMUG0GnnoqKDneXVy7WAcvYakhkdi2h8RxKa2uoqr13g4mU53iqvO9ujcTarTXDB7Dk3QLAdDdC
HxBqji1va0bxBG01wqGmnsxCa99tbEOYKtIpB5Y25+zO9JnF3kw7rMdi0C9GVQUPQRcCCeiqcZcW
RuCHXjFt7JApvFcQkR0HLiB1qeXdbm6n8EEHQHBXj7gdBkvRYvAYOkd54BD30wcb+k+K4Fq8VQBv
3U2rsQJBVEFGMFrJFhmku4tdPfGTqseo5zEQSzr33ibCeW0G1JDR4A4lWQzVDwv5P/i8bLjwePNA
GPYPXTAzr8ipWzU1sgCdbzApsH1afgOvKLeMvvWVriGEjZOZtIdprm/0tkf3mHicMKrSMj8lsdE+
VCRX2Y3eUAJ1H5B7wvM0WvW5r03dT3XjYyTh3Y9GGvK2MvG9DC58ebzpOPGnaD+ObKGZYKPgdlnb
VRUZ1xET3JVWsKK6bTxvVS0ZKWJw24rJGO+DcVJrLeKNjLLscUB7i1c+aUlaNmwSEHfkF35XevSg
I+qCUUozDx38tBsqAPwDBvKVPg7dDgUoCv9kSpn52sYWwtK4geGUIU4Oso2DeXttNyEoCZfi9zRJ
g31DkrXHOM6qO1nlyb4abWsNQWY4A51t37nY087sU3woA6DkTeL801arGk57zE5EFyTYE9PgAU8o
FlXII7vClfjJQheiJLWHgZI5qk9mYnTPbenCY8R1SkxU4Z7R0IZbOVMzWcpub0HbsAnQgSK/NQkb
jm1aT8NF4TqvqVL76hVI/9U4yjdCNQfrIxHWYDzIqo0thEBWme1j2ErBVhKD9oY9bnkY6Xgh17Ys
TKmy31R2u8DsC+mts26EMkjMYT8+NfBMzvbAZ7m3hbPK8eQeZIvbK3e86DYthL3xXFXu0zm2V9LQ
XrOmTVd5FXvbucqt97Qy2LeQcBXjY8L+tg7jYjH2JDpVFAnJK2wB7SrIID2vs9ZKDzQXJ/Igk+jW
UAQDIEqunXsy8qDS1eK+J4gYjQijctZ699aOEf6TpAVhoybpeg3y12lfDWl204rhqHtUVH4Hq9fi
bYUl/JBk6HQ0Smo/sxrlx/3wAUWAwOuoQUfcpJB4BNRA+pI5nFZqHt1OPaxpyjokynkmVpC3xK05
+6HGGMdqtiqi4DUL2mItUmFCeTQTPx2WdRAj2ErZScSOibYOO7ronLcO6DyyDvPrHLhM4nuQoqjq
XY1famTUMJAGWC5lMp1hN8BbMhI5n11D3aZV9toBX9oPNiaqVWdhj9Iyr8b4DDbDGfXajzAQb6BM
k+WpA+tZEJk4mXg68b9FT5QBdJohCn7YUTh+d/Sgv50Q9+z5H4xgLtroGqga2tpwlgbEVqcPWBCW
8MMci5lZuBagktHZm3NkrbQllZSSoz+YcefcpEHNS14spLQeWDdMnir362aCnOEG3g2NbqBHsnkN
HeeHljGhMNmBHEdCUp6RFmu7etLKd8J+cWcz9vaFsNQ6avGta3nU4l0KNHQSFo4vFoS11CptjzGH
ZjnqgJUORdqvgrC+sglKX+sWcRsu3aeVYlNvksVHjQd3TNuJYSASw4bFdKs3o7uiT2lujAAgiAyT
eUWYcrwl5IS+uOXMdH6p5Lyo+OGFEABUCfPXKEJBRqUI/Vigk08iMmkjLAZ+JTXhl14335pyMg9z
DKkNztZ0Dq3UZo/hKXrtdb0TUoVXdSNxy+bShdgVdzdpLjuCXMzuDcKxe7LHRLse8E9xp+J+m8Pn
folYZk74ilM/GVPojjxO5i1FLbb5MgJY5ZXdPYimH/1Q14eo7b0VI/T5yozuu2xLxE6yZuvDrTBT
45XitWd9oeZRmmzXQ9cgKmmVs4k4nm+GplwZrWLLh8Mt9eMoSn19cr0XIhPxlEpM0d/mwHnHzTE8
hmZRHlqpQfHW86mMD8xAAYzIygAz7Uat/TNK5XhI69HygzHJNpmOJEURupqvDKxpm3xqyuumNT9s
y9KO8LFGQjd7EyEwTiLeqxiTcc97PytM8OlovxW20+6trKRB4pC+iDsGZ2hpIUkgGAvGRps/efr0
7GCCoK6aoHQ1iupOy7Sd05Gfk+a0BIeCahXhJiyTtMRDAGKc9w4qAo69Bm/zfKF10aOERluGNsW+
sXqcPrGDMiCpgH3HuR7tYxGEe7cq6rvIdJ17TookRofHMnaRGTbDGywhfEICf6VOAbVi6IPDv+27
zZDm4rmLVbyZ2sx6ayPTvPaS1IxXVRO6P+c2I9mE1fTUC0R6WUs6ZKoHz5hWkFNFGgk3LKM+yTew
QrLa3DdeH/oYh7/NddpvYFZgw3Qt1k0U49vEcwKcOOrbCNDnkdYSDArySrZM9MAsCW7xNE3irnCi
xzkZyHbSdOAqlltiJ51yP0fYj1up+zGQAbNWRqr2UVcTg5tx93QwcIdyks2d7AvtBEzAOQFAja4d
kc1bsk3TzQy2lCan4jSMZcevvXqlVd6kzkiV2hLgzF6ZtkUY8FrK73xVfgD4B1uDamotJtyurTZi
dBmk59uLtpA0YIePJzjoyh7KGyfWsFAV2KkLjP/8PjsCfG9Wm1D33lGaVFutK0Y2hrJ5n3u6j4ju
KauaYWuKMr+mIuyfxwLkjVUHJDpjswFCJutdkHfpwhVgQzArO30luiTcFgUxtOYk8w1bGWjj+oQX
VbVZsm9L4MihY/7Eo48cV81EHFZETzIC+qmUXgFMzVKyhyd5RmxY+KIdUFCGoVXfVXk3snfPWpxD
tQBWOYSQlLAjrjXIu1uFm2plJfk3plYRr239EY1gIvAmG9bRLnj6u9n4vvhxV5FOzmgDAZZSGnD7
jzTAH1M20rjJ8eNuYN/SiBO95XftQgFM3CtnhuZpIfY/ei6LAh2tjgyL1MVYjiMduQwkHi3SnrKp
0S+9ZUSXurGKs5e6zgv2LDpT7EhXXFxwzTMOZVgPci+cZvLx6lkbYM75Rtgg2XSTSk0LOxOgTdnk
r21rBycwYvU+ImhoHxhNdAtlrfELIod2I7dl3SWDeSJAlfaaHbKI65XclANEnDxI5l2ZeObJxLcM
gMvA02bBbvY8o9z9EwJQh812LuZ3LeocGq5qtA/tIKItYnWwMVRsW6PBWt0obdgztgeI40bcjmwg
ciAW9mEYxd5V8UNl47KOyqbbZKJlM6ZHyQEdTXXtwTE+mrRmTzPEQj4ptSF+MjxUr7bbvgQqi04G
GJ9d2oAyGePkI2zGgZ9Pw1fMS25Q0HZ49OImAP5gjz4qCVpUlYIy66T6DcRo3m+JTXkKPX2Tl1a7
5+W0tqQUCMxHpjpq9Vjck/LqvIyz+80pRp4XnfUG91q7LR34LaNWuAchq5K1pCoeGs1tSE6noNAL
UjqMVItfe9NprwgDy9Yy1qCbUvSttZnMq0Rl+KByTT3OcQsrnY4E1Ge7DYJ7bgbBml2mPAK4sFU7
hoKkaqMVNhpbvk6z7I8MOztgY6MJyLXWh0c+dWQtWpZ5QAGm30SKpgQlUL+femfhr/GJBAqLPEKA
bsgVdb+k1/6RIIUjVbRvKK6jEG5C0WX5T1quKEjdmhV56kb77JIBckcFXvuWTO2nUcj+LoE/QMJS
QLwAEXFbjTWRG8+TfVOPWuaHzljSt2jrtRtMI6z9tpfnzqYLN5uwyAgpe8ENh4xorH5g8hr2BHSA
RxiHFj2Vjqlly2ACbsegiq1lWNHZrMsB0KMD0tSDkVxXpni2J/HCtF2nUFNvMo0arNAVe37gE+1B
VCjDNULjzCDoPqzcM0K6uLjvkDyo9ugSKAyLHxIb0fX1i5mbIC3qvPF7PKBm8bKwuIbm3ixJu03b
Qv50WfSvnHx4ReKtjoRwwM+mx0Tr8jXOcSmMIbkctAzaNcEb7CTJeNgAM2X9pe59TRwQN2aOq7Jr
neS+N8qa0UBFW6EmCzdIimg/KMNk7IB4jGSF/NjYKDJ45WSEWrqzS5hHnXdSnqFe5azqAGRyY24n
ET92XsT2xBpeI7XgewXXb80XQNy7dAmAn3ZZ7ONqmsHW5rmA25pbwUpPgjticIdzRG5YsqEPXTWP
MdaLbpu0dfuItapb603sgUJpwJZXkaUfgQ+6hxGG43NQ6w3x8R2SBVKgD+FEs9j0oicmCPq6cENS
DAwMhgFO5T0bm+CA1YpY2yQkNbEk1oNwonathU22S7qBzh0Z2QuvUvqVq77levEtLXNjDTsQI7B0
6KydejaS9SYLutvMBSPXuQBrCWBI2C1F5qaC10JbN/3WGSyLvcqzJSGRIYreOcFzpU8lRfToVXu4
9BsveaNvVgZXRdE51hn47JLv1rdxvKvRjFzPuApRSIp4hwaXaEV4GcSQ1TS4cgPkt63ZH3MKvbMY
rBbXcfk9yMKlG/lUP+fJya62xv1yAlgk/LLc2vZJwD0C2g0eR4z4s/mKrBIG+FWFdb4MyG8wrMrY
2QZQy5YhEuwYaLt5ofBSC5aJSXXtkSRinDe9tpqS9BGj2dJoq41tkrnyjryZb5NpnKY0fZh54Xfk
oI7EE9CLz+BCkwF0FsNkkCnSgPHX4x8QVnG+OSenv81xLUnIdDQ5zdymZM+z4GWmGjubOfOdtTNp
0U8lhu4hsd3mzYAk5XsTpm5cp8bM991NxCbJ2/7i6NZ8dM34zbWap1DpAJ4zrO6t0dP9cjSwzWNZ
c4OLeO2BaXywSlzvKwFo6qZT+nASJbglWsLDqow1OKQajegiph3RFWVI17etiYZkUwpDhfGIBYTP
6gFZY0YfVllBEEhm0NGnT5Qx2WAVnrhaazEAh+mV2cMz7+ItZB1MDU1OkMLEODu36NAQGcBXTTjd
QzMyRyGb2zllyfTKem7uHEYda5Y9/QaecuIHqOnWBaYFmxcfUyr7a2ZMEXvyd4E9kwGhufR9+Pas
srxvfuQOmyQrdctN2VCrYfsmRGYIf4zOGG2I0pmLDeONl4r1Z81gBRRNML5DVgcfRmeIIYxOSQLR
dWtqgi1hrEb9w9Ca5qRajPgJ0RmrkN7Nqu5J3aPxBKSZRsHFmsr2LiFo2931umHdOWZeUBrPqlpP
xfBmsUz5GajgNVCTdzJOmbeadjXRo+0ExNxEvJuha5yZ15RnyVLCD5HfSrbCpyS0JxCRUjAw8fBw
NAZx4oHBRDYPUnbm2asehhX07cQ70nL+1kYdzV7XXSaUAZYydDLB5Gdt395X0FpB26Q1gCIwdHFG
fKN0wuihV2F3U+T1OwRrcyMqD61ywqeaOo5oO3CUPcBNp54YvnTPIodyDkUvP2tdnatTbqb5WWeC
5GBFaUf4nH2yTXuieDRc0nzao+KqD8bgoujhQ+EqqBX1rn0cjIaqPNFGQNNqwb+bT6WgpTeZ+Io7
KZPj7Hjp0daXcrvmXjBIZe9shtW2CtPIr7223da9U+8Z1BCDUxXRlpoDB3/pmax8hb7yaKv7QSJf
jCJ7Qg/q8lI30WaOA3NPPI/ce6NJ/Ra0o7tlRDnd9RaS0NYZrAPG/XEzNE1+VY413L7GnUkrxmcM
pplrYoUeKUc2inlhj2dt9tyTE/I3yCh8KxuAaWNqMAfQTfJem5pcB1JT1+x7WTNBX14io45qXw/s
2lvVehqea9jIzGQck9R5G5huE9yymAjibQLjaBtZuu9bEe8XeCebG5LEjMRjg0CEwCYdQc9inlHr
YaKDBQUG3bdEYIC1p2YCSKKNjKpXYRjFKl7CYUa6uNs2pCfeJ0CePeqUVZ+q/GhSGDHdCNP1aFTN
acQSd9JlbL6nxNjwR/C3DASobyAqlntX9NnFoD7bhUl3SYm+2yV2BbZeZMa5TRaXh7B6H0DifMJv
IY62LdVBaFijSjcgiaiO67cojtWG7ly2FlSihNDmJp8XvgMw7FNSLfT+3uoZyACyaE7gyRERBW2z
kcW8SGMMfCCGJL9JzS1nOhH64qXzvPe80N70vYh2QzYwYp6f56qv9wQMlBtc/d0di/XEuAijdVJ1
2d4ygvhKmbU6AaoABGf11UXJxGWqNXUUeTPT2CpMbpp6uBcUnntttGiKtZogF2yZTgv9XXp1c54E
XqzCae1DM5nTveo7uk0UGGuHoqYAZ2RFSX5TRzavhTd8xAATXsKhIKZ2Wmz1dsq6oIbwI+8ne5u6
ccDueUgZauv8hX6hmBWDuLChCN9baRU7kqmIS2lThrohQZRp4vTXmA2gcuuVzvcsqBB9ht6RLBrv
yCfZPIRpojAI5PBBVArFnM/y3KTTjvyo2qfGr4iVVMO5MPJ0zyLSLWWitibig1K506a9oakCSYNN
fTyVoHCHKVrZiXzMVOftGPHUR2U3SyRUpbP77XFt2S3Av8CDZFEGay0exms1hiXE3gUZbHklGSPe
Ty0zvtfsSZhPf5cWySu2q2XPgyXSSz9Nw1qvw26D6VrcEBUoNmnPaNeUYXFMvFQeIUXFuyRPHxPh
ZGxEDf3USHPkArQwMIoUmAUTG8ZNiGDtAQ0u06vpYMogfE7D6aNoq1c8eNHaoAJY52VDx6ynFGAm
yNZPq+VqYY2jaHH0mzDA4+A5abMt5WyuyLEw/ZiV6FxkTbRKp4kBuT0+9mWGAHKJoS6ZnV4PdpCD
0TW0J0JoDki3r6fSiLdMAq6JxXO3cy/ferONfDnxpXUNHnFYVdGVx13dsU8zrj0QZBfE7ulajNBr
yIH0tkGXuR8UbAZAQqdkXpSCbtHc+jA1UD6sSb7BZlF7BOnISbwAOmw3WquCvfE2IgmQV8F6cxMG
fErWFQzKZW9W6S+zGOIrrwgI2FMuFiiG4fEK/9mAbIvuQIxJZ22IgsdFJdaFnKf0bCgIgHOEo3CO
ompjxIqwt7I2bsxldOAV7A4FctqVtIlIy3qRX+zQdnFxD88VJbsPT65GFLCkqBiN3M+Bx/jd1sTP
AMzA8iIgNHGSJ1CK/Xp2tA9p6w48PPXqjZA1oqHrzikr9z7ROJvQogGkGvGEjiBaTIzzfibicW3P
+cUd5vbZ5pf5NKe44boZnDTS2/y0jV5R8EBxFSgk+9jxjTAaHtzScTgJ0KMypbcEBKc9qNaZtw3I
FLftn8qAWWIykOti1F0MwMPzfMYewdqt+3zjRUZ7MLusve30oN01aVw8gGayfGIxzLURSuLS4H0V
66Aa7Ddp6s2+dyfrJTSm9lFTbgijryQLjamJi380k9S2SKUatlYbN6JXOFVLRVTbQKWV3V1qq5jv
+r7HkEgvCmL6gsM00rNlV837f5F0XsuNKlsYfiKqiA3cCqEsWXL23FCOxCY36enPp31up6Y8Ggu6
1/ojtUblCVjKhuJ3o2eyanh1m5G8u7gMRlYGuE1YMJbPVv/OO4+NB6vl19JHdCcb3rKbkszdWIkF
ugjzWGl2UPmIs5qSVL3st6/Gt0SLn+kOIlz/rs+ZCuBAMlM8NGhifPVi/gWS1aqw6SAQWY/U2qaE
/sHJxvZL75vhlYCiIcjYdldFNZHuphNsY/Tcsp2n6ReWxZh8b+UGKh9JtczluPZdZYSxj/hgisqY
oCRhPhvK+tUdP8MPRA3nZFpZYBhNdPOxSa46pzIomsVH3QsIDALgaeAwmXoQq5PLCl2xM6waMl8b
sgcrGnngMqaTTraZWg1ENb8jgzI36eC+eJ0wHy27NndsXqhzRN5wwNfcLJ4TUYndLJt5lBllD9FT
StzgEapQvvQOsopy9oqTIQ6ooihEybXsjWB/N6grl17Ciu3H9hCTQVDoj1b+D2k9cM6NCCfGgYAK
7UAHfE5Jhckh/cfXTG4M5ETwh+em/B6M7BItdBH3V5pUiRbRzSMwDY2lzC3xDynSXJVAvwUJXXdO
36P27QUh48YR7c4Wz1RTUDPES+k81cbRcU5u+RAnBy/dkf6aQiHppGP63s5pmPJOZN9HtBH4kg7o
xF7J9N2mwcXS+PXulmIn5I/v3li7VqnO5tCdACKNhVVIP/ZAn6UK05ZLhWwZvq3P0r1V+ovFTlU+
JOm2cxlinf1c0etR/MpxVwBCdVpgdhBU1WkGVUr3xnTtAZkUDGMxUNSN5Cvnamv7P8KLmBF+O21N
zm+rTpP8UZimzeiyxN+GbOmzoQnDR62StJu4eo7ppG9ORp3tHYhqYd/cxt9w652q6K6uqcKa3zzR
rmvaBI+62kzdzwx+4eTIGNmr9PF1Bpnq4nAckBewGBG1VYJsF+POyA72fPQSuFa7WDv2Ti9uZf1c
8uq0LNpnrwfoJ9lv6It1bVF/6wVe762r4ef+rYnkjyWT2kCiEBai80PHe6jaN53zMq7zQ25uR+NI
ncdeFmQcskRzMij9O0soiUOEahC4OpM8Nj5FMV5HRbLn9MMJtJIkzCmwOLs+tCP3DrnZOcEoevla
ib0AiaDybpVG46qxDglKI54Y7pE1nzpPNo1x1SjCtD/i6loY+z75uYdC40YMRodf4FkzaYQ5+/LO
fn2AsYzuzafiqHMo9v22jed5esUzuYLm6Oxz5G1raCz8MBpinH6boZ+RTtgbPwUqRcmtSkJxumhU
Ep2r6JLalN+g1crPHve4oHzG7vRmU7HuEpyN9ktWWguDO9gvyeCUe9DdTzM38wvZfqG7sF3l55Gi
V49WLYavvp2QQtlXz9ECaVG7WtC9yaFDDLI4RWZzTEjXM4pdQdH8SKMSeVhEsFPIQQwJ4lzIpbsL
YTpb9MTYHHn+y9Bw8vrwagVAarSyhxcihtdkmQQN02CWb+lrZ4fipzJNznGK7/lporhHngWdGBML
vtO9ZwT+JocWftezzjnZKn5OllT/4Ewvuv/YRNsMAeZS/4FPbrX2VV8eTf8FsfhS/I1Ex0NgVY1x
z6nY6UOGGm17LyUwHeKm54+0eUmpZxv0XRRPezHqQY50o6mw2PukawPaMyzAIOxnVDc28jef0PG2
fOqM185ivNR2zLb7yrwn4ZP6n/7ayoexl6R7Y+Ol5K8eypUUXxOpazI7LXxbKkULAqQzRwFyc/Ak
7YqoaE3Q3oQTwfd/aNni+r264gfxXxAnxGa75JYBuC/mVtn83jhuZzj5/V0FCTcpk7M/G0wkHIg8
AyxNa60ow7TTXgfkZ+RvrrzoljvXKcl3ufXPRAk+l+SHAr7G9b9qwNYxPBPpdr8KpzsEYKN611AC
1CufBomsYCKVBtKUZ0oldTZF4ufL+WxTCGfhpZqiN8dHmZFEh4hUVDda9SmJ1DQhWKGWHRt6f7x7
RuBwNUhGG1qYcAgjRlbO/WY9VsuxpQJnptMscdax9VpWNBnzG5lYeBAEVILM6A2kJ1/Ys4g77NEX
0kVtvP6x96837zLU6ZLP/Vpq0Vc31Os8gWQoz2Lea/JNjd+Ovpvl1sjIuyNS0P+snCvJAUFKGGhu
EcsoDi17YulsSypeRmp2coO4gBv3akrCmxMUoxZM7vfCmTs2323+7Don1ouVU3/E6gMpWeigGkDB
gOTysmRo2HejdvamHVEUvcf7cFWU6sh3rfoAtVrXNjuu+6l1TzFvSp9upNya2Ws3fLtlvZ2R2CI2
QN/2ZNOS0aAvLDVFWWnGkU2EkvykKdztSHGs9vAzxH88dfXb7B0lmez/xRtQy8H6xw9GxTh81c71
Xn/maztHPBbTH+RH1f2gr90RNsz+LFe6+SNnut787dycsobLk1O8J8vWRaZoZdtFPitwlHR5EM6V
223DPB0QhhL9NUAmfySRUhb622vbMn7Nhps+v0tUIkZ/1BiyYtfvd3dhMfKMlBNJEKGaIVwKqarp
DwWVK1u+/Z5Ux4oCZ0skx8YqriN2Sr74ZMP8EojxNowoBxUYobwYPghkhnn1NR1p8nO+3em3Q4CS
EQjsTGS4LvG97CXkYQjm7FeDd/BoZOnRVo+JvUZBOjvaFnCRgoE3JGWhiJYLpSHbZRIPEfW68Nqh
kRNqgcqpEOpjNqxNF++l9w5fwCpdbKTzlkS/4tL7NKjKXffp7Zv+QdT8wZFdeTXIbQ8jh51pPyZ7
MSAwJIk1WU53Pc8wv1icqrnkzLgfEPaP5J6KJloMk6srMZPSE1U9euTt1zlf8geHmE9VGCVTZV6s
Bb2rnC2egV1v+Yidp06dMv+XfPRiOMTTic6xlejP9zcNRpqXaO8zcZuXtH6MTAh5xw3pTuKn/VZF
ODPlgZWM3ZcPIgaJwtXTBm1MhG36meXnGu0BOSmLCBVeOedimg+zsW87Vll9Z0/uZuDasLyDocFH
dBs7uwg4knG5IU5Fl36Z28d5/HQNnpiPIv2nJbRFewjqafqotbNq1rD/IQmGgT58jO5xqa4k+1UQ
g3VyGlMa8z7BfrSSsvRiL5tn3UJ1+am7R2E/RuML3SNVvF+cTZscpXykJ4AogsCWFx9gthofiuxq
o7RN+39F2vMQHB3vZXC2E7dYGmNUeXHM5zi7quGkx1RNo5Lq3zNxIENGLR7zSpjiaOcJJb7y0Tdp
KrzVoOqDw/v4vhgPvgpZ5NZO/819BNe9trjMRPQ7CYoxypNHtalTkJCuF2FLUCV7vt3fkpxwRZPc
1cxeGfpGNFhk0EVFXM76vUnoLGnRiau9ch8zfTwN5r9YRdvC9IGqqRtqL2w0gXBb9h7q1WEwJn2L
C5mKtTpkTGdgBrtmA9CETokqa0lyoZRg5XIBe+UjEQmIT1/ozuW0yw4TKddF952impZUks/lXhq/
yeCuGvMt4wAw9QzDeBaASUsG+Ak2MR5/1ZystXTG8z8/ZJ0kNggUF1BN8t83uleqoLp63Cv/em/6
poBjs1CwNDNxTG7oksBZiydTUL8+do8qJu17sTll4nUbfUwOov3xJarPReQEWkN9D1DV4vwNnVwv
ydNYf9LqXpNWX2ecBxUQZqutU/2h853r4uenvqbS0ObGiuUq0hBK80sfaRD1TXSJghNPmS80f4eq
Kgiijr9tC8Yq+20GqtkdJPvIabgRKZBWhwEXLNQ2Zy4Z3QDOJT+yRNsSUeDpAh5l7dMwvNPPJPoH
Eq0RX3BiR5u2/LEg2MmuhPL8q7xQKHtrRBEpthmbeLNPXLUZjJ+maYmcpVbsHuylZLuvgUB1fDmk
GaPn1d61bNpXpdojNQFdneK/Ntp63s5A3aZRRDJPXGTJ82ySY1q1IcDfqSevYOsuDnL6v9qjg699
7YX1aubN56ILOte7wLZ+GvmXOO7RIeI+JqtHFu9jm7Kho3eDBYRrXga6v661xsWbvKb+S2IaoWrR
9C5fE7qQ6Lmc//yG/iDcNsaHIqJT8YmTnb3sS3wuM1tiIf7FtDG262zRd4M7nJR4HpuNSJlVyKvK
tJUBJczGo7c/9NCp5tOxbg1VvtBtyXRsqk1hPCiXQNa94xpk0q9xYYSoJ4KeGVGU6VZRpjei6jP1
W98elX1socVF8iMtJ5iAkHttb8KU1gC5mfHiuudBM7YIP1c6uxSRNITV8s3jVkEZEKT3jQzgRr1O
Fmn3imrF4jZ5P3QFfS0E49vSJsLzUlnPCFVXaTWB+/xyxtvRpdWOhruX2VbllP3x2aDNneXRd/4U
ba2wAEW7kcnb6EbBMnIaYUM6aDxFMAb0FZzgny3nt4xrlKLP0CUpOjeMKyQ7ZcWfPp315tlBq1qe
jIyHM+OB1i+iRva1a++tB96x7th9nNMg/ywh1jHtBC14VfosFGwTwfB1c43ESz46wTBf+iaC7mcs
ezNQfs0ECbkA7Sx9PABddHZJt63KJzm8as2T1z6O83bAMF16AegvGPrBKfgL9bXtPkw2GNs/dqm+
r0Az8pkJiFYfWbzSrPkwpZdaO+IIpFv5sXCPUrxnxF4vcx+4gt5GOngSgmEpwloMeHnsdxbgqmSl
Tpjr9OxvIBe/Vru4Pmc03qUVay63d1n++OTj03y8TY0tfWiWSc8zicDxvG4yWtnieqfS14EUfJxt
kNff6fjp9/wPUR1o1ntpfjXtsE2seW3pe6Le0XTxHC+euimNylDyG0WFYIN4477FtE2q+UIHiGjw
X9g03eTjl42wb9ZzItnUCVfXAbghWmHle6UrIFg4qdFS54fIB9vXvAuGwWDJy1NRzfDluBzBe2hx
SOfQHLpDR9Yfvw8XcYOX35tz2qtFOpQyNOxwTSgjokAaO8hj/c9rkSSZU0g28YcfYx4Ciy3phR5k
uUVYcXD7eddTLKHfdU00A6GN70nGzk0dkfTybUTmQ4sOnTxmVjB/a3U9Lcr3CoBh3ZT2rpl52d15
3HtV/K6m6t22tZ2/DKEn9FNVUaBYLwFw2ErMxRU8M7SG6QDG/+EwIAp/OIxWdqP6bD2O8yataR42
3YokOBF6kb7vPe0k8/iYWNqmhP1fwWb8tprYKDk9xrMOkQ9hNZrB4nT7jrcm9dHNS+sD5QuzBBUV
3MbtKs21gHivJ9tFAZaIfWk1/6bcQyBeETHiF/7B4MJF7x3Qu75qNCtciJQOCOLF3vc3y1vfPQl7
YEReypXp37e54h166Dqm+caYsAq482FZ4h1quGvha0Fq+duypfcc/XFndOdSQu+VkPSq3U1RdDXT
gZAmIhrV0l3UIo+lNlDXW64jnRIVwGX6To8eB/QqXqIrisLzRPJXGTtvZt2vBi7NPjdx+qHLMeMj
9qS1mrMXgxy9yVxeuqULff6OjjpSzXHgT1loc3A0FLEt84JAh4KN2EdfsWw1xzh1ldxZHe8pksqR
BsrWc0Ooy49G83Z5NZ5bYwoq/JUdxVawmnSvUqz7ipp/J9rpETjybRzUwc6jtbWQ7mnQ8EmgEmvP
fa8dK2a7DliePg9vrpDw2g+6+lGRs/VNbZdynyS6Q4O2dW+xAivSNyjab5rDFSx4e/t5OSYF03uO
B64XxtXSh1D8V8BCxqfdrVGXBUnS7pqup3Cm3yp9onCEFioYPsop965ZrQX2Pyu/vz98di5m9My/
Pu1Vo+EeOmNZE+12ERUT22COTwMgUu/Wm1gDk9NBfiZnWheA8EBTv/rsP1JuXgfOQA8yM9xvW/F9
ezKsHa4oJLaNiejMYoSkgpUyXjuaQ2dCRFqg/Rj7bJ+Pxdpvi72ul7g7s20zlR+wygUlxknM/0bb
tC1UzF1zaJZEnVO2sXbHiejQaANtTAU3MR1JFhM1XlF3FHEbCPZSU6TH3BtpEom30TBRWexriIqa
sJjqYxVzlnvLi43ydegZiBti0ymogv4a7kWlPmigrrdH9EX7fCZ5Hytf5CcsJPRUV8se5ZBiraNA
U1hPVGCt6Zl5oOOlIB582co2fmt4eMmoJypL3UrLJdfTljUp/9mT1b/mA1teh4/cEDgD+XVyZDT1
k9PnH9ks0AJSN+2Uu0nGZPUzWamasQ5DKALIEtGZXE+QSpFRnFrYsLrnSGb64fHIuD8aVT/MqCa7
hJfCKAMPFQQCVkzbSMAXTvkopaWIN6FuGDBYcJw2OZRRv8qiel1WcNu4G6iUQhJZB23FRUQWIrJr
wPk6TFpvZwKwku8aZsMU5r27MnNrS0T/2nTKC2PmAZcvmxZDca8FMUF7nol1vRV4hXBaupgg0xI8
zKYdEIIAsUFW0TyFIatvDj6dhtV9Z0voMJVGt7OZelsl/8jvp17KWt6NEbptmM8Dm+ECLFtTCWx4
xFyjNPZ64nxLTkyBd6hUOcieicuPIOOz6XvobBvQlerYsRB2VREY2rjhZNjfledz165NtHn+WLzW
KjuoKdMD9LIPSxJRxmTLx8pBpoiKgs0Q51pml++dYaMKwUATWWhiM0M/NwNguccHpbOCv9JDzzKS
3dtxky22rHDMYH4XvkWAUaxJ6yiaArIKN1bkrpTwUBNQqFYILGS0do5Iw10g+by2wEzwo/J9zkic
0jEbVwi9+HLuHcxLFNbk+RXLKAOhOeAamVwLnMl1q3PtYhpKvDWKrSCe7vt6E1hledI9XMYGJ0vV
lYiVTJp5xY+FtSSYcztIbAQAuodymqtUp9KrEJj1u+63YhCv+bzaMvKF1sdJtGG06KEFvFcb1tkA
+m9oP17FAzHDcWseS3t5tjJrh7p7S+nFEwHAN1hh6nxxJE9iq7Rw8isw0WzcJRTLxr3YYpRa4yML
Iz+76T2jKjykhzOQ1J6bK7WPekQj6sH8GfrCwoENQyQwx/6aDs3AZoZLlPboW6xvY7nvmdgpsqNE
zpnIzqZ6umuxOpvu1p++bG6vgZrEDnNkh0aX2t9BrnuB2YE/NejiSXtGYTte0L7b3zOpfgjuP3n2
OGDxDtuoj3u3fy9QOlpF9jAC0PUTtYtzibcrPqZts8XHD8XTB2LKH2y72hsKO1w1bE2RPeL9Bg+F
nYW43+vC3Bu2/9eIlMLOHPNNUj5VhBHfKXZL98FkeCkmv98r6HIZ2dfK6NfY5/mUnaRpELWhxYHk
uO+zBhDfd+6F2eNjREpIN+AAyIMoK7//wNKEWPLf8jo6LQpn2tijqkziZ7+czn2hcA4i/ndqMsbV
zK/IGqotEDO0RopNkObJNINi4HKwMSYivL4TKlpIizg9pmNFEeT8YWZ02noDoh7HJW8T57YZpIVi
hO71A1ULUAFRTRKDg567hWENk36iDAjhWsSSavrL7i7dnN3uTNPslrSzo6tmtYNi+/Ema+Ok2WkC
ZZS2GdaxeNPjYaOi1r6MYwV86BFiUfnsNN7ahVOOBJ0rAxG6buOt4/vqKGd2eTypOuuEaLtLU0Rs
4MbJqtO/yvJ+fW85t0QC19RZ2XbHXFgexpa0C88iKJBaerpa7moYZt717CFIu4NAYEoCIMYwWzCT
aVlZTkzbIAB8pXFj06DeA1DG98tQw22Tsq7a7Yz4iK7cJk8Y5Ua1ygRJGbKJQ0QNm8mkuLemMQ7a
fjMUEK8dZvJyaqu9ndiBSZpCMzkM3TbwCnEJiwUm3g9btyjRWCok51lpy1ARm/KozXjzM9x0l6oW
xA9nOQezpd98XtC6kC3lld6dJhrMm+FVtbehpLDfyjTBzjkU3nfWeV96q/sX3WngIAwyC18XCxrL
dE5dl7ntS4Xu443InmI7ztwGo6OQRgvUQhYxyLvIpQdk1VQ5RddW8VAJZGDkFxBPvY2SuDzZiuxQ
nAwa247zrga7OdLa8b3kndpiMUwxjJcCN1ybU0qWRA+eYWDtjJdk4g1KTAR5AHkmSRW691rXrflu
zLF3Ne1Z5oGaWnNrg2kH9NgnW6MEcciHKDsMpnOofdIw7BYz9WKOxn/Vdjt8LvLckAOy7RYbjxu2
yx1MbB82uYtmqUO0NwksxT2WSMRDeJgwp3Vnaf7SUoPKNqOfw/Jc85O+QFRbA5r4uO7h+rI4OnQp
S73M1YQN1TehnjBRP6JMS/ZZi8cAjCRtQGOb7Fnlqr3JzkHMj7x2ekh98GPDt4hwMbHr3DJiODzi
S+LxOtap+y2kQ0rJrIA9PXomSZZyHgzHjqiC6TS02OP8BPW/iWPK8tzZJeKhoyumNy3I7GwY5bdn
LMtGZXx7ekF8B+6kTzVpY4w2qgPcGQgbwEa5zug+gVacZpq6hzm5uUtf/eVLz46bViVbqG0KHyG2
S9AIfmFzfs4RS4Sj0p/kNP7UepsdSsc4S6cgmCNxmQezMn8cxvt923uYjB3CVa5+Wrtbx+ixR7aj
8Q797D+jUJ5eSXmh/oFqDl6KeTi2XTtsYppljrov1EvfmVDBvlz27JH4epBl3XhW7GtJCkFY6Wbz
oyOY3DbLNOxKqFNyVEXKu5JF0DttbDGij5b244qy2Bs5JlyVsldgK/jvsS/Jo+BYy7MG03Kj8+/V
43euk4VyT2DbWbP1lHqNSXYLChJmlzrXDohVdMDpDsDaiSWHlAEoDB5YvOKhvYs/l9LZIJlLT8hi
zDX9KepQl4SnQIv2034wJbIPodTLMA04M3wPDFD3qxcqyRhPB40zOsfaoq+KzMY7l2F6R8nY2UhC
nH5b3WmeevTdLz9ti/BuACMLYGhwJOaEJYuOsayonQkgI2aiThMvMGhMBLDl+CmJuXvin+B4MmHA
K12qi0mYDgfodOeiRYzLDmBh2w3pL2n1KfLmEViozH3MCg38V0IWFHRHTQtcUfFpDKvzCIym8rCQ
M1duR9LDnKC69YBDs0zNDxolUykA+kGlIwVTdMvbKQH9mctk4fr1rq7ybytanmU+4WM5D6m4egmp
kVgyiePwpxmlH9KaXdxWHOVm/ZQxR1EZk3CUSs8eH5zIKW/5ZHlcSNSLsJHa0Z6+w3umhOG8aJMC
1aSFcOPc6+zzyMcb0on52ruS9qRq8BDtAjGsJ5O6UZ8VVjH/vuezUWG0NIf9+EJ6QDJs+OjtPu2W
htcf/JWJUFVrSQUT3ZJF/GP58T/mk+VsTGX1XgAM2fNLXNQA3tSsE6oRkWeAszwOsJxywMko+mvp
JHzUlRf99rMwYkjxKN27kfcQcQc+jaPdHm0NWaHUaHIiEdLnPLmfF8VihJNDD3xE6Bcjre3hQC3a
btiT7wazH9M1vGbqyZxAT0bfIKBdCRV2bUGOAWbXemdhKAoIzwZineMZhiRr9BYHLlBrNploHQGu
6D2Lkw1fa7zXaB2msIeL2coMHsBFM5zjSJwDsic2hVPRvsv2fYN/ZD2SSXZubLTEJvPZ4lH5jtoc
mElMOsXeGkOzaJZ3bYHutkfN4plw/s0TT0tvpuFAhBLKWJYW0t0joHwNDG2cGPSI74currqgae1o
22mtDfCTNRs1dwSHNF7EuDEakrEbzVWfGjhXZMFYh3+CAR1vH1UEOnlVSSTw4aL24a3X8w36WN4f
JXESwXOvWjPlIqISE1U0ja8q1tlhJBNyrLmfC66HdaErSoBz6mqY4BhTc98GLeyjLqjTmXwiHXtF
5GO+RWfXBF3SxggXxC3GNRIHSY1eQrU9VpG8zKpQL6KoXQ9Lfa7H/lcnx3t4FExkSBCi7NqOVrHv
WhuSCKeSDYqeXBC42ewTmjn+Sa5xkr4s84squR8gLD+sR8lqxaSfB34E6+fHw2FwvxxPoC2QDZGO
umZqKGvJLOc2l29l45g3/A3qHceRHowkJaA6MP/1fZVZYVqMBkNfT+BYTJbZHsKg33sLahubNOdr
cxc9ZiYAlcteE7p9LjdFzA2MMQuDst3516YwETB2xrHIp+4Bl0CNtDJtAGyEhsemLt69pSCTx6s/
2VoVmqQ4r3ntmUpcckPswC86TmMvS/IzOQXMH3qBxMGx54d6EX+RSu9zrTN9o+39qWfET1PjPvhC
m85REmHoNXy2JFdvhj4k/M2OiWMQHc/GvRnGzwD1p0nc2XJf03dWlRmf6NCpohMxSfOzL694KJ2T
VOQ1rEZ/TOA/zcl5lWhgQ8e4A2C0l2pnM0H36I1U5pIkBD2MWyLIdOIKTpUQmX9LYx+u2qZ5bo4F
AD/d4E+CPJZ48j+aHrkm2RSIsJ30IQbVbpQRxOZ71LNGALJEVQI1MPnmL42Ej0SBPTa2Ahysh6s1
aqeyzZvXKHIyJA8NgIAarGcLxTUMSDf8SLPT4Yztl7GntLZ05St1JMnZTmL14rB/sMNPALUW5nQK
Zm9zXT1irXouPPxTNp5Jrm9O0dXSNG89aZcXmTH52UIjxiglUSe3q/GjsVClfmPHeV6wCMoHvS5e
m/huE5td6Kxy1AwX3Tv1zUQkyaBRC8SAx03hgUys5ND/FaUkpCMrAaOQBwkHCrohgIp3JYvVENSW
RgaDzmMabY00UiEFmTaCfotBe+yxTw/Mo0HTaOVWpOqfQ1rJlvwM/zj38b17xUe8YGcEtrUJwOHM
dhSQ0kVkWmeZO2VVyPfTwa+M9ZRJy4BjtQ06NrLuj2pgGRb5QEbDguC6WNzvFCRuU1bpR12XOEpm
Fp+60JZVRjZLoGa3ATxY4Do8Ei/Cck7kdy11+Uk+2l3EnYNKhnYLY+bGLjJ8Ydec1yYl5ytLufUj
FeYGW72eNAvhatkzcAYbJ7cXcoSOps+0SoZmp42+M29Um9vULnqTsaeZbuTtjwxUhu0cEaQTIxB/
ZfcQ+7auCZag9J3htZrK0BBDskVPqxN8SFHo1YhH9V3waueh5mlv4yy+ZA7TS2hcuSF+n6god3B+
B6tQVVCa48M4dMOrY/ionkWHPuqeDipzIplZD7tn6NtnHY/kuog0F0OS2W+aAhqfkTvB5KC/Wgnd
RTuEIzbFi97v4HE5sOi44SDZnDcNYUx7y1lwABfeLB+6Geytcf2Ov+SwOVnw4jRoZeck725Li72P
Gc5kIMsb+yaJCIRunXV4UmamVV4qAgAwZEA/8Z1QkSfXade74CfNyyxG76bRV7QZkkEeI6HMkIGm
Aeeka8JzaNVYuXbib5rIb3/zeygbshMGxcHVroo8qR+CsaZTb9vD0TK7dj8pFzQ48sovYS/2WpN6
zwqiqxNvVxUUNo8ZcVjjTqBHOg++aPapl3r7oqXs0rMzjKtjX4GWGTb8xlQ+tCOnihzA1UAorTtW
jN2oJYkEFE9D13k/M4h3Gt7Jr6ES3FXOpSrN5iPXu+7QtH5+66YsOpvWkL3pLp2h5qipYMzTeTPM
OXQTUVYHFxqDeZCOddwn7XywHf17QZymkfq20iuaFmTma/sBq/nOjk0VOoBiQeZa9Q5kBJ2CqXOS
e3y0KLHMw1im4lPpJKvOTjquTWIO1rqWveT/V3ShDMS0gG+PdhwVTqkGtOYb0cYYjN9F9e9ixnCv
Z/r8zwOxOVoTzm0I+OpAG0b+tOhI6fRimk4ouEUf4ESBbu7k8+KkPacJ0KStoR7TRPZV2xSv28xa
q87v7T+3d3gdmZ4DioznRwxcZjDBT60wmRkrOHygVXlI/fmeGKTVwZTT2JqhreTcX8Yk7BRHLlU+
LQ2Z+Ia6uDY23uQba12HUVXdXJONAHTlIGeRTh/y4hPyEdXusXUN8280MTd3k2Id6lNt2aSM3T85
GUzXmcjfdZU0TP2k9pzUZFwL3f4lpIy6+KSHmGK09ZkXckHE2j3LZnJjG/ah0Z5qN3fWuZhwx0RW
SVnfaArvU6g6eWXG8N8xF/5LKdBAXz1a41sr7WxbYaDB5YeNGPynqd6Spu8g6PI86Mgh3ajBEH+p
eLSrfBcJZ7w1BUGRGxlDCtZ+zC1hzu2hsbSMUABdw3DJjE2SWvFujw0hERVeCWDFOX2jzmtm7cAI
Sauuoop6Ab0hrdk8Cq0EQ0lQNTFls2KDkxxKrfwgWC9fU1P6XHTam+FTvoSIejiRT9W+oHnuLhDQ
FtbDGMTKyKOjj5UPw2ATfwPZ0ERN1DMO9qj9bmYyREyKcFeKZfGjqhYdwGoEV1la58TjVRNpYf0W
TesEzGpyl0h7MY+OGVf9z+RqIg2rzOtOyo0N0HUzPbYItg6kgIxbOYgRDVNWPsseE6lbUAfaZjP4
kj6bAzMutqUo8FmtrV1J2CwGb5mj3gBVGYpNKzlfQ8eevEvcZSNAtGEdGxvL4yyjebeggH+yYUgR
2nfFhkI0Wp2wGZyMfIHEzES1Nn3NoBDFJ+WUXOawWGptvbju6IIn6Yjc27m2Vq4nSGXKdQd57ey9
9SnIe25acb4ureXVWiwIIzKjLODRKEbnOSM/qqmQ3/WG8ZknXExzPcM0dM28QHRmdfu+0PuNfN6s
kArIKTEDs1ZENrmGdfWMdgBkN+1LQm/rLdIJX5oGJDGTgnsjwGsJZdK122yM7/+C/+L2Rf9l/o+0
89itW8vW9atcVPsS4AxMjeqsrByWJVnuELItM+fMpz8fd+dYS4KEfW+hUNjYLngukjOM+Y8/CPC1
pkEGIOGYbWgQZOu20942m5P0N7mm9WVSxgSH53462OtG0ferHVvczLp0EXPX1q5sY3ebcl07z8qw
pdNHA6qxcyqDUFjXRGp5d5VpdRvPbonFMMDnBsh5U4Tp6Tin8wMuu8VhLgZxK5Rhrz03bm/RZue7
Us7ZemrEeADxT9alrf2faU+1AS5JrTArc4/2FbJGwxYfEXG+HnL4cT7OhfvULQRhCCDpaMbhZ7mu
INXLomBrhpchbsqbOM+sXxgHYNZmAd1nmDrO/GQ6e/NYGfuwccK1TbmwQbffb+xRZFdzOUFUUAnT
Cf9CYoN7LGUSci12+SQixOuBv2kdO3hQMd03Dg1DPZq1kSFcb41L16XyHzga9kB0xX5szGwXjbm4
ZRUs3SZQzCwEAcXojMCSPvNwCup+EG/vrgyUZnvg23QrzCh8Gp3JPM/Mrv6WdcwQGBYZdEqbOGPD
oCeaatOArRmWGJ7ibuxia4KrLA2wJK9/iDCqfg9TNh7B3jtitMndrIKsvM778Zdp28E1VUTGvILB
7NVVhShqzg+eXQ63c5nbFyiBMcij5bixWwtrGRXkqAURxPUu23pZ098o+oqs3YBenBeBcUUtqbtp
0aDGqTD8hcI3D/CP8UbGd5jU2XxaTVg57IKGxSaA6DeiNikpk2CZwGxk0wR20SKqmb8nQacfmpBC
jYw4Z533rY27o+vtUktnBxOgahVH0xNlJ/g3F2G8OGwTnIIQpY2jZfkwjgknE2UKzR+cXxDQj3uN
SeKfENoYcpbBP5gZylErg3PX4+sB6M99RkTkamg7GQC7vWhHJ0ztuyGkwORT3iz71spBY7nKOW63
OXkqCI8LrKm6+sdkwsSNLP/at5Gx+1Meb2qMpWCqhH8iStWVLcbvUw+ZuK59dQiH9IEqqV27pnFM
FQXbKht09dTZKRQfMYjLLqlfNVE8eCQgr79yJAJZdzKya6kQfbbRaN04RFl8r8oUVForSHGloLUV
Rq/Z7NIQJkvyseQE2Uhycs7MSRtnga+5OtNt3damxijPcbJz/PkgjYRzIJdzjQPLGl3zJ1dX0CNl
wEwZWyW3BvNjHdoUbJUW9t4tuAAPSvSPQZz7127T1ZdFlPdbLkSw+IYsOtLIQDlewwaOMCkOVzMq
qNVcRz+9LCou+qJOL6Bh8NOxTuLKH0CLLrpWXKZJCazitjhHqQC7QkoCnR5xHFOHbs7FHZ0f+NxN
DvusR5gAQ2f5DoGIqT7m1mqAVyv1wxrM/Jo5h9VCGL7inQFRLVLY+fgKKkRUkGcZRa3aNAqoFJAD
c70WIY1VGnJFqDyVOd7Rvpup7YgAe99XhMwFVU1f1SkA02Ve0Rla8gS7RuHDKOXFbMKoUSFcY/ia
UL/aAokFdKTViHnWXs7tfQp8AhqSHcdO36ZdUG7NIhj2mHqaL85CIMfey1tWD3WjtmoIuZZ5ZffG
T5EO9S5q9Fhh6lrW2zgW/Tm2IwNRGfELAmt/nWUmzF3potoNKnPnedV0Ec4aWKHHqwhvuX5XddLk
toUVrtOFL7jaZLsAOgXmZsl4WeQFF4vWg8BkUPpvQl1Sx5swJzxbZvtobpxtMKV1u4OGRjN69sa1
sg0ujRK+lluPtC7H9sJDETtdulOOkZevvXDZ+pPbEIz/Jzb6DwBUyL0aKqeLsigkSZppi2057VLI
/DgCNgeJidmraNrwLrJd99YPYQ7XJK7dEJu4WFKhoec8SmJQ8XgqCmjqcHRRG6GiCRcieQu34zdd
Yuvaz8fwRrgoAHPwY0xMsOCSZfpqhnRUAauR8NHHpiUeIKrMZv1Ykf54CHEs2SOERdVvByZ+IyRA
DyXWp3Ywc4eiMt8bEvVPI4Bq4craG62Cl4E7+kH35XAXYo+0iWt0EEZXReuBXXmdjJ590efExjlj
/hSQxbwLPGS9ZLYPKINCd9uKSX2rixkZ3EBxJYw23clpWKiXfNZMF89x4EICdg3mc8+SUqL5zW2W
Juos0dDEM3JSHEqOsm891ra5iBDg3bM+8Ckamh7NBmWPpQGLUx9z06xVLVYeVuOdWWDosEQzBy+n
gD7IN4Umvt82czR9R8fRrL0GWTM+iv3KtxeXcjFR69UuHApVUuQMaULt2A7xuafGaa3z7phXAE5d
SsXqDAadX3yiDtLp3ctBowFY6aKi91YVDZMmDuRIQ7s27ekiiyQWsf0Yf/PL7DcbMO7lub20gYr4
vpv88WhlXcGuRHLK2nVghNuh/D5huHapxymhsIfb41Gt4zEZRg95FeO/P8Pd8J0x3IUm4L22fRNO
x6yKPdwDKnvXew2c7KXldslLEdF+rkRxUY4VqaaDQ51X1hjJhrjecfRFkAHAGM2HACMKqGpQek2M
soFK52CjRlu4q5iewiao5ggM2VAtAGqVibWpeGXt7MgjQk5xr7IYoofi74mjH2AFHrforN+kBEiT
J4vaB2TIP8xICOD4wpgbSxA7w6e/Efe0cE2fDTuNjEPW1eGP1LDpEoCOHaQx1uceATMb+BXwpnNM
HM/TTLQcq0Y78mkoaTEsTC7J9YWR0jfWjpdEMKrlvZLRDfG7CryLVNXcsVkzOIaXM1fuyAC09dKa
Y9/HCzzwEaaCXPfTRdpXWOdHRbAXXLx209QDV47B4gEykgbn23GFF3fQbLVqin3sxtZxUHZ6nKIA
MwWnjBePCrWyGoSVwUBnp6NCcSQ3+7CWzz3RmTcT9rHYZgsUxr7m3FJ6N+gzX74OoNQbs+9s3Pbs
QByDMWwehZvAwETAA1betEBGDU/VGFAezLarz2ttxN+0S40sW2WDkHTdts6hkxkqTl99I07uijbA
qpPz+8WNEKgmPVdD3MHHNcg4sizdSOxzJ7ysXWh9eW+rPdg/hXGNaySmPiO9vni8wypanBu21b74
lWUtlmJjfdsLvEAMN2nWIi1/Ay2o174TbOd027a2jLkzuxg1zEYCXQOtAMoXba/8isux6MLsxU4T
te2Gsf2ed1wqMCChxh7cXwJnR3J0fbWjhIDR4lo1sHwzdndh5UQXRQdKKqCmjapfJCxqCNl1RPLs
0sDnwg43oZ0q47YK3ewmde3qTgJggaAuCLDQKHrsGdblONmQ4ZOIsAWc8pF9DE6+cxWXP1ptHUEV
g7MJTTlfexalBOpA8J0Ae5NCs1t1Fd4MGFx1EnQvHl9hk+cH12idHeLhaY/xYH3oK7IDTNhYL6kc
hhmitW4OBTvGRs8N+6kek8tpgPMxmYJs7hgfer8ihi9NwS4VbI4rbsu41A8obnCkYvcrxCulD0Wa
lS7HcF2fNwYFxUza5BabSAJ1BS4U93EecLdzyvBWICvHgx+btrNOxe6+c4YMubpd7f1qbrHbcKaX
mhSIHZp49gt8ANn+ka7SHWgf03DCOktnNuj/oiWhPDgI2krfxhaquDmY89VYteQFE5C8x+QVC2CT
43cQ0rgmxqnfcfWSh6Fuw5+lPzcHS3TZei7Gn71FDmdbZNGfHJ89+I1jsxPxUO4G8qh3FggX/lWB
2okZcm6mKXAzjP93muwNWKhw0MJCNHqfTsCLcST3Iw7cq0mhxu4DC4uF2G+3s2oc+KSEYxRtb3+v
ywFobtlsJzR8Z70y/HN3BPNeRWP9IzG0+0NPNZ3Dwi6LM7x+640tLb4HTgFB8Jx1i3lyZedb2g7+
wYnR2PjEoWxzs4hxg3CMQxIG8TYKOoPNNci3aoKGXEn3T6sNDKAW6y/QHex6wgTXEhFzss8VGCHu
Gvwj0AKdzca4D8xCXyxx4PeyysItjuvJCqEJvITOEmd+Qr9usKV7RyeH2BnXfqaykJf4/hsXNlaC
FCl4Sq0VRsobhMGvdOMWuhRRYevIdPBaagpSOpKkw/Mx8eKz1IKtneKZZnsXEC0RtqVx+t3JDawX
C78k/Q+lTYjJy4WRlOWT1WEzYyMw23ZMpxtFCXQeo/lf1zYMlDSOgyuHDtTlwNTnkGoHeA6w//OE
xKS+wCowtH7SD1K3iMx/Qe4DjyPvfN8PdrupAmXvPa5/56RNiAtXTs2O87fcpzObX1znHvrObICk
rKNdlDTeM923ccU90lyRCgZx1CagguCuZh3VQCZMwDVuZeAlGdzJEn+QFS2X+CdgKx5IkP6vKBGT
NbdxVGYGrcGxKOBYGj1AvpvrpZJzvmEEgBICnyCs5nA8RMQSLiL0KdyH9kC4a0y2WmwbvzjkI42d
GBvTEM96F/tOcAmrFd7fDDbKbgyRVhR6J83sCcAr2FYAieuplwYFpxFdgNyF28lwKJiy0vwzh95D
jcTlwU4NlpSPwfSd043mFVrieuelETUV0jaE84qYbkyKV7MDf480QndTz5Bowmy0DoGEShJgnFDj
5OHQb71W2CU8iQCfaG4l/YU0mR1zMZebMJ5x8QpRB+ZmcI/vyGEmRhOFVkV/jtBgarApBfxCryiN
PN0nGUpqSgM0AY1hbpsU99/QMYd1YebmGQAvJhRpVF6YDvvQ2ltyddQwOTeGCQOoBRHC+AvBTlI4
+2FsxDXGlu4qyMLXrEzx/aFvd4nf9ryOBDiBZ0fFwaOFcYBfi6GBoK7ZZRKHgDHKH5uc/jg7b3im
8E90YPZPVM8ljpar0W2dzUAmzVblVfSk84nkD1BDiJpg+OeuYakneE3WrlnKi77vy30rQZ+BxPTF
jH78EGPEtctGyLNR1OOzMcAYHnVWPCaRk98bFkJb7s4TRC3Q7yQtv3nTKHdsF3jA0Xk5tInp3KWh
UeygbziPMDkx8EhdOlEwEmh1FgK9Kg2aMe1wkcd2eUemHmjpSJ904y5dIXv21IyJawJnORcV1I7G
A3R2Ww4JGKRLwKlpPOgkw6QiDesHIxuxxqJHeI1BNO+6LbM77Nsx49DYRzZz2Wx8aygxADfB35M6
vfTTcv5WUIldElB/O2BSsYnz7pXdhbuyF3QUhtjC+ySZYCRCuWtB71nZVIwkZAAz470GOEFSRpv2
ZyUOgZd+BnxTV4CTvEyYxqMS0Idbc4+l9vfQ5XxY5V2I0THELz/tS3PjWMkfDD+Ly6h0O+qhpN43
Daxd7DjE3RgML6hJfjTYWpwNczg9toDlG/qx/W4KMK6L8tajNAjtKzpqxb7xe+4oyKNxUiAfJyD1
6B8mFrJoDNk8wIs1XjLeKkloKmalXaxVY1d4DHMW1WPm/kqwfrys3IjeYU9ha5pzeMXlruKaAtnt
vnSTbO/2nt74EzjRIPD4KHsVH6H3DeuB/Y2qGZZPX7gjtpzgmU0eQQEvfOdylCUC2eRyru4aE5sT
HPvNZ6vsrJ+RXLyzHLRANj4r6xir0yvhD87a7pJpl8++vXNNr36KhwZMweGKTHI7fvBWOF7CMBe/
2AUQmTbmSI8wH58xTddXGDdyoMqgQZpD+znNvewSvmhGdVVQgVSl8YutmKoL6xFUGaa3DzFAv6DB
l2zlqHBLqgP8onwQlTjxo52oop6c1sXoMulhQEN2w81aAWn1ZfcYQed6Minc4N0iLnV6UKuV5xM+
FJdd+EAv2Kc0T5P7gRSROw8Lepj1U/sdWrfcYbfGxcTW0Gz4n/hxcJQ+WDAizqoO0HKdgNhAfU9T
+K9RWleXVZJX4CZVdsaWNT9IVRrnkr79Pq069hkqFtFRPkGE4YoYOwjtfPMFb5onOAF3Hd7tWPgD
MqXeQzk8FA7gngDJualGx70IIJivuxbyHF3XkKlSFL9iMabbJEgKstOdRTFOEui9Nxfmmcw6shMA
bPdKJtE3uUjATEeEl4BmyWumaEKbkMauzQJyaS26ceu1Y3rBhaO4ncdM7wzSzXYYspBHYCePkaGq
Yt0c4oIgF3ziPLBaF4idFJSNFeCcfMjcrYLgqM/C7Aq9KkYknU9rpGwlmo4YMMLF4WexRGkfo36x
1XCxNq2HDDYJ3E5aAVD3RhXNuOrXxZadJNq2OfRJdBrWjrlAeCwxvLu8VjXc+sKff/lFqpkCC6Ej
j6rzoAliqK0Gzuwm/w5nZH1nzbOiKTsWG0+33t5VfC67xoHA9LHywtfnEYzZfCHFyDrYcXHvj3O9
M7RQ//DlEGfPmKKK0SPUKBmf3cEtr9A1hb844sYrqCAQdTADzcAqkVB1JANsSLHJbgGGp6e+YC+g
+1ochtR5qKqxXtUOf0kv/F9qFrIi4YY7Hn7TkAf09DRxF19ZaozuDPoy+1lJbAvSltnCQruIO14D
dvAkrCA86VgeGhPDJVIFKKq8CODPryKbOstrw22HI3GOVpaiPVz+BQ47XjisW+e2T8LqodDY7+DF
GwYX3pjoc8h75caeJtqeppquqjhzOcBb91rkYGXk9aX7oPOYML3jwQKi704vkJyNyasvK5DnW5oa
EXaw+U90KsEWr+jg1g4rcRh7/OJiuodQiWR27gYBettMFvte4Sbnd3VwM1b2Lxzp83NR9Ih51eBi
rO/Pq4mr2zVxUmzL8MfZL7ixi7Hw720bSmTglCArOWaOCW1MsJCa7hH3ntvRQU8QCfAHNWA61Mal
e133Dcenp5c6DZ1HPJoJyCFfbTIRLCUJ0QlMdmNLjGJ0iFzYVFzf5GLxnB86liP2tmxWQ+sRYhyh
PMEro7m3JpekKQ7LKyMgawnuooH0BpdMLq4RJ6lb/gyWCjqvqv7VlX33K7O7YJcS74WZHO4roeH3
ewDM/Gj2U0D6i25pcOE1G8dQcxxlTkDWWA36kEsuWgeNNQnD5EhIzAT0xEPKur1oHLQBlqenx8ap
JACjr8+h4aAFt8Wzi39EHAM5YXDYWti1tSEe3aG3t6BKXGPZFSHCgsNBlt2wIbSrg3VRAqelcIcN
1NPCR1DmpiVBCrk/4vOEa0/rpSYxiEKflzDwd7bqvbMqm8u9ISDPdLNRH1h4VNUNYHsbO9EmkJl7
kUKA3VDesRu13fcSFuGhgTBzX7kzYZ8d2Yi4JsQ78OjhDI9PlqvTULdPpvvgC/PeSa1hExeTvpwd
67vsLRzkU07VNqdJAcHSve8Q0F0mbQZ3u2V+VBZs7NTowgPdlRiTBpIxJk8jf61K/N2yikUCakrN
ZSgsa+k7XZFuFW6GRKG2wWObuw0K7GZqJvb7prgQHsoA1aEPxUizw+4hzw94aJkwvbuYtqhVvVC4
UuVAPsX/JUk7tkBttmd4ajFx8QMyoCpxh81+al3TU+2zfld6dXnNvFJnBLLNGEfNDsLBsCGLr8h/
UwKhiHXa8tlJepTCvdE5K8ENFYaiRFpSQ/0A1+OW7ijBXgnFaExq9EcJQhkDvvm9YnGxBQq9sWdU
Kr2ukVVFfvNU13VzZzZkOAaVm+yDaRQbzNWsDYTcFzr/tAXx2bwsOHe2dhtgtF42uC2gyF7D53EO
aYxxgOo8NvtJ/uhGp7psaN0jKqIF1AiYyikM7lVPONFmEMML+WjmHnW9u3Mz3b0STGSfCy+me+SZ
v5xeZbsaq9V7b/BeQseFzFaDINBA+w2fV2zp3nBRjdIGLAlPN7cc4ILojsis3gb7M4u9pXGOEui+
Maax/J0zoQDUJHVtdGCgk/dI3ypGWbDiS5UdOkMFt9Jqs3vNvRGSeDsC3ANRnzOpflUtfYoyK7hA
uCEHkd+b20GaMEgbYa4cx8g3I6LdlZ5y/Agp39bjjAgTJmCx7QJOvtan40QaX4gcLhr3oxFKRD8A
MqA5U0s0FqaHnuW05zExFxs+BVfx0Jy2bpr/kcQlbvB0Sn+2E0C35XTGS0WgF2CDalEc6vuKwvKa
BhueU6Y//qDae4ZdZgO6IoEh2XTc1B3A0dDDVYjj4jcPx5IuRmQdS8ZIEdONcsuwOR9TrVdNXdV3
IdvOISwxxYTnR4eCvqrMkaxDwSFFhUaGRP6WWPG1RVL8RmQIZnXEDcoZSUpZSX/yzySBJhRYzgSL
mDPNnLGa6Uj6gCQFk6lx6vnc83r8jUM3eWp9kGtX0nRoEo4GyxxIYcUwcZ1GMcxmYGAcdOsGXs7w
TLYk0HKSOpiJmFj3oxoZx+JAm8ZYJwlyx16oaQt12kU+gnDCHMgXmnOUkh4JT5u2b9VeJg1q9Hoi
EIFe4wVak5s4SdwHaEDxusorZw+3BSsnXDzWwP0hMoGOox9ePQIZE36xYzSXVmtXNB0g2NAm0Nwv
uqkMtm7v/Am8rg/okI7jct03sK1CHYVixtoUw6QBf32Yydjg4jEX21N3bsNLDygAra6tybMK2OXW
tks9SXtUPEE3eqouiYkEl1KE9jTYgUNb8KyeVquF56KxIH6R1yTPQ9diCWob+JtjWAhXLbDOmzIA
UYGw8dsexu5PYONSqPH2NdLy1QWY3cO9KffkvU3Lr8v+NCLTm17RzA8lqxtTCJwDF59Skw14HbmY
dmchHj/mtwqjzFVR06F0Uz1sKttM9jU03DNNUUUaIlXbquG4RePmJIeaaCcsTDE0i1w0Kp0nMQRO
7PqSJtb8aJOFcOT/S1hBGxrbrIuMre7CCdkeBCQYiOZvo4N5CSBX/U5sFXFLSMgQGCtejVq8DnSP
at9WLue8phuIdj55asiljTnWg4Ut3CBeOeNm2qMtiJuzpAPvwUre3Ur6d5iFKAdnkNg6lyKJyAId
d6pCg1zSKsWvvu8N+Ug/G02kliCUtmOfa5/KkuMCQRPl4bbMpvoK93BrW89ZhTME8QBOHaFnY8/L
RoUlkMVf4tdNRcTnYvwBWg0HLYrWuu7wrLEteJyBZexd0Ud7qDR0FNC40/lR/XOjdfdN4s+Fmyow
012lYJgVhA2t59LHclkxF+togi4Q1Y8uXfGd4994iBio8ZZIEnOG4loZ0GnwQaZ3R+DLNkAWButz
aZvmnf4RUCt8r3K6Y3OfmpdDmFu3YQYya8C1vzfLEnXa6HlI66G0QoasAectGrw0wdFcQfh2LCEu
7AGpJCblz3O30CUlPrRmhIyci2S3bdvoWXMsrtIesAKMXe+Z/CBzetA40EBYi/AB32NkB1vCxItt
8WM1DGqQ2PTouwr0RtRy3pVFBAncmLF+5BYs9j2acFTQru+fV0KwbmLS5nwRjwfJAQYT1hivHWBu
8zBWcJCJGEuc8q4Yke/6cKrYjwDLpATdcdMU14fS5bNlBPdEnoUBvpVnT/DJH53WZsvpM2KMIyKE
bQ+yACa9MJ+4/Ta4x9rJZs4mrMQIIF55FYrYKWQ3N0b8yVp+6DquDOt+hiAFKS+qn4iGkXu3TIdj
Elo2pwrTrpE0VOmkzfSUsZBxI6kvpITNztktYK2ojtYqkJZezBCiJi/2c6vcX0XcEq2JZ+8q8GFO
fZ6O/j603FJSedJStGksaZ6EvnesKK7EU3GHPvlbMJfrQkw/Ph/ifWw5Q1gexbSStqXNk1x0gDCn
i6u+uBPz5eQ+Il6zE8TDaBI/H+d9YDkPIRxPasFeTdr0f/5P+evlPqJi/+9/xP+Nwnq2pszL78r4
BmBBl8HGYhftoucK7d/nYy2/ucB0scjPfv/3P640rbdjLSH3f41VoziKltzCu2l8zoM/HnbeHu1p
AT6eZhDDLqBwfT6iUO+H1Kbj2IpV4MH4Xb7kX0MGBErqpSS5KwacAyCyd/MdilC4ea9QXtedAYoK
dj/89rzjmAAaNl888wffkUXtKkdzKaZFcvId0xEghEZzfvczLX70KMhyj9Nt8/ljfvAREd1IwBUB
nZJcxbdPSUdcZXjT5HcOltiw/5LS2wbcjtPi6HsXn49lvX+jb8Y6mfux78lZkVxx54InDajfNPYS
Yvr++Sjyw2E85dkW785jCbx9JNiWzmC2DMMRThLEHTZiO/uPRWLC+lulv1nK3/bdQ2idEWtFOwg4
UyNeufGKKzasyOdCdZNiyTWekXX3+U97t/gdaTom71kqYS3/ffvLxrRqDSP05L3VN99r+QAN98/n
I4h3k2YZAlaItDkPbE7pt0P0AhY/cUXqntsLbAKsJKSPSUgPv7QbfhkSfk7Q3Mkx/SEA5EerOoJe
3AZxuieXCYiF3LYVRdX+85/1bvk6FBdC28JxTAHlZPnVf62lqghjfnPVHBO66bsxB3VwUZKR8zCb
t17SHZvGwm0JVTk1b0bx/O+HZxGZbLjC1u7pjACHCiH8yZpbP8hmPeNmZxONeV1Kp72JS8IFzTmK
aTmY1lnDerj8fPjlnb/ZvHh6zX8cDkyT3f/ks1tItSf69fVxFI/1fKywcSOHBgGe53ZbIzj7fLR3
038ZDTN9hKWSM+Cffe2vd+3SMQFudWuCDVH/AdlU1qsqsy9e6bt9YxnFtRyT5D6bKvR0c2pzuKqF
VR9h3vp9RBD76zAQotltqVA/f6D3q8b2LAvI0+U885Rzcs6AP1aVO4z1ESLjfW0H54Olrj4f4qN3
ZhHNqkwJJUGcvrM6j8bZjWuSTBDB3WP3Im8T0WIaE2MU/vlQH00GR0oeh3UqTH2yCQbcpMxYFe2R
njQZxOo7vJjDYCOobulbpo64wXp8+/mY4qNX6LAlsCdo7b0rCSC/dvSlGTQDdqRqt3chKEH6B1OY
XcD4fdc/DXF3O0CU6j08MKIDaY+7qnXuP/8lH73ov36IODlu2mqoQ+rk9tjiU2H3d1OBZLJ6+nyQ
j3abvwc5ecXY4DSQwev22BGJadwk07nlAKIhOjGPxPk1xvfPx/vw7aplvXnsu0IvD/3XiiPiyErK
iYcywd7r9i72/fX/3wgn+yfhrr3QsLOPdNkCqmgEpaP/xTL7592fblPMfoB613XILzxZZ57jmYO2
pubYGLeg4gVQfiRuvepZqPyg/QP2BXDYiy82kg8/1l+jLuvlr5fnO02WE/zcHNMRrkN/lutHH1e7
GXMobulduqoAiD9/m2KZAO+e1FKOyS5p2er0HPZhPWDzFLZHYjY2pjjLyF7zb0t/j/1GFp71ER0s
4xXuxBfP+uFE+Wvc5c//etYgwhaqDCLGDfUN0MmTT7zcF8/2rmxlY+aUxXrcMbWLJ8TbMRCUwXFi
uWOU3IM5YB7j3dnNrewuheesRfOncH6K4MboH8LyOgt3nw//0e7mmoKermarZot7OzpgapImUJmP
3UTV7OM1sql0gP2HI9p1tvQHw3QKj8bMzfXzkT96t3+PfDKPdIhvRuqyRAo8m2cyH7Lii4P1fWll
ezwYGjXlmXj2nRx5YoKymWGfdSSLwLMf3YbzG8PY358/x/v14Jj4GfH1aLtwjp9sJmSqUC2UFuuh
+s4Vi82azAk6xell1hym6toVX50Oyzd5uxooykzEMFpo0+Xm+PabxTEtZPg8zEp8UmLMyjuHe4Yl
VxLz+Lr+qhj7YPW9Gc8+OQNGGN0BdN72GAb3Ph8qMs7NMsCKYdO6RFLVWDFcVOP5KL445N9/v7fj
yrfP2VtdTYuDbZr9bYyfg/gyrO+ZoJ9/v/fzkFGWW7HEtkkp++TwKQpdmAhk2yOWkeuwuJ6bLybI
h49BG8IVrslt4rSAoEeiJvqc9dFB6ZjPjzXVLNXRtoPu+PmjfDgxoL25HgWLfHeuda5ZGbCLmqMY
QHzsYCdsdDG1xBG27eitpfO/P4J4eR6PBcAlWWQnUzFpUdvFtsYTOCWoQw9YJveYT+2Vc544ZCws
XlOQso0vxv3wlXLHpzSyTYsl8HZmOMDR2DhwPxgSfFpgQev+Os+eXevs8xf6vvphVXMt8xQJqFQL
J7tjgE3FhOKMa1BCZaL9LaErZ8movxjmoykoHQn04xJP4cmTKWi4VkdHTLVHG5kDjjrDPo1m7/9h
cvw9yMlqKqE5tgZhUseKS0wHd5qmZFM9F7Te6i+qn/dQDAfa32OdnGm1U9HPjh3Gym9D/xvMaXpW
uyX72jCPpnNJuYr9/5SaqN/9TZR9sXF8/D49YK7lBmJbJ58NuQRoYC3aowVoOjfdFcyq589nxkcz
EA64NF1La/b+5c//qgxC8pJ0o7Pu6KhwneLua1TXToeR//7zcT6agSB1rtScMO67y2FaOS4tp6I7
YtREYHIA0RiPwW7YfT7M+zIAurznsXGwCSLuP/lg/TCqIECjeCx0ubbhhc7ibCCGPLqWJIiW55+P
9k9lenKCCZ7K9iREPW2aJ3MRiaGTGv3McDjOqeAhhquWW/dGcqedaxnsrCJcFOarMnbWWKFvYD6t
NeA0ImHs5sGqP/89H3xMobReLpScApTUbz8mPC3lxFEyHSPrwg4N/FHpTnvn+qur5AcfE9CO2zfg
neJbnsxLc+TS2rdyPlo2Lve/JnQjcfwFZrf8Haev1nJ4uwiNLK7HJ88y0e7Nx6g0j7pZ0jKPAUmJ
cXxwnPOoH7+YNR/cQBxhwxzXNndV6JYn238NO7gIOBqOgUYZxdvLE2HCP1RYCCBAJ9XckM1P2Drn
cxx/MYk+eplUrBYnKx8NOPvtR4O+rVpIBRNWrPEWEa0fG4Qk/vuDhor8fwc5eZvpJLFeyevp6LG+
RQldUN61Foa56ovP9sGWxUCuh17Ys1x92mZQhGZXQ9JPpNij7ZYNKdqbfz3JKW8cC7SEUvjdUY1X
5ejA5RmOpsT4uTCvFP5J6WhtwWq+2H8/2v8lC0orsHhgoNPzOcNkHOZ6NRxHvyG13IMaVhS0eXXu
IpyWWbTGvZBYKgN5X6VL765rxuqbtHFlGylk4V2bY//vF/mb33TyKSeLIFlCUQbOpGjdZr97476S
16758vlr/mhNvBnnZJETK59VpqiHo6IRNiZ3Zox6K1qN5W3l3vXGdmgfNGYOX4y67Jgny15yTFDG
ulzkLHNZLX+dR5ageq1JYT0meN9hYZzKGnHqhj5ZOe6dIF3NMT3o/BuWMLUqvxj9gz1HKkgKEqm5
yY84WYqGlw6e4TrdUXgvMQZIAMVwEPLiwre+WPTLR3r3mLR2uM6xv7HNvX3MBiIzKH3eH2f5J4WZ
tIBEJeyauPwCAv5gd5HApYgLAKHfn7uOwkC8GMfh2OHyyeGxnwUBMeqrK+qHKwV1B+cO0KwD3P32
gejDzrC1pu6Y1kdhbYP+TMUPXrnv5SXd620r9wERN7ibDDS0Yufx82nzwbG/LFKmC41NkJWT/bsM
VF5gilYdJZJur4eFifFrNR7HENoP2sM52X4+4AczhTOWT4cMFZXYKWRl06zmD7zyKDIYEv5Bh1dG
Dcsa2wmoDV9My+XXn0yWN4MtT//Xmqhc5cMTdv+HtDPdjRtZtvUTEeA8/K1JoyVXSbJl/yHsts15
nvn050sf3L2rSN4i1KfdEAwIcDCnyMiIFWvl6EkBGEjv2+YgVUcv/hX5b1ZEY02vba8Pb2k+z4c3
mc+YY9gAi8xf3DR+Rzd70/jqoa6Ge2SigSDAxDh2L9dNLpwIHadOkQSeARnaustBaqAzUERX8pcW
hOuXwYIH88ZJ364bWUoBXFiZnrvOoTtPw8ow3HZ0b+jB1wpJksb5U5Kaph1e6m9ctB3gprpueWFG
KbyxX9CcU1T2zOXwxrodpXqMi5cYmNKmlPT7DEXkkD4MmA93JeiySFqr4y7cxRc2xe/P9k1kG45D
J37xUiS0aEo7QehwfVRrFibeOlHAp6sdo8oHyAITJG7TFQtL1xCoAlMUYThs6rRODLdIATEcW7Gs
7uqKLhTpLQYO5pifdfc5aSEH+Wyoa/t/cVwE9FwGpk0ZfrJakSoVcWPrbMa2fi+07NHNw9t/MXVn
JibXa5NBKpB67MRcL3rKVx7CnnVYrThGZcH/A2D470gmJzkzSLtrCYSkDswpAZxE3Qh7B9LMO1UL
UKC23Xw/orzpytGdLTUbWH6/xoF8S6ca3XX0o8Jo++36yBVxlCf+7OyblGmMOBZJIMcRs+uCs6fl
Gq4EN/eaXVQF3cbP45GeOuMUMT17WNug8g7ob2kc+j49irc3K18j1nL+NZaO29HhWTQm3tXJc2W0
ExPKVq08WYBWAh38FrD9olL2ugqOXHcObW/cd3yFCtEaN+hNWcjH69+x4P+YlP9+xmShRjkaefOw
z7Pm0WrpRIUgqa9BEAFXuG5p+Uj919TU1UZu1KVuyn1SZPRXKW9m9lQkT4H8Sc9ps7jpvJ+DP6xc
mMv78D/DMye+yFPtOo9bcYc5j1r1lNhcJZ+vj2tlBqfFdsQcTMhcMQH8e4+M9dEwPSG6eyg763Dd
1P9nC/93OOJbzlzriO5N3xdG/uL7TzXyi/qbZX0RLAQyyolO/k+rvjnD99i40Z215VucSWhpKBfb
FMumvilXk7AH9p6/aOWt27Y05954YMmuD3BxLs+MTMZXdRFsZOKIKtURNmnL/6Z6NxYsStfNLIRR
hmZYpIXIJpC3EJ7ibBqBjNcU74nbbMSRuj9RemNAfKBa30Gpr5haHtF/TU1ceksTTNAZXvHihbeD
/rVu3xvKbJW1EtivjUis3tmIVKiuo9QkMOxqOvugxEeygU7jykZo6d94DJNmdF3hv1lSN+lyCak0
cYzh3PC0Rzv9lBWfzGYFN7DoLsjKGQRlvOepL1wOCa54Jw7dLucJ8RglP5vsJkYBJWhPtXU0KqD+
MVyUK0aXVuvc5mQak9oMyyquuB0d9yWpaQ4oykOs0BQdpcO/8Bs6SUPyeNShCOovx6cUco+wssb4
TPPRyPMT/KQ3UEnvwbqsPd6XAoszW85kLhsvgKI15NZHX2EjFz8qkLPXj9TyzP1nNM5k5poEamPT
E6ORb6Xmixl9LvOfgf983cpiXHE+kMmtCZVK1DouA2miCPU2WoKiLz7pgTR/kJLPep8cyEZtbOun
3qN58Ml3fmuwbBj/xhny8NMsHrfQBU6LXjJINJqZSnx+0pKhEDLW5U83V1ecx+KynZmZLFsWKOpg
amzHqvxcBl9dYy3vsWZg4p2CAZJwP2YcHWh1q/5tZu/XF2xxWwCwkEE7KxQ1xO/P/RLtTwh2joTR
0H/1yr4zvmX4pthaC53XDE3iWqdNAygImSq6FyEgfdXT1xZc3dB9uT6gxRnjuOoAdPnfmZzaoasj
awzZ5yMEvvQo8fxYQ00sb3L+bdvRSaCwwS4nDabmIYmjgtcinfMF4AyzewjMp86H/yRwNlC4IN55
suqfo3EfuTQT0ZDtPJKhWNl+syvf5rqnrqZaBmVXa3rlo1mhdu1QZW9RLgW3fuaZD35nWXf5YDor
7kMRY7oIh//aMhzuYwtYw/RE9REogTgbs7ekUrdhSNazR1Oq2sE/2lSPDXwwGUB2+sm2WR2dwKsG
9P0pAXIqUQ4Vh7qtgohUtrwyBbN7lc8yOeG8WTVRQpockDJuxkHK2+LNq+hSM2uEyV8zskoKvTD2
Ss5stoUntsTWOzsrcVvahZXAvWzbX31IaGnZ3Poh+jn0QFzfxEsLez6qibMeZDMqiqIr3kzPhYyX
psYu2XerWdXFybPJ/nNjgQ6YAkjsvk+MJiuKNzn9LSMCkyjPgedthlFCfW0N2D07mMwe/EpsU5O/
zTKBheVClaMN+RuQ2y9GHTzQnryySddMTNwxIEdTl6wuf3Pr7GdEQ2uDnuP1lZlH+DbAXbolgCFo
FEinGT6o8OMgsiKGMT4btNjTLAp1Fx6zrHZjdocy1gGJ5Z0W+zcN3VlRuVJ7WFgzkUG0wcaQzwQh
erkJkf1QDIiCBCOne9OGKgwW3Ui/qMTTsIKwNKuildB1YVYdU6ajQreBQGjT1Dstm4Yewrn11tTf
UUfZt84aDEH45IlvwYKjWGSKzTmCBA5S2ugyOXsLaNfQYcg0g39So3qoYyR5Yc9V7H2/hspfOMwX
Nid7JeprLQZ8ge+kZ7LWT3S9BTQuGf3N9Q2zaAeRXvJ7psWVIX5/5jQSeCmoiTbZm0YmpYNyYO+F
ub/vcquFKGr1ObPgORzqUaauAQ7QybpfmvOrJo6LIY7eRsi6TSfed2RRCnh+r49qaU+APTAUEHWs
3PSBptLu3gDEDt/yuITq3dDze0SK1t5m88EYXOT0JfGaNUmPTooHND2rEoUZ/63ufOgYUzjd9H2p
tCtuY361mVxolJZ0sNygfSZzVmp9Zlp0V7/FsN2iEDhE3y2E1QxEnA5p/PP6zM3Pr8nlCfSfCjZJ
32k2orXg2OmQHyUPADNK9yWLHyFdgGf4u9V9u25qvkiYYvKAXtLgNcsIeBr0dhXZyrcwcZFGkkzY
DaCV/7AR8FHiApZBEAF5uNxwFYk4SH5H/811O/Wp7NNkb9hBvvKumO8EmxcYNxUdC4ppTLO9QdTJ
9BDayVs6IJsNJ5k2wP2srpmZ1wGYJyzpeDsRDk/ffKmjq65pd+oL1LD7oTMekrbYQgnzGXr/vQn+
S5Lcgz6gAE+uWZb03fXJnEeWf+0bRDOU5Qx9iuxJi9EL7SJRX3roH3JD2cHDHg8DbbjoosPD4H9q
h0eIoelSunEBkPTBrVmfkFm9/h0zp/X3MwCEwQ5B1X7qReLCxxuHrfpiZWjOAHmr/HhnNS1dubfX
LS3PuGjXs5EKsGbZCqOQKttGx+fFgOEezcRNJphugz0qsRmd1souN9FgsVDI+PAbUQzyzPIkindH
CCDiUVdfKvm+HD913oMdrKRiZttWoC65qhkXiSzVFM7gzPnTRqz5gZbqL1LZ3aGC9BhoUMkU4+H6
JM7uT2GGjh5bpsEMuPzkDEalL9eKXOovRvat0e8M7U9Npth1nivUNZF0R9r8o/6fdjaePpbs4P5R
UpxYtJHCiTMt8F6lLj0ZdX8fgbj4v9mYnvmUsp9XddgYSPV3UDBb2cq8zRw/7zfVYushH0IpxJjc
zZoapD7+xn5B575T4V9O5K3WPNWC0w7KMK9ciQVmvh97ArXEA8rSTHla4HDHvvJGZEtf1BHV7gGq
OORkUSZ3n+i7/vDWI07lWU9cTzs1I7zcemhIxXA51e5LbMi/YDq7hWfudojj39e33nyHi/uZWxOc
FNji6bOwzUD8eCgMvMRe+hTp8aOqNRCNOCsx6NwhXZqZRL2G4cP1qzr6SzoilRRAmwgRpIe4Qb1W
wV8cEEUQ1skm5JjezzV12DAL4dX1wvGnHDmfqhEl2nCtAXHBDPtAA7oPfEiZIxOyOFflOjBfPLe/
kyyXzohio7YrG3yeo+WFoNLoqAvQFdWxCbQ9U6x4HEHfvtDYuJeh2E8f5OIJppJAibaWtpO5Q+zs
44vFmBReRwLBwjAvt96gyZI/gvt4sSKgqU35CcqTfdUmUO7bK9HHfBo5SiSzAXWS7gH/dWnKjhQP
av46f82c/AcKbMgbiUyD/v36Lp87CpoKFUIcER2iWD1xd42T2N4oh+Frn73a6DPU0B5CR7gpbWs/
9Ommkz48LocwxOTsgu5VybdcjqvM4Q82zEx+7WRFus9kmC7YizaXcV3Wa50q08OlAFC1bN6TINp4
oE8xCKYydGOYF+OrjdzKc+33pLqluLoxCxlwewwfxMro5gYVLg8yNuAeRE5gskGgca7sAXWrU932
34u8Qg9Wgt7dOiSrffrTlaOKfG5qegDAIQQlSZvm1JcdKgXShmwt3TgVvL1/lOKuDryVW2vq44VB
0evK8Ohfmb1ZBjOvxsYrw1PuWe53xe5Bb/m5oMqL3eGhD4vhPla6eBUPMT0J2BUZSbBO/1uvmGxR
KQ9tB+mF8IQel/6slIPpbkYHPWCz60rqWc4fNPQaKJHN4jFvM6jAUqlGPqGHZfMglQ107G6IoHpk
0wtdwi+zElLOMNF8IG97uhl0ntUg6SZb2omLJA4hkDtB2VwgDB3DzWXWiom8bAdvnyqkWGxYu+Ki
b24Lm0xArCi0eFjuNw1k0O82HkH+SMjupK4tb8IYhbAOsq/f14/6wjxefKZ6efIUHhmQYPOZ1eA/
NXr6W9KhiW+tuw+bsWl9lXngkljh2XlpBr2dPBO525NeVXdxAzLOoQt7tG6vm1k4aXRcyDSfkruh
FXTi/8OiHOpMNspTatyOAUqI5Skwyq0T/rxu52+x7zyFw+oSwAMwd4gDgDFNjnSquVAmKXV64msQ
iqtRJ1dSEyHPLFYPvhQ429xC+y5mezzAuAC7ddxD5EKGIvxF+Fq+WH7/TXNhKRqHIHwGX9G9ItYE
u17r2c8FsrmHKuTYypDCqJu+1Ky1E7Sw8KCGRUaDxwgOcXKVdBKqIZ6dxqe26e50kNG3BV0qO7Rl
3q/P1ZIhnrEGblfA5Ke9CJD3JpaDQNapytP285im8gP8W8NxVPK1h8F8+SkNwDMA6Fp4h2kCBeIs
3RwqlFIM+QldlVsb3pXegpC9bA7XBzX3s7Q60ItC3UUG6jktRaCHArqijdpTqP/Ohm+V/ysvf8by
96T/YyhrF9aSMXLI3FYm3p2n+uXh6XMZSU2yrCfLQgg9uC2d8q4dS7ji6RIPDpn97frg5ism2uNF
kGv8fWFNTpFsFxDSKU5Fd6DxXErurs+HtxZS7utm5leHShKKe0N22Idsjcth6SMJBclzy5NcPla+
ueuGz439aObPdVGvLNfSiOguI3FHbDHHGae57jaeqlYnErraftQzdeOLBlnBjrgyqoU9aMsAjQV6
U0CAJ+cKgesMaH7XnDryUe8pSrp7xf+auZ22UwtvrZ65MIdEhDLdgWTXmMuJNbOjpSYxue+lgrAz
2DTSva3e+ogfrDX5TLNrCpeY6DMgZ4hrpfnxcrX80PJ1GLaJLLx9XCO5AkXu9f0g1vvSp6p4bZh+
TIX36fzGDOERzKS0O9VeQjNZtLHC/kluw9t2cJ4jK/tkanBUyp788c3xt9sXx8GjSpv2TKtIqo9A
zNoTJEcbq3nvIIvzBmVldPP542mg8ujmjWUISqHL+RNvcjtPneDUttFDYHkPqC2uoEXmu/zSxOQu
b7LKdis8Asl9sN4ZBKeS9QnYykpdUBXn/3KhxCsHh66qZHlYrsuhNEWvD1pcBacY+lBQRPR2jC5i
ONbYPFlOdqcr715R7SoVEkH4Qh4RRhp+eEGY/rTBKBycSBCdd4p+U5q6J9J+cFBkqb5rUtuDbF//
aFO8IJ6hRE6SkYMJ+42Yt7O0FHIynT6MXnAKwuTG08utrdyk43DX2v2dqe4daknXd/Isr/nXIo9B
YAbsp9mrummL2KHiEp5g9la2Oj0Umfq42dWCjV7Ouz2KbB3E/o62C21z2GSe9k9Z6D1KKFG77+Dm
WHFKs7Tj3w+yyVdYOg1Ws5TZWBWEqyQRTmH4NsA4yQu1iB4yRDm6Tz4KOrEi7+vyp2N+tIdZGCbI
gBKBt6Q5y5z5o9qNhRVFJ4Ni3Zj3XyPi8I3f2SX68tox1VbJJea3pUYMqBOY/S/Dy2S1VTXPkzBV
wpNNT8BQPYx5BJ/dbesbO73/2tgHXfrkVXD+qvcxJeZUeUfsDBlrwe+NsoCavF/fDAunkssUWK1D
Ow9ViYnjLNIQ1Vg4Gk91cYygmamaAvXYtdrRgnu5sDK5TPPIcCLSh9HJC4x9XvxQVqEHs1IwSyle
edA9Mpo5r11nIABiSnp0Cob7DllLpBahauKnpd+mSbSLIGVvjvr43rsfDxU0ikciRYW/sVjZyxOc
GmpvQDsdnVTn0YgOAYKfFtec/Ow63odvA0zxTCewA/MOvPTSFMWljIeFEZ6QYUK07YuFflx3d31L
zGME0v/IHFK15IFI0/uljbSkd3xUqvQ0Om8GhIoBcarXDxuhOXHd0qwhiUVziO4NUN00zkMBdmkq
TxI3sGwvO4WxX22sTv8W+zaIDlhQ8/S1aLJbkyxBpPk3aV5v6gLeXC3cV5a7UsdfOAUQ/xI60Eog
WKsm3xFFPQTTSMOc1Dh/yl33n8ip75I+WLkCF2aW8M5mj3LS4IGYmmk1VBkL0hFOcVv1+7r9hIjR
rszMlXldcDIOYDv+LDZYl0gVoEkYhiezfgx7/y6FjbADe4o6kpKc7NXep0V7lNQpPhOBydNCWdVS
ckZBIDyhUgRtn35vRV/V/jNyO25+pyLIdX3bLK0WpBMCt0KudnYIPEVuk76Nw9OQ5LvUfqjS46i+
XLextFRwGon7USZFMk2QVFWul36GjdyCQx8AqNu+kiqD7VZaKTPOR0NPOv3gJAYIyKngX54BuMEd
3CNHWkXnRE3fGlWhCejP9eHMHfClkUlGYDDRp0DijB1h9ttYe9UR/LhuYW0Yk4vE7V2p0nssxG0H
kPDZcdDGy1cihUUjJv2DoupsEOdfzpUyeGOFvGJ4sqTDOCqbjoy5o75fH8niXJ0ZUS+N9KhX8nbC
SBeiB/SrdFci1OVBcGOAFRQUzZPLcAx1AzQz0Y6kRtuSTksbjDvrs7Igs3IDbG5Aa/9jx5hMlqG2
YwAJeAgnK7ykQhi4uGuTR4neXM+6yZRDTIE3qlcOztLsmaTlqeGBg8SpXs7eUNaWV2dSeKo7uDPd
J8X/58PLI14otghguTqcyfs/ScjXIuTsnTwFJSf/wRrNm+sW5gtEazwULDLMCQ4gy8kCFYDNwyLJ
4pfQ/gHHzcZA68gJ1uAFcw+DFQskDalA7mx7Mo6wjfvMiv34JbKt9tcAOvakF6ALjCp399SR1uhz
5k5aNPxrUEFAMkMJXLtcmF43JGkkT/tioO2Cs0YE+iYzflewxaXaezmu9WnPNwIvGhmoEMbYB9PH
fwRVZwjEOH4ppR9BRYdF/fn6Ms2zC45BAlO8m8jg8bfLAY15XuppBM9zhpgDFOu/HSu8pyq1wwuh
yBTurpsTq375rhSt4KIoA3sJyVUx3rN3mhGKvRib7SnNjprslXd9UD5BD/+bSuwfNGbuG7327x3/
o+eJzKSoyii0xBpQtk38qq/Ci6/0RXUCQokCWrMbfGfYrgxNuLSLsYn8CaAryELIgRpTXBwlVjtA
YXM8IU0+3klynh/USo13btV6aI2iWeFX9o1uN+9qLHW/CnUMUUjvhGBcFKnKCTbxdKvrkaLvoejw
qSrYdFhVVXgX+nCf52qZPvmVH/zKpcTpN5Eud9JB7Zxx11ideW+PVntofTW94WxT+R+y+HtfqvFz
kHbQYPjDWD9ZvVOh2WchPGN3NB5qalXfI+iLYEmxq7WhMLaIpNvJzkrRCnQrdB3CwZOOqE1oqPUq
/g2oyXiXyx3t5iiBRwffC7yfau93R7c3vksVAt4GT99NKLfNuEcjkDyVitIlSk+3o1OOIWouofJI
q7q0qcsRrUs6hK2vPuoOe90P/IcyCmsUyuPqmGfD+MvTtfYh8zveHgh2bu1A8be2VMmH0i3zLVmQ
4iWxIdkpkZUHGK+0hzDR0ZJPVOS7QI4fkszUT72Wj91G8Qx3OwyZ+Wyiv/gPkuN9uEUavTiyZ2Rv
ZyFTYGwk13U+d2EfHgrL+4kAC20E13fKzGkJ10FmBbSmRXp0+tTxgB3kWmSMJ1hatkp5iKQnQz2m
/RqkccZUDCiPeBKwk+hoEpf95WnrEbL0IzN0T70yej/QWHaPiW2hnSppX5PWj7aRlql0YRA0bZJG
Gg8i/bdxQvXB9VH0VOVtW0i/SwN4x2C/fnQScAC8NUVxRfAYzSK2XvKU3tBPo/E7trWNUOREf2xT
W/t/YQhGGGrP+OvZw7LVlaqI3UI/RfZL199o7tswvNtquLKos/tOVEa5s22F8oTAEl3OtdkKRVou
oFNGoOCX9yEpl7B8uz6WmbcWRiwgezQsUkSf7pwiAvZSlr12GnttN6LIk/VPhX6nNG+ool039beS
cunO4JwH9UBzhMCqTmMQ1MECRYEU9dTEdG0Pf6Kiu9EhwvOje8f+pVb3YfHYyd5WQvY9R8KxfiMd
vinMcj+mJyVFGegpLZAKuylWW7JmtwjT8Jc8gd3tiDrG5VzLcgMjDl+OA5O3llB9VGMUB16V8DaO
q606xLtC+mTZB1RBdm13iHObNpbfLjU7L/ueQdhd3q6SQs9PtcpUgbulikNmYfpRvgiGPVj3YLDP
6NUfXuo8h5Gr/l7Sh3B9bZZM2X+NiRcqW+5y/A0XnRs0mUm1uHtC4eimKjUflRW0hVVvZcvN9zWs
Kme2xK13dmOXmYdoVoytRvqqscCACou1cHfJBrAeQl0WjYL/5OykfpjEaHIaR1/v6SuGIMbt9izY
9VlbtCIODqAu2BWmoY4Z6pVr1CNWmhjwjryLwuq1kfqVxZknYmFmJaj6j53J6lhqa5P+kY1jYAuV
afJYibLXihcEy8p437bNFuW2TZW8a/aXD48QlQFQ34IkGca8SZgjeWaBtl4rHx0NTFm7D+GnRzPm
upFZCKxQST4zMgnsaY+VahkhkmMwQg7o/kRpY2uZn5XiEAa31RrR9MKinVubLlpZWq0iZ7187ILi
2UrNH3aHymzprwxq7lgvBuVM1mwoyV50A4Ma0bV3b4LqJAefVLR7bWSMr8/foikBuVJsXmAw6lwe
qFGVFE9DxPZoRn+G5OuoJruub28C74Su+e11WwuOAlgmj2SyMBTcpik5EuIVoI9UPlJ63qVodQof
iadQfvwbO1ziBnB5YprJxrMSO81ls5aPsXejWAgxhXtff9HCX9fNLG4GGIL/n5nJ1hv0QW3UupKP
KJVtEymoUK6UNp3irQxnXv5ij5O55XVMNpOmk8mrSI/NslCbQjnWVfpQoIdbNwSxmtW9W0V7a9oU
E8b0xu3rr0lj7UK063BvezlAgcuM9pFeI8yYOrTS9TtfI7KuAiEfuJICWVpcSISgErdB1s26mFAx
jocy9VRx2u9GaKgH86bpaMTp2pVX29KRp9pC2ZbaOni6yXSoTWVoXiWzjYbwznKSvZIK7lh72ykQ
qQw9tQh7jcN4cXRnNifHxEho40WNVz5qirmRnLsxfVC1YmOVvz++p87HNrnfQtdMhhilreOQfqFc
axjfPW+N/GFtLJP7rVWquhhcbBC3fGq64VOjuNCe8Bh0g5WlmlcDxNY9mzf90r0kUWO5QzvIR7kP
YOh8zqJHKOUC09nZAwQ4KDF6Zgk953vWf8llHPbL9flc2isGfW9EaH/RLBNXoGfIjEgB9jv/UxQ+
l/UnqX2t/FcK/3u5+nrd2ByCx2jPrU08QlhoLpRvWKMMc2+Mzj4ASNDrxRa3t1fk/K4w2tssyHd2
WW5le/ze9/GuLrxbWVNo9B2/eaW9rdFlW/kucSIug+eL75o6EMT1ah85evloRdnGgRLAvYus41DQ
YhPf+pGzkZVw73YrlJRL++xsNqZXi2+rQeAWnBlVH3a5r38xOwnJzIoGvTWY8qKLPLc12dMdggKF
ZhNruFL0CSHng0szFsKTj0rpbgYPRJZHoj8YTkYaH+o4/Vz15v1QRIDekkPolbclks6hH+00qA7D
sC+3ReLdriyDcBKzZSBTh5sE6zx7ZHZB7lShIzZjfJ9ltxbKjYp+15SPQxlu0sR9RF5umyB2L+jz
rttePAcC/SSe4DArT/yXSXZE4vLlHMZ/HK7EJIFJBNqGvv6u9T98uk6v25u/iehOhGWRtycFK1BQ
l+fejyOaGv1EPpbm8Ke0R9QakbOyg5PtyvSVtcmOdOWhl4bDdbvCn0ymGLtc+5xEEqPTvknCbFjf
dezSN7NViq+Nu8bQs2ZhstMCuS2tKAk5S+AoqLODJPkoWQnvSdA5/BTUA6KyeDl5qud5cRLGxGSh
umvHfRCucdYvhC7c0mBF+CmaZsXvz55RdWv4TeRo4zEt9O9RF++kVv6driY6F80IhhxebDzfpy+p
sPTDOoEu4ig56GLfoKG4GSlQXF/ypTvGAZxNqAeDKZD+yWBCWas4bsNwDFX11pUR9Iya54bUYhta
e/QpXmhDuUmq5k+tVQ9WqG/bMtnW6GBe/44Fd8dnkNQhiKYhRJtcdb6it2SoreGok7KO97n+s4Kf
PClXmj+WHnQg36kvUGHXREXmcu1ss6pV05EGXF27ja3wttCSbWY9RJp0oFKzGZQn04W13/gsW/98
fIik/RUudARcSCxdmlZjlHOHRtOPdvc8uj/M5jlWSJyGa9mrOfKDTWNSqCXTw9MVhqBLQ0HnA+LJ
ZP2YqbF8UxkNshhIbG+oxCePmtf6exeE0U1hZj/UqlM2BAD5tiITsnH8tlnZYAu7GGk5trDow6Il
e7KwTV17JDRyA1WV/Eese4+2kwGJNVb2z4JjEYESNXdu+zmtlBm2rtkGPpNrdzvEyh9Va7j7+Pqd
m5h4ZauD+lBCOfSY+Zn9QGNzhSwajbYVaIJNrqdr/N5LR+JvCyMVCParPPGV5Lsqs5FT7NX6jr6H
jYbSNH0puypc6X5YWiPK+jIbgBcBKOLLDSMB9PAo6etHDdHcAaoYRSEVd3N9+hYuUTJc9H+I96tA
RlwaAWWi16kW6keYVlrUVRMKiZ7xU9W+5PbnqFkjP1qcPbrYFfGMha9ucgiy0C4dMDP6EZQLNZkv
Zivtgi6ko2Rl54l/aHJpMq7/GppMHiqNRlyoGBqov91XYf+MgDIYHT/+knC37+xCWzvhS5v9rygi
2Hn++amCVjN6ADVVVT1GgGc2gaKNW6cu1jpclwYm4D9CXwFo5LQ+Kge5pvVVoB7BXe2D0bxzYmen
DRLu3y8PmvXhviuOrVDTYrVg0eZxerlB1LJ0xkGJ1KM1eO4XqGy0fZmVQmR+0KWtY3TG7fUdubTt
AeoDUEP6VYCuLg2WspOndSKrx1hJdoX/2fV/K+Ea9GhpH5JJFi5fpoltWksorUYFJG0yqtxAjdzc
aa580KNnrVp5pywZInAjPEawDizVZDRVazqDHZBCaFol3qKx9qZ2arVRFRKHGvJ8249PnsBHwnAr
6lJTMIWCV480R1KObfNudd/d8VCuocMWwmCSn8TdcKUBbpluiDyXkIGU2BBJUQ93shkbL6FcWTvD
TZQ7o3eI9YuiM3cESaGMDGdv7a6PcXFKASOILg7AVdNAr7DtyPXtRD0qXvOpKKOffYW6eV/Tnta6
/2pCubjFC0PIEIiPOYsq4wihkUQO1SNBy6ZSf5Xp7eC8Xh/Q0o6HN+E/NiZHLBnCsXKg5TlWdHtv
e2P8Wqg9FFFZ+/X/ZmjiFFuIgUPFZHeQmLsxfbRrpXYXrCHFxJaeut7z4UyulMLvwx5lHeXICQ82
ZWXdQhC7cqwWpwzIBtUz8WeKno+d1IM9ABtqfJ+63zI92MjdGiP1mpFJ4iqv1VipNZfDZDzLpQNl
014PzJUTO9/NPCbptaeNDJGVGb6mQP+krHvCQi0fvEevU96g3SLFGGcnpwxWfOt8acjSwCKALzeA
dE0xXeiGOXkBDuaoJL3ymgdO913qfX3FysLrhWiPEiqgGn6SFrg8NE5Ko01dD8pR6hFfJ9AFgPOj
7y3O55fC0CFWTG7K4L7qnwdo0Mb8V9ysxE4Lswp5BnWNvzx3M0XoMRs9MoG+chyU4eBV1b6H7l4t
pb3rrmSE5lMKnxbhLXDmv3pmk8Pr+W7c5gj3HePwzfXDbVX/uX5o50PBAA9bi0ctSNkpr4rVGNTs
LKk9anF2YEtsi2xXSYfYXhnImh3x+zNPlxtJrURQpB89PF0pwSKTH1zjNlkt382PlRgQzTvkMohf
pndvraAa32dqS8kk3ZW1/E/bCBq+NQDemhmxcGfjUaM+GoxQaY9prR+0MrqL8+ynrcU/Pr48At4l
mIbgUpl23SspN/GYN80xDI8W/EJZlmxCY9hV5cdrBEJuQCDxwH/ryFJdDojCam3WKKLBRX2TGp9b
59b06o0dvXbejyF8vz6spdkzCKBFMAG0ZUqSgMCRGjdF1Bz9UN/k8kk8iu18/3EjgjMeRkwujJmi
r+xLrU+rdHuM89eaN1sqP+trr6ilbW2TRRHQEeTUpy4vLBtEkSyrI1se3Vu5/uRkxiFvy11u2HfX
hyMW4PLi40FtGfwRwcIsVIbiLydqivujPTYbK7nrgj30Vzutew1X5bmW1ufc1uQqd0un7khG9ke9
oxHhCyACSEVfr49neerEDhBcZ3R0TDac4tEBVDN1OkoWitf+rbRZ6pNcfb5uaMmH8mQiJyLqKjO0
Sec1jl9qVX/kvUQXXLGJ15j5F6frzMJkuow+d6LQKftjqf3TZ/duSNliTSJj4dqjlR3yEkgegTST
Ir6cr9StSzseUoz0X/3hS6Lej5EJKVVMtj7cNMl7nbx7WbqV1PtSfSyb4ub6NC6k0fiAv3qrggcE
FOblB9ie7YetpXbHyszfW0u7p4XrJcqL59HW9tpobodCezBEWG5SThjN8tu/+gBbMEvhpGbPjxxM
SNup7Bgb9gD1j9K2uzI5FNKd3Hy1w32T39bKo66tBINL+5S2pv9YncRpKL4OVWJidTDyTdEepWI3
BD+9NcbJNTOTzA/KvI0RDmZ3LOx3M/2WZ4c8ul+VA1hyInSDgnMjf0FRY+Lly2TMvHDoWMMyzLdy
X+28Mb6RHHsfyN43gKVfr6+Z2PlTp0Uq8K8DBro7fU1pbmENPrxmRxeUrFrcCRGipr9TOhgsqKLF
2YrPn49PdO8KLlILpvmZ8uuYGGPna1169K1hkwTKJmq/oSejOLuMoOOjY4PUkncVrZNkFEAaXJ6H
sjWsyG+77CgH0U5p7qvx3bByrsxmH6QHSV7jBlsa25k9bZLGDs2mz/u4yo6F2m6U2NlkRvCiJ46y
kfPk1oP6+MNpXGJsFbgANxivoSn/BMz2jpHqcnoM5YBWphAHGm6H2Dlcn8e598QMdzQ3Gw9/gN6X
8yi1Q2InnZQebdXeOJ31W0kBVvdut1aIWnChwhKxoWKyKRnVpSWtV2N/9MOM3R9v6vxOKu5oMt7I
Zr/XpFvTvKuS17FR+Ihso/bP8UdlpBVqLuf2p/eEHjRNOmLfjPIfpa48Jm5Yb8hWHbwy/aynaxxl
CzNrcQhEXU+YndZ5XFexvCYJ86PT+AdTLveR+dyubcv59QoPBTPKxUQGCvqwy0mNu7wqCOzzY+j9
qCFQqfuVvsQ1A+L3Z6G23FZGq9oYUM2vhf7HUV6u77+5570cgJjFs38/rFq/M+ouPw6Ju2mNm97d
OTCt5u/XzSwcX7iZSTtSQRTqFJN5yrqkzUAvZsdELqHJLHXY1VL/CHPNV7e13yWvPl03uLj6Nklq
OurY8FP/RDkqi2tbyY5Gi3qO0wPOLjzrQXLKj3Ivsq8F3Ipqguif4FF+OYOOG8UJTfL50cuV/L4f
kv6UNf4aD97SPji3ItbxbJ1Sf2jB8rMPMlm6jzr9U96siQPOTZiwWNsA2v+Hs+9ajlQHu30iqgQi
3gKd7HZqZ9+oxuMZIUAgQELA05/FPmlP2zWu/T9AlxpQ+LS+FdAWgV3H2YP4tI5sB/T2LoFHEEVy
ONhU32AHn7/K2oaE/HWVD8AC52wPmkWhiTTWvYs1XDrCTRmRbRN+R+/4PKcxSogcAEw2wG3n3YIO
SV0xczrvrots2kYHZ96o+Y5850L35TDYtcGcRv70J5822PtHc4Kk+rvWbfYkwF668PoaVQzauPF/
bxfjNgfDKFzsfRid0LOPMyYDzMNa7t414OTYVqPdgqwDJTPnO9rlF98InPl49Q9awYRzKnhXmgDB
z+VyBy8VE9761dtUPv3Xxbk2PVCloAvh4gWePcw/CQFO2wP9K2N4oXVZNF/40zel65fPgZVP4IWF
Pvu5hq/wEdUV1iVokB5Pq+luQuxDND78D54ELAJMaCh0P1l3KBobp+wZuVPyBloQNsKy/DvA7csH
weUDrS/cfkCQ+3Ppm3LAqRkAcAu9C17pNFhurPed3OZzrYrNGd6q3qrTWyu6Pwcp6hIqohpkW6he
/fLJGQ6JPNAZJnBBlzbfNTq+2GqwU8LuCL3XL25TllcJzChBWWFjsIls8jyb7z7/Fzc2tEHXPgro
JCsP9qyyYiPEgJ3syZ1H5vfeehsjgwJXYLWvcZcpgm4fT/4mbMONh+5UjzTg/1xBIhl3hS5XGzOw
T8+ujB0ENXCQSpa73nkM5itaHOrx8Pfp99V7BPSC2nFl0uLb/fnVNLI/HZBoF1B/oiMd9TVLxue/
D/HFLrfqAdbTDZsqtAd/DuEyN+R9vQ7RvXsS6oYE/ppzkP4P0CS8LvTEASTBjP2TBavGVwhUBxZ7
RdolVU3kp2Se8lBQkSk1/fctCASgf2zm0egA4ePPx4pFg6OwC8nd0IosGMu0FvdMFPnfX97nsmel
Gf3/Uc6uz3ErnABmGuROOsGVbE2qG4PRfjhC70Ly+PfBPu8T/5xCALQhSUNVd7ZP6L7nvZiK5a40
MD/p3cz15cZzvqnkvhzFA1a+nntIAzhfVkXYxLIGb8llDgd/ZrldbAOSc8u/2b8/q9ehsUdZ9X9H
OmcutUTMCp1OjOR6qZT3LHpO5O9APAyghhCDXmhBs0X958IR/SIYhq6bILrK54YkzAsn9CQnzHfR
Ayyb076/Tcqff/9Un9ftn4OcrdvAdIPq5QymmyEXS2+Pwbc+Q5+HAGQOnGitSF3keJxNcDoKq1qi
e8DLRzVfdst3zklfDQAh6EoEWfXQ5yeGVwAaKpagOxVzlcPjLS2Gb6rFz1sP0hLA9liTm9GfOb/z
h0a1HVGTPM30QsU/CvGAfjGaXvu/f4zPMxpXxNXVd912kHG4/o1/ldZ1aWEE7nfNacXjYyHAvGiR
X/7f7wkYBlU1Vs0/hK31BP7XMH09RksXk+bEEgLldL2py+/Si79YMusYq43vagL/SS5KPMSID6Xb
nGLipK7ZBzHLufpVluVGIg66QGlqFUnVt6K+zxvdavsC7gwEu0AYzqmbED8bLi2sZUKZZG5L3yJe
7Zag+Yg7L034f6cOrOQ68D7A4ALR5Hxm+Loc2mFg8jT6YUpVmzodVGr/2SrRxSgQ/MNkBrJ4FJJ/
frGJ104JyUxzMvIyYEic7WQ62GuY4O/+PgO/eHs48zDZESQEW1D/DNyynt8AGpqLk5bTy9i4ObpU
MBJ0YMg7biYbPf99uC9KIxzmkBPjJg4q0ydpNW8XDNgn6lSG7zzK5AS3BC2zatxqsuMJtPPlpm2u
GdKM/j7yFyv6j4HPllofRsMSUaZOk2OvdGjzaKLHVrIDqADZ34f6ghS6PiQcddb2MXh+ZxUtgSi/
8yOiThRUIF5ex96VP16V6lWaZBPGP8LkgUJbwUKdme8615+r6bVagisFrjfYI8/NFNEV426PzM+T
8j90f5nQI0IhNhFCQro9t8t3j/rFVgwwFtUZUETcQs6vOn2XTIpPVp3q5TaCf6BCBDJB9Buv4Noc
/Ar53u/gmYU8+ALEze42oZs2ef3mfX8xiVHqIONorXcpZJx/rhahYKPne7Y/IUL9xoWfaYrrV84K
sfU4fUC49dYM9AWB1ejhyVRSshmdYctnditnLVEZNbkrQH7rafvj73/t09cA0Xs1V01wv8HF8/yk
Chpvdpc+HO+RxFE197DbJ/3OOrCPDdPG/2ZxffoWHgjyKzNjTYn2yTmK4gy2HlHdIkG+edXNkBnX
3/7Xx1lbYHB2Rk0ObPr8a7eBWhxXFP19kVxNE3b28Gj9DxpdzsveGb47tj4tWWxH2CaApwCchjD3
bBk5MC22cVv297YIU1dqKE62QfTInG+Azk/TZx0HZkQruQ6E9fOrjPITGIUw098THedTy2+6Tmau
KyF8amD18J2Dw6dDH6FCiIoEQQh66jUE5M/ZWicDXIqWyd4D8kpd+4tH0Bt9Y/aG1f55NkB/jsYl
gEF4034iU3W9WZhlIb0fJo20DA4B1SR8uEVEzDsB/25vWAnpicciuusRXtoeLNDkNFnkJLNkIjPC
HZOw202BrI+d1u9DHCEGI2KwJa0TvXElj34sbiEeF/jk9WlUyLrPfMrYwbf0Z+hPze0kO3qAO0UE
p6xkKvOyd9TGmsbZJX04nYrJTCdnTsIfq+Vgl5oa1lraVS6oRfy36oqtiUqRCoFLUtchVBIwZZ+N
PEKRlEzuQbDyvXSqYqs0RDuJX9Vb6hbdr2pyzXHq5+Kygf942vWeeCuaojdwc4G9/KbQ+NY197dL
j8ZV1hXBWy81IluLSLz0nQ6r1OHtvRvbp9oOLRwjlupZInUmNwJOKXh8ulUSZjGjy5a9gIQojY1b
bRRzsA509YiuND8Os0M21DjvCySffTrqxSvSiMfytzNPRWrAod8gEjO8VrP7CGF49diDhrl3Ve9l
cWCiOuP1EsKPLUSLfmPSclUJVTp5sSh5h00Mac/OVeZH1Y3PboLINbedvcs4wUtPmwQOE71W02up
2ggfpw2WLmVSPs6qXVPqnYQdZkqHTHqlfxsJ67dp3DeyzpuGxne+8WyqnUJmrJO471Ruz28j2s4/
ISv6Bf76sEVaw1sD21IAGhSWJKlPigBuqWP8ZFX9NA3xs7csMP4CLE3uNHISUyBiIMs6M8/JgnD5
VI4cTLIwmdo+M47TfIQxbvc1ZzwbB9acBCqkvZ/0DwBv3wJ3uuNNWXi5hXuhGMgv7do+ZW043STD
YnU+xCZorwanNTvbN7/hbBuxbafdHsLtMXgIxdiZjCk0D3MQAMEr5GOM1G3kMoh7680vTaibPGid
cEpnz56qXry5HcSHpVZD6pTNi3XVz6noHPitFH7GkgnthMbYjPkiSoUq4u2gwv6QOCYEiVuoZlMr
5BzkBPj5pV4K0aWKdo/+Gr6cEsHGTRiWYteWC0f/Q6vcRX/qt6omdagq+VjPE09JW/kbRHA+m8Gh
T2HjtYd5Hj66UA9jGireXMCIx8mMDt4Mp0uUOxGS3vZSLO7HGAiWVgPiWY0UeuOBG9rfIX4eZLMO
vBxpEe8LC9h20woBoTXHmTnr8EkiScXbw+aUF4cZxin+DSOw6V2Gfkm7QLc5zKCrbBqTMI9q8Tss
uyaPhhKxaG0c1GmAiMN6G0/jgqkUeKlnybGcKWlSmDN23WGYpZ+C/+ZmYYlkwoZ3oFXVrX+M3Lra
E654hr6Kzslc3XkF2tfan96FpN0urCXPLPODLPE66m2RsuuSbJjjD7o4gzxaRGxWYLFfNbZBGCtr
+0dPyuNcOnd11Cpnt4yqkVDfkBGcRfHApvrVjUtsPFbAdTQPhH1RIODYC0Qgl8dg7LGtGfgOu6mj
6NMweXh1KCH9G0WJpVmVVPaxIZLbgw4cvreB4vczOuBO3rtG4SgJmrRyON3FC+OHTstGbEonMmyH
mXpT9WSnGRKxjVe9RARtV0jgEIeAP5ANkVodYxxjUs49WCrEU3Hbwz02t+M4IpAusJeWdFh8jVAE
RpTTFP/0dBxvp4KRn6yH69R27Fm1geUE5r+Y+M1UItIOmELI00aT+LoXnhR51Qb9c9zT+UEX3TuY
xORS6vG2qfExHKShvwDuiOEBJYYiS6qogyu1j4ZjUcCvd7GI5UT0cHjkQVxvkS81/TC6Zzs6IqCP
ONPj0pSvbjmqQ+x1wdGrQxiBdpgeWM1ONgYjS4HzIDbVISLHPYWlYmrmLbzn56NTMae5pOEIa6xa
Lu+goZTOjuKu5310QxSDaagRyFHZyeYGm31aF36YewCnchN2MLMDfryQrA7bJLXWRxhzXP8cO2qz
2hmxtzZooRwmVbjyqkLtRo5G9kihTmQ05H3t+O2+bYIi2bSygLuSBzGo8ODO7ejprlsEkozZsKdm
fm3nOs5DiQ6s8hZ5yRdY9tsChrEwCYV5dP2exAX2SFXc6Gjx8mHs6QYpVvEjsdhYAzvCV9ZXzivO
jd+zLwTJdNuaPPZgUpAuI5iDaWOIUnh0JtxdhOOvype6nqrdPDcS07TgbeovmiKJyIg6LZrkbg6R
0krmTqk0Wl0/qGZTPpFuX0ZOttTo47lNkwqOv0goDIptbemudai3EQWimYSJyys6VTKtTb1T8Kdm
Lr6LHvHHcFKbezQGyK3X8yZDAxJr1B87UDBKMPvTrtbNUxO49VbNxNsEomKYtGy4D6cJzFCmujsL
dtqeglF+BPLKd/W0wDBE298zXmWGA1dlMUCQ23BGgth62cllQu2GjyXDenT0a6dggS88Zl+72hVb
aMJvW7djm8Yp9Sv2Q/taV/OcY6tuL9q4GE4xBNbYJCII3Flkq2vtMXcD9p4ZMjBIG90iEw0pdleO
ce2bkb6HeJSeZkBqsQq1y177Xv50hzDYhtgpEMAkvGycPJYpx1SHEFGruyQyHz7VJ2LdJ0/5XT4k
Tnwfq5JuY1OEfSamustox+Cr7Yds71LEBDNVtAgvIyLzoW06zkVYwmagGQ7Ym5u0KeN2U4k+esAB
111bWpmLoIJ7TOVhzRivRfKZRJ25s5Vvdsyr7GWC+Lg0LqbY21RELxAyN91VyFz/lY7ls/bi4snq
sk2DKe4ua+wsqVeWaIQOqKZU1GE9TSjxbuOlS9TGGSea8pI2H4MmEYTx8G1FSE0t05mRD17rqslH
RR58PQ3T3gnHSt+MPjw3BxjbpSPtL/rEu9O+FMdumWt58E1ZVanrL2MPE/7+SER0guM9PCBB50zD
oH/lsb5VZdfunUSKzKuKHYq4OJjAKJ62ZcF2/WDGQwWv7dx1pvAAYp7O0Ovo0p6MCE0TLThxvbuU
oGniHKezhK1Vg+a4CeQ1XyjfML/oN5MDY/2eDHnCf0DKIDMDq80N5gsoRCHNhVIQryXxssMZ/JvO
7rtVFvlDvEFrCqBFlez8Ms47Fnxw2pB0qRh6Y2hiw2ZDrOEMEvc9UcARzuIhQqURsLa2m8H1Xh3v
sYXa4lffl/V2UhXUv97wTKtOZLUXvi5zIC4qHdxY6hV5FKvfsm3i65IT84FMdXKEO5J5WGLGdm4N
N8jAseVjA9fTjWRk3nMV2mQz+zUpr6AL6VJ4HvJL0iULuOVzeBlHtk1yrzeBTiHdRFVWgcqwSewM
YDvGSRc0pn0DUoeIoMCX8kXNOAZT0tHi3id6mjNHdPSHsVH/6lXDGyjsPywPV8MmmGjLsXwtYvvA
5nY6db1GQVhg6zmSQY8KVi5hTZAYb2FaEOOw+pjiJd5NcTn+QDXR57juBan0BbCfUvfdpuBOtwlY
PW+SyisvE6/obzxpye2gQ7HtQhXgU4RVlZUc2Q6pEjN7rLQCkYh5Qx0dtYlaL+Uw51tyHjne1vHI
b1bo8aaG1XEfhnKDLRl3CSK6PTKKWJ01rRsjQltyuIY2GsVrH/Z4O0NS7FpsVZl16+jNd/r2EvcJ
iB0Xp5jssfFl5z3UKmyaPRjWQm1DFL1ZPbJyW9UdPBhF8dBp+tFWKP/aoMxoYGbshQYXjWT5nSSj
xvYeYMeJ8O8rfP6NrOLquUbQ/XFRXrmZSnRX4Oui73W4oLRvYZAmvEA/OL5z0/UjvNwSmEWPfDYZ
CQyWQslw9VGItXzA14z1zp1LUSIVvBm5c+nNsikgvR4hqkXVCgBEm65DLYncL27JGvbhhK8jPtAr
q5OAXwUaiEU0cLsnYmr9gxrda2CKI0ivI20z6Ruyr8uAmk0R97jX8hmYD9pC/nUXijgvi/qnVwao
c8HrvHYTYUFstsXFyAG0py4u4E+OaflBUMZtrjwQZ5wmBNUOLcb2IkFgmEyx6RfPU8jj1IlqvAcA
9Nsav0dv06XtBu34H2GwVARdLtTG/hTfKj0oJBwVXeYNi8gqXj4Qd4Z9Rt/cS6IfW7QWLvxEofTj
i8bZD5kxK6S8aYlssmlh/XMTNreLWuNjiIkyaISxqmG6eXA9sJmFCy8a7mkPi5nGORorzQW4sqQ/
wfDPS2Ofdc0Vt0Unr8HLOemQvEGVOJgj49qP7xgh4MMtxNQp6+qfMjAPhNaPXtcHmK/++FyQQD3G
CBxSqePNy7PyzXQ9dv0xljzMcYiCyqmS+G0Uy7MfvzdFA68M5ZA9DwPnrWxKksJjP8FZGXVesRWR
lScGatpzyPHv/baN3sfF4Bj06R1ULsFmntVTWxqRNSXWBayEfg0jogZl1T77doJPBfKB0mLq2jRC
KiFU7XWTDRSNdDMl5AE18WMR++IZGp3oBw2K4mJB5BOO0SGq03pi7TVrvclkbY3LbY327qYe6/lo
QA8kW1htslMbN0mTQzvVqP3im9OA5DB7FNVKea5D3PeKBJQKY9kvd5x/Vdpcjh08J4ZQ/pij5b4N
PVnhLqUQMWmK+CdljZ/KDhrADRzecCghRNG0aRijxRJHTYeyA+REIM66xQeHvsg7JLqN0JL3u0PQ
kncyBe9+YsqsbbBBBpK8ewNYMB62onQReBkwpZeArqcC76xj+mlBmyWbY/gURaYef3f+gtxEZOhl
cx8tsHnsC37UzWguEJNlaFpZdWQLdzIxBOiUlN6IpOeKh8+TQgvQFfPtVIdRjls/boEWRiQhdIo9
Yc+OEk4aBbW/WwQSoeeFwifWxsW2LZnBXxPdXWgbBMt7am1hsrJ/A/8KeQoLqu+mUtiwi7m9nmKK
Z7DgwlRLDZN5u9Q/Kkh1X8DFacY9YKL+poxWwABHz5jZyL9fWBk/dlDf7iPbizLzClIdwU4NHlUF
U9t0DBEg2A2QkKaoJemrCql/WDzkPuWsdaJu27Qy3I2m2waqIc+4K9tcogd2PYKKvRlkOyQ7Sd0f
dYsUz/3IK5biXgWRN8dOgVMwSRNNYFQUJ8tOTfELXj1LUZWgKRujiJ0X8tDWvt1XAsBANO5xSdwm
QicXpI9sVtZwgLzWuur9Y9LCatcEwrsQQ9xnQMf73Lf6KQKQsQ8d7zUpEEYytcljMeLBYD2bhkVw
ZCW5twyW6UvFf0aDekVhFm2WgiYH2+NumKC5MEWVvVe80HrT96TOemL7OnMIaXJYL4m8j3HX0TN7
j8zIssCpZUb9ei9rb+914b51ZtnD7tCDcVe4bDqUV0lY72n/EtO9DuFFPAe/vIn326FT7iUtYGCT
moD9CgCK/Cgijat5Q7hBtt6qU6ibG1xDn7yBw2RthKUNU0O5tUk0pJUZ6qNv/Xsxd+R1doS6lDKK
4K3H1I+k0fTCrcdh0xdLeM18397ZnjNcN02Yk6h8kHr5WfI22I2QEs3pQAvcmwlgnrFQEObXQzA9
xHXy2DikLtAWDIHG1WJEoMziZJV2k0NXOzIvQZVsU4aD5SfDKfKI7tHo7pey/KlQIlzyiZIrwcMu
n2D5lxJsMpdLrLwb7UofOI50SDr6DAKI2HlJPHvrw59/1ze+3bSlFkfrQanBQO5IhWl+x8XqzdvC
gSMuEUwL02WFgjmPBXlnrAE5no1TzhYRHXgAV4GLCbL9J38BFuYaJ3mZTB9W+QgDrDgLuKtv/L5c
wL8LFOoABCYBUZVRatxR7elQqkfR8NXsI3oeE2/Mxzp2T9ZS9UuYbpQpw865pKhQXhSOg52muO5u
J1wP4UfkrbGIoVI/B1p5qR26U+9qDwoPqEEQOltYnble89BU4XSBUxaI/5zU03GsRbSdRvU+8Qqb
UThac2cGr3vpQK0DTb6XG947yXXRdPDy5KbOS9CVorRncgJ8mLwBHECkspbD84IG6E04wecni2O2
4LFQqlyEXicIjPpYtLVsthkxJbR4Xvw0D734lQAJvQVl9DmEw9N+8WaaARlesHkUs79ZWPjsAsqr
F2yqIaRvYH0X1U/Tewi9TMoBXlj+WIqcD4a+uS0Ln+YZIJJgFhtgwumbxiX00lni7oOZ9YsT/xb/
e8inns066wCc5V5ixg2Dz9YDQ6hk6o7JyRsLlo1+G6UebbEQG2nT2hd+NmHD2Wq/5T9KRrqTjDp9
codh2XqLvhpDS2/R8C1Naj2xXi+cysdMotOELRa3427skZclFmAhpQ3gd6gAVF0sNJx2PpHzLUg4
8ZVvIcaeZQCDcWwUJ92v1uMlaeK0TpwReVOcAV/RCzy20MYKs86l1Td9m8+dFOgJkL2HoBs0yD9J
8roWNVtRtBFWeXBVTXkgdz7g7x6V5N8bRJ97G2DWgpkTU2QkeGAE/Nnb0KFLR6kSbJD+Io5z0NwD
cAlulBn9b0b64pEoFHmriBFykE/NIV4AgPeqmNy77i8Ac5mdGDBJAbLBdwlhX4yErtra0F0b1p8E
gFaArAfGA4yJZw97Wmf78RJdEw92VAJXqSJm3wjn6MrN+kO944HPuSbIQaUJkuI5fa+nEbbCtqH3
boKbAHeCOpOijtFK7YerRS58AilJwUgDyBLPnclFTCnQ7lQvbne5uHF1AM4pTi5aGSnHIb1DJRtd
Y33MRypn4uzmEI5ILqDgazq9ze1RjDrcV26gtzXhyAbvQUURRCFZlQXlcEOWiG+mgDgwiqrcU1li
fv993nzxjqETBEMFZiRoJJ/rlRKolUi49PQ+BpiU1A+zh2jXZYe7wt/H+dyax6tdbZoAK6Ixi+/6
5wSdKhg5GeHTe4DjKbW3BkwylM7zgCoYcDufjsbsPHnAWYPL7DcchM8tOXCP0ZKHvQU4jeg0/jl4
NBNbh0yJh661140rL6j7TSvz8wiIdoV/wpr1Dq57uM6sfzF9kCPFpqFsmgc0IBHmOV+w2nzzqc6Z
PqC1AhEAiQykpXVynreZR9dHsga06w86ghmgt0Gu74VjniLIY405LMmcA/zDyVR8Q5b6h7rwr2Wx
NkyxBvHxwMzCqj+35UdSMnU5m+jDPAFfAKOg8lOOS/Bjssx0JxrgWj1rn4QO7C8mPfPLtmFy2SjL
fssklLCUIPA/8tut9FiSOhQWwmkwAp6kDj697gZWoFYq4lMBp8ssMV5xEw+DlalINBplFyPNIpvb
juMuOj06MWycGzVsEtEnO9yE1c41FAAlUOnDAMACOpNqQvtSJlV9RPuhONkkeAAjgeR/n9T0bPWs
Lwatf7AMfBiRQTV2RuKhVgiq4H30ADEaSM2sqq555KpHV7f8lgRddeEECxQ8LStzFsHOIKhUcIWa
mAfpaCOkrlMTXCivCk9yaPUOG4r3O7T2igG12xPPxthanTLvSkcdkmVwdyXyXPZuZNCTdweAefGg
tqMGrjOiEbpz/WLKZoHufYb7xpCqypCPrsO7MGwNT5oneglw5Dve9dnhs74GgMEgTiLYCLkF56Qp
pVmcyJjRB7RxUx9Xk2m6QBPp7y/7n8yTs1kIu/WVmgVzAJjVnC1iuUR6qhLuP0RzlLf1jg0vyW7E
5uu/AbBDx4i2efVrbY7BLWf+CN27MHobEUnijN/RVFcW2Ke/Ao0RmFvQm2HJ/7navWRgoIm2/oNn
2qu+qzfWL26RHQ0YCEKqYrmG/1EWIDKTtu7Ga7/zZvxi2q0Mz/83/NlmA/TBmFJg+HEA3FqhGXrr
qEvuf2cDfE4ag8Afrlgg9kA9CI9J8I3+fM5lMAnCg13/GkfxDYKs0fjEWreq2tK6Kze2rG66WLxM
zsYdqlvif2cOfG7aujoM/G923Oqm5oNY9ecfqCzscgGp8hvPoCxsTeJmnkOAKrbqQXakvgL7sj0U
ZeWvp7F3wNzRQHOxRCoYBgRkb+KaZ3xMfi+6DPISFnAAFSeQwfrR7tEW+y5U51xy+c8/RlAwKCYr
LROtsz//MenHagJ/vbgZtBNsxOR2J9FPcz5CL78dcfxfz8pt4GfRRGlZhHHOqN0qQONEjR+iMdU3
e9T5XFmNTlDv491RlyLv9GzV0JLUfS1rcWe51xyUrfRV5Iogqw0aFogK+06CeXYQYkFgPAj+MCJq
KD8+m5ulp+alNW0JBvdHAmwv+c7h53yzOR/g7AX3SNAaGoEBeoauZfTojqd+3Hyz15wv8HUQCiLy
Wg0SBGScvbV2cIsezA5+J+x8WYn22nfoLnIAyMOb5GZCD9wNWM4Eu41ctBGb+PHvf+Crh4TwJ/IQ
qbbuMWcPqXUsgBIQflcXJueC7oboRs0vfx/kq6nx70HWT/mvmiUCg4e6IB3ceTMiYEUJkg4QS+cO
/td/H+jLp4HGCCoj+MnCp/DPgUxgE+DbSXEHgPq9EO1HGILHkIzfnBBnnL9/ph7W++rmB6HhJ3a6
20y2FQ0t7kohZGqKcT8YIGDCvVe1xe2L/u7c73aor8YEIwOFMzxK1hL3z0fD52khgS2LuyR8T4J9
KR6kuEC4Y9rBXdZG/1ESuj5iDG4ptApQVEJ6fPbJOKgvjeUj5kXd7NBG+hH11X+rZP/PECD/hT4S
mJBR/ecTjYSNEpJNfhfO8w5o2WUPnsjf5wPCzNY/+u8TFP6YeBTciqEJxUjnIupRAZ5AS3W5dRYt
tgPSuNGDlxHH1dztgY5VfcYQ6yXRvL1eqqbLnbKu8zZIdFahKAPP1IzZpIYp1SFDbteYgMXBgS0t
DRq4AIGQSVpDqL0f0cdOa9qYe24o4A9T93shvXjD7eBf+7OFfdtkaK5BoLpqp3jc1y5/omqwz9Kn
00cVyGQfcOE8VbP/4UQg8XtjX57CopKbYer8PBoHAPQBgg+RKvGOLhggDkoWJXPTmgbBCpNkiBJT
cgvJc3voxBTuud+PqTbhkoMRLS8TMc+bjoA6EA2guvhd6YMPQGFSJacAAWSSopM/031bKHVlljbZ
LTizt0Ntogs2AqR020ah8R34GTiVBJxNgkDvbr3TjRr9N485ODhdPp8iUYqThSD7JvEBrPs+/93G
BGhn0Nc39RRoRGEUYcYIjJh51eKSgY7KlaQgQ0GYk+QTDWzeAcvcmF7/KClaan4gXeCqs5vD3rBN
2wI25REPybX0GnIapA8bNnpQQHznZkLXh8mNQN466BI9P8BzaQa8Wl2hDHG3kNdihy3jjyCQSy5K
6MZhEcTzuhRkU5IAr9SWziYxQ/WCNmB7nIKGYH/EJT31wylyj1qIE3T7FPSTicFEKnmnbWX3czWq
Ea8exoDwp2ySveObAjyV4jWZe7TVQaR+cRcRW3BAfG6yvl9eYbkeDBnM1+SNEzsw3IXnzjtUQoOf
29hL3kTMyaun9bBxbO+UmTNH0aM3e807Q4DOA3pa7RHKZ4jQveRXTxr9vFDwLfBq7jEx5g2T+hfs
wJx7VrHlKPlcvcWy9eMDFegXBJGZwtwPBHqJg/VAlGjL38W4hCc7AH8UPAF6H898/784O6/duJms
XV8RAeZwSnaWpaYsy+mEcGROxcyr3w+9gX8sdqMb/oDBnHhG1SQrrHrXG4rC7D04duaeEyN6X8iJ
DZmUNsJHBz/373EV954sRWzxQh2+BY2TP3P1kDbBUEehl1gRfKAxsx61enixsK97EHE/F2daXuGe
ntbMy2liCJp9eBzzXDzFVatvlTaZvGiZJJMBO5NEA7/Sy573HP9ItSn5WoR2d4408iULXsZrQn1p
HoMyy3dAsObLFPDuXVONwmcLlsaTpBThh6yuvqpWlX9qKvVLGpgGibIw2nt9Bs4cII7TtPk8S6Ox
4yONZ96t80mbWtUr7FTZ0BRqN6As5S6tc3tTpvIXY5YMA2pdo7pl3GH/bFT8l+BiCYfC+ajTDgUa
z4uNHGrN1hrlhiwNnZg+x8rDR71uOx7UxjkDu+Vx+m4l33s18sKggGPxK8yMmQZJihXKgFV+rVb8
Dw1aimZjJSQuJ41nD06/mc2g3Bitk+xa2AFeARjt5XKs7LRe1EetdHSw4Mh6bfREPvUxHMwsnEKv
aDTdm5hz7jDj1Q3XX/bmuqkxebHgd3SDREvFpJ1GX5M2R4xARU+1+lPT69J38N3enXXg3Nyqek+N
M+nBjOJhP2d27uUA9FApe9mLjST31KYrSF+K9ebFyiCmqkFs76EUl57orPE3dBL5QeCl9r0r4+wI
OcKgEVRCplBTqOGTCKcDG4/soVceNpncKx9hrjSl52RD9y6P6+i7IUEyd2MROp6WiHnhIPcnLamN
fTVIFuaMSv9J7VIutaNdKTjN05UPp8E+VJj1beoygcYPM8pNUpF+UPM23ouY+15v9tFDD07yPAZd
xTYu0a1xSHlJlE5+6tLE2GWS1Lynl4Dze9Z0m661AeYKDGo7Oy39XmrNk6TYzqElTHALhSP9TKc9
PyTTpIBQwyJsMxmSfVyWJ7MB9Q7Slm5LV8/lrwZSiQsHLdlIMiZyCl3aJHCeQ0kJNmrS/MwChA3x
QLienmWfKCcJvwslAETUJ5setsVOluARSU4xP6UDATySDc0nrWsOBprmj01NUxyOee+qGV6PZQvZ
WehBsYWzifopom95ErW6eMKm7bs+abtd3Kbd46zSx5NLW2y1ysq3sMImT5+kchMZk34IQ1nZBUXo
bEfNyb06VLqvnL7ZdoqSeDuPeeZaUgU8H0vJtkqZ032pm0ehG0ARpg4KI0EBi0bFeaz7LvNMQWxQ
4+i/M8ecX4QdivdVUuX7RmNYqxPGjjiHAjlYOn4s2sza1APsqIX29wQhBG5gl8jH1AnafSU11TZi
1zs5bTxss7w3d4I+DvkbsnEUKWxaSaTmUQfbeelwlCDIj6QdiuR6Y1XMnSa11K0V9eZmzsFCpIl8
CW+ogE9GrQk3YQvnGb6Q/i6bbOkAhC0djMCiaRzR3nVKBKb5wKYxSak4wY1WtvBr0/fEcYR7jW7f
e1Fm1TEXc/dak2i4USZbfxZQBLYcZMSkSX37Le0W3rU91a6jAGImRjvsC5KYxCbhZbmqExZbI6Np
kSKpPmZqoG3gdtcP1dIR1yaHwDUmMUs6bl/0UY9/4IGUbIiT6A8q7qLQayTsEOfuZ4l41AUGTFxV
YZqNaak8sGQDXBUUdbdQrfcWrUN3au35AOLDIgvscJPQV/Sgqc+uNmf6sS2kngAhLv4nLoLT4EYJ
xBmtMV/SJMTXhF4xHXqZOWvO0SYLynJbdbJ5qkKt39W5Ybl2r+aPtF1Cz2wqONClkYP7UV1FFgiI
NkKmDcLiS1rIsxvoM8mP6sINx8FnN9g64TJyZrtTYTZollAwT5XhbKsR/klRmz/suf8hrNH60vdI
xQJierykU+W96MvEhR9EkEFcBYdWVPoDSdchFPQo3kPWKz+msxR4qtG1+zQrNC9vYDnVIfHHch5Z
O0Muxb4AY3tHVcAcnPrSHTuoEKLsnS3ozpLX5RiuYqlww2CF7OOgBK4kmRUvtOWwSVosD5NFTQAm
pb8f9RKWdSrJwlMcGqx6H2cerlUDUrN03AZNEx+KJur8mTb4oWy65imfgask0ZpPrKMJmlEYnssm
lZ9EUZLO1avSLlGkYV8OgAcTAKDl5nDLNqqqVLskbYN203VW9zKp4a/MKIl3N871wkYjOXj4ZOIb
M3nlLImvmjU1vlJ36U+9atPPzmyGWyOhEzbI0Y9USSFtSQPygGDWYFI4mtf0lLIqySOH0uidHbRi
eUsaSUTTbfGlnu1xC9119IJciG0PKXmXSGbrzvWgHxwFNnomEWOd6ZhbKX35ZSox7IpGJz/b+pxs
tCICxdVxTgnNynZHWdW2oV5K2wiC0NY0wkiG7FWpxl4nsaffiQFJXdGPgatH4adw1iM3bFtB77+K
jK2eI4+I9KR/ZwBzZqfESRbmraFLcDPbbpPoQjsZwmmenND6OYh0cKuSSa9DAN0hgqEoHUL7EDgD
xw65Ol5McuR2Svr2aMlq9zKUSrSzcBn8oqkQ24D/2w9WK2Wnpiln35TC2IToTzz9gwhnA0vrIqi9
hDam4iFFTM7NyIYQqfhQd1iAcqSAmmVTCmM/M1K/AXZHSl3AhAuqbBfhhPmuGHv7FVZmUHnJUHWn
kWZy4raBPCAuIUXzV9YXna9LVv6SQUh+aOseaXHSh7E72OmIbb1ZEaU4WPugbCUcbie2BwOf5XqG
KTWrynDIyjo6lM7QbPTU+toyFx6DqmofkyHIP461mbzrI1gBaR4Y3jz18WuUdNNu1ExkOFgfulpd
yx9stYp9NZRgdxlxxHWo7vbaVNhbNezL1z6ryTSf4fY4VboUPXC4wt5wTlE7F6RFV5+kRjTbIjHz
dwXeBQ9qbLaP3HhCznytPhuZGF8ssw6PskiYKjTisZhMfvP/SjbRoGFuqrI2DSyS9g7MpSPXrdqv
q5rKXig2GKU+BNsoDXufuEfJlQYr2Wpqm0Fz5IqRR+HwqgWGujOFIZ8dFvaHVjbLbRQF+aZIhmgT
y3lPWm3dP+ApU+wms5/ex3revtdTTJa1WYcdPnTNTqSBZyf2ESbvxzTQpU2XAFKG6gA7Mi/6J3Xk
rtSwHXqyXjQ7Vc303dJd9LRGHvaR0SsbKC2/glRA0zH7+lSKWHkqVZgAGTzZ0ZSh881DD5xst+9Q
WbXfsoJuPdRJ7REeHc1sC/VwOtQmR/WYniKUK5AIomqTzvI+WoxmnQIe26zOp0E37W0bJPUJ+mG4
0wx43eGMEZej9apHkxAacivyB80OHEJoiam24Ta9U6ok3VSJ4wBgxhzromw+6ErxM4lb+yxrbHOm
U1G2DEh0YknLjlMY299UoeRgZ0G3UVvRns280B+UwmlPVif/Mq2SDboTyikZtdFt0Ei4IO3ZbjaC
fheBPXiQYHTXEOW0NTuYcZjUm1tpHJU9vG3odpmd/NbVTvUGLYSJaabJKS67fJdCo0TOb0TbZoB2
wRYubaEixvvYaGACyC1FKG5XJ9uxBex1A+EYMjE3Sit7g7Eh7Bgnyo50KY2HcREQkB9KGHocVl/a
Opm2+KIHsKr63JvlbD456pR+A/E3d7ZQxnf4OvyekjR71TWJd2mkHwcHd+myC350WFi8CC2p/DYL
aKKNquqXqtW7lKPhtseLZk8hviSPK0Q6VeoAd7PUXDRB4bGLIVqrZi2duhBDMBfkRH6SHS1Af4QA
KyO9OFIG5RgQ0bANnUk66wRBovPRy4ciqMrHXk+G5zxGGAJR6WVuczqIlZw7L4GjnwlglV4lB/NI
1moZu3XiRH6UDtCwovGx1JzSS/Tgt1Ok3QOel+NJ7eviqHNkeTEsXLcETMeVwx6y50KF913yciSG
72TraC600jRJoGwUGHAWsWxDqBGhF8RG9aDVirzvC9n26srud3kUpF6tGR8RzNsH+HXF77RHmTZP
kL56jcT11MA3d5xEfYbAgkJJdWbDLStlfm/SqDianZJ4VLzyHibVb5GlzqFXoQGPIWkGY9xoD4TY
E7EuKe+iasg9O6xkv8ZEh1dIlE7rSM4m1tJveZ7G+4zL1y4RWQeogO4KRcmi0YPKDOosjBPw6fha
jiZBcrPMjXJM8s+pJIlPwRibJ/Rl7b6t0P6VtdOfJeopQqeCcGPXNfBWnyuHcgjmJ47U2u3j3Hyu
Y5oY3FyDB3Le1W1ejdJBby3odSRcRFQXVrSTQwE7NMta2Ka5sy0aisywq3/ZcJrcjCUOfb+CXA3L
yLVG/NnnqqqeKZhnV6It4dYyMyp0jAHz9lF5tLsxexflIv54G9+7Au7hsE6aioVDEcSXFUoZiKGV
RG/KviTUryq3bwCGOz4hV4b4g83jd0GgNqO8RSlLipS0airDD+T8jA9r4iJa+X37MS7xcceRNRVe
DV5OKLyXf/8LH+/0Uk9MuTT8jv2hUa0XI+vBJ7OvFvHd7u2xLnFkxsKGjwFNiAprHHkCZKnnCh/y
NhsPad6f5qB7RmX8Ae7gD3nqgGLudW0v+ARgsJAWdJBk3FYgZazeoVE5TlZA//CL3oKnqwYGYKo4
GQFQUhkhgIEGNxUfRk3aDgXE1dtPfNkpQ12Omh2+xEJZctZuNcmsCrlFIuzP4Llht88LvxCDa1Wn
uYKjCgtOwuFZDvQ9Pnh7MrA9ffx1+zdczCJ+gkJz017CFhfB9tsvLKQxENLU6H4log1p25Qsd+bp
tafEPFrVsLVcYmTW9odGHwIPB9XsR1m3ybmwJdGeO4MrxaeinhCBPMXTyyB/CY2tCA5BfQfNv2zh
0i9A7U4XlYBTQ10vlB75sUAINPuKATle3URLUTc+zFw4IU+chdjQGw2P//xeNTowHNgK3R517boc
FANnky6Pfqb+VLQYydCdD7emE7EaZUZYot9obLK+l5bTX2tTDeFehvUw8uUIh2oHeFoe3cahPUuz
jwj+i5GYW2ME2m3uhXRedLOWoReHEXtx26Gt9XZoXGdLmYTW0dc652M/FZ/TyXwBJNv8+ztUuXzb
JqYttJZWTbN8UqIUl6fJb2q53wRdLI5Zmt0jKC5/5U0fhodhXujQoxgIDtbbh4kdQj/7RJr8P3z0
tnzQ5V8y2K4hAw5N728/0uWOs4xGzvvSVbXIv1qNpgi6d45kTL7svNgZzH0z23f1l0oZAKcJNp3o
oTQ7ubmTxXH1IeloWeS+Ld58q42uR0SWwl+Z/KhrOCh688MIDyw1ASeMbk8G451Fd2VbgXULaUqm
g4y/1GqGpHJtcHVzJt8CFEyj/N2sNf9lCCxuSa/BiBQGztvvVnH/4P6sTf7QVL9lEZyINN/f/loX
x9/ysf4aYjUBZfRtYYZBhZ+235RCcfPiPBaoXI3d7XGuvS0KOmwGNTxHaAu+fZSIjSRBSzD5f8Cp
UM/dEeDwzvl6beqRhbn4u7EpUZqsvgmSXDTwORR10SAndCcN1k49ojErEqchl52AW3RUZfYwjWr8
WqKd2mGr/v32o16ZiFCkliBSGGMshNWPyCWMFJCnsHVwK7fMxLVxe1BhNmtK4/XpPf7O1eEYRcFn
Cpv4NecyaUDbFpmHjx3OVith0DduBqrcdJ/08k7o6MLEWW0kaOI4zA3cty9Pc0topqWU4+CPo/xR
NcIdMj+BJwESdi5zCXrrYhOb2Q9lvmf9e3VkHLQ4wOmKy+tNZdC1SgSKAqUUKtTQWXhsYHFQHAPt
ndI/N1itYAy8vf0hL8o1GC5weyzmLB4vVFCrOdsT0dkrNoIHtcRuYcqfzLzyorLelHZruhMVzDZX
1XuM6GvDGuRaEfAEy5Rp9HZYvWkQQghn9A0SuhDzEJ+JhF/lpqVgx7cvqzsf9cpRR4gWa5NuPbvB
er7S4UCVipm2X3ALs50I/wKQxvZeKXhlB9DhUC7GhZAb4HS/fSxmKP15tRn9Wbc242yclVQcb3+w
60OwvUCTN6mC1psM/sNWKvrRT6uye55soEezGcOX26Nc+z4W9x0L1r/B8bYaJXcCYRhSOfrMGHpm
BwPJR52dqq7zOuMw9l9uD3dlh8aG8X/DLT/nryIImVY/kZ8++kpEz3/8Zasf8PTZzfesK5f3v17b
lqrCR+JiolxETHVy5UShUYw+WMh7I6jYIyf8bfSPVqO4RLh7Tm895dBSvNvPd3XTZrpDscWIauHZ
vn3AEpUitOBk8uMSEVMgAR0gTDYaoJ2ftfNackEJte+6dmeyXJv2+HtrgNzc/S5qZklyjLaJldE3
51f0poBQvyvp551nW/b61Us1oI5iEMVkwclt9WymHNPwwobSD+WzwQapNjHG3ucuMBEjIzTDjbQ4
IL+K1N/ScIRBcXv8KwsCo+xlv8S+jWdc/v2vuaMPpci0WFb9uiA4BJQwjO/xxq+8RlJVVZYCa467
3mqTjHsdrD1WZt8RXG3qqVNea6gMWNkrxp2N6to1B2b8UnSpkBzVP//+1+NMZVPMSinPfktTUYm/
kIozS/EuKj/q0U9cFQD2MX+GfaPfueBdWfJvBlbfvsfESLVwNLrZF0n4IpnWNiLeYPBbtdnM8aHL
7tR915YE4xFmAx8X17Q1MxHvZ43SpZn9Sg2/m6n8vVKrLXA7+GhErnlS7DF3+EHqE97QNOX/edIQ
fcFWQDA8PvHOiu/eF2k8RXhr+1T5AFvb1v79HwagTAMY4FYCKvD2bYZN3CT20E1+HkofuxHvF3y7
jDu14PJHVisPRuX/DbJ2Em17OZGdoeY6EDAAl7n3RYqWQXJ+jhGgqSx/wRsAhYV9T2xzbUEsSIOO
HQuE3PU5V5pTm7bRn4qaK11mR18ztXlSxL2c8DvjGKvPZOMRpM8Y8fgGtdiotk8h3RHXiP4xaGy5
hBMbQd0FgQ9vwj+M/b8WnRMKK6zxhfbRMrqLPNtI9rfnw5UTjjMHgEanply0NW/ng0Svq2wSkzsI
B0AxoE1C/xpUp0EV/2FqL1AfiJCOeff6qLF6Ccf9ZpyxYKHfKreY6tjG678/DTcqeJVL3O5FeWBn
QRCHSij7mIFsnUQckgBlrKNs7eTf71QLYZ8DhhuPw8n99r3BBKJ0lSasQYXd75VMzTE2sOQ7Oohr
X4eXpRgyCNolt9zM6cQEszH7kwZLJay9zLK2XXkw2zvb+7UJ/UdcYlOCXPr6q01h6NEQjD79A7dP
vxW0E4v8cPvr3BlkvWogOzVaVy2DlKFX1Z9Qrbr2vVL36iAcuQtwhT3kukJMnRkbEHx1uLcLL5d+
M5Zbty+3n+TK2W7xogD8llv1BUKlchVLQARH34aRdGrmSt0HYXdnq75yuXwzyGqKEXSGcyfBd36O
k05WfynocFTaF76MU/6XoegmLPIfLlbrQmLQ+9yZLTiGCfozV5XFw59M7nJ+rBLzVUC4+g/vjxwH
7jxgwsSqvl09VSZ0kdY6MJVBvJlyHCrtzm6jXJ0HtBQUXUZfw1n6dghCQ+i46zwSKT8NR8HjYGKk
ljWfCF5oH4KupqEGhsR1PScqqUOnQoa75ubYze07PATLqEc9nt/TGF6rZtD3ka9OvcaGq739WX2Z
KXjfgcVUufieK/GjUXWRJ1lt7LVwrFwnl/t9XeR3cJFrE/bvYVdzaQqrgWojmnxhDB7shO196PHq
EAtWzBcFZfxTV/11VllOTComdFueDNV30dKvLiYsRMa+MR/kSWkepD52niDAwbiMaZONhZRvkzyt
j7VTV7jNlLUndXry5fZcuzYRUCWBJCPtRKGzeuPYn/X4zzMRFJgiKXalgfRaNsOd+XZtp0YyShob
wm08qlej1DZ0r95hb8tGZVPM7YkLdtNCirTu1Fb3Blp9ydAuiha7OK6KE+0/ucSpsj6P+YjAxNE/
3X511yYrmjQqDyp+ut2rMmeIw5l9Dgy0kKRHdZgwuJb2ekxeoAKUlg3JJ1mOv94e81rjgYNyCVsm
5BGJxGpQ2ZkSVUzUCSmmeiU03oZ+rjPi1JV+tLIHraT0Z50kpz6Tj1Wrbm6Pf20as7MTNs4BApq9
+pBxOtax2an0OISKBxF2dPYEOeL2INdeLOcsxD+N3qpqr/Y/O4mtkpQrCE44du41SZrfaXUYeIHW
ctdIM2ub6EP60uBkc+fxro7M6Ug9geLPXmN5WgZvnHfObao5LM4UAmBjVj/EGGo7pq9YdwqYK4sP
qRCnMI0BnSvN6mPqrYkNBT58PvQ6bxY/4du10cfbL/PKbYP2IlWfzs6D+fzyG/7aeFq5z5pA71Vf
z1Jr0xGxFGD4JA3dgzYaB2G0qbcYU0DITj/fHvnKWkQohITTckiGuOjCaWmgJNYYyX4md7GLYPWI
cUfgRc78amr5v1fq4L54wAOc6MsrffuY+uAgzKSb7HeN+R556svCNHalPDlP9r0+0pVZ8mas5d//
eqVSA/NdHVPq6P5rln1VBMEtG1B7+nE5sqvbb/GyzlkiiBeLfQMA9MIhQVExxolEYp2NGP5HeAqd
zzH8fFw0N2Pi3x7rSrcYoJ5myKLC4nq/fotONZmQ4TEhhPUUCWQ187kL8d0iSNY4Vhhymu1PZaGU
Sw8KfFtl/HD7B1wuiLfjr96sg6gZViHGIZLzWkP5FvGpy5U7b/TqIODKC5IAiL5uoPbOUNRzykMq
8fu6g7Wau6n1fPtB/rAH3l7yl8YblDWaAviurNkF5QykmLCPnrm/1jvR55j7jqFmvERdnHziLcMK
LvP3ztS0H7tK1djNqjhypUwJ8Gmt0Ce0TvMwqpZ4GhIQNCiaSfypkzp7jy9y96DHUegT7ZQfSc7L
90Yo0n2l0WeRJ3A1+PNqS0Rt12DKUEzjaQTPP4QUXm4D6nec+jb71tdx+Jyr2og1o618SudR+hRO
hrzDlKPy+wjRYifwLgvMLMJDb8auM1FSz8rRvw9ppxR71huOyuVcPSVQQGFt6NrrmDgvbdn+jgdJ
daVIziASznE776jYo6OYphDnXHt+EJPdHfGQjUH0+9r8PdLQ+JWpeCjf/hLX1g9XEJseveOQ6rPa
GMqS3zF2oXmW5QEfn8Nc/6pyQmCDUwi18fZYl6fjUt/9b6zV9B3rVs9CwVhTjz8gnWxTvXM0Xu6p
mokkHrLuAnxcJuraulRFoWOeFdy+n7FpRO1i1NKHOdOGJ6OXszuta1VlL3s7j3WU1At/g+YWvabV
WRx0XdjPmSjAiOv6eaimo2JDKN7idzoj9rOxH1OKL7ZcpdthTpsnq0VyiBFJ5JKfLsNoLJtTYzfO
S8nUtbe2mdW7SegFALNteRreE98M2hnPi1LAK/Fw/+cdRTe539AVXES55vrzYxso6XATk7Ml194M
hN+YuIwadybZ5YdfRqEu4/i5skkXIirVhMyCs9Q/KE7kDfO9aXy5aTGCY5E7BM51SdCKwnAaiYZO
zxqOb4YFhx0S6jD+/tcJjKMS7XxolJR3F2+L+y1eNeOcn9Uie7Tg9sJTuD3C5dmJqNfhjAH4Jzd8
PZ9i0gJiR8NbSFGb5LGX7eiDLPXRKTVM8U4P+uGoSbLljtFwj+J2+Y2WkWEsmKYKvGusFie28sgb
EtGc8SPxzPbYO+E/L38ukTKoOBcdZObrg0ULFZ2Iv7I5T+JJwvxWu/sIS0H4djUaqklhLBOBTjDr
uphTsKZJQzvEAI+xtmExGF4gUJt5cpZbziGcu/jDYNEkNZ1Cx6QarbLntH2twuCfYrzkRkP6VgaO
8Fo5EF45Ga+8coX0hhAafxGZ3U4CunlOe9XeYHdq72onkyC7T5jFZcjFRk19CYfWeLIDQzokmOGG
LrL3+XXEKIuwllINDw0sgwqlLP4yMhkHD4NaD685JqjuYOL96haNhBl5I+RpU4jKutehuDLD6Cyh
9GenBEJYU7OSvEWmXAjlLOQ0P8mJDpmv6/tndG/KtjczDQFdk5O0Z4ylfIDIaZ4SjDt3TRmqFDaT
8c6YnXYnEkXjOj6JLcLC8ENoWvGuqlviSW8viMsdnToBZjuXDVkDNF3dqIpkqsMem8+zofXTptVq
7UnV42nPyijeEZRSa3cGvLIO6GlCDqIo0WG8rC4EKZVAGM40oqpIe1am9v0sFXdOqSvtMO40ywVO
4Zp4RcQ/m21Q4wJ9jipUqpmsjz8wWjX2Q0IY5VJgPhiYqB0gvaC01QnmMIis2QBM1vd+yeX5BbCh
oxZiIiC8Xu83dTZMolKs/hzh278TWlC/almLBbJTVul7LY3UD3Nl/pimoNz1Oez+qCLTFF1ILrml
E9xLT732ZjhJgcYtKgU+wurty60l0USWhnOip90GOVu2Lewe3EUg/qc8YlGoDmxQO3K6Fzg89Jzb
xnDDgIP13ycCvRM8vTRORnb71dGekKU4IUkaz1PxtBCCpP777al9eWYtrNb/G8Bavs1f9yRz4qer
aTGebflrHvtmtC/K97eHuLzdLvxriD+Ws3zh9ZYbBe3sKIgqzgL3fx1dY477Qd7Jxc/adMIfZoN/
q6ic2RuxBJ8xh5r+/TaxWEiweiFVLdTC1VvU5iGK4lbDlWWAb+Mgo1MWz72Z1srtR70ydSDyEoGy
1H4LkLY6wGjWt+Wsxe3ZUT8q89aIHprxVSUaK9rbabOpzX3cnrI8vzPu5X7xdtjVA0qT2eWNwbCJ
ZszHPDKN05Rj+Hb76S63QVPBU46KGNIi5ofLv/81V/JQjLNAI32eUqn20krqvbgv8lcpT4ddGiD4
vD3elaeiYOOrQT7H4OZP3fvXeLGohqYxl5N0esn1T7rx7fbfv7x2LAXh//7+altveyUpcl1SzkMW
y/4g2uZRoRmGN4jca2gqIjXGCVCu75RXl0tuQSRh1ds0K9j2VsPaWSGVWl3M51TGJ6LI0mOh4jVO
xMLr7ee7OhB+g8AFOiTTNWsyVTPJSdJpPtuiQo+kPvQhQuBkuhtpfeVFco3g5gZ5itp3fT52BuVE
IBqeKB639vzaACGpcfGoo43CSOv2U13WDrR7MQug1cuNgXLx7SyMgqgZFsGRb8KUD7XfRvA8tp/N
7hgjF8PQ5J+X1pvhDPXtcCN+vxA/g9KXjONgY6M8fr/9PJez/O0Aq+mQmErdqgq3+alP9k27Qwv/
z+uWmoXqBQI3naSLeYASDZVXXsZwjQcZN44Iib82uGFl7QId8/5/fp43o622QJ00mwbbitiPTQxm
7OQpMu5W8ZczG+bVcvnRCJbFV3EFGHQFLMcaJ0FftmRIsidREZ13zxbt6iDLHYhND5rz2uVIxq+O
0Nw+9rm1QgecnpRSegIdre+8sCsTemEuLCRtQo0vEOYinhpIsUoMRW8/Jg9hdiQdgGwq4JeNuAdn
3xtsxZaI6l7rrEbmpNe/gOHJWOATigF0JHu68SsgSOr2bLj+Ev/3cKvlU6EhJrWNh0sxXQjwk6Mj
iTPNHZD+yhriFXLuapy+XOpW8yHHTiVkr4/9zBTpKyE14mSRF/R6+1mujYJhnUNTXiYDeE2on7Vg
SQmLEz9X5Wc1/9Jm6sfbI1xupJC2YP4sBmi4Ga6PBquP6zHveVui/dAWD5iFIkZWXZNIK4i9/2He
/T3Y8un+Ol6xYbMGLFpjP5BeRlItkpEgyMLNq2RDciQq3Ts41bWpQEEN34CG0eUpYRHZhVlNFvkz
HgEafSGiJ9xZu8cHuvYOqVOov0wIDjSK3j7WMIXcvvso8hN77zgnRX6vKcNeUnG1SH7e/lxXFhOX
V5RpgH1XvC/LZByiQJtCv6gMNwqGHU5DJ3lsXpWKsBlNPuapuOdTfPkWF5b1kkK/UDeIcH/7eOoY
25KpS51fKSZJmGON+3v/IVTzO1/rsthjHPoZUEQUWb0QQxAvZA4g271fEkL0RHe233BlIqdyLC0y
SfvhznhXWIvLgFwEaSvCfFu7Qhqz3MtiRI0fA2oFRF9EkJ7aHzFZQdVZhONWamevVf65xqSEgCov
g0fAtlv3ALIOuatO0JtfWPNBlMWZuIbt7Vly5VKwjIGCiiMYAdWasUhanBVP8YjPQNG7Ifp3nI+U
6lBioEC+mddh7hCTnDOSVKnn0p0N+A96+haPWszl+Q+XbDpUax2CY+ttTRB766M6eBzjaJMKe6OY
xY7k1pOJOaHroBiuNW07Ffi4hKJrXTOXiD+FWVlVv6qYPC9T3tR1f2f5XJvK2I5yO1zAoAv5mkTa
ZDkbdQu9WZO83EiMhyiyaX8E4h8z2wHHeQnsBgg5qRwvYL/E1rKGflrjJ9qmjFK3I3JL2fT37DIv
T4hlmIW0taAqyHjeLs7I7jJMkdTGz83xCFHmvSJld466pbxdf05gKA4ImQ36IhAZIykF6Ezt/MDA
Fj36NZLdMcffSt3a1/KzkvkYLN05KK491d9Drio6XJUdEmaUztcqBb6E8iHXuv+wDP8awlx12aug
0wMz4anC4leu/ajU//L3oWwy0+BrUSq8/TAtE7DR5bT3e/z7kizdFPf8YC/PAphgSxMG/hDe0+tj
R2mEpUe11nEtiQ+5Lrut6Kjo+nd5FrxGWvItVbTNnY3lEmpmTGivJqJhvEzXyEoc6mZEuhpjpntn
/JxFT/D9COPRoSeF27j9ktbioIv97WGvLVuURTpUWO57HA+rd7n4p2kz00EVH8lsIdtmdKvpDp3z
6nHw9yirwtG2tU6ZFJl5bk/ZNzI/9WMehMaHuhbSUzkrsLCxb3TjOfoSO010VskTvPMbrh2By7aE
lJcGMUqPtw9qGWmsSM7U+XhA4re3ze10b6pHTdwhDF2bOrZmyhhDL/awa5KSht/E/586sp2fuiHb
N6pzNlP6xNX0FBrqOeru7YfLT1/tIvQm6E9CU0I8cwFxzmUgMhxZ/NTCS6l/TsSxI/9X7gLcUe/B
51cmzOLJDgpBIcEuu3qPTYUzIyGjte+U+nao+r2sju+KSv/3bQqsFuo88ADgyrqAqG3RBVU31X6P
3QOZlcl4uD3xr81JCgXMF5zFjeCC59FE4ZJxVNW+krzP4DPTnSCT84m4cnJrH+soI4DgC7mvd9a5
ukAA669FHj2bPVzQpYp4OxGD1J60zBGNH/cg3mrhmpDl6iDZRuMnETzM4V4JPvfm14BoTJmsY4yB
lOTF7l9nYhKV/8fZee24rSxr+IkIMIdbUmmiNGPPssc3hCNzznz689HA2ZYoQoQNbKy9AC+41M3u
6u6qP/DgiivD6dRffdzjXlraefGktiu4lKWPfPYb50oRfqwkuQ5S8tTEnyg1KEVoV+Lb7Q+wFmOW
Ewya0n6p1BVk1Rc5+5IoNZ6FKyfFwmaksABxn5uvCsFk+vOzV5EAEbVtirA6IQPXPWMVKRwx3VNw
V0IBDec9ZYPdwtuAkt6/rK7zyLOvLGPKpel1UJ2MBIUa9aDmz+gbbf1Yticb+HoX5afR/3x7Shdy
3KTsQYMBzLxGXe1yuB2edhy7cn5C/NIJii+Votu9sGuDH7fjLE0rzwnJmFBSEChmn04A5VNWLgkH
PX1bk15NPLaR6Sn/87O7YO0bLmW382CzQalDgNtdQzApf7GS96E4eNWPCvUAVVu5jU1/02xnkjx5
/pEQAB3OwViIW4kGqlcw9IJPBfLoGEHenjdp4b6nIJTDZQ9wgckN4/IDmRIqxUml8w7D2WAXqOWH
wq0+KX7x3LeGYwStXTXlozsIKOkFDzhX/Rh4P2GLZNPyPYSR5WBhcB8k5Y9c1U9AgF5u/8ClGUC8
ezpFeJTycrv8fcgP4R2NEe3JQH5wAifX0coULHxNdDzgdAAOglw6v1TjOIzjcim0UC3RzBu04oPZ
JIcC/yQDRa7NUPWb20Na2BOTcAgVRgB9k1fB5ZAqGWSF1QbdyS2hElXN+K0zC8MJyuiur7pffx8M
shyIa4TVJszQZTBFyWszwcfvhJ7s0fCTlyYEhTbGr3229hBdGhd3RQNpA4gArKXLUGElmJU+Ju0p
VMPP+KRv6jD+aPYm0rbKPyQz3BHo6kL2544497iwII8iT9R1sLKQwROb7qkXiydJ8Q4F0KQ7Ts5d
K0XPWogrZJysrMmFcwLy3CROz20Dbsa0os5yOCAIsUy6oTtVSABn/ldRPbrhCoZhaTI5H0D7oALH
63KW0PIRFooFLIZbcHiHWhrSFNHXLmo/WtTRbi+RpQICCZpVMkllXYs0oE0rAvAqxNNoFMnnzkrc
Tawa3t5D4M/GSjzd8iob7usx0jcdtJFNkpbFS9lb0srOWNjsk0cWLXoANHQBZxOboiYCAhZouTRw
/7ZqOym3K2NdOCguQszynY94mgH6eTy1XuXUwycxUXYGWJbJatTfwWAFEfOKIvxuEsIrFDTwKweP
a1vU9l7b79P4lIn6yo9a+NaA6cnwGCqYIEVnwzbMNFOxXGPjyNljYmSHWv9cIPFd9fF/t4e/MHpa
1eAykB8A92FMH+Bs5QIA0MM+Fkg9Hpq5NWyp0lGCJzN7wJdmE/UrrciFw4XGMfQlFAMtjdL2Zbga
XT04CqgDeL0koOujGIfIx1lYHtF3BpgigHYdEu/BG5E8HaPCX9lE1xsVuCKHByQCQFNgPy7jC6pW
d0mbtSe0rh/7FnoLKx07BHNVyOx65QI+QGyKpjzALGneIWhRuywbS6lPIbJlg/aSax/j6pfWfU6G
g4jKsFcXKCFHTo5uZjOUm8Ett/HfVyHokVIboE3B9rmqqXK9T4VJV+IoFJ1tmoWjaytU84UJhfUN
UUH//Unn7zq0XKq+aWrjKOeIsDblNs3kVy1O/zoP8EzlJIagzMP4quErdo2l5nFhHBNNc6QEVmdf
ryS9652ALBI4XV6OED0gY18uDbTyscxxfesIsP5pUIUIU3KcGXRB/x6YzaG0hDugfCtBF1bJRdDZ
9qMULGZVGVnHvgASLYh4be9vb/DrVAJbkEKsPHV5gDzNjnszEEQ3RXbx6Kdpaaeetkmy9FTVyiQB
vHI5XYyFxuJva6cpaV9OoaQHsapUnXDUrG9V864pH1r5XQhWCvcLczZJJv1/lDnhX4YX01UJUUbM
WHS0ssX87vacLUWAMEIrh2IXt+Bp0Z8lxSqu80ppc/cY+xlW5OKTl0kfb4eYMvjlPR4YInAvE3g9
rT199uERbi7k1LesYxHRb8BS00l0aavhomLIHgrJVbJSll/6NgZYGoslhcHSPPMiB4FMqcSYJEF1
qg7Lc/RDlfRU+CufZ3FkfwL9rmmcTd6Y9HHT9gQSgle5e/GzagNFC7Vj6yi4a6DChWD0r4EGkRdo
UM0PysbFS0xAHvuomG9hcSgA6Pn+5xAPEC37+400gexJQ/iSAuqaL4rCFLzwN+dGwdgj+Z6k2T1i
SxbSt7eXxkLVZ8JC05Kyfuv5za+yslErsZl3+rFH5ggp3vAh8tP7Rtc3ftR/67tOhDSlvMm43nR6
uv2H6FPxkUf6JLI0VxjVOgTITBduUSmn26jfa/j5iSdxuM+KHHft3G6bg7uGGFn4jtAH/wSdkvPZ
ouHJ2wuI6RrHvhkcMWqcmlPZz7G8llT+fWXzLexvgOa8blGtQnzp6oGnl64vIbnHEj3qwpciWENY
LA0HcMDE80HBk+7M5XDStDczumsCqDzdzt03zetsTet3UpzuoqjY3f5k0982yyUsyD/Rpq1/NnlR
6JooK5vC0ZMl2Nke1jte9FBaf0+boJIiI59Dq1tGDmV2lCQp2iQxEO9jXo53TV49BvTUo3jtRr7w
dQDBTP1t+rPX2ApxLDBCykzzCLLxrszybZL4K7eW62soAhSgAuA0TO2M+Q4bJZSHW792j5YqOJb6
lusvmb5TrJMbf3Gr52pc62gtLAjsKsn1GEfT+52/hDl2MWquJe/Ul1g/NLVpF35/wF1RUPKpoTGu
rPCFJTGhUybOxvT/c5Tt4CZIX+EngLQYngv6kG8Ct92KtVqtHCsL3GMq7CwLZE/Bj1zd6OURWwej
Av2Q9d6uMvJH2OmHBi+SxJQf49TArCXRNlTrsQrgNuxLOLwAoF8Fwk7Xs9kmOP8d82MHq4pGGVvX
O6GlXx3R5tcwBlHkF8tC7D3H2WDLLTZ/UHsOC7PWPseeXj+MgJHtvBzkH2JhriTSpTV2NjG/39hn
u7KYyHEGRusnIDE7EWnbOv4IxNvzcCgA+4TtUjeuHL0Ltbup3cGjDQVlkHfzxkdWqFh46ol/ssxa
ADnxhR6TbUjFh55Gsa3mbbU3uix3JLPwdk1k5bacBbCMm6a1izLpN2KVF5vAa4INVxZ1E4ZB/MBL
pdxZ6t8XgqffCisGS1I0Guf37RoftCEHJ33KzO5Fi7tXGIFHT4s2lpWv3EsXd8NZqCnjnH0KqfX0
SKhD/1QYCrnxq88LH1X321l44YIF/wbm/yRwM2kwXgbRsQQSE1Nyj53+UMUDjEzXicKXWF1ryC/l
EvqvwKUoiqCJMRtN6uJlJJuue9TcJ8G666Rwg88yXO2jq66JOy7GYkAUQ3lEgB++HFSg9GLalqrA
oPwny6f2m7/k9QBRAg/hNZbO4gxOiMSp7AHmezaDeRGLFjtVOIJz2uZhss1V95OfCT86r9j/w8fi
6DdBRoPbmt/wg7bABVEV3WOCwp3iPcrVgEnIY0zf5XagpaU3icIDoKJgfXXVyNW6U622c4+j4N/l
SfgEmfZQDd5KXWOhYocW4Vmc2YfqGmqTrtW4R6O3PvpR8LULKI03srVVkvFJCGQng3qVVcquFsV9
rSSfb49zaaEwnwbkTmb1Svve04Q4haDAiRohYpJ3tpAjfCq8xXhXph9uxzKvYQgM9izYbLCZ3teZ
POju0Ushp8UYRpLhjR+YNDb3itsG+yKvdUcpAtERFAnzHVwdsWErkxA7yGqw5bbGjYUC0dYY5OxH
4BufBHxBTFcnUY/Vo6tjBm8NsfyoSXW8KXll7OpYwB9dpLeZUe92BI4PWxtra5NwrMAxSb1XPYrc
u7wqrYcE+yjHwmrFputnOWlUuYdSdBvOQtV99pH3ddxBsh4sL/maR335MDZ1vRnrMdx3PWZxUR91
d0WqZs94vFRbN8VQ0Ex096mM4l99E+yaoGnwq++S0hFDvX0W6ip3ymgwbFr5Lgr5VX0nNzyNKWGq
A2ZZ8UM4Wi06C4PiZC56yZ4eehhpeskhaoPPg1D7G6is/GB9/MYJWuLph2WHi7jVbhxVy26rzt+r
Y5JLjtJ3v3B+6Ta3P+vVVqHpRGUOjCHp87oAo7hMWlMT1BROXfsFJFjSrKycKTVeXBKmELDPpk7B
dIDNMkwdQuVTLFc4ioHf2CMOk4JZrsSQrtLY7yAT9wdxUlLZtFXOTpvRrWQKCCE3kR7eEQT3dMdz
2b03EerZjV7nf2XuYtus69zJknDYpaJc7qGhho4m5cF3Ma+ljRLgpaGNUTTYQmGt6bhf7dbZT5w/
t9pUTssq9k6tVXyn91xvi2Z4MQTpaSxKB8fvlQN4ed7/TMls3nWxd0cpCryTEfhb1fSdoPt+e/Es
jkjjac6rWbvWoJFz/L5yXxCOuv5psESnTh40yduM+Ss4pduhFgeDoMjUsJ+ISbPBeJ0aJBjLeCc3
HN7iRP0Ac293O8TiVvgTYl6mRgpS0Rqd54LmP1rpf4LuxMG/TNhZiNljDoneMuwykSVggvmufjSY
ehsgRoPPgWr87SE4LTeuD8jacG+5em4ZtY7IS115WBsBFEnv5eFX7f66PWWLC+AsxvTVznZdTntE
U7IG/Yte2CRDa0vdt6zM7ap9wB/4XwY0dRl58JBI5i9h2YgD04ACcIIZvPHkL10i7wrR/YcoEg8r
Xo4gcWRTuRzSiPqtOqWsY5lgeiWq36qg/yr2/t3tmVtabKxiGCcTL4gL0WWYltuxnPcUK9q8DZ1B
aA5Sj4dPrq3N2lJiRCAW8SZSMMDIWWLMOyz5goY92g7WM94gB0zk7xFv3Yid6vzDmKDpcKBMCkfz
Bz5ZAmiQq5PopXfd/+EaB1yj/iEEtfWpPyqrkHYup60oJLUHHCQcqzz07wa4insdS8B9WhVrT4sp
Hc+OLRkoKacEpyNPttlCiE1opHVGu15qhg+RlWh2k3mfxzT4QJ74WY7cy3tTWuNVLUYFHU8HCRTI
1cseMztx1KJaOiK3t/XEfZj2tlb8F7rbYnwYwTTfns+FDQw5EulpSuI00edvV810PaHNLPHoZr+8
1LDLwLU7VAUV46EAd3k72LSmr2YUcMfUT4IAPl/zrjjAYA1T6RilnftgKLwChqCNd6UEjEzFZnZI
jcnJUQ9sNcTs+3b0hR1HcXV6TzGv16VkENRlF3mhdGyl2hHlz2X56vrCyhCvy8i8B7iNc+rywqbK
NVugXpj7VlBJ0tGUX/xRtpvuXs5E22t3obHxXJx0D1b07fbIfq/62cSC8qSjzM0HPowyDf0sDdcu
d/84LrSjmkXFFoI1nBFF8LdBUYuHRKyUDdpNb9GYlK1tlGO1b+s6dcaxrn6apdlv9CCTnq3cL20r
Nxo7EvV6L5d++d4qVf0hxQPdVooheuqK2rMjVZBf5QIrRMnjPicOCQu16IOXctDf+6FIDr3Ry44o
Nu2OW3viGOCG4k0WB9lWL0V/J4w4oVbFoCBFZiEV3/PqOLqjgBt6ibBFIeVrfZ+FhUfvZbL7AO+D
gtfsmKoLf4Te35rHGON4Xg+S8hOH6r445jmS58U7MLXbX+S6QIe0wHnE2ReJZUHIqgxTRDe2sCMy
HSOk0eQG29rKbDd5kIedwptNlr71ybbR//5wAb4xsaO4C19ry/aF4eWyEJvHYvIuLPQHN6g+dmaw
sqOWFruKeBfQdEDNQHFmi90vB8zoBDrdUYHLN/a2RYXQFAlLyGzd/ypH96mq2UAabs/uwk6+CDvL
zMEYCEEzFuYx8bLvyhB9a/tg2yf/cIHiTUTCZYCoJM/TlRHQnM4H2TiC2bFz+bUNPsbmGpx54Xim
2wncBNzbgoyjyC4z/J4ejNoq23TAknKUnTz5WgXb25OmLkaCHQT4lIP4SlFOy5QmDUXPONLHrXd9
iOhTPo7tm5JYYCX0oPxsqIGwcyXEuOo+6HYaRM5DiBPwfkDg0bMZANAcQVDuuyAt7pD5zZ1GwU41
1/zoHn/E9F7H5J0ChCo7I0j9d03PekcvcowSazZc01f6LixMLeRN36WenWlh+Vq3o/4zxIr2oddi
E3dZLdpVmAmfuOtp4PJc89EPBNTTzKDchZnRP0tjGNwNFq6TfdUEzzXOxzznpMzOK114CsvGXFlw
C4cySfXP1E1/fpZf1bEURkHgIxXdG0QLtXosdbDC1X0+vnTJ7vaHWvxOaJex6ICcUr65DJZFfaeT
dvVjG8IYSw5J9pUB2p30ejvOlPRmhwbgBCp+nMXUyObXaToYZRhWqn4cMY32pS/W3+tVkAQntzuq
pvzvSvCtkwO2Fr6WxwKenx49e8KazNvC9QUiIVRdlOfx85pfbtsS53Oqte4RdqSTt+0PkuFdVpm2
4nO6lHm98m3W4s0WQt0mYlNhKHwU4uZZKdV96jUHT6aAhLx2VtdrrYUpk82/0fn4Zq+E0rU8RSgH
9+jWeemMvI1fXN/4iUs2HrFDae2CMkYoWPKyjWiUv1ohfYeB4R1GY0A5EmXKt9trZinzGmR7sgdJ
kWVzuTZDMay0vqeFp1nHTvjZNsC5/v6GDwbvT4hp2Z7tNR8XOiMRCVFbT4r0GtevmbnC+Fla+VPF
dKol0LOZrxo1DEzdKgL3GPTFl1BAYMI0gsPtmVoqSKG7BEgCxj9zNSdkQvyuxlS33GOLNCCMT4iu
Bwd6vI8mX4g3dXZfxazVINy7SDnmg3WnC/W2MdxPcazub/+YxQFTp/n9pgUxO1tGXaqIrZLFVBZ9
CdWvMP5U4cp7O8bS0piQzVBg6YJdybgIdVl4aiqzNbQJjotxZ9GovT1iwfUPgQAK8Uin4s3zbLZA
6j43cRtmgRjJUyMpOymKn/XRX9nqKG8vbD64l/8LNLvdGKooeV01Ul1vleChQGF+J5tBvI879xNv
93EnUpYNhVJ5whi12I2D4t7VTZtvR1fTd6lflVtktHB/kdrCbvJIsuEgf1eoPO9jpMbu09FoNrVL
1VuQ3WQLDgbeVNJne5xOMEsDDE+sXLfetS4zYBVbycavMsrW3Cf2sSEG23zAHq+s43JTyEHlxIUE
sT+mFJ5abfsQB31wZ9VWn9mlqRa24Wb6xhjG0mmDQduleZbe155i7dRgxNW96GOwhFpqC32MBhvY
w32UkbG9sOoOoh8aNk248c0cDA5uTHf3fRloh1BCJhVrcsPuqlp8VQ2qGSPlVb2K4BWLw7PoepDp
tPEt4b96rlor3Y7GOO6rRH039PjbGKnGTu4FHUmM8FEVE+yWo3YrFEpyDFKz2HddHztK0aV2nysQ
LkevfQyGUACuGg9ObMKDNBtveBUL7h45qp9OmYfuRjdG/oCKyBZhl2aDXl/2pqV+uWlwB9o0ehbv
yyZTHVR6egdISf0sBIq+h3OvbxsTfhXg9X4TlJqFT2T+0YpM1PlGFv4268sEs/G6wZ/JLWhDVDnV
Gy/wnowoDzZF0I92D3DEjpXxZzEYo1M2krjtMrkAmlLWdhpxfaLR2Dy3aSZu1R5Nv2EytZYTtX2o
ukACl9a0/Ej3C84K8psbttK9VRqd5SDK1H6tU0/SNikG6xsN3qlVR6h4csHcwRL9lbRtb4PWT355
jfBV7sr0aYy5vtVWGrw2gwBjq+k6h16m4WRqLTrgk6PPOFz70n3nfuhT0zr5AiZyo1a7/NbBeMCO
uNl4OLw4nkXTZJM1o/YYpUHylPji6LRNbmGvmtcbOU3yN182itNo4kU+LaX0rmfX2GLXizx8Ai5p
UpjbBobQdD2wG96JgQhUoYze1bj+ZZRl8mw2jeJQz5J/qYVn7tTE8/ZYZ3WPVqiYm6ZU812vZvkm
rnGsAiJfHeOiDtlFXr5Li6q9D5Bbguw+VulWxyhvY3A1eKg09AUpIjLQPgk2sRj/7Eq32bedH7wI
IeZl6M14b7LeSZNse0s920OL8c7IomGf5GVhIyvp30uhYB1ksdYcY/R92KqSuc8qqd9kUtdui7xU
aUBjIDymnX8XKFW+b8dfLe70Puu2ouy4UQDVrpQdlu4lVBGRsuO2A/ljluDFrjU6PcvcY6Znk7ZH
U9hV6qOULv7K3PoRW/Yft5PwUm6c2uAAyuFgXDGienAfpQfV61j01kEpAJxkfXXISpesIK/BTJaO
L3yugNUAp1a55l1m/KYM5TQMaPInarOVS+mlgn25MoMLMX7LTIHYppOIM+BlDEGUxjwxx/AUJJXd
GVRCho+3p2zhG6GPpwGBQtmD7v7s7pR7Je7XAaTJXLPuA+s/UIXh2Du1QU2m/v4PsXhUIlkyKV7M
O+29KZimPmThqY0N5DZ3/BM7hB338E2arxyUi+M6izUtlbMLW5Aqet6Ru08KkDGUtcPPYyvS3aj1
2EFzULPzUP10e3gLd41JyZ6Sw3TRuCo0C+LgKfUQhic/Dfai+zgE2X3gvt8OsrDE4fuA+WBbTZIl
s+NftgIl5AIZwg9DBZfkX4vfJbfbutYKMXwt0GzpmW1gmnHO0lOkH6b5ORVU2y0/atlKO3DhO12M
Z7b+IAtJaZCKrPDxS0YLO0eXJ4GLoXkvlfz1H+aOsjmQWlpQVwAMbUj01IcyecIjYgD0noT+R9QR
/NeiCtAYUfI1o+WFFYGBoc5F+7fEiDL7WGKDcjE6uuGpk11gU+FzaIp3WG+tvBzWwkxZ5GytSyqD
Qg2eOYSolBe0VNXHylrZUEvFQwZDPgfgN+mSzW64GcLYNcql4WnIpZhzDbanHFBMi7VxeGoypXU4
BiMA64maOGGTiBu1t8JN4kXZyl17cc1g6kYmoZ5pzt3Dui4S5LBjvH31kkRPcvPqRicluEP0eCXS
Qv4FGPon0iyLlImgj15Zh1hEwphwVTVyIs7528tyOihmz2mC0AOYFJUsCnuXn29ohcat0IM8JTG3
rt7xhW9j424nIFfltXaT/KjW/NcWVszUEWD6pu9Jp+UyJFq7tdTFgn/SXfUepeUPfcd7UyvXvtRi
HPTuoa5NKqzGbP5kJYZJo6LtKlblpjJ/1lyS1xgaazGm1XK2+pOwNdIx5gSr+9JWWwQKgpwn7UrR
Y/qls49EqX5KHBrVGtxKLqN4hq96sasEJ00b6Zj8iupih8tFCdbm9mpYCoTzBKpJ9Pmmds1lILk0
qIgi40re/ZbG91nwvWw3Rr0G1l1Y2b87XpxUHFVX577YlF6ijqi9dfKwcS3fzpK1C9LiSFDdnThU
JhWN2QkySnEp6tHgnwIQUbYu5gczTN8UQzgI+V/LfEACwi38f7Fmx4g8FEFUcm6c4hbfIWtyA8oH
wd3Imjtub3+gpUQIfW7yt+aeibLWtCDPFpwQh16t+a2PraC5sbjQBtn406yEeznNNprv/5IrcdtT
27Rdw9q2rvgzUt2/r0dd/IbZxkprSr/IQvqnVmp1p0zNbRWkL7xE1u7wi+vkbLCz3TVWY2i6mUim
MPXHuOb5MVamsDKli0GoZFNU5HjGIeFyRiWrKUXZK/1TAscdoFrw2HnWmhjZ4nI8CzL9iLPP1kBL
lrqu8U9icVKUr76u7GU5cST5w+31sZSP6MxMUpBQSq7qyzwG5dwbUGrM9dBONAlq5zbJPt8OsnBm
4MLzJ8gsS2RiDFUfEdrpCNSqkxjcC8KjkB+i+GtTfKvblc7h2phmb506Kiov9AiXiR9d9BkNaa8p
K7eYlSHNM2wijKmJYzZD0qTNIPQHZOsOhdhszbh5qtTktezUHSWVlXw7zdQ8sZ/N5FzoOS9Aa1R9
RFjhi6c0duieLPkUpt2+rwobDMLtD7cyk7/lds5WodUNjS7i6XXyBmGfCaMPFF92EVlpVg6stUCz
5d41bk9uIpCe/XD9F92karImSrQYY6LAQSrmXJx3sEsj9epQFzhEVNUO+pdi+JS6f/9AmMzJ/hdj
+g1nE+YhWF73potCrZU5aftz1D5WzU4cH2Lv1+1Ps3CtvIg0y6mKUXmdlnlco7ttPaJUBMpXllon
pIRU+ePudrSldHQ+rtkOBtegxZJgBqdeegzdb2b4H2KXmMd+/4cwcLK5WCLjL+qz1Fo0jVkYI05g
cmKdOj97yLD5KITRCSP16+1Qi/MHx52O5OTsMC9WZG0yxHVjBaeyS0aOX7l+bGsK7RgZ5A9t6VFu
Ayq3sn2Xjg5KS4asUHm/rsJEWa2GIqX3k+mPSEIMQmerqbGylxaDwJfm6gdZDHfzyzWIdFVaDpEW
nNTiW4j2Qtp+uz11ixvpLMBsMYCEzvSwRA438IzDxHeLLP0DtiLb22EW19zkCwVdBBDGXIhg1Foj
g+zAc2b8IWuD0+PFVOqf0lFcCbQ4HkQPwHkg1ceyu5wwq1K8nLMxPNH3xxSW8mokOVq3BhNfGg/9
B3Bw9FsBQ8yOpbzpOzdKuuBUITtEISQBxj9qm6aS7dsTJy0NSIH6IuJVDVxn7oWhhDl+9v20tv12
77vpR6ECJ9YKYUKfk8p6Bmc/wvM29fddPGKjONhFYjxFbr+HibU31hhTS4cllSbQeCjbYXA9/d6z
rGj5uh4FrumdRlE5Kk03bHx3QCBe6e7zWt1YTX7y3Oa9abvD7ZlY2uS/9faBzcsII80Cd4KIAZAE
f4qtsku6fqNk8q6XjYMs1x/Kbk1wfy3cbCGNctKbeUo4H7BB3vW7SBc2uiI7WjIcabhtbo9uaUGh
kYFsz6QpBY/xclqjNocbOQY+r6LwvVAiGskR9UnB1pq/lrFggpBv5mkERImX5Wzt1pGWoE3Ps3Uo
HqLqs2/9d3soSyuWsjRX0Ik/wWPyciiI7SaeqQXRKS04xtT+QZVec3Otv7qUGSdNcuTbAFXwZr2M
wvfhlmtG0Ulzv6Xe537Y3x7F0u3s/O+ffX+vicKECm6ESsVjB5W/CH/GEOG95oGnZC6scXOXvv95
uFkeRg5kkNx6Go5a2WH17mOIONL6jFY+ztq0zT6+bjR+GVQMy8x/lWMKuPX99rxJKxHmHNhUnHo+
WRwhsmkd6vYhsh4E905w37LgRyj2Tpu+1uV3xbprpJ0iCfft2pe7Xn+TdPdEwKCOgb3rbIjZEPJC
Ncb4lOfv7fBaKvey9tePYM58NLCm3gUHzRx2HXpBZxWCEJ+CuLJrIYWYhG9TuvYEvl6D+F4DicfA
B7z11YNO9wp9jDQ/pmz8krhbuoUvcfDSgyNPqnu1Pt3+cgvzBmyIrIDmHAj5+YczDGEMcjXMT0Zz
X/qW3TS+HQwrl+rFIMDI0bPimUquu9y2mREEApaE2cnAK/oQBXH7rgZh86Z2hbW5PZ7rLUWthBIg
OsG0LaCpXoaKJIRTkPXPT5mHVK9+NwynjI7vmt7MwohUrgAcTSLWR1fyqEB4DaPosbduBfq/BZVg
TSrLjTVK9d3tAS1G0hBD4xY1hZrdqDUxTDQFMc6TTIUngiWK9qHTgS29HWaal8t3Ke5rZ2GmDX52
wrtGAIVdIUyU/1eUPS0sy5a1oys+CMJJEWqnG1aeCtcpg4hIZGL8NtGW1dnAkNkQs2RU01NQ/vCU
cVObP28PaWEpTD5iBteVqew8xxDCX+wNuW6Fo2x9UEO4l/q32ijssdvejrMwkIs4s9UN4MRKmoo4
qt7ZWfxe5CsBrm8lvHDg6pNzkDO8qtGmHrYpHcbHVAoKPozp5FgDVpXkUAG0lXKtJLyAaCYenQ7k
0qZXzjzR1VmlioU8GfpKMGlLkC3JToLgXedvvfHZiFFnSz+6+Zr23+I8Ured9i9p9vcZc7YER7lJ
rMKK4IVF6LPKE47l7/cSBwS9DxpkKFPM+xAkoSiMA2hNcSKiV2/5d/BbqjspHdZUZRZ2LZsVRDiD
oYk1f/pgZJf5ahTy3Pba97rOtpFiPTDjK4l1acrOw8wuEHXSqfXYEqYQ5Pc2UD8MzdpXWVp8MldH
aGBg+RnMZWKoGiXMMkXzcY2Y+CnypgytTZjdZ35wJykfbm+lxWn7E+zKgV7McivNDIqmY7T1Pe0T
DGu77dSffx8GYR9ecFTVIUTMdqzc16mY9VSZ1frVMso9UEgHnNhKSl2aObhkiP1wx6eVM5u5QAza
tsr4OIYM/qWEFuomr7XY34WWsPWFcO3isDR5k/EGRwXb9wrRqTVjrDZywZozk9DWG/8gC/mTqa1x
wpbyKsWDqc8yJe85/nUMzNAYzJ4VUQqbsHPtRn1pOn8DEmhlBpcjkfQMmBXXSsqjGmMva2A643Vc
IUXLLqhvZ1W1N/v/bq+IaxUDlgL6OIaJ8C7P+3kfLHOzoQZA5Z0GcmvK81opdzocLTvYoZJYbQJq
WNk/3CIICrsCEKfOpW/6omcZT8oFSH4ZfF7LegqwW02LB99cU4RaWhbnQWaLvRUHPYxrgozFx9bA
Zde9M4a168NiEHw68I6VyHbK7GGG3KScWTD5T40SHJt+uGvS7tRCpF/5TNPfM7umYGqJRBnaWZyI
c19GYZALExQ4cXKhQskS2/TC3SlCdBq13hmG6aWhOlnbILwNMcPtNnocbm//iKV9ff4bZknXV7XA
KhV+A8ZAYfYuqOnOGPUNNHobL4zbsZbmlZMQURegfteFIFQjseEIR2yXpOSl6/UnAWG7ig7F7TBL
5winLjkRvhTyg9PPOFuIxci5IVGqo6k9VLsIncNfcqkh8n07zMIlUwNVPulf6dMLfprZszDQ4nvg
dJwlpUrCzaR9mt9ZmLp4AMJ9NOW07EOjrTGYlpLIedDZ5xJqOallnGRO5oQ0Tn2KZu+F7zq++C8f
ixfoNEBlQhnNEn6VuKmX+RXlHDN78gVeiVYWOIHV/P3NmRvt/+LMZSgBDoyN0tJaRBBgg5ztxl+T
LVpMh5Y2ASnQR+JjXX0poXflavRPvag/5GP+wU3MY9oItth6J5CBH2FYUGHVTxG2wUJYrGyxpWVP
zZg6O0JisjR/zYtmO7hi5E7fzH/muX1CXmvvmsqa4OFiHAMlNqqsvIDn6QTMWU/luEMpKx+cuv/V
1z+NfM18biEIqxomE0xE0Jvze0AWeq2K6yktJRk1I024GytM2qL+7vbmWljnhNGRQuNgRuxt9sk8
AMOJIjNnQW9APeiBZemOJ7x4zY/bgRbHA5YH2AgA7isiRZv7XZDVoGwmOXCvVfa1pDlypa80aBfD
APzCYxhl+iuKg+z3YS0PXJ/wjbeNoYaf8r2V/9ovmQsaQ/lflBnQJu26wguigJq+VnE0Wragg0NP
1w7hpTcVuvfwwKCYU52as0SFEnx4z0vuFDafLCHeFa3rxGq+Qf7bbuGKSNEHSS5whH65/bEWDquL
uLOD2cOUUtNqHyAR7WU/88HTv7nZXToCz/fX8vvCMUIxnLvahEW4LjIPbT8KRYs+LhWLL3GSOlXQ
vf39eCDT0f/ln2BSZqu8qbHq09VROEr15xLRZ7E6DtY32iUbIV5RDF/YUDgx88WgSKHaPd9QhVFm
ZhsW3in0uAaaqLq427EJDsU4OrcHtbDUpyynW3QBgG+qs0Gpnsr7PlMBpPwfaV/WJCnOZPuLMBMg
tlcg1twiI2t/wWplEyCBxPbr51Bz51YEwQSW8720tVlbp4eQy+VyP37O0GzyUd8r1C89YW3um/lL
bDfLnq7szK7C0paKV7GZnABWeoo0KwDz3rYnzS4VZyC/d6bOAhqpoEX7GdWZfePyoK/WulsLWcDV
r5hdkzIDYQqGG3B9gQqayiooctQc+4d8/OxFHQbvAUQcz/eXPq3szsqtGZo0a/Ri1DNkHo7d+Kl6
jqEb1Cv5pGpjZ1XdyZYrL9mFo+AgDSBAn1sTonO2yK7MhCy5myDom2HOm7BZe7KsWJgvCcI9ZmtK
D9lG+oQuom/L3/e/2aJXojCM+T3MtKFGd52t8c4DMZQJnp5o2MTmg8Pe6BpX/UJ0mh7h+FIoqaPk
M4u+Qqs18IkUSG9tJ967Q/SJ9/Rj2lLpd4Okh0yL114qSyaR51IkoBiVvakBdZCN4U6PLMazyvjZ
Hbw4THAupkExEWTt6G29Lq/+vP9TImZ5REcJ5Zbopm6o0YB/AUZBqcPrHyi8/YjilXi1tF8gxAeD
yYSAxT+u96vRwbWAMaoY6Ncf0tMgCvYRgwgrKfyS12GrQJUGUDZedTO/dir0+6usRGZGvmb1MRFr
08xLq5gICycygGnkYGZAAhiqSjBevwgb6MKBoxsKvPmj6qK1aZel+H5haV5sqsbElHEFSraptz42
r20hA7C0+cxa6bEsfTMAVaDFCbAKQDjzJQ0kstsBB8mNqxyqqIP7kEDVb+WmXwpxF1bm8aCwmKeK
6anouOyrYbbPlbL2UHJ6i3N3j9s08PJf97166QMCE4iHOKgEoeszczh7rHJ0RlAnNtTo6+S50BG9
ncZ39c37DU3lHzrBfG5ZiFqNdVlfwVBk8WNUxZGfUG2H+YAwrsa1MtrCqlCzRW9n4joA2GP67xeP
1BjUitJtoYVeJQPzJXyjMqA+Fbe/6+b7/XUtZYVoUk1JBphAUYuceUYxZrmK7Aa61G306NbVb0uo
IMEILDAWUK4fT22dHT1ON7Jq1zLf6W/PrsRL23P3t1mf0riC7RGlLbN/LND16ciD1LpNaX0VNdhJ
uxUXXTjbmJECyyo6TVjxfPqrKTuv96IaIATHChB5fdpZIfPWCpSLZtAInuicEHLn1QwM7PUpyUc8
uEz7qCsdstHRPqHeSvF94cAhRE2KBtMTBaWva0cpRMsb7ClKT3kRWGIXtXsAfFvb9auKA4q7hj1b
uLlcPB+RKCKx0KEWcm3PLERDmtLMkTdVwZDlKPEComjsnSTe187KkVt0TZtOCjIOCpQ342WVjGqR
eSI/kSoGpSoPEub5SasHEIb0DYywegrsBL8Lay0n+Iu8nTsmyr1T1g2yVfzjep14vjpJY5T5Cd0g
5wHU/cxP6po+SNb3wPUTSG+Y3EXhr6qCCC9RzIer3G+tbji6dvFX8PkxSusM+myJk52BDGyAULK9
jajc34kz8KPqKGh+0YN6/5PVnRrPIMEGTOCG26s0XGW5Dc8REPMPFR3QlqHgiqrWejJLifyloXms
t/OKQ8EHmyNsr/crkh4akT46+ROpQArX7nXKH+uuDEE5HoIXY6tZ7NCAIOZ++Fo6Z/B83KGg3cVR
mD1bzFqYDM5anFQxHmvoqwGsFhsrxa6lUwYiGIOiv41OzTwcp4KaCc+j4lT3YquY2kDsrIMIT/8H
5atjV5PCHwptDZm1MHUB4mmkYZiJAamKR2eHrUf3WLiZxzD4WAUmWHNjG5jj/LeVlr50jqCi81ow
frKtI36lvVxxpMUNxhAu5pjxysXAzPTpLy4htA6hhpjFxcn0Gp+qcg8yq0OUCOD/mHHokLTmU22b
usfRaD+Xg/Hg9tkTSCh/39/ipcvQdafGM/xt4h29/h0SBGqqyEtssQBEiXo132ix5JsUmCI/ic3q
/S4FmaxpWhI9LMTVWUzVSgidNh5kgmRfBujdBalz1tsP717UVPVxvYkuDgFjVhPxSFn0Q4/A3WRo
XqEP6MtJAQesfNBcWqmsL7gvzAAyOT0Cb5nFTQXiSasHmiczz6lubSL+KNkfwZ5U8Q3cTsH9ld3S
8E/Mgv/Mze+ISNV1HUcw5xqvkDmrxUEH71rCniwCSrv+KR0wGPqdu8ofhjcZn4e+D0vwr3Xf2+hP
aW8178/9X7Sy/r/n7NKRTXAg1FrOAOCE3sX4Kl1wVLy21TmOPjHy7b6xBdzs9fJn7uOUetPaXgpr
GMobxi91/MCHb0T7zd2HJpK+Fj2wqvEjkFpX2QuTBxR4/JKupDkLhwabALgGijko+TrTN7lY8+DY
4BRrGDvllgKTsra1CNvnnvGCPuf+/ooXQvCVqdldqcDIYZECpgh7KLIGVJIHKb/et7GQdyC7t6Yo
CIJsiBlcLwctSp6WFmIRh+pVYn/zOjccHlnQxCuGlhaDThdCLrRx8LicfTfmNSOvKiMHYouGLH6q
ppt/lZBr0QpuaPRckbPdQLeoajJLkA6XdFxggJgErH2k9ooLLN0fkwAeuHkwJoDJytlHI7rRDmXs
5MAjuo9KTw8VadGLx6ACBunxoAkMoYFDLdb9TJRvtV0GYE9fGf5Z8kMgFaGCOnGb3yCsBIXgRtcV
DAwBimzB82FtMM8P2vUCZB7SbtfY8fWlw47KL7roSH4mtfVrT5mAHabXF8Up65zHrrB9Ny6eWZ5s
Suo8TOBWkuRhiUdG4oxHkxuHtsTEIm2/WzL7Kg32rFK+4ab9ZAt3JeYvdbTgUQAgAtOEiZH50N/0
0DLIELETNEV+2kJK3KRA0ymQURzjnLSYhaEQ3iNDuiv17NFuxA5zdWsSwv/Lz4BDTKA3fKbZgU0Q
hbgpLHYyh+xJA4MZYfrOTBCbspKDVSl5tnt6rp3hJS/Kj/bQHu4f5iXvRzsZJxk6zsCSzXK2tCqE
kDQvYV8EpnwugSok6fY/MzI7yA0FSw5haXlqrR+l3Gvtz9FYuVeXgtI0f4OJclTmb8p4ohk8J47t
4mSgOknE46B5AbH7vcaOorZX1rO4a5fWZhmDbJueitIpTk7yDbUcQJIgsO0QvzWB+cySIK4xv1Uc
KX0C5nDlTl86VJe2Z3caF5STwoDtTIFGlL61XhJgOMi34a5N9rEBUfH93Vt6+qE5/+/bTvWsi/vL
QYJNktotTiBl2/YNxmnIm96XG6VeXcgrDWKj09HHbOvKZ17yTcsGHziOBrlVGG/rKnbYpC/Mejtw
zePAvutqDQ6w5DgotMBn8GrBhTtbXMedhg8xYpQY67fRgmJGqR8lyH79uHcOaUTD+19zaVFTh/Hv
CwYFiZk9ZktPjikajK11bquD1pyjbCXOL3kIwvsUT/4SZsyS9KhPjSppYaKME4xzWSFX2iuSeWBf
xpNZt5tiLM73V/UX0DN7pGN4+p/N2YnIWOsAaoYmMGYyt6yEoKPt7OKJVKzJNznGsGK8xFXBQgC4
tpUAZ6qdhni24rGKzMGF+iMbA8znbV0JnWGZPAK0fSgtHmI1QSKTXxnNN6mhHmTEA60QEBqSILX0
HszIOQhqb0gxruzU4imfFHnAjQ3PuBFDNwACi1s0g0+25fqWeRjqwbck29raK3M2TfMqtZ81kz5x
10wv7uCF5dkOmiAUAJ4EvW6lYRZU+LXzIe5PvDlFlQzeL2mLR8LlOmd7V0SdbcQGAAmFbN8klPTa
PF8rri+m4pdGZmHL7tECgw4NSpt2vi8b229ry8/t2k9TerALCpGZ8QvK0h+pIbZZ4b4yC6AtywyS
HiMinf3pvsNOx+zGXy++8OwYtjkKQi7Dz3HSR0tKFI7WOCHW9tC+jpq2hNSRo/BVs6oNIvphgPpP
zA5D3m7z6ie0eP6zBc0u8iaXFoeUWHrS1INZxEgjVx5TS3U4uAnqfxirmQa7pgVfXAMxKDqTEXx5
pxjsjG39Jco+IDcn0XOvv5bts2udtbGB+NfHln8umPBZtaHgfKPQ8mbtrmJf9OqH7EFGt1J3XWAV
nfz33w+b5VDp4BSxGPDDcvu5raBBBuBEXJ/IcDCaIeQmoA3VSRk/Rv6LlN9bsU2iP1lzKNuV98r/
4uP/80NuOIoAUC71lPH0xEY9EJr93KMB56d6ubWgQTVKgglJ0LfQOtR6uQPTfEDxc4c82+sROVpa
8+u+T0wuduPkLnqAQLij9D1P7toB9Bl8ADK3GaBeIA8AnOw70JI079beniLIhaGZa4wQ/Rr1Hrgp
agzHEkXhpqwfFJgn7q9n6Uihmwk8MwhVoRE/3a0XHthnWpQkDBfb8Fd7+7Wxu4BbIHcBe1CXxjsW
rSGOF33r0uTsFI9DEtdjjUjMmjZI1dZzv/WoJUjvNYemV0+A1smTsG++9OkWoK7A0PqN3T03FTIW
b03CbTETA/nqRDSM/hemZa4/gO6B3ZJP0LFy/DzwHQiu/KLbK/5iQaS25d+p/NLnK93KxY9+YXMW
WMqqifQxh02r41BMcoOSf/VszR8bGer0TcW7+5u8lJAhdZmkUlDwvJnck43KemfAJtc83bWiD7vI
QpGqe7InbE9u7O+bW8rHoEvq4nigE4VJ1etPWuYaXuAEZ9bIGt9qdxawwmm5vW9k2Y0urMxuP7gC
VQo1+RNvuc+GM7UfyiLfYRCkr9/K9kyzl8h4BLUe+GE/8AqP0ebcy21RrDz3FkPU5XJnHtQoYoBr
Cz8kSb5r7LW1fiEmpOmXfODg9/wkrJMcdnb2DRyzrcP9CfMLnqmVrzGlL/O4BLER/A40wQH1mH2N
UZajVmHy5mSWr0R+JEMTZHKfZZYPMs/Ai8Dw4lDftl+zZGW3lwrpyPUnCBdwrKAEm5l2Rz6m8ThB
q1gnNpLq7lm2w7fM4oUPWe/fti3YhiR6tLVs0KcaLPuTDkb9ptLyR5c1a2+rxcMF1wOeZqKknI9W
OV3vFM0Ex6tpvRExOSWpG2pImdM637I6D1W7lqovzOZCG/TC5szjEVlqKJoAeugQ6xmds02bGxtW
gpiZDFtNtiEtspemaL73WbQnVRrqbRRymT62prGSYq8tf7YbttsaZTdlnhRcyboDcLR9yMEzaqds
07l7wj/f97zFw36x9FnWp2ttqbUGYgtp0j0HtN12kz+Dw77fN7O2rNkhc9ukI5macrF6X5peyNQn
LhFWIhHEBCri8LX7BqcM5+ZAXaxrdktZpZBDMY2XpXH5FonyV9H3hySq/HKQYCThNFBlu0FtcOU4
LdpF1YqYABrjSp69U1zN7JjENO9JJupJZ81jSfhXDOtvCpY/EK08pPkILbf/AxLTAwLYgGYRnmZw
5uuYXTl2pekloM2Gl+/TsToINIElmmDcWlMKW/SYC1PTVl+kHFWiVxFNcFhMNmxaXTvrowrbrFhp
8C1lapg1moZTgWEF5fm1maKXKRUEZvJS+k368N8aOPVa+27y7xs/uTAz85NyUAbXPJgxIvk91+gf
SIesrGTZJf6tZL43ZhwV3YiIhsHUp8RMHg0OwWeo00GxlwD6yOrPYz5sqgE8XvcPwdLi0CeAlAuI
+EC4PwsmstMyvR0BYAGC+zmN61d4yMo9vrS4SxOzbYrtCrJxlsI1LqMHL/ImEm3Q7A0vxaACnea/
EcJfNLCt31/ZkneA3mqqpGNa9Ub/rIrBAlomALBEKSoQo9yYpvpEWfwMpMbKCm9NGVBIBN0zKvMT
i9LsRJegn7Dw+gdhE0BOZpZ+m0jEm8h5rSrXXon+CwUWGMMkM2Dw4Dgw5k0RDeqVXjaxuYAHAMpb
v8A4748DyF2rXdN9Jjr3I4G3s51uMm0ts19cKGT5bCQh3sSCcn3iHCVHg0669Ind8YADlBGQjps7
ZAe17tvc4WsWb0MJVotWCF5K6DIb8xmaHhJAMTfwSBJQIwZbAFjXcjycV4p/i+uauBtAdwq05Jwf
IOrGSID7AtOYAxjLlFVvmE6PTHmPxrCmbXh7HLCiC1uz69S2tdGzasTh3MmOmaU95IURQlJxy+so
TItiQ6R4rYt2Bdi6uETE/cljJsbr2Skcc5vbmJ+AXruiYV32QOjGne+l8pgLkD3dP3tLuwa1CxtE
8lMhcP6GHqOeW1WJcTGD//LADC1x0sEhet/IbegC7y6ec39Hg8kNEM6oI10kDR7q1jD2KBKIHETK
a+wyS0aMCYw0kZbAB2eR2THU0FGJy7py3wAb861iDcm/9K0uLcwuy66z8sgxEftHTIOVFRpKyDzS
yNzc/1qLcQMsSYCE2CAkwDza9dk1UismoEVGHaDK/N4Lm/pTUQ+hDdkY1fmd8RrJ56FvfJ1+uG95
WsD1/WkAgfPP8OwTYqJaZ6OJfDUz6w0vqJ+QrwkQyXwEtzuuAhtSgPctLn/SfxZnn1STely3Fizy
1PqginonIBuYYex1xc7CC/V6adNZv0h0EqcBsmeAoaLYifgDycrAq/a68SdJftQsDwV76OgnDAj6
1DwWYLagCpTb6uAkb/dXvHS6L77xfJqxcmpM1OroJDjQgfNJZ52NUh3zmm2VMA73ba3spze7BFIo
aXidOZU0vWd9eEQt0wNLf4QCjz1+ddbw0Wt+6xnX3zht2phWFt4Fo/eSp7+JUQO6CIflPxW4pKIS
Yy/lhOb6qa8hbVdNz5KjFFJuhtFNX1WEpPrct9uU/+68U+viuo2+muMT6Hp8u2MrZ3XFf+ftNR2g
xDzRsGQPNLTtK9cPvXq9v4nTobtzKOdFMZH+z6FEyvIpp8YBVL77LNH9XrFQOdrKSVkOo///RHqz
4DN6vRlRF1+y1f+ALcQf2i/317N0q14egFmQcRPNyrwa1GyaafsQEgdu1dXDNpWYikkeGs19VlSe
OvV/wKhMIQAvK9RmsL45JKKvq0wrJlp20012OUSxRr3YNW0bdGUVjHybG0cWp6Estpn54HYrZfzF
bcQkCRT+kOjeUJyPug4ZtQIByCPPPaSKojyohjdb+zAAFHP/Cy8ee5AFYGp6QmvPQwx1UtJnKWp+
EcaY9E+8av2RVNDkfDToH6c637e2ULXFd70wN4sywiqy3Conrj3vjZWAJ4DrnALMwY/E/NU4T0W2
78TKM2wxil7YnIWauAINSYUqBziCnJ1wHw1h+Y18sryVXGztU06n5eLaoBkeY8KAnbqvN4ob0MR1
Nk7rhYOnHaB6EyY1+l7/4QedHcFSUEXSAkVMaxxfSki4xqX12pjpEcPaYYHHCydkhx7WXu+H8L7t
xcOJCTi0wJDL3wzClwCZE8y443CWTeCUjzE61uUpT94gR7V1ox/V+7nS4Dyo+U/q19AAnNdKgZoy
EvTVwTAb69uq8L53RRaiKPH7/roWoxoKoxNaHWxpZHY/cL2C4miMOC214jPENv3Cjn/cN7HoKhcm
Zq7iahlEVkuYsKzBN9OzO7q7GCpwlXzVs0+0X0tpFo/Ahb3parpwzSx3xriBwvJJGCgFfEg6ze+8
7To769IVhzfsdCNMoyzu7KhBPUwl+eAimmBYx1MuOp58h5r+/a+3FB6B+570ml1vAmxdr2ZU3Mlk
qYHsmpS+UavN0H3V4sYfqRnkzUpetOQNl8ZmV1CFF0pmNDCG+Yltnb5ortrcX86iBTx5Jp1VNHnm
1FtScK9mro1bNPP8QmHMvl6JEkvuhiltSBiilAHs/MyjR9radT9gMjEtfvOCBx3EzDDt7OdwBQhC
mNlKn2xxgya9HbxIgFmdFxQg+tClTgd7A3YlEt+4ToPM/VLpdAcN8Ptfb8m1MQcwVblAwgWCp2tn
EJGpMZbjvWh31kaTfThSB+w2aSC6X/ctLX1FMDsgIYC8BV6oc0vofRiKINQarRU0XQZtx6eyeuB1
N5Wyn5MkX9k2Y9EiXsJ/SZ5AjT+btPAqFkVFleWnbFAE4DKG5kQMtVCcP5Sw+24MeYoxVlTYP+sg
KPzWlhj5SKxIbNjY4RkWt2PQWVLfQaKn22gYUPUBA+eYWRq6lxSyXP4YM2Tbnv6LVkMFyC/nIeg3
Gr/RvB4dAZOETFPu15ZH44qPLHk9yt/QooOuNbj7ZiGJZ1JZNvglTloCNi4Cuj5s4PvroCDjQHKD
DjkSnJvKlll6qodsfY4xHLs5EmFxHzwM2UoTb8kFqYuxyIk4z7lRAqNDTWPgCTByRLIjYZpftOUG
4Et/5Gty4EsBFjJwgGA5IE4D7+G1tzvuxIyfWNmJUD7se5tVICiIHJ84fE2h9u97ZP6YQL8f/Cyg
5bBBKHFty2SOnTONAiMtAW20RnhP0Tvmi0VLcEklbuf6rln2aLtHagMdVBQZ+sb9gk/9lQyyDEhL
q7DBLODB0Vrqd2Y7QlGEQ+6LePWzR906NImGATRZd19YWuUPaV0PR4Dqax9V83xLSwDiPLdKdtFA
2ggjkTV9EUx+Je2QPHh9W4R4BlDIUqTAT1PlPrmoKQZj4jqnAkE7gMTdF8zT9OealCN0MtQXPFe+
D2TIz3oM7HWGnuzD4Nr5RgLciLFEpE1D/oMMIt7JMZuGxdCjLocRz0Gjf2uTOtu3pjIee8eKQHOe
Wj6I5Z7Bk2LvocFq+bKrmO+wIvVly74Sb/iWYEYrQCtq3Cb5p6L/4I6v1QmaodLZYZB22Oa1Anla
OfpJlHVhh1YvqEybFuOEQ1DFVhBVYPkDHfqOQ387FA2w12ZlYgaA4olcmawKGkO6R1cKRDyUVLcZ
r8TaMVryOrDUo+6OXA8jbTOva/qKKNYCLc/s6BQ78ZM9JBvF1hpMS+cIJVS0sgB1wJ07u2pVVsW6
8iQA4BOQpQQ+moZJZW01tb8fyf/W9+aufWlpCrwX+ZAN5tjI6hQs2fFLpjriK804RCD0tIY0oEYW
5hOBMYRtTWfcdJ58Tgzzs530gTnwvWRFqHVG2HVrkWTp4sRUxARWxeA45vquf1dp6gN0hAcGtpPv
snmLvReDb6P8HGPA9P4nWNzSC0uzL8BimiaG6NjJooPvFQfZT3Dp4L6R5Q3FaqawCLDcLII0I/SY
WNlgBAcPvKhvA4fHfuocUNhasTR54O2G/rM03TYXG6rZpE6jCpYAvyIBpmXqIEtHMF1HWbqNzLoA
pxpoU2OOA0MGlOvuL3Tpa3p4PcNpoQR5M+6pKjaqvMVra8SgnAFrI/1ctSs35pJzXBqZbVmlmNGw
OIFgjUEC8FV/Mpi3GQtwI3bxFiFxxUMW8DETrSlonA1AkCyMVV9/UyaxVskguZcZsvXLNOpOXqJV
hwqq5Q8V4n+gJ0O/cTTDe9AVSd4agegRcNJ3TxggsbemyNixx+t0J2O2JlK0+MkxgwqCMhRKbm5C
24QIxOCJ7NR7Y8BIFaYEKOv84/2NXfIr6LUg6OEShHLe9Csu/IqVEdRJazxowBjGJuXc7gOy25/M
HSGaLan9Eheq3elIZB5tu7RW3Gphx4HNmTR7MZSFgazZ+SmiiIMxZeLcB2Wjb7T24xhlh6i09iKD
WAhdU/9amJHEiCle9BjHxEQSRkCvlxuZXjp6bdyjZwyqz7x/sJPPGjSYs+YZHTQNKuRN8kV4te+I
Px3tgpQcef3TNd+Q4fk4nVAXSV90d22oe/K069ON7APkbX/l6yaq7+ufBfkULYnjaHgu9c9tzje2
+DKkJrrNv8eGHrl3vr/pt58dn5tOeQ9cayInuTbXCzvXNAo1cp6eu+KHKL4yD3uv5yHRv983detf
V6asWYYPppe6sodxeM6LCG27rZdtckBiXOejik9iCDHYfd/gQvUbzWxQs6Pmg9fSTQOdVZbA010b
nlX/QiXo44yDNnyu3edcbht6Kuhv1r0OllyJJrdXAchQJmHAiUrWvGF9blOLJTwDmiqXdUDFQ5pO
cOidVn9aWd/fZGTmLFeWZmHLtgeF5DEDihBSQb6JsvvW6sgPM67djwVoe/18rOwvtetkh4Jxesip
zUOFae5vZTTWP0BejyEDCz+P9E6zlZO0mxzMYVuQ5hOSb+sZ/csxGNPc3gBm5HyMo/hXrhxLBelo
RT9HjwzgKembrcuE+mKmzodMVUbAG7vcxRZtPxR6n/WbOPPSl7oyjD9pF7fN3sa18QAwoPiotbUI
OFgZtm4XuY9pwfuzKIoazzZNviau9ilxcu+1N7Ri47GK7NjQ4xUXl3ny3MV2vUNF18p9MCuZG6fA
kGUABeH20DY5uFrsREPWrtDRZ0Yc+y2wIzuzzYE1UxpIpWJqbnkTqYci6fkh063aj0U7HsHfHh+g
YlEF2SiTHWQjKciAMGvSYL5n2zJhhLE0opOO6I/SEsCaBh0QHWXTBIaZgjFfWcT90pWF9pJk9SB8
q7PaH53bsSMZt26t/kRe/Z0CCdOl2n7MzBBa2MU5yez6oSHta6JJuit7oQ6ZXfUbKBlQcFhMYsGN
GIKWUxk4mOJ8iVpePyvUK79aRqr9qgAr3KZ91r5RT9MeRk+MwWBK55uwMxVoqSxerHqod7k9ZNhh
fRwCfbCSb7XS3dcKWcUz5sl+jZYVbZuRkcC1abotuGg2hpc42zG1qsBzou4YtRIkrWYR7bvE43gN
pM4GXSb04iujD3Q9zw4AUNr4K10b1L3xQ1VuiYmdYQxHy01C5Joy0Eo0aYKPJNWDXOvzM5FO8XGs
avecG1X2lGBs1q9ASv9QOrH+0kbM3aVRXaD9Aro/rsf8syiU2g0ucwIGDqKdwyLrSTdjoAkBSwMR
EZ5rgwGlVAUWcUzPONLXLeZAObg0v5PB1P7oEtmnl2GCCOrD9FAXudq0FSl3qSL42F0B8iy3yzbK
JdrGHSq5dTS9DQ2rUQc7qvSjZqp658SsAsYPzxpt0EUgmqgNjCwzdjYVSMUK11oJa2vhZRayaaRx
p67z7AUw263hfRHpzot7yKn+vB9enIWAjXqWDsQFqFEnJqTru8Gp07jPyz596c3E/i4sB7pTaW81
x8i0Fc4AXv6KRu7GIXLcI1e0IapgeCG3RX109Nzz+yLXwqb9hpJHYIGL7KmvsyIw1FdOCdi1HblR
KQZwulGOp6Qg3Q+3gccYdrptZGcEoEszAsxo05cysdnOlcjAsg7gf+g8N6GoWfUkI2meUU8UO80Y
o20bURH2xtidUqVpIW/Y58Fr6n1q4Ymp0cwJW4hThTZ4YHZZwdUPJVm5LWzv51CC8DUWaFo4Y+oF
lReZT4PAO7/23K1hqeZMBkhGuJ4rgG/I7fYNQk1sj+Fne1Pn8k/RgNmf1hhcMgeidq1d1LjktDoJ
CgaH6C3XQp+E4HEVmRC5b1L5R6Y69UnWdruogUxtkoOiWrAmfSl0xYOyScRrVw5kJc+6rkVBDxlT
j6hCgZJwQkI79uz1kHPClR5FBGKTgOb5WbqWwFy7JwwAEYpyNUYCHNSH8Fy/9hrBiswhAuxpZb3T
hzbsDrxnIQpf973zZh1IFOnERmKjPISM1bg2E+klEuFU907CPHbl1jNWCl23f18nKAO4SItgCGOi
13/fiECK2WRCO2m6X46htVbduk68ps8EVN8kjwhhZ2AX52SfHBRnujbm1auph4XcesmWJDsT9eo1
1rS5IQripgkeiTWgngv5tOuFxGY0Vl2NSJfwJ8ZeWrV1EBijoFnjOJl/MZAAg5EVm29hP6DkMjOU
lB3vc5tmJ4Ga9O9yFbo3/f//kh2AO+Gs2A8gjcBhMInQXS8kjwbN5cIBkInsPXH0qmd9behlYQkT
UYKNeI/6Jqqo1yZYBUb3zoYYZ/loaYG99nS+/fOoZgKkCvI/FGpBcX7955si6xOvE+rUVaPvfnCq
94EUpk90bWDmtCi2aEyfDPTER0IICdH3HTrQfuA84EYAdtKehu+uF9B6gmCOAiICqDzWO29N5u/2
+2CgDIRLmNKYANHzXkqS6kLzrDZ6AQgBddZhjUt6Hpos9G8nGCY4TFC5QNC4/vm5HBN9GErjqa6T
jchQ1QxJGg7G+0Sf8XKe2Znd0MpllRYT2OFl6ScQ6fmpEV9Ta1WL2XKwCXhf2BDpQR0Ribg1C4Hg
kIjMhLDoDSOzoKsGAcHg7OSazsHs2GFkxsCMCq4Lgsk7JAIznyppokUE/e+zNEIWhZYTDu8MUTBh
gucFfXWwHhME9ZlbGQIHPol6cY4k2LVMTH8nx7rfZ/i3zlqb/J852WQMM2ag3gYpDyZv5hoVplCM
ulxVZ+MbGMTqj+86IdNfn3pm4MkFxytSptnzXevAxTtGpDgX5KBtSvK+Ww9/HuRRBMkYNEoQZN1p
cRc1GsvqqYYUTDu3neenr2UZrbxdb3d7YtFApQXpGgqz87q0SDvW0ki3ztsh/0QS84C+8wpU+WYD
QFsIBXtMP8EITvpst0VWUNqytHl1MXG2yfLNO3dg9udn/tp40L3Xpj9vtltnl6wh5W9/vYO3HoBK
6BMBNzHvYOecWkUj+vYc7yNtV74PEoyyMaoGCNNgC0LBAuF8dsnpmkhkV1vt2SDjd4tbXxLxvgTw
rwWgc5AVoE2OzGbmoUxvRNyCovCcO/3+qwaylPd9f9Qo0TbGl0HhA4FjfphBPwzZ0gyJDa98gILc
6J2/f/73Z/tLDQ7+hxR/n7FXFOoivrv/+69PAPrPE1Qf8pGQINPBjjGfMiJalLtj33vPAg/BbkPY
Vq656HXgnkyABRqN9Smt/Mstf32KS1VE+iBb73nEG+lXPYZRs1Ht9v461ozMQsVYsIrireE90yFg
Ikz10EwDKwv/MyuzwwzVIpZBDNl7xtzI2D1HRmAYfr4mKz9bC0reugH8C526RWgHz8dTOGGGAt2p
9jom3/MhVDnmZ0/58K6U3wW5Gf4+NAixJdNk7nySKCeaKVDDEq+4qfMpR16Jrdeh4/bvz3ZENKzQ
BfHEq/gmeUDXppTW/vxsK3g/Vk6h4efTYeOwXRWtbPV8iPbm+0y7dHH5GJbmkHiIxKs3ntxPnv4a
t49dikY5qmxBS3dZtW08n34etfN9J1tb2SxvkxbtK66oeNWsg96HXK2sbO3vz9J+zosuwbMGGzNu
oMdG10aA1v7+LB9EzXvUyIidKcdnSs9kbVpg5e/PK+uOp6RTSfz9WFWYfnjm2vti4v/b+SmrgYId
6DJnC2hi2aNIq4lX130T/0XalfVGijTbX4QEJOsrUKtrcdltu7tfkLunm2SHTEgSfv09+C7jolAh
f3d6RhqpJaJyi4yMOHFOuZHGRuO/76/xxO1OTXzk8j9tLsfgtOmRs7wMQNOVW+gxsi9yMN2YmMTL
QBC4SM7ARGj7kAfTtUO7xOAzvxL/N1FTHImWsEgrXJiwIsiPIQH0H7mQf78/2v80S6EGrpG0wfe7
dMvyVfv8/1uEiQvRFCPWUnQdXoYMrBdBLrxuqTiyNEMTJ9KleYY2bwcNYt90CX8R3B/B7OdHtk0g
ydGjNk2rOFyBzJfF2MW1z4pVAPS1EN6MvubfLMT/OHFknpDZgpYT2givVwAcx8LoVYKjsHGo31k+
KPR2w5JWwM2FN15F0HRDLAuyYzSAXlsxBfD+hYVZMjSQDD+Qv0MTWN+/PlUj7h7yxUhDgb7m2kau
g/0QAQK7KPZROOsqW8L0za3FZwMTt2qRpmGDBQMu99v6Z1wvYT3nZglE8kioIClxC6LJTRZhBofq
kr/zblXKjQax53KhQWFuFCNVIjC+4KBBc+X1NNGqFXWklNXFtH97uvvr/iLMDuHT1yeLAAo60uUi
qy69E1jRLowD1wyaduHJNWsFEBu0PYDsFOX16zEU0LlBeBDVl35F47NDfxvp90FfcB6zEwXhJ2TQ
TKB7py8jEH40bVVp1cVK99WaWAvR2dwFAWjC/31+4r0Hh0M8Q1GrSxG1XqJf4J9AZ3p/NaY9Gx9X
hIGH+5gYH0/exAHaTT7oTRuWF2Zvm2pD3Z3prHnsxcJD2Sn/pS1l1GZH9cngZHfFKO6NpYLy0uie
SM5U9fNywWPNrQvSaeooHIn2YzKpu9uW6KCfSquL8zcuD8RYaAWZG4GpIjQHjc6IS56cctXMcw3k
8vg8WTvWFqDuiCyMYNYEEPY4J8h7oIBxvX25wahwaq28lINfJ78RouWLMr1zRwQ9pf9rY/osHivG
Bc5/eRmIbxhvvRHUxiokS1xOs4tBHMBz8dLAU2Zy3h2WZT2L3fKSd8D7Bdbb/Q18OwoT+p02OpeR
KoKgyGj+U3xgAJmV1rEsLhrEQmLohZzQTDYsDWJc0us7EExceIbhchrzwFOsTqtVrDdjpbigJ9TM
PRmv+Pfe3Wb6dhGIfjtfMDWyNAENpuFKn5yPKETvSwsxoEu+t9VVVyzsrJn5uvr8ZDlcUnFGeiQT
1OoQ16jGbZRoX1kLaLbb/Xs9iMkRQdEQSW/ISV3qfB9BIdnYtcYCuGbKNA3PZaLOg34HcHbha1Mg
TxKZvcFJWFzSd9v7I2xgDx+dbM8TwD33RnuSQGq4r/d32zg7k30wWgSBjAsGXnVaLikG2wD/IPaB
7r7yPBi6QBEuyAd03xkW7smbfWDrKtgpcEAJ/AxQO9cbexRlVhTq6k+kvBTu49/7A1n6+riAn46N
YKjS0QRfZ1qz6tJAcd3VfQs3G23y+8e//2SBhZYGiQFYsLUD8AJRDEjJQxrcN3I7jFEZSUVaEmdz
LA9cG0nLUAIFVdHn1n2zrJdkoblw6fOTbWwMaZN2Oj7PrJWVr5dIsWY+D5VZnHGwsekojU4i6zqN
K0KlGT5Zw7aVG+CGvjw7o4qti3h3bCiYprbjgkUiVLTwKbY9SDw4X32a2RClAkYT5TGwJiN8v558
vai1yla5/cT4kQEzuhD+zM0O2gGRMsdOGuP168+nBkkirZfhUxvt+zWTX19bxAZws0hug+9iesVq
VWlWiZJFzxYpQX9Wel8+YYg9QBkFpDc0cVB/uf75hBpcZoqtPMVK5Eflt/pr1We8yzD9nwzcKLW0
ltYXzFGeot5Lok1RfjXMwfdRskd9EpWXkZLnegAyQtqQNGX07AJ0RCA24/VLwpxzS4yaAkhiUN7B
XI1//8lHAJmRgLiTK088+sc96oukErc+CPEZNADG/h3kU6eIV1NpGqWvzBhkv0EfrdPaI8P2i8CJ
j4W4sjI5B5rSs4YREj/Hxarp/br4+jm7+v7kLZP1wFtxge83bNfEO6X7f35/sgr45YgHYiN+7l9t
ugYh4n0vNLMI4GEBjQ1CZugJORMnGptO2AySZM9lEQBEnD2AkkWJ/ftGbi5mbFFAqAk0cPE0hqHr
ncSBjeohnJs9qy04JZ2XsDjEkIGJ1tWSEOTodq5CADQ7aNDHQ5cWuvcRA1xbymM0qNpJy59z54S2
nFTxDHfh8ToZDEFwYY2YfIxkZFCfJv95jpcfur7jc0bsYxnSAswV+mtvAwJSZJuIhpf7kzcHGwZa
BtfQWPqGMNDkIkplnReFatMzHHp5sOJGHmrctqvObPXVUJjJPgKwHC/CUnfPpLHch3agyh4dm+EX
p/e/x/7pp0wOU9qaQ6MJi55H9tky53tErE8DkQuXy2RT/o8ZYEfQaGzD+0ycm9aaiS1Sk57xsvDx
HvW49VL3aJnsnu7P7cTF3Ria7P46rZU+1wx6RoSSgOE8A+XDfQvjFz5tyA8LqJ2C4eGjjD310+7g
ljxRsVsGBYBPZ4BWQuExRfHQ/RdAqcvXl5Tq5ixCUQTM7CCLAvhtegR6pNdiXmHyMsd+ABuJfRhM
dVhpRe2eaGU5qadmnD4PjW4uDHZuOkePCzlRwOFukOZaXGaKKTTs1KEvIasCIs+i/2J14WNGwcsL
CCx+Ogr244/4dC2FcaIMwO7Ssy7OoRF7Rb70dhkP1HTNoGloImeEmw//c22hACqnpFyh55oMJ9rT
l6ztxJYm3d8h7i4hNdGCqR9BsnfgtPtT1fLl/p75CA4mPwA8Cxgggp8P1q/rHwAh4MRokzg82UPZ
xx61cnfDQa/9Yuo58WpojgZWw7OtSMw+4K1dH1ie8VVXdfxRyDr5AYJq7WgTM1xlEKv3B6uKXkrN
zgNXYGGYFsk1MJfuloXOsAY8+S8Ae/WxdjO+i5qoYqCy0LJ1atbiqcgG60LBNOhrPOsPHdXZM+JO
bN7YlgF6VNFxObip/NFjVS5hL+wLFJmivyFzym+RChz//cmZc4cfr7sPsMzYm3M9OVkvUtUJB3LS
tbrfJB3RX3Jiqk+2PuQ7tw4B40CrFrRsrWodJdh+tI7dtT5o0d/7v0QfM1WTZXJdqPbgGhgZoqeU
Pz3uVK3PY+tU2Vkagi5WscE8H0MoGAyynV2vbEjR4THqOP2mjpsyQMtttVdCsE1wFj05WuQBiUTW
qbDLS6Jo6kqgges9rYv+Rx3jBHh6PfZEauYSKcXkoCLtCrQfcq/A7iBhfQOccwp0TYdGq53aVAZl
wg+A47/dn53xkHyanNGEiYcTYAtodEEcP1mmnpRa7/a5fXKo3npuo1Dgd8IOcGrRLpiaGc0IiYXH
Q6Ucj/KJKbCzKh22qUDDQOTmXkaN9lesoE3iyyPCxgPxpglQILBUk1tJ6OgDBtJbnFoQ4+Vl7Lfi
jWpLgOjJ3TfO2+g5kS77EBybRjBxjRYCs+iBXZBklUGIoqUrSz00KKXeH86sIchkAk6PmOJGFktj
TdipQ9OdNK0tdlXVKyvKoIrBHfpDw8YN7psbY7zJfnDhUdHQNz7q4Fmvj63eFnYLUEV3El3tGbG1
cXoUnzsvSd45krSuwcDokC44i5lNiIgJr3dsCoIk1OR+t8ElLQsmYVQyT+qPFqsB6PtaOu1jxeyx
KQEUIiAImArERbbd8o6m4kS5uyZ97/WICQ3rz/35mxvKKDgKPKKON/20FMDAUh1JM25PNHnRIyvI
xM88+/5VG2NXGiJ1/AFIe8ryUwk1dRJmtSe3KfdVw48Wf0L3/n0j40JfbwSkVD5UjuAyDcBerzeC
1vVp24LH4GSA0FtYf1s0+dBhHxpilRnZQh5h1hjesIAIA1p2k4JyKPCJapTLk6sVu7w/uqA16NXY
UxvTU/nCyKblGuwEkGkgUzSqEiLneZNzGUiRpUyRJ3RcPRIdjx3uVD4QXk+g3IMYCnNfjDR9VkS0
b0j3cn9ebzcI0tFI7I7PBGzHaWq6BtQzVPK2g3uK/UI9MeOnMSyh9W5PMXLswMQCbghmFOSurhfP
AUN9myVlf0qYUj2iE0n6PVMZmBdsvdtTYKLeUsOInoiV1w8GBJqXWLdmRok7Ef0caOoYqxaTp6QU
LDJa0ranVtNfs0r9BkKiP4SHC47j9kpBT8q/ZqZFKsNiA/iUuvbU5fZftQdbNB5Y99fr1v/CBPLk
Yw0f9+RNdlSrRQPNx/YUDT8b4qz72gVrLQ9A0Lvgemct4dWKxhFUxgA1vl60iAOGoAFjfEpJ/2DX
IvKFWfuUGSTIJF+oT3848sn5HnvDAQRH9Q0P/3EFP8fnbljVxJb8VJVduYalzlfzml06LbIf3E6X
q9ZSfSM9g54k8ZhTRPvEMit0LbL0uYfe+4rqsetVlTWsytYyvFCIZnd/7mfcwtVvHGfs0280hlLL
CiH4iWXqKqXQ5sm6Yj+Ah9nQirc+r1b37c2tAJCCeHmBY3rUE7m2h1ezI9DsyE9RrSOfGSlbvRYr
EJwdm2yRz3p0oNMFQG0CLwdkrxGfThwsa80CAPmKnzT9z9D9iZXvNnkR/aMGMZwCrWB7NVV2JsM7
oP5HkoW85NzMfjY+cRBMVxSXtjU/8YKj+Uzv3mu7e5Gp6vpDYW2JWKKMm1aaRqer2UhcIUWCDhl1
WueX6ajlSzg/ZWrBxzY+bQvYpBng5cNQmG2ThyojybnVQW4aMzPyXYYOe5NprY+7cClpOuef8CQY
4fboCroJcxr0m2WCDs2JdaBp5pVyTkX2R9Il1o25HfXZziSykfFIYqKiga+oj1qbBEqm+ElG/aYo
FrzHnCsc88ygGhyfw9PXsBNllROGrDm1VIl+geuYe2ma0H/un5DZeUNCDfQraKu6qbZYgg/S6rXm
BDTZY1/0W7uSq5jTheTdrBl0Oxl4KIBjYXp9wA1zJ+wiDMYqtq3dPzPX9jsnXJLCmF0eE1x8aHdD
9DF1ggraOm23b5tT7dIKmbnyAQwO6wLvOU9l9oLq6MylPAaEUG/RR4zItP7tJqmbDzJpTnZuBujG
OLKueIyklvuhg2wPWsvWauH8o5dLjUVzAQ+6NoGDQMyDoHE6nakWmk2vu/xkuM+qskXvPo5YEYRK
GvRFQJU31kXwOAsB9yTD9XHiEcyDVA+VJ7yTJt60TevMRsqTn3KtCtB+LkAuA9GrQjEjlDHdDXDH
dCPDJUrouYMw5tQQHAN5epNbTt1k6JQaZgUcC02tZ4RIv+6fginxy38PbRR/R2gMJpBpfMVZQ2im
E0zoIIaV2xXDCt0vSJo3CvEKq3GCCD3vfkSq7JsosnzVG/aAMjfTwL1VmV6tayBtL6pmn7fqFzmF
xh+HWgH67PFYRHvXNGLRqCGbPk75qbB1D5lvj0R7Rd8L8+3+LMxMNMoFzvhoQ2cCEhTXtyU30ekc
C9gR6pvM/2hsqWYzt2+vLOjXFnpwgCZdloNaRa4rcPHZZeuJOAft1DPTwLDWveLpCOKxwb8/spnb
8cru5GrOczRiA2CF27F6rY3IdzgYhrc8fUrC169bGoGIeI/C/9xGHGFRuHy8h830HfqnVJ5E8Yd3
J3V4um9obrE+GZoClVyV08QIYUiiHd9wBXrSlzIVs8v12cZkuZDNznOijEFFdeoRG9pl6IPlf503
r4NeBFhKP9WSdW8vjG3mtsBNMRagcfPd6uHoZqi0YIjg0KfK+1VbGs1qZBk+oIm5WtgZc6bAdW2O
PhyIsmmMHqMp3S01OBfXTQ82NbY0PDBzIThbMjKZxyLvAAuIOn5CzQ9SuG/cfo/B+Hd/Q8zt8c8j
mexxy+auKhzE1tTZRWMZwNoa+otJvhlfBFd/+KPPlsbhforiBRkUnaoD7oGwf1Aj88lOya/7g5m5
x6G48e+yjH//yYTMzBwspxiMhYd8VPyKiebr4CxZ4leeO0XgLkNqZwSb3FRO9Ka2aZ1hh6dJb+4j
dGsHUhnK1f3RzC0NuvzRUgma0jE7fT2aPEWgY8XjMyTL3SfBkFxmqVqCrII4QRMX9b4RA1vw5nNT
+NnoZNPRLqEyLLCzteyAEgolqAoclOLly0NDL7CNKARFE2AVJjEBo6kTOWAEO8V9OVz0oZZbNSud
nQMW+0A4fXNJ3HaJJGzu7TGyAKAeDJJTzOlkrwv0H5W9hu0xKBeLvzPbemBo0oPCtA/itk1ticCk
x5AmxzCUARt29wc9c56hHoj8LdAZcPLTOmnZuuBNShp24qTwusiAWPirThaMzGwaGMG/uE2AOp/W
W6C7qdZ5nbMT1dx9HIFBpGKHFh39IttXYvFqnhTfxkMNSoIPiiywgKH8cb1Hjbhr8jRK2InlycXM
QtXTE7YRNH03eZQFZZrGXiSMl1wwj1nUl3mdrO9P68xhHFNLI9UGAvgbfjuR0ZD1uVufqiz56dY/
4q5dovWcCWE/m5i2SOHdCW58btenVNtWTnNMegtayc/6kHiV1TwZxsIizu0UNImMSwg4njYlwyAZ
mEsjw6hPcVG9W618EcBIKBJhz/2pmznsOHv4PsJXtK1OV6+Vps6GxqpPWmLg8X3M229tc7HiH/fN
zAwHgOIRNDdqLt9oL4FcuFJ7lDxPeWbuucL9oYWScboE0ZtZJcThAImhaoEzPp01kDSlRZ1FKsoH
8k9FjR9h4/7TtM4hz5XQ65Hp8jT81UIocGt1LJmBuRMPK/sW7xHbjdvLqldPJlTIgqEdnKDWFc+K
DCiBppHfh2CrBZXNwtJ9jOY6bzTaRWMh0lSAxd1Ecl2Bu6nK1BMEeDIPqlqV39OwCVqZnaISebLc
2LRd81uPy++Ict8ZG9aVgrySNhS+kvEwGDRzLXvnNLSK51IdYgjGYxKSbeLISyVc7AOdH7OhFoFK
2hcInX2TUeTrUbUpHbHS9Po5LSoVBLzgEY3kKkTqsAGFF2mtVwaJQKQH0N5ZNq8Fs7ZpZ/qWQnyt
0R5SITa4FRZqB9P6LlzRSGOBlx6ymfACN+9qdDwlVtqpp6qi6XlInXbflVw/FlIT24jq2lMMAILw
mNTLM8BVvxWlYc99lLqWZ7Wb0DoOPzvaVlmgxE56dEOrCKzK+c0qhjRv0/ar+6cCPD1wjtdLaKmj
dgLiA/jQm2Zxu0572pfcPBaOlft17KzMpP/O28EnWreC3G3saXUU1KG1tgqyBsHl3mQEYip1sYO0
yztoyDwumySAnhr6sJydNJJtUbAdPheUEGZV09IH5zPihr7RfXBLvBRO2ga9xKuJOdFZbZp0DyZL
aOhmxh+9dx6iUre9QWePbRUd8sy91CWLHmTJji0tkYmO65VVgtMtiTcJ6du/EanBNhUmPGBtXHqV
XVheEXYbWTlvRdIkKK3LE5VF56UaXyla9qCPN1+MXmmvo0bqte7Ad3UMrfG8M9DF4mTdSroxCeI0
DXRb+etUiS9BnefEBSj1Sp82Su3ZAvztINSPvbSPm3WIHHTthTT7IR3rIIrmLTbdoCucnVHVZ1Pj
RzNJAkLoU9PQnQzVndG4D2Fs+nHC99DuegOl844a1hbcflCtaoOBD0HaZWsgpo+55NukrL/ZIUOv
XnQYaLYuke8amh9lqQUdN1fCVo5Q4YVn69yV2VWPRdRvy97+plnhU0aF2HYuU4N0sA4RQwdvXHfv
IO1+K0kXIAd7snJ9VXcuyOeyU5F2dJcrIiDCkSudYic4OjqvzF/Q1N6rUdP6hZtEfjG4kSf7jK5L
DYhwV4lPA0mQxeySp1jygDTGL6Uw7bUBneYACSfqdV3xk0Q229dxsrFaiLojCWFVYOYjfZCC2mRj
RvnOQCN4wCFu44NCEekhJ3xPYsr2GXO1wK5VD70pXQBuLcMDJST126j6KRuIPlihuQAtcyagDRxq
S0OIAWTZyIuChN91fAGIUhUCPmUeLWYXQHyBOAjsE88Fr1caJb4LtjXitmkwqEO3drVYX+sVuh2Z
qvzWeb+qSBuEKc1XUQsGciFQ+XKt8fDvhJI+ocXzeytZAP69bjfILMMGjeghaVJwH8qmXlUcxI3p
UL/IsiM7S0l8Fio/1Lq6dIoK+tbuKR/IRekL6DcYh7jr0qPURQ497v7JcouVaI2NjvPTVsb3MM1+
ujl9y6Lc9EAfp/kaY3CKrnwvEvHT1JqDrlbH3tCCWFRHO6t2UTf4KXWJ54D/vG/in8iSwlWb5iFG
vWXdR1EJckr90FDNS7nxTe1NuILaNwTxVcbWBhV4O6JcT4X2EBr6Nk6GZy0jptcl7gHJiOf7Hu02
9sRioUQMcW7gvm4yTjRzkMqMhXU0GxHBF9SVV7X9U6vHT6WqeKFlLVyCHxnLiQdFoy5Si1A4QQbu
IxXx6cGHN1DWcNmaR9Xl6glDjCB30+lvvVIWvQ/yT3h+kwSaug5R0eiDs2D6To0TdcXyv6DZ2BRQ
+1Kg3ib/1HXQwCMcy5ajmk5q65SrDMSIVlCQXqzKvB4CyFIOr2mi8UMK6eTN/dm7DSRGzCFqQCbK
QODunby8UgCHc5EO2tEdCjAoU+qE+76QzXOXujV6PuIQZPe0b44F78uFGNoaP349kTivFjoE8NKc
Qcs4OvKPdht2Rwrti0NNWP1i502+a5sa7Ax45m7AfUhfUDNTHiFFav3KgKPYa7SFTE6kkj0EG9ne
VLjzCp5V88DiJl07TZUZnmlTwOFkHVcemBMBjC4yuUoj81fJ9Oi57csq9fWKR48yUcXT2Ki0MrMI
FOTIoaqvekXU3zyEFIshGrhkHOpHzRyAtYHOyY9QNUF+V9ruixPqCF97pcB7v+4O9sDDg8Er8VA7
ND4qSlwHSEE1214Dq4xowwbUyFr80HIJoQs9tR+5CPtvYWh1L6KosAEQtPzRdA5eWxwzPwavaejV
1FJy8AugPT8JBVuhY4ZsoNK1lJO5jQuARjBBIYcu0pG1e/Ko6kScNrWqYUBul3t1aiie1kZvqgX9
1/t77vYBAEuozYN57wONNdlzeJxrVTdOnU1iDxLym4z8aMYskPnyZUMA1ZpjCWCk9ZkKI1SabIem
1MQxNW3xT5yrwyaFRu85Toi+0pBdXirp3PoiB7COsRMI7210fo0j/+QZVHMw+hyn5yi4pe+GNh42
RVXV/+TUlc+kURPflh3QmveHefsWHUsO4EcaKaOhcjL+qk9WSSjTtlYycTQNVq9Yr6prYfdfJNTA
pQgrgLs6H0Uc4OiurZiEtRCLqcRRAzXjYy37FAF9pK36liyVEz+qMxPHgCwnslBj2gQIiMkFnKpa
BEBkKo50EMlJ5AY4QsD6fW6tmoMUciC/074ZjrZtRic2DMp7QtN4Cx2lDhCJvPjRDE68D+EJVlVI
B5/rwGzn3ImeXOEi3Cu1EC8J6GeSYhg8Kzf11o+aPFtlkBz0ZEbBjywbKHDVZb2WInOCjg3RAU6k
9Su3UT0cxm5LJf/dVIYAUEiBm2nLetVLMI2oEtGMqMCLSQpoqODse70lV4xCD6Bz0hieTUYeMCp+
lZjR2pAmEjOZ7e5i0uDgDVQP9Bq0MW0BVVErMbI3IHr/aLIx/7hysHxeNc2qMbR2r2tduIppU2+S
ok7PatGiSNkiEfRnCCPlmDmNnnlES8AxbTHeXZok7IqFl+iM24AUG3Sp8RgF3eV0W1R5pA8qsIhH
o1HDY1eW/GcKau+D1pT9wmNrXPXprhjRlQS8e6Acm4IrBxai206k3ZErbbEeQOh1TkNQL9YKZNpB
Qk9WYVNmB1vPwj+4Kel/MNKRh3ZkPgVf2DTJlfJUAWiNdUdH63+zFihrK4Gcb5Qtce/M+Ee8sEex
cbwukToc7+xP5zkOqQq4IDyxZVU+lyceAwNTPTsRXd13HDMTigAXOUlYGgmrJo4jTYwOGRpHHAlv
vjMdBJOm8J2aBAWi3Nys10OH1sOcBPfNzsQc6MNGZyD6b0b8+rilPo3P4bbixHrcHUvAB9v4bxm/
0GaXUSAT0PBQmu/3zc1N59jrj53jIkk5HSX4yGtXyYg4dsMFmVdo+zwUxpum/HPfzNyozHFzIrMM
Vfop4VCPVkRH2qE4WqXth5GRe3mff7dl+ltNjWZkXX8dwD294PvnBjcSnDoWKCwAFpssIc06IJsT
MRwbinpXdB7Mn5GW+kO+xIxyYwhwOoSHNrY/8lyIs68XDWhP16q7Ojkb7gGSoGHzvUBxzf5xfxLn
rIAwA9gwZO0wi5OtoYVAg6eWGZ+F+C7TDkAIDc1gNmrWS/1ms5YMPBcwGsAEp8uVpJWBbF0YnxOT
7LWMbgxRem1W7jPL2d4f1I2LxNS5wHcg4AE2FxC766nr9UoPc0Cezkwp1rWdfuvx8Lb4sIBb+Uic
XvnH0c7IAjfiHoDWnkyedFU8HSVEEF2SB6SCQBcyJc9xegzbJ4Cpk+a5AsG8UmReIp/Ae7+wFW+C
nw/zQO2OGMJbTJnTlGneqE18rjt7TNE8V1L52ao8SMJqPwDD/R/MKrzT/5obo6JPXgRgliqjJrjH
U90EV37qa2CeXAIi34RWkzFNplQ1ZJebvYjPRcc9m+xdvrDhZ/YGfAUBtSX4+yys3PUoIorakNFh
FGjm8N1c83PjNS9396dqZmVQMzaAqAb+HGjLiZPAxlBrhDfJuVLxEFGQVX4oIkO8u5VlBUlmJ08u
tCwWvPzsyMAYCUpQvM8BsL8eWZc70dBpOGDogfF1p/Z7d0dptnApzxxjWwXWZASRwrVPa+KWWSuV
jAYsEKFea1wK+ZrwUVdkYQpvvDuuD1gZUS3476aX3cipnsWmnZ6bDxSBI9V1U4VuoHbGiwPP6HVQ
EPWNpDI399du2ssEaAssA0wEfm8Vz+Vp2KHUNQAhIsnOpKYr0J1tUI1YQyzyp9T5TpTVH2aax9Qa
AqMuDnr797752wOALJiBESDZb+LPmCr7dMoKXc2NyorLM3Lz5lNT18W7THWxtIxzZvC7P55NAI5P
a0KidbN6YEV1NhIwbyWdwQK16pYgtjNzOfJcQ2DHQgYcjUCTNwyRepIyjVVnNctOoapDeIGuSveV
JC9FYhycQQuoZgGXhjxuky8ciJsxgpwVRXL8AxTcbVNa31nOUCfacOZcuDueKHztFtC9vL9go8O4
ugQmVsZf8WnBlFGlL3dGtelwE/eoAg1JkPfOqs53ZbYxhsbDzXDf5M0ZhEk85IFIQSZpJFq/NllD
vNjM9UI920KGhwKPqnMuwyTQsw7ykYQll//AHvgkkHxDkyfyftf2XLfgQ8LC4SxZHvtdZa7sIj+4
VfK7Bbjxvq0bLzaO7ZOtyXS6ZUFI6FL1DE2ds0P4RjAJto8lOvF5M/D/oLxC1+oUzqZUEUosOMTn
rO51b2CNn0mn8GrWLdyaM2uF9jcgQEF4jKrllLHEkDX6biFLcCb6YajeUnYizTtP6MK03aIe0H+k
wieDsR5AEgCkrteI1E1aoxConNUSBDJEekMKrOLwUJhQlM8h/ye0ImBMmgdwtfOtQPlj5QhlKal1
47bHnwGvDXQOiORuGvEV2ZfoPoWq0dBqnhqtonIl4hDd+M9FKrxqSb5rZhlhDtcs0Obg1J+2hLh1
rJhG2Cq4aE9K+l23NvzLVfqPEf1rYpI8c+ISG55hYkVaesCroG0y8/Tu9f62n5s33KaANuDBjVTI
xFEaapkrueKE54b8pk7ma+5j1+w05cHtIQMRLUmLjqdo4rTGxBJ46HHTgNJlEqAUCdVJ5OrhuRt+
xNCqq9mSjoU2t/E/mxhH/Mkv9oqoWj2BiQp5u4OVk9cU7RxdAgYBJavyLe+l66VNyZhnkuFRd6PU
k23/TqQZQL3ID0PyVMYWZMydtlo4LXPbBslCMLk5ozDMtC2LkaQyojAMz9nwUKIVX6KY4y5lFZBW
n5lluMvRRYNDE+xX11MgKDhCOOoPZ1062rnPkMErBOTQqg41Pe4gV5TL6neV2O5aOKT7Xlp1ueKS
2DuBTESAUPyHlrQQUkuifzhihUDjaG1VgVLxzdpNApGbYl/CxF5HqWlbq3q7iwqhIOElkMpqdFts
FJWXGy3H+YjQo916jtpanoFm7B003ZIANYDY60fcTgo1BEi5VrWvG7HqhWb80xaWtpKtKJBUM62A
oyiYWahl8tZRAiM20DTj1xpQx+pTh6qP04vSj5ikXjW4fq5mUAtLIsXro9L2GgZJ60R0+olAO9JL
dY17lUYqKLxLdugSLT/ond1tVXRRbBLXKg9x4+Y+4FTKUSni73Vhc9srHZl/50IiJSjjrAyQD+3R
0NczZVMPVbMSJDFXTUqrRzAhkS1aTuy3PKJkg0oMCfo2bvYdC+N9UVoZWjSUZq84SuKpedw/cDAz
nSm1UbITFRAdILzYoHv8lcYQ6ww7O1z1ul3sjYEn29Q12abN1WrlUgAEKZ7NASfQ+AT/RnYGHDb0
49DMfIRvmM/caoJCwR0TpoKsmEWKdYd+oHVjK9BndyAuJmXUHcqGGvuYIAcVtVq6lXpYrZBpRl4b
zNMemo1dKPRJPehdAzIelZSBRF+RR6XdH6qetVigtjuETgq6PaOzNuqgtt8cZcyVJnZ4ZnYSrjs8
+M/ctmPPjMHLnSFZjsZfVCMNVXHWhhmeSNhkKx6mQHIBRgBNU1V9ue/r5jwDcl+II0aepBtYbQZV
O9GElnOGkoVvU6BnOi0PANp5TVr97b6tOb8KBTgE8nin32I4Y8escAVH4dmVhePhkD4YWXpUdInK
ulMCM5oGWuYutNuN3nPqXZHHG2WO0JcOYtjrc49CZuYOpoRGTZ7tI0I3WZ0EhWs+gqaiBJOPtb0/
yDk/gyAbbzKkSQF5nMRnjt0lw3+Rdl47ciPLun4iArRJ8pYs10ZdXfLqG2Lk6L3n0++Pwtl7ullE
EZoDrItZEKSoTKaJjPhNRy36bE/pL7wM91UUbtBZ1oZEXwf22lxvAw/4dkgjb9i203rvjO+t2+jy
o5njlan8LI1mH0j232KiuXNhwWNIxX3I83lxPQFN9aI0V2zs6yBSQNyKjeiQTFvYnLVr4HWYxRUV
RX2HcsVknyfzHKqlI/V33JkbVZq1FfgqyB/sw6t7sGijaegsgmjtsTcvff5epNgWBpozFb9rY6Mm
tTGk5YNrEo1UhfVItM7+pEnRsRHjg8cJc3vFrW1hzIv1WbGQAv0yDCTcQremWdrI99xO9pBUvrfy
yAV+dTvQyuuKLhgqqNSS8XVYEt081E6ywsT4WwIA0f8OuZm08L7y9nbI7Qn+DQjC/1/Eeeivvhem
blHrBUS06/JQ5FDFi8tgvGDE7vT5KVDxG0JC+nbM1TXyapSL9S56bv9qJGapp26cpVxIn4UNbKpI
D3VSuv2g/20ZZ95hvIzhDs7SFkvC/0ibS/aDwDtzZ004+foGuCHvWxT+uD2y1YViU8aYqxm45C22
2Ng1fkwpFuP2WuwGIGhl8eLb9cFrNjBE16UGRgQwlPYK5ytlsOWha+iJVnWDOEOhPmelfkwt8bHs
BybReF9H4572c+LMlonIwQRHO9J+3h7qytajrkdDeHZFIp9YHJFS3PuGEqbirIxIzqSdn7vjFAGh
KqVpfzvUymlMKJDD4KaATC3ri3Fcy23O8/UspC/TcPJ7MqNYnEJsVP+eHgVWZR7VTLKjOLu8zBJh
l3VoVQJ5McMNPGuHyd5RMr3HzgO2kMSbXJXVeWQW6enTAKG+/nYDKkrjD83UiHMUWk4iTR91SX43
2Mbv23O4GmZuE9Coos2+PMLkYowokHnirOql5EiK+rVVteaYq0Zx+g+RkMCl4Qd4HQHetwPq5TKu
81EV5zpqHNPTDvZoHvpNpfu1AaFFMrcWEZqgNfU2DD5ddZFbAcC3tj7Xsto5GvDyQ6cH/vH2gJQ/
UpyLDIetpuE9BVzg2gd+BuPJodEb58pCl3yUzNal5a84oV8BOX0yus7FpVmibBmU1b4UIUVwO08c
qSp+pXKXfwH3OZSO2lTKCU4c+llGWoG7U/RLGfv9A4nacJDKPNyJKO1dP+mLyaGm37iGnhs7ftWv
MVZoTCtV98Hv8mEHyDa768u2uAuDRDi1XYmj0H37MSg9KiC4JbjgH+BHokldPvmSrT2rXgDI0k9H
F9ksFBa9yTh6ahOcvRw7p7Fv/D1KttXOaPNu72Pq4PoAl94jxS7uSpBDTiXr3a5A+csRRp65k95O
7/yo/57hXwGaz/Tve1B0bs19DDxOxgtZH+J7SB2mWyizqa1f2ceilLV3TVfjbF12H/1eHo5DTgvY
NyLrwQKScAxQuHYBpg0PfhI3hZP5YN8i/zTph4iOXa6UDwav6dABM5ntQ6hRPFcs876gcn6iOdod
IwADD0oxyefR1MdLWvX2R/TY1YfaN+S9JMkZavmx7OiDJt+nYjB/ZR4Diittug9AOuwSbHLvcTv+
g7azP8YVTumAUutjknnFwQIC4ppdodzxX5Ojxa3vtgXi+4nWZGAWNd/hwPAdzaoB9frIjUfN7FKt
z3aBJim46eHowubJXCWPmp0CGv13O5h4p3mhcGUttO5TmLTvutLQ7xGu7J/EANzAR9PisaygGXt6
JJ3irlc+x4HcsLC0YUCQ31I+ZUnlbVw1a6cvVUOkeDgZr9vpfeS1SSgSg6J2/k303uR6+TA6Xih/
NqqaBCXyN9KtlfyAZgiSUAAHAN8tu7S9YRV6WgvsvINpnyWfpPZXN2CBGMMr7r8X9Sbh5wqQy6H/
OuAiCdICQ5ckoFcgKc9V+m3QvmfeUxicDO1CQcyp5cntttAmK68YRKjYhHNVGwjSIgkKoxZal+Hh
yaI2u44z+W9t22CrArvkNcG/Q8Hiqncf+xiBDKzuc6f9VDzc4CcUesUW3eaP2OHycDSEQr9jxvsb
y681qC1ZCpiWc5wZ0gEH9vxUFQhPSG3+fWhb/QHjaO1LoovIHdGwc41ernZJFQGxic1ixwjqS5Q2
1t8/DUjE4IhTkaIhs+yKF7GRZEM8/6zS/A3EwX/EuybaayjZbiSX+tp6Jbuk0QoViK7BokHhU9GK
g2myzpiKlLugB7WNQ8oXuU1UVw7Nn0Bb052nplj/IZEEAiaKj00WzXxvpFgmW/efRItrAJVQhBLD
PDxUyiQ9hqR3FJVRq+nG2D6kaYyBphVpjllWFPIikVNIsQc3D1PlLi+g5lAzEQ++qMXRDgd/D/g0
+xxCyt8LSWoPun+S08aAdkutaddmOf+fVwzFmXgAuwWsjJLOQGlk0PecZKD8ZIj9Onh5jp6O879G
wcyq4Pndvl83pm9JRBODqo2Jp1hnszcgUntf+g5zPqH6jiXMYzV2rpKh9Xo76Fr6MOtkYTpNVnSF
2sm1XDSQNgjajY9jkX8WpfjoR0hx3I6zus1fxZkH/+p9ZftyOWQTULKeZ/AYho6Ow+HtECuPDkx8
/x3KYvmpdgKNhOTuDKNfTR5qg1WufwhIAW7H2ZiyP1ylV0MxAQ1nesVQ/PIz2uLciJ/y7vl2jD9p
29Vp8u9gls+KEjnLhHzHOhc5FKAw+5gIyVH1+qmtw59xJj4w2hKeon6KtfBdFMmOkTe70Sg2br31
wXL40KCDh7Z8X0l1NvKGq61zJyWuBLEhhQ6EBMp+Y7xrVw+wrhmqjNYwJbu368MYgixOpN46y7G3
86A/J7nhdIp+0kftW2XoP5sI0s3U35lTeHc79toQUXDXWTywd6/Uv9Qqn9LcLqyzyJ7kPmWE77P6
5XaMazURLiHuH2jRXESgvhfr35DsorKakYpT+RRJ31Krhd11MsxHOX6yvH1LYai3T32LdrTxri3e
DXHjtP3GW/VavWHxKxZbpEwByw8TdS85fZKHyIkCy5X0fZxDRLXcLPilePB7N55ca1v/1dCX+vvx
oIIF4Aw9m2l+7hPxuU6sjS25PjDQbNywvFCugA1lGuidGkTmORric1mOD1YRx66eF2foc1+NMPmH
hxK68N6PSLU2ZvVP4325V+f3JFJ4cx12uUcCU/ZqQ8lJYVqtlN0GCVrXnLz6zmr19iTKInSF5Wef
knD0zpgZxnvw8hlSolDoVM9HtbyQftSdzxeIu24X+l5wUjrVPOA22++S0Uz3ha3+M46VoBeEAUlr
iwgtXVn+3AmDbiuYyEM8WoPjZVqVOr0K8O32+tVWNwnldFAq9Jkh97/dn5lV01IPTPOsxhwz7W9R
S9lj1wv1ZKqFcsijNHbbHMJYOeWkV02FbVyq5ryORpv1LKUXZMSlYxq03aWH9EgTYjKhW8WhsY/q
Ft7w6KW2Q7nZO/kkFy66pPL9MHjVUeF96IIvlFw6huU9zyr90Ubr14lQAnj2vDbfF1KpPZYGzZBE
jOVnu9rYvqtLmLIZcjszEV5djB5+XT1VXIrnECEIzWj34i+NrP4kqZQj/i/C/AteXSpho2ejoZAG
y224S+N6J6Xw2bKNFsXqOFBQwd0ZSTpW69soRhCgPojT7dkqyo9qmt9PproRYn0r/htj2f4sekWt
stYwzzn2QkkrqL6J6ZeFhqkzxN1ZV6L9MEj3WZftp2CLjb6WA2A78L8DtBfVOL3R7TRi65wHRD59
7aspLjkVBoQNb++HtYmc9WFA+pFWX+l8odUNgjfOrbNSebBbbcTSpHjj6l2NgeY5623uvSzx21IR
+IHoNJMCkuqIHOqh1KlbpJa1V+18H83VvjlzX6wIuZTh2eWBffblk61+B6KD7/q9Xk2n2N9YGWtH
yKtQSz5fAKM5pjBsn0f/nWJmTt06jfbhP3wXCtugpOYttayGlbacW2gX22dTHp/pUjyPjXm5HWJ1
xjDyAbAH5vKqzecVSq+I1IMUUUI0ihOb5dUn8k5Jc9mtqlY9mipSEreDrs4dZmcUmalxA914u3E7
o/EzLZmZGIgNdMZD3j0M1sY9/SenXN5jnAx0CJg/CpaLteA3jQFPuKYHklEmK+3v1ah8nQyQsk3+
3mxiSrPeRbaaMxW5iyJVAMM01HwnH1ugieqc9jWV47tGizqn1MvHwPoddCFIaG3rul/bGcCrZrV0
ekTcR29ngzxqrAqtsc9RPpXf7bJJDmVkqXe353ztPfY6yvxNXh3JqW7l4AqYDiPQnXYy4ek929Mp
S1DUEIgqbCzd1YMTMBNwfGVOJpZpRE+GUoJEIw/11JKLE2iKQDhxFxgmpOcYiL6V1PVDBqn+qKil
dcdsVx9vj3ltcb/+DfP5+mrMFLhqK+xa62w0natGU8CXtGePBZiK6iUxyt3teGvrmk4fcBxELanO
LNd1jrqfVCTWWS/rfRYhCe55uwqjptth1ueWujX5L965PHbfjquRKZB0HnEGP3vyDQzc5Sp/aGwt
cToteG5z8588H14az3D1Ot2Y1Hk5LveV9Sr4ohMgNxAnczsE+TBZ76IqurOjdOM+WgMC0n2CN4fU
BB2H5QERl7qUxYgenQ352c7y3eTd9wPiS+c4p+Kc7tW233uq7SrCPzaK796e37Vrl8xXnekQnIjL
6bWtpuZ9T3QgRQdtSn+bdnWYDNiASbn1Ml57Kb6OtZjNWAB0zzuY/tVEXZny6bHx9Y9qNn1sGhQS
/CG/K4r2YA7ycWq0emMlXS9YlFnYn/igMc6rGhcVJyozQ092U/zMmh7No5Mh/frb2SQGaaYJTnvG
yyzeimJUc4RLOnHWAulbpjZIFeePklo/lKLYOOOu9/ssNCNr4KDoKF5xWqW6h+Kst7QUU/yS2O3T
y1BoTlc8aNbWXr/eBm9jLYZV5lMYdT4dPjWbmfz1ztiyUrw+sd9GWFxgAZqdQyAYTVRfAnOXNY1b
8/qgCCvaX5s1i7XxUKxAIouLCPTm4kyZErMJzCES5y5SHkvPPk79xsGB5P/V0QFhECllzic63Fdl
EV/iVdfoo/8scjglh9jSslOqFu2u4bqo3cFojTtfs6Z9qvbVx97sgl0E8OmuqMECd7Y/PQ9SadzJ
aCE/Z1kRHHwr1r9EYTTgMtaMR7ZQ/wVcn/Ge9CI+dYqXnApNdM40AWYr5TraVSHAOvQdVGMPYbjc
xxTAPiApzTf0Av3oDcgjlk3ZofWadKckU5OdJaAnaXVg7bPajA4aZFJnkuPgPkaTP4Cc3cb32Ep9
qyrx2yT6Q60k8nMjKqhuamzvwWZ9m0q5OVZJ1O2CKi4epVafDoMX6w8QgI3O8cpOc5ouH8/JIPyz
kdaw8UCHuKWtawcjiL4PYw1WKQ8U1y9QCtFLT3qyx6x/jO0w3lOM6eiNxcXB7mV9h5sQlruIkX/Q
YAI7ZYJASj60nqOGQbC3vUhD0lIt3nttkLqQY83PniTygxc1KXxoQzrmKKI9FGUk0LEZ1LvS1L8W
FLVoXFq6gw6ef6FK0LmSTzNTqUGxWJWSPqBh+93vlWCX1RKVynb6ZW+p9F8fzawgYFUz7wm9gWV/
pe3AaQYVEgyR1zi5TD/V8l3cy5z47yk0SCZSRTNnVUMKIUu0mI1kwjhojf+sRsrJjuhoBt5DYRU7
mk6OFMm7Ou0vldD/iZv0nZfIf93peBt+cTG0ftuGA/X+ZzFa3yZD/WwEzbHv1I0bYO3IhOM6I+Jg
9V75YZqNCHUdBf1nrzMOdhI/AM4H2Ao/aayPmdL99asJuMdMbISnTOlwebE3Zq0YvWL4z2YQHFKY
jV7tPyTmFhZp7V6bparA7oPsukLw+40s0O8U/rM+KK2TZ8Eju+nct+Jw+25bOzRxOASWyZsW7uni
0OyiINXQjPXOuZX/0A2Y+I3ibSRDazFmbiS4I9LKK85p1aip3Nq1dFZHauYarO5k42m+kk+Cavo3
xJ8/f5UnK22qV6MBA6EThUDz2u6cPI1PfmN/Usv2Iipz19bjnRg4faQt4aS1LY2Bz3xdI8p8VeyM
o8kyQrPwzoOZHKLkn4KKYjL+E00b87gahwIH1hEzJXmZnONuqLVyOsH8z0b6+Z9wbHFa872efb29
JlZAXGBXZGQkTMy8KRUvXgEYRNkWPX/pzN5SmVIkjjIJRWuoav67VosRqcPrEYGcpj6BqVd2WT9Y
Jzr14e72L1FXMgjEhigczA414J8WvyTXq14boCKdx4Z2oRqKyc0Nu3ONDDnIKFGSr2OPrD/avXib
CbNwq86LjkUoGxzyXvCz4ZY7DLEPfrAuI/AebXLUiumbVflAqOg+H4w4HlHOk/x9UrS/Q9t4CDvj
Vxu3+rupVttdF4Up1U4sFm8PbWWDM7K5s6LgzgXZ6u0LSC9pHka4tZ0lMwG0oO39xLzIWX66HeZa
qY9HABfObGMKWRRxr7dxer9I+kQKpLOHNmKGk+ygUwbONfM5nQzXajJ0eSSnQisaOaSjbrbPnWE9
jDQ/fJHdCaN1paA6WkP/TrFqhA7DkwL77PaPXDnC8c7BpOKPtBTqD29/Y1IZ/VjIinQe2/eeDFgk
2alySQfaOKTj+9ux1lYULks0f2DOktXPv+XVSSFiHdB/mPjPYeE5eflDssQuiI9teBwl1RVbdiqr
88/LQaBpOpteLC9hnu944Kq9dO4HQ8HqAIOXwNAgexYRcJ8J7EPa2Oploiz66JlWA1fRTHZ+433l
ieCjcal5+3Q2iBVe4v0YEogRRap3Tm9KzUErO/MB9Rv/w+1JWlucMHPmOwE9DkS3305SyT2j9onN
AWB98lFg0iDJoMa2vx1l5TxTeLihKjKTU68ovo1llGLIMkh5NQqCpNYpSssQsr0qVYAkoOV2O97a
MuNBwlnCW3G+W9+Oakr8nuwvl84S7ZqCWkpv/07ip6aEQi1vLLP1WDz9Z5l5LobFMkP+MLXrnLFJ
c4LaYmeYtrscGZtCkRwUFZ3bQ1tb1YDA/y/c/OevVnWi52phJAxtigzHV442fBzT/tyol7BSoZD8
/YblWAHhOz+957f323AG8mQVjErvjBHUSfLDl87Tjr0U7qs6PBbJtJFzKfO/97ZiA5gYHA/5Cams
ucTymI2s1cpMrRhr/adq7tDim45Gx0G/Z98GsYMOsSv1Yi+n9gc1Kl/ktHMMJeHgNj8Pff9YFsXJ
k8ON2sfKrM8gZ0QMOMOhPs6Jz6tZF+OgymHO7TR5hw4T26S8l7rWiYPgNPipC1x34zOvrKo3Aed9
+yqgMkZdDHDRO1sSslexfZ9ljNvmlhrH3SQpG595BfVAOEpIfxwr+YcX3xkooJfFqOGcx84YaX+1
77QpO8j1i8AV2yldbeyPmtedikk/xmoakXmJjUNidY5h02oY4JAILDfSKDWBpWNri1KE5+jSUzsc
u+IgmrNtf0myjXNvdZ3Bp6DKCbbiKpOrCgTiAH+xruVspyfG3lIe/eFnjpeuBzQ/tVxPbCR1+uo3
nR2EIA3NZN3FSaF0ODG2eeWdA/E+H4ASCkQpG3gpuuKYzcUcvuKRKumBw99FTc92OoCGBfr0tZK7
Ula78R8iCxnh9C425Z3t9w4d2qfIEsd8ODVV5SKc6daG6gzeSepVN9KxOnsI5ZEDEDxcc84TuA7e
0TKeIjJ0v38Kw38M72TEd0L9R7K/jMbdVN4FNL9vn1rK2sdleaHERKWSCVisZzyCSdxgJp/94aXu
9ul4zpAnM4PJUaYfYsycVjmponuWjKesj0DXB7xZx71qDyAucSGRI2SNtnRr1LUvMv8ktJ7/aAYv
7glPT0ahpPCehI/EaLMb2i+25Tlg7GESavtxgkypHAqwbsWLpnLQIqirl98k4JiGMe316LtfIwwK
NmwaLh3GNHqGfNmsKvrbix7tXN955dYreAUQwO81SGpYtTOSfrFVG6802ygybDpSrZNFxT5gyZT+
76yfdqpyL/WfM70hef7SFO9yIH+xtu947anBUZMPqR7xdNacOn0xROZ43oMiJUeYo5P5seiOnX6u
80ttf+710zS8dE1yJ7KfaQltMrRORXC3sSzU6+N+fvjagHspXaAr+PaYs6wpa4La0+l6KE4XPEn1
fRo/jNUFVAeJ0+em/KWHd1Qt402RxnnFLW4aEPXkarMfK047ixWp13GHLHVpnCOhv7OH4GgIihbI
R9we4sqTeAbuA+OaqzNX7ggm6A27KCvjbKkRUqiPjfLXPsbcl68jLO6mwW+nrq5b4NH6xTdqJ9K+
3B7Cyt6ljqXOCFucALDmePuR7HbUOj8rBRIp+jt9aIH6WJ+iofgI23w3mv5pMOp040Ja+zq8Y1Ch
E4CUr56DZq/2Shfxdbqo5liuzepD3oEozTp9izB4FYqlB/p6fnxy91AbeTu8SPBmCss2uSC4WmWf
RXeY2g0251aIeRu8us1VkUtdV5TJJcjG7g7eC2XQNkjOuWpttUmujjRGA2JwfvLA37uCFUx+nkU+
NioXuUfjvG+OchSZDvxu+OlQsFo/O95eHVe5/RxwxuVTlaGCtczYlL40EBAp4kscfgkE4rX/VHWC
FPfpdpi1cUHemPXnkMAGy/d2Cn1kGNO2teMLXagKu/b0UFg1YLP+B9nwyWjM37fjrX0y2D3AtkkP
rnvC5aT1vmeL+FKPonHkIP5Y+/q5UPW/rZ0yfYBAeDByBNILXay+BFC2Yk9TfEngH1bIrxQ/yubL
7bFcbeBFjMXyi/ww0CNPji/k+D9xpv0yaeKePhetGpwM/PwJnvOW4sV6TLQ14KtSDlzeUhN1ujEf
9JiTPHTq4IPoi12jvVC407sHq94qtq9+LiQf/l+4JfZJglcMYUWLL33n79IJrd2udP2tRbG21mk9
4uoK6g19nsV11Vujp6BlUVzi2gze6/5kfInKABHnj6HHWXj7q60GA8xEW3eWvVsWAUcj8xNeXtC9
qmqX69Q48/Buli5Gj3njkloLhV0ydTd0K1Xa9G83V6IXWoire3Fpa46J/vOYwzmZfpBF3h7S2qKg
g6uxozhyr97KqZG3saZJ+QVDEeUgxbLvSpNxsCLlp1CjDyQ0j3KjN38/kZwcMPWQ2+WetxcXZFsN
WtZGVXbBEhYUR+NLj2ZcjY6dq9LOHyN1I94fFeQ3qcUMVZybh2KWvLuqPBmjEgqpC7ILNncRDach
ktyenoZLZ88yi+cqkPZR3iMvbH9qUmmPZeQ5iUcDlYk67stn1aDSWYRKhJec2n7MJ6horYVwg6N2
fvGB3a5Mzmgl2h1xBkcUqOQUXSo/FpoR7opSyPsiCytH8FfuvAyDeVG34YMfRJ47VH38XJeCf6uQ
oswtJEysIXmUEb6xVQB2NHdxWdklvO/FBPuJl0rnJMmQkO769imQ5emx6nzpjna1t2MOozNOWply
0Hp4Z4oX+Q5lJg+bljJ96a1WOcul8mLl3rcilMb6ANOGvnoYy/teMqFYmFaNGkpq6hlELuu3gjvu
Z02SVccefORQSLA/igJ3wAR+yUVWAjvZRQIagzcF1V2kaKMTKL5yj4q9948dqyo4blgUrhSHqpvo
mXGfJvgqiBrerAIa9ikdRm3X53GPuVJqMj19tfH9V84i4C40qBBDo1Aj5l3w6rbHViyZbTuyS1z9
SosXr3/yir8/0d+EWBxEVqygpywIUYT/CC28S+yjhRb/YNOO9g9tsAUzWdm4YEzQ06JFMIsQLG6Q
IJ2sTJXC7AIZwWkmQMI1oMi021XduQh+SNHGw2BtCsk5Ub/ktqeqtrgVKx+zNNxvokvfl3ur7S9K
WwLgN4+3z6O1MAb4Tkq2PMmpPbz9UkFrq4Md9Fy+3VQcrbyuKW5E3h4KpfwfFsXrUIsvVnpJZAzl
GF8Y8bPZBzAq76bu/e3xzCfZ8uAxaOhQrZtn7U8F4tXKKwYE5ZCZii/w3H5OEjqRntJvzNnKXYEX
JB1LBI5RcloCfY3GytLY0NOLj2h5OL0o8buwv+/YvrfHsvJtKEfxUQCNUXBbvjqifmorDz++SzIO
Dn6QsDjo7G0UileCwM8D0IioH/bZy9y/CxotNcc0vaSTj+hSdoZedPIG9eWvx0IYemwA2GFxLlsR
3G/onethegm09kL5zOl79VQY4+F2mHkNLT4/z7Q5858lxq461j74xFST/QqCeO+oNmD5PtrrCiLz
ZwEV3ut6x0s2njYry2FG/cqsOh6IV4ITpd4qSZR4xcVOxg9dsR/DiOa1ZKGHt789upXFTWWQs2AW
t0AffZGk6G2Z6gI11EsdVr+1mntRzTZKdCuD4e6czVbIE3Q4SW/PA9S+2qCB+37pg/oulvpP5Hr4
74Qn0vSNb7UyGt5NuoaMHs2pK3yRFFZpACQ7v+gip9xJv0Cyxy2O4ep4ZtUn1OsR7V4m4anZSrnw
csajl/uprl9qXT+0Tbr3ivTv1wHyz1jUGCy+ufXydupUzAjiIGc8ZdaFT0Ot/pJCL3xuYh9bKA1l
8tuLYeVCIsfioGMSaSgtF0Nej92A2kJ+6ZNMeTc1ZuCqcWcjSd6artI2AWTt0HpJtFDd6sCsnBmE
JrHDGpGTY/liq6j+2bYXFhep/ioNzc7M3zeQ7W+Pb215vA6yWOyBNIFHNggiNFiI3ft4s8OwOgzV
nFMUe3buXEQwcc9Gh27KL20nHo2xuEffGjDdVqF99UO9CjMP9NWVFHdk5mhP5FRXcMvsjhNp8DC0
iNQ96cq3MPj2H+YNiT/oEiidkYK9DZchD53LCqPqw8YFxeGo9YfbEVYH9CrCYt683OAVUcv5Rcms
k43wnoLQCLCDwXzWrcgJ06+3461+J0A7oGoon6Nq8nZEKEZEvoyb2GVSIyhf0++xLwGpe9JGyjVv
0MXlwVX7b5xFyhUOZV4YZZtfTDUfMcDqxF6px9LNhhZYqtlIuHL16d/fv9yKc6FqNki6agsYA4iT
puJBGIGD7H5hNxpuaSKvjutViPmMfLUAi3RKJTTaikue4/tlXEK0DIX4GcQ/lWh3+1OthZpLRbzW
kcHnP96GyjysoJC/yC5tYLtqnrzz0nyH4UYN5Q5DhtTQN06JtbVBmkxFAvUeTt7FN9MySU700cwu
aq7gkxLyqsSpLt5ifWyFWWyqgbNICUzGJak/ebc6WvnD2EqRVufu1VAW24qSzVhWukUM1L5qVL+M
5BJ2pdMgaiu2/NrX7sXX87Y4lCQf3rGfMCCbb6NXn1HA33VqzrW4kVCsHeNYzsJBgD8EwW+R9ctq
iq4JAqIXNTMeAFY9akGwEWLt4wCq0FDxwOT+qnZj+mKkwMcaiO3c0cbzJH1u7Y1kZSvG/Oev9pAx
Cj0LFIOPE8IemxC97jpnU/l37avM5C4VA2tkm5YQsI7SVCnEkF6UQaUPeq6aYqelP/ItSu3aCS5m
Y4w5TQaXOy/FV6PRg8EfzCLPLxKerUFxaqcXrbzvgm5nav5Or7fu8j+5z/Jo5QPN/kG0MszlwIBg
JQCuk/wyRMb0YErG5EZSpe3kQZGOkYWUgOi6T56MGm2hGuMexZ5o3/Wt7FQ57sRKKUZ31LQKTLSU
u6Fq5/ce5MWN02vtI6P9CPhifg9fAUQRn+37sbE5TLLPsVo4k/iqthvn/erUv4qx2OUTMHA/tdkP
tV3cm2qPcvb0KVe1+zIqdiowIUeP4g1Myeq4ENggYdMxNVwWNxEJgzJakpnCj3bL7i7ovtOF+Q8n
8Sxq9r9BFifKgCK9OY4Ua5FPdHUpdEqjcuro4+0LZnUotiHz4IKIc4XGMSVltkoQTF/+gMrLcVJJ
dlGAuh1l7SjmQqZdP1exeJy83R9RUWptP5r5xe6gM4UfvfyY2pUzlh+D5OftUGsDYr8DWUe81aYD
/DaUmRmJGXtafmn85NG31IPS+3dSYG3Ad+bZX25AnozzQwvNQnvZozI9fBJFN2UXWS8AF8jSs2RZ
328PZeXxPb+yYEXS0eV/i1PFziMJfwmJBlXxu/dOjbBdW0JqN7sLi2AHxqAcNxb2ynn5JuK82V6d
Y3FMvhgzcZcB8a1Ye1f6AFd4SArwHrfHtvKZIO/NuqA2KL6rLYR+cCqHMc23RkLrODpU+AKn1sZF
tjocZIPnhtuMcFssOy1Ng8nERO6i+l+NtDgisBjViJPl/f4/jAYUN4IRIKxxE3o7b23FEzVvzfii
S19MAQLF+tqUL7djrA1mTthhfsyafcvXlcjxnbYqfW4qg71FUgTjyZ0cF047bqw7sbK46YoiEEPt
h9bUH+3AV8tAippuqtoqudh6WD+Xon0pUy/L0WyIwGlhzPSMvO85TMKDdIkQKJQS45BzWbleUEin
ZlIw8VLkeG83U+2UBUSa2Jiyr6k3hqd+UuPfiRaUBxv1WVxYKu2+6/zxaE1StTcKo96ZyIed0Okb
Ll5dZE7V98MxlvRox1fuLvCI+ncdgEHMg3v1Z5400oMAGQmsr9bsH3LR6oOrZla709pW3U1T2f9u
9KhytWLsf1WTHH7yUyP64ee5fcq9ULk3UO7fWW3SHcFaf4q6DAKAP/mnUBLTUc4D/dCg7+F2Er6I
ao7nleLRO0viMPuFkeMsjAjZ1RciPtD93fKQvP7sMMb4e1ThaFHz6d8uLUF9KtNrlpY35r8mQ9k3
VfKlD5THFAPw2yvsmngKTI96ywze5e18tcQwyZ7KRGnjSzp7hNdBzaVD29qtchAMfXPv58PDUMkv
o2c9JvF0hAr7VY7ijWfj2ojnIu1c8pnNDRZPEDnOKjmFd38B03kZwugkd+TURl6fLBDlt4d8nT3M
I/43lvp2do0h92hw0eRtpwp77mYnprt4ag5F9d6qIPhuHRTXO4t4PK6oCarosS6P9L6tTL0t6Jun
nXcofOWxU8Xx9pBWQ/CAY9mANbgqQCtxZTeW0YGekNkH/q8aT97bEdY+EPgg6NdQSUhQFseqL1Vq
bnS0UlCAOSdYdCpR7DmhGX2sLHPjnl2NRQmQej1YPzbB2w/Uy6qNq7IXXSLIundphahoZdbDrjOH
bBfYZbFRBVybvVkUm7cC2dBVo1W0pYhylNEv+uCbBx+e4L5VvX4jab3Oh/D44u5G4gyOFrnx21Hl
iaLHYZvRJcpUcMefjfK7NR0UKnI+0JDbX2s1lokaHG0c9rWxiFU3lfgf0s5st22l6dpXRIDzcEpJ
lu14oOw40wmRnYHzPPPqv4f5gf3KVENE9n+SEwMpdbO7qrpq1Vqt0YYJBZGs/2jyKN4ZJM0F01S+
f4RtzPpnhtV+4xIv3+V9fsQKz6yuLpZDvFD8LCa+h+Pt4vh3ptYpO9nWio31CS0xmwLyVkRkG6DJ
kTRxACyk+JqPgNWGF9XcKEULbHDMoXOwGWhgrml1CuWpkJnwqeJTOaA+3sqfyyl9VINuI/0SOWB6
bJwJWqJUdtbOfpyyZlbRzziBKpseUlV6dRQju6kJWMBHiffWWPxTS4bxaPZDTye9zSFtT82Hkrnl
LflKwVXg0IBwoIZHlXD9xsylqbKHUY9OI6CGfkRZePDfrp9NgfsFlU0NcnkjXpa3pqFWqklyolOq
fTLNcJ/K+jFsHqrY2Sto+pZblDKi70g67SzkEWDL1jX+sDTTPrcyvIlfv2RG/YT80C2ciV+uL0vg
tJgll4lPFGgERTRmZ7sWAMyp9uvboJe/hYV/5wDojTr963VTwo8EAxTCSUANqRK+9yRVakFTVrKD
MOcW+0nSSNbj1Nm4Y1tWlgWfJYRZ29dFY1vRabaQyZRHzyiCDUcvMrFwBpK9Uni8eIjyeIzbEd2X
Uz9LNz3EaMwtbQDjLmcTNaBCIABwvIwlgNR/v4y6bKYU+cvwFCrVvsicXdIoOwli+SIdn81QYpiv
G3/BeP8Y6ONbWW496ET3mw4P4wFgEATTrFzVtJ26KjgFifps9F7Z/pNLHQyXQ+K2DLzHmnHMW+WA
APWNGSivifIfvuT5L1gPu46G7Fd6zi9oTN2TC/+tj5wN1y9e5aKdSS7J4OB6bNCMoB5iWiE4SZmT
f1UtqE/HSelvJbuVHuBuDI66QRZdWD4gJofEPYSYBiQ8CKBEq+vD9RsiuPNks9REl74e6ier+DeU
hVrLoxGeWsVLsy9G9SsoNt6ZlyPEms28Oi900IJ0ktds/gWE6AShPDpxR35SgvsRIlWetL/aqruB
YOoDuuRvWqJ2btjCX359fYKLA3cZE8SIzfN4X8cMO+nytpH66ARvub9LtBGt9TTb6gtsWVn+fuYB
2ljX8nLACoxsrk4VvdscQxAEAxayDFdScjZ5eL43AWtn4VjIE/LArRq4vycpekUVp/4wz2FyO5XK
9OxAHbzXrHHr5SNw2AAN0G6jokPit67fVvocOzC7Ryep6u7Nsb1P7fmjOvRvwaT/rTDOclTOTC27
cLaR/kirN28wRQPMd/suLJ9UuFB3thyHf5+ncyoYRqAZtowJrzbUj5hddro5Ok3aMS3GJ1t7UNJu
VzVbRACi7Ts3tEr2NHnW68LGUJ2++bBjS81Lm49AyLbq3qK7DLCZcvL/EwVdbR5VkVKJpzI8dYYS
7K05KN/GwBgezBoA2fVrJfRiwHKdBYJAH2Rd5C2nsolLxE5PUyOh+5XTgBsTxB8tvx1LgIWKGyJC
MprRnlS+3xsximNlIpu/tKHbkqMSrnuJWoiF0FpfX40kj3sIJe3gZI72ByWFcLP392G68XIUfkaL
cW+VdIKngvP+aIZZmYeoUIUnuWh/2HFxnGbnV1JR0WmbjUxXuCDI6RjEAOcDzv+9qYUqzBjsODwp
gMYPQzWVz51RIS7I+PCGfxS5leWpukB1F6T1KuhPErzlU8R3hE1ofG5SugJG5RmNOe2DUVEf66DS
91pdTVvZxnLqV08gJiDBFy1FwaWA836NDiphsAqOIT2a3CtDB4J4w23TyZ1KgOvUuVILdQ0LEtgd
mhWoztY3/oSywvVzLPqodIkgogNeDvPQqtlf+rXlq3aancbuWAxMtpqIyU132hBvXBihIbhU6H7g
QCGier9cHpJTjShRdkrD/thUX+DGdZX2E5RX1xckOjoIpCwEwQr301j5gEBNpKlHA++kMernU5ej
vy/RTLhuRbQa+Di4/+i/LcM8q9WMRY2M7ZCdUHVyawN2//F7DKlWLv28bki4HBvV0MWpLVrA7w35
VHRrs2rSU6d0KJPW2VOhtd86I9nIUUR2sMGUAe9LkqzVNYijUXNGi5mkfG7IvbSgcjWnOM5Z83Z9
QULHeW5p9YEo//a1o4zpSdGqG/QKXKgqHgYJqdDUuIsic28G8g3SAq+zabhlGr3phfJ6/TeIspXl
9cVppApmr6tGQRM3DCHO6QlShG+A8zxYUW+um/jz/F1fb7DL6p+e1lLTe//hFCih8inKs5NTGR/1
aoYDI9oPFctLih2+DbiB3rjWMD5o9ByS0bnPivgOGNv++g8RfljypYWCh1rS2mvb8axmDti/U6FW
7b6RKngfbGZdw/9QaKFmSXV46awRElcXPMmSKOo6LvgwJvHH3IiCG3g3gsz1OyZcry9qOY0XmwtI
dwHEUTFd417quDP7XA2ABJfzT6u8dwAzZvm9NhuHoWkP140Jd9CmWkVqBtvJuuCsOEE7MjGVc1qe
gdu4iIim1tb00iVr/J//ndhKIILXYc3IyrgEgu1Zk59aHe4dp5ifDd8+2lGMiEV/o8NjVrqTi1Cu
ru7VWXqE7QwZo/C2QRN6w1UvPmW9uwbg5KX/RolnTUoIr145gNkEVZQCJ0J5s92F2lzeKHZu7y2r
zyBZruAHyp03sLNb9FSib7tMSDOIBFHoRTEtg0wmyJUqP9lpe+tMyteqgFNjIrc7jOiaMMW4RRYi
+sBUe3jw06zVL55IsTz0id8A/J6kh6xsUB78oqvf//4QgZN2HNIZtG/MJaCc5fUIHEphivjfCTqX
Y9Vmx0FWnuZ0i9VIlM0wpo2oGhxiNnWz92YiXyFjchzg5cpXB4p2P/glN70bWl86M3M7ZatPK/Kk
8C/zqKXUz0jrKjxlmQ09p24nJ6ti5gex8bKaN07jhol1SYJax5wENm3uPGyzu2ms0ic1DIYNK8I3
Oqz+lMgowHDJVwGQWzTVck1byYgy6+vkj9GtFEkZrH79cDsmfnLss1C5g4DYp6ER6Td5N6VbrRPR
SbR4U3DnFGCq6ygc9EwFt2ZPFJZmuBPzLwnif3k6bixWdMEpcy5wVSq3F/pFqVYw5Izg16nXH2xw
+sCddz2Vd1xKKD04MYpFykY8FCVM5yZX5z8gw4kKh55xS0Swi3GX1Xdq4bhaf3v9ogkD77ml1Yec
9ZbGWdbSCI+s27xObnPdPHRZfNNFxv3ACJObottmM6riSO3nPDf3uS197Px4I8EXnVuK16Q6cAdS
OdDeX0UrsBCIHMio9BE+tXRA4GzeWKvIBBATamjEW4GSSgUxZZnRkAXtFX60/cz/YFuoLF/fUZFP
QUt+ibZAtwFsvV9IX0AfPtkMDI9IJYXBmx5TJ3gsjIcWck5LerluTeT+F2kWHZ5aOhxrHEMgz0Ez
ZnTYNBOZ1LJ3brPUuQuT9DFItA9O2m+l8qKyLzig/1lcdvnMNTtSYxhmTLdtipvHvszCXS7X98gG
gzzJug9wrN5IvelOzCC6tqUjcNdusZUIPyRjsDYDLZQH1ymG0WsM0ykVbjR4UdMfMwOS13dV5FjA
Cv1rYBUXjDZppbhmV6MMQmy0DO86Of2h6Vvge9E1BwhIOxFhoGVc6/1epiOFwFCirxfIkuIac/ei
ICmoJel3PTL2/2FNtE+gueOKXTxZ7Dy0Ohkq7BPPwEdr0j9Gera3tPzndTPCA3lmZrkeZ8cjGe0p
Mxu2zjB9NwxUNCJB9QXSIUly5CBurlsTfqgza6uAqsi5NBo6i1q4esI2dMsQpnRzAyx03Qqyg+/X
1OEBsxQWy5PEaDx5ev1cWBs9UaHX+HchxnqAs6yzukUFCN+kdQ9jqKCDVO3rzDhpiv9sBcNro24h
uoWHD95DJm+Z9L4gpUWZp3OKEGKIvlQpLvj9XSAbt2MHeKjO765/J+GpOLO18u5VaNPjzbBl+U7s
VuG4b2v9oZ/tuwQv3E/zVqYlXJxB24TihsG/Ky+c2W05yTXYu7C/TwGIlNOutiTqDv+hELAM5yyA
Quad1sRjVmIC8gnJ6Grnuyy9aOWPPv50fe+E3o5BddB98LtQt3x/+opAS/tgWUqbBb+Q0jgUkvHj
ugnB6eNpD3E7fPuUfdcPRHATviwR05cx3jt+h4pOUVu71WC8NKP9aOXSpylGzeK6VUFe9c7q8g3P
XEVB/860ArAGNLCewI7dc1Z3utHBoT3/VkfpuwRbfRFuwUUEtxmCLjqjTEUi67jez7w0hj61EyZ9
7Q91mbiwBpt0DK+vTXD+dJ73fyakwYCtp2OByqIpENPuh9eGBC5gZCK8nSJiZLUFBxaaAuegUMUz
l4nc99sYZWNZqYi/nayFZyoP9o36Wx4Dd1S3mIxEx2RhzrSpv5L3r8kG/SSu5TzsIhoGxUlLzVu5
ZWRncpjRKKWDGkfHeGg2Tr/oa/HdWRqlp8vi05xqPSWAMjqpceqNjvphaOq3YdryF6K0Biwo6Ewe
gii8rJHOmT1UFsLk40ky7hLDuCn1p1HdNbUNX+R973wM6i8zdKuavhGWBZ4RWhme0fRTee2u894s
d8ohTrQBDFvqGsOPVPuQSXdDflsGGz5Y8PUsFX5P3AiPzAsiayvrtVwOggGc/UnqPkwxDHfzN7X2
qumzXFS76xdA8N2wRlOCOXdc8LpAo2VouvWS1p8yJ3yUYtNrcuMtavvDdTMC58ipAL5KDgUrsbrK
1MbKmA2pb/tTmvbuFH5ytlBEgl17Z2BZ55mTin07C6x5AClbfJQH2DvSlpP+ZMrpwc4/lPkWD4Hg
PLyzt3KKrd+Gg2GO/cmRLHdSeX4RG/kFN0nrMWF/ffcEHwms14KeA+EPHcpqcYGDOoBdFf1JG56U
NttX86dA3apICPwTbOP0i2CO1i7bbWrGjI9eq93JN/d9wfSFbrhLjXOyt6gPBIM8kCvTD4avjuLK
xYD9lKSZomRqe7L1Hugasn/Vl9z/x1c/DelbUrufwlueJpYX/pLsXWjeAFgxgtvre3q5XGI1PDYL
SSb1SWX1AcvGCSl/hu1J5zek+l0cHuYWDZ2NhPHi0xE6oTliqTSjIR9azu3ZuTTp7meq0yLzVxfy
DTIGhQu/nf5Q8rzecBwXdwxTC0Ee8Eom5KCOf29qCtJQD6pS8iKrCw+d0hcf0lza4ikTLYg8FJoH
oIFU31dhrM+SpBt4PZ7sbjwBa/lgDdpRadK/PfIsxmaygLn+hYFhbSZCbTQbItX3SN08px+eqGe6
Tm5suL+LU7CYgbfdWBB56kXPpFRLS8o0yfe0scZRDDujjZ4Apu/mON84cKLPw7TRH3Y3MrgLOps6
1f0+cYJTnufyayoH+pvhO1szpkIrwHGWMWdKfuvYr9NVNiulDk7xNNoHp7fM/Rzk/uEvLw/b5qAb
g2yMSbt3HQ0dJZqS1jKCk6P+bqbvU/mtlL+N+T9/bQU6DDDjYGNgSVljMVP0CeLWTkMARsv4wa5t
QeEYxb6Nt3Kzi+ixZJpnlpZdPbulXTQnowwW5dSgBQMc59SrU+waPUg1I7qJVes1K9Wf11d32TJc
jFJ8Aha3UM6ve7qlPSuNWlvBqR0TAD6OuUDhzPLQ6JLxGknq4DZTGe8iJWfOUUYYuVgouNMURtUu
jer0b1Ph5ecwy8kgBMRiF9APJ07yLJSb4FQ44G7zF6Y6XU3/qjm/r69b4ECAzdBmBisHfnn95FPa
SVVG5ABPiulDlB5lyhGOlWCXl1F7c93UxctlWdKZqZXzbVPbdPpyCk7zBCXuNOW7Yk5h1AKDlNbz
bkavdZ4RqO3rjXa98DzZFN4JqLABrE9uFpeTOuiS5CUGXMNzVP7mobO8MZ4BnX+CvvibTQ984wMK
N5ZCP3UqdLd46b4/xGMV59mgl8Ep0qpjNpRg7Ku9j/bu9U0VuMxFe0AHTQof4QW0pCy0TK/MMDil
ILd389QoT8mErFJXTRPUypF9vG5P9BGX0gfPQCCN1E/fL6tYmMzMGV+DuiS0thBWgBKdiqe+e5TG
Q1wdcoVhxKoat2ruov2EifMP3R3MAGuQQs6goxqmSnDScv8YTlHiViZkxXrwHzZ06WEvQGY0BNaQ
GRIBagpJEJ4qpI+r4EdjPToGIk8fr++jIDKwmP+ZWZVaWnI+aSwl9jGUULJNk++oWm2EU+GWLUXn
Zbso36/gAaktD1pvA9lq7fYwW481reus24L4CVdyZmX1mKiqtOsmGtgnragnL5nr9C63aWFf36+t
tazOXeMrc9lPPmsJoBSd0JXtC1LFlvf0dUPi5dDWxPVSAVs/wXQGAXkeLd9/dE6DbByVsNnwR6K1
MAtK1wY0MDzRq7VUiRXPDUhZzybjcZUmzw7hMD1boypvnADRYuiZ2uaftfCifH9bUZSxQ1gUfC8N
wleIprwpUDccgnAxzGcsk1708deLCTucgdQWvpfVk7Nv9OnnoE3BBwbAtkQpRa6OJNdasPkLu/Xq
yiQLalwtQ99rmhTufrU2jgXSkxPOdWemtr0RrkQLI8zT4abvTBRefaV6THutq/Gs9XjTZkhDmrc9
r//rp01kBNwOY0NI6EB1soqJE9k2yLkgOHVJru4yv6kO+miOrtHl9uH/z9QqIFmTlBh+EQUnGUdj
pQDgf8nF3XUbovNGlF3EUJAoAeX1/ryVvWZkc2kynOvIu7iLdsWW6rPoEJxbWB0CM6gVNRiJ5XNy
Mw7KLprLAyoPO23c8AOiL8P9hJdgeSteBNahM3pkqw3eIqW092f1KW3fimgLkiNKTZibAdHE05ds
b/kV56kuS2ijKCc1yUs0P1CxM4+Bhb7ONEkNCwynYxr1A5iHwc42msfCFfJqgAgauORFRE1ipF+H
OpG80jLBZhayf5/GhXabNX66cZdEX20h9Fn4q0gd1oz46DeWeV/OkmeMxn6Qv+hmv4+SrxyXv79P
PINtKnY8JBk2XIU8dVZGZkKgWpiYu5bmaefP2nMx/Lx+zJdD9g68BGH8uZVVyBsAz8uTLllg+rRP
mZPdFMgERk6R7oJsgNt/2FiV0B60FfRKIJS4QMBUMoDv2ixszzf8G6eDGbxP3HxB6yOZfae21Iau
L1Bwj8nvIOCBlRDg7noYwbAkLQ/D2vasePg+OdlenqrP100ITh+ejcHTZUaHrsLKvVbcr9aeC8uz
/Ec1fIXjp6828FCibWOIdglLFG8vavyNP8xTnMeOZ0pF7Oap8iSFTHV0evbZsPye99QWw+ufOtX6
ZJybXDb27D43qlZByxE53tANRyltjoFRHMLMfhpoBCkhXf7YPoZx+6nrm2d5Hg9Dmb6YU/gQq+md
AfcvkwUbOcAl6ojTynijAkIEfj8O0Oo3jeGswU6DJxuC11KKTkOWHOI+u2/9eT/25S8FpgF6IMNe
C7WNmyLwb6rBywv/ZhHh1ln7iCmfcVPH0wAdHXXTb3etmpbHsA6Yas4QIi7RVmVacIu65rI1saya
/xnMGNbRFXm/6jhNbNv0JcdDeEl/mHmj345NJj9GkJY+9JURoy6ThA/waJcvGYwCh5Z+yh2gnl/X
z/lleXX5IShNcA4ptuP93v+Q0bSiNqoT3zMjWDPqpNHdYC7RjY0n5Taykv5bVqWJaw5+91w3Yf2Q
18ye5vCGffQbtUAsCkJrvxyro8JnHN2wlqpHxueSL9d/qPBTnf3O1YXslBKweeQ7HvXoEAapcnIL
YvlbOzHTVbZmeBwa2dg7YbH1rUSu4HyHVpdGqaC3r7rI91pIrO3wPmUuQkr215e3/CcXN5NPTm4C
Ay/oxfefIbGQ1xzCwPFqTb9x0BUfo623uHgd/5pYA1OGMuhysgXbG+bkU0b7V0FpYRg2kwaRHbiS
yOthWqWevfz9zMnkgy2ZZhs6Xh+8gDN3q1G/Cbpff79feGYGr+mOXmpJxWqnp7OCJ8sR+tOShYb7
5boF0YGDQIxbwWMLoZxVrLacPDfq1LGZAbXg9yjd2PmmdD/Bkh84ZDsrOly3J9w2XijgRJAeuJjC
jB3d9+NBdrzU1o0DY9glGUIN7suK0y2fu1yW9WkDMfevrdWlR5syKGtlcLxRt38ZofPAxNuj7kxo
F5U0N4zT0MBx7qvuUMi3i3zg1KveaKl/n3ctkxb4HwUFR54x709KHzaQ008THxGWmNrVU834gUgA
KMwyyX7MSrwlAP8nbF8snMFzEiRzmcFZoX7yIGqTGFYlr+ms4Q5kxKe5VJUdWNf0sU/S4iA3ybSv
K9N4QxFSu0thsmSKDpRrz5y/F4V9vqgy9bfhnHVHHZGhm0brFsVUZ9g5raHfDEno74u+Uh9wloVL
Cy28vX5QRHnD0naD23AZnVpnP3ErTW09W76XaPFRM28N49aQqwMaAwy9bbglQWZMXP6freWSnN1l
ZUCkh+6X7wWFVb7YSurfdlMQ/rTDot2VfbU11SCqc6sWNCb2gg9YhObfG7SbUQF/qPueFAXTq1m0
ycNkQfE6EEx3Wh1+72fffJQmw/JsK7f/mSRZDtxMVvoTrAVbU68iH0B6BhYIQknanaugM9tF3BpV
KHmhVHyrfFS+yvzQFpBlwr7j1ln5O/K3wANCmxS7TSBOS9hZRQKrV/O2bNnyQXoI632nfy6rbCf1
ZPLfK/mvmSwJ/0z0ypSBeWNBlfh+v0sqO4Hlc5i02ZvVH3Efu7b6X4KbTQ/QRO8YKWd7FUGZ2yqJ
NbHvhaP2246sZ6pwGwdV5D3PTSx/Pzuo1TDEfhZgYlKeHeM+GI56512/d1smlnt5ZiLotCi2rMD3
6P7cB43/bc7lJ0u2N969wtTQXuTWmT9ZnOPqAHR8fCgHSt+r8/wp1Eu3gmeuH8dXIlXrVjbBrpuz
X9087oOu2aWlshH5RA7m7AeYKyc5loYEUowfkOW8S4Lqw5gbD0OuvabBuEcEeat4Ksp9lgFQuAjB
il8wdCQOgIUC4Sc0WqybFET1ZG4pdIkuFQgnHhgL4w4v1fffbobEE+kUGxORmZLRxtoblTX1RrZa
5T7okvaW12a87ysgZNdPzfK11hGHgTBuGKkE2OaVZS214iy0yR7zPv5Ceeikx9q+HEHoJMXBmTJ1
J1mzmzdb2HuR56asSlmDOTTnYqq1abVZs7qZ2moy9beppOG0iGOMY0vyrvab+j/EcvIwRjYopJgU
DN/vsNLiueOIZ1ykfQyi36HzlAYf6/Lt+m6KjqaDKgpYJzodCEi8t2L1Spymg2p7NAUPCo54KJ6H
4i2uMldRNiiohBeRQRSyBEawKYOtPl09WhqhdskA5eCuSJS9GrX3wPXemkJ6sZ3hg6JnL0rSm/ui
Vb/I+dYYmOjonNtfZWl1o6Ut58r2+rZ0U/stm49Obbl9/1QiqhwOp2H6eX17/1B9rE8rk9jLSCEv
QlLr9/vr8wGjNk9tT5KrCAXgGnxPUMzRC7og+k9HzfxnJe55D5aRHz621jQfm9qPKZEkHfK04Zd+
GhJY6LTq2eTpeujLeH7OQp+piTT8XMDSdEQdoSbPHMYN8IzwaADyW0BJgBnW9fe+clDqtgLbM7rq
hgrYcfCReS2OOgN8wOLd6zsl8lmEMnD30I5DoLyKN2GhVUqf5rZXOdqdXzdvzC/8uG5CdIPPTSx/
P4s3jYoGWWVFtqf7iEWlP0gHd7r/oR0/XrcjimsOuRYyKaa5VPDe2wk6CMxhFsCOZMW71DSkYx3n
46F0pPTuuinhNwLDAEMDHwh4y3tTsda3EuUD21PL5rHsshsSrPs+DV/mKb3rxy2iv8tBKLIb5gAZ
3oLjA6qplT1DqmUjamvcfjclvyaqarvCQirKHeVBOiqto97PvIlnOqlMMlQtupp5QiHYrWLmBMOm
RK9XS+UNxyLccNqe4MgMfpqxcpWpVDRmb1L4m1X9Bq6MG7Pc11tDRCLvBU6eoV3qLgyTrhtEZZGr
jTI75MnK+GzE4U+N2RAzhSM0kiAVpgVqZc0B7qGXKtceinkLZCkq7NE6gCeDRzqs32s9KbVPxqos
TMrQpu1a2qOWxrumfWVKmgZpf1MZzNTm1k62NiKu4N68s7tym7M6BqWUwrNYWNM/TjF9KRX7dkQ4
0G21eItbSPAtqZwB2mBKFxzFemZyrs2JqQQq+mVQvhooO0+G3LiNnN1evznCRfFuRdhxYXZY52RA
JcZisqjpI9Vn3oXxVLtzOPt73Ro+OWNsblxUVZAwgbqRmWNa+Cou+JqCSu2szspwCuAePxpGGDyn
aqe8WJmm/I5mp90vdPKf2wpK9LlQ1dqFKit6pMjI5+0bpb4ru8h+tCNt2MeRFdxVodztSqkZ3LLW
u11QyaPb1om1C5t6eAiNWTmNeh24fdY2O8vxnS9VTirIyy5lOyPlcH0/Rd9tEcmkfwC58gVK1tHm
IDPbxPaiHoWril9/SKy/d6zoADEZTDOdZs/6BhYEWr9iYNyz0ccJnPEmq56Nxt6IRAKfuqgNgdVY
CtkXbKa17HeIk8Q2L7jaHUL91g/0J6CSN2ESSa5iSRsnUehYFpzdIq9AG3UdaGc70huYHZfCmPSt
j7RXMyo/jEl2mmYV1Y0sxLP7rlxLhyjWX1In3wj0gtCLKsH/7C9H9ywuJrmfyBHcON7Ydvd9Enxo
DWtjAkh02wARLvQ7QN0vyBWGoJ1rhVPu+U2u3kuOWr+ORcfUupnYd1o46ht7KlwSKEwNmCTD8Wsv
Eql9ryshfQhFfjISEHzBluCyIJckMwc3AmZEwCOp2rPaFhW5ZCo/Zf4nFUIOCOYqNEen4ssw/9Nt
baHIgdCiY96fDq6ASFJyCnnMCHJ5nN3wMH9Qpey+yOzR1WqUANrENw4S/Zbr11q0kedWl7+fnQ2n
zsOskSijj5nyEV2qL11JEe66DeFWQvwNOzFYU2NNl5f7ehxlYEA8fe52iT8gPxS70vw1a0+d/tI1
8X4aN1JBkbdSoWaADmKRLF6X7qu2GcCUyrYXxPE/Tqe81rIzu6G/xSUs8iWEaqbuUWqB3mr5+9n2
GVmklwnNeG+Iyh+aUd7lfRLuLM38pcT0wPxSl4/XN1N4TBZOvmVGbSl6vbdY8gzhbPb0ji1/BILc
TnvHt6ODFsbZToZI9hCQRewn3a82IoDgjkPNgbI64wvLW2f1ugMirkE2EFhe349HKEjdUTEO+QjA
dsOZCD4eIH2LTIxiN9nYyl/V9FiHOVYNTzcGr9KSj4NUf2zTreGBS/oUMNyUT5hMo2NxGW4kpDbK
Mhh0T5kz+Wn0Z+ernaeN2+pVvxCTh3trMOsHOyfqaVkuAxZWnCMKTdHR7mycQa3lx8oxxwdn2ByB
EW0CaT9IDvBKC7L9/XempVHJs9XqXjDYr1Il3xqwy8Nj72+B9AVHGJGZBbjGUNQy0f7eUJbKcemb
ue5pSOhixDVAY9VEeSU6WuqW+pToEMEfQfOeGgtNjNUhmlP0A7Mp0z1V8tQ632tMBdr626y+/vU1
4aFAMRG2rQX6sLqYtp03Ogrzhqc6r6GVuar8OMtvif5QSB866et1Y6JvxcMEjTBoJi+BmWWYFGbl
pIZnBEO/kxZksBF10DZV1n9AAPI2+5+pVa5u+7KpMoRtePH4qpcvyOtuOGvhcVgIo5fC36VHoybX
20Pt6N6Q2oDX7Cnap6U83cWWgtxPb1gPC5Bkw6kJjTpLMsZMJb5ldQbNLO1syMS48bK699PgkOiH
SLcf2vwljDdCg8CBQpZATAfDremAyN+fd4OXdJ40tuHlav5bD8tdbuV3fa180u32+zTkH/1K3VIm
Fh0QUj9mzCCZxPrqNCI+MQ1OxmlkkHdXZZ6i3mpWvr9+CgWhnFoaBXBCAOntGhya+1keDJWhM2T4
VPaRa27phAniOAYYZ6TSzsD8BYGdEtXWTP3U6+CamDLJlSJr3ze/e+upz+kzBUdn/HJ9TepSOl/V
13hv8Fhc8HTLpNf7r1VGXdNlEKl6SCO3z/PYh/dRmJhHXYFi0SgpaJomIIo5nuXd3JvNh9rumqe6
mNRdmMS/SqscvYRpYDO8KehJkyj61rEcGuDmGRyGLnhqZryv/2jhh1g4VpbCmnJR6tL7OKepiY8L
qtiNM0ppOkoeG0ZEV2bpAS/1NHKn9ZCQKqMLb1Wd7s3y50nlplqO21f/qDV9d6XfuJ+iFdHRh94L
2BVzXKvz26RhFkhqZHhSGb3VqJKn8hZoRBQYzk2sgn4YjnIrNb7uJbU6u04v3YQmDoBE4BD02cZV
EZVawCgw9s68uAaAZBWGNE1K/YBHvBc0gbkrpnSvSe2HMM4PQ6d9k1LtMcqqg5pHn7o53+hXCVeK
KyBRI+RyU1dHes4kZahlbBdtva/rsTlIjHt5ha4MN0Y6VRsOT+R8eOXKS8UFwQt79fFKQ2/btJwt
StQKsvPacZhUsBnjxhkRQQUIGUx7UgGBdlJd2VFmJGX0mD1NMyM1UCyMM6+aJ/MZZWk9Xgrg2rGS
5A7RH1n/0vhyvHfMzHcHK5R2lZylRwSMwxsrsYZdAu5zr0Oy9sWs6/g0dSO1r8JP7osJiZ2gAlur
we78tUhD/+767RV9HpBtpETkWDA3r5p5MYi+UEkb23Mq6RT65qtvlLcBsNNY3eoebJlanUJL86Uw
yUpgmVnB6Jmxn+0StXIeSNM//2FRpCY4CpKUi+rNlPcVSEYqK11s3FcM/MnWoWuNxzGQNpJ3UXjl
kfevpWXNZy8iyIs1eUQryWva73muuL3zw9bHPTMYrtb8jNPD9YWJPNO5udWhs/2wiHKd/ktqqpB0
LQ7+9roF4fX534LWbLdgIHsrDLFQOm+j8U2OdNdKt7ojIhgHZJH/btu69ptVtV03E5BgrRmJVOWb
rs9fYrt+6GEyle32VberX6UvHdEWOiDe9FioWywC4oXi4wmzgIzW1bcUCsXWVkeLyqzzFFfWMXCC
r+Xw18rUvLqYwfjXzPJFzw5IkISaDoyJwiw0BYmj/tAV54bm/sY5FK4GQZw/VT7tYlRXccZStaXO
8qLgcxF9K4PfabTRlhBeX4q2f2RT6Zqszl4cWrkZ9jTQQunRKJgoMcCCxB/V9OP1EygqIDJK8D9D
q4iRlF3L6CG1bH+q91Uz7mzb3zX9c4WEozp9htO07Sy3gaFr2hJ2Ft4vUgxj6XNxKlYuSksZ1Q4C
i230ra9l3H9G4mfjCouXR0tgsWJQsNfenwijCUtFS1XTC+SvQRCOrlRW7Q7tg9Q1owYgLxxa1vSc
FdJdj5DWCBrz+gaLElveHgxcwyAHHmO1SL+UcwsxOMsbVBkZRLkv/2klPf9ctNbwIjly9z2fg+EQ
T03rRrE/byQEwkIEF2IBMiJHdVHNTKnqq3FWWp4ymvdhkRxp2+9bv9spav3RsazjFE4/yiD+qY3N
HfjjU5z293bWM0jd32ed/fv6dizndp1zg6Rx/hRXF0jV++8xDMHc9YVverPUBW4ctv1DUESZJ8fN
9NKEjn4M1PI/9O7/yHgyZYTruUCOMR+dp+DcTE+F9Aj2shJgi965cd6/zP0sHya1uAmU7jYc/wN6
B5GN/yPtS3vjVLqtfxESYwFfgR48hnZsJ84XlDg5UEAVxVBA8evvIq/ee9w0auRzdfRIjxTJu6lh
1x7WXgswGoADQQC+HKtMfY/qzYS6Vsd/dPY7Gq0EDXHiH5Wz4ZPWxglgCvTOyJ7mcfBFNqMn5TSV
0iCxWwomAqZRLzJUAywibcXPKatf8QQUgVnr7W7I9PIWzILl/eC04iSHvr/p8kwda2qJUGmK7OqS
nK5v/ZrX/PADl8EPyXKNmBK7oKz8tqsQqvE2EOTzA5PYYGPunRMkq8ukrmxtPcks+GYQy/xo7eQ2
IdX3BNQr1z9m7RzDp6B77oPo8kLioEQXiWgED5oPWgPWCoDg1WNDkneDD9+tRmxhptZ85Ud75vm9
cTvf6bTRQGA/6RFU1R+Teqv6u7o/QHrizQEYF/2wcxO9sqhyIOEei8ILSPWTGHVo2ofr67b2roF5
AscTfIzQS1y4Q7sAK2hKWyQM4qaCuMzIm2Oda+Bd3YI3rH4OZjnwPRhqvRiqZ1M3KOYM6Dxb47tQ
KAdO7leUhDc+aMPMkmYcXG/5WDcwY9gqrm16RJK7s8jWO726/xgI+dsymoUEzjeH8mJsKCa0YyMZ
/6RldW+W9kYrb/VIz3wdMxnY5YxfikQhRUaEON5nYTFZAdhxRQZ4hpfe2hgzuX4QVtYNr6KFghWE
/tCYmn/Nh1ANLDGGIeZYnpVfSz4EZo+0bgt3t2VkEdzoaSH7MkeJ3czYwZ4Oqkff198I4le2BmBX
JKWoMSJiXzpeRrhntgLYDl/vX8DVBib9bIvJb8PG0ncmKYYVmwkwipEnX9NO3XvF9HJ9Q1YCFUxK
u4igES4BHLnwMDVkhoXBOIl7Ue2hOnfXt8PTyFnUW8B4e9NPQJHfMO+z8W6tnDp4ghmTQuC3L7AN
1MCsdgvN3ZgN+g0yPzvAJNaDoeTeyrqjNYkN4PDaOzm7HnDCzRKJaDmdH7w6K3SpeRWJE2Y+2eY3
kb2n96Scotol2VOip9ltV2ZAq/kSc8nMiBkr9glkNneZXeo/ZaGzG6DQtnZ47aiiWYrbgEsOMdvF
BTcbWQsTzZrYJHda8jZCOdvKtiD0q4sNpUYHSiEzAnwRI2S5BUacDrP9BtAxM5rqMOnly8TdV+zC
rdNZG1dj7UwB9Yqq+1xNxIjQ+Vqr2tFyBFhO3JasC1riRXRq3wAb3PG/epDaH8MrHODpt6KAlWcG
Me+/hher6Q8+cl1ToRAPHp6hkGHvgBfNfB+8JLp+bdZuJgaVcfNxlDBktfhE0ppdr+RgxbbbeGGL
LubBAcXShgDR2vcgs3XRd0af9GIhDU8ORtlXZiyQsIyWe+MxEwSUWhvBu20dxdkrLmJ0lHKAN53l
pOYX53zXcnR7R2BtzbhVVgpIAqjCLfdbLas3sHlaQUkglNUga7i+kGtnZab1RrkZCN9L5p3CTke7
GC201cVdrQ87TwCrYOU/wXI4hFB4/m75mhXIEvy21y2vbSF6eTOcy0W1fOkRAN0qAHJPrViX8jlj
/l0xsQ2vs3a7kWVDqncm2YRa+fmScgqZgMzLrJi3R9AZBYkWyezt+mesbdvMlIsa6awXsHyHMKaA
Cq1f2aixIKUKjIG9M2gRByYn/B8TVFXHEkONUVKBEOW65dWvg9vCeQE+++It51XrWELXrNhox/6H
8Jrx1YN2aSTMYYvrcNXU304RWgWYBV94sHIiynS12o6TonqgHjsWRnabVPlG+WXdDPYJKB3o8iyv
gJG7bTWSBh2Q5qFWtzL56Rkv/2HRwGSIaBtwC2AFzo+Ep3HaVrlvxX3VvDr2cPRp8ruW3v/NzN9u
xYc4a0JlNhkaYsUM0qtRZUJZSEFLGqlhtiU7vPa6oFX2/7/obx3yg6nWKCTVVQrMAyW1GSCd0I7M
reydamUR6gzNiMEat5L7ta0CSgtEIqhiIf6Y//2DVSEVtUemo+s/ld+HpH60SrZzwC71+e36aGaR
HREjZZlTWXasNFY/F9SmkcOY9jZMhtwyNSdBSwcMpCfyV7gKCIEukqTR0JllZakTo6phBz21+32b
0zasXaeUAU3z6p5NSu0rXleR1yYkFEIbwxYshYhqFGACRVccOxAk7sbUcGQw6Hp5aOVYhWalt7ce
WL+CnHRDMLmS3pKqPuUAB3/R86YAf42THFNAhPY6ZhojVcmAFQLvADHgthryTqg3pGgjdPoTXj9o
Aw2DDIcM2u0aM82AVvoPR9O17wj4zJ2Wqfa+VSMalSh2A2FtAz2KgpgRFI5ufXWS1AhymtHI5n13
0zgV3et9spWtrz2fuMuoi6CD7Vy0r6uajq3dAXjg635kWZhPgTSMpgAoL7YUa9cuARJ1dKr+ahIu
vXCZ+1NeuvAcVd/dA4QUiypJQUDlfOG9B5UWZ2tEbe31QoKL+iYA5lDiXpx/aXdpKzXbipFr/XRd
tUf28fnKzUwM9b8mFmffp2nS96WF18swImU4T/5oHBtIZl6/YmsP2Dypjmwd9KQAZ53f5KkqRo1L
14pBBfHaGeJ2aqYDYTbgBhkkCDEZFpTFFvBgZfnAaIueIiwj8lgWJEFVCflfIqxYES8cPBo0Cd2I
L1ZOH4KLufwMciBIDi6uczUmUqtGz4qJ57+nZqd/lRYTOyY0e2cPBtmIFVe/CNVeNCgQw12wbA1d
24+yB7rLtfJdYjpR3W9EM6sf9MHC/As+uNwBWnX+UMKCzJIn7vhHqWV3jYREkOSfVgrBy4iYCShI
QK5wKhYt04IohPAmYguVJz9TgubvOIhv3ogLfP30zfdk4XTRxMbZA+kvdGWWoAeQLg1NmSRWPHTi
j5YYWeBNVhYws/lPlrDXuKy4s5iAPF8+cKJKG2Kwdmy33audFzuPcTTOvY3k6680wvKLZkobdFdA
LXwBRrfNqekoGcy4GyHhpnSm7jB75ew8r5Ux7Rwn4pXUA7+drCeLtvLZ0UcVWHitIcHU5CB3Jm6N
RLjTvHtoqNBjTmfyEZr0e9Ppxu+lN5JwzFvv3hINmgeeBgZvyyxCI03EV6xncccmeAybtk6orDo7
dn2CCQKoYbK9mdj8LilQQg1cgckTN7PJERodzRcMCpV3fppkkSqOUydvGuAmvTTyyggA30M6ltEI
Mi8tHNMk4sS7y9PafsCrgUyWiSbSMZXxlIGuLaw0vbkzvN45Aemf/oOH0ts5ft7um3yY9o3y6J73
VQv4oz6EYsDzKElNQyCF3H9U5VLI3uVmYAqpRbbdjjsr8co9akj0yS209FgaXbnren1LRmnteqHC
N0+Bg74MCN/z88FS26ICGWcMAtmgMZ4874HxH0XxfP3Ab5lZBKCJqqfRUjDTG03gmE+W+zjCxRpp
tnGzVp5EH3DMmUQAmDikP+ffg3lM7mZUmHEOejRVs0MljaPwMHdSTXUgEudw/cPWHCB0AsEODv08
6NYvXkSo+NLa4ZaJkekuGh362Ob5Rq10ra0263WC1B2SrnjpFzYwKNZ2sm6NWFHiPCejn+7cqtJf
yrEZokqQ4hUCfyTShS2ee02lN1yYKsxNmUSMIQRqMtq88Fr3HzDdQ1+uL8DagmMs10d5HUEWXp7z
BW+m3kqHfDLizCoO1GdepJvywUyaMcgFu+uazZLB2pKDSA3MTQDUzVPO5xY9Blyf1iC/JRzNYvdX
Vpjh578JI3RQYIR2PCCWi0eUuX5nU2gDx9oY59UPI/VCgZbpZN/KYYsMdQ3CBcWZf40tIpFm4KNC
29aEIABUtzQFcnmtNhN8mWMCF6/0vdNxfqxyJVDVAprLsKDjdv2D15YUfax5es4A9HL5HvXEFiw1
Kwtgl/ofafVfZLXF07B2TgBCApcz5h/B6L/YtalmxgiJchN5RnJUXiR091jxF9WcNH0LmrG+pujH
IZtGdRMMHudHpOoVCHVKZsXC7HYIkp8xurPH4OUBPcOjIfsvOfh5bcLSEJ3qDVe3NnsKs2jCg2sS
Kb2z2NCxawtCK0SwVl00EB2x77rMO5h45HPQLU9t4QRGIYA89bQ3c3RIkPnpAYnWGLB5GuH6zq4v
BfBs6HxgXPlCVtHMpMwmPK0xKW4bdLsTB24w/QUUapSAZ800iigTD1T/dd3umsO3UULGDC4G6EG9
cL4DRlX4tgYsU0xySYKBMvvQKQN8ObqGIVuv26KSmI/PMv5AzgAiRxsFKVync3s1c6eGT6aJopcT
ZVDZYKke9sXu+letWQFqHSxd6PheTsCpVDBzTJgTd9kv6CmFoLuKjGnjSZmfqOWnQMd0viQmgN3L
pXNFk2aAOTpxlr9kYpe1O3CJFvkQ0hGsvKKLPKAZrn/X2m6he6hjogEu/OLVxAtGx9Hv8V06sm9a
o2aeWcdpyN80u9x4ztZ8zQdbyyYmMAm5QqbuxIVugE2J7gBVv/41f2/YcgXBgDHXWcHlgSzv/DC0
o1uXzJtQHBo4+dJxdwhG4HKdwNQmKSDMI9/TXvDjlOhTwBRJQzrkt4XzMFg2uAMGaDCEpGbOI5Rr
Mdlo9okdIg9p6qBSRh47PbO+tKhD7jAbiHoIVe2u6K2mCxIDkTaeXPKudDe7mbIeJ1Gpgu7VSMh3
oWMSOmW+Ch1bVbveqs0n0ed9kJqiGQK3Sh59eAchRZimB607lK4u/2Tg9z+ZE/1tOk36mnGD75x+
BEu9gGypV6ryDkFDEQxTNezNceoDH2/XUU/ycuNOr51+DK4Dmo9gBIXzxR1jufSH2hxRlppSJyjN
sQSKSEW6lW3cgLXjiEeIoIQ9y8wv3wpNIFhzUKGPfQyePVkl1BX6Icl/TmmaPtfN9B8mDtBVwVOB
/zCStkyaMbrsKMOGhAgoLqA33XnNbhiaaiNHWvsqcD7O7Q7MKF2UHBBDgZYeEI9YSzGwq9nZA6YA
Dnoq71Gtj65fgVVbqFAitMdTBP97fgOsUYFtBjXMWOu9JkQxgt1SI2kOU9mjEmeCUPN03eDa2QD0
CxTYBj7hohCQ98Ywcnt0AO3zoqbVAEsgNzkIg6+bmW/u+c02UPQHpAtR8Ex4v/guQxu7oSwxklBa
qXvjSzRpMrRv1QT8ddl54x0dBxk1YnB21w2vgPtgGW0HVFbwAy5cpEPKGij43EHBuT9Uuh0OtRYk
jYvXrO3uGeRtcDP0AJwSfmj0/Jc2fZ40D5ZxQlA2cOei3/JJ1S1N5gOxY70RNxZe1wASdPuGs69J
/Wndd8ytz6zIJlo8wOgs+VExkpzZLEN/Z7SGcJY+z1Nj709bms+XT92ZGX9RcKFMxwTTJGwgT8vO
PdROwsAGa/DXMeNmnFKzQC247OjNVAn1j8vH7GVjWy/PLX4BImlEKphHu4x8WV7/v5G3xHyW3StG
mwALxAhQQFIWMqVCqP8GFIWDHI9vb+wlyYLHfIvXeOVYA62MyQbHA2rTWY42VLUDuigXnE0UL09p
/ZqO2g9wOEJxCgwl/VaOvPLNmMUEjASHCIRNS3enNdwpzaL2MdeTRCI5cE/sh0TbuKrzcVxcVTwW
EKebc2MMgC6uqtdxTKV6kp082t9gYjm0jZiWJ0RXoT7tN7Zx/mPXjC1ibmMYbM3oOnaS1TtWOmgB
ObDqB6rSW4LGXVqiutYrMVeQgrb3t4YN17wDsF9YTJDpoL67VOkZ7ZxVooMkkF7vneTF9O6dGljq
40w502U3wt459MHeIp1fXeK5eG2i8IZ3ed7oD7VRCCxZ0oSeyynXHnoyhQl/Brn9UQetzJhuYGdW
Dg2uBxBUoGW3L5FHTYNyMx09bCCAzUYH0Y4Ob9jb9X1cM4Jy6By1gRYOLezzDxLUaVSOqZsToFRR
Prx4mIND2HbdyNqqfTQyv50fVq32GCTtlV2CRUuGVfG7HX0EYO80PxBv43tWz8VHWwufrSsfUmsU
trypRqNL32moUWL2PFDgt86k2nee/GmmdZT6KtZKNKj+b9+6iIRd4G59OyflSbU0LCAT0XT3ojmk
9dHON+7gZcgBWnbb9lxouuAaLJ+MkgJ1YA5WCTYXlFCtx8YNB2PvkA0zl+nDmZnlk8FKozLw7OOI
ZGbg53XQmRsJyuohhNQbqPrRlL9IJampZSyrTazZ+KOzwFnk/TL1jb7Jig2MVGISce4TzmbOz6DV
1hWmAcvy1HMRumDf4tOzn30aWDDLaP5rZHGbgFfVdUAxylNVPRb092jeVlvdmbUDDhsodYCODjJd
S9B5U4K/t6gFtgPpjyO/V8ltl95xZCaS/CLuW6cfNT3Ss931c73yYOK5RCCG/gnC2yWrQOcJ2iYK
NNbIPUx149o37fCz8UVEge9tp43EZyVMgbU5kJ6VZKAvdb5bqKS2rHSxkGB1Pxr8h52/+hgdFv1v
h38r81ue/Jfj8cHgYudG5fVokuflCRTUOyF+tu0Nh7Lh9TVcO4Oobjro5M6BAFn4wcIXczuyL07O
+K3P3rTqj9dtNO+2TCzcD2kxsQnGv+I0tbvUN8DXfdPR/xDOzDwiSKxm4iq0Ps93xyLKYMhK6hP3
2r2h9Eh4d7XZbazWinuDawMlFnid5tGaxRnotUQARNw2kHLtI8s+FujHNPQ3hFCu78qqHR/cy6gh
Ykx5GeVn2lCPFUdZ1PaboFN+4FEZ8VQFrfb9uqWVzcGwEBwckH6Yp1yCcC2nY3ki9eZU8yIS+U+K
UmTHzY11WylAQubrg5nFwtUjN72sG/BBhoiyPEfRrAKasA9Ta1coeQRJajDUVqA+r+RxbnhxiVSj
QWcDTOqncirCgTwy2wy4efMfFtGGFg/oBucobHYdH4IJt3ZSUk3YrqYfb3s6HKbxJWk2HPnKmwet
RUzxokI3K7wsoghIJlv+6OLsDYW68Z0yQoNzI7zbMrG4qfCmlqQ+TEBx9x3oyN8mKlefXipUPubK
qQlozMV43ERNyTyR1SeVl8emZY+mqve2txUU/02WFrnAmZ3FvpeliVodXnCoSBfqFq3C303vumBo
YdZ94VLjZgINeWh11N0pZ0iCInG9h852/1i97pzqVHeOYMfuX6a0qIJc4yB2qe18NxD3jyZyiYFt
5USNLvo7e2LlTWOnf3KJ3GKytWdS13bYWlDGaEfvlfY9vJFrf5303Dpotesfwa2ZPE+Vbj54aVa+
2ganIWl9EO47ChV5ZUKVXNY8dOskCYxGp2FuSD/k/lQdM8KbfZ1Bf7ZNPfuoWD2hp+yMIWqb6dEE
sCSS3Kkwqkyz5yov2puJQbotGwz71bchdQ00mftcSrc9QGBHfutrLsOEELlLs8bHv/r6lwwzi3ee
ITCX6RnpN19PCfrR4HYNbPSF0OCb/2+a2+WuorusugXtRHELlL8DlK4PoZDK5rdFWQPHhVn9YHRz
PXBGUztI3Wl3VqPJUHETcPCyBixQ2ltiYiux/dnezz7vw3UkKc8nn2Pv6/wPT3dQrwl0jBaJ4Sbz
t96dlRgEudBffhnczIuKUOq2hl7niTiZrRkSdaq1b9aUB8Au3eT+vbEFE125oSisoXEGJqUVpLTw
begP2HZ1yhs3yg36mHdbuMN1EyhRAvriAqG8WD02lSAhcQtxGuqp31M71/Ydz73ouh9YeeFASw3q
GnBnorq0LAxk1NCkLjEKmLadE1G3gp5lBxWIKtHukUJsWFs7ESD7AC4FKDkwgS++ycaNpRBYgTVo
LU3msQDVZKefEpaHkAfccHHrxoC7RhEHA2dLgL5NudWWTSlOvL4pyxcHUUjqo6lbN0Hrbc7az4HN
0tGhFvi/1ubt/HDYNW9MobgCawOAJFkyBakWdd6bV59S8rVmbykISXv28/rurZ16NNiAGAFuHlRx
i7KOkQ2A7Ax+dbI5SBj6m0ayILG1sBuPdDww0oTX7a1EKajNQQN+fv9m6u/zj1SJ6U6GSvipndKd
pu5H0PCbW83pDSNL4FeXNp3URhjJWv3OTvObQTMe6mT6PDoPIIl/P2bJjmDU3ViBwrs6udVbX3xp
pzGokR1tsQbac0y1PBnIWBDbo04+EwcuFi1LUw3PS3Vi9uQeExvKijVq/iGvQezvWKN2mByqRSaY
VtHdqmkAvgQWjJQYtx1pulPeMXq0OknvGdjbQpnp090I1tTdBP6Np45ZeTgKyw6p0lFthxxlZKZd
GVZQ8XgZO8c/cDpMgVnXeAJq8VN09E8veX4YRl/uNN1jUVp7adj4Th3pDiiPhEJpF8VPDzSiJg8N
5GKBYQ4nO+lUwHnjBS3rs4159RVSphnkBzJHAO9RtVj6O1GkLDVKl5+AwAPmi9HsIBQFVTQlwOuO
iRoejaLydrXU3/K+YGDhJic9y8toFrANDM61G+Bysohx76tu20VkyTSPNMyD3vWpfHHLaqugs0Kw
cf6bF1mbYbLWMZjDT0D7HLjUvvlddpfUxjdfo/vG6kPeqMC3xyNwMvd5ApjZtBXzrj0TH5dtebr8
pGihiMFP+vSmabcWBLo/f+eRlICbEfnWJTiX+B7rBEKjU1XzyJkeBHuSzufn0/CnPxhZLGQllecB
JcJPbPiRyxsQce1kfW9n1R7ooo0PWsGEnBtbLJnnM930QbN4stWPVrsDFU9YaK98nOOkl8r/ojvV
vrX/6cHei+GjPN1fX9DVHQMmG28uGBgx+XTuD6ap8mzpEfg396Xo33x3I0FZe/fQuUAHFRPH6A8v
HgU/K1Pwl+DvC+9LP90lIJ7Lq1foQIw921jKtfcHyHn0pxC5g3lqsZK2NC1uF3h/3LlsW6XRqD+n
w22r3qvuyJwfGwu30ljAhBM4HkFRilnBpSetJ1oAPYuNK5OuD8ggzD7MoQ92xG+DNsMIAEHmYOJk
4jzbj5bXRggVBwirjwQTDFp59DXPCEBHQPfewLJbAsHBfeF4ZQhcehlqmbCzQOq1eG6FM3w1CF65
PPfdxxbM/E96Wz9jvKQAU073y1GlfGYldZ85gWQJ0urxZjSoG1Kn5TUofb0qkqk/vDc070Ku18lB
kQQi3l1fBY2Y+DMzh/bz0BHEAJhHhi4HwlJUyc6PFnrQpDM1WZ9gKsT0ruIvrf+S2NXGvl8eYZxd
QHswbIa9AAXhuZ2K4v2qSElPdvlPyljgp5/O5M8NLM7w6CrS+CmnJ0W/EfFP3zShvgUsXBkIno2A
xgHTwIBHLZENKleZ0GotQwDQIzNBQ6o41uQh5zcyeWFISzvopvo/ZPZHkt+a/4fTYyb3RdNuOIQ5
ajoPEGYsOMRacFk9RJCLWzR4JZ86sP6chozv604PCigeeM5Pae+keyJ6XFZP12/S7E4vLKLriI4j
WGBRtT3fP1kBhN0OFizqt96EvkvQDyCC+v5pK+g22jr+w9QQBhTPreh2ohfIOxAjDhYg3Xd+/tUd
jkzWG4H+pReCfucHO4vQ27A0r+ezWlmp/UB5JtT8k+lXEfEpAp4fZrURqVz613NziyTG9NLR9FOY
063vLI+T7KDYG0hgc0ttXLPLSHieK0a+ToBHucQzG11DNc5HYI1TspeF8wSW26NWbRExXn4QzKAz
jElmoLXhxs/3SeSOPk1FZ0Aigh8T1h20Rvw2QPU8gGevbuXGcV/9KtA+or8O0PBFYjuJUTEFnaKY
af2tQ5PA43qg6+/XD9/loUD+DSYYzE3DQV1cbseqQaqR4fI02XiX18NT6zYlXobpfUicOz5NX71s
6+W9vFawCXrpea9mAPriwGdZ72PAoNRjnYksmAoGWWT3t1UPx8YqttKXSx8MYzPzIqoQoNFY3i6o
EqlUNVKP+fiasDcGFNj1FVzbp48GFteqooYnJgoDnjoMsxa3BirwLVG6dSOILl0bXF3o1p+fPdPL
2UQ6X4+VzaN66sJJe7Lb6D98CfoFUGhA5fYCV+K4Zm2BnFePM0pJAHo/cgBqAEOxYLjYONyruzJH
X8CMQm1lOcKBnoWZTrWHY6eLr1lefXWMcuuV/6vide6+sfUA46EqBFTHRfvD0oehALsnvofkKchT
4OQy/b6u2xcN/BWuMdlh2rR/MGQhgiyjx55UR3RMghb9OFKL3fXVXfvkGcsMpABcPTbxfAt1pdxe
Jo4R51bGjt7osKgW7hYP0kquNXO3wxWi1IGOzLL2kGlOnmYW1WMKZW7jKyfFIQMs13w0aXU/AyCc
Lon6cgyr6Us/bLSh11wkIEmQ0QVLCvheFi4SxedKlMY0xcUIgZUA3eomdLRCvo5wz/ve1PmNY6l+
46VZ8ydglDXmOS4dHHKLcgtHtbmVBm7gwMG8gDGA6cFpEfNWnSNvEeLLDQqtNXvgYdCRNQAbiZj3
fCepAo1ik7Z63BrkwDrv2PKbkuzz5Pj5E/PRzuLSK0ykOZWq5+9Kvk9FcwS18ut1E2sbBhAprrY9
sxMsY7u6SMjkG2oCBLI6OFn+4OgJKJP78aE0nTtMRRcbb/Xq2n0wOP/7h/pfmRl55ukwyNvvTn8L
7vZIqOfe/nyjGI4KpT60WGdw7HLMmApKU2eaz8QgQgwtCkxn58Wv66u34pU/GlmyDgHl17h5BiPV
YIyY37Z3grkSs2JbMMp1Q7NioQsgE0Bw56uWkzEp2PyI+d2x1X4n3V0zPF//lpWNQfgEChWEUaAq
Xh7qyoCKjKaZE4aHHpr2O2haiswBmvDpupmVLwFAcy7xAc43e8PzL2khMKFaYk+xBcE9yoaHbkx2
dbMlwL5mBlpeeMb+Snsv2bOI5hdp5uXICUS215o+ZmCQBXR+44aumoHTIaC3wrotJ/fU4KKgLQcs
Wm8elNbvC9F9B0f6BrRizakTG8O3QD6AvQQVkfNVA3NO0RCe4tb4fhIkpqZCq6Q3yLD3RWt1AbgJ
jzw1boiYIHlfvTem3wYyT79e37wVb4Gfgd1D4wizl0tHO5JMoZyST3EJnrChzB41h73KnHyzkgw5
mPp+3dwKUAdD9WAJxzMO9ooL7qse4OQE4O8pdobc3E/CyH/Lxu+PFF2/KKvHfqf8qQyhElp+byTG
CavEHtCUcTEkdf2nrN0ORP7ol8OhgIx1sQEpGIJ1bf4lM0VqA4IalfiYiihCN4+vW1rBHuCjoRX/
Fzc9j+yc77Vy0AZuS2eKTVLJhywtvhXaCGmQqZDZoSTARUEfldzqjd2GHSZ2I6m5WwJMK7EKWhcI
zoCdBP3vcrYOauLCZdKY4rHNdpYnTp21Jbm0uqIfTMw/4cNDwIec89aCkDOCy4CMEHTXoiYtwCG9
VchcSXFm7DsGhQCDmQmAzi35OaKu3qQqNkqBEtgPWuq72vjK0hQT0k9Gf7q+gSvmsIHYOAwn63ge
5n//+GFWi/ls3iHmqttDYzYY4O0j33s2nR5sI3XYm2l03eLKbiGUBhLcmDkoEFSdWyx6AfEFB5yR
fPpdoGxAra2686qFmV0R0SsyxSWQyOCgPPR45cZT+dZqf3zx+Yhq1ub437+/OAyilgbJfA6SZa8P
B33XgqMFEq5CfRoxgoR6VncEHMqYETDnK1Un0uS2BwpPvfO+Zcw8uon8eX0zVp6EMxOL05YrU4eM
oAaeOt99q/tin/JeoS8zHj9tB84IlBn4H1qMy5oywWg0b3sHx0ygupvXYdbcW/3zZ42AmBdoUoJe
NNzv0u1NBJpEIJU34hZwT5SodpVZHNKMbGzL5bsCM6BFgvwnoGrAK55vi4dicNUYGCdWI5SdtD1x
T8y474qDqb9c/6BLr3NuaXHQso7oRdXAkjZ+9etbZmKulZ6q8vO1tnM7CycuSK6xqvTN2CBDaFtf
ZF0GosNkCofoBJQ1dp//LIQ7s3sDAu8C1uH5APSUILKOIfkO/Y4MWlIPvWsE5rQRvl06AnRL/jW0
xC1WSpSePhtKPHM3yh8NyrDXP2XtLKCcMo/fzhyUy1BnAGAI01SYaRFQcprsIg/MfPglumJP++KX
OQ3fr9tb+aIZ9/AXpmJhpGbxsms1uHukMY6xO7i/S8JupLtFhnDpEmYiBETuSP/xsi9NJLZqDWlV
KEGlv7yMo9oa9cXh+meshA0gMUG6DyaYOexduraytJJS9kishHhQjtoX6KLonECL+SaVD2l1W/bs
RlSfdtwzdQq49DCZA25Ob3HO0Q31stFE1tAWfphN/ftQ2zud2z8wTrgRGK2tIhj6MHKEMtglowQU
cJgBARPE2v6R938G41HLXq8v4spZwA79a2L2Hh+e7hw0XihW1AizOy0qBvXQtsVGx2bVBEpRqH+i
n3BBeF5rzKgLjSKkzXvox1bdo6kPGzbm9/687oVNAUsPtBGQLuDQnX8GwHbWNLb4DG3wQedbfmG1
FxLW/ygxOwWCmT6gbb3hGOa/ubCJivjMB4hGiQmx1XObAq1is3G0LoY6N5QzIdSRG1XAO/VY5+aj
l9YkKAw7ANnGRht3ZUExeAMUNTJKTPheNDvHrKkyySVcHzCGWRKCr+D6qVhJQ0DzaaGlikkRgIKX
0XClayhqaZmMLWDyZLXXW/Kga8emw5zWdDS6LAKB/iH1pr0/bvVy15YVjpCgYIjcb4l3VhYwnr5b
yngiwK/M2M6y/nxug23DB4IsD4wLF5TjUEqGBnWBHLlm3r7DqTQkubFSL5rKjUOy4tvR4EIWBXJd
NPSX+WMKmOrAGO/joX2aRR0K8TPVEP0n6Z6Kt+u7tuIuQGOBSiTq2TNcfOHXbZsRm3fYNDNzj2Ts
qpDl1W/wdmw43jU7GKIDIAcXbpazPD/4Q0FZz9tWxlKV8ZjSU1I3T6631eNau19g0TcdEB4aSL2X
n1PR0hhoImOdx1X+j91/S60bQ94LJ/TyHy7fX1+9+bourzP2CBUURPxAPC4jMs1qOKDIEprCecAz
ENu+swklha14bAVkMpNa/2tovt4fXK4/zHSE7WyIPVpQo7X5eD9NydEi4qW2ZKCn3Re7qPYM2J3Q
Ln/nwPZiE8Lrn7tSYMHPADvPrHI34wLmk/vhZ7S68KZOhxfhJmYgu+5hoBz5vR42DkE7p4s6xr7p
enHf9hxab3p7pJ71fP1HrK45LiEyOaBMLyIfMRh+U8kcJ1baASuPXn9yXQwnbWFZ/x79i80FTRBu
B+jsL+KRHiRxo5bgajiDi6FLflep8VlAPbMtwOigKxKx3I4o/+Z16a8RZGeVw1zEkjxsdO8dEwWR
WY2P0ksfXaM4CKv84jJj1+pb8Im1qzVz9c6tO4w6L98x+T+kXdlu40iy/SIC3JdXkpIsW2XLZrlc
npdEbcN9TW6ZX38PPXO7pBShhDz90GjAaIZyi4yMOHFOFSMZk2JCCvuubg85EBRuLksUr9wfoBtA
esnCVselvPyIk5XnIOYkVpWzY52nQYuAHSWE6+u6cnQXWXVcIGhYWcjFzy2gXzxu1Haa0StpBA4g
tax97tkvw/qaqD8Je3Db6LrB1SGdGBTu4ripPchIIKRtlYNCdd+VCROt+HFESWh2BRYNgZ9IzRvr
vVs7rToejS77rnBv2/MeZHDA/Oc1RdOylUgeuytH49TgR/B7skimmeZ92mkjtFvQYD5vAf8EhUmk
3t77tYR//wzsIxI4sTPXOTpWCtjJXe+Lytz7LgHjtddtry+QbDj6+Y7otEmvqomP0BfO/UF/tLuv
1fg+O5vrZlbOD6q4NvArS0IfAPlzMzW4cADcHeajCQ1zqs9+gYwXldyza5sN6W9rEUSxbNBNnBux
TfbfzVYBeUzzl7q+PTmAJk3UTMH0uwK9r9zeUtykno62BZoYMw1im/m586JySG8MktGsTRnIvhCf
ADsHptXlLJ9sgAmMiKYNPo7jwN+bHByNBxA9XF+VNXdwYkJsBkZJFM3b7jgdOU13ADbOPTAXQVc/
FM3BtlP0lUm2wdpuOzUohA5dZWo05zBojz/K4mFKD3X7XmiSOHx95lAXAJEVEmuiTClE5cyKo+R+
VNA8wCoUEZOlq1XW0rg6eyjx4o0BbOhFt0LZpBD6iLvp2Hbq9IBmpfYLjnQREAhaPzgziBrKQR3v
HMq8uyRnlsQRrY0ScQIUuyGkB4DlMtcn+4PWwAWhBKMetfqdQdtW8yIPJczrO2TtLb/QFYC7YEH/
XDDhuGRipOGDhnfoXWy1PmhQq+HAil8MKne1/cN0K99JZUnetbGhDV4F1w/+ffGSqo2E2YXO1WMP
QGaAg108zrY5PvFGUSQj/Hi3CCHIgsxAywng0gDzLb/ldB4VVH3UGSkRd2RbSp9S9RlP720NjmGr
C3uNB2hJ8Y2J+h1aYBR166j3tgJ2r00F1hxT+9lMEKj+pQ4ou+f7tpXpMWpr+wwdP5iPRU3z4s3n
Nh6rOgM1fm7uSO8ENdGeDBBnIT4FWv1gpjubhqhyAjD7wzL3efuckyIwZ3hY4xlqYXabhE0hYz5f
0Xn1wBWH44UX6Qo1LnUqkruFqi7hslkevNT10a2uKtNzWf9UquwZjXEt2ulK5zCDSqT+yZMS1ZXR
b3i3I4Z3P4BLTOnijZs9TUP27FItiOkk8QXry4vpWxK6aGISH180r8hYaVjeFl3nbuIz/qj2L7xt
txqiyMbFY4xsOnNP6C+zOpTGfVMdkxlkwkUFdr9u0xV2YDkzANnE5wpGlT1fP2Irex3lIMRjS4oE
BY3lVjvZf6RzJ3Diuag+UejqsVqPD3FltBu7YrLc7Eo2Bg8L1PzxUkcKQXxaZPGoWB3FkjUKbQ45
Ldl2zkZ2b7GRBiASol/dfGheOsVT9tcHuWr5A3GO5y9SqcsePxmkpeeWlqFEdZxcPRxsFZoGj5Q9
Vl28nQD/5J3kVF9cNEuzEyiYsDPRu47Nf26PccWc1FxDDqi20P455ImPQtgQWJykdwDAy7pmLxZR
sCc6Y7BZ0cmb+uO0kB2jDc+v1ORLgYeqZGAX8e5iaMlu4WGG4yfixQtXB+5zmoej1o52QO3YfUAi
2fBdJX3VR7TTA9orq4msDM7AUxCiOXiYYE6FxaO2UaB5n3dHhycQwm6Ll6rhWmB4RPt+fZusLNvC
mgVZEoSJ0CcWwkS3tFENSytYIvaPitpPaKrdk6nYjMUgI21dGZUJuAQKVrgoUR8VRlWlXHPi1mqP
pflcD+h23qvO1+vDkZgQ3wpAGDkgNoIJTbmncey32uMkQ4Ct2gDRJXg1kcPFNXa+00ukMpO0Jc2R
puBpHK1y3DRaUTyWhDu37z3kioE0QycoZk1cnZI0eDzaWXf0xtIq/brXZtDJtzoarRHD1X1S3NkD
TyV5/cuEyIdbXPojkM71LiRBQUE+pEbcdIB63Pfs2JCHxnlytFdaP5nIdfXf8/SJtPtSxj5kYubO
AoPFro6wAJAt7EbxzcKHYmKKXndHdO7l+0xxeACKC0XyJL+MsCwNDQ0fgq84YRcdOa1TzvNk8/oY
D/3XQtPfRl0LwAodkiIPUe0AwezQhFprscBLVMkL4HL36B+cwsi5olqPg3e+ezQyOvmsTiWUnMYw
V2OgUFW/HyQb53Imz6yI58A0yhq8AFBq8ir1dcIrk3BZ5/ryQ88X69yEcAwSy0YbxqSVR7sEH/zL
AB564IV35vBliP/VJEfn5gINlgogAYSneJuBoE1IS3ZZbdqGkpfHWQs73fF5IntfXLr6cwvLrJ7c
maU+jijVleURmsjbucCmKJO7JnN2mk0OjJUv153VyiKBsnDpK0DVGzGv4HuTdLAhDsXKY1+DUcTI
g1yTpTaXOREWCVBgxDoQykEzknh5qaR2p2yeMaKcPMxe+j3m5YFYQ5iX6oPSowvaLnamNtwnmrLR
+BzMLZSj7F4ScV0EI1i6058hTKzhVNSroQ145NaYB2k6P8U129C63zloRAHS4E/a8ffrs3vZuvRh
1ML15oBx6QKpWycmdRU6lqC/hTSkV9wlND2gCW/b6dkDCDg31ghG04T5GmiYDMqDfM6Q2c1AKaEG
apdvWuDLJL5n5fRroEkC7RJ4TtFcJJz+YfCozXW1OEJ82DfbI5rcQigSS6ysHE1YWfh4wAoGmj9h
Y/VOrUzMcYpjlR6Yi+7GpyR7SSow/3a5308v3c063stUIzgCp9+CGxMLFAC9KLwcs/LYVU/OSEFx
ugV3iJ8mX7qF27BR8ezI766v7+pU4tyoaLkFXk6EXypKzceshzsw2ruh2DANzJtE8paR2BARD3Fd
DGVvY1zJojAP4VKW/ivlMl6OFSsokC6ysoA+LK+7c7fjciQ87NKpjnH1Nrdvefma6683T9aZieUn
nHi2fuGbVTuYSPQDaOXvTOuHkg0Sb3MZSwIkeTIOISSvRz3T0FJUHXvtrVfLnVGC5DlhQZxLOg0+
XL3g1s4sLf7mZDhmahs8r6zqaPMhyPPfTlH6jZX4JNlCX3LjFD+dFo/0ygzcqd1VNvTsy101kYDX
T+DgDQrc+epBLblvK4eWg7qxfgepYTCNju95+R3LobCot/5M/xTVXocgS9p/BavDlnsbtLn6nv4H
+ih+lb8VlKGxtcLbMWwdLYzB5gXFrp1r/VbHbzmoePLshak/Z7xP+lpHjeHVS76omuzmWrlKcBRw
Bpe0PGoNwvqm46yToqyaJetv6/WGWpnkuK1bWLrfdMTwFyXV2oLUkG3lzVHXZkhBAdXmba7v0ZVL
YnmW/2NBGINqW8Ns6rAA1r4HPLv8mOxwPfpQpFeUaeMNPz9hD725UFvAgwSCUOebSMvVQlF1vQYa
owyauACd+VG1t81EQl15iG8GaoK9Gq4f+Bxk46EvK8RLFh4mZj+R+jhz48Gk70UpYyFfXSKk4dHB
BRJ5AKjOB9QztQe/Ro1NYH03i591LolXVs63he6z5TECXq+L/KdRDBxq3joWCD1o9fCS6t+KFskk
Wce8zI6wMOaEmCUlGuzgYKXOsGuHB+I+8kzyzlk2lOBFMB4Qw2M5cBt/SESdeBGtTA0vrjEeUIBv
m5KH4Bbcj9SV3MYyM8K+rnhTuinIro4K2bkNJLqqsM/4J4xgDEskiasQe+B87Ze+LJWaXnN0qy4c
PbTT9/2uy9Lt9TOzTL04ZaiQo3FPhw4YqGHOzYDkkbhmnrZHYjd+Pjy5CWj/7jsGsmTZU35tF1iw
gv49ZM8uetkcmxg5sYr2yFwI7epgYqxQVMhGbw/yBkl8unZy0JOCQNkCa8IF5J3ZWTuacd4e3f5V
hX+3jE/M26mB5QecbDWeQKWNk6wFpl4J3fFBy95N6OS0fxpjd/sKWegaXvCgS7OGsBFaMrIyZkl7
jA0k0ftJvUsLEoJnDMls/cHjydfr9laXyYH8B1J+iF/EbK9iJ4Vaj1ULOaVflfpLU2u8Zn9q8a/r
Zi4uBzQMLVIEuoYkKmDPwiFqe0CLLNC2HrnmHpxK8yEsRkkRTWTYJYXykBmuJJpB3U/c7LCJmAwJ
CTD4ohogxGWFOzDeYHxHPUMDo9bZWlBTMGnWtlPu2jG2N0pRxUEykGpPmAM6IdbVb25Jxocpm0Cr
M3DvHlpr6dYsYx6OCFuCKkfnhuEV2RZ8hT0wFSP+6o2BPVdOaNLiLY8nKAAltoJmCHeE/KdiQLAi
06OxceIN5bRHc243bdA1194XdsaDuddGf5iZBvaM0fZ5n1QHpGOVjZ6mw2Oflc57gatuk0Fmk/W9
HiTYgE2+paDzoG7vd0VUzwdtyl+62tm/JRue2HvXaYPiRdkrxfRsK/o+HfViA811vmn4CCiGpja+
AzxXMOhWGaRqU/gcniTME/zeeQapUArEUuAWUEid6QA6+oapvq7jUZ2UNfXRO2XsMjS5ByOfXg1F
6UOlNQA+8WizpSMfMKJYD9K+s4IW2LydnsVf84rb21ThLro7KRSZBjIFqhb/cfpiDltWFRul7iu/
KQ0FlcCE+H1Kuq0ygltdn/EHa1CykCas9pnRGX7TgOZstoG2qVXvDziUKr8tmblFdxrUrFwz2U8Z
go8uJmZo5Ibuo4UACrOFxnbNVHRb1WSJn+ipHsxWkgbqCHUMpU0tNOvz4q4ZOPENCyPMbER+uV0U
YYWf/N1yrOR+KEeoaQ7esE0NQ3kC7AuvC+Jy4IzSLPGV1J531Ou7jTrb44NHkwZHyzb8LOPmXcY6
ukFuEmiVusjSI22NX2y21HeUy/t9m0F6J5kgNjnjlSgJAy8xWzgUcJQO0vw47xc5urGFFpI+2/nR
Ye3e7R901BPiQ1qnAag/1Lra0u671b1O2aEcHuxZlny98NQLos9AgR5oOMg8iAUVpDOqeaR6eSTO
cTBSf0Qz93VPc+HQzi18cHCduOrZrfuiN5CriPX7BDyXbZL4qWqENQSorlu6CAwES4KrpswYZyPF
WBKFo7nC3phWjaeJDOS0OiA0dIG5G6ncC4VVFU9YCDIiG5ABYKDXP7r5pVZ/D7LmztWVQXkSTtq1
FyTN+RVnkphSDv724xBHWfWIsUsW5oPj5Sz4wP+jgYkGzXFwykBonFvgaEwjI6RKjgntDtbc+tDr
fm7Gd2rZB8uy/KxWnhvbeHCyx8bZgVJ115P+hbU7VYVuGGoaCPj80s7gfMiXsvPCjIJmDs/GKoHY
c5P6nOXhBLaA3FZ9d34fyt+TpvqTOQccN1t134zxZnALH1x7cf4YTxbu1sI3ydcYNWjSPumJ5Zt0
l4LEszGtF22mktN3EX4tM7AgbVygnSG6qp/PQMUK5MmyuTrS5rfR9wHQpxvCf8ZoxpRK7K3tzlNb
wno6fdzCK03ISgwHfVB9Bm/MMtmaXl6xZwMSrvVEMaH6VMMItd6cIqKOJAm4tilPB7GcjZPDrPZa
ihsW30dfpT+kP7z56+1n+NSAEBAX1Wx3A8OeHBwSNH2DKqQaUuXndSuXiprnC/+BWDgZR+uVAxr0
Af/NOtXc5KYCvl4cB9yqrrFxbTr6yAtAj89RS6QxFQs6r7iga8B4N8An/2jz8peWuN9ByixbwdVt
stA9AJEAlkMRgl+ajds4HiYgJo+8fG6M906/NQu3DB6uC0lG8LVdROdlzZPBBNMV+viRUCKNb3q9
r9UyqObqXgFhAG4VPJ9RrD/fK31rDrmjZNUxdZNNM+8Nu5KElPqaK0aG4x8TwvmlQ4wnyJBWRzxn
7JB2Ntu71DT9TkcFCBTOyc4AHdlUKVnQ82b6AgXg8s5iEw31rIPmMstcn2vJv5wcQGRuofmvpQnI
KIsYtD0p2LlYO6cbhK32xpmAyJxdwkJnMgffc+HXiObknznAJyMSYuQZsksprAOXjtTyRJ8GKsv1
rXkIdNgjy/uRyBcOmDPmxZwDOHvMrB89g8JyvVf1QrIw60v/jxGxXDaCM5SiQob6hJZryAlC8Sc2
R4mRy7Lqso/Biw6g5KJcKHYLVHk9tYwq5TEn9UNakjA3+YYb2UvZaqE1FxsouN7nRHUCnc+bxMY7
wKw31z3J6nE9+Q3CJneMoR9IA9Wqon2ykwwp89cJleXrRlan00NbzqIXbqD17fwkkRjwEmZX1dEi
eN3gNjSsm2XCl7k8MSE4drPIdSUfu+qoIrifQUtJnHscXslAVmfrxIqQiQK/x9g3IwYCHcEAwmXB
mHrQ2N5en65Vr3BiRdjiHu96qG/XFViq3nIP0Avz3qu/5onkLpSYEYsZlVvCpUBO/Ah2jMe51n0e
Z76p/5wNSV5NsvwiQAI7X2knE+PpDILZSpFhV35dnzLJwliCI00JcBm0wVg6rdmMuXWXdSkaF1wJ
98a6GQjCAtWExLTYCVPCzEJBWQHx+YXzGBKSX9ExfH0o68vy18YymydXu51PvUF4Wx1H3faz/oui
OEFcsI05yepM6+vy15JwLNPejhuWYDSEv2eq8tZzvDmvD0ZmYhnsyWBix+uYMsBEzfiEol/z0teO
JAhejsPFM8D7OwzhGVBpzCtMGzagofsad0fDmTaz+Y6sx5iagZclgTFJYOhrawQ6IRN9HM5KizWp
wMGR69jRubYjdeHr6aNXbeJCRie3bgfVCHTJoegnvm4bb4o9u3IRDiPNMwwlyvMjJFwPTSpBoayt
08Jc8/+GhDlsTaUfrMaGh1YPnUODiskaC9eOzokF8RlNOhV9Djos9M4vVX8z2odulGyE5UeKG+HU
hHCX6alWNshuYT/X27FECNx6B4o37qC8g88gaIfft2/uBeGObOcC3nGFzc3xIh0dJPuO4/hmQSTa
rCQNn2vPOwQ6aPdEgyR6wYTrxht7Bew2ZX2sNBDZWLsx+ZGMeTh4PytoDlwfzOrkgTRkeVCDeEFM
qOKp2nKvtssj1NlDYsRB0Ryr6idDI60y3Um7q1e3A/QbgfBCfQLdkueOwRwgtJZaXnmsU+bX8Yuq
VH4t40eXGRF2tZ66noJOV8AQWPc6jvSxYFagQcT7+tStOSDE8GDFNdHycsGbRvQaEh1GWR0Llm1z
ZAnr34BaAfFQQxm9DKhVbVhOJEZXXcOJUWHzgcWw6/QxR8nbOyasDFkcNiCUsAwZ3nV1EsHBiOZA
NI5cdH92njeScdkYvfZoUSQWdukg8T6rYwFzAJJRHoizRDc3m33dNyqgYxXerMQ7dG3vp+WT6369
vlCrXg5gXACwkZFyxKq4GjOCRsWhPDatdphN9lVxmSTWWZ0tQLtREAO7wwWdKfgiUrNWADIavZ9q
9m2C4kz/dn0Ua9sNQEwQtQK1CFY7IdZRErWw3Rj3HevVvU0nAOq90NO+Mevf9fSatI/WkH1is52a
NM5PK/J4Sp+hqeaYxu1hBKGpzaHQ6Wr33Zy9Xh/d2gTiYkWZBZsBvZjL6E8jBnDPjVCSRYidIi3f
/jCo4Ss3wyHxWgAaCtV8CIfh1ApGXIMym9aYQpfUz2pj72MXTUrXB3LBOArhQlzZ8KTA+gMKL+YP
ZsVjnjGl/Zd20p70Jt4yEn/VjGpX5D/KGFS62bHwlpe4dq8o3yzjHVUOUKmDR0zyQ5YNcXovLj8E
OBCkS0CXDeKyZcpPprRIaa3Njjt8Ia33XKrej74ig5+nxPSHPNuBjWc/m+ZdmcU7p1V/Ggmw+ha3
B0lgK+7bj5+BAqSBexE6myL20KVei/QhfoYWj1ugjHcjNZOwZ9Pr3CRIm+bIZLkgPPMN7srAFh9v
jPM5QEuiCcZfUD15i5DA+RzEIESBWt3QfeEoZ+/A8lLeO7SCCCya852U7BRb+QbVdvdLw+g9yax/
dcb4x4y739o8vI4xsqmpRyLVTSEWo5fqIwHR9LZDaWADkY0XoPP1ED35FQpUPAQD9T6xwKs/z9va
4feGxx/hKQKHkrAYUuRd5mo32P3yH72PnsmHlte1nzbOHwjqHaxRy0JomWWBG6db3li7FPXFMQcb
Mm3jrZqpe0/HKVeHqNSdJFAAb4q1IQ+vbxvBWX5owWEuUFxBbh1MHsIFU0EyRYUmcRdt2/l7fqN2
38fXQWSBM4jqLUCvwglMULCblIbQyGDbzv4C7Esv48lcGwBYVcCTiO5NlIiEbR+Xisdbo+ojNofq
EPQyWifZ94UJcjM2pTFoJSLDCArwEQySR8bl94FTRW4f+ZIPvSwhesl6jIplJo20rWKMIQpB4fUV
Flwt1mAxsHT5gaH3MuTjTgydvHaEgfmtJ+DX6vxRlg9ctQFMDQII+EFwN56fO3NCtk5PYhpN1Q4y
EIW+m2SgZiF6+M8wIB8NMir0N1+EX148k9FUYKJ2Q7sP1TjkyiaXYQxXV+PEirDapT4b3WAqXVSa
3zPjySs3ty8GVKkAZoCS6UqzcV6XHJVWGrGpCRVji2K6T2WR6tpqnBgR24210ZgpKxwaJc0Tt3be
GFLt5fo4hHfEx2qgbRTUBh+ceuKbhYB9bh4znIp0CpV+Y3UBMAhmFk5JmDaSE7I+nL+2hBOizm5S
dF3ZRx2A4zoIwra3ar2JwxHvjYy0M/6pcci1AwSvQNdoejtpe4ZkILYQXzW9ng6AnvVRotx7Xgjs
CnAY19dlbf+erIstHMTZbtGNAZLiyDW3KClTmUyd7PvLEE+CjG6Ye05oiyHMbzMJ0OL4id+/tE3i
OQzON7EXSMkS9JO3Bo3K7C3ZZs23T3wepUeIe4AA7qKVvJvVbBgnjUbm7BttoEtOxersnHxemH1T
54bLZ3xe1ZVNuleGcnv770dRDN32S9/eRQ+1gRAvN2g5RNzN/CNBEfv699ecLCJmUEcAb3HZxKsy
aAFASnSI4IJ9KGt4LNB1n6aDxM7KRKHaBooHsC4AWeoJcYGSzeCpKHsW2fFvwKGqHzcPAxgXQNNQ
LMfdKsagXWYzEJI4c6QW4Thtebnv+W5UJINYmawFeo2nLESJcX+r52ehNlVQmfcpi4ZyV/MNaGoI
uc8kyaHVmToxIkS0am6O2qRmLGrxdHmt+Sdu7rNB6OeDSEeS5VZcsSij+ykO0JRiFLtPrMbJEAS3
x5q4t0ajxBCyX0u4e1CsIB1vzEEvLvxsIMLZy2aF8dbGaiT0bgZogUreNbLVFjyf2c9ajLYpTBTa
ppA7G79w7+DJ+FvWlxu7dnn2g/tdsFLrI2FqUrMIQDcNFUEZklf2/WWUJ/4bfUNaCjAVizQOGbC7
rJD475UrDqvw9/cLCT9SuKXhaB2LYr4h2rYFC0Gzvb6dVk1AEgoYbjBEAfp8PgTDjcsC4Ms5AieM
0Wym1Le1zXUTq7N0YkKYpdbo5pICTxuV3SPIXHn78r99X5ilpDNyK5kwBG8InDHEebj9+wsTgwNM
uLfI155PkUYboC2nXo206YGqSkBBR3zdwkr8BygWgBl42WGjivu0tywAhZJMizy6mao7N7vX4/vC
3HpkoxOJrbXVwCMS9x5o0kD4KCx4mU4MmtWxHg2mCrD+xu6y8Ppo1s72qQVhvUFZMxLgbPVomsL4
MdvOkG6TLMnarnXAkwl+QrA3X1xJE+hxuF2bWqSWITBDVX6XxXfXR7E2T6CCxfsITC6Azwvz5BBi
ztxKeFTril/mlQ8Ok09YwHb6kNhBz/bFta00CQcwJwJ5gJ/0mf/79u/jDb9QIOBGReXtfN+i+wNP
p75hETC0xABu+BPn+vT7wgz1BeNZ6yHsMOJdrwK/K9lHKysAJkEVggl4o4KjW5ifrKB8sLRhjCbg
j0s/4ZLfv/y+k/TWcseBGwKPeeSR0IchnjrVYGjwNts5SssQyrfUfNGM6PoSyEwIR6Hr0tyJB5iA
bGUKxhAN+ArJeZaZELwfUO3QOOMwYShblj7M1NcaiYm1hVjwkiiownHgHXG+kZKS18yDlcjcZWro
KrefA8SW/3xeBA4lulM1qoHPT99c87HPb79Ezz4vxHym3ZczGfB5q99kykPlBNUk8RUrHu/MhH4+
QWodj6qKV28Uf+t6n9coO6Ov8RPH4XSajHMjHNKNgLB3czQ4ANhC1jz7c32zSpZZpPRJtYSOznIe
zPlfys+i+vcnPu9oOHbIJy9C4ue/P4G4r0vreYpQtSwG6mfkE0ErAO1/LSwDPAnHdBN0DbSChbQJ
9L2Rbz4zgOWKBpnM8tQ6/3zJdBC0JXSKGt4GaloGsvfoclQvHBJIrf9rwBHOWesWo2uiLyVynccC
qixIYIJqIFRmv3Ylil8ra41Yb0lRo8qBG1Q4FCnqCt6sak1U6T77XUvcnuzrwkJY3QxOnBlfb4Zg
QNz6CY9x9usXn3iy0AqlbclbfL/lQV/6sexBveJTodADpRp4JSyGGCORpBz7USMQ1XPf0/agg8Yy
/3nzZoIJUPMCfAGiflH5qkDBDuK2RRMVB4UDuHi7Tz37vLC+qpMZKcg2mkhl/jh+HwfZS3dtiXEE
UBLGfbCoC50vwTCpmqkoRh0x89GjR9LZkktn5TCgMwbVbZQzQbMr9uBVjBqjVehdlNb1w5xm2z6j
fm41fkzdjd7IGNdWXDj4MXH0HNAv4DwI1ygeWmj2TOYuGt0XpSYBxCfCQY2c28BwS8wBwhpEfAvP
18Kddj5tRao0cQPh5ij9d9z59JchW5eVaQMWBd3rC6kSkCLCupSTCwbktmyjvAOFRLodoDjc7Wjt
O/bb9R28ckgWwnhwT4PgD12SgrcCL4gzTyRuI2uOXBRsiT9Yu+smVjYZWm4Q/6FVA91wYsELPZF2
zh29iUw3JO5O2jwk+b6Y2k97HUcEzdhR4X4xjZDOf67//pVNdfr7PeEUJiMod+3YhEBnv7zfdTfM
80M5SgIcmRXhXoqTsZ7i1IAV4GaSvamHpA+IjE5NNlfL3098LjJC7X/G0iRgRkDNVuKxZKMQTkaq
2NSsDYyC0/t03Cjtfaz4XLZpZaMQjgchpFdbFVaceFcWgd6E11d89fj93bFie1VHG26PJb6fQ6dK
PejKS6puswySpZKjcX26kN0XlqPWCMkqXIF1uUmqoKeH/L2XvS3WZwupD3CMgo9QrEtpie21U+s1
ETpAQSEvhZSsz9Y/37eFQVSJMdlWR7Dm5jeePIDuskru6vhBWnZe9VUYxn8HIoY7nkO6YRjtJhr1
MAcdbOqjL/b6yq8vyF8Ty1hPzodD47GAElsTUW0HVUHVe63IJr9R0/rj/kBZHrlM9PFAaVjYvyBA
B9sR2loiE4DT9DkbhkCygxe3LQShyKr8tSCMwyWWnpUxfKLV7b3hzqwDq/maK9s22cTaA5O1pqxu
sRNzQjnSGDtvsJ0JB8b2WeOPtwMOliTR3+EIt1RTgDs+BfIqavPdW88kp1AyWWIUh2RarjINk5Vo
oWn7HbBefyDb69SHOPhM5u50KIZwmxROOgInhKFYeuLPUHtOnq9v4dVT8neuDOEiaQvNpPbAmkgp
tmhAtdSnedxfNyFZbrGWlEP3MskGTFjdMf9lzGZJ1Lj+fdOAOhIadOCzzk+hNdceBMuXW6S7Y9kR
3aWf+f1/vy/cUqNW0qGq8X1mba10X8pwGetL8Pf7wulzPDz63Hz5/fEms8C65Mc3Uqn814WAKAsQ
pYWAU5iiytGSyQErZkTj73YdKPZDnm+vz9L6KP6aELwUayv0b32Ehp4PdpupBBz6EwsNWk8Lb9cF
6y1SZsxOWTdDNuMwQDh13qmOBCax5s5Pv2+cb6QWLB1z6o5NZFvbqvJJvtWdTdm9XZ+oZTlFZ3tq
RVgLiLEluTbA++nKW8t2WYlK2DbVQi7DdS1u9JohYUUcZ7DKuochUFsneUDye3TH6XM4qUdXxpMm
mzphD2tzjITkSJsI+D6WouRzx+cv+fyJl9Tp1AkXRzWo1GAFNgAF6RS4BxleOJ+40gGp/YA+ooYv
Pg/qgcSztjjcbh/fqYDUotVP0pa75q9OTQg+XakY16ET20RuudP6R9f8hL86/b6wjfncz0OW4PtO
ZHBfe7++fWW/Xti+A4qXyLfhwihrsLlvKpk3X/Mjp79e2LVWYg8ZaO6bKK6PZf5NTV8UGU+9bAjC
Zk1B8Vh1DNtoZtvYCKbof5shIfyoKbBrTowtNIABowcQtZMYWD9s/79HkZw/91Nx0wxGvNzZuvY8
mxB23s7Jk5Z9+1+GgZLbuRWC+4LXJayALcQx7owbZWU/7qS/Cw0Cx/Pva3YKLpgGYYHeory6h5DH
J36/YSza7Auzhnjncbef+nGGSyrnUONobvqMp1jIJNCKsdC6XIQFGciPAEKMtDLIOr+wd6CCBevP
9VGsHgc4IkgUo6yHxNv5LIH8tUgJx3FQPQScPidv3Y0g//8sxIkJYaFLZyQFMuy4J37x0u//XB/A
6mE7+bqwzGQRe58Z8iF9/NL6WS45C7LPG+fz0ymd2eoVgifF2VXGnTQAXz1rJz9fcHekN/QudXCY
K3vnbuv3Z0P24JatsLCP4mYsW3tJSFlFwLJH5HFqmcNYnyRAl6GBB6Yx8cmish7paAuDQE4qn4Jc
9g5eHYK1pAQXDVqkz88XwZj6tqBjgwiZoNlma9Pv7BMQBmDggYFaFK+XVr9zE1VG+soapxK5Wu3O
g+KFSSUbdW0QpxaEjVoTXs7eMJYRN/4d149muzdUGZP/xUIAGIgMLcggLQNojA+6kpOEASSlWksB
3ehrn4N94s2t6K1OSTAg3J56memaktXNq54RP5/uMYTtPIF89eZzB+AhyBigXgtSTqSChSWHXIoz
1slUvxq82oMxLB9USTS+MlegjkNJAbEYqiZi56OruHGSkaR5rRSwgKHdXuZaL442JJ/RWQHYIRqc
UBQTXEefj30NxEf9auECVZ/9UEtvvUJhAQdu6d0EmgFv0/NNqwx5pXjEy14Ta8/Cut7f6FpRqwIP
K4AMgCkBCyrEMdQuB27HtH5l6EIGD0qcSnbT5RJAswkND7hFXRQXxILPPKVN3zVO81raPgSqWlnN
7XIFQFEJ4msADFycB5EoUEmqDL15/fAKNVi12drdHaSA3O7mUUCNc8nJ49SpnipmHC24Jt6RFmxT
XW+F3kbrqBneuhLnJoSFdtVEmTRA6r5ayUs5RzL6qst1OP+84JqIkrO2j/H55pCZpV/kMnr1FQPo
n/EgQIMUownZm/ONalYQ45j71v1KxnbDHmNqbm6eoDMDgl+CDu8wQoHM/cpBA0bd2J8l/aSXWwkn
7GQEwlnoDIAR7RwjmGsaIqHl//JK9Mjy+uaVXpwFAFYgCwZ/lcjRweapZmgALl/1XZvMoanejIBy
keFFoRAhJahIcaGeL4XBdJV3k5e/Ak3hu3ejKsuiXNxzHwYQTOLhgPZOUY3NtgjJjUHJX63iCWXi
TPtXOkTXV/tyMRYWZdx0tr0U8US/V1GtLnN3zF8r1oeWFdRm0IMaypN1bF5u23M7wrnINFIwL4Yd
Ynl+8yPNPP/6QGQGhMVwoWzZUAYDzUw2bDYDLb01GfB/pF3ZjpxKkP0iJPbllaKWbrcXqLLb9gvy
cg3JDsn+9XOyRzO3SFCl8FU/+KHkCHKLjIw4cQI1Ami/AeOkWIw9izsYaVRrk9Kbww1A3K6sPXsW
QXFX6w0NIOvGdmE2FrWdyw2V20452tkw3vTOayMvso5Dc945TUsVPEMOnIGkMBOoUE6a8dERoblW
24kTz1nXpA2tyB4gPlSeuz8gvnPt6rkUpfFWa820wPThypZR78ejATIjBcXhBC3kWZIzdwBc6fEs
bQ2DeUp49MKErHAAI7iyKNHm/jb5vfnUh5/D6bWLd+8nFUAr+DUoCkfynA+217PSyHE9qVfjFR0d
ZUPAKraepKV49vudAzsPCioVK4jXhvHYyOe4rXfvJWgAlEGTgbgC8poz5IAx1F0Zq+qVULe3Duns
7V0FwG+wBLBOiDnAQVuOAKi9MKrglVyn/NjWl+wdrS8oDn6sZGOaEENkjd2AlEEelR9EOxeFU2jG
tSTxoVH9sf70WMF6L+HrdRXBB3hogCtxkdC5sZqxDmPzSmN/6Ge3/N4g3F4Zt8dqNsaBC4LVAekA
qitvzKJ3y21os2WVmWRce+ekSgdNMAqReG4UqerUeK1APJV9Q27ddN4bAwLhDIhLWAoNVVKrVjZN
7ZBGDkPjajal+9tKc8GRXttWgA8RlGFtdtHhlF/n1AlBpdZl5jUdPzegbe4UxXOs/UfaQHE2di26
EbKVWO5YJ5/TSipH8wqiZNcB0230e/cqg94BTjjiHIylhy3T3SpPaoH+sENtXXXl1MWeLipf2lhm
vB4w+zIIPwAe445cocqDFg+Vdc2RHsfj/pgc9w4AdXAgfkJyC0pWLW3MzqmzEUUWVy30aHGos91W
byF/db+FsHiZZTpXWXnX/pOVp8efvz7MmsOiiOwcq+hvxs1/4QzUak0lvA45cdE86YMz0g9W/93S
d2/XpSJuJ+mNHfemCkVJdCyfpfEo4v3bGgl6xGmqaoLpaQWvH0Gz0Ed1Ft10pziAq9/UP0e9q1B5
t30FSBA64DkBJbji+2oBS1ISvYpus34ownexLnBg1zuWyWc9Y9G9Enzd3ERl1ajWtGujG57UaX9J
RODxtXzkEuHgo8UpzgN88eWJc/LEkQpHsa+th8xcK1rnTfE2IyFicEo0vl2KbyNS1b1KnGtU2Cez
dU4Ci8T+/yKziGcJrs7/l8+2wZ3BMNHfixboaHGdZhQBe2H3Xt5vuZcquBvUmLJcU1KoQEc5qXUr
dW/sBEMAERVCS8Cmg1hUXQ5hJGnWjFMqXW0aIPrgFERw1jbWAFFKFJugEpt1Q+Cc1tDqLaeSjPBq
f0lQqinHuys0AMFV4AAATIyXLxpXLEfAiFYtw2rDK30udQd8qDt78KLJ2lIBG+HdKjf5WNMmpOFV
SdJz1FnPZX8ycq9RPVNtL6FmC8zg1ozpgOKCfAcF+MAZL/V1Y100JIe+JPO18sUURAg2xTs4dIiZ
aSgD4m4hdBEiiI1WIcpbvxXOCZCqv1hxNF5h7GYKOm3wKz4QhdamXYTXpkeU+lSru50ZHXXSMlJO
jHpu9ZAjejd1JnWMq4ZONcoBbREeX0NbE4T+8CyuAZJ09Ktazv8YN+XQgXDq2lBP/iWLMCib4k1G
96UjzL6KVvZV21n1kJpXpW8PtDwNmSUYwIZZgr1D+R6LY6ENPLeBqkohFeDJmKB59uqqRsnMER2K
/mKW7pRwhkmX80wfeigBmQ4iWX5O9pZp4Njdj4JziquksNMogoJuQr8Q8I7vf60vFXAHQaZlnRA2
TUCUe857y9nvjjEcuopDhrA03tLc9SOjt4Yeh5Z21cr5CW2mj3MleDhsrPRCA7fSqt53IWNHuIbS
60TR+fwi2EobmxWVsjoeD2grCDQht8oqJahQkEPzWsUv+ke932+LDLzRUY4LhDuiM1xWNzdpOPZq
YV6H5Iv9UdJed+9RPNdAJaTiJc2s+PIkx6VSFkOHFQbFs/adTD8fi2ezy13/Flqj4m1uwWdd3TyR
5uTZXEnS1fxuGv1BQd/5Cj1/S0cUud9YZvT6ZKzvDvhjERFdjmNWG1mq09m5DtFrbRpHvaouWbTb
19MXSrjJijR5TiKmpDA+lqdMRIXMdgo3WagxQQEII7czwe20HEM6NOlMutC5Muoyy/lpmkGYPWlf
EmV3Fhbct1htYLbReEkDU+tSk2yi6Q+sIlyafjo38PqURjvlVD0/Xv310cCTF7cD3FOwhq1ec2iS
YMxln7e3Qvudn43q137xqF5mMTgwVaFqcDmKroyscSxsenPGT3Z8UMr/KJ+zfmE1l1pDIT+yD9bn
3fQ4jokadRDLsO+H18cZpsGZx3kMnejzJD81xonuvhtQs4ypx9sBvbjh/C0nx8lDpOMs0tz6i2Xm
R5BGH/fO/pv/AjdGVxBt4CP3kjqFCAPl9c1S0cP7KIe7X9JL+ZyP0cqRGepoTgd0efo+d0lRCxSs
bRMS04h1g1cU0wM3YzlDMUgv5KLP6I0O31JdO0wSupsicJ/XokDi+hxAE2tmrwCLiuQl+/3OPXaa
Jh6Mqm1vcX+uHbcWFceI5HO3KKG9RLQW8tFgfbRc8nvvSi8/n9upo2F3VjbQ9ia10cH4PhkiIN/G
9yM3zcgkAdxgXZWX82MOtKpDW25veRG7zZMCnrbdI0CRIF4MyFliq/KQkLJAY7h5otktyb+2x6L/
tlu8hWPgsLAbFljj5n827cnMqyq5dbZHUUYuMKPruw2sp3fiufknkYSbtYR4LzO+109F9x8/n7sN
spxqoTRAvgqo94/Kjk+Pp2fr+w0Hd7PJiDIQLVku7zQp6jxLaXLL4qM+nZXwOIr612zsIFvDE9pE
GxNQQvCFk3pfZuAdjZObPMjoNfXU9LfHY1grQENOBA0RdEO6Em7ecgwDDYG7k4zi1qd+6Ortbi91
KZ6pv7MQE0kTAJogHq2nTsYI/m4FfM1olfvfRsFtVBxAWiKEVdxqt0y8WdRtjW3EpQOzHAW3Uecw
HeCvQnymT66hf5GOU/cVvW53n2bESWzQssHPQwkrX/uLlDhAyyQbb02JDokZmvzt5QEDlQVixMC/
IbSwTr+VmWkZnTp2NxMUpH6mXnevApgyEEIHjxncVf7RQyUw1/W5PKDRxUuZO4c4KvavM/NUkRhD
Qx+kAbgTTYq4mSbqTDdCnqNz7OwOL4Dg4E4853jFyRjFUQ/xqvna5TfzuG9+EJdXAQoACgNk9vCI
OddFz+Bn57U232rl6VOmXPZKh2RQJr9lMJA/5Jz4zrZmkDuTIYi/lvYxqgVYNP4M4IpfiOeMXQyU
UoJOKUOgTSB1ab+quqeUp3hvUJJXw9mjVI4bJTKgptcPFTpWiTqF8/aOl88ZJLiukUMJ5BcOEg3T
O5oJ/FP+UoACYD6wOwFf2ej3oYRpLPfj0AdKfVMcz5ZxDPzdK32vgs/FRFospQ0iMIGiuk192NkL
HG0qMAJYIjQBBsclMjJLm504WlenWt4HnXy2ixdnb2ieyUemCPFBlooBHGApv5MapWxJ3AcIwqBO
KnH3Tw9yYG+ISfA3wjNdylcjktkaeACCBC0CiJO6+a/H88+szP11gAEggopnHyMqRoqbm6CW9BT9
KEYaGNWTFAJgiu6rT7gNUun2WNHGZkW7YlbsBfdrTYMOREmGE41GlMR0w8hTBJezSDx3FtAaDfxG
FcQP2as0fNf3Yq7f5unu87lbOZ1IXwwD5MvyN6UJkuDx7GycNOA7EJxCkA6BmLcezHe+Ra7lGoKQ
OZrJ1yel/41+hWUn4tbZsHoLHdxeKg20s0B/5S5QYi9EW+bs6NTosCtwhDcWAlwo2LImoKZIK3En
Ikna0ZlUTJHqW8pxN28M1gENLGyGwEVGyeFfCTNpDXNs1CZoT1J4cyrBOmx9vc2KThExR5EE76PG
qpLXOq2bIOsPRuYZw+HxOm/JR0Qb5hQWA24Rd+nnQ2/JdZ/SQCfvkkuXP/038dylHybUKDUK8ZNx
M/LXWpAo3Ph6Bqln4S8kRGD3ltZoyonUEkmmQaN5dnKMLMFrXyCfDxDWVCpIHEL+kHp66A4CY7px
AJBIQJoWQHFwBfNxVM0eM5JXUhGk46VLn6IKnbL8ScTOvTEIlq5gpDd4i1g80H22iyoa0I4pqMiL
Yp9SEXp4w1Qs5HNrXPcS/OES8pPaV533dfLBTgUTJRoCt85ajTbqGoEKGc3UP5qN93iXru8c8DXj
NgOGHiZv1UAKTVzVuDW1MSC6q+rfENqU1WMU/5x/P9azHgb04GqDndA09ixcbtd2JrllgFk5KJML
OabNbicV5ddgpAXgHeRPcJCW4qlaE3QtpXMwdn/iS7MXxgN+CMAKFZg4gBewlzhTMfZGn8qR0wcU
PAHaa7E7pf2/ClC5gow5vPiVpe57wFiNbAgG+lu1fu9sJso6hGGNMTVAwwLsxItvwFGa19IEHz4K
D+kZdewCW7o+CFCA2cczEE3ikL9Yzv9gpRGy8vUYGKnhRk1gy9cw3wsZxihAG8uyU6CVgsXjchYZ
8IWJhWb2QQsGMfQ4aQXP2LVNAu0SYxbHQWA0mdwenbssBiAvNwPjhcpf7Co7pk55NJTXx0fhjYFx
6edBD9rPIIgKLwN3z3Ky5lAP27gmVtDEgfILpcqSfmr+9NNvlOJcolLwcNg4edDG6nyQc1snFYYi
xutzgrYuRlF3UKJN7+PxbCjAYBCYR0DSQlybW/s5cuxSHos2yBTTfY8OO38lH+EqRMPQc5m/p3vw
czRx3LYB4CAH9Qj2GcHmZcaBWw+WTkXETQWiHviF5XqMpWwRwKDbwIzRfJ18bMlHWr6zP6MdTypi
Sd2crDtd3B4rcil2uhC6pBJvLHKQ6r1gAJwS1GsAZoBqEzDu8pRlY5PlcPkaPIN+tOY5ss77Vxvu
JMyJA8ghKjaWkxUNbSxFSco8V7ezjibd7dfg8+/kcxNUKvFsdGHSBcX8Dj2nM0uQH37LcvGrDfQO
4tvwDNYtZ4xeGmawCHeBAxbZQj/KyYX6E+oRW/nVzA5O9lRkz9XPuj5U02EIvSS/NvN7uKDAGz+e
SoUd9EefwgzS3UujLB2nUyWtCyarcmvpQy99n8j3RPqQZowlw2iDOf6okttjtRu2Gjsd5SMAEcD/
sri7MtIqrcnTGOf1K/2O9AeSFI8VbO1x5Bfx8gDmn+315bCGMSlqtZqbAK3FpOos7QVBYIejRyQ8
K4S74LvwGDyqhCSPJ6sNwjJ0R8uLm70IM2hg9zweTsARMFTTcgTN2Ia9VuFlQ74oP+cfe6eHZZDB
nQVTBjgND4BIc8Ce57BPAys90egSiezxen0X8vnWD2M+mZEx0TSY7ENTPo3q2RIFrtcrDBUoEGIY
P2Rjee890kZLyZspDfrfiX1yFIEN2BzBnXjOxlDU3DjZPGCGFLcv3AEVSHuJHVEYiTIRLC1CLshb
8ikoXe11NdFrjKDyotADoWcYXtLQrfrd76ilIu6Md6pRF3oFRbri29V7+rR/M6FhDLCoqLBBFJjz
icah6Wu1zd42U5eeRDye7KguLRS+3kTvL2ShEHnk92oztECEGU0aSGgwZpylD9oP0LYUImqYrQWH
OYKDCrphxPo5F8Ikel1lupUE6JNmOZ6KDsP96fFEbY7kXxU8LXZSKrnam2YSRMURq12qvk0OfXjM
hMZj7UZizu40ce5dEk7hAKq/JHAUt01OWX+aQKrUCe6xrSN4r4U7I01Fa7vo7SRoiTsMLroDPp6v
zVGgDB1lvYjZohfi0gSmsj1IshmnQTgfNMWlo1vkT0YZPNayNQrUCzGSWDTiWzVO05W00yajKgJL
QwHgqd8flsf+ZNRcOBuAePIVmSTTU9tM8HpWw2NjnWxRV9KN72c5eAu3kAbIMx/TVnOKxEJC80CN
f/0wkp+7Z2chnWm/8w/I3DSAvDR5EKufUivYnzfCN999PHfLaSNCSA18gcCZX52jmX1+/PUbhxp1
I6jcAYEuAuc8AfoAbo9oamkSGB2s+E0ybnshQTDiCw3cAGak3lVaMw36MdePw+vjAWwtLvaOaiAm
D+ALn8NOpjQ3xjlOgiY5hS7iIo/Fr+eHlTfhCcjwTAiicifMpLQwiwhGT2sucfU0l+9kUeHlhocJ
HUjyw0kCOhj8bssdhMunQ9EzbFH7NenQ39Qr6vPYnuzTYB3oKyGuuj+yvdTI2SVtHOZ2GKGxZ9UL
XjVdLDRWFRF3rpdGRzIYiaQ3QmBg8pbjkvSm7GIiZbiXYlcJP4Wx93hxNhWgoboGNDt6mvHF6HM4
OLYO5udAqp5DR/Lsojs/1rC+kDAEQF2xsxAARZve5RBGa1LREMXMgq71Mj072MlL1T7PCTk4ZP9g
ACzEC53llwC75VQ50Yyue9IQBeWHRjtWluBq3Zgr4FTQsQ7RBQQCeG9ZSupkqno5Dgr6VB6qdLeL
g+4AKHpCao/V3PBFeoU+E0UGt3tQDz8yVKwIjOzGMVyIZxfhnZEFDVEV0wriU3IIE+eQmINn7iWP
ARYZRVvAnhsIYiAWwzbDnRKkmvrQpn15lXWvLCpvKmLPSC6tutsrWOrh3nb6mFa51EGP1VyHyp2G
34837XqpbSC22UUHph2EALhxOGaeIWKckmv7yzTfza3AHVg7HXgZsTAStirDeHIbtUusQe6RA0WU
2P5mytMp+STFzdnU6m+Px7FedCiCu4EqNOxY8L0t1yOqU3sieRcGVPpUdKdoPpn7XQM8MFDhZiGa
i/g6Pxa11Bw0lZaiazQeq5+lCDexsRIL8Zyd1Qu9LlUH4qX61f5ZtYKo4do6oYAO8UIbMHq84fnc
XtHQQm1Uml1BsaNp4EL/6mRXk3jhfuMBrDPgACx6j7Ohc+MwkCazBqPNrxWaEhmm5Fp729bh7KEQ
AH4IzDmiPgZ3wHtdI2an28X1I+qt3RGEPo/30sZKLORzZ6Jy0Po3q8Liqs9HfbgUg2ApRPK5M400
4gBkOr5fHS/peLIFbsiGeKR+4IVoAFcBdsi5CGCcLJpcqbKr5Ljlr70M8Zj8hXTuRKc6tcvcLLIr
oJ7gSKX67ssB8gH+Z2VJKvLE3OT39YCZd0h2nQG7SbxJBEXeMBQL+dzka0rYppkRZ1dLPzb9aZ4P
uYhqRaSC8wPHWRpatFrPripa1KFFsX1W9rJNoTwcdAnM/2PNqWH4luau6+JMU6sas9T4Zv1UD7s9
gKV8NsS7680wxqicxjK7hvMFpGXCoPN6ipbyuSNcRkk9dw72aJR7leb1zodsL1UjpgjGgV0+aF8G
iDu3kYrQGLQJsJAAj13EXktRj731MYN8vKVRsAJ+Izgyyymy4qjMozwyA7X5UF1METxsfXPCFwYC
E/XhKGDASV6Kz+qsG5UunILMi39W8akvDpPj7TV0AG4h8AeqfDx4gQdc6shR2OtQo5eDtPo0jkfN
2W1Il/K5S7kGG6SaSZAfa0HVflI1gfzVHAEoiaoqFelQoJ/QInL5/bHSow1rrHaBjO6Ape4aTezK
1peo//14njb1IO4NeDB4oEy+4XyjdaNkywD3EIB6aO/ltVfplQiOtjoTGAVKblXmX6AgkHeLw7Gz
6jwpuyAtzghixpanibqZrvYsVIBrBXEZxgeAWujlhCW9nZn2oCNTEJ7z9vLl8TRtSAeqBwR44PoC
NIOvGrYpKgCkKZ+C6Rkxsqg+/ifxPDOn1Pc9zWaIH+wX5dwle29lBjf89+v5JG5ShJrZ9BDfSqfo
aOinv/l6BPhQUc2QDdzUZ1mFLKGpTkH/opSXPnp6LH5j8+Dr/xXPXcuZaoZ9aEH8lB5tdOtJ3hMR
ie/G8uKlw4qq4V4zs7HcPKZEJpKUtRwQGrr58+SI0mcbY4AClP3hpKFRCB+eactRrYYploPCCN1I
0twxR5eYQfR02xoHtMDBYG9bxMCX4zAcvKdw1uQgN71q9GxRentrGPfymf67u3PsZaeKR8in8sec
fCrK00wuu1ebwVdYtlaDTeLh7apaRbWchjNixUcyPEWaW+eCNMfmKFAYi1ohAPVt/mEYG0WsK/U8
B6Q4q9GhTy+7+7IjV8vovVg9kgUrzvO5NaGJDuOpOQdK45m/ZxGH2MY6o6ZNQzUEoJKISXNHgpTo
8UakBgiJ+jBnnrm3pgqfv5DP3Z71aLdYaGoFaX5Ek1m0HNEF99t6DZA9gRpEGLBbQUm33EnNnOlt
1RM90PTYLcKTTo6h+evxVlrP0lIHv1uHrm4a5GsChXjOh7jebfYgnj2Y8WBDiSdfY2gjN12Wo6UF
5ig900NZp4LU4ub3IwIGRwaVbXiaLOdI0sumaCNTDyLcyLYadMlfjABpUSALkNtF9Jgz3LSUh1bu
BiXQ6tsoferPj+d/a41BO4OSKoTCGDvJ8vtn2tla5EA8ST7Vszvl6NHtP1axNUUMLAQAFAwegOJL
FZk5JnkyNCoQhxd5ejd/2iseKC4UIMNUMNpYPvRimbNtUsRLfDlpDm4q5KQ18XmLlCV4MO7lczu0
UnqS0ATyp/rPoFlHXW2PU/Zkt73guK3naamIn6c61PRqgCINDad7ECmT2d0/VTB0Nkq+WCKFd/FS
Zxj0kISGX1ugJ2tbV/4bBUjxMVoV5Cx5XhhJGqc5RR2d7zTxQXYl8G7sHgGkMsIQMOwDTMGZJEdJ
YkPpTdmvI1zRrqMITtv6OMD/vZPPLXYctaNZj5AvdQfN8fT0QF4fj2BjOy00cKtskdQhUQsNaJut
oH9p70a/EhHgYWMr4eqBn63iZaKi2mp55HpcbbLdDbJvWR+z+KP8F7PEkg0mq7RCFJ2bJWhMzKgm
im/Zl0j1qtl1bo9naWsd7jVwswTiWx39jmPFby3iOsWFhsj8/HisY2uS7nWwlbpzlED7OKNPPXSk
umtNXi5Cnm2OAdcnoJmIFK4sdzTBDQPtreLP+g89e3GABesFjtjmEFBxwDwM3G88A0MeDaXTx4Xi
V1nv9hdb3+/EIM99p4B74qqFnBp5SxV/MF67U0sFCNnN78fdgLbQ8JBATr9cgmmYSWNUjuL38dGO
vDz+C3OBjOj/yecRvlEx11OYmopPlHNCnur9vjymB3FCDRcEsNb8kxOPhCzqQ/R26c3Pdnv7/HiD
bpkKEM4w/jnEmgG5Xc5OKxezFtea7E+Gm3cg63XB9NSLqts3tSiIl6uILLCODZwWRMzNLJ1lv51O
xfCpGryyvghbZ2ytNIrzgRVH6zdkrjg/w047Yg6TLPsNPabPiXR8PFVsKrhLmpUjoyIAKVA8Drmz
nKa9QyUnkX2Cro7lSf5TjedJOxnKLRLFJjeONcJ6UIOYHnxinnfDrIa4CfNY9vvobCaeER92tzJn
jBj3Kthk3lmmrJCGQZ0wmjC9UvRbFfHRbSw542KEYbLwj8bzYUhFDa5GR5t926pcqWxdNEUclZeU
CFZla6ru9bDfF+MYisRJ9dmX9GNMD05+LkWU2Wzf8AuPCk1weiAYjUc15xCM8HLKVndmP1KepvEZ
9Sz9l0FEpbw5DuSi4V6yl9DqMdq0Zmz18uxPyrlpzk1xrvaHxljBG1iUUfSOqgf+rSU7vWTrIBj3
zUOSpQd9Lvd7lyhmAX7WBAgBYFduLUIaVT38v8mf2wOcv9R7fAA3thTwSm+0tzY7gdw6dKGa4qqQ
NZ+ap9b+ZVUxYgInEQvxxmoj6o3OOCDXQ9Kbhw/2CDLNdapofpK95G3jNRMBkuxPUTqHIRK87LZG
hEAZ3o94e23Y9kbV4ywbdd9O6FE3ntGkW+vcbDczPg47ihz+Xw8fV6SMrxYtonV/sD9YpHa73RVf
nALOGaykFq9UDQrk9BmYjSwRLP3G6cCmUrCpWHUrXMLlKc+NUCvRVMPwy/alVi918aK0OwkP3uYI
kbm3hwvAM9zmHdIonlu5Mnyi06NiD974F44OBvGvBu4CyYndEtMsDT9LbuNxFFFObNxPyEUA6wAq
XAav5cQTZY5JUSm6b6LLQvhOJ8+OeUrSdyi7Fz5YN9fjThd31U501HtkpHS/6FQ3Uw925XXWXzwl
FwPiFr3rmimhb0rawz/y/lgvjCyYoVASAq8EXBTLLWVN1Sg5VaX7Un2pksvlsa3a8EVQVIZsB4BS
4M7iAxKpZmZ5rkQ4EJkr/chFSNet+b8Xz611UXbmRGqi+72OZk6HtnmxdUGygPnF3K23GAG3xHaU
h0OfYwRRcUYAuSy8WLsU0hHAjdIdzf1eNA42YH9YCPbH2fbSoUOVjqnuj4zn7Ug6gaXdXA9QHzJI
FjIT/Gu1TEdgDY1Z9434XGWuI2LH3VoQII+xo8DMjhwXZz3QxKC2s6pSfW04dcVJq91URDu+dVnc
q+DWPIuHIUOORfVjFPbM3qg+l/Eh3V2KBUsOl5NBPAFnWtHKDmEkmaUSqb6RH+LXXnSHb60DPGhN
Q+raRikPN0/DLJWKrlEVD9YXq/pgiCjHt25veM14AgDphcAyJ781DDPJO3x+Z3yL7c9ZfgpRl9R/
1pyvjw/41mqwShjm6TCryz1pahWx8LmXEJ9onohzrOYnnT4pIjaErUN4r4U7FkpB7SQvMRziHObx
FL0Db/RgnUnoan/C8C8uWQZJQRQVD8JVXXVUI2E1SRmWvjk2v4vkIgTob60+SzKjERBeBQ5PdJ4b
2Vw6bHP1RkDQF1jUAm1zUQBMfONcwiHkbFbeT1rVI86NEXjRe0k+NO9HEehi66Qzno3/08HdShY4
FyXJMdh7/Hs8nlrl0vV/Hu+tzWkC7gUBHfZncquedDXJNSNUfFX6ZCXPaLWxVz6aPSFYDmcarhSq
6JdXX0hltF0fDDjSZeY2PwZZdArXAwBoF0x5MLiAXqBt1VLBLKt470vwocd3c2W6RbsbqMhKoFDl
wyDoDGHLBXVCZRobKTVgzhP5aI/pIZ4F19/akKAmHyBCgCHhGa6K/6MQ3NRpl+t+3Xpz+g2128g2
y9F3TfP2LwZLvagoJwFDJW8RaTPFaEvS6n74fjSfw+Lpb8QjOojqRmAj+Wj22Kq0NxJcfHL6rgfF
Jr3+hXz4zMhzsra6PJC6KcA7IxFkFOh0yPpzq/qP5a+PG+YFT2/GXsSwlpybFlvZaCdObCCfgFfr
Bew/qciZ2titjGmDvSxR07DqAQSITRUZuiT7p1CXzyXZS5GLpx3zAsH7DxJw5Am542xUcyOVBSyG
Tqfjh64ej4+naOP7GYsdDBIa26CFJXcVKXqRlGRINV+yv/V+V+9fYbgvFlYBoFS4hNxZA4wgZ105
NR/8u9XwRd8fh0c84l/5q8dplBWW2diaP8R/pvIlGUvXGc/7pwgGiZHAAlUL0NnSIDUGiGEMZdD8
FBuIfKe6yH9db1OEChBbgfOEQ4C9ulQgtyPIWauk96XslKNUj7gkEhiKLRUghcGtCaoHbRVdoUab
or5Vav16vsSWn6UXTUQovKnCQp8T8AqjJIZHy9GOoMO0rre+kh10tDNUXMMWjGJ9RcPGvdUQA3ax
htg0caqOYW0NfjR+R/XcmDxX88HenyQErQMSIrDfSJgDqrJcDnUqjViezMF3wJgfV8SNd2cVoICx
zJrw+OFpcmfOybUESe1o9KuvSfhZF0EW1n7fUjy3X9HkW7X7EuLlClj/2LMigOVUdzBVt23c3Ok9
WRKgYdYLw+L/MCAsT7+2IloTE8WUotJHC1xnUF09OZJIO1R7u+DCJ8ddhOIYRjiMlwC3NEAmFV2v
K4VfuiZw7Y4Q276+uSEcrr8KiCHqx/inHtCSxZjMU+HHqPI+mn+cyVWVo6iL1fqoMC1vWTdw9q+a
TCErE8+kh5YUiExXq2NX9N5jE7F8gC808HVwZdpnBrjbCx8sUKDwSUT8N5vywSEC2ApQViAlWJ6R
mGq0q5Cf9FEtmB+0aPfFDSuFdsdAcbHoCu/XjGjooRlxWvjScLUS3yqOQhja1gjYnf3GeMcKBpcj
0NEbI+/AM+WXc+E+TbHIMdhaY9bbCG3WUCim8BE1NM1ObDpF1I+zQ2E1l1aZLvV+8A2M+p0S7s0y
d2lHyQglhexJtRsGe28+4619JRIXWA24Ucs5opPW9WGbN77hkvGoS95fiAebAuIqiHKtvNfYASdz
WEwV4lwRcMOv5be/kM/qfeG5IqvAE2Q2UpiMSQP5YfUlP8vJ5/3i8RZCLgHAVOREuJfQVFZ1UqC7
l086b7oVg7tbPKKg8M1ghtAIgEc+6WaooAOa2vry95E+j8VuWBKrxPxXPPf1c435ignEd6YXf5rl
3U4TxMM1A5gXDFOrVxwK4JPWAlODH33Xu28aqPMfz87G8QJ7EbJRgIIDrs2vbVLZUh1PWefLUuPK
eIRmpWeJIigbNgJKAONBnAZRJx4PbhFZQsFN3vm5UR3SY0hE+fmNe/ONvhUINzQrRGXP8oCVJYhd
OiNs/cl8N1bPZHw3sR5ugnO2NVfASMA1A5eujSDmUovT0jpKJMzVNOduVPxD1X9USUQwsjVXd0ps
zuvoEdcozR5zRY2v9aErBGd5YwwMAsveEUA/g8R1OYYRKZymkxXqS+E5UQ/NvP/GWchn+u9SwUol
23lpQD5qkiXnNmiHWcTvueFbwOlDzRaCZKwtFrcMapw7yminrU+xwo0yebr6lRbBWARR9/r4dGws
BqtjAAcarh8YVu5ekGmjdGNRNf5XxfGzSTBXa+ms/Jkhh1DJiA7m3HulQ+OwViWy7jcnjV7CVsCQ
vSEetw1Cfchsaqw8lluKWTWquBg1P6oit2kSdzcPBHs7AHsGTj2UKK1zwbJkjYkxITwT/fPcx7/3
zr0JmgkIdwAnWWOGsr5uFSXpDX96n9EPYSV4Ua9NBkprEQVFHQmUrHpLJ4VBiV4oqk8bNzYOjeOF
zcXoBA79xhqAEpAB6OC74ALlDJNtR6AGDKnkW27RvMbhl8dztD7NSDLiDSSDoxTk1Svs+RDbtVJX
tk/69nMHGqKi0QCWlD4/VrM1ins1nI9HMkOfcqtGZzW1dJXZ7cfdLzksBMs8AaqP3cR3gO7MFqWY
CtZab36paI8h+H42y0svnsG2EfxhnjYeJZxRCrVENYtSNfw8+xW1p+qrXL6M6kmeT2T8s3uqsN4M
bgNeGgBAOVWKjYbiaa0hVHaUo+fdXUrRGgNnDZQJKMc00TmBQ4nPhhbPvSyZfqG6SXVpRS+qjZVe
yOdMkk3kZJIVYvnKtQlT1446gb+xoQDBPTgzQGrjhatyA0hSKadTVcs+fU76T+G0G0BgLsRz39+r
6KMnpVT2U9cKXQDFd6/uQjx3ECoNvavzEeKJ4SXxgYigpBtGCc1hbVhVPGcxRdzuQSFSmIQpAGFy
8adUX8L4KZROTiM4DhtrsNDCvuLujpYnCzQoNZBtmvFPKX9Kw9PjWVqPwsJTFvFIjATNJfjj1qWS
rGcAtvlDBpTLse4AQ3Jn0dOZzcXyUEMLQp5oOMwiJbzNIEPSzWiCMvmWc87nj9L0sRMVTawnimXC
wUiIUAmo3vi355yqmUITWgYf7UZ3YVd2HwbU6eHbWeCeGQvOvQCUEYlyJy4DIyxcW0nd/SkaRJPA
fQq+I3isYHBZrrTaGEme26QIugzUIad490ZaiOf9+jSscblaEB+rnxkVRnx7vJG25t9AthhBPjwQ
0dpu+flkbIiS2EoegBrIVTvFLXcjEtAv0TTeUlhwwHgqJTXKs2aK8jxIXRp+Lcvd1xpiOsATokEc
2gLjAbf8/lkuKsse5TpQCzDQUhe1vd7jGVrfbNDA+Gfhx+Dq5B3UQh+VVimVGlxZh1h2S+ddorhy
/lIk6PK5OxuHyD3yuchxINoKl2k5mq6VilnO5zrwqPPBcbyuO5iuMu4+E9CC48AqfHCN8sQMOTh1
aTSgKYCey144Owe6v6BuqYHzyUY7w6N6hIasKw4Dkb2hPj9elbUBhAYkOBicEG69yvb1nYF1QFme
lo5cBXX6nJcI4V5o99yK4C7r0wF3CYv/xsSGBB1nxqOJmtWMMxLQtkKJiYtyVoEh39KArNAb4O+t
1no5DitO4tGJ7DrQyP+Q9p09cuNMt79IgCQqfpU6TLJb4x6H9RfB9nqVIxX569/DWdy7LUpoQn7W
6wAMwBJDFYtVp059LqtgNwclGPbAboSMDbLgeDUK5k8JK6blSVJ8msNgSv1yv3ZjfIR8bBwouN8i
HqhGNsh28zBHN3FwipnE65SH3RuNduLwZlD4wXdCeKxrZsKsueNcXMapVj5Y7RMAt3kj8To2jhOP
fKKWGAWanG1/uQ2hpeW5Mw7lJ8XL2t+/M/dXK1G6DTOCCBDaunDcPoytcGAzBI8ns4MhV8zsJR3N
gzIahwak/pPqpZPX0G/3123jYC3kCTPK4yYc2hTyhng+WkZ3VGXJp7V3gLA3NBCOJlzlVSvIQU3Z
lE0gcAybkxPGnuF4jSFR861Z8HS+DR5KDkURvMEInNNlGWrVp37+ruu/mQzBsTUHBFzRyRI+IQ/Y
LPddy227zx0dJJdX0nlu+5zkr/f3YetkcRsFLBguaqzYUkKTAe/bgmj2U1UcjTJQ0ivSjZrk+G4u
EwjeYUcQ/EY+ZSkEVd+1U3RZ+alxfxfXPpWcpa1V4ol3nN8tNJuTxyCdYmbxqWa/iftZa77o8z/3
l2lLBKJN/5YMaqtSkCqNh3xuwuJTM7w49nmYDnoo8US4rVt6s8jQINQEU8JRNWL5r9t0BNTLZf7J
LV5VTCH9XOvEm/FbDd/uz2ZjP4BrQh8k7AgKUFbKPhW4yAcTRsv+aqEAVbIfm8Oj0QIqjBC2QXxr
ud3hzMK2S8CAmL8lvS/tgLRaKB21OEjAIyiOfyE2tBw+KpwhZqHaXMfpggCSN2untj0a8VmNdrvn
EGBz5iPc5jzYyGd6c42TqR77tu3rKykK/1xHMgKnrangbuJPPXDJrdjCrVmZ9djpML4GXuH5AEKt
A/1Fmx9x9XPnlvOlQv4AL0poCia1nEmepR2ZSqO9WkAwHgtZ49HVlqMiAD1lkebn1dmrcg29V8aW
WFV7LdsHRX3S9qZYOEcu8sjAJfP+HWIymRZZOBh53F5b8k90JKVEu7e+HrXSgOGZ8GvxnlwuDhtL
y8ksvb26+uFXt5ucCB9/Ozo/BDeHqO4Lq7cT0l6b4odvEckLY2WZhNH5xX4zupF20YCGBe31ezp/
Ur6P/Ze9BwcQFMRHUZmIUjhkb5bjIxTkVkPUt1ctOVbJUUYTvl765fCChk2qmtMyx/A9fUnqz7mM
wGRjfCAskdtC0RVuabH/zsiiLJuKdLqO9ngwq/agf929PujHBh8AteQghhJxWVFI89hK+vEaux6N
P8TK/vGR4uP9G3HtrHkzLc1qZgcFV9fuRN0asVdZPI4f7sW9A4Im2FIk1xHiABxY2GBWZPms27F5
dbPvZnpNUMulnmSQ4PUpRcgS5CtQ4k16TjOcUeeVGFf6iZDp0NHiGMuo4De2eiFD8DKGzu7gokNG
kuiHZPzSENm7keuSuFTIIBsICfE3kfj+Naq+LxINEur4UJCPsCanvPytzo+oeszU4fH+ydpYM3gB
oD9AXp+DUvnPbzRbBRlrXoLG6+ow9SFTD+ApRFvw834hoDMBxSXvMgs5SyF1bWhhNM7kag9fmX0c
yEO1mwwb+Vi8KXBpo/J4jQ9BU8fQjoqMQAUPWvoQdd79KWzsO3JQyMYC74f/xEeeiTA1iWlJroVy
pKav7Wbp5EkDJKH4gx69R0UNLzI1dDPqOtfO/Dn+iGku+f6Nfb4dX4zoW9RG3xOEUq95PfBeEgZo
EC0ZufbGIi2ECE6T1kazE5cQgk7IjfWgSI7R1vC4N0EsA78P4Ub+85uzqqeUAXtp2Xg9PP2OHIkm
rEcHfB2vLNDtgtoHuevl6GgKShSS9OTatc/Ko1M83D9Aawu4HF5Ym8rIDJ3GGF6tX1z7cWCP43y2
s915fZQz3s5CsE95wcY6VzpyLdkvNr0lP+/PQrZIgh3Xa1pHuB3Ite4eig8lkezw5iLBHiHcDtuH
eOlyDwBIKK2kNvH16snJvLn2jN+VuzdhjSXC+xDQXbQ3x4NaMHlhrcVZneKyKybDc+fKKxuJsm2t
EjDCaICJ0CKei3yaNwcVBD9lkaSueUUHFy8B+f/upml8CjcC7KUAK61YWiOvf+3J4I3OIVS7va9p
XhYL2gC82ZFZgaylBKUZCOKLunH9UqNjtBXKgg5bS4SsBEfiI3C9ivKCvj5LSN1b17HK/bbz7FGR
bAJfg+U9Cj8A7RzxQETsHa3ZljPoMyPGPd3Z12H8yKKDWzyO5/aTW+7XiIUYwTVWijSLXAdi6uRg
HKLdrRHhMiHBBZQ2IhoAmwv74LBwRhlwZ1xjeqTDsZMVKr/fvctlQtAHdW3QCHDv4FQtl4k4pVuW
jhpetQu1TU8vIy80f9XGZzepfKX2td6r9zacxw2N2gikiwDoBJRTjDiFvVU59lSH1ziKzqGinF73
WimOF+E1EkhbABQh6F9VdC4FKiV562ev646KJYmirA8vxoePyX1NIGpE9pHMtOKiJ1nylqLZEOj4
9isHxkfvCPBG8r/FUJbb172aA2dx1fTWs4szcHl/sEA3AoRTRcPJqOcGAmr1RN9UfbfxgB+D9zmi
ou+VmcLw6tChhr+OlCvifVkNPKQkRbRef4yPHQDSj3uUYnAm0yKlq8ZQuRb2c6mdR1lh7NpZQqvQ
d6XgELaV6dCVDlE0zczeHPZYum+pdSrn3ZfQUoRgNsqpMdW+gwhTOSD6VkR7EQpwt3nEGERIuOpW
3GwR8JaZWTrZm6E+Fk+VjM1iYwcAETEQ7UEZAR5VgjczjHE+FkxJ38pfcecXu7nr8PW4nHH7oMQG
dEvC6mRNoRfN7GZvaJ+C+oTq697jvxxeiHjrQ2t19oDhi/LZ6T+0tuT8r6+exfiO4MaA0s/JBgPj
a71f2wVYE7ys8rKk9RMnl/iVG2cVDyoETZAFxJUthk6m1LLi3C3KN9v6XPWDN01njUnms3bLODju
Pxn8NNz4M01BkdyvIUM51iPIBI9alHrhcfemLIQIbpkDFv4wDyGkQkU9S59ZuV8lEMzFxYNmNsj4
iqW2Iw2tMgzz8u0LnT9M6V4IHgK4GBOxYA09KVZAvywf2ikqY/taZD+7yie7W6dgfKBDUXWGvUA6
SNiDvBpylMuF1nVSD8mjtNvThkIvhhdWP1PQzBLdl63rkEynPLlW2Sw5RJsSAI9Duh1XviH6Y7me
WGxgIxaotb0ELBPmKJGwoQrINuDSQbURJwUQjFIaovWm2jj2FVyIQ3O0slMoa9O3oQkofYBfjKf6
u8otNaFKTEOv6OBcgZf0jfRjpTzXUevnu6sJdKQeEJcBvzZI/ZEcX8qpiyRPiNM71yitn8OnQurC
bJiohQDBwsZ6HLfzMDnX7J+WHmL3ZCa+nR9sWTWmsGCATnNAKp7UyEAgRS6SfUS6OxQguyJvifn8
7VyVL9m3XWbjXwGodUHiBEmU1U2UU9qB5r4nb+oQHWx0LR70w/8mQV/uBS06QC9iTAGVEco5/IMJ
6CgowIMOrgz8GeEyiks8tCqqYXhDOSdp/LDPWeULhOA051DFQwtLJGp2ilRKbE3GG9H/cX9E5Mv9
1RE3GL27EZoGmRkcJq55gtK5Ku2LNqrS1zg+1JrXWq8kO4xEEpwRVBtVX3gporCGBxGBwxMRi7Qi
1InGJkbh8KPWvqXtl4nsXKd3Efx2wIo5IB8TVC7TxgZemRO9hu3J0a5lGtxfKMH+8SnYMH5gw0BZ
L9ft5TEq0Tl6dlkUBk0aeZrxpu9sufkuAC43UOZIkoFQUJhAXpa9olPDDYrxqJ7s4bj/++GzoqAX
+HJOgL38fs2p7VmLTDfIh48vg7mvM9j7xyMvjdAV7+W6AnNOKik1tbJdNNTCzfB1LCQvno1jCnp5
BHD5EYWikeXXp5aSkjkeo1dqemH6i1i+7nptJPHqt6WgezWcVsQ1xNd6EQEjxSY1eo30J4KufKYf
l+dO9nzeUAYO90L8B+lvJI5FlSND3QxIkwZ5a3ozAfbkcScRAN8OPOAA34VVwlkSyew1J+xYi1Rs
0HW+0T5I22ptLBSqURBmhdMBF18MthZq4mRzp+KsVqD7Gj3VfarBUT3uxOdgHth1wI0A8LOwUI5w
aKfcMSO9jdyA/eqyS/6lH3afWwjgdLwEjDmACgjWNTKdsjUjxwnK6AWMsNY+r/L9+wGawVLx5nz4
1/LYagpFGCPXncBWTvMHM5WY1bVN4huNonmUHyH6I0b52mm0TOY6LOi1R0t/YdVpr83ABoBpljdb
R3MHItxtJY2o5ZYTC7r+45Q+xjIevK3vvxlf7CU+hrbiaAnGdy956E87HUqsPn4hawnCdl5FILqs
k+0gFj2FLECQ0iPqE3KWcypjT92aw60Q4YhSszBHC0SUQQaKL8XbGUtazUHYApclFkW/eBbYhm9U
qKH6a/8WI1+FmloH9RbI8C5P6Gw3s5XVCgsK+j2g5Mf90demDlVHHETEqVIRbha+Hk8JlyRlbwaa
e9Fo0JbPc/J2X8TG+nOOAtSXIXmIQjlBxdRaAeuM0ZgB2nh5+VMc/X1/fP6JNwFWvgGoqEUeFyYI
rxMRqJTrGQPuPrQDvfybdecimT1wVHhoR+ap2gHesSTuvTUffmQdzArGW8ySzWHXcby/FcC++vP4
lFqyzsAyCcKWD22exSNqnYIIl3XheNR+u79k69sBUHwEl2A5QFG2akZWOW7p1IiOBVVhHi33NBqJ
h5SNF/U76bEILiE0nsNyAbkBqgqbf8lNZGNG/7xytHsS0NL149lTqCyAvzrBXAKQ+agLw1Noldid
TMUJ86TRg756Nn7r47O2s0Pi+xyASsT/uE85inM5B8UaHDT51oygyL2heCycvUYcOSCsDIJL792e
xGjrqCl4pob6FFjlsVSes+56f7c3VoggLgNwM+rD16n7Pk8Vo+jrOVBztGT+YNAnJd7re2MKKFtA
NB0COEZguURWVOVGWUcsQCvdB1IckG7/g0WC58pRdjbanqmCFVeTzHGqUJ+DsgDRSZ34qbFXr7m/
hGQiTAlnphaTirk7VVZrkykgUeEVZeX9wTkCtAgoRNhC9OMWWTycrtHczmR64BQUzarOiozfS4g5
8IO6ECDsQmuQvAdXjx6g2sbTyCnuH8c68tP0r17fl5X7VxRg2QAb86iA2G9QZYgXpHlJAtv6ZYU/
sv27zTXt/w2vCwHeKXOZM5c5hvdqPfVYvvvWBo4JgRNOaoQCD3BxLQ8smkma4DtR5wDFYGHtZZJL
e0PleG4AnVt4ffuqj1HbTgliZSkLNPrNGj2rO5Od5E98BxYi+CVyY1kNalnTQAsWJPbB+NFqx6J9
oDIm9dVN9C4ENMionMeTWmSMo1qhE8oghLCDOfvl3ujVv5P4b3wh9BPOCliioxoOYH0a3HOkncbu
QZ8kgent3fhPimDAaefMfTlACkE1L/GSb0Q2j00JqGIErAxMhyuAYlhSEAj39hyY1Ydy8CcaJLJ7
bmsrcFoRnUbIEmZQUO6sc5J5Vgy4sabXeZUMj7A1g9vhxeCG01luMWD4uLcP+u/hdUDpyP17iH/h
wlHDYUJ7UigEAgS8AHp5YmcK+M+colIVZTxJ7UePbPKtnW0f39XCQM02GALBnb+qNVRtBU2kExUn
ip6U48SO++eA6A/PnAEftUJgZ3B2KII4c+Da51Q5sPxD5DyEMrXb2gzuDoAbFa4TAGvLlTJZWMWl
kcxBOj7H3/rmoMZ/MA/e6Q51KYgbA7a+lBA1Qxw6LWNBHl4q49XJVW9MfUWGuuO3srjlN2JEaowC
1RahomM3Su0AUsuWfa3ok2YeCh2dVx/ub83G7QdXEBFwB9knfsKWU2qdZHT7EA8xU3mFLSnmU90+
IwhlyWIeG5rIQ12I0qFlOeJdgiZSVZuz2e7VoGJvITuZ4+P9iWyOj5wEP8VQeNFPqKuo0Iap0QLq
+tPsNbLsu2x84fvVlkVlT3It0N3Uz1D52ex+ciOvzDGviIcjYYcDvNwKtYv1Ip+JGqhx5ukH5u4E
QnItB6iGs7ACOI/GnMLxrR06FgWyIYHzYU6Jh0ZmEmdww1ZxHlakoOCGrHlM+zJTS4W/6lnljaNv
fVHcIyr37m/0hpqjbAcxdwT6ePZGuJeIXTp2a+NpPzTwaXXwERqqN8SyRqlb+w2PE+EDkL+Cm1Vw
pvQsNOyQUSgh6XzXpX65N4iG3cADj0cAUeANQM1yu9vIMEu1tuCKgHTNfE4nGbp9ewb/CRBOLLEY
AkkdYYHRnKzxqfu9fx84Oh/NUZGFR/B6+f1TO9rdHGosSP+a1SeHBKGM2GpzAryxOCowEXAR/SjX
HmOWuj2D6/93XXomCN7uT2EtgKDCHrBOzkUNyKWgcRVo40wtma1LpT0lz0m4e4eXwwuvLzDiWhor
MXz54lS+K+tPv1YElC1iWd4TE0guC+psl6lRqYVpXrQG/e9OdvLQ7s6ugLPsRoSIfCU0bMu4hgj3
1GenvaVTMEgcB4nqS3iZYIoT3/BaFZWkga5ftOFUH81IcretzRHsKC+uhggYDJEi1Y4ARtUizblo
07XHhdaYFEUkD4bMLdg4RpyGA64NcBw8PbHUBJomUaNog3NJ1O/Dc+l8u39K1/vMYzTobsvLhXgW
cDl8lGvdoBSsuAyVp5qDZ1PitZIU0XoKYBLhVFCAZvFrQlTmajaNjFT5ZU786nVODvenwD9x6dEs
h+fib55dqdaN8Whi+ND8iyVHpXs5juFr053T7qztxDnjVCHJZXOqBsRX4M0KLg2o/uzU6Sp6qfUD
Vc5VJTlW67Xi4GD+mEDJOFLkgtWIjVqnedfQS/f3kHs7CSHfvx4OEk82AmW5Sjm6Wd40KcvoZfKU
cfZSlEfe34u1x4cySNC14N21FbyOUe+eg25cu8xV63ex17r9oYqOFI1A1eN9URsrBVEcLIo/+cyW
204RW6GMGNqFWI+59artxKPwEeEq8QAjb121opZnbqKwBrUTFx2tp1UdnUxlLffWuodz9O6VwT1G
hEvQvZDOlLQhIRfDPLH6aWanOTntXiSIgM8KHYcVF9M5LMEC5tQil3Q4V/FhlkXeN6bA707sAUz5
OsNvZlGho5H5dGHto+KeIvJCZDG6taF95ysB4R58JQSIBF8pY2mkqSVEoJIuhD/2YDPfHferHSdF
+f9CBLXWTRTaTqhovCguuK28VFajsl4n5NIs9NxFgTUgvGI52MwYM7NQ7y+KdtDqw5yfJlmZ3lr1
cAqRkOVQvw3wv2mgtmMEeeMFij1kfln4iOCg8UK/sy4MioFma8gNchpqBGZF31LV4sQYtKa/hEYF
1OLXQkYFvzbouJLgGePdCKQ5UDZLzXYcRcuyrIOAz+FnrfCd+Yx+fqVPynM77najUIELYg644mBz
XHXs4URICrMz/YLWa2lzjl3J5bQ+vbzCF8F+cJmAtk7EqtZjVlQ2jPplpC9pegKETqOn+edeLedC
cLiwZLxHk7BgujLEVlnE+iXWDw3x+v1aztl9waeFgkOwTYi8oGhqFLES+n+ZVTBEPxf6wZZBhTYU
5FaEqOU0UitqglD4kiFHGPmJDryQ5G6SiRBWaQaqrXQLiCDTc/Z9SB9bWfuntQRcRSYcfmSNYNhF
j3boE1YVjVsFPftu5Y9VNchZnGQyhFmA+X3KTV2pglL5kJcPBgqkydf7x4m7lEuHCgcWEHpOlgGX
ULyXhn5Ikiix42AuDpUTDBR9aPweLi59naPP92Wtb3EbCULkX2BS4JiIISJjiHtqtEMSdOTxaoa7
zTqaeHOeGuAhgbQSS1iTutdjwwyTwISTPvmu/e3+129sxmJ8wVtTKzIh5IHxo+JRTR9q9ZxUuw0U
nwJ6iSFyw2vh+QLeeLeOqeD2S9QkUK3xMFeOP/+6P4etHQB0y0RmB2EbXB1LAXo4ayVupjgIn+a/
8v3+Mq93+290bh9vPl9XuyoBUDwOiGJ4H+tGptTrW285vrADHSvmUXPx9UnPk+VHvfqeqT+G6LL/
Bl8K4kpzMxFmlIVTc0GXUfnlnJT8x/+2DYIzmCqlnaQGxi+J1wy+jFF446TyLjYobYTLiviZsMta
WKpN47pRoEQH5adDz9IH8cY5Qm0SLAdexVydBcOUFU6nJKzNA82MPhfkUUOMefcS8fg7qn3x7kLF
gXCWCFFGJTGqKAiTp+jJnSSatl4i+OJIZyNUjQwkUjrLHQZku1VR5dYFinnU0FhloBk4249757AU
IqySE9stbqG8C9z8ZdA/9P4fDM9fkEjIoymTSEvZZUVYATzXByr7oJlP5U6aVvh++HyMC0cAOr3C
lOa5ajYWIu1B2r66frizyPd9eE5FA2iEzX8JkYLRsmNNTdU+MPNL/GPaSQu+Gl6wpfFsamnvsj4I
80Pa/cjoXmQkVgepDmALYaoRIRB02ChBG9gxqw8yY/DykwmU5/3t3TqiNwJc4Yg6g13ZUW70QWUd
Uv2gO2ejPd8XsVbjxRxEpK1iR4k6TaQPjC456lQ51L//NwH6Us1w1ydx1mAOnf3T/BmSPxkevQo4
iADpGhH3Au67TmHm1AfRg6ZnXu/IyEo2FwgROUR/eJxDLF6wRiBWmh4qoIYfkye13lfo+X5GOQm1
jT5CQIOpwha7wLS3Wun2gfuQgKCzZ/vj0nDrMDgANSjAgLVbrr/axHo/d3MDJ/XRTt+cRhLt2zij
4NLmOVINnjB8u+X41KmGzuo7GtT0WCuHyn7osuPuI8T71aBOiBvqlcsS501bgiGSBkaJENOzVv99
f/z1ow2pLA42BwwFNlRs5NkhrDtGGqkDwziplldYL4l71hJJ9cXWQuFGBjWQw+n1xFdbjR6YRdOM
ddD2flc/5uwY7k+9YyKAsaGUnmfexTRKmKq5yhwXE5m9WvMzWdXz1kLhTWsA6AfkP67/5V67LV62
IephAhL/ALusX+KhkJoH0u72UVG9aILsCyFkfm4Fw63X0+SME6VB2CkemK9lSfENnUZqETsBljK8
esRKw6xQDbRuTedg+KZrz4mMpWlzeGCndIvjLcEatlwmzgUJKrRqDvKX2PpuG1/vH9fN4WGMOO8g
KrdFpqkJ6Q9HY0ArgsvNVwCxoDIve1MC3lB4heBuRifr5QTiSNUQYyBDYBCkCerak4VJtgSgFBYZ
SxBv8BLupYBIr+Ost5Qe6LJ2fnGr3XAjYAjRdxutqDijkXh+SGjWqUGdPmD1sUxPo3Iw+tP+TQCA
EPgyRGC47RNmQOcinFU2BBQNuI81/tg/PhJNCEmbeJTjlC7Hz6p8xEOxnwJDf7XMTzv5zPm1g4JC
xHY4Qz70TLgVhpaWc9MqQxB11uGn0sqwcVsbjDwoTwChHgxByuXnV3WfR4ylI6AgP4bsQY8lbsuG
MUX7L56SwxFFyk84QEmoTapD3SGY+xe9fSbJpaev+3fgRoSoBErctu6cQUTppp4RF54jcd43rCnh
lMe83BmYXTHMVs2KpkydBchaeHKKj7P+cewfVElIZGuhUJGMWCTiIuui6iiz+mnq+jno9Vd0BqPJ
ud0fdUHqFWQGSDyA5hNPweVea+3coGqYzoGSfFb8frre3we+lcvwFKANPF7k8n6ziOssh596OjrW
pLOgaU+09cG5EWovGWxS7xXZy6ge7ovbOLkGGHsQB4N9AqefEGEgFInTwgjhr7boTA8230SGpdjY
EgNWD6ATMFesoamxS5Azs2GdIsXxG/1DrnxU22r/NIBf4+UqvAvMqtZzJBTmkWYD+MB/5F41fNu9
SovhhU1Jp9JO7TxB4xEg1ui5yv/AQIH4BJzNsFOAhYhFN+00TGZSuV0A0Fp60naW6nP7txie6+ZN
eMdOZ5I0NYaPUBKhXgZzJ+XtSoBwjPLaSuw6D7sgYY43/8WkHVQ2ThFCz3iQIJAKCysW86oGfOJx
isfAiv3J8dLyuZv2u/bvVOl43CLbYIpBpBk9zsY5s4agrZNziUwDG4/VHzzgTDweoOIAAK3fD3OS
2ImZRFPQoJTUK0uJkd1Q58XwwkUXdUY+M1cZAy06VKX/J2qGIBJQIZx3Y4WnyAegEEc9wzXd1QcN
vyWX0NYu89I80NtwUyF63HZcMYQhzSkAprlDT8rCZ2S/p4GnJ688B3AGHjf/hBtVGOIpzOyRTQHy
+N4R78j944OwAhcDAMFwhsVHyeBERj9Y3RTok9+j+i+WnNKNa5QXLvKnrY0+CLbw/XgxsomG4QhN
83+qP+jg1bJ+2BuHCMlWND/g1Mao6BUOEYhPBhWQ4DHo8hMrzju7v8BW4J0AVwyBSA6REt3VzFVI
OHF3e0x+q5o3mfuj8ksBwhIVfdeZQAHDn3+d9ed4etx7GWB4FLbz9zNnrxSWp9S0idAMzp49hh4z
vuqmZIvXWrAUIHiT/YAC0hDo4sBoT9NwbNPLtLOt/b97gPARf53zSJJgr8ckbpyudYYgaz5GysWU
XMcbMwCFBsJIQKxz0jBhidoWdHFmS/ugUKujXSRnFb+nuTju3glQGaKCCl4xVEIs9nNnmpRGrHVB
d7Em96ir+589YOi5ESAsU5fqamnkBALAQjs6oRcTyV6vdQ1uKgrzEShBySrehktzZIQOjUM3dS6F
VXtVQfxclQRitiQAXYezCgI3pG0FCSRxR1UBHzdHTvBc4SBJLMjGF06rrVSh6Q6pezFmv8sP9Ovu
PYY/9N/nk+UCJao9jHOH4cfan4oShFtst8UGebsNJCWHF6BFHp/gzY3QRB0YVlE1f2lB14+2V14v
60W9uUQ3EgSD1LZzNTY6JMTlK/tiy6g2NrQN7XB4Phs3J3+fLyfQZXo7u2bmXlh+ilJ0l3tM9t9q
4N3k6XJeWAsuDOEQTXGaUYqQ4gUge89UK8/9sn+bObAHUE2N96IWPFSXVLgr+tC+jH41vXWR5FW1
vjWxPjfDC4pcmyMz9QHDl3OCzjQPsXmqm8fM2X+UUI8FXA/oPbFOImw2iQjJR6MIL2rl68lHs/yx
e5UW4wvKgFbpqtYD5XFhxHebE9nvPsLh4TWv74DZFdTGKJnSjKwNL/b0KfWK9PX+528c1MXwgqlI
IzxyygHDA+rW957DDjJaoQ1NW0gQFihHexKD9ZDQ+E5/zLXT/QlsDm8jwYDmMzwOI7wDBzyk09Lu
wkthqt6jke2v9EGNFxg20F0FWbaVKZqMQklIP4aXg1X0vgOulv3ffzu+YCnmOjbV2BnCSwoexuiZ
sD+wdIbJXSNUeuEoiY3xkJNRsgEMMZdS+eHEP2Rg6K0DdDP8ioeRGjQcM5ghbXrOzZ+R+VNXJBfy
hqXgVAtgLXoH+Yoz0C2lmg0NS0S6o3UcHnL2PNt/798GXMeIc4LDC1WcQgipCaMe8FjcB6gzhoft
1UxG0L9xUE0kycH//s6UI+YJqz5zorYcrEv/wdGvZv/X/QlsLBLoHIApBHsU0mFili0q0fwh6WL7
MkzlU2w8xB/d6hQVO4m9uZeKUkG8Nrk5XT8HkYk02r6CmF47R8e+P9+fxcZpWgwvXAqMWlUathhe
uVjuF8dzxi/3BfABlrE8PDQBb+KqDN4LEfbXuASdRFpHuehJ7oWB013gfY2dh+Tz/osHuTwE5vEg
gRsgVnYp1pjl1ADNwmw0XtT5mSvZ8Y214nQwXK3hKAEjsfQxeje3k8oo3EuUH0zXK+ejNku2Y+PM
LkTwQ3fjh9llo5tJXcKRfI2t85ie7m/GxvAIXODJDzA38pGim5dUbILxhe3uvlGweuO0SvZgY4lc
pOR51hmFUav4UQQXo1a7Mg7AKGQoD+hdqxCJG7M1B0QvUPCDAAAI4Xjw+GaJhjEdy5EQYISemH3q
y4f9S/TerwfJf6CQxGdbo010Gt0iDkbnefJTff/DGRkwVLwhP8+h3IITiehRMhl9Gwe2/XvqUs99
u//5WxtwO75w+VclMFpNgfFrAy8Rv8h9upPHmFskZBux8PBREaUV2cHsmanRSFl4oaXum/lDVcpO
0dYW30oQtEAJJzOsEX25DH0wzMfUkdgk2fiC0evaLI1zC+Orv4v0YA5/cIRuP1/wkGbVAg65xfBl
CC/eN+r91zP2AJ4XwvyIX4isBKMJ8C5haoi6ladEL728e6zMzp9syauZL7NgupGwAE0VZ82DLy8s
U9OrZZqC6ecyDJ7BXk/+oH+/f1pXG4GMM+/FAIMBpM0qpao4eLZRjSmXPPcr5tXZ3p0QxhcstjHD
hUxMjK9cp+cquP/xK1XjkGPk5IGXRzQb752lISJz4hROZigXR1PO0fRoZmcUGkkuBJkQvoI31k5J
BlarjalcaufznKH6/WNR7zVJfB7onIjLk4fjxbyLQfAksY0WDsB5Mr+UmmSPN2eAAiVUBSIfuUpL
xfAlUZreRoGRnUO0k9CPUX28vxOrg4quCyjdBxkZbgQ4ZYK9iDqixtTozEuqkQPVTnHlW0Xqa7J+
dBtTwaOHg4bQapIDMZabkfeGW00tKkJN56HSnqvy5MjaAW5MZSFCsB01UG9FXkGEonkEIOHpKUaT
rL93rxfySKBteKenwp4s55GyOsvGBBWnToa2Qw9p41eZ59a7i0p44RinBwN/OI/rCQpSoLCrzcbW
udjV29Ce09h3Y0ngbWu5bkUI6tEXtLK1qHZQ8fG1yh+a3vVU9TwSyQHbsFMG4E+IsQLXANIzcSZm
n6ZzHzmX2G9Re+OCYeH+jmydLHANg0kKpQx4WvOf36h5EfadAf4R59LknpEd0uxBlTGebS3VrQhB
SYgLQkODi6DaaxZ5tuqH6Uv07f48NhcKGR8waYC/aGVLzDydDZaq9qU1PylhkP7BPrgWUGJIO0Db
RRxUNROnQswpvMTofaP6db0XRQTCPIRAUSbGa+xW1SR2mTmtSxMLNUpnFQnQ9KjIiEY2dnohQtiG
oelBSz9DRF+dnFL39Ejxyt0eCJQbPSyAZuCsz4BzLY9TboeVRuIkDVxkxp7aVOIYbOwyZ1jVoNio
jQdjx3L4Qa9n4GTMNCgc3zpYu90/nvoBPTya96FEafVKKTQltuJZSwIa+W2MINZp9yFdjC8o26TV
HUUvtiSwv6bGaVL236d465p4aAEwyX3k5eroBZg5XEaTYDrNxlVVP+3/eoDcCCp+cUghZDl8aJNZ
HSY3DQz3o4k2HDKvb+OAAl4AlhfUkcA3c4TPVxwA9TJNT4O+Dkh4HuogGfc7NTARIIiHHoOdSmTd
NuK4M/QaU8iSb51xTNHHXP26e5WQ2MZbHc9dlOqJ4SWb2WGrM5oGrXFk3mhIDBE/4QvXGMmq2+GF
CyGMB9qNUZcGlHlO+L1OTnF9CkOJNZVJEe7pZAaFvhs2acCUJ7NGr8y3imKp/D9ZKrTiwkJtlPW4
baVEVaylgR0eyHxUdrNIvq/Vf+MLa9XFMR4RtpoGOvb5MLeHP/h8wAwMpOu56yRoM+L1GmXNAH1Q
fs+Dx3bnG/jnQx2QCcB7HTqx1Ldaj83ILYoMFPEeMV9LQ/KM2DCm3J1EVy+ElPDaEr6/qFhcsszN
AuOMimuWSSpWts4QD7Ly3h7YXrHUs6Zx406Rnget+cOo/PHk6idL1hZd42ELUR/gePPmVYiGIiuw
XKQ8G0O9mSGFx97a65QerPQ5jw4qPSjwZMeOebPid0RWLrO5eIBzQ6bLs3NCOAUQF3S0Ghnk0pfw
bWz3m3LQ0QPTipAHJzoW9gZ9dSw0Fh/zII2Aqjslyc/dZxdM0IA4YuPxreLZmiOzYw5JkiDsPxl/
Nc3eShOg3W+HF1Yny+ZyTF0MH9deaiSHeOr3Kx/nGAYSCncRtE/Q7bq1klHT0iRoGlhZ5U3dzZaC
KaAgALcpgG+gihIOVknzomOdEfMSCup3MkDuxvlZDM9/fuN329Y8RWgQhOJS56DB1ZDsLz8fglrg
lkZ9Cc8GoWhMGL6K58KkI0o+0Rx17s5Dr3tuanv7DxEwn1gc5M3w4BKE2AmYpbsm4wXW/8TjIVIl
FmRrEmhEw+OtuE5XtQ0jeFtpnjpYo/JY5Qe3OqKQ5Q+mcCNC2OW4LFje5RDhNscIHW8OfzI8ZwGD
ieB+2XKXy2oCN3KbpkH+f6Rd147curL9IgLK4VXqNKmn5TC294vgbXsrkJKoHL7+Ls7BPbvFFlrQ
HBhjPwzMElNVsWrVKuuB2keyMvyCinWR2fjv8JKWsCNNrSo1hq8R7ZPkVPIXtwSD4OEDk0BiF8W3
gGrcVOKkUZJY9lCkFwIcUUjTXbMW0BIHRT6tgB78V4KY59VlUImeZ7xFjxi74F7/o8o2F6bhMl8L
kOIn1liBUJrQ9IK2FfmpWwM4LH8/8NuCpRCXThreTRtLj2qSXIh9sgCqW2NMWxwffGYorgbkDUZ1
vj4JY1U9Rvj8tD8orjfm260NLtm/4wv5V+tfJZNRjCGOKX0DMtbejPoUqw/wivXeUuoGkFbHdpNU
dZZeRvrNaI5j85FLfDW+ZAsG+Ny0IRyfP/lRF2AeH7gAV+NLy68NNbecGN6w06Px7f4jpgCVZ8Kc
4eUJczZf/SjifZQ78CPH/vSj2Uw/hMW/Hl1aHD0vq64LBxz97/q409f6Ai/p6OvhpbUxRsKriI4p
yvQOeb0bc6Tuf9xf/iUtBycbTYcRehGs8PP1ATd41vcl0HMuNTz+xX5qM3+oxhVjJuKbsg4CLByX
V7BN3eQcaKEMTQOehEsYobTXPDf2KaanvvjEXReU5JtLfcW2XImTwq2VVQ0jkkHpRU2+WqmnNp/u
L9rSviCUIdAUYPZD0HW+aAmperPp6vhCrV1XHqf02K5ZnxURci2OwkGg1tgi45f/UIu3Ovo1uL/v
z2JJ8QmGFVTKAvZ20wEq5yQ1sxFPIIBx8eCl1fYoLgpj/h1fUnwMCPJQNzF+7X5OQxAv/6Movyy6
Etxbm4VYyCv1itC9EzVxTsFS/To+m83/OAnJ+pCRd7bWYBJD6/fUK8JP5nhc9QKWbuHVUr0/xK4m
odrJ1LCU0UvI/XHYRfEpmg5q9AFLhNQiwt0IAolu5vOlipmtkV4r6EU3j8ZrZqwML5ZCvuTXw0uq
NqvdqtRsDJ8VP1PzQP9UdB+qxyT+sfXcgt7onZkVsVDktqTbF48uy7oJkQ1aAHDiuUq3oq1udwMs
KADxA7OJqkRY7vk64dQOduw07JJo8JiS73Wzr5THga0Rst3ecbgc4JyyRAwCzp90QQybN70iOJTA
j+wVqM7dTMsBEt5rAdLd6I0x14scAtBm3LMYqtU3I4zxSDRFbzQEddF8TV6qVHW6Zoqz7PI08q9V
/2XzTsMrQ6YJeWrQTckVgyS3KrNyYnahJ/OcrCWybjUHUjOoy8U7FIWJYDGbb/OgudlQRgm/EPT4
GD45zfYwxlyAZIaKrrd7q4EAJ93V1W5o9/eXZ+GcziYgXYScDLYycYyf8++D+dhnPirHUvPzdimA
wol+kMj3IfY9X6YkHRpQo6XlBVqcnzr9oYpOlJ/uC1naCzhnSLmLQvgb0mVeqaHqotDuYv4q3TdD
+3p/ePGNc9WEurqr4aWdaPtEKQbV4hfOOr+o/azdOeFa6+mlOQiANGpDACcHina+UBkvTTNNKL8U
9OmikZXszNIUrkcXh+HKRGTWxCyTYvTGfKwSjh5v3Kv6FQzKwhQQasDH4zUt6oAlC2GSMbRtZF8v
hhLw/LLGs7c2vGQhCCpR0bUKw4fYaH5Zu28LSwRv+Z0AXmCY5HxuWed5E4Hw60KHzBt0sK69kmz7
bRCOpQoIvGhzKNfxOcTKKQP28aLx52n6RPL2mLTFSenrFSO0tFbXgqT9trPUIShEAsDCT2jj5cOa
lVtYLSDWUNYPwBGi1Lq0GR0If9HFbgTQRfuh2Afw+BlrgbIFBYW8K8KgCFBDj8vF/QWy3zTnIXml
9Ftlvrjhvo6P+VozlIWVgvmEBhcIDtSKSOaaplFa6+jOdGktP/sxrPU3ErpB0h2z4aVrXZsKdd0K
SBckacAoXBxJ8k2JvZbvQ/++llqcCOoGcfvEY0wOu+p2QQZWCehRddCpz/iKClkcH5uNXnvo0I7E
xFyF6IOjtmaPoHf1SxmOCd9t/3wBBUb/BQTNANqZDx/aZl21eQNSxeJprE5rjYGWvh5ZaaDXURyK
Lp3S8AAnqgWzwW7ZNY9/UmXFeV0eHfAfMEYj1CTna5yI67U6ICI9Wru6eyFrIfWl2yaqEf9/fGnt
c3RfLUG7FKOt0ZcDib9Z2+PFIkED9jvUlCEi6krHtM9drtshVh/qyzu38Vr6/ta7F+OjGAsnR5Q+
Ss6GkinMSEqR/24ere7FUXe64YXuLvm9/RRBEEpoEa2BlhUbdWXniB7r1VBiHvyZdo6XtJtrgLHD
4MDDjwiagaprLqBAl/eRqwPqBat476AQIjVW7vGS2hMNQOHJCNUqp6+iWnVqpxmji6v6up15nUcB
nF4ljhYrLism0DYiCAEnHGV+0kQ4KMK1YWogBu1O9JPZHwz1maUXqwU8xA+rD2iPa3HyAbDKOI3t
OrrozOdsRzZ3usG+wP9DHBxAdiTPpPHRsWHoqQ2DV1g/mu7TaJy2HyyEHOBcgm0GoV5puSwtMdPC
LOML+M4d5WnstsfB8ZBA1Qvavr/3PpEMajtwm6PNL9Rrc5rog/2w+ftxG8BlApA5uOFlishMNQBw
AfznQpxTFB/X3ooLZg4mB8YBkE7EkmUKx5HqvIdZii5q/spKMM7vI3Xn0i9lf+zXmnIt6BLIghZH
8hWwOLkMf9BITGPXjC4TeoymB0ZfFH4yXu0PeAYzOZJnQFo1MkLhQ+luMHGfZ3/f35K1eUi6iiV6
IShbsOPJ3tZOleXXud/9cbdjj3CmcGoFc46AVEvzMHOwC6HpAKh+U7S7NLm3Vp23NBG4ZwIqguII
dN2b60Q0T6pJV7P4Unj28JS4T0a5S4tvK6+LpSMGsifgwvHmFqS2cym8d41+UlCE0Vm/E3sfZb5O
d27uacwf1ur0F+w5NCKeAah8QYBFhmu1KBpy2yZChpk8kr3jrFzGBXOOVvOC7hS0LbiQ0o6UWlNW
o2VEFxttkuPGizRf3w4hEY6OoCNBYxE0KJEseuRaXcQyF9EbVfMjj9rqip1aWKOZAOmJ4SLoaHaK
k1x6U/GjYVd0H9gFSAABAJgGbQVo9PmOTzwKSREZyaVKc48ouff7/gVcmgGOLdw1ZIBvkZ0MCtON
WA6gQhJ5xXgclM30RS7i/AJGD4cEWCF5E4DttQoiUIW6farBPLPGIbU0A7jKsHwiyY/Q7HyFrLyM
Ok7MDPmp5tjH5BRvR9cK0OW/ErS5BHvg7dTakMAKr1aeWuO4fQ+A2cVzG5AaEDFLx5SDrTXTnTAD
/4LmlWTH1jzChbsGW4GgNajV3vlP5xNoWZebZmgjHMufw8rdZ3p0cOrt3g2KAPGmFxUH4AOQLvRE
BzMLQ4de1OxguN4q4+bCPmNoQQAAtBYCvtI+660+dQgps8vQHaZA7bbro9nwQvyV11yqKFktlIRd
SP255R6aok2beQxEpw3BfYJUEVw1OZNKB9S4NY7LLqjs5d5qa/AFp3k2vHRMY6NpKg39oi9lekrY
TnFeatS6rT0iF84SeE9EgzoUrcAGCUN4tU6iRr3RG41eeLxT2ENfobjgAydJ1EbgEYmuy2DSnYtQ
wLNt9KpNgdJO7OeIrSSklg4S/DSUYwq6apiG+fDESVsEGVE0VPLWG84UYOH793lpIwTmTtTqAxok
Fy10hpsbFWfZJemejXGfm8cu/g7X5gNSYD6h9UB6hv6W82moSjhpPA1xmkZULbxNIN6YSO3VxteP
yIGtRis2gJxkVmMWj8hJRSa7uMNnffgU6Z5S+Rpdmc0CUhKmAWWrSOaIGgbZTNRMJUUPoM2lrQ5J
6QErMaFmyTkmFOVvXqcFzDo1HwgRIqOO5IvoowYaPOkooJdj2+tTAYgY8emx0Pb3l27ppCGYCjw3
nuNoGCSpLJcZUa1ZeCiDnMPL+EtZb3+RiQbPwGKK3A4S2vMz0BTNkDo6IG5a/pR13+zNRM3QWFgZ
OAew3bfMK043TtHgipBI99CCrak4ZtvBPRABmwe9gW1HwGI+hY6w1HQSjphXu4PZIJvbP4gp/Du+
DIMuhrBT7ClLLmrde2N4mppP+mZSMcgACFCU2ItghSttg6XFDKwQ2AbTTU7ci6f4A/uMywdEBugO
0Ixe8gJ1rUtbQwOclDQo7jkZ3YoHsvCuEFXXDryQ95JHSZcg7qWRsCmTSzc9Z2/oxNvVnqLvK+fZ
sg/b7wReYSCcRudIC47/fL8jRP+7vgYix6yoPyAlGZYrk1m6dWCRx1GCWwsAqOSI9LxN1c4QZSz5
Q3Pm6f84vLRWbkXSJBHDk+yvMfkZrvnLSwYWllVkg1EdCtU0X6BeyZneqhXunLNLTD/r/HhtCrci
sPaCMRikDWjPJadgIi00+7GF2pvCx5I85JY39Cv6XLgB89AaRCCtDbgh4D3g4Z7PIo9S3nW8xcvI
euKa3xRohniMrZ25Hb03EyS/7Ec9VmKgyHC/zX3vvJXD7/vndXGt/p2IbJei0XVy0PrgblunGPhG
cAfou/sixI7erBXq0lAaCMq9G2aoIW2MzslZAr+Q+737k6+VLi0KwJUAryL4S2+iRXHYIYc+AMWQ
tj4pvNBZuRKLa3Q1vuSwEaVJR4BIkkvr+FH/CZnJ7ZFBFI3BG8SRxVMYz4D5carjDGs32phBYu2L
cMdRQLF9E0TMHFTdotxUTh3xhDVZCQ6qyxd3+prab/dHFxZA3mLobqBhoGNBxC5dh9DueBw1E0r3
vIKcxt63TX9Ye8IsbTNKcfGOB/WOiS6C80Uq4MuYQz7El1L93jy14+/7c1gaHklCpDzhksNNk+bQ
jk5XliFCBUW+Q5OXtXKrpUMEIB0KMwFwhLchGdFiYKQE5xFq+cmppKnnoGVnv5kDDPUS10KE2rp6
vYx2ldAwgxAUlzqHYe1xtLREAGgCKQ5ko2jvNh+eM/AeNI2FTlDjN3iU4df7O3BrpjXUr/53eNkN
YGpsmFOM4cfksRweQ/Ngm4eO7/XkV56shBqXtgN5ToAxBPAa2z6fSqwpoNMKUeJT2b8M4y+3/WNu
7oeDnRZ+N64E3jCw1HMRKiNanJoxqBv0Q9rt1thwbzcDwwOdBH4l2KAbP4CzUR9Hk03nCrxEhfqP
Hn6+vx2LAlCwKfpBia6dklfGAUs3OU2nczH4lvspJtvxVahNQ6IFYVJRpiZrvbF0uVU4bfIKWlmP
gFYuXmtvcWumMSx63yH2hIwIOAnmW6CFEafFOMWvWr8D6y419xOIX9AfeS17u7BWggBJNEkD6AOd
ruaCVGfU+6gd9TNnIGfJisd2s4sMThb4qcA1IjKBEzsXoJU5pdEY2ef8WTVfc7ZS7LP0/dfDS9ch
68mQ1Dqxzk33yNgpH1b8pdvrNv98WfuhgYlqT/h8jR/y7jdx/6k3t8SBBMEAipAuDBx4rucrFFod
8LETtc62/Yk+VNXKCkkzAJEJAkIIUyOyhTcQSnHmw5eF3Uya1fRnNNr2wLK1G6Zob5i/N925dylo
NQoXQLCkg2dmLsVAW0W9tnh/NhLbm97CWlsJ3ixN41qAdCOssWyNToMA5S0GEsZASnitoYl06W7m
IB1VBGJHxiaIiE4KmDTJb38KEXz/+/5KSS7Hf6QgcePiQYrnqZztzJXGCYsWUqbOI+5x8BrrYK2t
1ruOu3Js3qUgw4LgAxhsEIGQdt1qnKqkatad8/pUO4cElazdqY9jz2ZP1DwO7tu4kb/wRqSwklc2
PCE843pUdOfxRS/2/Uais5vhJRveG21aag7tznUUNNMr3ajU38dHBFWEnZCsR+nR/PM5mDrUuM3a
M3caL+a7Vt8Y1fqPBGFXhaeD3ZeO8ETtESgB2p5rjzk2eLbINmX1HwEizwnTCvMnQ32aPqwzzVa6
c6Y9ht0DdQ9Nfrx/eiV9eyNCUlZtBYhR2qrduakfu/G0kewUwwNNh4gfLAUcqhu07JCTRM2bYTjz
5jFNDs502Pr5wI1DCQL8jmSzbsqbDCiDixs+nqOfXD85G2sexeej7RjweiCOXqiPbjXk5NnY1udK
ew6T52Tl628VFKIPgCqJgjjEZC1JQZWj2TWc9fV5ineJ7eP81KYf1S9ps60QW8wDUVeBO0SVNFS6
tMudWyWAe1TlOQwa88VZi/SL/z5XTmhJ+R4exRxQHyBdhDFve21Ky/KckH1fPnXdz9r2zH6/da/h
dOCioRYbbscNkycbpr4kOVPOXN0ZXzt1800QOVggAqEycN9kJ5AYLdqos8x6GZ3vlfN9reX87UUT
Pe3BNoJsC8LgMmgoywu1R3Mc88Ug7l9qUXyLu5X1ud0F1HnhDqCEEPQsN9GmRKudzmnH8SWbwNP6
2mUPqf5kNCvux+08IAXJQRghiFDk90ppdyWPnHx8ScsAZX5rhm5pEgDbwLdEIhuoBeltradaZg+R
Pryow2dHO+SVB1rBfrtixdP9Sop0YEkZ07FQtOFFKf5JwbNUPClrBDC3/s1chHS3B80ZTKpBBHWB
WBApQtKvJNhu1YcQgVoWRObe/YK5hWuoEapNBhF2zT2L7tr4Z9n4deWhQPv+1VvYFTztBGYZCUlg
GMSXXLkCrCgqo+UAU0bg1KjRXc2AlDyu/HBY47hbmBSuODxOnAANJVOSqFZlsW6CBfUlDr0Q0Ylo
53TBmL52+eH+nBY2aCZI8j/A42XajT4NuC6ngvxBbVa8sSkA1K5gVvn/ucBdny8bIMwduMQxl2T0
p/QLLw/l2nW8PwsEo+YiOFigBw488AvN9lN3LMhfypp2v7nxqoEMLkiMEI/CC1be/LYzp94qrfR1
zJ7sA59WTvHC8BgZfXRQiILci4z1JtSOW504eHyzH6H1tsaGfrNAAsmAQCAKgkCeAys7XyBl1JnT
KknxqgT14KMyLlojNV6UgGuBmB1eZQgLziVUaRTqsRoVr8NwyH8P7R/LCTYeVfj9gGOATAY4sdv0
KTUtghdaQ14T9pg6j1r4tV2r8LvZhbkIucaCwVE2jaoXTKiHPj/QtbzzjQbB+IBjQ08hAAVVIi0S
rZgx1qOC5hXR6/TwJXzS197FSzMQ4CGcVFFSLaM+OEta2jFwS2t/OdzL9/e3YG10ydGsdHcqSIHR
rYL5WorgTbtyD24UH1ZIIEyFB4VwlMwr3WR6D+sNQno1ey36hwyFU8Mz73faGoDo5rwKQYguCy4S
+AtyLArE241ms8F9HScfdB5Is5CNMFC4zGgvCcQssmuIz8I8za8EWrlSoiuh+8orxdOcfdKWW59G
QLgZyHihiAZzQDeruQTSMpJGdWe+RuU/XbSLmp1b/tm85TMRsmrlrNEHFyLM59phXjJsJN0UqwQo
AcwCSo8QbZbLOsNsipyWmOYrLFDU7SrTM62tRk4AAS30TkarA/hrsmdu9lRjQ4ieK6bjFUrnlzY6
Qa/1Nl44UIKsHI45KAYQYZbudqPkeodwo4O98IniG4lnfNq+FVDg8M0R0RQ0X/PdVsJG6exwAq0n
2j91h2at3nxBOwGwLBg9AW3E9ZPO61SO4agy034tHb9DTKU5F+VOW3tNLtxw0VAUvZhF0OCGnNSu
Y4LcS+68tm/FxHeW5dslKN3yXfqR5boSJKZ75a6l3LS6ts+c18nwEfUYnO3KcDYRaTviyqq7pMH4
39ux8Mao8O5v99KBAggXDI3gjYMylG6eaqA1XURFp6B6p2Sfou9N/oEVEm8xpFxE12/ZbarLtoYV
Ue3XustPk94cXGt3fw4LBkPQloNiUnhNUOrzPdBonGgZdZ1XHhUHvf4ZRs7KKi1KeK8exXsV/Tkk
CW5tjZFqgkUZmXmPVN4EZPEH5nAlQZvPASkXm1VRjzlkfp145QeUE+6zMBFwLm86WcYAhdEsnJxX
qjwM3Z8qOWkbMSrvKlaUKULPIm6OxtnzGVhW06amCVtHxoNiXMY1z+w93TELfUDBCrphIDAAhbnh
ZFI4yFy1uHZf88yvVL8HfbLxUI4+NT4jNF/+UIoD170m8RVtP20O60A4pKNAUkMMDP/MZxfHYdho
KbFe4+Gp/qo32whL3hfvenhp+5WQVVMaY3ijpN7BxF9bj9d7FklQWiu4ibJWr0azGW0bDXKol5oP
2sYyKnw+hkf/JiwQ2qbfoDFSfdK0Mhqt18ltvJTFHv29/fsRCwFKAu2bBb/OfPnTEB7IaKJ6zvbQ
0dQDoOwDC/TeDu+9RQFSt3MBfGS8Rkfl8DVke52+0I11sGKFBMjgPSgIJSjzAADBknSofwlf2+yT
4+XZp83rA2CY6HkIRQ7wp3Q8+2mq21yj5LWrd/aLuZbKu9V/+Hq8JEQrUwTJZXwxiiC0CYAh8gpM
vyfaQZcrqc5bMwQBeNhBM72jmCW/Bq2PyjRS0Tqo4y+Wg9R25JXj5jsGhD0Cg1gfhFVuQqdpm5c1
SgnI6zCe0/RUrhzRW8cGw8P6IJKGMAS07PwEmSMBEUOC9g2K+jq2fvpX2z+tEqNJcIn3YwTKCmCG
4D8JVPFciN6rblrzGi2W8mMZv6iOR13vaJixp2xsfixE4czCciOgDfSKPJ+qR0o7doYQbxdvas5t
9n3zkZ2NL02F2XVmjxbGnwoPybVsrUR/4cyipB2gHoEcusXE19XYV13kGK9WCH7rFx5s/nxEUBCj
QXU7CodlRHxtWPkwNHhRaF3meXa9llFd+nzBfQ+qZpwqWy4m03P0aqmhEl+z2mtO2a8PfP3V6EL6
ldtaVbWrtw1G5+WXXDs7oF+/L+DmQgO3AOceyXmojNtQU0doRFtWsYABV58PdmCOKLfsN/I0IsyB
Wk5khMH+jaQOqELm84hJWit2Soqg0Z5V8uxe7s/iZhOk4SXvntOkzZMy4kHp9enObnb3h19apOuv
l12mtKiJhlhH4PxVlJqfdgDdbE1HSTOQMsupWbHWEjOYkj2pD/r/uECS3u5To8pAHsqDVjmRs7rW
t1n895nLh68HDB2+BeJ98PikBVJ6Ne5QO8WDhkzHInsc+gPPvqfFp3w4mdoRNNTH+ztyo8RhQZER
wUlCfAvNcqT5DNVUhGU75EHuHtLPMNR/8rUX3cKmo5UgqNagNKBkZRBDndE8BcdUHoxGhiDpqWKo
3M5Wrt/CwdVFvAm5WqCib1JgIyhcdKuLeTCaHjybnT0W+/srtSgBZQh4N2pgG5cdYhI6vaXHZRGY
4SEif3p7Bay3Nr7kkKXcoE0+FEVgUN3Thj90Wrl8SwLQPRCAOhTJwKmUVEeLbtdFq5A0sHUf8SC2
5nIv7bM4RKLFMlDKsv1MqKKSvJ7SAFkpIAoI2Zf6Vq8JpxU9WMFUBrAKbod0PRJuJYqN5pdBE+1d
BJNRdryRtkIoWDgbyA8JpDKouCQNWHaOO1WdQoM636f6abI8lEqFf28/S8itoa05yvCELp9rcRBW
qLmppizQTGShUB+wcquXthpqApZCxCHQnnI+fmp3A9NhomGE2uc/Wa1u9Sx1gUAXiWwhAlOYjx+r
etgrvMqCLH4IP9vj9qsACjTxbMc+C8DhfPhiNKdaLQkL7OhrT0NP5xubHoldBnwGJKwAYCz4Si7n
SkLiPA+S0jfbN2vc+jyZjy+TTPIsGbOww/iGu3fBr7J9f68/X27XHbk0NJURw9tPiME16YqmENdI
skIiIYtKIoEevuFUqUcWVTHlLJgsMNPz9kHXX3EjKjN5UMjmpxaW6lqYdFadnoEd1S1YMKpPTu7p
2uf7d23BwgGyIKYC/mm8GKXxDZoNFoiNmNAZBa29Ni28TN0Vh/tiFq6cECBoIIFeuEHWp0aOFVOL
KgC1Spbvq+ID9gd5cgTbgQbDsZUby2R2Wjl2UZSBzl8VwzPzlXVa2HTAhUSFPKAkUILS8yQpXJ3S
RuOBqe2yT5+Gt2rYrdVFLS0StAYC1PBwEL6ULradq0aZDpAxZNxv8bP1jYKnCeocwZiEWsTbIpmx
xsLlSloFY8z8cTeMH5mA6H4kKlkccNBIh0kh0BrmEFfBC7XLHcPP9lOErA0sD67EbfkHUwvX7rMK
CwQmlbaJD7r6cF/CwnXA6+1fCZLqbuxSrRywLQRTxLzI1nZIL+9J93exOYSMvRBttgFbtQBKlyNY
cTKN1TgYZRD9LOOTyz9w3+BUwnaCMAxcBeI4Xz3obNJFymhZZVAXb2Ppa/aaO7N0Vq8FSFud9pS3
sQ4BRnZUlWO4FesE7wUhIBM18lCyyDXOv99hfNJ60vNAb31ue8NaVcDC58/Gl66aPtRjqMYYf6w8
pffUr/eP0YKzNxteiL9a/qKdtKIiOEZ2dSKOFyLesBmTJ1YI/ZYBSEc5FBJocxEq6IetRHN4kNLn
6dSuUWYvzuBqeGl/LaWMtdayMHwNmiplX6v7vqIrt21xF66ESM8r1cq6AWVGPMizgwOH9XR/F1aG
l5lK4cP0JUttHli5T4v1wuul8fGoQnoUCtu8CRIPVewgSpnywG32ZeFpm7Fy2GIMjTAGnp9ADkhb
nGRZl2WRUwQZeij94LVHVxztpU3GO8FC7ykEEUFNMD9DZkfLLrKGIuj7zCuPbfgYtSvO6poI6Rwl
ZaFy0kCEmxDPeoy+pHwjWZ/wVpEKEMQv+AOzKV22Su1JqHdmHmTDjldepHrbjxFumWj/jkoxMB3M
V6kOkwT8FDQLQvIpMR/CNX7sBZsDI4CABuJjyOQ70i7oWV+7SW1lgTIdG8a9Ni68ih1/35/F0kYA
26KhjwPeDTDS81lYLVeIqpA8ULSAlOjSiQuxZnXWZEg7kalax3r0JAqq75l9rrJdV25/WqFXlvD0
BAc0sg/zWaSgAFKtFiGyYXjru7O+fZHwQMfAePvgdSvXl1ZFlIdEt2lAm18s3ZfqgdofEIGed8Dd
icf6TVurSLN4NMURC9ABdCI7PX5V+j/3t1ocGOmBAjQ1yt1EC7Db9AzTsrx2qUaDcfySdkCdeDmq
Te/LWDi08F0EuzFSuw4IG+YbUacGZUncINZQHhXinQfibeUhEBcbSVYETESDahDSShejmJitlwwy
Ml7vz0pe7e/PQRzH+TohN/Pe2AqALMFhMp+DWaBgvEND5CA8hi0iMputm6CSBGUGdKto1yn5MF1M
8qTp9TSYgHF4rNbCALeXDelVaCRgsZCRucl/024MXbdPaWBoR+rASd1bazUeCyIwsOA3QBQGwqRN
7gdHH6vYTYJEO6hTBx4+bWestfBe2IWZEPH7K18pEoHDFL3qguyn4YBSMN2cawXfM4oCwQMBMC0i
J5KXgThHWydMg4A3rf5Kks+bTxHSYoADCAwCnrbSKXK0rrEQrk9gHqhvnTRk4O4LWNoFAY8SDHPY
b/mqOXWSm0XiJAHeU7ays4tzX/v3RSztwbUI8QlXe1ANVaREpY2NpidNP5vbPTH4L6L4AqFDE7St
0hbUpt6FZRZiC/J9Vu3SlYftrcJzALaDDRURmVsqjkivNTCNOATkMSfNetKczy74t4cnW9/8rIIg
YSGE1w3khLROAGI0rtB7QfylAHXX39t34Xp0ybgxF82h0esthj/pF/kzXO774y8cJMRt4QCIJ4No
yTHf5cgyyr6vtChQ3OeBvGQIBLgrO7EsQnQkRMECrJt0mWPHKm2mW1GQmIc6e5z0RxKuzGLhrAKw
ifi2CCThUkhWoXHilOrUiQOnS/zh25TEK5dhcQ5XAqQLTapxMtDjIA749KzS54TDWdr8vEWMBxES
xPaQEoDXN9+JVulDVak5dMZU7vtG9bLyy/29XlwlVEMDG4VI7k2gfjILnaS5AaXRHvPPtDltHx7g
CZFqFQgQOYKLdmZNmhckDkJ2rLTTuI0fD5YfaW68fHDD8LaFAZqvzxgxmk0cw9fuuf8alh84pWDD
tkUSA9gMuTIhjQuHT6Cvg0blHtVjL/pRfkCligbUing1ILgqY2Q0p+1VmmssUOjJNnx7Y5OJ9yUS
BIWiGh2kiLJVAKNwjkB3lwXVeJg0P3EewB1nbCT6+48UUT4HAjYQ68j3uVOMPM8ihQWpvrMrv3G9
sPg5NsOKiVs6rShRFVzu8DVuug7QqYoaq8mzQK2P7rlhHzhO18NLNzoL7dBsB+x3p1peDzho++3+
dbj1hoH8QO4QrW/AU3eDt+LWFDXdkOWB7hw1ulfjg+Ye9Y3sN++bITruQmEI9Sonfgy9S2Mw6WKV
mM/Mf1Di9oFtEMYNDK3IXd1mljoEY0qTsqBVH5LoydyMDhBBYQspMYSG4XBLt9qe4kSdMpMFSRj6
I4/8fi09uXSOriWI31/5MWB0ToiRQALXfRQODPQDag9xWyDTkAFAVY00vhnWDjhUkXqbnBe2a4cP
mAVAG5B+RqEOIMySWdCycZqSKUN2FcWX+i7ONgdjwNeJUm1Th9ID9FN6kYCZK8pYgfERltT6Y/1b
+4i+EC1WYJtFHamMa7Rixp3UHZANcz0eH2lxiC2v3p7gwzwQARBMTeD8lw8SII89cUrk3FzynV6c
4gO3Wbw4ofcESFquoRnyxsmsscYy6b42nIze6819OW0OZWASoMvCWonWZbIPEOlFY2llxgJneFCT
E1vxYpZUEpQ26vOxUugoIl22kPO6ZQmGbzJ/Mh9S5nXZaco/IkXQ2CIbjVMlR5VImLgJtZGqp6Nf
oIJ+8tB+N17TSwseGXgC0fUBle6AlFva/FpHA+505iCgUerHaToT95ys1dkuaA5DgeoQnLwqSrml
5eJNy3L0NKcBY+g23o0r67Q2vKQ4QLDHqRZi+ClB1cZjuR0eg6Aeau9gHhwULMr5nqaLR5YbWRo0
QK+Mfr5SIbf0+dfDSwa0BcS0HiwMH2V7ln4d7I2NPYRpA+YGBPAq7hvqgaTlV7WCO0aSJsGEjNh0
1rcvv6Ai0cWzBBBNOZ3UTejSmLfaEGjVwfmRbOx/LL4e1wzvKgQaROhQ+nrXbbSx7NouqAqvLQ7G
GjZp4fzPxpdOT40gmGmI8Z3s74jsBmVvR7/vezALOwwvHqEq1DIgJiYTryVu2zOE6tG8ufpsHtXu
y/3hxQGRQm2z4SXL07aKEWY2hh+Zl9FjiqJBkLeYPnp9lZuRxNgNsLyKBiWIGd5Q1BGHpprCozaI
49xLjF/T2/25LC3V1fjyUvGcdMYQsTZoLrW6o2tA66XNvh5eWqpe5xmNGny+bj4k6dM0PNblih+w
YBsAZsTbDR054dPLgdW6HpTGRjFqkKiPWeIz/VSAom77CwjUM0Dxo2wQ/t7NG9HVUbBLIrfGntte
WZResrl0GnnzawnSUgEqUbilkBBzL23Aor3butOCEE0ElTTwGMFQz+0Oye2yUFKtDpI38BQMxc/7
w9/uNIYXOACUsYgsvfT5WsmqjitpE2jpyUh8lDdvh7ohTIUyBDypwOEHqyYFS7q0GfH0KcnFOrpd
4mUosbw/h5vLIASAP1FwFOAdKjt8PIwUNP2i4YU9F5GvbeYQkIYXJ/nKoS/LPBs7E8OD4BBhXC8l
vyNza5xekiGtUd0mJm3CNLyEre6Bs9nrta3mBxIQiEEFKtxWQSM2n4Wr1xHRo9a9FOPP0Nln8Vp1
wM1JggARihEhbpGMlk5SrpMBlF6FezHUF1Up/BIvxH5zUAZCwJWOPuCo/0BgQ7oN+qSiD3wXx8HO
qH/p9a/7B+lGJ8HwIHQrgNCiNkpOdvdJamnIaETBqEV+AncV3GrK+JLYazUCC2uFCaDmCiy1wBHJ
NDro39HjTkCQZh7M7ly1fzfdyjNxSYSOpcJLSEM0QM5ITwZp9LGMo4ChS4h1Rtd02h3uL9eSCIBM
AQ4QxCBIVs6PlD4U1BrVBLMI99bPkB7MPx8QgAosRAFA5XbDjpr1uakVJSGXWD1T9gQlWK9dPHFg
Zk4Bthwpgf+KkLzKyZne6wSjIHP9gj7y7uyyx1r3DLT0Q9X/2otoQVVBnHgyiuaHYBudL1muO4OG
CZFL5hUlSr8HttVcYD6oMBdXAw4UXvFzAVpIKtSz1xBQ/Fb5r3G7qkW4WxwpPEpBEi15mSZVWKNa
jFwM0TpCLTwzXTm3SysEHxZqXGCKQCswn0DdFJNTppiAHu9t0NVubPUEI4cFuhpf2oG6m2JUhzTk
4kbPdu3Z5df7Z3bt++VLwU3SFGhTdsn6nduBeNL5cV/Aezdx+chez0A6slVYu00tJCSOr2aemnjp
G/mlB+SX+v7TkR0xvOofnXtj4v0faVe2ZDduZH/F0e/0cF8mxn4gebfaxNLeemFIaokLSHAD16+f
g7J7+hKXURjKdocc7VIhiSUTicyTJ2PjLGPk5Vtw8wFAb6BHGtz0G4SCkoFmNosHBZfVAShOkEBp
MnqmDUsM/CxCUIh+IBQrXulTOsZ2MWVxVBa+ox9S91gNweJIwh9bUpAwNXj1NE/l8L28utntpVN1
NJTAnbica/fc2N/K74aMOn9TCJD+2DLgIKA4ayF53pqLZy0Q8mExCr8yv2aqLytW3Th1vK6QoxV5
R1sx0q9Ug5aDcSCOUI6kfanJ3uA1Mpr8FQOlx9VriU6opdQFrTq4Jy65tyON7A3K8uHR6RKpNGQG
wRyzXiKWxHRp8jGGzoeqFRAlfF1lNlfnpeUlcrBoMibEbtTKVrLOcuNIZcSv0tLfjUTlGV8VsUsP
dpf7P+sJ0HxkRp/huM4Hzbi4leSttPX918MLNsvxSLrUGobvntThXZtKln9Dn1dfLxiUNKYd6tiT
OMroKTbCuA+kzak3RfD2eiDwBv5LdBW8jho0GRwPHAyhq5wHN+zM/S40gip/iRBmQRlrWddBRJqe
RiPIZBC8LT2GmwPtQqUCeKYE/7Ykdj5NwxBHI6DGCXyEY7t8aWR0a5tSkL5BapYXbovwdSMvPeqo
TRwpfZC+KU2/e1fKaFk3N4NzytqgaYIo/vMrs5eTbiLAAnoRy/x+PilLYCgSP4EbNeGKQANs7ngC
lnjbSgc5Oy1XcsPFFfGtQImQ7tdxUKOmemwk1+GWblxLErZFT9TRHkZIGvRQc4N2/7NpNRHBdJCx
tRUGEHSUu1/H5vPuoCAMh/fycIViABYkHFqFFLhnY9uNRuInaMC1G6EtjM/d36utHpgCHgwF42v0
c0xLP8tl/tTWYfprBki4rCWAISEZx9p1I7t6MuyTFR/U+Bc0+4XCxUUtGPw3fgSuJtF2FaJFS+5G
Vn83ApsaH/dfD6iD4D1DEK9DeHY9fhab8JoH4kakvMvJhcgCCJtHFDg8JK/BEwgA1Xr8RFGMIgWC
IZqcS5vvZ1nme4waDt55hsc/BA1QnCTv8q7wIsft/SdW72z9yT1mbCt3xm3Ap26aDJUmGxq1hYap
X1BuWcoCyxsWD5+NQhTOKIvgtbD6pdub9hybTuSOQVuVT4cKfziyTkkbe4BwLI9PIKEGIkJhkdQ5
N7Qh1ZxoDNTks1t82X2EkM/kTeh4gAL0COstLurBVBpsU2RMR90+qPv9LzQVwgoBmgCwjtiFMJ2m
yaMpYitDCZr5ufd/vv75L7kNwV4jscWLstA4k/duXn//rChtNbqTF430ZCd3/U+H3mvmIXP9dj6M
3+L5UFdB4YSKxHpvWA/0WkMCEo9W0OCJuMjRyQanSS03cum9SU52eymKw+tz27iKkEtDSAo4JwSO
xAhnXDTxrE8mYELLpdWDKQ2ZdUIZCajzXxe0dcRAgIL7Dq0fkBAWHP1lYGo81G36rLvBCO5lS/Ja
2RwfVQYm7JQB3LlgRqhrdW0xA5pnVvdKEXqyGoYNRQQPK6BgqKnCi0skrsBd0WrNMNpRjMZSlZZf
1Gm59OZD8QsxCkS04QpijYBMEieSWY2pViqzoj63/Zr5Huhcdm8F4pAofcauw7aIQYTJJD1bULER
5eN9a1z03VwGyNPyclWE7hDWxp9rdckaDfD2KbOiwQjJfKrYu9e/n5sLQR1X4wtbnSek1q0F46vj
ofpSduTQtfnBdUHu7PX+3qbC3MID6YHXF56oYJgVcVxMt8kCyIQZmfBsz5ScXp/NhpLj3cibrnGi
+xuYWA8UnDEljhnVeghGtEb3M09yhW8oOZjkELhF3xuUZoq6Z1qD0TrjaEbuBBS6z4yz5wSp4w9m
+PpcNpSQU/FCPUAYCZyMcI/ohdM76riYkbq8cZ3LJIMZbI3P280C2AiCULQxFk5WRQ0NrF9OZDdR
rDwWz/s/n1MEgZwBJBzwz9fDT43hpAW4iSJzPjUhlTFpbp1bjigBAh1xgpu0p550upeljRt146Gk
oXopPyvgqekCgK1+YSJ/SRL5DTSqT0qVt240W2FW+4osarN1ZgFTQuknL0lH3m29UJYal7M3wyes
yHm2j/r4qZAt1uZWX4kQfPMkn/MWTQFcRArfOuybKWt4vjkFToPy0nb3pjOXnWqkr7PMjWj8uJSX
zAzy3SWsMBy8l+KfIoTTqhPNzioGEQCLWcMpbSRgtK0rCVgSOG6Ao91CfFEw4cLtyp2ob/zGCu3P
BbyQSnKUtmwHWORQjY5/APQVJqHM4EWZVAIHFD2zjHvUf5A0MM3zUpz3n1m4cIBOIleCtLdwa+RL
3NjNrNh4Z5yMGOHM8FfGh4v+0kcYUKj1mU2JRhQU7OICL3ElhYYsyrWl3bzEAR0yEJW9yS3AgWSo
HnRtOGtBHoddcxztA4pa9fZeGjXd2hRUs+DUgkAaiQZ+uK/efA2jCCyA6iXSBl+3ApccFOWhnYJa
l1y1W0eMk+Xi6kP6+zbgoudq2yWzG9XV2UQfpfsMnC8yVpwNIYjfAbPJY4TwcgVrYmdW0pstVL1I
P+j0I3PeMfpxdxEQnpbotIP8KE+bgJJ0vWSK3fY5ck5ONGHJgBqU6OKGuXJBLAeNB+7UQdnDevgk
adTFHVo7miefzmFlS4KcW2sEb82FFvLqEJHTG+ixaWzd3o7sHPg0xTe6o4byR1mjdW5VBdcK6D2N
sytxvngxXlE3brXkNQ5xQu7cMnTBpV+TIHeC2c39bAjaZX/0Am8CkEVwRmGQ5gl7X2LTMuZM0Hon
BBXMbi5jLNn18MItMjHiUFXF8Fb/ebpTnbe7bQoudN5yzICHCC7x9a67tBpaMMrYUence9WTFNy/
eaquxud24ErPx6yr5y7G+MVF146NrMfS1vDAMHMWJ14IIeZFCB1Nu+hdCybrY64+e6f9q3M1vFiC
MjYlHfUGw+cqCdoMTFSSN9+WUqBuEDBmlFnwHMx6eViatEtSK0akl6diOY7NWe/O+zlTcIY4Thd8
1UC4QinWUqq5mto6bU1+cTTgKZAhKzc8EQ6H41TPeIHfJAxTW+2XlLpGVLMgBTFoZme+Y0uu8S0h
uMVhyzn3G7zP9SSWLi74mwmeeXlQzHOaPOZEYgI3RYDADnWoeMnAjKxFpElqNt6YWlHiBYX92FaH
VD/uP1F4wsAF90B9jiD8WsSiJDoZssmI7PItsrdWv/8BgAZRoMTmja408Livx/cU8IKgkaEROYPf
OMohtjTJDPgIgoFFMZmLLeDdeYF/XEuo8fJf9BmbrXxm+cH82OUQFPR5WNPDIitA3tBvvMNQDwmT
DpIzTZgOSapS8+pJjyY9AHzHN4m1P5RwLUEXdKNsFQddtVQ9soZ3E/tgyYrYt2aAOkhA/fHUwEtc
mIFS6mSGW4gZWHfNke1s2Mqf9nAJgJ5BMf4Lmdp6N+bS6WpbTXCe0gB5vnNR7q5HeZGAsBFkAFgm
Gg+lruZh6HIjmvU7vf2R0Fqi2FsrxAPbfwoQHI9iLA1GaghQxzC+s2fJed1Qal7YjAQDlI7bp/UK
KVVpaY0261Hp3uvLJWF33SBxbbZmcC1CsBv1oNWLNeKUqtUH9ogW9LttxmoGwh269LRuDG/Uo7T/
bDif94c1V6ML/ovV1NqA+I0e6R+tiYV2YoT/2ecLGmCYfTGjnA8bMJ3B+ePDBP7CCUIDRE6tCfI3
ZEqELSZ6QhIH4bRaO8xhImMP4NsnWjzk7oAjgZ90292oHesizelkRU33oKbPVXXfteesdH/BEsHG
cQgnaB1vqHhI3RROnhhWVBiBPfm1en59H7YUwUJQiJOzgIVNvN2GpstJM3ZWVNZPDvuwLGhcIPGX
NleK93BB/hxBFVM4S2aDPpF2gpWqUBj3tklCmh8kp2lTBMJnwDPzGLMm6FoXt6kJdJIV2fHBKQH4
xi1a5t+H+usvrNaVHGEqKHw0qgpQv8gbj5npg/ci+QV8JYpRkXZDuSVIeUU4qq5lDUqoF4hYEt+s
3vLIAdBer89jyzbBrefs8PALbmC7ujozfakRnLXNY928i3/hWQc/5q/x9bXuOdU4EdOJzSidH/CP
gviyfvQyya7LZiE4f6m5mAbjsyjtgL7tHckibakG3GMkVznRDEIS60lMeGAtqoVJLMyf7PeMfkgb
iYjNGbh4TKBFKLZCfEpUnT2xcm6tyIrfW4/G+PsvbPPV8MIlalhMHdwJw2uar93rMn6Qza9H7Ac2
FpsNkNV6gcxl9irLrCyAYy5me85loaft8RHZAi2ii9SUsL+6TWu4mjAc812lJH6b/PiF5UHe88/x
ufyrZ2inz1QFRRhWHy21H71K8ozbPD9Xw/OfXw3PVKaPrYnhh0/u7FvqqZgklnVLgoNXoooKM9S+
iijDbO66eFlwQmv3Umsnoyanvq4lQrZ24VqIsMt5PFuJZUCITe+bgEwST2NzDkjbuRyOiRyqMHxN
nRjkHbUVGe4bvXro9GA2D/v3mV+gIIBBz3bIWm8E+C6QtxtdK2rdix3U1a/MAIkoxLEAxURvkvXw
sbZ0ZLZrO1JpOGcfsupp2U3Gy2HRwDEgwYxI7E0yzSh6h1U1saOc3bne3f5WkHx85E1RpwiPG0Gr
9RTAb2qwzMKlozZBb4bDbn42YXxBFRa9JQnVMb6lPwzDk6U/97LWP7fniCfPcPcDfIZElIi3KazJ
1UgJd29R/dgCjNzOD93uui/kr6+FCOu0FCXAIAWE5O2pLINE1i7uVtfW4wvr5GZ1acR8fPXn0L4j
3bu9igDAGZjH8CxBET7Ce+ttHjNiFPnCjIh1l8w977+PMTze/6DfARj5hqq4K5W0zUvErWI3VOkU
0G4Of2ECVxKEK3lQhnQwEseI0vczKtf1y382vHDhxOzPCeRL7k91UFAZRoGv8PrVsF4i4QBVtZY7
6mIbCF2kQdEcte4wIQXx1Rn2P38giUf3EJfBfosv9HquSEqH0ows75t7SbXd2CcMz5s/8lQpTpNw
lEo0wWradIC6facmHKO3+3cCyTIOtgDlhSrmBRKvycq4p1Y0qZGSf9JkwcktReOJZNCbAr2FtPVa
E8jYOXkHix6NyYX6XbX/IGFYTp6KC4HTB6yHV+faVNwFCCfDH5rGr8f96EJkX/Fgw33GCanFeFsD
qv+6rxQw/Tcfv88yDqcNW8rjnbzwlNf8iOg8lqG9MaEzWGViXx9Canzxhve7N3glQrg0q7LME2uE
COuolJHRStrNbOgZAsI8lopdhnstGApeRZKh+Wn5rKQHcAgqZaB8ddJHZuy3qMiM4krmVzPyDaIa
TPOslEkHQie0MPKdXjKNjWMKACC491DkgbezSF8H18+dbKssn9Pxrj44u0lNkfy08exAIzgL70CR
zqSttKZGe3ecoilQe9W30j54fZs3ThIvh8d7Fr4FhxmuFaFQ22EcMqN4Tocg1wKShYtMlW/f/sAv
XYkQ7kzSqLRsSoiIixAtbxFzttBfSAYl3ZQCPjMLGV0eWxUiDEbpMdTqamBPTcPMCfLsiN5qmmy/
NR5YFu4HlD4h98aVA5KEyVC81mqzRja6ZifbeVA9HyrYacc0Cxzv3nV+73LJEeOKdisR5FHIBiHf
d4NPQFNlJ+Z9GDpW+IvueyhDngJ99sf+wPRjbMoKtzdWEp0fYVz4PY6DIRwJYnlEAzSTPOtF2GVB
PJ7yJbB3Uw4i7wqoIZJoyL6iaFiwwOjW1DZVrhCw3f7U1A8auCtlBTobZ3slQrAxdKzQP7iCiKo9
9tn3vDyo0/fd6uOoJu4hGHtkO8RMoKINIFt1JzThsO5pfBpM1aeyerjNaVzJEFySsug6wvoFJ7sI
aO2zKqTqfisABDZnyUY2lndjW1sBqpHMTYG2eZ7StwVF6v3dKAubbZ0qoGw4DJu3xhUZxdk468Bn
ogWRpwR9dtGbczW8iafd7XFxrJBRgV8CF5p3gF3PBN3kBgTvBvJsobH2cC5Vid+ztRnX4wv3Car5
RmvMZ/JsO2HeP5VZKIWlbIgAVASuCcfEI/QraEZp93YSW13zrLG7RjubzWVOd0c+ONQQL2IOiEZi
U9hvkzGQ6tisfa4+qiquxecYMdnXNWPjZkTNHQA84CvjIB5hofI2qzJ9iKvn9pInD7knmYFseCEq
MXdpUk8Z6L5b6+uDR7+9/vEbhxWLAvYNXlgJB0uwHFOd2TUpk+p56Q5l6afkMZ2DfHfrG+DaOEkJ
HvZ4BeDiWp9Va4DKpSXo6fuPFnhQiESpt5bIATgBaXEuSKyjbXO3YJmq0ee8DGY7SGVvvY1z6l2P
L6haVtVVV5gY33SDfAnnMtBlbWO29uFahLBCk16ZhRob9HlEBNA4F/ldQcJllCQCN6WgphkVOwBb
37QUAb1R3ICdnj4vRZDrgVafSO9bzuH1M7W5XIDwA6MFqgyU1Kx3246RQZt67HZXHgCq8Zpj1UkC
XVsTcaFtKNswDSRZBLVGI6UOD48OrfayN+Z0MoJlOrW5BG5xe6zQ2JpXBiEhBQ5TMTOr6iwdlDbL
nys3QFx/HiTH9nad1uPzSV5FZZH1YOlEMb5u+Yt79KaDR3cbD4jAowBLhTyOIWYeJyunRPFAOp0y
J+xAXZruDzlil/EoAKIUjjsy2OtJlHatApVCs+fGvc/yE6UhKSXMa1vrdC1C0I0hUQjeJGX2PPSB
XgXEOiT7H7HrWQjnaQaGjRkpZmF3R1YeShn/umQKrmBm3aZG3qXA+H0TqPOpMO7M/UaKTwGHFWWv
Jm85v94Izxi6mGpx+rzoYa8f3TS0ZZ7N1iwcVJGBqgA3Bsoc1iKUeBjnmoGhzh1D1FoO8bs2P+21
HfCarkRwnbzSCacdBoeQNHuusFDJpWdnZf8rbS2Cz/JKRJyaXau0EJE5nzVgtejZaQLbkkxky3hc
T0TYDt4LIcF7HGsVH7rx3KjHX1goUGfxcnB45GLNDELkM8p0DKT71UuTH2p6knKlb07hSoSwF0bu
sqEr9PTZYT5geS49vz6FzfF5QRmeFEBqiS/yTtFIwzI7fU5sX1GDTuYW8CVevyex0VfjC9/v8bjU
kGL83ntKSj+nTy6QvTKI56ZSXEkRjhNFaDBrEeZ/toqjnt8T2Cj3+fWFkk1EOEvjzOy2LcHG7nx2
gUV3Ay+/o6NEiGw3BCuLnnVaivRw+jzNx9g55DL7JBtfMLGDAfiXPfHxwUsMPBiR3BKS8cUEtpJR
z80cjA8Cyu5HIQuXy4YX3ioGy522zXGYEJhoPtsSN1w2unA/6IQZLixf+szYndUcB1nv8c0TxCnw
EMMDfkC8pdnYuc5szOkzaJOs5lRmT1nvU+PT6+d0cxZXUoQjNI2pM+otbBJxA6s8x174+vibqnY1
vnCEOtCMVYkDiFO3XIYoLy+TjK9gQwIeQchR4LXCHSdhlxtGgEafkuSZVX6Dao/6NDFJlGtjkVAX
Cop3lADA5olQhXlgmVmnPUjF4tj3nD8adTruXSYAqPDoBZoaQQhXDDjFTVMuM4nVyLLPdhI49In1
kp24nQQXAQ/fRGXzrf9tJ6lRjQbVIqoHTmIeWCpzBCQSxKTR4hZ5V75IyH737GCUvSC2xgfXLn8M
ofc4fOO1F0AMo7XyKtUir7uw5U0tYyDZHN9GRgqIuQ1YqmUPlobAgBYR812WfS/wdHx9lzcFgFIU
iXJUzt+oNNqYABipYAKm3YUsngNLVoN4azR4FSU8SQSBeZJWUAY96we1nwZAj42g+ahooHqNGll/
pa1pIPSDDBLu0FumFuKNyaB2qhZlAO0k7weQhOxfp2sBwizcOh4GAD60yMkfsul+PyMdFunq+wXL
3ZpWQtAtRYuW2B/TUMbDLlse4Zg2y2ANlYrhFec81JdKlZjszT0GZwSg8gBpoxPIWg36eqKk7E0t
qs0Abcw6742nPej7nWEs0pUUYZHQ9wg1iagsjrwmB4dpFv7cv8dg1UAXZyCowE0g+GAVW8B70LhL
5Lo0zBIa7vZUkQUBsxagu+gkY6jiLuhK3IxAzUW6ha7EXqAuMsbjrX1GvSEsEmIz4GrhP796lBjL
XGeaO6tRgWpiqz6lmizasCEBCoaHG6J94FgQY3AEiJTMUYgRlebnxPtRyFyM26sTsCBUdvNGO/w4
CWuE5LJWgcdjiTI06WRv7M8AUr2+y1sSQKICK8HZH8FGvF6jWmtNd3YzNVqUR3XpAmfJg7aWRJY2
lokX8IMgiretB8x5LaSa6GIw0HJGcfWkzk/Fj9fnsDU81zWkIDiRhnitpYs3xb1WLJFnBMnkF7L8
xtb4vG4cFz/KC2+qJMm4oMpgmWfwzAzJk6NKnJcNcwHSLnQxR7qJ898669XRFyf1aNzO0b3ufDoG
SrLfHIHDDkgFfhsAQSWsft+YC6OEzRE7J8D6p0+L/pSlx917wLnNsM1oK2+DaX89CQQ2JqcZZuCa
wQr2Pm8//MrwQHJyRQD3h7hGZtLbCgG9CC2/UPCXe/sh07xODm48ijm5Sy9Y05S446xmBUCEQBQk
p1KiAXyN189mNF5HmbUNYhGYu5s+CuPQ0q5lTlQlfoZj9Ezz8PUVkkkQ/Pg+S/QOIlBWHx807aC2
YSc5R9sSkINDBg7/FUEpRmxYFWdiitLuDg5YRR50GQPEhipgmf4SwT/hymIrtFHnbp6diE6eXypc
lU3yhX54fak29HklhX/FlRSrcPWlXTCRTD07xUmXRS/4YbzZbPDHIW2FBBmIp9fje3ZFJzYUTmSl
X+3qzp1OdfbV/L1dZBHQbUEwHXhawQSJms26Sc+GoQIBlobk8TlOQ5Mc429ef3h9wTa3BfaJtxzj
ZGeCcuuepcx4FtmRYn0rlKBz3xAQT/zCrsBMIbkL3BYeQsJdN1VJ4XYz2AGUyp+bMIn3KwjYYFGL
/sJdeFOU1yxepk3zAKpT72SVl/4PJ9nv0aBpGp6gyAPxdkjiMpndwEa0k4560E1/zzLJLtweW/Tn
wtuEd+gCWZQ4vD3i8jCnXI+6KZgN39vdBgygFAvXKMBIiB2iL8762GpGZXZ5YU5Rbr1Nj2b69vVD
xH99rRW8oxy4VHHNwQgawvCs7mo9TTC884n0D236WOwvKFhLEPTOcvpyKmNjimJC/J69m2XmaWMH
NBCjAJDv4X9uyv7V1HUyQ6dzlGdzUDPbHxLjsn+VrkUIZhxt2dE3vYEIA7aPLSF4dpxChnZ66Tct
7gXgJpgMEM/YcWEvkmo29KGfpmjoLmAtoYZPG3DEnRIlcDTfmg+9Hdqy0PHG6uElocKLhUkEbZ9w
hydDW5KWMTXy9DFwuz4cZYu3JQEBFBsOApI2N9MiSo4rllZLZLDEtwIW/7F7c+DEwoXi3Zxg8IRY
XGWjNahdx3NUZY9qQ/ypyv0h2x1zBQANkQHcg2BMx0W7VsMxnlwC8pI5KtDGO2+XoJSZ841lWkkQ
ztjcLUo+aJDQuIH7ey8jUru9LfBkhJkDNJOjwERfx4jt2ezntEfX3NG3uodZOU2jb3iH1zdjUwxu
PmgLL/oQzSHYPVFYb5A+otkHZSFB0d/NPSI2Ree/LmhrucBIhP8gtoh9F5YLhHaZk9fFCN7yTwrx
HU2y4XxDBWXE4wL3BqhYQAchglmXbtDG3sz7KPtpJ91j+934wsbqsfke7J8HvBEH72FAEG/or1iV
l4VRTywiQ8h8s5Hsx9Yy8T6MUAxsOy7y9bm18RLWR8CPooWk4Y9E2900B/0LgcvC2BY/WmK4HZgw
z6I2mSNTfaTaSfu6e3VQ5wvfljOvApQrqF2V6qDzqfUpyqrOrz9Z8/6YGQqJwQAI3krk5m64LPDk
AL44UafIMg+tF04yyitus4VjZMJv4v14dLyxHeH2KxrLnBbPHqJ6iv0nV//QxJJHzMYO47uBaOJs
lQjCCreGbgMe0nftEKHjz2I9xN37/VuASwn5RUDwAB8VLggvrVu1GNsx6lOcfrTw+s+GF3a4dY0+
r5ZujJopXJyAyBTg1hvnjDp/fb5gJ9SsQ5BjxPiueRyZH9OTpt3V9WHc7/avBInVE2Nb2VpuQpDR
hW3hF+6zN6NxK+7w3VUgEMQRnYCCoA5UJC5vBhIXCBlBUBUuFnQu6y+v78nWoUXlO+5shLcAYhOO
lDUTOAUT0ipV/E5T74wpHPYnDTxkwhEc4v/cxtDsqaF22elqRAGvDnt1r93A1YOCNLwseB8I9LdY
mz2AX3OzzkuGzh33+nz/8/X1ubnkOICQg09AeYq7VOTArLyiLwFVYJE2PXSm5ito3FZ96GRY5xvN
FsQIquFMDhv0CWIMaoWqSdBq8/fdE4FtcjgmEncDit/Xy6QnzeyhxrGFz3FY3Iu1nLvhPBXfXpdy
Ow80qcKRhQVEkAWNXNdS0toAMXqhl1FqBGCA8RVtNzAVxwhXELJ0HBEESqK1hMWrm85lkFD9bO+L
veA4YXDh83PmUpfMGJzo97MWDvHb15fn9jStP164ogGGnEiXaWWkuHfN+9k+l2gQV59fF3Kj0i+T
cDkE2cOfIm12YntKYnVGGeXOXdI+zOm9bUk8po1t5rcQYh68IBG8ROtN6KhH0bkhLSMVmAp/yA+v
z2BjeJ7qRWGUyWl2xHLZbDEdoo0WjXr1/AMNt18ffWMTVqMLt1zTtu2EmdHI6v3UCBPlDOLqUsZO
uLELPNIO+BrYjDlUe71EyQSFq5ysjirt/RCfsumTpexfppUI4TT1DL0/3LaoI839pusPLQ13L9Rq
fL5NV2G6gbVqrRKMP6qPxXhK3MsMQg5Z44yNzYbzjUcEEtZoFyAmD2bdSPIhqeuoZw+54zNXMgtu
OlduGW+LbSMujgcdkAliCkfJO2KqsV1HxPZ7O+iWM9X8Ov+kVMEiC0BtycKSgbABderwA4Wjhf8/
rbOGgmXY8rU6HMsDIFoGoC/gNc4kWYsbbwfzQgQEpCyciQ8333p3mjiu1FiFLOsdGcN6CJLqGPeX
ZXr/+im42R/+KkKhD3JHuD7AkbOW05MpjZdhKcGQE+IxzHYbdGF84WJa6io26Yzx1XwIl0XxtWqv
wr9IQNwRBOkoLxHd2lx1G2uwYRD77tgMz4l1zmO/kFHlba4TShTB1so5MMUEBtC2IyOlV0TLZyUP
BhmH9Y09wSTwBkZhF1A2eAMLR0s1R631Ykaj1DuN7mHukGGQrNPWDBC7QYEN0kioWRRE2GnZxfo4
QQRqSha/luFrbgwvn8LV+MJJskxiJs4w0mhqQ3d4W4F7uH3fWefXz+vmQv0l5aUE8Mpq1XQZ7VKB
FNIEXfN2aD7GpkT1JBN5ie5diTCYNdrOAhHNT831SfWg9KEu4yqQCREuENchlVXM2I0i9jPjqGVv
ijaw1W//2WoJd8gCyv3UG3vKWyNZeWBWviILdm5vCLQC3FEvcJi1AUHCUo9pqtFoTAO3CpTJr9Tw
9VlsnlyU8aGXDWKDN3HhiamzQoYBJzcLSeYnmv8L479QDaMkGGZd0Aza9kyfqpTCrg/+GxVhtdfH
57+/uqO4ZlyNL2hGHscsrztCoxofT0+Te4zDsb/TJG+AzWW6EiOYWtWIx6pPMI2+/BbnD5b38/Vp
bI6P4CmC87hq0dRrvdN6MluxntbwrJYQbKSjrJ5o8yQh8gHbhPcw/Nv1+HO/1HqXYJlAQ4ZqgGw4
yZAMMgmC0iXqknWzRmmEKp/pj7Q9st1UM9hqOISoGQOxIwjLhT2YZnvqx8qmkWfdTTOuIUlxDF9j
8SjxJpLISeJFjFql9RqNo4Y26Ra0TXfu8y60Ml/5mpyMr7ouAa5sbfa1IP7zayOY5fWY6xCEBhop
6DyWw/7DhAwCIsvwPRAG4Vt1NT6CIUSrqMefkn6dfHCKP14ff0vnrsfn9vdqfFLaYLSjMfwaBNOU
gJbB5B1J86YmvzIRYD+QMURJ5c17zLPzpJiruYxqJfhEZLGorRPLQasg/7OxSuJTbMycRWtSVsLt
0NN3FnxoW7LRMgmC8VOHubGWGhIIGvqCbat/cHcHNrlSQK8R2+TtT8WKLrCRVrGijSXy6Hek/FoP
e9+rGB8wf07wiHQbCrrWe20nfU8KVAlGxNeXk2UcXz9KW6qAMBzYhXl99A3bKSsHPWNwn8AF897q
3+wmicfXc4uKoA2HV4kxuqEEir4H10zUFX45+UQGid36/OvxBU1QprrIiwQHFMUeLvXtvXVoSHbY
KDeErUMzNYSWBaNKtVbrUntkj6mCxrPuN9SvSFSMf+G10RMlCEbPyEE/piGz8kjGs1o/2d6H9gFt
xvftMpYfAUCuyCbgVTiv60Pk9fFiuEvRPnYfy+TOSP5Vxvpf36f/Tn5U0b8+t/vn/+Dfv1f13GZJ
yoR//edj9r2tuuon+x/+a//319a/9M8vP2ibUfGvrH4DA/9bcPiVfV39y4GyjM3P/Y92fvuj6wv2
Mjo+kf/N/+8P//bjZZT3c/3jH799r3rK+GhJVtHf/v2jyx//+I038vmv6+H//bOnryV+LUi/wmT/
a6A///aPrx37x2+68Xfc8mBMe0n5AQ6G/Rx/8J9oxt8BH0FEBWBGjraAAFq1LH35nRcVxLXK4WPo
wfnb37qq5z9y/s5bpKLYEoklBALQTOO3Pz9qtS1/bdPfaI8AYkZZxyfBIZl/nTbgivBZ0EMMigQx
OFEFyGa12L3ZaPZdr5AGhXyuFpfjpVVSr764caqhr4ZeKirSAqwk7w2vSp+zeMEl43ro1dnHqBRP
J7J47z0tscyzbXe1fcxKYyb3YB2e1PuK5s1b3VmWMbCT3POOudlYeLHiccxmXwXmtT52LdXbD0gH
eSxIlAyMH34y5BnCWXViDaCZKOyZzIHdZ9W9laMlTnexRqKWQW4srRJOtjqcTfAQmTposggr/doc
Mz91K+5D1+2Jlmpf+ZOpnrrMMND8VdGprycGYih4rQOb0KBJdlmpydPUKlR9gs3V4tHHV6kPFEjB
z8tQeeWZ8M7mn11apF8TVi+hAlzW4qsN1SNbN7uDN7de1T7VDjzGtog/9DSda9cvY6ftLF9BzkP5
ZGCIkDjKbLwd+3JpnxpSVsrntrVjG3hTL3mb4xXjtgE+tJ5IQFnfFA9q5ZQW6LmT0nhD29RN36ro
8aenfh5rtP4DfcbyH02jqDlqzwZiIu+hUjN5l6Qes95aSmvS3+ukrebjvCCWXRvT+AcYZTRjCUlb
fUsbZ/7Jihnku37R49lzaOvCfmPOhXru4jpPfduIy+zYdVb/6JZ0yd/ANZg6X+l0/U3TZbFyXuxU
ScM8odr8wa3U8Qe8KVI/F7GdtqgaYKPjHvQkqd83mRfftcrshOrs2mfVHLJnvHLJeZzRyMViM5qH
oFnldMjgfRvv5rHsOCuEY5bTEUnhhGZ+UQMJbqKzeVt6j16TenHu07H0OtWfqN7FjZ8WUwmGmiRF
TeN9BebrfghsGLEqAJdtM2s+gBJtPfjeUnvp5KsKcm0sdGhcY32T0ir83jIL5zCZle7es2RMtRBu
6jRfEtQkdWh1ONrKfZ/ZZXGaeHNWPWZ2f7dMeZ7e2XHdxH4Ts34Iu7Rn7TF2nb44Oy1p6KWrRuuj
PTZJkCnLFFbV1J0GBqSTXza1MxzU2q4f5rJMn5SyRKkz4mWV33tt+dQbyUz/l70v6ZEb17r8Kw+9
12tqlraSIiIjR6cjMiudG8FDWRJJUZw08df3kV+hv8qw24n6gF400JsqVBkOSeTl5R3OObdYamCr
69ZL9X7i4XpaNYZE7YZ41VeLP6Ag1Mr1gULiuoJs/OLdZ0aNj/Mg/LRcTCBY1UPE6dn3QKoN2iHG
WgkciZ1Ze+8QTaOMiqjW/BQM+YgjZFt1lCqIHpcglZ8b0SSfUKaLdJmlHrDdhs8S+DriXAz9u8Zb
C8eHUB7jUPSsyjrWYkpLmAvAVA1j3i0dmf0jARXzvKwqus8YVlpPgaqNPa5Ba3r1ZMeZdshWgoXW
jhW1jdoU2E1lPZymucS5VHb6Cq8QheOuXpVK82KhYRuappL9MsI+i5mwnAeHXAvoPB5CouyS7lp/
btwrujxmDm5aExF7yg2QK6XleZuQUjYeDdyuXrQb+iPDQOpx+C71HE4U08NYnba0Mv3YzbdkEVSi
KCoHTLsRO5GDvNcVCwcgu7+ps1H5tsgStUDHZPYXG+210EQ1xRLOUFDOZ5Hzckmx+IWzhJ1rtPEz
H4K+Jp7n5x4Kp2tYRplG8AGeQcvJoRPGC/qikVEDHvQU1GFhUjG1T0A5og1WiCCZ289R3hjxnNtR
JJ8cjwZ2zgI+L/vRHwd9lzPb6bukNq7bYVq49jFoHqWSERBl5HAF1XTQhWVzXwntz2lR6zj5PKq4
b+CkVXrV5110sGETFMNA+tcWm1vE+eJBAIqGVRtzeR1O3Dtl6ybm2PK+K5Kesn2ywC+sQSwQreKH
7lys9HXGkuxjKyDvvU4u2ekuROd5ybLRO+QjAd17mc2nMJyDstdBrjG8zY3VNPN+D8ZTnhXEALOx
oD753K5x+tDYVcwFJkbmu2AwpAJgKy36No2OwnLvYUzkXM46YFd1IpLDKlH8J3LumkKtS/w6rWNa
2rlvq36cXUVy019BrXC4zeHOvWJRbj0zHbdLmfPY7noaYwL61PO5gMR3cAiESXURrUG+j0Kw7bug
9Z9i1n90xLpiaPrxWo7kexJ5/jmVwHQUNINOltAYOwmQgnjmK036mxVrjdnq6RcLzrV+bRt44uuR
TpP6VvPQDHeyGxZ/x2iKDUe3yTwvwdTSkg24bD91fZINXSXEIJq2iPuovls0j5pvrDP0M5DkgfeC
XJ01aKwwgYoMpV5d4YAEVTjDZArTBOlU5k03Z2XUGfG4pKs8dIBQrMUwJuIeAyAXUkUiQhMUnQ+x
QtO87qbCJ02GgQXOiMpn8KWqX+2BBmYtlbZ+sTQ59UqV9yAMxC5yu1CMBHgVw2h+TBTnCcPMjyyE
6t7Qo8PaxqXLJwX9BZm9xqMjlZqjgBYEp/OxNyq9rSlLPloNFgX46HmjizASC4DE4XzbhUx+nhfP
Ecg6WYCXPagh7BxwAaclBIapHOvWfp4Sgr2/Ei2umYK6jjmgQ+K2va9ZM6f7tbcqO9Rdt96EPAlu
e4k5KQVturZYU6/9vrqoWQ/GCY1D39oRwdePwPH/Quz8IP8UJ6v//NPefZb/D4TQIB79LoZ+/izG
z3b8exj942/8J46G6MS/UXPFdGkAt8AM2Bqpf8XRSfJvJJTosCLsANVva9T/FUh7iLEBSUVrF+RI
IL2Q7vzvSNoL8IOAKoCT5kP8bUOm/JNQ+kex678iaQjioUUNJDJ0EsDrBcDiIqWic5Ay2Wf6NMVL
8kdWRzgCHokO3tqKK5tZWbQI6m6hoBYcO0xiu8FRDD6nfYKRw90wYHydUXcYZegemiiXVdiE7gGQ
gfRgsmjYOWjxfvnb6v6VDPw9+L9INH+8MARHEelhMAVwHxehf+NIJ+MWwsH1WruKL87tpkGSaghM
vvcxsaL6/fOCLXO9XCF08UFwx6rjX9iLv1epKOJH5JzEnKYuJ8+YlPSQgAddLOhw7MYl+4Ph1rq2
glPMZu3Gio0zBslFE99Rm2aF9KY7ZhtTUj7XJYi94+00N2anLd8kWzJTDDlN99EapQcKXP0xbIP1
nX7MRUESSwbMQ74NgUS1EJj8rbz0tzqb88ckYvAQJxr3bZHjwigg8tGVeWj4buXpiVBtjp4ZT79f
ukuM9fZgMLmR+IH7FGCc0cVeeQudegciyGmoV0BTvaA7BI3sbvrRjte5jXQxp954HJp6vpIg+VW9
y0yFecB5+c/fBM8PMIIvALAADI63S8D9IJQYmT2eYhGbK4p47zZr3XTbjcperXFkPoyZ8vfWEH1M
Y2r3kWE1hlO8Kxf6o1n71pzAikGtB1BNoBTRPH77JjJaoDokpDuxdRjLteZriUh/flKwoEO68uWs
F5MW3UKy0l+FvMdpYjvIfkdFPan6OJIpe5zZzP/YKCR33IzTc+Zxfk+aPHyn3vJjqsjbl8VYAgi/
bqy2EJztiw0M+9Tn3LLglKm5u0tbJb+2sm/KWHTmrg1nV4aLTg5jvYoTlYm+TkC0xpXjhL8nA1v2
4YAJIvjj7iBQa3jwOgiy/H5rL2qjsDFov+FcwiOCboyY4O16emOjokbQ8IQAIDxQuSKcD7qwpDkL
it8/6lfLgSniOELowhPU9i8OEs9pm5MlCk6TinJRZH0H+exkaOeusj3vgpJ6Xg+uuY1J4TeEfAzi
eUkR/q2U73KpNRIXvwvMDjSUcdmnjYqTG6/L/T+mUIXffv+2m+d+u3fbG4Jwh2Z1ClrfhcmbWMfO
tn544r3rDnqq3b6NJnkgdlVQdqTBjeJuPXYeuM0Ivfx39uWHhPKb56PfuAHQ0G/ekGiXYw/GiMuR
o4hzCv0p/sTRdamvJygJIxYXETnZugGDx4gFRBVcOwxBGIfAbpVSHoqCEhO/IlReRWWlnx/9WiLr
WrylfgqR437NSYtC5mLiG9b7qSkBip7aok2yBYJCpE2/djqJxmJsm6zZmT4b7/D4cCzWfKbmqBuk
u0U+qgHJjmN+g6LuhCjajoFzpRkElO+DeonOU65iWTRNrGyh+ci+qcHPv6UYCF0X9do3DKo5zJwh
D4OjkOe++5OFIK8UzZwEqpIRaMVFE1lGDiud3YDMSPJpn1uZBzsE7/LQTJlvUf5wUpQA7fVd6XiY
Ljt/4k6DA6Y7Vq2j35p94zS9IemMchepdYg6NPA87I4OlOlyTE3IKihC93EljDxT1A0oPrBhVeTr
0N+vOgigrmo1XSrFHPWOEiqcx5lYvU0u79sHaURmyzmYYwJZ+5n71e/N8aJm90PvN/gBydmQ5XAq
F46vEYDrUjqmp6Rf8p3nGlL0Y9LtJ09Gr0MMyB/R+GY3xPEJspvtt6Xl0TtG+VPwgKoxgZAjmGnQ
RM8uz4Q/DG3fDphT6/WKHQInkfV5SG6mRgxXPcD773z0T84Jz0PQB/gOWiuYr37hnFJJHWo3bXby
vG6+4i3EF2NIzeyzbfTR79f3F5+2iabAUW+zkNGLeusH4WOpF88uP+kBA+LDNm72zPMRp5ig2fdB
zve/f94vPg3XGAJHxEUIG8Ptff4WVAi5jA14OvmJubgpnYoSHFr2pyD8PZ3/X31ZvrFIsZSYoBJc
9LRV1PpR3ZP6BGWS4UjmvEGJ1auvJlwI1azr9+a1/MpS0fBEpQKDMAB0vRSa7CUjaZcL7xTxYLhi
Roe7qePs5Gc4pSLBjdbZEXqj4PTvFFfRVc7oe03FHzjdt+4TTTh02YFmAlz4J1BenfuT0YMXn9bO
g+tTHjiFR6YUWM28q7O6ipc+giurI2eKOuT5XFoYYVNqkYZPzsYQfEglr+N3TPrnoA4FdxSFwMLE
RRija/h248OwR3tb1fkp7gDmW/L6KOtcHH2V+KdQsPRmmLq0yMN6qoiXDojO1/l+StrkHQP8OTBH
PIfxjxjYDa26DVX29kXg/VQydBk7c9t7X+vGdC/xkEcPqg3ttxGLsVb+CgHXQlG+fA4GuDlowHeN
XwGH7/kvucnZc2u5LWgYN8/U69S6Zcu1f8eMJE8hlGqSqmvTlJZI1eq0IGuPZZY8ClEIlRKFzd+f
qZ8tHTYOKQqQAADeQKvk7ReNWtpFmrE+eW3YFjIZwmJ0ib83rRj3C8pN7yzhr56HdYOdozeDyvlF
PDOiVEB6l9SnPNBXfDB11TH20XX9g7bZe9izX+zXNmsZ3nAbeu9Dofnt1wX+bFAtzbyTyCJ+2ubx
PAR105YzoKGlGNfm2CrjFUAY6arVFlqQC/KCcAy+Yo7FfNdgdgnG3tWAnAQxv8ppgsnWbQ55v74G
2rpoV5Md0bRwOy6Vu1mTTr2EDgfln+8RzA12DxIZtFkuGtk9Qgcyet0mKQS50C6pXyfqvpkp+MIj
svv9s372sVixjSkKVSwUAi75ZDQUgUKB1TuFM0C/og9f21m2JQQcPv3+Qb841HjSxnwmAcZ6QG/l
7d7Mo8GUtjhvzkOr7Ctw0+5zGK9zUwzRMnsl8AcoiAlamw6J9oQGUuPb5HX2+9wVve9Z+Q4N4Bc+
GC+EIGELFDbux8XhjoT1u16K5swTnV6l3jB/sCsK9rNO6RWhxu6sIvwWrTC5y/I6e0BaIt8B8kT4
6LcuGO0RCFUh5M8Bvb30dHNLaWZ4257zhs9HydN5F3f/dEo1FIC2iVfg6qJKhPyFXBx6CFYY9PKW
7uyYbasWAVjVjey/YbYxMhckcsjk4DTDtxvc6wGaYkFHz9Y4VQjPnOI1PNpBTRBOWv/8vTn9mB78
duWQe+IKRdULkAMw2d4+bRUo3aJXRc+4sSvRENHczgsKsmXSrdo/6NbG9xGfgrSqed1TiB8GQOxq
6UNgRs2a7Fxu1yceyPzDlHnDl0DI6JjUpUrVIewTEyJYFl5XxjbVV79/9+38Xrz6NogPRof2N0Bi
F2FqAvGz3PkzPRtirsF7xdWbmqeBRzck5l8D37xHivz5kKNEArI27AykyJ+usZi2zLUmpOc5WzoE
FV6zr/lIdhAY+4dChzA1JIQR5gEhe91GrV1sCxcxerGjz86zXKHZvGRJBUxzXKw+f2+68a++CpQ2
MFI3ojs8y1sL0AEFIMXgckb8SyunhuaQaOYd2wAN03d2bNuSyy3DM1ARhC4B8CEXz4LCKGVhZIcz
i9A2zBIdvDQuS78kgvifRn8Nv4XT6N1R0Q4+BCRZ+tJqDwyvnm1zR+Ox856mAcvOqE7bYtbN8JUx
FzG09SnmxsiUamgfr7FCHOhme1tLpl0FkwzdDk0080GweIhwjiI03QS3+lPiyeSL1qCBF3O4TKKc
tHXNNQU6ikKT1p8fPKvSI23Xnt82ybTcEtNADMI1yYzMbtVJWKXchWi/0XYue+eCpOzyBew6dC6y
tMTlmT3qeSGuRGdN2L2mhLoiSqT65PWRTIugbttXIpfQFBxdMr5TaTBMhV3o/B1NxRDXlhr31EPF
tABQIEFjfJRQ7+rXdbjXHrCwlZ/oHKF9M0266BPmqaqjubkN0dZ0xWqX5Z756H16dU13PF3XG24l
eYd/+WNYysXmQh5tg6VlGEgBxYG3hhSEPFLM1/LcN33bFT5sdS4HOtGlWNDjqCufOIqBeOjLT4WG
cMCXOtGrXyquMZ1h0jM8RqjSPxxidlsBRkP2QaYAD5jqxRzBtgiPYm3kM2+muCSR6O6ZbgcJ3EZo
7yc1j3xns3B67BKafzXzglIuRljME5AZKftTxaTriqHnQVbOrfWXXTpb+tIt1nsvDfohDnGxEkgn
sRbbrOdt7tbblQAMhdooFPocsSD/GosNx6HNSAEDmSRwAUPftTChdmw4uttSkkPizdYWIYr8eRkB
K7Lv+wxoFZ732i/IMtRfvZSFWTVoFSSAuJNPduEhLTMViTt8EigtkUQMvzWc4qZgHkMN23LACYoI
Yxfu7dZkApQiSY7vHOmfTjTGZSL/AdAowfDVy+QSAssY2TPm8kyWwNv70Aa7hnLdV+uFcodOc3qT
YrjEO27kZ4+F0jhYNgFCUzz9kgUFEpy2+WSGs4+qdaWkrvdBH6Ugeczr6fef93NggaxuqyICVAhQ
3uU8TT35JBx8qs6QCGh3iW/GXb4s7p1ixxYivbUXPGUrV27s3E1C7629oIAc27hV6oxRRG1lSPYA
eVi1a+qJlq1dPwqFJCOe2LL7/df9InVFX2qDGYI7iDr3pT9efcx36tHsPRuEHZ9J6shdOpD2bk0j
WKmD4qdklu8SOL+KJSy7R600/5O2bXrV6b5+50L/5evgyEByZeul/XSj28kieuSJPS/SXw5R158D
yF5jhOY4f1klxnZBMWl9zAZf7HWchofFrdNjXzNyHchOvBPY/mLrIdEXgC0GEQTUFy6ivYRGWkQL
MedZYSBir6DtScT03tziX/gKkIggaAhuWrpxiS5yLdVk/jh303zuOurfkWZav1o2IGjOeWR3dEhW
XeDKUzsCxaPrHu+67iD5giFcioxjC9UxjosoIWxAPdUbMVZWNQ0wam3dua8jBiqNVZygew14nGqT
yq2BuVkA7+qrrMZ/VEE7SXalex1/rTvrl4H1+rx0KwAb1TvWdmnmKELA1LCY0KyPoGB3EdmOfjZF
Tbcu5xwdtkMwGdyazITqqFq3t6jjHERozC125MmJiT71IpCHAbzmokVXbN83dEXJQg3XSy2m/dAa
/3pu6qFiM1neSSh+tJn+fiS3d0UhaxMGhoZSkFwEYPnqJ52V8XJuSLo+c7VM5cpHzouO8XynDfUq
lpErRzkrfdjKR6CtvKPJ5HCt0iZ/CICN+0Tj0b5TCLj0fdt7bWcDRxZAZ0xweesq5DS2Jk7Eelai
bQqpuulmDCZeZBCx+W88CvaIWQ8YeY049GK7Gg/yYMIG63nsVF5KEqtyBlDvMIatfscBXoby21eh
7wEiBk4cppRcfBWxxKvjPlnP281YQgbdnNe5zsqGqulOcJbd+QmCmt/b43aAL7cY8mSQL0LLAxIh
Fw/1cwWEXTrhoSoCmC9YwkJHi7ebGtSjiGrfKzH/5N7wlbB6ELXhVEBNvMxSIz/g1oyWnHuTr/sQ
wclSxgB+3MpJR8DT1epAtmaCW2LUQyb/adLD+CQx7+9uFmCn//7zf7Hm2xgPsGIhhANOxIWFjzL3
cLYicka5kpVTNy4fB9Qcinnu/b3SwbKLl/m9GQA/NVW3NYC0DJgLwFJscx/e2m+mo5AFMnPnuPa8
GweVnIJFnaqGpbEHE8TJLtTecJZa8D1xjJwNWm8VaknyZgQq3kO74ybWEXkcpWePHpHuFpH+UKnE
i/9hmIFXRWMMXQjgLWLUWy7iWcfQB2Hp4M4YFdI/02EMtugq3+vJvDeT+heeEVHGptUF0wCS5KKo
M/gLHHDE/XOUju6ILsV65GsT7GOuw6JZJ4IcY1h2S83sO/Hbtt5vDwGOG0DgGyMDrb/LjwSUhKD2
nLtzMq3k2upg/VBT7/PvTe3nzwNHFn4rQ4yDhtKPEtLfOhDrwnukuJycBUaNVRP+8w9Bor7IgSLc
h0Yu11r1033f2OmdCCfcNuni+37k6lu0GILseOHE1qlRwBaHwVk6DNyxmRd97GPg9FCPHANZ9FHH
NJjUjnwWpkHkbIdxmSsLSbWxrEmf7tDDJEBvZlOY42C28ikAmutqQetfl0Pj8EsRze/DdNCkcuBm
f1+CuJ9KiZm7pyzpxtM8eJ/i2HFwv4Bc2MMMGh/4yzT8Hrl4uMmBJXHXFtDjZV8b1r2OgKgfNQZZ
gGGKFuOzXYENLDokiA88T4EYDAFZeY9Y/qNY8madMgxnBk0QWlvQC0HqcnEu+bR14hL2RA1RNwzQ
9LGi8bDcpmvHm12bcxU8eOha9Jj6GGFKayooKYe6534Zggc4lovrATmNVNh4gNV6wpZTpD57/Ui3
pm2QFc7xDnhHgQlRVEzQTEU7vh9uPAtI4m5dGhoUfa+mjw7ins0+D2x8veZ1Yws/9mxXot5jrtBJ
yab7SCj66fcm+sPbv10AtMdCVIoBQEcVMb4I9zC/eMZAA6ue0rBtb6Tsxysf8wG6kjaJAJC0HoYO
oM9R3SOtoVfNzMFsVWMyrGWkPE8VA+SM21KvbciK0PHpqllYvuOTyttik8+LKwzxWe8ylaHVnOZs
kFXmze2XCH0pu8s0o5A+QO2krEWqH9jso8bYJy6y+22M9zvJ+k/HAkdx42YAi4GLD+f/7XajfyEn
1mTDEwCgeg/gNfwMdq69rrs8OsBKhl0fZ+aKNG1kC9cz9Y7f+amOvQnnbjNs0aNCDgdc29s3iEY2
mjHrpqc8BhEJMFO1G1LLriyxceWaeDx6MzOHIQtwGfNwKEEEpY8Aa6+H3+/8j6FVb3YeVKv/NKgA
wdjgV2/fZCJLFwLZujyt/Ww/pf6cATFn25iVjGWUl42MN2B8IIMXRxwSoyZlzYOAjMm05yu3j304
pSVhK//PJv1/pOb/wA23tWP+z3ynBwM4w/Svox31KP/1P/+1s4Me7Pivo+Gfxbc3EM7//NRfIM4o
+zemfaZwYHBhuNVwiv8CcUbJv3HKUOL8D0xzs7e/QJxR/G+AbzZ4JxITTNLYkJV/saGi6N8ov6I6
vvVc0JPF9fgP2FDQH4Yp/Zep4WfAh8cL4MYggFngqn9ranLtBTrFPHnSsf9NAM+OxE2bUqOyfDc4
QE2ChH5vlaiPLEvvnd+7fd32t5agv9j5093YrtG3OVJbP8ttMH8bPM51oB6N4eq+X7PlmC7afqxp
IA5RyOMHQvv4gSOkLSLX35qJtUXKF1M5dPF2DRzSzejqr+AWPAICAYcj1Evf+mwfpBYIH9J8W/2u
KRevzoo8k6cevT9Ds0/+FD5KGXVXQWIgGgfCZdmnLgM0PHxsOP0yDvy17uulAK6GlmTOzmhrmML3
PVHEHLooNXcE2gaOF/lKX3PmngPVPAVt/zo0+YJ+eHYEMexz66fHaOTfxxoAIEqi+841+8AL9TEc
LLDZgflj1bItAnQkXoAU+YIZCmezRlfSy72CoI0CWkpyX0feNRlTD/BwCYC8aG/a0QyVh/5aVSvc
3D7FXK3OdwKgq0nuxxZvR/0UlcuFPNcNXpP39XlMeFL4XpdgchIWC0DA73UARCv4Nc+k1+thnYwp
Ufi0uxRtt90c0W8pYLdI0vHdRHXyoQ6apKzTOas0VJWMWwjqs4QXpB/abw0UTYqlE+NVhFl+r7OM
65eGpu0eUMLxA594+2HiMqqawaukL/tiWPhc5aM0pdFNBKCm08dcRR3EPJjcoegfYzo4no/CjvyS
xIP/MkpYAIINtwUXcq+cNlVCum8ejx7z1LsGNwOrj4C39Ib2uwAgvQub750EV2IKxe2wLlnFJJao
SSNTAGdcH8myelfd5CE+9eoO2IaG4HqUH1MmRGGkH1+tDtfLqGkOq43U9QoGaoWz0BZsmu4s71aw
hES09SsV8rD1ecra6IBCf1ZM/oShunZl15kgbC9AsPuDo4QB7hUMrKnNwZH5ufaAzUzN1Fa4cR5N
BPIMxgqHh4Yk956Z4vtORuqrgGJ7ITNNN6bLYzuiHwkE0iMb6LeZLs9U4b2ZHNydnL3lqR8VLayF
FTXjqsvQiXMCbsxu5F53lSb4FTAmPggdPrJOgay2zNjFKLSmyhGfFaKpz7WiXzwnT2LE7g8Ua8Ck
ycsfay6kmQo4sEfPF1OhMksLqtqbmckPZJ7upoTf+h1acs4JWdYUJykdQElgAsZuLKwzXuJDFAzg
6A0w3diHPXre3NzmfXbMBYFxg56owrR7dDS5D7CbhV7li7cEvPCmZCnCIb4a7HAiAtu3uOFVGffc
ANeKknTwXFvYyTqLsfD6zFadFbcc9bB914wdFOIFzC6iSYHmA05El6GCSFi6Q622PksL/0JVj9Jz
Fu+4p3ddhG/XZLxrMn7rJN43XfOzCSD4NcGecCXfK4TgBZnx9LbtZWlm4q588PqqNLBTOcT0uyfH
OwXoQxUGTV8q0FNKSmqvsBrtxT5R9esP/zeYPikiAXbd2nRJqQmsiNfu2UvWoCS2HnYxNqmEPKgs
fR97rPiCmjuClTLh3RcDMhrx4gUklGR4EL2IysylS0U6ZKpdFno74hFThAp9uN7DjgzaX2BRE7Ja
oCOxJIOPP28Gy48OEnkF+u7APyr9Amr3iwe2YZGOcPlrrrJqARg31VIV4RKZj2zbyD5O9jFq6Tuv
67MKPvWZJbAecDbP9YRbgOBlilTol7HFTSHrz5DR+t7Hsz4O3FD4zcnufvy2CANWERcfpzE918w1
Oz0SVjHHvqwTJ5UZelOZBo2mmSu5b2fRFhCEP4AG91x39HtgurR0NfGv82m+Uz4kwGb0dQq0Jrty
aPmtWtmt6vH3ce3d52a+C+t62TmNaymL6CtYfC967INrm7U+KJDuWZqkK+UEQ0SNYC3DeVTtBtLK
9V7kHlV7mnpiLQ11oJONDLZGVlLM0Asolym7D2X4OM04d6SRp7wXr8qjT4A3jfAFsAWmgDZLR2xt
VKuw8Ge4otixqGI8Qdm64VfcCXsChSfdBVCQKQMPexngOlhG88LVzK5nn36TPkckPNqgnEdvLYEO
Da95PHVXTRBhPC+6UGcfbfRymkNodrvocQ4ZJPq5lx+BVdo1kzDlbCT2tk7OAyc9iHvo+Mwe7MXY
9rubxMlFw4clZq8LXqtERytDptV9AfvSlE0gbqlanz2b3E+DUqA6Tai1Z3xC2ocNtY1+6R3Pyw6M
ugLp7J95g//Nm/QI2t8r7OBFLDBqqOKe8z7/WnvtN4icL7sgcPDe3UyKcHX1x3rTSmLrc8PlS41B
BqVcqL4LhQJH1gCymifen7hpMMhn6L57xLN71UN4nff9q+/V16tMOLpozTcMesbSDwk8kGyHohPB
xtgzL8ssadE1eEdQQXfTWudHD3XUZZjra5ZNw25YACbACHtcpX5zk5DWO8/rynY60niFmH3jS/Md
SeHeWrDMRngZCYg/ZsHy4WoFO7IMMcW1yGbcdXPX5uBxYHJFRFywU3GKHFlhY3FhtbCWOar6YcYi
efR73uG0aQ97t9E1yy7BmcE4qi9T6F33qGCUee+dxxiufBxBBASbEG+TwDmjeddCpq5Dq7mfgRqG
NxBrBqpgAqj4rLcVBKevmmyTwL7JMOgyiuv1Dh2k6NlvsRqNhdONgQpaq2jovsQhbl7r8Q9ShFFF
iF/qEJ+eU8DVQ295ZiA8FDHD86UAYR3VwXOLspftAKDKnQaWJsbBcAptEM2dvG+sb4B8bltUCcRy
vXnKcjTLcyey+rOeEnwMNy9bfGe63pQdm8WBOmTeBLEVRrsiqJEBXE6AYu8+7SA7NRj42ZrUogCi
sdkFnN+a3v88rCyu6DS89kM37hE3H+xsgx1AVt86ZmB+cFeYNQVX5aXNTjWIHDH5c7iK10TfgWke
7gGWDnZtlJuDF8JD0gn/CCRMM40WXtCNGe1NerqflbTFFJNHAt4NqKH+bZfi1FgsZiIw726c5Ydp
xvuthG+Q8gE91W7CZWDgI7sWy03C7ovu4Xb4/2LuzHrjNrZ2/YsYcB5uzkWz59ZkSbZs3xCyLXEm
q4rF4vDrv6edjZzYB3sH++IAHxDYgRL1QBar1nqnBeRKtRxYm37hN2OIpjR3oNKbqHgyljuiu2ah
1j44v3s9X0Iv/9GL+ms+EVdsriU2ntPwVnslhHOY1NuiS8o0m9tpW2Txc1x4lNNhRwzA6pxyJVQa
mMP6LVOuQbS4WN9ykrC2vsC0O1g86E3mz6efm2HpFzFUn3tui+Bdd2aC9MHbRdHzyYhMH6fZHQ5J
5tW70hBemARNsjeaFQyeuFzyjvPturHkE/dfzvlCQR09rwP18rwWciPL0N+WJHJtpeIkqqqZy1iH
3tkuCv1nK/3/oWH9t+Ed1/f6K8vjf0cyByz+f2pVb9/m8nv/S0t6/YU/G1IrDv8guMpDGEgwDZzN
1db3Z0dqwfj9Adj0c3oJIAgc+l8tqef+QXb/VUwMaMq5cZWa/asldfw/gutMCvSZBHswNDH6b1rS
X5FZQF/Ch2G4bGY90Y7a8W9wvPKMU3ZdIW+LKSmjrezdxWFejqzd75bKkBpgfI38i+bIsxA7qWr9
9Ldr9fBn7/t3k+BvOBCfgO9Nzv91nNt1kPXvAoJyKpui1sLc9IOU0JFGhcmTn3vOeELmWAiCvzw3
eMgUiKt1Xb6hf25aT/ctD7DK12kTDsxRKf4B/P8NFeJzQQ1duUqa9atm/vfPRc5KoB3Yhht30g1W
tz6kD1ZlPHHeVXVuyPFaVXg3zJ4/7GuMEsU29tqF+IjBlNUD1VE9pb5PksI56IfR+Qdg+6cV8P9C
CQE2BUAL96cEAs6MxfIrlFCjtqF4CcRNGZa413GneziKgZ0frNluxftci1VfnNoLhr1xVTldZTBd
/G2pi1Ft8yRQj/iuYnPJXQ3MQI2TlA808mXw8A93+Mpg/+2Twp5iykSE7jGnFEnj71pphgI6Pm2H
c1ntuZlPmK5EdpJNvBLDIkEwdkXYdm8YPsYPda3qZVtNkqRL6c+6/IehADw2v34U2C7SldBdXRce
//LrRevKIpub0JkubhYZnUqnHZrbaVo9shLqsRJfylDqIv+He3VFdX65AHgv+NowKdh2r2jrb++6
9lbYVYu+9DR8ZjuuSiZUFTW8QqspMZ7XAFHYxur8cobvbvn5YlWkfv7nG/ErdYy5k7PYRyl5NeOi
sPh9xdDKdGboJnmxmctknaVnwvHkt9W8bqToy/4f+MVfmaWfb8fTAwSHmxND6+/SGW8RFCNStBdX
9TXxOqPofcl5lHTF/Oe580sa1N83ETbKXy4wBofrMwDyx429bo2/XmCZ5WGc++58ritya7bUMddL
6BShd2mjwWo/qq7119OiezKE/vNF/X/eGhIzQvjE9UR3zF+/vrUV+njhlkGeQ8up5kMcUhC4tXDD
+75c+aJWtWSKKmikDf7P7/z77QxgTxly5iMR5vFHb/fbO9tLjt+lE2cYUsdOpW550v/cjggQYyX9
57cDor1yZX9fx5xhDsnTV3EfFk7nd7fNUDKso7eEOQy9tfS73BrI9fHQ4By9HD3rjucaEUqVtGuq
EP3vqsb4l7aJsmBHZs1y70VAduQHJadFLM02ujqR2rKPL5kq3d3kdlOq9EwdqrQ5N37rvcgknI7S
tsLHKaGKm1Xn7LxR381BRtkGjEaeTJNkMrH2spzL2j/TaKLoezNNc8XE5Pie6Ex9E+Ng9rnlNKfC
W4M7lsO3FgL5ENi1vnVmEacisFWauJlDmxi3wcaVJPOo2tGHeE3iZ2sO4vuyT7q0zXt/M4s+2tuF
aG8UA7C2eGVXgBiEClwUFw2pU370Qkc9FpFbbxbT1vt+DKoz9WF+IEbx4yTqlWYWjj1ce7U1zpgd
dDKEx3zoi1cx6vdIryHNr08wbzLV6yabrBU6SNeHJJn9VAbKJAcuA8OwCl/c6Zgr4ViVgxlFOEft
VXQlgS0+ZSQFgirPdbxRolOvqh7dQ0aqyb4Lsv45Z0DAbqXG33I8O9/iyV2AfaRadkufL7d+UD8M
Xhh9CGJCPHSonQ9xV9SPTCQ276YK5jSugqQ7J4yS2dRLMHUf8M34m4hPQnZHvtgDDmS6u83IELqv
QeaQkQTKLm/cfiHTU2im0ReZPtAcJAeCVJ6Ip/LOPbX7jt1iAvSSWUqhumI7GbTchVbiWRdcnetN
VbXjcxbXxZfKdA3q0jip7pkcGuL+yrx7Ky/Mp9Z3yEgpTLKTY21dJCkp4KvxkoC/+I4iTYQAHyNl
sbOalonvqoYd3SZmqb7Xc3BBQ94M4RZUi2ixfWRJbPlPMsfDPdzN/hyMZ+zy3wNHBOkcDg7y3QV3
fpfPF0M83mczWeW8KRSDCwoL+/MGllcfe1t9cnO7+eEtgXMS8TAdKo/5XEXYmDsZWeWGrNC9HdVl
Otrydlxm5oMJEXQfF38tt2vCHTL+Gu0bFx9zG4h6j1eT+Bt3MCkKyPXWz/p2y55sdsjbMuLKggKY
ybmpcOOkS9T/CGXPrGqRnxxQ2CcnKF4Wp6bXj7HTR8ojdMCZ7S/AegcDoJ/qfCQzKh+Zb1mO91lv
poPbr/POa+rqOOez2ZVujQzKIi+JJRtPe+NYwCDYbe4mHSUH163E0W0FeKm3DE/hmrV3pSzzhxJr
8U2Ve3Kn5Dxe0GITrTxEJvDSdVI0wDpxeC4FRpZ8F0RtpjYAlIhdkUzPb54oQWL6sQZXdubm1il0
VV/iYmqazwXTYKwvpVnajBeJJ4x5SxJVxa1IRFf9cLLKeZfcOffT2nnqsVu6AIl9J7W+iyusGS9J
pMrskxIc5y2wdVmVZ5Jd3Po97o0ZU8tdhvAJ+a/9Q8VNe411HdX6YPw4nxnSGV9jgvLBQcTyszDr
rHDskOnF2vinufD5VMNSeTtQ49ouyXm+AhnxYFS5Xyw0XtSYBVXdMI5zs0+q3i1O09CgiCIblVcA
riiILVrK+rZwcj8iQl2M8U3ewU+mw9yV9TlYuARdirW/Vzez0/jmLmIn9v2d7OOGstlR7CufxqKe
0ddnBDJsOntMyAlosH7vfPbRMO2jfvJvAtEE9a1Merk++LbkhHWtac3e1oXn4xYTpv/qKgrHs2Ba
28eO/rPP08ohdO4uDDF87SNZZsHnWTpcm4H4NpMOVqPPq9sLL98yg81mxxWrh6YXvGxZmzXbe46O
zCOCgLw+j0Uo1gdN3Fb4fE0iaq4KyCkhhRvqNdjIKSYHjxuboTKQnPTdW7c2BdJg10dhAZKpipOd
GJFXYLZxOYX71eYOFbuoKxOl9mUUdrehnlwPhkF6j2QWcb9vJNC4H6ZWI2XV3jrN0NT5JRhbfA2p
nGbD3sUub6cEal3Bf+6w7Pa4bRAylnZvBp59g7lu18U2Zm4j61qEqL5XctIIM7KjH0lbxQUsjrNE
iCRmoxdrF1WDiQ5BLpt9XxZ5VG1949fjgdyAKSapitjBm6Bx6vyczIxD+pTM8aTe2m7itlixLcyw
pe7CDpNO/AEmxpvHaIl7XVY3btfVIwPbpq5k8+vtJr4eT1nvv/mtrYHMvDULtAceyZb3TvWhxAfc
7PZ6YpMEos4zNsy06yjbj30h8vKj0C78mhmILQrTwpFe9qVTS8eWlY1tmT1K17EXfzOQxeRHWCwC
7XebZilk9V5StiiEOE1npIU10Je9BnRaXKpEUr7G6tlCO/ES5ZUDGg4D0sSJNAeynSQIS5OBb8nM
vwMKmb8G3ZB9dBaTnEVXhECCTJSIGyf8RFn+Ioe8PPH1uv3U0QPheJ2A6Zv6EvrZ1OzlaC/ZRrS9
fkjG+VUaDcqt/PKQxVV8a+k2Syd/YZ25YjgRTmA92T3zslZXcLbMhNVBIAOOkwPyQbCvbHGrRvdl
ZJjqUyYhZpMi2CLudjaKROJgkyXRuJNEPuL6DpLz4lrjTiT56qXhzMYS93O9XY2tm8cgzhs0IivC
MwJ/G/IAkqo5F3EMRD0Gsr+NAqwop2T17ZO7muxYtrVz9BwiY6t2yvZlMX1ylhaPb0h2W5p0oYRn
9IOLmdVy9qtAXq4GiQ33pLmYjlUdaK51IXrQwq4TwTcyYJqDV8GnNfO4bsin6066i+WHfnVmUg77
5aRIAd91Q/UGv6weZQ4wOjjRuO3XbEwdguAfe/yf/CyPPgYNGuAUqFbcKLsDT14KEd1XEykyQYez
lwNvdVLU/Y5JA2s0H9dJqHZX6n7mzDNeAWsQlcYmk2dy3pPMim+qxfc+uRnNMMxE36SDsKS9Seyq
3I/loA0QrlJyVxRZ8Kl23CXYR0nexl98DDPVnZkWQrquKDJdZzBUlIBDUWy7IO5ccNdYUQy5oyKP
lPIAAroZxVPJYX3O89L95uV9dqm9yT25c9Ob1CS5ORAs5iQIfsgGIk1osbaK2KARkFONZzSO0wu8
df+gA0VBxbePHzVJFZz5YVQ/d23Vz9slN+5LifvzI6Mc53Ohhv5Rl5l3Kq6N/dZfcMPYcgZqUGSE
7dbaEORZEjuzt0Mhwt1iJp2lo19nP/S4JJ8Cp2R2ZjgKbW/gNPg9AB5QZmUxbQzqEdy+GSt95IVj
MusMk8W3g/ZRdM2RdvYoNPJzy4zfjcBRnjHBaEmK1C1VOab+KMabpVTqqyGw78lp5izboKtdXzzv
Cu3bpCXvo36GIQJyhRdzbIT0aaP66jaoeezPcbwMHzUN/wc2dFBcx26qezVnzZGkRrGFfm+W/TCZ
qdwhBvbwZEGDp/5ih+Oe1Lf5lpjVnJygpJgmru9ioSqca3BeUhYaZpzl1s4p1vm1NRF5m6p0nswI
FGzgc9OiJnphUBCpKmMgzIBQ8Lnumlenr/0jXzCAeKTFeuHSXjWoqxi2bl86RIsyunBvucVyyIuh
u6DoIgYyHPMtfKsH7goMb+4S6sMHWdrTR0ZyTh3bcTZ9nL1On+NK1jdwGu2t6NpbSy76+yR1dhs2
Mr4ndU/vodSDo99nIRNxpkgdljI/x0kMxxvXpNCSYqBuVrtiiQ3uQE9la+sowlbdB/1qvcY0KnPa
WOv6nYfVbbc2Qu4v0OziNfC76eCP8Q+3o8Dk64zxSMKH54+UKxPNVZkwZaukHWtVjOIa8cebjKvw
jFKt2KqudA7V0KwIHRxFf9UNt65u1M4JxLeRdMd4P8dBvbUC4zyFdMFbQ9LokZ5c7LoleAuuYY34
Mi95NOZ7OWXJBztz7WdND3C2qWJTVyXTnZ5yP13j3t1k4aqBvavoczBkwx2TYNl1LF0cepxV0AUi
OgU2STnkKwQ7py3tLUHCMrV8eYNryaX6GUjQIe0x1T0kCrmQzRkKimdEds4Xf6rsPaGX9qkh5ybV
ZVOmBtFbRlYu1ZgRibf3SBWkFs39fVy22Xa16+/KiwpCwqxkZ4xFSLCjl2MXZs12CUfaUUitXZvk
Wh5mx5u+L5P/UfiqPtdDmJ9RFOYbqqzHkPCYd3qs/snQR95VdB7DbiGHuNtNyAIfM0TR5ZbBw+Le
Hewuul1anq6N5ebxpWjnq5ctUjFTuSysQ97G6pfwoewC6xmJWxIfYgOHe6y6qII/inX2ldrH2cb6
mmayhO2j7dnu50VJBHalCMkTzWuaMoIaPsX4yrYa4fG27rLg0a6DCWwsaU5l734ZJyMep2KmjpKZ
eeiEnM7LivUwIU70golSpxl1wlNmx7Dzfdtty9mhpEOY+yJDFadwi9Z9WbmfKu24x7BYAAEhb8It
7OXtSNjCPlY6usjC50MY0X5nK7uKPaz5pR+RLKb+FEGsd+zXi6YKuvLH1q6JzUy2crTc8Gw3G8/4
yc2M2+VcZfU3WuPqQ00bgopJuh86X7PWOaGOhPmG+xw2mWKgHgoACMlss36udovblE9VIlCaUv6L
o7Gv2oE4ar8i9RSfhZTyDiuSl6LBkcemlNYrwCmb+Np0e1Z0VB9j11r3QNbrkuZe5ryrydfpGkXN
Tvh+jgmTwapDomDdnFpBV/c18igh2Bl3ft8ZFmPREkDZvxRa1Q9u3ahH/OKkYXuGVtFabPhHq75N
Smozu5uGI4LOH6VfK2S3cgj7w9CVzIIgMvDrGlX+xg5KGlTGTROhNM6j3FENvwa8bJuWS+lsKtt5
cIa+P2fXs9aW7nDxfBnfzsb174AVvQ+DcasOKWjkHk2RXdou92Xar02U0tUU0OiV4x10aU0YBygA
n4oq7u5HzylfE2wPfKHVfi8ANKjsM9rVaRb5FqAue/Jtbd/1aGuuQYXSuel8F5dsKYyNQKMLzyJj
ct6wJkxV862TsYWzyRvL3udiCFq4L2f1N7To+m3ELnjtJs22m01/aHp/3ayoVL4Ote2+rmAxA+IL
9jHqfS5YPER7Rcm64wK8NX7yIvLaSuvWTx791UE+NUXlZkHhfHQm6aSORI46SVWdcl/JNM9nRpKo
wVlurAZ3F3V0ELzYrtQfZhMZIJEg4CNEF1ra4KOllvk1HIZuDwLc+jsiQla6qEh8afNpeYjlEpgN
kWQIT5KBuOMtcCMZWLpuvjZrMw1floWnnOooMXunq/liCAn970mbz28cliYtubHI+6xq6/WJjRBv
Wvyn0S899Bmx3d80VjSxY7qjEakX59O27E1dXoCMsvwmCwnfGGqQo2/2lIvo6LHZjVvaruDFDTjB
mtpThFTTvCRWl6CMC7W8GVnYo36ZEWZPElOqb1xPov9yyKJsve1cDsU8UxrO0y1YrPNSGTfZ2MJ/
UZy0t7aq2zewEkoOopGN/1BrR2J03aI9RhudMqTOqs7mZw+jCpCBu66W9JKF0Y1/AIHR4SZc54Sj
gdiX+SJdmPG9K4TobmUdw8qvS8ZPlqHIOou6MVglT5gdKdRZqreTu3WMSszh0vjmOSfj8LZBtR6i
/lJ2+HW86mdu12lasl0WNnG0jUpb41BrYosncJUxv7WgArIORSnr5CaR3PDHxfVmmKnObivuCR+M
HqEUaBUO4mf7zMadzd+Jv6+x+2ZZILOPqg4HRlZBBAz7eMrj9q1MUHg9otlDgcGegsE4rUOmJBzW
sVXFJV7ztbrk/mqiB8/SrkpbryhB2HsyrvnLdyS51QgfYslmOLd2lJ/ipRyrI2F50V0TePTxaxVk
5VeiqD0gTYyA3O3FGzDV9+4QxWddWe5873oDjX+NQYgIOiyZNXtrU1itu1mGHnhCyNyl/YWcZhrJ
agl736MKBAWpqaVPcmyW9hJbOdC3nUyRfxzZaQDmTZYz4TGvSJdJHQQz/Q6aIEN27mhXHyhNAQvy
erad01LiXkKGjd833/iMuT7bwAvjFsWuX2OKYqb9u1UqQRNkqNBPwunIhlxHO7TQ56HNXt5XJyZx
e4PiMQ7fyWMhhi1F8cN6cpziSpn1PRfesxR/ZokJzSPqD5e+VKO9H/Zh5g/lTVPYsrq0jsd7E9qU
h5/ZjCv3gVqoUlTIjvzg9o3zWhf4YCQ5K1Oj6OE9Rc58TmvMkyNgSLJrLWOHy06W2lyBXRWM2cZL
rPCdPB3HPE914nHrGhPb/EVW4HWxBIsfhBsdOD3FUxtldCOCqH4cnpSYz4ODPHWTzUtMitQ6VWf8
KRGZ4FnFJuUQZuB9GPO1JzsuE26HzouWZ+fPbsfIgDxcu4eqqviexdDXAIurWxXduSF66XNWRfoa
lo/WpaCOgyVLQ5bGkSNwSm5WSl3ktBBf/m23Dj6KXumv7gdUOYT/TCVSliJrcccMS8yooHpskRDZ
K98asCO5OIpA1g3BIlfkrM65mRijnW6XER1DEL8XTi3kWNUx2mvAeZ0iBaG2YuOb5bkzPr/lR4bM
f66HHZyHKV7jc5AxEeFExUPqze5PVtT/eVsV0ZfOk9uMCbpBE4XyRPq4LdOltsx6Yw0NeQR9K7TZ
L2Mbu7tkNVN3Nw1yaLbVPFoXFpeV3I3K709osiP16FdMH3hNBsRN2yUK6wNAdiXOtJrkPsDBjdG+
UnHYHRt3bO3Hou6JR2QjZHJDYtmmQu5I0AywgjN0t7PfJdtgaEW2Xyn2qWE7NOo3NEayJGOpntud
AD+uzoF2S8BdP1EvBgFctsG6xqoFptFJWiPhHL77Ve03W8c38tsyBuaBFJE4Oi6uo4YfCQFGNUUp
PuL9mKt22ZIk6r5EKJuDz70QNFPumosfHrf6FYyo9o46mZnqEM5J3CMM6jNvS3adm+2uTxhbdExT
f2y669LQVbN8+/Ph1Mphjca2SuTR1mtE1IEiFZ9ZosZplm0RugCD7ch087OLOn3aNxSK4V4rkERI
IeROxJAP1cUh628k68DT3baw83k5I+FU+b1nIwa/VFbX2CSjVKMGSy36ir5So/42zrabVvDHkImy
OwICyNyOdFKPzPxkILVBHJmfItsR79FgT8U7MlhnBXl2s7DiwvkgO9JyvegMKdK2n3018syXzBBQ
u+v4b4DTvG+g5tLV48s9uK7hFojIb64phW1+mFzl5tuhMTomcCmvZXMg+6ZfznTs0MMblx23eq/A
duozx0BY3wYmrvplizthVnvoX5B1KxBhtxdVsnySS7fcuEsNKQ4Rodg/ybxi95rrjrqbaSWMeqiT
KGzPAekacq/90lqmjRa9m30qoyKQh8QKYssBKKfSZp9us+m+8cHE7pO5LPp9XCWsCFfrEkd9g+qQ
uP15HNEoDTXxIa1orbrd1GXfNGcCOq1oO9lxdVzdpAyOTtHo6kS7kXz0/Z7geZ5gsWzz2NY8r8SZ
4ClYB/nNNiVttx5KJ9g7QGKflYwzBFF1RQrhn2fEn1Tp3BZNtesxwxNbF/b5LRcp6D8giULopSBT
9SexFDq8+3PHjKRbX42ydl/tZweVLiM4HNdbN5bvmeJAVDI3LsH74R/9wneuO7DdFUd3ndfq5HIr
EWEVfpUuhIgMPwikyfTWcOKx+4QNgbkLddjH2lcxGr2uGb4IJ7INgsZ47caUrPzJ1SkTDkIqZW6y
Tc2Wy8o6dpFmWThLRk1sMSBBPEw+9AXIp56tg92Vc3JvgXwyrrLPx/hrE8RBc0vicPgdmEEuN4Ol
fX9bcSyaZyqiwDzmVL7rQ+YazzxH+Sh5fOfenPzKCs0N0zHs9VHhfzTPIdKiERiElVSeMksV/veq
CxfbQVDLIXnx1nWRb5wnDWETXLK2bBhp0azW3QCfLw5T1dj2MfCHKyBsjS5Z11ta6Gye0gI7Zfg9
a1VOFKyfF/1NrAKcC9dtymFijR33a4GX17UyPBXI0Mfp0sl+QQEbxP20gM57rdmFhpP+q2pNMG2z
KbyKeCAHEiiCMkGHsnGAzamHyfjpzNOgGiM+0EwQTQwfG8Q3UTNOflpVbtseBaFUX2piZAhXqUeS
rMCwZ1iOY9fK2LkDf8JYRqenvTNGYsIkelVBe/yrRgrs0aPqWvLQPw5ljd1hgyoj0jzFbbve5XZt
fjjlwg5ghU5hkf9KUSm+qsDFHYPzwDS3eWWJ+SkWosy3iONZZ13ccdPsKgn6E9CFEEfLsnKVNsFc
j0+kosfO0SaCTh/NGlmfIJqG4zTZi0h9XXXVTWYCsyBPxJE7I92x8jcSOrR8pWe1us85TuVvkeVW
8ru9kAPNOJK5CCO9mSQxUWIDZ1nY9Ua3bv6NkJSp+Dwls8xegyVjbWTAm8k7BMssj4suMnNivku5
9VarXsGwiV2iIupqr74dEJTGu8yEg/20gGcRrnu9sEdvKC1907UgKNhqwkTs11a79UsAz89GXzcm
6DdOUYRDs78G2PnQhxRdP4qiDE286bM+DtNukVCKTTXQUQ1OkXNd2wdPInmCn2RAw2HhIzNjafTq
av0gMmjpS8/YuOFb242KOS1+PpVodmChxosSruiPOKpiptDLulxvVqVd906AlF+1q40habqfaM8y
hhf2evnMsFhZgo50wXTbSt35jwajvH8kbIe9WdKhE9ebTOF6NqYhZ2EnbI2IOrXqZShP5ZD1yUOV
obG+i1edIcOdqFhCQBHMLjz12rOWCz3DOO5sB0zkJQqIjt4BA7fjsCPjyR5cxKuBAits8jaT21ED
vSiQ0z7Mm12LpsIS955ltJPcWr1XkvxU4jtR427lbct/SrP8TQV4bd8x98bRz9Q5Qkx/05IF1NQq
NGrGc8OkxyftL8nw0lW+qF9n4mnnA9O3KOvXhjv0OWkSjp+f4pL/SjhKtgP//D5m4u9y0P/zb1Wj
v/xfh7f+OjRt+P2l/jdKS32kSv/eBXlTfntTJWb7t58T5K6D35Bp/qUtjf7wQgSiSUR8N+jvTw/t
X9rSP5g3wdCRq6zzqtnhlv7L7hgzzILAPH7LBuby8PL+pS31//iZ/03giY240HeS/8ru6F0FrH8X
DEUo3q6hAsjOiLILeR7473/z/cdL4480tqka8MejnwiTIa2bOLRACctZbzQu837jojqMeE6xxhEA
69ZMe00ETnLyLcN97E1q34ZZ1jKwfbWJRetyDNY8+DDs9SqKeRsRE3HDXBpAJWq+8bFwiUCDQRwK
XOT0PlZqeaU6QHOWxX4QBIFeQdo+2RrmK4WbLMdFAW8BQCjGvL30hWJU0QhFfranEX+eJ/El8wOH
QG9MZki7W9dKLhMCqpfG09YL1FDhHH0g1uc4a9o3ZD7RKba6aNww227X4oU4zl4zL7sE7isNtUbH
gYmhelK26J6nUlzDVJ14+gLe455NLcpsE1ajYIYSOsWveemPeerPCzRwhpzb3pHiT4cqhj55zwbP
fJwjKwguvWQA1DipBV5yDTE/AdnCDqgAJ9RG20P8FA09Y4mKbs7crdWie1hq2yP5IBGngdmrNqqB
pX+tOb/XtK0b6wZaWcBTIbl7mZuxhNgeGuZS08czydaLcjjdsfIQkUoVyy2p7OOXys2nCzOGOphz
p4jJajeReIDJazDBtes0AoOOFfn/mCBTMTD5rArAu1cdX/I10l+k4wmZYgpghNQQQ0VssljHVyH7
NWzBE4ELdZQ7dxLBspcGS7KIDbPk1H3orTCtU+VR4tRO/TlyO9VscZtGPdKNymZfa4HspPawcoyM
aSKOrWgYSu76YoCfnwYSFniJEPZu8N/oel67xatAG+tKdym9FimriLzC+0kkbbnNaKqeydVef4AP
zx+yMfbHAxkITOkqc6HFwZ3afIcyUaaegHkiia1svMcsKNEnDAtHoqWn7ISqJDwQIYleQYdLdW9R
9I47RatT4IWiUz82deMdM6ZOFKy/LLz1VgEPuwgLG8XY5CE86hQsL0lpAjxooly61Hba7mWJc7dP
XdoZvXcLN/+ITwC1Q84EkOdWz3G/F8GsGNg3W8sXZ+3HNbXzWljUQErceXBdE3es537bndPfBy1x
iozclu2wC4o1/rrYg52krPN62tV46w04n/GatCsj5W7G2lmGjZEjRreQuqDYA090Z7rF0dBz8MK7
SGKOSwsRVnNKLEoMjQn9lTDzZM2ArMHnGjLwh5oZYeAez7Nnt++OXSHTgGdDa2Qjq/yMR7O10gnY
jQDQQUfORo+B26OjmZLPvQueS+BwN4Ybwhwd1qEcHnvqxVsF4f0lw13IEJgkyRoc/Moa91km5neV
S3ugcWlWvQnc1noYpF2Om8xpxlT7SFpSgQiCiTBWz7xFvTo0nI62rNeq8Py0k66eeDmImHQNmvCa
+TAX2yzzguQoGFTXpUsBA7CR/nhcGUjQbhVj+MQeVU3/nCyhF+wWfxDD2VNO9R4O6n+oO5PmuK01
2/6VF28OB/pm8CbZMhtmQzIlUROEREnocdAfAL++FpKOemZKRZZrVhF34GvZBhI4OM337b22f4wh
C5lT1wX3CgrAVH3w9CD85vr61Ji2KB4KEilxBy4IDnbSGb2SqH7omqSNVo1wi/bUhFTyy4F5GvBm
EtHqrgZseHhuBnfZmbW/ws4m4lniVHTQa05h+bx0a/xmWUBcSI09C8lILo9EiamHqCJhbOkqIf1+
BJLRd5/+8jNUD1Ij/JbXz1sTEmhcb/Gx2VJ9cbtBcZay5wD+EOk62JU4VMdPadqpXzLaaQWcx9YT
jyW08AjSd54U8VHKxhiOmUJ85CqVZRotCBKjNN3Ejjau6ERmLrae1DtWvuIQT2kIugJLqsp5dDYU
2mu4YeooXIw1aRUcaGle70d8WckMfktxT5SCDWWKj+xrLXhWC6UBerJ14ApNp8ycMn9pFR3lQQOj
WCJKF2mWwbaMLtpYaWRPWEpGGE7t+MNMq3tH3TiBbM0VGE/clQ4F/E0B6uO58kL17KdDpO44++Xa
IkSUNBlGXf1piDs7u4uZt+6HoQ7GUz4i6Vl7FOjXQR/k7izGI5bwDSRVsEJM3T/YfY/lOFc7vZ+m
c1BZO7T3VGydpvHVjepwkOqwf+XF0RrHSq44aprqoiUC40Ro2ZDO7Y4pbSji2F+EETIzTqmie9VG
/6td3X9vy/a/LmlsAvL+1/u2xylL9//sRPXz7d5t+rf+BlUY6l84eBw+RvqE7N34k79BFbr5l02j
k6QcOoqv1p+/d26G+xcyd4P9FNMbUS1T6k09Xer//V/D+As/EOEVVLDNV4bFvwBV3FC6sL5wax53
ZzoT2htA2tuNm5VoHMo5tJ5iNN4nykHpHCVoBYFXKgf2YQLZZ0fQitvApcDrjyyjaNK7TBmaPQc/
5jozNd2Zn1TyvggJWDHBSHqT9ImSjK6itP3H4z29atD/aQC4EqT+vzT9esMTo9Gk2qvaVO9uHAAg
IGzHayoUpfqonI1Abea9nrSrlGIc0pfsS9mbxhOFVqQrlL3FugxIWH3/Jt7udqd7mAjaPDH+x+u7
tXmg4wkb00nTkxLb5tGn34jqRCs3IKY8McMfXy9M3CWf37/qjRFouiwviNWRXz79xe3hLYz6mjZM
LU5IUSL72Egnf4alpx8GFvC16YwOlvsieIrIQqaz2wlNn3l0ldxZyIk9WmV97p5ZsHyqQEmQL3WK
jB+gNN+eL6+36KkTZo6MDg4Dt/4M7FkAooo8PTXekO8l1ekpDoCtqa13A0Xi0tE2sumtAyU7HKAf
PKDp3b8dGxiQHKJWTL410E43CLBarWLDIW+VsObqEKtF+GQmSXxocTjcYzuPtraNqZ2WXo/UHFX4
Bgmot/DSKN7SEvkwXYcv++3tQJQzVZuuJMxcg6Pb229rjB1ON42ITmYx6Ya7ApHIyDnpoHp9na1C
JbC+ja4CydwrdbzVqBUxzBfDPoDoENyD5iJKtO2G5kIv86M39fuHZGimTZSBquP2cIgzeHt3loIV
vW8b91gWqtiQkDQeXKnXz5rWTclgFdK21tPvDLhUu5SUz61AurB4/429dWkxXAwur7sGrPXJrXQ7
+2RsuOrB8utjQDP6efBShf3MdDtR2xbPZk6W1PsX1G64PNMVp9/LdDeZeJh13/5qNo0ZXA9LHpnM
+EiS0Ku2KbC6eaRRqhG0hRdWFOEXV51u1pocdXptWCkxoa0f3Mnvo4Nb4SMGikUhjwnl7Z34JRo8
pXD7Y6iGwb5xiUos2G9hQQ7QWNC2iu4pm/lLmWTJvslRnc6iSWXaCYfKkoLecYy7L24UHN+/sd8+
YTynGj0ppjV1ej3Tn//jKJ9JOAXMcOrRwVu01vqu2gIoDZc65v9nTRTwhWCm0hsZo9ddBCWbP2fI
/z7BTXZXFEJMbgjpiIN6e2nNagGVmY15dOvCuRSU5GaiIYl2BlBGvnR6qR1MNNMnIzfId0cKSpUP
phjx4dKZJ6FaLAYOHXd9OIg7N3Ca/oMJ5q297zpcGTjoEajxQRm8tUVxUkB8iNT8qBqyubSN4XAC
aJFZa2G1D62oOVKhCDuYQTDgELfb399/NdfF7c0ER5+OZwPHGf62wb7h7QNS7TSxwTSx5ghP+UzU
djnHgFAvNB2moKiaaO2UWnQfVApY9jIegk9d4Mc4hzRPXoiUVz/4fv8wht/cz/S1/WOsQDnMukSG
5jHL7C9BGG01L/71wW9+6367PvQpRoCPVdWY228Hhat1NFgDVz86FZtq6sfNdHTrxSav/AhpShrs
48RRVpBwime8sNZdQPN543R5sglDhXOcZmrND0E84lLzWu+DQfun22OoUn6jQscB/uZzqWODKrYd
G0c+kuZSyapcD1O3e5ZVvWMsP3gYfxiBBIp5ZPVMcT00ZN4+cCSA9PPdzjyiImKupJ7UfWo9A6lI
VvcvmQVJ3qaUApdQCZI71o5uaVLJ2jPHX9wodNuZRXDeKnBJWaZwXydYt6p0M6gBfKUMAZQ6hN1H
ReebjMbrK2T7S2UQwPAflpqRpBVqaLV2pBcwVVawSM4rKNV70ffcEk1wwDpFRTnHiaP2CbPDD69g
89K2mvGrkbbcIl9VF16W5HjAlfSp0+rm8sGjfet5fL1JbODkI1LHpIx6M5ZHd9TYJXGTVACgsUvq
QQcKHvg8qAWswadgZqR68IQqWQPY1sqnHF1tBowHAET001IheX0w3/zxwVGqZ2G0cAxwsHv7urnm
aCqlph/rkapfXWvNpdecYuFHwnmMmYF30Cr7TarH49xRUvG1azpWNaVDF6qSv6k0rbGPRdNcLOnK
FxN/3f/ksV1PMROhgDu9Gf9Wj2QIPJrGdlRSqkMYebJi/7Mni37X1nWPtqNI75wa/qfqqQ9FVTCT
j7a70Yqxmbx79++/x9/25gZ1DUAHPO9pfb3dgQa2dP3Ek9rRK6S1IzuieO78gu0Xyh5qxY5ePRoB
D/P9q/5hN8VlXVOz2PDZvzdWvFZr00rJ9WNAs/673oKxsVr06ywj9VLRR3mOx9zaVV7hnA19FJvw
ukn/H9wFDdMJY8BH4tk304OXyD4g4Rewg6tTU64NF+uMYuMSsSlkpK34rpaj/83IMZbSTQ6XORil
9b++Cc6lAI4JgDXhTt/yVYFetY7R6+MRGHW4E2IU99romi9JZGoHx5diX/TpYZSUeCTNiW9oitwP
7uGG8Tp9zNwDDRHbZLFGo3GzzXOkVjQOhZAjiYgu5jtbRX85fbhBPs2b6P9Zv9MksVeAfMMDHQjt
sad//VO0UTguQFgUz36QoDCvZdVcEqPF7tmZ+hnVirXDg2TtgqgTmwqyDPR6KYiiGkwMNkOQRiug
7iqRqoDu3UmvKjbX4xZFUea0Dx42aGPmgLd7gglcyRvXGHrESN3sCSZPVRK08u85IoXBcDCdIlqH
o+WcBwe1dpUr1kIE5Td09+lDPp0Cydeydi0tf8jGlomJTR/2Va4/AlJDsnqF3HpZv0zBGS+C2pQ/
q1oaB9FYXyp8eLuwH+WmrTPnFCl1/YmFsSPuVTjz15NO3xvGsRylOyw6wl2ZtCPsXGOIJRGx4fAA
54MWQgifro1He5xp06EILwcHU3qg1s7D7njo9G5Z2qOy65q43LY1jQG0lNYyUWX+pcwC51S4Yb4c
CBDdCK9KzpbZBwx8jbGV2NkPOqraA+ue2Ci8qo3tRNrWK4byafCK9tfYlPqyGAWBp52O9IR1Z+2l
OpXGXhGfnE5RvhdZg505nM4FBv+fvaheMY8USDSQiOYEG4dOee+nLigHT2GosN9yzwjKxMalPHAu
cRjtsmJYVWPib83A+axGynlApQGuMABhBOcO3owdu/sx9zJyjBrtEGuFuzVKEW8rp47WFgdD+Fnh
KnEaBwdZ2C+rUS/Xut/1u1Hq6SZnX3KO206SIl4OP3NEWIco5giHbKxfJFkqd6VR1ps+MpXPbi4x
TCbeQQ4YdbGV+iFplVBwQyP7liWtt2W3pazaJulmLhbzo+u1yh7VaIMIvY0GnCrWSUvjboFNE7iQ
4tUz2ZIAak0rSwZo4iGLEbTPKCp9crS03KVurfXzKnT4m9d/yFTTfF+ElfVYacnWz9tsSXzcBNeW
UbCrei99XavsotfnSt0wZ1J1Pyg4jJ7DuLQ2GXqvUxJE6tqwEj45KGD9GYbvJISZtoVRqItN1prW
joYEj+H60tBa6nOq8tr3OEnMe85Zzhq98jBrOw8DGG8OlYTU8H/Uu6YIxFeiMu/TTnN2vNNmblk5
ITsSOyn2E2JKYmq+qeoHa8scGoDjfT8PS8vaI0x2t3RA+nlTVGKW6GWdEzacJbvraoSkJsKkDQER
SX9uPKEuK+41mn2b0XSVLcSzdOlIE/YpErz5AKLquxQlXmoA/pvAUjpMFnm06HIq4kOEacrpYOnr
8CIdrM8dKk3gV/dl7j10nTvuc6/s77AjkEIMKWblM5IBpQadmBdmqD17nYvfTR3KetFmxVjQ1Gsh
kZtqCBnb4dRAyimyIbv153pRmZ8RKfa/CDveEA4MCzTx8KfYSBlNzPZzAN+fNDIhmUr9bxlmxYem
d5xvEv2XXwfaEqVMtg6ANZ7SMrXnUP/l3XVWBK3QXFiGVlRDuDGQqAsJNn7Ox/htoqwfSpW5tK67
r0YVginqc9G9VG6dbJj7BcRQcKwzJeyqyUZifJOWrC9se5uLWal8GDLjw+3LlEGompBBsgHsQlIx
+ykxCmp+JzUX9KVrrQwTKIj4eoehQiiPyHVtE9B9KdMsX3pDMKz6rPPndavWp1iGw2owm+CoZE2w
6Rwy4Tsrz3YKqGJ95uZQM5BNTRYMxxynGJcsXgU0Tj+7seof/MIOOY45TC8RaIUl8tsHX/fKrURs
+VyEJRNhg4WwBFaRoASRNnU0w2KVqau4fA5Lg998PQNdnx453vZpbKstoKLshYY7Xe3MCuN1Bi5u
progh5Ecpy+mqVtfoATJH5gJxH2vRO7RzoTyqLflgLRWtyYfi0FToZYbDXP1zPGbekn2aAHVwrHJ
J1AmBzlIxa5Bc2zHaXNxXDSIeTqyZR7J6Hq+TmVDrzeXovDyaGZGqX4XZjWVR0xKnAB6a8uSo3+y
M2Z1zxBPeqTejz2r7Jj7U69baTDgRqk2a0WyNxRt3CJBEutkwlCSXsdoJicBHd+gFZ9MpaVCgyxZ
8juFjo2+qfb0c79kjVn8LBqfkppT6KDs8059huz0kKMwWisSkUEcdjs3MII7O0mRUUMDAfrmGhuT
ZJs7N+nkXO/oJaYu2WZR0TwOusTyixVrqWuZe5+F2cm2JULTtrHO7rTb9FqHN3etXdVxoBVzdoTO
Wme6lVn3CGiKLv/oLdmUjkj/nfG+G1LxWkyIp81RHCnmWgljZx7xqtaQ+jm6Q9lHjoeHb0bkJU4I
JVT3HG7TBTSEet2pQqHxG2MSL5Twi4vhlnyMeCUDevNYPBAmSEEOCeXWNYa54SVn37eAvhc4C7BW
0KJHt6kvCvx73IIeTrTC136Yal9/NkWhBJReVIRiPhY7Tyk5dNfxsCX/t52HlZOtO0LMcc6UyX0V
KctspMVaIdg/aH1rzHx8HJu2D+Qaq6mykJn8Kehn3U9RJVvAdNbSAMxwSNE5PeqJam/F0DKx6Z2/
csFZPKRK3+zAU4tjmg8c3sF9WnxVfPUZ0z9mSzM99tUYUGOmHf1Vs9P66VoEuW73piDic2ngPRl9
g6p8nleEqNNhrhXbXsAH8nEJcsbTJLcz0+MepflQOkfEwhWQSdIOGk8SCDQoypYoeHqNll4dBFPz
mmONQFkMMdZQsYdMnN9g05ZsNRcYKcTG4wP/7Leo5Fz03ffddYUs43FT92a5KQwC46gt6l4xIyqO
r3xsPVYzMerzyCjkMe6mb1ln0xaUwnhoPcc5555KHc4CpxnbXQDqlCcFaYXiV8wREABvROz3gN19
1xY4VdgGaRdoOps8QYrOsLNcCofIKGb4EtxzHohpVzw1AWRg21/VtFf4+UnonnsYd3Lmpar+XLCt
4BBRVazdJbK6eN5wjqvoLIz8HUkq6Mt1H5mPXfHsVdMhq/fJSSKB120foBswG/gqO2VnqL8ENeoy
tE2iADk6QrC2zHCL9td+8fS+OVQeNtmZW7vjBnNOvYtqgS1KmQTFpllyudSnpJWqo3xq6JQ9wVJV
jq6I7FVpjKAcXYjeGxgtzL6Yrdpi0ZG6U6EvtQfzZCYd3sGBHM/2gDe3wUNNaxU0wjHxscjMOyTL
IE0tp3ukdFz/UFul+9LoVgRHFcrywi7ZTbhqP4Ion6o8KbmxP+AQKF9Udr0CE51Rn422KH+KCo0T
LfUw3SCq4zyuOxJVTVdPsRaBHm3yRl/h3hz3FbfzzMxTAb60LUpVhivuyxGxDdJW9WtEDpBBvHAo
d/2oX4ibMh/AeJ+G2Lo4qe1dBqN3N8yjgERbyc1rKoj5IOcrE5P2MlRnOhsNjKbkVzHWa5QifhAo
czvDz1sInV623+LycYoHy1eTDRVZ3Co1yaOpYlvPoVPIvZa45gofokSF4du7UYQTSwC+uR5FX1wn
/EYbhp0bWMz+CArEmOs6EpCgpycHnqdcm2E3zHAjd84yNo3qBdVq3s9MzCgEtOQKtKY6LlFVp41/
QKFp5IumN8wfjD0osj33F9+LEIfXnOyN/s7JjOBLbhfWIQjD4leOOFGuIKOEn8sMRDW0cHVaAdwe
bbqG7e6L24W1sk/kCFIGEFpW7p0+U76GUecsCq3GaISxbw3sw537KAhIewiOmWtsB5m1W92V/UHa
WrzS47S8j331ZxnVHIfiOErPKaQP6K9alqCpio0B0XyP54RoWsdc2qhS9oObQQdAP+R8A/bioLG3
67DeQko3ybWELrqIYFAcu7r22pPfBSGkOGoIZbI2LV39pA1pzn/P7ZsLvWN2QJYxRmvpiHxJiohz
7oaE6N0O0TjEAk4Ao2rkoHm9DiX0df+Q2mXtzoLa9o9FZLTHDD7tgQKO2JSKny3bruWvbM6x+tCz
i858he9bzzo+HT0TfDrXfyxWEUUvRNmIjYr+mfESavQTr3sP4F3ROs44pVz/0Rrz5jnFi7ILOmm7
UMOzbmVWEFCgszWnBCPdolIzDVLM1FdAG3fJsqh8hm8sX5jPJxYRRzmWYa7oT6fmAKfOBXe491kV
iB0WEgRbO8+NtHhuyeBARdtH9q82wrb02tBMsQ2xGQnaeGfYwtrZdgsMuOzpWufgxz4104EXqi91
WRCskhg8RIfM+jDtZmjMQvQrvctPb6faX0NaVQj/y24KPqrCa4AKNAnuQLc/m35aHxXTaS6G5Zsr
oBt8hqGvv96GKGr+g0pQXGdJk6dGbHW+HIsBwXTgJe52zEZtpaL+wx40EZqoVVAX1ZRwqqDxy0NQ
xoh8ynJVe2N/B0D/V9u5sECwlmxYDkhkRgmFMz/fZKHn3zE7OJdAVmwUopZFip84Y7sb3CnAkbZK
58UY29hbKW4aPILe0e/5Zh2Jvqjr57HZaA9EcjQXXjvPj90mdOYeMXQDTNyH008IkOmPAINwwmxx
KK1ka5X3WVOnhzJX+Isg/XathGgSJbyoEW/qKnHZ3sgpwoVg88MjJOl+cEsNmU6ght/zSOXh1H4E
M7ibHo7jTkMsr7sTtWBj1ytGukJEE9H+YpFKpVVftF6jdOgk9l3Gis7pJO0W1KCsh6TI7q6vFluM
ygkmUf10mZuc7WXdZN8dNt6PXW6IZSSzz4TrclztAsi/MtaypanFoIYwNWw4/+mzalRJ+En6YClQ
NxwQLgWzkR3CoxJBPWC6xBJB5ECkr/qEU0Mmw4jjNiMYrwEjNqGcTY5SzCw3LRSvK6rhyxhqH7sn
EBz5MuydfkOlfNj2UlxCJfqOtc46xuXYYK+oCa9CyQuVvNPbPWYMZ0Y4Kta+oapePNN3H+qwTEDI
TA8MuofyE8FTgeIJtqU5CygPnznxQYke/Gap2GM4zMY4Ml6sSFfv3L5uZooH9wMKTtl/x2iQUNdC
XTcbWh9AjhuDOg66EQtNqqJsxcVOBHZyBA1Uoc1Toq/XAg2ubD4WfyjscjmW4L5ZnHmfRKnDke5S
40IZ67OJKRQCSQn/XKkTF9IIWJeFFg7WLkW2Bffb90/X4V4Gnn8mNYT82OvXnaQJwZSNZpzJvn1K
pvq1agsfF7lW2qjOFAoCNq6FQykVZiMDuPeltBXU8goWy/vX6UjDg2w5Y0GJq0AsOJP40uGfjM3F
nurGa9SF1RzMobpqsPhRAcmrc4T3KJ1ZiqzQFqYEGpC0jO5rYTR4kKsqEODf/JLNjppQ5mtCHH4z
HWHe194Hyca+NjxeZzeTPumdblmPsFNcmEls+VbXKuH1iESlA79f5KTayUfleqmm7eT1eMd6RLGw
kXyFOh3xMwZpo0D9G/t7oSbuWdJjvIzXiRjrcn3J/XAXNwKuGAZs7P70+bYQWLudajbFodfNZtH3
CX9rLLclufLfrcr2QX+U6klVq3AlkEc/W+S/b6LeXFa2ZR0ojikPIPg4vEyVvsIY5UuDWcKZMday
e2kV1XNqVvZcK6oAvgthgtfKtgdOamdnkkNNn61kaZmbxs7rYz6tO+1U2roWJJE7iM+pGfboDAPB
QWxQ5hUm16WCiY8ZoRP1Q1LH+SGlY37uvC5Yq33bHVr6wGvXmSbWwrG+GbqT7tRp4QuDsD2EHhTE
USVGm9YNEXpdp83UqjdXlqGybex8JqNUsoPGI52dVJDpd1kzhPQgDO/FGQdqNkhEOnTc34dMbTcW
eduaMWpTzEA2p28xCck1d6XUinNGfcigs0p25Z07FPUMVmh4sKIRxUJfM0SaQOjz2kyY+BsyT5YW
kxRuyLCZUlC9tP2hmTEZLu0Q82tawr9fWmSdu+Raq7iu807QsUY541QIcEqVsWY7Ke9hagAJL/Ln
wrOcJVaC4FwwhYP+Uq4RDsPDdSwhAtJWwsOqa4gu3xqtV61zarAbklDcOxeh44asvHjjlXJZ5L66
19QufEKN/g3zeLhnQ8OmzIqTPb7HuwS3//e6MNn2Th1Wt3DMjep7+sqrsvBe43Qwg1cyPCW61z/5
ppocPI+NgZ0b7tqKG3ObdZ2+EqZ7cDhU7z2h6D8YT9Fzhzpmdx3xH9TE/1ARR3lDlKPLNIOq7aYi
XjaxKwbR0G50mvSJ4vkPd4zEtpZ5Mus0K98CBXDXMquyhyjsPuMipg2qK1A+SKb1f74KcUoUGOvU
lv7p/bub+mE35Xo0H+C4LZMUOqTkb1t6bV+17OOT8agyXmFQ2F+SCNcCgwg3w7wTSbxrcTfnC7Uo
fe8DUu/vehvEfi51HoL1NMQvNwKpCOZO1wLTOhbYRdn04WVbq9MRTXWowiUmk+X7v/YPigXHcxGk
ejCJPXVimL9RCLC97eIiC5TjoLBWpNTwEORGqvcDQpd6HCAFPyii79asCN59CNyRwwU3h8etQYoc
2d6n92/o+vLfPn9uiC7d1E5FYqnfaEz0yGQNbkbliOffPTt+6L1UqLpXauXLVVPXv9Ku89aB4Q4b
B+soW4/gPECW+eWZxAaiz1Lb+WAX5SJX1HiJttjfYTNlhxlF7sXkA7trJcE579/1Hx4jWcoqPh3X
dtHHGPrbx+insFWlU5rHLogwB4xeXzxfV1Kqi+pSi5LyXg3VTxLrAKc/7JwngxSNn4maivvUyaLV
B/fzuw6B9EhNxXDuIoT0zJtPTO08Em7h4B+bvE2WY100d0oZUjdKcnUB7ukrqtPmFOQxamnTxgjq
57myd2LE962g55t7I87dRLThLIg07VSpTXUnidvbXdcLN0vd8we3/LtWhVtGbUW+j3u1Rb19hHCk
cgKHQuvoJE66d1RQHPiBkzVGBFo0LiehBsn6xg0G67nvK1DvgXzGacipeDroUFNyV8kwhB98klfR
0NsByX2xYmgOglbu7ubVojXFAa5U5lGGdfxJCMdfx9BXL7WTpAsSOfVz1seLuOp7jvW2t3Vo8+Am
jBvlXmtHe+tOGyEDLdjCN+z6pUWCuej8NF9+8Px+V84B+dbpbmNPJ9juVoswyeYkgaX6EY/MtFJP
m5ZoSCCps82H30X/Ya5zgDMqgv2iOFlIfaTSOvXz3r+T3ycxlwc1fbsMQQNz29sXyZ6LRUel4Xlt
6KphN/7wYCTiWg2ygz91jN6/3p/Guk1qg4f8CMXvNervHyInYFEojbtUPxrCB95e5y+0Y/K1KGLz
VEnX2snUqzayKrCsTaW696/+B1EcTH2ujdCKKADzlv4dlUMHbIpPrfe1BsquTUV7sN1D66UUseFn
02FI9i75tmD8mmKeWGV5tkIPA3SeKS+9KJ5c7Eln1EgfPZk/vInJQMhLmHR7tnozl1YiFDCDavsY
pejhrgrKqI8RqpiyeK4Nv768/yz+8CaYcxxEHdP6hbzj7Zsf2Phi7Eqso8faeWcZnPAAcIvHLBW0
cTJDoa/UmkDCXG9rmZbzUbP9d4nQhEVHjTbNIgaey7fXV2AyeDahZkd4nu3GJskaC3iav5Q+/ict
thbaMIkDafF+6kY3v9cHIgqBJM7jREL8rrruA7n1nwYHN0Sz3ibiT9fsmzdgYDoojMK28ZJZ9qWC
OYfk24iDVYGgiEKG7fwyTfoJYcUH4hP/1pZJs8a0ncNq023QV00YfZdEJ7304yR3+NcvjKfEo0Yu
yaRxu9gWppEpgeG4R1NLppr3xFWp24zT8tSkxbrXv1w3y9f5qu9HWhPv38AfdDks9uh8LQ2ZLeXQ
GyFI0wvTi8LWOroYgh7qAEKtHicAlIZkJ6ym2WUBmRia0cNU7ft0ndiUbT8YN3/Yc6BK15hBMMF7
cIBvNFJomYU9Mqnjd223iEVz+nF9s+6weJ8meOMXl5zEWVlR9qEZafYrPTrDC2lBFoVBvEirpFyC
f/zWBlq+6Ns8+hGjNzoSRCBmpT/KWQTH4iNpybQzu1mX2CFO2hI+FzQ0N0MrtSQnyaKJTzB3rB0V
K+fcYlDYmQUERFBjtP1a68Nl+vqfvbksTRHCM9hY2Fz9RoYXxpx+4SaHp57z5dq22uKilbS/pcLR
q841lh5Uju45SEKGK+t5EszJgyRSymvEaQhDKIRKnMLYS4L002Cajz4f6gwyeg2uqaWQfxUV5KKm
/iepltCSgcfAxLsakv4JODkFfEM45uRTbO/8uNxJFa3aotUyNZrJIM8+EUlFqWiYpPuqSkGhHIdx
R1WiIfqrxJY8euL5tSLy2n8u4kFbjEmk31UiGo5ekMuX98f5H2ZGjy2V7Vjo6FXzdibOOjupzJ6X
ZcK83lskaN6FyAe+hKauzbM06Q6hCOFlDUU2M4HT3f37y7MnQNCF5IoPfVoo/rFEBl5K8UnK6AQS
ivxVjH2vdR58C9VdIUVHtmaYlit0+S9FYugfnKn+9OuBRrmmPYmyfzvWwOUxcghbyUnBltTO8GIg
DtKMYEMLR7vTgJ59z1WyuDNjCJfKEHwUDWL+fgNEqjMBI8pGCmzcps3AOfM6IYP0xNzPqLxWNCEo
MEg8i/oJd148XytdkIG0w0Q7+aVVbogMpEypAYhJw1MgiF0L34WU0qQIZGZFW2uHzga2DJp4oJhg
+iFFHpPArw1xA1SosaquSenkjzRBQX9uoH8ZydTzqkdf6YfPI2WcFhtHCi+DyGSqb5HVc1NKltNs
FiGXxlbApJOPsCfn1xZBW/lqTwZDjmZ06iYoSMdfkqmsH5ZB9iVUu/ICXNQnBkUOu1cVoz1JLXCg
o7GLJt3u+4Pr9xMzZ9bJU+Ta2CU4NN8MLimwmJmpOAWY2fdmQmlrRmwtARgDJgnyenHfDjPUfu6W
zYHxwe7v9z0OpVhCjYhCmd6wdbPnsJu0HMkTLNnq2dQ8IZjSkUld9eDUNBOcBkzeB2vWTfoK4kUK
RqhYXdYrT2cuvFkuwkTX08xt47MVpdW8DQPTmNWxMFauoP1z3WZhLyMsttUaTncNwJnSak4V6bNL
p8j+1mDolaOuktprZnT7eWIOOszr/pSJs99JHxVxEI2friYwDmLq0wdv7bYKg27ZcXDHsVVnKv9t
IncIXioskFrHgDiZvVfp5c4yiaA3a/MRoisV6EBL9iLrmnHWZ2Py0iblpdKooiHGCgpMto21occf
L+DQUCARPs5qOksnOXjZvYjzL3FSMYI7LRm/UiMU636S53FyL6eQPvkz8bThdB2+9MxpypOe9QCj
Vv3hpX65ylS7RB/Xg5TPRl3/nLROt0lolGPbjfo71a24Q7c07vShVO60JPHBGHf2AjxevoIx7R0J
XBFzS0hs4YOFsdpW4JWGNIzXQiIjclExfqNZZCI9HtKGdNkwidbX/XEeq/LkOjF0ybEgAdRw9hzn
qmVnte1jBuDcG62jbo7xCgESiZd9rnzLLBbgGi3Z0s4oFrpNo7XrpFIh6jr0IAq9SX5NzM7LtccX
NAVQSwI7xEXPC3UX+xkeI9SWL26oa88AjuFWmDgBPJ+ZJi9JmPxgFN9+NxxpTUeji29AodJ+qxBY
nswHkiHUY5mj8VD6lpXWmqYd08qWXhf3ryvgv7IgQ5Xhf7c0mDfImP+eS/l/E1jGY4f0XxuUT4LT
9o83XJnpX3j1JmNA1vA7GC5Ht8nXNMmo//Ym8yc62whQDJhsbd7if1JlLPMvnKiUKziJoTfmHf+n
N9n0/kKMx/Knqiq7Rv6hf5NYeLt3x+4Dq2ha1jlDMB3eVitVZ2T8BMCBidYexyU1DrVZxVoASy0P
FDSPRH5NX2lie6cRCPTSSBKDTJZWr9wPRvPNZDbdioGlgKLtdJpBYf92DerMEpqEASsOlf+wDCBg
LdsKqArcjQ9Wu4+udFMwrQWmwDwAtpp7Wr3GilLNYj0MH+LK6eb/GAm8+CEQ+T+91De7luuPogtG
RYO6GJ6i6Vb+sWtLHaSn5Lyq88CzvfXY1XLea2ax8CJJ/zTs2kXf1e0CLpG3U2CaPr9/+T/90n9e
/uaZ4oStY1vl8iET2NEACrbIgrZ7cIwPjXs3k9HrL51KFJpBxQ5vwttfKqYyrSUYSZ6SuHuSaYU2
t91E0Rc5n4Ayc+qwUlbv/7yb89P1muhk8UCwecG0d/PzLIVIaivk56E4Jl1CAaa61BUF1IuolYMC
qHrGGWH8YCc+fX3/PLb9B3VntmQnsmbpd+l70hgduOi+APYU8xxS3GChiXkGB+fp+yPznGpFZJai
VHXVdtLspFJSsGE7Pvz/Wt/687IedACdsxNWbHf7/Z++VNZORfJLxq7flM2zZ0zTBR2yNd8NrJ3x
vuGka4W9W5tG5GDyjWyAKPqpV70nX9SqV+LoJLZj7Fgf+y5q6hrmttNAuovQEKb6ZdsXSBE1lTby
BtJG634wKP9pVPhwadgFefbGs3r7+csCfS8JYga4ksKE5lbEINbZgxJjb03NB0PQ+/Nx/HTc3B6X
jaATxxdPC8vQu29JrbaPH8Lzsf6uqyS9htYw80qW3Tbkn9FbntI2jqSNM5lUdNO9cJHkU+hrnTYh
LCoWboBbO55B6wy0Ngimai8Mjf18NKPY7zgi41U9SipodUQd2SZPYB2XB5X2BjExHuuzRA5QPa4Z
apPQT4jSCXOHMIcA5JKUJBS03Q+zpXsXsM+qb+q0KpbIMWpZO7gQcuj4lgdRhb2WZx41GfdNROqE
bCMdiFN203OSnY9t580ksPedUULxYb9UN0tb7qvcNp3L3psAELljot33jrS/TGiH231s1cDJhwIM
VWh18xzpcZvl7Ew076uRkOkS2J3Ra4CbOu/OWDx56F1UIcEIlZDkY5BeU4RWdZx2pjlrBWULQE2j
3vk3k1XFY+D3dvvoABJwL2cpm1sHoUB1UM3UMK+Xq/voo8NfQrbAm/Nz6D7zmJyEBBdz+kbfz1X7
yU6yHnRPXIKFdRPn+2ynYLBng3ZvuMUCfhW2cp/hm4tPliEWI6BkC2TeGdevA445pGlGY31yinq9
6vM5+U71br6VTe+aIALi4qVAkodmqV5XDziyGm9HeFlQTpvWeVKDHzeBbIS6z/u6mcLNS3K/QtJI
dh7Bafde0Xp3K0JdQpCkSbFkyXGFBINZrsfWaUBkscmfJnicHls85Q0jSTw9nCT0GS40Gx6K+1XA
78oPa6FlP8bcNrIot7XiAh1sBQUSkYSMaP+48tpJBvOsy7EE0NNryjtWSpQbgtg4dwoa+jfr0xIn
ujwIbbHFWVo3tn2WedIkcmGtUHYehOXlyAl60w0J2BwwZeYzJhDaEf3jYAqEo27h2+0R15ntnOyp
EmDe5EAEOv00NIyEUDhIfuumS30CEkFpm1dzXRFCYRsDIiK7d4S16xGd3Ca6XtMfZ4HpiPJydcIV
6FwsUbU05VeLTfKyQ24Cn6hPdfJ0fMT8L+2cTd0euuZKeod0HXUkgMzhVbHdHEr9uCmxWMAgJlkq
I1JulJBH1mwt3B0bnOG1JDnUuEDGaSPJK2o7kGs+gzrxTe0qqYgMOpppR+EHV6qYL6HN9QRVmK1J
hIqc4FR7SNFEROYVQ2H0FIHNQe67fn2OsdXJH5uOTVQwkudmR7VYO/9ALclTl7GrZu3S7Celnhd8
vXJHkAa77rYel+U7iM58OSVzyv8C150FnUXTXcov9BtQFfsz4YONXVfTEyq+VF6b0DfTa72fyQ5A
A9uc24lKh4hovUm/bTvNenb0EUHVKlTTHzQdtedSbaHPyAVizFlj3ufk+ejELl0xBJDVtSh4TrbS
YogtWtsjADRiH5lymlIOILwku1sBk5cROSj2fW2YKdVTCJiQVVpfv5TmgEA8LXTChcZMwU1q0IhM
R8iWjtpJQ2cGYdIEu/zsEGd247bJ/MVwplV+iqs2g2RK8EjcvTRC9OsYNvNE9/AyNSWZFGgr4c2e
x1bcuUd0+0ISfSdRlDQYhTuTkxakMhfjeaFNyol8fSjhafZJRj8NFG6l45XBzPZQTtgwEQoSjbEb
asduUTAKc77EoVlVh9luGYST6WhNFOfgecOZwuxDZwsvPVa5sbRUFzzygyd+GCJrdymeKTqscWCo
Floa/loh9tKaEio3CzE/sLwK8zgoNMr3ExT7hveoFk/FJOSDIHjrQjP69NJ3xToFS0E8BqlVdgJf
aFr2aSHSSMA8DBd94Lmiqn4cGovYjJRzXJB0EubdaoiJiK6qfo3TMt4vc0ceBUctVGHt8JhOqrmQ
vhojbLDyKSaPh9c5idFTih1o7nE3a8tlmXbLVZ6Xrw06RlBqseh39UyJcxj7NUDVl+2GlPgJ20RG
qMWJGaUjoRIBJPHyYcik1ANnMnSsUcOOAIZih1QBkVz+OclFEtkW1ZFgSkfn2FQwybTe9z9hLdOC
1U1uezk62TFrnYsKM/Vlti6Amq1678g0gW+ri3MNt39AHUvumYCKM+xHSUh99T5WbuTV7jKEZMLg
dmt1cmexhO8sG0yzOxxIfcRdZUuHsUGeGlhJOeyzDUc36u0xdrvnDvkVU1G7eK8DjhTyqsrqSKVr
OhV9XH72F3M5Um2SB8KaN3Gw4x3wXDCrgCBTu9ZevtZ+80wpoKSQm+4UPr1AmsBDCi+W7d51lvwy
X+oWbZc1nBfIvvQoN+IXe7YNeIFz4weT58Zf2M6cakuLjyBevnozJp9Qq4yXroBgOapsg0/mxYEI
CDTGdLb0gLjdZ6jMmAqGtX2wmPVITVu9W02tSFnRTCFMnH7k8PV2mp9iFO++Lm5M3GxX3ja1c/KT
JgfHlD+jCrmZfeKLy4pVutieVVGW4y4hbCpaezX5Yaz36OaxlZ4oDej7zEnPYHk/mOXGu2swtfg1
utQ5H9xjbsfOmSrMNKizDvWMJtGgsTeoNvGp/inOrLGP4j5RB4MG5hVkZ5uGhVrzqDfnYgp6iQVU
Ft2LXXfpfW3KaaPJj0Rw9fECnt9N2ptSKIjxKJ1P7GIfLBrTVwCBWXFwnV8j8jjrM/9YtWZLqGbz
JZ3Nq9yPz8x+1YIxNwasmM161iTk9NkNgtdpuEjNNgmBgGpbYC3TypwmKofxXF20sk5/sFP0vrjr
ikCeMmcIERPrmGav51hVB8FPMFWoA3JnNnBhddbkkKlmZj1mOb1IKQUHwFDjnU0SZZut6z269usp
d7/rE39nrJV5dIYcoY/+Y4aFzyZtvG41FPOy9g7kqgAc1DBxeXkf2Sue196yr9M5kZ8WZ9BO9pre
oqRmp9nlxMyaZqYhFNIa9N8mOqx+qSOxgmMeXFiqtQsHjhBGd+h2k1gcLJxrCN/bDAA779gNxqfM
mc2oIVVpl9XqtrHBzqWEHyWD9O6t2jgr8DWFmg7tcoOu+rF3GZOvOrrtq+3LTYk53KMbP0F7Cock
/TRa8YOaGhXKrj9vG92M2jR5xb+KPYtjaDB28VVVajuRtR15MV163lLG1WJ2PdNofB0ISyTjs/FC
tzP0Q1qwXbYw2EZt3oB/wMFKap/JH5aJHR8SQHrbs8/Ep0a5Y6Qr9QOpXBaltYroMgLxwWFQkfiO
RJNQBoIyyT7AneKqF0yOE2n0eOs0f7xA7MN8q5pLmw0xba0s8RCKJvOjt2SZ2BHWiX4OOeQS6WKe
QzyZQrJdwd3FcPdHdqk+Umn8h03/KSEMhB9mpwoKQIf/bhkV014X517oFX12rCZtvQVNm9wr3JzP
6SzMOHAd+vyhpBnp075IPYRqs6l/d8eUWONcTBlpGoy5LiwzgQcvhsRdByylPPoacXTE/kTUJyMd
yEV1NGedPpFSg2EATH7nn1poq1e5VEjVjdjGPasjuQyRl1nHSh9S6BpCwNIh/WZLGjQXzJ2lf9QW
vMThuk45I2eoCxfwT2p9SfBZlSHRKSQS5pbV/+Axli5LBMqfIVX+t17BbAn6eELFWnQuRNo1sWeA
vPPovuB5oL45kBEnTy0dNkj0CcCRSdPjh1yvsDaVqWvekWJTNiHmv/xKH9VQRD3CjFdjxvl6H1OB
IuBocIaMBBxRgDrLQE7sWkrMXmT5+jhHqxez8zWdlX5ITA8MSYzf6k8ce+8pkCde6FO6wfwKaJI8
5TolPI14MP6diCDfgKmppT8wwpHpPQ12skTtoLXjIWk6vQvEpGUnw5LNS2JZajc7sfk0+kR2kM6s
Dc8zmPc+WlTNU4I2QbFq9gt3DVsvERdgYUc9Wk3Z85/Tmpw0l6XL5Ww3VU8C5fhTllQMVIPUvgfD
W1jGvLGgdZWKRJbRGsf9y4AemGelKgKHYvyPYatckGeq8+1dMsUpawOZOlwc9eOLm3eeCHAMt0fD
xJ1xGk27+05wWfZSzbW89YU+v3gNtjQSL5XF2K47lKel7zyPfYxrqay79QAWpRnZbK+g0duZQhlN
dF/go1on44uk5v1sxwCYg5KsH+bdQkvWyII0/khIp2Ajz8CUQWmV853tds23QlYV01KCvDWcFjIQ
0IRRW7PXXnJcoUfb7YrMmuVetyYsE72n7Bed7JIHS1TobRvaRE24MXBjkqz9nhLVhDZpny4kRvMu
1vM3EnotxNuQoQfifaRxZ9MnuU1ip8rOBq5yV87sDvBGYns52M5YsF7OogzHdJhop1ve+iWuCKNQ
uDiIkiF99SluzO6rxIF2XQCfaLbXDHY1WZDdQ5WboFlHgaYy6kbfzyMk5KUZJdOANGrB9Egq2rom
VoRK2n4RdQyOdVrM7Ks26K5gyY1h13JDQ0tNaMx+QA5F8Y+Ej1UGz90QsUdAJbA2kGhnz605YI9S
1YcBysfjMsQGJoG6qr9p00TCxZD03Z1EXo8zba0x3HlMtSTRlbX+jWwgew1jpUPMGswE2sOcgejY
LUqxJV3XmWC/FTb0BXli2hy1BDl+JqQIPbyxam0TksYbr4HESFDggNCWJoAe7fGQR8Wpyol7rdil
MyrXcCw9a8/Rl/UinfPEDS2zdO6sas3xxrDFfyyVa/NjBw8y+Dq2hI4hIq3GYyr0ugMU0bcnCcEo
2asxMfA5jsI4VQA2jH2BSmDZr2LMx0NB1pi6JG8W8wRa4PxJa/zKDUjCS29d9q0GuYkzWXv0YYc2
6jqvL4LGItOOCkTP0Ujri/W7Zw1TevAJ+2WTT9bjnZfqixfog0tQqRn3brF32n5+FFovmtD1uU12
2HV3a6wZARnZTCH1COkDR6yeWOVtPy4+YZLLoMe7HiIYWWmpSeFYFuOYB+48MJ/jDu04r0lSFfwl
CedWeM9xRpUydDFqqn1Sxua0J/SpeP11YfIfKmwc0tkpceK2XTI93lbYSCxrqDhRYSZl3gVMS9S6
GoV+0Op6/qBs/g91V2RrdE4tKEDIbt8Vs+FiFSSZcSliiNc9kSAFDPDJigxUbEeoQcnut29tuylU
ihbNCdQQb2/NnYZSd1rqvHQ1md3pl58zBHgpNW05/OalNh0PGjSgViaKNP3dpSxrdntsnlwqIebC
JWBoXztsFXENfCSz+7M8/aZICaXR86knoGj/s1j/9rYE+oCW5LWUvKhFv1udNj+pwVzxyLCkHzRr
UvAf+JzsL8E+DREVj+YK1neyN0SrPZgD8mBwwwhAfv0M/vb18rl8rNhII33DAVf79nMR4TIURZGk
uJ7VZ5nlEyeqhk7tlGSYF1b9A5nHP1wO7yMlfLCJBrXhd4+8SLpeTIvIIt+pishEhBNJykVHJNM/
kDdYH3zD73QHIBk3VSPNa9+kkwlv9e3d2SZtmIw0TajfaTy84tPrvacqqcnthCunXkBhGMVrJ5dm
tzqj+Ks0/Vv9zP9as/L/O6Ty1sj7VceyH6fktXzbs+Sv/NWz1MQfaEHoBgreb4wUf7Kd/pWFYRl/
mOhCaWY5CPuZbv+jaWmbW6eTWQHNjalTU6St8G+gsv4H0xNCC4c2J3ILxDu/AVTehvz/e1W5gsGn
03knyFjzBerYt4OG7VO52jqKy2Qo3CuAHNmtHJAbeAj3z6qaaK2gJXos6IDHXeqTSO9/elb/0NN7
pzXcZj8MuDo6VEd3+RjvW11zm2R1Srk75JNqj2jd2I9NJumSdr2cJAVYAEbQEthXDNmVU2kuJxRK
NLvVI9gbzL22ni+OaJ8qJT7H8AXboFus+cFMcrketLZ05L6v8R4t4jfBYdtHZ3KjQcdzoytjvFeY
d5Qt6QhzehRCLdVR6Zkh9ohHOEcoCqOfVGdO5d5fNDp2Y7zipqebZRTn0EaG+IM21DtZ/p8fhlkd
rBYaHPI93i9dHYD2ChAr7I9imVcUCxO7HFtNhb5fjDT/QjXf2cPpzL0oLqq12eNdlfGx96FGHZYW
AvNZw2Ku9nAcIPkTY5uXm5mE2rCdDdlwbuoQFD5Yb99OWXxoYQK2BURnMCdvK+Db0adBBCk7ExrR
4mBbJMFhMsRRNCXo+5aoc4hEzGl5aCSZD7EfYGrz0WPbJsU34x8Vgc9ruWmYts/Be/tz+5GyeiGM
MZ/ZM5MKCflgrZOwWvwlKKxSUi7uGj9PidyzpXZT2cq3qQBNKKlHcC8ivitMMnB3I/022vlGyUF4
AzePT79+S4x/+JgMN+SCEB9pFr3XTXs+qZF6vE4hb1JBLASb0Hsd4P6+nXQ9gdrXjUbYm1NjHvOV
/Perdl0A6ixJy5nD1CFIk1PcG1Yk6s4bg2ywZvMD4Zm1TRVvHyUKWHZpHmYlmhTvRYUMc1P1Dbke
fuMk/XXZWQTS5Om4VREVkVWR06oGKZJvs9qqygPI45VUbTWkdMd6ajlLJXOO2byJpy8D4No9lc8C
HJhTfsmJrmsCsRT9HSrojqgay5EaEbmaZke9Nsf6TvV+YlM3yit5Tcshdg49O734kUjV+dGlDOQE
+rSdTYCue8kHA/md4YmRTCWS/Q6YdQ7zLk6Pt+PIXUuzVuDqQpnkLZ5uz0xA2eg6u+ZZrxJaDXFH
nuA82/kOmJn+nHrSuugBw9OtbThhhZ2Zm+4HH4v+/bsvxWVmtSz2lzaKQDYI2xv4U3u988eZmhqp
EnbflO7JQOqFYVfh0PEpC9VfwExwtCe6tZ7Ot5zaOpuafJfPFmXB0bshKI/ETEMu88ltwYRx1tgP
ed8/TTpAUWX5n/zasU5lnJGJ5lSTkYZj1RKK3ffLhQ8FOsggaKC3q68zqHlDkJkjfkavGg+W3uc7
Gpb6A57Pb3Ud19CtyscyWcUV3nF00xTI8p0WN1v1ZsaojfuT7mHYGPZ437rWDANJ/ZCdoCPS1i+L
3it2WXQ7z2eNIOdd1dr6kayaMmJ3XZ33Xs8n0XR9X3fjWoQMl/Rb0dNGDyQckW2oEts66AuqSS3r
nEtflYQ0ryphdz5NZ2pZ7lbMWnjtdPu4tkt7TxbBPQVu4NKMiGO55CtBiSX5uB4ooX2VdO2hXYT3
qsHzCon/Ti8BORqR2cfihbn8bLB6O0Il7R9VoydHpzbrs6WjOi5xllHQH+FWEs6XyCrCV+U8d4IO
M+zg+zWnqDiQ/XMqDZUcDKBi+4psm6hTECfccZ7vQKY8+oCOrrEndoGRcSJWGjU7NIcHnOcXCkXS
p75atJdekpfIWM1pi+n5uJK1NIvZOfNR9H8nkL37VmEqdpZhx7GzOAzlQpCANy67zour+zYdXzKs
tHt9qr9bCwS5nd8tkIWWYqCUqXSx3tJEyr/oPar0cKHV6VCTifMfwzi43zoOfjfgmcRzv8Te97Zf
6zGkaikDgV39ioz07NAOl+w7TLvCw+Ku9TFtMDY6en2uOwPFQmpPnEH5HnYYSS0K4y6Q/HxJ6cuL
JLudx3E+JWsfn6ymqhpCJJv+SkIVCgxX9JQRCfUTElaZNXgi0lRbH0wp0idLUbKtV+s8T+J55/uz
fYaGX0OCXBHzPcm0Po0yKY9o1PHjag7SiLaTX2WR9BNfWt2/eobTfzFny2SAYhLYe5lZ3zsj5ZaR
0oKgs9soCpYNhDe/pukwpaQ8ZiOqBXji4zOKMZO2SZVRvQLnTGXN1PQm5JCKGNOfKMEjHMKGMZWI
5EVhTzlvUlFjBFyE25/SYckOU27bARqNT4nmWPceJbKdRrDBFybW4jjbZveSzk1500nKxJ7Oydog
8yXioWP4r1BSFEywD9C6zGBRpAnvUs9OI50sZhh2ZmE+Opmcg7QnSEoIIlshXhrxqeqm4kIV3QrY
m3L55OhFaKbg4R2N9nhq+8caA865BYYuzBbdPnTz9KXV1+nRMBmxQGDM5WzORL+XHq2HqrLLszKe
b2j8fx4nW+4X1K4nKqKpE1I0cHaracyfGwwLt76MYxrRhXHroa64oy+gnUw515ESlJ/6yvWPw5z2
DwulDGKU3MI+squ64VfZU67X+bFwpQMQXWruiQ5q8lC67vJFUhT8NCoKHBC5qhy9TdtcKWms6Gxx
nBtLiqyvj1X/jciBIaOYk9ckpil5VBodIx6SOsb9QiVnLGMq16AbysdiXW4tQkCvF02oL/6ajGGn
xi+V7Xz3u24ugtbS0nOr18v7qu+Kq8nM5Y8FFAJ7X2IrLzQ78Q9xrqVHIFSC3FiLr88q4CZHtN7q
MGade6yG9VufZdMnWxubu8qowMeU0MwyrQcBuW4PgZCl9GuVz+vJrao0LFBK+pFbgxpZcoprCXEH
2+phq0NCHiZUM6rwuM/B+68ymzH6EFP5ZBaedV2QvQXColourGYQR0NPizMzbl+NMZa3KAjIiR7a
5UDL2d0LRyuu+kXou3buKS7W/fAU1218Uc69eVJerlCAyPGmI+r3GhrVEsz86WQnUVYXKLvoxZFa
B76uPCQDKiF2YPMzOanjFVnI0jmIpOmdPdgbAaGtyLprD7VGkPXzuLEGk+S7DiJP0pRl3odsfAWm
ez2fxegDdjCP/L+/X9byOypEeVl5NTL2SvQ3E6nNRM16XjiIPKfFrZ6QRtSRA+8naIZFfLKxle8p
LlOvKzrUKlMMQDgcgFsTXqYcg4OVvE16xM50kNM7Yzb7U97EBcmkVUmtjjZVdkI5pD91HMwu4kYT
F1TxccTFKR0zLm0eSiRCu97J3KPRLNpXhJbQ+RrzBOXFO2PvrJZAkNDKqs6MRjTY3EeQDXPa/Oyo
+65tdgWd8/3Se+ZDuxgkKdeT/U0bLKK90wqLsz1O8jqbTKCdbZCDfX0ccGAcHKmLB3Cy5n5cWhig
RWO+uH61HzxU/GEK9vS70/oMf2XWN7Gd9Ac2ocvnZWrXK5oT01XmJIiYkmw4iZb+fdC1BbrREvK2
la3qeoQxdpRjt2lScGUwA1jnGS0WJGfts1x9/0wDLtgGs4tqoAXdAKmspM0DP/48Kzl1rYyTA9Ko
+syuLXmsFqkVYVyClyTW63sr7Jnu31zu7W1u8WSVh163eA8YRkUS9rIUh3kxjX3l2c09b3Z5viKB
G8K+x7PlsQPH0WIRNaat9k41jvY0Okq/yprC/bxYlXukP2BkOyuO/VDFC7VisgbWXUcj7IFg8P6p
S3TrkzYvzPKulc/fwSG5N4JMrTwYqinZYYhqMId566sp7fvKy+itsggt7ujfx8XSv4C3S+4l1aYf
xLEV3xO/TW+zLC72YtTE0RtoPQaIdPoALZc0Q4q9y0nAg4K7n34bYeucisLp+YT6Zv/324gQ7OJy
3L4z0040Rd+FtarIWiJoSQ8IcE7LwFJ6d99kzcDJYuNZLbYHSnhZjZAGo4E+RUL1MM2+GXmxiuwb
nlPz3DQHiv4tIOevrZ7RA7PkaO+I8lFPs2y1W8Qf6RxpaLloXvnK+YQcwwkrVRX30nJQPuA7c3gq
3rfUxN8aob5kBrDpdgBU1dWNAyOHo3bVQj9Dv3GtoZtA6VRjOIJuz5bP93nr99OC/53Ih+ZuQsBq
ILtR36bGAfO5VKo393Qx3c+kQmbgpwyq2AHbP6gI6Fx0mio+EWQM1gmUaZ+Pe3Ayy3JGbyD3nlCY
1ns4+z4rpgttFy0INWyfSbuvbChvhe9TMUfaCpByQWV0K7NWKYsRKtr02CUINIMYWZA40sRUN4yO
IrnwM5XM+7wTwo9mXUkHX6VgwkmI2T5Ow+g/GulUfQPU1B4lh70fSbdZfKa5Gi+XaU1uoHTBJJTT
RBseveDEvONDw01dQWNmquvL1J2aOkwN/1utj54McguHiJa43WdW3vSipax41LN8i2+HvywPk27H
KtKHkXVj8zodYi0jaXG02vQi9/E5hn0+2cDz2N9ErDzN56pL3GVnuHX8KIAUTHvkgmsb1mZJ5p4k
soCxD1nD3Ce+LL+Ns+U9luSlXy340Wlebp1qfmajvcYsW2XIFrMpgtxzk4diseNXffXcJVCWVh1Q
wCxNWCLnfJyzYq4PFNPdz3XRF0MIjmvENuwrv49wsKx9CL7LffVz9B1ogtgRiheB/AP5oQs0O9Sb
objSppROuNIcIpdqhJPeXtCIuSOOfduTePTyAEqlOsjCjtZJ0GZmelFiFbySjZOW4bZcl6Gas3k+
K+LawwZKLDViSHx15zS6Wi0EGennLzUa3Qte5Rrnoa5N44HtwbQecmhr5o6SSUWSY9r35fmcriMg
rnn20nCzuT1BEUaUQCOOfnKZaIxXs0aYzN69g0VMDpcGFLMG1htY7Fuyc1Ip3ScUKGMeQdlfsh1p
i868d8F6uUE9V2kfxg3mOARcpXtrt0Z2pWa09MLP+bbKUker2BaOChzEK5casLnPab9oS0SiqLWr
RS3umnU5S0Qqbjo9Ns9aM9deTSytNNjslQeWEwlEBGYrtKBBNniQdHrv6bqxNFQb4t/obf+53Tr2
XiO6atcsqocnk1ivC5P3VVO28odPLdLmNdIaRI/2yJSX9vYQ5FXFmXNCmdPigh6nkejKlW7u6iGw
2/PRLbFfbNnWIRSkWkPZ4RAP+uu6zFaGfVPzwGYBtp/mjeNtlf4/jZY/H6/plQ0SUHXgdi0CnTXl
9JMlqH2K3G8PfpXTlSO/3kdpOuXiVeYQ6QBzY8pgiTZJP3HLMRmvwexq9s7wHJJfLYPqPF16ExHK
mo3T58lcIFBr4JbOdbKO0EWmcqarzPC3A0GEqhlKEFFnc1na2oGpxVec1IhfDXScvSOxsshYtv1C
4YRZVSJ7/PVD+FtxijAuStuU7xh3jvibc64jVbXBZok0t8mTr7buVzWpUEPzXc0o6PgoRI5arXGL
rp8NPwt6ERRiNcZwJM7vEsFUfm2Umc2ozezlI+LA+6oUHw5KK2kuFM5wd733Z+soyccWOA+LSZc/
JrHBwa/XVx+ZckUa0MWcePmhtBc9240rEZsHt+zkEGo2+OYPio1v+0FbeZHe4uZRx2BG1fu9Pyhp
TRPhBlE7hlK0dmV/XiEv2SXCGvdrkTsfDM6tvfRzPW67HOwdqoZ0Mw1Lf+dMIFJwmLNMB/+u7NcR
b/wTMfVr2IzC/60O7V83xr6WNibAHwbCO89plTTwmBOFkT0jxTBTvn7WQYINYbzbpz8H22+1mf4n
trntQl+bVvVZko7D//nTe0faV/Q6vr75xQYjG9Xt9L1Xd9+HqRz/3WPZ/uR/9Tf/lY7+oNrv//t/
fW1QZm4/Lcma+k2zaJs1/vP+0uXrt9fkdfj62v/tL/3VYXL0PxhRVNFByzDEaTf+2xVnW/Se3K1p
bphsu+gm/UeDSTOMP/izgIU2GtJWH6Qy+K8Ok2Y6W9DnxkrCw+wJ2gm/02J6W7veytUMje0jCPo7
ggbs2xKk17JaQPDA45CWywk+agNSl0PTTw/l5q9x/bM57G2hk0YM/j9wM3xo4F3bPb+7CiAaYwHE
F0qnO0/17hEtxvMErL7xcROzYKgP3ub3t8WlcOEgTODZOsA63vUu2PErJNhLxygX+nVKavrBp8X6
weT6t6tQ8kcqBo/E4dulg//2tvIiqWaVqz7sdKTz5FqbB3uw7A861W/7MDw8E+MVs4RDLwtwz/su
SI7LrOQ0MsB3I2lnRVA7VskeoOwFcW0PS55/nRb4tb/+xt5Oh9tF6bzQ/2RsmBg23wM71Jok4zxo
Q2iLLomMSYx7t1XaztEId2l0YqN+fb238+F2PYv4U65kQSaiSL/9/k9rtauUHnsCfrNmuZ9cDAYR
l+PETWzOB1f6+5e2hQkRDMgsbwnd3X7/pytRCGrMPF/GsHYAR+LZov7VTuV/4yom/WH6QpAc6OO+
vQqHS+p0HvuetIOweparLkaO7XfD8sGF/vZq0U6kP8z0zpeFxendSM+pSSDGYLNSllMSTnNRHMBH
OKGHYHqPmNeklDtWx9/+tgjZpL/tgBnTsbC+vTsdgDe575w3EQDWO0E3eN/bNrF5bLQ+GIjvvy5w
Dbxg2B7ZwnnCfz/6qemLae4sK8RUlR8aUPOneKYZ+OsbevcUGXzMUIx1OnT0u9kCvL0hcB9p40ka
D4WK7xxntA+Aay8wCu040Z78wv+oJ/Xu/douaPNaszPj0IBZ592M6Kx63S7Y5kJ9IhEhpXPhS989
K1tQRl2Rlh98Yf90Ofp/gtHIyyXev87dMJM+OlGKM4Vwhp1O0Yx6VdqV55JGqhFOSBo/Sup7981x
i+w2GR4GO0+bnfi7kWnVIidhIytCxJDaqbX9e1x5w2/fGIwYhj4mGvCcf/viUiPp0O42XAQt+inR
K/vEfiHfpXFn7JbZ6j943f7pprbpSbjMVCDU3n1vtrdN+pWGuckyKGHQd9uVfqL9N+4KYgdueRqE
DP1NGPLTHAW3OFOt4eXhUlAYjWutpBqEVaAZqyHUx8LY/Xr4/8NdsY4xFPm+4IS8vyvX1iYE2wz/
FZJryNRZ7Eqj/Sil9u9X4Stik8E/227Ae/fsfNWU0lGiCLs2g3Mhhz4qpqHZ//pe3q0kDDvGGhsO
VHQ4folLfvvs2EAPmbeSVe+BwApM/nWHXA01m2V9pOv4p0vRU99at3BdoMm9u5RpJOSw0VemGi3C
dLKX+wE7TuCbKv+tXTzwS+6KJ7eJMfgFjpe3l8LmRidp9Us6B8lD+3/ZO7PeSpV0Tf+VVt+zxTxc
dEsH1uDZzvSU6RvknIBgJoAAfn0/ZO6qk1728ercfdNqtVQqeVfWzjAQBBHf977PO8TT+ZiRadHM
avjjucBInEgw8a82isO9WqwbfTYkacn3kUZnOKJQjyYiIv/BBbG2YyRec+m5rJcXlELFUrjDiCUQ
mrxcNB0MNx6HOLnSCWM4e39OvDHz2ELxsedzb9u8WC8HIzUOqa6XQ18upE79JRsv9Trxfx1//svI
4TdGwSPkEoPNQmuwmX45SqnpygEVDAu+a7qtkMtney68I9P7zUFI7mUXzZywnYMvVTYaIoXdWEba
UBUYbWB9wglTR4Iv35jZa4b2v0c5eDqYmvKsgmkcZbFKSQQo1upoO2wLXHy37z+b10NBDcEJj/oO
sRt7s5d3zcFEOLcjRkXcQ0se8inMN7npEMHhD9qRJ/TGWK6xgpB0A7kOFOGXYwUITE0FVzbyHWGf
555XXfQqyZ45S9h/dgLhhbVX4hwiKrYojHVwB1VsanCjGQpaX751upkWk2nII6OsE/c/ywjrsoCq
FNiKYZkOJ7mfJbDfPxTCUwU+xjxKkyYZMaLW9aeC4ID+fCSNCn6nqRX+kRn4ekwOIWtmMN3bVfB0
8MAUhytT1QlFVRTNYYz/Z6PljrMpJPIi20LL8P4EOaBQrBe5YmWQ8K30Z84jBwPWPB0jrdsiSoYg
lpFnNQEwv6DB14pXzH/QlBvke5f1EPH52Mt5O4tG/wxCTH7qDX/EE4G/zYyaarWou0E6XJNOVWoh
fh8ojXaTSWIKbY1QGttKnt7/7V9POYfTBqBGjr568ErD2QmZJIbF50gtZYN9H2M5+QAEp37RCkjM
R+bDW6PBO4Twup5tXqkeIdg0U9ewz1OCHLhdmTvmfWdTYYs6dK7pkdHemAkGfEDfsxGTQww8+P6Z
+PSzoeT7Z1u5DCc7dcW2GgsactNUzWM4NnX34f3buf6VLye8Q6l8xYCuSi7Wp5dvsE7cT6rlmGtk
gJ10cL+vmBH64ukmo2EZ2nQR3x/wrWvk7fVo3NE44Cz3ckCaLFJCo2YlpDeIQ896JCjmsi3g5ueF
kx2Z6288P24mlSLif1dawcFnHlWj5WmdTVuJswpklF42d9rc5gRAZdb1+1f21ljr5xDiDtUSzvgv
r8xvnE7Nqqgix5cT/sVaO6f8K84KdAnb94d646mhH15Pwia+DeOwEg+BPnH9NTZqCZrVN5N796Yv
9S0gf2PLEVJsi3lOjnzDXj85qrhsmlg9kNfx7r28vto3h4USK++CK+WlXMp4i1TNOA0ICgsDw7Z3
f3qRa/V4LbhyMKbPerBMaaaWtKnPFm1Qk9pDY0ErNGTdQFqO0s8ETeIbzcSO/P6or5+iz0Qx8TI4
Lj8cSotJeLFrD3xz1Kml2EOLIEEub8uoICziyOT0uWEv3z3WLyyPNlscxOCHN9QCUlGMFWoCYVYD
UVGzXd60QaeDOK2W6qFY8uI2x3aLTmoehmNq4NdziHID8xUo2M8q0cFiU2R8C+lvVhGOyP4Ss70T
tXgnMBLTnr7SnELc4chzju3xX+23bApSELt5/3WOmIeY5nxEvF3Vgq9dUJIjBgvggmQW/8itfWsU
1lAEKEiede9wWVvGhQSDNuN8XjokseYoHoPEH47M0FdzhcIXL8J6B+lr8i19+Ub0/dSNhsPe0ehg
l64bMrodWN2yVC3/ZChqKpwVYSEBk345VLEMXV86Q8kFQas23X7a2LhMt7o4ap56496xwXL4CiEh
hK25/vlve6DSyHwvM6cymhoNWSEBChWcALKrj3zt3hyHHtE6/al5HW5DlEm+YlktHIwkxojVEFY8
uT7EkM37b/Srib4+JUonbHxYldllvbweMtc76SQOqbWticRHgoPQIr8JuihHD3Q6kXkid705N//k
+lj3XLC/iMUPDVi5JRyik+cy6hzSY7tYE88OeN3sHw1DyhSHvlV2sU7S3x5X0i2i81wkwxxABrBT
DdHnUAGqZv/+bfxZs3uxXHEfaazxMiF3pwF6sNnPPdIUh4XnZQPyJI/QTVEMpiQpl05xWuvWSZNR
vCHCNUSmMOwB8JhHXoK3Zsxvv4F38EUIikl6g2twIBw0pBP+4FaPg704H9+/0mPDHHzoXJlNs+Tl
ikaLQNQy8O+tsh6PlKTeHmRdPmglr7v/l4/NHMdlVfKz15qTHIEWDnc4I8R/HXlsb81+ig+uzd6O
OuXhR6bqsjEfWtJrHLQ2CHcm46OEo0BVih2fDX+qjS+Anh87ZLx5eQatB1TbK1/v4FGBJK4DEh+Z
LAtqe9SXYnksksE6sn19awWGxsvBiFI9/iTz5V1E+adRsWR/R04O8o16tnfQJiiz2Ij65z/+qPAy
G7zIawWdg/XB1tXMkOMiVaBU0Kie/n/aZJGVQQ3/4zeacdhEcojHKcd38uVFOcgHBrLcS+yqhOAS
u2WTZT512ZH93Ot7x8mdJjb4TqYhHbeXw3j1ZDco4UZmwjyEYpEzjk0vCH2jLo9c0TqZXy4dbKnQ
TK0dRKqIK7D09zWqmNG3uBwl1yTyeIfiqd033Vxep65Rw9kp5ZH61AGdlJUefwpUeLxqHG4o8R2s
VQL3/2yi4YmEMHNx3RSFUz8XnIw7zlYgtsikb/THCrEh+tDGK8wHT+BoOWXPoDW37y8nr+4z2gT2
6TQ0KZXQDDm4z11lwv6pyXLMvVbbZZ6OD51ixofU8o7tKJkmB3fa53WzOTnS/ua7ah9umolIr+I+
zryoqCuNlXKutDG49kDty0+V1eBz2+S+agc3XGzNBo3IyXdZrrsx9Xu8b2MtooIy7F2bT3n2LGbZ
VZsMzYMM5VI7P4PfiKSljX6WT/okw65RxoQdybM+2SLv3fOJvFc4Qp3lTpHZTW1CfDVEy7U7kqme
+ufCds/amr099vDnphpZB96FSufRwHgaFBpTyn0f42CyEYT1A0GED6UO8kSWqT0hThN5Fn+xg2Jw
yy1fKRBNkBS8zAcGUM8WSuXM8BrrS2zOpTcTB8Um48Oc5prXRvBbjYI0EB9YlgVjgFTD8zpPmAQQ
blx0/qoAG3IpM0HmLKg2CYimtWbNW3WVMQyzgFy1KQsFKsgFmayAv/JtcrR4OkM0VcSRqKx5+mr5
SQmRbIFa54SimsYM14xUU7ap9KUUj9ZkpeS/Tdkcux+9sQ6C0450deemHlTg7drZteRpv4pdIE7V
gbF1G3vWuXSUvukGUpUgvnce3OAqX4o5iJRENHwR5207X6ulK7CWJqUpz9GUd+OdPxPzszEIIT4j
yRa9nzYtS/W9xaP9XdSDZl4gWkLF5KeZ6521nlUsl66di+4UQIoaTpMEc/U2w1zhfVpNNk7EMohp
0Uvi5JvNpgpr6gKjSg9Fa1fJuaWmJEs2FAPT7FGz1+TVhEUZGpdtd2Scz5YkDNMy4lQ88baR/kd0
eBXfxih63TPDaXxvJ3NzMj+Xk5GJrUU4uPs8ARyEyzg2WZkK7Fom0Az8H34Z5sj09I8oYAbwYZih
3OsqN7FPlQtS8jPAgcGPjtSa73jCJKgjzy2TE2vQ0S8GLWlmW5V7sHeSWteuJQdSZK1IiaY7CxUi
hiQJEntjok/tiBiO9c+WlYKEKVx+t3Axm54PQZtV7a7LK3Whz26Zh5Tz9OWxg6PRh6AOBsHeVnk4
WIBdwtTo8uyT2QGYDA0CCaFOOvHQEhjv9+iN06QGBmLDgcCkn3vWJtUn66vxk8niwPesooD2GEyv
AGQl87AWGAaE8VWHI5BtsLQu1l6B/rgLUGV2pw7ONblNIXnigCCcAPkqoD1A6UXTOjvg4+b3hEBB
sYGV7I37hYM4SmRjmdQuVnn/2ROlZV8mpGlU0by4bopsOXaBYSKgrqFn1MZdg1J53NR2HagzrwEJ
GqGzbvIzH47JvLOJyv6qao4pW7M0rSqqDLd/8hCfkUnEZniIukRbQz2IVAE/b7rtraxqfb7EE2Zi
ElHplFJ7XfrAwQXRevkV5KpYgnNYpZqQ+FN9M2pjGV+CgiUkMIl7X54J4t7tiDQ26w4+55I+Lplb
8TCEEDNWn4r+uugN+56FP31sgin+yNpt5lCvXFfca1VTsdz4rb6cKNbMH51u95+dseymc4oG4nMw
osY+B9NCKnosW/CY7MFjYF9wC7+Tj23cpyON6pAOVo95KzFHbU8RvQUkAvfFfRrrMdM/THVpyMey
mfWPeqf118YC2C1SGkBQUquS6npcnKE41Yg3rk+QkeZLRC2ovcXKkRdRXWr+D6hRQX069xjX9oEY
zOwCUov+GeGuk+ybWRTaHmVQ8t1SBuJ1TNKw7cqgdQYSvkWjAS4CPr0zslaIC3JPAuPMVrrz6Ka6
dENtsM1PAq3jTFS1n2otL/vkZ2dzovvnqPrK5aIZ0gp4l1Pn2tZXiVVHsDDVGAXxnLqEFdfSuiG8
OjU2eStLME75Yvvb0ld4oODiBJAv4J30ISLh0dqylgAyjL1yniKpieVDsVBSe+p0qT/5MLnyeyRP
uXFeSM21T2Y7ZclvEwcqW0DYAhaAIdfyPWsJkZYlrjITgXO8uMYG9fDsRNKayuRTYUz5l2ZszUe3
qP14ZxtaiRjCKqDY6BnfgG5LyszYUo+xkvZjrBWyvCtyqwseEzKhEySTvK5wgziKhGVtmR8tc9EJ
pBGxLc4hdFrkv6UYD3EvY/zbeK3TpZvOz4d4U3UkI1wn1dgUj25VWOaexFF/uQClFw/30IkBIKqm
4SuJ1LYoNzltQp+JKLo+CtIOrmI/Ck3fd8QH+5+1YkjdCNfCcGZryaTgz/HwtoGf6XKLLCePwyDA
dHdSldNS/+jo9s+cmcbyWaWe970NXJ/U91wZCKDg/DnbTKtzHAoLDs5N3pSu88CyQSokvh5iPD6w
WkkJNtJKprOGdxSm4NyLmKLc1OtTaCZFFz+ardtmt5o/6AaT3XdJNcFl0O3XPv/4MTfsJr0tm7i3
cecaJG1GZGkQm+BjjyvvfH2pAdTK1B+YJSQj15ddqlR+JpsuKE6SBNNBRHgXQcAhVLG2e6w0MEN5
FPRwesYwXyxjfOoDuvrPTp/I5GM2NqX8ak0Yok6cLE6dq7ZM/O92HYNuV3rQO2cZso0MEqgxL6ez
O2rZNq5Zlvex2+c5igGynElvgcmctQ/sjJDRho1Wjd7J5BaGfWfns25cdyW1xEcSzWVyO3Gnh/08
tqq47uylNXa0F9NxL5IZOCsK4eIRrJw9f5xHC6k2ly/aL3Rb+yQK8tkm4DYzW/1UJ5UbwEE14AEw
Zs/CTwbG9VODkS0GBSuI04DQD/lQX5R/UhF8i9HDgP8YCTmSs8QioY8n3Qy2cGP4mdFcy7lTK8tI
8cwjafe8mGGKk1V7KiG1KpLHWiwZGkJq58I2M+XhZ+AaL3MDX3M09VPphu1INPMOGYqowjJZzOkm
kVpuPoyupV21HYDoCzwtbv8VBu2oroDgYhqIsB4a8jbFHoohTSqz38EsbYwbr8Jfstd7O3jWel2X
D15MggcauYYIy3AatMEBY9dTEdUQ3UIYzGN31uuwV6mvPzcJAN9PbZ1AFjXmcr7/uW//I/Xt/5uQ
F057vx1hVpHv3+Ldq+cS8e7t8/At+2//0T1/yZ5/l+H+/Nf+luEiml0ZL+QT/Dyjrj3GX5wXy/5r
LYZy7gpWvdLPBIqq7vr0f/x3C84L8lqOQ2hjMROstYi/VbiG+xfK2VV4R4lJRwDyJxpcdBwvTkHe
Wr2kVkonFxY97QP7oILDdhMyrGFrYUGovYb2LCm/Z3agfJZgzzmbHGjdUEjhVZsaqI/QsPr5YVnm
0jhlgW0DTNll8aMrjfk2SYLS2pmcRU4G3xR7M12wiPKSsAR5KoYzHyTtSWMnoN1QJdbA97rkGyap
9tSX2j2GN4deIf5to5x7PUI00z1movU2ZpVp32L4Eh+9pjJ2cKMhKZjGZ4uvRgRCEpy7P6jiJG0r
TgOQ/ZPnySzcz2u5iCQbr/hI/GlFuCfL1Gme2IBPneCC3zuQdGN8mxZlYzo/EB/DXS+6EdDWUNk3
TuxSWNCkHUGtUh/QIoKdzofEo5YBGn0v7RFU+IhzeT+jdKzCdOpztTFYYcVp05aLfR7LieUoZ32B
CJt24hb5uTnu2fej9PdknPeXaY4fu7akeYmjMoeFWHnOJ733sunedIauOl1iUZx7mZTf49SlZwys
q9rwQZ8I5DFbuHlpnSEBNoBa3paCzCF1UlVw37/mLRbEMeQ8NhSEvcl2BrS+Khjddu/7ix3f8YGY
EwcAR9Ma6RZi3NCOP9hHUlUXmMv9RpKNDr4hNrTvBonXww1dJKd0Ax5YYgbbKouHGoZc2XV+o19O
peOjdEHylCVXmTYUNZhu09NqZW0SkyU/5+NvEAhyKXwfHyDKoi5jK2iDRjYrffimlEbvtmQGXRbC
kd0px+/ARbotav/CX6SZh54LnmZL7iAQYcdPAPe7fjtu2mVKYAoqP3geSCE3wtrJg3OvG53+oiG1
aPHDqau6YQeXsNR34wTbiylvymgYAPpd4hO2x4+uXY5MrZLy4GfHSWdoe3FJeMPQjcFjEOT+nd/m
9ZXbiBQHW9rnHzyXyICPhtCgE5NF1ckHpfnuA3FH4hueMKC3bT02T9OcV9l+8TQYLRNhuFE7QQ6I
2Nc6N34DXi7CB1ZmG7xOeXovlZfPbEd9+iXKI2TPRSWa0Gpmcwbl1vMhzAL7Db3G7NPz2Jz4+hFj
7yw4ZzQZnBUqXz71luNctinU+vMFL1QBj39V9HlTZmbbrtKWYaNVibr2UzAeJ2PTzFik6NjuLG/u
PjTlYN4T925qmxik62e6bowN2zfFtYxfbTeqMtg6nMSMM3QOM9Frkz9EsTNady2HdRmNvhHcixQm
wLatyajv6lnpG6U1SQzYU0GeWZJWLc+6rzq17awFGErqYWQ6SwVbYGoYWTpBX7QwpVZJ31z7Rqy3
G8I18+WOpOrUDOuZuRgqozUAqNfZ0If6bHnfoAevxqgC5uLGRBB1NxQi6U8brLpL1A0l+XFpC2N7
W+buuMtW03oYg/Eutz04bBU2hps+N3lpn9SGSq89zxhtKMRa/jkeLOo8nCht5OkKrCoAZkPJ86Sx
ef2Fl9nfF7exbhqO5GcBxOQkrJNW/CA+Sx92qqgLuORI9GBxLKkO4VcrCHSfsctuOCrA6qdqX8Ky
JWhzM9dJ9eBrs/lpWVz8Xz0OicdVmPB5MoZepyTjUjowqllhqMWMPzBVPKIOmiyTPTjhJEm31uSy
j6oyO9/NrT0k57lFCggC+/Z6oSbyqLGw4psOeId2aW+Xp7WH6Xfnt1jzo3IETQNaFA4olGbS42p0
FmNV7khtyNzQzCrOYHNMMOqOClW9qUhASzAXEv3jnUI3ruUKTLGLnhOK6XOmHOGFpvWeEkocu5tM
o2O668cuXSItBnSvrfxJAw0PTaKlW3HN+uheEDkq6ozlg349BQxqQ094SYMtGz8LwOxg6lLzoRgL
QjFMh0MOKQDNjadMK7eBMDsluHlYOy33VPKSqMV2r7CIF9Ua0V4BEL5rO1MCF9VsMh9D+lxsqDML
0nW5mTxbFlEFOHcKW+zHHWIIR2tR4PJZNC4qHTuovs0GToxqmyajrurdbEviF0ZngCboUFUTIaKU
ctr7doEMINS7IfbGTZIk0zBshxRczTk5JXGLF52D/UT2o70QngjnLChblHyG9tVJrRLIuMJUcmGL
NbWgqownR3FguZ09rZIbB29jsEn8rrrN2sDjbJnCAYFIguY1Asradx+EXyfDRYxBRp0IyiPzCeQW
UuKdSt5pE/DnLfFtLr3Frim/ky9eJLvYcCWlmKUADwOhzHxqijRd7jS1lsAS18tVOEL7cPaltGPv
2sytrDlPbJPMBTHhqeC1SIMFG35c0itXBZyviKxRs98jCq+5M7yD0t3g5h6dTyPdZzbZwHaX/rqH
x1vAJ0l0MHOiVBJCWUGdMCKQbrGoa7IcW2bau6fWQh3pgq15cjpnLCQXqhw42VHnHp1lr1f4/6+E
207mDbJ3Tq/YVdJ8106V634QE/KojZmNJqBwC4BcQWpfEFmdL+SVQth14qvZv+65ouCBljg8b42v
BKXdIh7tM84MfKHwFWtgJ8DZ6dU18mg1k+2iO9c60rg2WoaeiBOxdgC+gkBN6sgvB/W5aLWki8ph
Sq7AVc23EIDjHdkULJvdnAHdDm1TlD0VMHMwn4D0pM266Nj1E4KLjIN5nyVoynJ/CWcs9+4p8cQt
lJMmrW6NGc/QgyYmbyZxjKONecbKAVO5aF3Vo2Qzgu6HXXNRD7VfVsG2hoyVbqTftw55EFQ+4vOu
QAO0F40qoNPIXOZRH0uF5TzjjcimqGjt1jpLAAR+bYqR+GWsuPCSUubifDOWlOaehn4pngS0dlJM
hMsvKsp6faZF5TRb+HhWdjpbo3TuEmAAgGpKrA/ljr1hTK1gIkaigRkeXyC7c5ePhr8kxl02E6Sy
XSCv0Q3ASG8+VWY6yJtydqqbvpm8J1HYeruF6Wta+6HPmCqEfSCIdRQBGaGCyptz2xYF7tcyymx8
GgSNXFYHWTi7GXjOeJJ2WmFFIzSlllMv5Twi6q3iU8zc1i/LtOycvRXEIBN6vwFF4LsNnwKXWA5g
vcXYc4lWq9EzAEHUjVsrcSDdZBrNNvZd6aUxKfOxggh1bVJMuQNzNc+RExuWs0VJa0Gfd0d24b3B
J1iv2Q9DItf5+/2xAzlX2Fa7mfOge+Q43pD2mw7DsJmV42lbJDBuDmqFksg1yFEqyaSQBCdLNmvy
bA4KeDkA9bLdVOjDWSx1/zluZDVGmtP6T20SD2qDt2ByIWFIqKR6TG5VOBOYumM7W/yAFpGcxIOW
MJsHW/6odWe6b4bR2I+x7qUnhVk2xPVgSttZs2SKZh5Lp8slnFLTK7ZjTBkv7pbhutMM+Y2kNKWH
hp6RPbruHYnG03SHWW/ZBKgQgbqEmkqZ9cDGdZaIOgsAWwVKxwmv0U/waI7EiUsvOLDPF5od2Fnl
aKXfyrykWusUOXJL004dvrRlCQ0KmS94fS0X53U/WjJMYl31Ub5gvYlUrk/PTtfOlNq9Ns3Cnv1i
SsmZ0jX7arDJF75bp4Rdx0Yd1bIjbUI6NFoodQzeDbv04JmyQL3D2sWUIDwgk+FsUj6KiLiY1IZd
7niXItcfTpY+nW/ccWDhIb9XnNCPG5j8aewGW6/vpi85DvX6FFQNS5/UNItoy9rwIGA7aqjPKF8C
4FHU4mkcTSzsR/q2B8oFD0+hhagXEaBBPRP/5yrE+k0isRTrJl1pK9draSQlOVk20eBmwYU5qVoL
A42EXrj9FMPWPQbT3Whda1lZEhR4fDc9Jg152aX79Qv9NA+xgOqrcOPlL1R37DtaqszoOgvGzBcn
uRVA4cAQpBC5aYc5EeSQ8sbK+vpkYauhjtyTl/35n78BLVIa9A695jW69+VvwOe7BSHF0t2Uenwl
tdLexXKWP36rG9z86vD+7lN9PQpmXQ7gvkNQLjqHg9ZnD8cwLuyshoVsEW8AE/yEeO7kw5+PgihR
R+7Fe4O87OW15IiZRy9lD4/abCG7BQpYY8fVEeTjyzbuesfAngYGtlSElziJDiaRM/kc3khJoTbA
6ZllFAk+Z4d2vhczLbIjso3Xd84jC5aUXhyjYAbW8M/fpyxWd+qPMbUwrQp4aWbHnraEvIHFf//e
vezMr1eFLA0cL4o8RKvWIcdybPSBjw4zMY6rUexqDdgMHvpuCHWrqba51Wfx6ftDrr/6f4oBfg7p
4cEmsBlMMOKNg6mH1hrFuCxXwVIlf3SZa904aTqek/rh3lHMLL+y6K+xLryPR3QIL8UwDL2utQay
Cg+8xDpdXt5VqpATJlMkTLlNKEiUc6j4MTmKG0x5gNWrR60zbWTXL+OR5/lq9nCTV2c4t9lBj3io
36tdvQlcBJ5RksNQDROaxpSKJBlMYZcI84hI/kD/8PNCHVxhPE8IZWitD14Js8ka4Is+e5uRuASO
ZxMfBoEo+J42Ftssxvc+xE7qPKDViqu903nxFWrQ7NP7z/rV9LJh3UILNlC4ggv1D541MiphWhpS
FtH7656kWjhCGB17qUhvc9cKncI9OqffeMroczzLXP1qlAIP3p0MGvuCyIHlvnecBxpMRmJEgH5o
5JKyMCbkRvmLSMMcKmZ5BMHx6jljrcCF5cDTZ3/zasUzRLeegZG3F6MXw2wk1IpDoS9/JKnNEeaP
7i4eFcT7vEuox1yGCw6m8yzdQQe9lUYF51NIMiPN69Z3P4ORI8XJpzJ4ZMCDVWkdkE8FSy1qZa7w
cMAGplCKJ4asnt6jHiqccVMcX88PJg1lYxOsBgoWysHAPF6ttH5WpABmoKvmZbPtAmFsFlsSnVIr
U5y4yE5+vH8fDybMrwHX4ZisQCAOF1sEAXRkSdCkF22ZTwUH1seJxY+KibMZEupAKdCiY1qdg5nC
oGAoOHEAawEmhdrr5VokHa9TYibtytLUt5gSDCjh4Vthopt5/+reGAhxHDAA/sM35VBOls70fsxO
JBEd2zwsigTgdUGPEWXUMUnvG0OhuVod7AyIFnWty/+20VK6ggvOISCc4kZsfl5UwfZ0E6yX9/5V
HUCIebv5WgU+2wrEvZj3Dg2PsCUdIS0UCY3FFRmNqHwKnqofL0XrLOIsXuDxwGaMr5aSo1ZoOAsd
Np80+3gPkcwtLhtjKtT2/V/r9R1ANI1Igmlr63RIDhbeqh/9RkjSYmkKiy1xbchB/EFsg/WnPx8K
uxr3mYvH5XJws7OlSKcqTdLIaMd7b1D3Yznc6/z858Osajr0lbjUXik5BcKfpoJ6GvXGmjVlFMUW
rrodBn1X/IObR6KDg1GHmcokejl9sgFq/pj79ChlOUfkL8dXIH+mKFt/ev+qXr/yqKdoQbFQB/BA
DoeiwFLkHe3ciF2WOKHazPs9kSZ6WuasMfQ3kkuHLu/X90c92PczZ9ls83EA08QEQUb98gLHKtdi
YckkYoUL6kjnrHmlnGG4DmTPPE1ThVKlG04LWtxR77flkZ3yG7MTVT9axJ+IBPbKL8fnsKz8Fq4k
3/+xMW88vTCfQGuxNyhdZHtHXtHXo3GpOrnemFwgMxyeMUpERkOA5hE14HyPtpnCt9vf/2+sBa8H
otVHesQaEcFX0DmYN4ZQfjKmqyN0mX6+CTTO/tGbQNLaatNkO+6vrvuXdw95xpS5DlSQ1l1IMOUZ
PbTTMNK24qf3J8obV8S+HOcac4XrOpwoqu+xmxoodFopztZ3u9Szs3/ybjMRbLaLqJpZsQ9ZVoXj
sANu6ZP6dlqfU2/9htyrOodj/+3963m1cYC0AyAGc6vLOe2V68dJtQyqJOUOYRvixHbUuDl+NW8M
gqMVyzh7bf/1ID3CoawWfkyYWVXdku8uf/BGHbOlvTEKRguWduTxdEcPdyclJHk6QRPpZqOVfOD7
Up23ZKb88ZuKY9GAd8MOiIXCXifIb19S9rcZkDhAu8T/IeCwuTYIlbZg+xxAXU7++FVlDKj5Aaf0
gCb9wXDxLCvikCmVmrWa7ws1LactBKGrwgVw+f5UeD21V85WwE6SwzSW54OX1WqX2aA1oIVdmcfT
pgiy+lzPObjXLcaj8P3BXj0syg8GHmfOevDhXp0181IEpDEQbyti3d5pnP+2OgK1zR+OstpLEUOw
MDAfsNK+fFjaknejzTCr8cveSSqum2b2//jGMQo3jerf+jnmm/VylKERiOhXVVfCoV2dDHgvUNTB
4v3IXtJuj5Q7Xm3CGQ0RB4vQz3lxuGucBkv6LpBf+hl59mBZNdoF3Wo/zsZIv124x9ylr54U4wUm
tm62Mjb7uoPFVUcI1NJSD8KfJWXNNcfNFPji5I+fFONAxmI2YOE43DPFHG1qQVgULGUtns91qMnJ
3o+JOUz+dOat4CMqX+zPqBs5h/CKuV+6xs4Ub9RKiKe5ZqKAFn4JRPf9S3JebWUYad2ZIfpHXcN/
v5wXMkEypaW8u4QAV+cjkSmXWRybXyB5txeNtOIUCUFTXzcBzU7NJgJ6YxCqi76j09EQL2ku3JAG
id6FlaVrcDfL4QJ9A2QPhGvZ1vDm4WroR+fJqVF5RdCU5JVnlMtDGszUDigzzveu3ZNF0cYDjSiv
XTV5yrOzD7S0qaz2CfwwsshBn53mkLfjE/qXj22sLHFGcmTyWTr9lO7M9ZR1Dxw3vqKmLq2Q5g2J
e4QfyHu1ENF5BZs3tpHV6tZNCyiYUGwEDRfBZChQwHYSi61dWy51ZSzF35dxAsrKWk6KbtK508mC
GM2/6jNpPAlPY7vjewNFn/cfx+t5DFkBWw2UNw6xnO8OngZ5i5MYsNEMCXtYmWsVjaej8/j127mC
IgCwsCPRqeEeHB5jbgcMED4Ptl9TTrLIk7yqwB9fLUqLr8g/X44U7Q4va7Xd4QpdTbvrWeCwclZ3
YFzJlYFsi8bxxxSU9p4U6uSIb+eNUVhIqa9SIaM2fVioF76WLQ5yj7CbLLbiGdusxdHK2/cf0eEX
iGvBQhtQe2QhoCR3sFzHRWYOMtVjevdDfS5kk+AKRdVLCoR79KDxxiVxQuMFZevPRvhwu5CLZiDD
cwB1oDTsdiWfhYTG5a9F4I+0iv8npNDfQaH/c/+9XoWA8icv9N/80F/E0H//4/8dOFEe3X8NE/2P
6lvddc+/Sxj5//8SMBp/ra4scht1uBCQINee0S8Bo/EXrEZIZFg9qFnyPWI9/VvASFAdZt5/Oaxw
lvPX/S1g5I8o1wN5WmudJupD508UjD+/Q7/XyHl5qfxDeaPVgH/y8OhkBgib7Q7zXxzX+pdsFN4N
Vilg4HACo0WnuwaapD6Ne8+/H8Eq08Vstfu4bS5aS6fASYx30M8IA+pTwc7x2rOVH9rjlD1MnT1G
GXuYbbK0/o4iToWwYfxa6t3TkhQjbor5Q0wDfO9ZZYEWHsjtYtb5aeGuiVyYM9aA7+6pM7KnFkY2
4hOxqWqLoLf4XndTa1f1c7pH+3FO/VlDE1bdNy55CFAFvsdIEdt6KREQ2Ru9UOVjO4/jFhGfd2aa
NTlJZj9vjdLwtlCsYNwbU//V1nSSaYvykrwXIpBVtw0UzrPKxojVNbN5nSx+tkOriaRKLkuUBwS4
sutjm6LV7iZX/XnfGdpuToaKJD0yMnrVJdumtr7VyFI2mSKTIHfK/eCn450omo9W0nyLc+3RHmOT
O505P7TJOCNvPL2L884mN0WdkEFRnIC+J+G5bJazZfT/bjj9/3f6KCL43bf6Ivsyv3injXW//eut
huXL0YxKOLQR9kP8+K+3OviL/xGkDgs/LBEKvfw7/5IlAw6mPQnHYeVlrW/uv15qI0DLTKGbej6F
jPVP/+SlPvhmo5Pmmw2BgG8Ax8dXZxE5WyVxFZRgp5Ggx6CX07D1K+1/sXdey5EbWRp+lY29hwLe
3KIsfZHsZpsbRFu4hDcJ4On3Q49m1AVWs5a83NgYhTQzkiqBRObJk+f8Jj7Qn6gfHTKUw2/R7kT3
dXHOUaCY+7vk0rwCrcSlqqgF0wssYGTSbRL0A8BDrxtd+drndbB9eSS0UUhrfgtYqG8SSMFu00+k
JAn99jjtQfpCYLrYwgRkR4baRpQwgdTH0jMUAya9UfU5Xgx0qjRtE3qDmkzR2s3UtBZYkACP6lFX
icGexhrgwyTcj3ZrQDEEh/jdaCgBQneawr0N7cS5FrZR3joKBkUBzuIxQAorfexoMClb4Q5Guwaq
IgzSwlhUF5HwpMAFglLUplAyrfg2IP47bK0CvfYdFlvIiYEKxrdin8foRGxhgjRinaVp0K6F6QJr
BMuVmbd41mfNobDRxdq0SjmmN0kZDt861K6u6ngqnS8I4BfmDage5xBCNrkpRyf+hoEYDtO5NbsR
WXpTjhgKOB6AvVWahE1rYcmViuJOJGpwg79Ayg0odlJiX9S2zOXaDmrLyMCDkrteg72rDST+MWtf
a5Fiz6r5A1n1fl7e38Kw18Qn7gKtsaqBOyTV1TB2Angp7djZqjAA4H7lRtUALNYaChSDfDPVJlv4
AJkbC/MLSEyTsZk0l+i6E0VG+uK38Uz3AD1eFvJjFSWyurFC0HrvsMAgzPp5YVk9lZ1K7dUnR2KF
Nq5K3RiAyjj04jwPapglJzxFVKvAtMEelBzTAECWEIG3TVFJz9ikalNP5mWSKVHp3CHib2fNPWjK
yhH4nENjpGHIzdBVAVKbYwmeJrKc6eC0lZan67hNDCcD/ul06gO6SFX2IUw8KO2bEUhtuIbTJJsv
mFDgTsLOA590zwtQoFhTrO+sHClos6mrlVVGBSq8yE8j8uRDMxirB8egWX3IYsW8C0hNcWLRYjzq
BnOqPwDMZBFVfTNm27LWC2XNd7TztRF3HsxfIG792o4FztpTCw9536f16K4GzQnCrXSy+tuUlIhD
tZhCQL5U6WQ8dXWGmZPPr6l9P8uvdeGdgmB/uOr1IIMIw1wXkAeSHPKb43bpugM6Vvl2LrlgQgRz
McryrHhvSCSaqLKFfejnGY5V4GgxjG0NOHR4DsWd8V1qliwvKbZbxa1mYwl/LfoBDdt47CNj9ouC
+bxSgQ0Nj7BwIH8FFTeyW00MBkh6doV+a2M1k+DeF0msyUxQC/qa7n2q7mlt9YUfh45d/lALYaZ7
q+jG8KqxnVDibq/VXxtA7YKTF+OeuC1N9bJUYtpwvkCuIJwua8ze2m7T4HECftYNvKnrt8GA+0+2
LSx8cOkP9lm/gwXihOs2iEpt16DbkeOpW2LEaCBTvtdpkpqkTSCfwXxjUO9HOgAqH2Q6mYxqVQ3e
hX2nrmSdWPkei29b3cKZGDIwx9JTN4bSpt4h9Uqv2ZddJt+lWqiHNwEb2d1Zld5pj+Fgsnw3CpYU
yVNRBIO9NzCNGqIVF3KrSj4NuaIIBcUjrW9vbDeHM6cC+Y73YwP0FgaYjky8iukpxsBJpJTX0KLU
6AKAsah2tQyi74BagHlDzMp0n85FFa90Lwpvx7AWxnoo1Okx1kQfbS2Qe5IecF5dUQt3sRGapNVv
6AzRqsWmiBY4bK5ueGRVSmc9RlZkvpcKfQFIZi1uVShnDB7B+hP3pjJLd3Xpmcn0acSGW3sIIm2C
QqO4w1h8jvJ+1PVPGnh7PDB8CYaXzsY6K9HQ1H2AT1QuNwUA705+D5ElaDAy7U3y2eZrDygTv7mV
MfaKKb9jP4NfxftfR9Krsqf/m+wth6Tmz5eeTR239Y+jBGn+F/6VH80eCTQwuNjMKchstvnv/Miw
ub9QIKU0S81qvsL8Jz/S3L+4MHOCUDPDdh3N4X8SJP0v8hj0lCnuUw2HZ/Vv54i/0xNuif9LuVda
cBROAIvRYsHXgP+5SCFiSxEZlpOm37qKvpWhZm/SQWl3v83GiaRomahw75//YBwIZ5QBF/WZqMHI
rZWW6bupqD62aArtnbzoL2cvuN53WpmtXx5wkYXhuIy+FXNDERq8E8XA48xomJwqg8pv+UNF+PUG
p7xoUcK4TNHzPjPUstbwayhnfj3a4jP253ioETrufMZZflel+ecmR9IKC7no3csv9LzzjgoACfas
asxKAmZzPIxmj2GkDZ0Fad8rDznuAliqYUP7qCtKtYpEUfwI2tm20Ox0A0Nup9sKrck/0q134FsD
oX75gU7M8JxV8x8meAazHT9PY8Sy8DhLaC5Zeu/rDtYARdM2X0JsJFdvGGvOpS3KyEgtL8YK8zTL
8gRZj4Yi1l1Zye5d6aTWGj6eck5D6VcV7/ekmi/J/YNmMYBZ+gpLLwIZ1+NYyBIhgSYxLrXaC97Z
Vuhu6kIpsFTsiwPI0eoyUtuB8wtBDb9ScRqKZ2O7XknsFQQUkOf4M/RXSStQY4B5faZPcGLNUexk
sVFQ51plEDd+b1SNfGiM2GZmcKbkmwDOvI/mfrd+edpPjQIuBxI1qjYUIefG+m/tMCgPnRO5qY31
lD2EvjOZ71LHTsSZWvr8sIsJZwURzWZ4InfERXCIvayWWRravq2Tr1LwCC8Saj3f4HXUF3igYIgb
IcK2gcmqnylKntpVtHzpKzsEaOAB8yr/7RV1s5RJC0oMskoEBjNpbWfvIcDvbEGSaXdWEmqTH/a6
BXLZjUY/9OpmnyPlj++mLYsfPbL9r591Vh3NYaC7NIOWWq0haYRdAJ32XVhN94h6DOsSxZV3L3/b
ExGZZi3ODdyyAZYta11KZMjc9BLiPuyBvcTXT0eJoTZnS2Nr2lLBDb69POKJ1cR6pcKszXVmjoHj
qYYBpuK5GFp+WNfJinkkuaY5+obZA5vjahyppEdL5TWpo0M0hZR6vXR2fp3wlBkL5Zx69Kl3oSCP
BDeFc2LFYmdMWa9rA/QAbO7L/qAVAuO7aqpepW3LYTz/MgeZNSso0hhc7HJFR5ukzDhZSCxMhAKk
tQpGpYD5qLxOkP3XUBRpwIpyNgOhXAY9zHhLW0HrErfCMVi7A/pAeTAVZ3b6PC2LnU5nndSFBYeA
5zJsqUOdZa3K9RuyVkeclM4q1lLcQu3ZGeIR0FwMqtI99JF3JmCeOK2oRFGc4t0MxLcXH8y1aohS
ZQwvRIJBLa0m23YTmtqILSlnDqv5MFq+JB1peoP0NaknL76ak6VOCz7U9Puk2KKX1QPEowqjhp2v
5Ppl1XSvk8j718fjLEA2l4yHU2ERQC2voAgEM9k3RsxjxyZr1o2RaGfe69QUAiwGMTy3VSinHe9f
3c4q2L+O6SP1YuyLwIy2UNLqWwnt+cwmPrVOLDCaNME5gikPHg8Vmpns7blzQw0lvAA4rF/AZJU7
qBXadWJQ4NaVVLyrp7Dfqtxhzwx/6k1R8UBKYbaOIB04Hr4oWjO3W50Ygr277yimuLGRr7sRGnKR
LwfFU4tlBoCA18I+zPxV4fvt/MnRrMJwrefT1fJuCPKHMQ4wFKmnn3aQXLshTeyXB5yf/Xh1Al2e
OTngYEEFLUUaOpRCY1SdoVIEKCwkaaBfxTEyNK8fBSw2JBTqrtx5jOMZHFKzwZY6N1GFKzPUCVp9
W4jAuX55lOffCUIIyD6gy+A+ETY+HsVqIvhbEKb9GlPXRy7v3reukO13EUzT7sxQ828t543YRd79
SyJyabilo3fGq3KDITd0VD+I3bKj4mRMxjrWeuvOkz3Ch5Erqb9kUNcbmIJ9QdO/kiq1UbOPP08B
v+LbXpFycW96hFUsb2h/xmoPN3KQldOsEq2j1mAYWfYplRG6Aqot2n5beOhQjuiCpGu97aXhx+hl
fPci1IxWcaT2pT+3rAe/LXTrXTC28O3SvMPxG752JrZtHFtfA1trf8ILVu+Q0Us+FK6kRFOWPDXP
q9vyytJy8x1KdaT0rfDyZhvywJ8i2P3ZBtkM69pzEDxaRVQ+LwPHjdI1y9oRM+cbf2+0MCycuwwL
vT1VZKb7yiY1RAYkLOntg3MGLG7Na+G3jQLP0Ykj3K39vrH0m6wrP7vw6S7OfOXnHxm47S/oDXfV
Z/CRlEJkA7fB8JM+Ha8SQ6c2VdKKq/A0PbegTgxFJxw8G5ItbMVFjEmqWK0LKzYpJWcCd1lgGjCA
LEo5/SisM+fuiTR31mml48oNfJb/X5wQOYprhRRcoHKndL7JDikWPxWld6iHUmLfWQkMSTFaDxDV
VtF0Slx9/I7mXrwLhzS5ryyvPTPVvzLrxYZiJvEUwV+ORsmy8NCVBuAVUly/bHVx2ZbI26+gxlp7
JfFyB0K9cG8qi9WGN3biuCvZhMNt09MG8YtyapE3jC1EmgYj5x4mnCi4pzGqngO8P4/PfG8QSzB6
6FhTqjledsjvF00+kLEEVaZ/bSptQKRLsX5y6dd/oDFg34ZR0v14/TIk+ec2Ar4WdO3iazmRiNUI
RQqkdS3jOoMluwaJqsH4TJXXIrLZVi4FBZW6FKZq+iIvSjW0+RQXeUqEAyIQPJPtQ8a6r2Osda3k
1pHFdOYAOhG0cQzFrMGlMD27+h7PqBFkFtIyc7kER7x9U1r6k+D/hN8Op/jMuj81FuWmGdjGOQ5t
53isHKQJSVhDmk4n6kKTio0/j1FeK9XUvWUoljJQaIpz7LXjoVxOuwm+Nfu51eTeyVRWh+Dm1prn
sr2TL8VahFfC/kHb93gkHFhw6+y5R6FOamwLztXWx7oRGiGX03N0hxPpAqQjXsqBHzCHxuPBIgcw
f47Diy+dMr0Z6b9suTDbX19e8CdGoQfJfQpeAPn58qKjhZnWaw3hKaq07A4dBOi3KtzxM9/o5DC8
B26LNKVhHR2/jKdKrMIly2GgrHGRR7pxbceDun/9y8yOtlwMueiqS9NMAhkVMLgWvtU2/f2ARss6
rDz9zMZ9fn/nsobIFrwCrqDUBI/fBfpkYbVCQVc2MjgUzexnoHUHLXauC4VSysuvdGLJEYWM+eSl
i28sxZQR3B2DAUahP8MhP2qFA4QFRO+ujvTXV7YopXJ5R1kC/DXCPsfvNZhoHiW0tXxHDd3rhnbK
1o2afvvyC52YPTTKZk7dLPfNTjoexWq0sEgm7jKuUJ29q8D+GPClfaxa2JuhIV9LDWWfck2baSis
PN5PXZwjg9cghRRxpVDLPIhXDmK5HyCJt5cKBen7qdSm73E6aUhupIUN1gf5CMnz7V7/2lA0KSVA
lHJZQMevPRk2us6zGHEVl9O+SvRy4ySK/tS2UYL+TivPbIVT00zkAMTBdpgNwo/Hy9gjgZh46xB/
lYsajvfWQ4vhfTsFk0/AVu5ffr8T65SOiGrAAKM2o9mLIFz3A8XwX3Vipem2bkerWetDe0Op7eMb
RqJ6hnnTTLJYMpmgZyFrIQZSZTXSVxI2ycpL+vxKdL18dekCAjW8dLyiZqDxcq2ik43avsmerlTz
0Bi584RCC2LR7nCuSzN//kVKxsEFyp3eEmn2Mthbke4lOloYfq336YFT4dF1lBE8Bh11BLWQsOhR
ltrLnvzs5ek8EZkpcVHjmhEzDjXt44VSt4NMaa5Y6JUP7nvmAAS3iKYzy+PEcjTnJhdPTuLBfzse
hZKG5yoGscV1BuG7yvTRqch+Qy360QTy9QGa+gXBkgICEKRlDaMyoCT3OjHTDoFzWK2nrqwIla8x
UeWmpJpyZpmcmkI6LXMnkZYX7bzjlxPTpMxXOguCdTU8iNARO9lF53b0qVFmoiCYS5hL5vJwI9nC
3Ddn3Yspeo8uaLeRydm7wclBZiAyzTSwnUvLh2xuVwNqt/xCROONXXbWbY1N3OblNXcqWFD1p7rK
26AGslhzoCcrTanQxxq5zaLCb5uXQ2Um6wIJvjcsb2ohs8chAFjOnONvE5mtTW5GQj+VoBDScPCu
k06xzpSL5wdebl+yeGo7dOOosS6iLeI3KXktKwCj03gf1la4cRun2PbGNCF/WGBTA8qhVpGjHfFz
PHO2nJpOsjfSA84t4sfiHcNYA+qp9mzhLFWfBL6GX8Dj6He590rH2rne6ZL2IFk6h3rQa4svp+KD
iCivRbrYu6D9wa88Rhh57wYDXsnLi+R5SGQo2u+wCzB55d2Ov5ysUB6NrYmKNcLy0UoawJa6qrK+
xMrgoEM3F8tdVNpoGW5fPfIMImSfzRA/ROCOR64rtPqQMDB8gJLBLuUS/JgWlvueOygK3FFhwBGJ
nXg9jTpdnJfHfv4tuRCSgNGmoYtOj+h4bC8XCcq+FFtaFB5X88Vs3wKcuxgLZzoz1PO97iGmgNEc
N0Jw10tn9CBwa6vAN4YyKwJIyPm34Kv7158vXC5mNj4FXfb8MmxRZC0T5KoM7kyht7JGS1nxLOdA
ByfehaVJq5SkYJY+WmwBt4hGAjPpuC6Udo8A5+QbSIRuXv1xWPpEEfruXNuXTRTLLjJIqi6mpdkE
UqoFBeiNMMWbxjzHP5kPxOOI4sHgg+hO5W0uSCwiyoh2dIYOKi+UNfG7sOvchxHHhy+hbFRImFW0
6SNde/VBxqA0JTnMaNQQnI8XXxA6ngihogBjC0LkTid0wnsl/PryLJ74VqQZQFLwc3TBKC++lTYq
ZuzoyLoBbFS3DTaAa5pC51zQTo9CSOb6xJ1vOQqKk6mStIxS50mw4bMBYcjEtH75XU5sVwLUfDWb
O6v0Zo5nDO01JUpb3UBhs5+Q7tanleG504rKjzxTvTlRtiMachF0SGnIsL1F7JV0zcaRQhkwSMS0
/LhQ843ipB3yxySWFwMnwKdYmvYGucl6LaWefeeqCq6zGsx6J5RIbOzakg9Jk+traY3mq+vEc7SG
vzELVJDPLcOmjRvVQL7sG7LL9rhKqjxJfC5qPc8kGYX9QMGHdimTeTzjYR0EMRq+6Ec6of0BYHZ+
mTZTXayEigoNB2R85hOfWEgQNKmUzoNyLCw+8ei2XlhWfOISFbsbKYxpG1nJeKahcmoUkqG5oMCt
DR3v49fSlbbFbdQ2/NTJjPc8xscu6M7tvBPF6DkQI4xCb5sa1tLAEeBkPlrt3MUoSvMmS1z7wp7y
8hEFqBxV5jjMPwAEL1d1lhc3qRqK71MaAbmVfdLcWE6UXbx6+1BpmJFi1J4o8S6WzFi7FhpVDh+T
y+WDmTmIaNtV+2i20zkvvRM7lcOH2t0cDnBYX3xGUzho8+pgO5DkjO6ypBHX9iiarZyC+sxGODUU
ZSigKKAEuVIthsKZPv9XC64q3OrrrPq1G5OgWveA/pMzh/iJ7WDNeTrFQJIyyhzH6waS3RgAhKG6
gcThvpqG5DZSHG8d97aybcb4XIP2xDqdJUS4MSJGw7Vw8cU8kxsIGr4mVfkAr4Iijve2OtZnYt1y
BpkztEpm1TSKF9RZF28lW6tqnZpRxo5GUNVG9lp1wxiykvJaDCHkSHVGJ1Du51Oh4H88gfZI269J
BQ1vunarGd2N9GhbnvlM2nLe5mEoBeMiTG8Bm4BF8M7bZurTnmHcNPSxmd2l2CQZsVhPg7Hqamcz
efpqSMvEtxINllrwflJDbKbqdQaT4XW77tezcMRTlbfYV8sKii7GflIdmrdWLoqVgdgvx3zr7goP
LsnLQz1/bYpBLEwMl9BJInwez67EhShFmG1GVJXJpWdHzVWji3Ot/FOj0Gug0fqrw24uMgpDiCqL
2fqoh9jDZ1gMzQecuc7UnU4MwpKE1Tp7gVqszONXGasuKrsGC0msT5DuT1GdNy3k1F85YfP6YHlA
b6dKymDHo9ilBIsvmbDUcKsNgqXjlZV76blRzGXcoCSIbhUHDdoutGd+rdffmrp606MJbqSGbwN2
/laAaPzc48T+ebILJ8Poyyl/thhFvU/LwPtiSK36YqA1Ql9MJvCGI+BrCIhqWV7Db3TGAwHPqvYq
8tCXUCpU512ajWW6svPSqXdIRysX4VQgPuvEZXvotN5B5KihH3RBDpxf53mS0Z4feuPbKPCv2sQI
gO/zvjC0tYKUJnY0bBXM93RsvzZDVjvdutZldR1Zsir9yo7aT0YdkOdlAk+AfSn7sl5xhrh7UTfK
lwZ/a5z4+iwxV4NuxziBqSiCRr6AGRPu3UCBiVCQlIZ3g9elt2J0xqfe1IoOLf7CusOcyGy2Is0T
fSuyeioRvR2n+kI1BYIR6P9nH4q2ix7dMS6RNbOn+CarK+OdirD+l1LqZuM7ohokrGsty3YDqUuw
ca2hvSEhSD9LVJuHbRgNpratIfd7N1USEPeiWC+SiwT9AfR1yezCXeAiTrU13AGFj9TUUWtWtDLP
1u1g5y7cHgvbHX3WpX4fVXJoV7Vdomgcer24ygYa+eu8jbOC2N0VCa4+Sl2ubLuSX0q11J4MROh7
1A4CD1OHPPfemdZgNxdRU0zfIsMGctd4A1K/hLf63opEejD7ukTgNhiyj6QtcClkUhfBaqyx8vNb
fCZhGMW1VLHTEtWNrhjmk17kDRL0lp0+QZgAppK2vb2fLXVqsOJu1W2nNunrde8FhP8EVLNYt+i4
kRhMwLAhX0n4/7FaIqgSV7r9NUhy/Qlh4rrYw3fln+gx+hzJka3qex7WUXADsmpKVxnEvHchwisD
xmxJ8MGBiRvsHa2McCTs3EMZpMZFMnbeBdLd9aU69vXKADaHhaxhfEaP3n6ihN9A/0IzPfMVA1Lt
KpiMhBZQXMkKJkuPxCWwNHTiGyob39XBwaKuzOTAYnfdGNWhrFa+cralH1M18MpV0lWwr1wgH8PK
8yL5UFv9hL99ScbpN05VZZdUz/CIsLW5PMbtN1X9Meydp74pMKGf+Pe/9f0gsh1y88N17rl141et
l+yFWgrMtXQz4XMnteb5uVsN39tBOF9lC7JnM6u711sDF4wPA8UGPK+lXRzQTTXdtVCL2vBHbUAr
0xd5iWLSCLE/2tCumK5rN86GO3AU9peoji2xlh60n22b2m0LA8YG4WBWuWtfJ7qbyDurqQ3jnYUu
e4QG9hiyGSqBNF1uYra3FrYna1+xUye/ByfRfIrmFtUO6kSsg8ex+uATCmJqdhNPCNmseqVOP9bI
IZWwPNG9W+UYVXwQDU40ws9T5JA+V5MybTUvHorrHHtCiVmNxL1JoZf1CZ+CWXTZGQXxoc17bYXY
doTZ59DXHxGX7B9CzYJ37jEXF7mRYPU4Ng0mcKXV6dO61eB3+VkpTMzTUIVjlQsxkHxB9pBrtw5j
19ch+wGimPqgv7YiNdP2Sdzl10WFR5rftwkfbxImFlS2+kj8bz6XbUa3xDUqaw++r5zhS2X5qezH
BhsPxa68jRFh48K1qk7rVejJ9i4ZceRcDbDTQx/oKH/TgtjxFMVpeOhHO4Zt2OpT54e0qAV1b3ds
keKurZ/CK7ah6YgvWmyGhxQjSt2PM7UYd8EgmJNQTXLPR1aqxLA+iMwBTxY8B1aZN1TBpg1j467N
Kl1ft2KSMCxHPdd95Mk9uW4B+4b7DMXwMdwMbdnpF9RFBT5Bk5fLd2Md9PchlnWQTqLaNZ8qs0eX
PbFa7XOgmdrnuiMUXHaaNRhfbDvnKnzRBwatztL1gpuR/StXEqrVJwVFnpz4H+vOCsRnam2a0UoP
1NNYm5VRN/E2tVAO8nsI+YFfeQJmpRMlDSCLtHN3qNBChasEVjAbqSXjbe1N/bS2etLRVaGpmJpA
4jdvlTgo38WTgxEpQDhslPBj6H8A4ZqqlRob8jEdMSkuPnS5qKKLqq3N91m2LsvavkSwJfsJWQ3e
KR5sE95BvZwQ/w+ga8yNJn3D1sDso+M+n2NVonCf9QLVjVe9oaWXBnTMYVXlunthtYqqYaNaqZ/l
RBRYJ8roflUikPu83yB+oPyst35oDfqwbSh2Y9WQmSB7Y7wxvyD6Er3HCriFUGu4wtyEbChq4ULE
9WqaSoRw2kzE9gbosfMwxXTNZ4mYcA0kP7g0FDVNIYe6PDua/iNWMbZdfo3RMO92LlicfG2bFXeP
CVlfKI2ujLZGlTUUZ7HIpDTrTejmD4qXwcsbAqwKZRrft1ospw1HGJrLMFOtfe9V3qOrplnIh4Qs
66v0nzBwDQkZG5OQd18OMZrtUdqV5oqkALeT0HOmfoUMiXKVDiWuI+UEe3KPt5N3PwX9YK5U3GFv
OzHUSPk4ZoTM/hRsVHDw3qoqGvvAQp+GVZ5zwH/TjCgKsHl30/4W62Zp3DRDWgR3E74wA2rCuH38
NIWlKNtuKF31TgMWm2waKCbm50HYrdixrJ32Tu3MmNihsUpvdDtKdFDwdmQ/xGZD7Ittuxu3URyY
9kdMkIZxY2L4Vu30WoCpipvJSm4UoY/aA65Clr5T0iDSL7jyFN1FNDmi3GoI7lvbIEECaaV4Qn6p
y1Z2d2PSGQ/lFAQ4gA+YBrt7NA57bRM4AUuVG7GVf+oQRv75cqr67JKG7gCKWbOOGn95Rosy0rQh
nI/wGEZZ4LmaWchMh+mdY8vw8PJQ8+3o92oo2ercXKGyBCBs7jwcZ8WKoYEbMSbTd0CZci7Z9tqu
Dda6idLztraD7jIOG/0Cuvm0aRp0L14e/+SrAlqgwDcDIZcYArwFojTCIAUblMnbVq1lvK8CY1i7
oq7OtD2eXTN4VbrxXOltTloS2uNXjdK80EcXWHIR0ABWNHPcVWU7vLJEwYTiSodiK5UtpOmWGBbF
VtG/k5xcuOakm8Qh++o6swU0pVZnrr4nvh14zrleAIyJbsOiGjKprpjaCfiumC2T9cwAHGvFMQ4r
kW3cEsjibTKV0Q1mPXCz8dr+9vK3OzWhv5o5QB4Q5l+OXyWKk5PCASl3g2o3jkG5wXvuHM7z1AqB
9kLVAuoQEKTF/R6m9MRNSpq+UhflxhyUZmM6JBajDLxXrxCK8zQz6EAApXp2Raxbs0vr3AXaEXs4
qdAVuLEby/3x2mmbR4HXwMlGdWmpuIXMIBkMFScsosBV6707rOWQnLWqeP51ZkoIYHj+gAI7U3d/
BxfHaC3AZmcYpRHyjvs3SjhW1mM/F5TKum5K93ZAOIRMox9u7UxTNhgmpYpvATbBv67vKTQjiYG8
2d9yNH+k5y47MEh8zFV2QBE049ghi5iTjVVjIsBt+uZkq1/CHrUNlQN42wWk6Pi3gv2zu+gcEOTU
fGjAg2aoEJXapbRi4I1dwZE6RzotR4ljdsgd8I9//celBaHRkqPXj7D08awPaSdbIqfpdyglbJtM
flDV4VzD4nmJAW7qzJOn2kpV2523zG8lBg60GOMXzgfw+x7yHlr3Mf8lstekzj1e0H/rRf4/A/6/
qdX89n2f+Zfeznaj/3VVLGjwv/6tv9W/DPWv2cTDQyNnVoGeD7C/1b908695vc3RGQUwhPX/w4OH
PD9XRhENm1VqkBjiIf5W/zKcvwBuUaNCOgxYHX9+OxFemVucnAvQfo4XiOzjuMQPLXzwnCzZV2Go
7SJ3Us+ggY531D+/vti/jh2oaoPu6n2eWJ+yFh+7EbLHb/N8+FcG8me/l39+e176vy3tRutAURpZ
+BDkyZ2XlS7CjI71xh9f7BujLVsQ731wDxbgc8mhdpGHRf+qCPDPk8+z9duTY9YlkOrhyRvp6j7I
mSsFwtKZI39+wn/StX9+fNHE8qzJLFtFhA8mLksbehMFGjQqnnZ9pl+8beYX6RHOf6UyTQyhjd1w
VUjUNwVKQm/78cVhBOEkHUIEle8nYYfrwDSfhlb98vJv/2luFmlQE/TJBMnSu3f6QgUplgJK09DN
dyP1zLqZt82J2V+iqtpiGKYcMbD70CmnG0ERYV9bjbYarLi9g1ZqImbffVVUJ31VQvKfz72EdqCf
YwytyNz7pEPuLhSeL4KzmPs/bN9lqxLqTp7n9Nju1dD+jA2oWCET9OHlb/FrSk5N1WL/pm5ddk7T
9fdAejZ6FW8khFs3uNDbJ3d6j12VX1Gdw4mtSjbAhH0j3IvuWxBcOO2WPxfetwA5zZcfRp8HPfUw
i/1eFRrwEZurdxfgVlfK7RReKdmDTG7sMF1bxtfBRUMNolevX/TuRwft15wtK6rqMlCvM5oDf/8F
kdn5n8mw/Y16Z5sp40YpfhqBd+ZJFzoN/3zwRfBQ3TrAFrDv7w0lujCMr6Nb4Sew5SZ0VedbDddE
HNTIgN31VG2VrlzpZkvlG2+j3KMGUp3pY3HKnJ6xRZwRXpYotT5m9yq+vq2cNZQryh7tTrOZoQnl
qAvpfgzKe2SnNKp5zE8xIq4Gu6qmaGtSs2/bPf9wmm4DOvudemaGfsG0Tn3L+Yl/C6/ZSMm3g+18
X+FB7Ou1cyEH9aNbmavUAIvaill4qdD9qCwfNUV0vmj6HGOi5Kl36+tGrX7GpXeNmdFHz4gf9FG5
6bz449CE74FV/6i72cpuuJQNDQE6Q66m3DgdpoJD1Fy0gfHelvXXNMOgN8AnBHPUz1WfbSIU0bwo
uuqUcYVQ8h5nzMtomm7tdngkL7hU1WDXdc6VgklRpKiX84zFWoBY0gjrq9tNpnaPOuXnOK9u8lJT
fUOv9l5f76JY3Me21/kVLH9LxOtRiCepyK0Y0k09+2y3strqYri04vLS0Ytd01dXruhvDS1/EBQ0
wlnicuyCw1jZb4yCixiuySysrDatDlxZmOcB11d6vNGuw9zwhoKpeRdNWAcGtF9f3r9/ClTLwD5M
HP309w9jXW71uN4mVfa2w3qJzU4gDGMgq5cHU7Igpha/XirDb3rspU6vidYdtpdGdagqvfQjG+sR
N354+bf/cNapi9SrV5osKWnAHPA6argDD1Z0n4g6oWdge9nb5n1ZkzFyY3TMcGwOo/TuO1NcJmp6
puz0h0+qLiKyUzea11ROdVBwAaVaWjx0iWeu3zY5iyCqYKynJEbYHHrPpYxncZnVmlTdpS2+mC8P
8afnX8RHEBpeWdGlO7TKeJgU/Mp1m07t235cPw5xHcgihLCn+iAdzhvPCus9jYnobTmFuti+SLgl
DS7LzQEdyU8OAETbDn+87cEXGzXzELnAc68+aF4/IecxHQA5vw6K8O+jEXzV8aw4rgJbXBJ2BM2M
FdVpNDAz5017FWjd8Y8nBtp9GPhVh3Twvk0i9vwiVs/kQqfXCuLQx78t9HpMzCJuD1nj7vJalutG
q7IzwfhPP77Is4x8bKrU5cd1L9iWDehIievm+i3fkyr28ZMH1kDLCJTEQavqaN8j5rJOglqcSTLm
D/f8JDeXmjkZWHpL4hZz8Dqz860JML9IHyu8ZzUx/ZRmfJm3oj9YSR6eIRP8abIWu7ax7XFS03my
yvQn62ll5Pjfvm2uFpvWK5wwlWZbH/S6JNpDn/QpMu1f/vE/5GPPlH9adC3CuFTKQ986+Zc8s5RP
kzM1WCkH7maqBnVLex8XtrzSbyEo1zTlxqCg9ao9kDJUd3mPifyE7cJ7bLCNW4HTh5+XqbNWaAng
Nj3K63rsvqd2Y/p2r9lvXECLgAAyyRkGRW0Ppev+CDHE9Lv+HADq9GUMgONicXZZUHvYhh90J1X2
mVU7fmc4T6rZb2ysBa67LOr+h7Mza45bR6L0L2IE9+WVSy1SSaJsbfYLQ7ZlAiQBklhIgL9+Tt2J
6LldY1nReuqOajdVRRKJzESe7wAa7Mrj35/BOy/PJeN/A8cPDPVZ1Zi1z0ES6IG3JORzb096ESMS
H+6yQjvYam3cFI6A/EKmiM1//+rn9fqHlXY5I+YF0IQP2qo6SgktWzA/r2Frx0qpPe9TGzrU7//9
NGDcKAGC6EVNnBEVg4nDKon5R/r69+79+fN/Jf3NHEyKmlSCzmsBR4jkLxADPyp2Lkyd/7OzXE4G
p8axjFIx1zjJCY+uGr1rtdKf0LoiE58nTJ2bxTmmoILcWOlnBdB5czWQJPsgEL736y5Cx5jATTqI
hag3Jr+Mk7jWPPv99yf/3qUvNvvR6UIhmFL1mIQ/Jzf85crl198v/Y/46U9v1cXiXqGa1k1KRd2N
BgCC2cZ5F/AM9arjU6hiW3gWdSYs+y55jgkJy3X25rxHsLpyFMj/MRn4PtuavkrWTH9NGHduGE2b
3ZqxEdWNdQqnATxhYgrbMTD5+82Ph4pPbrYfSPQwLw0rvW2dS4elfrU425yTlAAiyRvg1+A0c1CD
lGVm1mAHB9ANp9nzfI8D8QkMbzvkKtb01sHAbR7EjcQY6Ja+9HDuRuXX4Jzd9v7X0Rr10vSrvfLm
aCqhGLGVTd2fGpxd4KOTDj7zYHBuqwdfGOBd9ivmypOFmWr1U5VvAvgaapYfhoJjiRHKT+42l6AJ
uTpw3gVhvFbM9KW1PebU1Eez4+9szJeAI5iTpyFGaafatJQVlmYJxsH4G06O0HNI+dDmHSZXcq9D
5bGN5CNZ2jtR6nKAdxEklK0bTzVCOTnCBQ3eQhmbj8b/yDr5ndVwiWLw9TD0GH2a6kY0J5DbU4As
xUeMzXPG9YflcHma1fvr2CxuONVoxeuCZGItFlCF0Dlw7BGSnP5z+9Alzc5ssLDFDJys5TTfadF8
d/n48Pcl/d4TuAjihvYstZi0q1fCgm+pCNgX7m5jJeP+f5ty/0+svRQN2Q0c2YTaqXaJe1on+6vr
0w/y7Pe+/UWsE7AJ6FbQaWsBO55rELt9DLdDUIKj6I+26ff+xEXI04HfJ65Vce1TN4MTlrMcggQj
nhO82T7VIQ/PPOV/b3WYVwFMwfpxHU9enJvQPnbZ+j9JYf5z8y9Hn7cknukCeXbtDBgN0p24meTn
Ovvwrvvv793bVbfQs8Z1NxQi2pPPFcP/n/wi6VPHRmEf18OijixbX9sg+1zOcklU8I2JZyHduE5o
5hQg6MPBeJX/G5jl/93scxD6V84iMmdrLCbD65l4bpmNmJiCTeEHUybvRLL4opIJVgPi+cDiGqbv
MOIY1O0ZnvlBunh+ZH+IZJdqZ2Fm5Ws5xfUM+trt2uAgBQpvegByAhO7GSYz52R1yk/FnEt1CObn
RSKXIKpTM2NGF3oXiIKFcxsvhn+uRo4vVq2DMUT/7KhXrzDkXuP5yYGX29+//TvPIbpYrS1drT9B
/I4en9PnrSu9nYm8+YN7897VL7oSaazgpLdofHHbLDksNL4uxPvcNnJJ3uhJ5s4BjUXNMb8MrTRk
11P48ve74p/v7B/eoEvy4xlHTDpoVWrTnbhK9hgLLQaz8/lDQ5pSTjeGRqXr7Q1784MfQ/AMS4jr
ID4msoPn4LM7X9Gt323NB3Hvn/OyP32fi40tJAYzLR1L6rRZoYIwRWrO9MI+hwvB0W1OOKgI9R1c
Bo+YT+RcFGOD+DiHezOj2Xw+xJhj/sHqeu+hnj//V1xYu27c4ngYayQHAEdGmAIX3UfErvcufhEX
eKgoxlX5WDdpdAMR69Xqwx/lg6f6ToZz6bNKmj5eXZqyOtVq/RmBDXdkU/uK5jzdTVuAHugc2aOh
0w/SLA+hNz1N3E2/QOUcFJjuJjlrY5n3fUurJca51bh4tAwmf71bvPBsfIt/J1WaHMZx+kalu+TM
+N9x2HATzPNHYO737tBFlmBw+B/pRvDacclv3yfwTUqX/01C+5+YH11Emo1BWwmRGqtnM9yMVmEi
AoUdJOzs1W/Xz63c8CLmrDhBosu6DnXSmlcNCWu8Pv39Cb9zby5Ho7ZEghviLKxuTFaxrKs72LZ9
9Pa8kzuFFwkCha5hJpsZao0zyyMxAEJNwdhBtLKpfBooWLhMTlORpbMoVeuYWx6o4cumA1HIdRp2
a69oma5d/INg9PqUBhy+KhStQ4VKELMQ3kPkG38H0tObEYGaSzi7xSWLULVAObP/3C06r41/rd52
2Bql+YKbrzyopcgeFUX5uUtfBCm6bTwYRNvXWEX7OOFPYKB9EJDfe7Dnz//1rTE5hsp1UH3dp/wt
m7IXL/4gtL535YuA464GA3DQOtX/IFlCGYuKOB/xRN+7uP/fXztKoGJItpXWTK+s8trZK62eP1qs
5ymrP+1S/3z+r7sScCeaNs/g8iDi26VAVoPm2D3XRxy5Q/ORY/Ot3PE1OG/t9A3z03sGVP/qH8/H
JrC5KskQlQqWWUH8BL/zXYQx/DYjebMSyBy+Yp0WG3noG/QGpmcMNiBHhurQ/9oscyXRncRfUunL
ik8jtfu/fxbyl891lS7BCavr+J0XDkNtNvdHPyK0us5Hi/mdBxNchCCcRnsdpoz7WiwjzsrNbqT+
5xbY5eAkyAMtHKB4Xzdzexp9eQe45afWV3ARgIIWdPR+Y+e4iZZP6sQVXOweP3fti7AwIMAQG8Ws
juJjE9bzJ/fzS0TPyAburbHp62AZ/BKKvfY4Qcu8+9y3vggLfdNzhoITVx/nm7bRL+jLPX/u0hdx
gY8z65kIWe3CqKYA6nvaO5B3lp+7+kVgINGYQsvq9/WWiRFuff0tNDrZJy9+kSFMox9DE6a72g7t
swdBdYHx6E9WhZez8s22gluyGV7bife7VuQA2H5EV3pnVV5OyGP4H/NvyGprr8tktaxAKTEIog6f
uueXs6Qbuk4thIesDufwmXX8B59Q6v/92hAa/jkWXxKTm3bqex1zWru+s0cgPmHZR/ETYm00p0cX
TheUHaU5nmO02VRF1HOMXqxv/cK2W2nByc+Yc9+CERPoYA8vBmDIfwX9A64woDEcDNHJx1ViBX1Y
rA/o/eYhs8fAO9EWFmYBXtLxeUT1CW0xbIjcXCmRi61GAJ94dIBCaHF351AtkzWf3G6PTza8Fs7q
HrF/zAE58vi7GcekAE0f/+OZhCEw+gQF1o+0+eWmj17jgchzh2L3hM0g2NJfwhyTmJSI/g4eVjrG
xdyR87Yw6jn3SLjHX58T9TWCB47BD6HTl44de/weh7w1dsLz/Sl19M/fwSU99IKdBiNq3Q3+Gbxh
KnyPyDOY3EILl/3f2ygH+MEEexUifzHHCWRqttzit3XNm14gffZO2M0Wd7pqhrDUwFswAAu5mK+U
u8saMLyT3XmPs4mXs2W4Gz19jY7BcwOUOHY5Pzr2a3vSKGs8OL3DBfIZ36FFf6Ud2MH3XoSE3xwH
Rydk1w1XFZt5Ebuk2lovlwqirlOCAyTStnmMDqqG5WPrepXZfEy96cP5FnrGLVCUaXenRQxq406p
bx24n+5qr7kry4FgfHACyvp4/o2+foHLzw2aAFCMuuX8yabCP7OG/0oeyIrjXugMu1p2QNl7TfS9
lfEHy+G8I/2hXD37x/47XWuho2XQizMkmetDovwVJ1BaVcGIRwkHSPgx2SX64G+9FzTOn//rd6Sj
iAWkJ13dk/a0ROMjaJz/E/TqP9XQpdnP3M8TSP2yr6HiCI/p2CR5aJKPRBDvffGLPWDSJovbc6mL
E5sXSMBvesU+6MH+A2j70wO42AJmHFpHgGnTsxUZJtwIyPHrFRYY0VGF9/+c8cj+fsWrt5AD2bxb
T31Qgr336C8qyMEoDopA09VpMPzGmZdTN5mcHlic9r8BkM9uU20/mu9672dezjMLC6Ek9JO0Bjx0
vl4hY7vnsglyUHzR/tCOueFpR4u2m3URNjrbsCa97DgFMi04Fv6RJq33wfbyzg+/HHVOYjBGxMA4
ZKPjBKKAP9wqmQ4vFC7BZ45ZW+lukJ976S9Hn9Pegfml7XgdmfV1HtIXZtvXv29l72xkl6quQQUb
yBR9V3stHPpAMmnh1rRkRacCeoQ7cXaArtSWvuePnyvBLm2+EuNZoAn6oYaF6wIr9x6njUB5/P3n
vLPKLikmKZTULMJhad2v4zfOp1fmfsSPfu/SwX9HnoAAHJKGeqjn3j558fId/c4PXqb3Ln0RG6x2
etWFflerxH1qZPc8i+ijNth7176IDWMHlJc7ekOdLe5z02e7YVYf5OP/RMY/xJ1Lpr/XpEB9ZiGt
ReKzK2PdCYayLHyQ1iYV1M60hc1SitPl0Zn9aljtfRImWYcZQdaVRFNvP47Ez4fOYaVj56VazUjB
esnmEk0F7yAY4HEhqNG7Hj+iXP2z1TEBaOqDH/BeSX05TyukXVYPriK1Nhw+vP0ONntgjHQF79Pc
8HvkMxYDFfgPV7K8PxNAkGqt8TPoZZAl1ueMaoOQCLu63Gq/f5jYVQfB+tD1e3yGolrFrOoTViFb
IyKszqnDkjbFOduiwXfWf9FyKYMQZ/IyPKjll6tfFv3BvvDOo7+c6I1Z4k5Rh1+HxJfavffRIoMP
y7ly/sOTvxzoFdkoVnRHu3oAL+WrpZPeoXm6PYbxmh4WOsQV3NRE1XtAbnrr0O654zuYJodP+x5Q
rLXAuHWDDEfwIosUjMwxZsGeep+gX+HIEIbNEkhQEIHgaSUomt6wHc+XBCbRgSYb4tS63Bq4np/O
kkZoMyIFOpA/wrM4Vt5OTWt/DW6SLETL/CtXTMhEZMeXHcHMIZ5Q6DymY/bFHdwyMt4dUQJJtAnA
/4kwkKE2C+fuYRIAU0xbVzQ8gX0PSBwlpzQ4gbUQIJMHZdbVQPOFK4wYgL2Ad9rg0N+OXrvXFLiQ
t2VcpjcCf+27LRj7nPbAS2QbvgRGuIF9155+bgRtK6yQJJ8NGFLBlPoFBYfl1GCIfxdPZjgGnZOW
YxDcp170oyOBrRrPgV1RPIhDp4i5wpwdsDrc704QE7V7UA5eaSpgXr0u8GIP2Rt4X+0TMCffMkA8
nmcWRtehL5v9GoJhFLkTK1zWYfCDB+tyBw6S2q/KaBjQ67gcMKBSbIDbXoVSwl4pS5CprptTsJE+
gRkx3XbO1JXO0MxPqIkSjvb0FL+GsxfedUrcY7sulEPCg53DtsK1ee65yu56qz38A5xKr6Nci26C
6HxIkvau6SW9o9MSoAhXTq5p9301E6tsjzBiWbYdFmb9UoD5UcBzWn51OnBitin8jcGhcJ/6Lb/D
ZTHpIZxHPWCgGohnTAkC449btVB7BMS0cXGaHDs/OpX5ZcD1VLaSqkPggSHUboHeUZb4pWzJcmh7
7h07IAl5acTY5r6y7RGGOMk+Dpj55q5RUGZzmB07bty9yjCDNdiA5ctIswqE9qh2Us1/EN4GHky/
42E3aoDPmhie4ZjvRlaWWPswcDC8c9ch6O8HmQ3nfAAIJheIrRgfm+JCqwwTSFKhatFeouEMkwXr
UERDt50y7KH3EIG3bypuxmpphuBH2IaCoS5sxh/9ortd5kSi8rTr7sfGT0ubOfPtmII0hyIjeGaR
DPpCOo167YYgOfJ1OqM3Blt0xI3gbasX+RvacLyho9tfpdDbvVKRgrdhUV1qGDThrNjp93q2/m4B
ZL2ggTNU6ODGeRpN2ZAv2qjDNsjpKPioX5tIRFfTmoBWMw6TwYpQ4dWajMdFwPM90CipQATPlf8S
zUGR+QTkmJWUzMTrYabJBqlMlt3bgfArnm3BNwn8yo236ZTlns3olcbCROo5AJPsWHVP5JRVLXaT
vbumcq46lbAnb+HBKXJAQh3pEuLEDJCvPEuG4C3qUxYXXeDqHQZM5LXQaNegcUq9W0KyvjksHo8t
qmrTX29BtAG9BYu/Ywo04V06u31WnR0Rch1F7GnlUbdnUNQ8woEklFBvATiSZyQ1FaDH8CAbZwoF
zTZCQLURH7UZsEDbV5th4Zh53X7JaINiJR0mG5cqMq7djd0IEUKaMg/Dr6mD7ccPR3kfxFMLq1tq
1E8QDprzhSL9pLMeTa1erL8n4SB4dNozmDbzA32fbjKuFt9nWzUAiQMX9nl1cDrBg9w0rCtWskE6
2OjpdvbhMr+pMaiiSUNdFSaSlVvr86uOAoLEIvwaTrwhFzIACm1NofaxBHZJm1TXs4RGn40CTcwx
dVW1haNTxolpK1CA9L2LBmFpOhiESoWpNnBxMvj3Bg162AJTGX0yvnVKba8Ss3F5ZLcGZF1wsOe5
aMDdBpfsNK1n9/h1w1AZxwsPtEzvJIdOah8UgHYtLWzeioZGYDE0SwyulY+ztB/pMkPJtLpRHbRe
vIH8toYltAXQ0k2wyAsi2RdJuwyV8QNR6UiHlQNOdzV4BDTfpUX+Kle/mIiCfQHNiChDwMniW0+O
IKLhv35Xq9LPgPSupxajuIc5ASumUk3af13mrLknii7omgjXzaNpSEsNQ3snZw1UWXnIXVjBdTiz
mZwZvjLZAF8hGnuvgY3UD8sSNC+4N9+qdG6QqrfsKjSGHwNi0EHweAKiDdaRjMDCy2QQ38WWSpP3
8Yj0xuJcnjd+e0XEwve9v4SVC//6R2cWIMyBYHg7WY/97kgMmZ4xd6lskLdQGcCBVwYFYWZ9A1jG
3i8Yci7ABFx+AKOX7jZ42T+HsLA9rjAU+6aZN+Dt0m1pAorYBpJD3nbud492P+Hpe0c6Fhad9IL7
YQzBbbEL2HCeXnd0aL6uPjYAFg5Lnkq+gf0WdSUsCia8eUaXcLp+3UJwBIDCDorUN8Nu4DjDSGGQ
V0LAyW4wJqfuQDEAx2tDWrksQYI1ClwMBW6vGgLfQWw0WT4RElUiQG43946fswEjmkQ1cBhOksJB
1ppbhs/b4HXiXeFoVniQpoM6pad75DM/XR67IFbBJgZbk3MD5bw4MkzHlsMUpUhaDWZd/F02D0cL
MNqeifMvalW7E8Tz9mm7TN/gpcj3aaiSW+E0yy7rJ/fLGgN0hIO7vurDJsBUr9sHe1CWOP6+6PGG
cnd64BO4yLtRegPyLO3QAwgSPilnvbjHZnPBgzZW7LSO18Lvsnhng/SbWPTPUTstqCd+Uw1jj20M
uXsVMOqUcHvVePkNu+qB1kTxnJim8n2jdmBKg1zSjCFobn6U7Rbevi0ZyIZtQkEwzQRfaEEZ7Ouh
nKTiIbbphGDFwpJ4WVO4U9zvZQamGIIRenihdPeCSzz+szaTes52FYAAmRbTCtXoJNrsuAxzcMLs
2peQDmke0ggEwtBpYM0Zwe15nt/Ome0thLo6TxofQEGSqBZmIiEqidFvVSmJ6HLgqnRBoynaO0ET
HidO1iIZsaaZBv+NYSe5YqMPHh6PnevByV7I1sVHGDU6Jzatjy1MQwoX077HZfaCb3HWtWUX9r+F
XZJDr8anZAraPEQih9Zpj/kQsUXOY+h0zis6oG4hpojvONK5Z2Zpt4tEVnYEwKco1d8kvmAhQ4/f
UifyDuk4N4+xXsVpw/ZZnvWdGbdfEUzAUXPM8jhvLvmZ0r4/2shsR39u5x0AXrLEigU+MUkNFofM
6D4YZLbnVMI7aWEOyR0T+CcO/8vdzBNw2IIFSmE4qBZZ4H3dNo1EMYM2dpJJfBpZ0l6DAdaj/8iD
qw65Cc8V0DI50gfzlrEBhLVVWhDzGg5oQO6EpoFYDUryKRzWBBlNhhrKgROEXqPhdpa+PMWzQfbb
eouut9SkD6MQGiA6nwY/QbHzdvEi2mtQDu+QM/oP3bKAZdg1xYqx/9JurVtax2dfuh6cJwCJaNWt
QXYnGqHf3LBfr9qM/o6zCfT9ifqPoJU6Sw5p+3hYW987kHiDr1LcJTfD6GGkGQAbtxw1sadmRklR
8IHM5z17zke92ByxssGNcXjprrPrVAil/FvPFdBicd/3pRvSHrGwh566y9KdpvLWzm1yvdmRfg/j
sdtD5BwDf8aGEh6Z9mBS9hs9fNQ3WpLrHnH3WkNhsjMqdkv41L0NUaIKjGEAphMN5NaCqoUEHxnf
5C8CU6ee3YkOVMMZWGQIIHqRh148HABCR1gMSYhT21UP6H4Bydls1hZj2pnCOjSjVR8phFGS+WKX
CTdUBfB9dMOBt8oZmV6Y26SnjnvIDpHEQJrb/xznZdtNdpwrv2/hwY4jGkxyLeEGZTl3kV2IzL+G
GSqDKyWbqvas7QXt1VQO7d9Cd43vg0DYSqNBuzM8mVWupcMesilkkEAwdNbxvX/piS1H2rRO3vld
sjNiivcgRbDjPCQZ8l3NYWmWYcxdrdM3GLAH3+EWnRZBsrkFtk94IjXUHKCtk6WzrHrPpkaeVuq1
h27Z+I023ngQaukLr7ESviDgnnaxzm71EoSPYlTTKVJiKSRGAfJM4ZVqIagAfQrhzVXzgGKAkGoc
sd2ArScQpcb2ttfBeZ9v0gKnDskxDib+lK7TOW+I3ZOLr1ANksYYP0dGHMNfrDB8ELceaRUqWJyd
zaFUwECNpOQiJBhJ1P3XzuIboHOeHCGhIRTPzsmepXJQx5qFfwM4Lwwq0BbTJ9CvVZcb60HjHbnq
RjTrdjcg+SiGKQl/b+grbLlPBDeoYxv5sFjXL1LXxL/apvcOo5+IAn6zISbJEoLRBGJ2NIpfRr2m
xeKCPxFmzu8wcN0dgDDBzjcN0FxQhelyhmr6IWux65GhZddtqONrOwJBOI1Zdw36PT/g58GKsGXn
QyIVX7ncw1jLxP0fo+meBYfkS6BiQHnTeXfrJoGqjUKuDhGVvzFi8Br1EYBSdh1INW/Zr7UhtGIe
mfLB9/RBSuzYappwowBbvkUlvGEMHpJKeCtFO9sjQqVa2rtFI7rZyYzF2rX2C0qp7Iv1HVqQjphK
OysFNBEPCKqHuOSD2nAKBaa8aBIoMMJ0vOHnmiTydVYJw92jA7vjKnCouBrTZAPDz0ZfhxQlPaIQ
ijzrLLxI8fZ9meRIqgYCB0z8LAlWQhx85cG8AHKrcfQTwFo21z58slMM5e0UyMu7pcFrBaub+akz
BnMbCORw26K/29aqYlFTn5M19UqolAZwS32+77he9uMSe7B4gjKY+6bL28VMt4svqERInn6Dz0hf
hp6219gok8dxVv3RifxzuT6HuQeswH5rG0ANHYHqcdPjkfipvR2zoSmCYQv3AMrb2wZX3cM4Yjsg
N5hLL8UYZLMpW0zajvA09tZ7nNHi5o/EOcjF337ZOYhLx8URG5uyraYWxz8LZz9BkXTu42FxqkmM
8WO6seYwIf2+ntH9zdMNxYRh4BOmZkPWEaR0F3bQSEEsGz2Ap9regIna3C+CA/0bQf/AkJ4gyx8I
vdGjF3zxfNXsQsw3HeHAJiAHjJZHaJpRVaDSOC4gEVcAGb/A/gKyOsnRbBJJioPKRB4UNqjcAZfh
usGRQk5tktzGK05YNSC1N9IFnFWZaIXgBvAtJJntcrAeRg44CyXeC873nkDLKm4X+uIz3CaeREmN
7kcItoH+3tAQ2r4pZt+mOJI7LtgXsYR3/mKzvbFkKFNFu1sJOV6ejKtfx2Su4b7rxmCYmfDKHYmW
5dy6CQ5RE4fs1Jw+AcLtFVtCX1I9Fr7bqdJV2xsqsJeBNN96ObDfKWtpIXRS0sS4pTbaByZ4Hkkx
AIHuNmN0TCEDr/rZ0iLwWVoo7HMPOI1uS4VGzk7Sqa9GYhaIghZ6spEDGZKDpdzGaq6w2F+tT/oc
PYsIayp7a5LER6tsWCtPoY7VgaRXaHTd95jCQ69k4xXtE4G1qmKTD8iKKvDSs9Ogh+hB+MK/Gjmi
VcjXgzWz/uJtxtkN9Mfkoh5NMVK570NbozxKgL1Gsyc544n0MD53pL0L2XLGc8oV1VlsnpV0k1+9
RA8Ma25Kv/Q4eb724ab4hYQU+spAsych2rBulHDzJJhNvkyiq0grMOXee/EVGifeLY1QII9u0mD2
KHuRersNSHjdhDjHT5thLHvjtzt4QtrrhgDkvALT8sjQbrhxkZr+6nSHPpIDcNWibJYrIm9AH37E
PaOw7Zt+Dcqb0U7KYNPGYhxIj+rJqvQrErIaLAGUzZ7/SrPhQTHeHTHMC5ats3JA1SMwhwG/23Kz
ogthg1vUKirHYrlhiC8NUMbVtm7DUUiszzxxk+5GU0eeHGh60G/gplbAmn9PDPiUayS8QnXUFo0R
JXzIdlRmp0zDtqrnTnLVLY3G/yeyQEnbeIf0ya1aQtHszjR58jJSul16UoMfgPwcvwAb/QgaqHkK
8LoewGQVp5iR+AGtfrpzOGB4MUjSuWBNiscZlY3W+1Gm7JduNaDQAp7GeA3d8YrEQ7xbuXJB7wvi
AsXAnLdgv7b5Ciorh0ECRrLXKbh3AuBgeZpWAadi7wCQcuUEEsQB1PPlyGi7QwNrKuE/Hx6YmMAl
ESzahSmfimRmpBqQB5Wx4yQgn4e28GbDnmeSgdDr47xXk6hEn7i73Xxp8yTpUDS47ZU7yXIUkmAf
9dYdhxrvpLveud/8uXsMOtx1POnsOvX5XOlMIQtw/LsErhhwo4SNOIxMwQMD075ANvAzUiM622Mo
C2T4d4hbcTlj87yZt/BaN+Mp8ah3mtoZwxV8EWCbMueuCezrYntSsAlJCuirSzGevcqdsF+QAWw/
43MXCtN+XxOhs2ICVDpPUhGUOFcCsNqIn56YXxxyHkt06S2A/BRiazRMNuHdgxZ+7QdwQkWP8mmD
5UppJ3gE+clpXiEW8qU+CSG6QuA1yaX0T3AXgXNetsiqX7yfAba22UwA47MOCSPQuw3X3xd0UwLk
oJ5p7sMoQ9G+MXtwmaDPcYL+dTdzcjehoDiudvSvAZWLCgXHdHiBZVCiTeQq2fyrWOJM1/f2cxDt
PXQ9E28GyN5P6/QMjR8Bwb6aM5DDHR91nnFQ8fnOgm05dcsecN0djLtAbx9NRYiPaNvjbXajVd5j
wLT76WmVh5P7iDcCW6BDadFEAHV7vntYFShZYNYg1zvEy3CC9carDJqreRhvZxZ3sKAz13S7l1tc
Jq7ZU0JnHE+smPaInLZMo1jsYEh5mP2NFUBR5tvMz3nfC8aDvwaUZ+UCtyXXsi/L1lylqdMfEpLB
uABp5v3Qb9UcZNcKG5xS6c5iNriFo3W14Z3PCRN33RSchMP9q4TpRxye1mDrXHuNuQfpNgNGvYFa
oI/CAvZW62FZ1rrFKFQ+Ajte2ojyuu9B/QbIePl65jEeLd1eWu5PO+oAINy9bgH6+iFoB0Uc4WBk
7lfoRm1Cd2ki4h8R265GC84mEMldTju8KgRp2jzm2TA9ad09DDjzAvL8cQh5OcsWeavDvyX9/NbK
AZPU2CwaPnhnVeaJYqN3EurdOLz9giOWYmPbvS9cdvR9ARsDH4dp22xbjASRJ+Po390SHIIY06/w
okABJL6gXdDvu3hNy3TjBAz45YSa7jSsrir55h0M5mCLHuTkIpFZf0OM69wmBF/fA3Q67NzrGZPM
CD2sLyJOsq8bXGQxR4R75uH8wTTgdmwqHIp5jiqgjb5G2sJ2kDbARmWszAQ6SSuZDgCtYzrWZ7AD
6DnA84NWz3MqgXQmDegGkpz62T0k7vYCVZULzDjSJOR4+mDa/8PceTRHjqRp+q+s9R210MJseg4B
hA6qoEry4kYySYcWDo1fP09U5e5UZndPbd/Wqq2sWSSDIQD3z1/ZBuGQC9Cnebqqa8S7xvSu7G7H
IKkRx0sde55+uCoYDksX9+BgaudP5baskxci90+cz4/OzN4vurh+EIZ1bLzv5JM/V7o6WDrR3dMN
o0GUJYAhbpAlxzTtUAUDzXOuGfVxoZWjTZ5Lt/xoR5aLwMg2ykq+jaLzjvbkDwefTthPUzbWFd0z
Z7Bcei2V9ZCBsK/UuBzaTnUoVLFBaxS7h6Y3viQmq0tjdVdZDR3qdLf2XB3aSr6AfVarJHgLygoA
rA5jZPPNShnFSW84UqvEMPaxMruQ0O1MKBkNCeaWoTdvTA25vVQGDSOml+4bGvCmYHkuAr1d2WO9
nRG2lORaUZLolaFn1w3XmWkflkVupLwn1ORoaLfGyLl28l9Z7q+E9Tm2eU1WuMG01y/d1eTloK/5
9CntoN/GFUvEbGtfmaXtDNNt9nhU9hx5yj1KrxSqpc/fR1Hl2mEwZt/ZYo9JAbIX6akIXVgOo507
GYO81a84pj/WWjCzr/iWZMn0pgAtm6deW3P83mpQU7Cc1l1sDo/icqu6QV5BIngc34zaZljRBpQ9
dQBAS73FZ4aBXWv660uOPlgWEwTH/ewBfP9Ty7V6p+EqpQjFjPKsvtMnjr+mk6+yBJtmTNvS2hrc
F6BxNzJr46vNg7OLfNAoCYeTcd6FgJrN2hJVsW3EezJMnHj6KtIm+iTKMnuejcQP7by4KoMT+nE9
1IdhnbXcs9rQypU3O2cNimvI68+e+Y9qD8IlhdEwyZZo5Ga6jCrd3mhI1rXOq1eD41LYrIeV5HC1
jHGORac4DrxFw9yHnp4cs14/eiM/irt32KW5fn/ZzsxmOva6Km8mdzpjlVnHVrf17P7ZCxJvVXpd
8J2kz63usuEJDkJw4h+yMLxoHOfPNKMCoHAApP0qC1WLYW0mCk3Lb2luOOsNR+6akmdIyemYumIz
+FW6nkW6K2pNEOdTxldOYqbbwOyexlZ54eyWV3CcOcsQNIk1EGwiGKhBZ95JYF8lPXvrAmvRS+WD
RacvQF1gY26ckYwH0db3TdRqdPBUQ7l23Xhm7SnutSl7IG+d96e9thwEEqJ+7bg+w7bpHvw2ddZx
2S+4TZfXxgje8yR7NYP2HY5xWWu+WYdGOZURG4wbaml13y/mKdW/G7bygEmddGejqj71Y5ZTL9U5
oVYG9uPEsL622vhgkI4XlT6kRqpZzXluHIdQ8GpXJB1HpzgZoJ7BxWldseieafLvyaScsM7153rQ
ukhLAR2auaCJb0Gc1lhsUJ5Z1uc+5uAkO+FxlpzVM6fAsyBFapvVFhJPb7p0Bc32pYpHhYk31CF5
0dnO7Ycnp9Laa10kYr34BlJUp+w2yZRN97ndZE/xkAIM23F773tAcXEsxyuYP3etTb577/WDd1dX
/UsT2zPzh28QeBBXy+1UdeKKo419X2iJ/sBOYJ09WTGkedOdgCwg8Uf5G9PsGVHc2PtGn0ez9Yq2
5L1mLRf6aJ2buhzXv4+qQZNJK8Lp059qtsCTkdDTbbdz9WDNlb12nPRc+T3RKQTSrjiVlNFi9MHd
6C7+0WxKVhKSqFaJnbxhZS23BUNy6C4jUQYGNBYKBHMLszBDPTtytzTFw9wkHSu3NdzlymmYDqnv
C3ry+uIK8Fvm5C1o7dXAaHB0ay8JNXwLu0oTWZQZvcCFVE87Cjw2i8HVO8epRjWkJb+xYkv42Jau
CbI3V1UHpRJg3Y0cpzLXuiubo5HV9l6bTHOd9MUcEsRwzGlQC+lGCq5zGZgggaLHdIJ17iE2aHcy
zSUhn4RUSi+b78zeQwWQ6RjuLCMlpdFJ2SgFmXl5at0gTJju4ka7qG/0L6vj88pKx3qwrTKPHK2D
eFT9Ek2F9txMcANjlytOE5D0YyDuPdcGthtYOGsaSxar4RZM5wh8QXskNQNgacLjzAWUMh22Tr7r
zb7ZGQOYAeii60TU9CzHKeZNHGZH7aUYuZKRyUgzstniI4pek4cya+dD5Wh1lI/OeDt6F8jBHr2w
FXnJIKUlT2NPMuZCgcudOY4PoAv6SkGj26znot8tQxJcT4svT2bXFRuaV9ATjKPaUiS03PnmaDYM
buRk1VYirqZuSvfulFhvTWIv0SIC85SkJuL8zobJqu3LpuDE8bZLOIpkcGxbWF+Lz6wu7GNiiwQY
VvirZnSL76K1iQYaCoMBER2JiUJ80cX72Ihs7waOue+alsZqs7dPxElTvhy7afExclvd8MO1HcaN
vjy5Q0d6U95VV7Pb6mev6vJXOzOtwzSWnE5jUT/b/mi9Q5K5aGBEsUlh8kLkXewVIKZ2lCxzfAXy
KcNJSvO69FWwIrq/AEF2AVMTHLAns5ymLSxYvK4TD/tc1rZ71efAefPgb2GhrWdV6MbtwIeyN7uy
Oyqmm4eMSf4cNKn6Lgdz9nDOJ1akF3p3IdvQ4xtIXJIO6YwxNlq0aH18OwGafdlaXGyNBbg1nER1
qRoS9DyluQjKqEqznLiYRgPJpw2E8xzLDPLqdJP2yBJWRl95Bwr+0uup9pbv1lJ23COKNM+h7t+U
3nC+qMpgl806K2OWVFsphf3JVd+fBmkXG/SL/nkZujb0LS54WKYinsGjHedFmnF8pZRfbrJh4Yhv
VMTtrmBobWxaVTfF29mLeQ5j7LbR3CbqNFpTfNuV0jh5rdSiIvGqdWp3m1RPoewAQ/1tw+tEm2N5
6N+ayX/rbbfYGS3AddL3l7iBYjE0AGrTfHXdqWbcK6v5U+RoQ2ELIUtlKd8GzRv3um55DxQ6Ua9D
0ecYmWY7wdew8EJIg/GBBrj6wAUQAAPSh/mVcuUaadlepx4fJrI4239z4FrvIEXLNzNxx68qGGgG
SgUAG40Ot53yWOibSX5Nrp2dk67wIq+3oP2EGA/0ZnlhfukdYz1MNwV9ANeS7f5EZxsOnHk85q6l
9rlrI52YMrd5Xio2nyB/j+lhay/ITb7TzIZ2oUYRz0r34o5WofWIyn0tprkCVdLwDVSjj9Pdj6/h
xZ6ymp0zyGyuEl3c50FaPy5qltg0QDWqddEW7octR6Aleg12cpzyAxXCCZnCndqYRmacSqfTQ3OE
DvJyZDwCtPtN1wJ5XXsDNFNGQQ+0r3fTWzYRJ4160TrVqFXKCYU1kYKcT7vIB+xt4CxpOsQosRLv
bjSY0eQou2xVw5rcUv8LKdya8X3b1kgEEg2xQMBPc1hjqb8ItzftVCwba+DpaL2s9jV+1Sj26SjS
soajuldZx9IX8VuaQULqcf4sq1JblawEWkgomJNEjVE2r550q+eR92TtORO7A/5igtWQAM0DsppV
opUUAMXt25hdGrNt9Zr43rTFO93eZs3Yhozg5o6ywvo6t13rycu6dmcncwELZwFNTTWTfuvMnG+U
sdEr0a29gfpK4eRjWCw1ajUZw4cbDLNNNb+azuxuZ30UG1gcn6Oz7629dLaiMjUy1PjwxUswTpvA
1+CLx6C7apfMhTCBG5KCCGZjtLpVA3HzvRbo68a8CcIe4c8qyfG0LIEfby0xAXTpMruSnjMUq86y
5Na0bC7KpHQitw2enISqiBX7c/4SW0rdVJP/4Xa6OpmjZFFoS52dxcwfWfOHdeyCeXbUBkI+2HMN
VKAqay96L1/ZsZcdZzCyU2nCmlNdpoUAPV/UiBUEUXXFaRzThvGWjsZgHLv7EX0mvLozPjmTSCE4
dfgNIsIxJGcANRZVDFeLmc2RQdXgB3lG2cbNieEzSaa6cWz1wuXv7Zd6niJObMVuKlr9JfPFcJjj
ETrZQ7vUdlJ/TJWGkjOrz4xjdTiPZsH7F2s3o9NOken5XoRCzeDgl2fQjIhhE9HRK17ZnKtly8tP
kXQqe3nt5bggCHItbgtVrr24qtadrziv1XVwjeg/3XQe07QGux0KN/8e+7W/HQJAqzjWi52lD6gi
3L49umxDVPGhFDoO1Zie6sk2z4k52/upmsTW0sQ3ITpzO8WZdpri3nwTjeLLpptPmTc4+xib9tbW
k3ifqUpt62qQ52wCF1gNo6NdJ80whvZgDR9dkc40U5X2fTCZDXnDw4K+Jk7qLd1L0Phq+PCtHhEx
p/1bmaczhYuZb5wc6aXh7MBINfSQHGzEPnVUtL16o3dq4iPsOUfQUPaRUQNyzFvbvSWnE2F+pn3r
5ZyfugZa0rTNYt0IACfNG7qDjnlvC+o3Xy+p1keyKEtKMLvlmyVjL4oLzwote27vCxWoh2Ys1GZU
lr0nkpM+cPYG2sPLDYq31aCqAeiE0qwElYWm92eAdGDw1qIxRFPNjZguDWMU7tBl63U8dlXRp1fE
LIeGeQMB9F3C163tIRk2ddygBC72EOHR6M8xfSpteagXApDiUR8ehnxu1towJ3StIRrzpNl/UKSJ
6ldb1KGZa+fSTsaXkoJO/m1THzTZT/xqe3DYc3ckO3/EqCh5P7th64okf1vIxXsc7azbsDCIk+qH
+Fgi/yRwwgrW7oLtYTay7s1AV/Gq2S1FfnrRiqgY9KeeV0XlkmefhazUfeD6TbyqVZ+sm2ppIjG1
kZy0Zj2XhTgaA1FjZmfO9xglZzLkbCuiXLC8U0aNFCqr0cSbjZ/eyMB3dsShMXsroz8gXJjOi9NU
UTrNXTSYTXDVQko9c1TmhBnbVvGhTTGWO1FzDqpTD2i7N7tTagzzDSfoR88qKO1r4W1WhuybkzTG
x3rhXGs2lH4Nlv82JI55VORho4IBWIZ4zKAiUUXiNjyTofPqpNWHL2QKFJCArxLWAGzh1uOXbi5Q
P1nRzyyqZRdxVi1Z8DljkNanv5uesLZF5aR7uw5qrG1QhmJlSmk1tLqadGYWBf85zyttNzsy2/k0
el1rcfmqjTMa0IWMup0bJNWpSGZ0UT5OR69uU5jluoR/de6szE1uDVHBcHmJupvbZXpIPELqatg6
LHcw5jHNjtss1V7zyU9DlFi0J9ZQJ9klO3JLaqI85r4TR5CiVmRJFgdCR4fmGv3y46w51VbZdb4v
yc0Mh3LByL04Lw7SlWNSDNY3x0eOksZDvAkm8eTm03tCeF+UFYW9RhCBGbDiklLCEucq83e6cz0u
CC7cpH7V3CK5bnxVnh3lslH6KkK8Yiz0f8YyXsioR/Uu4S5Wbq7dLHmdgORb7zULcsju/pX67qZz
trK50622uza7qr12cScuvSupdEOd6Ms4uNLz+b01jDIy6gGwt0199q6+ZLcFt8sLjyNOWVj+R9CQ
xLbqPNRU8WK769nS282UNOTygVOsOwcRaBugxsNp9Y1a0Txk+id0Rxce/Uv+4N67LIE3dGTHtw0K
iJc0qZYvc67KB1NHiOF1vXFG2JGxENG7pjuat9LkkD47WmuhqE+LhfGYKjNE96g0NXMneq0+aAEn
wHXpmPldl09oicBsG2g/4TXvgYk/FrlOva4RYe0MKFh02glh2ZUtkQfnRogOlu1jrOztjDcVikur
b2Oguf0UmMlurgSXc2y0J3LBGSkpJBDtWBzzfDQnqC4B7S7leN8jvNsi9mLHGnOxDlAlPjR6lUdM
9fOuFqkMDbD2U5zoMkQ2AeIzcMBx4VNWv4fUCjoi1zLIAiBa693vBECbZ2jAiNmiBTfjxCA+yjTY
BojtvjdwrBzHF4RO5pCt2yEpnxrXrtAfKrCQsNeDNHLcxtziItD9Y+xn0Hc5Z4urbG4pgMBwmaC2
cZ27xOvYK8l46DhNfLXA+Ne9nSZpJN3B//Iu7WCqR7dDhWeyFXSTXes4cZinkvJ+LChWxS8HKtml
83uAMvVQadgJ6wz4cHCw44h0SB8HhFMAUsN47FSNEEIElbsxFQFbBuVAvBAUwNocqKsW5SpQfIrc
QObe2dMLJCXaYK7SCTUfk4q+rc3mG+BjvAU95UElEvIlHr6TKVK8B/rUXXMGF48FuNY2aJbqUC3Z
xH6WcCipuUBV4s47TkRmaFiFOgR9mUQ9B6OnJVmob2iHjn3IIEwzduXBrbL2MKgRM4CXouWYTGfY
+tRLXpeiDN6GAVRPua1Ye8WkdnHGNFMN1UR5BQzHYRkHc4dlY2B4dZlnAo5o8YyGcsrkkgIP+82L
cuxlPbEWrtw0mU5eglGRiciNdw7jA4UJsJuWkaA0ip3uszO1KQnttqq+AVcX56lF9lElmjg2xB+t
PQuudzFkct+V/XiaesSUhIrimSk4k1jdEMCB5e7ZM+L7WG/EVi9T+LjCeEFI06dhxmbo0369QzFb
bctRGPuO5uWDsKWVrirp2veW9JvTjGKOa1/R6Ml9BLbjBNzqMFqxcEHytcld0eMLrjJyMQkb8SmH
5OKpC0gcWJmjO4Pf+G28DnprvDEbIV8l3w9Tf+BUnLJ5VrUgxmNO+oNR+NRjEhG8vjQZR2RPyjB3
QDUkyWwkWrHmgtffO0jbI/Iz4RFl0ry3VGZwHkjHnUS4HRra3B8HY8G9nozZnm7jdkP74vTlOYJ7
IWAH3bL91GHFVg65OtKmobUDnpQ2XeQaOw7rcpvkQDVyfm59rO/gwx+L3vfrgfLKvW7JOQ7Jbdd2
ttu8xmYDbYnAaI1wh0oERCkjHhH6N8BJsXh41CePDt3fksZRFMNDHKVjEm8b7sBrPV1wG/V69w3K
OF9XGY7QhcPqXp9995DXfoqSQJSvWZa/DHTh7aj9SZA3Y+oQ1fyiadWCNcZ20Ia3Wlij5z1nOBiw
0OfcyrPjORnqEcpqXNlzO9iN/4fX9N8qT3uoCv73H5ff+ajqGTNS3P3nf/z01fazun4rPttff+in
32n/8/dvy8/qUlX20xfrEhRqvqOqZD5/tn3+x+P/+Mn/12/+r8/fH+Vhrj///jcEzGV3eTSZVOXf
fnxr//3vfzMvVtP//fvz//H4P755eQF//9t9AkJR05n2D7/zozJNt3+79GNSXGe7NKddoi5/VKbp
1m+oxhyL5jyGB/sSAlNeKtj+/jfjN9v1bQs3jutS4Mev/t/KNOM3WkktLwhALHzfd71/rzLN/cmJ
5/m+Z+oejZK0t3o83q9mvylJ7HmGFN42pcioZ++iQg12yHo4ARqb7pOJAPOt8zzWgDSwaFqeBKHD
qyLjLOu0bdeuak+U7BA0cu+dUcXrNguWOpzwLagQcwxKwWYwvI3w+pvJRH+9UrRDR3qeIqdXNXt8
mJlaeaNyiKSazZKm8D7I71rUKI+mUeT3ieVhaFqMjOO/Hiw3l0M7TG6OojUUgklIHzgZpW7iPuc9
mo3IkYO0Vs0FgMpGD+V7B/k+AVMZdZhnDefZodH/wpf8ezLIf3saL+8knZ22ZeAVNoNLF+rPRl8y
6r3OJ/FuS5HLjtK46qiUA2DdFiosSleAls7FRjkEaoPRDIecYiaRTi/AL5fjyPg2dfReW05QXiub
/V10+Sle8s9KOsG6Daw7axHOu6wQd9gDxVzLYKWRB+N3YR7VAMCejfBG9vIX4Zs/W7x/vC4H9Mwy
HKr9fr1CXMOt2kkfL1uC9h70LWfEnMnQ4VBoxNpDWmbXZOY1t3+6iW7/eN/+3Ij3j9cl7+blOjd0
D2/Ar1Hx4NBpnqJ7hYUYfJwIqbVJMqGt2FDx4yyo5v/nv/ezIf+PV0mvLGmN/H8L8dHPn55iWJ+0
yzg/2+Z8qw1SP5lOg5RxlKzPYlFXHs3Yf/HWXh7010vmz3/08ib8KZWiCgrLVRO7bdDF+kq4rMZt
Joz1vKBv/p9f3++O/H/4W7bpG4SJGab1azxoScipBB2v+RjnZeMw/hPbcmgteViClMQxKSX5MoHc
LEF+nXWoY+JySD84T2VREeNm6YsCtevScN5o+r8quvpnH3dgO46tUy0Z/EOurpIy76VXVNvef3Zp
XmdUXLArBGziSlX/Vh7CH581HIRtUI9qoxD65bOuJQJjUn0QEogl3nMFys1IfcRfZAn8sysqcFim
aV/mCv61V4jYCcDJvr1QQJhIVCo7jkb1vM0LxFfO5OHdNtIf3aX/smz2Z8/2j5fmWTqvzPBc/u7P
V5TrJlXWWbw0ULwULXnSRZWe9n9xMf0e+PrzxWTrOr4KpN/8g1f65z/TjVVm4yystrG3l/3ZV3uh
9CjFu1pRK5Crej1SPFfuNO25b+bIrj0cX2mEWFzXNoYKNlrRhp14nBl9y8raLPjljO8j7dG4heBK
sjCxw35ONzo9MsrbCsvdKWudy/bY6N9tTHWzUCvZvhUClkk7+BhrbfsVwWkc7EV+VTtMQIhqyBXD
uXpnSfwow3xSZbfqTGDeS8U4E9gIUMFZaO1UyeYCddsq+as+51/CYS+fCHujZWKigopHhXxZXv90
j6sA4fqSZM02Teh9h1GOw5EbgTZRN13TbjWHjdUsG9ro5S6+wMKlP/a7ztc96N5C7fUxT66ToWu2
9Hjr2yYFc9JkA4kXcyYy52xjS8ypf3Hx/tOnjQzTchg/HMaCX5YmN7dB0gyltrPPTAxsHF725Q/v
0foqTm61qtcYTZ8tvC8m1rSVu3XPd+4fjav/1ix5U3+W9536/Oyu3upfp8WfRsqr5ENVbfXV/fpT
/x/OlJdR71+PlKte9eX35M8D5eUX/pgnaeD1aW5iXNNZK7m2WAL+mCfN4Dcd25/LIHexRToueSA/
5knN/M3iv/Ftw2Te0y2D7/3o4NWYT11cW7TF/343O6SS/Z9p98dGzSD+L1cgdkuu6P9eHBzX93hi
LA70/fLXMCb8fMWnQJwaMoSnmdWeYkyyhAJtXEFn64ep9XfxnNtQ7YhkRqOCTX6xIGGrLrTMadN3
+KSc+8FC3wxt6WcIl/MgNBEes0utOFKD2Jy75R46YaOr4lAVx6YTJ1xYUJmTNJ7ZzyzzbGhveefu
0PqvLeV2Ud8P2lNlfAfiirqF8/KuBMR22nfcq0ckphwLlY33CrlrWKVQvArKNjaghsAEhSsiZvhP
4nRpPh0vvhFUQT6prlEvUg2BK74ceYMFPljbbb/PkbkS1RC6sLi+OjvLObEA7WpX3scsRHIYD82g
HWyy0DQtCJ0BvN/IKoS4XYcPE7RLN/CcqhQrTTJshWp2WtdvlVlEXptvYwfxIfntYngdvEFFcmyX
UAu0CMzie4VkGFnC1WhfVVh5SrW3AJYZuIlLCXIZklJwaAeef9uvUwhso5RRPBL1lnp0NmqbMcFR
TBqZbs7rsfvS8B1hRespDreXalupRz/4HltY1VxipcclOA+2cY1CXV+1fRdvWxCxNOuvMsd9XCbX
5dyLunfSfbnBi7sKYKQdRnnCOD7jdlzhScMFPl7s2ulTOjac0C8ysXTn4wTFko+jRTO95kpP4CqT
VB604mTab9nkfHNdRFiBSUFU8Z6i6dS8qzEgCGDMLCx9qDkQ5L6LfimRxODYcC27ve4pZ7VK56mn
wFO48K4uH7KDLtDBpSQdHS4DXa4UT4hZIgPUex07z26yoD0fr4uehIKLhf0A3XIbdEu8Tfwj+VCI
YoJ9Dj/u5NI5TvaEQr1hQrZwSJMTsyHoI5ooKY+X5kiaFPhW/9kIQhKWSh0mF6izqvcWF2kTqy8D
XVfgF1uAI7JOko3RkNVX2yTS0/dH7CqmFzQYV26eHsZsJsFERJ7I0JlmSttqXo/7GUIo0FElDHNI
OE7Ulf7O6/U1nzJSrHpt5EQLqmkV9xcaJY2W7K4P2CphPlYTsmPfn7da7a9NO7kRXrr2smFTDMad
aZP64N/byYglBge7xJaKNIhTLFtUGSpoCaSezcrTyMvAo4uZWUs2ZfvRVg8tsT4kFMVkZ9vTfhYA
G7YI6M9ry71jWHSaLuE8a8caBq9PkSL3rxMgk1ve9bTYmNjVjFJfz3AKN8B2SA8uFkl9PPcT+u6l
urFrI3R0tbLsRK20shcrXz+P1bNItANeWAYKJ7LjIQqSot3o0zURI/wEebTcSi0zmDd+actzon8z
kWLntWjuxiLDqRZ3uMdGMMhTOe0755yR7cHwYPebrr8z0n6l68XG7A6TDQZMrPrS3l007smgMAuk
5Smdih12zpXwsPHIdYJLtDfRcDL4rebsvbvEruGawVQBu5PUaxVzu2MltsiQqTPttspeUGJ+CVS6
Oea/fniYcGsJh7sB1TJX1XtJ0Jw3comg01EdasvpvSOZhbP8ugCyXTmGH0KWr4T5WIzQ0NzmNf1k
1J+E0/IptK8yq1BborxzzoNrbrv0Dr0ES8T14CQBMRXGNydBMZWXMHLy3ZizS9XsY+U6VdR4+trR
slPhUAGE/rEwiZ6IixUZDgffHm8VEKHgcgGDpOMmRskGir8bbHtDEdsQ+ZY+bWLBAkg4Qz9xSB94
a7I7wlkD/y0gq2IceYfjkjwkfc11B9uhD9umqQRP3sbKpzWZQGEyfHlqOSy+dlqmez3eYx/RgQHu
bKt+aAnTxq7zUtveFiXsLjNQvVYcx/d51bDGSxksJ99QdoT275rzenfdOQsNS02Sv7dOfKuZDlxi
0Nx6RfAKxUjIRHfHaIy8zdVfWvYabIzTqxoTjP5lYJxk1q6bQYLUE/vi2iacSRXfMHGiT0flzRFo
5oUlR5Vm19Qgz69Bigq2MfaiaK9GYNQaumdTk/JwjZuJPgSI50Nm9psGifmusY1+XSUwaItszzhT
jHBWTK6d7uX7ZtQtItjawTlZdTxxkErarQxy9WiVRmglbLK6q7WfZGWYz4beZjs1EVU/UIeHbtfM
vqkSW6RdEIrp6BPmARF1xGOuh5bYH3gPDHeBsbGrYQdu+FHUBv3SrZL7S9lQmI5BIlZIig754PWP
2I+6yFdMviuflahKnCFKsCbAbPvPsUXMAHIbYqSTpxbNhmOw+QfeeOfkAXdkfNVMxqPQoFIcHSNA
JUFjfePpooIelX3GMUtiEXDRsPgjwadmhFz0uYx1USLynmrUVUcp6y9bn3zgTr18NyBiD7IV+rLy
3Z5IHRGkC+nVfJ1VuuR+io1H0xEHYm+Osx2j/1+eO6UisUwfSZeRpZQ4yIgSTNKEHwdevTc6P8Ge
wwfs9UXUlMka/C8LLdSFodvlnChQ3XdN/KyX47cKYX1tYn3OcEZU5bCPi+a2qNVGq9pn5Y00yag4
cuE8yczT/Y0sm10lbybq63L2/tZbLtvLqtYXLiqnIbXC1qgDTHIc5YQjJYlGTg7i6GHpj93k+l8F
TOYxr8s20quufKoF1crzLKaocVprDZHW9mGQBzP7apegfbbdtrvrNAv1gN3aN4QqiWWTJTGqHL0T
/UNpY1eFGZKvrt3EkPmlglOqkcNWKxSPSI+ZGmpTopusZxZtpHa4yGp0cy4VRbelsBmIkrS9KkfS
IxQxHHe+yhJ0h+gmnkTt2jF55DZV245FjE9LyzW9FYOV7Eh26oDxyByhVUmtzFx62CoWP8YukVzQ
QqFVwcHTcC/xSYykBhHGSRhFw30EFaN5R+7q9iYDY3qxZ7I5grboTnZhEAnSoN58LfW48oisWpL3
IPDVxqWs9xuBFWI99B35cXEjDLnpgxpvrmJ/PfgD0ByHUI9ZMev2rIkOEgVJPNUSA/B3pB34fjZv
Cy1bjp0lJepNNo7OmMsrsqcv3PKHCh4ybzw6jBdPfZnNpLiONb5kA4F77Fon7NjjPSE94IM8+2sX
mjoaU0FqVBp4a9qQ3bsK/vsqaKeK1mJP7AkAOyMBGyKkO6xSqXrKZmIs0wDuzCl6G4WaMS8fPWXQ
2xzveI3iKQoKX9yyGRNEF1stIgILzdaoH5FTa9e9UZF/TCnaU+xV1ckZO5dbLwUKmum4T8plllHV
1si4rXht2Wn82HrJSOt4sw2QoeTknWWEe2xSy8Pu4vgNHm98uVQVP8pc4QXQxH8xd17NdRtpu/1F
cKEbaDRwu/NmDqIk8galQCHnjF9/FijPGXEPhyzP1VflmrFdFkEAje43PM9697B2cZQ4QN7ietuo
WDxp1AdnQSqjbZ2r6ZMxJ8W3THrqc2TTayuKZDg0JpEyRJ0GZ+CE1IjeyIPGw7EzhkIePMcX6woo
0SIzILaaXNywANdvqXMhuEI/fWnXVXdeWH18R4vtR1T4Z5QGvgx9tIvc27lqHsPgEyqNYWv6PSKv
sDzicCkI4YQ++Go4+iiTrlsfMps99J+Y5hesmLGEBTL1wgt7tD8ZLY232awuDX8gAfLdaC0UgOE+
ip6rgaQhjxBSWIm+wIlwXxfj2l4CEmLDA7Og/GMp6gZkMwF7Gv0IUH8SoTtfRac/xz2Wtxq6Sg9I
0LeH5szp7Ys4+cU0e5fJ6dGdHzftjRlzEuMHyTd1ZCTbOJhppMsvuVpGwsRBfN6G1TqQKKiC3rtL
3WDNNngOP4os3xpuHWV+yfv2prWa5qxtOrIDZpMEIpf0VZuHqbcfiyVvkSQpgU7OhERTGE0GIvch
ueydkTTEy0mYPAhDm1CzUBzvzG10es9mSlBcC2oeRkazdOzUrjbk5wAHAJMRbbTDbchUDg0RdjOz
bp9jFVYbC0PUscaBiQnKcC9Hf8rxiiqMNRyyeCBq3xt2fPTYZ9Ouu0qiKN53fYYCIauKhC8j8zbR
iJ8uqDVG6QJpwyqtgoz9FFvXImYU26yNZvIoN5MXE9wqyTNp6p/9MBrDOi2LBRIdDZuhLsLvTVvx
tK3wrJyMprlo+5QORW5TUCqG+lAaKFd3ZQIF7RwzIlKlg6I9+9WAE7+tDNRFk3iOzXJfd5XeJGHB
bBDhPJIU40Wcx29BkfbrwYBo81JH+EcVlf9aJ3lVTXm37vJ/sKIiBfXX/15SuS+/RSddPf773xUV
+y/oKML16H5ZWphIKP5VUTGE+xc0Dw+GOA0QT/Cf/f+Sim39tRRfaE/gBBSeWOCgf1dUpKavR88P
bKwjTEtRiz8poLxXUBH8wZOKCtehr2QvhXuEjuYpYrqc6D8naf+rI5zvb0NN/2fdeANn09h65NGL
yjoEHzLNW2FY84UfqXnvDhJlOCqX4NHHSWGBbMqsDi32PCVfAk0SsmlkniFGmmaYJ71ldd86D3/Q
qq4EgUyN5cRZq1LXI0ZD1Tk7Ec2yvsfD5K1iO7WKGwMwssV4q8jpt91oq2Y/gxH0ySMrs2dWfGWm
63xelKVeami1jZ2MKDCbMTVEoqwIriF7rkNpTGJjorTvsZjF45JN+J29qfzSeAidCXR6kOGc3Leu
yn9ZOScVggkZV1eRiKpHVyYOo2xHMAl+WI/NGtWmR5u9TdEg9X5ckjh10dxto0ZL1PeFYcotP+QC
l6ANXpZ+yN1glhmUqLGkhS7ZCCEp9Z1xP1dBkexi1WP0nka04Ns0idEXCiRFgZNGhG15MFkA6mqe
Y81Aj3DTtGM1PvGnDXxZ5dgPn0L0Lsath9m5gxui8FATcJgg7iuhLvsoyKad1TZDsulnz+Agwdvz
2FLI69Z44iBQhFNf/yTU9/V9mCN0WdHRKOeD25n9SNg9Do8qj9J0F7qTCNbliDjspgNKmexcxrUN
K1UJJNpzJDzUIyhsztTQt1ArcvgVgWlVOJbmqo8Q60TcRRvL8hEwP4V0+okSJbirCvx1YXtWtngi
iXR6MDCTNwFBqIJ+BCcXWiWynqGxp40LhTfbWqo3cTw6DoQ93BjzmYa5Za0yEwh119gMsegXT9HG
Yl7WFzJDPPSwDpB8K3/Im6MRNOMA3z/PqschyuJfRQlFhrjZDsTPQtXjjWbOUgxTp0ASs5K5jQLT
5SW5UiHU9pt24VQg/pxQj3Rxtan5pkIKLSoIH0qVDN8l5ge5OMFbvqR0NucN3cUS+6LvYxnF3s4P
C0bBD7OjopkQFiM4JLGLjJo0qOLGeLr97PjnxVg15rqyceXucs8bb3KP4VhElkNvYC1rXZjwhuBj
a4U7L7lnxg/tJpGGG1GP480ozQTN6e9PsW3rHuodOvyFlKPyZmTWgq/sA9NVZ86GIrRGNDCtVYTZ
TzsBwIIBFY0v088AkxQFxkMVet7nRfHJTOLIYf7UBq1L+eg2SSuv0wQCxu73cp3R3qivncAhsiFS
ZWv4veggZmbeziXa7TeymfP8AmmTxdfhpAnVvcb9pu2gp6DCsF8WfR+or7JmqMMxtwdiw2CiskqX
v7nlmaCypv5h4znwkwuV6vbawekLpjQO7e+cqoxHy/2C6aipeZCWjM/DwK/JN6XCKYuO0ckp5W0C
V0JUzfJfkHHqzZxLB8itkSVXGrBYvLYTBNa7uKjphPc+Ectqxq2/zWPf/DL2VNxUmshtPMfT41i6
+qrQZv6AM4RkAu9C8TSkpneeTjB6ATAsrLcu6eS6y4H61UWRfjb90jtWaiguMXFP1DOCMr6xhrbs
1lPsWoeAhE0DWdLhQzqqezfEWMCbiqKAUcx92y5OrK7bePwEGFQItsE/qobGT5fDssYsb/Cgi9QL
No0vo3mdeAHwi2npPsN4mu6SojbCjWQYwo0jsuJCuCXvwDK6TwwHqEhlG3U26RHxag3mZVW2g9oE
OPDvpjJMRp6hO13P+SLtpW23dZWY2I7bh0S38dUkp19mPNRfXFEUajsjiYrXDvusceyzwv8yJjHG
T3L8turqC+4+3fRu1z2O3pBS54r8Y+INCVqMrtiXpIsrMETkETqK87PZ5oOO+rAdoMm5Yl2gsrIg
Ibp8uciPq2E7JyRxJgCzX6Bbs3t2bMKx0veYQhiXTbU3vSDhX+gsvB68imh7qKp6p4Im89gvHPTJ
IWcCFtMqiy9mzybJcsMG2XeYRtgyNIxjrI69/62YPesgslw+dRnR2wrUUfWdpBl8qO+b0301VM7e
jIJqMZ1LL0F7DUJh7dmx3KJ8c65mZiofgXm7e3aS7iIjiV2DIgzOJDq+Q5rr+amf8hb6MK7WXRWW
jsWczLj4ztEYU9+uWkSrRdweSEgo2c8L9bR1c1ueRbal9CHNYgab9h1vbDW2Sf/TKEb7mcj0FyWL
+jJIC3gghCIPtOj9R9dM9JPhjsCp7Kb83uZDDnRsivx1DZyNqpamzxGxLrhU4mmc+2XsnZtpX93Z
9uRvEAmM0ab2hvJ5Mtvmlxs31Q07POVbl2/vCslS+0OIVt93Yd9taiLulNnks77ocnumI4vTZG1B
BL4tccZ9y+qpuo0NJ7pjw8y2TUSykYhBnbdUVdhtSv/ShU7xozFn8aVDtLmTCIdulbZhjkyMPc/N
qdhkThn0j60PxXVdaq9urjIZzp+YyGPF65KkqN62CFT7A1NslPdYEJFRNU0NRsnECYR3SKe1W6/M
uJ8uoVo5j0ky87HLufdW4Hax2BooAuq1F3TpL7cdbBrNQ9l8dmuHs5/twAV3DtSB88SnURBG4Fzz
MOu7tWxtDuOYdgdDI5zcYjQGyfZIt8JIviRw+hBaJ3N/Dum415vS9NI9uijkxJXuVb4uqqI1b6fC
BSHVZuo5i4PibA7Z3LEqWqOzXoRM8z4UKDPXs5yibOsRjDHyb+QduA89EDFMcXmXmcwN1QXbXMDY
0a84faDbjKaKFV0ULG0HX9pBSlW+D5stQVCyQQm4nDMC6OcG2aDxLHUXMuDHDSJ/E6SThxIBy9qm
90goh9FHPByWuEo57kr2bmFor6cELjOTsMTDlKwKvOjwFch1m0o6xt0AhYNsqsfHs3U5Nxu8YCIV
T0Vki6fOAvJ303mTuc4m2y73KiIU4gwwKaUAl6xCEG84G2+oEY3RBSgSsfjNJkrq4Pww+km28+SC
kkfzNZooDnEiw5WgFlzQwSHqIFtKI06uqS7Ln93UqnRvFhqXM2LWrtjBLuL4SPHzHawYA8M+xp1G
L5vy3ZrSISX1YVAOunXLJGq1Kb2L27SygYxEXt/fqEFnFR45Ue47K/HOs7LzaIwQ4EE9zgfzMJmu
6bGZRM755JfKXEfJGB+sxQohu5Fz1S5t9Yvg6MrJYlHxDGWlz4TVgL/UDkz3FVMKG+YBB5GR7Qx/
hIzHDLvzrHFLmyK23zFQNmgS+7zA8VFvgcv19IcM2ParkDjjUZcBjlx7HqorFKEUBnqqQbYfMifB
RAWONZqKYQ8V0BoxORqEYqvcsCfot8nExw7ViOIE5qkeQW8WfqvzoL2HDc6xPDd1conDxHkOhG52
kwFUwAc0Fm2BLhtXSZqVT57AZb6Kw5Q/71cdVmCAVENGRbGnjYUCFrFYg0AUlfiM8HoVNopFiqUK
eii1FmupSw34xTJzrqq9xLGDBntWxgXKZLci91eGOCPxwY5cWl302evjBmeklzNNMAPxQUV2qvGr
Ru7nyjKpd8wNe8+6het5xMlonckS+O/ag8rerfFQ8GuGViE/uyW9GQ+4Qc/gUoTva93F+sJBsV7T
YujsB6tNikc7Lft90nrxkx2B+YGFV4w/Jb3OW5eCAk2dKkTX0xmOdcyl1eBgTc0cGkzXmU9+EzCb
ZHhJAsJUjNQTkuRzHFiuv629Gb1Hj2veReYBnIoFZIcGqQqlInri/i9L0R8wIxPmLarSo7Dc9oJW
WRGjuE6hzmehNVsb1I1Yb4n+mnU4S2v+EoqaWqKYUMcIp5vvaQ7rBkFMBgICbfFPYE3UGapxxH/q
ssJw8NpibS6bhRK1RbXD7ptDjSP8nvC7B8uABcOdhggHw5IQhgWleB58conoqTg2IaLzUmsaLmX4
UzktUzzmaDzy0Q24DaAUr5LazHjJreEAY/MTxn+V4S1U3vi5tjP7V9cr4y7zovrJG0HoBJMfbDXn
60ZqAzqUymc3ptmY6xuHz/fZpw6Dg4qU5WvbBZC5CqYT4MOMsFTuq3rSjwKbY49d0oTTt+Rf7iAc
/hm3MKBHONlrSaVl5zJvAPpwWtSrdOwNSva51R96aednUxuNew7LYTWRU6IqwlbrW4EBPcQcb0wi
j33s1V8iRg48CEM659gY2CxMSx7mbDwQvU3XNkNLvqpygXwivA/PxTLxF09IUFP1kfmNNKyaMrYm
tNnTLe6O45Q2u3AS/cNIXXavAwL4yoTRnKn+usFgBfiosbyLOdU/ixHsMaDa0OQT9UCduHkUMwAE
gObaZ/4gvd9IumdRwRw1Tp/ncAiCn45RgSIMBVBQNtWcKe2Gc2HGGtAXOpIIlpqKPfhuaRvesUum
l5nbZVvGiHtsESWrk7Pew29lIVjeDROFSKYUBKhYQQ5bpSC0NS0XUEKVMditr28y3CEAVYaeflb6
rJhusOun1jjWTD86t+HrHXrfoUTdYYKqhJE9u5CptpFuqmsvbRzUiQGsoF2MKFPtQzi6V4Dqm9vc
95O9LoVxVhvoBdHE+kSWnQ71iizEZD4cZsYAncNs7VJKi+vObzCJxNBXzuhh9Leyyb/NQTmeEV60
eOidGqwgKFXXcu1roODp5x7rYbVFtRFxNnPQfxnicUJx4aO3gBzZ0ub2omFnpRFrifV59Ms6sg5j
Pnjf7Twq7nJK07x8iy5jWcPDOUfFj2p1iCrT27Yy7n+ldUXiIohq2Cc9oFZ1ydjewXCm7wAN0uum
LMvuTDmqv2ng0LNlyZnt3pgBEZhjWBMwJ+1MMNtaX+qlXojIUNAc0Xr8zqRLOugxUQdf7xQskhKD
BIVlPBOT13bAEJox6u5tNzOOBONMrGFQAxQzJJHQ00ibtoBrQnvbdHa/q3z5aFeVwPGIgS7LgabQ
eYqdHULZJ3M09V7ikliLOB7PQ98IjiP5xyppERkQo3C21jFjCF1arsdqCskNRJtPh1pb4mFsIYAz
4cNR6H1afufREeJL6eboR9rRGylHeclNMBbVkwpyJyU7R0Ywjf6nugna63R0dH0caoMPRyc27DBQ
4gxH0V4HdaFz4uEmsnvDv54U4mGGQ3ifGVCC4c0xh/3UBHBnx2CwGQ3TmtOmGuP0jnhw3mHVXtp5
QtXfE5XX3zq8E1TMqv7HOLRJvemseTtFRrrvs9TeE3ka7oqZLfbZ2FflFt+JccUBWH3vmGpxEwLz
XgNZorYPgkVeSlJ/5Mxwl46oTYdjQZJ0m/X9Tmt6T+hOpvT7HLXg0Tl6vaMIs3MIrxOofz88CGA7
x7Gbw4MuqKHQTmq7de507nM9mBMNVE3Stmn11BEDOEbdQmN15ls9991XZiJNh6KTdAWmOmEQRNg+
cRxn97Gbj1sMTelNNoXHjrvdMyeVD911ku7ZHpxBnc1xO5tnAY6dYVtlo/E016r66mbtVRljGi4o
fq5HC8IoBk/zDt7fQuxJJAU0M3r0kgagVNBRL9TGfeHbeAoolU0HYmZvooyBMpLeZYA8YHCyi76b
kyPpZL7HhuQ8GVkkNvBwwsuYt9TCsY03jCqBKRXOKj9S62k3QyOnI3P3jLsm5iQi5lF8CmBeNY1o
in6omDmm6C8Y9qVvY8susH+GWzm3+dIItDSNdBdVw1qrDvdN7YlHoDOQ/JqiZtp2YhTnXtEzcLIv
8ycdQoKp0umXYJjBrpJp9FmmVkdg5UebFoHT2eiF9SX+LudK6vRhhjG0zvv8p2aCxSfMEnxBDeif
69RD+zSMzefWzsPownDz9nNjK+MMkGz76OZQikgNkkLexMQR41Ou3IAiLDKelI58F3cb8iGHctcQ
BWJewWfhHin15dVNBC9RbHTKybPB5dV80plDBGjVpC+raakE+XZkVvvQ6ilcVlZAlOq1hWmAIzDM
h6myF3ZzyED0IOztcyM3+Q9I7J2byR6yT5y4db9jgimxVIEdSzGIJaA80JOMZFhI66oEQFj44QYc
LTRJrIdYDRX6p/KCyARfYoUFXG1HW5N08U4xw2b0NvsP9KtvVcwVMloCSpPWgLOIs/9Q3Va0NBeL
9rPr6OnMzTpTHabZhpc1Feiw7QJi5kb69XSlE6P8+kdn4Q3rwuvhVsrRiAE9FPbKE46p3Rcl/h/X
dp2eYRLF/M0tmvwy8qxuH0wCoRVF100kqu5QWGl3B0PJxvXWQXV///Iv8wz/1F9yt9QMltTDXsTH
5okRZXAZAoV+Bfpp2mdLjcsY5oM2coAIINQdeM4JFUtvmEDi6d6gDT466AYoFSCq3oKlQTyHcol/
I/0lJAbXRumzyxgPtY0U3QeccjWwXnysWUkHeQjdu396C1iemHqBpmw5ex375PWFWoX4CCmGY/QA
qp6ZuaYG6kXR9MNnEFX/qXRtYXJ4eawiwPjm9ziOGUuFy5ugdADtFK9JWyoAlArGF+gLY0rPuyLw
5V6FMjM2dtJUYE1m4ToIDWPL+MAO9KJyffUWCJ1sjXPF9RT/Z5+8BSN0BPV4SA9S+ImDviOklG/k
uTTXfU+BcdsmQqREewnvKARNS+6RMpQDWM84fLaRMGT7uWaGA2CN5S0YleGkH5hs3volXeEBgWPA
FD43fWIXsCzOC5hZ6copa4ak+ZbhFOcZU2r2mtjjlqHv0bOXtLSbYiCo33+vCq/wWCeMkpAO0/oC
FD6jrlG5jQgjvQ++45fR338+RldInp3ic5LKtKV5Mim0ZIgBPXXEptJOWQNWMqXuUxpUJQDAiS/8
W1bx1DYDw8Kgp0iJpZ59M4yvQJwU4bnSVqAOKZo+GloyjNIdvbAm2AyqYXqMqsHfI32lLURJADns
0E7ys1K+U6+8OnWQBQHaY8gTAfS4yTJyDoLqyt0bbpEV/MDM+EXqFN9ZpkXRNYL8hwYOJdq3EhL7
cDs0QI290QKgaLVt+dEozKXF+VppLSwFzQaBvpBouN0TpTWNixCxYhIBoUy9/u73ptpIJI17UVKD
vOJcACXuRPRjAEvWk3NkqtmcXnl5OI4pIINWUP0YE8LDtIJDwd8jlN35yK+m8yyqrCFYtcg+3A9G
C8rXfh804sLWfADYfbTH36mTD3ymtwIBnQJez28SXhmRu4woo/0O1oWwr8DRX9jWJUMoyQnrCObK
+cwg3OQM3BR/j6FEX9PAaKK9l9OiXedC2SXQFp3E5yZzZOwdtCgFNIE1BRU96eg+QTrnj0r8VlB3
dW56AwK1Lna/lU6WzFA0dfyVHoU5fXp/N3t9HuCvdBbXlWMvyxjaoHnylsJBTJOdAL3N3CFfkoBg
nURjesxMlHZOBPYQEIVDOGS3cjsZXvbhwMXlCv/+iBaHJ5YqxQeEp05hj19Oyz9OpDkc1ZTHDSXx
EEDHzgmETRw8u5RFfneleMzaPkLoD79GBiywVRoC36b+GMgfKlRljvxBRYgkqS8zhTKl3LrLrKF7
ymPOcRJotBnM1PCrrfI8e6+6JC03Ffk6gB4Q0xmkUekbW2VTa92//3Tl6eOlw860RlcI5eBVcSyc
DX/enEL2bvpO+5PkqkL7AUZzLbuU354ih3dJIowcOBLaOvN1En4rGcIXbrSuE39ruq5vbTGrMzCr
gPl8DYfTArEcx/dyHFuAf4ZQ9+AQ43Ony/lsTF9B46YBhYrJNAdxGY2uZhaeoPLvTlaMZjjPO8z+
fHW4Hsr6zvbJ5z6wry2ig1evkztGquBIbWs2bWQLr+84NQqdqiL92VpLa9CicUMaVDRL+Q9VAvMl
qJ71iPfG4jLtgzHaq4LSMWkFmVlbWcy1eP8VnOgT+CVMFwGWsCQKBQer04lZKLPtiDgI3HI7cJwz
LaE07uPYQ/ELr92vGOXlTA+LC5hmdJv60XZQKMguPI/BmBTM0BfhJaioLgm8rr/y0IU0HDPZ4Epb
iSV2XZlkv7Bm0W1VZZVddn1epffm4IJCeunRstGUj7Js1CfV0XKAUWNSgHz5t0avSvoNJoy59RTA
EdoEhpuku8Y3WCJFWwUrs2/IQFVTJBa2+Yx4d8pEU4Jxa/xg7QNejTCojKiRqj6n4JiSV4T8yAEQ
fMYu0n4FSswPS1+aqBIIS4C9BCCk5dhix/CXmlxY+R3iNTzS5DrLtLmtFadQe3JkxfYxn+JFLWDI
5GJKS/HQeBNFbVWQvq2SuAbb1WfeZcpALAE2VaTe1mozInCVposVi6drwCHq6Ji9vNh/JBfCyc9f
p56qV1qh/6oo+r+oE5J8Te/ohIbnn8+vhULLH/gtFJL24r1HKSQ87HxKuazzf1n5/8I+JZh1gqOU
CqXNDvy39crBlcWm5+hl62ePksRYf+uElPrLsjDgg2xyLU5vhEf/QCf0OuWBb88vwJnqsCNYOL1O
R4t3qUVLAOrg2ijHaUt3WoOE1w3Gh1kespq6sowLZ8s2wQjdP57RGxnPEib++3z5fenF7eViduV3
WKRQf27BMgsqr0lKBR+KLymTdnkZYTLauKXI/5Fl+l+XQlfFjq8cHujrS5nI9IUEKrtm7mK1yZKR
SXBVWYGPxmP2/l29PjV/X8pDDsZGKxBeWcvB88epKYI0qa2GuxJRyJjRDmagXdnTb5Pjf/fLvfHs
aOfhV1DS5aA+iYS6LAB4U8LuKWfHO7QWelamMJVnXZdXR1qszDgaG7yveReP4oM7XH726XvzsEDb
Dn49m2X7+g47OnhpHFeKvkLb5EwoqnOikrTY9ZkFtXOINHNC3O6D8+ut1eLx9rANc13OjddX9dKB
gX0OV41a/BSBOY2MOYvyQ1knzfH9V/g6Nnh5hZLsZknJEe9Z1slJ6bYCMFjmIFSSE/2humP04YJh
vnXqZNzYkuMgdBdik1uPl36JMv7967+xhFg4y34guV2Fs/LVEsqjMGYWEi+3H+v4XBYeZXpeZqs+
uM7rcPr3fUp0AmgDJVa203C6N1GCBDG6b2tO52PZMvzRcJ3mgtGFUMOK0D28f19vvEJJxkGAJJa8
Q50+V9DilKGoBDC+0Do4Ad2iaeKMV+0cf7BG37wUYbqNlRogxIvb9I+vMCUntEoXO+U4VD9wlut9
4KbtbagS+cGV3losFhfyMMpKouWTden3tJlxAPEQcR+CU4qx9jlZIC5dz2w+MTRndBnMUoafTRgN
F0zqyjbvP9U3PkdpCWC5Anm1I0+LVpRoBM0R0tCwlMYnD//fmvbadKzg/T10RCkbF9zsB6/yjWOD
FSog00C24hg62QPgVaEYlDzfYkH8I3jE4eZaageK3jhjCkO372pP7couqn+9f7tvvVlLc22PLibi
2pP9NeujsWPEkL2WuWQgnujUfk4TtXErzKzvX+rNm6QLRZnDdoF7nKxXPIDsoSDpl95wsRHVHB8B
/4vvZdM7l+AJo5ueOZ4MWy9tsGTvX/uN22T3wQ1GrQF6inWyrADsxIFZKnudgzQ5NBK4WiPQMjH2
KPzgXZ5kBi/7gEUWRD6NdZFc6OQ+6RLqRJhcK6gprDJAFpRVPnc7jtJ5ZYL7JPiW+6GpnHsrK8yt
iPVPphoXH2y7YrnOycFCcMuJ5mFVRzp9khCYLvKJOeT3QK/IcvbDBzpF3jYKFyFqWYGKCPHc2vTW
kWVUO6Mzn99/6G9siIRoPBBAGCZ7//JS/tg1WtK1wAxtdJU5Y3BGLCfnVkLU7tgj/GsLNPj713vr
JWtlY9JYAkTS7NfXK/PZ6201sMDQg+7MCIww3WLAbabhfrCW39im8EXzvWr1EvCd3NrcGxTQqYKu
Ux9Dd6EZtIiRehrunaGDw5Eph5nRffmsyyG9rpe22D++VVsQ5nKcOows1Cfreeql2eRGyhpTOH86
m+Y+0kfMxub0d/7xX2OjN24VxBVxseeALCCMPnmqZdvnJpW9NYwK83qyrQi3M16YeAibXYp6myas
GTDtuHXxy4bV9v07Xba+k1X85+VPkTllPRtBMRnA6OplyQYm4zgblGrvX+X1Un2J1KnNiJfEmX9S
J0uHatVQhpNVbhluhDVeZs4X5AXWpvBMf0vpODn/H66Hm4ETRnPcnHJpyjRHUpB6ADzyGtJh3Qyb
usx5nUP0zQvd4IPbe/0OX24PJy+FGXoRYulIvH6Hpgx8pAYdM1LLBkgXA2J38yy/MQPA3zXInM9t
ryw2DtDYDT1i+4Md8fWR+vfVOd2E5IthosbJYjU6bK4RKuytrwRcVYueVyKd5oyGEM2MdBBbSjXW
zftP+K2LLkkiKxdyMiCe17csuoDStMDPNog4O2IwSLdmY8dbD/fPL4gSCX3Zbvjgtb4+4l7ulEI+
lHxOUmpVp/0GH1yWmyTl0ihQKESiQh0iED1rs0IHC7eVAfeMn+h2ASTjDx7yGyvY4+vE9UzgRClo
+dX+2Gw7H1RfNjI5M2sXm6NhBBdt6XlIi7SgTzCbx/ef71u3KnDsEA9yw1RWX19Ph8gepBxqhtJR
bBujQJ9pNQD1HR3nAtdHFS+t5fquRPL+wT7/5q1qopaF57dUdV9fOg2NTPshr3bSQ3yu84rJFm07
fu74JbbxNH70aBcuyx970O/XynB4NjiYcmz6J1ug2UsnzwMbpVVpebs8c5BoOOEsmHc8lw+FdmCG
lZJBRww696Bq5K53E/uc6BbD/7aiH/RHAeNJkPH7V4LrQpWBtgOto5MDKDFGKmBzA3E0Gx74vtwd
c36BWccK8YbHKJCxls4FYjf0RiakCUaSMBLUxg39/jJ4feb+/j0swn/q2VAViV5fvwsdZZbdM5xh
O3Z2wpWn+SwZAncDsC764ONaVtS/T4Lfl1Jwc2hD0bIAUfb6Uow1N8OhpyqZBdq7tAcJ1Qu7yNf3
b+itxaWoRAPac+SShry+iuCkC+latVuPuWYbyVTPXWpO4sHsHHq0iCL/WWj6922BoKZobruKKsDr
C7Z+WGnEAC0M2jTfdbM5nnmuNRwHKw73//zeHIIjB3osWLLTdYzQgCInZs4toLVqW5o6PzDcBHQh
6pAN84ur3fvXe2txoCMWkNAoE9GFfX1rTT1lQ2E5WHZqGCydVu0BCHS59iWdwPcv9dZ2RNSHzZR5
Evyv9fpSNqMBmRUWttu2cOSmUXP+iWGlyXVqB3KVEK/jdkiDcNWOfvJBLPZS1DtdmDR0TPJ+/nLN
k29xxs/iTMxw2bqM4Dg2HlMDxoi2zqT7dicNPCLR1Pg/pihsDmE6e+ahpWG7M9pCh6sQr9415EEG
Z40ofM6dVGYFatTQP9qirddOqif3gy/pjXCAJAyBvsNq4Is62bt9ibtNollFn56IS88dL0bLFDde
zlzPMRi7azMyrG9RM+U7RtB6h/df1RvbqWeai6BAIK1Hp3GyLFIVTxQyaV9rRjbQ5ep8Z9tXMdNW
6XtRXQ/nhlkEht9438racDZNR3di5TJbYu+lef1AO9r6/P7v9J9PhMOTvHuJ6AkXXrbbP05Puyyr
vtVJufVdv93psHNhOuj2bFaDfKrMyXpIZOreZnUz3U5l5Dy+f/n/XL3L2e3wSKjdEjycpIy9XVqA
kxoKHkpXa1UlHhB8ae1l06FHYpz9YU6ZtiQmpoW8f+WTLHHZflDes3uDCwPwQYT2+sOZqaNoG4j7
lifjHPBEgXLtB9NiagLwDm3MzrFxhuB89PwSwAB8mmsRmcPD+7/Gf+4Ui06HfR3FjqKxdrLrhowX
nIt8KpjaXupliIrgSxXxtZ6K6fi/XIot1HOIRa3T1cdXXDAvjkslSOy/1zTnt37DgOAVX6PzwYf2
1nt1qCQBgkQeoPXJhzYkCUMlrb7cKhMXH/N+BhqjVuvo1eS78w8GpupVtUyTJELz6o82prcWNccl
O7CHZZmY8PWrHeOsmRKPWYA1LPhz3wndNex7xk5bWQ7u1zcOZLHgeEAznNu5+EB8syyc17uiR3GZ
GJiXuhymJ5FB7KtKtzItt3Hn5ldB2UNImhmKcz4rszgI7IAfHAFvXJCgm2YOT5rLnSaq/dS3ND6N
DIdzHRwiHP5rdHsKTbUe53NEemPxwc6/rMqTWyTywVi47KQSWPTrB+xbJdgnRsluUT6XCFNh5kxx
pqnTNf45cmpzhYI2+R++WJCDHHOLsomc7uS46YsyxouZFFsNymfP/I/kcrSaYDeiULo1VKfP4Cik
YjMEPTCRok2uHDREP//xV8RJ5yIkoLgkKNS+vvWGedkeKuBiW9u9+I5uPttbegTEper6g73hjffK
+UwHiN4apcMX/dQfezPqs2WZMoEGxVbw3EgvP8t9Rj9YTF7aKPjwH3E339oTlxiTvGap8VgLLfzP
XKpJZRFMLgPB/x9n57Urt9G06ysiwBxOh5ywlnKwFU4IS7aZc2ry6vfT2sD/iRxiiGXAhgUYdk2z
U3XVG6gBQ7JVUDcsKPtmnyHfhMhfo8v5veEsrbHzLMwrjJqwx5YkdPLzi78y4uMOqjik1gZYxvUP
4d+MSm4lzZmzG0B27rX0wISpBUbYUFt8HGxnNTNUi1XlUELjKloHW1xjbGAFNecMDtcblIaN94s9
WbfM8z5w+KPCj3rk7XFMuUM2OwjdcJomCD5IhOjm3LcgF03JzACjrNHeT6MVBpzcxc/HUXaOYQMQ
pvfrWU6NezOytOKXWwginQevhV8Mne05zJLOX/DaW3xQY7MF2HLI6yuKRul/WL6kv5wQdJ8M9679
hLp0jNIw+baBw0pR47o6xmMo8PoW2tXGwNR++bFEFiE7mdTaWcHb4fYjMDMjrM+uA0++BmUNI9eZ
vgHA+1vFqCRCbkbRX75U2ZogGBEOoLZvbi6bfFQXFQQ7w3TgHxUoPb3tMR79CPnO/fp4OncOBFYn
aDtDrlO+7XqhGnWnYbXtkD8acL3qJkOvNyyUV9gaQ7vFpPggY9i5R0000C2Ug8mW4Gav4zFXTuq6
eXfWU7xIU5ONwWMUVa3EiG3Q8NX0uoX1xEXTh+K8YLd+UMva/wEurxpKhqyjzYCt0Ym5yPgBw4Lt
RBvmA4pFvGMkHfV17UmJQYH+L2IS1de01b+8/HO7QBnwJ6C9ST6xHn465Kk6DV0HVIsWUR9KC60O
aTEgtIixc+AfocnuHwiyr2mwTynw8Ad3c/46BRU2CxknbOEzB3v2OvUjIZAnUcTnErPipzEe0IBb
FEzelSL9cx4U3BiFBzhIccd3j4d/d0TxY+jpwohRTaAl2wK0mk0Niiw9wkXN1L9pBURfcFPm5eVR
eCZyDCIyw4t5s8ZQsSrnbLLdwHDy5ZL2KQ7sY3vUm7K2xy2uCNyj9EppHCBGvIlSMUZ9AaAbCEjV
0IHb4klrrUlKWkS3xwO6D2VQFdSRJqdLwZfbnOx1hINOZas6DPeo/DaxM/5w584B0JXYB4nfTiiy
PYTQZaatAhNZL1BPFD0lt1lHrCZa5lOtJHg2GSlmZxi1mnN6cNLJ9b66syjY0/aRPVPbJAPbPNas
1oXyMeENB5T3BwC28WxNc31pR4cGSDEpBx/ybvMTie6ZfK1TQuEEWo9Ow33GWPA9oOsSx0FS2s3b
NC37d+pkjW9UOHnPAH/Ay4VdvNzGtlXM6+OZvK81yrEyjRYoelDDElf1ezrk1JXEnQ7YSXHA4u2p
hQBlnVCYX9CRxLSoMFvjiwljmU5Y0YzoxjfpTFIMvBjyc9biIff4F8kLbDMDdN0Ar6gOEDDKj+sf
NNXNkuGNagRup5jf3VrHzqSPmvd6lH9ECWz5BIqk/ycWmnWw0namnlRUowJsW/xji0YqOrtT+oY+
VF4l8/OUG3bQqFGPwbyhXNKlsw/Onr1PT1WC0gR9ExSwtpmoN6AVLQZ7CSijUTBpNdAyGKS27N48
HwATd1bN8xKdQn0MZno8OMGUZq74ahq2/46qTnXv8bff2Wz8IpAgBp0rk2xx/e1BOOoFgEkVLZQ5
faoaWPy1Ontndnl/EOo+D5dwGq55ppnyO/ffOpaulxqq2e4cGHTnzqkbj2fUU8ZX82iWl8KjnDcq
Ix7Vy4S34dijEj533cunnOzU46Uj0Vl3M4DfWemMpTEHg6M1T1UIz0GHvXWu0Rc5T0MeHZwuO9ud
SiIte1gFuIRsUURJl0+JnVlqYJgoHzuo7r3RoJ08dy7KEVpnGDhxKl7zAaCIQN2Q1NY8+Ow7ixzQ
gkx3qEhTnjPWXz0NE6qpiIcF1MSyZ13tdeyGuuWPUujLP1PlwUN9vKR2tjNsKSrSiEIYmr3dVVOh
Z7MXhvAMFXWKnyXb8NlADcny4aY2rU8jyG2wqCggWQym9KN/HH/nk/P04AZRyXEYsvx9vz0w49QC
JYCHV6CginNRc1xWTzPMk2uNJIZ1Ci2n/ZTXenht9HHBTSn+D3clCYbJB3d1YAXbD2DmaQsysV0C
xJYx2hsQ4Ki0CFqoEU8Hj7yd3ArXEIpBYMZIJ41tLimiMc88mFsB/pLIN2Q1vPiJtf/ajdsQTZPM
+daVRhu48GpvGXr1JjmWZr2dW6eFsdPHByyU+8nnSjOoO4KiJ1vYlj5nynwaUHIrsMyofhOhlnUj
o23R2V7y57IEAj7AdoRhUh59ivvEjsoU5V4uN7po5rbmmKEAYkFztqDJmngN59b4rLAlD7Cy97tJ
urPIFIjVZanW5gxLZlrbdYKvN9tK/+RGjX5Nm9gMUqMxgyzjADlYzfcHNOEkCeCXO5m+bcwqcQfa
2YhslOyyIihDsZwNo0Pvtl7qy+ONsxuK2h6FPnxuyPTWGweTPldx89IOuIyx8Rxc9k0XI7wrEKJ5
HGr3M0omKSUKA9TEJgdZIhRUtTi0AggC2Cqm0SUxcuM84mHt10maHITbW5XkdkCBaZbJZv56ZKoO
XdPWeN3pc1N/BhCcX9i6td/D6/pYL0hgFJoRXisbKsp/GKhDrYutqfN633zThW4qShh4IGgJhgNj
baAuNMXqm7LHe55+yVE3ZvfD0o9RpbzlfTNdc6twjqiDBR6tTchb8Iu9yOJdl4flExa47d+Px3d/
2FJYk5sdVA9MQnNz2KY4P+daRrzJ5gOiVY2Kzmy1r6elMC+4r9qoSdRYt7de9tRDKDtYsnvDpfFJ
mUvSQXGJW09sL+rCyHI+r17P3i1E6PoKpCmiKO+Zz4uIjvrjcrrWqSpsH9V2dduSgK1tB6Cepwyh
vtZGrylt3+T0sBGUtg1yxx5Dk653LpEdHeXHu0F5ysFzgE9KyWI9SAONrNxCDTAAcWk+e5GBqzn+
x+fancPbrIzNdaoR1nr5xDo8K3mz8/KDbbcOqonU8JqptILODTEQH1ACu3RgUsyTFo/2v5kaFaOv
akkGOCYpUYBqnfjz45+wN7kAACmVcotyl8u199tF3sczxs2xbgVq2FvPlTDG84K+dVAri7Sf6Y9e
RnvxqEPxKuMaoRi+OSU84eZ5QWkxUHRj/qkiL3UB7Vl900DWG6cuq7Ifjwe4c+BS9gInIGsE9p2d
GepSdVUMhoHkAo4dQzwnF4uU9xw5w8/HkXaGRqnAoN5O2QcA5+a8TXsUKeDPo6QGzDpFs6VarOSM
njN0+QYdohdHA3MN4pqsBNCWZqwnrspyRSyJ6iCYZVDHQnvp5KCeCmcUrcmuj8eDpON+dJxAUGTA
6cu6gbeJ1zaoc9lKEp0FGqAXhwvaRw9c8Ys0xdYiHMeDJOAXI2Z9DOADRxOMhjslxDs5gDof3QV9
M2i05az/FGbi/nSXrvhQTKP6Vl0M83uB0tV7DBejp6QemuwaOkipqwVS7rQiVBoNZYeeU+h+IYHl
vfv4+8vZ3P48XjcmtCkScWZi/f09Q6EnXsZhYOu5fWNn1r4+I4/yOMreV2enmJz9XOTk++souKwL
uBhIHyYpTpZ1VyVPTuF8LhAZf+qV/mAF3x+CtOS4YDwwQxqYIflrfjsMDHp/ZI5YGWfoCEOXxeXJ
Cyt8naISyxPLQSA3Lo9wpPcblJIQeQOzzAXH7lkHNQ0IvrEtBXoRIvO1pUD6KIvMC2nGi9s1pHZk
zaQoIOFkoW0dCrU/dBNqPJzTPBbPfeQ4J5yPqzMm9Oi+TWrzaqlQhns8hTvjs3gbcvxAjpCA4HXQ
VMSCrpudALOzwLaoxQBk1Rk+FX3fH/SP90LRW3QgtrJx/r/D2W/z1xRuFGehHlNQ14x/a4w5y5MN
V4CtYIrs+nhcexsU1xduDcRI5B82O4CXnz1NE/4hTimqf2p7bN9N0zIgXk2P6ooJes1FbWIxLVy9
/akOZXXuyqgqgwnH6lPfc9WgQTT8MUcTxinga86Pf+DWCxBYAsgI0PSc/zzgKHWuv3yV50gaor12
FuOcV6dWM5LnRK+Vd2liSV7xlOMiIgr9PTJH9dsQL5w3HWpY1wa9wzcNdh7vUHCMwFeASRVqG3an
tGyHdzqeQN90vOx1pMwMepmNIg7WzK/Te3O6yOYXZAhK6TTANjsR8bIKdc8+Pg9q+amq1fwJXexY
0qRiXLyBAMVF11+zodZPGAX3V+wqFMgJg/s2L/XoDGakPviadycRZx1cQmnEhzaLtgXLSoxYOcUL
DlkTgkVRmXWIIZpUEDPkiD5aalhcHk/fXkC2CxcAjStZ2FnPXtiXlYJCNKothmbe9LgznutBF2gE
ldVTPcZH6/lu88B1Iwz4XIpnNuftOh7C8oNpoUDvI9OJShJ0FeAJ4BEW+NrB46HdPZVkw09GgY5g
gIDbJJskvUqKwqrpjxNuL4hX6Mu/mgazkMIo5uxZpt68QpmCsvK6g9A7o0S4glcED15pWbs5AhUe
Y11RN6YvlME9Q9NCzJy+tW+aw/Dx8Sjvni1EYP9RBnRkf3zbxTX6tKUUBeHCTqblrISNQ4UCJ5+6
cBZEDia0O4q5+oiMPqZaUXEELL8vBBMfEwS2EIwB+kSbBRQTEdxQSnwoPWhUq0OCdNaY3mrHxv6j
pn+OyVaBDvUl0SbtM44E85vMqZtblGHV9fhjyGCrDS1/DKAeKJUUNmhrr1dXDQpCcyLYL5GORV6D
QGZQdmX38k0qebFShUgy1LacLbWJRz10KtMHyz9eBg95ZQXQ4glVdC9AofXoabg7Kt5qumSLyvfw
elQzBBFHAGP2DToKT1MZla+HZswPvt1dWiK/HY8GCXLjRNymntpUABNBpR/NXyP8Gw15noGJXf7I
aJrglN7r5nsUbZ0DgvPO+QP8lhc+lQU46ubmZZSS/GmmFIVPtN7+KnXu0Va0a/WymI2WnnujPaoN
7Udks1Dbo5i9hdm1ejPamgNvp0Fl9VSYqJ6rESJHhbGAUE/RGHzpmjS4FnmLUUSG9rFtbRa6ky16
STx90JWrlbp4QnWOdXCO388eUegxglTxyLu2RBp0v6OY8jRkKAS83iG5n56N1pvfTvWQA9xEOAZ/
ALWzDnCE9x+TpAsPE5OdwAG0xdLxCmJPD2wFEzrhbQjb9GYivXHG9Eh9Zbm5OBjm/ZlOPJMKjaM7
XNzW5vqg645wCnb3foo43tl0RPk04IN79jS0h+n8UYaz3O5UIQN2lCzIPGZ9thAaUgliJq4DXm9z
tsyRqUzgqA3f0jPksfvJ8UWPC2jbOUUwg0nGAGlsL8UgsDYrcKxTbMX4qFpgdx8vqPvLxUCOi2oG
3Sf26vbERRwRQ7SUQ07RxuwcNk3sq1rvPNsW8iOPQ+1NL+uKsjzZHQIOm5MHveRJ0UNUI6KhtwKn
NoTfarNy0y0H78Gunw6y3d14Ft9WMo7lw3R90nW5oU1gRllOLKxzpBR8wMHOXw/MKgzZbj54/u59
SoAj7ExcrBEC2MzpYE82zwVEHDIXfy1NTfNgjl3sajT9qDl/f4gb8mkCDJ/8hxbHJlTSKZltlIRq
nWg4o305BkaJvNzLJwzsAgVEUlqqw5v9EU1zFIcNolETHF9E0HOsW9H0R2k0/eGMjnZwtu2dOgCQ
wFfRIOIjyvn87SkU0vTUawezzb7rGjKsVLvmWanA9my75w5mt99ppX2wSO4zHsp4jI1dAFWErtQ6
qFbPNH+d3kTSWAMdraTe8F7MYripzsQDpKxE+95VmuJPE/XGZ5Gp4uvjjyynansSQBwmxeC+hL0t
v8pvo0bNZfYyMGA+FjJxkKsDpPihSa6a4nmfee/WPGZK/G/tevrwOPLe/qBWS4LDdYln/GZ6DYHO
tz3xvd28bi6d2TcIpFbInEV9j7Eh8taP423ls8hfAeOY0A/opHCLbcWkytxSM1uN2JA4SsUnHbld
2JLR4P49uTx8A73I9RKBkNAuAhsxPfU0F0n5VhVj9VULyxRzs6KuzZMhSi06V6LG6w/vhG46iaEa
UbiPc5yHXZB5X7Dt1P7NKTr3ftmgt3wD8Z91MBTLmiqJbaf/GE4v/spsUaKyFOJNdbLSZShP9TLW
B/CGnSUmuUFg2jgXSLs26xpPVvrXCwTxBoumS5zZ9snAFeWcoKyL191Q+rNnN75Ote6EptgRbuj+
TU1CRHkeXzEpDERfYrPCjM6rrdDF6mJBKHc2zJ6+jt2qP6dc69DWTtvhU68BSj2ZVsbnKBJD/9xo
M36tS5+YXysXNeegjtsGwVs0O99bydCEuAiXqjgl00DiDZoL8+2I1gvco7iYjhKSnaOV1jCYp1/i
BjwN1kNI56Ww4pbEzlFMEWjenH9C8Q0/Pa6p8+NVuhfKomMMKoGeH7ibdSj0UutaY0OyboBdMnW0
arRu4dbI+4P67M6BJ7lB/xdqcyGWSAtqyJmRBFiD9mrU6/zrIp9GJ16BuNWAaBU3YVXL5fEId8Oi
0gwJhToF+d16hKYZIaeSMEK3sUdMeM1OiiVPA/bfaj3UXz0vUc6h2boHcXe+LN1TqeAGvJCCxCZu
7HaliPk9vtoaxS2T0oh17zavQ139+XiEu5EQzeIpw+nNWbMeYV5UHSZtGS/m2CkBBAvn4plNq58K
x26+P461cxVzM/4v1ibLEGU1lhGy0H7c5eqnES2c77XsSz+Osjsi9KGoqZA0WlvKtalW7pTrNcoe
WtSA4m68j0Oll6jvh0dcqb1QmpTZ40Eq2RebVZlUnp2FIAp9o8Y0B7Wi4gJUJ7vhNhQ/PR7Vzkok
r6ARQguPZ+IWdDoWjpj0OOQ1M7eAntCyuCjuRF23xtU6Sxvt4ywK69vjoHsTBrZNLgyaWryB14sj
wZjAqUYmLJ8L1mIyQuPVQc0/jrL3FXlek1BQ0GTSNscI5dMBO0GG1rWt/i1qy3/qUnc+2k32H9Y6
QyFJQXyKCtdmugxnBKA6CgOLijF5U1kNt4iOI3WwLKFyMF97gyKdhkrHWcz7ZROrlooRCIob+ChO
fWCpwO76gaJmNc9HJN69WSKZRtbFgPdNv2Y9S3hUTDgAcDZqSMxeFkwBr04fvhjpSC1PcnZhWvOV
WPTrKDVq55ONIobv9O0Psr7mXGT6ctEZkD/aY3h7vCh2ByVro1JHl2fnZlC24s1m7Q7UJyiVvsaz
htdWmDuhGjyOs7evYPD/Xxw5j7/llPLG0TFtM3xjgqeFnGl90k3UwB0MK5DE8PJnvDa8g9rhTjrJ
w4dnNK0FHYWGTVBYLfhUlgtBO4impzDski9jMvdYlDnOm7x3q/rgfbL3OXmfUO2xPPRujU1ilWpZ
lw4qS79FNvapX+q/ykjVD151+0FYJJLdAvl/c2vN7lhMut1R4SnG/tlrUqD6Ol53L58xSTBTKZtR
t7prc2kYUOICZvgAmZLXKM9gWZEnbVDiZgFH2H01eeG/j0PeD4xKi05xB/wjAkpb+kGq9XqtTaz9
nPdB4Fm1/VEbDffz4yj3zxtZz9FI/GVnGNbreiliVKHHuHyz5IH8X6e0W17paeK+LbFc9QvMSk4V
uhM+jkPD+XHk+01AZEQyKShzWMEcW0dGLaKegJUzcW5ZvDcUI/kCqBkv7r5pnwwzLPEKANT8OOj9
JqCQJCuPEkMLEUt+9N92HtVNfGDYfNCvJvmUsVx4dA4a8Fb/teQWvfyXcMA5YQj9qputw2lJZKPa
I8NVdusbXuL5IRdoINL+54xVxMEn3RsdpyVC2hyWwIvkv/9tdHj30BVd2OLZOMC2snQ7sGN8ZTSI
/n9kQ6Ec1HP3lqg8TSQvkkRki4xGShlOTsTLhbdVhG+GNd3U2DUPWrB7CwU8BoWpX4WbbQksbRHD
g4II0sTrkrc8fKerMqUpYstTj00f5ttQ58rg8cztDI0uEoIikvAIUmKzOoFRej2EbOkDGk2vMDmM
z97IKfM4ijxz18UFsF88PUE5S0XubSJsNo5d9DlRhmIGaOuU8Skx7e4dgl/Zix8z5DmyhMJ/SzV1
24ubKESNdsFGx6c9DBRDpCc3xmzGW+rK18xy8AVeSwc3wM6CtGnTy24VS+SuAVg2S2LWJRddbA7f
tCxyn2lqlV8UZUKPPSyyg/xHTsr6c0q+LEgLelT0OLcoXscqaNouM1pgeJW9N9NJnCEdOz7KMJGf
N/XkYyZWPGOLXHx08X44WDP3swk5gtxBpUcDhdXaZCt5PGIfOztA84to+u7aodoEiIAX56Wao+Hg
0+4Gk0ULJtSGfr151xTTItRhKWEEN1l7bfBEfN0us33llapdH6/SewYECjSm+4tCT/n0TjS+VLBF
wMepCOIpx7W7HMVZZUucvXSYX0W9wNBXoIEkYgtisCJem6Pbvn/8G+73I3HpVslbCu2YLfAAFA3u
egtaOGjxiicVz/BzlCzxwXm9G0XetSScpH+m/Oi/HaC8xlmjuVsEkz70N/yK4a/T4jvY9fe7QiYq
UGlkcY9R6esoRt8K/MEpohkd5W4jWcYnvR+j58Se5uKkVX13MIF7w+IMoyYNYege/R2ZHULJwAmC
pTHaj72W2W/GGg/Sx1O0NywHTAj4FV3qW24+XpE66NtiZgpeLsOiRSABkC/Im3uqKE69Fh3Fu78X
+IK/xZO/57fJwr4H0RCLeM6svMnBQ31BmHW+JVaVQtl0v/defORBcjdEKMX0viSAjnLdHUVCDZH0
LyLUXoXemriSD54/mU57wxdHQxu6OoLt321y4kEJoArlohp6J6fmxOXS9Sl2SoYSJ5e4rWn8GMAb
+JX9weH1q72zOjxlLEO2EVgkcKc3maDgeKwQ8i2Crh1nz8eUKvrKWhLvnGUYka5LipKm25z7czF4
56b2jL/UBOOvU5up6et+ifU/8J5EV3ROkcTFFZQ6khjpK5tl8ReqH/x+XM++8Kjvbprdzh+oYI9I
thmNOClVe5Do7X45ziwaMNywdEvXi6OskXkWbKcgKYT9elKd4WzhPHhxu045OInv1qH8cIQBkCFV
Rrc4hEE4hph4ege5PX+3Jrf8C+vj+VqmPSZTGMSmo2/myZHy3V5UiRADlMbfdyTA0ovJKQ1RBJWi
zWdvETX8B2xOQhRzLkWvqMD0de38eIvvfVWKJRCQUW8E7Lc5uZYsHcLGVjDStdAha1N9DjoEOKkT
lkdA7t1QNHzAmqElyPtuPYHT0s24wHK/9SDCTjiPNFilTGEQU/l+6XnMBKKoh8A7GAFZeFqHQuhy
MifXxFBtwtXboasWjFaPq1AWxxcDX6k/H3/F+/tUBgS2aEJBQBJii75QBKU2XD+5zESEJbhmVt4F
oHP+PLRK9XqKlu6VItIOTd6s+jvxWh0v1LQ6uFF3FhBRgH7AW6PxsBVw8QrQg1XpZgFaDE6Ad2UV
LMKsTzjOzm+90GtOdmGWB0F3ZpWjk5yQsjoX3xbd0hU9ZEXXxB0FU+lziBTR50VzOlovICUef+Xd
UNSnEB2G30Fetp7VpuRxOU+Eilo1unZdHl1GVx/edlabv/ywAbEjVUUl3emuSY/64GgapUKosfGk
O7p7URBU8quyPSp33KW4ZD9Syw5YL+LOPOHWo4qKVMKUwgwhmMIL1CizrvhGt741et5P22rEedSQ
Tm0lYgFRqaNn0d5HBZgtpbp4SlCYWIdvyIhsNcRZvJW29eOgoNxaq7qv1eFwUNjZuWuBmQJ8kB0C
DoHNCb44adwU1pAHizGqMMja+lMeolRVhW2J56mRXx+vl739QOGU7M8G2kLpZT00Y6BIYmcix2dS
r58Lx2rOVa2XF3R/Fj/TigJ767Q5OHrkIDaXLoLg/wu6uXSTuVhGnN3yQITGiIRykc+fIHXb16rM
nKfMMOKLlzkaxg+mnn17PODd2JSzwF4AVgA2uR6wq4m5H/WF54rojVdLqfYnMkMQk50R+205/JVh
qPU8CPsIuLe3iKgcSzlcFFvBm6wDe3NZukqS5IHaL9Ft5u37R6pSQOC4OoKF7oYiW/t1TUrZpnUo
Klt5KX2eoBRoH5ZCdT5VowNheVDDgyrFXiTDo5PL20TK9m8GxUcTJmy9LABbl/hLtyjnSZT5ORVO
e3n5xEEahfZOsgcicbMzSuqCqa1y3CARWj7NRdpiYJoXH5umVa5GDWOZS1KhCdCKPx5H3ru5qEXS
byG8A3NOHk+/5dzAThEonCxOukXRAt1LjUvTqt2TO9uYtrUCr18ncb+MTYylti5b6SM1toNUdW+n
0iyHYcWxwK29Gf8cJpmsm2RBb6be06DHaPXhnuo3efmX5qKXTSvnSNbt7gnFuSuRJnSLyPsZ+Xrg
daLjhVjPxEygfwqzGz6g++MeFNT2tiSkFKSLZB0Dzuc6Sl9Es4g7L+N4HcS70mQ+XayOL9yW353Q
qhe/6Z367WwjZ3HwUfcuFmn7AG8OsKSzRTFP5YiMUVvkgTnqbe2bfTKdRZdFN8vK2i9pX7t/uV4k
MKl28dPuFlc9cmbYO/AlAx8cBvIeZCWbwQ9ZEyM+mgU2l5zP8xlsCM6xwaRSvUlL84jwv7dj5Q1K
9g6gmsr+Ol6S21rUK8SzUivHtM1bAq2x00uM3+PBjt0bGvQfHv1Uh9i2m1BpK5wuqQzSHjzZT17l
2lD5w+6W2+V8nrrFPFhH90PjfJUinnTNqC5uW/m22WpLGEV4FYvpY9R2w3OvkmjmoHhenNABwaAk
I88ieiPbfCSXIl8eFqVBkdbDdVLZ7EDlx0vRjubBCr0XDZBwD/6iGy1vzO2553WlSTG4IGNVEvFN
77KxOZlDgvAUyvXLp5mm3t+TyIXfeUNCU9waPoxVaZ901DouxTRVB6fh/TnEj5E6qRyJsC+3gMJc
VRyzXzLOYSXJP1elNWV+bnXmzZ4oV53Cou7+iIa6jA6Sht24VFhQGnbBGmzbvIMeFW0/YjGIDupP
HNiTM9AD5/VgUQrntY1Z4WAZnx6f/HsrCjYHpgRSBPAObO/R+zKLpsoCc9JwP1ym7OKkk/pmNvDT
+A+huNXQyuMU4J203pfLNET8T5nmFnTjxXKThR3T2BiZtEf+U/f7UgerwQLmxpbg/s2R03Vxbw0m
oSZTr05jBte9J8cNmihSb+DN9KeXD03eWiBsgIUC3VwPrU3sQS/zht1SWu9it6187vLy4vbxchBp
b2Q8FFgdEqx5d1/NZWK4ysTIcjuR2kTQFpamiE4iSbpPfT6VByC6+/tRQkTImiFk8KrcTpqpz5Hi
YJsa2FrTXEZH6d41bqsfQCL3ViGwFyn3L7ns2wa9plfU+Is6DZA2xXVc0eyzldHqGjhzzo+nam9A
v4eSP+W3TKdMzL6Me0K5Vaa9y/owvSLgPf6HrSz9joD9ge7GG3gdRXAVahHmN4iGZeKVV/bum7BF
WtQaRfjDoSPp1/1hX35nbUibEam+wrnFdl4HjboSF+0RBxW6aH+HIaWbYjEcPDDgn81wel7+JX9p
bAMp5dGPvMw6XIgqFf7nZoIOQNNd8EEW7+FIvcz3DAVpwGS/CmFk+zQrtguw9XDbjBuiDEU9tgCF
w8pv2jr9LvAPfwu89KgjsbMW4SVQVyATZadta2Eo8LlENORaFK0PBczy7ThGUzk9lB3ZC8WFR2GB
eia33+aYGga1FrQ/kkA1kvoUhTizjJHWcxZTOHq87PcuWVnHhFFFrkK2u3kxGXEG25tDN8inUD1h
XaL91ELFLE9hItVVcvzQXMwJglh46jVCNclHASW/lkNZ+lNhD389/j17Q5ewBJVlytNqqyJqwjWf
LKVNEGVXknfakodvOPTQKFKjI/zjzrXq0CKlW0mrEoroZlt0mF/ZxVInAV4puHQ7TXvJ6gGsdZy0
IxJFGq6tmbfcXjpAbh/AAcCNUB5A0Wy9O2KdNp6rZpCu2sQ762JoT5ngQLDSJD14ot7vewNqMfAw
uO90grceD0D6nVrNkiQoxJSfkq4ZzwDW8GqpYPV7Gtq6j4d2f4SC3pOVVYp9DHL7ToMpDEqsR1B/
QSruC7Xe4gxvULk+jnK/QpBOcngrsTloMW8hHUMm7BxeexyIfjKCokkbtLI6LHYwfzk9DrU3ILis
PMzQrLoXbZ9KxOZKTYkCMnYF0BtM5Ykyf/A4itzN65oQEagK4//BKmQ1r1cEmqO0BcdYBCWSVB/U
1ksvtoXuVMvb8Jrxn52cSCk/dM3svnyBcIlTXSQbki2nzTMF5rkjPJxjA25grFx6b7h0Rjf/Uy4p
bhFlNh+s/Z0FSTYk2Q2ygwLpYD1STJfCzuqJF7bFDISqynFRHqInT2/mq53D6T2YwPstzuOBTI/+
K8qNzOE6YF736AsVZMhd2oTXGtIuIqeL7odYrz/TrDKfjWRID5KWvaBwVDnDeNkjMiYX8G+ZxJgZ
ZOZCiADmfHnWs8E5Ox0eV5o9KK9tPao+JHibHSQWO7sCcPD/gspP/1tQVW/BSACAoBNqh37VLO4r
mlCT3/Z59PHxet0dH2k6Iv/sjDtScp/l7TTWrFfMcecfmjZhm+EmSnlJ9FkJuoKlVFbOi9ljvAMh
IrLlqUUj8bqZShNRoUrEuQgyC5YKXbc5EGiSP5ODetT3LPflxwzxSNEwE5AP+c0s1sPiYZpViiB1
5sYn1enPJgqU/uSkzsEdvHMA8LT7JQRI34u7aD13Yah0I8bpIujo3bxa0Fs4t6EByShNU027oYWj
XENNLd9UxhQexN454mjvyW4YZRiKIpt1k+kiHRpvmbjvpk8dTkrvRGOmnx+vmJ3FiY8yzGP0mcg1
tuUQsiatxMN1CobYkPKKQ3Lleq+DLJmbg3fJzuKE7EfPUh5syBBs0hkvybK58jg93ZLufJuNCxVJ
tXwuLPp9eZ12fyrFmB8E3RkfogeU8OQ5qnHhridwVpWF0kwyBbYnvFNc5mqA1np3S52pOz3+lHI+
1pcFTG5o4hDUKb+gtLAOZVtdqHkTdH9WZPJdAQjnm1CkPlLFK4KUwv9BZWk3HqhNkDiAj6h+rOPN
IC7qqSUfMmfLfS5ykbyJ86iGbyyi4kfjDcVBwPsFyQDpzUqdNh7N245T58bNJLRlDLQWj5SoGftX
SSf6g5toJwrKcxJgJCWBkMhYDyuOl8zQG2UIWLBQm4FBPONPVB4cyjsfj6INVEagOKzKbcFoGY1u
0LhVgzE2JoOMehqv4RRlX5R2SF4tWhseVAF2hiVpUlIpgvoU9+x6WJU1VQlN3SHwKlO91s6onONj
kv39HiNtpRGBLLmMs0UqL66eNZ69DEFvdcn7qO3DZ6WdE07mSaOcPDjvkTZpD2Zs71uiQEGagpiT
fFquh5YkykC+Yg1gmgr3B7q/uR+lQtziGdntdBRH0jf3e5oXGHVHKdIJPWAL1ey8Bs5XXYz4QBUY
5cRJ89yaLBiqt0cw3p1Zo78Csol6G1TMLXt4HlJv6fqSJV+OzXOTGto1i3mSPD45dgbELgYOxiam
hri90BYrVVpXY0AizPP3etr259SscBeMj8RV7yOBFwFvDaEemIy5PTNoVsVOn1bkIq7avjM71frs
FcWiQ05svPhgWL9o4+sTkWi/ZgmhZI7gze2J3NaYYJongiGJqxEt8FJC9JfEdU7oWvC8Wuiy3Iao
mMerRU6D+s+cWChIlanKE7ZWrfwU4kz8s18Uq/Mzr6/+mKZ5/qm4XfJ5js3xJ3mrB1CvQQntNlNi
Nk75pBtL8HiC7rcVHEAKDEhlSM2MLUpkhNiQGVHSB0lEveYUi6L6I6NtFEGTc40TIuuQsLzpYF/d
a7yQklMdglSAQCtLfnN5eZy4XRHXfTBC8PoiwkVB9Xi0Fu1cD8PcX5Nhsi+m9Ni9tBPkc3sOjX8V
p63t05LFpndwhN3vc2S3eTtKCAca61u/bhFHeTfRYUB7vEtedbyUz3OU4181Zv2rLHGig/tmLx49
aVAjtMZZs3Jz/pY4m1i9Z1rak3wVlu4XaOOevQbubQx28jTgn3VwJ9xvdsrc+JHzKuGAubtQu5G2
Sl6RVyZO0oB1aNmBZXaULe9FkUclHVt67hzV61FhAApMGzBmMJapd62wwL3QkmoPVuz9RpeyRFLU
kAubfGSTHIxLq1UR9rJBpLvJmbpb+8EMm+yksgdfjA6RochRIYPTCN5iCNIZMHvuNaT/2IudrKWY
vhcOZqyk5OJmh1X05+PNuDc0ZCqQX0LvUiqjrz9gjfYaTCby4toUrt8iSp6e9LJCv8yw858vjyUT
EZYfxXtKNutYnVIPLBjEqubOjF9x+4Vnik/Zm1GZyyOXqZ1DhgVBriq9m0gUNuNqhSg5CSIeb+qg
3hThOSfU7qpTDQjpqZkt4es808+PBygHsD6iETMhN0aOmnsBYPl6gKHWCK9X5REtmgGwYhJ/KrJp
kGYC7qcZxbCnOhydSzeP2tfHkeX/eRsZ5WZwRQD9aPpuVqjwIm9ZcqZxaCiqoraG9Ajn/+T+eBxn
b7mQHaPVJSlpiOWtR+jmjjMg0cWzY6FCXNBHPOW1W+MXW/8/0s5r13EjXdtXRIA5nFKUtELn3D4h
7G27mHMxXf1+qg/23+IiRCz/wIxhoGe6VKz0hTfMBx9z78JCaIhxeFvJTTdD0UBYJm2JkTbj8IUZ
qnKXJkO+IPO7Zzefxp/3Z7azdoSS6MSoaM8CP3g7s3XOU7xiVXJaOQY+oSA0ZRo0bTiuq/GwDPgR
J4kMwtFaj4TWdvaqCrxIOzj2zHgT8oHOMMyyy4kjxJrDk7QKrAlSsAKWOWg/aBFW4ew18/X+hHeW
8mbUzfe1CrGs60ShwUL8B5vCYnk2hJhPTSCPBF32J6jKz0oylG1z+22ZtNbqC5farIv0MtvuApSl
pqYheYPxTJ+e/dw48rdQf+nmSKimAmLFSnjb2eIkvbieEeIwUAHMdQSiRSfexdP6ejw2TyqdSBVR
kSFsJUmLedIRkE155gLxYygy71OxevGls6R5RDv9xRzczoj6HsVuAigMEdVn/u0JR7ggXocahIzb
++V7Jynk4yhiG+hwWr8z5ln7e1i6ITJ7r39CD7r+ZE35sJ64HPJPq+Nwsw+F62Cw4f4tEjs+EWn0
/9JrpfpaOAvWcEIedRv3ThVMOlI0Gt+YfG0qobGY1rpoeDnNZFUCU0iDFx3gyhqQUYSOc30WslrP
9PW1g4f05Z6jxMyVqHMd0/nY7rnJHZwh9zxkrPQmXcLWz5uPeqW3U0jBPv1grItvPEroPuJg4Jfn
inKMTvZGSRQniC2KYRwtICMLxd9hcd3LOrTBM9l9Ea5jHL/6imQoxeND1Jkukq6u0N82hDvosTvP
3FnZolVweL2xibRuct87Wt32Yd5bR7JFu5NTeSLgEMAxWxlyXWs7JFskz+rgTFGaBu6lxEYjTM3O
eLh/P73cOkyOvirKPUDK2Ty3k6tjaWY2OkhROXj2ZTDX/J9cq/z3GPb252aE7OcMEEF1PT+C6L98
eRiZm4rmHMUTaie3I1vCals34EwvzTqfgnyO39QlL10ST4gcVHnTfb4/1d0BMVuidU3FC8jq7YCE
ru0SpCpW9r322YPCFxZ1Vp/KbjYvSQo4+P546i27vUh8tETpYNGkUBns5tMK28DopeE+LrFBf0o7
a3oKDBR4FpyfIvSZis81YI5rPTZraK/dn68e3fZUPd3iB9Ah2SSywixaSU+Q/M+16SuLlKJtaJU+
d1jQDaccfscFiln1NkvlcDbM9gi1trOJb37A9r2dWs0oJ2+IhpYmHu0RMCRDOb7pnfmI6PTyESKo
oHXF7wXQSvf5dmVnI/eCMqhkhN91HyEHaZ90H+HW+190b0LcdhxIKoloxW437DQ5bjO2MmpdWvbx
wkWzxBIn+Cx4tYEGRQiq6LQmCFeU2PrthFL+sDFsKSM9xzI1Nuw8rCZ0Cpul1E+JdqgitTc1qIQE
DsyMmG8Tlo1VNzdOo8vIyUX14GtcpMlQr28bkJqn+1/R2DmGquaGNgd9QEyptvvCUl3QzpRg/qAs
E33Rww7zRfP+oqUVrCFewM4F1+Wlui4mNP9zgvbOe18mTkmnTaIwBFrCkGcqzPXnfIndN16dZgkS
BM5yJPu8+12UgyMifBY1cvXnv1399N2oBhWDjMx06B7kiDzV3CVfUlEEB5fTTuGEOBGrMAQGwARS
qr4dah59EbQGn0Wvm/7S9TUmdRol3abLmnPbJZ8z+FJXbHNmzq7un/xgHZ6gbHUH67OzPPwOggjq
bSQE27enXaDhSoTqoloWAS6r6eqECLe5J1JbC76i8F6d7PDOuXxgsgFC121XNcENrikzMUVzkspH
zx+pV44jRTcn1g7mtnMjQxwAf851Qd64bXfoZQ0ob5nGqHItnAjgiD2uWZlFWI0MEdRCIDKDPj60
a7JGVpkeIS93dhN1bqpxjK2yus3Oly5U2rT26bakQn/yC+uvEvOdb2N3eMh2LkTSOUCQnDIqwVs4
dotES6WnMTLOVWOd5ZA3X9a4TQ9EAXbnA9CcIjP+SXSEb7es0xZ2Qm46RqhIrU/ZOk3npEgNiqZa
c7ByO2EKtRqkMOC7APLexmCtF1QlHZgxctyk/CrXvnoq4sD6ZJi5GY4N1lRVasxhOdivr0oB8qaU
Ql3KAGoXbK4AT2NHgTgfo7JojQjKDbFuW2fnJRmsg4Bh9w5Qan704oDzcPPfflDEjdFbcuj8dUPQ
XnSjFNeyyurznCefh9rJP4yOObzhLiqj0V3zUAZ+fZXkRgdfe+8OIKyGYA5XGazk5i4ypO+3fl1M
Ub2gjhcWa0+/STeK+XtS2QCmkwWp9PvPwk4iARoa/jAsSnq71uZs2IvpFmtGUzdoh5SO/2hhTOV6
z/6Czc6MA9lJi9GLuj/o3jFRC0sjHLlVEufb771AJZSmI/ne5E9h4c7aJ2upsw/3R9k7JkTWagMR
isEkvx3Fy6zUsTtc8KxBOOc4HutwXfL23WzWRwzz3a/IvuEZoXAEsOF2qEAsmcTZa4xwOEZA0Yih
2KZyrM9oQf4zzOX4tdDtoxLA3vx4r0BSsGN83q7bQe3ScKRb11OEMMfMppR9HenSNd/Jwjl6kPcm
SKFbZ3eqLsO2b1d0a2xOycKVY4yJ/+g6Q5p+alGQdr5as3qlRI1armNOxVFnaO9MgD6lLMCVxuux
iTGndbHtAaGFqNHRpxcE8VEz9vIiU2M6gyk8Uug4Gm8Tv8dGPFtNxnhpM2SR3o7JuWi7+qIvgX8R
o3WkKra3io5Jv4hOOcjerXiF0hMa5VKPkQaG7TuWezhky9iWZ1zB04MuydFYm21qzdD/cxMYABAU
8zwtTvBULdTD6iU5wujvDkWxmNYyIlW0EG83pxisFoVIAABWUzpfBzmkp2Qs9TOI2Ndz+Ojwgtig
7aZy6m1JIh8DbapN9matdcEVdTv/anagAAKOx+X+lbJ3caGHg0Giwr7RWLidFQ+QXznmOEYQqWzj
XPE9R8VCOLqV9zYh2QC7HXkmwNebqyvJU0rttk9QarvpR1srXLoKTvbUeLboURFej8733nIp41a4
kOSuEJ5uJ+ZjEo9gjQAwS4R20V1pX9oKP7Z4luZB5WN3KIVvwLB1hyhCZ1dU5hoT6OpLdc4xDf3C
xpDUBJzsYKi95QKdS4uEIimZ4+YzdrFv4gGcjlEQj/1jRW73WdMO3Qp2JwSW3OUZpeu7BSuh0LX6
CTJCUQ2L4pq5JQZY7ijrMK2b/OBN27uHQZn931ibdRqs2vIzDwADagPFFSqT/+xps//nUEDs1PTE
izKoZf9h19OvQ2UBeDn1ThUk/paNFVkztDLjiqK0Uf9TGh0MLjH48UFUsPsdf9FwFbEZuM3tME5R
ZLKa2PQwnLPs0SiE/ZSIvu+ueg7G9P5J3h0MHpbCaigM8uZZ6YB41WJpyAnG3o5Dq3GSp2XoNFI9
g1s+/A+jAQhAnxKNIiy5b6dmIGClj3n2C4ZSv3PjCXeQ2XoSxaF21968+HbY6oB5UpSA25FiI/MM
DY4d2KFCRPoad49YgnxNxlo7gB3vpQbkHqSQZOlokG/CD3dtO7dK+YINVlfftRllAa82c6V8nZ7H
YdDDataK0zoX3+9/zL1KBjaNqFCj36KcRzeHQLiBlpcTWRY62uuzO2HyXTtLfc3kiMK71JxrUdrz
h7YZ0x/oJ8XPHeKI6wm17vxcJ3V/dTNh/aHHsnTfFG5S/SOtcfn3/o/cXQfVG+AORypku5nRH28y
I+D9C/TJ+ZwlE+jaQhN/B2N25F6y91jQowFlAWBS9SJul9ypIKa2Ho9SFQcI1HI/XNx+QeHfBPuA
q9cRqXpvagraQqQLMgHI6e14Q2WkPCUzT3u+oCZWudl3W2mg14P/X5JAGIW00FTuieTl7VAc3YRW
JVNz2wxLBmyguu9Iao/uKW2wE/kPd4J6KnzkgKB3bdOvWhkMwsIg9DOy+AERguGhMlPrhLFhcr6/
PfbWDBScyrtArYA3vZ3YOHqJsCeqxKNq4AsTD+u5sqmjlSLHWDsYiz/uD7i3aFQ2qRoA1yJh2Nx3
o90OvpVmEvUyW3sUhYkgdDUmK4d0iA8eqb1nF+k5VA4oHKjU5HZyJPNevdiMVY/2+CnP3UGLSAdH
72C9dsZRHVeoY1AY6Ult3iXP7JeqRKw2ciYreXTKpT0XcVv+vP/ldkcBEwAMhzzrRacVRk85YjxM
LbLs+/oy1on5KFJzCq7/f+Ns9joVHJCJPIER0Kw5XPy5AbqVpAf9u5d2ESAAkEH7tcdp6G7zDccO
0tHACDZqTCtZntyino2wbgqupbEt8h/6kNZ/TkvdyQerLgySEZnAtrdBlfyJr5VpnfXF6R8NXWhJ
VNJzlmGVFh7Xm+kNf3SVYWihbiXp5yGtCjOKm4riQmcgaPpu7PJKXYOLNYZjXFnrScKjzSkzZPaj
35NKnLs6X790S9EdiUTvHDhF90MlhoSEqtmmxDO5E9AxGytf4fvIBpTp8tly6/HBrrMKmf7liN+0
t2sIB9k3v+Dk205CHld20KAHESGOm5XhNOld6A1Nc5Qe7wSElOZg1hJKUxDbVh7Mvi2zsdHp9nQd
RDQT1D/Rmh7VTWlc165Cw4+06GCr7lwmilVBA5oCJPnd5gVY6Syu1sDH1NH0eJiyOf/UM14IP8B+
fQhPOTxQjR8UEYhCb+8SWVBVwQV7YLvmDgWwMv9u0Rc+iGX2Vku1AJQup2Lzqd3zW4TbaOZoaqKi
adfq2g+QpVMWTlTHo/tHfK/QqMIWWvdKz5tH9HYcJxhyuzf9AQXqVOqR68/iw1jgan6qqtT9n7af
4MK0XS+mt1NXDZ8xb1/+ylxXM862keNzcv/37K0j4RtlHdyO4CFsDgWIxSYDNsqVY1G7WoVhPoCI
/bcyhiNw9N5I6MEB3lLcCjhytxNvJ33W4xWHdJ+K2M/RoNuFxGw+hzFGowfB9t6RUGtJDkFpDHbx
7Vj5LPKit7Q+MnrNM96awvMAM46ZVp9spG3zT0Gm+UWI+N/81/3vuXfJUELllqGjwmOxCUyXvuh6
A5fbKHF0rEaWocByB3+e90Yg3BPM9OU/LCANUUi2Hs1R6PK3U00czbc1bSSMKMw81DzNQ1oZZf/G
NZuDvbs7NwJMReCnGrcVXSjwvLbzyRmierCHR2yc3FPsJON1dBv56CgN5PvfcnfHAORFCQ7kAK2O
26l1VIWJbLlj7H6Mn5Nas7DQCYwnKzGOmhx7U6PBrMzRKSIBp7kdakSraBhRDoBC3DtXOS7ZKWm8
9OL18fBNY/yDuOXXudogFGD0UitQJQMiSvWDfrtuiP4mVE5hQZQ0eU7lKP0gHOb5uZmrVYRT2c9f
q9Ve/sfSWh5WGrfJJ9fKq6ODsveJf/8Zm0NJfa63BXX4aOSzoIwPcRO9YAc1lET8hxeD6w6kyy/Z
hC0GJEmsEVscODQItslTalcGKM6sv7TdbJ/vb5y9uxwpYHX+lPHX9qU39ClDI40MOFm0/JSb5vSG
0qv+4/4ov26s7RpiAkxVhIKKQkRt1tC3u37WZgkLtvbcczYZy8VK/TYC9Q/V2PWnN46V1W+SCnxe
Xc72o5WL4QrRtCtDyl/zcOly6cFpoOhyBftdf6lix3kcyJ8P4vFf6PcXv9VR8vKof7LRN++1iYpi
hdyYhFrWDf/kwhuv/VoZOv2ewYZQ2+OZXOZeP15NM+++gM8PfiS2lV/w5s3+TBvLKPGn9Psm6pqp
OlivvV1IE5N00mC5SCpvP2TVoBtkUAMHmtp56amdYv8BzKbzRw/d9uBS2alZMAAgJDoKyD9s5dRr
apq9iBcOnmeRIM+lOOd4lZzWFGgOgkl/D/CzH5o5Pbo9dyYJ3QlYMQIFEONenPiuXlcCOAq6Yyfq
89DOHHQnI6iLDGv284MbZmeeKEdD9+aGoW275aLa6L1Oow8XKYt9O3Ql4uqVPXnh1DbVW2C/5iXN
9Z/mPPUH6cXuPJXEG3V4XvstVsfra/ijBfQkypQTSBOnPLdIW1710T+SYNi7RanCKww1yRkC5+q3
/HaLVjCXFstoOeiVlT60izTDymtkGGRYHWuD752MuJ8+Co0rRptSrAes5dW2ToxMCxPWL+JvJBDb
mzwGAZUMtL4wo2ueV39o35h0rsNKHrb79udLygZiQ9lSbH14PT9rQeVThh1XQ3vvVML5BAfMfwom
3FP0pMvDdV28qERKPvSsxTv7WXz0ZOzEVkRV//cbtohXHwIH6Qhy8o3Zdz9mnaa0i+fIZ/QOqqdp
ToOPfVbmr88BiE1pTnNuyHO2p7aPg0QrS+AjYz9OIYob5nNM2Howyk4UoKgNtKwoJigPl9vtJBBp
BUDMKAauDl9EktXZqbUH7906Lfo5TqjUHNxGOy8V3F/VVqW2pfr9tyPqetrLuNf5mHayrGEZdHod
mklg/3P/rdo7lL+Ps4lvoAwmGCpTi6QD0lymuYzPbQPyZiqn9kAFbHdKJigfzExIDrcBaWGIVeiO
5DygihhlWCic4FwfVSD3diH6q6jLsBUxGdkUmFwL9comY6mkTZgvzFjFvvZ8lkvXRgl37UO5uEdk
rN2viJKP0jjjn9s2j+/WqHXKXxXdunrSFwStBwcrMkwUkoPre3crqsIBuGfEK7f5tbECmxgG+lZu
jRZ6hZuyEa4+9xuEuyISVd9//g87REkUWfBRAPxvduLkoyMtZmImq7VKlGVH+5SV8/DJwj7z8b8M
RXxGwgIEeUvJMpbV1xbVkzN67O+SZamj1s/8s1dbR8TtvRXDwAqldf5LqVq9kr89EHaHkryhqcuq
rdtvsl3FH1h6OG+myoi/3J/V3r5XkbziiCNQsn1wyeMHT06qnaRn/hco1MU3De2Cg32xOyHKYGS1
iMORt99OaNA1qCYDLx5VPO2Cu0cbTnnXPEyVHh/cTXtbEHYJKGa0HtBv3OwIgUvJbPg85E0hxQWt
de2h6LL8y2rJ7oJMV3xwcewdaWACTEpp2PAZb6fWQUUXuBWQINhzGzVSD94nYp5Dn6rHOU2sBK/e
Nf7r/qrtfU/Wi2ooKCQilk1c7GZa08x4pESizP0v0PwnDMJl8xxPKKrfH2ovIvttqG1WQu6ct3lD
qUX3k3K+pEmqvStqT2tCd0qCkzc45dvZq4BHct0F0f3B9xaTdxMpU2IHSuabfbM2WWo3Gjht5R30
lmzzfeF0eqSby/o2NZMjH/a9wwCoC5aBqvSAb79dSxO3RFRhJ2Dhtg5ZyHbmi9brr5d1wmSN9E5x
y7gpt+HfEI+E7pM2RFIkxqPhN5ja5IeyTnv7kv2opOkoQwAlu51LEqPhhPcX+3KVCxidZTlnBSXj
oXPMi5VbuHokSFPfX6/dDwhwjU4JsCdAs7eD5mZpZqKnTAh0L782AzYUUEKOmmt7o3AFs+0pSYL6
2OyKGAEQy00LGhtz2QAjwF9mGeLyfH8ue2eMcBXNEtDnpMpqb/52Cc8rHFxnZONnaHR+T7NqDiH1
LCL0cve/BFSKpgZTlJfFeAGMRXy/kC4FDa/xnUvm1CXMGv+I9bV3mohFuRktaMwEILczUq7uWSJ1
CELaMKC0bqtAwCmvTZmXj55Xi4PTu1c1JgoAMaPACoy5ecdo5+kAL2BQYpsMRjNdg2uhpe4bW1uT
8xQD47fWxrm0a6aFQ+5WuNXZ8XU1lyMv+b2Z02lW9h5IxNFCup35MI2TWXjTFNFWkn9bdpGdSqAu
uJ9hQ2GIzP75+r2DnplyEsHhGD7A7Xizh8WGHBivMof6wbOT+uzaTfd9tJbpAFO9dxjojCroBAoK
L13U03jxgwleWzJ3wUUEff51wkT1+voJIUJFlIVwIIHkZkJGUSSWMUOFamJTCysjE9Gi+USvWvAf
uGxQc+CysXOU+MnmDqm7KQF5h75X5g5xmDlxHbZGPH4plmk56J7s3JG0EOibA9tBxnNbcO/znvJY
oKTEEse9WFlfhUvRTBdU0jroDJ5/oi17JFO486Aqa0/SJ1T7lS3B7d4YY5kWvjFMiC9o2R9m5lsP
dTfKk9V3+b+L1a0wRdOPQSytg52yc6HR1gNpSHeb1H/bSW+AP9DNgx84aql5oXP/dz92zoOeiYPo
5MWWpFikyI+KrWMrqt7tDN0R0/Q0TSi6JUV/WnqAAjVN10/3t+SLM61G4XVj4YAm0Qy6HSXJ24rq
fcEoo5yeXJA17yqsQi4Eh5+SUXu1xrkaDkEGOOjsF9K32+FEYU3d2FBfqxPfv2q67CJttDPMWQ3r
tYeNxiGhASJUXCC8CdswZKGDGddDE7XBLJ/soFyjfsnKZ9S2jgJz9VfdFFgZitifRiXCvMpL5nZW
+iBKrxRNC8xhUl4SjRN6nZtflkoLHmIQviHqLe1jQ/E7nIL51Vp+anhyQkRQIZNRYLwdvkTeq057
wD8lgkdnKmXtp6ZU3FJCsairWhpf3XIUpLw4B2pQmqUKv89TsJ1zo3fYipWijZTf0amHkX6pNbw9
rTQWl/t7dHcocm4AbRTC2T6383NXntzesZrIW7312mcmd4tLsN503nLw2L64y5gVwQNak5TKlSnP
7VDKv8oF3NFEeiBUy96K+59mUsk5FI2tfaytwfkILSP5en+GO2cd0JHCC6gsEmTs7bAtP6WbhNFE
s1EjV7CMRBeiHv7Dd1TTItnh+QYufTvKhDUvqS/7pBqH6mo5mhn5qW+EwySC83+YkMIIcIVRIt2a
2orF0wI7ZkKm7jWfrJJDSjXNRW7o/jh7W4N6ExhOHjt007dTGih1J4XdIPCVlme/zf6dZQAwZQyO
+kp7IylyHqJ9TIha/u3HQ2c40CiT1JFrrP6DD2glbLNAfzNmTvPaJ4ZNSP+KNQL3oECjt0MJNok2
eVRGnCadsHKe9Ku/zrylvV083v9+O9c/DREI72wKODJbpiVbIB0RMa8iUbuyDful0LO3JjHeY04L
Mz01nt/8fP2QNAdAfCkJ4Bf9eQzirJQJ4oHaT+kZ+qgdZv28hgbe2dfK94+a5HtH+vfxNpHCXMQs
5og9qCMN+1Q3g3bKZnN59GVsodeQJNemzY+UjtQSbV8EShlsfoMX74VNScVz7fR6W0WmVlVnauL6
qaCi8twVa4fQqdm8EShSnKzZNQ9O3svpwiNV9iGkj7Dgvc10vdTp3KbjBquQGnssxGpF0wDnYxTF
8FnPp/bRMzkq99f05eFQ5FVKDKTI8Oi24neBCXClHRFo4J8WfYhKe5rJI0IThYhXX2LsVv5DOQOR
JYa7PRyyJjJjL9NoLWbnWz/OSzg7cfm57Lzm4HD8Erm/XUWEQOGW0LcDZAEV+XaszHELbWVmIDLX
IcVqovezsNLq/GcxVzWMQIyCT21fiuEkZ6N/C9ycxzaHembyVon0pxvniCr4NtDYg4vv5YtBUk1Y
yEUB9cXfHtx2rNsyt10+g2ZlnzOKcycdq5Wv99f15fVApwlsBMLWlAjQlLr9APhFDkXiE9hkuglb
PNWckO5x8EXmzQ9zGvyD9uHepBiQPJ1KAbBptc1+Kxasi9vZLRXOyHcH+9JBAW/f403uHmkb7k1L
EWjheiJi8qK6SX27Wtk4LeTjFuGxISnyEJypCKugF+96qR1V9F/qG8LiIYlHoxtsEFt3s2uRddIp
ubFr/SwRj7OY63d2vdQPLtvrvNiOlofmbGpvYY/YX7wlhkWImFb/NpaB/Jm7QR/FeVB/zyrffe4H
4T8Pfeb+a5e187VpExs33Ux8KhojpX3VHoJxXt5m/HoMdFVxFpmHLQPEi0mZLTvt4OEOlRdqQa5/
bFezeLIw33wXeIP+pnIW68diaMFBcrm3VAAXFDqN4A+Z19stsaC/NfujRWg92P/KWQTvgrWtzqlv
f+vA/x5VFfeGA3IE/ZaOowIw3w5nVWkQ613aRwtORX9XmjM/SFww0IKw/FCW9lFxZ+fi/CVq5nFr
EsRsS/pp5drVMGodQh3m+C4ZOiOkemo/Nv50JDq88zAwlMryyADIvTaHS7eTQc8xy4l6pxvXi9/K
5lzp5AhPAnD4U2H1ftSLND2o7O/sHeA1VDG5RalpbrswxkTFgW5tH2WFiL/2Nky9K0S9fn52rMVv
qJ/2+c+0y4ar0YAQvNy/wNR6bW5wIkxqxKoBxLuwKXJWfVz4fW12kT5J+SOTNmLqfjm/6YwpQXFN
Wt/QJKjwiDCn9NNS5Ufj780e3gLQPMqs9NbUfvvtRgv6NYZ43fdRJ5b8R4PfRuglafLYepo4+Wm2
flkaOT00tXfUcdjZWcp1nXSUT8/LvEkpIBA6xjDLPmp8zYtadxIfTF0kz0AWio/3P/LuUFRjaGKr
CuUWwjPAjKZvUiMBU+FgXK7CDiXwvVOZgvG+P9TO+aTWo/RmfFUS3bZGa2nA0Ud9I5I6djTXVeum
gRfZAeJpDEt57s3kKNG9PyQAqtsl9DMLNyYkPnFO9uiOun6ckg06rnZKV215M/bO/FqeLkp5/2+S
oBFuR2w9d8k0Le4Aq69rJNyOrtCwrG+c3Dq6FHYnp84mXd9fyle3Q01ab6SxnSPUmo/W9zSQxZt1
bDSsqZcUhFQRuB/uL+DegcBYhGI2SSg30WZuTeI2+poiYpqYMg3juqofgzH9JzXT7gMU6OXJ653g
HSoIR+yendiCUgVIUuXPQXdqExejcdD3Vtp1USxzF0ph2Z0Q13p9lggrjQqMQgOpVvrmkl3aUlou
aXYk9ObPuirWt5ZhxNA1l+F8/0PuHDrc+2iVUuFCnmNbAO37pl7FSBrlxjhMos3XRtOEVwSyt0eo
n51LlOiHadHLg5K87dnbi2H2oCrLqLMs2Z9mI2ufOwn9D2EgrX/yUdL6loxT9VTZVf4mkwDs7s/1
JfZJtagYnwIXGTGH/3abrr43epXCJvCXz1j6Tn+PI1W8Vqvta2dRqDES1z8L4p+wGtzgSrR+ZGS4
c1KgU5KyEoTwG17IimX6Mg8p1u12ORUXN7On91MbAE+ez2kZFA/3Z7yzW39VLSGbc1TARt5OGDn0
fo5zJox4RfJc1G7ydZR9ejDKzmFklF9FJ90h0d68EYU0Eo+QgzlhIfxz1HM3DKyyfRt4TfOcY3zw
iZilIepbj+6dvS1FSAffnMsA6attWDf7SzJ1OkUAYTgPSdf4UZXRShJpNj30aa/RUzPMaF6t+uL5
c/Ht/ufdW0yoxjSzVD+NAubt5zWzvIgbm5pAZlgrV473oyWsuKBk+6+uJeZBrrZ3VGn3cN8BViSM
3SwmSB47qVIuhZVtM4d1X/VPZpWn71aq/gdH5eWS0nVnFDouJnHXlhxb+0GXjS1ybMEULx8T14lP
JVYaIag954p0exOJNIYBFfND7n9T4+U0VUZFWm8jFgTudLOmbSx6mYimjzxHYPSXJ056NqXWcdHi
A16E+mLaD946OWdPG/32rHtLfu3HKs4veZ3YoT60XRZqbmmhEKjB+Rntafjz4Eeqb30bEIL7pUCB
EToVQ8Kj25X3XZHV6YSQaDeL5dlc1Usk8zqUw1whgOUPb1b3Ey39KBD2lIT67DoPqdW9GsJGggGO
B4kjxUGnFXL7M5CWcBshJPJXteU+Dtr4U/RYeS2jXVwMZFDPWbwe1Upfbnqo2ootovSpIOKoP/8t
FhWrWaci7mE54UiTnbV1Ho2wQEdTv4JeRxEyGLolu97/4C83BbGvTZsOWA9ds23+BqjMswpJqi1x
IDnRfBSneXTj931WOAfVg1+Ihdu19UhOba5LHmA6IZu1lQtHIiiRooq1wcbJqI3LNexjKzBDo0mm
pyFFlfyKP2Rbh9YEFuY0Vu7819ppo3UOrAxxF311/Le+7LrypHly/DmZHc4Umr/431DDbZYL5sNi
CPtK79/XY4Gn3/3P9XKNWBuHD4aQhOpsbqIUkL11XGRsSpkV+smeXO8EKkr7V9RJAV1yLL/cH29n
echOCCEoclF32WZnOCfz13t5F3mZLVz0MJvg44rk4ZfOmfhsB4O9vJwArZEL0sPh4uVfbndgk2eZ
s3QeLueFXrdvc9OKnZ9TPuFfj4RG6b8D9eJMoYYf7xBphYbzpFPKLL549M2zSzEpoeqlK5rvJv3D
Pqxr10xCX6+Tt6JMqZDLMYkpl2jrO0uWI/YLQRN8bRtY3CF1NEwY4sn3PmRrlXxZ5dqYoe4hQH+J
Myd578W+fDP5mi6iuiYeCtsioY2cFxZyiSAI+/oMysjBvTgG23eaNOk4uJdj+/cwwvxaTnMzLell
TaoMu0cItOKpzAtphXmNePkpKGYdThh6cMEz/i4iwyw7zcbLoLW+fB6J8JIfHXhPnAvMQZhoDwZo
31pCjz9Yc240D6iU4YlRGUXnURRz/T/WBhGkV+dXgCAotYC2plpF/+F2hQCYmonpUrcWXhqEAl/2
kzOKEvnkIDgXS+KdD7YEf9/tkYWBhJLwL0CEoizcjodhimv0wLsBDBfJj95um/OA8NKHakJZ/v5Q
L48WuSk5KjpKJABkxLdD4QMgWkiebWRObXmNfSN59hb8OMkdl2doJ0cJ+K8e1+3caOSxq7j41Euz
re1Yw2KBfQLBu8QObqaL2a3fzUym8przf3hTWVb8V48Sr4iIYGPxoVhquzzVFGbWk+fGQfy19ufp
K091Woc53d/42e464++6abs25HFpv8vBzj6kc00dJUnF6r9D8plEvx3F9FhqGfJxZFvmfOpyt9XD
wUyDBFW7wPnm9Zb44eCz/aU1uioOHbd0mnMpilmEq8ycb11SyvoEKKb5n8qays96Vmk/hxGEHJoS
k/8tof5Yhl0q+kc6t8UapZXsPopM0/8Ba46MdxPE2Rp6S0XArlbjuylt+Q3hN/ep6HPzn2XEsiRy
7TX9i/iua87GjMdL2BRY975fE7+kO5K13sdkLPpvWBSt1NG1uC9PTQ+1/LnMDf/rCsFOvKv6RHfC
kn3afF5lMiUfvNiyBwQO+mwtIlPolfMhLtERPwWEXRw89AKeCj+Yv1lD4gwnzWrHH1pXpj3MrC5d
LjVHAA1O5IPQZcCqMo8kYLKSqkacfyxyZTttG7F8N6HTpIeyQr0uNEZqpJea2sQXqWWkrxW+IcPJ
je0lCyW0n+dVBvX0Qc6rdhaCLtjB/t5e5Uo4nUiWLjlnF5LGZn9PHDPQwIC+ZrdrnowhKN7ADMm8
U7fwBweDqXvg972tBvN4agleoL4Ajbw9TMMAX2KRjoEBql6c5kJ6Fz+WRyCfF9A31dlQvn28TKqA
51i3w9B+t1vYfPrJyKpEO1e+mJ+pNMVnR3Dvhp0ZzJ9j4chnd2x7xHML357Cwte17GRURnuEbMXb
VY14O3HCNpxS+JpKI3yLzURB0EznxcN/oiKs++LJQhvBizlBh065mzrfJ4HHrd3bigpotMgoiMmp
1geUVDIkTqt2HoASmBp+783QNd9mrN8t8FJTAohCVFMSmUGXe2HfyC57iLFtoLLVDLp5AlAyxB8b
J8utc92bZRLGcxob57x0cd3oIVycjSSWH7qxF/yvi0RdOUHRh/7k1+ICUHEdT9hJLlUondH7d9LT
troG1pgW50z7X8rOa7lOpdvCT0QVOdzCCspZluwbSrbsJkM30DQ8/fnWvjm/tV1W7esd0IIOc445
QuLcc1JE3b6ZTHKr3NF8a3Phb6ks86A8yl5Mr0E5DHfxLJM37Vts8SIfeemLCEeTFWHvv8lBQ+os
5Tjf5A2K+lSMnjM/KV1vT7k7WF/rXoQ3EaZiNqo0JZbMCQSmpbId6isrSbChq5uOfHBfuv1lVRRG
X/n2HL/2SvoriTSqPR+LbRRZvRXSPtgqNl8Z/E3nqzIVhJA6d55mP56C1Jp7rB5r0d8yROqrnREb
8XAyjus8nee49zLhRtU1UnBWF8O09QkxfHRBdADlHf7SzFBaXNrjlNAkEh0mBC3zkdYKB866WbdL
0bQdlHECUbIIz51v7Af+QhcywMVsz4FAT9sSOzQ0Vr8cpPBXhGmxqR5D9DHOTteBpCcriG1MVaTq
YZfrtrgTHVXLwxxL9a2obNygBYmEz0z4ujg1ubt87bCatKBDmu7dtsctPOuxLt6y2mrjV1MKZVHx
jKLOoD8Er4C166NupvimiMmBzVZrSn5s/PGPRg0EOODBEX6deqdqM9vyk2fbbHmxH8MiH3ZrtzkR
tKHcxaa39AbyDBaRT9ka5eJ2drrCzcyEiigluVhUcHI8U6ZtuCbjl76Nx3dtNfa6hxE/3MAvY+jg
lU5w1W7SrXfJLFsvVRLxL8REy7Z2ydhXB9Va+EUpvCC8A7PF6L2bmvUnTXzE/1q6szedN3GAOHtr
nPkXTUWn9kVstucA1cr6HHmCCFPC2K0xKzu1WFfLqgKZRUVcVTtdRuE9/i3l44waMrgMat5eSv98
ks2pscSGtAvL9sg+Eg/K0zF5Yp3apoo7cdJXeDO3yUUg/H7JdGlCsz9p7Yp0maqm23cy5C8vulV7
591oulficEeTyiiyjkU1kSCAT03xvTRdftMvsWyIPhrs1wBaa5S2nifu54W0ZcQOrr9jQ9AWWksw
3vlW0LhZWKzeT62aaEr9GaVOanBruXGLWLFEa908CqTI7hGjqeay1nkcXEVODjFSrP5gn5OU4QdZ
VdVlUKWiizo3C4iYvfISSfiSZVz2q6mrhy4/wWum3sxTToJaDqlXhEPa5vWis8TAuzKeO0jqEMcn
IKdHU3YT0hCJs1yXwy2q/PBt6JZIpdNGnEt2SqtSB7xsZp16ikV14VdefScsX1CWe/MQvYy1cI/t
UtJEBaL1sqIMxXw7525T3rsE/MpsrFTfYE3LCDelNXLinTVp8xB5rop3ONDEE5aug3mMGDx02eQV
OaQcETd9GhJqrlPHVGVzsFRXIGiK82K7HP1FNRft5lc/rJy29bypRL/uCfwp7IOM8S/NIDJHyS7n
lW1pbIwgLWq1lgfyT0/KXb+sb/Amh0ni4mkjL5CchkN5rPKhL9JebEl7rUUofjGpiKI9RP7VO1j+
jLFA1Kz2m1mY6qY4mizBTjm1907HTS3Ur5V33GZgx+xkZHiHI0mbZ3LIJzg50RJB8XarBqTRDyb7
wrL6RLAVN2/Jqg2ZzrXLshv4p3HyMBRudKsjx/8mymQpz7ZhWMI75MBzc5B9UrSHrpH2/VoH23ry
ruxuo6Xgm5AOVBCTUjYby9pthvPKDdo3+2Qvk5FQOt/7uo2LI2m2nblYtenm1Opb58vWqomj2TXF
hcbiM2Be4favYHa+xlyqW77UK+bm6bJF00QIHEHRi/LYLj0aFHlo/Tq+18ohvsU4UxTsIBJv8b6Z
IeakTRkYHj528S9l5kDBPZDdF7alrVNyX6zmfHFz+0flb3K42ObWuSdVw5v31diHFzUOe8NxaJox
5iX16iEPQ6pHW7nhdr+oSlxalKhUFjmfRYx4aZ9HYmierNKyRy7EsX0rje7ddJCD/R19bemmeb5O
1ypnme8Wg7/XBaZWYw/z3w/KQ1AkyVlo9IZgibRalY6NTVhOsUw6yQaIP7u5Qz+ygxen/MukUBOW
8tVgJAwvWZ/gsWT9JvWJD5440/QCP2C6bQpn5a5UCn/Hes7t4aJ3Bm5MksbKr1SZPsHzTtL3WaQh
K18spS7KzCcPfKA6cKwLytQAGRWrfmuORPD1NYLdcvbxB1x7HOaDavCJgJ68L0pJzsJym8t3eLvC
TS3pN+JczuXqpr2nm+4ulyN6wH7TrryuYuxNnjdK7/KqZ6JSpExXtoTgy646kV8K57benDZJQ6/N
5/3KttaZ0E7j0RlMMTreZltVGuqV4c+8uP0eKto2gnaM43qW+9Va7Jqob7/YTVXlaS374Xa06uht
9lv+tSoUAX5ARq23Q4U6IhOCk+owlEmVpPAIqpfSqoZ7Jsr+tNe1E5kDfqqLS2RNPVUZl1OO6X00
IBbpw8WtMlpxdWgGsQJCCLewUx0bVocag+V6cOSmYfEYZ7lyHEOneJKf+FkwyPyB0G5gc0cM+YNl
OXOXCRg1b0ZUibfT0s7xgR9sPtNqK3XjyN6OjkupSnUxBIgnXsqypJKLqjl4GSvbmjKyLaPXeAP9
2LlBg3dU5M45Pm1lI67xes/jFBB5Xq6Dwp+jdOP/CkWwB79IJtdqUtO7HsCHKC1/3c19vHCtDHZF
8056J/eo4pdnonXNbTSvFbFfuR3e0VjF56M7L1bW8bR30ksFtscCh47Ra7zm4FcuO1GWREAfazG7
5cEGOU/SfFD5DygEiH0p4eziMaqH0dsPoTe8VE7UtGnla+cqCfXGZ2kd70sBwIC9mVVbZ1gSWfFu
drXvHTnL5VV0MklI5erYPwEMAvIpzUwpsMT5TpqGssn28iI/M/FS2lklg0JlQ7AE1Q7vCucdhYJ1
+hrCYek6Xr2rcy+eD3i6dA9eHwgyRFd3HVIvKeWWuijWv6GI5d6oRx92tNOQfsAt0fVF1osqXi49
DqjqMtaV6dnLI1wTLPSii62FiZ2ui1T5gS2pZNaG03btd6Ob7+JZNGtaQpLjXo18BbABwWzJGj0P
xXFGpjyjw5DMyqsxIEdYzLE+K13LiQ5O37kvQQcMfMTwh00gjW3f0x6V9T5yuji5KmoyGVM7b5br
xgvq+rxxuKzSwStxn82Zmjzao3KmfTFv9huZa8o+5MJV6lg1i3yJbMMoiR5C3AULjVQmC4zg0iBZ
BoJVx5WRwWQTtCTCLr6gsvYQowOVtkeAKyvcSSamNmbtHnu3K7hvDsxrrCINT2ZtBPyQmU0z14dk
K0p3TH16DtAq8hAURR4ilIxojfEpTwLez4jF0OsocPhhcRZrnNlzEVNQdsG3enQnmTWkBHEYsay5
yoFPrpSReKeN9ghJy2VYZYFSRHJNa3carzvT1DqVbbTB0QvHZshixbrNwq0JvIMvQBDSPEhgjPPt
EW7xZKHTYRnm72NVhh1HT5t8qcI5dqgglZ+XKbk5YXXMwwXCH5OdIaYMI48zraE1P1M4+xRqfqjj
VC7C+zF0+IelLvlR4yG25FA9xZ1JmGjgiBalQaCNRsE3AO23SdTs58irx30PtzBIIaIPQ9Yi4+E4
SxLiR9RmteOxKUv/YvNMxc/Ab8o5tkHd+pnXV8QWbV5XbxnKRONkXjfru2ArFlzm4Fv8lEKEDR1B
GV2pXpKc4nZxF3EFYkl1l3OMf52DiRukYl1uab2F2xUnA2W11ytKExJ+3Z9dXeT3qu3k67i1Vnvl
1Xq1cJcLzH4pPKxrToqVPKuSqH629brKTOeLGzJVipPLSqzBPV/E8TJFG3BAc+FG+7LT5ouoVngu
NYw1J/N17lWZCUR06WK4ErK57OE6WFYud1XGXYmWjcnoLl9Cv6HYGqxdpax5zZJRhb/CYAuSy2CY
ii8FwSN8/Vmb13lmOrWrJ0u9934CrOVoPzp3el+7WTx63p3xnLUD8ZPNlantETJnXQxPfi8oM7Wo
+MzLRHhSFkoy6FPlue2UdWbIL12JEV22IDD1dqUp2ibTQhaPGh9hCd9VQXkpk3IuLodiXnJya8Kl
T8E1p0fVm2Db67Hw+wu85YOfRVT69a6cBtrx0FlEdLYiBOt3YxlOS6rqxHreOlf1WQBg2B/ddpgP
oTu3cRp0ITJa/g1QsdamExh128/pFmlTse2SodyxPP3vXH35W2FVmEcpM8zEh3Oet4S959N7IKfZ
vY7arRn3XjKFPw1TEpJDt6Ghk6YwTce6KqvdklQgbjXJQAPXdsu/snnEkr071ub+mKVgGdtVdTIm
QAMwMiEp159rXhYXoprCAXsSbGAyDSb2oiwfeiVp8C0bze4sDsZx9p8xiYx/Rc4akGvhTHGxq7QZ
o6ul9af7bg6Lr5i1hc2u1PZYpwC343axkbX3kyyA6Tym4kpIHrWbH45d2wv3bwmmMKt4fnSHpRRn
k43Y7izOvYUNaJvuV7u4S7WvKcxqgNDOezVdo9/mqOqtjIgTewCEaRNAmGZR5uykdRvSYNh8mQba
1zKb4zm6t1TAlATHaB8ibI6ZHTd33l811FUcLr1yj6hYSGPtpPCiFA+i8ldDpECRohLAl7uDff4+
EWz0fa7GoqaNqrtmB2lqrmlnKu4ilj/5c2Y5dTyFKbTcUZU1FbjiLG+WKPf5GgThgQlF2mWcwCtf
DrbUwas9aIYEYVLpKfXKPurTinOm2ytjB79kGNJP6PI08sRzgb67KqE1s774u9tuXL4gPBFlJiig
Hi0zWBOFgbHOJAOaOEXzpric9cx0tsa0IvXyhUzbkRL/i2ylR3S70fO71Ql508hS/GjrPn8xa1l+
m6mWwapxgX6WDnbNWd6J7Xklw5zf51soWRs/XlMP3xCRuQ3cwIjerEydUrjXaqXHQWyKbHO/Gkcc
NZnLD2rtp4c1LoFbxmGsapppybWoAKDnnVVwQ2Q4ew9PcUTEauqL3txzXoMhVMZa3gbL73/JYekH
5EplpDK9+XWXblj33WPo5T3mc16f0w3Mv4Jt8h4KdtBPM/QQ9xqgk56W3wa6TQovRB4k7XBJczx0
49SmByXX3l/jZ0lnqNMCuOHNcca+2MFqiaq9HELKb/yORyYrwabuwHHWhtp6qnTGUKZT9wEtaHnh
JRvagMptva+qCLu72XX1W1IPtb6SaxMvjCaXKEhtGYrhqlRF3O1pv/HDNsnS78pRJv15zejgvQTq
v0zIguwuMJWM7vEqOxnMMXYcMqy/4nFP/dLebGbQ93mtq++ozJdLvO/yIvOnwnsupzpZ067rAJBn
RrnX0bj1gvSmEOtgCFz1mI5zF7y0rZlzTtCQI2dZQ327Jg3ov+NbnTrjKB4Ok98WVhq6OYe54T5j
RGb3lp21nNn3m8O1jbJ5ApuEGRfg6WQ7PUBpJboHJ1TzegG64T9uVMtM/TSN8944JCulAgh+A3Fs
zLluwUyzprRHlo+ygPHblgi8tFJr52RFbCXNfp0802ZqbvA9cyHZ3TbKw/FLJEkd3/iMEH81JOI+
95KGl714qqSLtY7PRd4uFSWbLZd7dgPgEHE5880oqk7hRR0ubdYk+ORmda2858DvmV5MZEWc5i9W
51zJwpsuCoCMPF0Uct3jqsQm93nZRQ0ttWMYei7b8GNZTfkMKbeXO/z4RLXLi4AkgVHNPoUBc/Rf
+bKYq1Xq7b2pOVOv7d5Z2KFov6cjpbC+CLbeHc9W2Vhn4WqLmcFQOOeHdkmS7jhSv7wlxtDLesPm
Hobck+2u9WV1T46sdetHg/84Mkst01mG0T2K5farLBer3Hd1FAzpaLn8L81KLnkWBrqjNVz8HCjA
rFwdir4xyDwO8npXTPmJazxOp1TJbp2+UdRWL8UcczFGuTUI9n/MHAvq73wGNrLNaFw9NkhdV3Rb
0WoP2DDaHQYZtaRQSILyR+7pYEwnDUELXzEjGiYy7timaNZ7k0Kld58pT8IHvzHRmM1NbC5EPzhJ
OkSBdd7odfIvl1Au53pu5/KsWd3iud0Akq4KfB7lQWDRW1Lra1oU3xuCrxuNS7EPALq5HioAq7Mp
ivMkWxn9P2MHFFQH1Gd9sJubVRYHhrjiHsZUQ66KAzg19E5yhDs/fw2kia6VsWqGbLVrn0Pur3om
TIqNULdJfeUwz5pSV9flneU63O1q1mO176YufxPw/4ZUasXBSJIzmrC42fw2tSmnHvNVO5SRTVdP
+1Dn48vWdHBg1cCpkWK5qJ4RLlo/KhbAjwlmQ5Exs8hf/dqtbseJCiLbFukxH8fU5ThvCoyvKIdu
3utQjKQe6ra5aLrZEgfHHq2LmIMv3OOQ4ne7UUd5d1aPzdZmIeEJbTqUIRfPOAbOle9Pc7THnYDa
iy4YCbMblcUhUa7os0JJ53wDqGe+0Mv5WDEZC9K5MJSuYauXGJBdTh34WehzUXPaUm0I2H0Jx8/K
sDipriPVJ5RHwea+t3Ayvvc+xq9Z7TQONcGEo0UiSg7tGef4jPHbGKVJn6vbpd1KZ8fOaCNcPFai
/vxkXv1j6DS2oIkotpfJCxY7q9ew93aTBeZDNeHMVRb1xn/pGzjdlwXxS26qIJpcr9aaOJlMWudW
b6c2k8MnKC7hmvZPOdEgJ1KJ6zwEFNJjykiNsW7b1Bf6VPRkmI5Zj5HESASjrMq9beh2uvvcbbf3
FtJDfN773fwcl6W4C2V8KMVgj2fGcgoF2q5ccAF/rX3oBklyPSXr8srIIh7O0Ei1lzRE8t1qBCeD
Mi7/Rd1a7t22bGNCbaknuKK0A7cDVxFJVfEGdptTRADqRH5Dy1l7xf7UcOudGOp4x8EqEsCbZZZn
PWQv0KOhwfxiJRO+uVKNV3BY+kt1s/q5+Sq5th88Pk4Jl2tyf/VxQdV7csu7mrykN0d+Y3/rV9VA
GVuZHKTc45/ZJeFZKVbE0L+2JmloRyOWeUrUhY8uttVwAvmw996Sg+0D7QffQhNRQbgqL3/AjcDu
acL5s0ojLDqSawa8gH5x5wNQkW8T2LuVFRpwfDcWgiZ4Juq26ERrp32IZxjJ7+Ek9n0npyc/ITPs
cmawMe7XBvkc7XCIOncIt4HEEJKx32CT1MNhteix9/ZScdm4qhDbMQF0f0Ye7Z1g44DOZdWMnM5W
UKs5ncYaLVmhHAHHSEStn9ZVHIMBWdwdXA+h6Pb+1mEqSNHnNIdyq6FC7u14TmyZenJZg4P2pta6
acGeCbYd6mYafg6FUsWNEfFCdsFY1hQ85Fh6K6do6dbuvmmMBQFFCyid6mYuGU+vWTh6cn6Ws5Tb
kQJmEFZa5R7cpsRA3sSYzi2sR3cyfowbvVtDkUpFG3IO7iPpdNWDJ0Kp89TGXrTBQnSV3pNP+G53
IzvL2AAxXDr+2WiHyKqI1XSpsjvbsl7sol3a88osMjr9d23ZXxb4VcyPoaM3Si0r3uL+JwGjLqUN
Yz+eMQ0JSoZ07q1goc3fFts5C0ztLtfSB0RnYjDo7hdG1nrrM8bJNGIHNYQi/5UnW0R+tF+NzeXY
EY/7UpO8Mr3HDnfnjR33eZgZjOfNF8Ytyn5qdUgtlOVJ2Dpfe2sI7PDQNMwIz3JHa4bKo7fF27tl
+hOhh3KueOugztZHHqOYJopTHPfKlUg4wavnWzab24mEC15WYymMQX6s/BGrpx6CAggMExVcHmre
DuKJcY6CMx1ss/XYBm5PpTEvQ8CwJNdqheI82ZItFcC7iL+H0guj73MY19F0LJmTiiL1TVgNIwhU
6bevQ8wt857QuuZ7ExuvvDRl2Uy3wSoxx87QvWH5XUQmjy6NQrJxLD2t2yubDt0/xiRsLPsG6Hy7
Dwf+/j61Y0YFWPiT4PcuSmGap7CwLfMtXw3XBrOSNTlTrG9+WujUyRFYfNbnzqS5MgvbZZQCvLao
i9WaMXUOx6jWZ2O7kCUydU25cFXOY3UDIaqQh36J5v5CbfZW7XXQevU3nD1ySZ87xmoP6unbZwqq
yZZW3bo5O89a24hZBmBLtgZ+F7/W7JgHPAErczWuAd3MZnO/7iczYYuA3/P6dRam+KnM5qjzkEOg
3hm/zr9aQvV2Kiy9POOyKdyDsZP6oexbb05RzzeELHH9+XtczOr+mxjrPKLX8hJzJgb+pYx7Y83P
BdvlfQ5kFexsuM7rEWKm84wACYwpALNP0jkBh0sR1Vh3TFJFs6vjavu2yqh/QA/tPK2xsCMaprHc
j7IoO4YI1IhpIZHbpoxQiuuO3vsuxr0DIrM/tkGah3nxbRrF6GQ6UJNO22FYX1t3WxcKWW3bO2d2
5Y8VU/LXZa7NhUWx30CL6cPzecTwniYt3Fse+4KQy/rcqyoJZ2DarhgD6WbfC+1f9uyeJd3cmfHN
sOYE9PrlUl81ESGZC20DbaQ3DG2qC3cgI4DBOJN5QKDv7eaYp6EfIuDTqNHdTjbQ23dbweT3oeJE
fLItNYJJ42FKOEQQFStzDQ8SQuOEkD4K3u5TKQNI03Wv1Su8o/ghr1unPoguj6KHnuTvF0mgJYQd
3wTvSa/rFTAmGNddvgZtlwWLqfdKJObk7VBHODVjGtZkiyEF92qcnAW7jka259peirMFMnN/HSBl
KmmpA67vRHVgGdjJMa/BbBLsZ3Ht4grRetBkw5xXAux5JL+Xi79j8CnzyE9lEKlvUnA37c3awueo
aN25jeuE5Nt5y9czYC3h78Z4bItL2FRWS7Jh2Tb7Mt/m5w2awLinjVy/t6FT/MDIPo7TpQjMZYvx
kz6sUpbf1LRAV46LorqbBr9kdOnGPbzFdZuYskyuuqRfon3Fhj+5PskbROa0YTFlMH2YwzBcZdo7
6Y7kg6EldzUlcHTkstKNb6Uy36bHoqAzTsniwjw/otJRO9+s5m6qPD3wSkxgpwUn0JYKFTWceE4C
4UrokeM8SbBWPzpAmi8M9mE+6BpT6oxlCXBdbeVwKQwl1l4j3dEcbqdQwmAr5ddaev6TnZi8STn2
WTfuuE7ulTUoVaY2k6BXIcawoccboXT3o6riA4dRXBwIUy0Osz1YcxYxvHIOjZOM98EothP3L3Cv
e6HCO6x1sHltew7x1NrqeN0X5brelVBzH71SyvZSJWFf7HNfVyKTkA6mfR7kImbWQ5FxiBVT8ROE
AKyvg1kMYJlOIA+O21btYR78BPyHBhAQdjI6m1dn/tZx9/pZ4+CD84LEott20ob7Bu5WRGJvF0mJ
S3rkjZdMUtb+1am2uNxvvhW/Rf0Ye5mUndF7NjfuCVXbteS7mzHxz6XdT9fakHKV4YQEyh63bXfh
9hYQduHQyR0oENwvMtDqJ2cow626tE9gEci2TftpnDhTFWHQz1WltrMKKkUDBmsxmoUeVD+rQgVP
jsGY+NLhvrvfWiekHvg7SfNfvDLY4tgqxbge2dR0H02PumZaZ4oqcNihUofWFMG5rj59ykcpLCa/
2B3hAI4zXYLn0QcmPE2KDNuti7NhAIOOGr5+0Dtwn2o4HWb1RFbiRv7JT/sXP+/00H/ooCgyQRRP
//x/6PezcLiJcmypfVKGL/FJ7h97IgaOLSP8//4oUpMh6+Iexa3yUbCFA4/TrPUQZYMDr8CLy+ko
wno+Fo7sPvEq+ciqPfkln1La/wmFwInuA0OvWIaObafjLK+GLq1z0hLqqC2Pa1WF6TBvn4kY/rBA
ToRhMqmxN4MZ+OHT1euw5VBIEvgDq3vebNqcxxykn7zAP/0qGM1oWl3sT/+1QBCzt1FtqiSDwkfg
7AID3MudetfogLFvpYJP6JR/WBsOOe4uhTxqCSb1v68NF4b4OKLwz5JQfi99u96JBY55Ofef2YP8
6f1hjYhbFQc7q/EDSxSJnBykVSYZCIh6hBAQXTeUvZ+8v38J9k7LIkGnx4oI8Vf4qNMdAhXQHfKZ
rAkQv68H9xrWhrNTseXdahnrrGqK/EGGxvnCZHHeu3BkHv/zWYLGB863z52Joub0Kv5nw9HaRcg0
eKmjgjqflQlUFVhanvdfs0ocxF2nJRmD3JH+7H14kFsVKLkJPEWlG2k/JWIAPtliD+7Ltgyf2Xb+
e6l4mEAy04J6yzmZfNhwVuGMjE5o4a2iNt+ZnzDcXPFEeEVoV36WMf1RsHH6ZSetbuidbOf5hb+/
wqoanZwxB4BX5MTXQ9S9SabUB6qaH6BfbYa+wt/VQi+fSHn+fUDz3JNDB/vvRGn+8NzQxMqioGc/
BDo4DMR1ZXL2o0ObDMPOEuGa2U7rHP6+Xv74Y0ksZs1ANkaA8/uPhUxifFkzV5oAM9CyQ3WH47ce
DIGD6eTXcu86EiYp5v7/efvzc09BIid9bYQC6Pcnd74kIKg1SZZ7W/ulsdruYfUaoNTFLO3t33/l
vw8AJLw4Hp/uP+6jj8YxpTdWg5YJz+pEfLSXVR6djTnC35/yp1Ua0NEiLWL/Ox/dB2jLc2DUiAPU
BArFcM/cau7ayxV+/Cc30J/WSuCi/EJMGp1mQb+/vK1ORhnhwJQlsLVuzLTmNz7cn68Ofgz2fuv8
fEkpAqpg//ef+KcXif8dKWgkKiKjPb2C/zlerMoG/5zpbLfFbb81rgjaXZNM3rL7+3M+SmVPexBh
ZYSgM8B7zPtwN4yWQ/bBGiZICZAKYgHLjqsmZ8dEAvkkBAbCZ+bgXUGCvFm8+L9GVZ4ezzEeREwu
8UX9GP0+a5fxLMPlLMckO/Mxa08rNyJwbqnwNrSnzxz4/rRy8Gw8ebF64PYf/TULTDiqFRlrFs+2
PpABc58TGrQjHy3+5JL67EkfXiwOolu5Sl6sCPtg37QOgQ9Vne9aOfjnf/+Gf3zUKaPVxbYCu7EP
Gxw4Kxcq95PMt0r/O0YVJKF75fBlKIvPMsr/XbqcorX//1EfLiMKjHBm0JRkukgwq3bJExXgZ3sy
vgMImWRL/v2nfTw13YDC5eToYP/j8Bx8eB7NDWZucz3vF2txjqiPDNSsNTnUp+wAzzP6EAkgHG9t
xk9Oso8v9Z8nYwyEpvB0637ULlbujKbRded9PNbxr7bvk/Oa6S/G+E7/yR7806NwTLQ5m3EbDPwP
Z0yI8X6zTvaMaFbHv6DU+xmyiKdJK+uzNuHj9zv9KuRiJ3/gUxrDx/3WNLNySwGL1fLMNRMX54tq
F5UynAgfmrj5TBX38fTkcSdxLk4xcBYxvPzwy5xpJvgkTvTeWCUcyTA+Bv+IJtBQMDTte/4Opnef
fLmPR9rpoRwn1GX+qdFLPhShZaDlFPUwM2OGnKfEnPpMY0XyrNAKH6g4gj0gT39RzDJ+K1azPP7n
JUtJw1ekPfL4zR82vhYM0dTaTvt2VdNxqg99/+C1Yr5rizjYM2rtoYz0n/3oP6whlPkJ1mYJvoeo
pn6/L/RMMc9Dpn2tKuY0oWttGRVq+EuoEi7B33/inz7rSY3vxycDXBbT7w+TM8QQarMJoZRXZkkb
Lje9Ksa73FmLwyQhm1lDb3/yWZ0/rF0kU9i0Yj9IuMdHp/KmjIQt6mGCia7cGxfYlqlLHE7fm6lP
zqRelqeo2OqLahrdezq85gVQ2NtLFLuS/BtGZXnSliBTyDX2eZ97qUO4+GcV9B//ShhqJwNBOKYf
l7yhSSdVuoKUbCPQk1O8payS4Ew11nimwqD58fdv8afVHiF1QZAOd8H+WN0h9uxaL1zmvQcr2oKD
aDX53oPRBFnGdJdkqZY71Ev5ZV0241mO54U+/P0v+Mf14X9Va6cNR20UknSPKTIUit+XgwLkdE8J
Rvt6CNvL/+PsPJYrR9I0+ypluUcNtGirrAXE1dSaGxgltHbIp++DrOqZCiYtYrJjF0YBAtfh/qvv
fJTdio2F//nOipLMr7t58apOGGedvNSBkVeMcfMJB03fZ7RSGHD6+Z/z3eLEasYmzgYWoX9F8TDA
H4WVSot5GePiWMxivhpkxBVSbLxmdWTRY5qaX6zN764J8oHYF0gsp9WXY2rMZXmRxkgEKINST5/V
YW1FCesqne0hc2neUU0oQt36xcnx7XUxC1hJlYwlfHVEU+iCLzFlNszLNZP+gShXcGyPDyndlBjZ
rCTHmzRr9F985N9eF7jhussh5P76iVcinpLeKEUgq7m2s9LMNBkrFukxRPXtD9Ws0BRBTPaLfWd9
jF8XGq8WRxhAbACO67vwH0HxyHhvr2ooPQBmDndJMnW+2pvG3c8X0DdvFMY+yMZ5geFFfuUIMEua
G8JZusBsqzRwoA7tkQUwRNFFn8iWB69TJ9UjNNDg+ffa/udX/+bRotaUMfDUFab2vsYdxAlzmykx
SylPzWNqMjVv48m0JULtAlGq8AOa7lfAnG82LS5KNYWoYFWxf1m/nGSQZh3OrL6nhww5hdN5pqie
WWHiWcY4/PV3FNSRuh7SuC7LX89Iu1uBy6YtAj2fpWNndu1VzGRvtZHRRiaenItoMzvWfPnXny2Z
PyEdD1bFivnH9SNQTBhM04tA6hexnSul2AmjlgNUtvalyrw6AsF2vvpfXFSnvKGCRllj5x8vWhdd
IucGJ7OZxdVx0ql7t7YhvUV1PW3lUj3HWHfOfvGmfBMOEAawhFWeowqB/8eLzmFqmbkeiqAKi44i
t9bfCDw2c86HFgnqz+/wmyAdYwvU1KxaLvY16R8EE4T9MBJwzWiLNeRjB2NctBuJPqYrUG97Gozu
jciW9vHnV/6T+ShHD41QHGRXcNZqefvjfcrlwhE/O8wTUSmgPzE35w1NyE8EGPMmrjXsUbW6Nd7s
OqzRrjOjzDCHpMqHHOPvO7oxDCSqYxn7TDWhF/j5X/fdW8W5zItFkZIk4suHYAyjLLFzcy7aDKvZ
eKUjHorMMzrjshtGw18l+/3xMKhdU4ElJsMr48eHMce2YjUNKUvcU7M2BPQCleLkNlGF+tcPgJUP
zNyosdKLv5rh0CvSuhg9WBAyY74l5L0vecu3bDDkLk5rXDhqkQV//XFiiAv3DoQ+/jtfXiQkbZXJ
EHcfGEVFrUAp+4sxKefACRks0fF6u/759b7biWHs2Y5GMGfjAvXj47RLGd/NuRyCQQ/l3RT3Chr6
TtyhflRgTxfhuVlV2a/qBt8tGkCm+LiAvFypiT9edUhiZ4zQFARlb2ie6TRMluWJ5DMYKK1IAu0X
n+Q3O4XGhLCu8XliBvL1erXNDkzbeQyMOcrOaiNpH1pVn7fU07Knnz/Qb26NSjkoOO6Pkq+5fv0/
jm9joda5LOlIG5LxS8tuLGTEJgJEqWf4G1T88ouw7JsL6qisOcTp9a1svx8vWFY6ChTEEkHWROGm
NMePQk/UHVZpNfSjqv7FAv3mUYLThOtLhxemxNe0iEZ6T99XHoOOTStgsi/bMtegM11u/goe/gfV
7UsotMZBOKCB+aKa/GXjM2NGx8xkmgKRxvPO0KAWNInUX6V9qvjmKDrST7m8TPpOPnQ1+hqjc5YL
eeyj5wQS9iuqbh3CgdbuhtWQxdKM8CYK2/7cJuk7sB7SXYmIZRdFmfgVnuy7hAGdAkkqRUfjzyZX
i6Jhocn8W2C0XcWIUIgQy1An44hFXflQMclBFDtP0aPDebyvmgTuCKNC0ofQqgRRCECAzv/52vzm
DKMbQJtMIdaxaGD9uFRkqQKM2rJUFFNIDBsV9kpfGqCyMNFVK3q2WySnQ1xZab9I4L67MrV5Ctn0
IiAVfd1mjB4/+DiaglS23jGc0AnYF3GOotwIFKHmD2Y3JO7YOf0vIs1vlistEPpKpGwsV1X98ZYj
1F+lqJUpAIoeM15mZi4egVpgNMOvbLi/2UqhbK/XoRYO3+TLPWoijzSOwwlmQ7gO5+tjsWVSZ6KH
OzHcOC/tzmrU4Rc3+M3rv+40WFAQGMjq1xr6rBh9m1UI2+sZwonMRCyz2uA6dss4lewAoD1q7+fL
6E/PlNVMgGmsvQnKeV8zFFr/lTLZ/czbl3TnnRKXW7XSxy2jlH+1L6hyKRYshAqiGPtPfnR1mg9m
asHBWIcuD2jvEjcbbOaMqGj/IpD57q4gTWl8gjbQmq+nfanUc2qb0hwgBaZCX7R67xkMrcSMKY15
8PNHuB7jP+xsQAQpTEJJp8DK4O2XN9FGJsMkLNiEhHHpcyawafUvSwWA5efX+eam2HtIeFSeH/+c
H5e/EgE9iBptDvIBDoKO5gv9Cz6/kVM1Lz+/1J+W/8pFNAmN2bFJPf5gW/7HwWdmDgiCtWCObLXZ
ib6rgw51pS96ad5Q+p4fZCUfNz+/6Hf3R3lOW3GyZAJfzbBiGHmIVRWGjhhfg5uhJtflTM3OEgzH
/m8upWFBsN4csdKPj9JE96YwtbjONwlcao2OqSX4c4zEO9a/+nH/5236r+ijuvzXQuj++Q/+/1bV
M4ivWHz57z/Pkre26qpP8Y/1x/7vt/34Q/+8qD/KG9F+fIizl/rrd/7wg/z+f1/ffxEvP/wHCQS6
oKv+o52vPzqUO39chL90/c7/3y/+7eOP3wJs/eP3396qvhTrb4uSqvzt31/av//+G0Xj/3jq6+//
9xfPXwp+7uwlfxmTP/3Ax0snfv9NM/6+DuOwt6Jzsdbm1m9/Gz/++Ir6d9DGf3gr/Cta4Pgpq1bE
v/8mOX+nTMaWTOmINJHUlM+tq/o/vqZYf6fEYpBSEWIw4ED0+z+3/sOH9P8+tL+BD7qsklJ0v/9G
MvjjclzfZtzPsYcia5ApHH21hypAnqSLukyuMzE3zPxz1SynjqnkTZiF1X1cyiNzp7Ixgt3R280E
jWcfQ7a5BBtu+qWN5KBTW2aCRWJvpkxqD40iL37JzMmpcxSElCbEp2jpJuThdAAODBBX+7qmhYhs
ETkzVGlzPIKiUz9UZ34qhtZrlvBaLAhBGC/yqmqwiZzQPcpTfa8LdlYAQI2rNvoh5+o18T9jkBda
Oxn+XJfNXnJKIEoILhEu1s5mnIcj+s915Fr6lFTnAVvNTbT0QcdYxX5WyL6nsXOZ25Poh5j1oQZD
6MZpUgULWbk7YJEwZ2142zQv8wzZcUqMHcyRaRPp1FXrRrlhinjjaNW50CV9g/npLZKWbQQ/KZ6W
XR2yt+BRSwkDcpOJpk7OnGAYqRY1cXxRSuh/w26Bja57fWKe6VJ2F0pBh8RJL3LnQsmTh1jOGESc
vDFPgirTwa3Uz6E5C7cQaBxwnvmQuy5+ol1U+rIw5t1sKBJ0BoWJWuZt90lkrTApB0UVrttjVOzm
ItPcpIyz67KNj3rFuy1rxTFzbIkyTBd7ZaPX6JHkN03osS+M97g2Dwx+X9XFrZHGvlFshqw/c0Tl
F/k4vsAO7bf0f6JrsurzJusOtXgos0M4OxkiuizyZA0akTpW+1Eoj6yoEtLgcFQdcV2q5akGXexq
g6pusXO9XMr5o7Wc1CfyhBU/DTujml6jcd5lImt8K8wOYx/TS1mK9yTp3yLduFhM1lILSaWQG6AO
iQQFeR4/OdUKL9XLfWGEG60YUZDKC9A+vU93U577kmWkAVN66PyZlQb9UrbpRSpDx+mBCMAtXE5q
aelb6JTJZtTC69bMN10JRRfoAXSYJNvJNUHFmPSunjdvYa+8keL4/Tzvtaw/UPIpGSEnDmgVBbWN
qMEZRulln2UfXWJcKe3yyeQE9b1ITEGlJB96q20cdUJdyjCMUa9izC65w1DoLku7c9RAN7rEdxQ2
nBAxM2eqNrnPpH9AxA6ppTmgH33FG20J8CMyXwa9fdWH4XFwtCzzplS5aMfEL5321kHrxKAgg8C5
AZhM9VLE4pEQqLZoWcjmTdJO5WUDn5tmSVmlrtwruzRS37JYUw+xBJAJ5AHDw1Vt+qmUH5ikeVFH
LWhh8LY9KcG8Z0rJHZLLJToaaI0tXDHKxHZnZcfkm9s6yrs5Gwc1jLZ1f+iHDdPi7gAgwO8l1ebl
z10zYZa5KPZlu9UsySsWPNGgcMxT+6xorJnRVqBx8C6MyIAmDVea/EHrbqrJ8ttCgUWCVDDhb+eV
97LmZdS3XZ57Vv0w2OZ7nOfoqqsB2BLyfXepmXyPZM11esw5nkcxKg6vZ1lJCmOOi4pzN428qHFz
ZDoMdc9aPF/bMmqwwwBsB86INifGG5JM3Uk2OrsOUuVSSmx976CKi58haq66UXu2svIKhYwOiUmp
i+apqpNC2cUJHIqDg1AO7X1nFbW1C+GXzF4vtDA7wnEDO9ONaqT6RBYq8dGAhMZFvqS9tnVhX8hO
jGOPIknDlcBSRvJUQ6/3U1qVDobBxWB4Ip1i1BwihesUN7r2kGf5pCLglet22yEueaOdJydeW6aL
FnTpMLA7p0sjNIhEUcMIWpvqZpADlOo8M9LSAUngzPQ6UROa9YXzxvDBypBENHUUOrD5NXAgupZX
l4tq0OLrWnuLgDJ6ogTrIpjihbcNZrtWlYmpD+VZ2Hb7nLfcIFV/zBcjf+kW5bxM8wvdTqUzUOra
LX3CyKurMFUxcZpvNKXWXZqU4qlq7dKfwvBecwoIP2P/Tjhb70Q9FReIUnh1gIS2BrgQtBsgFw5S
EdP6Wjbz2Hliyo4C+I+eDK5DT7Iwa8+EtdcP3Y6R5CDKiKPk6nLUOmSWzjbT+NwlxZNqPLTZaVEV
LwdlLIWHH2ZpSXDBnAlUTS1uUTFnSJjCJ5BJ1MZqqAfoPt2++1j0fGfZqNFGM94VibUbW3gxpKU0
CBPRela26RGBMhVfeTlumwEMk/AgxbkftuNW6wfj2YLZ66pMl7gTlfTNwlu0R3Z2bwKYbBFHeXpy
6JbaR1UbgjnhlVSb+NpMwjO7jjYLPLmQEBnFrK3dRjQKTwz5a54qI96Opqu8koq9nudHWBECRtwU
IgMG9j6M4ZZPc9tXfe0y7P8R5vmnnQEY0lol2cXDjDeck+U7LZpz3EItmicGVuD1HNQT795CkgKg
rbgci3mjDMVn20snUIwgWDqkUfK5HT9p+txtoio5IvS+hBVDzTr2MlKpOUm3fXRR5iaVQNu5j6Xp
VNfLtZlXoUt8MfjwvDl0zMETdbbN62Vnye2nPItLHF3yi5ILI/3BWlRpbTi00olZ/nOrBRQFbGNG
mGpWya2jTwj+LsIsixHLgi4YmUCMk8JzllNrFtC9MNkjXOIotYf3yhD3qBtXB0U2fzEpcSAVqtjE
kwbNGk/Aem7uhDUdlnhYzkOp2JlyG51Mbd4YiXopDLRcpVMMq4zsEvYLhSo9vV2QmtFLLJJ+gwJu
b4XjKmWlrVjXwEXSJ8TM3qzZnlQxvh42vYP4CoRRReCPQS1/S3INDon9eGuCAHEnudh1ZDyrhN05
Sln8aWlLgOLjNW+rHZBMV62VYJxyv65wOXca2i8NCwCHj2ybJfN9rTabGcfzCDEeUsYn6lNngPB2
TcgLIiPzkcqPdIi8sShI4ojFkGyA9ckeNEPsTIN3MSwvMnjAq3Tc3tjGVO41Y9pqDWpJEENj7LyK
zPL15LILT+iS2UkaV6IZM4Ihap1bsHenZZKJb+6oAQfArLZifGi0bifPZn4PeotT8MJZZGdbiGrf
hGCnQPVMkuNpReeREz7IzctQSG9OFnP0n6pwkD+SojqimfR0OIjGJPw8dLZ9It0VShEG4AHxqczs
4r4enQdllPMb3kkbOB2nHAKps8qQt1EOoyZFtSwIaRqHFqGaxHAPYTGXcXudxF0z+92KNzLqBwRv
rWeAcrXnsdwalR4SQ4PgZsxcRtpKxBcivD8v0EG0zrMZBWp2xNy6SIwgHRCdAkeGWQVT/HKsqwfD
Ts77lBFyA8gBS412eqzKzCtBGRccGXL1Mun1sYYL6mSKtG+SunWntN1lzMEvXkTuT9WAHSyAibEp
0m55pI1QctI+17lT+VGjRIEzDkFvbSMMw7xBPtcF7JLVtGkXqk14xzDDzkl2dTk9LoV5lSvd5EuV
/uQ0r0OOFYAa7+hAgwMMrSsLj1PAXjI7Qzeg6QGWIrK+gy4VWn48jl5izJ6esn7g0JmVec480zai
+esnuC0SExXtHXSO3HIZf1jeant1u+ClG07MnqV+30x4nQl19BVVys66csx95vtuMceMXKU2Lqti
np4WtVs+YUv4oOigNmnxWcoaCtr+0hHj3YK2302dg7U0+9xYNYhq60Fv9OYmgfobnbTc2gy1uWnL
0Qewg3orhypdWNIVhVzhOkU83OfxcluoRFgStHExdkFJLddbsf5hojxIoXlsrXCnFcO+Fa2f27Dc
Css52VN8SkGxxw7CyNJ+6IvpDerJeVxeOb3xGibJerg8NtQq4sIOwh78IcDTYAxb89ZQSlSPJvK1
1TkWXePOFNURRdEZhRVA3gOWDCBe0RmUAdroG9rtF8XYbKYQrxKqFu5E4uqqctPuatSyCPu5cQw0
3NGwLlHjbmM4WM4s3uAQmTuyh9jrKNjBJdkxmOrVf+BSoT25nWFCO0CMt1Ps6U6Te5K5wl4tP7Jb
h0M2LrJtq4Z7bezvCAQPfVVUm7DTKTI38yEZc2KCBzj5jifHhnpRdvqbkUiHkf0rLItXp7TiAKrB
FteqQECfqudbgx+iCkZnQVOF27Y0OiU4USPO8Yd66h8yTfJMGB4LGhnPaJXPsU0+okne9FF6j+vi
qY+BT+D2/qh305k+D7zbzm7mYzHDHWRaIo7n0NokLTkB3SbKXybnqxyIXFWAa5kZiuvyoal6yGLY
+Zzoju70wgK7lvcbXZEvloQTObGAmNUpOWGkjQ9mrT2Xua6gk0/OcyG9NEsStGVxFzfT7KWF4ymJ
8t4L0EdaYx264aJRZy+02l3TNrInS3hA1folo57tTYMDBqrsVahJdFpb9VUOQGBcLDTkyfgZLS23
GKoVW8SyEpHYV2WHHcvph6CZ1Bc5zHq3mLX3MGY6DRKb4UHF2UmYBW9aI/O1UGzMskLkaJN8aNZQ
HJWpI0rUX3SrZB9xbDJ8Y76BrfqKovaW9F7RC8mzEOiGzkb0/abIm8zvMmsDget67OuNEarXYxoh
BLQCA1xT1WvvZdfu7HG6wefqsSZwzxU00UgTca33Gvvo5DiFivyOKaWyK67objXXoWEBjhp2rS7W
EMet49ce/mUyPvR9CIejaQzKbWb6nGVoiWFkQvgDaHsdmUNPpnDZwyl4i2LkcWzbefwRaf1ylupp
GLlyVSp7VpQECzbt+YAJSNy4GrV9jMo5mBNbve0Utb6UlUU+ZRlrr6FjAHEy6R+KkvlN5CryPreA
SiNbj/1wWc6wcm18vbZMrzMqRizwaiSjZgEnakSvyBq77bL0iNRqeTM68muoxyBVZVz39qhfHTy/
mmnXoOTdMun7LGFYfqdIrURCF6mv+ZQ3Dx1jtNu4LYaNg7PDtgxryNYAgPZ61leXpLAKY9bSqn7F
7yZshphnD9lpE8e2dgfZwQA6FMtN5krRrF4bC44ZXL8izUE4atyGHGWHurQcd5FKHYBppLLN5wMk
vTAzcLJGfladOFqyZmutUH7kAQufvOjP4hpUaGmG46Eo7aTYyGM2vzPYuHLrm2nPDlTtoy6e90MV
SYdFAIRpBT7OHUR9KpjqZpYZLpBRsT/g0lvsjUydHjs6FxgZDIC/e/7Ma3Oaxs+QeMpPMNTdltoQ
7uRknC6msJjf0XyQ9MrFHMwVYmqvQxnheFZKFlRxZ9UpS6M4QMOwbAVtIM9qUU5IrIeXqO/MrWPM
2Ssb+WHI8jgAFSrvGG8R+Oko+vSBFqN+FMOArgRwoXY7mgKrkL7UTwxHw0OoQj3cDXaV7ORGV/2C
VB3sccGWOWiZtzIZOMOKW5vzsIDMghkKMmPjDGhX6UGuqb1e6WWKSNZgqO7ajcThiRGiG4owITyi
xTg3VWG9TihSb2XYM5uZPle6dZDGbmpVDm8H0PNHsILaqUiGDGi9fIQemDXuYsolc4o6v2ZEW3pl
wZN+joy4f4qROrKnCrFcWUlDQmKPRf4KboVgY+oqyKVEt/SLBA0rAMg7MIQksYWRGO+lDIYHYBP+
O14Yimzf0M8+tlmXHQypSk9w/ttHkY3zPu014yhBPkGqDYtB8ipVDQ8aV3UXW9CEy6vWIFyvGu2B
/AmGncQhE8rWPknKQITLHp+sK8VgDZStcz311YsatluwnQd8EiLEkOrAdKoCV1tknV3sRShE4c4Q
GKCBWIisvbww5mOdZGwjAHtIlSYtThc0ZM7WTsbBJ5Efbk1pVP2W4fHEtcjrS9+EY0zuUYYbR0C4
0kmnISGgoPRT0wqvK4ZZtjJPZTbmwa95B7ZZKJD/M0RPshONUriVuM6mtWtUHl28Ivyt8YXplIdh
cJRLSQZD0xflEb7IWS1ZMLMggPiZ46RXyrJYZ5KOFF4vNoVdXs1TN2yFtogeaEszRNt27K2zyRJw
n9q862+isn7OSmV9U8dY7Isk7cBMAkrF57duk2PDIEQeiIwtFUZMu60n/dVgSAfmHsXXs8goHXiu
eWGeiJCVoIQyz7mhYbTBvIBoDkpdNVA7RLg1W2dinrQu6/dcXah50tCM+EQnefKAuV+NMqG2qpJL
EYz0wxNAEHhgDAAv7H4ril9SgRX6iSLrHh7A7Z3UNXA2aArTXIvaNEgkC/tKSx92qRrtBQ1AaOBy
fzaqtR1oGHTcwhJYQ4/FHvajruTUFK1wPggKFRyvWd2dTaHebXoEVCe1DlWQsYPibLSRDJF3a1Eo
qgixpyiD5x9pYNnL9PZ6edtaQ/+qwEr2u5FsODVNxPRNFQC+3Uixtu2bEUqyOl6roiC77zV5erNy
KBNGThxCwgyNm/waIFDKIb4nvWo+jKSLN4uNURZ/RdRCNjPis6mIp+NidpRLVCZ6G69moOFgztUl
Iw81wU8RtVc5jaXniBwMmG7frDiVSedtA3mtKezYadYOF6oV3et9c5dVKw1IRFcKQCKvlFRIrytA
pSKhp9yh83jp61UKentLuxHqdmnD8ckJJaiHGpW23MoPKnstqU3yrCkS1IS8fTKL9FKZxO0QKp9s
I97IoyQsJQ+XzocWsmIxQ9bWIck3cvdICYxvmcNHkGF5YK6EOxUoGiOzUN4r05P0kjSsfzBws2eV
hsWpsZ5o2t5QSVK2EHh1BnC0y3GyAJGPFahUy+uyStolo3HfYeOE/6YurqgzXSbltEmorabyrbYo
1qkysteJ/Q9yEPVeydCbU19KzZUkrURrA+4Zzp3YhQmCk4E3yZYk0IvU6+J53MRqqMI+AfzOYWB6
4zJYd0lrokeRvKyXb2fq8+5k2xdTR+RgOMVbrqvnso4Yjgi792ECebqRzpsaucGbwVqp2ZV9rc8v
5GzogrhBtlNo/miNN7mpi+0il/X10Ms2ctnp1GTqQ7lob50wX0R614UWoK0qSJZB2+YWoCo6EP0U
UnMS8EqZy599xXhZHJOHmFh3o+yczXj5gHGPOGsHjyoiOC76hFvolG6NhUBFbcyIqsuBKt/Q1bup
rgNudWOwI4R0Xwohb8ib76fZ4lwv9MELm/TgjGXhJum0wp/1a3APIWXT9nbs+4vQ6WOofhS8Fg1i
DflCkqtykMz5R9wNoKqFdT3ITboDrGydqDfsKjtKzoB66RskQBtNKrHDUsgLFAeKgUlAulRVCTLN
vp6I+uGJkyuHo3HDkNphhgTqN4nlBMAlyJLHHT0d/ZEBYbKC+j434w15Eag9u/gYk3Tc5jHAEk6m
VL5I8Du601S73I9OaBZbzZSeqBwc+5JatWKP97bae4s1TTt56K6auXqv+z7xlnAkRKuKT9CAlLfk
z6lUHnB0Sv2KASBWfDq4SYShSmvH2YaKyt0IstyVo+YqkuvsQPl5OZOSELTKGHUbPWcOyjKt3m86
7VTN07OZ53snUnhyVMPcsahuqcZLblfIh9BE54+GVfeAOdM8opmxR8juVaDtIGeERnVW9abmO5np
Lx3aTy2ETaY0PLnQq9D5gZLP4ffL0+OMCMgvB+eU9Yt6JnVgZzPJHq+mXgEbJJPF0ivfgMPUAzKD
2Z16kXGHi82Zu5zqJr8K68QOpki9tdQGyE2aqs+9EY87eZTNcw2sDr1nZ04vzBRW1wB/FapQhlIU
LFPbGftFyrqbeRmyJw7y6VhV8esihcmTvkT2ediFO6jH+AFIJulJs7ZHwHNEdXMgKwqbLIScYiee
0ueRq2Ua74TdzSfTyaSNpqm+nlcnppih3eE6ZTsvE3r0d8oeEBMNGmOONp+hfnIR334w3IAPXPYY
04epaA95w8ScEVUcdrTQy9VKDuCiGGcqrpV+PSlBp2fvCMI35cxdE+a51hhuci27a1phAuxmqAXO
m7sSLEdJ4kOCcy2Rx4XANiVpgoEncHt2xGfaNY9oW+OTY6X+HFkKQx0cKkQYLrTUdKsyZoX716Fs
5H2nGFS12aJjMtxEWYZno5HaABrgSifFJ2vU3gYrOUppelBSa5fm2dbJiKuyjpJKt1vh0QZwpVMi
gXAdZSX0Mmxd3Fplq3ZAxvi0NGYXUFrlyQlg6ynlJqldVfUJLcNe7eycqLU3dopzKnWj2MFAzA5Z
KOEBVOM/YtbZ7RwWD2jaPulicbvLhani4Cvpa4QQPzoUmPo+x/CuaAn1R/kmSZO7CRW4V5fxHhbw
fp7CY1gqZ0ZrbqHKk8qDW0708cDBiAQ+UVJ57WtuhKHV4JBIRZjZ4rDTqDjKzhHUFXi2Bcz+SsSJ
RtBL9mQoB9oht5IDq7ivOwyFm6eQ7rYP2VA/y7iTTWXWkgcSB/q7Qdym3VfpUzd+NvDZ6BrzUJQl
JUpJjA8RmWB4Jre19B2kIoUGVknBFy/Ou8rQioMBl4t+zbk2LLdVkrxUcvskM3joFWEd9N3sjdE5
RD4+1sacIdLGzJlFtu07ZJgOwiFV6yU3JDwjbIiUoOKyRqdcDQ0mATCWDikoYIDymDpgHSLLRxHp
xa5eZ5oXm1JDVskkEJLu6qUcGMpmNFeDlWXnFFkKSbeC9SiHwiftPy+mQvEB7tPpSqbDhJpmGxe6
fWdl1JdHgEQ+TgzdBTOdbz3djqGTtmuLcwBJ4IF4jX0A3+Ah6+XZSKurND2N2RQUaS3D9NNJYPLq
tuEpnJaM+f5FMW+VjL8PwGYQY2jgZwoWTDxo1p0xyJ8mFh9DO76i+Gg2uPVx8UtgpXhkVaFzbln2
FVRmL7O0i5QxPVoixT3iU83VnYWIe7iRiDVgf1VsOP1Ly/pK3dwZ76Hmu2ljU6QW5hU6tN2CGw/f
tqWmSlMDy5jJ4Wif2Mdl5Vo2E48BjdUtKL1rlqhyk1H7NJdN2XHHrt5UGRPq0aPappsRG7JtBwp0
KWg2TpNyaKLlOiQE0RH7aAUtkqj4XDHtVLQT15SXcWv0hK0cNRdMVT5bdbnFVdBveviqzhR5ZRoe
o7E4Qmsl/VzM3reyYpeW2t6pOatBmedvHCiRh/FTvSmlblslVNe7qmp9R22oz9DGk8OivODVAo5V
LdfkQp6JyyAe7Ivui1av/ArKnata4y0VYMpdfb0DP+sqyjuB/w5871lZk9unVv4edeMZ4P8HGIm8
eojDh/iSjhAY+DrIFDZkps+ZHG5OJUFh8ZCP/R6fFYNa0Qp07ZP7ArChtswRHHQlvLYz0Ldafo3L
uIsEXd7rJkTlKTk6NQMDSvSYWXTwa6VG5cs4wixFW8ER4ilysrbKZor+RoRsYEjOilh5xY6kOlNB
T7tKpx9h4PZ+rjHLMMSBU47zswlR8CFBoLQdJYp/FkUhn5hxJ2bpCQJcUMYNJTpj9JkDgaQKyBhS
3UEv3vM0PBclfkiYk8Czv8UszLfl8aZSqqBVxedQN/Qz5ZAXK5zv8A4AgD2UlzPJ6thSoK6HIBuQ
OuLwdbSFOKp1f1kuT5GMUZhdMDuguEqOJK3Nt1qsb/swCdbJGJW1GGrtdkI8QGaKgQf56kbLx30u
2JM0rBuKITmHi+sWw8B/bHHe1RzNVeUyrnBBe2BfpwogC+1Natj3o1aclYN8atnjnQaoYnc1qB1x
JiMdJR5MGi6Zg3Zf9Di40fhz9JvSqg5ilg9xvIYC+ghMXMP1BMUmTgfZzpYepQazF5KsY2eNTP/M
W0XDEkLpTmkVbjhlfRsD8z3ydE8adrJdEESy9hJ7K+b4be5mV1T4qlQVzZaGUPS/2TuT5bjRtDvf
isN7yBg/AEtjyplkciY3CJIiMc8zrt5PstTdpbL7/6N2XnSHKqQWSTGZicT3Duc8h6iJyLzvmOXD
Es83g24Ees2RDolP7ZqnmMyBHgxlnFqAt+KGvFIl/oJyv8fwWrlENu7o8Z22ECR1IWmK+mjXiuXU
KQnvLPh5TRY9ydK4zxRGK8WZcnMKUrbESG4lp0jfjJYQFV2674vOl8fIr0NWuyt9g0Zv0SqsDdTD
0Oo7aKCQSiWiIeqCXGAeZqGS+lF1cuwaY7ItIfZps+5Y3bpRwm5fpCiroCKFefFm5PrTaC7XzNxy
b2a2L8rD2DbbEjjgajTxmeijkEg3eZl9ZKTM6dN6+VTxTrIr17/muERzzRNl1LcQCu9WYw+zy1ty
9Q6H3NXE0oQbO9Q5UXf+bCe9n2YgDrVqw6oxpjuX6KMtruyF85EQs+xKy5v1oaM85QYZM3BlnKJH
+t5YSp/4KPpQZf2A971J2uzOztc7q5u2yWCxJy9swmmIcGnkIb1CkrSSjjwfZnWl1Al//klV90u6
9mepmnJx5fwhO7yo8L6FanjTLnNSoptlTEW/ixlre1zDrOTSCCvTuF6yUDQbMLnZz9Js86dmnhik
YjsxjzPifirAGGacP+Wsev8bIey3weTPj+RCUEIRzgzvO9z9r/rlJKHQLnqldJDvdW92HvJKK8wE
iZMryuy2AWz4k7G9dZ8PVXdnAQcJWFxewo1XkX1+Py3/0V2iu+QV/l//EDf+37rLqnz7qH7XXfIF
f+guzR/UVya2e7SXis7qDgXlH7pLPgJqzmbeiyHY1OFV/VN3qWs/TIN7EnCJC8RKvSj+f8kuLx8C
AYHQ+peM82+pLnGM/nYtMyfFjIfTBlaOatNgf2ea/0l4bMZoi8OR7VKjnrvGZdh7OCNedNeAWZA3
bk+LyQibe9EdKTn7yS+9YpNszOt1Cda0Y2riHB4jENtF5W60DVlXJE09z62zHwJEDdQiz3hP9qPf
76doa4i9PHCncbqrR1Y1TrHFAu5bwdoeoVkSJOQXYquSubVsCwZ1CDycihG0g3bFuKVSGXlgDK+D
0bMUfw4A60SvsM/d88CjOA9u6Ntevol3wo83iYeY6hCfyagTy3E4UG0NziNqyqN8pZ7zHeuqveGM
gbqvj2KjbmrPeDlIHutQX/LkJ33b7nNffU+C0B+2j6wf7jRHcy7fgWrLvL7YGI+I+BI/4WC9HV/U
0+AOzjl0O1+5Zu5sOI/78+Oj7ZwOl/+zuO0x33X+K6sDx3TaY3usnGUPx5PHTv3sPAf395HzTnDx
sfcGv7hlYO1kj4T5sGlCseIc5M0lcYPNEmHe0FsfafISj3QR/rnXxLnnuXLSHWAc/m72zA/bQTKD
h8p5b18Alt7Cp3TKY+FEVwtnevKgqOVtwo1qkzLRHqLJMzEgaOfmAxTzDmXEQWdyoxMPESh8E77u
aJyTG0Qcm247OMp1DyU/omIufPU64Wfv9vwS1vVk3rTPa4AM0EuO0Y7r4HH2F8fwxCuqvBLwf6Dk
XueZRMtPN42X5zfg/knNzM71uz4xLnCGz/qa9bb+aQTNedgMm9zrP0TtEZ1yKBNeNs3Yvc60H5JL
isjCaz2C3/8cT2Also3mpPiSHfupBArMSv9B46fhiTsxHlL99jXaISjJ4h1VYry7obt7aedd/IVM
LB1QfTlpEPn9Qd4hSDy2L8srilxUaWhzW0r4Zhsz/RkjD3CsMm0a2TOPHVPY8WmNXCO/ss+ElHj1
xnqqT/FRPbEIOU6b4UGYN9K7/V6tjDwYDYy2I7voHbkIsyvamWvIqC6CsgnrG6KfIzkEMkf5xaTv
8udWdYrZEfVmOpq7cvZWw0XQo9vkpAIFO2ndDmIposHhi9wiZp1EDkxwy+6Htzh1jGN/fVG4oHZd
9tSi6GM0L9zHN+kuPRoDXxSe+Se995Vn6+bmuOfxUwLdNZ7ELYBggx7lyLPEguP+wpTV3IT68ku8
ilNxiDf2LrSCvHElX9tngcQFxhwgwU32QUoe14Cy8WLfhDTvhlUQnasVpqsD6ZwcnvmZq45VaPKk
3MBsNl48aXHCO9qtwOkdKK2bYaufRs0dPWG5xgc/GBq+AK5qcLNsVdthqHiAgc2zQ8AdmPgr7Tp8
kAI6NN7BsvawPBFy08lO987jooAHYfxscN8w3fE5PKc30WH+KSy/+ZSo2TnNXWSMnRawzDQ2ZcRu
1VWXe1XzlO1yKgPdDdjQ+Vit+t3qXbMtPrwz+TrxtkkO6c/sSuwluqm30qNv/QxLnhJ5cq2X/L3A
l7lVX26ik/0GDqV1yvRGvdUQrj9o6W5UXxCnQsI9ayf1xTrWLckjaBwG50PeEbFhXfsEsm+s59CR
TsWREGWnfldvdtrtxnSVK8rOK+tmdDUf7eH+qtml2ypA7S5Ht2a2I4dRf9RbfqD2iv4/3rJh81L/
7S3epq1r72TnLt5WN3sISe6TD93ZuVo83zirsf+heqoXud1P9cifHNnTn8u3F2SGPgVg6SwBMACP
KfTb4JGjxt9gn/ZnP98a7upPxys1UNwrxF6PXezp1+ueH4Gizy121XHwsIJfVzuZTwHe6xAG7AqP
8BYWW/yXCye/MvaTxwPi19MRcx86123SOLa204nMO4mXbKeH+/7LMBz+mH+9sFa9PIqr/hEvYHfI
N7WTP5r+wH0RDvXodMfmOAV0tETjwKH/StU9AuCcuARndZdAsKvgN8RtO/54tDfEH2uED3X9XgJs
fZ1DV3N6hUFDMHh8DYTgTW4EUu6tRMdxeconHb0qOHwj0Pzoxti8SCeFn8HWPfRMbCg2XJWeuWFy
4r1pbw9wzPZ37vZL2jGKVw/iYAUPV+UKftglZNF4M1xygDg3zZNylU0uVGCeoiEgkcnTNpf/gBSg
XnKlV85YHr65KVQnui/fssLt7E135EFZzyRQXE1H2SlRFMPgPtnNK/2b9HPUPSBqpNkl+nXon22P
DTujm82SXI8R4zPOOeMl5yFL9A+U8VZQS1tt3Nqe0rNTrPYCs/HfLyDvq4Jff/Xi/Obh2XxWF79L
99dP+v/QsHNxjP37uhF+zVtftclb/j9Q75WfWMb+sAFduozLl/5RQSrKD12h3aCEJPYdKx++mT8q
SOOHgEUriOjDNAPv5NIe/HLuUCVePpsPmUDsLFP+VwUp8e9dQHpAABRZ1hSc63/HuKP9btvh8Vz4
BSAkMG7jBcIQ9Hs3lBA0WHflgvAYUaKvh5gON5a21gKOelI+S4OUvpKvUrErJKqD2oSV4LwpSqVv
TwSempNXCI04KRUiBBNU04gRZhOB8Fx2ZpdATJdniiRbGj6SSpbejMaQ8wODLCJxVk0myRIptzT4
xLxZ93K5EKZgy5PeB2kSt9ehntnIElQLvU5Y4rSRGIHHAQKWeafXbImPgynhnZBqvR12f3o1/x99
4qUN/FdzxhOjA0uhPYMMd+GX/rW0Jrx+NmruIKaNuEROquFZUYaC4mONj3kqKZvUTpE6En8XPf3X
3/kvBsnv74yvD7QVvj5e4Yvt9U9FfawMOghvibtOJNxB1P3VMiv1f8O9tP76wrPn5qLDrA8SQLEQ
Zf/+XUggXdoBE1GHoTxyNbPBnnUJCznLkrJk2s5Iu3I8mKQdZGdplMczAXMxW4MYM3/md9MqWsBT
Q51VqB5aItGcbo3aoy516A2BMMK7Jz1Gw2CdQ0sKCqyJpqOU5qA78dTpPbvLxnxQwG7CiW97Ys1X
aZ51F/L+iJqhn3ojwI3ArHJc9LusrvSfS503lYeGz9am22w189thUuaXtjHjqyyO1S/SEkXi1RGG
4z1ATPkNE3+VubG60NioykISbGWx0SZzsn5HBJp/kr1Zry7tudbsCy2iaJaWWcLGw2gkPc2gmYiQ
q4qJZL92LCO/0WW48nghG58lWPtpCWKhXILPLdXP1pAjrko7E8R9lJN3Xy2DkLd6k3cLAink/naU
k0rA4mdMfb1WlWe1G8PQDaVBoQyJxuqzGPDQwbNr5ru17GV9U9SMYN0uSWPJM1IlsVmx1Vg4mFsk
LJJWokU802oVRkjo4Ei/IYdoJt7mXTcidIaqHXed/19foN/81X+9NwAmQiTgriYAkmHzx137+7Uj
rVWC7PonqTzV3mha6TzOvUH1QeiHh3nGWRtqd2QK1csEZtjJLe0K8ZrsTU3GsY4/Y/v9gP4zvPif
3Bv+/RH0v/PokwPozwcPn//Pc4cBBJZuFQSTYcKn+ce5I1k/BH5RHaiEDbUIgzQf+sfBY/7AvwyB
SweKwnDh4jP9NbpQrB82eiZuGhbDDV5z/e+cO5Cufr+/Akq+cAIMOFAA/6Cw/IVOgC+Y8MAs2VeT
1ETZfSt3Ot2CPBvZiLZ4Uac58aD6KIjZWDWXTXqRbWezG11+XAmjP7L4XrvC6im/4M6LtItwSNQD
renYMcp9rnDB2SZ8r2SRG9LO+Lv2LYXyIp9NSIO84YphSSb11SCFdSxf4paxJVGj6IQm+tGYHc4D
okjS2nMlGeY7DIQweidi23CHrZMx+tZqm7iTrLI59Kg5JiclBjrG0iCvdwuaNFpQO46uREYunAti
ggqvApO7umM1xj8jzcqbTZWmMhtK3t31URGJLNxRV5m8w8AwJI9kBynB01OGaJkxmZMXVkqEe7sE
qBEO86L3cz3HbhS3q9ia6iDSR71SUcXglzAn5U6qibMgt0/XolMzFNN9btd2t71Yl+wbkvlsFtB9
idaCV10gPegZIm8LIr9JdxhBW6rlzGMhRp5GUy3JQ3ca1CC4VSoGrA460ouqwy5nIuVIRMC+h+Fs
oyy6FXk18aHjRtc6gQRn7iVRoMGYBc68Hr1ei6KiwY7NqAScKV4nqPKsf5y0r3XgTUYCmF9I5Be1
qtK+Z5lCKB2JZF3hNySeI1lEc8xiomGPIfAEeYuEJbLbR6qekh7C2Lmc75ZaNiMWS3yMzaakz5zl
6I8pKFitcnGNZVNcyeSMRA7rb3UKCsnGlqvjp6zZeSGMlLYFyj1Qf2NBRkGhShgwJ+kSkUYYOXYW
EA5NFmRiNlffrtIxI/mhsUdvXbpm2kcora4aAz3PRh7YDG1G/p15O/WQ0s9kOa+gCfJcIXw7Ghtu
8SPDPndqCtCptrqUD4LV1DlCgfhSZ3ZvuTFm7wexysDp0sysb0h5twBfRlV/lMK2PS0xYmqH+E0N
pFCns6gcjJpl36oK9tlKnpWPvTXG+k6O6+jLjEVabhbFZKDXhpEuH7HA0cfn6TxfDtkuF1thLTy3
cVjYttdVJDwKMCoGuMMpYZ/REvLBWjqPn+e0nlS/T8j49k0KmwHt/AXkYpRTFwYkvHUfSEkjxV1H
ifM4IrLnBvdET9w9gZAsVEvZ7oKZqkp1e6UWr4pdDLiaRWTLhBpMHNkRS5LMtSzUxfinDF4z6JMD
uo8iFthXUny7pNqYAHUJchRvHd/zeZwL6YtYJHwrGkVO4nGwIWknPQxxNO7UqXXaziKbsIlII7Or
gvFKZkGAOVbzHL/kFBYKM6OVrDuZ6KvI1+rBfpNm02y8rIy1JsC4qjBkC6t2Y8gl8ilzHPJHo8pM
xc3Q2CYu79b1UIqueUutRiUGroT0wSXV8vxGF1LSqrNGStZG9rNSV6LGWVZdNIFQ53TYrAPpNSjr
sdu8xdZY2HuJTG1624rkTn5DeahP/oQUU9wP6JXl67CeuvxMopDBoAa8X1l4tj32BStG8L/h2zRO
pLy4UdiDXXYSLYrjnzNbY+YoPAjUqV1dYppFMWuvxrUVJ9lMWDn6Nm0bDaRSPXU5ibFbW8I2z7iu
79q7WVpawyfpL0wO5oop/jUmk+6y05rrvrnD4mvmXjumHPwoDcamiHa8P7l7c7+wVmLJZhKksNB1
Cri2fcE3ySlp2o5AbGy+3L99Englc1/biPgfw3QUxIv1SmxfJUgkCm9UeyNDFRxjM3suJkMrz1aY
26Oj9HbGHEYKrYt1VVV688m8sNK2l1svXqzBkhIyl9IR1+PPQuKt1TrTeon/W4pREoj6cUIGcUsO
PRogPSMHnVwZzAtToQu0gk1V7/qytNDPJerLOKmSdIdUm4WhTQ1/1kMxTDeI5JS3GEWS5ZHnkCU+
UeOj4muZosbPxBDIHYbRcFDRBE35SnlNmr2HKGjKr6xaWpg+Cm3Q723CN+nPKiFmZ9Kn6I5Qb+U+
l5VLHLO1dEwxhpnJCN8B+gLsLab4mYpf0ol7MzyyWyL3jr6liDwdnzDHSa1OjFdLg2lhFFcoB1vy
C841oX3o1dp1ehgRZ7WBTaxBsiPmCrjOOo28wdg/J6GvkrfZebqajQTXtq1pFugDw0bbhRBgiWqO
WxbWTh/WykvY5qW1TUfJkDZRw7sHNWreYBJeIuZ/c58R0JQPZcj0BBPW6qDBYNo4hBLNX1wiH3Di
uMpv4zwhDo1sqzaQ9WmONhPqP7BYJWasbRnrTbMzs0q5Bxem6J7SSJo4scKn4VDG2tI2mpavX4VF
NK1jhK3yynVMHrDVYZPwyiKKo+thVCb0Pia8CHSITX2aSMJ5kHLy/YKc5zG7WkZaKT80LaIoHTkh
TgMFl85zLctJbu/JCLGCqCHmAoVV2jI3L1EFujN0JIs1eKaijHPSWG7xLPS67IpCj3lZ5HG8SwWT
fG7/uvI1WGmOBlLKJ82jTe0WWHEIp8mpisybPB1B9NSFbWSMOqPxnk4r0jy9TMq7MW3Fa9woaBca
Q8QzHu1lzpx4LXmNzLlW8B8iu6FJiPkw3iZSNqEU4MUFgFFwf7Pa+X1VEX0FqhRqZ2WuB20/1KVV
+QpVFTpOlbb+QF01t9d2sXKQeyoqZ31PmtnMrMSGXUpInqWEhBUT4lNMD8CJ23STKVX4AeLLuGjA
uui+V+xFOUTmmjDzG+tm+MBnP33pocJLSvYb8pY8z6TYA+KALG3Qm54FP4WM7aYMEbZJS8ex6Qp0
cV6dagQpxxGykHNIoqm0zYwkMQNrrKj81lKI6hocEPaVLkfm64iuRArUk7XmhUmhEh/Ic+Ci054R
VycLK6ECb0ruZMU0NG5liehNKUa58sqsbdstdiTJRCCuZy81IWQ9YA0MUrcq6ID2TooljMwKae5f
NsSHxtdLNQyR+wzoH7LJSvKgLsBAIN5pJ+EDkSGOZLG7PN0nVrrYb2iM7cLptUXB5p5qZG+i7GuN
51IjKvdGteR0uDNwlODdQ8DZ4opDm0LkndVgw7daQu6x51b8GB3vXUkbEoV3oQyFxEBgs0Zadwzb
OP2KJENeENPKZrxRF4UUu3W8JMJKTdVf1S1gC5SLBPwgTjZNpDDWTM5bb1d8ysSenzxqrWW2btVp
km/bTugnTlg4GlQ+OZPuVcRECWfZmeoq7DmrtUEBiRliXtK4spjRdgvhoqNQ9RcCu3CwzkalIk2R
Efs5s031zGSitt7qMCYh3iJvvHKVqJJSiqtCGh0OuOlkjmN7PeDnIzIvVMY3qpYFhXYc5wyxF71B
CrW092azZrIbDk10zvJJnb1KMEyC4lJgA23Tan3hjtj0+PBjufBTEyZEOCJlxIfA88qSMDafMRFi
lMYex/rI7iZmyrS36RfajLHe1GMBY6VK9fZxnrWMeUBSzWxd8othxgLQ/hXbVArB0GicSgz+LGur
GCbenJUV7zvgoIkx+hCiSmmjcrnDvkiofI6F5aeZqyYNUDRdgIoCkaabg5jqHNmExIQSJ4dpG8di
3UbFReUvSn3MNxkjnIQzJGufEa+VOH3USjCOaTG6ugOshrc+meVPIpvp1avEHFo/zVPKVF2CM8+o
XozCsWk0fiHN/tOnIzKgif73nTpwp+TPbfr3p//RqOs/VOZ8Mt04Lp7vOfA/G3VF/aHCMQa7+92l
Ay78Z6OuGj9k/neZEepEOZl/0hgo8g9FB4HMPPfC4+M8+juNOjPg3xp1vGaCR2bbZLfwu0l/+vuw
x1KkPhoy1OTdLBtb+tWu9PJZTvpnbeKRtRxUkDKwtNisUhJ7VtgOZpyBB5upr70xRFOPt9qMGvhE
XrWZ7mTuCONX3KhVd0DfPPo2UcTDrstpP3YqV33JESpyRrxWVMdA/OU4xORAjPijmeHacWdtnZRt
Q/C0Qoc8xPYz7sUKk024JOV0ZzWKkf3E9Cka5DszjY4nl0XR/UzjLLkutK6tPeqJKfk5d+qF0iDa
1t6lVNL6NXdlTBtxppTQlVLdPCfxylt5LlfsPtgUlfBeNif7G1Uxe8mCxItk9MqeTmh+C09rM04g
6dhqiRa6pKymvLENvbc2xdBT8AEp7PEJ4TK3HmW5fR3sWmGhrTMcpJnEE7TK5oOexE8cd1QTjd2B
ejCYNngSAqkCTd9goe6oNSrIMjJ5T8dCs+j5uxBig4ZTJ8hBVkSHyc6avWlBCnjUpVRaN6KLO3dN
5nF6XDMIMxGuqqEtdxmyvmvOs/A4WKbZBVUmzTs4HawwwQIWu46TuHPjplXuu063Z+42Y0kjNnDA
7zjP7QrXhq6QgKFXF4PxXFmpq1Tx/J5aM5kgVQiuZjMvTCBoWBGqu3lkd+8q0WBXWpiu5plYWo5u
l3sZnvVsUV9U8ife0Cji6UouC32iasnrFhg+NYkdpNWIW1saHxiPqjuE29pnDodx3aTxOnVURrOI
0VbMqqZ/6POAtlePuyzdGPoyD6c6ndE7S709PieCRt6Rl67YZDHxqq9pQiO0CRsFHXPat0ggl35q
wtuYiJPruVcYIXnKGGXmZzIYufLJBFrMdxkOn2m3tJ3dXuVzAfDbGetcUyGGKFhn+o1GsHOjoWlV
1kzbdiZmydUx1TRDp0FbqX5g6zNZVksLIeC+PPRF/FT3xmq+oNqTEwYYRjh8UgRc+lhLY9TjjO1Y
MVzpLDusKoHi20J/C6k/OmG4wNAdyC1vSn8pVTv18Wh11TtbjCHaEW/cmHf13LfJA8SETmbmzwGO
x95aK+T+vdr03U3HUCS/6olXwd4Sy3IOYwm2iUJvbxmAp5OBsb3CzgCBuUSxphWmuhPVVB2ylAiY
zBjbjTp15ZXVII3He3LCWcB4KBvS5a5fI/O1Bth7CFNFDSLTGHEQig5VjJm9Q9Wa8XdmFjOZi88f
RyKakm6ygzWLS/zjWcHiJeQck2WTM23BgFwivahVN5zm9aCOVs6chxioewvvr4mBdODyzYbhcRmG
9sA9LgVjsIp9maK5Du3pK0316Gquw/u8VaxbkryjvZybPO/fB2022IJXFGSz0wpbXBf1rN1b36dy
Urb6RuZOuJ8sgwMbZ+1EnPu4BJEyiwfZaNezDc1mT4R9f2yXdqQ6aoWHt13a9CTez1g1tPEJNCXS
3vG7OEi+C4VpbeVNo9Kx9Z1mHWRrwPg0Nku5STNr3K71Ur0wjqOgUxPdt0ZU2ya+A2J3ExU/oBYi
3MBjCa9GpnhQO2mngpg+DWN3o/ToPtOhkwk9ZqtBy48rJSTfwZlbZBoq1rB7XMCDZ6f9QK73bPv5
lMEBUAralXHB9CXN78aI29tg9H/bd3OyleQEYDdYAtS56hyo5GDjzZCUg55g4ye/On6OQMcDlmGa
CmWlDcx5CHdJwXTgUm4JAd1qos7erAa9VJQjA00KrNOp1II7kepkNyYCpl+Lx8ARmiTdNzEqCsNu
g2SehufIModz07c4YCK4M0qzgDyOp42a6fGBfHkVJ5xMCJkEIEOk+Vu0jknlKHzy5ZJXTuT68ikW
xa0hOtZa86CSTo2pQm+rzJdszd7Skky7AUP5acYG8aymqjjo1ljvxjap932YH0a1ZZ0p0GNxZBl+
1Q7lVu/sDpHMOJ0GEFf7eTTCU1TF4UaTDJXZadW+IeBrfaXTmp2o0xDiVTFs7bV/N3kJfWg+6m0z
jUFR5PExi9Jyq4hFO+hriDTlu1iWCxsEAqbrwiUQoHJtQL03dZmnmMWprlViNGivrQbVe2KUu8rs
tRslXnDPfJfjAJ8ozZdoKh/13DhTYXMiSrJ6y0ZW86SOGauQMf9JapGfR1O+G1vE7lqRYleRFcUt
cDIECUmZLltDaz/ppfZkL6bhgTmhwTDmDykfuLUk3/2C1Icp0CcaE0QiC5a/Oky1OznDwaV+txhU
Q8NtzzvXj6e2hRkCCr4tYew3YYRMiTnFqY/YBzffLQqtWH+FFZtTXJeNMnalNMzbAF+jeW4i0RxV
cli/pu+2Z/jVBIW/miLzV5O0TLUSY6PGuJdrte4Ii2Mneh4o3BUsn+00jDXtShcKCdSqlDbAYmwj
ydopdce8DXOm4lZMkzSQBGSlsSZfXvA2lu9kgjg7ed5NgwgHd8zkGPy2kLriU1dMEb6pYlgyRpiR
0b/2nQJgiDEgF29pg8esejcr+lfixBfXtMF1p52R3DBMjjFexPl9xmgBjkDCFj2QGbpmvj22sMLI
4C7cwSqq2x7HGS1rqJxSW5A30jINZnAww4jqu3Wb4Y32Ju3CV6JNIqMTNaM+dgzdektrd+w8xh05
1cmRYUHxWA4zejYa3epjUkMKK6PCRUijU3khxv1Aa/KH0hA2ihRGdRp59y6cj/QkmVH6VjeF9iAN
9ST5fW8MQZtN/T6fMKiRobwSR27Zy1PX2dWWzqcI5mk1PtNl0V2hJoyMVvNtCgEDysj0z9bInMUq
RH9rDhW3Df5BOtN0MIedjWiApADLxJxXqUSpZuKu7vBAGWmKZM9YJOtDnZn5gOUxHxqjeA6BuN/R
P5K5nsSpee7UEQHZ5aYlM+AkeH4I8yDvJ6M/1DAjbG+OWvVu0sOi4dDJy3SzaqV2Gpo1fp1n+04h
A+ympvoNALgzc1/i9KZJpckAJNKFtYdXK4egUuLoBEZevM6jXpySVOAwwi170paIwHGjSfCSmvm2
ikdVdczWGu6tRMxH4Ju9G0soJgAtGuPOSgeYmUYjALOs75KN3aYfFfYbpV4+9+YCJTEcbRRAWTUb
kFyqeXLKRIHq2XeJFdPg29pZrJb8PGgNoJNOqQdGLdEoniar0T/WQu4eOBnHEp7dmvMEDsgdy5h7
+KwpOyZWyn28WOrJIBvpsYCh9561SzR70VDNDyPkn60JaJ2jvJjii7dfPS1R3p1iMcunCw1rn/FP
XGINa/m4Fqu4R1bSHPRFIwHXZmvFFG+ljqmNJX4wbSU66V0CkGnVpP6OUZ266Q3MW062zqilqDXC
7hUIS8J0Hn/39DnDBLnlkT61EmYEnCRTprltnSjqu9U0JFa1Tdcu10soz9FTk7F9uE4HZWSJMgvr
MsWVIQrdQ1BM6pMkVSFCRc2CTB8D7ii5o9HBsFjJqywd93bRcJ4P7SwZJ2WUSReKCg3YapHXOLj0
iBDowBztDMOJamXR1kLl4As4JiBQoEjOXRJuW6XYWVrDgUxf4GLhfOLnqv1oGjse9qXTlzgAHeq1
eldoU3OUJnBQxHe+Z2E2n5bVsM9do6eHIusYtRc2ZsCJ0YIYDEZapj5f6DfUFIoUeUadHmIDDoMZ
5whs4wThnBmJnWEUL5BIzoM6Iu7VOfSBYb2EKhV6zbvam7OcOYER2TsBiOsnb1DtLuLW7er9pL70
0xw/KI2dMT5Vwg18InHiZioouQEgBBJGsrdONPlhDkftTa51s8cwWs0fcyfMdau30hLTKs2TshsX
2kFPyUWbXlHFi1cMhfK6n0YFChBbvr6Bwjik+RPxvvNnRFQWPKRZtnJ2c2JsdnEe8sjK2lQv0XHm
6xAlBUASPbTDQAeBJ+9kLZ9jb7F1YzfVEc+HlMB2cEmmr2HWQ/tN3TxLJWaCoaiaraxZSNwts0oG
eq+YS9gsqMx2A2szfa/OxtRdLxbUmTfWj0iVY4xhH2TzMb6amwqpfadx9DhWbRYWmADCgd/MvtCl
E5ZRszhL5shTZ0VR79rZoHE7v0xw96ttY8EUisyaF7QnVDN9rpE8GdoQmeecsVfuplNXR2fFyM3w
pI9tDTZzDJnFFSsIA1/ih/ochVFWVxatn3CtTFqNYBhXjNDM9fGrrmA+0QubsX6MK54+R1EFol+5
U2F3NUoCqYFd+bCV0uERsES+D3Xd9rVlCIMkteXrOq6SANiyvlXDtP2Q1z7GukZStrnm4knq09Wv
2bluQimsN2lZcmCaqpU7jWriw4mLOX9fiKlIHeIJ8q0u5+rBmkvbb2TxnLfGyJUvm8U+bjtpHzHB
840MEmCGjdRLS74sKpvqfWSEDU+VyeUHKBoBmVLNbTj9BUNMUgLarWS0/c+FnIm9PBnhe80EhXug
UWu2l8mrHiwKcBGHyUqzuGW/xivDcprAVNbqjQRCNxDMQSSGcRVJpdH/Ye9MtuM20q37Kv+qObyA
CASa4c2OmcleJEVKEyxRlNB3gS6Ap78btKuupPJvr5rX0JZlkEhkIOJ85+wj+vsycqLL2YnHCwwJ
4o4+Dpyz9eIc/Lj/6NfzfPALz9nDwtKXYw10Axa1uCKpLq6p1PPxZTY6eAlTQmILSJxXWVvDZUG6
6mAEgj2NueLNanp9maDRfACdxKzRbgNyurNPfNfhbcOIdyjInSWV2QqG7YeaL/xBlQSO4wUEWyui
ewrHOFkbGV2CcHd3HK/zk5/Irt9HuRte9f2c7SIVqYeahpinnkaQUwXZ2N2V7GlOzHRm0pzCOeGa
ypDjCVInUz3thHDyY+9QEqDivtk3Y9pf2wUTWjBQbfMJ4mieZxwIqiG8JWFa9efespRiI6ligytX
Nv4tdLdQMRvQpG03IE3C/veGmP8qjv9wbM9x6Bv7K9nxf16H/3c9dD85hP7v7/2uPyqUREJx+FNd
RRINY9c/9cf1Tyg5RZ2E+/QHPv4PnxDyY4C7iMJxOus9+n5wF/7hE1r/iP8NYSnhsiSTgfpP5EcH
GfUnG6avfCyqIXEptAUuttqIfjBDUuSGQahO5K7t4zNDESBpHJISqs539iKcvUqyfD+p5CEE7MbY
YTpSBgmGg+mYq4Bk4PWYj4YXW7XY/bZTQFP+6z3r59XEjBD8/1e0/wdaQ/HTg8V//vsTJVxMZD66
I8rmKmuvivLvlmfM0JQV+NiMXY+iDKak/xK0Lfc3ibwc4nmmQg/Xq+LJ/uORsvCe8XZF7+bhDdY/
kv/JM+X9bH1F0ZZcxsbyjKQtbWetRfjxmaoTu5eu6x/8TPTQl4olLFkgmyEdCrzPhX2H60c9zHgu
OcWapT8BfCWsJNpwfgMa4g9QWIPySzvTDkz6OTcvekmm2xlV5HOfYt/aiSmZnnXmg+7r+myCcOol
wWUx9JpDeoiBYeOU2vo6ulZCKsbKQoSLsqqoEOfMBs08mwHJFWhPDxnoIlAbHItRi9x6RigKqOC6
iKYgDp/t1AKatuA2eIRFZGt0gCT6Hud2XO5yelDnvVMME9zLrkg/znMGVCq1Uq7gp02GzlNN/jZk
UX5P71NaZ6KBo8mobVjTOPEoqlZS4P0OmhaaYcr2/KM7pSzfzZRX5b7rfJpIgRiqkBmfmab42sqJ
n/t2NdZYQeegWUocU4Ka+bKRWfX9h0fuTzzaP3sI+SCVYO1h1OFSG8cq8cviMHF4FLPnnVK7ItOH
MP+M2szW+a+v8uvjghHfJ8UJb4/qTMpxeGh/fFxCXl3DKJxbMHESRaR2AQvpmmqD4xgvaXr311fz
3uvAf3DXUrnHs8lTyQWxR1KF9/P1KsbqlAEMryzaGtyszIuXKvTLL2kY0qa1pCyH57CuRLv3OzAo
DA6SELgcJUt0a5i0uaxjI4GK9Mn0KdMBpQsJH1rbfcNuB4f1JY7nsLpoCtQNg3yK/TruAxtLzRwF
lyyx/cSEnEHqRiBboMaZUBOebGWBx0YbA0QPLBHG94J0Gr6J5jp0Equ/k71TPwfunLLHHckqw4D1
A/LzsUv+x2pNuBtwTZJExDwWPEYT7/9NoV1Z7hd/kWjWQaN37pByJMI3pJtjoSWRNz/1xmZnNSsS
BR7I8GaXzGNnnq0c8GoAXoHWmzE50sLpHYdFY0lsU2XRRK4KqCpBQhJJNVMCsnzIF4guGA3Dft92
ZjEzmyFMSiMkXTFn6KIYHW+1PxME04ugaKTJl/I1bxdIZnGLv23TGc8ad65sjA8EsVR3pqq68Jx6
qZzg4nMLsHfk+Wsfj3F1YI6KMLqwmSM6pBzQBAozOV0P1NN+wQaNRDvkJYEnz9IpekViReUBNH8l
PkBed8NtgA4wcTvq4aaDOK2uvL7kMGgDTD93KopDhsxDHl5qUQRiu4Tu8JyAq6dPAExahXWBn/NM
UmIBUsu3/4rK5KI8ZdoaHiGopzFAztAVByb18nnB2xFswApbuMapg+oJhzKt2OZuCWg6SwLQDwZf
47qPC7gV1DuZB8D8IsV6wdmQTgf86vA8qsAAm3BTDHljFoHFCVoIQXSmxwhDVQ42rSffvksgWFqn
pM/BmMZLk3IyaD3MMgRZwY1kUws/cgDLg1UJL+HHHJPktwkZ+VviBkhto0XRDd/GxWvPTazLkxbW
QOoq6FCKWPqWY09p01UQpiPqtbbhxkOzRLatqnOTaoAWgcxyZmwGHw4d1upZcuZ/wt7ZnEsbOD5T
EiQETLXPKXdR7HxX0yKDQ4lTcDxhzNgUSzlwLFaui99WjPrOC/I5oFtlgdA+VXMGvmDAcbnrhQpu
e2dxv3rc4+cCsJG6DJowhAqjnTzYzvM8WhfkJ9CvVDv0CqxzzKdRiDTwd6RPgDdpwWxztrtyODQS
2+PGzWeSu2lcVWjqAzDmIphTsGCTH5x6b2m/FywwFbpHBecduUM/LYFlGBxKoR8djPnf1DBhBpqk
152UQRUARuqDDZ95H37jU+R4FSEMo5dhxGngi4+0kbQ0+93XRSJRJJdmTOBTL8R/67kwyyYGIqYx
5NXBayCG4tqaZ+NcQsoKvhupvNvJjptvyVJzwLZaqeiYYepn8d3SBLyLqYD8S9Nj/pQsg772m8V8
H0oWPUzZZfTSlMCKiFMnabCLHQhzvPgm8RC6XfNhZs7ChCZlzLgRQ5jOuznlfBHbOeauIoafgozn
W9UhmJv4a8XB7lkm+Qwt3F96/GsWZ0WigBKrpxojnj+mremxk3ibDngtww9RUDFLqfzU5oaNDJ1X
+dpud1Vkt08Rr0dAXLkbffMWxdmLvBXo6zosbEYIxRhc9ULWwfC1MhX2EKtdoUuEPhT/zdQhBzBc
qO9tcPTpBiAZh+6wKO1BbmLQg/WFrHGOLZeRWFYX8NCv9nBbgR9pBwClmwKpkmwIbU8CpW2EW+ky
ErjMi3kB3uTq5h4eJyU5kmWA7H0l0tuFzmcKKRjzXpsMWXHfoDZ8zmO7DI7WXFTfEG2k4sCbzE8w
+yMUgcCqxBaDUXrsqasmCO7lGVj3OBOBvqg62dyE8zj4O8xV9CFv9Dw7F0Ue01GDT9Jr8AuxF9hF
SQ7wf4rAzQMrC+yP4CycbzpqgzdVKu5qP8fJrVTCejEjrfMbN7LS71RHS7CDXtEO0FexvuELbd15
0wZdyVco4BAMwiAhP82hlFIjKx3qQ1C6+DmZ+jK/LyJhWqoJ2m7YBGlKjh0IyAJQy7QGGiB4RGZ8
kUcJDGUcrP7pvFSPuKStr5icIc8vfU8rUAIWUWv7axVxwt0QrIFxQOVBMPM9xUu4Yw49EQTW9qjW
EBLn5oD73kH8jbLnzLcgpnghfJQd/DFmbxiIIsYeNQruPnVd+ZrQXbXG3egaihmEt5vWsvvbiOUX
o3TRs8dyk8y1L+nHVR9ju08fep53vY0A7t3rnEbeTVPYEbPqsCC5unbHb6zUWMDdMT59auJR4f+x
lqTeYTldyPWWDcgbw7drg6ERHBEvwfxuyjo49mYOa7VN86S/Y3DNfjL0nOJrKauGgDrbpO/tOFQv
+RhHb0FuQ5n1mAa/gOnhwwccb3urbzzuIULV3luRKHwbAYxFdyNDWs73RW68x0UXwCfxFX8qe750
tBNB5cHl17X9QdkEIzYiXpBVGX5TpZNy6kx2Iy76l7KKvBda2NCxyGyEvrVs6HkxxWWO/EEUDbM2
PnPwX/X30plXM7bbiRvDt+wztZTyq/KnfnWVWuBWfQ//wS4rJTTxssj98aoJ/ELzTp8SfceMPcNI
vpKjQflmiIsLlnh3Ao16QrHDCmGgrnUHpJK82KPv0pHSRblfYYgGTLUliVWQnWjSxblS0iz+hd8z
D74kfdY0z3MsI0hhVmqNH9BwwnELWq56UJaMxM1kdaY9amvpeSIrVxjNaaNGZTPbEU+Jw/DM08p5
rRjHjFAgRTyrivikYtC18ZgWK9jAbSZmslgIbbRwiYaoxXOesqU8I3yVMx0uXRCvLNp4UsSrq5Hj
Ai4MvaSvAGMT94hgT11YjY1DXdE26AE/qkrB5J9d4xiVd5bH/Iz4KNsIsZUF7C+caxj/smlbsmuF
wOcVDKXv5mVY8isY/FYUb43dLcmb0KqwDmXlZv5drnGkvlGsx+8TRFXKWLvAmRGc7GC00QidxOQ2
yMypCgWZNoDXh5Ww2+xq2PbUbKTBzFGG0MrsX1Ah3aZP1OEmgJFgtCFa0sGw1E8YyktxoC8EbvWQ
lUqS9JdL6h3Yigh8nWGXtQOwDB0IfD+S+Bu0VoCBHxiyqZCek8Sw9yb+4PMWtSp+WuRwfAlgzFGI
u6dZ90NIkCMBfQ1m0Vr8PW5Wt7u2kjqprqpWMwfu/NbvV9x0kKMAIiPL4BS5urVvh9bFo1k6Sk73
TTNG4kF0TQCnQceFoJhlHj+G1upRd/II/3k+l2xvgmkpt06UuWCsEzN/74jBlFs71+C8oGuL4ljF
cnpZRzvRXplwvAQPSN9Il0cT2xOpeRtWTBUfLfbWBrSBvXjwL0u6dzzVi/gq83wYDBPHC3tb46e/
KB0BRaIJJvGSUGTV7nQ3uNixErdY9kG9qOYUqiQUZ2dqE3vbYqkiFyG5+TxfEWyVpvcBoizuvKSb
pTT1cNuubgig2yRo9qBkGpxVpeU250yWcbrPQuIq9Vo/S8KwgndaA/X/YCtg59S8KCb39HeztZ+d
or8zgeQnqy+zsYxdXt1+xC9ijSnHhMllG9zS1iN3KE3Fh4lU01eRhfJt4dwbv1i0vb0UjY7v47qK
cigOI85oD7+YwRxrpjdhjyK7i2qSq3slEh+HaBUOM796TY7Jc3h7YyHuvmkeCXxrFs6IQC+AVnId
AJls7Lng5B0ogCVj4g9PxpX9R8VbkMABSGqM4LgcfByZ3XQf1DVmJtd4trhIOlnQysNpF8svjv1b
KJzECewwjh9txoifFrZLODZ5Q1hUPTWyOLSJlfAVSuLldfEzRnDExJg84hNDRyBll7onobLgaxv5
8f2aJI122JJIUXg6J+XNYNDmpZShAPMVgcV8eD/k/leW/Qe2sh/O+/9Gm3ocyBT8HNl8/xv/Cm3i
tMRNgstSOtL1UaZ+V8783xSIKR85LSB+C+39X8KZ5I/or3dsx3cVPbQuf+cP3UzavyGm2SS8qRH2
kFHFfyKbrTLH/8kSPsy09ypifFU2aVIEtJ9liYyKK2PPJdwexy4/F9mUnBeXOHISDePDZFGAOOvF
3PmVPV06lu4ufrhPf6L1/KzCrJf3AG6B21q7R5W9Qr1+VGEYCvdtWvASI7/h3NTQAF7TLjIPvU9I
5T+8lIvwguytVu1SohD+fKnS4hXbMbBlUJ8Vj6anm6UmO7VrnSL8m9/q324qMAd+K/TOgIXeVutv
/YO8LXVlNB4rOknVOh9y2Als8nAsFaENVR8WLvnojQFdYeyLw2/d1M3y9Ne/rfOzisad5beEhQf4
2g948NQvvy45K+zlfO03SzRmNRjRCaso7pJB7YIlXaODbaMPCCvLufPn4pOKXXrK6JdoPsrC7bOD
1frLmze1ndhXkyY7+dc/4L//fP76DEsiyzRqYZX++R6lc1A4yxoLqPylo7KAabtVtuX5r6+yjix+
fr7dddbAw4vlGoX61wcMynYTthyLmStWaYQNyKzI0RFfJDqTsD/RCYJ7eLBwOrlVOcHZGht8IxPk
8repJFRxn2qR3LdtRQ60bcfa2kMfR8Ebysx+yLraR+3hf51up5rGJ4Sx7oZzGnWIbEYtfaHZ8ssD
IU72cm3WuF//+vdbbdo/fn0F0rlUykM9Z3lxkdB/etIC4ZYMEOExCPKtBy+3g0PL120zzeW079AK
/0bHfMdU/HJBhGjkapsLyvco+Y+Pdhxmw8R2oFw5nzgGinwjpLejQGknovxzEOmHOlBoPsgLlHsB
9j7bQUQRcH9RedU1dU84R63xbx52FsNf7wInWYfzHG4ByCq/rCK+staD8wzKWKv0oWEloxx4/rZ0
eXBpXEh4lFEWf6Mf//r8Miv3FBlbbgHLd/jrcrJwSjCxy76F00F9SoSdH6qiG/8G6PFnV/FXRRw0
jMuo95dv8ZASNM4Yv+PqQfmTUy+3tB96f3P//uwqASEAPlisLqH65SUwG9fDDrReZSzik6NIX9EB
Xtz89bP6J1fhHcf4CIoiCYj1bffjo9OGVWkZnJcApNsvpSunz06r3be/uYhYb8lPT6hve1zGwT3B
Wm+/L4w/LL7G8TpStOqrDgcWezuZVH700iVsvnHUxYXDaem5o2baPsaua4ldgeNb7WM84NaunZpi
uhl6WYsbwmbEgmhj9usbWaq+O3YexW5bTo11e+pdDIvbzOgeqQKfDxZ2CCHqvsSLXVxirw/kFTFo
/i6NGjNCSaQaXj0zFVBbTGPZgAzFsZwamoQIHJV80Lg48MUwvrH37qIhyY5xrikRZQs51JuRD4QU
camo4wHRa1575eSUZ/RrjJqAIqz7tmum+Ba6qTwS6zLFM9P42d/2tW91V0VSDssHHGGLTS1WEouL
cdA9zobQ0V9Dg3Z50NTyApTsvQwCZAqffpenOhl3FRZ2d9P6oqQWoRZrpnTs5vLQNiqIL2Z30c9U
VIzwA+wo7g+44dQtp6LcZtcfBMM5QlBciFYrgh19AQX5GjhRi3QvTD3vVOr6JE4jJ3mkanCwN+CL
Q+dgzXArNo47RyACUKPaC9EPFdJlrd1hY8vW4vXtdMrZk+YcIKKNjjzaTse0LF6KWp6IcHN/8k4t
J85kkO3sLrY/1zNexH2TugMtoLmy2gPbYKCYcbPeQVWUBQ2Enorve2N45aW8s29mwYBkE3NLSXmS
2abbtZ4tqN/ZMn4yc5N/0xguuz2eSJq7a376Jz1qHoLCdT9g93WsW/5nml7SyKHHRufwAi4EE4p5
n9Ia/JwLWBbXps6Sfu8YQvOHcKZQbXbRQ06iYxE+i4DQwibQHPHvrLFr9cHJRZ5igUzylg3GYL04
OqznvYUpE2hnoctPgRxLugCTlZnm+ml6jYkJZ7SfeSa7ceiBBjQ/FgFkaPa2R01OUcDlK9u3UeIl
2YQiHY+pg95Iu6NH/QsJ9I7izIR5Zu0onCk8S7OzJxjjJNsRsxMEv7bgODJK8ptsGxUHyio18pX+
MmrDk74PmUWWVgJ+krN2cdk4OSq+n03ZeSK3/trOvLVo4olhvTeeixxp/BYdl4BgzbqHQAmKofbj
L1SLhO4Rx5mrsQJZGP9MbrptByoa1H5pLNRCu+xvytZU/qmRcaXPGY6X8U4VIdmR1p6QPQVEeLFF
pcbnZpNjlzBGQj86jHPipXtMZgLZmOowupSWxupvFLYJc1HNw+LfYboXnzyrbZq7iMBz9OT0GHnP
1txEp7jEQ7MdsM5QPN2N+JcZJguonlNCBVDcWeYT3q4VrklmHKOt8R0yrISCPs9hOt3LpEjWWgLi
yAD5plaBkM4jlRHV6j1v34zoNdu2nvPlIslBZKHmLX1xQaMfA980drqW4tTRl8egGhaKJhnXnhg7
5NXVony4Ax5rJjOoIOlgHAwxlm0D8WTYk7YNLtumG8VGFGVYbRc45TcFZICaEDldZhtDQn65Q5gN
8k0AKeCN7EzkXLhmTpODR3H0s1PUdAYAMmreUtn716LGXbiXjc17eKAKfO9UIUU4VRY0l57TohUq
3G30FwQEkxh+0goDgkjuTNG2x7TQI1/bTAMEHFVF3bjU7skKdDjtPLugi6HxMWxy2KWwxiM4ATme
HDXgp7QJzyKhC+yaaSu7IezbWp4EhKUHl6mktxmhQr2F8eDcWO7it6cyqJnauUHR2TvhhsNykRch
hciSGWN7N0ZES06Knhio+2oKPbzaM3nYcgVAaBXMlza+1xQC30qIGMek+OiYMqwBhIOQIAuNw6t4
J0ukYdDR9peVJKMk+jtzCud2eadQNJbqpm1C84GziQVMmgT95cx3s5S0lFjWZdVOJBlGFdLaWLYi
P5Dxxg8Xv3MvlncGhnjnYVCqRKZIG2F957vQvcwrOqNuakL+08J8ZuO/0zWgO/X40uErQN14J3BM
hkEcsRqL42DzTumw34kdpvHVZ4LRcDzIiQXY0fyxh2HaQZkhbwD2gzkXyqxNe4mN0xIwCCQIGCHt
Oy8EaRp2SPfOEZl+Z4pIGb9kvJwqPLQicbbUvEEg0SuMJH7nkmBMrB9QMJgVQMeieZBFPn3MexM8
hXiXv5dDCOmYkYuwrzhNQTuRzM2qi2WFoHTvPBSVy/Lj/E5JEXGnhl1iGN7RF7+SVFqLFg3ixVpf
Y+jsrnAk8XpNcwAsXuNN7BijUTwVUcJsZp2ffFr6trlXmMOf6rxj9p2LBK6LsJHKtqqu7HGnIm+e
966NmxgEZFaYozOsfBiG2hpzLTeEjhu/ns5Jt9JkGLoMiNmqnb6WI/UbG+cdO1NGDMX5DFqM5k2m
CGyXAF4jrwdSU74Da4QdsoyId5CN/J1qM/D4wkG2/HzY9mL9Wr3zb/x3Fo77zsWh6MYQYhtSDTGn
eKfnmGYl6YBHg6pj0Z8EYsfx/N4/1/w7EJ14ICmsySpyVxNLwjuRxxDxCU5tVyuUgVrIiFV27uT3
IXEdYB9tHKwGkjz1KL9+39j9V1z6B166v7Bkbeq+m75UX34KGvM3/nBlhb+te/YVKomHZXXV/VNb
csLfVj8UkofvY9rDfPIvccly/N98JBcXAx7NGaguHCv/6coS3m9wzFeLoODoTEPcf+b0Yyvx035c
IbiszHRXKMkplR9zPRb8sB+fgh4Ca182G5Jzhtp1qbv8lVYYP9+4hTMBLvXyGL5XxPv1lrhkTdwk
VF0w0FydpexxWmt2drUTZwUtlqhJ18jI6wYlnmJe1nhuwNSUohiuGDnl4dnuu2Lt8Rm7/sk3oQeb
YNHxM/FG0x09yA7RdTjFxRebxbDcVmMCmBn2QPBFyhKCShIOd5EJ3C9+hnqdR13+kvo1U9OJ9rc2
T/JP7lgx41YRHcPhxEzZMLlmtkQXcxymL5FBmyblZcPXCeWzVaniM+bqau9CxrrTRUoptuP0LBRr
9MZdXbxSZ8kdc/goZUgfMjGbPcva8qnB1bPxrWyGwXIfhWnaW42MBfS2reP7wcTBZRmm6mLxFnPj
07uLGSLrC2IzHTOKZJQ3TC67cQs2xnuz2+5TSHXsFhsX1ZWTdu468gtsCCewLLW7VPs5yhhCc14x
F4zPy3Hbt5FzttXQj7wP6uC286P01alsfEJ+8ciBJjlViYkfw7gBrEFleXyU3hTsZ2YRT+lo8/d0
2WV7FUTfddCQ9MsJlGEYgrmQDeeOEz20egPAGsPwyeJ8doHzKH/y6ESwppo8t4tPQbIhPNTw0XaJ
VymyxwNktiaFZyNLa7fIrnvK+9a5TSLnmh75pxSbKBNn9gk7ckExYyIdXTK0ZBpMk3v5psck3VkY
BI8IJ2bFnJNF9ibLMNHzdE3JK6jHhJ+NiYvjNbddNxo0Mj4tMKF4huomTE5DpNcSFGE90OeYbMNu
hdO4uFabyqsvwiRZUOvhjAAIUeeoEP0mC8iQruQP5gEh1+tuvBhzxSBhxRiizLHfOKeOl+IuGOV1
pRdr5+XhTOOdd6PaSl4SmKdGspgtcE6alEwh4utITBDAM7+8ieo+e1tckoprXWlJDUw6XhhJ+TVg
1fajB6nxw1K1NHGHQfK16zjMdYvMLqqqVrBS7Oym9RweQEvgOzLpXSppAu4YCq7ZpPZczXl60GVJ
P1PZMH0CZo1hJ7MxfjEVISzBrjoXDR9CyYs0EKR4M5JFe0/PZAGYqj9iU3Y+tBSjXmRZzHEunZ9E
itSGKuExZq6TeVcE1XmAlHa54EzZVcL5PEkXfj67tQ80V5K2iEkzkpjwcoiUjbmlaCbZS1wrO9ui
oakIbWpB7fK2t1R1wFciryPHCm+7uFpuqHCkD06q7nJJbWbowHbctzp25Xa2u+nUQbq5bKGCgNbv
OE1RaF+TWIZRP1crBaXf+tL7GIvAM5dxHBYE7AjTBgfDR3+mEQerVMhB/zTH7iOzW7D4YYI/hRGU
eemXOqIOjHJEzmBMqNOo+BwYQa9Bxl/raULk2TGQRRcIhhvjEGG2V0wXCD9G9RMiAcHzKK7wDhGd
zU70uLc7L4qL58kD5dNOjnuZGyvfOqTpzzVAIAgOb2LMX1On8e/amSldaQGx7pqZZFVX1d1HU2bL
TNF3a0eH2IWhZ2/4aI/WRIlSRfutNQ2vnZMn4wXCW2wYCMYGsEMVOUSdq5twmHARtrFyjv1o6i+5
izRS9LjbWnovr6NxhAyaFTZxkSRtnQ8gv/xm03APdU7hke9wGkEdQT3s3I5NLB/kvUGW4cwfrw19
kwOYZ4TTUg/XZjUC1nZzZDR8Ygx9axFy3EQ8fkem46AJmf3l6fwRK8S5ZZPqcY0rOwVBEfmv7jpx
pDu78alO622xxWJytIvkJhbg58e6eOhlb/DILowD2p0NspY/vegcm7rFiH+ujwV0rsCfv7rpgw3U
ygrUp3YBrB6DStfjBTWJ14Egn0oNMASyvSzBm2fB5drCVbokiEt5SZv4RY0fOaItF8Dhac4aBoBk
6fUaBcy2zUioJZYHcFm3zIRR3Aei8wnLB+ql5WK+6HFCoRk0uH47chaq3TiS0WRuRR9kZlgcxDHn
RcQw9mqCtGa58x36Mxwu231kgSM1ZjljRDNWAnxhEikUtio3eG4Gb76X5cT+cSAJJUrEbjQlDMnV
bSuB5sXZQ17mB10gZluZ3rWlLY6K89dNUajkzRLAvc5pPjn3juZlm9DSiN4beU+A8XRI9Vf+5Pt+
gvFzYhEEjYxe5YHXHVlMD3qi3puqbSKkOcl3UFhqr/rwu4DieAEZj+NE5VAfGH9tPJYUr4bkNSa4
K0asB6fQTK+RyXrCVnYHKo1DXt4m0a1n6mrX+lJvK1mfTcBh1hAG3uM7xlqSuUQOcKYx2xCbtOkm
/GrNDrrFMaaGsPb1vB16cG25FdQYdeNmX4Ny2GPN5pvcj2/RUl+DxDj5QT68LpXc6ToEQLKIYzQR
XY/d+kHZEXaPkhlDa8GRA+kO04l4VwGaOfQkGeDmwOT2MGXWjWPs5brwfdqGi+l+5L0YqkpuOazw
sBNhzEaaLczonwegA3HU3duxvOIsyCI5FsdgkBHCkF0+0/sJ/nIep2Pf5tV1Sxbty8Tw5Qy+i5BW
H3WY0kOTHgj1Aj3qB+fTWpvReCzinUzjYe9DhOSQga0PY4G48sqy3BNbpekSaOanyV+ueZMQNRyY
19PMELrf4FGdvcoWp74dqj1r4MQB2eE86bmfOUAF+9geSHNMNoDGwS8q4tjBJ8fEagub5GEqQMFl
Gasfln5a5OYRT3Ct6USdMNTewcKjgWOAGi55MaXN8hyF6EPYp29zeHLNqDDmLx1roARfp+XVOC3Z
uej0aZysT06aHgh9DbjbukOCKEv0Ut4rkAA3ZSavygFrLkKNdQGDhZWCwzLyqQszYPqw2PmHgXM2
uxSH57e57AvvYJHKNUmYf8844VH7ZXm7SPb4CVIgJSMh53wc/V3CNnUTjjNsSt2HMDzs+alLKQtG
1sDZM1vQOBz5KXDK7woy56GFQnKcG9QQvwm3U9k+ezC9tjCjsYZmPrndqNQHxmSSPhUXK8MhSHRz
3USmOC+FcXb+Mj0KwRYK6NyXKHBWzka3nHLcAMhZZOtH50PSBbdZpiQ2idaZr3TiQwPxAYrkfeLs
2RHjR48s7yIP8votFvi3tg5lxk+O3Yc09cAR/aK6Sm+gcGDYS+Oyk5vKmleeZn9fc8c2Yeq2YCKM
/VFg1d+oAMZdtggKOq2Rfx6mdrGOTh7S+G7Fbn6MOjC4/VD7zT7lM6WvrB0hqRX4m7ZtWSbxZk5a
mtuzqpb32BCLz64Vc0GxBLcRXdXXvWJm3E4moljMLHd9UyzyWFYtXJGmYNDUYbT7bJspWc1mzin3
6TjiSD6eMK/woFF8u2FnEFxZJDPw4OJVv/atXF5AyW0PbLz9s/Gzl6zsaRYRzuJcdKPrXHZO7L50
M2CVrKAPI+1VezBr0A+i5t2SYBPHdvcKusIhgmlMdRcjsVBilOhgRBIKrOyi6SOfRdvypvOidWeY
N2b1jZ6H+XJwHAvvqGNmyuW2XV353UVmSB6+GbV0RyvEqXTt9A4mvLIO6I5My+kI02UuMdgb/YTl
hC+M6ivnyxi2ycdCRsu4hXOorho/sSYcpGOP08ePY/0mrZUOMuUWH/4Mw6jYY7jP5NkeytS7piWw
qi5Zq1EuWMZTKidSPK5YcXF5b+bA7VeyXI9ZEdQO9I4L7bmZfRAYOBVOF6+l6IcG3e5DAdgGVcuQ
oP5gugz/v+ugJNHeg2GV2hvtee3eoIn652VIG/GSwzN0j40XpBaogQjWwZBUHTH8Bt3dL8uUKtAR
UN7J57Uj7kZ36VlcQfNWA4cpzmebdvGyYb94TtDwhY0xK0W5Uq8uVZePrbA0rBCPleahHUvseBw0
eU2TaM6nK6RdEAihP+ctzdedHr9UcGjgpUWDm94nZVg2Z5kAOzwtGqjicUwpZl3mkT7UfMyb4XIC
VbWXa9WfZi6PP31eazbpGdxp+jfB1dbpt7ka45Psnfy1wBq4w2w13kdWr07BXHl3SRlgyBqW9MDn
Q9WPDwI0GokM08gNrjcwVnJnxFg8pnGwK0jz8lieAmUxX0loEMyoZd4x7XiqCut2RSOK3PFOkez8
Y4vvWzKvvuW1QYFvxWm2TPQLSeFm7w1tuweUyzIVDge/c9oPQ5oSvYb+RM/JCHa7Dr5EXRccXW/8
WBmJsm35eje4tXMHOCJ5gP/yUFBEv8Ep8LQMSc0EFtZF1JKh/1/2zmw5biTLtr+SVi/9hDK4wzGZ
9e2HQAwMzpNIkS8wUSIxT44Z33X/4P7YXZCyu0RmdqrzvautylqpJCMCAbj7OWfvtSPojv14jYlq
i7lHQHc2zkQGzjI1rPtWiiBVzFpEmz+MTl3v52TKdgtT+8Cs1M1cWU8aRC5VQhgwWDTJhahAwHSv
XeXspmp+GEf/cpzTx7CfFXOqfqLpbacPfNVPXRNfxxXaXMNovuTVddVlR7vsvqYmUApnPl+Wwj4Z
0vbJSfkCJj8oOpIBYiYZzkgbtia4p6lXm4TxIEvztgGwEw/iqvchXXdFeQpp6NX0VwBH5FeX0mjv
kMshlTSL60iNpBk0F6IhGbodDA3ga7iYwvYsdOV1N5GCXJndmy9pjDRrLvI0n1sW/u5q4DBfTVi6
JAfjZrhZqvzz7HvPVOfjiZWFR6exoIc4VEg8hmBcDusmWCYnRfOWhlg4nPAa//dFZFk7zEF7Ft8h
YBL/nHfLWUygMtBx8NRLq/ZGCOuCciPKvZdu5nrY89GT1tOMh7ocxuRpjtsJBlNynJfwKffSr4ou
/Zkwy2f6H/Cx6D+zSG6LOVp2aJ4fSPc2d70iJcp0vxhhnJNqiOBXO+QQD+sYcbYqxK8wOKLu0q3V
gG5NLl86xe2YkMCUg0MOxrJXQHno/TaQ03tnscjO5C3LVTrclk/CtMhpo3DdeF7+TSfGvupic2Ox
oAdSpGfMds8910D7JlLco6DcNwXjXaaGt6Obfioz+6ZNh0Nj2/omwdYQuB5X2XOOrp8wJZAn3oIo
lX/OeIWApC6/q432pAMxwsDhgDb+zuToDl7iMs2mh6kZw095X+zyJNy6crm0/OyTRUOYUeFpPJhH
6DaHZNEnLjR3rRuoyejVJzcHAdGWB1OOZ0MHJiKcT70eEkibfYKAGzjEZwsVHcm0vJMeMVHhmJ8K
0jnEoJJz9AinXS0OJpI/qzUY6fYEafXJ66RatcPbZB1M1Z2GZJFF0r+15pBE75kHnH2+Ydysdo3I
bBgSUHtnfe0thnc1OM0VfZQjLZvPaZt8CzkYLmzRWw+W72Viqf7cHMH4s4s/6RhckV/L8sSU7lbH
rBjpUIptGs/jFieSf43imQQpjPwoJFtnRx0FRlNYgbJguCTjBHA57IobxIySdkF9Rn6oddAddjR0
5yQ7mXdMV3ZeamxSB7ZeEt7bmb1fRt+/7aOYvoWRwQuFaT+Jhj6HfygIJcOir06XWp0Kl2kuulOV
dcYJDR5zU+Vyh7cZUhn3raoD9rZo2xjN2QJnbc/woDjQ9iDQg4G1y7o+0aE8gdNPZWigmRxO7LIo
D43p7iW6IJJp7ZdFxZ9bwz91s3pHv4kHJWH+o7Ly0kpBkpj+sYlYrrKW7DDHPXVXJS2BuGlZH1PP
30VQLdRkGheGvtRVc14QpIFwh5pu1cujothmvh+UKvxWkkBi1sw46gnsTQzILkQ2rKN66zfRY1sx
61vaQ8uWXVEzura6Zr3eMIPfjna6hUeBHsa1jAtAxbchceh56UDBu4X7c9SN98mUhLkvxa3kgitf
H0GAnOQlZ3TmhCODJryxzOEW0rLdyvKxVNiK2nyBWOBxR41Z88VbsQpzdK9HSnGGcM5eRIzcbQOt
fAswZqjkK+qPE8Ji3zCbBNjbEsDHTs4zHa4vsPoVp+E+cYeLSPDWW3DOVu7cxqBeN17q7VoGb3uM
EwxpXEbUTYllZHzGZXaRj+G+I6LEyZdHXedPwmesEmLi0LVDY4ZA+d4YrwFi7UqAP3PZXIycOdy+
AFSuHqYF9lgmkse0yK4GQcpA3zJqU5dJargXdsHaYYc0MXTGAMYNo50z20+zVleZrS/LWU4bIX2k
tWbeBboTRw4SDwDQ92bFUbyvnuinHSenOIQ99JssjCBph2R/+S0aaodWL+kDmA16+SkKq21XRHg2
+DUbB/JLuvTuBgfKnWcyzQfqsIWEsl/FghuRmEWQWfZpZ5diL2RkIbkqvuSiAOE0tJt+6hnTiDil
tSrUk5o4UDZ1NO5hv2DvTCgF56HWpzUyHKKtGVHT3nvp+Qq2iT+6h9FpTzgPPmUtAz0R6x0mHSBm
VQnct/VvihQsVNj742efMoqjbKJm3DQ4DnF7Ydwr4HY62wlRPF/miVdERm7eFW1c5CjsvXqaeyNw
E40+oF/NFntsWbLeyhqHwp747fC2jb0Z/hiGgIrIS8T4hxwx/KelYJ7L90FWyE6NjriH5BsXQaJy
I0bebrtvi3AHtk5WWBLQuTO+VW4IZy3LOvstKTv3tlqG8bYxvQyAto9vbjNxeiI23sNjA6JO9XQ4
awPQjxPp+mm0Ikb5NeMywGp0RNjpijG7TJya2YLPhJCTs68C/HxtHMg5JmbVrWcKxyg0YNUVPblA
ECxVzHv0kk9yWpXybYivChb0GkkcwSCF14K8UMBkT0vuiFrZujmU8eK2x9SvGAfztVvTDlprT0O/
BDM4zVXxLFPV3YxI0a/ElEVEoCOnFD9Ebv87dPsHT+VfTd3OXsv5/cht/fd/zNyUYELmoFt1mWkp
4fpMvH7ouS2Lv/FR0NGvAKaDUPK/Zm5QN5jQ2YA4+Dnma6uS7z9Hbuqf6xxu/efME2i1qr85cns3
cFtlfKgzGdyRHgxcGJv7+4FbGBsJgm7xYk80a+XnSaTkZzFi6Tqe1ymv7Vs/7EbjaAx9+urPM+Nw
DhmTcR5WRjhypuc04B8Q1/W0dNEsdfPTT5fy+ocW7+ew7g+a3O9vkDwfkulctHqmWhV8P00EV1Uc
EpH+2xQ7AnUIwuwisIu8HAIx9bV7+OtXey879ICVOEThIXO3hAODYsUt//xqw4IWm/SXlMaFICah
XfKHesrqm7//KoTKmQAwEMZ+J0H//CpxDCcxliWAnpkxQ1ak7TEv3eEXEsr1vf5L2/jjs7BgQ9Nw
4W147od4JQ/PauRK/LK1KNL9UI/mpT/F/UmJZO0siw1/RwrMq2qj+Rcf7/1X9vsLIzS2PEeaJmlS
7y9iQ8XQ0pTD0sLolHyZeTyCbcr2ghLgx5pDXmT0SoWVz/hsfr473kuaf38phkFo1hWyZvPD7buU
U21DgUZfIjDv9x0apnhpvozG8mZahfiFDP0PHwwdIGvB6s1giC6sD3eHX1DDpyYZJtkcPXZ0sXae
al9nB5nmX98g69t+99WRx8dLKNA5rrAsa30jP930qZllRHEw6wtp82xhZxS7Ejb1rnFKZGYI0s58
SoAfoKT/9lr+4d73MFDhP/CgzXOw9lmPfn7RUA1JOuVkCmR4pUEyjHX/JnpEg7+4in/6OthUbAb9
/Nf8ICAeVq8KjUucXyquPnNgquiL1unLX1/CD+Jzbg0+jnCs7/9n8scPLwPwcZadhHGowNhu4prs
7dQf1CEhaqzW6iKPqm2eqkOrQ7T6Gp4pjThnOHJ0vZh9TnxCo+V1ll+I4v/s0wsPhYOUiMHxW7y/
ykMChY3DBF3BBRSrsFNqmIF50l9/+j+5U1FPANPhKgiLW/X9q5hLWniUfsmmGPXobUxRTQoNVltX
QW5BTP7FV/qHx5BrLZV00FKv24n14eWUHzL/SMGvG2lk7EflPcNQPGs9+5TwqugXa/SfvxhWIPBT
K5PlwxW0K2BVChMfjf+CqDKgTjciqVY7pGHJXSib5le30h8fR2wRlnAtNkrh8aLvr2ZoT6keBY/j
4I/NJRwMzJQeAJZx5FxNDNByMLrPiT9jpZXbJayXLQKzgI46BXNHL09FvNu5TB9io9K/uPR/vJ8A
CeDrWuk37toPff/eiAdA0gMTHGhnj2ZhRCMjrWI+/t37iVdRXAVSUW1kMx++YIE02OOVaLK0pjOf
TXUM45M8p3A8RGGS+r/4UGLd1d8vgCsegbYryiLWwI8LoDXCVCCEigOuqdvidBgc0mDQE2dv4JjV
uLGtCFGgHUEqxmcWEV1lecYjrmflbXU4Vn/LWbGuJRha8Ytw4DIty/kYgICYPPIKzccv6Hm2J+Ow
9BO6eYt2xF9f5z/7Nn9+oQ/7WZX2sU2GGQ21JoX+yjFhJ4T+1eqw3q8fry6bM6GLWIIQWX24ZySc
TlqzXN1yVTTRb7ZMQuLJZHkYiRwD7yCTcT7i60LKHjZQFX7xKf+4OnE5vzuCBPG64uO3W4ncnZOO
NZDu87KdWQ/3BWDbrV8PxslfX1DLlB8/7LoL8J0hUeM1+cP7B8RsLaNMrRVURAutOSFtL6T7r33y
Wgr0C+a2hypwL9VUOMwpW3fAooGakd3JFv43EQrUSUVYkjtAPNBAuY0IdgGNVFHjVS+c75vyq4YH
6176God1ssE0b00bzltRHWTp0oRPXT334tTI20pwQ2djGLT4GbIbAzsCpGadz+Yt2CY2nhILHXGX
UbeEdPvgeKJDijwmL1sx20uHo8FcLuMaM1HQp7wnZouD7va+7JtuN0xON2xHPa2jKVTA9PjSBFxZ
5HfbsjUi58yq/CXaMlDs0JmP0BkPrV9b3dqeJkRAWrPFLIN6XG87c+qKg/Y93ZzynNvPHIis4hy0
F2qiwnGTfmORU+jOG2UNI/OtiQED81PmJDHd6jhK5Bhe6LYmBvcmxm+l/TMTAY1On9K6FBGuszzO
QDIPcTGgz599wbiCyDDtzSjkjIg0Z7cKuy+qsbrrusiTGxduKvy+tqgGuoaIEoMmUWDJM7yBd5mf
gTc309p0UdOX2TOBd6i3tFHT1SA8st62EDOLAGySf42JJ3xKMLiz+/dVCIeEpy1BBc4o6Shy7WU7
b9KJQw8FwRWoB3+IT53QSp7IhDP12VJyiKIN0s2oBgbOgfoz7WpsbGmUG0+rVXtZhVlpDvV2gBvH
BY5VcxqOUWkoGkOGukb9V7qnDcZ+kreAm6fbvp5SZ5uSW3eAL8FINy07ugOYhKMvTVbQyAmBTpP7
B6U43hEjDOYrHur5QdF46vdEcBTDFjSnOomahHlJZFWFhRakGhse8YyYOWIB6rXR5Dko94hBnW4J
toMZb4iZma/X0Ksh1Yu+KSxU5nejioh306Oswae6Y53QZXKJ7yIEDiTzBFbI96KWF87LnDvOHfUj
InniHkoSTm6MKh8MkAWOPm+haydbzkPCvS8tLMS3Y5Fq9C5WH/uHWokFU7wPTKKk69v2WwJROvMu
IypU7zxZErRNJQqa+FSpyii9s3JwWiM5pmxVyZGKpnROCqIo82BkYFEcptQzr13DTF9GkXbxRTUl
vl71QWtTjcBMaPGEgPGJDAg01B+E5bH0M/Nvo4U2NETk0NggVohfbYT7xSZjrEEEQkmNtZkmm6FZ
inYeFratFh/Cz4CogvXBCRk2kpxIcmdn4lppmBPjNCgRDTqRt/5KdK8jLKaUS9c3ogt54CY1beux
mHCdeZ2EzNp6C5EHE/qdxoehwBzft/W2Xvz2ilqu8ne12yxRkFY6E9isBDdEa0Y5+gt6Q5tuxRpt
IYzX2bYtrXGiuEzEHIQx3cfAQXxqbIqkW74IH9pVPguiIydMP3g+LCm3Q1mn2VaYRv0Uj0zKnphJ
MS5SIQEs2w7P5tcm9wRPwaIdeXAQg/tnla5s69QDNoaMlAhAbMIOYSsbnRfWM2aIXOD9WthrLH+C
URQ6Zvo19vx8OBRzbJ5Iqg4CblJsanyczIFrriQqgFanTbPnFEDfK6ax4mzWzvQcUJSAbGIMWwCg
cJLmEmi++pz7ffpWdU4IeqvtGchEDYqeTYzT4nPmmzhQR5qGcQC7hlXCgnwb7/pxwGYLZ2/KAqOr
iGmpcMXcRn2ZO0HuWJkdOEudooAfUxxFA+7r/KwEOj3fdQ6OKhF4Rdeog5RxidLK6GIt9m2mTU2+
Y57S6ya/GPWZS7Z6xHO2ZEws/cjLTjj0c4jdNUmva75F7Vp91726aWjrpyKubfrWYtAENHAvap6w
nrN8f01bVh7J/qyexygVKJhCu6RfzzwwO2VsqUpWnBzcY5lUeFoCDe/VmAKNWsvBxa3cMVIHQmXN
rPlxNvzfvt8/xF+r7YP/93+719++/dtxqBL9+k5zv/7gjwagIf9JlrYHLcHBbmy5HEH+swO4xnBj
OcWt6wOPEXSEOJv8jtclwos+39o+UdLlNLZa3n9vAYJJ5dC29v847tNbpA3xH//+rspvP/z55w4K
nbR3ByT89NK2JehfAAAI8GlTvj8gEXkxhTlamr7AkXk/gRTEpgp01+nv2841ESjOtcN8nCe3TJ77
hEi725ZiY9bkeDWcJbajH3WpR4isweO0j+varvDDW36PHBNq2uclXA2TftzUxjnhhvqu6VgvTsrQ
L68HOXgvUTvkL6Tnxo/EaIQ5e6ry/GPPKZRlNiUdKghzHREnK+DB+Z0XIikjsqjc4K5h5qjYK5Lz
TBWkdntspvdDv6SgWRoBwGBheVUbf6yyGwSm+lhHnvWKdnaYdzyxChKM44rsajbJkLyvhCGyz5LR
aX8ZVb44YT5WPNtx0Tisrp1fEDLZjfNbXAp5Q5goI63F6+Nn1RgladhmNJx7BkkVG4f9jB07y+RI
OkHs2MM5gjO72QoIgSbjjsRebvCXgkjs2iiTgdt5vXiQSCnq8wRQKkfFvJbr+b9yC29PGLDVA5KL
xsc+SVV2NmexqncmGNuHnEUSg42IvmcboAsOxggv2nEpsjE+UjUa3QXlUdO9FKJN3c+WlQjG0wBi
alRmmnA0u+oJM22cYfYBzSuk2JZV2gv0N00etKgpZ7FW2SQAzADvyy1GiuYb3Jg+2fdWXp8XNmP/
YEHydOmz+kP4yq3c52BhdfeIuHGwWUAaGY50ZrVgo0vne1dNmBPCaTLVV1euB1orHhhE+kBJozNE
4GDqAfss2bbXKSNNdr8YiROxC5hpVUnbxIX9zzW3Bb/Y7OL+ii99LHZVZqLVzUhMQ3Js9kiQyMIQ
zi4VfflEAjK4VJcxPxtKKxmTtmbmP5RliDpJiDA8jmTMgyMktEQhRes9mkPgSDz2sw5/lhTcFIEd
c5reOK7hfUOWyE2X+7l2gePG/Yz9sXfh+MRot84U891oj43Qvw6jcflST2PbIiEPUdiOVcyst0pW
3g9T6OnZI3b+Vmi0EG09cWYkDIkGzpDJMNqPPdk26CHWXWmAuvUlZQfXjORj/yFpOiQ2npw4e+CQ
m26bemAojzGPsJ48QqRUtdlrCgiq2VbFmLxEsH/u5tEbsVYMejrJh5ZjqW79lMfHVtahTdxoOeHq
1G8jjko+GWXcJyNOiwf+Tfe6NhMd79yh74h2Tqzzwk9xfaWCpjbc0BL/QtvA9wwmpSKOc7TdnlLL
YT9bhK45gI55z9iLltwbgpfqtrR4uAPdrscjKE5Mc2fSYR6j2UEkbbcddtYcbzHfx9zklysWoNr0
abcmirvmVd4yL9/OjZKEYeWLc0kNy/BSN5lp4kloS0olQ3dBqN3wS7FMqbHTaU8wUUOBeyY5QbF5
Ty1a7Vkn6N4WKoswkFE6nzpuOT+Z8AlfyBAEzkIgvLpcVDfoTektjQayRbm+GeBCfloEwI5NCzTF
O6KZ687R7ZkvuV8O1mbqXfLCTbMqbnhRRaiELg3Ud5VwryQkpkcZMljcRGv0CRWT81LB2V8Pifwc
6vp4fmh7P75sm7C+I1kjbjYVdshPEaaZWzdU1tlUNbncGAi4sFsmtDtxbfafkfx5QK8ixtinNbKA
dl+0rf2Up2sEYwjTcQoiHEI3AGg5KciomCuKOq/B7d6YzYWLdRBdvZkbl41FrDJS/qK/KyzitraS
HfGuBwTobWK7K8743JXeJkYMFICXgmajfWGkgZc2uriw8cM89dorHxqj0ARGtcNobv3RMcfdEOXN
uKN9n5zXyC2ywMlYi4LIqSherMosSDq1ZPRiWLhiN6qNXRf7l6G/ZrpI53O3dxEI+Zz+yXqJ7Wnj
LGF4WZgNaykmCojVfT/iW+SsyISdd41tp4IYPMVx/FW6E0PvMRs6TVU/l32AxkXUmyXqHbmVfu26
OJ1D7yAJV8QqM0LPRpwtszdZO/2TlRqkuYd2u2A7j0y4bxVdunuF7Q237toSQH6G3p+zKhrB3Ktm
FMwcBT4hkbFuuVNoFpiE234jw2/UO2mWhKQB27svJpOje0im40OezBmK1JaehcwImoNe3IQvqD+Q
gsnWKp7G3AZ4J+CCw5+wa26rKXH6B+In0fkSrkgJ2hE0oviqM+9r18blAa7dChYLU8CyUZbVE34P
RSozuwIJ0GmtmVLz/9se2lwiagOkmEQDlW0xnsIy8ONDaiTyGssZMTs4+uk9qsYOr0orKaoAWEMM
9IHPTOVkmAjMy4x4DR/XFj3KwozGjQFBEr1HzW442bpfgo5VtA1GD3jtNvSs8ax2Ohql3uIRWlS2
QI2DtmDIjewjN5m/I+aDLT3kzme31foUMJP9JpwVIFsKZv8ntSL7BJBBWCEKAmbd7AtzpDrOiP2b
Dh6HeHHoPBcsX1+pOGSiWVufRNoYr225pPdoxFGcLD5Euk0np2LkmCEFj78KGb+IzsJfJfIIYIjC
ahnjigKeVxQDD8MEdINLVea5hXwxpk3UG2b4THKaHIg2kfaXEDl6vSk6fsEWX758gSYBFoiOG04W
rrkkPbQRb1Sl6a3oEvdV1+WElACi5FtcjRCYUxzVeOzyZQKK0Os3t7b6r565YLQfEehfI6KWiEJc
QUG4LKnGNoY0mcyitl3Oo1ZmXz21GERsW629Ez3MUKxFhYYkEY1zH+DMTC+7qochUTKlooMRevlX
Bcdx3PXS6cadnJTL9oQb/EvbEvezHa3O/zrafXbeNbn1sOakEy0U9eG4iYqluwAO3dWHHEZ8ceb3
nuohHZUTegR/+QZSpL0Ho1Qk24TK68qSNM7g++kW4qluG5Ls7Va91r6mw69JTLwSEEGmrc3q53Fr
16hgnLQEhhwzaJw3PRaFOyjndnXax6L2DxXRi2eJaUYEx8+5vso1HCvk2BXWCsyk4jIteUahc6LZ
6QsXIgIcvwWzx+BR5JNcSBcffUX3BADCO9NVOnyCKzzSenMJ/wLVjvum5I7hMDrgCNcZBwiYk7p0
Av48nrW97J8MVsqGVTMazyQnCzzlTumzf49wLIlMZdM8RI4vHwm/5NHo/d44TydpLIGa5+qLZl5m
nmrSWI8wMK0vbqf1bVROISV7p2B4t2br3TX2TJkdVxLBTkWsgMNzBR8Venut9qOLDeiM73r8JLTy
3/y51CVSfEeZO2tiInRQqkf4U4bu8GynPRbNFTrKVhB28pQJw/gUzXjTOVLV5T1EifTO7roFE0mp
KLrJUZpJiazTk9wwd1CW3X41pjpHs5P5q1VH6X2fhYZ5klmd8TgR7/AYNtI/c1qURQFNAoN+V9fi
1DUjB4l/ly/jadQrjARgJ4ozMaUu50nCRl/T2uGEUNN1IrTHQ/aNQjEn7zVSiT7EDmHo2GHaONqT
P4W3k0q7vy2iGAcxPZrl3BvxpqFgC+njIHmSWO/6xRw2uRNCXsfpqPdW3HTO3m6r2sZWL7NrLXsg
G8hpBhc270rY8ZsE5TDoW3TXRQM8I/jetv5bNfVV/Vredfr1tbv4Uv/7+qNfK47jSRR3//H+j9R7
v//mlTb47g+7sku6+aZ/1fPta9vn/OiPUnH9N/+nf/nb6/ffcj/Xr//nH19Rh3brbyOYvvy56FUU
jv99Wsjta92/5MnX36q337r49begIj7k44//KJnJ+mAATbnMf/jfFVr4r/QQARIRlqHH0AtH+r8K
ZuufLvUzghpGYEJKhA//VTAb6GmopZkjeRZOdgIV/k7BjOzkXcHsIdxYVTmSbG0G1cw8P0znUeEJ
B3fCHmvAtLUiMpMuaKxgf5tIbyzPB7IzYZ4AFMshJgEvPp0A936O12CDwPkepsHzTbDGwnqVQsJe
AzeixUZTRmaGU217gg/9IPOr4o7thH7r9D22I2vn5AHrOmEeOXT7eVeRMULg9Jr3UX6P/pg5n963
rllBCYYuegGaKiTg1bTwu/TfM0Pc7/kh2EddjiLuEo3byY+mhyZx/eIIp0bMj56rm/lUzBgCt5A6
Imfb0Lk8ofLBxjrYyIOCOqVKBnSjw2fVJaBP1sbryjsqNIcnQrmxRSZVNGwmu4gBrZV2cuEbMxUM
Ni3g0QTyUGMNvUHaryvdZ9MhKZBMb5uFmbgK/2EhkvhzQ3oqQbqT311mXlnjXKM2pMvX4ZmfXV3h
7lKVcxynEVcH4r8c9b7wVoIM8PmANUeS460MQEfRiMV+k1QJJ1578ep7hA5a85ESwrAcq2G2o7ps
uRspxsygLO0Q7TAgot2o+TBbIXLDYZVMeu9g1r0+JKXVPbfJkBcb3yndayd00HdyZky2+KlAaeMu
9OtN3hI4QSpprWj+OnnKOs66XVHWkQSXdE4V6HwcZmxZrnVewhnsD+YyrKMdkZRyKyChAE5inxB7
qkI8jhLXNUhwz+FsMOmhc26XohmTE9zzQ3tEKOnWx7ZPmyQoqIbiXeSLnvlamQtzV6AYARRUI7zG
2UufMnA0cWgQaGAFENGOKnNHiteCx81OTMoXeqrdeeJQR+5jxwHIywnLZDQj6aGethl4dmJQjfTF
I+Sg3cW8j2bbG36d4oFyGrFqxrHiRqlFZBgdGABoZWMtFS4Det90Yi2zP5/TGJhzm1iNv4HdPde7
ptYTOW3FWBGdNqS0RwfYSKh8YapExn1V0c0kXLnOchITjDY9JUjUeCRGuJv2cUK3BvtAGiVrC0W4
t0kP7v2TnUsCJkgUmcenAqJtHcT50CX3CEHH9CIrw/Z0Gt2hOMPGIodLcG/+eIUjrxuPuMZab18v
5Zq+3GdW+LmTfqbeeN8Gzn3QBWLbcgPZ+xbafbJ1K1mBfhmHktOLCQyMOcA8Jbtp5ni0ZWreJUcB
0KiAXxPz3eAroaS1deF6Vzk2fvzeiOusUzAGlb81QtsUh9if7TeCerqRRhfOqp1pF2RZmBkexZ1O
CLfbN7h+cB/aYxGfTFZnpgffAsUUePB19EUUDmYJpKavi0s6LaxcIaWm/FalyKc2hRn23bUvEtsM
enxo8d5uzDSCxTxTxjRmDno+RhTfHTlJOTHMgvVvpVVlyQmj5aa4kDmp6ycjk3psLYKV52RisYiP
HA4Jlsy7EpOi5D4KTyHEDd6hXOoRH09rk43k9kIzOEmIdNzaVsw0umrVpInUzGlSqLTnXAWBbSLQ
cJqJufcz3g7fPj+E5c07DaeS3MLYq9KnTLr6rZmpBeZsYuBXtnP1iFaKV8eEyD8w4oGyfzJDEy0x
6Usq8FRYA3VNTP52cCTLTUxmHd+Eaoge5Nyb75UxdVfS7sSwAfLkXsbDYn5DdkscZDFn5NWMYRpz
Shnd5FXIxr3MZq4rcQB99Rg7lX7rEMOHJ61S+m2eDPstlXCtNllTpdQ2olU8rNCnHj3Rkt9iV231
LaxIKAlyG4kzi5FJCE0fgpyDbWHTLqyX+ckfiVfiqOcQLsHzS38znVbkCU3FeqZe7j3vKPvVQpMn
tk6OoPXSfr+U4fQwmvhyzyFQoYLqmHgcRluj7xx0MlUBG4YByIqWwmfbhIlknESS8Y6Ll2+t5gss
budrYDEpE+VE4YYJsDNJZiyGTwUilNdkVDQ3HYjYtwMnab0JJwq+IAp78z6ObfvohBIbZIR21Mfc
14YXg1TWN90jBQch5FDDaszrIAXClGieUFGyb2gEdOeS0roMhI9YdY9FtbqkN0eVY9szTdsoxyYw
WBITbSmVkiudVZ8XdZig50cMc6Ppf6tDl/g99O0mJG6lnCfL3YqJPudZE5IgsMknU943vHyGPba0
4/3Sz/IsjCawc8z+WnriUYah2TSK5b4WSXtDzrzzuNbCMcMt7eK3TgpoKdYQf85KDPe7Rk/Rs2Qt
5/uedI4Sc2ycNcu5YSLlWF1+D8s9O4fl5IHQ1SkeNMuLLsDvihLjW5hdNnNTPtZdMT5i0pPwySdI
+KGSxXXvNG1Efocv2G6aPnR3xGcOzQ7+YAFgDpwF7arMYo/xKGq2HL7jo07TqgEvNRsmQRRqSAlq
kNgZWdtqOUckdMLToEpOAdA1jCC+ybCsTMKYnYFWYtneA5liQrraEGh/xnVaACoZvSsOAZ0+MVvC
igOCONneanJGydwwRYglQKKN6Ccq7Q0EFX3LILF6yXrPIgDImTw2ZovghcAHwcEVWjOEua/cCUWK
SMSjGkv9NS/Xr1JplVwjzjGyQ9RVMO6Zy0y3rqXMF9AOyac88UEAlV7SMBucknrYUWBK64AopLqs
cosrS3ei3daScTrCFls/e4npvyy9nd9LIszOyBiwHshs6bOtmvLqm+3KwtwgPoh9DCAToauSX0y0
s59XBmQsWz0S+5I2VEE4pzaZI8RJxQTQIH5btsVWrhtHkIqh/Zq47ir7nyoSf8yy9mkak7CkTpSn
mnnXOWodspsddK2Evn9g5QVJLXTKh+tGMg7ZcT9Fr7bdR/NpPg/xE2oWNIoGpG6s4pykOAjOswcB
qSO+ftObK7dlYL4A5ha5Aam8Jrc+026aZQYjQxKUJ4/ckwF1ZMAAGfAOQQYL4ww2o1NcaAZAxbFe
PMbBQDBFUyMsCHM/va7qTuINaXhkA4ZD3APw6Gv4+GhTnxKoBWfE4RKFpUlRYf64zKl30GODi8pw
mX3vYQUBFrTIcnf3ts4l3i67JicoKiskwqoab5VfYnibsyy8LnI/bnd+SYTYxqsweXEKWUmr7LXQ
+o3IetNmPBX0VtMJrjHJ9TwNkUE7VhnjVcmxYACI2M0XPpWVol1AjwpaogVpH9O4VQSEXpf5viVW
F942zkRjU+ux/JLkfVMcVW+NzZZsDw9yIArrZ6z06oEJfm9s0ZqBGky5ov3/Z+88liQ31iz9Km2z
Bw1aLGYTCJVaVVaKDaxSAXAoBxxwiKfvD0F2k1V3mrS7nLG5ZryLIq0yEgE43M9/zne2a+PALsrq
ptxWaVmMseoVZoGOdPYn5tMRiADgOIbK+XwPDE29MxyBqzQ3k34OGsXrw8VcQ8FDlHNMZdPMPjVn
4kOlGxaeZhsov7rFQp2j3FTeixUKarwVewZ3iya47rNTnC87JsKZ2nD7uzZj+ai7S6uKUgRAAdB6
B8jELubP1r9LEVFfbGLNbLpMP/swM3IG2xYa4iNR/uZxgfXkbpMOYChIXGV6qJSd/CjyYCh3bKJ4
CUW6oSt+KpmlbcQ8OHqTU3z1SltACcEHTQBEo5X79E2QhGOmzmttk5qmRiEPzOJ6AlbPvN/MSMd3
VNkvm5BZ2Ai2JnXf5cQ4aoNxVD/3LY3Jm1lY8n3suwQmYVvAx+h6u1l2HS84ItXGMK7zBhiV8TxJ
pg5JN7OihZ5pPDVun/j3CvjgWxdV+nVexvSWlrtiufN8VSHJLePobzISkcZ2MBlYxi6Z+Ls56klY
gd+SFm+3DrKIZ7rJJYn22oGe7ZvnKHW6OCQMMyFuwQwbtnCZ0zsI9h6lZxRnitgaR/Gey8n8zOyZ
dhx4Gj5NVEs6XfYGSig3Jp0am2R2xqseK325R0VSD4JyjncwkBxK5qQcv/uyG57IZbRvtga9uxG8
nb83Q2e3MdOt4kE1JfbhqOZVgXqviyex1ByIDMGtg0ksi+6wadjXM3Pkl6rwQZ866IMeiNxQvwSY
gSn6YXyQbtEEmbPplo1L2y64IhAWs7cIiK/eUKcEEoLWQE9AlXT7H5XKc8BsjnhTKuqfoQ/TTFFS
4wnMNPDEJYFJToT8cX1fhYV85XhT6rgOx+HG61z1HAlBcHVbRzwaz4POsUHlDsc35PSq6zaGWxWP
BUC2RzJ5xpuJyUbGIUPT58UOU4MDsM1tP0/hIhB+suEeVPSIn5HtztU8VtXXMk7TE5aJ5S2YVJns
ONGrT8yV7bjnxqrOA4w5TDxLLVAyBej2TapcnECjMvVz2UbNq2naXoD42JMLzq1sCPf45hBeqawp
2TVPvG53S1H7jxR7deN1JAhZx0KWUXiO3pqrLT4i7wtSWJbuKOm0PjDiSEgI8BLFXUaHYxDbjfbW
BYzsfYbw7OHN8fmDGnoMR0+7tK5pBJorNgx98+R6A7t1aSVRulOmk76rggjigYlIccOm2LZBUSdc
Y8KDpkOvc98sDy5mQEAuKbIsq09PAtuxZzzKNst2HXeU2rCL9GXCNBhX9XDBS9XfJe2Cax6Va03z
tmwUd4xhG0B4C3ANqHa9G95jO1frfzRl5stk94K9lKEGoEFx2pflEo9d2CQ7B8K9/ZR7EMJSGc42
9Ayv6KvLf18ru8rfO9aQr/5nYewkdv2pmv1fp6ihYf3Pitr2s2reux89mto/i2v8Tb+La471G744
Hx+Kbdmg6P0/xTX7NwtPPbYyJ/CZ3kSYsv9wo3i/IZyhm1G7EfgUOq+5qP8KpFnOb3RlYB7xQ4zS
J7XuvzTGPwI8f2dHWeM0P8trZOFCAjaRtf7P5oD7izuZ5KQ2jIlpUT5PQLUiOLO0bg75LJuvxlSc
xBUPUs25oAIgPbNZhrzV2fYLLhVVgEYdmXmzceDJ9kwQCLzJ/OxM91GN5ZBew26bVMuSHyLfDG5d
1rwf/jCkD6Bska6Z/BjBbkw43SBFlXj+uwRbD5xqaZ4BeBYMw0O23ky7OX7FS0PV8BbJOr90U4Fx
S0eo6AyqJ/vJQL12OOeX5aNi5wUizkEKikGxwWF29LQY+9lYOvCAo+57FDseM+aei/+eZcn0wkXv
w4um8AtjM7G1+GCAXfR73TTZ1WBS2cdk2C8pX1yCDgqrYKrEi28p2fAjnkBoYSXbjF2bwDjM63ea
v5fhqL0wZ/eUc2zYmIoDiGpWt6Phom2x9hn16+Au8xrHtewD2j0VaUDL632HYshC4vXjgwF1ZV69
MKD76mBsn1oOPxKpWbRwadkt8P+MyFYBwRrnOGIsMYMzW5As7J79DCQessAwtVemJ+QbjVSag7iD
4mRttd3xc4JSu1841ZabyqYKFfi6m95PpbG4gBUi+YXxwmBbTtfXdIa50KiPBt1xyz4iTgeK2hxC
evIwi07MFDrP3ufKKLkithgeTJjpgDJ9w+QwU3ivhMhZzUXRh989nSl9sBvB6xV8yXvhhvARzWAy
L6AciU+nS/V3zbAk5M5YqwNDy7fvwE66H8GgW6K3eWoCa4hc9k2dp60eT68zi92iG07vNilrgD2a
lMEd5hB83hu3do3kjCk9R32ay8a8vypQWqyNix0+AtxD9phjXWju/cqUDowzKFYoXfO1KfxgSQ4W
VM366HcSr1GZ9KhhThrBGtKAdvorXpR5w5OzwOhzGZLCtuatCZopGCklwbOKtnWXELyemOAWdQcd
uZoY19Jnh6Hnml1Wm+y0SdaGg1SL+FyzqXT2pfaK8Qyxs3CxFCeoU6+z7fJ7Rm5n5fhvuBkvFhFF
+tKEXrhAIIw4RUq7NQY+Mbz4HYXKTUDqqrCbcxka9NkKTZt4DEmQs6qflIV5ZdSzZz87NR6Sh4UN
O4Wo/uB6serCheApuBDzUUNWoiKhtrPktbSjvPpONZA9XgOk8uXFUBjCe64b7AgXNRCJxd7IoZUc
+FIhxX0ZkH7YT9Ax3HuzYrcdZ6NM2oM5TeN4LeUQ6AtJES9T6mIIsDQkeOpZCQaAVTuC9aP5gDld
c1sLsXYQs4u4EXyJ/BgrwHm/SXoHt4UxLuluwIsG6U7l/ltF5WK2RZOv/RdM3NlKNRuh2Ri2P8ZG
1OEXTldhdumqObycfYWzJugR56qxtPozi4bET1cXVXg1BgW8zLRChYuLrpmMm8ggCUe3sHT7fYez
YPgxZ+7ykIgc5zzrrsi3iJsyBzRTucnO122l7s0anlFcNqF7F4xNWOyzKNF3/mTbJd97xqLEuG4U
/DreeJkn/kg3pU2A3040TzMAB86UucNXiod7ZOeeeIb9wPBHVA8eMb/7vOig2hSc4Y7jjHusizss
TKQoe29J9sxtvDtGG+p9ycPhmfZyyVlZ4KAevWl8K9KQs92GSSZQ4F7k2fSCMrFCMiZVCQg3vq22
+Cs7mHF+zidh/xHg8BnzUt1Fdc5AYqgZmm5KplpJ3M85F8vg5IAKRVq54hls5xvuAUUycHBTMikY
6a8yG213a/gMfmOO9kG9jYayuekhIBeFs5FtNOMByaoCR1oIzCNPwQDHGqIjh8kmD+VBa7M8L6Sg
aJTr6SbXRd0Dq7VReXeTb7PoRmCQbssCngX71snJ4zYyHDNOszzn4KOdF1IyNv/Ot+SL6wvf241z
LRl1+KVq7zk8yUsPgiv8NavyJ75AG6vTMi9ZtC15nL9bLTrcztIIALQ/5iOSgQge0HA7vACOsOYr
S6bwCWSVfDVsrUl2h+mCmtar8dBa3HhHn1oIRLwwA03iWUP1LcH1MBCLACHGMF7gf58Dawpi1yLv
gsFBU1ULjZxSVMAlGB9pBKAbWvT5vHdBeHJz1BG3EoZUbHgZRnUNNdkpy52uwhlqVjm/tIqFepcV
gupG9r0oCblrmOl56CQZDoBKyRYyKz58+PJD8EhCY5DgFALga47hEGzhznWOjaFA7y9A59DLnAFf
YCbmnv83GhNl0OwBnImoBpli54pJOcMs/8h5jDLDXJq63jLXN+CzaAU6Ce0uOEyeiV+mFzL8ZjfI
adjY5ui+dE2M/KXIxRt1Blkd4/JkOavgPt4qG0NhzOnVedRycUKCtaW64Z4wX0VLGHMbSlpmN4qr
8caOxiM5GfTTS1mP1RvFRQC7RmWPXGLGI+tt7Bjf6GHInpeijT4QTsYVveoXPsOUlA/htXMDeDaq
TF6bWXgm/I7Pg2+u9S7NbqXLDNYAB4eYPW6JiNpI7vupmjbKjux6R1DA8B7AX+YwLmsLA42BNSVD
d29Vdcm5HvdnV1nGJwBuv9nLfhTuPu0NebaQUCJ66FqpH4ejFT3rSDQ3w1R4VRwWiqknaIruxkYa
oQWH13W+s8mZ3SZB0vaHSTpNHk89myvOtmkdIWFC9IkpnFX3Xd8kLdDehiZkci9wiOmZMPOdK1du
Mx3CIYfKZhDFJqdeo94XVP2CqC2y8hJrRSiPahUatyPKy0K5Nqmqa05e84vGF68PntbLl4P/npuB
Vp4JgOWYVJdqgtu73nvLpd858oPzi/FUJHb6DWwN/K6wH6M3iVzlblgj58+KislhS5tr+5JMRlTt
x8VwLrtkUBrFCdVywx/mRz2p5YfTYU3Z2KXhgoBJHIppFsof8Y7gP/4+WMHKKbJVcF3qQdLsTRCE
srCS4RE6XicunKntbZIDbQJqW7cOErPu72q2sx9jWknkkFxVD6or29dIT+Ij7aeo2Jo6QOuYtJO/
tmOK1A4Zr36ElTd/4jiQt2LM4a+Fixl964D7wggehx9sXxO+P2vEage+7Q6Q8sS4EM8ivrJOiu+5
l1tfNg6Th6hpl+NoVA2fuDXsV41Gfs9pEPcGgyB3RmvDGeDi22JfptLojXN3+jRTgfQjGEhCwbRR
9ZuEcUg5cTFHlz25axTajK5o1IoO4YI75WpiWOTGTSZQ0oUz9mvSqMQFi3APpJTpTHg5BnO1bGY6
j9pt1BgjVO4qkG9+21KOzriGUEjfDfJbakzjEQLdhCsEjvBtx9QAzqndDaCqlyV6YGgKAjlQy3xm
seQz3A4LRHg6nfFpTnQisC4HTUr+Dmsko2ulm52AN93tEIiNJ7vQHI9bPy8LSKkQzTYq7IASYT3q
PyUOnVfXEDic/BG5ezdmTIM2ro01JsFu9u4z2PkmWDGYVPZr9W/OJv9xhmWJ0rUImq0j2t2Py0Ik
DQ4NnIfYSZWRxEk/+YxxvR6jSiGzXNJaYXbNUXoLJX72OKdU2FqYr3YQsfroSMLTYcPMsCDbLAH7
6bgThc9a37hSUCrthti/Sml8SxQUkNg6NbJ2ToJhQBjMDthnGWjfNcZRq1ipSSgNs3s1lUldHbto
Ic7TGuXI9tLX/hPOcmVtHE+DIg5PFeuE9KS9YbrPy11XovmcJu1Hu2Rkv7u1ww6jlJgj3iyG74gf
PXcJICZn4uUje22+TgYEIRKEUq3h70p5mzDBRx9Lkx+6y8fJeeZ7lrdWkXtYvw0njYcBrcYwovIZ
XxOBaazZfbhD0si+Z1XahvsAnPhywdmyqbacwNwlrunJ/Vxo6iaeFVom/GXV9umex2U4ArYdPDLn
Jc4zUoHg/+zUBMXXcdRrIDC6HCBl4s11DM4oZCzYln62dynHmenBazlYKrtijgNZ05bH0Kxofmq8
3qR0tqgDY+Niw4v2yiuJM9h5OvHVZKmRbUvPquRBzRNsQcuCLC4ENecbz+/xCjIjiDCguEZrM4dc
hu7a8HrVHjBZVler5dXeU9RtNXE7GQmGVry7BYDVOWAmoScLT39NWoT8ulWqXeEnK5YN7Rpmo4No
t3WMlCNpMC55emychtcUpCJ6ycbG1+JQLQW21qlp1pGqU/n1WR+CamcuVHBEEBq1k8A8I3kGmUk0
bD3eLA557qmuD2xm1DeGS01xTk4sxP9LkI0lo7Ckvy2lZJXVqeddR0vlhFsmIHBCK7a2B9Uhk2M4
G4roijKYeYotIncQKiHAfYg1BBq3wXoetkxbJnvJaaOMqZtWMyxFq82PlFjqx7YsBuMgfRlpYn3K
tkmE0rD7iLO3N+kBK8Z2Q5cP1Sdd5gmoWCVTQMZlJtOhRc0Y/IKpc5lkpbyGkKTzqDlQOxVmROI0
rZ6lxg69T/HKcfQ7zbpVibVky5EQYJaGQ+bG3aA1tUBZideEtEaZnK9hNU499JIzS28DkZ3ZQZYG
x5QXc3MN6K8TxyVMJXP4KsnzI+//POX5Xmf12FPn/kyeZvh0qa225Hb9txSWMecnysfXbHuG6m/Z
Zo9M9vyotT/ovIGsKamwrq4R5Jc6NjE6t4iRDm9Kq6wWcRAnr4E8+Q74gEWzL7q0c3bLyZvQD17f
7QqlEolrHPuCoEDDOoBEw7TXN0bknGP8YO8D7N4LbwbO6hj7ca4v22lpcUf0eA1zSqRnd6BRbHVQ
GMvqpnBPzgqNa1/eKUxDOelf+q72MhSBtTUiM2kOwFuTYNhGmHTQkOy2C/faGaD2jxMFnDezBJl7
XeJwxVbIGlHeRY3s8m9gu0kC9HmixxftwdqqkX2XJbjHl5NklxgqMJfMY6GmvZ5Z4mepO7rIuKsJ
ntrS8/ZOlCfUiv/uV6khzvM6HkBr71uOuB3HdJSTHTcUZpcJXd6OSUAuw2XRnwwxv5tjTkYZzvBS
wE73++wIuQuwtF32GGuiEhz8VmWYs3c+BlLxVtDU9BwGVYXDv1HrtM4Om4lI/boNCYGY9Zedo+ae
N2o+G4eetvl5t7TDKA++U3HKxAosUKNOtiAbfFXKbhuz7G7E07swv8Q5s2OaJfPYpxiEcrCiGtQZ
L3gwASRTO/++ddxM3A9BjTXJwX9QHYLCaa29N+bYl/TvVqaTrak5WZzIgTqXRjgRlWFsjAmK9igm
xhoV/V6sLilC+YQhpJLlQP/HaqTqTqaq5mSw8mWprsPVdQVTs6pA05XDa9ijhC+Twlxin8xa08m4
VfOJm12z+rlSIpImsFB3fsgtM2HOsFBnvJ3tEvSLv3rCfHhJExKAhVUM+bGedwJBMN91RVCHVMmt
1jI3X8pb5AHmKx7D/zOkN6ZWGD78NJ6VgLw3TbQ3GCOetXxpqnkPUjt7zjs8bZEG0g7NfrW6JYjr
r1buFm/zyQrXihC/e3KyyNH4oc+J/hFVKGyuM6vlaqgrTuY60s6MVVyIASDwILC/lgZ0YAx1PrsV
62TRM0Bg0urGXPGDhx8TXxSshj59Mvd1J6PfvHr+hqHSWPl8gFcxO/iJrSgNe0ODGpYWg7jiYVot
wjPVX+N1CS50KA85wHU2Uo3JyRkPTZ3hDvQNsEggh6XPuQ10oYV/i0IYpp6oWyL9xjCTrcVtZ5Ho
uFZgIrWRbofKLeS+AJLc701/8NBqDS9V8oE01kLmD0HJ3wE9L8b3IVxsOv4IMDZpt80602DjnuQt
x8h6mMz6m9VUtLGHzuQPW4iKbr5lKlnnct/MnZlgtXMp1SQmndnSNfa0lyJ1ZjrT+R7TizHwBohK
/1gGTlJuddv48pyzoF7AgXKAw9oxoIofiJB5YXcgOrNAzC7nSN+Xa9fXkfyABwBy8dPgvi7MefpU
2k3YoXblwKnyYsSU1hwQBkyOMBUdGLx5OCBnLBeFHMPhnVyEHq9MkETZc0fsU1uQM6koxpQRVKnt
kCO2bQLVDKTn9i0R3Zy89jYpmW8FhVqIl7mZcEog3eIjjNGMp/o1HFdHnvvMhjpT37x0CQWMWmBI
H3ZujBkTSva+/kMgIzbfES4B7N5uH+W43nNsITcpt0Zzzwsp8bDDd0ISKrcgTLgLxEbhpPMjFNdJ
HHTo0CSzCTF4mN0q8IoAU45LT96Ro3+LddQ2BjpY0q46SxoigOeDMfRkybOJRAnRgfLTnJP2Uza5
9Z1BG0pPPrZmvXNa1wTjjzVFsrhSaI/jA37nNrLqxThbbXD1tjP64DKQfWedl/gpCFzLMCFGYrkM
qCenDol6OFhXN2kq2SdbnMNZxQw5PygjxAaAGWTscdoNJVETrjd72JZ6XmTJmnoyeBeFzbHMUnYs
Aacr5CGzfY4smX0YADEitKTCeJBZEwFTsGRl72YUJiaxAELds3pqsltt8zdBRCZ/iUxE8mVsR9JK
Y9PnxLS9ybut7QZnOfJ/yFSblr+JrOhYfjR01Xwn9zIaAFJDUorayGgcMkYlFx7tJP+yUEH5FUC1
F3xBuHJjFEwme0wvUgVwNtTvrdO76Qa1TLIZTHrL2ol57J4ZYWPBDUtt34txhXjC7LPeOaal+zwo
i3uSGdlIGCcz8Fz67SPWOrgZw+IFetv3IJUR0tfZiqVHEW4hzZJOVD2AI+5mTuMT0VDMIHIJXptp
9KirTe3uUweD329bUxd3My6XdBcuAbeZNhd5pDZmvE/qIFR0wKb63uWA0gDgF9knGJToHjmEq6P7
bnzoo3lADDS6pOCSKO/WyFOqjodlSlh1BU8y5NJK5HviFsMMfSFfjV1GMz5VnulzxpDuchUFOaT1
blrYYBqSuqXNogWnxjFD+ttWvP4KulaxWENv6cIfBpDTiSVPVl8YzfpP7aSklBCJyByyUFxi0sTP
iuuKiFaGEM2rLJ9rOAvMvV9cdsPzlgYu1P7RmMdv+JgohKLDBOt1UuUgem2rFdRJGsF4NUUGPQa9
cMUn56jc4+o24WVViNHY1bT8bIXGJxB3tTSmMxtKKHypqMy/vNrElS36mnENsSr0FdcR7JPFaJlk
UWCisKaUhSu2AFhbd2egkli7jtUvO++GtGGLjKsaskhUcsA0ixWmzdoI0bk1rG9E0jRIZIEreB9V
oUoYKNuOu5EGhrcNszAsqSg0jIN8cL2MqDsD4YNDr/+QjI75PeyTaNlXi5PdOZ3ZcheJBacXFpj8
o2BxRw4Zw16i42iO48gYLlkXKdt3gBHTo8WT5JJBstS1HCpMD4HfGHe4KMjGgiOZcYqonqnXUNrJ
t861EtI4qQPzwukMDvNtxBDkmi1heCenZnC3E8bSVZpXEThydF+4zX7lQwEiT/4c0XpLoEM7/nFJ
3FHuwxBlODZhiiHl+DNRqZ7SlQpI3GA/cHILzrGspO5OucKbtmYiK7ySE3O5ja0FWEDh14sfO60D
9wZ0Q/8laBIg5FKV+oNSgqq493vV0z1mrgIwMgyDoDBshvse5IdB0UftXPeRNxEYIq367FeleTdy
/uoPrnS7/FLx+S5xD0IVHodkgQWjLSjKGXhR9J5afrnAigbKNm0M9/B5u2njBFZ2ryvV/CDZ0Bbb
2WzVdwwP6bQxIb28///hfD+fffzv/+UxOP+fh/PXTUfKpav/4+pHl9PI+B9nqvxRf6i/Jl7Wv+GP
xIvr/2b6bmSZMFhJ5q3z9d8psZbr/sYf+daaeSE36v2ZeLHN32BsBo5pWsRefGfF0v0xlLfc36w1
BANelvYcHw/hv5V4+Xkgz9/vg9ZE27AcnyJIiLM/gSEto6gbvGXTbWF0DuVp1mvAShkDIOa2rOsF
ahNmzL9crT98AX/FUqxD/r8gyviZgQ2fGfCaB44StOfPP1OqkFu/tsbbRQ96n5v1ss0oezn7+59y
gkD+8mMcN3SQ7ldS6ik09FfmpUX1KmQYS7M9zepLAu7HJRMTJi3X3oLhwR2jKM4rxuJsqsMHv5T/
BDO0fmELri4iIksmIExITh4s4J9/UV7Uw7zQOngbNr0+urKI9uN6mMTyRJ2O8orzig6tbQJRi6SZ
BgFTFMS0MakeC6vzkHw62mAyp7iyeiu9SLVM3xxfZ/9wpU6Mw5+ulA1rmEFfEABa9VlWfv6clOC5
AgGvvhUO0oFfs4J7dWocxppWDNp7AIlHi3LjyGmvc0xPW17tL1aW4Rp3l4+eVNs7YADnWjCKOK+S
crrKaOk7lnYw7PvRcQ5wOQTrbUTrizncjv48PluOCjHyAVbMFNaioqdKguroh3/3JuDW5vLbLjg8
08b28fOvVtMKPmvHLW8Z7rnn7P4mCBFeToFBqmIapMhFuKiG0LfGHZq5ua+jctr+/Yf4GcIS8nMx
3PiOi2XAZtwS/vKMNcofvdATxe1Y9/YFZWlPImUo49DZt5+DG7BtFsncLvsHlua/PgAeHqCIf8jb
raSZX77WHri89usqvUU5z5hFWE9lxrE9E3QuUbUdHfM+e6BuVWyqlK42GnGMzd//5vb6KP90Z+Ee
As/HKYp1bmVe/3L5raipeU9GN4Fo1CFIKWTHfxgQcM3HHYJuebDmB9w1N8qeRzCaTMzgm+2tgSaC
hrqsC+QGxCwOZXdFFx6ztZyhNuotKe9nZNW4JxOEzPsPdOV/WaBwQ7EgmxxE+c488xdSIy44OU6G
Hd10eRQ8zER+sMbilPj7i2P9AsJcA5DYobg+nG8tMNq/XBz84k3aBOFyg2PvbErRJ2l8dM9DDOxD
ARjD6rvphyPdt3wIWLb8eVMNYfAPi/HpLvjpK8L05QExWr8fCIu/YrGNgkmibhabjH9iXnsSZ8cy
lS+6j8LbHtkS0opTWJd2RZ3jRpj6zfM4umF/CfCYV23RvHjeVaaA8GDxwGa7C73OPqs9IHBJIFx9
zPp2fZe43StytQNr6b/fvP+Hd8m/rrGARAM8zLaFCdc0g18QkGkDPrqDA3aTVd5lx5kBRh/3lghc
d447a8axpekIvxJ0VV8FuRskgN50chZoDGR7N+Mg6M6Z9epRdXAVMu3r8YOR+mRPvvzTA7l+lp8v
te14VgBEl3c75KhfXnx2NBFOgDN544iqvbeZ5RxGWutVnAL3wPFOTaOugwu0pOmxataql8pq5jWt
zlKLh1vFhQvGjSCF6G+MwGmxltYI2qdL+m/lk//f9FyuK+9/31xrSPqP8PP1j4rw8yH7pV17/c//
2MOt7kne3yYgQ+hU3goi/X0PZzi/8ZLnLQ/V26Vi21wh9n84Ky3rN2jFIcXaf2ad/9jEuRDA1leS
heyKvRw617+ziXPtNZb8552FcdOxTP5Z763V5+mtr6C/QMW9QmqqPX+AL+WhzKTJXJZBo008xcmN
xw6p5rJS1H3DRplkEtfMSxil4t+jYG9u5FmVOd645UEVPDTSdF5s/FXi2GWV255bQNipIKN0GTYP
1Wr9tueo69wmVevpc2UsuI42eL0p0XD6XNQXis674nKGgI9tm0CKvqADssy30h/6bZ41TYRMxpB9
47DVMM/gP0b63EmxfSDtCLBSxMTvssx3+q3qzU/blzK9NGaaKuMEQxsJyKlvnwrhDCbpCivoL+ys
kcVxEVJ5P8p5mc1r6Ibr1A1FkrZQJig4PSxnaGIieprqGZMiz0hgpjvj8KuIUCdcGCKeTkDz5VrP
edYNbnbgQF/qbQCg4iAhc7C4QYuA34jTRx0FwJV0t1rGGXhZAwZ7LHj+5ZSPjqJ9JfE+a6s2LohJ
+AB8YHNzWoxEC56SIdljqAjyMluy5HnjtyLahHJtj/SKdjJ3esja18XPqx+moOWNc2PrQ2M2Itgq
6VzdR8vIcDwnQWMwgHeLRzw/4tNNK8DnRoMJTJphdRcEcsAQuZj0xuYm7YOX05IajKnqOfkcKIHE
bK9849FIINrwt4WUpxI/7Lhv7DLwDlnTYs0DmdQdyMWzRkF1w7Lh927/5gqX/JdssB2ZFglFUuEY
n7Zk6oBjECzQUOaDKkiOcMcIpDtV2G89F2ITxGy3e0NjtnvYWIjEsR0ZxcuMpP4qA3KcvG96JvFE
zSAzImege5pZ1rNJ6dDx1gVvDzd0PEsmMc5bWGbMkfKiNkhydguAiDzPsKlyZ12MBaha8upZnp0V
0s2dja8HPirteFw9KzMMe0MkQpcbTuqFEWP5r/I4Bfp2i09AvDk6z9VZCofuU0P0X2Jci/2bT5kW
aq4/qJ0B7L3ajhRyF7A2W+A2CAFvFVkoZ0c0trkzc4ZXMdp//jn40r92QrITVIlWE76myp1IcOuw
01u3S6sPNE9qYvQcMGTGJkNKw3HG4BEKVMH0FpIXqLwi7JsLr+nZyzFdvW5cYteE6dwJy39aw9ig
Fb14kJ3yiO2QUZUHZ0gufO2pNwdMXsarxk2eSfmOPnVePmM6BNgcqlzfOV+mqbCrhCZ8gU2xuLmL
4dWzAWlSpJgdRshgH3mkKW0EuqqZgoJQxTVS9D09eYlKJf7sIf3qTEisNJfaCInDUvGF5qZqL5PE
W8xD6kBNOBvzIili1TYJX0lKTeoWQTbyDk2nu4elAVCzCTmdhftEoxVvQHb0a4XXggBXRPkHtkTY
NYxjx2bf9TIssUhCO+3ahjztqBODGctYfyUpA7+YEy5jz8ARxQOl3uNXEOTjF23XKthgC29GnABu
QgC0Dq1nypWCZw/PNtHKwgq/d3mnseaZAb2jnmhuyfzip11gz37lmWBmmSx29GP2e/BVARQjnCq8
96/8NEk/HeXK6T6RNtfF55YsY8PxqvOqNZdlRxm4wUyIr+XMLgYWm6qTM1heLzJeF8Mz7iSsi/k7
eln43M0lJXKLBppX1czjYrUkPg1nQTo6MV7tLGf6P03VEaeFTwTTsf35pdRJ0eKrM4MzVg20PFgp
Gupe0+BVa2hzewpA3pTXTjDQZGaUSfhVqJ5frh56j4xnvzhXWCuYx4RFHr1ZyHj1PoXzhrusG7sb
S0YAaTrgcPskk5j4+XwOPjEnY02r+WEbZmTMOQjy97TK0XdF3AZsBtmvns7nYpjmeksMOZyOqsNf
iBUt8L95aBFNrMEB3OQ6GSE9TEl3X+Pwht3Wtd6yA+TUVDH9Uu6dJOIOYzrHb4iVZmmxbnuqDrY5
uzgZAy62eV7GFVBIs3D/DSJWEcXhCWE4rzTD8gQ25Hsn9+yTP+JWqtoPXgY4QvMTENFrBHBE7wRK
BI0ANNE7ARSlv8IUe/jXQP5OkEWIAQlPNCMJtSlPIEb7BGV0gxXQiLYIrDHl/qReHtGOx62hezgu
TnBHRcvYd3p3bbkbxGgXF6M766fAXqGQ1AaW4b6wrKwkcSvFO2mEFHxkYvO4XeoEL/93NpXCjqff
eZNl5ix3sqOyj7A9L2+Cbrp/WgRxi0MVNWTkNtQVGdMmOKEsnZVqmRbszjeOk2aE/DIIOCWtz3fp
ysKcwgIspvs7I1MvbfVKFN0+wq0HokmOzSqepxNcE8rPUnBXsPfd1h4D4F3DpO6zJfCHncTzD7k/
iTsfbjJhTyxvGCQL97J6qoFcMkdYwZ4qYB4J0HvlfSL2klCKThzQ5MQEbSzwoEnp8NHdEzXUZqJS
brAXQBMNlYAsaq2Q0YbA65sCCU95u/EaUKZ62/UdRFIw4N1DcuKUGkS8+Q5WfGmbjtPSxBwTSNVs
rUT9J3vnsRw3tm3bf3l9KOBNN2HSJ5lJzw6CFEV47/H1b4C655ZE6UpR/VNRURVlJDCRwN5rrzXn
mN2Ai3/Ghq9U2hsxbAVZ1ZWqHwLNou+a5bC9uWjt/zdha4ETLc3Upaf4f1fdNrU3UMefaUP/FN76
FxqmNE0pk0k6UnSO4t8LbxP07tJT0IEI0F8hw+Ofulv5Qs9PodXCeVBV9SWx6z/N0y+4nyxaMvRc
Vcpy+V81T3+uuunOKrJMIIoh0eWwqPyX//5D1V0kjeQrJZNlscOp4TfzvlLoFcToWbwf7slvjrk/
nxz/cyUuxN0gzUv91JFoJeZxfp46aW6yqoWVFqNuF6PEywzxVbdEUFd/vuDPPavvF1xATZxowAaD
X/r5oyGLGULVip0wTKJ13Y6MwWLMKe+TiRUzpUlDzdTLKugVvOD3f772724rMMVlq7QISDI+3VZ/
IPIl1HH7i5GYOg0tiGkNUKJlwyiSIP3Lrf3d1Tij8QCpy+nc+nQoR1Pc5kxSnBINH8YuH5y3EwzL
YBYeedX/JSLod/eVwRIfjRa4pn4OW8EnGg5FWjg1gQVrlcmN0yYGzghih31gwLYJqfg6kfnLn+/p
8oD8c0D8+D5VvkxV05g36Pzzz99nr3NEZAAOCQVk+Qz2DrOmzghL+erXKdjahZf/5yv+5pMy0+DE
zH6yRNh8uq9ybuLmIQJbYlpPWDwH4Q14y/KYGHODxpGWEgNMZEiwDv6S6ALH7vOnhcPJlAGOGH8F
J/bpCSJzplDHRPb6VgA4gpJyhrACgpb9YmGSDIbsH8MPUAlVENASqQ31bbiQTIiuB2oyGAvgpNL0
6UJuZ4qXWWIzk9q5v9M+sCglhSFsyw9cSrqQU5QG0rOdwCF+HWpDJ/OgkNVrwdLrcT3KjZTdqSnE
DhDWQ4PJsRmDwtXMCu6JPvo9jFt4WFfqEPeXECX16AB1yc+E1Wko+2sqFTcNynInwGZVnIRsHonz
loHcMlVnbXLHuoEXOCdGJ9v4wsrGxrNWFHsziBJc1GONPcKTkeGTeGFkVjJJNpQ/oo+nUtVBdSiZ
yHQf9SgyfSIX8BH0Q/bWpvX4iMIyYveWouSC0LjRz71Vat6g1lUO8whJjhMOs2ynVW5VjqJUDKhx
o3GCCacIYVyJum3hduTpPQVRAgolNebnnihu8mlpvyKBiUvlqeibuPBCwjLR+eL3fg50Kh1KfB4w
sm1z6W4oGVCsraaB15wIOmCH2EwRyTcygj58gUF70nBmgkFoTHUrYp75huWvBb9hWvEb9nMs9JXf
xMRT06/e6Vrc+5u4UHv1XgkD8vo4GCb5NrOakgofNcb0REo74udh6jXpEcYpiiHEF42RnTRsEtMK
tI40oQwfmzy8p7FH5bFiv/B9Z2zLoDwzARaFPbTfVKPp3iEh86EKqkn1KCTBYHjohMLw1Bey4Jcr
Ie+qBFnV2KrVVSJj7FllaqHGXthmiAXSCEmyTdKXPrAW5uAMmO22ZnIhJiMKdyBQkWaHQLZpoCsm
dLlVpKHsJwVdjLMAJFCpCY940VtMZSIA6sW5lOnEqjrmJGnTkxxE6URWNsb0w1ApmITauO+rt4om
PPTvEJdVgDpFb3uFA2LN93KSODUFX8VOKKQb1Rx9xTOZvtN4KivBgMeJCml4nEXgPqvSYjDkcDxX
/SfeLxgASSfKgTMZbY3EpS2M9y5V5QpLZ0KNPknzwOtomV0A/BvbBM7Zob/NjAoNhBgoSOAUoALY
uXR1egx7a7idCO/gYITdabCNcg7NVURsxw3mleERgVB16VR2aluam5BQBqunt2oiLj2mRq0/oa/3
0TZDlLTFrkDINwkx6poxs9STWDY0mdKCrhPmAWRJEEQLPTwgqit4++JJuglBit4RxzJ9FaRRerHq
JH2irh6+AsFE2FPxM7VuAY/nOshD8bVuTOstmfzyZZB9jUyetO5abzQrdP1pN/mQAjNdOOtVyOG4
MDTla2AYmgzZJFdvQM6UFQ0Ni/uJ0GK45wTAugOQBmCJ3yTJuyKHGqcf1cR/gYOCfApNKBrMTuKU
PVeRAlSJkxgS7Hzbg1p/krph5ndkNPgGNomzagWZO3STwo8ci84SGZZMAZ9mi6wou+oS9NCZFvs0
Syj876n3kWPoLX9jjhf6uTPgObtPgoKQdBKQBBArlYxbLMz13EStNYNjFlR/RoepgB8l8ZtJBzI1
GdnrRFzgboCesthvpehW0HJUr76KkBaeQa89lmZC0o0VGkgTa1/wedgry7gwgKT9EQK35nlX1ey5
6ZluuSJircxT4yLoVsSbCa2rKTPaMFrwWbH34wm8GRAhH6mVEHY+SJdgOvpQEqBsAXK9YC+CsJLx
sbYmounwKoKKPLj0UUM09fw6km0iuGLTNRQPFM0QxElSHjNmV1DsR2PYLbZnfb34vHRv5G3znaIv
ke/XwqKxkas0Oirwov1ba7CE2VPp02Ws7ljtbjKyjJfmqV6L/O8T2p1saBRiS+Ohnmyh0sfUjUJo
He6QCiaeyQaVW/CNlK3Augs4mQaHUIT/4c0hsOO1YRRat2/jFCe5XI5p+IZfo68PdQWcZWVEpjpt
paoqLWdUpqG6ToD6qnvWXCPiRSxKpExBZ2WbJBGa8qs1lclhEcoJrk89OOAeF0Qx309qmalHPtc8
PzadiaOhpRMysZ2oWtRektjv5KveQAzqmlGDrJdKpe4BxcritAsJNky9SrCijoHIoFTBK6rTXnJZ
CNSmxOvMIG7bD70CRbNvYAqXGHJvCujIyqZk6YMH28t35BY072EZhpcB5OMea3uEfbQQhLemIt5N
MqF7gBjCabSOx1A1bGnSlzdPjZp01deBMdmyzqW8RNPQ8xGDVO8LE+U7XowMtRJAcG2g3VWNzRqQ
DGR0JIHG196s8C6OgdWsJeLPNHfMtPYJSJ56H+mcS20BbMbXZso5vNdRU70OIVu5m1hNpdARlYJs
E4hmC8yXsN57PZ18hu5FQLC6N8T++KjoCkwTCT7WXkFvuHzfw5wi/8cgczXN6bxj949KDJEE5ZCB
HtfdwQLNMx+HOJekG2UMzfsmWNALRG2ZswsnyGxsGDm9jPQzRsE3aNFQ3DAWU80tGgkLgHg04lmr
Eskgps9Q++xYQLXTkKvChX+I6mDWH1m86TrSSOuQYZa+WdvDaBlvAeO6x2purRegVcIpgHrGN9nq
0gnXNwYdWD/TRiPMBoYpPiXdxbFRKF4bFBB/Rp3+/mrGB022ky9EkV2wMc22IrQh5HFR0hASsMqn
OIIx8KzmdFpuK8Lz3m70So7toOgDWnbGdMTMhOi47yl+kLDTEpBLHWw7Ya8gYrSQCKAWV3sOtEqf
31BtNQe6pJl8rHIiSpi3hYbg6Vo7EqWVBWb9MCByFTyMj4r+OpqTla8NAZbPBsOPjgi/o3GMo6mp
2l1jJmOyGwWThZMCoyI9JZmawBPaxTmEZaPS9lWN3/I20sCBHrAQ9OFeRDeIpQwpc6m4WYe1hjgv
Sgk7IG+hsTFYcDRCVYdhzMHdoj4y+Q98mDVtbNlKojYplQE8N1zsqR9SqDVkaxFdTavQCstXyOGT
YQeGPFGQWtNxXvrPbu2zFVHpEIHoAXaYQidrE5bhmGa6hAmvU/CCla3f6W/YLSVI+UmhMiYwDCXw
32Ol6Ou1rOPXccQojOKHzEKYSqeQ22d+BUQdp27KI3ZPXnvxKgAa4uPIE7gCWTSKxQYoiy8FTM15
hwPeiJw4DOX3fkyjUztI41NTAZqaQzowwyXC31g4Mh4Iy27yiPNTO7Sah+dlWs+GqQsbg7nMKY+S
+FnXlfyBgeyS36EqnU4cYM+ubRKP+EyvSQ7g8KchImJRKU8j8q13fS7wjAgwSD1srTV+9CnGlpgM
DCR04h0IhZfj6SqsewpA1l+YYtOUBImTlCOve6Oi2WbABPUtgqXYrvu6gExCaQwmNi0a+QX67fyQ
IsXKmQoY0ZvJWBcAXF7JfIeiNhzDqmoMrliZLwSAVDeWWgnaiq9e3LRSERduCxLqOsqQhbLh1+KG
TFuaARGAdwL0fEl4DQet2pJWhuNhHJga2gLnezwMU5K+dIRNXKsDviDVBp7YQwxkLw+3SpOYDXLV
BSoofgAG8ShAWkOmwZyMitFwdQ4XmHfQhBL3o0Ip9MUFWBj7jfJYLBTDcuEZqgvZkIoMyCGFaHAk
Hah+mgwm8B7N0eSgLWREnEgzGbzqoE02tF4E9XJpwdiLkD8+s1yBV7QUSIuDTwLRSl74i9EHirGR
ff1BIijm3AzzfNt+QBuBPBNqhO0BmOO0cB21D8RjWS+4xzAOlVtAFmiFS8zS+T4OR9Vw9A9QZPMB
jaw+AJI+G/k5/cBKqio7Y4ZYTra77+DJDwiluvAo22FBUwJmLE/iB7BS+oBXEnMCx1I3mWk2H3jL
j7P0f0fy/29BFP3fzUEnjl4Z9kQ/KiuXX/F9Kq9CJ0LchV9CZfSNfg0BzffmoCp9YUSsoLhE/kT7
yvxhKC9/IZdaYeJOY3BRRtE3/E9zUPxiEdjOAB3dmU7C9L9qDv4sIjKUJWUeoaOBwtFatB6fOi44
lIMuXljclTQEGx3ejBNz9v6LpuS3V/kQEUkSQqLPUqUqjnASMDFc0U6fDgH4v/tUqv8WXUue6qeO
isrnQbxGj9OQkdqgV/ip1Zn2ZAHJA6Vx0rWMrQnEmyQH16Z5bcK+adZTYiDtSkzOcyM7kh2UHCAd
S+0J+CQ2ipNz3+W3+TREuss6JxVHGGuysiPJRyXFM6hHw8sTOhpuBNRlcSMgLF/VuIAagkTkbqvG
BBVjix7hzDBECFMnaKWJ8baP848fpW9K+oOkhVwi6DHVPiD3w6diiGHXlXBmzj5esXwjdj1htEYE
ecPV/VH5qqJsxOkzEhti+Dj4VxhacYAL9F6ufDY5zmD6MO4HekoXjUI5uhKLUbyfZCITV9C6k7u+
zyzR5QhSnGgxtSlFTNXlnhBnlIhV62eZS8TT3K+wBlOk1pYGcjLxwTU5MYu3YfMvxBLJfiipFdg1
UdU3I/74+3xoexNAi6+Z66V5V7oM/P143WV6nboM9fJ+D9Cb4VuLwDOHJzwF21oe5vYwaJmqvqhL
Koej483P4fuo5b6OZ7Xa1IUxXfsRhuSVVA9g4igEiMiiJsBcwxS5eolZMUmqssa73KzL9z5Tlnlr
0KbPjHXT50jstK9Y2ZR3BMVa/iQY/lzZZTpSrUs5GrMNuoRFvxovVkJphpZIG2ZJkChlULgXC0sx
tHYZQt8qqMym2oP4JGElk0bCLWnPdPJzWwMpcAp5xLDQyrhdXFVKR8BVVlUO7mRZ+InI8sFpqYlj
PG5r3cf19SG0sxVwXWD6CQAZHk2KZc6mWpIzAiJC5UqbGXn9d3n+PrsxGUT838vzLVkP65fsNXr5
cYFefs33BZoMuC8w55A3qSgLEZgvAc3/o5uS9C8c4tFUySrjCUUl6fB/dVPKF6ToQDxFE5n70gX8
Z4lmtLM0lS1j6XnopvavdFOflzUN+ofIysxTym5hIn3+1KQum1GaxjQ9y4h2aMLBs30GL62dFWCn
6A5odOTlFX7N1ro1eqvx7ZGOw60I7uFtLtOpoXQ04x10igxoa2qmDwoUpNERyEXbEgmtPPR+JItw
c0SVbko0XwqdY40NxGkId1UtGMKhMjIRwvrURXddK1bPtTSY/XqWcaLC0PWb6oiVRxRhQaVBZdeI
0VoEMUCcEk7TzlhV5rMVmZxgAG0OlR1B9qStgqpFWkF91TNbjYaMcIqMgz3OlaFZMgt91dWZZAIG
qdH9Y8XtF3QcIQw+oGim5R6/JROBslLEfEWTgKFtIfpfmzkFJMCMGpXUHNNwcINcoq0RK8C3rckk
WtsaVXqMoO8BXzY61ErArwNnQy1p+soW5IHZfEs6a+4Cm+tvS7FVT23Hir5CGAynqOh61bJBWoQt
oLVaoT+I6WzCyVYJ8RY/8uQCwkIroZDYiAasNUZnYND9MECOV6CIV0Lk6njgQScTLii5My3onM50
XwUrgyxbFOwz8WOyTwTeSiSMftyQHk1K44R5kpMjW9i4EdICKY7fs7z06iy/aVKIh85C0cG+E9Xg
GCog+YuNk8aePZWD0CAES2QOFxBjArtKuiiFESFQpE7xJEr3jcwOuupKghNW/cz0ZUNWD52iGrAC
gYHgdw/pEI+tZ/gZTTdUGWXmplk1XvoIQhIeN4nxn0iVS0vKmk23KVpGgQmsQkKFigGr4X8Xte+L
GgXen1Y1XD1N+JKmv7P1fPzS/9GEGtIXCwvLx4QZkf1Sl35f2ySdQpJpm0jdx/hUVH6oPtUvzN9U
5KIIzAl9Wla9/5WEUlox5zYsyJjWhxvoX7A2WVh/mPdhacUjtChSWUW5lvahPf9hND0QfZgh2Mou
9SjWtgTBcBbNm37QSU4eK/MvVejPs77vV8OthERWp3Jmxf65OiSVA9aCUGYXI2qYSZ/lObgalHhV
KO2xIGadBqARbX74Un4zEv/NNQn+0T8m1IxtP0+os9gP5Q6R3AXB3BUx4MVmbMd12USu2BfGOkJI
E5Hn+eeL/ua2MrNFvs2eJZu/3NZehwFaSGl6kWdt3vStuQXC9NAK5j6NqCj/fDFJ+3mOyX2VTUWX
dS643FdZ+bQ9McfNzTgV9Yt1pfWeqTkKA5vkTRxXEjLGJn6DKYwi8hHEqRRfxd3JRFueoyGFbAr5
3ZFbG0s7hXTsO134ZgZvZnE3Vg9hdy3227Z/V9StGbuoctvQS+NbtbnSw31q2pXmAgwC/1Jna7N5
moEi5MwGgETJt129bUJHPcTnInQn5W0qbtX+JsxPaXg1G090weZybZprSnHQwSiJRPWC/WWF5grH
ssxY/Yy+c53gITA2EdPRjRCEjoCzQbmY/lZZGzt4+MynmH5ckRf0gtuAZqo9prvoSX1IXuXSToTr
WfuaCtkxgsyM/LgqrgdiHNTsmyk+TeaNZr5UMXjxvlvl5VmuXivSzxtITKX8rcdkT7QYSR1BR5eC
CGjaGBFEmurRn8/MMJrQExeSXQdYq9Zo1DwacbqSlAch2tfjTtfn1dJIt6S9WO5wYDfXeWTTwCEw
rIDCFFgez0JQOnWyV33HGJ46wdbVdYDju9ga+V+eyV98PstTgg6TURByc05pn06aVRygHmXGcBnI
yrF1nTGI2kw+fUAEeLXvqx7qNlKIBuTYk1DdFq3a/+Vn+OW94GUQWXTwMlLlGR851D8sNwzymNxN
unppzRf0faHdDs1s6+UAmYqzsfPnF+N3V8NTxLKGcZKXkCP8j7obGJRtV+DPvqSddYf8EPGlDigw
7+PDWIftX672y0JjsiybKsUrlkwW1E+Lmz8YvdApY3o7Ls5bKG2O2qLKLf1tO2R7yqi7qWZ+/OeP
+IuvBXcAtgJ+R6QMKgL4TwfuCZyOqCZGcltP2lNrbBjemneg64nUMJPKleKG2iHURxfS/MYwmK11
ZXgbZRSGA5M2xi/KliZu4Y6cptHeXf788xnLPf5HUMLShH4K96nME2dgr/zsOIhoIRIWHlg3eXk0
ujXf9tJiNjca83rKMDrY4mZKNpI3bkmCJYmHIUtYuiAGeQitldjBml+pN+1msRZ42bHeS7tqq+2M
9UzQIzCQykZI2/EZbf7HZWTMfGFw8GpLJKNAj1oJO90TV/Ey414Jb8Kh2aGeR2t7al6Dm3An7+vn
dBd44dp3iU6B9SkQiAIqwvEv2tOf78bHQvzr3aDnJEoqirDPG2CA3F7DGWHdmHdwkRnZVkjo0dna
Oumzqu2/G/vijiGefJ3uuRFjBsjVKWsPXBB6yxr550qo7OqmPA77+FvxyucwQBr87amyftlQPr61
f37OTzqyOhCHYe5D6ybelgdm9UhsiY7xin2xETYEZ1TvEvf2MTnNnn/uH6Wr/DDtOteANXdK5DVz
LIQzW2sTkKJ8UbZ0i6fIi4oNti8CMpj2piGqEJQoB9rm5ngHDwQC2EDYBcDuxmYH65FvuCEeiI2x
97fDtXQe0disYHaChiKRA71oFDpVt051QpGu1HE/E8AFob64nvwXsXhq20teQQBYqY/pCbCBp27K
dXwuj8UVKdHFTX2M14L35+93waP/8rSTjo2cSNM5kS4V3Y8rTgLqPPPD3ryJ7sWddCVt56v40Jyy
k7XSNsKDeg9+/AySgKyBBI0ztDbMDahwLA/QKCksw3M2umlugyBp6FUM13W9TgWbvLa6sfl1ab3u
TNeIvBnXReXm0PkH4o2dKV6bwJEXQqgN3EEK7eYQ77XEyZ/ZdwzThfJQlbx0Xvpc3Qi7bms+MPd4
kI79KfOEazYeBVnFOR7tDEEbi8dNB2dOvbH6bag5vA9VsVFUPCP0q9bD7Fi9C9YQRh0Y0fgvuqyl
H/ubu0jVguFQ0YyPp/PHXSKmxsH0Yt74R/8Y3Xc7ZRve+XbppIcqtMWRk92qQAbEaTVHE7DKjvq2
8wA876M1zMdzsR1d2VM9zqTyA0fA9Fj8paiUlJ+Fcib6ZHSjLPaU7pgKtc/SsRKyeDX7FbMAc43b
tJB2izWn9nTexwCeiDLuE/IK0RdkAWHguzLapsZZ789xvhWtnU4obPmkWncmA8DGNYIjMw5RcSbE
RlCAv5amR7hFW+zad8ZIPqbblXImL4YxP3MF9S2pVtZLcF2+y7rbFXfB9Ggith9d/rtS2+nEMJCD
qm12LgEWw7AqyA8snEjGNeGQoDMR4xyflMytU8fHFxB6gPxa0oyx0doSr52lXKXFrhfvjEwCX3ua
k2NZrTEVLKtxgxMVoX1+InjWBovtyPmdrpwsy1micrpv/PBAXQ3RjS8mHtVX2rqKfpN0+1j2iuTc
C2t9ep2oFfV8k6Py64jdrQym3HD9a81iyM5H5IdRlwBomtQDHEpyjlgjFY1BkJ0zpRHjebMQczT6
lgHcFua6xiEjCgrkTndsTMhO5n1k3Mr5iOeMuzX8y1JGw8ZHgc+rruDeN9VPr7qfyY0+z6F4yVW0
KgTOb319AsaK5B7hpPGXneNzKYM0Elc6lAJOg2yqn4sLcXHVFlC0L4FpvjU1pZuSAIQSK4PQ41L+
3qj8nvr6mzMTE4yf30AuR+9eMeXleGgwyv95HWsjEewA4qSbWM+qVSdVM8nM+VdFV5c6fxfGqkgH
aZv3vXIIqspJBiQnc1BvrNLY1QUd9T8vrL/5gRjFiBxUKa1UVVI4mf+4sAqAhiNSnsSLZPoPNR0Y
gEMEJRoI7pUuXYWBvyY37Q4A7dlKhFNUGWeEAhmnEfFsTGr6Lw+yVHiUNQySqboMDuOfKkvWJsBz
ojxf/HpYq+iOQhU9gl5VnjVLgjOTYLbiFmt/qfaWYu7H8kHTaNvR0vwAY9Au/XTOGyOlNSDDiJcu
KhuES40IXA9AAWkMyl8OlZ+rWQTAFClUKYa4HJqNT483sEfadkUGhaZqBdxi8CIN3IpzGHKyfFaU
WHcSSf3L/kmp/MsnBIGCWh8wM+u++bE1/LD0j7VcKoB/5EuS7EhwzeJtqL6Rwm4nxQnCjxpvOutk
BC85MGOlt0i3Z1EQT6Z4BNxAgs2TVt2qLXaq+1yE0rfPx5upvJ+a16rlKRlvFih0+xrpexUeorFJ
8n0yb8xpk1fHad6UAtNmN4aEK2HNjNTMfszgfWe9HW+NakNUAYsfJzzzaq7daN4Q6TCWZyPirb/O
u6OmbzLxSSR7lTn+CR6yOh0T4b3gzAHiyG5koEOCZ7D1qo96cOmsi1HcVwYnoY3BD2JeCYEnK1/T
4h6tbjGemgBq9YY9rjfOqQgKc7/opPN3i5Ciujno1hVeJeohR0jXYtSD6SUXbjULriU8mPGdPJ/k
8MIJ29Adn88UcReFnax+87u11r8QiJcr56i6TTne6u0uJmZ0ANg6bWPulcBGWzv0naOW0NLMdGvT
dxSSlQoPXl0h2Gb+QiguE5NnYJSM1Velvk6JykKO1JzzicPOhkTGQtuWJlLaLedn3bjtu9tw4UsC
LK+Vm2ayR/O+Q0uiuPDa6VFEPgfnZa1uSpcEiUHb/Xkd+WXXpiyTMVOByhExYzAW+GkZqUgHCFA1
qpcwCjDaTbS9y9KkUV4oyDk1obYjqTT+8tb+Uk2TmMO42MCOLapc9nOtEM50tskcUS6z/kZmZ1bP
NtllIo1mE3JF9d4IJ8ZQ6rjES56VdhcoOz9fS/5Rre4RZLOgNOOTYHqpccxGEK8nZgWrRDvD/qq0
8yQ9+4GtAuOin0DRWO+G1A1o7ei7Kb6GSuUAAiNIZ1cVXm85/U42DvkqU+6o6uZr6PS6dbawLIvh
alAcLfB6hVwHRxRsslXnnugVcZeLu7H5FuQMzhCWuOST6muReyfurHOfHE8zITfDVRg/FhPjPGB6
FQJKqTvM6rkk28Co7w1lF/Qg0q5SxWM2kEf7P3+zv2QG8WXiZwdPtKj5TTp+n84sjAeJQMkV+RIp
uwTKH5CEQ7rVrtHE28M7qV3FkeFq/YisQ+oAW6MyhSytwxU7i/OO/LOVhx7JHo1jGR5S9XX5h4AI
DxJF8FFmPaYajMiOzKR3tC0q9pvpVMy72DiG+fGKoBlp0QXnVM0qdEKMBNO3sW/dRHnsTG5Bwd8O
xbjNpNJjlmqljGNepphQbL4AG2btFN2ECxV/I7yW11JzNATnA+bj5Pq9P93BQLLNAO/49BKoZ2it
HJSO6ozj+qok55M6QAQ0mA0sCPXVNL2gFCNyhQPTheA2ztGH3ikq6OAXUaBnVxCAscMkROSyE2hM
GpxaX4fQKYPbRitcv3uFiwv+CLFkfYuCZbllE+fBLtmIbAP1UeZwHXOGh/62jDFGpLPOdC8dOiRx
ypoBhy6e1OhSvwxOIF2TE1nO3coUjqmOjqq6IlvGjwcnguNZvymsbeFR7kZIM4SXDdohr68b7V4K
/E2CdEourwBPvmjYkrXutRi1A1qQLdEmK5N8xHJ8jSUnM76RY4iKGgXoHHpSscZ6D7zOM9qvEhT3
zGdd9xSjWI5CGNWnWXb1mjUT56ag3mblzp+2Y+KUHX29rrsGkouE+7VM3zTlVl7hvRbGtZasO2iw
6SaeAIyyF1Dme4W5uuPLXOfP9/KrUHrhvM7INBGd+CLcdaIjvQVAjTi8VB6yBauADunW4zEJ1+wH
/bk9jTNHYK/nLXfYaNJ1uJ1izzfWBZbmInOrZDelTnnXJnvaql6armZ3xHJdIofYis6hTNeDjbch
561vjlHnhoanbywH8SxxNk9w64vnYG95xSl5Ea5JW8wI1L6MbrcdNh3d4auOXqq+Nei7XMLngMxP
YSVuqhsmff15UtnL7Ghb7uMHlQxIezrXqqM+5H858y0T3k+lDfor7D8AKgy8NcvA48cCr6CWR1WY
A6SsYwKPYCsSadvbHBDDla4AdO0ky43FHAcr5DE3SKE7F9Y+1WnswAg9hap01wjGAXThX/aMX2ph
+oemwegZ0Y+lGotL8MefzKrqLBL8brzEELmRycuFk+R99G8rSj46dDfJANZm6Khef74KQAwfht8k
XuKIqqLUunsxFK9VseeQP78QIH09xNZf1kxIap/v+kJcQu3IGIo7zwzh01V1QyC5aJIuGeSH2RYN
JxM3NKIiBO2Bh3WH/veouLq0yeVTLKxDntP5PmWNpQtfbs1v5J2/svxAZ6Bl0aV7Q7oEcWGPwpOB
eWzsT5HGmrGfwm+dfj0P36Ts0Wj2Yvrad9cVQbLxfd6/z+QqEqpEXGYNdYu4gBWThiR2wMZSc0p0
4VdG5fEMxKGXAx6ZbGt0CyqpeBfVW6zc4+DInU3MDG8MdiBeXSYPYbozaSt7mq1u5D0NjQ2FyLlx
OUza9AsdWldryZvsymUC7QYncrCei3f/LnkvHzFdOfATHLY1h6mRB8zC7Z+SB0JZnqq9tJWfp7PA
37XrwbeBZJoiYxSgrg5/5sFmlrxkvvTCZsq3inEYh3MOh3ZTZq998nXKjqO8F3u40EcxviJhfjGf
SUy/onLTazdxdRCLx8zJqwMv+Ex0GWiVZG/RxAm2abTJFc9K1tDl2bDB8uPI4q/9RbytnhJCKZ+w
3hsFpikEZaxsLIHEWq+Mp+j1zxsuB91fHx5Mc5hblw7Ir6eRqTU5QabdfCGxXak2o76J44OqetLo
+ZZLUcm/V3VHjraM4ABL2jzY6jP2r1p1+/I2N1674kQv3pyPsFLoMqrSmgSfMnRDHPSkWnB8Q/gD
y/KSPgmPZWYXp8amuKZDgK30pvXdQXLizJWv/JvpEahyMnmEhWtn9bG/l97DS36f8TScg0O54Qfa
VcfQS/gNQGYPGFJXxcG/6jwkqw4gqvvyRbvv10DsczjUdnLDcv+uEUTHA4cASsfrD8wKOPKq3IRX
xgYFr/iSN46x0bclSUjSrX6le+UufM4LfDWr1G227TudQDZOadU8aUeYfdpROWquZQtutk7WutN4
wUFfsZnYole7nGCEF7J+G16o2Fae6bWIN/7BvxXJS+DevYlv8jZYx/R4YhuAT3XEB3NSNv1Gf2tY
rd3Ck1/lh3g/oaM457Q+b6thxRtHMlnpxrOTJO4w7VBPgJOfEbkxs+rfSuM89dtJuQnLea2NByv0
YninGlro1bIp5CvjIj7lD8lRf+rwSPCVHLO7CptcRfPZ5c/ad9BTEwg0SjaYbrKUyGypCnvgcsPG
ava9sDf7YzGIdOseCVwY6GGyvr/2G2NtZjZ2rSQiAWWNabE/J62Nje9N+9YfQb9EJvGJoIixf8Fd
cekgCf0GxEWKKLv3ymTdLDG2pyQ9igR3qA7/M0pxOAXhNxTbOUDa2B5j7GuI/jxf2/mWs2TowKaX
PF/ZSpJnFrtwOCe0WJFfdu9qRD2FD2Jd9puoWjfqsUAf2FwNHE1itwVMVK07A3fEuigcAlHYLWce
F9+msc0QEW2xxfiOSeRfThG/tkCQoS+THg3REyWu9am+VbU6MxF9zJesM7qVMfCG+xFog6Rn3hEm
xq5NLlJ90OXuOi+gq2WyI/CHjYySFi9wyD+//79s2Pw4bBsoYxF6Wgy8ft46aqXG2db9f/bOa7lx
pE3T9zLnmIA3pwRBK0ORsnWCKKmq4D0S7ur3gbpnV6JqxfjPJ6qjXRkAicSXn3lNqBwhPebO6MlG
yYS1YKwx2BfOKUZ9X0INxGAyA4xJGeV96UbIqa91OIBMx2GZbVAQvxmu+kfVi1eO1x9mxXBoIIqb
hTsx3COfW6ueQov4QT3o9yPa5Ae65HF3gE4Q0zHHuKSmEl5FzgL7HTVa25Bd3qaHUV64xk90QDRj
YbZuCtsHure9atjbB9XysvYWCjTEfSubDyiBXToEbcoyHCIPKL3wod+OL6LbaPF9oN+MnacRng/w
vvbqS70JttlV6027YI3v6DFZS167Hw/Yd6/prT7x624J74/5z/6qvFFXPXFJu9Ex241vLLakv8Se
3ZgWfr0bo3WbXE/tYUiuM537WOqHIUZ4y0XHg3Doa4y/PMm6Uzhy8C+zeDduf5Ae5th4LR+4/eAH
FCVcTQ7M1+Rn7Y9EjEz39ImtYOG/QLdmDkNBRIwxD9oRgf9l4SoLYzVdkd+u9AXn7VJdTX+g9+Mp
Lz3kr87sieNyv8lDz3dnL6rfLPQcajbTznwOj7h/R/fFPaWQtCvv8OwJf3e4ioAE++UcesnVFbhP
mOMsmlcA+hmjJBgt6kL8Kbz8urqNnmmb7OwbsXM25jH+HXA+97v6Kr033sadep28OhqN44V1oCnM
P6VhFz9oOHU7S11QQi9aZW9o86c6mVdpd9f4e7u56Z2ltEqKXdptxuFq6O5Ee4j060BfRfUKIoik
wfdfRTZBh/CwTCWYxWsEQCSxwT02gjdjuXQxMLY3f9CwNjFRjpeg6IyY3bJIniA+zMgCSCHe2B5K
ca2qm1Gs1PGo6vh8uqHpNjx3fiWJ6xStPuwJE+PaiR7LYIcjs3Whr/uXb5ZJBSAkBCmAR8pnCABb
IFvmD+10nKasvJW0KN93gGkXfjfoXoWgz38cI5xZMpgRic6shI/3c4yIC3OM+15KjqCIMdgDfrhs
kX4t5OTXaGM28X1EUuZM/FN7lOYOOYcqOwpyyATLz5dzYIgjiAbbOZ5NZ6YxezXUXBxw58L4q33D
VNWPRqokqPOeA/DBCuGDpnnOkWpyXLWZSu+pYVQ/26R0MM9LB8qtEzRv39/o+Wtg5ekGzd112TR0
VT3rrlcD3r1tnEVHBL7RYasF29QE90+x4049IPbvL6ec93Ln6yF0wkxyhkFY71XAh6ZqUjrZVOLC
eLSjqd+n1Xg1xD5yQU3YLKNoesMxo/LGWIu8cXYUkELbWtEazt1CT+t9V1Mz8jwQctFy25iOJGjr
ldYVbkgXzjjny8ooM34CFAWnCmtjnK1Mk0kQbmptOqk/BNdT8EtapPfSrb42Tv7a3mVecce8NDwF
u+K39kSoZyga/UgTWHf0a6FMrsz4oBerjARsttryFHGT0XCJVlK0SpIlKYnhQ1INFnhc+dpJ6DdI
jzrHLN4Hyj73XaPak+XhlR7Xi3xk4LRyMPWcPMNGCDrdKu1K1CQRK0afDp5kkBmy61yleXsn+cee
dD/2osqjJ0AiMu75V01aQF7xxjsMBypr0YE8aEDWuh2SZgxRSJfI5TiPnlqiHxgrOGgx2rtLGAWl
4Zb9hSV+B718/EiAFdrWvPeYI0A60c9iQILMK+3XVD5NZX2ViyxZatZguGnIQYmnAFa0hfmzyzk/
y4TsCidJXYG75yTFlqHI4futef7FmoqBlops2WxtvMPPaSmUwiFSe2F+UtUI9H2Q3urYO6396E1R
cd/OH8au2MQwRS+EivM+8Pt1gY4TnICVI/H/OVJgf5HBNonyU+dIq1YB1FUO+PdGJuw6FQsU0zIb
7/tH/bq1GV0hE0zBxITjHSD6sY0g6UrbKFqVneIi7rza2o+a6VPkkc3HWbL6jy82f0jIuIC/QfXo
LPAOwWBEKIizrnH1HIXoJSea/btQxMOYQt74/mLnyRl/PE2E2cUdqhTHylkmqM3gb1kL+pM/JbTc
8oZcW2Vk8/1V3g+LzxvXMFB3AhNry8Bi3+FtH6JYrGtDo1Rmd7KvabrRel0M96gt9CbKlXz+JH0u
+PMq2tioeDfLQPYM8h0ArdhcRttipvQdJee2HPal4cU+mp2Ga6Sr1PDUDNKqJwCIVzdafV+iOxMs
lWY9SDCTsA/FpGpl+PtW8SwKRWeP2cOoe/W0cXzPmYVIlsofykmm1gOpUuuawTK6z+6VR2twZdPD
1aG8Iffi59PHpFvICIOGnoKFLdln54rWLRgZItKIGGS0GbKb2Frhl0gRjyyDLbkIudfVCg2TwFrH
+zbbyP466dfddb4WFxb5y0nBGcEP9JwID8hfncVfHdPOMEplgQcTLjZmd8uMbzE5eDd3bf0sjOI2
pJ3//Yv9gktEaMgxmDOzjebN+p78f3ixuRX2OG2a8omZ5GyEiXdZZoWeZhhgu7pGX8oatFrRDRsc
7QKvKlCm/f4Wvj42tCx8EnRGugos5/nb/XAHaJYEsGGH/IQn62MKddjFicl3MW6uvDZW8QEo/ggL
B67vL/s1JBCCwWOqJGSAr89FnlAqSNCrKOvTaNbNrrXXElg8IzTcTEFV//tr/WWVbXIAKI6mCk4Q
nNnnZ5RaSG99XXCx3j5VsrJBCiRmJPAn7A+FlMNqUUTqTg4jpLQsLiSCf7k6yFMNiTBQgJSuX7Tt
Oe/DPBrrk5TLDjOLadnlwbUmjGqJMs31iJpMHDMEDB6ZzD1//+hflxmpYwX5N+MfJudZA1fVozLo
YOudmqzZVw36MbbsEC+EiW5pczFOsY6fwxRXoy2mg6gH1X/eyJ51cYH4Gc0JaEW7oZHVt1v4HcFC
qOYjqiuhq+blyIA5sS9spy9YUCDgPCWvmEYuqBRN/fyKQ57GkkomYFk2AnKr5fsQPHQuTkgR7PNa
4ytWGUkPLa6iDgcCzsyVjaHd1sSucqOUqbxqJ3ll9bp5apizf/8avqTn3J5hw/AisLAT+dw+315c
phJg3EA+jhUGrQEqcWFXNSvEZ5uFmjDdJxmwgK4zynSSgcgM5Weswqc2Uhl26Zm+auEreZlJuldq
R9VIhVdnIN7K+MKtftkxwFUxYoH0y4dJpn52px1yFyb6xOXJKcFvTw0TE6esUJVWk7ewAlH2/cp8
OUBnTLbJ3APMBfwyVfu8ME4jGiUPrOKE/aoGpBzcSuqL9MI3aJyDOk0I6kBo6NswCACJexbce1hS
SAuk0akCrIYSt6O+aMpwbMJpG1ZRcWXqoNWCcWIIrFfl3jS4Dwc96utBmLe+HDiHwncStGyB9wyW
setMlKhKI9L2s/LHwpye8QpmtFvH5i3ETnBDk1BWk/qG/AVFhf/qBKG05TboltIUVtPhBmVxut25
gxxXPYI2kElUWl3aSYlfHJ0shzHW8gKmadbVlps7LF6X6Hx2d5Plpb7qHIEVjEZbHKyqHW/a6EJ6
+rVyYsmAIcKP4XjicDp7M02k27Zo0vg0tdnM+WIk3MlVsbRSrHNlRCCWUdz6OyGSA8H8HvJPv8BP
47fcyteJ6nvaoHdPaKQgXkIfoEaiAPUeDKy/3z/qeSd+frOUdcBpZg1MivvPG6hScxiudh6djF6K
1hraN7cKCiBe0LXqAk03BKP8AjQBui8MyIGetmLTVCEbWm+RMKYRgObUS1am2W5yoqvM6tptoos1
lnfNlS4F+9ZX1M33N/3lzGULwgSY7YlmDudM3vx45moir6XQ6LsZ0eWsNTYF2qkqREmg6zYuERCs
B7H8z69JgJzzDbT1CJKfr4meBQhdu6uPaE6/TWnzOwvTJ5Qotpntcwgy95LkcPX9NZUv/h0Ii5Li
sIHIcZw5ony+aqJptWqm7XBEMVLLr039ZKHPrgyP2MsGMMkD5dnAuTfZt7jimGB2wGbiju071KjI
z1aVF0XBIoDPM0IJhZMR2c1So1JrkJ2DUr0IJqAY6quFjnb+ag4FfKp9TcMP7o/a3XaIfqb6BsVu
BOHV4aYD3YMIvj8e2nRpjV6eUGtSCD02aeV25UOmvCLm0TC+E8ZWd1ZO+AfYbxrSGTTXPh31TH8w
i439lJvLPn/WNPSfUDRcgJJqDobtiZFJGIAfxqSmZwrXwSZIDH+kEltBGnvVMh+2iXWtm7dW/eDT
vzNRA9E9O7kNuOH6CC20K1Zl4NYDndgbXE5HeyG9EHUZeEXoX1ora4aZ8kd5KPFRNtsyQMi1Ul4I
y19PAYcC1IYoQ9udHO0sXqbyCNvWVImQmgZyYqC56Uc3AbDaou+SC1uTGMw2+JQ4sE3mL8HhNMBF
Qj/bJpGByVNU6T0adKtevUMPz59uG6SwkSlwjZk3SqPAeLbsn0557fMSC/8Uts+h2DXai6b/VvTf
Q0+LqzwE5e9UwltpUc0Opk+TWIN5E2iZycxgHhT7YcQyT4+fIOm77czI9c1VxJhMit0WYbwBUEUH
ZgTHK18c+/C6UNeB/YwVw2Isf6lN7U4a/QveUCNwnDVxY6zQdB+eHH83hvXCgM3Tm4Y7onZu00kZ
mnbbhZKn9bk7uugNLfQeI0sd19yWxjI+EWMHPIJZGgpiCxyAsH6mJynr4IPZOlmABtxvxfgVSeUi
Vw7OM4Y4IOhpVAHkz+kWBM9Vka0RAndH+tmoCC9UKExQdumvPoKKQQMTrbaG0yRhwN29GD+gDiC2
N9WL+LEDrIRrqX1Xl8c4+aUzPEZjnn7A1kY4ygnuneAuql8K8yiDmAmfC7A75r5yqHQhFAF0y+Kj
z83ozhavb1G+AJ8CxoyBmAZ6gh0r1pKxxBgceLRebW10zx8LzjwXu0zHcemzMEcTD+of5YRjFhNw
RQfclVypMBV0lJOWWeiJ8k66YyrYvWp7FKboz0frInf12uuJCLijA+OgXwN6TV0WIPk4JOVlYr/2
6qPkoLDtMQvKwmXXL0XiBZpbhUtTrK14kyKVSW3s7yJgjP0Pp6EluVWtbTWu4nrVz2y8EV0n6Sp+
/9/DeNvWgNDhxzXDkwzHOlZfRPEyMMcFhduHS+sRxru1ZJyHeTnkQga0tXrvYOaeurm6C9rnwN6m
0w+r+zmxM6FWdzbpxjyrFqgJEsfYJ0xFnXUhPAze7WEPHp5QyF95h3HPKQEZlWypyQZ1l6QAB64y
4cXljQlQJG9ek3mePCySZpsrdzo3L5W/OuWuS0/+cIoZNjaGB1nErrcmJ3qRPOQhHj43mrJWg3WY
7fRg7cdXidjF6a4Sc3mvTRvQkfl0q+R7U1nm+iozjmP/BJFP6x5Eusq2orgd7fWgr8rovk6gBh4V
cRAM/v0nlc9jGraG4zn2FUB2nNLUfOMwIgUGhbzozi8uNJr0+bQ/CyQWKDhqPFlVSPe+ZK9FW6C5
3R0nBoAR2NI0bpFOb8fVqMinGLu77VSZ/a3eVvqiQfYzH1TsTB0/XIezqUclVPrCCaL5iQpirkpI
f61Oa7HdzMAxZD4jlIVwunu0Z+/RLWF+qxZeasmgH2YgWA5Yq0XWc42TJh2YrpRXXcMxlTpy4hrh
k9NqyqK0sgq0bAfvxPbMCvfU1ATvORXrpAOadeEM/pL6khPBOJzrQEeWjXf00YcCXyqNBgK8lJ5U
X+4PZtgtKy1fqrrfLaZO4TDuILPYwesgmmYhy4G4VH1/eSfcwMwPnLmPc/U93+CHGzCE0uEnZ6Qn
ijf9KigPdAPGVdnqf6IG6GDbChRlaprDaAb0bp5MvyCNM3Mq2ejfr8X89j/tjvlO8DlUGf8g5/be
H/5wJ6gBhk4ad9lpSuWXwJg4u0cqroJUd22qN4ZDXP/+il/T0/mSpoaGGJBbyr+zAjxH9LSZVJ3W
Z9O3SzQoeizArDetxDos0wOIE0LdmnWegYdtfM/X69t6UO81DsMdwpMg+szsIVBrfps91qRAiDbM
irCO+tsaOLRmn+cLq/SO6vq8TLAMkIXSSPrBpJ2n1NHkR8kYVZiBxOyPTsnDdTfIKm4AArvkPmq9
MsUbSQ0ol0zQurGDgV4LxCJg3CjytFvpgaOsR1kWa1XoCwNfMewsAmUV+I25MvLCWdvWzIHJYsAY
TdussfgxN2MB6ioMo7cxt5qrUcnW/ajKF55O/7IH9Nnpj1di6NA4rLNUo8E4DM2iKTmpkCoWvd3c
j2iLXHjrX/IZnAw/XuTsrfuBkWBa7gOkaWQGHbj8rCKlLsHR8DfdhvGHLfTKNFNasamJGEfjPFfi
Nh/SchVbcr1KqbiVXr1F6DDHrgXIF1MnVwbKgKbtCM4VlC/eDuEqM3XIfZK9KfUAWkIpWStnydvV
LqXyX7/iuZmu0sWyNShg7xX2h2+nRNkVMeZJOpotwKbCCicPP2uaAxh7b8OSosUkLxDBlTHM7d0g
qKHV2iYArd6+8ArfW/hnG5TJhQlYch5hUKV+jigtbjQjZZJ0FFW6NlqtW2N/E3nSpG8LJJMWilqO
qwlUnp4YrqqM2q0TtSQJ8CQ8LLTShZExaYmtS0DGv96YMks8IPQga4hUfL6xvOxzLDRq6Vg5I9rn
QX/UJoQGRYri5NBD/s3bl06gfu3zDrNQ2sv0EVxrBCWFjVODFld4KrLh+cJ2/FIjM3ahNOZL5r1R
zJ/VfvUsXTMGZXDCwya/mahnTU2s/dTu91Pub03fqZeoZwXuoA+yiz6hjfVqaWLLhWm6tB/QbmdK
qsu5tAmaNiNXMP/kTjiuqjGX3QFexPsN/6+W338pM+7g/68WBYQ6//3zo1LU+2/4VyrK+m+G2Dob
H2oShTU97f+RU5EU4130SXPw8CX7mc33/sdhT/1vk1knRx6kIigYKofiv3Iq1mzZx/+dT0MGECrf
0X8gp6J8jhCIvMx/EiMw9j27zZTPNn/c4s+pZeG1VPf1zyGlyU21bne/43YqTVRPM/1gKM0MIa5l
X3gNrZZiH2FC9mrYIhu3Sdv0+YVQ8TkQ/3NPtIQBGqDJZ6GE8vmDzLK8ktUhRcN1LE9ZKhkvZT+m
ztLU/eSHgyDog9OnzrNBkvKf6aD8e2kHut7cEEcT8Gw50h7R+s6Kr3GjlEjqc+OqzzCZkjh3Du2o
hK8fNsrhn+j30TH6c8X+z+VUsBX02eilktx8flItG2jnpvG1racQVMOwzt5iOD8/fLugY4DN3K/v
rzff/v+LwV+vN++GD+eBFsNJFVxPUZFCtxO53JpVI6/tWRn9+yt9PrH/vZI6M1wQezFISD5fKYzq
shgh4Upp3l5Dy8i2cTh2t99f5G8bZXbctnHas5m0nl1EamJHMBW/Lmizr0f0pv7UVVRfjXGTblW/
rV4FZcOyTs1L+flnGMC/T2czOobDo0BxPFvHJplkUDjhdaByaLtlrsPUgFJ6tCfDPuaD6PZDSjac
JaZ09OMCGMX3D/7X1aXhzxbVZ0DO2RfiWPWYGDLXTwrZK1ECXyORVl9Ig/+yORUGjNA+obXjczyv
/ofNkhh2G7dFeI02pPEmZDBGGJvEd0OSwH0p6/bw/TOdtR3fF5VZJrBtMEZc9L3f9OF6Kp5cgMGC
ayQTC1h1pfRcRGp0KGTNv7NVaXhBlxZBThP9JVkkcgMxUU/Jr/r8kivRXz4TPsf5B58l8M2z19vl
HVHTD65bAUGwLVN96Qsg78IpLunL/OVKTFKpMBgJQxU+b9mJGhe/zLeuOrUNnrUhire1M5mrebi4
ubC888dw9u1rINoosec8F+DZ59eZVUQyK9auIjlSEG/Lmh8W6cMruv2T2PVYDzxafhiXrgiz5Kcv
CWSWx7jsf3x/G3/5cnTOG54U02xOvrOlBeZh5KWJ7XIpRlI6vNHcMhT6dTklJQKq03Q9ohn/OI1p
ts1SvbmAzP3LntZlwq3CuQKfUp/fx4c9lk1hTGdAuyqCxN6oo9OukjS06LON9cpnprX9/mnPxsjv
exqKjIZiLka6Msfs5+sJRw85eNUrqmx8/LI6MbJZgAAwKx554pnBx3BVI5L+FEm2spH8XHuq41Zc
CBd/W/SPdzGHkw9PTaD3LQHpvsbA5VYdx+DGiX30s2PVvJONRr7L4xHPnMIp163mhBd23l+Cla5Q
fVBNU1Xb6lmUNvMkjPpJuUJrftolrWpslC6ASvb9Uv/lS0LxcvYdnunmRMbPz9j2tS+XpXIl+XLr
4T+irtHUl0Gr5u0FftVZwfDPS9VABzAfVunNzKp7H5fTCqZOMjrlysnxFwDtMlqwLnByBbTe2eCA
w6C+HuWm30bqqNJ/a5AHj6VqNkCB7W31RXHDwFK7GRBGDBeqUdvjhcWYv+Wzb10H20SzhMm+Jp8D
Ney8CSUdaoRS1iAV6mZWYnfSgxr15noMwuE4WXXwG2Ou8tKGnzf05yszhgYbR5FO+sR0+PPaoG4p
Ib5u7qUxSm79NIqRldSFZ3Zms5aNtHdD1A1QL7dQRwJfgXqxlW3xES5WFg0Vf4HgUH8hS/jLR6gw
EeE9oX4ApOM88mmD6AvbNgCGFumKIk5cB1nknKKsVJcYqATH2rLExlFG3EiVHvi0MLrH73fnXw43
ZR506tDlZsLvefUbhxXQWTzQGV0213g+WldqgPaQ0dTSsjas/Cjppb4e4ljdMYKtcUTVcmxZET69
cCNfv5P3lUCbg8X4CqeMxaDRQNT3fobMnm8aJXTaYaskDMdEN6alO2K5sA6APW+0So7+oDatPeu1
I5BZ0Ri8y6ZJY1uvb+x+1C99WX/ZPRS875USnBGmSp93jxKpGQuo7Q01CiTXEUj5iHHUt6oYxHWV
/cS7PsWq2siXOl73Hs0qcBmMivd+0YYVY8RupFD7v6Xc4Z+d+zFD/0uBBLIXATqTQ5MhrHUWvQK9
HaRklPeaiPDS0aysPExRQ+ndknsEZZkeR4cJkxDNz1BllGnbhbP1u2K8C+sgvNjR+XqKz7djUBny
Gsk/z3rlZd/EuP1q+wB3hnVt+SY6MgOYNzHUzIeKtrzX9bE4Dp1UL/Uyv5E0zprvl+RrcOEWQFDC
Lp0j4PncT7SGbjX9zAhsrVUUwSaxFSEDOqy05EUADdv2SvOCbrp+4SB5Dx5nwQWUNfLIaImilXx+
mka5LuTUUvZx3lQbDGijdRcUTFeNVL5La0f5oQx2/dvJQgJyIkf+dnDSrRWDslRZnmWWOe2F2PJ1
LcAEsA5YASIRiozK5w2b5hJGvlO8j4pi+inXClt1GhkimLRV6Qy15kxuJMXDRbO+BA74eq6CREZp
GvlMkgtOvs/XlsJeT/Bd39tKGR/bHp8QrIGT1+9f9hmLaz7suArYfxgKs8TJecaEv1GpVlO4n6yx
uBnNpsPTWUrcru4ins/SwaPqwDxTbLX8ZNAXmVGiu2yFGgNFoU0viDLqMfyaKvC+v7O/LD1HjYwg
OuAIOiJnJ03ql6lZc2Oz7tVmKJTsJtMdMPKz/YmdI9kwFn6O1ph/IZR/nkfMCzLr287y2qZscqac
LXuCbE+YZ9LONhM7XQ6FXbeg3rs890KBQ/0y7f2ADdcHw6Wq772s+7z/qXXnDIccngP2/JFx/LP1
aQj3tWXQ3atQFcto7EPeUR6bAjs5bIgqL5uGu6CrGE71tbEypLFZSZQTYOXr5FBXYEWxXWxPFn58
jpJPd5OCOkJWdZ1bdcFbLYt70ccaUhx+DJW7cty6biTP5D8v5Apfc3EL0ssM7yJbIGE7y0oxsEqJ
qdZOxQVnY9KBtZcT3nDr2qicwtPQ2r37fsd8/WDmC4KVJHBSdZ3PGdkumTrp5m6wHAS+hV1BsKgu
qZb+5an4KuW5aYtwBjLvn79KOYrLSYqNXSYp/gFzKcwRqzyI4dQqaN30Uyidvn+qrwc6XH9wOsgf
2XM8nn/+Q3KfJ31N1lHv2rHC2a4ZELoLFXOFyZx6IXcgVeHP+rgB6VGR8tIu5L3xgNrZN1flqRji
1PTUKdHbVTVrC7hNIOdPcm6OqABiZgddBM7nk1oSuUAcSFAbLbwY8q3Z+Oa1isV8uDCkRtvIfTKp
m2ZUUcKchioUnoB9dasgd5st49xGncdyBn+bgRr6hSxq9hsP06Y6jTrYS1cXJcbkTZVqj32dJleM
e523pmqweLKUsPypDDrwolY1295jdmP0HrbY6VtdCpB/pR9CDIbTE9+UvC5Bzds2zkrFCAguJg5n
nqNPUuAWTZq+tYE6XaHV3jfYfWo1pIuikX0OXAdhu75Mk4MlT3ayMEtNvPHx13/wiUNMD1/6jl/b
J/VCpCL9g4/H0GJJOpq/CyuOj1So8p+GUfadFvVpgCpabfXYRynKa94qAPqlZJqAl9C+gmNtAint
JNn/oWco+y+KPE21pd/L8T5P9OSOYUVjw37WpXuaACraoGlalqj/5g1Ck7Fe9CDEVdRLG3VA0j/w
AXQNkh+zeAWGAG0pim0s8NqAfyH9ril+Hlps7n0kqEyHHVyOCjTSPG2VdVGOsQm8qn5ShcjxQlHa
vlrFYQDuq9L9kBmjFjt40bXMavCcqyMUPPAv+aMxrN/JXWo+13nS9kuNg9JetFnOb8HQDUwlsJfR
WChtAD9dsrV+D8RtQkmDbi8OYTLzSzfFoQ7cpVkKCqcc4b8wHx2MZ3OOQnjodr9pmkzDOaQKQ2lZ
aFFWQJEy/Nus7mZlDjzIUH/DdOmg+5kUruu463dtjOvtQhnHKnBNNZqdWMua+6nkJg083wyMAoZ4
Ug6wKmLbWkaaCX1dNGG+DqXEfjNiNdKxKWnZW40WIWXvpHn3yMcgFYtBNmAqOUbdtJ5W40eoNVr2
QlqllsBmKv9VGOH8YvJAAiIWjclWqOgPERqHwQ3wrrzPciV8DptqqL2kGbRfmMTSkzbCSj/WKbgK
EKYFmprZNA4jKylPc78qRyxbDKNx6mVderFDjcvjcllBezVTSHUAnQzUC6iaF3XbVckm6Gon2kW4
IkaLMImteCE1uL4tfNDX1kK2kvGtNHH4W1RZmqsLJSiUddQnqQQ0YgLzlNZB5CyDYioxdJXC3Fjg
z6KLvR5HRbQOYosE3VGZFq/7YsAxeKwNVHb8OiNdQuU5BkqD8EfqplkmxBLQsp/zGgonRTQi6V7N
uLOAzUHA+gEwQcMzcNTAfzt1F1zpvTytncFElKowWv/FdzLA6kEOPaskJQzdaDasXAR2qF9pqYPo
Y58bQbVVCkPbYCKMNJCPZ5/tTaOUgb4acrwRywTvl4KX3HmRLfuvuhnEiHwlsp0sg7opDNg3mdRu
1KJsX3x8jdtbxuP90RhUNXUrP+rwcmAhMcbTbExvmP72CA8VYFjaXsZ5EmtGwo3fY5C7rCuNBCqd
7AGH19KWMyg8nUjIteQCGFVjWpnHgem8lXgu6F46+bbloV2Y2VfJWEraYqxgsi/iVCHln2Iij44P
xGtQ6SGJEK3xt8lKVPx0K/tei/UEqCY7Eso5xpcZyl2TilkeXKXGTZIATWEsP5uTaUZWvUyx1SkX
rWIjR5SkOXE6xQaItLac0+woUsVDJBI8ZpW+yMELJTF5iVDy8WbKpOlBsxuCT9CpGEHGxWRT1fXS
HyvCdcwFtw+LzjQG6Q4vSMorcyTRduOR8AuWp+muBTbVaG2WRXFnak2N4P7g9E+y0vUvhlqr16wU
GFwzRD2OF9AdA9+SAQmkkubaWd6NbobcdOEVOFzGHq5GTrXwoWU5ECmUMF9hD2ydHGpalMUKZglu
o8XqlakZ04sjSMAWLc4hAtgUxmgImCkTUN+6RIC+wD8OJa4O+uly1DlZ3L73tV84IGF9GucxYEKe
EAFbaQpPaJGUT000qa8dHktvg5UJgKahlD1YwicQxbXzKJl6fxNoProyQZZLppc3silQgQ6mWdGr
g2idwtIoV23Uy3cyXrjpok0d3owDGxJ1ulJ3eBtBo0wL0nLpUNhqywHYpv0mcrT4SdU75TcNWf+Q
Mkwb4XIO5rHwCWhuNU1oopLryldpzJtb6vUUWWuSe8ziu37irMSxxg+WkyxXf3qZHHFD7O3wkFYV
VAVKOzXFMmobHJtw0bYQIRA1JPXGMPpnp29MA32kzkq3Mv2g5wpqZrfkuxItUHjFrPejHUr3o2QZ
nlQJLVynfRYggjs5KNSqeZ4+JErnFIuw8s1bWarS1BVZGWS4OMototmZZQtUgLOYTS9G5YrUhbZ9
LA3gC/tRInbjD14bi1byweDMZlW/BwY3uWsUnLvuOOm1cC10XLttOST5bopJJ+CAJrdRz2jltwHj
c6Nw4kCMxw1W7IZWA8iJ7Qn6ZLpS2Le1XsDIhFJISNeSUvuhoyFeLUmJpsKtcm3ERzE20eOpzWjb
42kMSE3T8hy9IUU65rihBIsR7Mkvm2kZehQQYwSu02B9F7WugErMNYQtqbmnGKEDDYHlUhjZW2N2
Q7/SsZptrvvRGLVtkDom0pBpMwvYkp0S0FLjLZz84KadzPKtj+oErGwukjs9s6TXQnOCjoZKrmfL
RirBtAOvpQekAHBu0U+rEPYdnfikme1wkxHlmWmRtXMoiBZJ6NoPGtREqlTeydQk0873rV56ygpj
SNayHzpi6/clCOw8x/Bn0Ru+pF8rxB8yw5Gy4oByaicDoEgLVL9kAH3I3LCjAGbHeYq+btnK6kIt
2JqLIY3xQg0F3XOccyfxaOLkjOVMFZW00hhKealp1M9NpeAJEVgWGma1ZYZPkVybv0y/j/AR60h+
FsMQqb90YfV3BsNCexGqKQYOqJWYd51vKUTALECXqB4z2V5oOSvo+jbZNFqiPce5PY2ljD9OoJAW
2ZrxHEpReDUGpn2apmA8jTRe7zVsdYwtJDWHU5QNb+GB6ZeRZ7dDZ7hB2JX7Vo5rTOs1Ov76mIy/
jbpvy2Xbacb90ITDPRAdDT9UQHqo+Km+hdmwXPq3IdObfuVkovWPlVEHOK4ZBjaRUJn8yu21qUGH
qLFLRJas2EEuivT6WiJXKFGVyeezp6i7O6sfw//D3nntRo6lW/pVDs717Aa9AWbmIoJhpQiFvFI3
hFzSbnq3+fTzMaumOzNPT9f0/QEaha5KKRURIjd/s9a3XvGuk4/hz9aJNJh2U+l5F++o6DlTxrEF
pbGEX52FPw6Qp2o/00iNNbVXg2zgKQBt603wzaR9svtheJhtTdaHVCPReF8TuHqb24SVcMgkSM1U
Zc2bKHQYBIRGbC2gZCv8CmNN3lU5zsnKKuqeTGUvGwPif3lOmhyfQDUTIR0Yqqom6UO48CJn2Ql4
Hvmo6xtDy7KZQrf3v+uwFL31RMh1Fshy4NenfNnpJ4JajWhb+cis1oW3aKC0fiZ5Vs2hfY/mLX+s
Yr5rm/HIt9aDaFH6xCnsaqt1a3nlEfI8r5suUfqa4aj9maoyfeuSJRDWcfmdBIDR2nfKXR9SUDvC
myQkgsHPUMFH48CGfRv4neW+lCJhKICNUD5otbQp0wYq9o09MI7eaE4YPRP6rJ9YH8+vkzdlT1ZX
mEdgVXGzroxR4S1qvGFdDm2/c6bMHVfAZWrKHzWoncPYNNybQ/swlCnWFNHAwE4yii1sKobYYFit
MUXx4dz2bpqQVpfY3jXPWyumQ9FcSuy47XpqIWSWUwxNaijRVTfDQ2FFmoN8XAN67Y1Z9y6tcvim
8kLdSS6qPCj8Dp+GmPqyCPy66Jw9xyuRuy3K3Ww9p3l9xRomxL7HuJnfvqoa4rtQLH02uOXSVWy1
02mOeDObqm0HIusH+ImpHhmfk4oyrujJrLZVTXz82je78F4ou8zXUauyMxvp/Ls7p9oY+ORsvZSG
PcQbkeipsY50UhGPSTpBWhMVMq5942aeTntVtzGkmMZv1l5VY24W+VQzTPQnpP1mNTUWoEmbVMCY
mPFrmMo9V9QQ2tjIihBT5JyHMrCJJvlipOUOa569gDDyTkwvTpP21s4dtfB7rg8G9AEVMvniPPq2
LCXOcadUcuC3MG4434toExvG9EQI7EDEWitvPBiBmEjIgByvTQ/tbxjRAe/d2kNnb/qDc5ozQpHW
1H4tSd21smhK+ug9blpicK2qNJzAjxF0rFoLwdza18H/eYjbiIk3JMx8w5q7VR3R1cA4c8bvc9aI
fkvgpcBPMMcj4V+F734jJlI/qbFu79oh1y85ABZG/kYGoqJGdfbS9hwS26rtXARwUwmJr3JiKTB/
9+IFvZIClVOz8N6Opia/Z24hHurUS/nsepfwMGXhy1/Vdg7OCNWbl5ETGQFJN818sVSm1GobOY49
vDlpF0e7YUO7beyeilmWCdF0kqp0qfksyuy2iO3h1FR2Om6ccpp9/CGx/2oZDUnRzF4IE9B8Ud6Q
JAPIsqk9QtNTranOM2e8WE0EJ8O2nYT61jVmba5xPXnldixT76EhC7TZ6rERPf4Y2Py3UO4/XeOn
0VXw1r39x1fRodw/v8mv//Wfm/w/7t/y4e2zbH4Wyy3f9KdWzkMsR0oYSjiWxVAlbeZPf8Yq+trf
UGYuGyuffzB1Zcz1f8Vy1t8oZRbUOoU5oWDLVOpPsRw5jUt+Lqs/FoBMbP1/RyuH//rX8RdwCgPN
nY7qhgUIsdm/TywZvipzduxtOoQPPePh+2wS5ZvROLD97SzMt1po02b7FVM/oPcp7svB068bXTYX
IuDztZN4ZC10cAuWUYxAP1/QCH0r9VZdOU6F56VwoukmApwGz7q124Pud1NQJHrxqHPLvIZEf9+1
jklXEMWlfksJQAPvw1usShnv3Qhhb2Ibk7PiJK8oazF/ytJ135vOTwPDTuY+KNQAtyBs8mbTJx30
yyTSzOc4Eaa7su1MvRRpW6kgix0NU1aLYJxYa1q0RnW3Upf2Z5VQSQT+HFPv9m0dajBmEjw92WDU
ePqIZk83+pyTwJEbCB5C3ocb5HbCaZZOOqiuWhrO4sBK6290l/P1REL3tkY6/Jp0qGLXnciR2OaW
Vaao/W3/uRoj6y3jwYkvR2oBWbbjq9ErTDZVyyyhBiuWEnCyUpQ+n6LIZ4aMpiJtK6voBgJ+AXLT
xRFANMNseOuTedInLWbCnWXacayGHaG0xyLznWB2vO9aZHcPkSGRGjEYBPI3s9VZ1RPs0bXmevKk
5yI9F5W8cAiln6UTT+kqbRyQLBoiIZwnso3k2ha59hj1MdwUlwnbW4my3AyMAYlFV0zVi6a6lynD
i5ZaqHRzSd3SVdXyM8cmCLEqSaszo6CLbJ6JtjiHAL8ZAw5D9D2EnLTLCPaEt6bTIDXnVsPD24S9
CbLKt16HJn7N4hFBsy0Sd5V2UXvlihpX5JBDLa1HI+hrxNRmUh3dsS22o0Spl3TipJz+HLX5zOJK
WoCkvanlQ3GzPUEPAsiwyFnb15pzygoGQ5GXtA9o5bMPu4uYSqlRJju76maIqLHnPc+zbgaxnsIa
qdTDHJcg4/O42nc8zYG2Fp5OiIdRkS/etdMmajqmdGls21vi0+8H0D+7yaNklvxn3wPlLc3iuwPH
bw36ZwAgLMQXAlXgjG3/RlzVog3rXkaDnJOS8A0tY7RW6EN/HXc891NBJHvcvzoT2OWQdx0Qyv5e
sxhYW7FD1KQBXsdt3Q0a9RElh+2JfZr36hCZNCjMldttwbY3GEOXVD4fKBtYPjfVi4es9r9anYvd
Kw1JwklzqewuC8pKrxnJcZ0KXUQzGJ0SmFlHk72WwiUhWsuFoP7Vp/2YRclrifDshUntvI2McTTW
lqqKXebgiLVyLJZaVq4rD7ucBwMI9LY23nTWJLe5dJ7U3ObrjtHau6FxtGIBac2XRg02FxDLR9Kp
vKyiG019hCgKhLc09EvT29xNGU5iFkWkudglw1Th2QFdZrHWaxtLj6OG9ewJzHCNh+UttPJVWvUW
Lhb87G4I98qtS33T8GDHj9z4K2VF7bYM9RIzMApIhshF6z8Zk4s6x6sUBxCp0ZsJKbsZmHkdPlg+
1WQw14kXnTXcHVtL2YDCzcQka0W5dxbZrYFXuWF3mWhljn5dt8+Kacn9pNRoXUofbnmtE+5CM/ae
WfOwHjWVHf1xnC55njr3Je8JrvxoTZcsiR1UKbrS93PblvdR5YcPHW6nvZV1eFyarg0yy82OhFe3
QcqpsXVcP1lLNYm7cSAPbpWhZNoCZklBoc46rZYq/N0wp9PNME460PS8AtObQ4Hij4udPU6tokiy
sWDaU3iEOTJdVJriEkmbcviy++UOm9rqjQ03zwx/KsLv+OOr7BJGXv3cyKniDnYq576o3Va/zl2Q
An+x3Pld1cTDbfE+MNQiuQVJ8u+7HQYtibJZ4GyJ0TpXEZDk2gGy32VHmRhHJyr6VVZke6LCo03i
GpADM9LAs+ahKOvnrGD55Hhze/mpQvgn8osfaLmfNk4/XhUsFIdBELFxWJx+3W4xK9CwbSb2thcx
rHsRPiMieppLKEpVUpNxqM8POslqgOw/TC5GvLElLCUGSlninFGZd6uwTAHAMXOpAHAHFrblldYx
BiVIdD23/XfJ7n7VtulxuXj+9cv/jRJu/3j5iFpx8OPiY11MrfPzcs5p3LaKQouX3yusq3V8HFV7
isbyzZtIQcur8MEhASyv22lVQfYkFNM62Om0Io6PfVi2i4aQ5aju/QVb47cl9h+vC222gSbPYX3+
m27BEoxUOjaYWzcHhT1VxVMeS3PV2XjHIhcEVDfsf3wU/1bV+1BK/vc/l+/5YE3UJJALf5gX/vFv
p+SjKdvye/cvv2r3VS41Zfv7F/3yN7f/+8cfR1/lUor+8i+bH2Xpbf/VqLuvts//eBV/fuX/7x/+
Wdw+qIri9qPsi27526KkLH4ubxd9wN8FR/+lJl41ffGV/P71fwbx4g+hoEVMh+AHztVSjv4ZxKtb
OEfgYiIE4Ozhzvh7MYylBEX44rPyicyEz84f/VkM8z3obn2fnmrRqsCw+3eq4d/EOChwIEMYhkko
ILJOyu/fimFWuxoM+1Ee5oRq04we0RcopjzkVwGkfBphq6x8nMlMVTWZHVz8THsWmmfmiX+hKf51
K/3nK8EEYFD/G8v7/vUmY5ScyTBM5KHKxkNIvDUp2FbyzfYrffXTL+efHEf/9E3zGQLXh7iDCGTp
EH5attdtamqx7OWh08JnJlk8gw1c0465N5tY31ZhiJU7GvOz0COwA0mpNg6FDFAZI9nrPbyaf/2C
rN96kh9vHgMARzftirFYjH59RYneMv6zfbEnRzwYE1XfpeHeQ9lxP8hs2GTxfJX1HXhGTfezNX4b
2wpKT9OufGeEQcEO6kpNNU5A1UZ3fmy/MVtZM8ob8nart+22TYZN6KdvqjNIz6HSbT/DuWaS5klQ
DxUzkm7HkLLb9zUGcwJqAuSfz/0snQ3DusDu5TERbhD3j33bEMuHYupMDb9EyhgnKz3ALk2+68Sn
Mwz2+neDcSej0XMfCtAzraBKjeZrbdK+1XX4rZTpQz9d8YCiY5GbNK0OwgN2g8QYZyvo7TCfz+XQ
Hxy3C9/LOScoNx8gW03dlVWK+uJJCLed0p1LXDcppS7gb23w2L7PVR1ocaPe43nOn8vEZThHXoet
4tVslepawM2snfkE9wjWCYZspeQLE20DSgGzUs0cV63rnJwYEsDso8GQxhk5NIGmeX8J3epxNGNr
Y6uGeTJuUfjOKGRjijCW7C51SFDItl43Y9xs7HjyoGD54ZXbMDznHKBbXHT6a1nWztob2HsOMAlS
LKstE/Cw2AOthY1OxciKtT0WuDVuy05/Lo3SXveNdmysSuDxmj9L3uzZDasSqqz/iQpYMe6TjKlq
CO7T0jeSrjDtZJGUO39U3tHJY5ihIfQGrxFRwGycaM2EsWzl18ahLIe9LM3mps1BYtRFuZuK7iP1
K7L6uDFm+5EKiDQe62AaSbZRUr6arvbUwAGJRGWtWzxeK0857UFzRqICJH7LSKv7oBS9fjXn+bDO
cLGu4rYgdlWTamVTe62yMmEa3Xj1KesyyBR9+xDFuGxyW8TXIWuSu5JlzGOX6/77GEfi4ks5gifu
qBRaMXpH12rij5bou5t06t2TVtlRsyL53HyldwWYWENT4P847PtCNz7Egss+RRLyrCNxuDOLlvZ8
LG31XqjWOJupFt/4WmODsTDsO4CEFInSEXxobF39e3+Iif/MO1D0Pp413GWm/e5LFRebajKKQ15U
w8WcxXSAZlfsOjuvjp3eEsLtCtYmkRjvmCqzagRPVFO1Jtkbiv35e50ROMOCJSiVWXwYve48a5rV
vNl9XlwGjHKHfo6du3GKxpNsrfnEMiS/yIwgByglTDNHUZEaAebwumVtR8ZMt9iZGsxWZ4zr3Z5t
s3qs6sS8MFYbTjZ5H/ccbx9Z60CHNVw5ftFQnxz2weBZ9SXq1S1MVNRI/NsNq2efgapYmfSDH7Wt
ffZdX70VWvdmT+CcNS+58qpNPIhwh+xkGQsMyNmsnhKofS1Gzi4WspvKj/vVLKcn2tFw3+j99OxO
+rEbDPcyF8/O8vXVPGCsYHwq8qsqh0/KXODR1Mf52CtvP+XTRi6rJ2G/WJFYknoTSN8tVT7AIeQA
nvWqXKXtOqv+5CMxkS6qjQgjdt3swUTl7dVo9CvkDgHSlWa77JHy7jjU07aVADu7m3CY9yYZvINP
d61xTZbMWnvxgCnhypA7m0UQJy0htIP1noddv+50H31REhA+ofuEwyUovz0XnlWmP1cmEhMir5Lo
2SXXLByHQz8ShxSZV8k0byvbuhpxrcxMKqvnerhylKJDU2hXMiIGjY7xrnux+49+LAD4Zt1urpnB
cpSQHjAa+4x8BRPZbk/wpOGKmzQ9GnjUkWgEDfuG2n6LPW1T9vEeaVe8Z1TjQN/SgYCapFl29MpF
YRziljjYmUaZ9fw+MgGMQycuunUDPbwdvotMkKJOiHnESEhwwg5afxWxqR0tFmpJeOmthiwlqALY
HrexC+1lFmvIzjGSIF5JkTjwRqt1wkwfVgF0+3Klm5COhbsWDRk62i0MTHI/iYZgrdIF87zL1YPL
gdYTGV9ZV7nGPTc85HHyDkvWKYWzymuSFSvCegKsTudmOolQ3YupJlIDcNza1cUlhiUyVzPMVlab
7IlTsEVUohLyfoUVEViQeW4K/YoD5C86MJTDPKv/0ez8eJYDRbOZcy2AMdjmvz7LQVHGg22X2SGZ
QDiUCaVTdB6tMA9qjo6qsSFwhQ17a0hp2bFiAr7pLO/FUG28k9OOinHbDg7kFlpvOFO7nM3VBjtt
do6Zja+swgiqqA70UBH8oonyjkGnfumLZWUgrHc7jW9qUpSZk+gvIRP8oNNKZiL6Po6Hx2y26m3r
tI+p8BLmmj33VEzMFP5Ifg1J+E2zrOHWGXF1wZtcp/pM6DFrjzBVxmY0w/Kp6SwS7fuh+GaQIKdg
4x2VGT9oqm+2djo8i2GRgKWEoSX2ujGMe302FFMfjJbl5J/8yQLvLHsMNkyhIpsd2JQd9V5sPX30
9imCeShIPJmaiCIQfcEjz66QhaccEYCE+j3XypUVFdnNmNmbxuy8rVreukvijNUg2sptpmCDfzfW
fQvgBzFV3eacCSQ3NhxFdKDfupyAQbi4MeZ7lCdkTyn/3JjTxkuqR22U0K3oTA2zXkXarmw/4Oux
IBcJKbkoIuDuVPgtNHakaFD2bWnsKVRfBtXdJJnxlaWguhrbKXeegiwWlihkaovAA0T4SBv6fVXw
KExH8zHiEd1o7bsIY262mjzuPn/1SuR0ETazsat3M4K6QPYG2ruIehiMpby2++hFI2l9N7TkxDQd
mW8NrMAVVr37pul0Qu5qMhy9HECZrW04OKKN1oYXwwY8pSy+oMQkqHOB+KqXG8zh3lOHAXdjqJS1
MKt6GTLWzQq1c/2Konc2u4BPnn0r6o+VXxqYW8ihX9dg2OxqeKta13osG/k+aXq9VZJJbWq27On7
jecvQX7uxKlibhK8a0ozdiOTXVLRp03BqtmtPyxByHTGqE/XSEmjiHPhK3dxTN5B3B2FjMD21MlV
jLEP7pwWzN54FwrjtmVGCDZcHDNZnrUQHlXZcQ3kIsDTQEacLjdzl9zNKVHCE7Fy2pTv/dx4Mubk
bjJRsZpsCQceWFP6DKf1qtXvDb84RNNnFBvXOfThasp3+bBBphHkghOteNesObCH5uCFzYkzYVNF
JPuQF+PE8QGSZkQvUY7WpnBm5LEwmsFsT+4L1MFgbEkMqsOj7LGz9WRIy+uy23gTYC79wPryltnj
E4FOPex1PyovSbE1C31n2V+IWrbo8A1xYvq1gqBlWtmZ2uAa4ycCpLMPA6snWm4YaV8IeJwDrePp
Nb1G7a6HY1ln/XVf32TVsGXnj9Dj1fbUmxW/Vf0nuvJ1z3iZiaqbfnZC27ArjPTHpqsDkbJ2My4F
i8apIntQVHsHgFn0mRbNuom/TzNz4wSa0GcyIiXoyZ8VV50xkDp3nORdwdgv9PXNyKybBZ5KVGA5
3VlKzh+9IwgJUUVmrJfnBia9jfC5617zCTEFXYyBEjpkAsRasZ3uJsQGE6VKAvizzGgP+IS7hXVv
BJ4fnwl2Lw3tCkUx6R3hyq+tY6IRsUH9lVLQZxFX7SC3HSgcpKmUdLdm/WHLeaNYlfTtTsz8PYRv
eDK+MVDQI1uGtE1nQ3hEQ5R1F2IHYP3QTWuD+TPAvFWN+MVo95ZBEniNwjHdUinfIVFdNdE9Rdhm
8LzAqardqIEMM+NtXRMbxAgWKeqqCF+kPm/6eYM4ajNyBSI4DnrW25iQVtinwDRQmRssk4y3IWq2
aQKIGl3XMHvHiHTqZldrzZMD3MwrrJORZjdo6TaTTQimdq1ksxMKPdZMTEFGrFMj9vNgbWaCXCzn
zir9RSZzXSbOcSCfyHGuoMssp8epIP3KsW5S41Unu1BKfdE+3Zo9hzaBisVNBEhxjj7skhCH8ZQw
7iwmP0BySfMUrt3w3OVQhwj+IQsRMZbkwwN3zDyeNbG/Y4ZCOihmR0rT6pw11SbLTG0ns4TMKO82
7rKHJEyXPNSFxNbTR2gRgg8EIOQhADzJhuE0yhmTFifDjBB/O8nySTbR91p2pzGK52OSj/cTAKSr
UO/Iy8wzeawGnEXDgwq976YxXBqywXxnJ6zIC5hyX5UgvicQ2Foxc2VTKwwi/wpnTpqUFwkCuF47
OI+ekKbk+FHl7n+ggwMqlAGDq8OmOc+VV55yowYiVM86Atl06cWkkIfEynN+dB1tZZf4hzbPzIvp
Tclrpoce+at2utNzp/sLa7T+AxH1j/KDGQ6EU9KMAeFYPCuBjv5aflT1JKQqjOhQdYxsgtGtpzt6
w46MGN3jP/ZkTi79yewViggxbbjkelgceFcJh9fS04RLdyOXPif80fJ4S/dT/GiEmGzSFImlPwqX
TslaeqZy6Z6mpY+yfrRUKDLEnXDb+FmvpvbTE2ly4FmH8DfymvzYNq1/lRAt/tq6VKork9HrydPj
7qawnPgjIz/haApqBlzmtHslUJ+LnWbhezR3xiNQ6fSuklVyLSJ6xV7vHzKNFi2rZHPyHMzCztJb
zkuXOSNM2YZwlYj7mXR6/AnVJ4ODWdyiH+4/uqwc7gvTf7akQdq0xfFaWS+RD4hRdtEl6/Tryc7N
FRqjt9lh+YUuKoXJM7F6G8KbOaLNkekGdjGDi8zeaX1bBXFDu5voEc8wI+YU7Yqga93nKW94LpnD
CymOhHCUUeGnB3Qy/UusWoJRmyl3NzN5sNFKqsw/trTc7srlos02ntByWg6jJWXTYCGFLgoS5K3k
crpvl5auXJq7cmnz3KXhK3/0ftOPPrBZWkJsIP71GM8lHP+lY2RXNJwQ8ueXfGkoh6W17JYms1/a
TWtpPOelBdWXZrRY2tKB/rRaGlW5tKxqaV5Z2Nd/jJf/nwnwjDV/L52ZYlOTaiSEkMu5/PlPgzkX
kYfyNS0/hOUIFNr2X0ZPEn1aWYfYGYFSlllMOes8/uv52zLv+8ct86Ni/+XH/nbLCCczdVWr/DDW
ZbMubOoqPQPRrnveX5iX/smQ8+ef9LsPtddVnGeNnh/ieHwXUQL1EZV3P7ufefJX70r/tRFZTgKo
7BoCBj5LxpzoJn75NP9xUuEX6Ang4cThVveurOUU6pbziAG7fxicMdqmy2k1p6Y8iGQ5whQa5F22
nGvaaBDk8eMD/+81wl+sEViB/XRl/pc9wvVXi8O5/HmR8OM7/tgkGP7fuE8d8BOsBRDDLCf/H5sE
w/0bRmIcrCbLHm/Jqvv7JkEY3t9w8BsLIQrTIaBu5up/rhKEqQGo8jQTOT56B/aG/9YqAXnPL/cR
rBfg/9jlcNES5bGgQH+74FzlUde7dGuISYM6BQEHbxuNCxy6zOy1M2f0nQ4/1mKge51rBsTOsj9q
Zv3K0Agg47Cv2zaiion7nZ0NW6MBFFgaUc9EaoqJWvWD3vdvEzTxmf8c1m8l9rGIMU4dpUeFmD7v
nWcyQ2g6rO48aMmDcpPuRrRLIDPplb776dXmxyBJMm9GMAKyu2BgPAxd+hpZPhxFholgq3so2V3h
r1AGN0jamqdwdAKMEnB1Qx/W/DDemEV8VXemFcRWeV3kyc4R7cVB07l24mWZXM8HFJurkuyDoLI4
tsJSRynZt1+2Ob8quIJZSgJgm4zbWgzf68kZCVmusDrM72mW3zisp6HI5vnRQuBru+krc4s+cMxm
68bFd+whRE6W/UvTyEuvJHUoCdmh7X/YybVlR4ckfppEPbymGnkmbJqh/dozz7cxMpC08jKHTqVo
MKNKPEDO4z1NVEIEd466e+dlDukxbVqTn830xq5nck6RGec075pbABk2ZWDiYTVbnTTqvr0pkvHW
GowbwJbr2eggdpSnzMd+JMvi28yJR5TBdPSzyMUCVpzsxdWrN02yQXpVAbEytK0Yw3SHBuUWfs0m
z/Ld4NGuRPMto5OT2UhEzCbFA2NEV1T3TZ/eRYrxjYjghDtdxkhKuB84uS/CXdyhXhsQ48DwPzep
MfBV7kSOQH4gVBIttmzFFfcK9YOnrWbA4q3MzzkCRqZTJFk25j3zEbC/jb/U66iz9NEvdqRDPVE7
XllZeV83c52t6vo9ySH32ZOpfxdhRXSgcsb9gP2XqacKnxJPj4LCRH9QJol5MNR47NN03uQTUS8y
r5O1alrcMvaEoy2ydo7TXpom/F7ry0S2ei6yoiFe1BpXk42XIakNrBHx1hhccJOqVVsR2hOZMf4p
adReJT7C1s49xnLxSqj+rNtts6V+aIJu1q2L741vVtLN2zonjkMvMTaVdfyS0VWYhsfBnyXWRGyC
DYy4eWly/1ET+cklp2sb03RwC8JytwoJTdnuA6Y/38Zez4KwIftRM6unrMc+UhvleawIKRTY8wjN
ZnSX9ie9JOYxdRGtJaa299NTbg0YeZCIH7oUUITs6wTK+6gb2DvKK5HWYJNbR+2suJTwO32Jb4hk
thgH6KgnxPQmDbz+DtFJx/NNb5JHEkWGoBvlXjLQZAuDjTRCBeym04df4AfpGAnFoa2hexVro5FH
d6pXgtHhmq7rHWfBzqCyAUWcF4FMMCDGnr33k6kJsl4hbc83cX6TGAS8YaJbx91tEYqt77+meo3s
tk4/ovF66PEwmklziS0GxHmK5dOymuIa6Tna2z51o3uKumpvZnp97QiH2EaUhuQ6je3W0KL4oMf5
oQmH4TV3qhF4cqi/jH5zb/cKg4IK19bUM+YoIvtcdYRJqcku2Guj2uoLsiNH5G4HS5Durui38Fnh
DGFdFhRueWPOBMDPJBLr3rS32jo7QpgFoSyqy+iLK1UNV23uQ9IeHtJ0fMolAzwZIz2cxFfiDP4m
wQCx0aLwJmIkbM3G0RrUVVuSyOfYql87pN6WyjP5QaXYt12m0c2N464tTZIGlLl2BaPjJKK5LMd9
KYYL0KRzWjJo17Uo39P0waeOxqueFqDNWBtWfuHsZ1rfXoqX2unwkdSD9pVS/MDo4PyqDC99zwpD
HrUCRro+TYE3N9O1RsDijvUIQXduMQZpOzFEqd2tGop7280x8dyxbtkXoyD8Ie25jqx80w04MeaM
AXSYH+ay4fzu9aF7Uo7RnkRkHIuRnr0vjrEaEauRwtOyd2MmO9rWuO0Tw+b5IF3w43P1oWUcnypz
slPmxDeimqL1kHdwnvsYrwQS5a3mRjejfDOyQgvssk9ZM6lzriyC8PrqM4mA8zbgWtZWZ+8Rh+5j
wsfHTgvKEKlL1ZL5ETvHMZqZeCdnkSRPs504LGLkMRNMn+lmpA30FkMEvx+4757qvpQLtLiO8isn
9MKDATWb8ficMq2DyDwUm0LjGVP3SAi9x8bhadCHV4BSPxntIQ33yQllNxB68amKtC/mjo86URCb
0mJGFTdcTKWdy60TT/qK/DfsZEOYbTGBbv2CoXHbguCup7pnFA3kwYSOitJ7vLMG7duUzNvSLeK1
XzZvmSZIENI5AEYzc7YtQtKT7/MEGubxW8LiE0d1q+u7uk3IYevwbU9M5LaqmVH1CrY+RetoEM/F
/DLN87PnMCIzR7DHdiV5XgmD4WOHsW+yy2EdF1N6zMs4fafyBaA8C9p/24Va404hw4sQuV7sJP27
FlMez2rM9iK2gH1ZhnqylSq/Kb+QtxrjaIwcbF/sGzvaKttm6Qt+rRq0e1NYzwzw24dUG5Aruc8F
ukIA+LW1jZfJNFoDdk0lh6zI3I7MBXIW2jGEjI95zK0qUnMZSwdWHW9bvzxOGmFuRf2FKc+8DnVv
DGZBpBXelrcU68hQuPZB6kK7r6Pu2VAOzzL3DnjYrhsHjEpRmaztRpxYrhIFYtTFcdS7Ym3W+hAg
xG1oD6vuAIJhqzDRTOy3wzK66Qq0Vb526BlZYsRlPKZnK7uo97DYcfGwQiC6NHPLa5mOWNYxY+X2
k5vU12G4GA9y5Ajw9Ecc+irU220+JOYane9eZfqD9K2SyAXi52q60yqcUESaxi7GicvDOQoqgnkz
Va+12kEugCFdkWXQi80Uxetl1or478aL+3sMga8Kg5mvJp6tzWFMtC3BTo9tjjNBBxEwp4TrIbd1
8AAxFGR+4OcLaeGsZ/gCw3FtMz5OHchNlvFlsDcojetCY1bk0xL15EFl0d6yia1JPnKjuppbJ6ic
Xq6HiXoJZWjpysAV0U6G/T5Ek1vWxi73WtAi0bZ3nKPoGDbp2J3xNYtsm6gI37c13wFuOpslXsxM
oueIpvmxRIzGKxnttYldbl/3/4e9M1myG8ey7b/UnGEkSALkoCa8nfedvNWEJpdc7BuAPb++1lVG
vpJLUdLTsMxqkJOUwim/FwQOztl77ekxcKTYeogzONjl9cCtrPXtV4Re547NeUbH4Os40pjTTb73
J+x9dXeCK+7UzcQ1i5qSLyPcbyUWWIe4I+SurLwTGPmX2WBeTXdn2dOHFk1I0cXb1v3QNOULcRtP
NRbxljHLGJrT1SovqsQ6Vdq+0n61hYNutk1e0uScIPe3drafO+1GlVm+NkXw7JOsfNwbCqlfGmXe
PDs+96chgvZ00WXlgXnswcq8Q1oI2j3tofCnL+NU7TC2nI3e+LLqk9BODnRFqOYNTdYQHvJVuE4f
x0VcdMmF7d0lcr1lsnQ+lP7Go+ETMD6gr3QhbVzu8cgw1WEjo2lzbjxqmyUZLoci+ySpdYuZ7AcT
BtRMbf0qNHTmzqLPQTOEtD870f42DLBZtzU/ZrFBLxcsbKpp72IhNKxfw0utm2ukE7ej5e/ZPy6l
5C8UwQ0KB5I+7tzOmiO7mseNKK/LjDgZS4tLEAnou4W7ZRZyRl0FLpsNBxXNyzza+1iWTxCZLj0K
Vb9zzpVQj5mXPkAozWjAZslucQgKZwxdZsNN49gvWcLQZWxc7HfpQNSze62Wz5AStgFSajSpC9AL
C8RUeDrU4WOPJXyj++FsMfZ+Rkp/GFzrdnSdB90+q1leQIv4zErKthXh7iJpiMaRzOC4jCQEJU6v
sB7CHcJWNOAebeOldQ+o6E/WWVzluX0zyXUH7wNnaUeyaTxMyCjUm8xoL5thecys8HijSBFZEyJ0
XJZj+DJTK+UcZYCuL8pawRJ5cJU8tBaTZD/MmJd4I0lGCHbs7lrPRw/YcF5wBqYWZntv5AgYZlJ6
1jhypHwZx2scsFcLDD/XCj6EgL8LAwGNKZHDtseZYWgki/ZhWF8LyBy+9bYylrf8G5IzpQZmwLZ3
C8fipFsH2muDe0v8yJe5AVNr+48VTOeN7y07ACqbiX9dGltX/pTtiqA/E964W7L2K/Pb2xljbtM+
i1y9wW6geVafJ5k9XyWOH6VTfN1qxAvd6J5xaHNbg7rRExJT5PxvjgHXD6cOsv9slV9q3eBW7ppT
q3HJAyiVQCnUXZatdcgEvkydnhhjPhaB9WRaid8ih3OB7ncXkHq2wXD3CaXsqTUlV76hJF0tNhuX
a3qUdRM+6xRBUFxPO8s2yaaYxgAyRfvVOraNRWz4muy7wgqCnXLYzTM19lvVT+4pI1v86mSGumVw
H7fpS4t3M+9Q6ieOuGq1fhzXstrMbj2dtZWMN/HiP3owLhhNjOvWdfPXvvUQdrvNoe6LTyn6osiF
m3ygMn0Yx0VFItandLQB3FvmGW7IS1UwP6SAJwgonauNmvLPFZdWPHezTa4JKLF1CJB5BPIVie4d
CTz+1hmCG5Pnmp92tJU23bWwByyL8qqArR7lOWCJFZdNRGSEv4tjFwVVxzCm0MmLJdkGrM6rTlSQ
Tocc+d626eb1YAdLuc/GBnFPW2GXC8nQCGVen5WdnfORZ/GT4yT3SJoIQGNGdvxpw3XBToxfnQIZ
U++eL2eMjOXHjNriNgoGHAouvA38ekzlTHJLispmnsRdTWhNiiogzrqWGfe0Cxv95iqcfQZjb9kw
5FTgYqISS9zeTHF9qTLBZULn7lYFqApnBtT7VDbhRqKL+5CNHgk/1nEgOJ8uouIOmVCt0Ny+6WO0
NYkc44usqVDGuK0lzr2hrvf03XWUhyQqZap1TgVcDCImdAnqeq5OpZUxh58/J6hdAjvfL4R3Z8XR
NksGjcVFqUOB7ldfA85ad6k+prEdnDRLg5ld5xg1sIJ8rLLpMc7rU8uDm4B5+gx1P6ZEvIal7V6I
kWU+E3xNaVpGkr1qa0BhMdoEjOVdSJ8dTjnN/eC0drjDNc8an6yU4UaLUYObB3Zvvk1BKcwQS9VO
9skpZ2c3F2N5CLlbg0ykBzMz/99g707j0ywvgXbgdCg3JkAMBMjjuHvE53kSXy6d60ZGr2hcSguh
qBKPQ5y+DmGBIMg5H1V9hRoyCrr0E6Osq1pZ94Soqa3TFjtGXZvS1Pu0Nii4Vge9IBFH8RLTheFY
zmFdRMRYoBMB2A4yLxJDgoR8Ok/MQF5ZSIyLY83bocnMpvHrc8dxr/JvUsT6zEzZm0fgQuaNZ2Hm
noxVeu7p11LGD3MX3IzTuEGiuh8CcaZIghtJYO0GfLzZ2H2MMUl0ZfVqSFnUZXpeLi+JOirvl1vX
S67npXjGEc/sWZ/4FG0SaWIFcQaV+m2Az8vN0OYRsbetrekC49eNCx2l7YabZHzSc36XMy+LvPWY
bN4+01XwThUlMQVj03HEWh4tAukm+zLpnX2JuPICBs3ZFGukpAgT1nK5jOcR/1d4y2u5TWV37x2V
Eav15lH3re7wNKW40MvuyLfP7opZhFfjnMtHjYASR8+67VbUMBncJdcyL6DyIzu22HcbbC25jVuI
cyqaZHied/nDiI5is+ppPuvS7DZ223Tn20xoMEpcoVzLImdYSbRR4WYaig02wqe+dgiUi9VGNILq
ciXOvjb6OSng9aLBIQq6w5duykfR6KhfNS2IsqV8H0IGnGQkJg4UmCT92hWmOSU1KLysw3ahlZO7
wz4Hd2yy4gYlCcdiwGV32HdN8Ahe5EGE7JxjUS3n8apOXdQ2NIZCEqpTycHg4i1WTp4dhE2RI9q8
YK6dJKfpmnJB9NSHpCanKiufmVf+rYj6o2b//58h4Lp9qz/05u2tv/zU/i9wBVBv/6qdf/kJw2T/
qc4+vevoH/+jv62y3l+AfUEbSoWq61t3/t8tfcuhpy+Jpic9ylM+mUk4EP62ytLuZyZKnxITJSHy
jAP+X0sfS4HCIIuKXijBnzMj+INcifcDJF+5bBrEjzJRgO7HpPnY7/9uHAd2DRvkkH3MgklHJbdh
aix6nd99Jv+gxn8/fPv7IbRDyTyyben/CCL1qkol9px8nIIiPamXPqQnbllndosE69dP+sdfB+4j
owkIjMAw3/86pE6FZbiEL87CBffY0B3v+qVuiu2fPkYQ+0zQrQTkxzf3w2PWkH4Ch8yzq8cqoKFS
DffNko5/lh5+/Nx4TEigqEexyYjnxy8HoH/AMON5TRF+537sPiVBfiy3hQNAwOr3sVLtCTKu6jeu
o/dD2n89mEGP7RNUxfKwj1/od6uiYAEOxrOf3QpGi+ugbojs7nizLEiukwWhf+0i8yscAfo3nNbj
wPK/57T/fjJLBH84GebB0Q/13ZObrLGEcdZnLZI+f5jpFRP1J6nY9s0gLBs3au0Bg2b7LfekEfVq
1wTt9LuAzp8XLH6dox9dsGixzvzwr5DU9uXaiuchxwrAXeFet9SixTGv7tcL6ecHhZJZmmNLyVqC
sfn+16VkAkqeus9WX+h9PPgaMd+SYCxk4/71k9xv2VvvPlrJ9sP/TZQvwEgS494/C3WHNdk6vVoX
Nyk3i5el/RYbDO9J0LTVh8xMZK2atICnJ5YxPgO+eYxGlVVAW2+Rq4uzcUSn2IGwxenexPlrTJ+O
prSR7qdqOgJGEofJ3GatdR1v5ToXqKR4R9ZoXFYRRMJkWIQt+sDy3NU1R3EQj4R/mrWiMprizvlM
1J0HrmZcUzRM+PIF2pGCFi8jmZFxgHaVRci763bnMd0e5HLrcJFh+p7JTiyCjEAGhOtB5bneZWeF
cX2LJyN9cmWxqk3pznZzIiiC6Vjk+UgMoeOOXNDkoPeemQIKZRlSGIP49z7IsaZiFsLr2127xHG/
qaa1CDd2WTVf0Abn/q6085KZJhCLe6R5dhjJ1ljU5wWVKOyWpDuFfZnam9WSzbzRxm8lcKImOyHA
y1PHxusy70Z/XsZ7ZRfcTlfonLR0i2z8mFp1+sXYtY9XxmSCPjtuVBl/ckxgJ680muK7dfQtRqCD
jIfNPBsixMhMZSJY2wfbyrHf6l7AcvzgBXnq2lvJOWPdNuhASY504hmvLw0kwAMr9lU/K8wxRNIq
y7BUkRv3vWPtlrY1oA88krcQAlurbxnz0rZNlru3YvXaoIIO6lfdHagOTFNRmZdWLD9MTdj08yE0
2iyb3h2KPjuvHFPAwcGLOwKMBYaUtn6AYNdKGrqj1aKQstxXZUJxgpB/tWPH3uPg4cvfkM+UMp+x
nKIpmcZi/1b6iemJO6Au9whMQO2im8SLT8eWqEY6+kBf+/tyRh+HQdOuzNfVuExUcmHTF6OT15s2
hkSKVXa58UWWS0wqbuua/EDX0J+qyK9sq64futQQCrP1ETm6PjSa1iVgzuVRTLGypNWnIX5QNHi9
tqsrOqeFfT6OsbQPwCXN12lpaNH5rgkuwb0k7Sns4+DJBYTYbnpPlm95yeD7KyybwbvqliMLwei4
VdciGa3rPiiz+DCz66WPgNeQqTlBjbZWGcRPN3Hjj7ccCz71eptQ3ToYxolLheV5GI0dILruvdXh
wxDT3DylwmmHQwoywb3oGRTIk4yB08hUY4bgl9eJk5+TRKifJWNagpjXrs4gQ0jHOvofanGwplm1
r0lazP1eJu68bgnPc/ir3mzP2EdQOSXPTHdHs+9DRmYPy9SPLo7fMY6vM3z0BKoupAY+k6/nu/d0
OO30C+gnLT93mSaOISorBH9d5A+VaJ7wqYcIVmde9/AypydcEFrc52F/OYZ9VR7D0ns4sei+zZij
eM8MCJ3MpGq6X1yIQvAlm4RmsGUjibiwOqrnLk0T2J9OLm+WoC1rKIPWEET1NJa3nc8ABFmmza4z
+kIvkYPG3d5leYdOejlGckxlSz+rdUx56zD8uBnoNaArNl0SMjRvsxnDcuyDRPAz5+ug+UBx5OUp
/rBuxEjhtkouWyQeEi7ONKaXFTtLB2yYPuWhzTpO2Kyaq+KAsyu+TdxyfuxmvZD/Vvu8LpnVwP+E
HnBsieCfU1HtAfOKE+U/NNZKsqOXEHhJzvFqpv2Yy0zuScjykbjXpKJtYh+6GAj27KVbJpc+YZrP
N46X+pjYG3w2GxrC1rTJ6mTESVX71fXkHj0ADv6bx3oSycegH0xLc9zCPyDy5vNQ2uP97EPgIVJD
5G+pt9JkSrus+ygt275sUYRyR+4zuh3D0NvpbqKZ8tLw9ZktOiXVbmiXIaDmMh9+9MM6w7LDEPUc
gEd/dJRM3VM3denLEvjVayoYNnN+1Pq1rxprhs8yNVAAa4il8CCmq3p21uoUPoINkG+ughGB+pq9
+qrybyEwMcSyBvdTXlkzQSABc1PEETr74BRl95FRlvcw2BZ2KW3nOYaaLAy2HHNIZHMQRtxux4Cs
n8VeSZdeU/V1TuYAASKPgc6r8UxsW9tMrMAyxFSz9IN9twqvnnkIAoiopVYkqNJfyyIKptgBReE0
TOuqNcTzU/JygDpW/cIdua4wOWAHWLxtnTOuwa/LLR2sF2GC1KLLzQL75uuQFf1FZ43TB9pEzbSF
3RvQgCoGUV7y6sRXTb4KuIZeEK+bOlyBnriWZnARBEdxxcopGWIeCebPbt2qYuMx3MiieS2Sz0uu
gMb2YepOkVos9kIhvT7fGJATV2UHSy2y16l9NZOPlhYdDN8LfuvqkwyMdraNpMzYu0vtj8xxFXCn
1aZdtU3WdooP/G1TbtKARgCRzA2wj8IfEQBnXZ2jkYmLZ14ZJPH0tkS6EXFXobYu+6nYKNH6dNqP
rqpvddH/XV3/40g0/58N7YfhU/X9nfX4t/+2s3veX+iLQ/8IarIRjFOj/21n509AGHg22UDUxhSz
/yY7uX9xrcMHhbtcUtB+F4MI2Un4LoGK5JhgDCYt5I+uq0eMxH8XsdidJUm/3Ij4xyGH4ye/L2IT
FHA2yH72J6yK9wEE4pPY0GJ2RrD0UQK//CmTKg1PCJdC7MlK3ylQK8kuzHOfGrNfzEkmLrMlbead
7ovkrgpD6861l+w6r0LxBDwku0dRE39Mmsmlsz9FLeDfK6exl3E/J9BIl8J7SEDpnROhgwpaaFyA
czw/OJxQaxTMbnGRGqU/x/a8D4qxv82gXtKXNt6odowOGiypPjr/SqCd3je9xf4+TfoCzzhF8v8t
7345/fKf/+EcpcP/8/q+JMejes308Pb9Kv/2H/1rmXs2nRkl0CFzw1MgAngB/rXM0UwKbt50Ebx/
cRv4k78XuuXYf3nKPkYTuMcLonfUYf5baynkX8RmgUUD8u9xRQA68AedmfdXQ36Mq5Tt+8Hx3aHX
IH5Y6TYXDIukY0RhtmNFKOB88uiD/FbLjr3+u4/mHxo0x2vmd2/Vt2c5ilYGd30vACrz/q0q0LKN
XclSx80Vj7C+g9GJEkwtn7smHs/doEh+d8V+36n59ushrcS+QLwR+8nxc/z+os9lrSJDiQGtJYnu
Ht0F/KVJs9/cev/hF8OhGbJP0C1zxbfEqe/aCaVyPR2DuopSMkLxb0Gv2SC/9Yd9KuqALrBf178L
lviHL46eHWEnnvA8xXJ4/5ulSDwV+ryJPs0SRom3kGtfpms+Rr0aksMff3M8jCaFdIBdBMdF/P3H
SDqcdkSBsXPsarz8deh/IUNAnyA4bc+GzADk/fUD37eGAu45cEwIhyag0FG8P8cGznefKAvSHpuC
ZPlxSs/tbnlF5NieD4P/2OU4EKpanqe62/36oT8uluNDaVjwRHInaZX+8C6kfTw3coa2M+dYhexK
zgwwmvI3i+Xnp3C+2IrhHtAQ4fyYJj9qJkirXSLzc9rxivFXdqk79frrX+XH1UHXEEH2UTtN55ca
/4d1Py91sOKOWhB2OIZ83GK5KYRsTjtnqE7++FFKYF6mVaz8n38f4KJ5mk8wbPOksElkQJGHes1d
pmd3SrGm/fppx5X2/R7CLxZw9IMq8kmMYod8vzCmrNFV06FYsfIAF224wF1px+HJwGC9JAsjJXAk
/21r+ccX/NtTEcWHNIboof3YQOOqoCEKE0xROpKDNibQIw/C+sKlc7FZCND2f7P+/2GR0K8H4cI2
iVHaP/75d+t/zgMNyx5ZQxbrYMfoDYiLWubfvNb//JRjU579kZbXD6915iPvJPYO+79Ab9zD2d3O
IOE3v/7K/uHDOw4XaGUj6+esE+9/FxgsKl3tDnGjEfrQFEdyoc4I+smU/ppiN/8NJOznvQOejSDV
59igh270w2eHClpWTQsjGn086BuyR4KVXlzTD89t5VznIN3QzDi/Cav7hzcuhNzv+h7BnhwEP7xx
WGdEZWoknEG/qJ0Z/AYVogxPmAkOD7/+QH/62o57FKYJSF2E0drq+E/5bnFo2VpD6S5eRCO2u5zW
JD/Utc7/dAmCUCUZlcRpAjQD+vPvn7Ja3FI9BwpYgeMWBwGX2m1Lv+7DH/4yx12KOp9VzglNIu37
x+QweAE5FgwrJdRHOYVMOgzeiT98SkjhoYjgOR7QksTX908BWdWrwmORhxrhnhjhtXTkL25//ZSf
1gBvLKwtm5sJlRSf3vunEF8gsOsizlZeYJ0ZAntuAuUhiCAfZv/rR/20Br496jhTo6ASpAC9fxRz
rmyZ8tqLjE8OY7TgBvdOlxYS3+7XDzpuqO82XOLUKFiYlTA6hO71w6FoRsK0e4FDe2glAnJ3Wnp1
knnYHjZCLUegqIBXv5FagRCxvBlJRjBx5//j35e+A28WvF2br1D98NHyvro56RwKWjgmw7MlbkP7
INwKctGvf9+fv0MpFKaobzM3nvPDe0wIUpUYkBVROTeIKkKtoJqsA0iTVtz/+lE/f4dAPaRHBjPz
UerGH7ZfuTq+BuYYoNta22tlefUJUsffcUT+4Sle6HHJOE5h2euPv/B3u8VSJ3JyYc9HeQBkvCnc
LqqH6XcB74CPf1goiEaVzR2CnCoOE1xg75/jZ5hRRoUiKae3Pu9Kzq9uZyOi+KICiKMvFo1KrwAO
Sn1KnE0bk7KiTewlh6Qr0vqDNJ2q9gL8OtunZZGtYMRsOVsRV4V9kRXV+kX5o9sisloK8xYjVco3
XuyhK1qyzjYfErfDox1zGhs86nquK1KJnIKQqRk1nxd1qavL7KxDrduDJnNQOTMdadLCCxk6DMkS
nGqRh9ltns7euCfzIJFIngRGgVs4nctIZz8P8b/X9eDcKvxgRUTWImJekrPDcKNzf1GHxc1Nej6A
TH7008Y+IMZFGgpTtmuvYy+01EtqSFy5tLsK7o5HYpyPblECtLeXpg9PigxY280a+s1yit5yLW6t
2Ms08DVrni+otxeAlbVCo0hTOW+PIu2pmslQcEiFOMM83KhdP4vMv0NaFqd7UP6Bt3EZqni3EJMJ
mSgQwt3CY4GP4mXMH9Gyd0wQ0EBmaKeLoEXQ43eifiaSNrHPGlDW7oOQdromgCxwuX2CASaxHgQ1
qqU1cdM0cmw66tseCH5/cmxAYN1xENABGpmSj0U+BQl981kAz5+d7MFOM2s9DULkYFtvyb10Y4Rp
shu1pPKBIUS5nBANVE6no1Hu17UbZ6i0brtioYL7Y/jWRvJCtiTDwbSe4yG9TQYE45tKpUfWQEMu
EXUoP/02tUZajsRGTPQmAYqsm7SUMwE2Q1X2V0VKI+isbkV5M6DMlPeLF3TLadd5NTo6y6umED/N
mBC7g1wUKdGwhd2aWq9BzjDF3ayuPXdXJvcqcz6h+QROZTGb+JJVy3pq3CWI6ciXHZ44+S2Ohr26
iVZg+8KFORD05kPb6yF7JfuqdV0Sw+zAhDvfbXskngUMIpFsuxiSCl1XQmEUgGON31xthU7s8Uvo
NnZ/4RHd1b0NOjct3j2YtWuy9xbXubKroE7PAI6mjP8MWZAn/CO6zyRW1f4hDlV2E1QE+FidJB+G
mK/eOk8m4oMGCMV11dxox3J6jyuf646fVwIf+VYHY4XWaTivcnzFSCDqQ4LwHcJUqBFeW+SZI9Fv
cuLcwtzktFXtFeGTYSo8nxIRSkbummY6uZ1LF26e04djeDn3gJQPacLAM+ClGg8pYgr7c9VByNsE
DBrP+zWxl4tyjq1yPxFmEpySpAXkZeHlmbYlzP8rNKRJcj4PMKHvgrKR3t5UuRC71NJa7BxsczNx
kszZojiMAyYvcTECjsgBIOwIqq2CQ5rHVbthJ+UEm4eWj8FawvUoTCNnaC4m53EpG3s8KH6kt4NF
yLLvVJoijPXmsTnpReYmzCHtARF21+p4E+RjAkmkU8Xb2quMAjgtmWy3KPKcEx8a1/TiF57usKRj
qz8BI1G5521XJd7N0T4vn7BlDtkdI9+6PZVBGawH0UyI9laRlD5OmD580uAe4dWFVrITROK82QxI
k8u01QuvZu8xXyug+7U7gOlBidUwAORt2Y1z/IIGHHwMukijKZr0vpnyMkRjpkIg67z+V8VcT2ib
nSBbAMk3uF6djl4p83ku/PCpU8ffkizOwDzkbXxugNMdP7Oyuu0GUzPrnEvrqlgK/YGNH5Vx6QYY
GrCssWvUddebKK3a4h4BYOtsRBLMBr9C7Hf7FUNWe73EgnEO+hN5pE4aWNoZCuxg1/p5m20Apptg
7zmtRrU45yZ+hqdPEiLcg5TMp7C3zBXCnAwkoVHeSeP4sNoXJbL6pQfBDul9WMMXWXJwbkQQTPKr
1kvKVMohIf4c5ARjy3hJwaLrIaisC0n4tdkG5CzKM0ZQnY/Vxh6QwK7OQg5dT2LNzhNDv+ztEQjx
No174kAwwVgOsRZL02C8afoV4wuhiXuDQrDbBAMRkGfErDK8mWXrV7sAIWh+qm07rqIEUrV46Bnt
pNtZASPBmJbIJZohs6/RTFOIGoWENA3eh8bNrhCtemVb0/alxCC5HxJS5Y8zpRaXYkZkCVnrjac+
jqgJQtDJlV2cLUOSpBHfZEO/Ix1oSrTLym8yJUNDbJe3ZPmG9Bd/3YXGS57x29BKW+aJ8J/YQdcf
ra1yS/TjE7bPZGZytFmdlqKwDaV5aywTY9HOFnLeWVAEgC6hO53MY2dIBlsYNkfkYWJxwkAM6n8x
04fcyRDCV5bkVSxLY123FiFMETrDcYrKUiXtViCpwGZVCMtsF1CYjIVxjeWYmUcNmUPPhbel1Zh/
FRXGzE0fOvhHu6FaXoNWd0B5PHcKdoXRMKvgYGFnmGzgituwdcBiCLsU5YldtcepPyrhQzO2sN4G
MZXEyNhjGLMjj/Ip6Ou0Ps3IZht2XepUhgzOKZYbRSbJLV0/4k9l10LbMAJe4L6ReXnew6MM8DZ2
3qNaR+ZfVQf5IuoSFB5bdxyYw1ZFPK1b1Tb9LeDRgkY+2W4OA1EGvpFWEpJhTizBslHlWiGYmQpu
nDaMsGfB0ccrX6+QAkdtlKDrqN0veM1rDsDJpa3VjTUGPgbqGn1oNWoLpTuHwdYExGttsrWoPy3G
Q9Tauo1zPwZhwlEAkubM2CZH9WHlU7mTda52Khk7dYVnew329BbmgAKphPaooVuHEYEwttgdHQn5
XixtrG+SGLHrNciKlkSWJKiA6pC0OU7nyAlWd2exv2cbhfEyvSyKEl9Yqad8/iDWinysJoCncuXl
cNwP2CRyIGDEMTO/TBfpnMd9EZJ2QS3RYz8PRcWblnlxdibdIYGTDqrTw/vW+PFsr/vKygLvtNFE
oycXglgp/zP2fej/dSW0YrJtOEhJ8kPa5DGQtRhPf6RsEc3WoB9H26GnON6S5zacwBhS3WGUifRP
iKdHUdOWFfqdhMshORj1QPSWhDM+bzxugs/awi90ZsoADVJdGWwbU6OW22DIdLjNBtJ5IjREWbE3
sRwW2GSQpbc0fvBdUnS5uJV1Lvj4NR/Bjm/GP+s7twPM5fXlLfA+5E/S+OtTk/pJQw2uB00upSET
FCHAmd8VLqlg7FAXSex6OUmiRvYbN5EWJ1TTGbOb+jgcnwecb88Ld1uWm4BOSoRJDzUytKui34/Y
jpIdf28VG+WRZ6kT+YVev5S4ohZYZIvtauzKNuQGBCltywbI0RhZQ21d2cZWxJB0dcw/r4G5S8BW
xbHVOaQAxnbKDmJZMbCdwaVIjJjCogmqnJwcBw71aTNoC/riKLASbUwZT0+kCKEqSSYxQWlwWnnf
5RBid7XjkG4gyqIH8NhUkGEpXA1OGhGY8WSpHBB3JVqGe98SaBQW/Fb9nrJP3Ug7gfDqliUOWzdL
82cozSbfBP44u5iEy/pE1i0sQVMynIn0MAd3zpRb2Ckrkq22jKARUKapHt9KkoaTKFlaXsNc50RE
DPmAIj1xVf/YDUv6uSkMLdM1cEJ7y51t+loHS/skEQmdeHFMLUVUBbcl7gJNt4FR2l0syvCuYrec
j+dNP5uoymmCIrpXbYUtt2w+QQBTqLs8HGMiOQYzz6Wf3mCTrdqHMDPAgudUdSylYSnUViMIRc+m
bGtvUqQve8Rh4B9UffTV5U0NfIEAF049LEDr7VDnCOSIp/IulDUmyVma19aDlomyH9pAxFNkTDFe
w4J2b+ZusEncTD3rLsuRkO6kPco93NbhQtsjFoTeXwAT+uS5vuI/b25GEpdnSuyi5DIspD4GOqcx
hDWH3L/jcRDHB+EN+XyaSy4at/Q8prdE1/XXsh19f1tZHadn5hfCbENnrj/NXiCPXlfPzAAE4xHz
+6ZI/J5rsCKG0WePMzXbNMunyUlCYbcJX6xlrcwtlmE0PfjfcOrviTewiwe3JgwF8YRYMLoSPGZE
f53WVslbabV2p7FnG8OfKDtWgMQwXU6K12tXlggU9kPrlt126n3/Oeny8d7jKkjcGLdQd+usNZRG
cJ5Lv0HMFsCgtJzxfF4p2jdqXbmG8LZmLDp7kCk6PuH16ZvRuIiitgnWT7Puhi+57lPS4EJOHdap
BUSqJToTfzJ45g6fSlGf+8ix0n0VBkGPPQsD1a40HRXwWgn3sYGj8Djm7N5stqVdHUJVDid5XbvF
jtwK+6r2XMxXlUWyFzqcpPqS4LsMD9iYiucWsBUspb4u96Tr4MWVYg2f/XkABiAKiVqL8EnXb1+H
jIvcfVkxJPvIZ7s4u8Ka9AIXmNI7KuZBPqTkLJOSMlpCYm9UfbaN3Woc9wlGD++8UoN/70kxzIeZ
UhDz1kg3AQMH7QyCr2ECKHL4UOfsxNihThSV/uwsPpiYSeYUK6ond5qLckEoOs0mCvKm91DJGd1y
Uxhx9p/gdi0leq/MYMh35vUel+vwMZFhB2mrsJ3nYPElRkV+yEYTloSFbZLjI0GaQFNCY2tIoqx+
Dx+JRh4WoOnCHkwiaRPRHm77LZjxpMRujh4mkphGPlfhuLLzMaUFlE9uGdGCverO3LqBqLqkRLpu
KECRBE9DM3yyAIJnF5PfOBArl0CZA+PPmHSp1h7uTFehnnasYL6qna4Kd1hDsEiCF5nvAFg6xWHF
fqq5PVsWoTw0jPhVh0C1LMNJnig1ke8yjjSeYU7i078CNAJql4wqqS7Gykme4es18TaDR9hHyq/E
vdXIqmYPpdiNuhkJD27p3ABlQ9+/VauVP1LyLRSg+HJBk8U+L7+eFHJLA/sDNmzvAEEsgnBQmxEE
8GfVJKDacBPgp8kVwqnDzFndwqgv2Q5x5ybOzkqqMNmWSU6mYDFk5Uc9sc2gHvYos1d7LR8sHazX
cZ7Mb+a/2DuPHcuRLNv+SuGNmwUKI42c8irXWsaECFfU2ozq699iiq5wr6wMxKAHDTQSCCQi04Nx
L0mzY+fsvXbZLrzlU9qpk7EZhjeey9jZOSiX049lxn9DMil6s5PISiGaauBlzKcHODNHfqdVdfBl
wM4J6EI7e069pvmtLMWSh5WT5e2uM9XyMrUp644ukzUdb1WM5cbSPSPDBipjkamNs9FZ8tmIzo0Z
Tmd5m8xa8H61es4OY0NJoi/Mxp/BNbYLovt64aT6SuMgK7+ZqKHxqHZWrw593NCmwuLGWf0up4wD
GNmMtmc8FcJMk1uGinLN1GwWQBFh4ppFf1M4BeYd15sYuLT5mDbnfkTW3zjlxgzYY8pZp+2I0zIk
Qmhz0kvP8sWP3l08Bx8Ut/q5IZ/KfhyihtD6bKL63gMMRLZlebVtHc+A7OpbRI9Ne7ALXyV3nmJY
TRegzR5VrG6qfPbxng3Kwn/Lo4EUjGI3MyqORS4wo8a1j/iev/WlddZW3WVViw/Ou/k2aeRbBTz1
OQv8flf6cXDw5HjSryWn0VgHv5zUJrdGW7zGvpiT0/9qeJWivMLsnHQGucUD/o8rw4MfunPtTLNJ
NmuCWLbmetKWQLw6S1qwoFpG9/K//HqKuo7jHwf0CpZ1XMNYYFCU6ctAO9YtJzPCo3ydUJ7Oo99f
kR8zsce0Or//+77wv3VScSQwEbGEaVkmJK4vfeEqGFyeTM/gAEL2bUSLkkiWiDx7E0ni31/qa3OY
gyFzF2ZIjPexsny1mLiTM+FQH/E6G2lOEE2GwFTN0y+OvLkKIxGTkffqdvD8L837HlWXAosBe5R0
4hMOQdUZwhbnJ1f5TWbx46iCywQBB3SKcwaNtvVlNtzHiqgshV4wGI0i2nc5uw7kSdJkd7KHiJJC
x74YpcmZIo9b495nw/sAvE3p8/ff6l/dQMwWNNzXgaf4Cu4e3EhYhsENpFCGcK6w9RkmnJeqNf4Y
V/yfsPD/Wasr5z8rr67eO/1Jc7X+779rrgzPRyiI5gedDWdDybv0p+gKT8U/HfJpmO+4X+WFhklY
DlIaInEki/oatMON/VN2Zfmk75imzYgSzRaTxF8Kj/z83mHB4a3mzUP9gc7E9Fcn349DmYT4dCOm
FNi1Jnr8hg7LwbPy6JcMVn9cBeseGZnon/hIn6/SsTnUhEKAeeiaG84KhyZIvyeTPBd1wqEzH66w
y3/8cBf+QuS1Lk7/egl/v6Z0+cdDqIEu6ctLiLucdO8E+MWIQ39nGpFxA+Y/OnN7ilXcFOe4ru2f
rGKf37ffr4n/kbvNqrlaDT9/zhGBJU78AeCGkT7iRlAY5+MlDFyn+Mmb/Vlb8OeVSP5Y5RLrkPDz
lazaTWXsK2M7T/34UFemsXVis7gYY6RscxVZR445Ktjl1c9kQ//2GbmeLVhGbcblCL++3MsApCbN
YhvrVuYPoJsEk/iyhse4ogYT/ZNv9N+eT94dl0gnFjA0ROhhP39Ot287uJ1Uzrjn3A3OgWFfWjI5
+vtn5S+vwpWQOloOc8MvGjaEEvMax0fuKL39cwr6BFK73ex+7Sp4Gu11EZYohhlPflXnUXA4vUjp
RBaqmq+CwTb2yDJ/TY/HAYarrG5ZzpX4fmDqfP7GGiLe+6qI+x0lJGeF0hpvayfyTprWig6//IHQ
dgnqA5c9hm3786XY1pRrlIje5znwNkEM53wsQRD98lUIekfUxfeGcdf98oG6eSo0MQb9roGJsTVM
GPnjvMS/fnPgTJs0TBxKA6ijnz8Lh9CaxjVSvtHwvbAvM5A/2v/ZUP/rg8bCwCbAEhiwsNNS+bJA
zG4m2rLL0GK3QXaURc1kHSLFHOcny8P6Wvy4+FHaOL6/Lg42gjjpfZmBcxO6QQetuZMm6aUl08Ej
7KT5M8OXiNoxF9VPtE6/6Tw+XTHgKUBOws7EM4c+7fP3l0DFhL1CPkvaM9sqWhx42gII5dlmdiK8
5nssyuCwqMTiMOn2p7Yo0jOm9PNPPjmF6fpA/PhXQSXC88LuaJI4J7DAff6r0GZl/j+UA9MDW0jS
bOqBg+2wyOq4ycqGkt5t0DRvBeMgez9CxCwfoqaI/WsVMX2HqjnG77Mp+uIEMOLUn7fTOC5PpIsL
dcXIzC9PAqZuqIScsmN51+MIwCsb7e7GmPIs3RK8jPyA6drSHRXZ2Fz1Vj4O+2psujOzHgC2oTVG
bhHYjJ0c3q/yKPF6aR8g5Ol0M82pT+xM6UGTzZQGy2Q2SdLv2oGR/LYfx/mtjzqImwNRtdC9LVx5
K0qlTE8BPIn8ZnQNcpv7PJ6Y/7tjEJpSlQMmo4T83mRulhk62FLnxin5Oso/kwKX2jaODQ1Evwan
ha/Hbze9a9b3vr+yilKyQXYBw2i9y2gDnWbV3GXQPfP8bkyln+FmjeeziKFj81bRJcDqqtdX1stT
mW2KIeqwhWqr7vdukdD7rwtVIvSbPMPeOaOWj4DTBSMVW3X+zvAmU4Q1oEBac6J3r3JRePVGdoY4
Fex0PqdYnWdb01ViXxt9Em+q2LGTbRm0Mam9qe1qQpSQkBOjay/0qvpJ3pilrGAnTuufYuaT3+0I
up3BznZBsjVFukYS9VH/moGMXTZM9HUMGgMbf2L1wY2PX/KbkYyAb6xsBjI0ibygOylGczyYuW01
JCVZ43TdN834zAF5+oCUwc6sGVfpFvJ4CuIugsE5Rs5Kn6NJ3UeT9yTonqxIvgDxQSN6eeYhYib+
yfCNS4RQzSvjYSc5yjB4LHvlrTFtdePJdkfmc0/0bRJD3ZCrZA2PJMGCMk96DEk1UTWDDS3GoC96
Qce1e4Aa5LgHh0HBEMIwbjDbZRGyjSZhIGbajEcg+jo0ppppwJ02qKQ8GHkmv5Gf3DwBLPIeR6eZ
ivLKJ6fbr68DkxDucyYGTId3SjKDT+k6WJs0sYMbbhmcYMcdDSa/lEVjWAVT8MBQuxl3tEkZEwAQ
srNT31CgajrpLWtqa67pZCm/rTYoSDBYEaFW+ZsxduWlIOLXCYtOkB0h5tlezuIkzqxzeiS5ip5z
KJmXcTzRMyYxwXtb7KK5axTBvIQ3KHrVfjBOBkZCEMLGqF0E+I0lr2e8Y7QqOpkKjmhjdZuMNajV
JIqay7pe0zEaBcqTeOa4YvBMEtKd1EyeQ4ZVwR1J1oV7POH5vUi6UnBIxovdgj2u2vyc8Z54NhaC
8BAYTBbRhgZ53DCQkF3sIoOm3UYvJgtRUiXuuU1v7V2mRDxtOZ1GJyNqu2ITJHKe92inlbEZg7rw
NgZRGkzWidfGreqTm44ZNrLkuLdrP9oaqZ1izK6qoaBzzMyJ5CLXOaUZmTS7nh5Su6MPXmHcNOgg
hqVZASFkKqI+RjGRnzSzyGQ7fNjBcJK4cjgbhq6dT1C5ElNCaBB0pdru4rc58Nux21mdKc7dpkle
arayOayUT7ra7E7uuxZD+eB0oo8PnbYFxkaRfMvJ1nhYLOU8F8vUykMUowvfzHFJ9HGDNOK2CAZr
pLNkFMe4AOH0+TNxd3yIGgurO8c4KGcpxXMxOvPLOLf1Da3fjEYO46GWKe5E/y9OFpdOWT+QquLU
dnQHLzy1z2oDmOWGBmAA9QPXy2sNMJY02xjtHgPsmMEuwYUu3Zm09z44oEHfq7qhLY4iujqYtt1Y
tscuNNyjoZCUOUCI2seilxm9aIn2aTPT1nnvUm2cglz1GR3NgfXsLnJ5Kruc1OWMCoMcIoOZ0Aa8
LeGWmZh5G6WTi+QYPYk48CxLsRmCdvq+mGNvbQpbVdiEQTX2pxrf1o1f5T6NqbYRLMVUAZgt0sXY
xkPRvLisAW+k3JDO55Cle03svUvYtcjpxMcYvxhbsQftbGcNXkjrIblCwAxbPJokvV98DnQvAWoC
fKJ7kW4EktiUd0NrMGpZYHU70rPz24hnnhiozDaGA05kvDLaqXV52jAouoT5k7oH5Xi1v2HOqgkZ
Sbr2w0pSZ9i6kDr3EgnK2mYHTnVFP8i9pjsyXhRgRV7VNDRXmdHBvpPNjDpmYZ5BUIuJMGHUmXE3
Tsv8BMxKqU0bwa4OMZU5bzF70HxcmPMKPkM8AztrLmcXXBcG5k3lmGREW4SN9id5vIDwkirJroai
Qj1QZkjozKVZ5fronNAwkBk6bvgmmpt6wtoRroNvwahiKj6CdoGaCYkJBlLiG/NZrx2UfjaHvmtb
DTn5rljn6XiOHpw9TyTNo59ONZ6mzirxWRgqfSiYZ5EBJGspN8nszB+i7xx3y5i27s5oRUf2keEV
CMyaxQW77HUmODV0FHl72nNyQVOU8GozNJUn1mRg15bJXF1aKlcE881lcR04miirUhUEQrWom4ww
Wsws2kyKeU6pAzi0c5JE1wjumQDjVTfPO5TXglSlqL9nzUECzcYeXGQjpdfGlIP33mJCPBRN1797
zhKAU50hWR3iOtK3oLbQ5CYFY6pzGSTTGm/CSIbY1tH41gHGe9KmXBoAHLq/iZxUXAqUES7BIB07
iw8Zel4G9qkKXI/BO2Z132ZvXpm9k0AdaUdKPHqgp15hJNRHGpI9gXe5bT/UcwX0celStBk1SZ2h
TJ3kXVDCX1IGmC/CydfZPH92gq2Ax2HbRMJ8QTpkXTWpat+p7Rgdxwzj7o2oLSoQnmZ/bsdN3+2U
j5V42w5qQUC4COfaUpFxZ5RWaR0HmLPPdCeXgqCpZHjBF01Uo7ZHXjIA6flx1Co/QyqjKPxyn0a4
UgESzaIFfojjnDhayHj5DQfMhVk5kYC3pGVBaI2ipV52Y2fmlE8eQ8CQjqlLSkkzMKEInNU+5o2E
rICMZ+6Lixh8vz8hciOqyPevwF4jyKDK8hinQUu7yyw82LSmRfFS2mBtwgnmyFUytiQawt8AKJB0
4yJCmJppFtrYmMkiG/v+XrWlf96JAsR8a7RRsUNmbbV3eiFMYJOBzNZHCECTlCBFgO2hKFGibCPE
Wg57qFEkFLJNNe0QdaENUYmPnokBYAqUtIbCsRPC0MyntNfQikdrQZgNHdOWwsNgKjgl/fTAgLpR
NpOoqC2B8NrIRMI6GBlmoytxn5WvzEu11AANEXlTiM264wXg2zdeTLNpRWggT7rXXRlco3OySnzr
VtVvTc8eriQBbNEOBAhl3FDl9b6b9dLtuiglEbliClivE2g0J06bNwYnTiR+IWyl+hxC0mRv4TB1
r22XkPro2W2ZUSjPhKllo0SOYHQBQk+/Ccq3Vg562QyNEG91GsPUa1tCCcPap4za9aS/SIB/K7VS
oOyw9gJ0iLmdl15xsIizhoAoJMg31HMalVNbpffQ3tMWAlDvHAvy6yayhTFYhRWCmVeGqN2ZgSug
3mau7JhoeXXy7o1TdTnUXf9kOt10z7dWvrdp0yIhyqIF1IlMmpcFkdlNHEA13jCbpQ5Oiyr4Vtc0
7ZhldUjMCMwJLjj9mAocZF2RmUYs6LAhDlDOoc2Yn2A0R5nWFjXZb5DL8s6U9N2Qa7TyISr94m2K
bCSZuo6hiAw+i3DukCd7HLuzx7JZjHyOlLXp3NYdJiaR5PK2aZOEpDyjZbztGimaWSeNqm9WJ5Am
FXpqIbZ3rsek3iqCl8I0Hb0JioFQwjrT0z3vl4lKyaimj6QYKH3zYOm/e04x+hCIm1VeBCQx3bdI
fM6cTpaslPkE5HU2svl7o0d4LeOSaZC9fvckk46cqIXkx7d4MgmnTyqfxFwLBorh2PMdYsBRoIBi
vHiqSHSSu2qI/Tc/B4jnMDXu2Y1s/U27sAJY1eIITAehGPEMHkQEzXiZeJ72NpbM2qskVmxwjm04
1NWcQ48SAWQywITdk++HRzV0u3p6TOogcsK0WgSaB9I7dNigkX3VPAmcRlIsXaE07fh7GufGpVEX
w1uXUASQZVJR0A5lxg0jVtjdAbxC7oLIEpxIpeUdQA3eTFQdyYfPcfV2snSBgBfdEFbueATk0WOV
SbezqmFjzVZZdWFlzNV1Jswy2kkmWPGGBKaVsAMc57giCvol92d0NJhwoDxkiMrzMDdJnUa5XlsD
/MGomjeJIatXl8QFdJhe51MxecoEfK1j6hC37+bvkawBAJPbGjw5BsNxNs5lFjtUmYiC2RcENzFt
gpN5lBQRWZoup55fDSmIn8h/HQsyvsK2IFmBINDCPHGbDvy8JHgUsPOYzKfQHIUZsktqe5cP6/C3
GyweBK+BFh42vm/dN0zmr7M6mws+R98hE+gc47mRY/8etI6mGKxzfcmOMoEtTczykkjv+Xnpg/Je
OjUOJruc0o+oawmMG9ZYakep+F0PExKJvCK0d+vHDMHCgCD0DwSJBMagy5fIIHEqfAOyLG5Hi2MN
auY6PrJLxwJOKufhm/SC5BH7DbqiuIvpsvdVkFgb01cegHM/iNK9p3vEZVEWOGeqEnQtGOpyYjPm
dk2gdpxgPFFImCY0MzFitSR1qRECVON92KlaNDuPzR1IsFcmHMXqGmC6XWjZbe2+mgDFE/x1uw5W
Ga5bBtvzOFkc4py26UkYjnooGfDVo/yo88t43MupL5aH3Ihjsm1B5BDeMkKL54Thy3fJCefalOn0
bhhN1m8Kd0I6UeTW0vPMx2bDlQWiwyElGmPTDh5iMrdbsm9Ra8rvIutbJwS5anUIefzM25oU/oR4
N+VQ7GonaROEXCNxG8hfCqJfshaV1FmKvuIczWd0L7JorJw7ZbWRZ9/LWJFCOWqI4Wi6EFwl/t2i
3LS7pgdBel+QVSrbSf7ro2wX8zjJkzhm5+jalyUXE/w624TtPaQoI0IfbawLPCVVR2Y9NtN2Siyy
gIbZp7XZdLWYTkRGHMfO8xRRihXhnbyNcspePTsriGkvPUKV0yUjz4dMAn7FSYLzglgP85y8sfbB
MPHMIVad6wdzWsRt1peQyBQSiS7EhJI+woJG4F+aBMgPWTd92Ej83yCasdHZQGZL0hMnsJ5Nz1E/
TLIMts0kXV3hOx0ZBdtIBoJNCUXoSjnJlTIsQc1N7O5VMQMfC2OtA6J/ma0+IXNw8x0ZSsREFjXd
4k3MdkMCcjcDm2MZCNhnU+JJjmNZeO0TOjvfPAsWohsJYShnVsCe6dWOCTl3KrS7ovK6dX9dWDuE
bcLDp2sysrQUnpE5nAkjP4PYj9aqQ7xYotEfzGToNHn1ZSQO69x8IobXRUeLsDr2P6qCXY+sAqcm
6RuEEfIMYFF3U5ro+iKrnNrfusWEpj1EkNWrk2jBUH/XJeOEBYi5dVZul5wOIMx+JfQ1CZJLdNpM
MlFnyVwOGF3MAsHQRVAsPJRh3WCyIdOzEY3x0Cm59NeOaqrxm997XnERN6Maov1oR44kJwY+CHK0
2DZPGulC5ginKl+lwmmVIHZHuVMt6XWDtcYke5H57l4zDOZgqWb8psZWRcnEBmmIxmzLM6tZBhBl
DOBBzm5tEveQW3sDBKtsY/c0tKBQ61nikXFh/yyvkyYsyNwzakJpGJrJ2Dt7pI5NwQHambCmoVeB
+AxBzazZaoriHXR5fz5UcV+hNtej4b4mNnrZw6xrqsWJnI+cLQEp1cYFZcaJmw9Q0aFJWxSd5mao
ORrcswaSKQMVTcwqP6icPEBn0zUsoBbfN9aON38cUkmzE3c5yh23Lt/LYVlXEXpnlQvaSwbFqWm3
GWK5Hg4U/bOe7+A1lT1pnZU5pGQnTqwt7dnkx+14t2rLwTNHNX3/K10hHKVRZhdutKkBXpPxAQnY
0Hk44o1Lb9ms+vxBpayrmzzxlmSLT6fN7mcjsOsDjAK/PUVW6ZLKm00z34Q3OQEnck1U3VTPy8Qh
UusejvAc0fvf4repSYdkZa8xemlquCoK21ZZ8sipPcM5zhmt2Bu3DEr7qYy66IYRD9jm3dQ7AUFd
sdtlOcxrqwcLtVODN8X+IdUWwJYY9mjs0CvOySaJ6CFzSpLwucxeQTObR48VNpyapujOkAo67MTI
UOGP7WIe/37ZebJkCv37UO9/QiswvHeQtt7/AT63/8deV2/fVVpX/xtIuqsb+j+rBi7SmE7Q90/C
gfUnfhcOAL0FB4pJkgkrvmdkMX/qBuw1347fxUYsmPsy6fhvWAvoIcC2q9McCQ1JPavz+w/RgPgn
qhemgkz58aFLTNu/gmqh0fhpwgI9Br4ILAAm67hgEQmts/cfrJyy6G2R6SgshixtpsNsTuStOURt
B8cLbRj/opEEioRrHzk5R0ao1NZRjNiOUcL5qKYbr0ICTIlHL7VK+22TU1ZeBrXLUdBwaQxBa9et
6Z/Qe0VLzzpPX6LmJ3LC360eNF3YgixM97ktu+xIziJjOGxmtXcuqn406SjWq28zNTU9TmXwDtae
VuyxU0aCG25OEiA8BnVTCFgjV6FGln4u3MT4thip56JGHLFMMGqdz0UfrM7BFNsRich0EKmG6LPX
pUBqLMY8LZANxoBphUHHPBQ5kb6bLLKzdOOMGXnss0cKHZuoHFVIFkLr7OnBk1XimWlTb4w29+Yj
UYniKZC5fSFI37N2BHPFl92igu+J5btPdaz8tyayg45MFJcKJOG4R36H1pb3FNlc8pEpkMISJcap
PJ/tIihPRhpSdPppgMqtXrkZx6Ko5vrWWaiqt0uzjJS4cgn6jWykT8z2kABpy1ztP9R171i3dE70
co5WTp8FhCtN3EMSqDmn9Xo5KdqITkvfR3Cn0LT5VC6enZ8iGpgo4PpxeqriyNf7NiBioA8pdKMH
pFeD2I+0wcujnragA5Mfmv+uTfv2pQNcDO+89eVr4lX44k2ocA9j6apnE0ugu7NQ0h80Wql2kzSV
/4ohse626GlHUqUWclY2prUy5gHdIOX0/bg7zVzXWAWCmmZgl3ly3uQixQZpzh7920qXjtxMFn+t
g9t7E7EFiJWPVG0Yb8lgpPTtxjQ9taI+uaF113/AQLpXtDYIYOktEyOZ8unnFpmf3uqxrlK+ILi2
RWFNDrtX15FLs9jOo82uZoU5Z6MZ0bfr3mgxZHY4ZBqGeZqA3g2HguZjGNljv07FyulpwqXEgKbV
1autOOhsfAeFKsBWd7luC3T64USkNTZlyhOqsmogGxuzRPee2GX0GmHNugQGZL2k5pIVe/ZAvKZa
ttWw9QZkpvyaUnHw5rfEd5l2d4ho6nBqRCWL93aqlu/CcJtLjs2r0LNFSh7mQ+2rrYl2Ngj9pIUJ
QrZFVp8ws3MoyU2bEKbY7VFkmhHwwNBOF8jGBRG7r6RZCHnAb2gjAPexw/Dolk1/WzGgJdEOQn8a
DsrOr6zMtW+iucnPLGMhpZxDt/nWtjBU93FKDHLYozp5ytzYu1aeCvD6SRp3A4McDHaFo+pjBjLl
ZYtBkoiWAkEpr5zMsFMqPyb+iFKKszNIE/7jSLemb30OZK5TM6+Npqm4H5MYKCbDRGAZWV3Ezzpb
709QZMyHZkW24tabIdmGU1rYFjXnVDMscnySoIQVt+eBn5X3xID68S6S2fxAuJaTXDLy7TyeQ0/n
N90kOijTJhm928hfSF8iVHk8QB1w1S7uvKnYob6mTNNtjd3XMQoadzUDPGR7JHCnYRCVMSdFDWUi
NFCEwmitrLLcNkOWEA7FcUGjGc3XTxcA0twaoiaVsCSeCkaw7dAdYUfHMb74TbT1O7Qh+5k21LNh
yvq5FK2tw3E0aKKT6xOPWzWlcB2QYGAsKnSs6MnJ3rss+mp86bEOU+rGS8F4wWW8ms/N1Gx7TzhM
TJl57eaoLFYqlEjGXTq3XrFNkXqY24YXjn6ds9C8jIR2qs3s+dmIzKdpkssoMZNjZoE51Elbxjcp
Yapr93LR+wpc6bloqaWIvCiMMizjti/Po8Wr1izoIqNhO2cxJkj2IB3mi5uVe59Y1GDnRWUF+b3l
odBpPFUb1QbyBhJoBKIFR4G3LRT7HY/1lD6nqZkS9t6vWVmw+dI7ITyy7pbIqU8iuqn9jjrcxb8k
GiJ4WE1NeoRmobtwbm26fMogcJuXtDBaFOI1OSJ1ZpcPaZ9E1VYqEzNdyy9U43STHuy0DnDB6Xwl
sqYmoXFFVbrPCV31eFPUUbrtvGxJdqCamFRYTMDepiClgmOvz559FwhvdSxGTjXjQ8RJ2uZokHTW
26jK6kIvC+0E21rkMfarcjhEAJZXCXVx4U6ee28b6fJcaLt7TQzWQpJcau8ND6IBnKA2zYeJsRCJ
9X1Xf4jYTRDCy/q0sJblG2W0Pg8wY9YMTGtq3Ab3d70lP4XMSVK7rJuZjM5H7AS4O0v6IoyX+Omn
qHU4o6AzW25yHPgfOTPgE0uyDGw6fJeHscig2SZw2i6FXRLAka1AjnDo7DYJgXqTi6iSwTp2teSZ
IY6JBLGFl4ZhlWZ+xYsyeHd5TOd2k3crw7OIhAJ6ncWN3oqpA/M5uLl5nhQtzLfJyH36w40jCEsD
UHEdO4tFgEjqOc5FrxRuFCP2RzpWE8DSwGKPJ+rtex6YtLbBiCpLn8KMLaerZSldpBi2N2r/LA6s
IT/zYmOAhcYCGlV3Hmf+fDv6meAZyIkfONKcoMwxDOLSRMNuuIV53WFJsrC1dbQlEG+SdJl7DnL5
uvWL00olHH/lklmvnNPG8c0ihqM9q4uImDdW4JKVqQg0vbkxj5z1J2dQWHPivBDoko0U/nPZr4lS
BEdtsfxjIlwmZUbHmMF08ugtCtdKbwAovVMkS9bbIsrMjOS3MWbm7bHKW5vSnfliAmWTOJcARYi+
aSF6Z2eOVYDDWde+pK1CJ1bQ7IYT0FZ7DkOEXLY5yxjNO4R+B4D6Bm3cAa6cGtezufDPglRF84cK
JjO/6FkggCs7pd+dA9Wtu/OI/MngOAnoANGypLaYSAk0K7PYJ2Oj5WmcZ/jexRLXOCqBEMcvdUc3
foujy+Q2ZW6pNhgy+YsiU4yw/0agE6awnGJHvOlJ6eIkzoc5v5JuAD+M9qNvHKq+VWQwNfNAVt/M
s3tUMBHx9shl84Is1KV2YFp4qfXQmwAVDnErKYV5kF267UPG+ZTw9TFdYdw085+D0bKewAdMNt0R
HX2YGiDiocL+P7NK5DNW3MhcWzcLD/NWDaXGEtjS+Diqii6fj/nOc72ZOcCSH9Zht7rMWHiK0ySz
9btBGX3ukxXwTVazKfeWP+fp3ur63j44/hDMu7FKK5tUHwtOLgfe2N0uC84yvrShvmj83nB2s7bM
ZlN7ZKmcGXywYiMNh8k+gcZyCrtGti+sCaneuwNZh6wqZio2sTMO/qWC9weBg3jieicoO1qqNR1D
LonsNUfB880PZGE5FXyQVtTf+dI6O0/buICZKeQg9C3icKlBBlXQMSgZErTkH1mQEsCnE4Dd0ZYL
Ugj6vKrtHfOINNnTr1CEuo5rV7qMrMnbNTLNbhraSx+V7WU56iMgG2EwiflUNRGxVvSTXLWFuiRi
hpU9lqi+9VBJoQPz/BMrifmKO2kmj4bVrK4nL2ZQrMCll5vKBWCNrTk3kytHdzEDPbfG+T3gOq1P
xVhAv5oxDJIdMRpZdRSMdSM3OeZi+BVa5xVasg5PTF34rX2aBzVyntghXWiHe3KgKQ0QYZ04cRcY
7HrMSUW9QOLJ+cOKralbIpYVNt4+ZD5Uafql+EW3Y5aM+Ob7YHwdjKWgiu6T+j1u4DPvaL232UtT
NGIGRA1Xkz25R2VCw9Xq62XT1hKyEgZctEXoshgxESC8uLKxhj3HjoAYPunGNv6/Cq9bhNTTUXQ9
8krKS3/VC53Qsc66C9mVU/Yo3XHSEbIJPCqrnw3c2x2lZ+ZQIHRNqZb/uU7C/7IkHpTCf9c/uP3+
8ql58Nv//qfrAAYx9TRqe/TZCEB/cB14K56Y31r1wQirPZuWw59QY4lXAaQVikl+BN6a89/tA5J7
PAunAGJvV0pvjef5BdKr9Vm7jogX8KrP+YjhNdw46X4Rp1r0tuUS+faW861xwAF85LRrNL0eP2wm
4v145zUxc2ZnfO1j5u2A6o+NZcV9lj6etI44xcE+p0mxL/DFn3NA/O2b/L/21D/eK5qSv+OEAyTD
/7k9dYCS//6dNnLff9efmlTrz/3xnNFw4llA9y1NQAomNrk/u1SG5f1TroRdHiSTf8HB+a/njBYW
oSyWCWRv9Uj80KaCNsyDyYNL5Ueb6pd4wp/tH67EOEnHy7F5D5gpAuL+3KKaWjhZVpRdxhy0oML1
Cos91mjzEPFDO5QG3T0R8qCGf/ia/sJ18sX79ft1EV8HNhJsDgsW38mPrbGyGup2aNLLJN4Jqz4f
XPLZS6QJ3XjmpeW7KOxdj9AAOUf+9OuXhokLhY8GHfQ/78ul50i2xdh2lxSn3WmZNQTYZ0G17IMs
JV1VtBimz/0lrfdoG0wjJKRnJAMBE3n8Mw02d/cHBfZvX4Iw6V6i23dIA1vv/o9fAlia2EMzd7ke
Rm1qBM8utj3e0ISBemyt+YGL1W0Lr7JeALb0wPRK2kkbKyDGiv3QT07tzFAKSRb8op/cob94MLDk
kcxlYZWAa/1FHV4FOfriJbhIUH7RwCv8qtuKoSvv50lNM4Qmy6xPB1R3zfbv78/6B/9Llv77lyJg
03GPVgL1b8viD01TFwEk0fPxJQNa+6V2df0y1QGyGU6bJwXCoscBBsKVEbQM7bws3vz91deb/29X
l6tjDP8VVoovLooSGYHn9qi6kAw/0EpRL6zPyT5W9s8YzZ89Dn98Tp+FnXfADoiU+nzzobBNCIyi
iyhxzHvf6tsjq9TW4dc/jkun2wUWi0f1K5eWcQ1lfuRcxBGy8ULE0/0Um+ZOtUrd//2V/urj+LzH
rv0b4xSg/6dnGT0JZCsnv6TVqu/a3msvAVO1x39/kb+6Oz7Mwv/P3Zksx42lWfpV2mqPNOBibrPq
hQM+cXBxlqgNTKQkzPNwAbxRP0e/WH+gIipJF4teKrNeZOciLTIyQnAMd/r/c74jDM02LWr/by/S
p+hG2iz+VIBoIjvUjPK9SpHjJim76fzjS713P67JmORNMQUfj81SksgRxOkno5n7NSLvkGhw+rV/
Zuj99RWQ5UZvwAQARb7C2zvqXMnGPI15WOl8h+siJB2bTf/H93LkOnm5ChYnoWMQ08kPPDb0SlQ8
6ESjTyUHU8Wv7XooNjTnXI/9UfOl0PPuVooZbxqAK9AKbeLkUOAqodlbIKLQVD7+Pe88W9PQGV4Y
y3HfHN80wpDSzDOHokHR0LSb1d2gpOP644uw4B6PZKZWXKUOmz5cvUfbp4o8oCaotYMQNL3pwpA9
Xhafoyx9Gt3mBEz4nRuy8BCx7cNMY5OE8fYtcrQiL8IcDzJIw71NgJev6qF5ark42hAua7VF6h9V
Kwg92P2Ovv6kiNjIZuKAPluc5UthEERFBELDKb3aAFCG1heWBpmDnIyDxPxiWrOyboxEv5ipUu1F
nAV39EuTW5GEA7FSajN6upIkN2bvFidmnuXHHE2kzOF80FD86ZSLo8dv9AL5nBAHS0AFm6FyPXGO
JtRtMlwEuKG6U6Vq3nz8yt9ZOt5c82gO6iJ17JPOOAASpCsQ4473UDGguHawUaBDJJS8oPs/eJqZ
TRckninXH/+A974De9mvqxrtR2rRb7+DnuZ7zKRysAOIqoPStJdjFMUnPjbtnW0DwwZ+K9YtsZCt
3l4FuT8izU49sK/Q9XU/lqL3RaQRygvJZfhC8lr0qFRte9u7EzsalKAosxr0XWsjQZvh5zoaEFK1
c1hSH9+/9t4DYNDRX8Vzy8b1aCDMmgBxWhsHvmPHD5oyuiHrKXuiXCrWc9rED1Q0C1qTLe0T1vGl
gWNq6ygeYv7Kda/iYNR+UsmXJ5b1l/3k8efospFRWQgZQMe+u2E2Xdm66qHHfnRmR6XAboWw9awd
Wmpx5khrCmvjo1WM5XlDjPJnve0AQMV1S1M0Yw+/tsJG7NGypGcFYJ27jx/cu88NS7TLN+MshIe3
r9Sq+lblmHBQGrNY9GjNisjf/oS9/J0ZEfqtyk4AwwMHh6P5I5y0kBLhcKAvO6R+jSLrPodXQso8
6vFNkZDk/fFdvbfuQNbGes2GjiO2s6znr/Zy6GjoaGntYVT77hzxPb2WFHRgY0lxJRskQFT+I0Lc
JlVql0asjTuO18NtMOvaf2PNYUgKho2zUNKPcy5xKqBmc5pDFirWeo77n6oYsxN7hnfvd8lGXRz8
AA2OjxZdIfQAIfIhb4TpUb8m1appmy2qHv1m4SWy9EZtzUYiKJHHTVAvvXnqIgjqjXri2b+zWAAJ
Yc0wl/IGPcy3j77pGhvNf3OQEWcFGjGPsGh+SEd9wnUABXPetrZ+aoF65yu2md50FkAXU+3L43n1
utPKsVqzpAIhUfMrVVPjfjFMz9BcWnOGtjcKwmT6SVyM2fxZWeZJvb82p27daeVXMIPOiVH/7u9Z
JiI+eSoyx4z/mX4jvNTiAGK32fN5F74LQ/rEXf9+EZeGNuvOyw7AWNQpr79xpQgb9JH1IR9FdE83
rL3TotL64ztxTbK1+KQcEPKGuSwJr55sSXJxXpvykPcwl3RppWczNLYTd/L77pqLAJ5gxJI9zQTx
9iKFQuifaclDp0oB6Xju9sE8FwDCBxOG9Ymp4ffJiEOJbkNG4HaYi46+z8lSE2lEFESzuECh6Bjh
dTSa8YPejiPujtEhZbVK9HvQqv0ep+L4bdJEdIa94zJsM7PyFRu4J9qCEbGg7KY0XcNXrKR/4ne+
dUkvVm0WM0DpS32E7Ojf5g3TDCY9EGTnjajIO9kDi1XdIT43TYsIRac14xxJgUvwgiXpDKysbpp2
YVua2R9+A8sv4ZzACHOp2RB49vb1pPoIjLKeDhZqFI9taEpbJ1ZPvJfjb4CLOFCMTM1gDqNidXQe
mdCDKAB3D7JoECDJRF5agM6MqUgOJx7ssqS9XpFfrrSce9nBWJwDjq6E50SXHR8AWKjmmixcpElo
yu0zIkj1TQx8fpGf2NtGRtdNgQUPzKHyo3NrF4lnPd+d+DXLAPrg17hH534oISH2qe4QG217ySJS
XNVC9leqKi9rxbDWyJ6j+wypdtZP81kVlsMGNpi2s60Q+2kpFDIVPv5Jy/1/9IuOBggxtTGY5OZA
h4QGNpPt9wA0+bWUeLiCFHlWRy0azzD8M6jKfzqrLW9HQBRZEBmaoEbx9mNDboYz3WwP6BqlByVe
eHFr5icmnOMzwstFmGpcdgao9I6pJXig6iZL+QSqTtyUJNBu4Ateimbc8nmjCJPFePHxQ/1thV4u
CXiG6dpeigjO0XvOFHpMblcf2tZRkUpIIS5yqP23jks0LE8Z04cn1BLOlHDimwR8vuZzaDbMla6R
PntitC0yxN9eMg0GhjRHYZttydvHrKOHN7Ws5cQSuufzkFPMiwcwEF6QKF+Y37SVxVFj7yK19UbX
yv0ewOWGg0FxVeZV/e3E0zmelJenw75FRzDpqCb/eftzaKQ6SGu7QzdMytInj9pHLW5tx4PgC6Cg
L1x5WdZTW69HSkHICOzK+lERCF6fKVXs0s4znMFcKUHfb5N4om2sZKo2nBl5nf448VuX7/94fDAx
MyUyGbLNOZo/WDXUcizzw2AX4bzGGkzQtaNCaPVjCVwGC0QHvRksTlR7bqt2Vz3G5B/6TMwu0h56
mCdWiuN9wPLslmOZs7BXnN/Eng1Oq9AaqoOm1HPsVT3AA0vL+uG/88mgT3VoS9lsO46RRpmjF4mI
l/uGObkSzObw3109Y1OVwgAISFDFSVQiRqKhO9cA/FMN1VOtZ4c4COscjy5M+hOT1TvLBmATTn7C
YOP3249C3xSK2XEvW2dyL0JUmteDFkVfiauQtx+/93ces2twfKcpB8+JZfDtJ2pHAYCDTLksJ3vc
G3kONDetlRPTxDvjgCqjrsMGYmIFLXZ0ETblQS+cy6rpjV0QjL1fUC6+TtMKKylup2z38U391g4h
jQ1QGY0eNmBksRzv74o5GPJGDpdtLPAgAh41vLmQRbWSTm8URKHMo7ppZ1dLVm4yYEDAvTB9L4ag
i0+8Sead44HFnox+k+vwfXGYOaY8cXqKxr6vLolzINsaIksdrgFAdl/GZgYUq3fyniRWuhFRyu7r
2TAGlMQKdaX2Cp4l7Ali7AE1JHkQkGrt2gWN8iBy+z0U0Jkoaw10ymdVae35bKoxlxHBvDAA+45n
2zcmbnVY6SHuGasbD9pcpbcktdTP9APAlZqIVysPqGSzyHsKA5jzqETDGmOb8oQ7PL0G4JmiI2ZN
fO5aNTwAO5ieTVgQ2GjqjOgMGWf2bpxQ5+zDPB3by84aRrmpezN/njo9I9ycYmjil3re37SG1gTY
JRcmudaLoN+o6OXA5guRficTuQ5XctCUmxppSAFKpC1IQmbzsk+TUj5WBVZbPxbKXHolpPTatwdd
/6rpoUDMioSbfv88O5/iWC+BEnc6nndkI0V/NiZu36PG0PtdV9Ct0lBGRzZ+8drKKfSMGlPa1q1c
jagIByUaKhjSnuPnLlUJmCYMfDBQhRqsJ0ISeLfRU4z4IIdxlG1zohrdFTx3cpYRfzuL56jg1Kws
GpbeIRCGhvhl4FgRQVXuGI+boFfc8cotBmerBy3/uGvgR9i1eqD9LJJYRf6oyxGzJBbbedUFoaxX
cFzGEgeSzIEgOM18yPEJs7h28I1XXakJB7FeNvIC06w0VwEGx+y+A1nf+4lhpHdiMJveJ4E0hlYe
lOg6AsnBE5+5ZdZrvQsRWg4tb8cnZ6a5VnKdZVNYmbi28CxpB6OF1oCbbrAgIZt4X9dz2/fNDgLp
/JgmLTknnYhaDqpRXgReIkAis1z1ERZ5N9Z+tAq13GBWxq9lL7L5DPPJpGxDI2ieSytt5wNenCL3
kAt2mMfDrrztEDC2/mSgW1t1KDs0D8GTeTWh2L0J55ovSJ0yUAl9TRQPap0RzmTZuGXo0wpdskyC
qlU9vXUQ/UmTBIAN5n0tpMqLyWYVVZRSUeZPaFt7qU3uGi9y3qyjXDH0C5FBLPerMgm/QZzu1E2o
F/ZtaU3jnT4JK99AcYqGDQ2vMULkNaZ3wK4c1kc1jdGQA4y7GgI5XGsljblVz9IPn3t0xXcrHSsC
MAZXrPM5Hs5tU6+2eoasOZNDuytDPdL3gckf49VuYK2krJJ7JOSosIO+ie7iutAu0Fgr57DHo2KF
tQhbQu5UvbUvlaK763o3/jR2QYtiPoprqCYUix46gg50T4zkb6z7WeJ6nxGwhn5FKHn/a0n9fyFk
+BdTx9D9eLUQ+d+6b39pGw7f8h///m83/+d/s5Evi7fKBf6VX8oF0/wHbXJOnPRRloLAUkP6lYXM
/0Pvh200SwWQxZf1/u8sZKH+w0HLwHKG+wUj/VJm/Mtfowhong5lMepRnOjp/+t/opB52R3/cwtI
v0UzLNpHbFhJa6TuvuwVXlVFhDN3VgLjyy/AOSkHW6ay9JyxgGZJBJVlA3hSGD/sEgB7GNiUO7wD
pNefa42BqA3zwMxMErjJvIUvgCI1mAu33WujUKQ30CjJzmxNoWZVmRGoLVA+EIVB2ma239L0qNDI
R+KKCB6l8PvIBXBukGgKDju3m++hgX3Yy8mpuunSpKJ73oBeJ6HWbS22qDgojFBixSci7UvbW+Uz
bmYbvH5Tfn95p3/0eX/6F/twqVJ/+OHKb1jcXn+2L//Cr89W5wPkMGkAkPwlnWH39uuzFQ5R3OgK
iExRYcpSlv4PuY2iAZPlb7AJo7ZMo9zgPPEfny2Z4PxptLKWUsWiB/uTz9awj472DCmLmhddEhxm
6IGOv1uAQsHUufZtl4L4g+dAioJKEMu+rmTzIESHtNjF4xpZ0MPw7TuXUjPHJ5WzojeQ7ewTm5b6
IdumQ9MN46MYA3k7keFyZ5Z6tekRO+5RaCe4KrQ7BsB8r8kQJnXUhtdB1s/nECrMdTQpWHn0AbSg
hcR+XSRpt9d7SIA2wtILAjXIou+CQV11GUlZG3hDcDcqJI7rOuqGL6lTT8YqieB++1DhzK9mrrFR
Bv0vLC+z9PYTGXHOeVKbeDrYCuZnVi9dAnZqq7MXLyVg8NxaXJZq5qYNHjGGLeSqeKcaKt4hapXY
bs3OqK5zvbCifaf2/UNLDgDWBWMyrnNM8Ft+SnuJYdlEoRloV0Y12Sg/icsqJ5MQrpGUN2gBHfb2
Wh3jFaEYPs79M9SsBQ7U+MCpUT0nN9XP1Wq8kvYXuEBXHcWnKVGwcNQ1WtyvGN7kNSryM7S8T+iL
L3RgnkF+PpfxmRy6eztXPXAM5BaMNvue5laNgu8K8SxndSO/VGWQ7/tqEJ8aAw0xUxUYipZQuMR6
EuroXLQcn3lUn5zIuB3dulobA0nktZywhUThU5IgLo0q5xkoeuNBGxu/qXn3HdEPiTfo7B9Hs30k
lWYvhXIGaRHbVRhkN2wR8GvVY/m9UK1bq2h+GrOG0MS4ZbXeofoiU6nZtAFGw0Lhr2rRGpQXdCzq
mL9Sbw7KZpNUTkUGSyDW8ABvrCq/a3KtvkiE/GbqSOrJO97Vw8Qz7cnaIzdnO0B2E+d6n2ADKGMy
XiRMO1qmIcYeScxQALjnJ5HTXg3HiPMtymNwb8ifrIwkpDott7BS/Xjo97XeJQ/SCKaz0bYwEMNT
Gr5w9rH670rc3zah7YfFY212PZ592njQSKGSlJPTinVdRQ6ZWQZZXBjo2AeaZgPHx0SjzTYjmPqz
Ais/CDwdy8yFRuTLN3w9xVU7hNbaIYlob0YCakNTafgZuhGXZpwUfhy1+YMS1tTjEBUgP8EKT7GU
WCL+l+1eQSXBujG1O2TWn/GGrhs9v9Hl5OehuE1m9jbZZPidqK77EKSKOQIZN910QZbhhcuM+FGd
EliggBkddmArGutnLS7SdV/1F2S3Rbuqjy/A6OXEFs+Tt7gBUvoS+L0kvo1CJT6Sol2eNurZzJYf
IlBY+kjPTCTLirpiR8x/GbONN6Oyt7loP9UaPCJsHcFFoY6G1+bZhULpfwUDIfdaBTwoqxvugLzH
XlKGt3kUO/tiGsmSgPR2jbwtWEBT0AmgLWxcW2ackLv+exaHn/O42SvZT4rz2h1pePU6ry3lobAM
1tja3UVV/bkqYItmObWbUdd2aY4H03L6rRx5HnQITLQoYDYGi95Z0DqoXtmte3OnUvRvHUAws27s
jDFwNlohta0O1PRJC0J700dyQMEyi8dpdG/CtCDYGeyZWSW7qBifOPhdl5E0KK9ZfpT4SVR2t+0w
ud6UpwP9SGCTZh4kxDWF1PiT5wX95hMBigk3wK0/pPupTokyjB4AYT0bU58+pUW7SxY+UyPFYklc
IIcxx1Mch8L8FBs9KR/mjaK0lacqWPUFmRKjo3LcZzhiZt/FJBmWgncQy5FItADaV5PtiiIwD4md
VVfcTuON5RwfchPkTaIlwU4xgM6Vjn4WdlOIdUsS/Ycf3ohi1HGzTxSweITqJ3njlE7uumIOz4hu
IFomFnRfLSJEwaOG9xhjPie1se1UMB269YgiOV9JwrqLXUVQYrBmsjU+R6yfV7pe6feV7JnVnfBJ
iwVjFyonKDkCnOqkXpWzPWyNODQJFxmMZwoIPlOPE60EHOR95XJ+1MdIOdfVQe2/UafLzw24c0/l
CIdpNQrTfC6EUhg4IgyJDSIGyImxQq39nFPUNtbigaiTJnUuBWiVe6JEa280EkXZ5qp5yAhKPOTD
Av2CwqJfAZXrvK5pNJ+Z292Q/NXsZWMm59g7eo6TOmYMAFnZoSlktJHYlmFHyoyB2ap+ooSLP9s1
V5Q74x322Wk70m78XEFpZ195wB+0a/oQ0+auHIdshwCi2OlzNvQYV4mMacNhP5Ryh+TiJ/21+lwf
VdUPx8xaAlgw/sa1oeycTiYbvJjBxuZeSLydz5u81q7IkPVCS/IIuIdhtB46ELv8oLi6mVtTJavy
2zAn8SYYKvte6adgM9pApgBQYdwIW7lLjDZYB05tPYRqWn5T9Gy+C4lSWY8UnC45kCcPGHijPcEq
ytbQ4/BMJmV0lgI6OSiwR64JO6ke4wl71ipiK8LqSUrqPjXA0hqys266RikuCO0qHujhFk+RZs23
8agHIMTG1i+MQN3Q1w2uaGllvlUsDiptmp//fId7GT83IIp/dsfQg+fxfz6X1dTEYdT9r3+9ffCH
B7jbH9Nz9ANgSPt2L/zPI5z1D4rjC+IaYQnZmA473l97YYP/Bz4BjfpFIycodP5zL6yjSmdpWRjV
NAJpAVEi/HsvjPicvTapCyj40Lstrok/MDm8rRs7yNfZA2tImejO09zTllrkqxNcAY8OFiSoP4iF
ymYqid4JA8Y8mSZ/0TR4veGP8urXsfB/4EW/KuOia//937jTV/2Cvy5lWyzDSzsLo8bRpQxJEJBw
8MOSE+rbyuKPsrM/o7AvV7F11cZCzlOzCdU+Kk/XdEeGuM4U0rv1HCxla6wLXJHbV6ed/9K9cLbh
D0dUCCOfW3p7L73KPQRZQ3wtXrtdHuia13ZtvPn4KkcOlJeb4WhPg8VEdUgz8OhmOHQv+Vq4bOFm
fa8Jg4OLNJJhT6mJehlZOrN9VlHew551YfYBkUqqj+DYL6GHqfWwmssrUamX9hzdfvzL3jYOlx9G
OQLZhWpQJqQHsrTVXn02HbucnLYQ0oScoLi6y2/L0ITABUPB50ua2Ctglf/4mkfatl8XpV2Nmlon
skb8pqWOCiIXkyD04AA5+xFyBkcSQI/Q/dotzszKl1Yt1w7x2XtqDarXaNahiKxxa0GdIzSYpTE0
Q2f98e9avEhHH7aLwpfjqUCpz3g9ekvsNhAStQWtaeByk1+608ZoNHS+dtKXsAS1Jfg11CbtZs7G
W8iMhG7Rq/vsJFSEVUOXF04SNNsZ3wMruh3+UOKQvXWmh7FY9UiHv/azqZw7BjbkQUCo8BXWG4iB
sbEOsMrnXgNL/JRA5Pfhyl2xy3hpKGEmOLoradmdbEeVfYU9o1LVY1LYQuOUvONtr+PlndJAFEjr
VM1aJFtvP6Q51SfLBIjqgYSc1+RQkzoNZZlCql6D1k5s7+OX9d674sNE7Y23hzd29OEaJMNX9gKl
g+hqe7Ie8Jewb/KnSVYnvtf3HuASo4DzaGlNvqhIX42RJptStaqB3i3I8JVBG5ZxK4pTX9/bWsbL
E7SocDAgsMSpL2WT10NR6ysowSpPEJRqcYilOn6yaQeu09hhN1nZ6kbVYn3T9zYW08yxiXnTBMls
EpPL5RCsca/LPT0epCDA+acuv4pyd0RtoJi7WiRfqczE7GWUfmNgx12jwm7PzWJU11kC73IIa4r+
mWPt4fb9WXjMr1uzlmUJdxYfyFIten1r6pCWIxi0yAMSjE/fdlpPYGf2oWYJr0dlDzOiJwC3PdWD
e+fVUVpdrEkqZzNDP1oVRaOzb0QquJCPo50LaJ9I1qT0P/4W35lEWXZNNNqGiSLyWHtArSJrCgFB
ZkBHzHo1jdt52bkVAyRxfPzRJmBCO3FRdiLHkxULClsLzCjojI417JXZqaDClcjLI4OD3JikF4rr
pLf4R+odYov4c69P2caxi3j/8e2+81BZl9lioDVjOJjLL3s1HlLGyCwn0AkTFn5PKSjvtDaG64+v
8s4Ad1kWnZdFgk3U0QB3OiPDV0Q6cmaqOJqFGHd2rU5+xUni1PJ8PHktllU+EUSedFWXouLbOxJT
xAakq4xV2mhfcTH7UT/6lqIQUoiFDxp2exvaXbtRnCq+mpriLoLmsiIISmyR92RbNAFI64AgkSJa
JH/4uH/9OKTG4Lc1pPDL1/fqcbuBUSPE4cfNvRldS5APlwFcmRPz6Uup9HUL4PgyR2+1xNNoUQ4A
ZwTob61hCIeHUZlwhab5KVWDaN+aQbvEiUx3dbYc9Wjzkt8c9dcxPWC6psHzSE0YECwBd42r9Rtl
yh9ZMpy17cjwmvByuRJ2kq91IFabPMnztda7Pz7+bF6cAW/vw2AfLJa5mqGPV/Tt42JinrIGhPaq
c5w1WSL19xG8+QMDN1b92O6fuqCI2e+A9ipXpY1YTnKQAsFKEsGqaqPsseqUUFu6HJbGam+HSMNy
sMMoQbTbjJaICqXE1EgxAL84emksZY/9Z4hJOR7izPAFR8UVGKMh9Oo5TU6sRkemBZ4XuhBETu6y
W3uppr+9wXoOcmlD5VrVvQbIIKY7zm1la/iR7hm7DsKzgS94FPYB76uOvInRF8UwVSm0Kl7emsaJ
mej30YPnFSe3i5lGLC2utz+opXXvpsZks+cpx4fM1H8SAUu+dE1mkgXT+8TljpRnLw8APYWOTAYF
msWq/PZ6xGBDI2Qw0yEdvXHQKNxZvdcT7On1fd5s0wXFNrfQpRunTtdlmhsr3R1PDEux7JvefmgM
CSZ99q/MvrTN3v6MyUnhJ7Inoiabox1Q05AOLNHibLf7i54zvg8ckZgN8P3nsKUy4jTqxuvy0sEN
3OarsEq0b5XImT6qPD0jpbpbZYrh3g0pdZ7ONH4gLTkhxzmeVDmGoi0y6Pdpi+n+OEBLW9oaeBTg
hDUTudSF8pyFmFLTokxPvKV3r2QaCG1VlXArd9ntvJq1urqumqGWCtHmxc88z+ttZRaSeBGC4z4e
8cerL/dkLUdFFEyYr42XXf2rK5GBMWkm3FD4P5q5+7pH3WduylxKf4ypUX98sd++dbzlL9JxQvdY
et3ltl9djI57X8PYYCfTzgJc6hAtkpZtWa2drDt1UPr9zl6SBE0U5LwvPLxvL+ZWNfBCyWQVWGCg
COctCUApg3qlZmZznTrZfI7pIzmxEhxJqBhfzDAUJjgPg25l33u0ElDVpuqlFKlH/9d31P5uyMfL
cqBF1bjnSSzPKGBuIYBcsK87Mah++2oYTlitLM6lFDTwAL694wzW4ORKxFJ6NJBVHFTISVr6KrZF
1P3Hb/K3h8ulaEKaJtGC9A6PLRZEoXW1LdjFZGEh/IH47VU0VlDUK7pnaWKOK1nV3ebjix7JVJdn
a2O8oaeq0kVEqns0dw2iycm06tgEcyjb1n1GxVwrwrNaynBLIBxiNdezE736VIWdcVE3QfdJC3t3
Tzfq/sRveav7/Ou3YLYQKvWixWz39mE78VAjhht4z92IRtVuydJw615d0V6svAxJ6raia/mpsjZ5
wUYTPdSK1uEJL9Xv65mjY6zmeIBol8/82OqjSgPHZYZqR2F3fcVUUl1aoiIkgeOWr7vh95SO0zbC
Skajb9Q+WYh7th1NOZ/Kgfk85vr25cH8UZv//9Mi6DLW/3MIx+2P4kf4LXtTAV3+jb/xG2hOkInA
cjENgwLJIpj9VQJVALaY6ByZNiwUxJxI2K3/jXmx/kEBFJUKoxkl5Bv8hvgHyFOcC8hPOUawIP1J
BfTtgF6s2QZ7eDZFeJRVqlr8hNdTc8m2bqTBem3FivbFavTsnuKiZD0e6cV6RueM9EXsP4uk/HVV
PICUfnkASHiWX/VqQYCJNiHMcq8HnE0AAvP4tp7C+IQdzuAP+edW46+LUCxbVNrUH449l7UIagci
63UaGsaXyW5aWHM1UOdXL/vq15/3uq77dm37dRVWa7YFLNkOmN23t9I7QY1K17nO+wj6tiNC45pA
pgF1nMRkXNhfP77c27n+r8tpCJjwNDP7HOflpolGfklvX2upVp+ro34bIs4g4ciRJ+7rvadHGf7v
Cx0XX63CFWjI7WsJfsXnpGet1EZJT6ya7319HB/ZUtl4NNmGvH14VtiSzhVZ13Di3Bv+IUDYI2e1
M2CelOPdBaNvINs7sfd5KesffxlU/DWXEUn2lnp0WXhwMaFXznWb640v6dJzLOgMg169qW+Iq0lv
+8YN1gX1+c+m01obU8/Dpzi07ICEip4mYVLl53bj1mcyyrTABwNJi/7jN/3us6FIpzPTs9Coxx9W
07BpSuzrsq+JCkzT2fBQdtperjrxT0HA01WFLm338UXfeetLNiifFh0EjARHTwa4YAQDVFyPSaed
iUa6/gzk988HJjAQBj8nAaYdd1liX41+cH9DNPXqtZuzjIqAzmzc9Kfq0lhGfhv/NtJAOjyMFNoi
x1MbQXVJ01TxxTgPNjlGAP6+uImTlWeIkJ3Sjx0XHUOmJXbvD0Lrk7VWoKJeGbWu9XTE1fonNdQg
9GdoQZJijVE5K9iJCaawubVzP2mi4MKq8R34shyVhKwH17pJ5ZSRtuPqwRXRDxwakAjBWnbduLq3
YVLfN0ZuydUw1s3PaGg7Eg9CR12ic3TE4eG8QIiFUumfx6Eh12QUHYzHSuXl51hYOeDq8GfVXktR
zcat8Gm8zWskPKD8GbHjRahI/boanUD4RRmn30wtiUdkP7AovdK2iOqrdf0eLTPQQ0j4+k2j1/q4
aYk9Rm+iNfn1Qnyctyl/Q4Ceb2hkt9KUXy2tQvKc1QUIVbOu8sar28rJvXKK+UfqLuh+GBGR9SRZ
dcpz2IvxZ5Mkxt4pOjvxTWmaRBHB0LvlObp7McLo3Gtz7oLzdNrw3KrLMt8Dj+juVD0VySYsumBf
qLZUvKoVeE1aM8IKEKSljLZAqIfSD9Eg/XRCHWJzqGgiXMc1aVMXQsY6ujamsAkAqUkLPWwb5Ucz
go30kV6aO9eitn4GWVI6m5Hj6tcisOADUvmdS9+oFd1aNSQW1ui/CvdWj836KoRgeyhzrkBAoJ3d
FYlFrFXpKM49iwrpiSMBFujNLfnoEFx54ThYZfxaT5ureWjN81p1w2+Ra+fJKkmiQttazZh+Aate
JJs4NQfLa42xv4gdkOFrMVQN5m3sK8FWVcO08nPblakfubJCLKIikqosSm0b22lIbjGtsPgWawNS
UeJ2cDNos6yeIIjCVKXmUR4AiXaA0VNoFCsyP4A/z4ld8HrnNHw2h5FuFeZoSuRh0UzPqqx7KBkt
fXp9TMVnG7E06RlRMiYragwLlbKWeu03pRYcSNER2SU7cTJXc1OW0ndSR952cdpd1Hqp/6RIaU1X
qanJcxGmEierXmtQveGG+2mBpIKcughtEvShLCcly4UfXpDpgI4HBo6ySUhHQ45noL73JEIKwI75
VI6ocHr1pibViCGmNks1aSCOwx/cEvHDFI6odUI1sn9Kp1AJuhkca6O0KuOmrYm3ZF2JHcfPSGBJ
1oHej8/xqBn3Is3ar7Kr41tb2iQ/kLE0WZ7AI/INb2B2b9i5eZ3qc/zkjrkz+LHhttDNid3clxQu
8r2bR+OhHhl627gwyn2fl4gouNfqCRkML4hYkvxJVYPwkV/Qfi6ghlqeVdDKHAQ2Nd/RSvermy0J
r9PQ4CkgryRHvTv302NQdNCFBc82XHWUj1L6yKp6maVq8zU2ZiKCijFPfky8BsJStWK4Qw9SPlup
Ejw6ZAVXRG+K8GvVasbDqBtVvEqJxPmUEHenrlSQW9IzyxIpPbxvU/da3viVo5go5ZTCjh8DJYou
RSuiAmxLYForm0OntQmA/cmNzJGygOvUKxp0oW3el8Yw3KkciEjhVfuHsaUE7U0tx7yVBtmSOxhr
CrJEPcoHgKDBdT1VWbqFMk9JYNYgeG6h2uitV2CZu1T1eAkPVByTFmMLN9ZLgwIPBe4gLdmkZqz9
lA2lXnwqTTT6U9OGrs8CFnerSAgCcKoQ82o5TZEXm4p2wRF3Ec0Nna6ue1PUE3EDbugSNFCkksc0
ZNcp3z1EWqci07TpDPOqlblCNlG3KFpDsgDOhkSme9getnM5MpNXX/O+KTmHGyIOlKVQBCeKCihk
EdtbmEPxBb4hqODUEMBxripp5tiNeruR+q2ZN06D+6YVh64xgFJPih7lvjLQ6T9TQKu2l22WJopf
dAUj16xExZmXv0YbxagYcY04ZGbb7lwvi13YMG0KpH+OnOMMGIwtzjU9tn8WZe8a62xEdD7rEmgy
PcGyXWUGnSyJXSXbmfFAWhouv3EFRsh6bBZajVGpUFzU2RoKek+W8n0gvvSByGjX3LSYhbt1majx
1z7P0yu1yIYfSmRqP9h/GzM9+5hXj3ctkvs+CNG7KWWbjWuldozrShBmtyY4hXrhgxO36l091Unm
VxMuol3tjGG3JigWtmull2hXlYioedwo+ZT53UjE6camFffdHBPOtopNguvOonqReCPaTioDMlBH
5E9Vqqwtp7EPWTuG9q5zsgTEql6Xg6e6NenHQ5Vmuod8tP6cJJ09+qJz88+B6kzdaqCV3Z0HcGC5
BC79lHzi5csyrNp0vTqvLPRtehRYPiIssdKLwvo2NvL/snce23EjW7p+lV49Ry3YADDoCZCWFEmJ
pOwESyqV4H0gYJ6+P6hUfZhJXubSudMzqYmkioSL2Pvfv8mrLVkBeNPaeY8xsR+PZEJ0QkZF6MwQ
P3cTyUkc8bJHJWAJUgy3emavloTDIHgV9UlMePgX0Z/WZAPNwwqrcPDu+HaIRgNmofQo8HpliJYF
VDOdFSIdqjARzJwkCtzSgvvqpGPZh7kiuSv0h1qRSElbIZGhoZIKx5S3fuvm0WDiGeXkNjaIRdyG
hMpxzENg69sb3ZxGuesNkvb2ESntbFcFNvMHUv6E9kYv4JNfTRwF/rZ28mw6ln1tfUR27x0FfFW1
kZroPumUCiNAyBxHcJXdNTk9Tns8aLWo8x9LRkxVc7cYWJIHZdk575bScL8QpcmkP/LbmfoEz+vQ
M/KI2YBrwewLnJHUvqDF7I1JHsyyJmAkod2hwcKvnfRF+A7MrSgcrFGV3M5I2eiSBgIaQk6jIQuJ
bcDyuXNtRGMEIiAgczOA3Q1m+8aPabCG4WD+lJtN0ED2JilA01tUxQijaNkRp2loNrTDaGTlA/E/
q3KNPDstbP+WtPV+baqrDr/W5D10GSRvtrP45Z4hT7yEA4dItStkN0geMVTQTaNLTrX+p4xO/a2p
S8bIBCT/KbZrmTWjvCO7DhmeuchmyneYQLv53cwQk+yK6koRp6KOJIl1JCz6ZUmmcGzi2b8aqqMn
i3AOJjylg4w74IccptrUdGz1TmGE1jAbb4ZG4IEOG9/HadgYmGVJHOHwbNdaGjEpF3GXGZyvuF8v
xft88cl8SaZFY1/GyhHHeY06m9A17XHCDg5zS6GUPDaZn6vNUqTZpyFVbvE3+Pkf3Om/zRX0ewV3
Sv8iVfm/3vxVV3+dgk/8s3/AJ9hyWA2sHgcMnU2G+f8Cn6w/rBVO9QGY0I1DKfo/8Mn/AxkKQ0Bs
qnDRWR1e/6HfCZxfwZx8DzaWiyrL/i3z13Msw4Z1CWiCggtnLH7fGazbzZIg5cU7DoVvfJ3Rlc5B
LiHi8i7VFyDy876WpcCaaKUNiH7Csdaf8qTl7FGpt207HTsHA/IR2TEZoNK70LG/vAhOPNj903ae
+0mYjUn7kU7HBhbqxjHTNY6bwuLJQ34Bb3rhphlrZ85d4+sGvTu9ErYlmOzleOSKEWGQRHCoTWt8
N9ltdMEi5fxyGEDhCslUGG4STLfzsRds2TGJxvqY0QbXgRaTEQPVHonp6xf08jK422BCj3/B+WBS
itEnA6Q5ppG0HocEuTMKZHkB1zhH6bhf6D4gLHL2cy3nKF3mL8M0j/bBKcd5P4wS7o7VC1lscn7V
cbaa9oJL3vOrEmC04HOgHAaqr7NJntn74DeudRDEmYQSs4gQQ6pLGMdLV8WnzXBt5dE4526xrqQV
BsM6qNQGSHFaIqtHewxsTU+JjMkvPanXl4MqcPrqFWW3qEUzDlpJ0adneIxJzOLvkmWwd+wj7bvX
X4yfk7qnMB0PjWEP8yaLWwgT9AwnWkQvhnqqDgVOLF/qVk+/NcMSZ5RTRiahEBgzAfWll7+dhBLx
xqSSECRKD917PfbiBSm0oyD0VoX7uSkNaG4uY0DtUOU+ySILbLv3fdmSmQp/oT8Mda6rr3lBd/Cu
m0yTZfu+NbavX9P51wvUzmYHq4qhv+ADZqt+ug9RUkbU28MhmXtnT0vf3ZTY1x2weEovDK2fPyzs
OUDX2YrYjyi3TleKKHb1AilQFUt9q1mxGw7drP5Cq4+KTy7N9Jv70nplLANnG48whyH76XpFS65h
E3eHKkWkgsvJvPe8aTwUOlrv1+/h80+LlWD8wTmFOOGIs9dwyvpMkDt3wEVuCUlY1IBfU3UBmX5h
kXUH5/DjxOA8OHtQZECIOSPK3ppclAku3AjqaGP3+pW88DbAQoPwhBIZGtz5rmRaDF0GtzwoWTch
QncvyOJ4DLLWaS9Ari+uxALQ3aGaeueenU5M16JN9SHzuvRNBkC3q+uq2RKmbN29fk0v3ThMPZi8
00Kj2z5772jpzcnQysNsajC0UTPBXEyGC8f5S5eDtQxif/2nFc36I54c56mTt3rv5oexwslgxF1j
n0iDI6Qa7Lf/xuVQmqxUHbCt88vBPWLGo744aH467+vRIuLJLi/Rcs+hfr4drgT2Fb08n/s51C/0
pbZRGx5q1//qNMV807gYoIylKe4rU83fDeK6LsyRXlySlpoCwoLmeT4cS/TYAR3IDqS7JCG5T9UO
D8zyAMOlOsyzJDBP08r6wkdFqcWDOd3SqUWhH1GPcmI9I2e47iBjIpP26Ghhoisx6n/2dUrUSs/H
hsYup33OJJYVGLI08rOld9k3ggidKpituu9o4XX9tqmr8Y7kJMKwI1F3V2JaG0zPy/DDYwsiGozf
nwWIIKOdIgHL2yZ575Mq2PlE9LUNfoDv+sS0b2lEu+FtpmpFAA/AT3+Pp55XBLLVdRjoC2Ha5LiZ
pQQIzlXy1YF1oN+bqQ1zHfRQ2KFgyojQ2Mh+EJjW9lfRzO3edpFWP2qT1jQ7LFl0CH/5eNAXucoU
p0Snox50d9u33IzQNcrxyjIXtw0MbyjjbV9Gamv4+ZQeVdF7tzU6u88EREVZUBrKPFZTHv1obae3
91Mu508Fmmm5IfsZ+ho5jfDnK6SiUT8QolcSCpzv4ng1XE0TfX7j1VifwCcE5wnrahrEhkCstj3A
mkF32LSd34Vx4vY8EDcn3ypuZzbxNlPzuMmBLh1Uou6chZkrUhPepjMmJOgt9ifAbzpncI7yR9LP
+S04TFOEkSWjh7adI3C+NGp2SHbzFvLrZHy3YfppQdEL9VmPiTzeYgk4AXFJvDsrv5q/a3OD7UxU
9iTJD0kZQVUnrOhazgZ5YfNYA5BGbSXFISbUp0J3QDA2+fZOUtBsVjPxjWIgySmX34hdW/oNMX26
wL6lU4/Z7Nb3SRNBApckcTrWoZ20GQ8bczQSFbSp470B80mzw0z877vFrmvrZklGIKTEMOp95030
zAtM433XtI9CI9jr4M2ceZBfGn2HVSYjnkb1wz5BuakQG4/zPXQlXNwtWVlX0svzD7PjLV+KuDRI
g5rij1T9U761tSzvt1T4DknDQ1U+xqSLW4GD8vBTOXv1sMFvDNelYZZ0Mo3baaRLZtAWeSFl/21G
fKrWpPKCmMtMpF+HJHO+g6jOBv4uMSljdlMzu8zKnE+8dLo1ZWycih/ISNnW+qIw3U0my+TrMsW1
cYTLGqXvG63nbi+OmJmASfziN3bRZQ/OWFoy1OgliRSUlluHA1tKD+w+VvqaTa+BfiJsuIldE9Fl
W870RnHVTpsBV/dpg4uPtqceirXNoBLtg+WWsbGJBldgQzS1jNPjTs7LztOi5kui/JQPSR/mfcKe
1m8TptdF4BWpbrxbGBTom8QT3UdBzF19IPARZ555LrwPRVtirVEl82LvfGD0ZCtU7n9gAEkGotUS
shfUsW43eDvFudwkVlG+R5kFtCR9A38e5oP2hOdAUv6ZT3P6UKSL02/JZLYcAnTdEkI+nkg/irmu
cgiUFd4BS9kQew6E30Ir5VnEgUCECNPdytlKUqeK/hQEPosQq/QUVFXWRbFrRA8PvjDXbERXJEpu
7Nqc/kTIJaddk7qKsLPZnMnei+KuYazoFOOHSTW2428aPJUA7Asls+gNhqHuOgFJTKZYhmEkMIN6
+fcJ/B/YBdiFQ+sV2KUuvxankdA//8UvzxrjDxhZhCdhqbgiKysN8JfgkdQc/EBw/+a0xdf1ieDR
MPgjfNdWjilpNGtw0z+AC74gdAqIIeF6QRcGe/mtUKfT4sxl5u4i0EJtscItHqLM07pJ1LiQwyE0
SS2bu2/pyJg0G/QyudALnJ7yv5ZZCYmU6Qg1z1kE5M32UbTYq6lC1r/RGO8eu1EaG6XHDd/t7D48
eQIvYCLMAk7qCnZOMC4X62ADIiQUzHP2ZZRLgH6Gy0HrM4eQHH/ktzPTqkqLGOZy1hjEu3o7xJj1
lg0nitc3SXuVwuiAKGlLpNFJWJVCvuts8quubGOy/R3ecmhC97mXULeF0q9yFPBKapFGVZtmo3RW
FgHbMUocYlSizeTOEb5ReVxAnYAKqQ2q28vUyOyCWetgG5gCWIPrpoHbcDSP153K5/FPw2iUIhIS
khHUK0JgXF+FSrcYJmwKpg4Y7oJZ4VbyuavKOcXHO9VtOrpJ1zUSVh1MfUTLaNZ1OyM0/dQr/cNU
FTHz2iSvrOiTM49y+eC2RsGMYOrhrx7wa+Pvhd1qUrfX7VZYWLqqxfWZweYWWaaBGvFZQFHpaszA
Qj2i64qCunbzafWzYPQSeBCE8mOxUO9tdFRDlblNpsKFdYpDpDM50CBS3ww9HMKoXrBbHhj55i3W
pjguF1r3jm5ET67KQWk+hplceBSUad2V1yW2pB/tsmjFMQY/TrdZsxg1Y3DHNeIvfayX/RHDnNlk
GNCVZv1jzmT3aBDhZB41zr00aKfFxMO1tRKGzQyf/bBqS898xA+e3jeu4goLA6qY7HsdZ6ILha65
+p57rhnY29let2uixk/+HHP0BH9VNUUA41K5GExzMyJLriU8EW2z0AlbMOUrW3nfcvh1OXs1nuo7
ElFnbGUKcxGJFios5UvcfUcXyzvGLdH1ZE+qvG8WTauvhIsFCknIumqgcbRxq2GAM1XD8LCWs+Km
aIaqvZ+zmQVzjXHvbTHqo3VdG9SJIRbQ2gQjNzfzKlgWuCPbkvGHwD3PHBWGiCXz7hpPY/zRroWM
W3E3xUkDvN+XVQPNPqt9k0BHx5HyiN+I3oEQFGR0bydcFppua2PnVw4kaJsNg6aiLdx6F3dTv3z2
lQVXJehym1l8mfcc3LLz7PymLXlsb3EVNP3bLpYNE+Tay8sHLbXS4ZbsOct4tDsmN+BWXqUdCfel
ZcRKPXAEc80Es/54WylqgzoQY1Qg7VNemd6odI4FN31112kxG4jbG4Usc0Dc1zHH60J3TPUC6GFp
5iNFlCWuMoFVyS2nPymwg9sIYzP2gxoY/uJ9uBaLbTtmxj7t+tQ9NEYjus9U8j2OO0qPCgt7P/yf
H6hnbaxFdK2tsyFIhiL/UpNZLK81lefe+ywGhWH3WYyIPOzB0tuGL16glyEgd7DLdrkfFUY5a3De
QGWlHuzS1rrmAe2slZL3RA0A8omYNi6Gd5HmU5tfo9WcO+/bIsmMX46VyejvEUEs3cdDW082Fo6p
ZSG5qjtYJxgqunG2bcWiJw3VcNf2WzcTqId6N1PIO8dEJCJURjNaZVCzlfp30CZTGq6Zl8/HiBCz
zJ6EBD2GCaNZTbxbuhZlrksUhX7nu5mWXS0I17Qt4RRetOlgR2mHScb4SnbIccm21PQB1yM2DuO9
lqNngciRukUweFhpXOWy6a6rWEc1kds8Dqb5tDY0FLY5e5s5YsCHjHNpfsbTWkTEkPDdrdNahNw0
jdlnMnpnyPTYpCiG+X7ldWN0E6sySjRsMAtghgv96ulxyaniWWQErYI5HIkFataz49JMBwl9MAks
zHu7bVkOjCgKsaQfXz+/XlwHTSCQINw7ptOn63Du67KwDdRheYOjJzGg6iHDmvG3juVfhyRES5jj
nJbus5igjFRtN2IZrdV8cVzKCVZSe+w7p3tjJ7Yyd69f1grE/avZX28fWBOTP9jNzgqinQF1Ue3G
0yJMbt+CaeICOgPsCsEEvzyjp/GMdWIZZv1rHjWXAldOAaKfS1MTrBRjGPrQ48+eXK3PSkQ575h0
omILTaPYybZGDAxTaPP6VT5/eFykhZgLmTMH9E8U+wkWxWHtlMphKQMx392cmPkbjF0uORw/v5fr
hZiM3FYJKY326Ssy0MqQmIF1pT0uPdljE20m2QTOJ9uWwB41rXI1Z8lB0b78/Rj/U+pT6oNSv1Lq
D9+/nphT/vz7v1z+vD/YHbHzsBmfCtRN/J9+ufwZf/ApM6HDknlF3lel7y9Wv2n+YZpMNIASEYpT
ivNHv4xN/D9WlTz4Iu7ScNUp9n+H1f83Ufdf3x7McFjVuI2sjH70MpDTT98XGw0fNlriU09+nHhM
WtViox63WaZ3b7yqxIqcLr3Lkg2WTH3TfbHlqJnzNo4oMBlHpAb+EUsd7YQ++dAP27L00PIXtp8s
/r63GeeHUWNZ0ry1oHFV5i7CsT/Bj8+h1g1LPAx77LTaAa4gQVirZ4MUfXYzgMKITR9NlnmbTSmc
l82gpdWYrxn2lJa7VuAOtY8xhxXfYngtc77zsKHt5W6EJ00IrQvNRW3avkBDiM1fIrYYokEiraYF
Mgex075e77GRr0cMvAhtjHeDMxcAL0s8jXkeaCvzMxdajPiTHHNqxA5DtT7dFOuzvNKAB53vWQXV
/6Z2OmcAs5pTAxZKYlfpzjX7EjMm/J/1oB2ggYOiYXYR1FnVYDhiQ/cLXT5GuWl4Q2QYe428aesY
liNY2dzCkeyzvPlhQXbFGW1xyJpcWVZu+y0blqS9FXFcdxiFOU5VhcvcYZHcTtg5dQHuXRCPytZr
Fkr9yfOOkqC8/Mdc2xVy6xQL/+Fa78sh32ojCZZUf0RMBYzE64+RIfHdhX2rjkkEkyYghhFQpCuK
9u2wUiODybeHBx6XM7yH9ymta2In8hzPtWqwbqA6klXf5gte2mY7RdfZEPcihD+jyR0BeiM/D49i
5QY1+erdvoCh9t2RGBWEDYy3YpvzAhMAOSQQuKRi7n9V6n1cbxODv0hAZOUSHldbXgi2iCUYDUg8
XJEFo3+EGk1RaFNIwRJ3jEYSzrGUsOKTKJEBXVZZBBWGyBM8LulxMyv8tiss4BYu2AC9bAJXQSr9
CLnUdjcatQyqw9wiJqBYNNOZNlVsJEMdRlNLgVgWeNRD2bMLhYl3Yw7enWjyFDqZ6WnUWrjbp9/H
yErGvSsqAg+PynAm62sMF8mC5FTHtRuoVmsYU/oLR+qxqvvFyvYqHyO0lbKrMTUpFoxipxiC9WaI
U+uu8jHA23aLV8ehkcX8KPJfgU9r2yFxGTJh0eFv5jczrSh0zGDCjPvtYDj9d3voQJcW3BNkwIwH
ZtlsNdBdx1nATzPAWN/yxU4feGu5jaPeV3gmzhk4ruaN8q7DQx0KUILimfqR+ekWoXrv7/zBaj77
1kgNWeM6vh81iHEb+PTyC02y/uDS3X9Z6P4+ABmXHWx2q3qDIVBtHFY77xElbzK4QY93mwdvW/dH
zAHEhBrfznjZiqZgTO10pisCv5TWsmmRI6RXLrbLaeCNoj7CSqpX4dyk7ulmu09E7uBs28wJJFfK
Yn51FeW8KsSvq8+tzRZDfz8X4wGq/Fy/6RZt2bmjU3hfANzB14KeHnS6k5ijSJJ94gRqnDmWbRIU
k9dXV1KkAje0MZutTVabjnyowUmKG8DWlZYyLnXph3FTOZoKyKu3aQLyuszGPnQAXZaPMmdMca9J
X9KKae0Y0XuD1q2FTwc3w76JLT5TI+hNUiE3JPq0KU1h48R70++BMnlLc11XG3vUje44cTvKzahq
K92mOF6Kay3WbHnMa6ftb1BpeNo1323iXo12DbF3g0p66kLNrXURaqbeeUsoPVVZXJ5QdfwniQaJ
+jL5ZOLBm4sGPOz92tA+Es2XYeSwKZouVQLhASwJopBttzG+MZn3lvxYwds1SxHEVqdnB38EBni/
6D2WgnHZ9fCQXfv9qEPsehNjcm/tTaG6bt+QR6GL8pPZKjYyX2lY0Zf0dcuc6A8i5pzw7GtzSCGT
50MuP2Z9nmtv1GA2w32VojU4JkkfzVAQazPB9VFZHQcSOpvNZKVTG1i1D5nSTbDv3hUxGbnQovEa
u4/LHuML3FjkO0JtHdBSojeLwCy1bNr7cxNFmzYby9tIAUNgEKebX7GGS7pdia4H3EJPylvE/qJe
63yohjFWW2mgp05thrRHLfZ4o6iKG4emEZctxP2SctrK4RSS7XmrLGPhMO0Jox0CYgrMO9kX0byn
oy/HfT8n0Vuy1yBnQhkf52Ntd3od6kK2f/VCNJ/ggS+4WKIxuVHQoW9izqb11dD1qzIunQLWpu5n
+ABGSxckY7/oR2jRnJ415665AVWPmx3DahHvaFFFgWNDo3BSIVBCfdWIbPke+6ijb7TObMUuG6pm
zUjzBc4ysGaMgIEcM5Ei7hFOm5GtX41znXWbtOYAqOFa9MioewuVM7TL2vdAyEuBumL0HAgnOD9e
p1Y741HtoheBQwZ9der8pNhFVUM3w/EN/J2oItbDBFMQxjhmlF/ZbmxPwGMMPQKH1/WQS78fd3HW
OF8mVDwamANc7HbruYZscKDUuuWA+FUu96Lt6WmZ3lt7NaSivuKFwgS49ScBWt6N4sGjEwc9wsnp
u4iK1gu1Qc5XZhFV3qbpTK/eWU2jutuhirqr2Irui3YhPs0vx+LW9+FhBgQXVF/LoW8eR60X3nai
syBCQJhpZd20Tsw7lsaVMb+fAXqSTdPD/T5EvWneYYiHOLhvccq8K5J8gUolGVyFFB/JO3YS67NV
Q3M/oEhJ/3J4ytzQMrPMT0pizvm+QqE17EmmItmh0/zEvPKUrfR95SomdqhqFvYg9AbQL+2WGEsp
yrbR3k1OY8nvaYV4eAyFdImaHHV/uYm61PyWtFP80Fo2/vlaYuj4iibwk9JiGDht6rYctjP3+t5U
FmOMaOxI3TG9pHsUo6F/7+Alk+SZxC7PVbeWP4uJ131H/1NmEG4LWMWJW7lf84l5M8PKhFYT3oF1
rUsn5wn3M+kUGlXMuDUhkhydkhsRiMrGUjlLbXWTxEaf8Nwa/X2HaTJmMbVPURFnkjpRWxrsz0eS
sFZkqE/ZjmXBj8+Mpf2G77CLu7qeyK++UcsrlKzJR01V9b2RiNncunNuZ+xytbpJa9wXAl5Fyizb
j0W1TSUIy6bihD32mV7+UI6TvOldGf3oEfV8Gij9mv2sLGcvCh2oqUuXsUX6E3fmUWpK/2sclAA1
hID1QU/H/kfi+HX0se0yi5xLvSmnra/yxPw8FWapHjGNyd2KMetQuXsz7Qx9oxX0CtYF9OIchSe9
nAxz3Fw8xgqYn5yB/b5qAQa5qCBpzbrkSTRFsa0NvX/HUFiWvJgKuPhJg/QCEv9sTbpdug6YpvDS
0C9bp20HkxJHeQBpgWvk2Kpajbdfcm3CSZpUvbxQ/fb19eiynkAMtDmsB6OKvJh1QTh+p+s5GjqG
glcdD8D4neC8DbnHw9YgZWtLkhzBIJOhNibJUUQ0Teq3uC4/VydBkEEfbzF19Kr6fkpDWfIWpNcg
QHSqhb71hZThZFbfX7/EUyhjXQSHJTLQ7JWOxGTpjAWXyaYiEKeA2aZsETazaLGahk2yjXNVf/13
1hIgJ9jl4Fa1Pt4nWEZkkEvSpatrH0XXRsZa+bEdff3N0GVDfwGNOlPh/n1ha4AC1E8gKfs8UFAz
MBYrpkbQ07D7iNmtqFtLfTl0hPmEpSzGbUPVvWmnrL1CzOB902AJbhOrpeBsgAU5d+yP09TKr0h0
ZrDJder6+g05BXd+/UbIc0J4PAK+qNMbouIY0cnIzc9qr94OOBUdmNBH/0FYUjkfv+OCyhv0/wZY
wiQt/nrKXV//+i/quhBMUvHZpHxePTb+sUzQAUqgNrOzCPQomNj8H7iy2inwJxZaX2B9vBHW8Mi+
HmTyP/+tOeIPyg3ylwElcUD6TdMEFnmy6xDBANLHjIKxFh2KSX1/+lYQGmBlmjGtRjJOjykpcEPx
jsFHEb03qxJPaKTH9bcnd+aFnfXMwEnA1Ye3vDp9uEw42erWH/Xk20wnJy6juPCu3OAuDu4/vrl9
eHcpQPt0O32+xtmFkexuN8LJvas8+PTlMQ7eRMEFXvSZccnzJc5A4RkT/xaNp3fVb999unl8m23e
LuFnDuQLX+7PzfdfCNjzhdZrfXK/WmhmhGyx0LUfGJvHZMPFlJvqwoF3pjJ/tsw5Bzsi+VzPah5L
Tn/f1HuXSVm1JDthgjyQmBThw+t7B999MGo02yUV0OSEyIpCmS+BxViEE3pohguo9IUn6ZydGvb8
z21ednd3fri/7QL//3MJ8+wGz7qjIjw1r8rgSxI+yuDWDC7d3tPDD4Y0QKll4tWASwB0Cn/dn588
xCaOlomxlNzXro2cIo+SjWDoxYxUc9++/oGt7/aT9+XnUpBWLY7bde5zPoRptIhEbr+Ve82J6sfY
8a4q/CEPoxbnVyNz+UDm7aW427ONBBIIo3ZywSEyezjDnJcv+WxnSy6c8tD2Rr8DUBGBA9a3KeGf
X5Wmm+5fv8afOpenF7kuyBRh3UzgoT+z/YoQpJidabIgfiWB2REtS+SPCFHuEX3QjO06n4/2Mkv8
bYLVEzHDXXNYtX+EPMbtDobU+LVp9K4JpWGQMdDQRxVpSrbJkE7LRpui7F6D7QTqU/o3bhRTSzDS
P0BZ8vbNpOSWrC/3CD+0ZPCct1voSzj+D227c8zew25Xh6CV4yg9Q63aNqp0dq/fg9MjnS2btsvG
dBd5C2APjnenr1QtS5dBnh/T+CX6zi+gXtXofX93FQcvBSgwqJt0PFTOCSkzbU6U60u7m0VphqMT
qV2nDd2FVc4/D+QlzJeYPmDfwxxCP/vKFxxZTAfl1E5Kv/vQMEm/KiAfPgyEvR5ev20vLAXgRbHG
qcwx65zdNjOPSjfJI3s3x261yVn5/VzKYesBet///lKr6RHiDyjkwNpnT2jlOaaWbu8WI3a2LmUi
CQSpsUvM5Pdc2XkZ1rillRTFsIT0S/PsBuJ7uTRRioidWtjZLh4B3hJ72Atn0fnWYsGD12lRVjsd
yhNvvbdPdjG4uIjaR384MH01f1QNhnhhR9zKjyLy2daW3m0e/F75xYUdej1Ln37tNnUObYNDi0Qz
BvvrdF3dTHR8bVS0j5kqEDaiihVIzcd8V2Ee8lE6bvc5pdbCgsHozUvnw/nmxu5GKUaFT6Y78p9z
VntZmkmj7L44GLnexsxfapwGp752xxCZNjxq5cfGb95pGglz/eSoABk6M/06vWKvnDo4QJrYq7ZO
D+y68Se4ESTJdK51vXhLvY3T+pK47HxHsR3UcbiwGQYbC5/k2eMlqGUpLcerD2VFJFGiOzUjnyS9
YPl2/gH+XGXlISAeolkSZ18Fgot45gOsDySdltdGST6LKBzmL/2kXShqXrgg7O14efggOIHPi4dY
OcbMgAkabecvm9E1IM8ti9r+3mfOBUEO8NmKdeadhJqfPqushsCzJFWDigN8YuP3DBV3sW8n5qZt
2YcuNOvP7x9n+urBZqCcRDW0XvSTj3Dw6ggzEzkdRqJcA+iyyTUZCWlYDUB9r1/Z8/uHQgnxJO8h
pzri59OllkGTALJiPuhR1N3CQOj2euNPF0rpl1bBE8taDeRWXc9Z/aVhcx0TtzIfDPiNOzmm3UFr
q2+/fSmoUzguGGbjpvTTOPjJXeslL5uvZcxVamOBSMEsFqwuGX68vsyzvYK7hfYTGTDlCb3d2R2r
YcC3tsH4RuOdvHMH8qCYYrQ3zcwko5+J0H19vbPymLcA3Iing50kRgR0jadPyHCKJh5wkTmAPgIc
kdW9NbDqCbBXboGPsdqRjTS3JBOIIwSt+sKje+FdhJ3uoqH2kf0Y59BHzn7pJqYaDyt3bxs1qQay
megT5Dqh3r9+qS+8Ji6vPJ8YWyI28ud90KyXRaWM8RBXaQ4prYCR6cd6al3Yel+6JosaZLX15e23
zl5H/CWtLLP8+TDNdvWVO+r2B6/qU2Nfs9glQfd5O4wxICxYHtwqG8bj73z36KFmpS5pyQcVj5a3
SwrRem91La4/VLGm3S5LVfafs9L3HsfI8+7JtbQ8WPz6SF4IgvPswu58hmZRUiK2hPi9crXhduDQ
ePpGxdM6FBx1/RBzH5gRpsQ27TXg8GJnLondbVo5oxtITYreDdu7buxyZpeYg0CrdPd5NEn8IFay
LeS7BQOUJJPaByNO57d4ZVnZ5vW34tkHwM91OaBx8OaUfnb7JoGlSWkt8yHD5fR7RTrZGCbmIMOk
M51raIjZzodFejPgg7Q19Xm8sBufl0Tr7SJeAyY6JC0sx89ulyuHxoEWuXJNkC2bcP5CY1Tp3sL9
4xNOHekboofT4+sX/ewVZVGQm9V2Utc9NpvTZ7QMiwSf1eYD5G31JfdVMYRx3tdRoIyqXy6coi+u
Zqz4MBeJemf98ydbZzPmU6eEMx8qlaqjm7n9akTWuj/n7Rdev5duJ9J5tk4UBJwIZ1fGZx+Ng+Tj
KyRS1YGWi216ToeDD/1mS6jytJ1c5mwXvvmfpc1JhbneUU4Hzm8MSTGFOL3GxLCSBQvc+bDUkoxL
+LTD3pR431mpN9phpq/qbbVr8Bb7qMdjc2dPYhtX5FlYSYfaZVLpjUHbUoRaEUvzQs/y7FTh11EG
osRDSo6W/OyuEGirQZTOyLezyS5Nqn5+LAYM8gJNyo78t+JS5/LSY4DABeeL4mbFLU5vR4RmDE58
qR+YY+JQVVb+TWv19fvGxrlu6Cw8r0ehXdD2vrgoGyHgpq2DfJ4tqhcWUe6JuRzaYkWqq8zutg55
Fg/MlpJ7dAkJvCwSZS5lTb3wfgNerARLanxA2rPpx9QClwuZ6ocUBweb+bffa9siUt53aFndx9c/
3RcuEv8GCh2x8ucYGp7eWQ3qAoNJdz4kua7xFsmiwNpIDLc4IFRbfscQRM3Q/24ht55jVIzYLMOH
RoVzuqpQVl1YnWDcDC4KX8qwIQDoY0a8weuX9+yQ/rkQu/F6I1c3ltOFcACyrAJE+VBm+rChocoP
Ba5pFz7Xl1ZhEogRCr0oFfD6vTzZkfQ2cicDAehBLl2tNk6ETm+Dyrq8lJ50jvKupyHUaeA0xjs+
fdHZl1cRHqFFOV4Rbafr03bp5qGFEmfjfGTF6+0z1jDXHjGwtxkXCZGHYXwfk8XakTuzOl2RZNs4
DMdTL3W6f+M+UKEz1+HtRW91dh8iHz5CWjbGISu8xt/UWe70O0Ikl0vwwkufyNOFzh4rvSrkD4uF
iAyCeQV/jhyMBmnjvdG11nLhsp61+2xx0IOZVkGApro9+yCZmg01pmPsPprmMl+2tI8ik+axx/bx
oXR69y7t4Dv6JXFWF5Z+oZzAEV4ga4P1ujLmT9+sORrzuXDZC5g3V48IWyX8UWgY95wLRJ0XcHNw
JiVL1/KdJpxVgT77t78g2rt1UmfwXyK1Tn+Ba+KTC5FFP4gyK6AB6n0/XqXQNi6lQbzwEfFm03/S
i5PUcI4TE5Sy5FUu3QMSentTFM30v5ydV4/cyBqe/4rhaxNgDgZ80+w0PTPKo3RDrLRaksXMYv71
fjhrwGo20YQWOBcHK2Cqq1jhC2/YS3yj/vzpIkMhQuJthaW/1HeXBiI13hA458BCPg2UXD94e5zU
sp9cRBGknykwv95fwZXNSjfbpLDGd6SBNv/7b7eDnhQ44uILdi6U3gEV68gDHsvqhRQw2Mh/Vh5m
RHnZ/kTK5OTLd5LIyNXSRjMpQzfN9ywJ83eGB6tu7yGml+/qAl7+Ruy37AfNVxJeK2zQGa1twUy8
np4FS2aEgW2eMx0y9RGCoD4CjUCvsNai6nHq8/JDiJ3yP2ZjoA8Dy0N7X3SpveV7hcQCIy2CJrJp
yo3ECbAjlskuRXiLNrewzx3oNeEnA9HIsdGa6r2ihqb9RoNLl59cq2zEKW4REtolg279bEJg3kc9
aWzBCco764CEafIZ8QZoxpgzk2PFgPlqDNPrCHEFYTSf8xxpZbiKgR7vw84UuJ3nU/Cx0KHXaUqc
vVGjQVZfjQlU9dlLtOFtZjv4GMAfs+x9R2HLPkUhTLijgsqiAWBLMftHlHEb15/M2sSbpBsBCeE/
qP1d113zDwFoVTxFuqVIP+315HOFZbIywzwd5xBj6/LBajvT2QmpqBPSO9LpDoXemD87D9MvP1YD
oCmoGbMkPfrEX1svcwbfwse43iOTqyDYy8nofaUTIB6zxAigJjVd8UFAuw32jtF5YJuowVlHFABl
CnYYk/IZN60Hhyk3h+9aEynNWxG39XPXz5hqO7Lq76IkQPdTal1/yaBQ3QdU6ZHPrD1r/Nx0Zfup
RGtT7Aw5aZ+MWCi/xlo3f7qyMauT7Iz+ve2lpc7HFKWxmwLdwwUyIbMjDB8s432KIF647wC8vYfz
CDEeyUzvXSNLUHdYWQQ/o7wZgA7jsPGmUYMOiUpkKV6KtrWCt3YLX3Fn2UKtMAmsM9BqWin9jHrW
4NdGr9SH3sqz72BHQcIZ0k1fht7SkkNQ9e3fptqN4bnlbwAfB2Cl+VagWj/dUOuZT1Xm+SNO4mru
OxMY6F1YJLREbLPV413Q8oOOMgvd6hjnZKXvVaDLLe7cFaB3uxtk67spzNcHJRNj5ze62uu7yOgS
6YdZpJ+TuizU06CDh/ILPZPGPqww/dkNXWL8LADPebtEQ9LeR4mjyy6uUqZ/DRlqvISQ08OIBgVq
EJo+o1b1qjaOKC8EP9DLLn4gmIIeT1G3qeo7garkB6zXla8KIg8SHYq0fl8SRhBFtCo/g30WHly1
6dGuVgwgroqKTtS+T4fMPIAv0//5X10y9IjUVgbPJxbVx2Kk+rnDqAAg9v2LduWd9njnZlV3VNUo
zVzfRPiUoDgaSJzDewPpbHSaMFxCmzn6WsNRaHHprPNzjWYTMS3u2Fup/9r1g3sL+l0AKOBnL0Lp
DO3evFdL/dxwTb6p6VjsszTdEtmfr9PlJccdx/xID2njLCY5jFDnCiPTz7pUuhlCPQLh9l21zSZk
ZJM8RUY2dX5Ezoir8v31XXtdeJ7pi4HKml/R6/U1W+iChAr6eUwFmNI8tsYTiKnpg1W6zmmQ9rf7
491O1QYOos51H7JNPFqvx8NvB6XfqLfOmIw1GOJgdR/72CaW7aOSoJqxU6Q1DcdoUgh/7w99u5Uc
9AYYmRoi/bLlm03TSYsrQHAP5Qjh9lA0jvEjjBMVcVO1d6tdVoCqOrQ6d+sOoV1vK/dcKcNRuKVV
Nyct5GbLxKUZI9uE55o9gJ+PwnNnu1Hl53FeANEOibMPDSmdtquRJTfO9AHwdejMGgaqkGrzYqo5
jkn3l+Q2jKGVR00LtAAhMNvg+mskSlwZQxonD1Ut6UOjz+09jlKzLl0du3/dH+t2pzEWZxmKN0JU
pDrXY5WhVeWFmgKSd40WZFqcHMCRtc+R2XtHy8Xn6v54tzuNnAXIAEtO5RqnqevxOoT+3Did3LMb
i+QEIsjd2RbWhgbU8FMssQ4YVWNL9m9lQecCIYRR5ggcYzGoAQMMaJXhnbm5AUVnjdxNI6YDYatu
+SneXk3oY3BhsCfwPL1pnNRhZDuNJb1zYZX6EXvT5NKIcatrvvLVUELj1FCupZO9jL/wcSVZQNv7
7KkCITTUmj7KqO8OuMf2nFIt2qgivCJtr+9CInn6afQGOSpU468/mxhQ2h7I2qgN60VK6cvl+qOe
YVSPQ18Z74sq7+2Hvklk5vdaEAQYhWnRW9nXzrtYMQtczGA1hTt8kpVPwejIcK9JNJCfhW7myCAZ
8dSeZGk174XadMEbJx/Nb5DbvJcpJBQ63t+EK/sBIADZHq07QPzLbnY86oSWVhOcBxWpN3AgQRUd
UBxxHERnrOHPPPHmwjodwhniAFvCnkt514unSNdDJSEJzmXVznD8PM+UA1Xj+pOJSIHyx2kkcJy5
IQlxGcz0sq2AimGtOJEWnJtMEl6Gnf0N84N6A2u0ss8ZBfQBUCP6MsuejFczQpqOwbmwFfD7SmKI
9gW5b83dGGjlfQCaDJoegx1K0DeNJsfsKtssg/PkxM60J1zWif5wEq5lC5GxDmxAtu4QPcXjlG0V
BdY2ylwOIH1l22OBdf3lUPU1lE7qwVlVmvgTEVGjf02Ekb/oSm2Wn/58V1IaJMkjhwUwtih+hNIN
e2/olLNSo/XSVQJFg6KqZoKet+VMv3KBzArIZLCzpgp11+uJTcOUI/UxKucwhaaF6lKzV0O9Pzb1
+GPkePz5rU+zAtwnlTQavst2MjzSZvAyTTnTGo/e6mpV7+3JTp9kkqJ4VnbKQ61l9sbOmT/O4s5i
UE4t7DwEEJZPW9PNtjWmpZz1EsYfSo5qFPhJBafq0NpyAIeX9YjUG5B3/1Iw8TnpUo7mH5e2MZYC
UwFoBgA8VdjrhU7ywYZK3MKncYZMO0dFADCsC62+PxppN6qIc4Sh9N1grD/e305rJxRpSfPfahLY
meuROYpR18pMOcMHsh8zMSl+SDq7Mb+1UdA8pjM7h6uUTK9HkUo5WbVb8GUT3JRxFwoUY5+3nnQ2
BlrbsbDSCdBofdOgWEzH7jwzwVKF6ThUk4QHj8qLO0T4qLnWqHRu3KJrJ59jAagf3CaYp8VwjReL
tDRcD0SMNPcm0o20nxp7N4ruPxwOeuhz7xVYGltlsUVca1YcbdHfg0UIPKx1RfseEp8JkjFrMxCp
Zsn0ROV5G8/gypJyn6LzReyLz/TNJQA3EzsW5tgGTXOmLJviWjLZL2lHfYZi65bV/cqaspa8tw49
gpkUcr1XrJSi+pxMnlMYx7DzNLEfIyyG5Ci3qBkr25ImC9eoCsKeIufi4qaVnxtaWnnnUljxm1TP
o0trd+J0/4itTYgQjAce6CJ7fzGhEGhAXxDJn8MkHR5dKTC2qrTwlxda+f7+UJrO4ixuM94GVM9Q
PgG9v3xwdfitWp8K7yw8CbmY+spxQDxqTr7tEG0rM92nWFxja4rpgyO72V/Jc7/UxhSeglRxN+qf
K88yBo5EAMDieJmXaVtKYSOrh/n9l9iO+IlblKeirbtLSB3Nxy0lPcS1TcTHg1ZtrMXashv4aeC7
x3m5aRXjGyKdNmNsei21eOqhZSOjiH6V82Arw9D9+VVAdsQlwIcmalx+ZfSeEK8yLKJFxYPUa8MN
3LMl+nd9OVrhxmBrZxI1+rnF5eKduQx3+mDycCnhM08OUGo0JpUdEY+BUGgzYu2jbinqrBSViUzp
DAJShvNGhfH6UNpK16e51XhnmU7NtMsa3cj8Vo/MCcobholHuwhC8UiZXyanLJQdmge5gVCFlw1j
unGgXpPt5S6n1W2hVOSSKC6vCNGbEn69GZwlFGfT9yjCVJcapYnobV3UlFujVLjBIZiUboBzmCSP
XSaGX1hctV+jEm3YHUwsO9y5Q4xbXB1qWXZSm9a5jJTV+10b9MgU3D+Za19sji5eS/NzZ/J6AfMg
Dgd1ioKzh1nfr9Iz4m9qkhTfwMvhgZ6LztI39v/t2SMVo1M+JxWktMurwOGcW5GWuYACoHGeTNlp
3wIrqNQ96Iq0OcgyrpM9oBzz4ySlp29s0du7FZUgWmQ8HSim3ySfrSUTbwoSl7jKqD1UIGzhHJMB
gN/G+7Q+kMnZA2Yz45yvVzYC+Yu+sOucqzB0T0qU5g9tA9H6/ve7vU2YDq8EgDWKLey561Ekyio2
nhCMAv/9qE2duc/qPDqCSxw2tvfqhEiBID8BRwT4eD1UNBZYrGoMlQaAaDz4AedS77Y0v1YnRBhB
4ZB7i6jsehRAtuokR9s5R06d76WnVX6NFOODMyv0/Ye1I5WmGKnNgKTFF9INuOND2VPq56rwsakb
DygO4mw3Flu83NVZuSBheM15/pabHklL9KtAJJ6naPiiARYCiI2VtpuU/cbTdnugZ4SVM/ttAP8g
4LxeP8Rt42SyBwdgV9E84CXvHtUs6f3By3W4Tqhj31/ElfEAEQPmBAYInGxZWwkiQ5+dC90zKjDq
pVADtAnSSR5yQ3a+hrnIxkdbG49ok0Pl6vxvyYPIE5SEddFwfThCfdfS6n5P3lbJpwAVsJ9qUAh9
IxNb+XZwIABvAtibWUqLIxZi75a0SumeI6Udd3HRY8DE2u/Hciw37sa1ofhwBAeEmtoNnAtDETzs
AUqep3xyL5HVSOSYeStyM+82hlo5zVQNOchzCDSHgNf7JPEqw254dM5GR5W2qWWyH2oMCP98d/w2
yuv7/VtP28AopGxG6Z45GoAvPX2k5zd2n0Y3bs5DZtv/YTey6amIw4Ofg57rWfWEbyPdXL5VMSEv
kBfe+9HGczocivxomljkbWzH1S9GwRRBP6Kem9Ki4nYONb7CPTtdgJGb9NqjDSCPLtewxSaZv8h1
dEERGO7r3EanCuwt7t/WEpKAIGctaxU13JLGFLqfdHayKfGnHk3Z0qX7XMFU2Fui1v++/ylXYnjG
B55AFQRwHf2W67VtiimJDJu17R1hludYC5NfXoWq7j6JUR3ysUuQxbuxSur+5KIthOPeYMiPGVJk
l5ISGd3mPhLZxj5eCSe4C0B4wnMBU7WMufBLFW09GA51J2ssUY0ptGdRB85fbVvJ3qftjE2sa3Tt
P1pl0QK+vyhrp4guF0QXSmwwCRf7LZuh0bhEezA1FLkfUjv2oRErD/dHWdtkbC4D3BjUSP7A9coj
+GEOsULbwUHx4A2y9OIgOjQ73aH8eX+klYB6JmfzUr0ylsgXrodqOFITBR73DOShe9vngDV8jT6H
7SNobH8zcymwYsFK8UHFjPLF03q6vc2mMfnKukKRRI+Pnh4JxbJF0BqxAcFm9M65FyVv2qTsdh3q
JS/3Z7s6Co8J3arZb215s9e2meh9rXnnIBdx8FodAYU9uk26cUvMq7Y4ujMwHYoFXYa53HS9qlEW
zriKMDhDMiiwK5fKbN+b1snnNMX5+NLjrPBsaI26VbxfeS0RUAU4acPjvO18oF9HLaFI2Z9poj01
rPZlcKLw2UTZ389H196IEVf3z4w3BNrHqtJ3vp6pg1pUqiUaVRLT6L4lblA+2xJht8Cgd4Cf4nDA
3tTcQ3f1TjIR2bFHavjPHx2aBzAzSTEAHC3LJ4PZTJNEbvnc1lbybRCF9E42xs/ersyRbTzwH6bk
cH8rrRxRQnDkEmi4864uHx7KHr2ReTx0buO0KGVF8SyRVR5FPRb/YSjGonQzX8NEyddLbFhjm+O0
yxsHkOEljT3zl+RyttBZtxDPuz+vlesVrOr/H2w+Qr894KraD7k1ksXYLbbXvkIU/q2dUvkwAB/D
DXUKtXeAPVykB0EID+f7o68dUNKNubEPVw0/vOvRdXqPpjcq7lnR+wL57qR/gimgb4TMa9+OHGq+
aPS5KDP/++9zTIgnynbkeh0t1LaNOPSH0TYPUVUGG8u5NiEqpbSQAYresmYwl50mNSXqClpRPSAj
hm5XbhT/YRQgmHN2PTdyb0ABjYBjlyf2OUqzCAEgpC4R5yw39uEK5QbnLNqChMXI1VA+v143CthD
ia2tfS6qtIRrp8kPo6F4Ow44NT0zQS0nGKNTiQroXpaBivaU6jwBHqNpabbKXlV6xNWcqn6TCXTG
g0lYG192ce8i0sFHhf1twWeHde8sdm9nliCM7Dq7RBmad3hCtnLfaRgJ7Nw4yfgPZiKosEzOx/v7
dnFqXsedO0W0t2fuia1frwzoN1TN0im90OmeDrU+S6BBd3hrdFIFTyXksata9W2OKN0Gr2exl+eR
Z79Da6apYhW69MAcsgzmO+KNlxxnnb0VRtFedlN6GLKo2ehpLO/617HmUGGm8ROSLvHO0h6rqEij
4qIWERxmJ7YHFIO04ShymyoW2O/q2NqFc9EVRc/wZq5a+7HyjPbLH6820RdYLhrGNMuWsPpSseIw
1ZXk4gVgCiMF8JudYC5vJ8GvRI/lJ9WOxv0AgvHPztnrAmCOyP1EBOjAYr/+zEWCEH5puwnbS/ee
USo0n5tSxBvnbO2TUlUEzz+3Ouk/XI+So+8u1EBNLnoyyE+a2vZHPRyDJ9MatuQ+FtfTvxP6bah5
X/92E1pK2TlDYID6QBdq72kT5jpqG2y8zyunA58w95WnA/p2ydcuvT4qZZOnl6Tvs7/iqAxfdPIK
NCv16cEUeYwThmblUPbsNn+5v1cWAdHrDH8fe/7332aoG2MHI2JWPYQddDDy2Rm+orPK7YEzN2u7
sUWWAK1/B0STDV4tgTW+k9cDFpWgQaQUycUdW9T2dAwGkCFM3C8IsSfFvm8nUKCyieq9inkUM/dS
48kKi+mZbiLu3fenv7aX2IcqJd+5qesufo0wJ76+4okLhJASG5rBjZ+BR+BnZBp9++n+YGtrPcee
5CzgvSlvXU89VfTB8IYpuYxa+Z2qO6KYApGeHteRPWSb4nh/uNW5wYciKuKqB/FzPZwXORVt4jG5
aKhQXyITfy7hmMo+Cm1rA1G0toMBnVG/BkNKm3qxjHpU4V0GyvZi1MRgiJQG0fteKeApRa02wNgP
p2JXx3Yw7KlkJX++h6nvAcah70Gtb3nfURsA0ox850WNJ/uYpNUvdYTfZqHd+l44Yit5WVlX6hpU
7HlDuYOWT4oGvXdMUXMCwNc17zyrNf+p8K7/BvAB3ek//oZco3Oh9DVluZmaRY2htcv00jjW8JQH
tvVAnG89oCFeb9xCa9NCvRBVP+wdSM0W3zAHgw01lms1AmvxZlL66WiHyEMKpdJP92e1cq3iXcnN
DS0RK0tzEQ4koMtI+8zkkg6WeDdYMT3XEYOS+6OsTAhSx5wzA2VY+U4I29qVq4qLbKvo2yibym9S
1XgGR2FsTEhfOQCk5nOTGn1LB/Tr9VkD45kJmn3i0ruTA7tA4IR3gFuJadOQpV3sG3UmWt9CXpte
ee7YP4IcfYGdqA31ezO1EPyjohiTA6X55JPM4KH6UdPb6SEDsuShjB7y/xtrBL2bYYyJ/mDmisMI
Ag0ogw6OwfdA02Kyh4VbCmY+M35VUd2Lo2oh97KLMUjZcs9cW99ZhAHGO7Ic8Iqv59zVUesNWS4u
CaCuQzmk48GjTPs2kv1GxXltddHRo+gMdoti/uImU9wkkLC34osl9dgn61RP7mAnpyazkLdPssw3
WkxiVGn+YTtwfq3If/io8GJIUJZzbFFlDbBzEhezE9lBQKPZVUnSn0QTNrAO1G5jpisnA/wGDTmw
DmDFlzMNIxIEpVBmfIMZHooimL5OzuBthONrX47EnGwZhzcixMVuRQgnmgICs0swAdYSnd5/UPq6
PRlquRX5rw1FQ1qF7AxEDSeJ602igNiyQtQdLn0Nc6mKw/ooYjTyk77b4qzOcd9vRaXXb0V+A65i
hsIBY1gMNbY90JsgvqSmUPqT3RjVV10JtdSH7REfs0Fk7zurLresUFanaM50bnSkiaUWt1nVo7ce
Cpdx52oulK/hWxYMb9rAqT78+Y3GVpwrWEQQ1M6uZ1hgURbXloUwvYK1ktBDE5sCqhCjVmwF2fOf
Wi7mvAUxDqRudPPINX3rVm4yxpdoRCfdditcCAOoLZYXjk9OBWni/tRebWluBqSGQ18JaVko3Ndz
A7pk44zuJRenj6yvBhYeXyonSd7Dus2+WGUWfRqgpYhd7NRYooZ6oP9TKGL66CLZo/pq6+CBS7yT
lnunq/KHwStoBbgySi992GTNsRVO91dnSbfcN4jT23DYrCrb13phPZrwsJqN53TRnXjdjYCsQZlw
oJEHXexG3orOdFHdv+St2104BtnfJXnvj8IRdefjNwUDAsFmrBWokL4YvSunjUdp7S4BUkA1gp6u
DV7xekWl5Q5OXTmYZGFy9MWwQ80vknBL9Wft1NHFBeTKl4PnuxgFwfSmQ6FTXBSsmne6iOVpiLMX
zGNx8dWhxHlevKWjsHbiXKpwr/1coqPF/TURMskABt6lc5Qfwqu05zLBa0hPm3ZDx2LtGNBXhZuE
hSZul4tdOYUUKAi4kosyqcp3jAO1vwyZJkDf86l46mXunO+fg7WnDtIO5Qou/1uBycjrUI+2MnFx
orp8y5EYAUYq2LcorgkDvW8+G1IZDxilbDWObj8kajy0OgCCWzMVa/EhJboQfYE0zoWCVHqA0Nfj
yuYOBxfPNX9oW9fHvy7aKEjdTpdByeOBY0MsvnmJpooIRoiQ3RM0+Rky54/eTkw/nUId7n1qvYX7
aO11rys26kJLRQDOJyNzMtGcQTL35rVwR8uo477lZS/K5Cta1vhH9vE0AUqycbmAihaeMBhJ4mPT
eEh0xOAzPgdSFm+qfIRUKAlhdV92abR19S4bi//+NDjdLIwBKXd5pMIKthxJIfmMJRxcMmeqPp6a
cbC3tC7/pdl5YYEjU8RbiN75jyycCIhMoF7fErPoEHHV7GyLI3h7mbBcaCDOROwZt7g4CFqBzUHa
EkyrWdvQIxfmEQLplk7D7cGmrABw4lVQmeO9eEqdXLSQ8wi3PKzELp2C06lfprGCR40J0WfjzVnb
fKRwFgwLAEks9/UF2WoZHlGQ1S5JFCuPWWqpO09NUaaxSvVEK3M8tsgUPprY+Bzun/LVeZJM4SEO
34K0+XrkanQxcGh10oXeVNHjwRu6rnjGFC3fqn2vTZI6IIkx7QLtpt6C3IvIQNUR64VR9hDVBf4Q
eeAp5h7H0xwXhDFwP1eBLB/FZHjlxit4e38iN0q4QvtUn7PHxbYJBXAyky94qYxR+iM0uPdOiDHl
VPTiZGKitPHmvcKhrsMIWgn0EuYjPUv5LQaMbW+Mq6KLLrIzxHOsN/hbdEWZN4DZ6wxLdR6nmo9b
59KfChfT8TRwwr+chF7VwXHbAVOMRI71BxVDVuNpMlwlpU8X91ipTI37pYt7pTlQMxPZ84TIA7di
G2QoxtYZ3ASwZwNqtVMfJzvcYjRvH5lSE8eh8iQuqJjSTxfDDHKJg8vUwstuuuq5B8qMddQUgITn
1QseM4T0I8zsJ/uLzc8Kd2pU5frOTAvzGVGZSPUzc+rKXRg3xQdULoS97wfFKA64Bmcxvk3p5O2c
tKZmFvIudjsQtZ11akxj0v0OrAg+90FcFH5ZYse269rRgNE+2t0PS6Fkt++twRlPSt2lHPLYHR0f
MSql8HWrqTsY50re73HcgVqKqBhuA5AGZmNgGdjuEQsdDG7TUs0Gzi9GFRdFZEN7bJF4qc7EccYL
Jq9q+5wlaoCPG4YW79S6x4G4Dewu2k9Nrxkf7p+2lU1IWgCmZy4DzOSt69M24PGO+jVvKm6WHq62
TeaPVW++Efzuv20M6j/dH2/lJaUPNEvFcvBAgC2625lWTIgOxOKSYlal+Kb3hIhBlGIHEhp/dyiB
fMg6t9x4SdeuFItCH917QGDqcuO3DQ5NVlRFl1GExp7aVXhQiIFPVQ8b6P78VoeyEXqcZd8pnS7O
WIMrRBXbaXQJvSk7ckvXqJZZwaMs1I2VXPly0C5JQuCKzC/D/Cr9Vp22Jqyms7iLL6pXWsaurW3x
gUzLPjWD2/ywKvUPlUZfn15q8XBLNUo5N5ElHjZdD0srvoyZA5NRwX0tPQQK98XG27M2M8h2FMIB
w1Kjmq/t32am2q1Nr8SML5Mqar8P4Ie0WoVFGuoIZDDjsHERr30z+m+zGiIvzs0zMASmHg0u0Ap4
5+WpH+pqXySd/NDWm3n46lC0jUkdHbgErx2A36YW8pp2ah6Ji6223WNYk0RqpSEPIz3k/7ATX4Hl
kHTJPaz5p/w2VD5q0ZTi23iZ8tw8KDIxUWKP6kNkJlvBwtqs5koXGEuQMXRprodqbJgCEdZ77IzB
xrapR4u90vUgIMnMtrQrV24QJKDhY1ADUj3oB9eDxZD50ky1ubEM7OCNyXPRuKiUdgfQszw1Y5u+
oY6xZdBzm7LSM6QmhEo4fB4IydejlmmRUU4gHsoGM/5BW6o6QCus3F1tDVN2oHuBa3pjI9uym2vx
L6HSepvB77yOiwccaBBasaC75gvbuP4Rjlrz7vB+XnTXdChJIVH1RvH6MN+VUZU+OVCcsg/4umn1
Dk9dU/c1JStfMhUHdn8EjJr/+UEFnU+GMuspIPC5fDy0TO/suIgv7lDYD1Q/pl2NId/OiurkYDfB
dLx/ua40yGZUG8xsNhm1F3WxAOg0mMCJCJkiXei7ZvSGMz6Y+CGWkYPiTJWcbacoj0iXhYdkmgTF
5ja4oCUtNl6U+XJdfgmiY3XmkxDCLX+I1mHTnrk8myJNZ6lwK37vZeb/85r5Ofzv8Ffx7t+/9z9w
Un5XQD+T/+d/rs6XMjLNI9rm0NIWB6um3SktL00uwm26o4rRz9GsIhOnzsl6lJ2bPzhe2foNeZBf
WxW1H6npe5MC++n+yq+ccLDvlNXogPBTlvNNA7NAC9wSl2Ecwj1CJVwmVjL5OKttVbtWJ40LLstL
F2Tu+V7v8gxTthjyc3wxg8rodmohXWvfq3r9NzFi+bYrXPFSxK11tqLxqQ+AHmJWhnJaJOXD/Vmv
XDVcaAgqANrlcluqNQ46gBVnKpm1JZUzIVjaPdLdat/ZbdyeSMbrz1Qdhq2be2VYi3YdjHMXPAh1
6OsFCGcKcUFF9UGDUxvsislFB8iI9PxYY5+X+xmERXUnS1fKjZdwZWTMeOgWzrUx/tYi9yqdUNod
9pgPJo6wRx25oQevd4aTYsbFo8Bp8FhO+ZZQxspZAoD0ygODWnRTDTSmuHGinEFjrcDpwaOZY3fU
OO5/y5UdjIAZLRmqE1SPlpXoIKlB21mF8yA0B4O6SoT72jSOsle3BNNW5uNRqqUeANIXLefFAwVq
K7IzGA4PJaiL3WDU+rsmFFtAtBVEDSx8ZkNOAnPjJkOXAkH5Rg/tB4zNht7vm0r5IDQXJYS+D2Nl
N7WlbT6rpajjo6GVFRY3kSzCJ2SmhDj88eLy6bihoNjOegyLfaOMdoCuUxNeApLFIyQ2+6VPHFCG
ztRvVB1X5o1NArHGzGGaA4FFdEjUi2VxpCgPdu5MT7kXTCPvnKb9kHo2VVgM4gtzKEuU06CrIV6b
C9m99Zra+Pv+nNd/CNEiDxIyKDd9TbfqoJ1zQ18wsA72eI5hYFoDXdhRKAv2iS61o4zK0ddjfdxn
8aDPNp32r/u/4nZbsxqwhCAyEC7fHJ6xQn2l7ErloVXLaR/ye3YD14pfWVa2cYJWJ8xG44bgBWbL
LWpCZZGZEXhv5SGZCSmIg1bCgONiBN0uBT1xhoOi4/4TqbiAOkFnwSyzwvpS1S6G0venvfJIYPfK
fCmMwszD7/T6jmQ4L2ksK6R3JqMcf9/S/igiJX2ThWX3UyhGfKb1ZH7AfXh8aAsnw9JQwVd49nsK
t3jtt8Hh9Y9ZLoymkjxPY3jRczX/EKElmOx6bXSeKlH2fjpq7sEe3XTnueE7MNbjRjCy+mGohgKt
RHdCxfruejEqWRot1rHRRZCioUhLhO/ndW/8GIKR0C9NSu/N2OEQH2qa/sFpFO/CWiDDdv+j3F58
RGQ4O85sdAeTm8XPECabMUT/7pJYTnNGDGJUfHwiZLsxzm1+yN8mjZ9xi7RWlt8e4SwvAg4aXqQJ
aTh0BLhMq2iPyHchiUe98v39ea2dMfw5eZFnaLHnLGL/aDaNNr2B2y0rlb0cyuFUT127GxNjS7B0
bShY/NRiQGRy1OYH+vekze3C3O25U4SFzUBIU28f4oTyXeYq0qx/Pi0LTCZIQVTIiTKvx3IEMoRI
eoXINqFrY6WAIi2pDmDLrK122+q0ID1ReCSaIne7Hgp4saMNka08dKkavY+c1HzJ7L57U2SZ9/X+
rNY2Ic8ijdI5PKccfz2UDJRqym0RXiqz6w/I6ShHJ0mzjUzk1YHkOgHgsME3AUpKMEFN5HoYIwut
IujH4MGL2yE+OrGpNs9jNGrhu8bS2i/wklPNz5yJ7nNXYnsZhzQGTl0YIKIWFV5h+TwQYwyGzxOf
shE1wyMCRjSyoL+rfw81T+euDIZC+gisYr+M2FZqnmoii2nf4czd7bBTDv+JTVGXO96iAFAMbtvC
L+rU6faNVJRmNzlWHPk6xZZ/8roLSA0sa3gHbWgIdlSI0uFtFRRsZ9Ud8sbvPT0nZxS145xDzJhN
v4siO+dJTY1ja5IBHxB4set91wyDdyDnTzr452CJnlV9cl+ElgzZE570zQON/6Y6YJlmZXukzky0
TDCj31VOGc2W2Lbx3U5NLdgFeRsG6Cl22XRyUkybD2het+XbUi1T94lwfzyH4YAYpmICvDKUAkz0
2CvtZwwcs+AhMur6b9JbLzooapk861VT9bumzzAXdVSB5VWjKq1zCIK4rXZ1FlbFTqoy/EjClOWg
/WK93uGm1Me7HFvoEphMTd1s1vH6i9p/LDae0JVzMMsC0dhAcIUK6CJ2CWLawXpUgCsx+/SRd92a
cPAG8jFRbd5yspr/2GKLwgGEXcpTDUV06WkQ1NhohHkdXzw7jA/0E4bdFMcIS01qc0B5eZ9nabzH
3GRr4NssAuQMFYi5loZry/JiaVFsM2rHjS4m8gCfRVcrX3r0S12fJKt5GLKEt7gpcZu7f/JXXuGZ
9zG7+4JaRQn++ki6RhS0VWJS5Y0K+dZlUc650bztTXd6FB76r6OlnOqhoxCP/vTT/cFXeqaU8ygv
A4oCVoB63PXonjVpJh5r8aW0otzb5UWHDzWG6O2ubbTpLGuzKy6GDHS5q/Qp+w7OqH3XGh7JpN1p
qKxqtXHCrKc/3/9hK1tuZndQooGxQsFx/vffXhQHL/oprlVQU4UdHXg6yR9FO+wHmmIbu3vtu9Nh
4tIlC+BZWQwVT4WpT6KOLm4W2xchptZHc+uXakDYEK2Hy7Ootzrza9PjCp5FS6A36csHMxJjlvZu
wNvsoULIBaI9BLWhPAlFazfu/LWhZs8yAgGSO/Lj65VM0M8EVEP7zNRot1r0fvZdrXXHIcnH0/2P
thLhkA/TSWY88vDlSga95wJOMXnExBgYO0h54VPfFl1D2100pzjP4j+0tyR9gK5Lxk/4Rr2JgvH1
7MIi9vLWdsNLlJTRQdDy/0T/KTx6ERJmiTUoGwdmZbPMTV6aF/jw3Ja2CmH0VDCU8ALRmye6HT7m
dVp8B5dt+xPX5M7qx/E/3EyAk1lZ8CpUGpaBcgoc3LEHj9wxrmDedbr9VhlzkucBj9cxdPEEL8t6
g/uyEpGQplCrRvsKKfGlGZxde7nb2cR0g1UIdxdSknT8gAOxZfKxsmteoxFiVHJSYHDXn1ALZWE3
9qQ8IHz9fzk7j125jSwMPxEB5rBlR15dRStvCNmSmUMxk08/X93ZqNlEE/JoPBsPVF3FCif8ofBp
aMQHAy9sjD6b+VIluXJ6vEs3J+ZB6ZFIYurAq/FCbCZTp5uQtEM6+rvjlghMZ9beRtk4dlLkka3J
EqIPsDp2SjIsKZoRSpC3pX4ZITQe4Ou7h7ZqrD8/dnQI4efYbEpS+tVQWJd52E0xlKlH1etRgfBR
GN7XNBXuqfKAGj9ev63v9dtw3iqGTMEw2/SHyd1jL/Hj2NIus1F2RyvO9RPotL1y/dZKAkbjcbQo
/jtrFFNnxO3shJMXSDUdX9f66imOJvPQD0r37vHUtoYClIzmIueNvHSVESN3odUafMygnTM5l6q+
mvXEKvbxrjXhxlgcZQlAo797X4dpG85W5sROwP4or/Y0tj2ggnQMXJr3ryc1JK4bs8bLTrlnpT8b
s29Gf6T0DFCpnzmRpoFz3bUrjbnwc5Jn+y818ZbuI9oMZncy0whsp077RxyLalGtdzFe9Be3zKwv
qdlV48ECm/MKzR77Lwdq7ZcudYndbXvJjTcU5ZzwzDNf/axzoxgOWO50r0Nyoehvl8Bz9uF94KKQ
TADLDpOuxcnRAcOu+qMSupCQTSDyvgeuwv27XYZOPcVghr+jh49IVm5B3QzcpsQPLEzU4Wump2N/
QUbJ+kw9jkeKDCVPj0YckwkpaDD4g9POYA/QQ/m3oHRO5+jxd9+IOSlD8Efmrzwk8lv9Fm0stp3a
SS2UINYz+1U+ZuFx1ib1JBtEJB8kzQogkV+5alc7Z3djF1B0hTmE7gTK+etrotUIoFSBnEITWtV5
lKIredxS75mt6cPjSW7VWySMgBAXuXTGk2/bb7PsaqUDZ2YogbI4NuIy2gRFTMlm4mt2oJLPis/j
NR6aGGdMszR+9Cj0vX/8I+7ni+wt+HTaE1COYfbc/obCSIrewhr2qehq72AD4z2EjbN8NLAq33mq
7+95UOMyNKAZQqq7XtqiMEsnsmlVjzSGrkS3SFNmYs9WcmsU1+QPQ2xUWawFDE9dEr5Ptas9V/No
BiaWyXuYrzUTmUDHhlxHBQkzIUkfWgU63SSqrAdnBVrP7d9rQFx+ZMO02Ad8f/LhAMSaEjq5f/eW
bLb7lEPDvswJtNhk0ewfkFeTf9Kx8QArq/HHuZ3UKw5I9qfHX/cFvXGbvFFmpeWElhjB7V19k2gt
191yjJ+GJWqfKmo1M/YIcfEvrhrRlbSiNH0dauDzXEYDeW+xfETaBYHgVHGO1uCo58Hp7bdDbC/B
45+2sfHo1qD1DOqXHoe1eiTjfkkmNzWiJ3oNwyU3i+ZqhVi2lba2p2KzNRSsAcm3J1821pGTq7i0
wfIufuqUXj1iAZdd0hJZu9zI9rR5zI3tBxxdCrBB0ZU2gLfnqSQsABFHPBpB+v4xUEIt/IoyY3YJ
8ff5YVsxOqw9yWvkCyvs3wJ/QXkStE/3w6as0T13kTpfJrMdTCBhVHuO0+Lpf9dAvKy3sQtZBneT
WVoLRGpHaU+pBOpXg9F+jPIi+eI2xRj7Bm3e66xPWEqmUajJ0ks1ffcswLj4UPb9u1pisY+GvSBy
0iqaKA4FziLxAfPt2oI8pRo/OnowlH/zymr8gTfk32msENXohB3ZNCTmVBz0YXJDqtFV8pfASGsP
v7Px2SSkkgybajQtIfnvf7seFTpeWRtX8VPhJsNBR4H5pAPbfj8Z1R50R36V1TGRTXjpQ/tio7X6
ar2X493ukf4tZfpd6w0UDBSrO7iF0Rx1t1XfebAhjgXMPp8W/Hx8fBTucxj4gBQcaPeptGvXaZoG
4sDtcwrDjZGpaOl53REasjhEnhe+1uGFAGsU6c5tvDVlgwgfOBsBMZXO29WNRqfIFDMnnVBT99TQ
fwk6u5VYun4MP5RhOANKCYvwEmMDzBbrGyDCfzRvCQSQT4FMM2h7wVy6/Qkh2BJo8jiEe6neH9SK
EEU7nsA1qaeJOG1ntPVzezecPLq/7Sdsp0l3o8i+1sOg/QjBav5E1WQozn3VjPahaMzsCgKk+oin
IqBKcEODeaIvKPYcNFYb++WHENig+yL19AHi3P4QyhuzXduDfVXGtPvqxVpywOomeptZZXx6vMSr
6+hlKFig8N1ekABr4RZEMqi8UmLAAVsxDhhw0NyLsYd6PMoqA3kZhfPpAd4Ba3GnSIbj3Ji4KLJc
43h2grh1dcC60YQiZFW+o4Ae76TCqwMjx6NPhU8adpO0OdZaumDIaqKV0EYBbelfhUPsgcgtlDcc
rukwWVZ5hgD/h4Dyl0F58VEh4yWha7RKs/SM+8FVGNTo8tDPyhoU76hYV723kp2zubGeJJB4jEiZ
aXRO1js1JkTPRMxXS2RQppnJcair6BK7bXbA7/gP0ab/n9pv461u2lztl3RIU8r1dkL3OdH1N07V
ToipifTP6oj/H4qqFwEnvHlQmbd7v56cvMeazL4WdVoAr87bt6NQxk+VHe7cqluLKAsm9ITgvQB1
ux0JWEor8MCJgrFKBj9MgNo1rdu9WkY3haVv7TGuVxfqy8xkmc2j3M6ga8GtISkUYzG6KKBo7eRB
Fw7lp7TUtOqQVcb43aVgBCKFyCHycUTQX3XZkAaPz+HGaSchATgBtRVC7VrItIsnFakiNwr6utVO
Vo1OHgVusXPaV8nZy0QBTFCcRSQJmMZqt1h6nuRCGBF6TF39bNTx8NqGkv3aaWz7OQq7yjuyQl3k
O50X7eVMm4NDKeK11iHRO/Kr/3aJgx6OCmUq4yB2Kk8gmoRFHcLZhWs+9+2IG5smKqRUpxrhPd8a
2jh8svIBUfgBDGN11MOe7tdkmzDvhxxkvnBTIJCj4rrZ0XLrJjosmjR1c0ZT7Lktbv12On06ayf/
WUv/9xjuGbVF2hOheBv7jq4457CP43d5snRPngoa2s1a9eTMhbvzDshv8luA8/LNeARkSgtRhfN3
u2yhU4W5S43tqhbqePT6Rb9A/5mOWTWNO5tw6xzQm5VddUgi93JsHDqV7mISlH2ceReBOcZyoLKX
d9/t0NC/u4OhfZsUE7OOJDbd50yjLr1DPduarktF0YbYSVt1LQpu5AB1zKSPA1ebkpPnNuFpdqJ/
2jledm6ZjaeIvArCA2m8NGOWq/HbfkyzNFLNOcGDBASl7cdJhKNs0ivNcogLoMD+YHvdeEokXGrn
HG5ccNTaSSgQgoTft75w9JGYEnUn5Wog9QvbY3BTmpNDhTxixb/70Jrxbn9qY2ElWIbrFAsEjCVW
We8UJ3rtpZlyxU7uUy668pOaF5+Kzh12vuDWurKaBICk1gierDZs7li9oulVeM3zZop9VSkQfsP2
+kmMzkBGggtDeZqcqtiTL9yaIcbPKKbxOWVYfvtBZ1Xr+i4f0eknY3SPWa0AkgRHDEbJmZplB3Oz
cSWA0pDsTJ4NroXVejq9kvOUoMzfTLUeXTwgjLHvzlT3riTrTXWpuO5/gXSI/iqVqJ13ttDm8KC9
6OpRx7jTGc6UIea4uiFeFrrySfMKBAQians5WWFUTc896iLV1XTTqgnEMg7K58cP1sZdAWfIhZWK
HANnaDV9VG4qbW7SOIBA5ww/sZ4kS6/Yf8Nx0Uc8ImvXSUucIrM+9ntMEmtf89p6Dwa29c0lHZel
Bg9/51oEG0XMWY3zizK10avc7VPfzXtcVZ2o2AntXhqlq5uY6hT3PwGzLPrJ3/LbhVGVbp4tigOR
TdhK9NqrjUg9a6oO+myYDTOoQJ4D/uuV1snPsQ3m/otXROl0UJFxcs5iKJr04sBXfaKZpvSvRkWZ
30w9QNGdrbm5KDI9wzWCovg6UrOKsVa9JlIwnht7y+/rLPquDENjHgDBVuZOdrZ1mbEJ4QFIKj1t
mttlKbJQz8IML6cYIberYoEB82GFLkYQGXX0I+H8zOfHm28jWuJFJO+nKkQfb630SHrWTTq6GYE5
a8W5rZ3qvIy2fno8ykszcPXBCVRsD8EfbjPKGbczy1wKXZVrEbE0XVz8FFGmJa9aS4J2Gn3JJj8x
9Mh7mpEInC696tB4q/rRwggUn5s0iHQjT78I04xTf26MZnwVlkP/Br6k3R06Y6itw0xna8bz0u7n
Jz116uZDgrCh/UshCoOUWdQTUQ1ukdXODlmjJ2VU8XJogLSjgXd3fEdTmzI4ZUmgoCAGztxGSAXF
RVxBfDHPXvS6T9W6OeihF6mHfmlZ4cIyW/1sGEAsay/DJfjxam99U8p8nGWTx4/y0e1i25rSqqNh
J4HmhHWQCLs+xDkVt8ejbBwN4hoQGtj70cJfFy6E0N2hsd0kKBy4DCrh8Lusg/PlJKX27fFQmxOi
est/6SbeRVNLAe66WVhiHQDTZcKj4kDB9A/JUC8fkr+bYw7AhwhxtUdzVWQqAq9J0PVUrRWnEbkP
IhZf8Bpr3drUu9eRFteX/zI3FhE8yUvD9PZj5csA9ajjAOqRBs/dm00lPVbCzXfWcOOVo1NJzEIb
EbCUJf/9b1duiPBHZUd5GmRRTErEHNFzTcC/1n6RleF08cBo1W8QSB4+mYVI/9w7jnxHckZtqLES
0nI7fiSWejKzSF40DWmZp6MpU4j6Tdmo4bXsuvj6eF037lKmCn4W4CfFkbXGNJ2HqAZgGweF1aXn
BQe1q7nUxjEBWPgF8lm/c+g2xoN5IZWjwNNasARv54cqAvShRURBkbX1CYkeZB7SpLyEdTJdVVH+
h5eJHi1FYSqm4JTXCuiOMUY5Ks9RgLAi1hldXp/hLuhnnLb3fDw3TjpD8QKaeDGA9lg9S1zd6RiL
LApaO/HwFLL1V0KttaAekyZ4/NU2h4KKwVaVMIh1JrFM4CMrnexwGDHmXtI2fxWKyH1Sin7c0RLc
CK5tELswlKGDoV+/2pBLpRXj0GdxsMzWXL4aYOQ0oEQLyzjWYqFjMcdpGn61im6Jvzye5YZhEVQW
esf0SIj57janZmVCtxDyD6olzcQFLiie15NLZ7uNO/1VNhF4nvtFhMYRf4E5P3TYBNlnBxhKfrDT
vp8PilGbX4YW/aaj6HvnGZ5vbSInkiZvItSC4s+Pf/LWh0HrCrYyh0o6+dxu72yybQxABu86Cis6
RHgcX6kC5U9kPnvc6K0aNbVNoEzS7QDimvwtv11ViolzBPr3nnR8098kjTAJhKvxNIAkORQijk9j
0U4nESbJUTTIFIgu6XdS2o3rEoAw8BVCP16E9XXVtu7YpGojJerr4d+qmoandoKdFroLOlhmMn5w
reJXmIphZ29svHUEFNQnoEOS8q0V+JfYqpJkQhs/G8LuGs6G/c6ZRm/n8V5rv8jHjj80W2iHYumy
rl9Nc90bEwIp2NWYGZzXVjGBFyRdH591Gj7fcAxJv3SIAn6xuoH/g5nGJbkm4oHVWVnizL7AkPXi
nWh04xKlaKdKygtSUoh53H75XMvbGJMDbMWaJnudIOf5r+3RM65G4Gv1HNZfH+/qja+MrAALzQJI
lPtqV8cIhiIzjCz42EhoiP2voyVv48Z+LSL7S6MZP6oSZ4/HY27cOxK/RmNegh/vst12xD+xySa8
2iKj+taGxXxQ3U4/RZNDmXapf6qZbe7cdRunl6NLYsHBZbLrNMY2UKEm9MWX0ku/UWnqDm0BsLZu
lmbn3MgvtAr0CQUlhFRCVkgqbr+g3Vh2ZWUmHgCJibakAoupR8MorSdfCE6bD6zOGo5VrIm/o2Zp
w4NXNMqfIabk5iYOZ3X5pLTP1pcVqH1lSAQFBa1GANt3MtV+0zpWiIeq3Yk/1Kf8/2i8I+ixU3O+
C4StdloG06RYMiZ9ftCsKvrcWHF6SIxB/JeJ/TaUvDx+uxmHRBmiqRjCa9Km5UX0yjejTsfzrGXj
fziJFHQAnQPtwA569ToWIwlGGvbYixaAEms9Vp+XhsvBnStawlNrXh6fiq0diooJd5EE1QHnv51Z
DRcXl3URXg01axO/Kma1P+ltV/wytEXfQwtunUFyIzI2GiP3vbOkVIXadoDaU9tqI1+K9aRvUF20
sqM+zzUFlhT4mG9hVLan3r81UcJwwD8SYn339HvGZI/xrHD83XQ4gVhx35RVoR6MyhSnP19TKni0
lcGscxxXZ1GZEphyMRaxooqWc0+f9dCakXrVenevArw1K84cb4qJTisXze3n6+JBrSe0165ZNebv
ClWLOHsI+gxLLfa4VltXDIETbUHZbr2LtEdg99mi0hiszd55J5RoCfrQVN/jYmgUvtaNLXgBrw0Q
tB2/jbRm9vLrrVcDFQFkRh1iFPSobycbgU9bxsIiMYzDUA10AfPmvFA2+aXmUfiviOuhPUZjbnwh
Wsj3rI+2lhreHNQMCvv8gtVJ8ejhSbCIc3WKuXjbFfZ0hr1u+xR3rC9/voEoP0q1TJYbJO/tRJ1K
xIlFw/da9UN4blJjOYpB6l+3+n+ws0PPm/o9A/FN11e2oc/kVgpDtZ67PNe2MRw6/IAOsUgnf8ia
vQ27sYlYPOk7gmXOfXMkstKyTxbXvaZd3bXY5FjLJ4HhU0Mlqoq+zVbG69WUuvUPSUT1NOtt8uvx
4m4EeoASeJK5ZaVJ7OrIzFHXLEaFx4peW86habv8OBTOHvZhY7cgekCfktol+qrrdhvCil2uxzjb
9ZPrnEdhxhgu6tMFxcE9ztBLaLp6+wnbIa3Aodat+2gKDGBlwU25Dr2aDVcLdRWj9Dt6G3+LOB+9
L1qdh+4x7/u8+RUpnfW8IADzRqtDo/68mDUtInOonfHNaIzKdIaFP+eflXFwmiDrQIYe0OyLiteF
Fhd/VfAAS2Stm+WNPbS9cpjHBrDmUGvqXzSAu+akTM7SX5Y5nH8ikz3EhyRsdeOsj7OUQEJS8zDO
XZwEVQ7gS5adtRmVVkdynsbQb7zc+6o54zy9B8votQfdSEztWiZt/pe2tBCuWg0jlqPeetW/rdnn
+MHVbd0d0qLU1etsJ90PYGkAppqoZyu5oo0/4I4xT36N2EUZ5N0gBvoMZp1gj4QTANqyaYdXi0qb
7KQVtbX4bu2iHubNafalAqmjnh7vwI1oGzwkyTangA24Pt5zAxugl2eOqpaC0kFaB4qRauhNW0sw
6KW9k3Rs7UWkNnjS0P/R7854QggaWlDI2Bmq877ykBfvajxqBtXbOVtbI0nAHGLhlNLJ8m8vrm5A
KF1ATg9inGYqGDFlFB20LHLbs54Ae/zzkJ6Xj/iaggxEw3XQOwvADuTOyrUHGHTmeYw+WrBQ/TSL
7WNqmuaRyvGew8XmHPlboVFLdsD6ZAu7ES0UPrqQw9gGfLzwje5V9ls84bvT442ydVliJAEFGLAq
jbrVg9c6kzmPbUNfAsDKQEdIjyhaWBgt+I3SpO7RyOfKPCS5aj7pQ+9MhxRcv7g+/hVbEwZ3JFuu
IMXv3v0wVorZhoJwreMx+oSxWIm8ceN+LhR9T7vl5RFdX2USXkX5QTaV1098kTSO0aUdDSoCwfmv
3iur7/RDndpHZNKMz3m+jMh26mGZv1oSJX2OOhpoMPMy+2uG0NybIq+h7hq5pZRHZ5kg06sWiCbc
WhUzfZ9ENtzBZLLQI1Tivvkk8jJzD2PbAa60ukwpDlBokx9gN9LPhKqlcpaSa0+F5+QxfIuyfNVE
IeKPf7zCklcFpQsxWHCYqydpoianIFWhXD21+JTByL/Us234uToZO99y4/FDyRllHKqJfM518a0b
Ut0LHaAYfdYhfFcX3L1VnexcOFuVJCkJL7U8YOaD87y9B6q6xmOlMPmMiTk9iwokqw3X3B881LwO
aWmaf9eDnZ4Q+f86DijsRr326/Gablyy/ASqSOj7k+Cs68JaTyETlD/HtEJHQzGzHL3jpMadCjWU
s5aV0Q5oYOOYcO1R4OexN6VR3e2c28XOxrydlWtmovhUhkOOMqSSXHpIMDvJ/uZXJAbm2nupk62W
VyyTkVq9oVytyCmvCW5P19FrrB2g49YoJNYS0AUJ+q4olJRCj+sxVK5tZM4HlESzE+DyvZRwc69I
kJyN9gtdyjWesnKVxJ3wcwlUuB+Bh3v4tZwM8+1gU/m28NP5l561avvm4NnPRmEt8REEmP3+8XbZ
yEw9pBOllgRQBCxjb78e1KWiy5WEsn42xVekDMmh+iY9EZouVG8mlOoQZN75jluDSqwS8ANg+zBh
bgcVdKYKMxrpcuPZc4pUJXwytLZ8nceZuKKiIT7oveh2Kgwbj4qU4AfxTf+Zoyl/1G+1jKZF23NC
7fmKykj9WYtj4xR1yK6Fi5EcJ6UpXk2pax7iiZdTK/+LWaXEmyCtQoJzX7VRk1mvI0twLmlyvi67
ujxqXv0rdKk0Sn/ynSW+38TUNSSTC6kLeIPrenKqdVqt6214jVHz/ehgnyKdweeds3+XmUrDSKBY
CMdAuoQ9drumsy460dHVuHp1675vBqTde09vj33eO29EYTiHZawBJYJf+uNEg6HxpiArpb4o8Uq3
Qxe9F6ZIsfTXaYh71V/sWHxvw2VBPKK0wj3U/P1p5SqgpOHRkqJdS1vidrhods0FP/LxChqDTSN6
ZMP9aE6X6O3gTMI+ajWF0MNS1lDJBImH7uf6WBJTW1a6RyPYWHYSZI+eJaeHQGl1fqCR22qUlgNz
L70FxwfNKk4Rq/ElFb371VVFb56j1nBGmkoWycTjO2NjeMle4IEhPOI1XV3D/RIbw0iH/0rYYhyq
jsKSj81F65dZMjy3JajOOs+xA+yLnQLB1sgoD8vMUqrcrW8rr3criizNyAOAeH/m1ghxlKaYfLMo
x4u2RO6rphH9EWh1GDye9JrVhfg2x0m6P7PXCAnX5gyh24YD7Mzxmi7O8JQ1nZkd5xJdFn2Il8uk
tcpznfbGN2/uB7pGSXtOVSP0hd0usoeJVgnqEv/0YentXGx3tyk/TD6H/A/IIRTlbrdmZWBOFKf6
cO1Hxf7sljYKFvXiXOAgLB8bLzY+9WY+fnq8HHdhBsU3iIsUFBiRCtxqD9SAayJci/prjSa2ejKm
PL+2Tpy8Hb1Kac74Opt7AgB3V5qs98FUlx0bpELWVMZ0zDiAUT1cvZK819KT+aRSBj89ntjmKGCH
VFnN571YhTNd25jwcNrh2jS99XdtZahW9qrxH0YhR+MVAi8geyS330yYuYu6C0WLZnStSztgkkcD
cq9TsDUXGvYOaqtYWZF0347SzpZZz8M4XM0OF5m6mWMs6+L88njF7hFJfBhgOSDrpJgbZevbYWpB
pcIOC4YZHfeChEzUHLF0096lkbCSYw043vMpgFhvFtTZ34miR9hA0LKKD7ijuXtP393WhL0BjgSu
KAGNFMS8/TmV08W1o4nlGit9pvuw8jFpxiGtin3bq3SFxvc0/3y8BncrLcekvCZV2MG83NWj6yoe
0D5drgrh6bve7No3RR2OO7tmc2ZwbGHCSF7++vqD82dZQ2IuhDDRcqhMr7+mfSI+0L7VL1oilQge
T+vuvqUfzlGjr0aQRtS0OuXR1IGP16z5uuA9dfKAsz07ZZP+JSWj/Qn+7UXXKnGNuiT60w6iHJle
An94Y6gl335EO6EZBApEvSqKQBQYyvR7c6aXYHtKt3exyL/rJvmWY/Ge8fUkKHadHLoGttbwwpcr
0Gbz1ITe/Nw1dvzX2JjFnjH0fSDBYBqOg2AxKMMiaHo7sYkOodPZ+gLzWBFfjFGPXxGPuvh4jc3g
+YPZJprftVb3zxh55ht38Ka3aUpFcAcTe79jZYNWdk1B3+JNsrqB3KirhyglyNeFXr6DrNGdQYLh
ffB4B20NI8mGHrxj6fC1OoxD0VWYvbBl2WCobEdibt0DIv7TXu69N9AqJso0vVBEbixXrVDMV3hR
iVOR5X+MuqK59dt01iI0uO4QH0IFRr/Ybf24HJb3tZn+E+rLcBSavkeRvXva5XCYyUrOjzTglpP+
PWdZcqqKjrpc7dleTlVhtUFimtNlTBfhl4NqBCM2Asf/8Ml+G3S1kiXq8xD6h+XqWpN2Wdq5eIrE
qO/sv/tDhxsnBS/+kWqw6upqQWI1Mu2FcxDq0/wu1mdx6py0ukZQHXaGut8aBOweTwFnjpdh/dgq
Shp3rTkY11LJ4qMZg+Ax+3aP+nY/ITmKPNJUnLFjX91YsmIJ5lAYVyQZoWnPOdJExlT/lfRU3x9/
oft3AMAKGwMGAdDRu1Q2NfU8zBL0HGZc5n03zNTTvODz0hU4waCjpX55PN79NsTyA/g8pkJwNHh9
brdhx+7O7T42KQjkw2UsVPEdMyPU6KIadboUhSvhA2VVdwoxWysq+wTYqfL1qC/dDltBEXbiIjKv
ADnjI0i94ZBrNMsrxVB39vzWilKLkXAKlhUI1u1QJZmcUMvUvArUMYK467NPkbCX5yXV51/eTMl2
516Uh+j2zQFrRtDEa8DLg1/q7YCWV2gJeoqwTfWk+YF/kCOelhT5Od+oCwy4LL1VrEveFI6UgFSC
0tSrfx5/1Y3llf1coiTCCSLd1UsU6mOb1wlOb0uoKT6SVvXBzELt5LrpdHk81MYJpLoN4p8pbzR2
EQOjSxUV9nWpoPlDirOPC2tzejzKxkeEGiPF8lBFvSfBQQG1ioFrlGhFOLTmrOI81lZ/hDiKNUg+
ocr6eMDVtOjE8rBJsSE6ulws6yPvgAIo6TDlAZUV99kKC+JMM97L7zZGkY7i0rCVoJYaxO1WyRsk
iOY2x04c4PQbLUqa41K5eyTP1RmXc0HLjdCVhgtdrLu5mPi/1kA/A1Mrex+5Du3UL/nfzqAtmIbP
BpFQBBJiZwVXx+BlVAAxJHXUkOnjrqo4fddpsCyaPBitpPyY0sR6GkIjTXG1SivPrzIhacR9Ampc
syLjXebST/svvwFWNHtTchjWpTLFMOeJRzUPhll1P1hYmb+dQsfBcSVMD3ayNK8VxRO+PafFVxwE
6k+PN9HWwpPr0M4jmSbflP/+tze+zmn9DlVTBbSZtUMzj8a30LGFT3zWHXRFL19DDuPW++NRkQwE
zwIAiqrFmrOxjM3UeiiQBwtks/dRp+oXYU/tZ0SE3ddpnf1KwGB8fTzmxkZmf9Gxd2hy3VdvtKrM
u6UZ8CWohPFWVIrwY0XNr49H2dhSwA94gDFmU0Hcryp1iJwDkBNKGaCz5353RZpmp1GMWX0lsmmi
Y4FyVuUPmDPilVp5VnOq27BJdurqq8tVbmxwbJT2ifRpY61bW2Pner1m5VUgiwlfQ3P4Z0bNCgWt
Xv/4eL5bq/oCOiRC5CJfv5KxVi9LlxRVIMKwO3t5ZJ0XY8p2bvDN+XDHvTwVlJZXl1DcJnFjNksZ
tCmpJy3IBhfN0CFTUf4Q7vSydA63P8cRQUtMv24PRGshtVjGoggcZ9I/j0YOI7RXOLuvbWWSEbBe
DXYQpXFaHylEWntmjRsHktIMlQwQJVj2ru8kdNlA0iZdHSx9hmQ46uxB7tb9aazM4tgXOhHP1Bk7
sc7GVwSg4BjSowUI5BplNaZVVJbpUAVjpBpnI+wr35vGPX+Wja8IK4YeiOzjS8zq7dIa9aCQ64dl
EGu56WdJXV9qQ0esWlH2pP3WVSH5GRmLgog00JWf83asLKd2ryqc9hbD9uliNKFo/UQYxbt8xJX8
XAM8f47sZpiPQ61P2bMOY085NbMjxkOqeuWeItXWEqPwKz15KIdh/XP7g6YijvpFm5n8MJX/CH3s
IMPb2h7qZHMY3k8QVhTeaI3cDtNPbSaId6ogE23zPsJLI0A4UDk+PvWryszL6vLXg0iUfZA7sr1I
cr2ZPAyhrcHLUMqjmGkfjaJPtXMXxeOTOceT4qeDkl4q3S200+PhNybpmaQD1MOhILFhbyeJqCEk
1XZpAlofxkfFqsYnzev3fF+29hB+XQTkUnyCMulqGDoNI3lJ0QSRYqqfPKUJ39aN6uDhqLWHOjOV
Q93FymEYlu6cd5p30LNJfMSTOttJITcODj1aCNP0LBF1W6eQydQ3ehdHTQAKpHwz2Fb5hTKR8F0j
GnZu2q2lBXNCtgqSgP/Kn/JbPJDWyTJpqS2Cnp7WaSghz7GH/rAFK8FKBONSBwrSCZHf6iaA7hwq
ZMpZoDrlWCGd6VnMZvQGzijPp3qmFN++Q4Br3LOzv5sfIxPpSGwCJOA7sHxeEgqlAmIg9crog9HB
+4ae2u/QZLdGATzEA0Ixlrhy9YiEXtOVrpalcMic3i+hPaImKfbO+v0GZTJSEgX2K/4Idxu0yKOE
CDVMgmgQnPG5gITgW03h1W+GDJXOT3rcLerTOOqtcR7UIZH6ZlapnOgALBnypV6a6sHjs6nd3Q38
KNkWlYRcEpR1bBfWZavjF5QGZT0bE++WSvg4m1FBb3Riw53UIpyDGh9Vx4/d1PvHIPoNffhhavoq
xIODRlaXZb7aaKRMk22037QZctJ5CbGrb5s6KxFEypI9psrdIeN3owIBBh3CKCHG6puZ/VDGQ2pk
ASow06vULpNgqvLwfZMX3s5zuzkUwQVoaiRE7u4v1IFLq/CWLICNlF2XNtb9qcqcK1qRnx5/ja2R
uJ8l3R2gKo2S2+McFRUQtqhLOWiYKHRG0wV5OOH5Ge1qOus6f9dvRYWXQw3dlTROFqK4NW/HGpo2
izw1zQJiTf1nZdIng7pmeJ8UGF1oznZ58V3wDb6nqZrhYwnr1vW1qFe/QXJr8oNoelx2BGFP/9qq
B+t9l3eWcsK0z6kOE5qWf6thaGr+0E7G58odwsXX8wK06RgZ855C9ebCvVTmQRfd3/26AMlPwz0N
nLHKD2CIU1+ojTgMNFZ2kqGty4IU3qDainHLHRkkmsa4BLecBmaC3cXSz8kz0K3o/HgnbI3Ckw3O
DbEqvAdXOwFAbufljpMGduq5xzRG9qhKZvv456Nw8nmbAbogZrZ6MlvU2Sjm90lgFbN1RCvbOMM7
bP98xbjBwX5IsKtk7dzutAS+SlyhTxyMmR69w7S2PVp2X/z5Jc4oxJEAyqVg6Wous2KPpdFHjKLO
DXqMYXY2w3HPHnRjo9EHoQKGujzh1Lr902AnTPUv4y4oxeycnChrKz+cXLf07bp3051tsHE7MxzQ
CSIyYqj1+54VMRKM3ZIGwEPma48RJCSSHFaeN3jLl0mL21OipsYPNU/3Miu5w1b3A/JQ+M69XHt3
amlt7NiyoJIGldcYxwYTMAXmk7YY18lVq9daPI2fS6Bu/3ZK5vwUqvXz8d7cGp8SE39UkmOEGG93
jR1aWVki5h0MZVHNZ6I+t4E9nPduYHtZFr1OddG8b4Hf9SdurKY8Goub7alN3+V3pMke/9GJK6W2
/2rv5lhgGaHosiBWh+JiYB+gnKStwodOS8u/4ixN9Cdhtnsl5o1tZlCqJf0gkmSXrV43pXLHCrfn
IrBHy5gPoVsKy0+ofoO9hcbw5w8cSSQXjSwpkbev4zvDAY1h4QFZiVHVfW0xmw/CFdHPyZjtvZBu
Y0VvBpPv0m8ha4bZp2WhWxo4fVa8Ulz8Ga2uxeYy/aSk6tdKqnr/j7MraW4bV7e/CFWchy1JSZbt
2HESJ443rCSOARIAwQkEwF//DrPqyHpW5W56cftW0yKBbzzD+yfpZNS7ZTrIA2DVkqOGxA88+Ya6
mc2Q9xE/xmLkS8FFa75MnQTUSdrGyzYlJWkvuReeSa/QMUaIwKIfw4FTpCv8iwikXxg/ymxYH/Jh
pZAes+4KWndhRZPO7Bcx8Mq2iX8FP4elBP5h3KF+HH/C5fQS/eXcS0diBC4dPhyARJ3MuXB6GjsF
GQqLGDr4k7foa5tn/a2mrK1q9E2Ai3Pl/j3wb4ESZTVGtinqp78/NXSceJcQxY/1LNeHWQEABrfy
7Oe/f15sYkAh3ARSktPqHRI91swzCpmVZWTfkXraQ5Fg+DwCffCJQ0H/QtI8dzdxR3AtcV9w1U+O
UzKjPJ9ygncZYt68rFbtYqqzA0nkv5rebCd3e28+5qBIOqf52bOJJX0m+TEZgxhGXvZnH/lr6fLY
L99/iWfqDTwJbKwc83U4C56EgHZqCBEA7R+ZbrtbLyXmusZs7cK49Uw62xRFUUVvrDLYsP99IHJv
nHRq0GhFrVyX+66eKIxT82Yddo3u2hF2LTQMqry2Q3rdQVn69f1fearttYUC6HYgEkAQCbXVadew
RlOaTitKed5lEHMEctyDxjq0BqDwP3LzFPpNKr51g4J5W4ahuika4iTd3NtS9eiaFu7tLZxWp3KN
26jbdSss7/Z5n/vLv98d/KU5yAHIAW/5T8AZdyEbcXemCV0NF428wXDjwtU589Wx5MYhBskBBc1p
ZFzqCNNfoKuPDdb3BzQ2cONZXX9hHnIm/m69JQ4x8OuYlZ58dSgIdcsmC3qMzZh+8mvX3E+xbX64
PhOPwyaCfuHdnXvgppWEecGfjeXJYU6BaCRMLvRIlBqquYGW5myp+5CR9XuI5ffu/VP1p7Q8KZVQ
qWM3CqTr1uGflJ59nY2BUQs7znJQDxBtZ9DshypEXGHn3X32Tb2oD1ntJeAKYuN5ZfS6YLwfGXed
uDWI96HmGWzatpXbj7aVoQQuoGWugtvDEhae47Qu57bbLFxs4ANL7IeM7pK8CTmm2lmIOQw4PqTo
ZOsTGANSDgHdTYJnLzyp9nnaEtiz1lk4F6MVbVjBz2fE1hr4y3Q/+lY1/x4jMRBHQYH8h/7y9I2o
oIsy0FihIeMitzMZN9AeCMOqnqdL2uznPja2qqjFca23AdXfMUXgX21m8eAH2Nwda1jDfJlnJZ7B
XfTKhpPgfzldmGVibALNKCT2k+Ncg1cRSarJlfF1WlEV3lE/Qr8ZTcv1upJL0ofn7igWnpv1x8YY
PO1rVsk9DfAOuao9b6qaMKZVD1+kC5H5TFIDThpSVNuG+u122oMOOR3yhFz5weyB2jX4N5Mcp08Q
BOGf378u537Qfx+1fdD/FIAgiEGdOYOM0hSKuYT1hzykCmJU/8NTwDTAUACQCYgo/f0UuPJYtmyM
GSrGseCYix+wxWsvPOVMQtuMlv5Iv21M5pNaQDTMCj/q6LFOQ3gxcJ/sQAdv9qDVBtcyGdmBZsKr
qEDMe//3nTv2+R9UXgTOBrRB//592psD8I5ww7R1TTnhyh/UIvwi5/i5ZpHxhQJhO9UnMQ6jyxy8
hg1a9kZzKActDH1oCsmyyJGHaPKzPcf4b++oP5TQUBEgzrpLgMCzD4UBwrYV2nwQTl7vjGWraOOM
HY0fwD3UrEupRxYfIUkDTz4Vz1c5ZqoXsseZqwB5pyDE2Bm/OM638/uf85lOyVATMkHvJuv8u54n
M5rdVH8lSx7u3/+IZx8FHhXQuUjzuOJ/PwpmF8mSCeTfrmmyvU5qUUgi6R1sXl/+hyehxwOEHAk4
PiU0tV0uY9lDkS2LBzji+Q0MFLBgU/K71LW5hD0+Ba5udRYIPijwcPeQg9/oB1jK+pkzdpxmrW+j
jPB9GgkZFllGk8+TgZrfLpbrKsuonqLnSIXD7bBKeWk9+//8IdvyC5cFq8XthP3nY9J+SAcloEbe
+ENYMX/ghx6WfHsT9GrHlpygBxwWvApfZSVUsxCVaj3u3n/5Z+4q0DghchTYc2jCgr//CLB6OhNb
6LFPXENKrU1fZAh70DzhMQYrySV7wHOnCr0nZpSYWWCzetLsCWWioFZQaiXbfK9SVjegJ87s5wx8
9CVhyjPRHKcJey5MkTGwPt26WbUOPayFyVUjjSnBzBuvHfe84/tv8OxPQhmxqbMCF3yaBJ0cEh0L
kH9t30xLFQOvdeU4aF3FMjfh9/cfdvZzoQ+C/s4mdna67mIGpmUqAOOQgb4Fv6NZ4cvVPrYgrfIr
s6IvuBByzj3xj53qJtIY5acL/T5KLXILOOxgIkAnP4ukBowBzkB3giQORoFCppdMXM99OLSXWOFv
oNA3ENShJ2jUhKbHtmlxDWWUgySQXHrKuQiOsgx1BSYPb+fYNbhFWO2hFB87ogHESMJmOIwgrO2h
Mj/fzNhCwBQ5ZJccHs8cmG3VDH1NMP5AdjqpCnOD4RLrPBzLuPWvGYM7Nw9NWtSADVz4eG+Mxra6
bAMubKsosJqT7ev+J8ZA9Xt1ebs0x4VR6R0CWc9wEOxEvZbaBCP5Wpt4SPahDGRz1SUxGcq6m4CM
CdYa0Biv9bLPXsawR6U8VFdcy+VRyKlN9m1cx96FwuHcm/nvX3sSEUfiWjFPEtoiAI5UkVsgXmfm
oEjRw/57zQAMBXZLUGv3keZOHiWmFvs77Kgx/1mXL55dVak6rI5DMg33cP+Oqmme9eH927t92ZNC
ZSNJoYIEthrd/knzB+lluFCOqBnSLm8fZuPDepH4rNQ8DMosEaSCBkb0HZ/Hqxady4f3H3/mKgOV
swkzYNa4pcG/D8OiWDKblrJjEnRhV9FRYHGaxbMMDtTCmKNwXqov9UBnylC0BwBBodBFV3Lax0sI
kgGICTeFnATNDfw+p31sDC9WInwcIoxYfd4vgAqyf6TebIkeNtDA0OGKYUp/+nMt7VseAIN5JH2d
3MMqr8fCj/ll0I7phQ977s2CdANlqQ2Mh7XI3282dQmwenLbhbSwPC/4EPoHmfDgkPSYXFJvWC/c
lHNvFVwKdEWbNMIbzeVWyzYEQrA9MrrQb2biPQBXQ7sbY9+l182kc1UgZOZ7dO9EXnj4n4nbyTlO
t74CIoEoGfBt//65sfZrbLUHvFnNWg3iKImGSoDHweAuDqMDmGyrBfvOhbIqnNHyYgvCvKAYw6y7
J2wyj3QkgMVyGkzdPSinY1z21K+v01DP/KGum/khH7PxAzR5vaDs+6xf92MWq+7CjTiTaEA3BY0J
ETJ5O363IxuidsB0ZOhbex+73qeFhgXV/v2Ld+4xOXYm6E+wMHozZQLtiUOBULBjB9vT20xDVKmL
0ksioGeiJ6RjIZmBI4jZ7Gk9mUzxqhOTyGMfg/VShWCgQBeb9EDIRRgLP7//m4IzRzDbbO/AqAC1
580SboHJU8+3ZUkdThnd11NvlwIIreBzIyOjy4T1HS1wTOfg4ALXtwX0OXMwrCfrxLMM4nbd43c0
onKt0y8hNN/WMrLBKK5SleI/YCWBAr3Os3o6qJXaBwNqhrmPPEbN5zlJKC9hCrqMpR5qSq6haDsg
Yy1a3ERUdw9gNq3DhQ955hWDyQcRHUDvMGQ5DWYQQpE61aFEtdzJtayHxRxCGrH+qFv880KOOqVq
bxEsQ/eP6LXZhb+Jnavo5mVtgCCtm8XPSuhcCb/U0htl0cWC6pIFs3yem4j3tx6o496hp6Q1RUJT
DJiAK52ygsAfXmM+H0KX0ayyH6r3z8G5VwJGHHD9qOkhhHGSVDrPl6tdgLfv2gzf3+v1nlg3FbEQ
/6h1+ed1gDQK2Cd4ZEB8nzxqjhRjcHQRRwil+nuIoc2/4DHYlTpYu9d//1VQjwbXY9uuYs/xd4Sj
23a7hwTM0ZtVtnc8TKoZOidlwrsv7z/p3DVCfgJADuNZSOqeDEtMzTVfJymOmMY8w4Uz2+VQnyw8
iKY8RLlZSli58Mr4fXuhlTgTlP64/0ClCYrGb4oR2KVST8Z4m0rN/S50Lv3gAP769/3tpgqDqQyE
vqAaclLsiikS3TROOB6wa7taOel3zMLvi2j/krL7lnVOshIehXkkMhMgSqclXTN7tfS9Fj8oo+ya
SdOVY4KOrNHORwIirATFXz2+//nOHP8cCAicEMAR3uKd63kzQFlAnWncOAEMNdU3rQ/DNpU2F0Ak
Zw7KxjOEgRJqjLc6O3MT5COiMT8aS5b1mAeQ671mCKZ9OYQW7I61VdbeLYCaJp8pzYL6Ujg6U+Vs
2xgEZSSYt7CH2Y3So8oDgceLml81wcz+Cmo77Rc/EWIopjSRXyDWhUktpP/a5BNxPYg2IyrepNBx
1NwHs4Dn9gJFhhtgvLIU1T2lUSFq0Gt373+XM4cBTQ8Wk8iIYAafDpWaNFp0y7FN61GSHWRgk0J5
fL1ScbiWQqK+rxu7XCB7n/1EAGmim8R8CVuGv6NG1ivj1enCjzoV4Xc/V+LRqc6gL4/YoZ1mfivx
fpHevPj4/s89N0xChYFbjHSMjvn00ZgeuQ5mkPwYpI6popGgYhdgqqxtKSDFPlTINEJAUAT+1uWy
cD+EzV0WgqK9DOTT+3/MuTsBCsAGHUdxiEXl368BJvbondNYQH0yGbIC/X3w1NBo2KxbvNle+NJn
4hhYMiDJYBa7lT/bX/OfFhddtmSqRwIC9C8FzWGCECP05ap//02odzGN2Ohrb3SIKOoVDA41niL8
9AEg2rBgnut2FHnxwg86d81QjGKgDRr2NhL9+wfBfZAPZE7AYItrfpikTJsytCz9ZrlhIfYFunv8
1x8HFi5wRMBToZhDZfP3EyEKDNJ+3spjICDeXmQR3A0hvdjPcaHW9aKv+NsfiEoY208MlhOEs1Ni
SgeTdUNqxJFsyaAqrlULLelOxvwrBwe4P0ZyyoZyBkGwf8iVYbSo6xzwcTfGxB0SJGKH+TBd6l1n
kpbtkiEy3W7ogrkuYEMxRP/8QaBYDGmmreoAue20uwsm6Jp0kPk8gk4+7prcxteQU+mvcKX4/ZzP
64XnxXjdfycyAMuxnQRGB9ShN2YewNP1mLuo9lhDOrhE2TGWbQZbhy5c0qv3v7z/diSxjb62ASmG
UaB5nORnKIfBL82fxRFBxU0V0wsE2ZNNlrqAioT3RaFt/16LaVCHNR0bXTrQNWwBjmpLwZUeerg7
z5IlN0Cl22v4UOcvADGNuhhz64HHQI2hFaiuiamW1iAbX/j7t/n0ybvCQuSPviZgolim/n100xUa
uOkAAFWT+uPHGuO2n6ZGXQeqZ7Am5VjH0W80jjlYUDJHBOJp1H6WnEt3m3QCGskMfJrmQtFz5oBv
iLwNTo/B2xutcrxPDae5LVX7qv/iNyQpQpPnu0Uu/mOv7bf3X8KZx22TewRc1FhvNecb4hkjlkaA
OYd+hEG1/E63KwBNeYKhTrS2l1gzb5Mrri6qYgACsjNYmTZCiCc8BvanmZtPhgGTbT3PgbwfZbAG
dfoKcufthfrnbZwHphmC7LAlQsGKnfrfXxpsAAUOG1+OPfeG3ZpNYtOZTi8k0u2KvT1ScMtCU4sq
B/y5081XIpvaW7jIjxMdQ7ZPwGKhd51L413uO8IKaYjxS8Ns+t2fjZp2LLZTWkE2YXGFzMjyAhOW
LthoacnTbGN639eCybt4mOClNvrwY78Fq2SeStNZp7BmHhkFpCeg06F2NcTOBjrb5eNkOpEUzQqf
8dLyWsB9WHtyhOJ9mv8YPUGeoiGWHyWyLMUYL6ifMkrZWiQCZVUF2CF5XaFs5qpuXdSdL+n8wzkr
5G2+Wvsr9pelBTUiXroy5OB1lPgpTBRQ3INmIABj09ftCrPCYiwa74c5Zq5c89Txj1AqE1+8TvKn
tA3Uk2/XdjywQExfWYa59s5v1nUtxGgM3IB0zflvSMQwddSYDZEiywUzRR/D0/WzqbsZBiLgRvLo
YEyC1UlOtOt/0CbEjNC5If5EPJX9bEw+xLsGdbg5BHBm45BR4PN4ywlWpbcSdCla6dgKfqMlcd4N
QONh+HMReUMKiCuZ9RciGofa1iACwNX9tavLJnfigwwSgow3jr3/UXT18FnGpKYL2CI2915WO+Td
FQkGE35oQ4XdLKyArRcgNKekE+MRntoApr4EGdNJCRxWZ1HvhvELNgtdcoMG3h24W4ep1JtXzpXF
xGm5EtkiXlgd6CcsjFGpSMAZHrUHCe4rK/B/KICyNF3Vzi6wBRQWUxgHAXPfwwuPmaEEgIi+Zl0f
RiX4ju1a6E6KZ+WoAblbUoOlxZBlnyBs7AsgwiT7NsR1P4BiNorvMxRdRRlkE2pyh2SXA+MG4N4O
5iNyKIDm8ddCrgJQHTF2OTBXYMy/1BTya6XvA+wBOD51tAJOLRcVxr32a+2Yf4cyZv4OENHc7Vg/
8XG3CGrGYoTXnS4SyP2LMssh9VuO8Tq94o7H1QJ4xYOb8q4pGjcnt6TTGaB2KRaPUvncL9GJ8LKt
+0SXS86aBzKNkP2NoaesizQa9A1vM6FgtqnGr3Tg4qaNw+5AOtn/dGEi80PAnd9XE3wzRJlDhPih
mVXSFqQLFlvi+PMWNolQdCnGNU5/+0tYP61wyrtWrW3sDqwaeIN1nghFNXvIM7dsGAKQS3gfXTPM
q1Xh9Wa60U3rgNxNaf3gr17zlCOFCsiqN/Sz4nX7xYuH9ZmRdlrLuGG+K9ugpr/ghMRI0QSLaEoO
liUtCGzIXFXztMuuen+2X8NgCD/mvQh10SjKv1q+xo85jbQp18Eld1oCWVqxJjO/VERcUOhFYX45
ZpliYHDpENT/qW8h4J3KxquYWpwucrUuBP+7zndtpscaThOqvYdAK/Xxy5p0aCs9qXioQjc17hdo
e7jKU97ErFLY/4krMg/RrcTK7H6tWV5JMNShZALTSVcAdhitJTSKF1UpLPdkIaHdV0oxmU8kTMap
crMJ7iMaCvwj7sZK9msmS7uamJUy191Tw0fxCtvcELThrvfxdR1NZ5zCrvs4OLjal7Fr9DdGxUTL
wVK5FvA/wQVZRjtDGTruhp88hulVUSOYyWqCQ229n1mSfE281rxOSSa+hp3mdjcnyxyX+ZSwj3FP
EnoAnhxEINcNmlZMjLEGRAuDwAoFf+6jyqH1VBhKgkM0cUn3ocISqVjoNH6wPPA4Ip00j3UQYPjV
RaibC5W24a/GayjbuRGCUXvOXYbRDrYv38O1a1mVYVQGu1aIwD1OhNW6lE0Sf8N8b5x3LaGjKsDL
XF8J9rwbjc1ma7H6xH2D8XY3ljkl8mqM0FSXZuA+xCagy8qrBGcmL3zSdx/BcWufALAABmyZ5sUW
ee7Nz5TWA8yTOuX9gF/E/E0AawEJgyngzyJ2ybCjkPVLitzM0H1MGzyrbJtm41iAbRYXbd30r6YB
hKga46SVu2WxaVoOmSfuA9ABHnywEmw5W8ZmmK6x8CuY3JhBeo3O+sd69pIZiLSl+7FuABNcR5+M
u5V2sE4MUjgNRr6cvQpOb/NYZimzX3uwdFCawrI2httTB4tqDm1N6KHAxcAv1jGAcCaGttD4Tbp1
TXcZMSkwOCkBfAE4VYioRlHvjsqr4/owqX5j/KVRg5cSWEz8y5jzgJRdH/hy1xoSfMV4QA0QezUA
6GmlwpdJ5vkHsI9AN0wdOC7FIJXu4G0p3ENol/425mxKi4iOADchRfJ7F4zuMVJ8fVRiwFmFUFjy
mtWo43ZqRTmN2MGDa9tyaL6KkWbDPrKwrSvyXs8OsErIgRaklZG4DYclOjZUsx9UISzAHZExXrp2
GR6nKGR83y4guSwY86trSPGsA9Y/0XS0/eT/gPlgC3uMHv8FDbX3BmFee3TXjal57Zc1hKQ2iD2Y
JssJYdCbVP4BJIeaVk679OAH3TSUYR0nXQnNz/l33NUiLtbeY2zfujmVuGU0fwWJe4SFLKIJKVaF
bFlKwAAZzFwbWIFiBy1fdZMsK2oLpjCLViJyhQ9YwVz6dKSi8E2X3zPKIJriudiWTsDcqojCoX1a
hGa/VR+YpapTmTlMtUnyQENP4f7HJOqwcRIxCgyomgKghMTKB3znItLddL9mgZ5Kh5L5U01Ah9tP
iP1Hndg6r6ysURz3yEQBZoVOZ4BTN1C+BVUPWTdJ6vFbEKlgBQiH8i+jW3Ox6xQAsAXcpLL7HnoD
S5XaGmdSBbOdrjjYar/DjnQfOelgqBPLSJqSZlnPS9Pmi60c36IWthjuwVLVJFdt0DYfIFUF+4oJ
dn3Ac8Tj8pHDQcIdnALJf48o4X3M4AhvURT4bqe07PM7tPDtA+wt0PuO0ZDKqosdoG6ObHAJ5BuH
iLxS0e+8xhNz0VMPaQeObSyFII7wmltCaK+KeVSiLw3IFsiPi+1xRRHtf3fr3H6EXBq6fz9i8IyF
K8kaXK1zZ19yX9PDlHRxjvsy2y8qceqGuXD+4nkSaRCS+9g/dMM01IUKEGFL+ElIU8jIQ/InnEMm
JUuBO0hGk3wXWYsb5q1jeF23MpvxCzD6LOoRQbn0henhn0fYogoaqOQDernGFikEbPsqakPt7Vau
gqC0bEBcHEMbxxVAOoARCagzBLgieXYPEBCcOdKa1bwgxtUdjh8jtxNEKWTRD9OCf9ks+b0S2Nsh
z6RwFa5NbsxhmbEzxP5MoPBq4Rrwuw9i3YCZjyIWcEoJo1IxBTgrtdP8Bf63toZUMvM/S9nTRxLr
/CmdPCR5KhDTdQubp4NhrB73I1wyIU2UBP6ICXVPFFxsbEJw4DuCFUrSqacl95Yekzuur+D7yror
YZvwixy1CNF/+E1Y9GMATGOuR7/bewOJAOiOgdGosNWA+KFnuvo+yjZLZRZhUwwsUgypS3RYAmad
LmBmz7CqmaFBRiADbUEv0wVJYv5TB906XnURI5+k9CBSNAGo/uhvAJEyHiGgVrQJ4OMF0BHBVSeJ
xf4OCrCwHrNGf86bfvBKPmfL8+T59JbBS8aVfAzFcIU+2W9LUCqQSQiaHY7yUEZ3Y1R32A1mzL82
jvjmIAG7mwqRGf0FMikx/movFjD6con3zPu2vTZJbXjZpRArLeeht98GgPbmgvlTYmAEHFpbMj0u
cwEZmLqH47jhbOdrFOJl3qGzqXBU/a7EKmn8xXi0QK0ob9K2QJYh3gefAAhyg+YgFUUA2TS0Uksg
Pw1No6YC0j/BL9DOY5QgeQex6nTo5c60HQ5ZBKMWU0DwY/hIAWlUBZQH6p+h9uevay9HW1kUHx3e
09YJjNLKsVocnzE4zywfixpLS6BvhqH5PLVrfg/CAvL/mrjR7CeUSVHRDjn9NQ9h/QNrT1+WcTZ4
S5nUUY/HQkb4TmGP9DJGMSps5iWfJAQDx6IjI7+jvYcFrOti+wOGQlCGz33woMtI9ZOpHCqvn1Hs
j982hTGyN6hHnsjq61eo9kkODqnOtiAt3VxwVC8/pFjw84LJLZgugwdwV2MfY/YBEc0vtGj2VfSC
TVgICBzRSPYjRzexDKZoWYQgXNsYf7AxPkRbBHoMOWHEVIfzByAa4qjkXS9+wTxq/BXRHFlDRBB4
KwY2rU01tyR6ijR6szKyqXlCQ4tAhoAFnGSG8HzLqYya0vnNwiqUef32fiQkReZVuOfYJkNfwL4H
vWUcrOEziKKofEizzLbicS5G8JcW9dTUjXmJtQSUo5VonQqAU8g9KvYY7aseRH1YBumbQuvZ4jOL
eGh2MJqfQF4AznJGVrTuu2wgQlfM6eiREgm+va5hhoJoM3L3kxja3KjATu1D5wMKpIhMvjIQxfm+
Ny4HGUH1eXgDAfSmr7JJ0kNWjzOvUHf2ALD4bukPcoE8Q2FHF1LU2bXqADsJNDpnGQW41tKK0quT
bWAsKdI4nFnG3zDNzXhh3NqgB8TsT+y2pP28ksjORQJoEK8Qo+s7O4TNa5LMUVvFExGflsBrumo7
1DcKXioo3IfEG0rwCgJYOrQpBm3TDPScQfX4OXOJHsvJGOuVgIQQpD/C9QuvV3DScrKquECTa6+6
Nh/8AqXV+Egzl9kybaFAUZBxJD8EksbP2ibqmYd0heqyyDVif6xidMQJqi4/sn6G8NeTvGxFP31z
Io0b2OrYMd0j77vPraeaH4DJDA/QX5LPY7L66cEu/jBDtzVCozQlrkfGkJ1WJVtlivAvAQcuJDoc
NMecRT+0Hue7sMFziwaOIC+251Kg615NDR2BNkSqQa6OS2+w5qPAv/skGpKTQyJ9972WMv9UL3Ob
VzUB8Ao3YRiRmSMM8Is/FKGCAdZwXNp6ZSUROgQcLFvjoDKmax45at9DLrP82axJhDied22MeAeZ
+qLv6/w3NH8GXqAYHMddPtaR2EMXIWvLMGMIqK428huqRv/WQD9dF1Ef+3BjT/1p2itvyH7YunXP
kQnm69jfNOpg3epeEK5xVrI5xgNzqTtESSAGaeFjBPAyuzi71+k6rCXEY5ufqI/yqHAZ6a5ByphT
TCk0EAeYBwz1kfUr5kjT4K3m0Oamxcjea5E9knVMczS0oTy06Mzt1QiPMQJSfEz8HZvE9AG4FefK
Zs4ahcQ0YATVEYqv3w56FMUUdALpLHQmuyG98R41G/U9KN8ohtZIslsUzWjXHBO0A0piWmBIvQQY
2DUrCVEXAuknCtZDf38n44A+ePANueqCQH0y6zQRmFnAdqao/cyqytQs7Ys1W0wHgYgsa0rGHG6H
BqUC47IlcLssYuLnuvj5s0fmsYXvXu5jITusuS6WzAW06DMMyUut+/BL6C3quZ1zC5PTMTMGw+ep
947oG7VBxWrGpoS7neeXDINlWsQZZFdp1KPfSJaB3XkkF0OJio6RPYiJ2HaABxl/alnid5UINLR0
Qwy4XBH5CQRP2tSql0QssOmjS7oi1+fZ9JW3tv5kbFjXFZYMwe8Jv+aO5wH4hKkvsgfbzBZ/o2w3
NnKQPteAZMmCt2jKiqnGULuIxpz+mCHnSEuphh4ZhrJs2PXo2n8HoclYNfdKIa3MS7gWcR+CFqoA
LL6rQ4mcOmBAM+39jWF3Pa/Dck9EKxnwgHP+sU9GjQBNvBWDjXQM54pg2trt1lgRHAZsvP3Ck2tw
rbRKIvzBdfIELRew2TKxyAcS+ewD7EFsgomeVd9Sp6eo9JLGfjFtQPG+qEuuyahIeg34ceZjsaSp
hcgtTZNr+Jjb1x7abLB9AH7utY8cxjI08iBnLQFHQb0yC/3Sx0aPhZt5cIvKzOmD3Kh+Rd5gxlPa
rrf3I8rY5y5PNHRqsIx/zGEXx9CQT62CHqTOnuFbJ74s8FZAqrCQSQUOMkMvxle1fMxz1TJ02irw
d5FcZQJKVep9xkKQjMduRm9d5HWQ3Im4Dq8hNJwHRbZQ/WxpLH+iggteQ+mwC2DwEYY5XR9CyKev
U85Qsa3+eKi7xrsBh7QfAayula0yQ/sfTahdhhVaTieIOOTJtJtXOn5dMGsLULxT3u9QC2C0mOq1
gWC0ZMOr8AZvwg6olr+WkSJ8Csxss8pkiuDmrVZ+nLjPXoHQQY8dDHr5svqTvXcRM99xPsJPCUzo
fjJMOXlhJ6BDIY1ZD88SehEfKFU0OKx8oT8cKsasHFuHPWCeohkrVh6ob9Qs3feV+97T0vn95xFa
QU9ETmNyMMAP3oOvn/5oGlr3kEV0vK0GTOC6aiW+PQCXBlQhiszg9woU+PcJIkZPorPSlpA6QuOK
SjV4kQ5z/gpKUgnOnMYl0VnIIZzn+fxLEtWQz+NBDVBJhPzvFTmkmfPCSZGPZexZaw/5iAkLyhY1
f8XiOnho01x91jFTN/7QpPxqlp7HKg5tkKg0SCa2mFnowQUlgE9i4UxEv9RkcBR7uKD9ZnJGEDat
gYWDUmP8uyOpwzgVK5+ntdFQ3GSi6SOMtrnX77DzMdd9YmwK1EM6f/VpwAYENRqmhw4S0lmBcwnI
M34dpAac9m4RiBDemlrV2Lz2/vIKKCGiivd/HJ3JkqO4FoafiAjmYWvAds5ZWZk1bYgaOkFMAiSQ
4Onv57vpRUdHtcsG6Zx/3Bv6IyGXpHPm+7qxfTzm7/uUWPYFzZZzF0zWRKddwiOepqyz6YnRY/s1
4xoYT9heUrC4lln21MMKjKd5EiHFJpoT5jQgwBZQJisPVlD7/X8KgAE823MRYy4qGM8h2kIvDzWl
68XeLNhxsYlwNM5Oz0p8TKSqnCKAwr2QoKc1UpK+f127mcrqxgyx5M6VWZbX7bzcG594Nz5iu7XF
QIH5Uz8PWZxT1uR+q+wSfyroi69jvTFj6I7nc0Xpu4ATRjLkeFJORl9fP373NWHlJysS8bGtwRZ8
UOQSvs1IyabxnE6Q3t/hrNV/6+w7nPEqXWlGvSjuuuhCH8D01PnZyj4zD8ujJ9BzXAng24Zy32T1
a+XsuGMytMO5ndBQ5H2s5b9QVC256VWfLici1IGeqbrLWJ3ltn7MyjSgrJzZzWVL9PqUaY0XnBb4
7bOZzW1jY0H8Eu3d9LoLLxlJOlgCw/DfDk9m8vzXbrOuKGcMWuKUSrV/tkMcPMgm2d+jyeu+Dzyl
EUnHs3ndbbD8lu0cfxsh2kHQRMy6OQbt+tEjt5aPCb05CxtRb1grZ5/heRu8Fkho2yJ2CQ5SMT9P
oKuLd+1lGmwdIEy0RwHQvrtL7aJmSvwhBixYVF3CCowJU067M7m7CIO7slm8ip3LC8T9RP8f/3qk
Ru3kpNZzi4Xz9aN1uuA1BTll3ECK858hDfT72innx8Jn8U4jGf47vJDysCeyrf9LdBBCr7AiBzmK
g/Zeg2lNRaOmGw7IKfNMsGwvcWH5Zi7bio8Dq2Hje6wRY3h2G2zs/3oPt/IphPzWpM5VG5NMxkBJ
IhcbPYcDMjRNhlsVi+o5sqFr820fsq+jme189Ynq3S/bQMrrDVxwp6tvWOLKyB/sVvbBWH8fHXSy
wBcLkA41ik2cu8S+tkWzN4d+cOO6rUobHElWjGOc6pNQU2IKiRQjZSzR4xuOjb2FmN9npNiJ4Yvo
ssV8BYiQKm+z3k3/NW4fwQqmzeLeq9U7olPC7dnkagoYz3Ra9R0vE2P6BWKIMgS1sjjM8TQPxTwM
8w5+inWjDLzRZQEUtUsaV7Yj8DhTF2u9V9pwNqSb3HHf/b1KAf/H6JbqOIXB4Jbx0NpvW7LqrDBB
onEwx1BZpxDxxfHCzzf7uY5h3Aq9pdMDl/bwY1tMcM3afv7bcYM11w1lbndOzT6053ies5dhU0NX
8LIAIbR+MjesGXGXldLDLXoSa8SAKADYp/PtevTuaiNk8tSyKPyt+pDyunkLfkrd7LJoe28cT5Z0
FplnPV4VUucO7zMaQyabE3CYji9eMvn6dY/EevwA9LDq6QACj8uQMaY5Vb2p/8PFV+8XD+pueBio
PGIlWJtk+CbJIPXP3kwURgEoGM53SIvb+rwlSyOfw32q7Kk2RzLeGeD0hU00pCmc94IhGDRa7PdD
ECrvB8cWG0024UIQJ2GWNT71gjv42bq9iF6djOCT4ORku9Ul5tH+namqiu9cO8jlRfo3gViXRrtf
DK48/kkBFPh7vZk3L5oHTfPKuxB3jXC9MuDIa0tR4/fLN01lOqfuOHjnOa1XdlOeH6hUzxDiJogO
1vyXsgrvSaOK9UN2G7o/6A1J7d+2d1bFG8zhc+pYH/m+lFD2mezVlaNNuu1CVm8fBE+JtbG4Z9sd
uhx7RAuQbkxDcmjFjR//lXE0ZReg/KHO+1TBjzRRnW0l3ET2rdkzBy3gfPh/gz1U9q2vYrWW0nRd
RkfyxoiqZpjcfPCk8C9m2mfzRMCs412cVkDqObSpyDPn3PxpA2dx6YWuiG3QcKHn/vDMv6luwUG6
areG4SXzPjf+8O0RCG7uzgEgpv5IGs6gy36MLI98P96LdHGf5RMOBSZcYniC3CNeRD/6ziiu67RR
sEdcz/ro0aq4/ONiSU0O8zR6r041p0HepFPmvIYMcBNhDce6PWeVSaEoef/NF0+ui3kCq07CHx6B
IEmprAphWuTum/t2T41+4h3wdM6WOZHTqXkhilDikj9tm4rcvx4891KkAmj+LjB9P90B65IugP6e
S0TjR1CcW1wW1yXSU1NEsTDq4q/IiU44V3b/vQceUqehMy7gjguUns+7tOPTmCjugp49VhVmGRGo
W7JrhlNPEnR/QijhPrje1gI6iWDZc38KM81qREDqfQbw9u+YdjhmtOlKlyyuVXCu54okwJrzYnsc
s5nnCIr7sIVm9JFf25t5grtKEItjV7s6haRSuuNjrlWblWgCYptXUm+//O7YwjzDGH2ceOB0fK37
pNVn1R0xW0RGX33pj9uo8yWku7ZQNBTuZUXCnF80Opz37106+C5kZbjG75GavOQ+g1tlSSTXMA+c
kQ9O853+WGZb4XChplrmGyZTmyu6nY9C9NtG+a3etbb3t1zvvbBHKNoSV43PXys+8NM0zmLkc2bG
6I0/nAtS8pf7prRRXnHoNSPeAl7/H5uUeiYEqd6vkHzN97C6XUc0i6fuo9tY15ynzDBZRIZ5E8bO
Ycxr4nqY7ttacy92jXPEBQqQA/ZbJ8G058Coc3BPh1H4NWS9RX3XagLuToCV3cjaUK3HN7m783Ci
eDGtoBdGmF+ZrVV1djc3nD4gIhQ/zNYO9QNABioAJbQGY4bfisveNggR0Z0pqOy697ZvwPBNfT5s
RdooTol4Lia6f9B5R6m2z+OaOE8R8or0Djghnk7O5ArvIQL7+Fi3KgIsbRCEwaEqhxNsyUagubAL
aUhKUB7m/R4Qja/8YQKh84aqOeukjodTK9gm76cjIhOYVkDvDWSWFWPoF7L1dDaCpA5LpX41oSeP
QppDVPkQH5OiKk+GomhH9Ds/p2Fg8g2gp9pTEvRjf12kUO5L1uGhPA/bkLpPLnl3nOAbkAGcJjwJ
Uw/WgCAqGSEI9ekrE+sLD+NBDfuisPY0bQ/I66H8dZ6DCvn5l+iWyPG9003TQAZvsLXl1FbsvSHK
6+jrFAt3K9aNgOF/ra7SGbKAc7RnPge/AZx1edBnlyXsEi5Als+H77WicBC+BqWOTKavYx2q9Zyh
D2y+rotdGCdwxY1n65AkPvXbLq+GNub3gTzqh4WK66XwhT5gFdF5FEHjReNjErRyuuOWG1AaWgFE
IrSCKFxEsNFeH4jhB3hXFediTquGWpho/RwOHQsCAvo1vJvqhVCmDSvIv2ny1IuB/PqBt93+Hzdx
IQK03oMzULHjUzMEPPBOcVu6U90WJnPhT61TkSXESGwJQYb0Ql0QnMeR6MB3smuQrCd0Ef7Xrsoe
9yOHoCkdI1JUIBx55OBP0DaG181/Q38hpZsPHfD3f7I3fXvBcdoN+QKPnRT+mMTbeQ6h6bGVWWed
5Sk52o76b9fdtumpJlZ8I64YiOYRzavYznEr5196QRsFRrUKkMXMHYnPINqz4kSsqWNX/oFBv9+O
5TvbxLC9LFHWPOIqXupLs+xbcJaAxKAEWwdvq7LDG5HZjEFFgV3X0TxudIq6J14ABdXshskpwpU2
nKwTmCcBZ59dhOEwyT0FZZhHg/V3yrUWtrnVUWI9j908XTRiqzoPKKpqHn1Is6GoVhzD15SALFS4
+9jtBVXL65RLf/eOQteRXHM4Bm5srnkRwGuHq5PvUVI/WeqGCFIfTQqyl3XNs0bCiZKoWSP+YsI7
ylh4Orjs2bj8bMelft5wLaOFEXxuj0Dg4XywR31rmjl+3vncY55V6cr2XQv53dje/00IQvcWRv30
q668AeXFdoTH6015kz55wQboinZJEWID6D1R55fK42RIkP0lumhqToFOewUE4lBNV6s4Oy6Hdcb/
PMGLfe5tpcczPYhRdOFl1GnpN8nWn0mOQCSl5b5PF9+JO3uJURSoXIk6ic4YglT1vq0sy8UShrcL
YdTud/4wb3nUDKzebzpns+gipeP5hWzM0ZynNFbZeW8pM3lbq018hG3IqyvkUv3s0kyBYNgw+AXd
g46rJTbsq94BDEtbm+jXUmMhOc0seHDFDC288hxM3xSYW5NXzTJ/Gmp/h0LADT2DCHbIamKdvEa+
vyBuSKOtPcOuW94kv6nckxtIgd5Iru5IWGAdg4wP7vjRSJt9tHs8faIaDvuncHcF4uUB54O/yX7I
E9mAsUWumPC0zXyyrzqaZXNFukW3od1Art/X5EZaMGmvX2Iz7388tDgDYZMpO2vqyPkfBF0rHilF
5MKv4liFD8Gulfph0Esm54pervCyNJwv974DxHupDxWsxayCDc2MbwYsqBWLTQukZO9WkeivRPPy
iDpOPP0a8LL9MSivvzgZSc75WBMywxtJm/S1tcQFFM280TIyHZUb3tRZAa2laGLHSzVt29uht4F9
epkIhdEw9FnhpzvcUe30GriuEXQFTBPrLWIOs6srQqbVFM42u69YjEDLZDMv5Iqy7zbngXXwP7ml
FnJqTyCjl5pH72832qU+Bb49fFDMzc53iP74EhgkppOiImQ4B432miK2OvzJfoFkABBtH76tUhtu
8HXjTqKIFlb7hDdEko88+aopV0DY9qmTrfjWmK7villmnlt2ybrIH8lcjTE/WgCLEtCSq6+up0ND
stDg/tGVQbiDGD86kFSZ7Y/SzkGawixWfUUpRGVCEkW0qaeGNp4i8bvoxWUeNv96eojD0xpAz+XG
VTiI+9FpJAqvJRbnJmzJls3I3COdL5imb8Yn6fq8mIUGXc6kLij5Zw9vwgo3wut4PM9qHrTBjyqO
H17TVuOFhF+yz5DthbqseFCBfVHaf7R97SZPc1zVaBVq7dWlbTQYups58f3urBNgUZPMPRzOcptQ
CcWMcqrgEIzUGM8BV2u3QpEEATPejT2VMMU2prUt0L41DTKTCRhrm2pNe+6Ugg56MnG+7ePAJsXX
9dN1Uop11wkbGcw+9G9htwaaCK2liwiCE5qiz5pfuTjWPlmuAnL996EE8FkCdrwxx9Udg4Zo5vdt
E9l2Zxvr/RerJq7KBfz7S3soREZclQ3OiimJb/TksJbYsmMsJbYJC/jE6H1GThOXWBqq/8giRJtz
C9F5PWJ/aC9ZNbjJPcfn1hWM24HPFTHNbMTR4aIhYp9vzjVjY3qJ+OE/Xb6vmflWJ+LSI1Tuf6uF
pPwTIwec9Ekko3+FFqjvccY76x2m0qy76WCOKY8Hy37vA0HObzIGTT/5YwrIp9rUsw+cm63Jo2xK
y/TmHTtpGAXvGhHcOlxYjBrcfnXX9PcolzuLKDNSGNMTkLYzT/jYPXkITAfeQFCOEsN+dT8u+/LU
aH7+8xGv7lfIs+0tS4Pslz/6sN6N4nZ0waddHh6Eiu6nWDKnO2mIzaaACPKCc5dZyA1Q+B5FmAUI
X2exvCUmdE1Ba47F0rmOU3rSCOcMwmVl/BLUvYP084SPfhyMXjx0dJos2OU8XUPkg2v9SMZAOo8i
YBAoshkaOA/djrg6v/Gd4wuaDZA3PVdZXJjejZ56NGDN2y7JNmrpsR7UmqNKEU+9tt74EhxmgeRT
e5NdAkeIW5K+8t5cfJiE8znCt1/mTNaYh91J/2elbs2DBQOWL4wk+y3TIK2Yh0dXuheoV8aRMNaz
/woyJXXpsElPnK5p+10q04WnoPKj5f0A/2Wc6mqwYYZw63z35tnZHvfeg507MJdEz8Bf/XamTSAK
PxzZH0GBrMsCHcciSG9bisG7gWipKRSDrTh1ptUOX9OUvbYsaMDXEKPuFUFz9jNA/d2e9Rry3GRZ
b5EyBsH+d92ynTuwm6Gea5Q0PFSVrj+dacm2N6TjEK8htOryGjbpjooUsMi8HsG6/UJQ2y1IWlHu
nebtiIdLqBFDlbXOHEWq865ULm2yvR5r628MspX8qRmEavwn0vm5Tw7DYh/5uJqyYNjMe4oPRP+N
AYWRkodGY46Rx2S/HhSHuK8awAjJhL+G4XwVZuOCqlHEffGTPQzBQaLs++j17u85W5JvAUr99bbn
zT+Hum+zr37VIh73j6HNHo071f2rPYIbYpWKdL74yG7R+AbcVvnkQ/Z+OQTI0uOyzHP26E0J/EKo
t+5rhM80fnb06rcXJqDKL/0OIoWmomxzwLmcamGzjWthH9sIPKo0a7z9zbhqt1w108RRraQ7UgQ7
s+pXnqfA/sl/e2nRJA6nWEwr8ouRTfh1B0CSBVlfY3Vi0hjobp2Ofjshi11Ix6SSDuze3tIM2Ls2
ppbpoPd4YRi7NdQdlc6TZZdAYdJfg7zmeye6ap2NZLqI0yl3OXBvIyy+wULucN8A+2go7ytewSzf
BRhm3s1DKplfpnnMiUHmE6bZ5C6fh20Dv7npo9e9XDI/8nMPWPyn6ExvTnhAA79ckyYJn9Qi+R1D
RXjzE7kWSKinzJ/Uew9Ge5x3OkpuT2MGKIczo+3zI1Zjfw6RquxIMdluWpI80ERxX3MJbnH0w5sA
mnImXW+4dI6algezdeLdW6ZB5Ztqd6dYLSpdGNkAzXIIfv1y0MDhnCk7H4JynOp6ujfe3DYPYTpt
TKrBhkaTr4b5cxRmfx4JTSDia+4l6aq2lS1LpxoVo3e23+MHafsfOJ6TK4mh69scNMiH7DxNv02U
9J9wkek77TRA4qtfIb+nAPXJd6Pupcf5/GpGqZfSwlSg8Fx3/61nEIbzhu5+CzcuIThNIpCYjcyi
86r3kT+7q9rOZlRB9ghM6SXFmjbqF2/DzFUKBAA17hlaHSRT6M8h3TbMEvuCHG6vo/Sztplfl61Q
nc0RxqnpmjVz8Dk4yFvLuEdUwSJJ5x7RuXM7xfDRnf2zYgH4bhV3xI3TjtU5PObOffF2zvkcGsNf
7gKxVselQ7L+E5UUJgh/H9J3j+bj5WVCpKeBrBLPgLOklXxZ051DWqUbMXabTaPfjeja5ALUAVsm
ayXug2TPMDWQYN9fudQ10tOkdsskSpahRNOKeE7hwXw4mCx3lHYEDN4PXuZ9kVrJazVKBE3+XPGX
2oWpGGSkG96nycApGyxS/dwGx3fPSdNyvrO3c8jyIVmSOtHH82+PC+XDNrFa8oZ4nKB0oyZIr4Ng
wC9xQ4UTU84YkQ1V1TLB9zKhLGtjM/y1fbp+33dnXu+dxDV3na638C3VR7qHEMvi+OdOBltPOPpQ
AYYssZ8L6vzo4eDgKhCYtyOu3GnOzscasX+B3dpmOHuO9QQWBrO+No4z/iPxg314d93llxR9K89I
tdArt9sGtC/HSUbM56P7neo01bzjwzEfbCh46my6Z8V+cG+imghc3DUL9/DOqP6HqkNjC0euHGQU
ZCPPcoMU+fPAivncorn8IFQAui2cm/lvglZNn9Iumx6SQNKinVYrYI46OvEA9MHzQ+KtVXna+NEv
isPbb7tIRXJSECbNadmReeC9Fsd2CvtGoMO6kYePKd0ztvQqxVyZaA+lOKZrpBwmcHwQFLWT/qVJ
0ngPj6GGt0An8TdZcTvfJZs58FG7R7ycEx+heF65NpgvAWNadeP1M5FvEBnl7DRMXyTYy7+CF7G5
1yO2NcBE3+8LxwQcsKsjw4WLmZH2cRigNFDyz2hLUBQioB99FoKyV6mjyimr7TPJSSb+c/BNkrPC
xOg+TEk44JJqV387NyJbgzI2wd5d+8SGM99XxBnRH73G8bM1VhSsNeTXnyyDpKLzBC4EkH6Sv8je
wvTFTxGIAm70Jjia3OyPO6G8OqEc78Xz4ap+Lp04RdvFRBKGfLnhyNk8zlu1nhfMMuqaOoDuULkH
qtlFe2DMCu2rKmgUkRmKmx2Jr2D8xrhXUyNWkujtI21p9HOXmOkpSbSqi6TRdfIYB7v3J7BkF8Os
bia8ACzZ/aJEZqbfnUqUn4sNjfz9TS02FdRigIEA8aVbETs1Li9GizS9Ks+07dMxe/Ivy/H+xnnW
iQtOGvHkqHidLsbWInpAJJ69E08l/o563Qk5Q+UcIgseF+q/5CgaVkoivE9DsnE1o6oaBVsJstMc
swF2JOjbGpBJsiaeSUyjzm8WAVczQrzooFR70+ErxipPnCtft4/EMB+6VIy63bNiwziPa0DuVubM
C6clFYiflPiE7T3Cw+1HFlbiOWTTsAVyRP1fHbvJjynAdvWcZmaR12Nx9Zekt0H30wWBOD6OejPD
NdV7rXlGcZEUYzJvGSNCl6i7tk64Wzj8vA/rkXqb92HPKcewz7HLDbiSK8rWpEij9cbw4pg1dAq8
CuMbALb4lM7m/J2Q8bHXrbCJSAfX4bczjEyIiUd3wRXOKBZl1PQd41Nrm5Jm1RvllQYCgRLT7OMC
ojAWs4tMF2970IVl5yVOBGp/JH9G20DeeRtOIaaXuTsKO+IyLftEoCfciGELrrGDguTSrof/M1lR
VBUewuz+4sZJ9Sc2fNRlrVYSj+DjXnCNILVaLbKYWxoOWh49jLu+i8C+z1282xnFA8/SgCFuXL43
7eb40Dy3BMIliIy9zGCfM4fCkP7GQxx8QV7h/+FU3+Kblqqrz4CNc/PVa9x1QtvPHa2/NJ2RMDio
TKuyHexuuH4i0V09v/aZs+Od5RKZ+ygLB3j8h5ybcL0EO6sWnFYth6fGp0QFb18l11e3iSZVbPO+
PXZbN6I3RRzJ6hTABD5hvJAuslhxQP4PwUSzZKjFaq+OB7x9AmH1rv7Uxy46L4u7B9OGagsCgcaH
qB3n8IXOiWY5x84NhlFbJl75QOMvdMZ8P6cDnox5bfcaIAWalqevQWUhPdZj08h8ibTHFWPkru7b
RGZDmbko1Dr8dmjxCStPL5xx7nZ1GgSsiCMyxekIWP6OQH1nfo5mv36ql3XUzyY7jhUfZHKgXnCx
Q0BdaDwvasVqfwHTr5I3PtQIfot1p8pN5QYflYTYzSdPsO4mTZNViPFGDuOsQTK4uyu28w35wGPl
O1FyHjE9PHQdD/2XxCU56cqejkCfHQsRXTx7TvWj7+wKHjpK8xkhRDjuWLsWe3GgeYN75PIMmvHY
BWek7j0PUiu6p1V6BnUqGvl33FOov3hOZf/G8Jn9RfLY4RtO6nXOsXT5bKwEhDbv8dzUv9EZJft5
IsozYpOgmw/HVpj453n4/9pJUl7Aewfm/tc302JO6GnbJzCiRdzT9DBs5HF16tP6DSg3YBC6/5nQ
QB6geeTXFgzux9mN1um4l7zKddGHQryKemhxaCS8yt+4nUe8ACgD6qcGtXR6j7BcBMXaYUdFLAmN
W1S7nh+GPmirHAQv/T4TOtVd8A4yyaxD1053yeJ1zb3nC0m7JsUQGHSgmEjPpPocbLaC986XPlTT
dyM73jLfbwm1JC6NGoRodLUuQbvT/gWhLmn7sd1xp+z+VL9QHSe5dbfelpAAYVUOrQHinpwg/aBX
XaJImXdTPfGSIbG4LXNf3Tr01mt/pEwuVZJyRMQRRqUYs29aKE9x9WfBJOPH1SbYDhJgAA5fzyRP
pouPH2KJ0MspQPksH4IK1i3rXHYav93214H/D98KTgXBCzyxiXR+MorcRT4QlQHNG6YcAnyB5eiF
IBSyBtc7rQtKqzyu/bC7IMfp0rMv0iG8WAeylEyucbm4qUBeO6s9ENcwrkR43kQT3PRjUfuitakk
Grcunl6OYRHjF95fGd9VnmPsHUYK4OI+XF+aBCdtLqdmQzDKl8gsTnyV707e+kRCkE3vs2kZn+sd
Q/tdtpM6gvylO9ghxJ6ifqnazwOn63IHvcn6BCSVCfd1cKJ0OhGx1oU8be3RF4NuIlks0Kh/1ACV
XybKkUs+J2BIjFhH/UXhC7C/Zx3AkQkmtq6sEIfEl2mD7bpO25IwOVKP8BlwReLxSOhnKtzYb8fL
toabedWe7GLMff3+LTHk+PO/iIcUw0KwPKTS1u7F1eheT+tRQ08Q+cDBPtb4FcGhZm6eoUMKc7Jd
7PFBqxbeA3CuR67sOvG/rEnqJa9924g8XfbZKwcire9sxvGZo7Yk5jQ6/Hjh/rKL+lBbfcTwVLQr
SYYmRuulXvcP1VXplxqKx2N0QNJfuKGm09tDmITeWTbYnkfim3F19JEyp6hK5t9QIdD22ZgF7LBh
g9SQL0eAWTAXdlfE5F5X+kFyANXEayhgwTAVl8Tn1MnZWwD/73akNIBWI/JTRrDOVYCByOuKOTHC
ydtOcbdVJD+Gd/ZAUH6N7JD+g3PAjAUc1NZlYGcblIcc9g/eYuhEzJj7KfV26V2CkSxaAhW28H1G
fygfZWZ2fV/P0faNF/zW0LetdTlkUv4LdLB/ItcVOMhmZ0cTljI8xyuKTy6NFP/T1IK3u5nUMN6Y
6rKLY9Wx5LauqqNcgoD9icf9VaKR+oREzwo0gDcvEsj08uPYt6Plw8XMwoZ1A2vJVs8vkFQz46FF
83LH5G5S5vJlSU+yOjj1goyIhxzrzShLSjwi9C8zp1FhG2LhTwy1+/cti/TXYPbUTzsk+7Unpkjc
z+DUDwlJaTcTq8F801Okgo43If8fTKtqH2c0cD/8ZklHRkvpTciwObh55JPZlmRaVSCa1K0k19Q4
aVfsQYM1KDMkbzQpYofLhNCPSAdnTlEkpPX4SlHY/JO42+ZN7J3z01tHiJ0h4TZ5JBurD0qAyi3K
Eb6nj0lrMZLQuBMihHIp9Qu6BIHEUPnmeiNBofYQ3YOro7B7UqGd/rjUH5tytSFBBAQq4BlPUlnH
F0t/RwYiiOToTe9xxoLH3XNiWcq+KbR4At9MtcbEDFXRe4SauYWi8e17Mhzz9zjsqJ0KPNn81px6
tuzBn//MDoqvEyLj2l5IpXd/80iQHMqa4rIXJca+EDAR3hLzjiikR2TpulJlq1Kv9LwsiKqDw/sb
z8fINgIPNxYyIU27qI9k+ipI/wnKeVrrV0GE1D8u8yQunLXffRZpL0BZO/b9nxGmziJBnxP2msOE
qOyCDkpr2SRyoiNgmD8mPKtoY9MuuiY+y1neoLsHPPLJYD7FC/kUue81MBqhrTMyKgRxRhqCZr10
tdwqrnkT/6CJ3eBvCYbopU5qdiGvzYIfW5X4/mWVif3Sir7uH2KEK59xsokfypl4lwferf9DpMda
kHg3JDnRSM23RMp2u87iwK+R1El2dbLAN8/4w+j52jK7oqf0RbDfpzGqU4bHDTREdnSYnjpt45+7
scgE7Jrp6tJBSz94mPbEeaI9xWU0UjfYGENkeDmcY39cZ23WOx8LXlbEHUsrjkOTJQ+wpGrgJZz5
FM4qAaLxabYdHCiZEkXk6XZ6HuuKiAueXvej47QYL0i26Hpygm5Xb128tq+d2o+/Hm6HO+vhqrzx
5BTS603ONa3xe3RgTkoBrLMqzvw8nJgC7sZ4Dl2kKA6Zc6FouvoSkc0AKR+Fsi5syHx5AZFvvF9W
WfMuw81RZ0yN8dOh62G5xERC/BQrmwXw6jS8IegczclEfHE8BiQV5NyYpG2YKj7eZL9G+wkgYUe9
uzjksNVejJpldXZWHrb9vb7WYJSl71oY/lYMXsjgss3/tJ+yJGikBfqkTWxDtp2j+jKsQ+CcAwwE
f92+D+K70PjBf+sxRQPQSuy+Vkc3ILmX6frjViGNWATjP6NCOGbR/YHQkqp3UkNeRrKrkDJDJq33
+7RFxxmz+fiaAoBza5BA+ttgoAc0TyP1O4uHxrlbgde+zvgT2hOWaPGsURG3cEBT+OoBhfOU7QFc
gL9LUT3hPxT4PLsle1Fe39sLvsz/kXZeO3YjwZb9oUuATCbd6/GsUvmSfSFkWvTe8+tnUQPMqFjE
ITSDfugGhFYekmkiI3asjQmvmCsyKGjKF0VrSEypmXCCo9EkJctHqZr2wen9wT+OfYKVWA35Pb+w
PRFxOamGoS/TMcE6aLDjhPlkwRIJM7QjgU91jJ2osfVzIaSBfudPhiidO0PJbXBM7Uf6u2+NfOiY
cSkqJgKngEoMDJcWaaBGzepHXAXOQ8TxBh2Gg+SbSXtXdRMGni+OymCRfyAh0etHC8ZIeKD11noW
3qQhedeLIMWuorIem6Bkl69bgjwlLemOBYmDbo/EBQW5HfUEXz9MsVeQXxOFdVKpS6FxygLd2LfU
Xsg/qmr+TJBGINfnqkarW802dZ4MfXxINPbQXTdSRuuNKJxD6Ip889SZEZmxPAz24YAOeNd5mCnd
6oWa1HM7CqHkD+40lgURxBAPvGfOEsNQcQyjn358kvC4Pnt5WQNfCHR0+FPIDnKC2tVUNyo3mGe/
t2La8I0iRCJEQ1W3yyPk6HekHUiE+XktP3l27D02/uTdqVRqvFuZm5O1h7mh9EfH6bV0N42aOd4W
voSfNjRq+hv3weKrErTepxHx6OTGELl+U/wIMTTLkEDsyCp2UMHLgNyY5jnpB/DQbLq67IIf8IwC
6wxUDrPEcUxGk+sPWARXsYrywQtKjQy8ycXraFSU+vgMQUYfk2F6+sVSENHTj29OqBmrsqIGkdva
QWZpuY8xGzQulMUoVaCOibyDnCwb8RpKZ7w34qTNnul5aB/HqO2e9DSv2aYRtNeo8YPhcyXn+wn9
I90NLAZkY3acWv0te5ynvjAbaaQwRz3rkKwZhnb0PZIlNIKiX9txMZ3B+2rT33r2gFbSUAxomRTv
0r1p+5rq72Islv4rqbDPkjU6jXck7buvrWajAOeeUj0HTYFkHxrObY5Kyjh6IyU4uE0+/Wie7oe/
/LLVhgOScdAvMzND7CYkH97JIO/SAAzQnc+GJ4JPoNrzl3gIWTihzJrLaOaqShkmkLc06PhiFzFp
QP8T70RHI9ahSoyh6pxzJ9I/UJVtMty4SXM/ZG2CJodEtfHaOHZX74pWr1gIyH880gk+J6YkfKzv
Jy8snZ0PrMrY11o2d3H7xDVHxdeiL2YdldOppNDSPvJTh+eKwwkwv1I6ZFBNQ2+OE+0G6Ck5u0xe
l0GFM5VT/QnkE9WfJLGLn7XTWdVO802boyJp6dxAxIFmRFYNSkB/NkfYR7qXhudKHVD6AMXBuoNs
kF7fi8kJX0n1m8Y9EzGBGSrM1jtqpcGZRvKf0rnforYmaWmU/lGNe4gw/K9deQR/DLcgsiZQePQz
Avnn3dJzRfqIxCtoBys6VF3fRKcapG3ABSvo7oXo1BkiYAd306Qr9ovvyfE1nRcj6YmIW26RO+ar
igIEvIFRxLd+ZSc6hB2n/tJR9BzOKT329ykHAnZqGbawPmWnnKOh7b81oKH/g5ggP0gllaCNLNuz
975ERH1DJ5sKwbnIBxc6kXFTVVgu7mhsQRUxEVkxX7nnG980EqKfNRSahE1ojkho0r5pvZgi0Ytj
V3UmpBsO5H1Nk5ELiKIrz/xZEO/qfqD5JhFmoR50OovSky3b8Vti9WS2py5w/IPgBpx+IylrH2nx
nVM6ekXczPVO0S8ICtubTu/IIyl2aRCXWIbzneqZSGjC14L5fIAOTb9E0uuvkNjUl6EWyU+FefK1
Tof8LpD+OLeNeOyghjdmP2nUV+cOZY10mQPE7r8gVTCzo/5iDruR8+vWYaaPt4lMk0cljmJjP6EL
jnaGhdTgC2QMn243fIjpTgPPTN5+4qbIOUOx+dAMRf88RNHUPOeU6+ibcqrmU0pOEmkoPrBfUFj0
9hn5mF6iAsrYKTGFtIxdWXLxvPRqrtTfKIyr2V70YVl8IK+R3+TEV9O5QhYjjoHqK7Q0IOEC0pMO
wRNxiPim+R7RZzYhG0Gz3aCBm9SobMDp4PywK6kr5aSV9SI6T5Mz0lGWJQTPhak6zLkgk4TJbIDD
KeUKxy6Q11rxgMw1vqeZpoo+9EViIAVSU0RXsa9nqIUj6R8NcskFIWQ310FLKIxPUNBoXTe00M5c
VDKmvkeX5X2HwOVHj0VrVNEJKwyRHSvh9IgybVHeY+BcljstVPnVNNoIcSNs5N+otO3knGhpEtyQ
IM2J27An6lBl1aP6pbEL5Re38Yy32+fW02imEunlGFXmDmxkG76USL9Ouj+M7TERAzf+SXQ1Aljd
y0+o6qJHDdIRqKg8L6b7sCx1bGdptcEADvWtn97/D8pAU2nCpndNuwtuwHMW1l0nQs/ZTdY4aIf/
EZ5eSUSxqTt5HU5ZWpoVGcgdmSXHHirwcEKFrub8VROihDwqxktRjZl1TFpOrLHlw9E4EfcbdM8V
kKhJgANeE7ord5T5z/9C41L8HCn0FK0LMFrda0auowtBvyu4Z27BoWfQ5gLECSSEHKsJipJ/FiDR
aKaF0tHTui2YhIMH9OgYmsK+H4HD7MkQWd8Ub+I+4RAHUtNGe5YTjdMIGOkb9M01UKSlYx1PWcjC
lmmBBFWY0qTL1Natrak5tfAwwWSH3fk6dHOFgWlawOFsoc+uDvoCR6n4pHFHriFu61UvfED/s47C
fK4tKi75Ay5RZUJD9vVBtdW3DABfQ8+MedDS0ySjBbL3SDq6fddpj8gY7LMUmrKXFGRORF2Qi9DX
HNPanA5FH5c7zE2dfdHnW6a8a1MLbNf/+SEzk/SvqQVtqbIqk5fcpSn0PWRWtq2Ft7SLdhsWrauf
E7kGhlAz2P0d4dUczMSSVeua1I/Puq0b9ybYuA1m9eoolrR4W7qOsG3xOTv0Ka2GQtQVuLOSnZLG
Je8r43j9+61Omr9GWZCx9cY3UWENrVvQFO3iUOEfbapDnyFxZTdRhZCSmK/bWA8rnwrLHxUTU021
8BVePBoG8g6JRtm6FjzEo1GMzX0b9x7wNtr+rj/fyltEC4qqxkSuBK1+AUBvgS2hB4laF6M6Qf9s
Y9onpJIUz/91HMFsUHXcbzRQtMvNJsjYzhGxMPuiWr/PJ4FUdBr8jTnxnqvLKISRurTokXxHnAXW
iC7cYOZ54BZPdl6Kj54zKMPNFEbCJQ/oiQ1r9vn7v91E8aPCUpK9ywIgv5zrAqsTCx5R7RIitJ8C
g2uGEiXxcchMH6TyzPqPzRz6myfEBvj2j1HHYmwL0wTHhDmO36o1f9u/VzRVFxrBwsltOsXU3Bih
L+glqThcgItM5G5noTt0q5Z47EJVwCy5pmjGTdvSnXCKVafkXuXRU0yNHm6LkVhjuqclwjMuGe20
iAhSOKBUWm3Hv0ktgyp8gbx7l9CSnx6xg0Ihm8I8QSmYTPLVqia92Ng+309PKNccDBLFjMS7ZuE+
qDlJHoahGN3Ajs1XQFHoGKZAfbo+Od+vt3mUeb6wQ2OOtFhvVazEkprGSKkKzECg9A3NhYFw+2Kq
z9eHWn0gx3RsR4JQBMv09puptKpOtm8xFH7Zx1iSmZ2lgxureu2BMLnAQU43pUmi/e0oAKScqnIk
JoOIifZjbYA+mLjU0bOw5Ta4sgDIbKrkVrn1WFTl3g6Ftjmjb9EeXJ8LUr5L0h4+VNvPSCMAhiL4
AGY1+N47LbJbkShjsLGxzH//YhHYDK9Ji5ZV6gKLDYxsapS2shxc0iUKKcSUem3eI9Mj43Bblmp0
MPV8y4R85f3aZAANnMrYZnBufvvQhVeEkdVUoxspIZYeZp8crartjzrYm3//lAw1+yRIHDwwknw7
lG9GQORj5mYkhy9SDC3dXdR6TV2mGyOtvsm/RlpMmqZUQMi06eg2BKHPaLfM+8zJR1pjROeWUE6o
ydrm6fp6WB3UoZqoY6SjEnG8fTz64bhA2zR01Ig3frBi/J9pweXFzoR2l2qt+D5Sef1xfdC1zyc5
8yQvVdrqkhdO25pPUSfuXZ8el5sypcdKkXQ8kKKuNl7q2lC2KSRaPEcTEAnfPh/saa6ofTG4vQQK
3suS5qOw+68demfjJFp5k4gnVIOyB2cBHlRvRypHmWedZvZuVHfNIxRR/TRiHvKR0m75wfZ85Iuh
+vP6i1wdE6sges44A1Fmvh0zHMkoanN5tEMWnFL1rZPbBMT8IRwAJ8EIUMH/jKjJ5eX6wO8Pel3T
OA/wo1XN2eDj7cBo4bIYLlLJoWcEtE9TbE/wwPiVp23+nw6kxN/4ju/3bQaUqsE5i9GHuTTNqlh4
fSDqEpa9UnNnhCWXxmG98Q3XRyGkJXgW7N2L2aLVGXTHoSndNB+QjzjI9p+cyBQbD/N+UvIweNHa
HK3i/WfTSJ3Kzmsqt+rhmaHeqaezST6xPwTQi39f/1Qrg5nz6Y0rF0hfw158Kqpbo1WGQeMC3FFu
G+wHT8HgpfejWmwZLs1T/O1ZoIPgJBoytdlUYenM5fSGQUHBq92iqMvmF7xmblGiHZN7AIWopjuK
j90NTT7eIw5GCTddjaP++uOufEIgSCw/znbM4JbXEgiQkxeTUnUNL2g/qE2L3IV+o0/XR1l7qUQr
Drc5/IOM5alnh1OOvVTeukEqgpM3pd/p3E2PlkRtfH2klZU2r23Mvi0ur2L5PBQX+kAbrMo1o0k9
t4PtR+SwgUFTc+7aM8jV5t8tp7kTYuSrcgXi6FueCUWOmYIOmsBVK2V45DSAKmROzq2gMfd0/en+
BJCLKcMBzrnDkp71q/MO91cMTadfgA4GKJKk9zO9mQ3rKirmtOfs6KqQN7VR5f/RGtt/x4xAHNkH
1VcB5ntjP1v5nkwYIbAg0YnblicSyuZBlGLWLaDpfYVdS5nSDmvlMqbI668/88oXdXSAw2xnuCJx
DL59ZMtKE7MNw9YNUXfdKn1hfPTKNqXhryZRBAYSj5jDvw4pEZCzdUoEKhgJLfYAlDpZloRR7WIx
AcnBMI/UXuuDCvZ8n/V0rF8f7v0aZDhMGDFXUSkjWotIZupJdwWNXbmBFrQuwIv8rPCsG6O8/2aM
Qtg7G5ap5OoW7zFBVyy93qvcsHGme3A79jnxHcTVM+rl+gMth+JLqZZJro6Tx8Q1a3EuKKWE3N8q
FNCrrrypc71GqWrlJ98I/zVg+TMUi123YQ467ywbKcCgIqsS1cVJJLsQtHyhcbCfu7L8jfe3/ErL
keZ5+tfS0wA4xHGTY1ARFP2pbz3zIBXwHddf3fJMmEehhUblmq5x61reT7po1DgpWs3ViEYgrhrm
J113LJeY3Tp2jRYdoUI6d3im1McBxuHGYlt5SJy6dNa2RpzCVeztQ8ZYJeNdBDJSILq4yRS7vYRz
s8H1h1wuaR6ScMhC8EKjo00i5+0owLxMGbKzuFls0Jue0ocagvHERyZE1Y0dzD86+8zj/e8YRTAn
acN5O147KURDnqK6FAbVbp9OcfSlqix4dNefa2Xe8+aIg2xUMuq7k6BD7TMqmSnoXsHDla7paIKx
1JDIpccGvsHGcCsfC+UpL5B0mEM72OIwMPIS3Tj9B1ybDZqQyij6wMe13OsPpc9v5+8zh7fHRs+1
Q6gWRnjLjUM0ZsRlFhUeK752PoV5FpDgkHn9WhYKGjAbd7eQnIofnDJZj7hflEJw3E5QMtGvdmKv
+KEG8MRurfDkO2p1YW5r9b6yHRTO5RSMuCCwrdKWTj3vKa+yRjkA1DEfJ7Q6pG4SRZcns49D5ytg
5hEaSiE69Nf0EwiKYhid3AyeGrd7CDJZsMelR0U7juJz3Dh/1z6wjVObplLzsEhYvJ1Igy/gzkAt
dQPVjtyJfsNdpCQ5yQSaza6/9pU1QtqU146V+0oqKYoAWcCTn8BmBd1nCwcbl3a0/tDKtvhvGLsN
t+X5jFl8ZJ3Sgc5CmfMjywuDXfVtNqkMh00fXKHJT39jNGl/9HGq2AO/FQ+wPXB+TvEruf6gf4K/
d0MbXFW4sZAGXZ62aeJHdVkityK36xu3RSbDL+ghnOdOsY3Za9WGaRe0/sPUKuUXkbblCV2/+Vp6
ufjcQ0J46EgZHq//qpUv/Sf/i0Kdl/IuXZ8OmuaHscQGlQbti1819Q3cj/wjCrpo4wWsD0Vpi+qr
Oef13k4qR06gDBSTL92oMCPzCrWOEWZ3uYLA5P/hqeYsvSAJxP6+OJjTTpT4qnNaAjKhdwlIdnNI
lCB4puO8ebw+1soE1uf7k0mKW2I0vXisciQEiWp7ctEHTPEnn9ju44CY4K5NgAL9FGJUNg6v1RHp
ZJwzTzr/WowYKGnoa3E2uVpfWPTYg5RE9YbTS+uTh038LWfqZTqBjZFzUjeoEhC1vbu/1Z1SWGXc
jG4c+OIwCLoeuwIlFfKMFKWo/1N1dPMfI+8/YzIn2YiJeCg/LiZLgI4z9Q024MzKnxGH0M+JBPic
90n4/znUfPz8FfA0OfVrv7NHdxJ2FB4zzAee0hht0E5JVDFuTM3Vl2lgLWuZOp6Gy5gAVLBpB8hA
XKfutdsewP+5lUnyexbPX/ypKD7BxS025uja0hN0cUlq2JSVlkfbLMor+pZspUHT0f0AYPDcFFUI
Doke7uvLYW2DJW1vM5i0TWu5yqO6os87cwba9AVFCj8vL7QparRLxpC/eqIfbLFwKUWAu5Gl2Rp5
XjZ/f0fgp5EyZjwkysR9mVqon5wRqOiQORc5aO2vLqjRFFRmnm0Mra2NPddwWWxY29rLY6U0io4C
fMxX7aoq5yRvvA5F4xh2BzDBkb3HaiQYDhnXon5vIjF2R/paIxD8nnMDR8vWdioNAMHezqQP4pru
aOhq4+DZu8ooa8yKJtHTF93D/Tle/2Brc4MsEMEPdQn5LhJPg9TTRnBnbpnYyal3FOsAOiAhelTt
jbm/tnERUKiCOI59a3lfUjsQz7KfJreryvHk50F9wS4nP6j+OH0Ignw8X3+0tbUGKpAyIEG+Qar3
7YxADqz7PvBXt3M8R5xkq7d3aFs8/7HTc2G7qTdTJbS4bp6vD/ynXrQ861GM0H7AUU+kvBjZ9Dnn
VAAXbq4MooAtEcrvlYMLjNtYpV2dJToI+4RTVxwe+yoOoBuUtL+gsxyMLz3YhOyBrpNYgJYPaWfy
ctnbh2IMQcXb4AXiU03vt3rJyy76mEJCm1k5XtHSwBFU/g0a/OljVHYqGqXRMJGQol6T3xqfduw9
PUnNz6mZJngRNhKhA90z5evYRxaKZrscUOW3EO9uoebo+AZdfzErM4BsLYwwh9OEKHuxrQ9RVpv0
7A6E8u2MMSu0RLmN4qD/htw2Sk5124bl6d/H1CxSZOT5Sfkv464CT4mgaxQy8Dm99YeyyEamHTvD
EcGrp9Gs2pH0+H8Zkwq0NBydlO4iAKl8ssNDxZijtDw+goaguWFvOBnKMLx0qrMx4eYzajHfEFxw
VKo66XfqGm9nOoBCvfOA0Lt+infDzmuwsdkbgLu3hDMrS0qSmza4IpkmccHiAzoQYmk8SwdXQnsI
IEyomgLbJ8WtFFZrDOY/mKYPUT1G36+/0ZVtSkoQy8TP/Iui8NsnnPqoNlWD2p4AM449hBmOzhHL
Hr07dsIQG+XLtXnKHNUMqYG7IR/3djSZDjBraaRyy2ZqYRs1gEBlqIjhYDUTvBITgPnGPrxyhFDC
MJiiXF5J8iymjJ0HfqMH5YQiCarmXRPP7cFmEJtIHtPvpqLcWZmlD/vMbryNM3ueHcvZQ7l0Dv81
A0/gxdDQ0DK15nrqsqeUFzb/5Jg2CPQqW0YujrLyYmJbdciqSJl2RVdWG2977duaDpdrjAp0cneL
2UsKOCU419gVmuzJxkrIxfDgx4QLy/n6JNLWRrJgiM+5H4f4a/7zv2KEWIOqlfkl35UwSTwEkUFS
lcYDJTtA6aEisnOmtLjTrZbeYDxfsm9lXWYXRFr2JzXNdFSIdDb+YBWU5k2IbqVxQSuTR7r+O1eW
M8cVriFSEEWRHnv7M9GoNJaTDpMrA3o3RdtAAq/pQt4YZV6si+9Ovwzd9eQVyXIvoxZFaDgIgoV0
NU795Ox1aVvcIrv2b1r8gWhU7vpKp69Gi24tjDihPfnZ9JU8bo476RDT2oKAPjurVojo36Kh+Fet
ouyGpCx0TE4mYTV7iGLQ/OD10GLCFROrLy8dafeIHCeyfphKDdQWJLQqbrkfJuPFrktMl01pxT0g
09SCElw0Ix8pjAsA/A2b9YduHKMfgwyKJxn6/m9RmGlz8HrNp3vXw4Btj1kpRjWQ8qsbHSqdf0gV
c8xwyOnFja7Wafb1+pt8JyfkumKSvdfmmyC1yOUlMAEYCyzBN7hGt6H4SVRQ9P+1wH4+018d1I+q
rCV33rAz+9uyHSCGZnyYYE8ibfxtIRJPNw6glYlORp+lRH6OoHRZTbA1AJdJqUlXz1G973xD+8gt
Xz7iPTi8XH/4lb2SOyH1Lpv7KI8+b2x/rSnVqbI+Lwy8NRX2FlBuTQlKJ7LwGPYb+kafKTME/36h
IY1CDhIZDUMuN0t/CkUI+l+HBpGa5oWwwQlPvcCD5ssoNWur2javt8VCsVEFGQD05pv+MoQI6pHi
4qTpbqrTw63TtXCuTCwAIK+nn5Fv96dULZ6uv9aV84D5RPLYlNQytKVYiKuj1TVZIKlqW+hPAR0J
rMXttH+sSofouexIU/lTfEsLtL8leF7ZgDCkR+yIdIct2Vl80z6d6LnHbxFVKoRuWp3AZ4FU//dt
joMcZSCVUhpJlkq5PsQ7JR4z041bo8eb0sJmO9C2/O5XloI9K4JmySYl/GVWPGoMx5MEZO4A/v7g
wPLCaq1RjnpO5fD6N3tXt2Qf4A5ogKpyHI23N7/Xv9YCOnw6d7FodqvOorvcTI0P0m7CY6gY08Ua
rZFMcdp8kW2nHwLFjg4Tvicbb3VlPc6KE74ciVt+yeI3mPQgwJSKLNeg7ehzEhkNUHPNO+V2b3zG
J9zfKgyvPTWiYjnn9QTiWHv+RX89tV0nZkGzjzlHuxmG9gbtMlNGi6ZjFAdqSfj2jdjjxP0AhdUP
e8wZJ2tjw1t9apsonxCRH7NcLvGojkOQqBZoTkeeYrpy97jlwKtCUnDIdSvauvKvLBFHJWkt2PNn
/fZCA0nje2JGXmu59DxFNoAQJ4ZUK7NDY2NtYhVytr22w2eED4CjbLXG1p58/2hE1a4j5XuAP2+f
Qxg0n65PwrUfRt5T4iMloMSoi+BBy0HQ96pisHZt+WwR4u6MtvM3nn9lS+RN/99RFjuEASAJM/QQ
u4sY1CvH3jd86cXnoZffOwDAN3Xf6Bth6p9Cz2Ib5qChYk1ll0YaZzGzQdMTstucskWVtsqusJS2
OuXZUGCHgiPwrsHGhT6dBGjAQwbPgl6lAsDQnYhgCn+I1ab7Cqx1vOBy43Vfw0SR+D2IDADPCCkF
SAhKLRCLtOv6+6rv42fP7HEzikVn7smPzt3ySjJ8ooaj4IDo+7WBO59RW4cQxco5iBsYbDrWv3Qc
gvHHMqaKNO+AM4nhPdvegC4p1+e8oo8U3z/UPWwHILuG3Crhri5InVQf/ag0OKhSvF2QFnAsONK1
SSosH51TFBG8navSUoOLFuP5uqsr6Sg7bQyti2a2IwAGgfqVhqzAM8/Xp+PK9juXdpiNtJAgxl6s
Eydstdn1xXQnKg3HyPSxR4sE5l5Oqm7sAStHJkORGZ+l5nPF8O1jx0ZMm5EtOLX8MPgV0+MEt7jA
n9Cvxjsa34ZLC4fghpK+sRVK8zcvZ+asaiB9xqZA8XUxcgr6Mxon060n4G+ZIbq9HMKtWtnaq6QG
yi2RKAvbr8X8B784xqFtGW4/DZgl+lrKzhbpnwHVfvz3j8bORkuDjVyKCPLt8+CWgUeMnnIyO/g9
x3GYf0dyq9+FDXKK60OtbSTkijGUnoNVCoFvh1IyCINFwfxIB0u/8Q2lfDXTVHwIuXR/EAO4dcus
NmKrtRfpcLsiP8PiYAt8O6YfAV2LcCN1Ld1vraNCEJbuQ6MrjvBVoo3Lwfpg3AtQYxO0isVilJVT
ptj3GG6Imzk7Qz7zy7XoAuJJbiyA90NxbVUJGGnIIzzWF9NwDEMjlh2bsiOS6basRnDVnjG9FFOw
lcudX9HbGT/fkHVMKUjoEmoshoL3ELOpCsM16LOnO5pDPgV6eLo+Ocz3S1qbtzE0urPw7F3yzukC
LxBtpLu9b5TOeaBqIZ6MNu+DW4yfswRbPqe9nefVrwybCujFHKvAwur4FQtD9dWR6Ar3VRqVYKu0
SFA2B9dmgX3FSw2vhbrRqkPkNfanwTLpPdcCkf2e6G146Qr0+ScvNyUZysHzfpoJvYw7xQj8j3SK
5ekHGxqavYtaco87miwUbW93nvkzaWNDP4dAAn9aBqwFKNmK8R9OvfrPCuO+B3xV7R8NdN18zxW2
G+lLFwXGh6VVnwOnaK1Xes1IccXTVHbP9ZBE2W2MQ8PTlBl9fPK6YvqFg2KVXrwceP9h7JEEgdMs
xWtPdzwapBKV7x5lV6adyMnh/CKTrNd3PpiAn0nsBd0xH6MGUggB811cKCYmemnZqDf4MMIE1NRU
3bXWjFNPTL01N47xlcsyhXeOcGu+MJLhWCyIsFFVXBNi3SUKxqERzJXj/1DLgNMQg2pN3nWF3qOj
iCMMLQPTSeBxCqt/5MjSPk924VQbEdOfkHgxmRHOcI3UmMyatbxOdk3XQ4tUKUykwYuNGzOYjwgg
GTzrobqzR6s54u8M+iKidJUr0jkEMohADuk6NSYFeBBZ5dfrU1+bX8PyR5EopzOLuwQF2MUePKU5
WMkkF65MxjYGG2Ir2Ycwg8fBbHP8z9aEhuUyZCFElhrwebRPHXVSbujNaZKbtEiH6CTDFI/KjR82
78jLH0ZRmUAfkTepysUPo/yFznTMwVUFed5BJfOK6JiMfencjY7afp8UJx53XR3b+R6co4ofAIUs
vFYkPmKfRNoM6kWB9aQfdJxyC7AQTfOd8vz4UIRa9+v6r13ZpwS6HntWVRN9LG9DBuaeWKJWOsXy
VH2JcSwd9qMOyHHjrTjvXwoJeJTFSH8ZzVwcY11LI5YdqLqr9pnzNel8DBwQcT7ohKqwbbCrSUE8
9wCIhjoBelRipaBtCAPeH6WcLqj+gY+QPkQryG/86x6m0PsNJqhkT+Y/XvikNrTYVIAbgRjvg7Yd
nUuCLHLjKrD2ijkIqOogjtfQP78dNiygONXNRPJr6gQWvGl0w8VBbCzSlbNNSB05AAZbOnXsxQv2
Ejr56UmRLlUAbOKhpjg/W6fwnyQK6ej0z7OGiwahJAlpes+WWxRRfTdkQLHdvEgNd8QQ5GlqIn8j
773y4rg8WuR4qb0idlg8UtnbWQRBV3cJK/0bTwVxQzNXeX/9Wea/ZbFcUW6g1hMOqV5uBG8/TzY1
lqf3Ze9moec5v51emPGBvgIJ/bJmAd5l1Kw3xlyZiZJeBhqNCQ7e18OzyRxsK6f9Syv1+luvzuoU
cCM7C8zOoYAd+GHMcfK7/qD6/CSLJ8WowCD5Qf8JCbt5jf41/2sd2+pw0Du3i7E0uUtFiVYOND+1
E+RM1SOvBycrrEabGSDrU+OG+GUcfaMOihkST29OXwQ4h4RpGmkHH6Ki/zDQXfyxDyfqXLNQ485K
ygzfgjgotNfAJ+TZIcafPZdjNtzvOuYq8deCo+q70gRafonZMGqEXCK0Tn0SA4pNia7958TuUnMX
5NvNmWvvnjmFLpP0j8qXf/sWrMDRLVk2jRtF+vjiYeiCUQhgQeQsjTgN5K+xRtHK/vn621+ZZnNp
DrU+9Tn6buf1+9fLD7ISgJtEv67RRPWY+NDP4QJZe1pe7Sc2q2Zjw513leXHJkdJLZIL7twk+nY8
UmAtATRCcmxVjac+0+qfgLuCPdQEwKNVM/1EaFPuoT9lG/NsZdlyt2QPMrg68KYX08woRF14FTXQ
VtZg0ICMnQ3fGM7X36e28kIZgVU07w4wwxYRdjnZUV8WJj1qYQuypDE8tb6YkSZcs+hNnwmbx9MO
syJFOSRgiKZbo2ZOvLSYkMY7HJW95lflYxBwYqPrgJuJSqD7yZX+o8COWm783pVpx25JXW3uXXrf
UIS9CN7FVUQRD9wD5WGzeByTBPh+1+hxuwsrL3HzoUmcw/X3tDYuWzR6AiTPQixFJUWkA44B8u8q
uVVckrYJn2SV4wncxdoDx2QNkLUKP10fdOXb/MmNk/mb2yOX9f2uGyCqz/2Duj0VEBJV3J3szj4O
bf7Jw2PKvT7cyozD54/iLOerSlV6saSrLFZlh3WlW9ct6A+rc7BhkEWyJc9YC82pwc7RJk0GDhvF
20U1GSXlQEwsXQMt9HTofT38npFhmtG+2YgtclBJV4Pf2yHViMMXFd66OHeyNDA+F3L8fv25V76t
RUij85kI3hAfvv05g5cp8GTV2g2x2MTOOwmtp4J5fG5akd/GYMbEUUuC/N8TLXOkyLLQ52/7rt4z
xbEaUpKgo7ADBO55uCcmsV9fOsKC4/VHXIkbQS+T/+BuS6JlefUYnZG7aljUbj4F2t7wTW1XVqqz
V6OwOQ164Z01T21OIWvpFGCm93p9+JVUocakoprEXkqOYinoiCa07aEoGhd0xuQdhNWCJMqwKXgM
gVXTpW4BwkKpxGw/6mEiybJGmv9ZDSD/buzoKxGeRQxJBEu/IGqExb46cMsG9UjnzhC348FEo2Pu
pDK01aHu8mqrxr6yhNnB6WBgXSFFWx6T3HeRbjU1vV19jmKvCdoL16x25+ChcwCRn21ce9eezmKD
JJnB1yZSfjuXA5zZCt2JGhdQM03bZaXjJTRko/8VT45aPFz/riunI0VZrmccVEyt5WgU9AsoilVD
N1nb7FtFA8pvaLnbRppysgYIwYNmGU8lNKiN/dgQPMjbg5l0yxw285hzjXbxGZG3RF6e0EBEh1/M
Uu0I1TF6aNNpRxpDpQRG68j9lNj9ixMFGCnm0h4/A/9W+gMaPo8su2175tGfJtuGBF2oWEbZXg9A
r29qTB6mcgh3Ix4K2gEaVFEd6z4BXlf7iGXOdpwPM0V9ggjq6572O3XwnoHp6I/WzvIK60UraiXZ
TbDM7r1WM37HlqYEJ2OgauDq5Exec9+DBNxVWYvQo25fnB4AxcmhUQMMYGMoOh9vxJyys3qng/pn
xoh5MSM7GHQlQtcJvP53HgC4c2naa6w9vi9GdqhgTXp7zQxxitsZKdDlvV8GprExzd5/eJYyWk7S
ZRp3sqXCxYxGGv1Asbmwswv5MoMYnN/Ya7XBGT46apIgreg1idhvvR0hm9iSvq3/AOIi0haq9k7i
V/oBlm6WwnlsyiZ6nmq0NVCK6/LOJ5o7UzOK7hF31A8jHaVfrs/692uaeGkueRB/sKkta3JhTa1t
ivUJ5jJngmrBGVUxktv1QFROY09YdH2892uagIMgkFfNdQfazNs1ncRWUOL2Q5+BrLNjCMH8aFTq
f03X9vvrI70/Cd+ONC+6v6LrQYgsxLVCdRuM0I/N4LQYMHVA8DkTTyLAAsgYxvJ8fdD3YQeDsopt
jXieVNQiAm2ikX70gMcTHknUPtTtm26Iq43ghhLx+x2DKPpPzpr67buNP0vHviF/MlfNo6z/pHfg
br85ZR7r3wuLpopbVQaiP9Nthpl6E1bwxT0412DiExiLR1kLp3QJVWJSUojXol1hjs10wIxXYPmb
p5Ox07WmKHcJxmAzQK8ootvISUiK+2ZctPB30NYe2Gja0q0LmXSPxBaTgP9vd78K6dEZG4RlA3s6
8CYF/L+GPWYZD1Z3KIOavVWrtQbyd+LhMezjZtfRRTPq7aMSWEShiLqD4RVJkPLRDCPYmH7it/7/
4uw8duPGtjX8RASYw5SsrGRLzhNCVreZNnPm09+PHly0WEQROn3QOEYPvIs7rvCHO6OzMZXDZD74
45tWYu30ArXaXdlGdB51M6zdqUd50Jswv46P1P2LRzrakdjP1aUJ2ZbIfNLplYTIjjTZW06QeNAN
X/lsA37/VPHj79Tewbk0CAMZt0pMwurdNFGKQI87jst7CM0GhWc0378pjWInXogH2cDnNepj3yhT
/KOesKdzqYw3VNp9YgGex7Qqftlxa1e/G5FTFEXyywnvDJQDx8dJluJvzTiG/q4s6z4/IHnqHDs1
05o3THGiF4RD0+RomqhDn2yMu/JPcs6RecuoCVR8r1QE2DKaNUiuZlJf0PJHy6vu21jsi6Fo809x
CTXNkwfDjl7VmvLopbYrnhaJidE8Ja1UVA2NrHNOCP/70ZnDi3rIhN0GLPKiQXw+qZTxgkWsbXtZ
CAXvSTTAssBFZ5hI2Hh++D/NIjYvTaPi40VxnPK+Rrn3h2RUdUdJXEmGL2IqVGdnw37Rnvwo1os9
rIc08Sz0m+1vfQCA8H4qQRF+M9Hgzl+DJJEUV7Wq5qRV6K9R7petwdVjVELvpcYPencYWqKriZa1
fldNkR6fgjSvyKdqkOQuosCSghP2aEZ4bk9lfUAwkVdP2BU9ADk2tOJ7V0dW/702pFp1Ramqr0Gp
hfVdHmV4fwR1iKDRwP0rn0bcQgfcROZwzmm0/MkwTK5JyJeWfMCSQkbQ0USgd0gB+e5YiKzaNVTi
IwRoTUWP902FTzpovElc5BzvY28qDPUX1no+qroY6IGWFc34GRstvPXsAFMqB9lmjT+aw0OeJmOJ
tGYWtl4CwOK371cmtaEkjYu7zHaGf5zainij+oJlp1A1YIkeWoZ0thqoCq7AozXCZZQYZy/whTBd
Mgjs+HiaVeHVnd0oGGrb2u/KAAexp/NDhx//UDSX0rCp012gVnK0ywYpSk9K2iopcDUfuf6ocOJv
OebFdyZ+bjTFbV98lo3GNPZ2DFb9Aq+nGy+Fo0T1wZos/8wdnPRPZBLRA14jcn4UvdlUHrbdHCwr
HGkuDuGYBvey0vTaSQi5fxEoL71BfsdVVxcIkHqTYbbhru+7APOcQopRfTSrNvH8GpHQI34D08NY
2eUds8ak08GmlVXSgkrd0ZYzZT/FDiaPgFHM9tsgN5X1D3SPFgvausXui3fBx6y6Unl7RyObTfOA
hEDj4sn6J8PdQ3kbVLn7NkRN9kkRqvLVgCYTHKNQROd+qFNlN+ZYm4FbLKvqyF+hnTubzMvNK4OW
DUJBW8HrSj+GWuXcwZzza+eq/GonhRHFIrLPfhMFJdFcaB/0VNVfdQTkXhJ91H4VhiEeqkKrHqIo
sA91oJq9a1VG+CvossHf4wiKRj02A8pGTroSYyAZhMAApH/1utUvmZFqD60EVd33S49tXxwGxxnu
Mrka7+QuMz7+8iMAyMGj+g1GWp1/z39e/ibA0K4pmIuYvPBzhY/G4PKKiZPPXg7dLDKdL2Put98+
/PaDH1VISA1qiVdteTyGkMhNRuvsIEqxI0nt7n36dofbo1xnv0whxTtw79S5lGXroAWc3Di+Yp0l
oTnCJSn0sZOOe+0xw2f+W1WG2Z1uFN09noL981RN5dvtH7ASwSFwZVLwUOGGaMsSPBp+sdpUzC7m
Mc2u1sAhFgEQ2QF3rNPtodY2jgYGkdB4zm+XoAMZSqo8tCrfSnHM9THsJiXjUUBm3nlUoEBtJWLX
UdVcgDcpHiJAcBW9qXFdY1ugWWdFDV/1wCwvk3DMZ+FP8saXrcSJDkeVVi7oFKpTc0rwny1Ki1xN
uE7A3gUhyZHolUej68fn2/N3HQIjF0H/Aq9OaFUow7wfxR9NteyUwT4btSTfxXEg4TMaWkxiU5zo
CORer7J7bg96vT+gi88Y+ZkYMVMz3g9qThifJx0FPRXXJAQZMXWggWwASu+U/f8yFD1bdgg9vOVZ
wLSj9OW+osw14laPFqTmhroxHtPYDzeO3fWCUXICqkRPlLN9BbzF1CsKCezscxkCsJ8B6Q9EveVG
DeJ6wzMKrQDkaQDrUWV5P3eTAFwT97p15ib35T2gzUC4WmBY2EFJGK4jZola98cn0QGBT7WUajSv
yPsx5bjmNGDhhqCpOsdUnALF4yGWPLMp+41c+/r2ArZsoi+KPBCykcuWZF3XYYOLjnFuZ8sCFzmY
IDz1GLQDfe2BM++GQbPxFyeyw10XFOCOjt9QbZzzvwWVRcHlL0KG95J9Srvt/TenlpUj5mWb5760
A8nDysl4pE9r6B69CecLhIT4D5RAA3dGkOOFO5M2Kq+u+szE6QOooks7wSoOaMBK+dH0u17ZdUUQ
J4fObjF5wNC5sneBYxbVpz5t1JaEYgyyl0CCwvEwThPyLPALZ/MtKqq4HaCK03vAE+xzN1UjLaA4
0d4As7Tqxu19vY+pc6C2xZXjwGBZwu7KvJtGdLCsc1Nm8SnEzfNukrN2Y4KvlxnlEeh11FUgLV7N
r+NEXeFIXKQ5+s/P7VglP7HlzAtXUxtFw07TCi9ZiieCq1ZlfsQnrvx+e1f/lfN6v8Qa+BQuczrg
FBSWkAu5juLKR9XvrPVWpu7AnZjZS58UVXtnZ5RIPaDVTuoJUqQvHXamNbZRMvbQMPej5meIpmy/
ayQsqU4Q2vALk9FvLe/KuLe0/Sj1mBQp+Elu0aKvl4c1ofFMHXLuAy/Ph5gsqWDT6BQtlGkfxUqK
kxgGGrcnZ+WKnnczok/UvTj286/4z+vT4/jpVJFjnLPZcblJaBK4RcQOn0qhbukWzWdpsRAaGn3c
mpSNZ1rB+8Fi/FeaQIYYIZETe60zjD+6qbdizFbC8ZNOkFp6bWjJ95HWbMparMynxhfSmJGpljCl
7wfX5C7QEhOcfWlRtgtGM/Ga0dh6HFbIy2A7kUyDL4vgA+j298OgiVJbVdnaZ9Rqmwf4eHzeiGH6
51qV0KQjLxklCmtyo5Zk6RwK2C8JWUGSSVoP0V8OFMztzekVEhfANiqvAackj5XcRWChSfHRmTLs
Q6jpi72dxNWlaIB2e5imRg8lvXSAyElb/TQ7Ig68pUK77XYWr7+8h4znvNlKg9oW3rjao5OS5ZP+
qVLuod+DE7c2ZSjdYhrhfPiumaXw54ImAHRKYstbtkt9/mNsn+22FnvMq7WTBgzn4+8X4o/0QHhY
qJ6qiyAnd2TfDAayiwhevjc0VoLTQIavUjluvV5ruwlGE6Ji8l99j0XxslMFryiulsSHtbyjBm7s
QoL1jere2un87yiLD6KgF5e6njBtajSB2inSQzD43ZcYQ6GNoVYCRKJQZDVmGDaRx2KF/D4SRRKE
9rmVlR7r5RGDSe5uXC6pDd07Jc16qPLWRoS4EuXAYOI4zhB3W12SmPypwX5MoXiph5jQGGLqD3KP
VyQNhWFf4aT06fZ1t7ZstHUsbMTYX1ewwFSuhk7ve+ucMJePE+7aHuAzeyO0WZvLuQXHzUroxj5+
fwc4AsRQ1CHIRgXS+Zlj8O1g2UldBc+zS1H30hkDqW5LV3xls0Cx02eqHUHp1YNhU+ITFZHEWQxY
fUSFFJwxecMrzgntjWh7Zdm4vWnEkeRCP1tmE9zu4PQy2UFtKszIORNDfZM0aXikyyMeoFSmG+C8
lU4rIDkkgMHt83LQ9H0/pQPmDgE+hP6Z6m/wgL6W9Q9ASe079SnnywD+cZclDRfilDi7RE3Nz2Wc
+8NG5H8dywD+QZIbpQ8T0MTy/SKYzVGEy4NLblJax/M97u+meBzQKUGj4FtIQOXgWRUmoeeoWUCQ
rmRFtHHJrcz9rH6DjxTRG2qXi5mwwhQqNSDsc6PI0+g6spSOoECl8U82+VypoRnmG7f3yrtNyUZF
9wtAAbJfi/2sGwiIhoMj4aEzRecB/ManHK88r4vG6hSF5eBmTji5HRnF8cPnFV77jMqE/qJdLXsf
pEbhTBQvDauxPvUmPmpO5oiN8/r3clsEJgi1IZhEtjpHiYtHO4ZIGkxOKeF4MMgKTusoUnUKbp9u
0oMxcIFzy//KkpV8iuFFY2rljNGTjNnoq6pMxvQlDZPYd02Cw5CsyZiGxzxK89QFYo60bKGUpuI5
UtfgzBJIkXJoGsXy8WuKZfyD2sCh0Im5/LTvILPe13Ar0StphdJDcBL4g4XmaGOmPkZ9ct8J+gxu
B27dOBVBoHyByeD0JwV0Nb2NoNOe6772v6PTEz03VSbUXYI1d72nlRI2xxEe7OcJ/SsMlvrZAbwh
dwepPpY6trPJ7DDcRfrwYibw970ECb4B2/RWecJxwsSuzEjFc5eFqbnDNTX70hGt4fBoF0QajS/h
WGVEwEq9akgr4JhlY9W7tHOK1GuwoTPdJlBwmzPoDz3zzHSg+5Fcad2wHUp6OfmQfTbyEMcmvBgw
D7czMaifshjJISDjGoapcWKPl4xk9E9qNOqfNgDgXYzM8b4P2vQXopSJ4w6Us2tPpnH9G66x9qVK
o/Q3LU3/Z1sF1Zst8F64xG08fYVbhSmezadWSG+09j1UWohcsSWJA3Zh5Hw+9SFsMRGVElDbYlv/
mkqWGW68vSs39xx9A8Ci8TzTwN9fbmNr15rSthJ88+j7OKgm3YFKsfe6nkUbD+DaUOhII5JBHE6U
tIgoSgyO+RkEKnKWDZ+RX8k/ZbhsXSL8XTceiZW3doY0qhR/IAdcvbU0+GIfEzn73NAxOSWYfD6O
MYZZt2+IlevQntkQxozyI5NdzJ2JsRTG9ZZ9xrFE+sEClndh5MgRTBXNJmXK7bzb3R5y7cPAoYD8
AVUlE7wsliuug5gGHwn6iOyGZHXdg1Dhrt4eZW2liP2YN8qDc1Xr/Sh22CtlBF783NfKtEu6dNjp
bf8GnCzZ2H6r38MNC2d95uRq87P3nxxQNyVhmiHfY2FHfcJ/EoPTwt/qh69/z/+Poi++R4IImokM
IBrFTuElqF8caRxFXgMH9nR76tY+iPeKsv8sdoPMwfsPwt/eTjDzo46l4FJfU+76p5as+PeHR+H9
ne3wZnLaVf0E/2NbSFXonIO6S/dam48HJc+zj58iOIQyjxKYOkLKxbTFyD+kmNw5uAJEtkKG1vvO
CVfpvtmYtJX1IWOiyDRLls5yFO8nrZEnP03rip5F0bZfkj4GKKBqqKfRRS+DjSBmbTCdnQa+CkzX
FR9B9TvKLw2JDWQMfwfLHhRu3Q0urmJbnnArwYsDFBh/NFoUFpnu++8KzIzIRaUXIyh/SB7+nvTH
/cSONXfMpaIBENDZv7MQNzyFvPvz7U2ycj2hkMzSkeIQOi3vilBDwSqdqLtjXp260ijhCNqHhQ7L
thi/oGsSbCzj2ueCRoSGS0uI/y32/iSotcaAM84IQiRv4H4xvO1qf9rR7hOPkgCDCSNDfqy7Cn28
2x+7tqrQJGiQIjRFxX85NupkUTtnV8B7p0tjdgahjlFZD8A/dHXjflw55NC7NLxOyAjQ1FoMVnOB
+JOVW6DyAnNfaU76aKeq2Bjl+pNQpaBrQgNjrpEup7PTWswV69o/O8AdTiAbaretw/xpsDb9P1Y4
aygaoz9mwNJxKIwvvgiAqUKXOvTPWUmhZ0eWPoa7uWwUUcbQ7K+kFFXvYRxr9ru6SevBy1Ncz129
0DNscXWd+HBvDbW5BbO93lPzD6NIDBcDztpSBERGYciss2iOT6YgOFD3TH4jMKofcCBWCmT26kb3
1DGoIlfk2KLub2+r1eFnIBWdCS7b5Rka7BzDDVnxz1HbGqmHYfbYIW8E+tOVgjq/63pZ+w4uUkT7
pkfZ7MMRhi4T5lEYQbOb62pxgeQVpph4bfgIg8P60SXH2WVy0e0z39Ge0yDZatWt5Lo8KOTVNuox
5LvLdKuqypLOau6fZQ3/9E5vYJSidmAexxav01Zp5L2hxLiAFHb/Cf9i7CX1vni+PelrG5+ECwQJ
BVPrqv+E00JX104lncOh17zRGSDPiibbq5llbJyx65M8P6CUTLkzZir7YoKtpDaDvM+lszpgUaHH
5NOWmmr/wy6iR41OGg/PLFX+/h2wpqYtssyeZzUeD7IisHFssng/JEhJtVin7ETSa7vIQsTx9lTO
f/P77JL3G5eIWUwTxNSyyBW2EPP8SffP6P6aXmlq+kPQlplny1L2JNGB2HpdV9SydZjf81llzOtu
L85vOkZfjXOegIfMeVuaqL9QCAvKZ6ObzPSQpW323Woa7WvdZbrwLBztLS/z7SjHnzqv/nRQ9z5r
eU115/ZkrN1y4CEBVc+6FiC559P+n2jTSOxJyFUBJEMYSXro+iR5kc1YRawVdb7v/SgrxQH6ePZL
lpxAd5HGzz5rkaVWu7614skrpUJJNrbgdWUHCCrhCKfOmOtMix9VJ7MaSmVZ5ziSn8c2vc+RIT9G
Tm1cxkARe8KDf/DYnnaBKMWP2zNyXS1kHviHHAbBiCs/QDNTQ81MqRYGivnQZskuCSsPIJJ4FHkI
7A21zdPtEVfONuggfG95Nm26Idr7JQiCLpG0snTOjh8CAHfkbh8KRf6nUMaPoxuo7BJU8pyhaswL
8n6othjhe9E5PUdWqnqaVLU7KF/NxvKtfhBMk7nTiO7WMvBIIo0glRLMGZgeZqYkfmQYUA1fpl4j
2fj47BnQ3Plr6BQSlr//JDSoVN0fSKEDE1Ah2NNshySOgc+zv5UDzttucXMAxubC4t2jgblsm8g5
rHVbap1zahhtdGo6KGSuP2CN4WI6NeSebEYg0dXODl5kLB+3DuvKzcX4hFnkBPzfEuBD7cMmxOIe
kW1p2tkQA/aT1pS73OqEB2ltS9975SUACM4HWzRsobMs7mj4p6oyzsl8Wxv9A8mQjqp+tNXzXPsq
ii2QtAjIeeAW783YSfQBSEzOweiY0cUIlPwljTSuYbmw/HaP2NDHse7cwjbNXCQJVpAVPZaStRqQ
xVm99q8q19V9kU7+A5U4sUXtXDsL6MuiCEPhBUOTxRyOUto6PXv0PBRyj7wrescVNUlPRtx4ozq7
MhTdQVS7ae/PuqCLoeQJBIw2mto5tEDR76eezgclM0P6U4R1ku5vn7u1l4PSLDSr+eJCXWMxXFIq
Uz+hXHQG2Vn+6VMNMTBwx3LixoIc+ThOeT48a1U/obYfVAjEdA7s6V2SqBVV2Bo2636QC1lsvO8r
u9YGGEMJir1EtWZxxyGAUiZpAIVf6FL1fZKD74ORSc+3v35lEGdO60jfEKe66pTJoa8p+DWbZ6VQ
A0+hUniWRtD9t0e5PhpzQQs0Djh23udl6Fn7pdLqM3CxtfPis2S2zohnV2QCfpni12gM9I3L9PqG
Y8BZQ5VCioH2xeIsJihdWrWC3h48Pv9zY+rpYYic4iUHGuROY9j9gGuUeU5s1BtF/9VPnR98anhA
s5fXeK34jRbLnQXIfRiPoMYKmkma6akQbulEah9XRUC93aDJybtBI/zq1kkckw5/CSzX74ZjPvjK
qep668NPO3I/czFKRZCYGHCxF1sVoU1qRNYZ8jI8L1kL7rNq+u2oXf7x+UO1lELRvOvpuC+eQd1q
u0TtQWSimq0+qq0DLLqp0Z2tJOUwyZGxUaW8DpPoNEKkQTePjjGKu++f3crq4tCEeQWEAPHz2Iyq
/YDShNdJ/nCRYn30EO75qGu5Dm5oZmWbvEY8w8uOH8AMR53qgp5q5Zi7KMcehA1V7GcF+K+3j971
AQe1CHxh7rA55CmLKixgn5bxB/80mFH4uav76mwXSr9lq3V9Z8/D8MSiuMYkLlnBo9agcQm375Tb
ulR4kqLkOyiJePDKarLVAlgdjLoXENr5hC81kpFI1rkaU/80yqY41m2BH5NZ+qdQKbeQ3n/7nu9i
JWQraesTk1AsN67oawpmZ3ZqVuFFGm1wmSHyHNZebhNkkKpRb97GtOiHXY7yuunKlUCLqDWa7DWb
nDjbB5aRoeA/DOX3zMjTf/uMotOhndoxp9Ig8t8h48IVK/vS93SjtYQXTyV450GzJetJC1gz1Q0C
/GpdMcW6hdBR1Aovz3IUdlMVdbTd1CaBv+MxHb9rpV/+249JDJ4QYFeLghSADm72EW3jmdHqcddb
2CUmI5sta62m84reL58MaaLElU5BiFflpKXfp6xHJGuqsu7PFAfVCVyRoezCzFFwau9bAeFDnpLn
YbKhwXxww84TPpvo0Jml0rjMmWAgppmPA9LFH+pgR6snO2cqAIfbo1xtIUC2nEDOIBkXYNHFNSOH
EhIFzSCdazBhX3W50HZiUtrH0OdNvz3U1Qn8O9RftQhGuoIr2yEyEIYBOsOq6mivdZV6N2XpFohg
dRTeAepJc1lgGdNPom1N9D0opvXCOaIiKe0z+Gsb33L1uiHXgnzJrPMJ0eKq6l1MThV3tuGfaS6q
e99qhKdIavTDd9r4oldDtOVtsLJOVLnRzZ2Bbzzoi4eHVlhtTngUXzD2RrK2lq2jDxbPDcNuKyu6
BnTycVjN06Wgizlr379/CnJlVEtgmdJ5Cv3yK5ml1uzmYtq90sRT51Lc6LpdJFrRQ3Wceo5KaDYX
LAOD51iNh2c1G+SXwdCaEEe6QWrdPFdje8/BzX7Teq62Wl8rS86thM7KfN+yHIu5USYzHhqobGcr
zeLPctVGvyBXyhuyQdraEjAE3Q7aoMBzFi+kEiSSKE0HYpUtRTThw6B3eJM1Uoyxgit3SrrBntza
j5BoHXG9kk4BTXs8wpXGfk0jRws/a1kgdSi+d8YPnIBgTIVIRWmnJEuq0aX/2Fj7XubyvOtQ7Ek8
IzSq8LPiD4mBWExqxsjIqo1xlKJIqj1YB8lrNujd6NWdAV4RZcyMGw6FQW1vWG1ZHkLN8HNK3TJY
C3BG0x+qwCXcN99Xtxyi11aBUFPlX/IilKbf7xrJiBUD9wLquLEectmW40XzSwilt2+RtVWYYdWo
ByF2fnWLdLXaG1mb+edSl7K31tDCh0IRg+6aCNh/GPPFSQBgNj+taHE6y5RI6RD5oDzvn0XcJdAO
J9U1VJHeg6Tr9re/6ypSn4eCCkOliprhVdcbIfXW13y6E2M06F5vovuQJsLej/LU3dcUto5ShpVO
OZjmv7dHvirOMfIsQMflQgH3qj7chYhVSnbvnEsHiKJbjIlxilLKAmg3lp5kI8momgJ4XWpMe1D4
+UbkubZxQEuQuCMKxZWz2Di9Msk8p7VzNjI/vPShOXmoAaSH21+5Nr8gGGSKtkgPwJB7vz3Ry5w6
w5ecs25VSNzhR9MdhRGKnzOX7yRJ/WvVW7UHKO/DFQPml47T/BzR5SA2fD+ylAPewmnbPxv9pB2L
SpOPAygn0MVF9tGKAfE7Z5mTQS+N2ss81f8p/tZ6h8LfvF99u0ruM1XO7rKytQ5V0W1lliurxlYF
ETKLGV+X6ca5RIfmSnBBUbz+VmrBzPhMuw35vpVVg1Y15yW0l8kVFnNn5rA5Bh0BOq2zkz+B2vXH
rINhuy+q3vk1KanGvWZk4TFNCn9jx6x94UzU+QvXnTtF7yfTSiTbbuiCXYq8NY7w77V+J+swrna3
d+b8De8ja4DO1AJI0OlJUat+P47TTElG2yC4TLD79uDMT1Pa7Z2oGU54mmz5aq/M6ExVgyZKqYPd
vJjRURsjXQ2D6BJqRbkXwnIORTuamOqY8VetVMuzaqfVjwaO0MbmvMowZx4SDBWOH9ccTb/33zkk
uYMIZRVdhAnGb1A649gIkXyBMavdian6Az/e3yi4/L2hF5MLmBMBLkwqaEwtb/AxNYEZWkJcoCYU
/p7asoSEkJ0HtWv1djvsmzpP40MTxbl28gel7i4piDZga10YfBf4+Q7uiErcG0x+1XA7PcqKPWV/
nENUpzVcUed142od29StdSk4KtJgam7lVIbNNWbIT0OoKeJSdWZTXOqw8hs3txpM0yPUL/+x0xEu
geRE565oK9Utcid6BFsb/DDx3f3hB3L/JwpkbLqCEqyXGzaO+gbeQvzMMCsI9iZiQOGjYeDH2ySG
/kyDdnq02LCQ9SfZHD20lssvt/fr6jpy7slvQaxe1XdLJ1PaXqBZQI2cvlc6KY3ipqrTG26dBoV5
7EfM27wBTrC2cSRXniqSagbGN5UaxV92yH/uN/RaIqTM0/ASW61ojqJLAnCMdaAbz3lSVw9s+P63
BF76ibC4Ve/RdqWvdfvzr+uk7OO/e2qOx7mcFu9VpGii7bUouoxx0iSfhcGzDZ6Rjj1EEq4lt0VR
dfIk3JN/w1AfPg34Fck7OL516Cml1b1MnRZLGxnJdVubn4W6Ibh7pP+gyCyuK3Po/aBuuCrzrK67
PQPVhdeVBcyWgSak4jqpEhlHRemKxqvH0hCuUZt65tpCVzayyrV1AlKMoJRGJ+cKqaK3ACYoBwQX
FRbebm5z7uNi9B+FAGPlpyb+rFKW7aIBwmFC0/jt9hLNn7o89AAW6fuh93idwPhjl/eVkwaXTK9K
15ZG494nqN44ByuRKALjGJmAUmNTLvvqo00GCNGKUQIyTWBPaKIwyqEvp62rc32ouXlKaxe09iJ4
IQ2tLd9JeCIS1dk37aB/1mKl36FhUW7EoetDUWzns+DgLvPnImiJYuIguMRp3+BsJeu7NJsmt+3a
ra7w6pYlncVxCwvMGWz0/kWoehFmOfaHZ5El5h26M9le8jXjiyZl9eMQ5SiEyZnwZBRCD82gwPTS
fPHt9l5ZPc4g/mcK5cwIXGa7Jc5iUagQyLTKaP2kzRkRA5dV8VTLIkbJBMvY9DgkegimO+F6e8BP
I592eaD1P3NdkRxXNTNty5B67ZJlB8/GFDgtXcFT5SSdLG6R4MLb1v1Gin0Ayi4C+avlN/Udkpow
atUeI7jbs/G3Prk4OohGkYkQj+NFrmvvlwTPyY4OohRd6LqgQV9inPI7B5f+mg+j/DNT2/K5Gy2R
Patxl6NcUsqt7ML2i9HXERVJqdM01jMKOPHXCRld4abWJL3iDdhlXja1yhetcMbQjbKy7FxZ6yXd
Q8VGaXe2GY5UFaSiOnS5rsL5dnhYy76oYeO1sfWCJ4IwLhrcP6ymwgrf2nAK61+0LzJxl2J6+A+W
vx2Zv7CKPY5wf6HqyNx4KACFwNZHET/HY1n+I8VR3ns5PAAA8uidoI2UhrG2T7Lcr7kZx/y1tpVc
cRGwL9Fli7X0E6mhlP+obSO/AyBaay/BNCT7VK+n+q6sh/itDIXxbxSE/T8bC3J9lb1bj8URKYLR
HhON3dkbyavaRdZ+rKzSy/RkOn14JEj3QNZhcdLgXN4x7Uji1BMHXUYd0JvR4duV9Z21y6LB+HR7
qPlHLzbZ3NeYvTJpD1nLNCWrSwSYpSa6dLmT3zUTyghmXuW726Os3GSof5IL0fdCwHr5IFqAYLEc
GOILJfH2u+4n0WPm+NEhwz1nI8y81iYFKEmQCbIFMAF/WlzQVGfR8zWC+NJLTvla9/L0a4RZ+E1G
++WlLZr+qa+K9FUpu6g4RXLY47PUa22x73Xb/3X7u1euDt5dZpa0HmmNZecoNEAYdyXxCdi36tFu
JjSIsGY50PG19kYeqz8cQ5gbS7qSxNg25RhuDRCqV4IelSOkrMyV8FKitbWHjAC5AwHkx6CtGg8P
k+Dr//CRcyOOMuUKVwxhrnYK+MpLHEXUmGa18pdAySz+KCL/J93/YXJ1qlDaxg25tndt5CvpgQAa
uULccBci7UTP9hKS7kaultkTdtSh/Xz7+64xZuwo8pUZl25gPrN8h0d8yRtLHcNLFfpQlAEIdl9k
XSDa3fg6smdFID5JcDDfyswfznVXCKTWatxZ933al17TyLFyKKeu3FjotVM1cxMhMrDZr/qEgQpV
ompDon9VSR57yeqPvW8798mUbPXSVqZ6FtwjWSQOmatT798iEXZmlhdleFHDTv5lVap2aCZYkLdn
euW4OAjMwmPgssAzbHF0MbEuncnRg0up8uAM2rSLWt8b5Xj0/ATKVYuCxcdvJuAcPLOU/CixL6/a
fshQ3WywMs0MIXa6GchHU6EhbyLksnGrr5xLsLUIz+O5wIjL4gJiYrEkiz66FGMt3XWx3T5OUSyN
niDqbw6ZlKvtxglZqTCQFM4CxTP6h6by+2UrQPQqgcIJkTVRPZRE3i+1ZY93yIrKlzAK2zvDrG2J
Dl8stfvbi7myO+dDQz9rPjpX/flOnUwrlU3KiIWWHnUr+tmVUv5JLct/bw+0tjdxlYCbAnodKMBi
b44JKKNuPp45WsNPwIVeZeAGG2nU2iAE/aCVEfegiriYSR9XRG2iEHFRanx2BhREw32o6dUWDXTt
CPAYzAAYUGhXm0QylCwKGz6mbbqXkjL0kd61ddAbEVUQGeXCiyq41Rv7ZG2tyFVBitF3vMZhmxlK
LDj1cZNIuv+pKvrUsxV8Ycx83DJx/ntbLiKOmf9OKQ8aFhfrImeHsaHVgVmICyTewT+obV3GT8jk
t38q3UD5EfoICm1DE+g7jXqj5dLDaD4VqE0Anp3Cn3HcoSZpRX7xWgMVepODoH3JRIPmYpoZRen2
TmFtBePXy2/Ql5mjCeSKgWWo7w8SR0ivx3QUl0KzsSJqfWWP1nCxUThYG2Xum8lzhey6b2M7LcGu
FVAh67NoF6OLsh/LpPjwwWQba1RtWGqI3FeXQhsOYdOUSDJOpjiw4cWxqpTinFSwLT56NGnWQCeZ
m8A0ba4SusqO1brv44slgaUvRF3sqzzdEpC6PjNwp6gAcVwUiu3LbmA6Nm0aNHF8kRv0X121KafG
Qx/DevIbOrOuWgxKte+AnGxBMf7mYO83Mx0pwoK5TwRJctkLNkmmUJaM0gv4IG0ORGrV9jq1rYZd
gS1I6MbKpDs9SVaQ10fqsabpSvIgvxZCbb9myIN2uz5uoVTympo0m7o6fSvTRsFEqgzQNAzBBAT3
Th6FgF+Bif9LGXJ4MtBPNT1IEfqT7oTRc6mY6KWUqlOBpMhTbdhNjSKw/Wsa29yjVaoBKQ8DdTyy
XtnoRWJCud3wO1vAYK71Coa2kjaeXc3SLKJO9cjLC1n/Nmk5dOnOMbhy4nwkAdRFZSMmZPCfb++V
6zuIqTSI26mdoWS47C8AiwdPqak8j1kTHwU233s1LxIvtxJn4zJf2zAz1x7+L1idK4Gcwh/DXtKG
6DIgcOqCWDV/60kFztfqqhc4KTi0DfWHsbg8gvRjuWOpwqEEvbhCurZRtDIhTAY5opzqEcKLnDtY
wg2qtAPOWW6cvevCH3AVEjqT5A5M81VFp64alI6y+KLYuSF2URLqb3Fl+spMBkxQiuUFOlijk/V7
EC/WmxqUyJTfXtPr+GM22yDcwTBtTXgrDhOp9jvijyLOfK/zx+ALtWhxV499em82cnnW1apFVobf
vzH22n4i3aTNwbRfI8orgFij2jN2JoTjzfjHWUNZRxVXbBV81+7t2enMJA+hEr+c6kQqSXFS9pP/
f5ydV7OdxtaufxFV5HALzMQKyrblG8qSvMkZmvDrvwedi6PFpCYlX7i2a0vlnjTN6BHegIjwabLL
+lo5RX8Qt+/zR+S1SaZQPaEjhLLT2zson7WF79bMAlUqvCoviktI/92VG6RdgF0c5OLKzv7hObQW
rTzSvRRGlOaZZFRgaCJ1UFEGmCPzmoJ++2zHZRee1mgw+UbUwTu2Bd0ct20y6VkUoIraJMm9UsK6
8GqOyIZ5IUT1p1SOjsRSfsLqNvGXzvI6wQICysW52ZMpIuKha8ZdFuEMcFmAv4CEYSKALVOPPPiz
grqgfGqGengXhZPee+C8RHVKhjr/LGPB+D+sgIvlyZST6maocr/KWrc6JsVJap1MKHapL4vEhoCY
y3V1y+l/SQE+ObnwbHv1gwoRYplORWh2GdjMVHQHx3jnbAE0QhHEWktP9CnfvnWTTkYyD7wGBTWQ
z3qhO66GjvSBBqO1qjhtN5LxKmadMB1ATG42ctGSmnscoJFjt9McJOjFK25lMh8DmieV7ROATjS3
h6QxlA9GXemSp2WML9zOWKlsKrC8AjWveQy91JLLT2G06Ih6wEif3GmQe1q6nT4gbCjsylWxPSjO
zgA40UujMm+9aJrtF+oRIIyzWcuLN8hZ8j3r9YFR5GJ+K4ZF+2hU86i5ChC5xJW7OElPmTrZph8N
ktH5XQ6l66QMjan6o2C8S5fFmv6oWq3QPTHO0bWqjLF3i0SR/27qJPy3qEPzVTFnXBwsQLGfkzHX
vkGhRyKxL53aeQpLxJvdmsZneJ6zRXxtl7iQXII4Sgt5JKXjqRgg1D5bEd1BtxpHqfUdrJS/kGFJ
2XnBaOw2Z7n8ww5La3Qlve2/FY2Y+X7BbkZooaCK7tLZSJSXVG+mP5QW5/WzDQHeIC+YtaNyd6c7
RhUDRIunoMl+d8vOZowTEVrgt7abkGamV+qneht5kVxM79Y+4avTpRUTs758KaR+8HtmKJ5lDepB
NPtZWW9PHGintaACx3UPwI9UrcjG2b4hWqLpJycSce03ade0r4szNXxZapxET5njjOml6MkOULiX
suTapVNruH3vjM4FmFY4nzVtRIO+sJBWydBBNlyD1rz9zNhkHv6VlTbpPYSSaHsXHJcv8mB0OQ6w
S4xkfNTC75kkIVcf68EW9bnqs/FbkVvYA6B7rlQvtr04L+Yym7rfxmb7PjWk9C+7xuAVMoaeFfy1
qeOX98U8e1JnjakroSbwNakWOTsXltwDF58TCpMl1ovxI6RyPpgZYfQyEPNQBWOXDNgKE2AmP3dm
5Z2sLdjFWQ7n7CCY7CQ+FBcrtIfPnMRgvWJ+GdqKBvGcZaqcmyrjktuoReO4PTWWPyqcASnrGj8m
0z1Yde/QsSwCFXDLGTBtx3NhtQJ2W8m+xcgTuKkJemPMispP6oFp1lDlnl10odd3pKOyWo9PqG61
F62bjyC2O/kI1zPlCL8Fpu8djgSN9ZTRBz8Eapk/NtnyKqlTf2IWZbz2gzyhal9YZ8M4agTvXKbq
qm2BGKS8qpBuorgFbsDR6vWwy055DrtU9tLG0c+rVOPlcc61067komJmSCeEV33XqphKRq06PgA3
O5v6DwjrYPub2mCw3U5bmAGbRbZ8SBOB5L7VyEwyIYQNyedhlJa/NRXxhAZxRthObpSEcvnbCDNw
/2QxK0OSSvquWTNhuTKuUiK21OanLCmWQJvG4mCVvXO+Ts6Ib5BE7nBe/EFRzJDs8TZMJYZbAGc/
z5nTrrfH4ATTkFk4MhtxcpQJKjtZ98psYNZugH69Q9CBzB+tvomlWxTm3XTS2mgVTSwcA+wKf6SD
0O9rdKENMX+bjGT6l1jUf+TcMFwts1nBtDfWeudkKqHRXMk2M9UPrVr8OQM0Y5hnpdLZnlrm9yk1
6ceDo7P769dqlnQbSPV2TkM7eVTUCH56vRCpwJEy0zbSvAMkoBT686xhYwH5MzrXlSI/TWGkti51
seHBB9NfR7xSvE4S0jtHm6TzYg/yp2juxitYFOkvTe+mS5xLR5o+O2kxgnncaNTOwFC31f/gLFbn
xECOiSP5LV2K+DLWevFvOk3Z56SQlINN2vmUIcisSkx0T+7bjXHWwCnpWQ/6VP49h2HSeJUY2vcR
l/4R82B3MRriFj7YKDJs29M94v0Y15nSbZ6G1KcFhUsLOs1XpNiM8+OXv5NowlUnNK4IrXspxwr9
N0RieC4GyZOnLOg3V7OhHVSle29rxThzonkc3tvbG4gnJJ2KS2qEHOhJ3Sz5SadFdIlIhPy4Uo8w
dnsbyG1HFxxK2k4/FSpKiz1IeJsKc/ANMquThI+6i5rG7zdRieyrCBjTGAUr7k1jUw9Da8qj9dGS
uX+GmSojvWxj+pWL5CC+7T4VQF3adytP7A4a0I+MWYdMuum1SF4GyZludC27vwslttzHx+Joqc0L
w2xGiaco5fNClOVsyTatNbjEX6Iw+W1lezrrXAsm/zAtBdvw9mxYYABHaL7hLcWSJ3aHWWs9zF7G
62QRRB4/1s4NQVsEJYS1oGZ+tkbCXzIhqe3VFEwJfPNsiE6dvqSvcSFS3zKWv5sh/lfvlPHgYt7Z
yV+XtDc5wFguRjYZi3NTzAR6GO5206cK7VRBctodQQj2no92AZiVn2jnbcrVrBAbGb+PW22b5auE
Q81T1nT6U2l2qM+O0cgluFgHfbW9J1ztMdauC321LaCV/3PpuyG08ViVs8CMB3qv1aKeI2OsDo7l
ThzBC3MV1mK4hc7t5ljO+LcqXU9KWQmp9xdkGf1R6zHO05PEo1Q3T4/Py956qyjrimHDOGA7A4Yd
HA6iRN0hG0R6Tvpx+TF2xle979UgMYVzUI/v7CTVGZ0exqCkq1u+eaIkpZS3K9YkjtEkNnCtKDDe
uSAteeQ3srsU7+rn/XnPo52qBN4ibIOA4Ds+a6Uxv9L1Md8PNlyjx5u4A/Ay0EFDsAslDkbq23mA
Yea4npnhqj7qKOdpLiSvnkrdn8BlXCTFmilEFoi1ENReW63u/yjGrPRUpZaeooiO9+Ofs/fkjH1N
cAucpbtJlNawfuWokKtQPT3NEOCu5HTSKaJTe4BK2fkc0Z/h5KzXHtef+jbciFaEoyXg9uGFNj/X
XRVdlUSSz+0S5ae2M95PUpUegE/WT2BTYIMK4B5iXE//9GfL55cQJ3dFjrD9LN3SroxOzlxmH5hF
tAd6xbub+Msqmyer5aIy8X+QbsJME+pxbC3d1GkSF11owEuP39heJQk+H+4rb2t1895cEUOYL3qP
/dsNmof1D6boxm1EisIXIQwBUlFHe9/g2PbUh5Pzh9JkuuUliwaUrAl/m+VOdQHhYp1WUGbc1dJa
S/GeaqRm9SznQW9aeeBEzpGpxO72InG3ytdA3d9WrJKcWlFa1FHQacYU2DkgGtuI+1fHKf7DsI49
hRJAmrTypTd7O4IoTJsGEK09xUAwVae85qL49PgN7n4Iq+ob7Qca89srAiECp7VDoNEhLhzubM24
gZgZToMpMrgiTzpvyOIDK669PfwZuIHvcD1tdUIAJymThUBuoM9RR29QrTCHZTezENLw48fbXWoV
lSC+8T/bYqQifObol6EfDQPPm+cMs41OLm4h8m0H+fr6OrafN6AORLohkNwDu5mgtZXcUKsh0Jpf
hsGWkVwZsjMiqqlfDGP6lQLM+NJH039oSQNONEk+QbKsbI63wWycENBBLJooHtfOpUJyy7eSYT4Y
QOyFLwos2iWk0+vs7O0qKPQro2HzqQM8RgukleRbpqrZwR2g7B1ICsdViQC3LVh/b5exBoVxq4Nk
mdQaS+QiUdWAou3FrLgmFlXtNbQW7V8GZAxS20WZar/tZtFeinwx1r7VJGqXSUDv+JZjAaddz0bs
VvlS/JDLpe1OtDfVo1HQ3jFbRZSpa+ikkMK+/dGqusQThmzSrRTyHCx2m393SlU7mdak/IcP1gK6
zxQPUcI7NCE6We0o1zkNjaqw/RVG5SamPFzqvhTnLJtLt6iq9IBrtvdSfjr7od1Gl97enDCQjU7c
ysDNpHAUaD8qWGBiBHHKDOmDac/QFaBk/YdPdyXDm5SnNOm2nSlHhUej4lkeWEqkf8qqNvFQ4m6/
z9by9XGQ2PlynZ9Nb1ahKt2e7CJdlLpLgblJJUpJjBP09klLIuUV7zsHe0kjKj6ZvV4vF6ClR4XP
zmdFbUqApxNJp2cboawUfyscYKPAmADfukorg9lEAVc+2M7ddeiB0QlbcSbbzoVehWbcdAYs+Tar
R1cYo3UesW3/9vt7uTpAgt2Tya+2exkXKEksuqCJiVJSwLAZUasZMCjz3jBAdr73nAiaIJYfR+X+
3gPSWiSfdcC53bVmVIZdZhfSZm2HQnxkoNVAN2mPLuW9jId6GP1yBGgsvsFNGAzxRbHmBspqHK+S
rEvSdLYPWWHV2K3nhTbmWNbWqUidInShpowT3dt4ZFiyaIPlaW2p1QfJ7N6Tr0RaMAygNe+a2ZU9
RUZawb4vdHl+7eg+wAiYjrLz3SenwKNYWMGgPP/bIGfkCCTWkFVusCOU60RnOsAWrfIjE4qHlksq
eNAiegV9M7lOPIib3DuNP4x2c9Bt2f0l6+wd2wQghnc0u9EYJMFHa99yCSUTv4iBMMALN5LGL83Z
Mq9IEA2IOMoNjtMqhcqpRqSlPWtADWw3k8wxPfhJOxeAA5oe6Mpai94pkhhAK9vZyMJbNif5uQWl
86ylk3JewYP/4W2DSVvVLgDw3+kCF0sVIi6WcM4tOT4ZfZOepKk5IiDt1NdIJ6KnTDqBsOH2Rpvm
MtS6Bl8KMwNBFTd1dBWykgEBakO/XtLvj8PG3v6BfGPrVLr1dww9h2K6yqvVmdeE4i+3SEPUpcBB
RmT5799lq1XjCjNaycXbzgH9iQZtqkhCxCwJL53WpZKrm239LLrF0MhEY0VzMyNe/nj8iDt3KGk2
UZHUBKWlLc6yQky9xyCXUgkfhks7SG1gW3P0FKY21hdIEARTpx0lJtoOjsCBUEJgIORTbm1u7riG
3o6RKPl9LZX6KakRX/KSGC0W5h8l5RhEziEY8PTW3FSL2+9Da2PVZTWA5KBihlz0cqZLPiQUa772
UDUyd4AFXXlN287DyY7z8cO8OBLYkzYDKaokw5S6WHGk/9BenJisF0uRnHvkj/7CfTOLPPi+7Ve5
h3nyvnOEwGUOENQ1rVvb8gQhLDpIKfeud0IWurOIWYJA2sQtS4rrpKlrWs5SXCEqP1nZczPXzrmx
UjrPRdxVt9jJHOY/dXJ5/NL3QjMQeht+PuH5TmE1NyCRl0qDiLeqJqeh0fpLkYRHKIK9j9XR6IWA
rVqXWo/eL52FqmC+Lo9cfVKT5ldDbmVwqpg+h7WBxUmlZQd9xZ/o6k2twyX7/xfcnKq2xjUR4gGq
p1Zl0l/vCm8V6H4XTQAE+TfH1WeMkXIAb64aovNlJUxKHm/t7kPTAiRK0W+keH370DiLo6MCL42Q
UTfvJslpz8kSqZ7UaIYbOdXRpPQ+RMHfYZhAPmojGfhz0vjLJktNl4oYzRj8SwQG0kJH+QdWwskM
86Mi6D5UvFlK3TxalQIwctJVttm2ym9LsYyeg5qSx+xOe+2YU7PHxZFU0Nphf/tOeahVupmR3Wph
sXmnDRk2003e6ZSq7GfogIcEhHKykzAXbm521YcsovvnSB0GVLn5277HK2MYRKnCJwp5fFv4ZZ1h
L5M6xIGmFfG7eFrKZ3to6uWWAm4ND07w3svkO0H+AH3ZeymsTnSjKuFkH2RRlL9qYdfjphJO7/Oq
Tw/u672lqApR7P1Jvti2Gic9mvW0zQG3mk7t96mNyRBSBacuQ/368SextxT9L6zKbBhnd/Q2uS1r
OephxiZzIj3NipT/6DTR+9asTZ8fL3X/9dEDo9dACrYK3237RvlQSDPXDhBrak+p47YwtDE6Z+GY
+TRJltPj5XZSPtZb7ddWEzRyv/X3/PL1tV06J9GIZi5SifZn0ZahOy0haGSpUE5iGGYQaKZ2xpFh
9jG6yp5rbKy8KVO0gzbI/W1CqwXmAZ0QAOa4o7z9IWY+xqIW/JBw7NP3TmU4nmZSmyJbYHn6NBtu
0khgv0thHBh67HTr3y69Xja/7AEiR7khhjkLmkWWO5A6Xd0bJ9nIspfFRqPPrdslES6tZwjEhdJq
wYCpQB0MeSifOy7mnt1rtKPAsXMbYEWD5gXih3zCd5IG08AQS1CfB2qJbURZduall5bknIqJcq/I
6ydNdKnfC2Hz0tr4klaj/B+O/qq+iEMeNe5dDd/pCnYVnJEg6w3LC8tW/qoMQ++ZuJsdvIe9o0+v
Z3XHpi17BykRctTQQoJIldXLn0gplLJno0bjS11tfSrpJBwEkN39JYEhWUV2Go/XzXWgxTpaFYYU
B2E65Gc1VuhwJXOhuYMSmn6lhfrJaIlblarE74yGni0WRO1B/2DvqclkVkwv+Ss19tvDh069XXYR
bDmlSe2/5bY334k5K8/IanRPOhnckcDY7oLsLwad4IPuqByWkqZh7hA3FZujZRRy/nGW0uLJGqX4
Q4429EGqtnfpUuggt4DCAxF0E2GqeMi0GqPboBhQqrDGEZfBcsKorhzSmdJWhH6b6trHx4Ft9ylB
d6z4z59t/rfbGkdk/qlAc6h1xPR1quPeLaU4fR2NkGFtlBx1qfdueUY1P7kxUJu2t6zatIXcl3Yc
WI2J+96IVIxSiK+zGRpo8hcLxoFx5s1Uy26Zzz8eP+zeSUbFCUl5mCXE821PzxAVbXoHG8uQORXu
gpGCyKWioDZ0kXpzORfYZgVqq1pnjALGF9pl2sdSLLF1UK6vkXKT6yj0Y2HXIQqG+PPmXZuNMcX5
NERBzjzbzRFY+FSPknyQZOyuQpUJjFvjo9mit2x22M5tZkVz0mg/6Mx9aZAk/PNgT3cuJOp0nLMY
89NH3J5bjb5HM6wWOXIpLYZLm4g2YrIk/csg1/g4z3QIAtmOrb/4cvMM7CuiqW4pQJe6+QDm15Xi
cGnd2eEwutiGDpG3mHiO4wbRGL0/lGL1lqyyTDq61Ne7cvsa1lYdQXTP+Csnz3aSQqEUN/XG8aQx
Xp7TKe7sSzIkunxNyXEqUk+1/ysqZGH4lj3JT0qY1f9E/RA+m1VuFz65QPXb9gOr/TlZFILvAMvu
2pgjPIy8NCRAZVI0nqem184xWPofal7JH6ZyORLC2zsqZC40FNFJWHndb8MAR8WSBCLPgQovPTDU
EPGhAQ7t+8eHZYcfhzY/CRQoJarFu3kYej9STBcsCoo8zW0Xklz8Txya+pduURtOQhGiZgg1KfpH
HSxlepFmrbiiWdQKb4H92r1qc5VZJ7VYaxLondPX2DJBCNS2KtlXy8jtFlEhMf8Fyt/61oq0ly/K
xBfvm3baIHywFMWnyg4xFHWZ6dj9dURRzDlVQ4XfmwEN1XYXzCfG8zgh0XCde3te3FmvqifQfU7k
jkLJPpVzrZovcpwONW3YIWovKliJvy3+I9n/+hh+OtDaNrJOXU2KdIIv00SfDnZy5+iS/6p4MQKb
u4tklrpk1TL3MHTlWQtAb5uvY9eV18er7NxJzA0JmEQrmmPbOCWcpEIAgLlLnVbyU1uPzZNZJl2Q
L1nxCvvwi1OFyl+P19wpIiiLCCXgQhgnbifcvag7tag4+ugs1N5U6MWtYQbswyBJDgLAzuUHdADS
MbN0JIO3oYtLP82bBdDQ3FTfa8cWvNNs/oTZh/MujJxyOEgSd9aDt0PPYL0AGXqvofSXBHoO7QhQ
SQFEINRmCJQrZODc5BINq0jS2smDbimnXx7v596iDCXWlImC8242iEtv3syDCG99IimnZVS/WfHS
ueZcI81YL0eWEDuvD/4GewlzlMC67dI3VtJBUGI+MbTVSL4drdGbv23oXpVo6cEb3IlbgDnp3HJP
/swN3+5opGt1JDcr/qNqUIiQMcUDM6gdXKQ7W4hkJzhY1EVWMPc2AdYhYdcm49VWZohyblS6E5/M
0YmBQDvtUp3qtopM//F729nInwghak3atWAj3j4ahrFGh5qgdGtGvUHzcJHOWZ0yHqTYPdjFnaWY
qwCFWLkQDFg2z5d3cxojWgZgpRHV2aJ8fRG1Fhdekx8GLnXnla1pLsXLKi521/+GAmpK6qLlgYXu
cnkSoQId01xkQ7iGIVrTTSgjv7eDlfydFMVQuLoipgyaVq7/m2Vp80LErRdfa2Eun+pMReN5imL7
rM+28gdcHtv0YqdWHYhXAxwhaey7b4pQ5R+aHZkYplTp+MnGTevInXzvuUiyVDr7tHTuWq36NNAh
mKQsqBOnRex+rv0QK5GDiLy3ys/eCl0PrFe3n5fOTWRMETW4oS/5tR6RuHG0+agXtrcKqEZYYSSo
pB/rvfBroIqUKLE1kQcgAfvnBF6W11X9kbni0SqbcDg0LDOqXR4kBlACbTLjs2o28n843Gs4WnkH
pDjb+wR4Pkx2yCVBXciSN2r0i5i/VWcdcOpBnFh/8Nt8EqwAQQIx3P8nbvV220CNTF23pFmghFHS
elQT7Sk0C/ujUMwi8rXRsM4o/141K4sPivT7T5gsn7bpz84ldiubT9ghLzTlSc+CpdRLjJ0S2dV0
MQexNMwHxcveU4JaZIBlrUDbLS4sRnyupOrOAy2G5HaJu7Qbzq012ZGXlxDov6uWQK9AL7Qw6KcZ
Au7jwLi7PnNmSM9kkpDX3u5y0mYjk2h2ua+N8klfxuiV/qns2p0RX4t4Sl+hsclnGGXdwcq7m4yo
FZh+ioY7XnevWn0CTpyVF1lZPDzi7W8GjM/ItdX66Nzefx2oAvH5YTDDknd5UDnW+dCh5B8kkLHx
mJ/jZ5h5w+XxZt5neDAGgCARt+D333mHpFo5MuctIUwjqVei3jcZhY8OQVe5ImyIrU3chy8mjZej
odFOS3UlK6AHgnodyeX2HLVyVA6dlhVBhQTFl7Bqp5c8T035VKAW9j3uDfGh70rLR2F/eMo0Kcq8
rMyr3DVtXMX+w6ulbQerGgzNPZk+AlGdoqmR09usPzdxYd1iI1Z9WMfx59/fccASK0p0zQO3sk+g
jNV+MOMiAJmeoy3syB9mKOuuk9fd59YZyrMFCvJg6LzT+UBgB+WndRCAjOA2PnSioXdbREVQiqo+
z2aExoRiTO9HOs3+YKk/5mZwLlnbI8qYd+WJnsfRLHjvQPOmOWn0Tda6ZfPdSmOIXoGVBS0N8svQ
2JqXgus9CPe7TwoqASgpSJT7ibOk25Eih0YWTE6bf8DoVDiurE5O6uZKHa8o83F+rvooPtlmUlRu
WZvjlwUHwyNw8n3WuAJaVxt7ANf2XbQI1RG6OjZ3AZ4q2eLWmjV+qzNon0hnTtGpVLL/8jEzPSMo
K0Ch72hA7YCW8EBesFKIcc+xuVyfxo6hv5eNodm4Q5aIzGtV0RoHn8/eu/115fXPf0kYaH/ja9Sl
eWBX0vKqj40ZYF7cHnS+d1eh2qVFwZwO9PPbVSYapFHRhLzazjHKABJgiM5pEg2O//gb3X11gE4Q
eQL8dyfqG8sj1YbDFRfqanM2tB8oUX3D6Ev1Sgfp5seL7YRgogFxkB7sWhqqb59q6OUpsjItDbJR
VdPPzEmyP1UcM9R3mWmFF4wQqpssD9P18bI7zwi1j5EWcQFe8Lbl0+uzzpTaQPO9G0BAi4XqwAtT
WmCJmnVPajmIg+7Pfe8X8VKEIVGwRTvwTvAdWKeok5Zes1mOdNfdsRnV5tmWeglUrF2Jj4usCu3c
lEke/69Dkao/F2PU659//8EBy67ChbT3714uikpqxtJJYAOIfoHSWvm12gpgclX0HFvDkSjUztyM
5wZIjx41fPc7rpAgIDIaQXnG1gZMsuKw9kUy68+tvfSX1jKxDokzJJdmtfPwymk9rHCfMilSvpLW
iYPXvnfa1nsXdNUK3treuoi0D7pOYyeo4oyOZj7oUnE2Omf+o2ntxBeD3t2cWol+X3oQvDN8KfAL
K9Bq2/uIUHELs4KpVRSFha8vZe639lkpgPsn4ln0znsttcqDa28nYJCkYkiz9gbuB9IAhUAwCIdR
mRwi31L31quzVEdcsJ20kFVQAVwlFFbVvLcfcOyohUOhhOCpISUe5Iz2vChz6M8FnrWPz+7eUhD1
1lO0YpO3Lf0SQEtlLYg4OcsI/6npW1yfst4JUXMWOEg+Xm0vREBRgmBDg39FtL99sEaCZdzFUhoU
8oRTWwK6pQdAcHWW5NsCrur3oy71Ge0xwEh0B7Y5SpQulZ60ahqoXdHcGHPbfjlq3Y0SMTulodEd
5L57m0kTbm1HU7HfIeJKREQGVWI9MXZxEI/hcupR1fEr5IVOj3dyd6kVmcnEfodykivTLCXIpAdS
QVJSL6V6yqZO+bPHh+lgF+/PPIQyde2to/JJlNucxq6LHCetpyxAlZ78ksrzpPbQIR8/0E6axTI6
9jLcIDs9IyD4JgdfZRkEhj1sZrPLWs6caieyofVr9nvkw5qLhaSpKymT7pt62x7cnPcXyvobLBy/
qOxR3dtklFPaIyU0k1EaxsCBIYpfJyHNzynv2xtrZzJc4nnl4vqFts6cHnGh1//+23qf9dEaRJ2W
E3vXHpf7yERh0CYfUbs2dU2zfcrsrj1FzPe8AeSPK+pl/tBbWXLwZe6+ZD5MWmh4t3Me336ZvdIN
yKwX7H4R96cF2fRLV+rab5/an41xpqUr0AS2x9tVgJOWSZMhZDXFUuhV/C1vbBXLj7pWOghse1up
IHHJPJTM9Q7cvfLoJaevWSrsq+toWf25N6bateTFgTc1yWdQlOPZ6DvjiKO1I5DCY1Jnq1RlMH62
FVnX6L0i0cYIGlFaH6ZKT78XwgD9u04ixIXWJOYceSwlL0ze6ubq9FZy4iIYfHPqks/dEoM1Qdzx
t1s6/CzGLgCOSK3vcB6RJkQpaQZ5YWQ2M8itNPy4IAvZ+VLbAhp+/EHvnShYBcDH0WGAYLg5UVNU
5xZ20WkQIp6tuehj2Z8bu+9+XwKQp+JjBRC7kqy2ZyqxGLwvSZVS9Q+tOKdIOn6xEQcW6HXY01PV
F9T2kJPzCEVCLTyoIFRl55NFeQi9WSCb91L6li7yuneKNFiWpck+qkU/oVmmRUvkK6vy4J/FVAuk
nEolQVtsTEd19jWQbJqrKoi/uYmt1zG+CGlZuVICMtCfjM7urvmydH/1k1pDyRhqgZ7jHJrnupin
5CrLQgvdZdZj7SAA3l8rKLOtnAvKIc7utrdpoHpbVGWWBq2sFkGRTZPf20Z+7Rft6HzsBnyw43wm
KOnQAtsEWzV0lKYTIg1iwFTvKqFrKJWhUnWa0Wc7JU0yvdjGiJwTBLd/7T4Gkadgm/T7pxQNIyTp
4OgxZ9pEpLRPhsgwEJAFZ9i/TouQPKsorIO4t/ctkKPiRccUnrxx00xFkjguexvYQpE14mZYrXRF
M8w+ahDsvT3WQAiTl4cex2ZHF2GLCrk5pqutYvqxnJhe18PYdPLIOmBl32dyNCBAxqHzBQz9TnGL
oD1CTBnJcpa6f1EQiMeynZblJBThL5o9+4/f0+5pASvJ1Iw+F12czRYO2YT24urElC+a/A01oFmc
eqsU+lOuWKXitzTDGzdHXTB3nTKrrPfJUNrv5KyHwvT4t+xtM5q8a5uThOiu8qBnG0n2jKR7DEnI
t/U2DOLUsc4pDnUHj727FDU8M16+kzvVRB0UCWRQYL0VWEHhK7ncKS8jOl8e5i3MfR8/2N5Lpa6k
dcoLvQeJxFijyJaUUVL1RulNQJqeohTsgZOE+ndAmEfw3t2XCj4EphH1DpLUmztCrVFUp+WG8004
qrmLxmH+pPW6Xl/ROV4yb6zoHqBOFX2eyzhtTnXYRtdsqrWj/szOPiOuvDb/0TPTyb/eJiYduzJq
6HXRMlkmr1AWHGWAW6VXUY7NwZWxuxbBlfqAUSwMh7drqfnAq8aLJgDerF5NJ21PjgWfLlMgoTx+
oTtxh1Ev/SZWYYS+3d9obPUYGjHHB63AS1F09TmUwyM+yt4dSK6DsSjdGK7Cn6/5l2adNk/QdiFQ
BCZqrbqLIOX0HV8p5W+ATfarppQVVh1jqJZPQyVqLkO8B6d/0FpPnRNq7fWX3pnl4aQj33+t2j6S
/bFOx0xxNWXGFlXRUa32Uirv1sXcJFsBPLZ10uc6d37/0wYCQzFM7Y0uyjZzw3OcCTPqxYFkaljy
Nrbi5kWUXTMzNw4+7Z2PjaUInVw7YFC3tUYhEk2oY5IHFfriL4o09LbXQkf6mgzSdNb0cFYOPu+9
gwfFBdIQKTGY7/W0/PKa4n5BraMg+8alYn4ZOt2+NFLUI5o4OAflxE72jYsHoFPyXzCZ24er52oR
0PqYAtlR8l4qnfS2tJlZXdh8/QXKnBUw12ywo4RnePAO9w49RQx5DCgjcv914395TLSkgG4UrJ2g
43GaAWOeeiPpD55wbzNXZSyudMIl9+3bVSpNKGG/TtOcpmhMF1iTgUa7lP7PXPT0oK+wd1TAkYJt
p2a6J12hqZkic9/n+LSZ6SlR4/ppkqKPtSoqv7Ts8UAbaG85YBRr6g4pgBPz9tFGxIfqEThdUFaF
7nfcNn9EA/RmSRfZpdCMowHW3lbSMiYHQzOKwfombTGSzGp1vciDBV16P1PH0OdIln6pSb8/MsIn
gHYQrUM4/ncYGOoVtFRAaQVyKMInpRbNKY2Ko4Hy7gMh9sDQBJDUncoh8Oph0G3aXP0cWd5Eb/a1
qh3dXdDn/fI4wt93X3kgqDgQuOm537UKM1GBjqrzLLDbfjlLxEVmYLH9Duhscem6LrvlTSj/dheU
RZGzIF8mTt4hdEsQfE0TZQSShlTZiBTBXVb/ePxke6cQUgp9STItxl7rk//6GRdYpqtQZgMNFC8U
9NatnGY+R7NofEkpD/bxaLXNGdSbsuNaQAVbVInxXOfFP2mTZe97Pj2v7ubs9Pjh9k4IYDZyddo8
aK1vlnPUGV5FGWXBLOAZDEAOPCmGfRpVfAGPl9p9MkDJQPVQiL1LIfHhXRA05jDqkuScE03Nr2oX
9V6SJvKpjSdxfrzeXvjl3MNmB2V8T7vT1MWxSpvGi5Mp+ZlUvg7CVVX58Sp7G0juhLgF1/T9jKvW
sfJ1hgoROFs4JwMa7mmmU3mNBrX9D++KCQMVKuMWksTNu7JpGeejSTiMUjU5V2ESa740LdMJ8WdR
HCy297YsJHUZ7NAlu2u2VtFitZFGLJRiGZKiEo9eYiHkLC/M66yqO0Kg7MUPUDcgUyENAqBbf88v
XxmoE5gnJdfY7BTll7boOxcB3eSc1J38BX2Z5aQm0hFsdWdRkkRuGCph3t42y+IcFm229snZgC6o
clST3bw3e282+8gzpQIz46Ht/np8ZHZXJUauylBc3FuVJslS4ZhaSxp0JVaHCRX0JWdEdM7b2HpC
pqc8L0ul/P45XQU7mU0aytqr31Q4tXAWUacti85d9jqUS/wxVZLML9RJPwCL7XwS1P00w+AXUVts
X6VqxbojQnwJJytW7HNo5v/H2Xk0yYl0a/gXEYE3WyjTVWo38tKGkDSf8N4l/Pr7oLtRAVFEz0ab
ieksIPPkMa+pXoIE5OSlMCltdkqLjY1KPJmxH7AiZxWN240jcPNItdCnHk9S63sVVv6576rmbESD
1LjMWoedS2fr8zGEoESb5bVXsGNe4pT3PRaP0OIkL4rwElH1MHjQQrU/5cDjPV3GCvv+npnP9qIh
P5cD81j3T0K0+HxqZXe9iU37tcqV8tVSxDNlrHmKLHw5rbCKzmOQi7PArOvj/YW3PiZrUh4gfbfu
Syl53SUAT2jEIewVe/j1IP2bDbCYetP0/8O3nEHrtP2J26v21KiSMqAOH101swhbD438svFKrQxp
hhVQql7tnIt+517auCe4ALnXUWwHrbDM+vCczeaMFzrcPGsxnTx9svHg2vmAW6ugI0aBRcZHDF98
wNisoEW19LyrzCgPyTi3G8s+34naG9AzzhsjPwviD4XV8mHiIB1KpLMB8ikkEV5P3ffVqUrpteYY
xl6CakXuNnmVl64CE+gQBLoRHqYIoIlsae1Oh2H758zg1Jk0PVuh3R5OyAlFBoKR9EID6xH0Rebl
+Gc8KlNufsElvPyao1OOd5SUPaTM3Q5dUrVPgUA18v423v4ldFZnNbcNyljoiJSTq1BQp4lRe6PQ
o0cjliK2tJk618YP2udaqfXTWBjjC8rN8lNY4ymPi077dp4rIA3ZYTswf0bzaPFWsAY2p7yg11sn
4a8UzRmqtrhxEV1Vz0MsVf9h65F1EfkJ+2uccJA2QFAMk5RSiaf3hlUlLyFQhZ2zuxEoNDJ/BVeH
WSxv2cBGfMMcA3TTr4DPhmOj2b/GJmxPpMrlzv2yEQth/BMkOEYzb3s+an+nCr1vCyuXIePXRflD
D4tYXDK7SZ9l2Aul24RZDualwvSis4Upne/vpK3Vafwi74pWE4D1RaISTHbZpLQrrhK9VwbAwG3i
qilOSi3Ch6TSzXON78BRJZDtfMetN0wbkpk+gZi7df5lfz13FwTKOKYZrW45GY+xJdmH0PKTM52q
YieObMyfAQ8Aj4CKT0hc7lCUXIjCzRBck6lpr7Lc1tiIZJmXNYH4aKHh7+bYpZ2tEK9IlyHr21mC
FODzJcCNQ2BejvqxjRgw7+YTj31yhKEynaZ2gmfTNtGBL7vzYjdudCImPxPqAW3eJRoEz/MCDcba
v+SxgxqTZPSPthWOXi3X4yFhbnsMBzn4eH8fbTAGZwYkms6gBygrl83Khsy7CFJuBBnXEHGcAoup
sDmZWXacqgKHlx60GOrVWlIo8IYH831stCEUfMP0e09YpfJFUQJsC2x7+C0PYVod1AQrBq+uMukx
Kf0ghWetIlBb435lnftJBP9Eimh13ITa8p1fJJPsIssRxKe2boqvel0o45laKkldhvDtD8ZFVXhi
2FV/xqI20vnoKKYextSJ7IfcMMfokClB8ZpDD+wOHdKQ6S/a4xR3aDlMx6nt9OBBVEWgfFHVdvyI
/2yzh5TYOI4oxkJNYbzLy1xOXRMkEyE4RuHVSP3qnOHUcOo7dPBSqYz/F5cMZEY/DyHjRPLD/Q+4
sWugI9DAQbGOzHM5Ngx9parzgSGXWobFFV9J2Jsi7P6h64E+Rh/UCKIme9j5jYNJ/g6PHlsR0M7L
3LpKsczpHNiRWReUR2dK5UOCXPaXStVSVHrS8iyCvPcaC/xZL4ru2/1n3shi6BbMpoXAmGbwxG0I
Kqw+TqCFkqAhRH5pIis6yelU7yiBbK1CpwUQH3kMTg2LAF9meGQ5YzKP2PoicPHx7Q9Fmoud9uL2
Mowj5nYEjNNlStZMXA8h6EVjmPLMzcYg+5GHxZ6zxUaBgrYRAZuA9ifDvH1nwaxTw87H7jF0jKfS
xo8oajTVbRBMOBTDtDfP3nwskln0YyDtsElu19MGnKKcnCQ6b6XyGttt+kGk/d6sZXsVhzmow13M
P7erIOxvdAFXPf0+VP4PwSgbXpCkkfr2tAK/Y2Cd3Hdk4Uv0hhVDYweJhHjRoLeB2ysF9VZhNdCW
BwmQ+9v3NyvRLYJWJQNOuX2qsFDUOKvAzKU59md1CSI7rHeFBrdiFiwbWMCkZaBSFquYbdeVFQik
qx5o0jPHyTrEiLs9TnbSoGwprAMRJfcURbxdZPuPNRW8GxUljlULaZIcuGIJsFFlYoA5FjK2dJPU
/QNr8Ov9N7mRrDAhn1HBcDIYZS524RDamqizLLoGZtl/K4y84smi5qMAKL3z0bYO2Ky0DxWYodLK
2Tx2es2OWjyd8f9kDlE711ZNU8/Mp89t2H65/1ybi/HN6AfP236ZK0C4tyUt0TH77oL2yTGi0M06
2T6VuHMfBe9iZ1a2cc7mx0JcgBY+Te7FXokmXU0HrUCiJovHE4nEeJngkh7uP9XG12IV8llyN+h2
y9QyatNBjIrAjFuNphfR4IZjMg187JphD8W5sflNMDZklpywdbJlyngHYYASXhm0OPo1lpM0PphT
Vz8UtuQYeAua8blmk352qsncCflbzwl0FNIGMyXq0sX9lWsFvjH4DF3FkNbJwR8y5YMfD3F5kEN1
PN1/qVs1J3gCkClMOWlqLs+AlAZ+blZmfk3RMDwqo+YfElmkbmy10qm3VP8hUpyPFIp4IBu5AylZ
CQ92l+wcxY0tO7ux4f/A9cOocP7vf9UNaM1Xfh332TVVi+CSo4TjCbDqJyNzSNL6eC9H2fjCM4lw
DnAzxmj52KpcSHoVWfl10IRcIy0ShV9lIanNwVL8kcwlMl+aJIwOI4TEf++/843jAsgP6AhYFcZr
y+uisgcuc1/Prk0GxI8P7BuvgWy1expKG8kf4DTyPoD/GJcsOexqNrWGBEvzmg59gDJxDzWW+/iY
N4D8KiS9vaZusof/8HB0HMH8IHS6KnyDuEQPrVbyq+7LzbtMr7NLPcTVTnm99WjUJLBgacOB95k/
71/bBRyqXibSmF+ZDBm/mn5SH3zFSr45ZaHBpgmQckJ7ONnDrG99uXmkTGPEAHy81MUFpgJ80Q9z
uuJJd0xqK0J0Ux124GIbAYBJDzQDJkJIOCz7Yz6Nb6hHaXGVtbKQXWA82rc6booeW8pg19Rs4yTQ
kObk0ZtWMF5ZBO+qJUPrJZ+T4JtO92BbQ/PEtKX/2jhKmB8sDeikh89up4C/HEVhnO9vmC0AMD8A
IhSjSwqGZY2i+0rCrrGZ4kwCcsrU6YnsghOrfzShE2PEVxnl9NATNkLXSoLsXw3X+s9T2IifVava
Mb3lNlBcCa61v3Nrb3wJbmyOkALIawNyhX88GoImPy1AS1UO7PFkaan+QOUj77yGjQBICsIE/E9U
WhHCJCD8Jj2wlFyuKg/GVPSPmCN2WKPN1utQrneC0OZrJ9IShIB+rB3JJSMNYBeD/Ogcv31uYtN4
Jfev7BNuq6N9ioQsTfgHikQ+NEg+m1ctNesPqK2i4m51UixfpizRHsDgI2d5f0tsvXaqnbkdCC0N
g+3b0y2V4VAogh1RxEb2S4pGuO0SEh/+YOhvh3nzxucLYLYRXDV/JdVOBfkG+gRa9NvwdefRrrv+
pNF8+PT2h2K2BQ2FFuRsXXX7UALGkB+pRnpNxqQ4jHIUUV0hMJepo7VTj/wpcReTGCblM9iUInyd
QuOyaYxhVGXXNvXj70NeT/+0Qzr57pA4yUUZHP1s0oExXT3O0N6xC+M4tLRv3nx8HAILIzabAnmN
VYmVXHLiQsuulaYMugezsEsOYN1mUNuo1nsyoett49CsJ4OYy72Z7Hf7houk6205BF1uzWGzSMb0
82iaPxB61d58ybESE0ryUYiwq+Z4z62e+4jPX1UctFxD9qdLVaR7+Jv1Jccq6DChaolD7iow0iYf
tN6OGEygv/uJfSI/kMQlvzTwdpYrh2Z37GU05ne+2joSAQfD1YnAB65v1TNKuLPjKhaIEk5m+gEl
YBVGc9E8m6NeBedeixT1dP9orK9VVqSYpScPL2AFV7aKmgLN0KPrEAU4bQ9tdpBKS9mJsFuvk10B
y2LGQazSLq0g2DWM669NlQYPdVEoxzHr7OcIb7UTpUD7YZbzfPtRZGyPUO6fwo9/FplKGFGoKBPV
bBTnqpv4HL3J6UKPRuH4oUbZ9vfAtPSidHV6QoQwcEs44/nOJ916wUQ5gEjzNIek8PZklLY+8E4Y
5tBJz85+6PjvSF722iDrvh9DQ3iRdKpMEMrLsA2+Y1SwfoivpSSN3XmMdOdB4vL+GKho+Z3Utpdl
+O9h+h4AbtR5TFLr17fvJBCGdFpVdhJx5/ZBke0L2kwN4Q74fXDRNEk5DIjl7vT+tk4IRxPMJv0r
g/zodpWOl9y1GNRcVTuYvDET3WtSq+ihB8HPOAXscv+htuIawdykhwVweIWQy1FxwZkH+oCsENyk
WtNwpQntS4vs2M5G2TojuDgqM0JuLscWG6XPVI3tZwHtDtPy0DkGEHO0SGGYWGY4qyy3wcOUj93n
+0+4QdKmKwJ5d+Yoc+0va95ulMpBLii4A6MSvmcDtPGE8OXHAMjrbyNr6taDM6+cjSAZHZdaUfeP
1TTZL3huSYx38sD+df83bZ2Z+ePODFyy4mVFmqGAaNdjH16bIdJ+JoGdv+r9fzB0na9pulBALIFQ
L2tByZZgatSMBmyj9a/WgAyLo/bjk1nLe5L5fwZit1kBHxYJPAIg46oVnpNaGMkph8AeJ1GKmStq
Do9VNmSjO2lVA0YjCbBJCyxkvU4xV+hH3ASz4GcdFCHsEbX50ptl9yK3bVYfWrPqtbNtseVp0bWT
6U5hoSsuEo4aMxgBKvZkt45xxDGnbM5SJ5fHsrH1lHZCFX1tNWcYPa3pmQMoYgK95ShRYXkTeF3N
FYrU9DvRf+NzzpJd9EtRoloLpSI6Ta4ngaAQhfNR6VLzKUWYfacs3TipLMIexueDWLiMgIGWqm3S
atEVclF7wC+cmYA6Ve+MfpB37syNGAQ4F0zI/CnXVZMaJuVYzZgXfZAVNOWn4WVo1fDJmib1Ry6L
ficybK43zzrZpxtCXr2VI5lvcUdLKSKJUWR+RYczfejpXr6g4Gvv3JtbnwtdDupCaqk1S0IqnR51
jBCdulrumM8p4ghDvd1ZZet78TxoEdNpWze5q2BSmgLm5VWMafxO6czyUEiq4kENK3eK+jlyLg7f
LBlOAjBLh3ND3d4ZBXqMuJAAcAhrY/yVoDXpdczvH0SXdl4p2fGjhVPUaxvvmlZtPCSqidRT81Se
dr56u7LSKgwXNcTJHNpAxgldz+Q5yuL6WxpL7ff7QXNjlwBSoo8A44tXulQZMmttRFp5phPIY3TC
xqFovU5nZpwnjVS7da6rOwXcxkbBmJeqirkLBLtlAE00bcpFVGbXKZQKz+xz7Tx7zhzvP9fWO4RO
QHti7jyvHIpMyYCTOEXZtW50OtxBGF0x6jU9QGl7Uh1bS5FDAeMmv6BXvtgo6F51Dkaj2RUdrukH
joKB7zGQM79GcPT+vf9YG9c9gjCAbgympVz4i7V6grMeGximFuqQPiliGGvPzxr1Q+SrUe4KVSlQ
Sy3SnVi8vSxNNKziFGY88zf9q3vXzezkcgRHW9si79yOsFK6fZgax1DokuHVqJZdR3lw9uz2tt4t
UxhQn+DIyVIXzztySv6fRjSIzjxE+At+zDWcTzMhq+/vv9qtpeamK331mY24zKSkxFBFkllcBW1u
oDiDwLxrlXp6zAYNuMP9xbaCC/cNKFywN2vViQGL5DEz8eOQB8P80qRCQd9Wa6yLmdbGJZ5K7UGB
PfQU57G+RwreelBazNCzeKm6pWq3H1MHOTvqLVmFYUN7KSp9OspVVJ2iyA52zvpWdPl7qcW+Sbsh
DUqhMDW2s/iUx3ZzGrg9fk9ahOdQFfpvH7WCgMZV8E/zbyZX3D6bJjVVGeW4EHTK8DvSe/8xbaI9
sBb3DH9mcTfMFx3bhdYQvbhFhEYIJWLMAGjKL0ND/5hR3kyFC1tegpfbqfIpnaLGcn1fTVoPMR2j
80IU/CmXIZZgvZLnmWcpnTSezco2S28MDPkfXG60L1aTBZYLsyau8RPIhHGQ9bQxX8cpqX8nUJRi
17Zr52OQGHn+4JjITZw1u1KCYxPmReNKCHRfU0XB1d3JEl/2wlwMv005t3FgKWz5q2LmjnoIQEn+
0/eD/z7pzak5DpmalwdTFQi4O3HQP0rCadpT5cTaVzuXRH/Qky6ovDzVpuyQMqZxDo1R9Z2Lia4k
YTQ6Tc9C1UrzUg4dWPdBAnLvOdBcfxkNheV7n04bMcM3E+WslnUD/XGc6NP2SM55Y1Qkqdf6kiXc
0WgZyU/AFvFEHLO8eYZwhNNwldppSXZRiJ8ZgoMoXNNbApmSB+KzCETyiShlTS+NYzGXcsH6p8a/
iE0KpCAaJfzWxFU0XLJSd85ZD2fkIqlDExzJ5pXY0xLZTo++nCbmUc4CHRcJPVA14lqkSV6hxdHz
BF4gPeD11PyP6CHMd2oqIvUYSFINLmqI8/5TPFLkHCZbz/LXqaiaD2VcmU/I6wWZO5mDqF9HswxL
N63N6attJM6vwZzGkyPwsHK7CKGfB0kxa+ucy1WGwuHQ989dkqvJ09AM/eDCPw3sA3XlQHqfGUlw
mLIe7mjiDPr0IOONF7iBzK13RKbfSg/K2Om1Vw4mzoYlvanmIZF7JXODtKz0Q9060bt8HJoO4+/E
+YoG2WB7rciNT5VjNLlrAdaxn1RpGK5GqQwpysJwfj2Zi0Y89GExVsg+2JkeYW/SZIrbOjCnIPqU
Q3tIwUdVFyUJTby3uCwq1+6D9t9KR+bP9VPJrLCrY+LsNbjIy+/KdjI+d5IfAgAz4txLuxxRRTNh
Ru2OoNyC155isnEz26ykz7moVdMLoFdfpbKZPmgxIvevOTa7k0vOFvdsSmfsLyKq6k/92Bitq5et
9qWs1Ek5IbRqFr+xpFQzT8VMY6+BtHFXUhfS/2OSR96xrIzLRAQw/iBiGF2mvQLE9T86lWP/yqjN
P1SN8m8tynHnOlmF9JmAgQQUFyTJzkopvUnswapgEGCnM0ZeM2PtykiKj6Nk/Lx/ca1aRnT4UWum
JEUbk7UWF7KgrS8bg5VdzUZNv9nCyf4JtNYEc+TE7dcSfc5zlzQFJ28Un8HrxuXx/g9YPSojJ+oo
2o+kq4wSFxFexKKZ0qFCN7pyin9EKEYcGv2Bsq1OTv9lKbQzgHZzpSxREnGf54EjQwT0B/iaWR5M
0BNK46RK/p5N1fyrlxcK2RyjQxRs1hyFKJwAO9o5895qqP6d3bp+KR2Tsrc/0KyNyw05awYtu4pB
hLYbYH6qJ63n2NaTiB3PtmPjxywfO+1syq1LkoIX41MgdzO4+PYu1ttSG52cAiqBqf/oRNpw7hkQ
i7OpCdLWyonERe9z5VjIitg7hVvbBOdr2mJMmwGhLDp+eQX4jhYRp7DBOjJr9Vp2Vda95FLbvl0N
FxANuAB0eYGureA0uRnJbTjRR1UVOP+JSoiyW3FuMCPZead/kKc3G2WGLnJV8kbxrV3VNaopmQWS
rAy04zQeDnPD9N1YO83PSc/t/5mhzn0lZ3aiulld50+JWYf206iXmnRoQ8lOT75Io2+yn8uMbAcK
2/s7bPXN55+H3RpMBGajqx2GZeeoY1eaXUO/zj081blHmmnQDmnp/OgDSzvatkg938/3CFSrVJOV
qRRAl88QUmQ6b3dboUThEFRdRhnii6Ok5dkxLcv+bCTW9KhGxrjXX1ntsHlBKr6ZvkvVsIyESA9X
fhWyYI6r8bUYZcGxKt9DSUl3mlR/As3yo8OipTBhEElLcH7rf5VfuN6MIHQtJpHq5PeuOgQgtoU6
GMFB19qae9Gv7MIlY5lZlVVeIWk7xvV3NYmLf2RMnD6qRqSPh2mEEf/Qd4hlu3lkNOGD5lTWp6xp
zAEjiDL5Dlwg/ZaqPtilUfB4x14tlOk4VNr0KxcSYp9l7wNuQHBVSbHOq2v1M3u+a924mUT/Tx3S
qTtaDaRSpmww7F3SHpOmGii9b1UQGMKlHLAiD4fR2HG5CvvWDQrcX54JW8mHGhko31VGe/hyf2Ou
AixfC94gPWsU8OBHqrevMM9DU4Q5svYRz3o0J7/9ZERS8lZc3bwKXTDGmTBwVoFAtmLcr+Q0u8pp
qxLnIumpzqo9Vcs1BIxlmE8RvyhC1tOhKI5TMwVTep0sPzqnqT8cyXfkg4jiju+v+F6YqvpLGLUR
LnPG9D2sLe1lYG59uP9WV7nO/EMYA5L5QSKEBXX7Vs3Bl+lkMfePEn08YkZEsJcaZtOyJg6JLbEn
CY47x2ErxrAcR0HHf3RFreOkOdMMPKEHEuT/C4ysv8RSYFsu9aV18vVC/w4/LH7yEeXeI9xtHXr0
fGZkN/gDMuDbB2ZrlRyyMr+a3Ti8q+W0B2/mY43WO3vyv5tLIXJMS5XVVuo2sVRS7s3QJcSobRqc
UgBTBbEAkUz2TqKz8RltmQErqqw05ej33z4VVUSgjej1XMfGKc6jnpTXMrHMo8KowSursHgnW36+
s+jG89FQQh0G3CQTpGUyUmuVSWY+ZVekttvvGo6U56ju2s6N1MnaQ9YpG9cD/TKkgmiHb5he0jij
gujZNDVlo1v3hnIx6zpziyZFnDAaZRe4fnysk87+PTAqPJQRmLvElJuHGBLNWcon40IXrJ3VKifX
r+Q9NaONzJpxL90ghJpksIaLC2xWDlKE4D6JDAv4FAKPGcESkboT1g7FR8yAmq8T+OGTSNCIQm0j
HR/un+bNdzSPSTmy88RpESMrG7hLTal9ndTEfCd3xisGFShzDhlMKRxOdnKZreWY69AMZmy5ljYs
zSqfmDhl19JWpE920SA8YGQoj5Z9epyssRU7C65RNrQhobdgNglGaT20bPoyd9KsBbPqm+UzOKLg
mLVliO6SkcTf8CYaTmnVlpan5c740W/j/gLXqdjJkbY2Pi13KPpUUWt/UFVIaZ3pgGwys4neZbCf
0O3tK7eVsmgnPm++YpyzqNPIxQCP3R7sLJWnyk6G7GqnZnu0gsg5o5eSPjhlYL1rp9r6dn8HbT0a
vX0dYByIFJ7xdj01FOUwmB182CBsvrOSMXkoL+ufjL6v9Z3PufVwbB8OHRMn9FYXB6bDbDrAwipB
awl37URJprNSqdW5QJjE6ywR/oeHo8rGEZOWJrt2fvi/srBUyRPLn3BKKDkp58nP3/eOEMcIS9TP
b3+Nf680P/lfK4EqUYKJdOjaMmQ+AAtL6HvRd8M/dq9huvXFqCewRpoJkcbyzKsNLjCOQkk4NmXh
FuD4ntKmxVUK9tun//BUM2aUbij8tmWyMMJ7xYwXdFQs5+01sjjsh8Imvg3YsEk7pe680xYp8wzZ
1pga/NE7W7zChFaZTJcovnZh0HmDrY3vwtKedlKRrbc3C2uSmhsbhd/QmJHeAodFp3rSPsVTmBxF
a0yncmr2WjxbD0SBQ7lBZTXPBm/3RJ869JMqBnVNkKJKRDv5CnhnD8G2kVuxEUheuQaYdi+HIBhw
m7GocBuDsIkuqtyErm6PzcXozfAY2rRno6pvziSEe6Fq61WSoUPhAAe45pNnZgqqgEsNWa44gq8h
jw90oRIvFUlxur8RN18lNxwoEQa2K+pCYwpMpkIzvZJew3YeWzQ1e2sP3Lh525BNwfiiJmY+uLhO
0dcORWPNJYfvdMe4iScapXL4YdSm+ERymcYu+kjtUUsmOnVD12BYbBU73JQ1apg7b2alQF/g4ltl
rH6HnifFT4qXeKsGx1j1TUEvPdZPfYwUAaASO4MVLEG0d4vcqbtzUWQoGicJjq1U21nmAiXoLuTc
e02vrc1GzOGX0TNZg7XrPohzX2UIkAOXfjeYFUMM05Jes6j4OfhC/uEg1va9Z+Swc3NsbQBCA8UD
ddqa3qv6tilpTplehdybT1Y7RF+QKtmTptrKqrnlAe/AV8PIY/H9MaNQ86TMsqsVWcGvrBPBV0dq
R1cRkNyBEAnXEcmeu/vWMeKRZk2eGRC6DLKtjoWO3SLnZGSG/JQpY1a6vmO1ugskS/15/yBtfcBZ
AQ5nEJt+9xIhbdaNPckZi/FjoNRq0VCe0YvwyY/rUD+jCRQ+i0oeDnSnm51Sew7giwA/Y5WpLyG5
0/GZlav/uiPDMg0Q5SQeMlDS31eK9G8iUuc3VlwhNXDX1zujzI09c7Pe4mvWoa/2zjwCb1OlT91c
bcefzqTGh/uvdHMZuNDwSEhpVjk44R96Y6gl8PcL6Umq4CszxN3JZLZCEwIMM5MS6Ie+0krna8rM
LbEx60O17x8QGqKVhF27eTCj1FQOkmlGimvknam6Yd3WuYvLTpQeMvzG3jyORrAK+VYAvpSfHJTF
TS1bSU3wI2esiuy7ZiS4CNud6YE6Ld5+W2NtggUCMRlXkOXoQPb1WotbhCa7Lis+t4VN1yovYAem
o/kfMoP5IyJoOQ8qVgDenuG+1qU04mx0Jj6UVmK8hHHpHyzRWztl21Y7aG4KEmpoSnDyF6kBNiC5
ZDaoqhmN3sE9GdXud5aUxc9arspHESv+SUmbChI/HmpHKJT9RdXyTnHxstN29u9G/GFH4dYL8gwV
Cse5PZZjU5e2pJAkq2YYfOnqUfGMoaivaRqMx/tH5f5SAKVulyqwOe4nB5hUOPqRV3RddUC0KnuW
NArn+0tthHJ4AygZ0odxZvzN7VKNhhlwMyfkYaKAWbLgJ4gwji6OaJNzhTL6wxjuYSfWkQDkEnBB
9isFHDf47ZpCjao2zmta6cLHgc0PjI/UjfKeJvA6jrIMm5EG0JyXL0s2LQwsY3LoJfa9PR6jINKe
mkHKD76Um49R0+wJCWytpyJtCCWYTUtH9vax1KQqtEmh7ROFpeI2peI/qUOYPKtab4Jfwjjn/qfb
eo0wPgFqMJSde8C36+WmcNqmgqfa+L31oZOU5LmVlWpnlfVexCQK4wlGkhoZzbKMinRqeRNRhOtA
6v8LzVz/lHSheNLkZEcobn3nshIF6MzeprpZ1gGJzjxrDIHPQSkpf00Orkme1crG2fYFQwF0Sy+G
wew1sjGM3DkGW++SNWfqBxUPvhS37xIcB2xjDVBdga3SpRFCeYxEuYck3dohf62iLr6Y7odhNqo5
O9Jo5ddAHZNTGY7jyVS6bxLA5/P9DbK1HP6Ks3kBGeEKARl3JOaw5JE6HsvWywfJil0MLIJ3kdk1
54b/Z0e/bOsLMhcl41WAm60m2GajKf4AK/FaK5VwzdACYoOGAlJ/wv8ggd2mKdnH3zB2d/bi2B/L
v9usiZ4TuCj2z1z0r+o78PwdBVV2HeKxBRtikUG5LW7gitczH/lYVolCFJVBomh+d01EJz2C2sfI
CjPIL+Rz5g8kVpPatUUWZwhV+f3O/l4zCyDlMkzlxJJSzhYEt5vMVhNjYNgAwQ8syPsgKZLTUPf+
RzSM+kc8o6cHIF6YWKdYilSZLbtoNmte0Df2U1pY4c7B/rOnl28MQA+/iKKYaLz4OYYMGipqe9i2
EPpztzMzv/biRNOvQzbYtduFRh4dMD/MxpM0FGVxsAUKoG6kaKntAWvSM9f2a9P2APPiPB0obRi9
xnHdWF7bx/iRWdkE9ioKbTr8oq1VeecR5lO5fALuZHIQQgKw0fkA/J0pV3ZYRI6ZXR1qv6NOE+nU
oTAEJ9Sun1QfdR8nRShuLIccDdZ6T8t243wZGGyizz8DZFcVCSa8Dn7pan61+1p6GeS+PSlGapzr
YnQ8ekJ7co8byS2HWUN9kcKETvoyQnK4pDwIMHipYke+jPj0eZWhfdGFU1SeMU4TNkllAQIBsnb/
XFVG9hkelHjrWwehyymbRXpQwFjdq0Vu4hPPNPOCk+zXqtazV+jv5jx2NR7qss5etKkGBSZP6YzH
Mi73g9oqYWE+NVOEoeTOGvHL4QoPZmIVIsyLI8EFKcCNvTA76p8YPYhTpmJxSvN0j3z9J3rc7DQE
s2cALReUBRXRWNRkwnYmO5Zj5+LoyA4+aqoJSaUZEj15pxvC+YzctI3IU9pFrlnb1WvflbLp4lof
h4cEWa8Xenmy9OA7I5PDyU+CDzmb91k20UWd9GZ6R/ag7tUfq/3Jj0aUALFlOruIbs3h+q/jQaNa
iLSQ7EtfhV9iDObOuhUkpwaqv9c2erWTtW4sR15sQjgF/L7m9GAK2PizYeoFtUbx3reaxmNCjP/3
GEg/7ar++NaNABkVcAJNtVm4c7kRbCuQex3/10uh5RoDrcTvHrVe/Sqlvv6aIVr5ABK03blSV9kQ
jhz4zuL5SudWp2d5+0pFVlY9tZFzAWw0Xmy9sj19RF1wGBA3vP98q5SEpWjTwbJjmAjQaBHc+q4Q
gd8ItpyJjt/BRl0ueNDBgPx7f531Z4OqAE1oJoPwQpeKcL3BaaJXZV2qIbUPsZ5KF6sD3uNPUXRq
y0rZ2SaroI0+FZ8NQSVmyrRTF7uyVQe7ytTGvhhdUP/jJEX7UAGoeAiMsrgqwuldySqKZ1ugdT5q
2V77fB0/kOmg2EGLjr72CtxS6akjT61iXTJN9l+Qdki/MbbsWNXIje8IG3IpO1YVHO6/5fXGYVnk
uLgsSJBWyXpXt6jGw7G4hJY0nRPwxR7yos4JLfF4Z+NsfFAImiRhNI8YfSw3TpAFqA5qvcSxlz8B
0FYvQyRbJ+y480NfivTz/SfbWG42/0CuB7g4J3+RRqBWmBWzLvolNushc6F7Nd8GO4meRZEhxD+M
b8ZDgY6AOcdHZKw/T3Rvz+DYQKCjE+Bc7CG3P0hVKbsxmo9fgZ0z3VHq3/efb2PDzIKTc+lPWGPf
3C7X4fdHrao4F3+u6Aa4ts9j0ikvmmRVbu0o3WWSte50f9FVJj0/I0IFTHpmtvYyVYSGAjxlqp1L
m+lOcA5wOitdJ5thHxMoo+SCiKP03Uhz5UeR1e2eU/E69rA88IxZ1W0OQ4tvihZrN5gmobzmoU+j
rSUPPg+507XaWoW/jjwr9ziHcd5Zf91Pdqxpnd/azqWqK/1LhYbotYiCN/cdDTYLAx8DUAvc/mU7
NQsaETgS5FkrymnDS4167MpkL5veON83qyzemF3rekCfH1G10WmOlVOCG/Y12aXrsHetb7w2cMLs
Se4Evs4yYAcF214PUNS12qk6KN2oXrTO9ncC1uYqfBqg3ir97yX3S4SlM0hk9Mxns+miiASsfDC9
2beQj8O0ymKOA7GCC+F2CyiBomRVjdijFuefp9ZPz1mtRF5lmcNO1koFyt+6zeHI02dMBtp3xMUl
ZEDNqkEVEZbJzWBbL1ZRBV979CtelEkOY7fTEiSGojzShTsUGSJr4ELU9HPeG1Dq/b4zQUKGIbhe
fYgeEPTAcUGnKfkSSmn8O1EDOCAcaeC+M5MseYpM1MMOYdzJv+QiNDsXqob63motQKI5bT2cJeNe
fwrtLB3dTKf/7CaktP/H2Xk1x40zbfsXsYo5nJKckUbBluSwXp2g7LWXAcwE469/L/qr+mo1MyWW
n/X5QsQA3Y3uO2DirOHv4YG6zaJAZaN5LAzVmp8pyks9dNDgGQ/Ij3sUmkWp53Hd4hIYYfzKrGvx
avfJXWWl8+bRvOKgTTaZLRgM/6ftS72BvZCQb2Q320/+MvA26pM1WMN0atflA0Wuc+/0HYqR4+zr
3+s5yP9NU8t7huKbiHjS0JsPXZxPftldUb0UBZJzNxXR/yMaSaKOJ9cDf6kPmrSiEdeXv3Ktql/7
cSiDaHKc0o+LsRETDphe+ln6MGtiBf3uYAl/Gm7FMLuP7ajN6q4esq6ItV5Y33IFB4NWvbVhdlKp
HabBmpPQRYdRO0ojax/KeeqzaJKafM0QrMpuK2S/5tDrjS444oudVpEfaC340QyxB/gvM3Jjg+m0
H/E3M9pYzMpsIrsoW/u09og6oeeU/1WjC9/iwJhCcdGydWhDp1e+G7oyHbUYRpk3RHnNf6GvOc1H
RIs1GbcCsnDsUrbp/EiuRgdCkYA/LB0YKGZFi3Xvld7cPWpmufTPfWLpv6p6NaxItqguhGPbru2T
KaS8yd0ad42EnpUWgnXp/mn4ncdoWqXIo7av4IzY/lw/r948eaGTB213q5lm+y9KBEV66liSn8KE
TBM6mZ8HT27emPrHcXRpzfAw6R+ItUgogIRrQGN5hfcdc5RUQpIay/xFwCutd7QqLkPKNuXfSIhE
5EtFDOGDibIRUT6R2J2/x0Sor2SV8U8DF7xDQFd4K1E6XyJ1mnTVGILjloYzkPyQIyD16mVOsFPF
XnzLtgqxi0qOEQ/g/reBqxylJjzNlXcjoRekTDfcgeYpbt8vAy5WITzSWmDWDhCIqedZqeNmraFD
x8vuFpVM94bVi4PjVt3Ok/pa7vJJxLwSKU0veD0LeWvG1wVdmGHKYvhQK5P7IY87Me2ZDF1bio4B
rZpN5I0B+dttw9QQ5dGsQA1+1fBP4q0GrCSTN7wb+x2W+5WlKEqhf9PbujLZ0M2+npy81U4iV1aU
t115bFo3ebDUGOxhjbZf+yy1wFPCLYBsjNfpeWpRjouPHCBwPDHs4eAuujw4tVN818qkeJjwQex2
avwrB4PkT42G4Pw2kzorSguowmY9VuK0ev0clzhUxC2Baa9jeXWZbSq0Kfhfincp0NUFdrFUaNSe
cdEOQRR0uLf7iIOE7mTa/zhjJ2/dpbTi0k3q+7FdfnA5izhZ3ep2aswhUl097lyLKyU5fWsU6nht
AEI4LxyZKWFhsyb+qXcbrAuSIAXZ3+oH5fn1q724zg0V7B625sp5YlEw4Ztt7iUzVhDC1wIg9mmg
yxwLtEOO45oACxg0bydQXh4nmtjbIIQiZhMv336W/xTGy+ojK+g05slIkmII02QW2ddOhzo9VWmf
fa8nsacJcfl1HCem8swKGLfS23u7ZFLBxZ370Thl8+THHbqZB2GCd8+rdi9AA2g/vy4swmOKf9tH
XuBHGuScF79lppTbo98ecIx2j6aeCDdSKaIN4TI33r+ywoz9KAuV+6Ful55/tGrR5BFq/t4Xk3Fe
EtP8y0Q8TwmcUrBCM3m29upQWmbfxumAjTlOtLX5MYNeP+OrXFPhIQ9sy6PWT85T0GE4fFNUi3ot
gGz/MnJZfnWCJTFvArrzwUlPcBN4sAhZdlQyjCahBrP501Wd0x9x0Ji+eYgDLrcNqkDeQdAJ/LvC
/CeDt1z061FZRXFcjWlkGtjVjnfaWOPN0QjyxY/dETGQe23oKVUSxHbs2LGLLIh0bRoQqsAFRhzS
egYqbFAdvpaQhmtcMso2D03IA06c+Zoyw84Ouk99D+GZUsMHzoC4n2dEtRhoLiALb3mof49dGlJW
1SLUAncxQ7tIpPH3XNZuDQi+LyCqSCv/4WRdJiKqAPlPwjTMPlZZEHzTGh8OS5BUxX1vBKK76ah0
6qiw3T49DvDtf8jSEMVxcGb1YshmyPE9yOo5rCClFWFtDdbDtK7Tem81QZo8BlLzx0iA5/rmTJlL
HZt6yE+XgVzvU32ZithHzkVFo97hXW4Pov6p8KPFzq9GIjA2MiE1eNpW8+AHhRwjBGYWO8znxPq1
FmX5KpWy7vFWqaeDWSRzH3penrS3uez1W0w3dRUOQQkGZKq0n6aL9KFvdM7rMgXarRzN4sfQ9e23
rsKdAe7DC9o59SAy+7YQVvBpkdaSH/qE+vSwRUOYy26ZV2G65uMvfvT2MbeG1XhC5N91D745DsUz
7leYmI6wH7u4NbXl85jNsI3KYhxvtHzJrIMtSoUuQ5MFH5F50lr451PGDMVd1aH0zTw9VYMl6oiS
p3ktCkjRoZ11jjr2warLW88V9q96boI25tWogWpLqXziYlhhsM7SEcdWT5oqMpU9ZHHVDwlHQNfm
bgknY+5fBDT+zfu7ttoHPeHhEKqqd7x40oUlQ+wGIZ3Pq6Zu3bFYg1tGEwg3zhjAfmy11OY2uNPL
Wovgsa9t/dOSMtu8bRJVZGE5usUXZnDFwq9pJ92hVb6f3PSe1b9Ca4HY1UBnHL8n5joZcRm0Bi8P
uTjtTZpBDCizvpPhqto6jVLDb6bYb8byds6MposJwuaLMlJn/RBoc/93V7vBDw8/Au0eN3hd3adp
wvNCS7L6fkrd1D8kKp+A+8xWYYSQIdTHTloFXEZo5NrNoqGoBb9YBF8wXZunT8hJsZVmzgnnfhLk
P9aUEOoTYqBZ/7yaVZ9EQ8Hb9o5fxQRSv6q/BEplzo1drc3npu7aNX6/GrxIe9ScG5qIUR3wm4tq
0C9R6oZhxsC/zaIZuiNirIN9KLIObv7au4ex/mP+zLYk0QSk8SbTdU4u82pmg2AYgNmX03RUGTYZ
Td+lMf2J7uStXhaPdr7sPNUvqo5tUdCFm2Ang73zIrFq6t+i1JAC5158HUxpP/O429Mgu8h4v1fZ
7HmBatDeO8t4o2FlWBsnUCbmtowYhhoRFPz2ZbDrPcGvrap9Ux7+XooG66b5hcLTWT7nuUMfHBnl
O9LKmIXT0GB20kmgi4gsiFDhCwS2qS6O0sqSb//Dofk9smIuTvfjbO06o43XD0CoMM/yor5RHv11
ez4UnkJUYc6kFpEI9Nf3V72yuWAXmVAyLqHfcg7cKssUvY1pU8FoMv+hwCQ7bD0tf0UAda+hf20p
ZiT8gNgR8WOedd6g/qpq3jZ3XW0ZjQtK24ZVVvGAJcWfNixpA6OCiv4BNeflyMnyRW/PBSYXZmV8
zKh87zuEF3aK7ovij+IIOM926QKkPi/ffGCSq024Db01iFqJno8H32EWk7WVHQY85XfeEpcbSINZ
36QPmKTTjT17S0x6itO8gqGf5JwIpenWPcKra5TAdN7ZwCvftr2V2TxK20s1ZW8UGoxY/O3KpC1v
W1nJQ1coddPWehMhTrI7t73o+W3NcwIXL2gem8CV35a1oCscV2WTvLNVVixxi7ajhlO1VTyXWr52
v0xDUhulljkxlpXp8lTNuD6N6WIY4bLkSN84HK7bwdtcmt+/IpdRjhAOWYu7uQkjnwcFYaflmNpY
CWuF32NkZYjnXgzDy/+yCgh5fmAGb+d6PoHV0Q6RPk3PwWxiDZ3tD1Qs48/3V7k8QlyMDbe1SYUx
ejoLMo6C6Eb2QOShTwWuiSIJ0fROP6th7nZg/9eWwh+RQEpLH9mus6WExK9AQp24E8rMH5e5cJ5F
uU5zqOQ8ZTtX4/I32mxS6fEwYQaAeg4wgQVrBcmE0qnpSj2arDQ7Wka3R0258knkn031jEyE7vBZ
U2Rx5VrTxc9x1NVeZV+V8ayV5gkN0mnnNFyuhDPphohk/IrSwnlTfxxaZ2gqFONsp14fRLv8LLwF
w/bM+mOj7O3EwfDd8jfjq/PpvJ1Pa49EqUSqHRLxWNGhhcumhWba7MFiLgbK21J8DM04EMkXeBQF
pktHDprsWqPPmAyd93cA4/RYoLL5V1277hc+eTw1WQL5VgOGtvNavySibH8AgEV6dQy0sfB9G2TG
0XPquiEDLcpr55uyytwgtFo9aA5eIyoRWszpvOcOt8VfvmoMGauAaQPWngKJgkL6aNqo1PXCxNCc
P+Z188cxWwGvQwC4NMFA7CqweodGpZ3kxl2zuvYNDXntpsbgcyeiXatPaY+YDGURYeNAv90HlJ0W
yjp+CJx34faWRvHBrVwZThMQkDAVTAHqft2DZFz7+QGMgjzZ5qUX7GKFWwBy68jm45PuHJBZIJJP
rXtj8R6/UUzlvqB5vUZySm+MdM+26TKhUdLhMEKLDJjxRRD3rAnPv4Y6p9Wc+gueaVqYIGUZitKS
MsQ9R9/pal7bY9DMcLuAn9D/23bjP60hfAt1oSn4DbPjiK9jmmgRjjkilGoqH4cmX7e+R7NTkF+G
Db7y/y9KQfd2Ucj5hMg8o8RCqvzGQR/8fmo3Jnm7q4x+JeICeQAeuQVeOMRnZwgMcDv4MHvvxtmk
GUJv96Mu5F4S2f4v5wX55qWxiXVuOprbz/qfXbTSAZ604IMYkJkvGN2Wx350qgjtLNsI67l0b/J0
+qYZ/d7c4MppRacInA1ZEojsxYOqBUnZLkty10pz/JGgfLWyXmcw1zfB64ZohgXtc1N53j/WUund
PRKm+R4w+MommzBT6I1v5rMX4hbGaLVQp6sED3B3AbeZJkdbq/d4j1dWgYqyAYsIQMZFXanWeqbS
pdefo1BwH0xz6kRe3vh7p/PqOrQR0Q0KNq+AsyMDImNWLtp2sKUzAzvdIvlYwAjcuQNXjgyAR0yJ
6PG720zm7ZExfOmaU6lpJ3Moq4gZbYCtt7HSM2rND36Tm1GKpvxTAnLszyseXofub8YNUIzzpG06
qT5miBvfZYlAqs7RxAFldj8ekjXdiS5XtpKWLJcd8RGcXc9hJ4k1TibBG8tchAueuskzvkOOy3dW
uRLD6GLwJ7LUb3L2261cszYbtEEkd7WPn+TBaBPzlyPdALWfuej8I4SVZj7VCW+dnbfVlUD2/9hY
zLmASJ1jz4pq7GrfBKWhJrplQSq7OFvWJp4rLT39cUlMHewTXNCVBT90FmImo88KcGzIyDcZdqe8
Hyowikl2xN/I/B8+i4SwDdWAfV300+UokToXXoKaYTLgrFKk7u0CB5WxclZNewad1zaRoQvPKTDI
kN63Q/Sf4Dl1TtBpWZ/dyZbk7qHPFE+tcGI/0/YGPdfO4/YoBavnUbGe92h801B+Ya68hSuRPNJe
XG40a/r3/V/qElaNAzxAZioWQDUMj84+qA46Z3Kp2u54HTWH3JLdM4pRWK93k3WYc9XGzHpxIc01
9yCyyUGZc/ljIAx/wyaMgJ4b8jtE57ebmmbekOuCynzSy/ZUWK1xY02oqbdJv+yclmubyu3etPgM
EsDFydSyQM8rxFRlkapbf86Xm1n62Q6r9OquwkMGPcYsC/WWsy+iocgEFAbBnd4YZpzWpnes13IN
PWjw0aAPRTwhKBbViNCE3TKUz62w/5i8tO0qbBDA9si2XUAhs2UZi0RvMqi0dX3MaIAAuKynENBL
sbOr124F73hiJ3x4gNdn9z3FBbsZ+g4/9znBLmxYvLCb5+516XcRDleXguUNZI631UX10npWajtw
zO8g3ecHE1W02JozeNCZ9cewVdRVAFlyOWgewE05659s4mJWUBglHPuh+wRwxvuKMAliCYGbujuP
022HzoqyDU7BcszQ0dE4y7Aat9uzKyRdtEKNR13Xh3DdKNhml2s3etX4P96/91e2kfVY7jcG7eLa
69qQJ6aOZs7QrGWK+LCpHiyeY0/AtcTO6bhUaaJtuCFIaR5SqoBNeXu/if/TEgiMWapBSSdkRF6e
LDGK4N8FOILxTwDaegjHxcBLhcSc3YJYXLRwdXpNO2xa9U+TzP2v5lo5/9pTPdEj8FCu4KmjdTfv
78tliepSoHJlLPAzGN+e/alBa3O2POzdS3dF9rbxJ2Ezecm6KWw29dJQZZnpRU6wzt1t4yap/sXI
entPROkyTPFnkNIwCgJsz7l4u2NVpktHw5zg1FnBElGXFE92pZqdH+by0G2rAG7YJMIom7ZD8p9k
pqT0eoaQ2mlpMuj8jhakL3NCmyuql7ozjwyNms/v7++VJcFBeQ6AVHDMtEfeLpkgakeTWomTJaGy
xJ3WuDd9OS7BwWMA/AlvXu/L+ytennTAImgZEPNJMLzN367YG2JIYMqIUzcMT61VjgcFHR2imdyz
3Pzd63h7iYHZmpTJ9OagKulbQ/Y/++nIVshsUdppml3t0U6DwsO/FdBXlDXz/IMDtzINN3PILnZT
lctJ5kb2Y2q9vIq1qum+M3i2UIyy2uCXcBmKhLbmGo+OZF4P6GWewFG2uRGtho5UmFZqen/sRq1y
7hazSVAq73ER+GX0BKnITHDpDXXRJAEj+rl7Ad4EQcdE/7G5UdJsEErsExf1VObqIIQWqzqMYzsC
h0Nc5Ic7jeR/RK3sz6OxaqjKNkH1pOWadQqMUq2hqzQ7eGFmoN+DyDWMGGyoWz+a8zqrZ7D5mGz5
Q16usTAKoICj3a7PNsx1LfKrQKIRWVZad5vJiuGsX7WY2WpmZ4MZhipwE6CDXTxnk2Yhi1kjKB53
fjA7EYNvT0XZYOoDlE5McFpddSUjd897aNNC/zL0rv4Jk0y3C7VUGx+zom1QHUek2Y3WGXH8ugz8
T5aVuklYgKX4YOVN+tXHfcQP65VJSoz7TWsfU3BOCu24fF7jClnCFt3VUZ9jGBtJFyn2ZQzXBJhh
2FYi9WN0Z3ziUSmKIQZjlQ/xoM06ehK0X5xQIr9JU9hMNB3nzKb6W5tzwIb0CfOv7x/2y9cFRBY6
QUihbQps5wOvETS8X4EaOukw1w9KM7NvBSOHo16OtElmZz4ycy/i9xe9Uu1s9BlOPYUqFYd7du5T
pTG3djr3tFAyk/rt1qZ4s+vFCZN2RKLXRQn0V9FZAHjDuvD5Scy0W4p7PweZsLMFl/f97R+zhdb/
XEJyKz+O5jnIlJdJXIGxP9Rui9+2vgsTv7Lbm2kxRSv9fwhZW7D7z1KeW3KxAIKdDCJnlCHnejc4
dVpCyViD48pFeVQWJfP7233lA2n4bay2gLx6UcIWCu2foRyt00jYvBGu3sZMb+ponPbGp1dW4j1l
bb5YGzH9vKeZKZfRWw4uCo+AIm6Vk78oPdXv28FJv73/URd54fdTUd+EcMl75Ie3W1lMWtaMZhKc
GlN7WdnWO2PqPwd9xsN4tZK9pHBtOfwdOAwcWWxHz5KCUdk1zVQojTnAq8OaKhtBO82IglxYkV2u
e5ySi53k83gO/FZ/491/3rkE/pI6Ql+DkyG88osYlYCtqsHbaapV63a6NRc1zLYYjTYXFguzlfO0
Duo9cQreyidHZpm4rUyawVFRmeWhhbo5ROvSAiIfgZwkRMm0+NgPa7XzArq2wdR72OdA49lgqG9/
TxR07ASujnfye2N5TBbbK27G3jDbA9arFc4A5rxTWVyS4Plsyhlc8yjW4ZmflRY20buUdROcUum7
/W1r9MUaW8CG53jVPW+MUeDxD5WROSYoqKGyYkON4mdfTeZJeUPt3Ke+TL40KE73odP0sg/lVKg/
Vlvgz/wtLse7m2nwOdhQ81fSjwa7qfVg5puMIn55uGUc3r9P1w4cQwGGQsCANzGnt/sfmK3F0FNC
YkLr87Up4Sh7YqE5n0zpnqPuFlHflD18kQclFEQqkp8Xl6nGQ06s8E5OakznAzXxcJ81mbmTZa59
ER1rtJ4JtrBCz35eqruyFIvPqc4nGUkAXjdlDelbBPUeXebaBYJVz+MPEAeZ9CyfuVMPjYA57Kk3
KpxAPWe0vjXk7WcUhsRfhdekKRi+pKN0FbMFiC+vdxmw1y4QOFEm+LQQ6AGdRyiQmqA/F/8Es33d
OC5u64VFg4RESGNB008wbPa++8oPCYybW8uTwN7GWG8PzcKkjtLcdE88afwYN5v21mKSfXr/aP7u
Fp+dF15Y22QO+DbjsrPttTvDx7YaBHOy5EnTx/XaT92B+iL/VKqgVYecsbQfG33bK/CQLn0pgKRF
90RbbgH1nTkw/oH1aM5rB9rvaRCge0JaBkkS6caqlg9BNbnpB+Gl9TdVO0q7R8VfyWgJvOTnaNvl
psparUd6yEEf6Q6YVxuTGiPClgUnnqpH5AHDm1p8VZWX//QHKT9B7bR8zGmcxb81bcBv0dS146vu
Lb0ezvY0/TMpu96TtLty6LeuPowOKiswMeeHfhp9T06gcT2/624MPemPFbytY63knnDzRTED/wfP
OLI8HtwkxrOlqmJJO1eDWbpQa0cdtzrs7TSPESxebxyz5MmkL2InTP1uL56dBRqPuNRRraIZfX7k
6gYtPcdQBG01aUfe5RXPAdrYn2p8n+8ySskEv+pxfZzH1vm49rJ81EqpfVSuzE8u0m1rqJCCfA3o
Mae37x/UK9fBYdcBV9Fs4q87O6ckLmfNG3oBJu4M/wjNWZ+XZG6P769ydd95TphQiHkQnxfPmz2Y
ylqIoBoWlacc6m8diSK1uwdPtNaACHpf/9PmkinZ+wtfiXKUIluC4EGwSRm+ve2dWSBYkY/iNKaj
DMdABfE6ByJa3Lw6THmt3ymk9w7KSOYX2Gfjn1cpzMsBzG4HHC2ss/MG2WyRjIsDiktnODXYFkVa
XpS3RTc0wBKN4qELyuHQD5N5bArH3JnDXPt6ZjDOplcFluacGbugiFrggEoFiPHWVxpu1kfHqnW2
3jMgUvdV3KKuFvKAnKLZ08udr7/siXHdGNcxidyUe9iFt7vP9y6+qApxskEgUwzOffWU+0VuxGpY
zad5NbWKF2LX/srXKeXgSe/v1knt+zxXk8EkYLXmW4VF8KsQNkVKZWfJ0zxDvt05JtdCEN4HCDIi
lMZNOPudlk7C2kSR7VRlXfs6m7mH8k2+8A6frGTaSfJXrhxyd1jlgCnZ3rBnV85L5lnrEp4B5tQk
keMp51931oe/3z/5V3Ir76dtaAormlx3tvdVahS6ptUkILm6t8FcGl+Qi1VHpAQ1PVJtvoP8u/ZV
aKJRhlGYbqoxb39raamumbo0OE2yEjc907H84JVDV968/12XIkv0w1EKZORAbqUDcJbAV3NxLJFT
uFSGAgpSGIvr04MYrFeAolr9KRDL+KM3bTq+JAL13SwyG1hSYLflwauy5i73muyPHVXO/ijz7ddD
VvGgb7Q+DJBuOTIAFc8mLLhDi6Lo3q3a5ipn6QTa/jbG3eQYKC7ertVaFU5yje6fZlsMN1Oa6SEe
dIgx1UFzWxJtImn2Fg5+dgbdZqZJNVSF3DnEV24MgQ3QHAQtZhTW2fHCHm6VOJhR4ZNuH21MS+Op
q8VdsRZ7EPVrS4G/odW4ASkvyvxqWLvFKTlZta2Sf3s1Dgf4t+qr59af3z9bV84wB3dTLYSuTsQ+
O8NoO6HPVUzUxMhRHkqR1C84Zns74/4rN3NDAdJ4x33ksj28+k61OB1VL8Tl9aueqvx2AoT4lLHV
CY54g7szB9n+7LMDw2tiG/QAD2VgdhZwVF4qtHQqH02JEbqRN7XZKw4C+fwtNcrAC+06SL+vXTG8
zMVAihqDgp7k+1t72T+jvic+bLJSlMXA/t+eWiPvvb6tJu80pdb0mjiNuOlg3PW461lVHgqeAClq
G1a1MpDounu7sta7xQe/s3N/tinT+W5srSXyMWMBQE9v/5BlFcgNYbh4ClLan8ngW6HhTPKQG+kS
l02hnpdh1SKnF/VOOr5UO2UPKNS2MRF1IB2gt0vjjVF4OD25J99rEO1G3Mg+thB//NAcEZFEKdNu
utDS2uy2DizxOVWe+JwH3voBPWKxd4WvFGUAsJhRbEEEDOzZaRc8sVIMeJyTWeLDlKLn1IaTQs/K
Bd54hILTHPyyW7+/fxCu3DHowR74NiT7eV+eVWQE9NlC6tQ9lYP7Chm+uvcYU+90Zq6EDLQmIA2g
agmO7jyf86ws9LLn0xS+LHeljpJzWC3D8gMQtrsni3V1MR+0O4Fjm4WfxWORJxttdKEfnZf1qQp6
C/0/uEFBP9l/Xq3TgUZfCLruNu85+8k6vXRF4c7OiS6OGzllo46L7sidG3L1nFK0QtAhLQK6PPuN
Zr20JrHkzmm151YefL1ClnZBMuNFtEauonY18ochq3MZQXNIPwwNrishbq3Q/Cq9nPYEj67t8Gbz
sLUKdGaWZ58deHXfF4vkpJp1ej/SWKrDKR0TGeujbw87qe3aCWVMjYsA2KXL1iK9Snte/d49aYz3
cBUVzUZuK3aeRFe/abMu2gRlSaVn32QDnRtxvXVPMIQBDlnOFEm7XY5G4v2xyzdhBxQg+QxyErJC
Zz/nQMHjNBVL+RYTmQKg3inI5yAWSWfshPlre8fRJIJu/C6GM28jXJp12tpAEDnpnoYKKusdunbe
wyFfSSaQj2gxAn0GT3MBkg1olfhBvY2AsjL4qeCHikisSqE84i7IIxpoqf+kRnIPAQbtBQzUupKx
ZU80td4PZ5fJnL8E2AThk87gxRC7T5iY+5nhnLy5rR9HKceGIOomI8xHr3wwF+TQds7ntSVpKhnb
Tdj6S2cnx+0XL0uokU9o9Ce3+izyLmLuOR8TcK13szXsdXMvjyrtAQOCBwLSW5PmLGPSRB9Ly8+8
k2YMY5yXXXKkn+Qcqs7ydr7t6lI0JIDXBD62bGdLWbNuFZN03BM+u+WxLnWAyEInS/a5vvNg2bbp
bR3AVzHzoXKHtgcq7O1RpQJj0AxK+GQ1nXfAeXE8Lmr8bmSzfZC5R0s0ReCztNv6Tl9yc09R4toZ
BlMOnwGgMNP78zpEzy0tnS3EiGfgdmAgku4TMFDjXh8FBLfWmG5Wq6uHUAInzEKrSqcPa1XtYRWu
bTixjm4YkJXLZyJGGk3u2Il30nujPJotXE/bWopbw2Re//5VudIHgxNGh29riHCgfg83/jNKXGtk
mbKZ1mvawyqPesb//xR5uvBo8bXPBQiGG4x1gk9dh/rnPFdwuAe04x/WQsewzkc+ecjG/MUb5Pzv
+38a1vGXp2FzH+Y6bRMs3s1vT4Od+3w6cOoT0p3B+J3yq7GfJ6cwtMjSLISC7NVVgCEFVkQPKAXA
zO8XbVlC0QxQUeYUVgrOlE6r9y+ZnP3cfW4areqbB0fajnyi4u+zQ1vyvw/Hbq6zcPRk+69Rz379
a6lclRxbo7SyB6VXufnQBkx3PzsZL4JwgK3s36EGkgAXWvR6/Tstgr6K3N7OJKqGaNQe6IAl+XdA
P+0Uj9YyWDeaZ5XGrfINtFGCRrh2lHbTIP71wI6WIA7mbB4jJtlJ/tiPU5eEuRidOcbl3CEd2fXw
vXDTXB7V5AYqTku7N6JEc9IlqvyhVDH1LTMJTGLSBXsAc6RxrwV9gRBC3t4NSzaJMFsrH9cdV1TQ
32bLfPKzmglK17dYTEu5GLhYW+i0h2nTaj5Io3n80Tnov0aZmQ5prLd4aYdIFqRPnolm/p1ELkfc
JjjYmQeg2f2Co1Aw9V/lYJWmG3s0x73v69QZybGye08cGlQSlwOEbkzpQyhsa/EX8Ax/cxbIjOp+
yp2lPnYFT4IfSILNetTPtoviwGza9SGrBmmHqApP3bNeNFoRFeu6vHatU9mxkKL4pJam0H5ARq0/
JLW09HiovcqZTj3O7A0yBG6i24/F0g561NrW/DB2BumhHZXzwxtMRzwZbk+3u6ya9i/HbUcZm7UD
eAxVNlBYZaOZOv5uwpxjs6n0ERSnML/WjZv+MqwhoOIy5/mhbM1gunEbjs+LU4vyOyMOhAvp1ss0
HPXU+LYIU+s/SrXM2AcaUE8fmPNYHzBGWqfIWu385+C4SfM1TYpiuaHfPD0ov6nLp5WUkCKs75h5
mMPb70OEcOa7stRGcZzWevzqke0DfCS16cUQjnOv61L7Giz8i+x1WcjBmVdGw5KKv2uedU6od0KO
8aSWVcvDwKi8YLOPT9coGIr6e8ksN4lsPH+fOpoc471b6ioJ9YVvDK1ysPB0tFrwpCnx5Ys3Veq7
6v3BjIMyZ3Khg9cZ7qXoSusGlTVruM1wjP2F0DDSAhUM2B9lMMgWHTans8KG5+hxVW72PXOUei09
yFmhqxe+5KBPwZesT3WDuZc0hjAZh/lZazRqwTxvsj7E0motw6HFbORop3UaHDXmMXGg8QyPZyGY
saajZ/DGQ7ftpCDeLrfSKrHR0JWdPebQmH6qyUedzDCa+QuSDW4aI+TtP7lCKys0xroZXbbZEKUd
WcieOUem64kEeNKkyFA3g6H/ZaETQKosNmGeDjU/oUWdq7wltkZ3A/alDkirqtnwiJ3t8b6e+jQQ
cTJMDpXfgAPzi2c3pXdPv019KRVzvu/+Ijd3p34Q6aPR5Yb7FfywvKVYLUEl1WmvMjyY5kndzxIR
kY+emWXdY+40Xh0lmQrumZSr/JBowfLYBPr8A6FwemD4zedjlBut/dykEnH81QuagFCYrCuRtLD/
MRiByEgMbTDfWX5vjzcMIvuHmUaAGxbAQ5OwBlmNYMXo6eopy2eQlGJsgfmvppGGwjJ+67Dk1V8T
BIT6ONnDim93Qm/uaWj64oNWC6ACo2jkeBjoKCUcunJxDqmd1S9NXRmf0fxlx3DJbD/1raynr0Y6
iOKQEF4+roPKvbisNf3VbfwWedAcfr/V97qBsm6thnCgLbWEjvRXL/SV8p682c7sE8nOGx6MZk2T
Z2da1Le107gfVoKGeedyto8p+QCwaCf9SHfnNo8CE52lyEW9wo3/j7rzaoojS/P+V5mY++xNbzZ2
5iJNFYkpEAiQuMlACKX3J+2nf3+p7tkWBQHb88ZebF90hKKoOmmOeczfVAYL6V6Ti3zZxRpwtjP0
5FKMieI5re8TqRfKXley7iYZlspCH53c8cBhvwweEN7xsonqePbABE7TRbNYQNF6tbSEr6XdmqN8
gQo3wnlLX7p6KyeFZ9XF2O6KXDXjXVMRTnPEbc7IGq69nwhIlHpnlEB2vTQeQX+NuWo8DfosFLca
1AJHE7I4l0Iek3dBMsq1lqK+nkG+fFOkIX22rE67KkrM1FxjqrLvSIBM32UsWzO/GePecqclXWV/
Qpbjhkp5BjIV/cbBlZh/9xzIfek7Q718dZQ2uhnNuT+rQev/mG2Utl32r+F2JO9mn6hmzNKB9Lf3
E0ZdMMEKae12RalUt5bWN1+bSElvqCWj6JnmRRO0k8AZTktH+8HIqRnD2qrS3McIuv5h2vQFTiM5
GetQGVAV9KcxkS9rW8rbsFqm9LAO9mQi8mciTY7+mJl4SEwntwUVRYukhFntZbJVNiFqhyLz6Xub
y7moTeM+ARIUuWU1WDIqiM38Y7Lp2Jg5wjienVniokOzXHeNzpD3ZWEa8bleVE3uagJA1L2GF4If
jT372WYXTilYCAz8IuCBn0r6LXQ5RTyvnlRl6dPaRKsekFSk8MGE3j+Mca009/Nsl3f0FicJIcR6
VgljEnZa3C8lKxyWJgltpAJq9g3NeZjGpXnSjUHXA7aiUv66jHNr7KIuUrodwZysB6JtqoNqld1X
bbVLDvlJFReD1KlfqCeI1TO0fphdbSR/cWuV39ujaZ+aftvPwF5cUayNfWpl66B53NmIx2lXIOMj
kN/TXeD91acJ+0yD0ndZDF7Uy1FIKGl9MUn2cN2zpuizXWU08+yl7bsrQkiV86VIN1EZJ3Nq7KIk
PMGtEbHIekCl2u+AKJA7WuainSIWaWe+ZSMREOB3Ost7dURrvFeEZfhSnY3JeaFa63U31q2+33RV
YhfY03zXFeApvUGoCEcmtpNjI563JNx5BzQXKBJGrXvihQZfsWFdTgxhcfwiu7neijjhLh1wtddl
nU6Kp2NPjSbPpo6deGgcrOb3SvRtd/9+2Pu6FArWZKuPIXwPK109CnrHkdWgJ7kSllaph7mUDZMv
5LyTXW0hBUKaIorPeq3PzrPBUtoPErA3Uo9NngryFMVw2D9HeawBlLDgRFNCp3C2IC1Or4waZ47G
zMq/XGzZwIvUenHMoxt2nOuxIZeFJNiLI8SAfDSTIs+Kov5kEU0VvP9MX1dASKPgNzhQQKkuH2ew
tSZjgzK1Rlj1mhFECmksAgPxp/dHeaMGQO0ar1pU5FC/OO7s1qIc5AH5wxAMsbS6sjE0dzN70o0W
Td3OjOT46f0B33hZKJsjskFfBF3u42x11BGsmwoHQCZxZaCMQj2fKmvxcFT5iCn1xqxkKEA6SLHQ
5zqGS8zjtCwqfAO2nlppg9VM7SBqlqg6EZHU780Ryhjmx1PF2dgoifjLFZ2tPbHNSCoDm83iy0yw
zHtkpOsaQKiI9Z0lp9GZWoCt1R1s6iFxLh/UdEl/38g9YfZttkRb0+m4PlcS5q+jraqhbiTSYzOb
UeTCaaoQwV07rfC6bsBNVFTjOHoon8qrm/d9f94iPw0uq5qmMlhiXdTh7MB45Loz+xGrhr5zkfPV
MleP5bH1O5kzlaNCq4Vbol3wuCAdknqgT2rDL6w8hqWlq+Jej1HovZ+qVs29Rq+ML6Oc62xUUpoD
bF4b86yvEfZ1ZSRkMmjFpYKEVyca4qYxilKSgSaVglx1RHTKr0TrWaNvOz2RvdL5OGcpiI7ZSDRf
RuBOluu+tew0kMaysfdzWyRXXSMv+kOnaLPmsqca0gkBpRJv8nDGpuXCARf7ReOg3iU7qRrtzbib
SI4ipb92nL7OOw+1Q7QJslIZ5hOgFmrllWk102ZpS8n0ZFlEg6+nGho8diZLyp4y8pz7+NQb5i51
ZqXyCYKq4S4bzbY+aWeLkDtW1aw5jKaSmqewGdrs1jJI8V3bwOnwTHWWdlOD0JvUS+C+og+qQf+4
1UnhL9cZjL2XmUIbPOTzVqR3tBzQr9mDb6Dms8hXc2mPxQVwbuMG++Ss9hJH5GsA/x9FLsWJazis
5pgBKqc5oJ80Y70+zvOq3EVT2XEUl00Tn0uK1Vcu/S3OHr2sy95t0zLt9uD42qvB2aBb6Qo7gDhJ
nbc/nLUuUC1pGT2LYnfiLpG02nQB40YKxNilwrP0EdGVcTCy3qsap/8kaXbJycA5JnaSaHkGXl4v
2ueqMYshdkvHnARSLUPRHsoobbsf2dpV96acmqQPhr7YZ6lix+dmaSIkQy6VDx7Inei07fImDZxK
srVdLxd1f15Oao87nWSSuOiSUt45FSqO0DhUg3UACOB+nBDtbhqEBPb9omRnBRvtgsul0SE8lxrR
uEfaRUEkzrSLLwPClyhHrKOeuMjLaDeD0ThfSXOym9lp1bOYRqTk4YlUFueNDUrW7eoKb6vNvfii
0JeBoDRfrewEjbw+8vqcRsFOFBmBQwkYufYVoxqQvJVzGanGVrUPeZKxcAo4dshwt3HVeOZY1o+6
vkp8py2cJz0uk4l1szZ6QLCFdGEcx9BThJYoq6dChDEQM6rH60Gu9PxcLtD/8ECxRfd6Wa4llkB2
+oUY0So8E8Pyzw5l8R/j2sprgF7K/Dlf52bYS8osiyCStO03MxTBdnk3mtfxKjbGhmwJCkGVUR0w
r29rGp+G9p0UYJUu0EwcbqZq2IhrlSPJQWGnbQ6NZ7GsfWQPKeWeTWl6V4PVeJYKs1lguAAUdEet
1ErXKozl2kTwsPIQQrJUbFbXoQydpur2aV86joe+31p78uLEskcIX1ZncwpQzZscOeVlDaLvvNUZ
tNpNcPUKUpSHHKQNzRZjtb7QyO6gSPJSJWOnTclAd0OJ5rNBHYfMo/EwI/AnGlraVi0mdBk7mxan
o/afM3REVR9YgWl6ikH2RecJIdZ1Ltov+G/r6t5o49mPsrHR3ZYuTuKJuJfDvNPmMSi7Thq8fAHd
FM5qjFS7MkbZFTm3+VCqQ9J9cES8jinQn0H7j0o1UC5OiZdHUqFMsjxS4gvRjTVcWsG9r46x81F9
dvuZlxVxhtnc1UBrgRI4rvMrVkVS0mZ6CDIWkc/J6PtLp8LIkfU8Vc9oAVWXS18Z+zyRFAWGaNbg
x1EJ9VTqtezr+wHH6ygA8CzyuDIm1ISmx/dsr3mZWdRAQoc22bkTkZ+ifj6cUvezPlHiy7y1cAbX
1st8//7Ir2OrbWTrJ+Lkjc6cKNpetfpeC3Edtj/Nw6yQYyzlTh/s6jAp0Ue2km/eKdYxtLEMNI+P
Qys9sadmalot3EI9t3YEPmytlu6KqH6InNL8QopUUqvs/rJWN30POiCEcwjrAX07CsAldODHBa56
iKLG6pWZMfizmttUteTlgwD8dYjDUJSvLBNAGgbPR5kGpY08y4xYC4E7rH5R9vGFYDO7jHslQxSR
ludoWuYHkdwbywYk6RatUtcHsr89+F/6DaO59PWwZnIo9LYNnSF6MhY5/iDef2O2QEPh8SGFiMrb
cR+3GXGow1tZDmdFmK1nD1P5DZdrcSGi1WmD3k6NDxitr0NxgF9QAeja8NLMY0zr5u1oOLG2hkvO
DiobaArM0PB3g2SXHyBWXvfIVEzRQGo4xMEUe49eG54T6lgbgxJKTr0Ga2eq34BHRXs4bfpph4GJ
R37XBYU2kOX3uvTBjvTGs920WGxCYyDbaM28fIFpkhdWQbsmHNNkCLoRCG9uZhFh6YrCwKT/GwsC
XMoWhjMkPd3tyf8yYfAU40AW8hqOKg4SzZrXe5q7Y2gYY/EBCOy1phjgASbnBr3hAbOtvxyrM8yp
MgZTDsuoZmXLktU/9iMsUVeZku7JQRaI6lymVY2bZY6UeaR8s4Ap2imHQbQoKeaWPNZoEDjVX04u
uTSySpkQlRb78WPQW9GbA7FXOBapcd1p2vJNGecs9ye70Z8ahcLJByv1je2BnR5cFPIKm0ze0YNv
C1h+ppVDygBtEY4ykvfLqi3E1g22C6tuewO01fe3+dfLiMrmRiLb8jy0Po9eQO1Us2KsqxYaUS0C
ZaroKU20GZyaSvxfHoqRQBZTbUGC4niHB0dpplHBiaJURkR3bRoKHMIGcwnyAaGADx7m622PLQ/q
G9k6GxO8tJczK854xplkq+E6gqendmherEI3PtgaXr8yUGxgUOGgAbQCzPZylAwZ3LZoYzlMVDm9
6Axi3FQtzXMMfFd/lJH7XNBhfnz/Qb51axD+wBCi74O80NGgeKxElp7KcogJUHnW6y0+Wc5gfQBi
eevWWJ1gFKmwbMCul7dmQ6NR9dVSQkhE9qUKzIEmm+ivUPfRP7etI0fukoBU/TeGZZMDoMMMsVDk
eDmsYOtJ13SQQ0Vr5E9Smsm7sTDS3UgTTPeUHHoC0UE2th+M+wYSAVIKD5TF8FNe6Gj1MZFUfYTH
FFK+tjYKTEdnFp2m9b7PCjA17dQZkd8Tgu6adF5PhCLK0s+r3kqD99/v6zXJlUDOoT+P9+irMEES
8E/wiyICXdZ8F1HQDlUZkwKl7T/CEL0xFI5KVOm2yOD10VZZQqTl1p7R2+YQpbY45IqQfRj76gc3
9XrS/jxSTBBYCMNxtLx8r9DN+rrHLidU6QtsUkMG/TCjLpUPVuRb44DzgsbDbbHZHE1bdU6KtFzt
NTTmrD4H61/5y6jK/vuv6I1olWAAIiSktk2Q8ehuqGVW2CHpcmjOHASwaaDX7OYly9SdnbXN6Bli
yL6hzl/TSu6r/KPF+RNOeZSloPi7VQdxfXkdSkLO0IfYXBSiOsqQbl/hZenNeUXOT+exaMhol0l2
gaSr1whY0CaHJ6o/SUbsfHHMRnuS0ZH9Em3abm5Hr/UwtJTsvTlBwJ6cx1Qecm1Sx0dVGagndbTv
XXkARhtqCBxcaiREj3liG18bNU1av4hNqfes3hoeOiPDAqHPhYQGPRwPv1mo2HywWN8IiQDtbgfW
5lXLrHk5mYzMrvscsF+oxSAkFgAAviyhEdmRanvwzIaT91/38TKBEmZvDYJNYnWDf22f/xIS9aWm
VrYJOW8Yk47GGZ16XSoaTyqTJvxgKJXf+vXN/uTXAg0GQAhKnU3n5Vgp7g42RcmZfSij49dT0DsU
kjWrhzUHSI8zzSzOUFzAJQvV/+Qr6MlpOIU7hhmXoOWtetlUd/WXTI8W69ACAfY6sMiPc9Q66ffO
KJxzeRK9PLt2m5gmhaLJaP1yNBBsRbjCSC77ZDboknfNUHt4W5SyFxdmFEMvt+Sv6+KsptvUaSF2
cyHbwlObtptxMcMv2ZM2thU+EQWUannt2vhkmOX53pCwVvOs0uSGRIk5Ao5xU1NdTdPU7zDUGJcD
7hAULnBcTpwTfXJS7apVUep26a/maJwQlDYhJb003tfUQ8wTcDlLHEB2yezb99/A8cHHC+AcwLiJ
jQpw/HFMiqRKIbEOhjC1GxvBB3lIUFmNhuJspNs+nlBlVL84dTLHywfT+tUZxNAbEn2jthMhAQ57
+e7NiANZkswx1DAjyT07adLNta6OH+Q6t0YvSdVFOjWFopehIiTljtWJv0VZrKDj//JTIFBjacn0
poCybkvwlymPThsoeKrtYd9jm4H5HeAXJTOfHB0Eg9mUWMnhHfHB5v3zBo8mP+0ckHFg5MB2HyNn
Ecej0NfUQziBixtJyU3nUsFDpPXlYsK/INNnqr8J6rfyRTnHECfauBWmL2VND0ZHibOPEIrHS99C
T2g7T+hnEQTx/5fPIalwBpnyaAn1qnYu40HKQlueNH9t+48UB4+PLobiaW8TgAxAfYXnLWCNkuxO
Ky2fITvRBW4GDXC7/fsv9q1RgCQDa0efS0YZ9eUNlbmzRpI6yiE23qWfrDls4674iF/yxlTWqFth
i6AD0KWbcRR/G4g8YY/LFp1qtkJZZZBP4bH1gdUOiq/mZfJ5hl5Tp+0ZpoXmQamq6YNN+/U65gqo
mVEtRB+DDu/LG62nHpwOTtIhdkTRCQi79KSFgIs+XmSFudYtXm3infL+032V0W4vkToLKxgXGtLH
o8hAG3tMuSZzDTexjMRVIwtbFwlOMy5C1SyHY5O3Oj0KyruKuvQdeklyewa+LhEu8NT0NLFiyQIX
iU7KB9f2io7/89pQVoDUwNny6hgrYgetjkSsYaEU6lmdIQdJ88huv1lIRy+AWMZy3icNjRq/35oU
YICctQrlsdMTD4h1jCKshh0rtptTlbpwmUr1pBNEFx4mTQleaYh8dZ4myEu8KJnMe03rzdntGqRn
/EFt+yuTpHr2ZEAbX1MIN403N+1Iw4RK/uPE6r+cyyTr3GgLX9xOtNh9yrE8/RijNKX2KawsdQ1B
e8AtwNVf6WVcfpUH0WTB++/xOMDbHhU8ARRjeE3gdY92Yt1sotQR/Rp2hhIdZKOyzsssnjMAfbnz
vQKF96MdoqHbWXVnfn5/7Dd2QcrO1GCQA6D0+ipWhkGm9qyfNQSsm9aBtajGjzxGm8LVc3w1N3BV
dNlmQ1Z4PZsjfq4EDfeFmEtI/LqgOv7+BW1r9eWurKk/ncyQ5GDfOM5yJYgEuiOEHDZlXae7FjWH
ETksswgUbbGA+iQ5vSAFhFfpLzrmLi5ag/Pj+xfxxkasg1oAugB4+jWpYtalKo6WbgrxHMqAMMhL
IEt5dEPg13ywRb6xc+jcEbVaKj+8iqM9X++jiOB+nbG8XpzLVuS0lsu28aa4kU8rdn6/zLPi94f8
H0/zf8bP9dXvz7P/53/x76e6WbqUlXb0z39epE/AYOof4r+2r/33n7380j8vx+dODN3z3y4em/5v
bBvfH0VaV8ffefETjPTHlfiP4vHFP4JKpGL5NDx3y/VzPxTi53Bc8/aX/9MP//b881c+L83zP/7+
VA+V2H4N16nq7398FH7/x9/RPvjlpW+//8eHh8eS732u4/rVnz8/9uIff1d+syjy8v43oxOKvluh
anrePpHk36gfyptk9WaYgYrKtliruhMJX1N+4+hB8ZD9dCtmbDxpyt3bR+Zv5E4Y6fAfVWTqp+bf
/3XjL17Wny/vb9VQXtW0cnru5Gdi+eci2aJFQBqcNsRtrBI0Ll4eN428LoaV/bDSXDf31VRI54j9
6cvFMNRm73WWA4kQeOhy0KrSUc6Tfmb5TqmTHCRVKX9YiToDZyPQvorLObrLCAYekilvbrmiRA7o
+mhggA2IzzglymoVmM4oHmuJvM6VJslEAlBN4hY4MQBGANPjcNkIiSS7d2BQgsWyaGFFul5faQU+
ridq28lNQFtS+6pMnJNPFatLuVeGLEr2XT86yT7O0mS+MHG5D521LWn9goRtbyulqZ2Y7EMxbzVJ
zfOgUSR7py/51PpjUedzMFq0ATKvqhtFC6ypWRyI2SACQlLWsdlnLWKgu9mslOy6h+0JwSyeAa8O
km5izhaXF3GT5SDp6Fjqfj4uOBLPSd99k4AQtDvbFBlo5LzOL2tUT/cTNZj0alT0DDTrAgSvCBwx
a+W6m9JuXC67oV8S10DPDkU/nNiQvxiS1HaXFlz5+ZI2VeTprTV8LhSEtMCdVjaibu0igyNQ63KE
RRWVUuwpktncGv1sHMBRpICR+yQ1W1TL1Hj4tKmhfnfiNBo9WZ+qH0g1xGcj23XvZp0+BS3uMQUI
eEReds2oGGgrlPF3PYqcxaXE0OeBQyiQgigpFHu31MxizPtAtNqgSIw9ifu4+F2L3bo7pvBgPRRc
1iR0ImOV91Qe2nOBvusISLvBT6kFgl7QGY/iHwByYzryGAZaHlJ8UQdsQKK9bmYO+VUN+/Q7Jfc+
2U/YEGRuLzJgn5ac0I5a5R7bP9R5nNusQH5xBKEI1iMrEWNZM5zg/bhpoy990YwpIKhMf6RWcgZ2
pGr2rEh9dKtoyG/asebG+lzPW6QkCuyGcuLDg2NI8r1KKl+f5QVxkzcafTG7qjZZt6Y2oP00LZba
uxHOYYuHsGD53WzNfvRV5A9Wv3eiufFUMqUiEGZjHjbF9ecVF2gMwKq0RnsAqeAAL476W2FjLBwn
iZMHkSMlpa+VhuiDpS2qL7Ohim9ZnOMFhaKf9ayOadojxuRk3wiYkqslR0XaSy2AoF6ba0OBpKEk
qe7YmEvnWmDioY00AGncHLHJcET9XC1cCCzZ2ZSmiQyxGnciL8kriTIqzrm+M2fT4meamMJsVcdd
EXdJ7ZZyQgyImuSMAm2K9HajCRmXwqHnrZLkFA+aI+VfJSFq4YFfUAkYY737Blq71EG62MLPSF5V
d7FKKzqxAZWWgRPPlenZqepI/qpkXCpSkeaNRnVA9sy1Ed+61aZDB8IlUxAyxPjSmUcsDLgHy9jb
k9ypqCnJSu9FkUiwUhNCuhVthLznNKbRc4EwQrtbtCzuztcVhigqFJpoXBoL5ad1kJILHdZI5Wdr
kT3PiZ7fwttJJBcIA09PNGV5HS89PeyeQtF+hUNTeAhJFo/DkLQPzBjKGnKe2/VJxY4C/yGOmlMC
Tx0cxRybt6qTtYBWa3s2gdBUpuqCbZbOdCyxnqd00npXiUfzvFaGFDpIUTSqC6WhioOmqLr+BHM/
Ubt4h6KnYDqdvq+cpBh9bZyTfWEUZh6atQY94+ex9r9x1jfP1Y3onp8Fh/3/hRMenY7/+Nc5+uqA
d5+7cvhO4Pd7tPAzJOALvx/xkqn/BnKQdgNdG+JeMpT/PuP5yLY5WgEGUKui6MpHfxzxmvrbJgTI
FglgA6FHhRDjjyOej7CQ1GFME8BjboXRw78u7X9wxP8Mc/884Q1U3sGYWpt1MMoJGAAx0K8lkRYd
MrOZRbeblTxMjHzf2IM7RZwdFYne5M/GNfG8D0XoENv5STmKPRflinX0nES5QB94X0sAaZa7cc09
RM+gWDnsC45Xiv4kQojNlqTTJi58R/uuiwfHKlxQ0id2Et83eXc7DNUuas1dnGQnCq3ZasJopN7N
zYbtQlMJTEaciX0ikvtY70HKdf5at24CmhgTGFcytX02Q3sKM8056cyJE8icPAdamGuUMYrBVfYZ
x4wvkTNerwnnwYZgdMQZRtNarlG4y/0N7KRM3QeJ6cty7usHe5Sp0+anuwNSc4cH6mmzYKVkXulD
FoxA6n+Zbn+801/DNP1FJvN6pO3zX6paTdvkydzwCh31SlK/jsoHkgs/hWBfzhF7K9wiWUY7kwl5
NEBrwXZUM9DHdnyBbL1X2jf0cHIl8kzdzeXPsVpDRJyoveaHJjnT6nIHx8TPskthEyWKMtBgNXRF
ctojJmOO94PW+7Jyhzyzm+BsjGqfG/P9TEA04rdEu5w7BhhZCGKW9klaZHfAeIDKHWIidbA0ddBz
yg96HHREjquUn1Q1ceZGOjBO2/ojm8ojeuv2hHkANCVYI8DaX9m4bKDiqJnGbtfBCAAVsp+fMmBt
znA/YJCeKxUtfFcnie2KyK14KIUa7SIu7/0X/XpKvbyMozJMCZwKc2TeQ+ZELgoc7oLKHa0al+Ty
gzm1ZYOvXvkvd3xUUKsbnVg5ntkWtNWHWUvxInPHDyE26kvFo389WWRKNrSLQeLycu460GIKkfNk
e/Vz0hghRhpugcqEVDZ7KbnvnHMTaKMAkiIP16t0qOsx6Nd7FeDfqvOsG9mtoyCKvkEn+f08e5G6
/rqsXhYIXl8aWdavy0qHyTL2GdUQSrpeMlt+TiM8H5AbaeMg7tv9aEqAm+Prf+cl//lEjjZkDJGX
qIG2u2vNwsecDh5N5vUNAVXUe+8P9Xrj2ObTn0MdbVEV8siYzjDUAmS4x4A8Lh/+/0Y42jmgTsu5
0zHCBLvW+twPH2xNb68IB+4Cd0FOvH3+y9Znot/bZBab7KBciuVpsJgdseE60dP79/HmcsDxExzf
ZhinHi2H1BLIrPWMA4rddcZ9M9zJ6837Y9B0e2vRITi8gc5wXVGO1ndvxOT1JTOu7HJ2uGnX0KEk
pwtVaHMil/3KjlwbgP5QTrsUtL4BQJZ8lk3ybo5L9lDrh2qkl+kEehL2/xZ3347E2q6ZogOkUPV3
7RTAfzSeSIVxXs63WS6fQDrbJUruVUlyKRXUgYY82Myw5eZ7LKYddi/u4KwHYT3J7XdpIwxYDebA
1L6Tw4gBol2Th4rJI0ye1kDSvvf6LSqQaxcKehkZfuYt+ntjxfVTVytaVg1KZlQAUDCFbLyZsK9N
GM2zl8iWH6XC79a7VlJOtRFINr6QYto3jUzSUxzU6lk+TZX6W9pZPwx9vDON9caO5mth7YV6mNL5
01BYP7LB8RNp8kYgbFEm3yTox9tZciZ4cMh+na115+tJ4qaDQ5IhB3Zj+eZ01YGalqaHDlatRApu
TMa+bla3gXuWxwe1dQKmyFUp8kPeq+d5+30ghFhPrE+ifcrXfcTZuN0C8K9dRA96ka6H+rEyn+L1
YdDvu9zhcHo00vIKA3DXXGAqoNWCK6q/QmCrpywQjhMss7mb+uxine2zYVbhwt1ObbuDtHpqOnu1
tGlat568ZhfZMu1UUZ9v00VKv8MI2M1ytofZfc3r8e3NrIeTAiKsH9fG+ZKoiMHOyJRGN9McF14q
Wz3Glfk5SCocmnTTleLpoI3TTdNOGOf2sDZuMEZ3neWsVHu/adNgUCcPQOhZacdA96F7mCdyadBd
53iAPJ3NZI+14UFugjTb+TPJniG+SRRxF4DWuuSl7Xe8dVy4025XLb79TThSYMZTkDqwbYUeWvFZ
zSozrCTMskcNlgsg6R3PvIqJQ8WFDoJmiwgKCAPScILMgQfBwFOp0JaNFkCO8KFpfi7Hy96YfOIQ
Z+n9nrBPDN/UJOioxDvqoR52k3wlwxhYyfqyPrmmJrKjgO3PTenj3PAlgyM0axtZlFWWl34NB6KL
q51KnTgaHPZj9cJJRh83xZ1RF4fO0h9zOXtI9fWyMutDvU7XcGHOS0JZGRI0pmn0BtEeSfZieBp0
TOiq7k6TCj+ybseW2CXBSLn+JpbnaWtNALigMXjSWRWB0OJJXX+DhUyQyKtXONBtroa0c/vsuxLB
VRach4oSpFw+0pYETnudQoagLKWYRNJOepglCaRR7aqwj1cSdUUKimQ9b4r8pFPFWQk/IFGbizmu
Hhp+bVDVwK4va1XiCrYuqWvH4rLO0TsepsCmJWma4y6VQCpkd4VB7oAr9CAhNCKMXd48REtzFQ1a
kJj6rqYw0MWNJ0R2Yds3k1oHKBF7kmztxxnElaEGvdS5WzCp9p4ZF5+60ginafCoGIR5PAdpV+0K
E+k2ObrT9O7EzEzfZvav1JmqJCiXNNDb+dxZrMsCV/akhoJMO9dtVqZl2YcIrbnSUp6stQmeAh06
7jC3xY3Zz/tRfcB7IMiqG6Og2rEXzXTo6+qKQkuYVOWD3UmfUtGdYmiP6I/iUSLaz9I5cgBemyVu
vz5kKgpEvAWD7VosXTCi+MQaE029UxhIaZqdXk6hHhW7rtdPtGgI5xR87zqCPHeCEQ5pXjuIcaEa
YfmoIJArwOeRKFKU2UlMkSOezjW7DYBX7YFOnSVdfA+WZC/l4rxUf8gzYsfyVeIMZ8tIY47y3RKf
QwX+ZKnjQWsfgEBcd8OM5cJFY/e+hl+NBJFoUSskMrayTlipDdYW+V5ju5uy+SBl2V0XVdD6k7MO
qrlilRdrnp8MhupFRhqoUgGX4KaLP7KN+wndfhF5ktTSYbTw2aEmjiD7yyNdWtBlTIe62xl472Uq
WUDKZqA2Xm3DD1ELNDVICdXMRxrKlYbcp3Id6HZylo/yBRAir7PHKym5yyfrg97rq+P56MqOjmcr
t6uCgAwSZmn7Whfhbrq4ara6Rn9X8C6dvtwJ8ZE9yavQ42jUo9BDQ/obPaOm20lz7jn6HRisvU4t
7v3gw9livVePHdkkNmbVBjd3VOlPrB7oqUp52kTsxhzME0Mi2h7E1SB3QS1Zfj07QGmnyy0AyBLK
jCqO9utwNrb2FwwS3EILGrX1xgVMzHCmisYzANxsOXoyGa7OvNIH/VZvNZJG4XYGUhb8ait/NxKD
VWOGk3knrkX6WSiaO1OKz3vF1ZRgPNFICUd78ijyGpCuQY0Eiv6liQJUv3ZoigcDTB6srnZLYux7
czl0mkBsfd3Z2nOax1cIKVxta85UxjsjLr9IPaCgNb4qcIgtnPIiGqudE093iakEtjN96hv1YSoX
z0pu6KWX7tzNO4rDN70k+8k4nFRLdLdM5pdCxNfAb09ltdtDYPEwHHcbuiVQHd1hsP24bD1R536P
Xm3KQaJhNLokH3Fqj5rz5CnbBPnzzf1MsX6JgdkCow6+9TYtDzSYd0l3o0u7rYxjr/b5yDNe74bT
oa/37L3/j70zSbIbybLsVnIDcEEPxRTA76zvabQJxIwNekUPBbCdHNWgVhEbqwP3yAjSyCTTZ1Ui
JeLCiZMG+/iAqr737j039n9zMv5+rLhdHcjkn80oRlRAY7fH95ur962Ync7m6qQL99m4b07pVVY5
F4P8J+vub/UXH+qK/963DL8bK/7Pxo2HL/U2nuvf/6j/K+eLvKv/ffvx/h//Wf8HN+Uf/+s/XuXn
/7jp/vG/5aes+fJdP9LiR/zVkPT+gAePJ2FLFUPejeX7v/qRLv/HoMHBOHJLN0Yf9a92pPEHcmkg
YihPkaCaYPH+1Y5kUompYquMGFRCVcTRaTt/pyP550rz75WIrGFUJuDbtq6nwK3wPk6ztM15ke2I
jMYOfTU0J12u/Rwq2zrqJUAaSElaFiLkWuGOl2N88irh8HatqXU2kZpVMsj2qkd9xhnr4I81mMMt
68vSTlpELm39YLvJYP5m/bS3bsB3vzXYPvYr1I0GfxrvK1GwWkvZeR8npynMIJ4M4ybNkBSEQ9Hn
t3iCERAC2rm1rdhIw6qLCToWbvsVb7h1aZWWfWb15vyk6V1+DRqGM1zSCgMQj1op77RJfcRFTd7K
5vDbVYxldwO+2wuDm8jsKiu1T13sqC96NjV3Ss7z3hmt6S23p+xSS2IPtzH5ZkHXyfxiqc19OY0F
UzlwNTL01qJfOd2t/VeniEVI5q1zYZWaE4LW0erwm4fzJ83K79cLsfEgNlsBUmYX8RmisO/XC3Q1
ovS2+7RxanT/Kh1bjmJdbeNWHpbAMLp/fjV/a934ny0K1/+vzSU2Adp/vzI8vMr1VWbfTya2f/LX
SmDrf2Aox07hQmREn7c9sn+pD0z/D7QxqAM3c6bLivDvlYDXHbK9sa0SpBUDwtAFP/CfowmsoX94
ONdQEzOWsDhLiL+zEnzfnsIrxFiCp4XDCNoDJiTveoMMhM1k0EBWjUmcz7s8rvRj1so5OXxzV37y
SH5/wtqus0lUUUB7OmxTdPzfP5L4kxbofdhis5wBfZBbavxkr2v9gcGHin59rR8/EyKsTQ1LqjT8
3T+PYd9sl4UJ4Lal0g90NP3RWHFMWFHh/kZy+n1b7K9P5Omc5FD78hJt06NvN+W0t3yy6Jl7Z4tm
3jrQuUdq3iy9BmCVNiAa9Oo3n+uHe0jCAodGTo7gr5HivbsirppetB1d/tzuGfgC9ZkjABV2xk1N
5t8cxH93MTa3bz9eqy+rWpDjB60hlvlQmrX1CLFMzyKSwX4XcPLDN+aTesDzh7qUPiPPyfcXSwdd
l6ODY88CZXibN56MEiBr+18/Fz/5SOiIUMWRfcg46v2yaJBwhdgQsbholvy8yKzhQHIFOhe229+s
wD/7QHjjqKw4thFkuv0q3zyCRoanc5lVEaRDgxGKDxPyQqvfvFQ/uwquv43TjcAXB9L3Vymr0SmX
hbFX19jGoRiRiYAR/F00xXaO+Wbb5Unn22EnQZuKpp0Rwrtvx9SQBUAmpHBPUtFEXT+7peAmQtI7
VMiFhsBbh6m/bCanfU06LV8uipG8TjpbTZoHkBa67oHUT1AFsvdbZpHzGAtAdLK8XCQgZ4iN8Wgg
EhHEMw3zwNzQdYt5DP227tog9vRaCzplJF9Vn1lxNFgrydjOlPuvbum1S7BK0AihdCosJ7mOWznL
1pV4KoCSHxPUV79DQm+f+N8Hkb/uCA+qzhe8nebcbQP+5utlNUj6VLMLmnaFEPQkXD0As13eIi4r
7tzJ0wIyGI091gpnDBwSxX/jf/3JN0/iFzJlncPi9oB9/wsMPYRCQzmb20yDy6K6OdAt9buZ3E9e
GAzIoLx5OalB3i9xsAU1YIF42sZ2hFU0mc45ypIp0tvC/fTrd/OH1ZQlDR6z4fGxkP2+xwblRI1k
1LKAV4pOfvZw7w5w1CyOn25nZfcYP03nN0aFn9xDPJ7szrghDeYO7+6h1gAAzASXNAx2JBh8tNoI
6PzNNvH+KrCRbWhMSBAcRIho57//pjJLdpllxNs7qmGUGYnUZYTpqUlEv76DP14IBQO7wrYhbWEf
75acrnCRrWuM7JHaAeVbHSPw7H6+//tX+evAIKzN9rh9j988+UD92jTVWhQAPnyhcWzyyBJouP72
VTD9kfmEexSF9/uJJeYyRHDmWAW0AKrzGrl9sE6ldvPrq2y3/tu3eIMVb9sNRkYGQsZ7z0juZ2ML
3VIGfr82t5mBK1MbzeWzUX02mefMMv2dl5GJ2ftrcmbDIc9Wt13WfT/kkrObOMrt4ahUHSylXpeI
K1PabSPzESOTJwGZ9oM9wYKKzLitzJCVZoBW7JjtYa2a0Q4MODblMWX7GncT+ioRgU0UGmJBhCZ0
py0ldr3KwdJ08Dnfet9QXmjAnKxADXXF17VVpR1N7tCZjC/sLt+7FinGgW+Bi6HTJ5PyDOpy2kRW
k08qMMAQGsGcm6jQyhUMj1w9+NOLZal7x5/tl6TnC9pDqTXboEzAx9JashQdb+laQU36sgoJco4B
Hai2/7IYjQKoqEx3CWOF4wxTgAemyzc2VBIatgKWTWygzWrIOHsuocKsIJyaHAm9aJs6KlujI/RL
pKQq5KlRL/RYVcLIsLOM4mzFz+hDDWIfI6XFcIuwnkSj76tpdlq68il2iizu9Eux2t6b3aBjffT1
EXRIPig7Ifinll5dh5B+c7uMEumO65nuI6vE1IBK7oOZpuAp55iOFfseiUg00A2nOaQSjClkp1k9
rGxEFRmxrspgFi0qBvSjJE1hcxRCiwB36XlU+9PsHZPeSiXCDml9sngIykgTk/s2pICNnrS6il+9
elohQhFVnQcW0L87nx7957kwUEKMVdU+wOqxtbfG1dcHmyMJoUX0i6oj4bXqPhHOlJwafH1IJ/K0
Wned5rfaYyvk7ARCy4znwe3TF21p9DpsfLP5CGgJJSpyEUxaUa6UV+xts2jSsJVeT6K4WREp0xpz
IvZunpYkApjt2FpnaG0neGajNr1g/tKbF6+oBpvZvR2n+xw7lnMY18Za9ppbMhBqe3BRe61PTBlU
/UqTVyPqmpDFtJ3MwIfn8EL2bT+i9MjXCQ1vwnPuF5Z1V+poZ0OZu+3w2aZ/v5z3VWxpJ0Bi5FK1
epkMoebrQ7kv2mK94b4b+QfaLYb+CeVIOTwuKOn740h2W44FUZNGtGB4fEbvGCNLnZr8vtKIwAZM
2nBjpV+206laYmDWeTUl+t7RFdC+dsGKFOR9xjwYh3lVcM8sO/+E/2LWrtCtAoA0s3pjpPntkF+0
40iXxAYp27z1Wo8nJJDduLZAfN10PTq88c3nduPWBRwXOzciRmcG1ewaWXO7+CqVu1hWpKwrF1dH
MNHRHaPCKHHiyNGGR5y2I9qtFr/Bo2Emdhs5ZQMQClEmA+3GX71k51iZLYJuSjgD16DWqkuXOqq/
TLOsqOSOMBOV2IfeqpTrRD0FrTYzQkaC24T+VM7Ljq6FLaMN2Vac+TbU6Cih1OvDZFjrl2VKzBPU
oXm8YclJ+705dYQCMTtqnKFlNBw73cfes8Zh+NJlI4WMEZhO7tTebnb9TfiWdjJbi6dcFPDqZjVn
1zA2mYIZTW6vjJs8Iyf4bbeuRauAZJldagznq1slJNKTnPUK5SgXgdcwhtk1jek/+ImpiyAh3WED
4w7tEzZMEo3V5gBE+mkxlK9VCfdY2W5XhF1lk7RsUyYwsYb3Rbqe03FSRUHDbKvH0cnMqaBcOGqD
73TRCDt6/KxWxNGhNbVjfz4UsNdJB80spNXzlMSXNvabfNcAJ3XCBoF9heemalNym3LdPs6upmc7
HQ3MlTbXbNmOpRy1y4fEabCR9p4M21o0GwTW8m9KO1mbqB0MfvucU8scNH1e3Q+zI9Sd7iaUMci8
2/ngOnGLdsu0B9ZpfGMzxssNilDqa0y6jiJNkEctucndsrqmIqdD5WCUuudn4LpSWG/XqOiyvmBK
LFibDVBADPctV4lQ5SI1Tmuvz3KPnl/QCLfMKrA0VT1jLvbw89Ru+WVoW8BeBCc7VKprjJaIRUdm
Z1Yt4jdNeAzmGyoJi469x9CxmbTmTTNHLw/IUCoeLIJyxv2cTS38IcNoa8RR2nSpKeIcDkOPuZdq
hHREXpbKL/ceq8rT4A16E+l5Zz4Qf0AN2Ri05ALMxJQSfYW6Zbcuq/vasHU2qKbNTAc2aNYvVT0Y
4NIsA8wR6Os2MHsqIVqCI6s1/d31SfM4jTN2TVMVZu6gznk5nDbI4Wpf2jkmggDI5KjvVjPuETLp
beIGENutIpy7ijQ5nG3J45j3jhNWUnVIC+baTr9kSK27R35Npz511eSVPEBa7jyv6eI2CCl0pjxZ
P+CZrQyvLXdjN0oZjtJM4xebfzZGiEG95mT0hkoAXYpVRb47kuU9IeZ0gP3pZnI/zpAxd1aVCBqR
namA1MVloV/2BdScKJsAiDH406aeBxQX7ZkoZe0xG2/RqNRmq40Hn46Kvl/TLAablPv+dCGL2srP
BQtPtptNmwyFGl22wxQUGwvY/ckp1Knq2JP3yLyX7GnU7TbGy2DyJ4ZcJ75qqhmmfGjBHtAv/N5r
MXIg/u7FrZO0TfcWp7XbfVV5PA4HaRVOdUzYHeagZmHOjmQE4DPE5mKagcbaYhx9v00fO4jALd+q
qyAw9yKudyUQa8bGqPcRYyQLCgZXEeUYrMuA2KC13QqFa9Y5/VmOxlsGHu1TFaZjBlYaWbhkQ+Xs
ZD1kugVRGfAjJhlZUvsfJeojuMratFphZTqjecqVLri7WqGQLKRKHURtsYZmLdXgTroFexhFcs0Z
JquT6czxEehAO+BQtqSwO8JU+szxWvp/Vx0ARoSsHFu6YF7Ztw5jUedZmM9e/ZWRtScQ56fJI9j9
jmeSlSI+h4vSuXvefTrhmo7XJmKn8y+RsZsJc3Q7w0VhVLEdEfqYP6a6sdmRrR4B0VAWVbZrlnG7
v6iHnuAj8o6IssSKmm+Q3D17w9qFZaY5B7sb2gsr0WJsAukyYZVQ5ObgwrCWp7GftOu+bYUbmX7n
fhV8aQgF2rWsMVuA1t1NsQlInqp+HeavBmLuj7GGkPdhTqE+HPSY82eopQJyOlzIrtspjn4frCJ2
PmWO3kjSF0ZW+ZVEPpY1y5qXMwvIoomYWkMn7SpCXyonk32IvYswAqdMkQrQZseKgjxWkuCU4kXp
50x/hsuMSspjK+X8OXdmRQzB6NFxiGvrHmep1Z0SvMp4DDqj8iKGDxT1wJAxVPXTitBk6D1fBLU2
8qY7deo8lAR9v9lerPJDC5uaDhMrqh7WBUNMeEya6+3ozs/i1pP0dfYkHfXelSNz9kCjmMHEj1mR
wqg027M1IxYlqK3aeHCHGn4/lmv5Og2e5P4McKu2jbjTwgJDFnEqs02zruu6Yg6oCXDZ0o2xPo9t
h7FDZqUtAyOtGPv2Y908d6qY18At14rmoSz8JcxEh7QXIYsDjlFP2Yoo/wtvJz3R344WDznQxHHR
Q0E2ah6VveG3AROO2gwcolSemlFP/JDTGrQDahuxd/oGvv1gTzPVC5C3218Xb9b7jgGFFDY8ikN3
G7M54l3zC0iTgkGCJhiM6lKd2bwcCHqGOF4u6qSLIdGmg+Yflia218jLSG3EyrQupHIMM2d5xiHF
fsGGuESpLFccK3MFwQT/7lDflDjT5Z099ZMIseY4jLkTLTdPyZSbH4dak9NunVkNbym1kyysFpnh
qald9yNJRan3AGQRMNYgUZqIsUmebLihT/lqxf71UmaGfsCjlrgHLY41HzSn7RZBRbzM9PHX9+jH
W7TpDBgbeiiq6a5sjb1vivW0TRus1wTSCGkYj5Bg42PsI6RBtZ/rjxuU9eHXF3zfMKJPiN8XUSVo
MBf767vuwLTknl4sruQ4ppefILzCCaD9lwI+Hozf9Ah+ci2M8ohP8WlwQft9N9y1pqEkegK0P+O6
tpViT8BMclrd4u9ByWmrYHnHIUITdBONwrT4/j76Ms56jA5NEIvm2c+K5RJwbPebe/djZ4AwWJh/
G7mJqY+3/f9vviycjVXrTjMHk3TMv1a5Ccq5atTp19/Qz67CeJCBFO8MKtt331AlOkobipwg9cvp
SHQD0inyCQ+/vsqfxLnvWivm9vNpqQDiMmHgvrsMInRCYvquIaZgYOHvaSATWaAZbk3uUudogB71
vr2JM2M1Hwtkc9N9Tim37ijZsVWZy2KbF+xMhH0uo7F4p9Qg3TqMvQox569/15/dkc0e9Ke2mT/e
3XfLbzTAItt994Y7C0PqiYHs72RNP72IiYKEPiqd9PddQGPyJ9Q6C93MnjKEc23TiWhpGvE7EswP
bwXMQfY1LgTs1sTy/P1TVBDL0BJZ0WLaIa1aUympW0THayj5FerDX9+6Hy/GcHMbtW0jCOJ1372C
KTRiaFYrqkJr7XZrCcqpHMVTZ9a/w2b90Kpj/cKHjRkLdhaU3XfPk2l3XsZIakTjk4yBvdTqxG6W
X2dpnVzGbubjdvT13a8/3g9f2rZoorOly76NcJx395KAGTCOguFBtgUP2VlV702bp/nPq/z/0TlW
92/u94+WvrrMpneDc/7BPy19DhoaOtkbWRcEi07Kxn8NzjXXx+2HSNMDhLIN17exxD8tfRr/iykV
JgVwEw6Dc7z5/xqcm+Yfgmk74xpa/nTI+Xd/w9S3HTV4l/69yLngG2m3Mz3ghbM8hxb/9++aUBPF
FM/Qbhq7OdnF7lpX6KXNbpwuJV5e9YDHfdHPvFJpVqBTzqxRVxv28uYsg/2WJE3svUADzJNd72va
EAKVWEjhcWlDQrqH4ccBk8PG3UDCdLbXG2jvKeXxZtua15lyqV6Zn123pRj8EFa5QibZWU57oeu1
LSgaLS9VD7junUuVq1Ye44mAOGs3Fc462+FKjd7vBrKSiqeybqFBEmbQQWpmPPFVVc3wgjfX9PZi
kCVTbs/dSVXkEbX81axb8wPtZQmthf5NltfXGu2nXVGNir+aPbnQCz7R5KWPNHV15CXLm54J63yd
tbNET+Iw9SYCewYqlVWSKdbgpccDYNg4ebVz3RDNeVE4oOGSgrguoCqnZSIcq3fKawpGROqpZ4Ug
EG/7Zc3oVTRtlC0ojKdymOCdWQhu4S1EtZfewqpz6T51V844p6chXbr7EQv2TkyJOOkmEmNjcYa9
5QxfZGXMkdF614nrdCfETGeNqL8a2nJrOcVGHUy0fTdnj+U4ER0/JVRFS17fAsV582H6hh0RO5Ed
N+1jQ3AAKQ501XK9eNMS8SLnmj6AqdcHWrWfLDfVrqkom52Z5fiLu3WOCnpCYAOy6Z4U8+eFl+CO
WAI36oQ2BiUQk8fCXIoXApD8Y9a4zQ502hwOHbJNI6lKWmwerZuHzABCRleqLZ7MSc9yAJTe6N63
MltOrk+v9KyfpsH6HE+l8Hgga0Tr9PwcZV7lSCh9KJXOMByIQNIvGhN67M4vkzY9S2mS32vU7EY5
YLugMwczps0MhekZjcB4KQbamzfeMiAA24keWqv42ujJsCwXiTf2OCfB2GuKpAw16EZ2xkGgkRGo
0Kk9tE5lpTv6W+NdQuW6nItaJ+8i0TrjXjWO+YrfWlD2rPNxzNP2FrqqfzupvjtmpsN4Y0ZvH0xD
nIZuNrjPPLZWuNK/oX5yHQIF9Go4pkXXXnZx3ny1ErLLZSJrJgKYMgnaSJarkRNG3+9qxg5a/9Rn
8bLZZMm6KSbJGCYhpsqYrZvEq62oda0qHOiZZAGI8RTURJzzFAs1NtN5xXohzkyjZLBx6FsN5ieh
s3DPklk7V0apHwWUicCOHQsaIAmLPqYAPEj07C76pk1IS2q6XI96OcdgGeti8d/8tI2PpTM1Y6jS
eBhIJUni4xhrCTCK/jHtaudFU5iERAVSO2iUhlR3bNIbu3aXg6dpxs7XDJ+oAanvbY4IgPxxC4hY
AHiscBXhuHxeG0cDmiDbE7NlLSKKkqyUtItpy2TFbUbyxlkPLoC5N1VxLq77zMzOu7iRpybpeGEd
RiJC7xTVkt0919WinRMcYEWqHgTzFpW/kiYHwHfmsUcuyM2wEjqtzvZXVipzRfL4QRRKHPreABlQ
sOufi24SB73uxEGQw3gCe66H+ejQj80a/6JYfXFVS9tinpLrR93OgCekSqM1ZdmPNAwISk22AIke
tsey5icYhe09WS60ObdLEuvY3tsLTV7d//O38p+SjhUrUJNPphZfB9fFmfD85zdYU9Me63m1ImFu
P4E205du7uSROLzXotay81nZ2llHhNEpSeX8IBZuCWtvfD0MVh8SMFISJNpkJzlxPOsBG58LetnY
ZGr/4FCf0r32rVPWwaxS82Jet96EE6Tk6cnA94bN7H4UZIu//nn9mqC0D8pzwSH3/A26jv7Vn/cQ
XM78oM/VcBIQuObLpHTSDzqv3uekd8SltFLr85wP+m1fevkrIwsZ9d0KmXO0umcp4/VtrqYqqrxk
NOlULyx9c+9+LAxtPg1kEz54/Tzdd6vUnrImZepX0AjLkZqSbSjFhdrGbpUp1NdMacklbS/v3DdW
PzQ66TfigwWClWy0BsWZjnS7aV3T5FVH1DGdWbPb5GlYoBVI6sBGlIAcvWzG4cxm1tkh/sYHo2FF
fugzxzqbPcRJg3KvAfvdw/W+o/o8zhJDbS3Ujs7PwSz7k/TGvTkux9Gy3ggnITID41Ekkl6e6fRV
SVAV18pqedCFcYNK88OU+TWdybYLG9cu9mtl9IcVvm5kT0yG2XOWfdYNmJySnvkYUSi7uBZWCLwZ
YYyW4V3NfD2oRGqf9xbBvHoqyROcMoT50mMwnzgJRnoe8Z4BtxEu/fDqtYYZzmOH8UktT6AjMu5/
/VCY8cvYwd6HfBMBqLg3OtVesZf44agWeYRVVO1ySHW7xWMpHtcUs8sqyiMBOO4jMwXST9O1f15Q
Iu08lCnnXTZpB7QCKQnUBrOCPj3Ry1lYuG3xddb7/bp4R92Y8LSVii0rW+8wj4/nWjcf+tiKJuVa
wFmN4tqkgXzZOHMaCTUkITAdcU58qh4WxbCrKhepfpM+0tCjHakY8am2P2MW9qEd1kPjmpBkysk9
DMJaUZkVnzI7WwJ6nzIsa7P7OiDewCLY6xGBMbTxM4OQXGM5wgZpd6PjVTsdXkwEyzfELyH2iV2f
7GUil4SxxkWCu3Kbss9RLRmIyzJlGXQ87WzSV8Qy3Xjifc0POIHd3WgQLOhvazXIPYTM8jVfsplN
cbBumQxZh0RNMU3z1r+B/tLeGT34A8srN7NoKe5rWmyHRC7WsahiektaiTAvqfosItzSI6/Bs+WR
5CP/NibCgdMgAXmZr8xTUdrMsdImJQARHtu1XxIizVo9pYGxaPptJ+LuQ7fYeI26KRtPhIj7EQdS
kQdJzTbCJHA48/z4czaJ5So2DXWpy6Gk22gbEfqs6jbTKfrWtk2gYk/GLkYUTdaN7w5RbI/WocNv
QwbIlF7Fumz3jKW7h6op7I6ljS716Lbri/SldvBGxl2YEPqQFovC41S5Z6BbUMzMrXaeVaI4ObI3
zi03946K9erzTJuRRzLXrnMA/TymSXFhgLICQiFJJHBtwEouM76wSTW/ilabRSaFDLBE5rAgJEgz
z1yZyZOJk2Sagu7jpv5Fxhgz8hpv5KxYN5cMJ7soL4pyXxOiG4BJ7O6lygrECZwYXbEQe1V4y8tk
akOQl9gXw6TzkjuqAxV5zrTu5KzSL8wgnR09ZHq2bVq6QUpnazcuBpiZqiF0l5N6FCOHvGmU6d82
cb8doed97xbalapV/IkfXNygo4cn1LL+T/qwPk7zcnBjbDhuBvpzVT5t6sWOXHJvviSg3j/jh9UP
NITDtkmKKCss+5jlcc+oIsb8ZuSKDdH1sgh6w8D5mD2JMcdXv6JRj+rNo6lbPJMs05MzC7PILgir
VLJ+ajOcqk2qz2eyK9IHnyNjRGWdwaOBcYx+qz4My+ju8oUfBNvrKzv63WriTI/Zyhi9i6vJH++I
jU8DZebY7eD6j8euYzeJ/bS6he9Ihq02s6q1s/eh9IeHnKP9GVDVz54/ftJLl7OXo1kRQGU7LJXB
ZpaYqzuwXMpuP5n5m6tyPxq3zO1yZfdbK4a8Y3sNKJ14YRx4+BVHdtoGjyZHDQbMAj6PW+hlqBMW
uaMJfllJaV5Qi1QHOZNnMetl+qSj9MoYdpfiPIGJGdI1HzgqmyFzpToY01rtZ8k62lHbBYkmm32m
m68iL/l8zPJeh+2J4BB/RmpnGmhp7R9jm/k700RGCEbZnlfQmPiazDjqSn86G3WSyTJ9uV/APB/J
SSFBlH5JMPUKy2lpX0nHfRVl/wjRzdwjpVt3jJ0cTKKutu/bGGETybS89Gtzt0WOhyIR25f6xcpQ
pGStO94kDFd2Q9F+Ub3GQbdFXtM1tOp7a5L3JrCt20mTW88sc82zVcPE57Qi52Eb46e+bbQm4oCF
25nTEkqbtT0VGbQi30u7cCZDaxoJqivcUYY2HQ4GHWZ8mtjqjqWlPTDkO1maILvVVvpxsDL3eira
SxpmK+SIKjkjnZIwuVr6rCIpBsnEd/cNUaX0gfr1oLiNAdu2JXeo25NT4tg8zpzAI1D9+l2cWtoH
NUjso/F8u8jx1Vib8pH5aGAPdnPXa1b+kNimeZjszvpIXdXvZ6GjkvDdMxRGrIVee63P2vWq11eV
Jw9KcNKSidaETZPLU+FWy8moLfB1fvpWzNmFzn39QKok8/Oi5Xs0VNCXmX9WuKAtupiQdga1C9KJ
vtxNhDMenMEkRdwvG/tCoUm7U7YY9q2WtxsursJLWxAz4K/DsWDIvbNl4p9PccLxTHvxZDpeeqh8
YIZp05c4F92ThcosElXm721NOUfWLzx4pHI9WQgrrspMV4eV4f2lMjS2sFhAzptFSawuZ56Ym+nq
KrlRniWjdemdawKlcWW7dd2H0AfVpUOo7YbRci4dZvJhWo0DMX4MwYj/mpl4Vu1VZi7VgZxcnXkQ
VTyz6vWztP01yud0InO41A6IJPKAw4obLPbgUHi345ud2jPHN3OJSoNgIKoeZEuzNrylU8ZJyQMj
hArKPLiZMzJ/yV+ZzBofnVWRsiZy4yxzWpvnH2svrY/nRZXbQBJu4cKa/UFqXndQbew9lL2n3ybT
YF/kaKLCeCZUl/ilNZySJTlnUnW7JasFyeBae2mWHxiBukdhNw5zVeGF5YBWB2llH4i0VSwbbtbu
3WWOb/h02a7t6yt7rQqgdsgs7tfc/ti59hrMbsGkDYejfyOlXHHJm/1b7RIdLhE7BJzQ0G86OicR
SEpMB5UL4U4lJSG0mn7OzCtmzLORGehO4z4qp/teQPYLyjw3o6a2ljvalMaOWrg41qQDc/7LxwtK
1GFXe4l3mlKjj0Zmcg+1X9V3FubHPrBZZy9boHfHqhw6gD9OcYVsevq8zAXrOLn1R4IKk/sKdwIK
CyF3SAq058Fy5yOpHlZQdrK5rohY/qi3dnOWgVRrYB/m895oWVwGRAFPfZrfpnp9aVP8J6n+UjpN
/yhoZzFV9Mp9ozi7Sj9Gejg7j4yxnV3hLNVza5btRZE0IrAMlX1oG6+8YChbnNBKvHbm1OzyMl4O
Y+esF7DVvug+wKREYYWPFYF/hk2wpFXMA6cJ4kdSwSvn50l/tKWBSkmzSbGNk0/1bPWQJeK3qe3H
AxjBy47yq1/7+rrzZnnruYv7NSacELZbMl4QXuDcojPMDl424ujSp6R5kdIpL7h1WeSVwj5AxPUj
XU/7W4/D+M1IsQXvLtbPG5oOCCuGEgkO0TIRWMwKo7ntxIGHHcPgF1qlxwvhG5GeIo9aU1QNwUKQ
5R1ap5kcSukdFN08xs6VOvjS0yDut9qzzwAy1J01jeo2ru5XVc5hkiYNNyZtgXalct839BiD3FQD
dY9j8hBayPOMop022705HdBapLtxiNurIh/jq9kv6LSnSxXJWdov9cIv1U8b9H7QW/cIV7/CNCus
HaNa7dEdKE9S4P+AlCGJya1LoCejvtdydtul0BG96MOR3wso5EwziV5DeWlPZXdI7CH7Wq5Z+Sq9
xtirYiiPHsGYh6mtlo99w+LD1LdDtS0T+5MLUZSY0VW8Cgf/cN7I8bg6gzi6vaz3C22bZ0gjyw5M
JHLNbBzAXpLM+DQIwgghp4z+ndEI/boldOyTJAB150wC8Obg2V9G2klRUixJVOcC5eOS4yce6dCY
MQ+lD5vriRZU/DbKvL6Kc3RPcvDqi6QZ2jBRUn3KAElBPSyuVJK1x5GU7zZAvYpsbZ7tO3PWVQAJ
Yv4osmZgCbHF25St6Xmj6cCn2LgrBGmLe9c7Wn4/9TGLcL2Bfaut0Jaw9euZpMy+TbPQbtiE6pSq
GdaP1GEv14a4hESYnTf5mL1ZhSqBSpQZGqHJrPKboVvRFkxW/n+oO48lyZEzW7/KfQG0AQ7hwDYA
hI5ILTewrMwqCIfWwNPfL0jO2PCazTXjggsuesPs6mJGOBy/OOc7t/VQ6lI8tPJqOppaTtPqpUhL
HWiEaeGEmuhVYNUSRZGRpLx0MmM8DUg64R7gVOA5aLy7cs7kI9M2dTFqFX8hJajTTa6x6W+RqqEM
cse3woj1IFp4/7fM3J6t2IlOCIe0IMfMtBU4tY8V4CJ/MCHUNZqm/R5qNKRkFd0TxTneC/CkR9im
zM8UqC7kutyNar1gX4p3I/PGM9C66EHja6MoXbx7MRcGA07H9Ul7qy91pEdH7tbimihAr4XdzHc8
HjhJlrj/8SiE6ir+RfzIL83WnyyGq2etLN96I3pKzZV6aLzZEGziOyTHxAW6QpDm4JO78unAf8vz
iN8WxdOJ4WL+TOyBoAoSga7kizORMYseHIXTEm8NozdR/+lmYPA0hOYiAptCdqPVEGGTHHER7O5t
mcXLzm5GrvgakTKLvONYxf1Tq7kcm05dCJoVXHf5uh0z6HoJK+VjY4oxyPvlNS6H96rxkCXZ6JbL
cVvRjW6MSB8vhsEEMYqKPQ84NApDiy513wtUOao8Sb2U+9lAxrkRE+WaSfxF7CWEWmR9dkAW0e+X
uVt2C/rDQPfUsWqj/kKbhLbUmK1fo8yyIIl586eDeDAreDONp22t0YS5yiJtV7er9dvR6/YJaZIW
EhPCaNakkVoXtLFmazj7KZldFBaZ8p0EhAi9FeBBOajLVHrMXgtCQNBFl3SRWfZOeGsRyMTS77Os
1y4pfCHCH9bBCnmleHcO+Sehl47PRZobKNcAFWkLMMGmRxzQ2GYOjitKHsae6YE+SS0gO/2yxlT0
Xc74dhja+OB1TnUpmSVtZTvRR5k02W3FZ+8CO2kdQzuaf/vNOA7Pc4laurxlJ4+Id6k7qfqahlhn
OivhJWOIoFuSqjsfo0HMARKq+jpl1UFU2VtNxOJYaz/1mGmBloox1BeZXiEhPOikIG7gFC8+Ae9y
v0LMCnS0iKFlu79c1tt0K+U7Ix5ADdDkaKLc5LCYMa7f6Fa3F2Jbzcx/2Z6GGuvOh7E2OQBTwUja
1P2OdsLPVq3xc23UNsozK3czk/cMo9nzLUHM75ip4kCO8LnvO6Bu1fu06PZmySVtcOP6ykqJnoL/
TvsAw4710LaxVvJSFPlJRgPniuUEssXqebYz3m8tM9nSdM6lp9qN2bIxgFIFd9iUc7gWcxpmbr1F
tc10L6kB/0az2IhWmc9S6z4GwpU3gkAun/QBonct/RRVpBJnizsFReJ2J8udXroFASgjAXT4NbIr
14y5WtS4dwbvuXIouZrenC8iQXLq04vuPLM2j7U9PEqnZjsy5+M1ZzJuMgXQ6tCr5nRrlwswxvFz
TLwnO2IkklXZjpseVXQvIu5eMliGWenPlI/ZLvW+Vxw6zO9Khr6690wd+Ran8x2NBqp9s0qeUnjp
C/sckqykvh10WV4szfgh9IFBE7pSElWMtq93XrOW+8kckqPpzkBvcd0tiJ9QJ6fTbrm1AR664tyq
f8a+OCSVeIkaNHeV0h/XyIK3EhfZuS3obD2EVMIrvxz3JlMt6HsM1JhBElndQZkIsZaI14dWuuV5
zbIjXVJ8nKRe74RmfOdG/Ryr9AvosHEkcdrYqynL96hh2SRRsJ5iRMQ7k1LtrDuK5G/lTvsO10G4
OCs6JFP8mMWYPyldzIdKaxbAH3X9AAJnRC+UVEGcDAl6wbR9iMEm78py+EhnXiPnKZ6CNMHRB28n
LyZEHvmwAM1isTM6RM7Uc01oQ1VyxPUu86m7Dv2UZbd47Fs+xLgDZH7Ip/WjGIxzFw/b1ZznTTMP
x1wNd9XAAUT8qLYI9D+Wynrg8z7MphXaWGVMzt3GXBo9ZOq661T6BDIoAIsch81QRvdpwr80DsWp
bTrSlLv6kU3bowlkcRDJobbdoBAIoHjXhAbaSsBUNaFIUY9XENiTZ7xqMY96TYiSMhN+Ovwo0q6D
SDN+dYVONhhPH0djNw3ZpdbdgybcJ8NBIj1aBfSi+GibCiYyxDJPiXuSxAzUgazvPCaUAWjGI9Hc
hCSSxP2K2v3dznrK3xLbxazd2yj/LKN7shqo1d1qHCY2kQndYsiet36HRnZNohlsYx/wigrmvH7R
0anSuHhbrDZX06i70FgWcYBIBko2qvZVn0bAelIrTIsiYjPLrguyQzDF868VZeNRa111HDUwUH0f
vdu3ysLWqKBIIw+cocKEMwB/yZf5o0j0KUSJehG0Lfao62HbRNwNPEe5h2YSueldzAJh6zbyGLuJ
d2o69EXwM0v5xkDM3tAWogiP+umO+JNTs1LHObSaYeEQrsKooX632qW/n6WVHbUsTS+ettZMEiQ2
g8Jpod84O+YsEKM6zdn2Iie/k8Vi/Wo12fTLaijYu5m5C4e8zL9Sx6Zbp662Iu58nCdaqKNICmdK
Oa1WP44zWuTaxwkLGZ3oXm9FU+507HQLvWOfx+gJnoMMTb4ZPLFZWHomb29KEysyAtm1oY1DY4Nt
Hgm1fEpdXe1HjIshUMtvSykmDyypmFlshiE98A36VIPAupehDHAKtVwatn0UU/FoFM7ISkPbJsPy
akXlsZG4Hwddv8d7pEIh69wvouY1T4b7aRQvrELVBqAwEyrHyoLGiNtDiQkhaGz3u40bg8ZcH3Zj
5lTPQzXKo2tlj/3qHNzIM7eYdSLfnI0Fy+P6IOq1JpB7rI4tCk8nX3L28cbHeIPKTk2d+XgwN52l
qwebb1QSMropUpvCNZa7hcXozUsdmInX+UUeqWB2o6sq4kc0qoHZyZENP0513j77MckBnMbRthrs
T1Q1n8M4537LTjEc69TYtFn/GlfDN86doIk8VimOHY5WnHKOzftkmOptlaNwzXP921Fpsdcc98aD
ZT8nVSIpHUQ4umtzM2Wc2n4MgG46h0pmHxr5pIXKBaVif221ybyZjECWd82jGxm03PZj78j2Lp7l
HLTR7JwhZQxB1DPeHgveylyf5tEtpY8EugrYQSfHfkyt7YotYe8pynbW5wzTI5pQ6VTEpsXuqwEj
/1rWyr4kfXrqym4IZRnvyVe/yyyOoX570UQ0GG2m4Ol1IZtLNLvECzEBYoOrRHY36Vgoqk4Xm0wu
JZkPZM8PLOzDhIw72GpYTViVp4fcZWiNIFMGGm3BJsrHs51bT+M6OuFsTw+NiWIERvVr12VosWNQ
TnZcJYd0FF/mzBijKi59XBJWIrBk6zG+t9UkWNWAOURFbtLdFJosmeLS2EEKmwhlms3X0aznnOCL
mKyG36uooyaIiDSli0HsTRRZNUh1mufVWTZ10+XmhZ2s0foGRv/20LmQLs7o/BOtZlSBowyptKZl
6IY9ONHM0duvrE5y5vQ9MNqEUd380DFKqjcpw8hpxw8n+9LTf6Lxd50luef9HrV3rVYtf1Y1u23I
qr1mXl9g3tgXhd2qbRqVuJQ2M6uSyi/iBqFaZreacUb9QUHoLDL5aOopNq89uSA1WO7Foprm3Kv0
PENLGx7HNoL3qMWiyYIBjVJ5LGOocFuPdTfDe9sbHAD8zaijRddbds1qrZR2ipm9LtdpjvjlkJcz
0rJNq4O8DzLTwPE2jkaKMbifZusdJ+GqH73FWAEzZrNl9CF1j+MCHY1jzvEET3xDcsYSTEaG6c0o
XO8eNYV7RSr7a27se4LuMS+No+PnOBh2AHKmRxd72qbJ6mZPTE2UcZyG+LPIpvpeUxrshbbsV+EL
nXepr2PLPyD0eFxHaT8XsXqPW3kz/DEAB0ktimHcxsq8d6fiB+xXoKHAwXm8tNYDi/PqGGtu7frc
hsP6aqW4Hv+MbStuf//onLyye5nq3uGCSbaQc74TazB2RS53XtbuauKRWdafFzs1gigz+k2RVTfb
W7KyhEmZOkqxZXmRH7qRH5YZsVRGUeVB23jIfmQ/vzarva/buTpFvaB5o+w9wRrDaOjN4lTYSRLI
24eEMtpk9N3uWs2sDt3sLbvJrH+VmntNhIfnKm2OU02NR3c0c8GtmCOUwEqjxdyjjqhbX094QqZe
Gi9RJ7mPZ+Fccku3AqaXC1KGLDpohGC9LTNeE21a3+pe/VQUHUE/t7sM4+Ne1uSdxL1X+ulqZ29l
7f2Ixc0OQzVcK9liaRin52RO59PI5OsBZ0Ue2pMEUJ3qn2VfJn6adLxlUNeyGVjreJvRoJH1MmbV
l3RpaL113Voze3KSUA5kMcxhiXaNpqphEdFgn3Aycy89XoLeIurQMqZll5PcSJUg34cko1Muu/kh
NiJn46CD9h3hwZMFtol4WHoXV7aPVunWz8jQgZMMq/OAps/bT02M/j3Lm+9oymGzp14ceo09s5vp
jD3a+vrUth29RMamNmnBEBLX7W14z2qboW3wQmcGc1eXYBDEND8NiwOG+2toltO03rkCMwLWBfvm
DBPg9NWHcug/u5RXGzznJ5WNMxj1GTe0bjytc1FcPBWx1vUaqkE59F6ADn5+rSwTOi3WDlaa+QTo
ICW/ctgwFl0gibre+oU8jOR2DzDhQ+/RHAqm+sa2zI0ZtcBSZd221xP9aGdF/Wsd8Wp2m5Ff9Gzl
BcwLLbfeVIpPiu1c/YKyzT4hehxIRGPBOaztEUIUJua+i9TFcuuSdVh5xuVa+Y3OzKX26i7AMUWy
eaete2qO7DW7GXKReU1H0UXzkQuMwtrF1OW3NecgLKN2SrB/G1RdXTndMMJC5+kz+2F2f2j6cMeM
gw0Oc47Kc+upoLKa6TjHlfWoYec4ukMhghkb1b1XzMuWnUR27ZekfEzq8lu0MVTWsit9VeTaQ6WK
ByHd+tC2mvXEWmTH6Pi33WZuoLXZ2RltrsLVsh7qwRjGIDUiYJtOnEVogJK1P7lO/GnmFS5sdwiW
dA2HRtcOWUSLLNL0cVYs8rAqaAHv4b3bmNrvskFjUHmktSzVLhMlaaPNOh24IbYwJKhJeEjCAg4J
xp1cYXeyI4M3s6MusdSfgK4zAM2NHZuveiOs6VRbvTgIE/lyBNHHH1Ogp67is5+mLr1HmTxSzpfs
I/tEbjCbxIGNQOBF1L28xk4B4Ndou96vMrIVpCt6tMlq2XSJaF/WTL2aruDlPTQ/NED9IxI8VA7V
9JRw7RLSWc3zb4T6zwyI0u3AvoVN/WNMpgssRk9Sf0/PlKBgVHTuCSx501YN9dvqFR7j2Xw6EmjG
V2P07MQnp7x1F1M76UhxltnDdxzbtg3mdJIvpnKsC5mtOVkQXrqbPRFm6IAWD1v4bZTP3818y81W
5uCDU4UF+tr+LJOmtLbC0H4NiMBD5kSgsvFOXd0BIOUUccIiA53K1LpI08xYB5drO3sTdcB0Y+r2
vrEq47pW/aeym+kyKEPt8qxbwnyILSg8bXc158bajHr5g6UrCmosUKemRbYKvDf+7SQpSqEmnPp5
y0T/vAieNK95msYKORtLi33RjGcJ59LwxmRfmAg6zH41KMbx7lWmnnLUBamy0kOa4VTbhkVDh/KH
1fvRG4z9wEpOLDBFiw4PW4siosuMJy/ur7KoQb+ie11VNW7rIkZga7W2CnJLDmG8evU5y3BgLR2M
WhulUtCWzQ1jPRmBk0S4jFI32netVe8HBm/8vgi/Um95LTA5+LlMGOfzKSnsrMh6QXcMc/aoddqr
1quF/ZZHGo4NvLefSC2aDPu+KkZ1yiFfs52oNmlUdCe8huUWMSixn0h9EoOSHH4/KxGlj4gf3I88
IYHVmrVv01ie1hqjXM/4PVTteJ5IJtpqo02u0rLSHtqu9fs2fD5Mq/yNAddyfcMZ+1BRKmwwW62H
kg/rEpVDSQfyb5PBj7/b/9AUOwuT2v/OknuJgUv+M0nu9gf+rog37b90mJAS0RM4OeBVMIn+myRn
o3Q2XdTwFughbAr/kMNbf6Gb51zj+2RJBRYQAxiL9luInWb8RcTpDTeJp8JmIAFs8V9Qw5s3Yf3/
EMNDZXRvdBuYgyYGMGGI/wfwNuVL1qG9f2waoBiHNkUcu8GwkaBvQvZ6WeL2qXEm6CFaRZIYwjBb
XNCiexpzyyr54IJCKQkxg8PK3DmlZhVDjpV6MSSJcdIj1TOnB0AxV8QrEHWb9C/CoNfpXc8Rthy4
uBYJYVHo7gYUd/SMwHKcQ4EWwr0ZGouv5W+ggDi21ubcWHqTRDsz0XsUWMpYx+iBMglPTU6Xh5Jp
a4qkrGvKQ4FaIonACRh+xX55eZqWOMlPTGCAQIwsieeNPS38X2WvgPyf/OP0iaUKZSUJWIB6x2lk
nT4xpk2YPayQ9eK0b7AqjlAj2OoYxfs0oP0gf63UB7JZKOyhhEfZH30Q1nvDCvuq5oJSNRYRoqkx
RWrm990gUO6udD6+Di+52eKcAVG9tA7iBsxBaO6EPmVlWNw0q95SlOMucjL1DaChRdtbrzFFdcTC
cztOuvkJOBfV+tCx9XBj+MvuGjUyrGLB7nOy6myX6xafR+N2tXfK0OKJXZu7RvoxiEh941XOkyBf
m7V7Swnn9j6ErtUf2ZwrFWSxib5zScYcjoZBot3cF/Yblsn1S84p50RLygXJSEHl5uvWREiBVue1
CgDeByyM+yyQRblGG1WY6txKcp1hebfgIxrZrLHvigayN/kH3d0EZa0NWk59EigkSsxbEJadpdsL
i6lLMau9ac7WHIwNzDHm3MYM+b3rzImdvEsOEjuKGU23Ubq8mrPVGLaqULD2Gc84vJq80WSiblsr
eWLE/IH3nm1kAUXpYANWczXBby7N6NYKdclvA3sU4LIYaA6LcqMhtjEancx3Jw2yhxfjkd900+Re
WyFgOE+eBnMe5VefINHN1C+jLo17TMB5sQMqkv64XT+hLfJKtAxj54zPaSHFI+1HhILaVEVL9Q6A
Qmd24w4R8tVNkqsm+lhU7OV/QCXn6LsF3PPhEKcxp4PZ46wQCA42iznY3566aLlyv2N3mCQTKDzF
u4Tj1vuuQRxibq6mw3tvae0LBAwLfEI1jO8tYIiLVxVGvdNXmudtaZSpHUpUL6xhpdXqqI+W9Cgo
xn9wnkts9xQb4jWWKHCQItHm70uyOu0DqpZlB3ao/0WfIp+TNWUnftNGPpiehEUE5qH3QmAFoCl6
+AxpSGE4s/EWFB7t4DE6Xu356s6po7YIPUjDzlU77QpEvc9UcxYrfMAgf4BfqCu6hnW5SPRNXdCa
hNv1Ip0+9DFpuboatsthC+zndWJrGAWJkOhBpIX0FJkoU4wkQ2lZ60l9rkrWSo/VZFZ0MFDzbRYm
jHRtm5ylTdeM5keCRuStKcDyMiabWb8p5Uj0fJHu3E+O4Nzh5GYHPNd2HHSerV5iL7KiK6zMhggH
NuxoykmV361Ql+Ytvg2SL3MNJyrg+6RQO6Pvlz8oTcAnnG16m9HZSlPBeNlEJRNGMhnThjmxmr4A
YVZ3Mrcd1ukyWaXPOGtJA7cfiks23BbzdIlceWbZLHcxqzgywAZ9ara2V5oWItiWxN4ITQ/TvDLF
4VlaSdY9WIgitLBNKdQ3qxt1y00OjqpFm2Cy7LH18d8h06MdP+cWMA32eZcYDWaz6fTLczOr3zo0
pt8N9/w7IGT5C1Oq8eiUibs1O8zEIfb8tbuv7NoqW5S5bbyvtAp4voN869vWiQPB7LOq6ej2NwLA
Enc5PXDONnZjRtgmyESx1z0lYuSFdlTzccxz1t48BqODGFIN62cvCx4JiRuDEjhG1UawxdpNG/Qf
lHszc7B4KzoriVH2DQ26SNsjJbU0tP60UtYaflfp02uNtwM3gd25R/P2ETASaiu89p4Ba/3fVjP9
h1F3b0XM/14obb7aX18/VUdt9Lfw4Fsc4O1P/Jd30PvLEkALcQ1iPpb4t/+rVNJsDII2zQ82XNtw
bWZ4/10sGeZfQABx50rkPNj5btjYfxRL/Ei3Aa/CJ4Xl64Lg/ldqJcFf/z9KJSaAAjs53kEM8tAT
KcH+2TdYZl5HFAQxLZltnCHFxUwBGXTTZdjRLUyysNpQA8C9gpdM19TvOk0QA2rZuHYK6pFj0i9w
pFfaGl+ofPo9aiQFrkytYxwP+Ag2PbIsMktce9N2tfNSAZi4tNAezL/7vP8d3tX/4KId2/P/5ywO
rUrLr/+z/er+OYL6BmD8+4EUf1lUx1QA0rsZRj2d2vnvpbtm/2UbeP6wlfyd0XA7qv8o3g0Kfhdk
JDx4tuf8IX70j/PI+ebGhLlKZJ6t6578l84jAYP/7GSVOKolCFn+8UzohGhN//lE5goyyNAISl+4
qkbPbvxqFp75u9cYao55N26sFSGQU3rOjhZUfGDp2KJO22sebiyB7BFtwGKEONNCTyKHnDQEld7N
t2jUHlFQERywOFe8UBeL5tVL9zXskQ28KGIuofEFfZdBh7Ve2rY/Liye/BwxAHN9iVar85xT1WUM
TJAUz92IGD+O0L7OaMPQG+st0l3yii81kdaha9TsF0fmaxWeWqbkKe+Boe0fW6SWQb1EDxBz31gD
BBly6r6R2yKJpq3DNPONtqFkolmeFyNxINyjlJhWR7wXc5fsauiLsO5QMK+dOfuRw5480ruXYszs
u6kX5iE3KeilU/xhlO2FEQLUex163R/4r5/CRaMjVuO2nVTZAflNx97TiO4yb7BOzGPVg0NvdygS
s/VLrxtfUlmwfh2i2TjaUYzoHdqC/WjFBWHCsf1QpxMAAecTMJuBlyuXPWMLNvIBcxP9gbC5MQ6a
zorOrrit47vKWi/4bswLhO6yCqc4Iw+0iNw/TWLYYZKYwJ7sXro4ABh0fFRud5vHzqK7j5GCvuVN
ZDIiSgGoVE1eXNnDswgCULGwSgJ20oEga+67dS4vt9Qwr89TaxPxEY6hYHxxWHin78gccBBNdj12
5p0Ty3gy/QzhvD90Y4rgqJwcnywWY2TyXHjvIrPc+VfXxRGL/Ea/qwuzI/B7zIXx3Oixfh1b+VA6
GrD+1YBt5OQ5e1ONteeGVHBmyICQzlUKmqDKzJI8lHxmRy9yROwe30aiUmyIKNHvora+8kaBU9JQ
QV1BnqG6QOF4XGP5Sjso1DEVVrnDu70fK9R0NEfLNi7FZ0HXw5pH9/t5Td/SSMQkp6KGzyAE1bq9
YxNhBpGQB5dS4Y7mLDkuqwhj/hUzfqh1a9kUQ3mNJutsKf2cKUl/N2J7Wd5lk13itQhjdIPgjdxA
Mn5DOBoOsAb9NIanUWp7+mO6YEKYUD+vSWsjfrCbC/uqO3OUu7wYAdahjyi6Z5nFPkTjfDfrogXQ
NV9n5ve9c+jNx7F6auzb6oUltfhW5kq1Q4RVrr+D2ekeB2QZEelus9XsuI6GbYs2Qo/EKW8tmvzo
EiNInysiuGuimetMhH1ZjKG3uvsUS8s+Zwa3tg3fquadEFiWB76qLUTBU17PPgxtFP7KNvxhRh+O
u+wAyqc7jpa93tu3VLkkA2qkFbEMG5nXTzw2ZyO7X1jkufpnqlxQVqVvwvDBmcKI1DuQ4E5uTnlY
+uyOnPCbCchf2vXEACVI0j9sjfdyNpJDZ6bzy9SabNPY8xZZs7MqSZUPqzRK5ItERuirrrC557rP
SBfGOcmW0Z9V+qfK8/s8Y++yZmifBr15r5vpR2M3GDY8jQdhDew+i2CY82vZdF/Q2nfYJ1dcFMav
pVRzfEEqhPE1RduMmjUCHq30iK61AuiuszeYvGYndXAtG1fUV7DYDJirND507PrNbVYzRs9GlZyI
vlm0TZFTzdI2jCbcOm8bM4fsExVo+hIuXf4UK2hzmv6rXPiojMRVD8U6+euIVSi6mV4cC4CsHLRH
vLDdj7m2j7qmR49tEaVIIIV2zZIRckCE6QXsE3ruix1hLBKYPfZTXUlnI4f8gFHKeAWVj0is6Kp3
rSpHX1htFGrl6j0SbN6lt2HLl2rBkllmuo0j0fsQ1wCT1pTHbuWQRGdbF0eQJxi1YAlT9z3X3AGi
UDYfJm+kkB/1MyK19JiYtXfEMDOgisvqc8TajIrfQ3jsEuZZPBv5dA+8M8D5yGJk7fNzE5XZXVRS
b2nJi1x4Miq9pzGrtpb6AtaJBCp+kukiGNDrv93U2SOMPZZdhbz71mSlvFXQ15/iscF9r5pv3JcX
Vw3fqORYHnRWBWJXPbSG8d1oLbqwmEXcYKT7YjaIPZcirB0Veu1CUwXCdbOuVo0Hi+CFiF4Y6llJ
3hMSl5vUpeAqJAcwiUoThHr9HRm62uZ9eZx1L/sZp9zd2VX547XVcVK02JAS/MK2/LoYBx9I3S3L
4YrH6w5TEgy3dpH+SIwbdjg/Yv9YAywtrVdjfl3Xjw4nekNYCTmY7y0d0+3QdbJ688bpnLe81XqL
3ERE+7b2kWolqc708I5Y36SrAAV8OASiDwz3pTU/4/BvQZs2ZcApQeQ4kxcsd+i8H9qcLLZqPqyx
w+MgiF2X433c13dmDOawHhHAZuUvKUFyg768EMh5GLr2MJVWsKBL8BoLJV3yHt0cduNwVBziCqVE
3Gd4MLDDlsbos4D4jNrk6hQ1ZtDVL+RllcMbGQ1HoZnPmmfhvm21q/TK3+v41LC13Roj9g6md8jX
FuuPE9mhmdm7SHxZJJ+5mWbcHIB4UewnRrPvlN6FzPdjEV+cnmumRedm6tm1yo19HbUM5dz0nk56
I1CUecKyfBjjN0Y8RNCM6Y3s+q3rJpfExP4O4q/Ivxs9PcS1HYquDjKGbFgPVz7yaevNn6nr+iZf
+yaZbROBhnHxonHXFBrEWx07vKs2WoRKgKWnnuFk7t6SOT6Zy9syJTu3iLfzTK4h+9NNpk/1URcY
4aBnPo6Ntx/X+QFCZumz3QqHyPvhoQ0ItthFOXF5uoyWAww53cfF/ePUpE553pYPDKNv5S95csDh
f8u/2pUton6Sf3Tn2dbarzbRdyay2ZVrI9bThgewxWA6kIHXPwow1Dfcc6k1OIsyXxaeH0GrNRrG
IjAfEDeri4sWd7PmxYfqfqNtuc5l9y6MBe3SsreUvbWJe1yTKYfzXAV6ju8iO8QSpHq+6uizktZj
OGny9eokU6ohYCvIVWWdJVSpRffKDebyB8YkLwxttKCYPtZiCAonr/bmWMjT3KFDgey3HPvih6/y
oASfCZmXM0OSG/9x7rIATfHR6dAUe6O6tqxqgZ3KB2csWmbAxIyag32pJZGTaypDdoGP4F4YbIru
saHQGPtbgB6vxdkIbGgB7Qol0UN4JqZuZ8wkeE+sXMzuaSZMLqh6JMupW9QwIRoSTa15BIBpvUPi
LJ/H0ipDE9nMydM4fs6ok9c8a/bzYqbvRvXsrfO1r82nqpoDexTbQesfErc5Ybo/y366jaapOC0v
sNruyCZx48TNg9WKRzcd97NIP9km3jMe2mreWUxakKz6TgBwHPjsc6s7F5P7zH5h3K56/3O70LcF
6Gtu0HGX28go2v6lKcVBXxXWNEjcqoatqvPW9pIobPF4Tw6q8bGHpfIGpHojdSvfMkAcdoxQmMKw
zk3344BfHTmUES62zVGvXXaw6Kc98R23v0pGWDtKdXamloWdQAyvCPU+IIR+inyOjrbMSZ0TXAFw
Xsk1fDPLEpeXczDQa20QEYQZ98K4YqGlbefNkYLeMWX01dujP4z5lbh1lnPE1bFSNAtcSSYZt8rZ
zMWlMKOrFV+j9LOEhehad7nCH1NqB7trPjpg1kUOlhdbplbrn2YMlpq5F6CSDTzNUOlVaKPvrkEp
bBqdhDdiD/sIhSp3zBeUkV0GdtlN+UJs7VlObOBwZdROugPOvwe6GcTC4/BMwH5qgUZXi3ZpxVsj
A4nHkC9UlYx2aJw3jRU9yuYTN+DiIyiW29V6NN3CDO2GBIlJuduIHUQTL6y/bYOMcHf0pTzT4G0j
1GOpGpTv5uq1GXtIO3Kfzt6VLE6YLPkvRlsIV786ad0vQNWN+DvXHWQzyOwQHB0H482sxBcEHc4M
IFVsyduCyaMlcABkGsIc5swNXNfG/EwiI/pwEWb5qnSzRttMSI8RSADhEjcEe9s+tbOMXjFFZ7f/
LV4uHVPTbZ/W1BBwMg9QXXlhdijthfV/2TuT3rixNkv/lUKtmwnOQ6OrFjEPCoUma/CGkCWZ83gv
eXn56/uhOxNfZqKqUN+iFw00cpO2JdkRQV6+wznPob5yoDcuOPiz48Lh8ZxX5PjZCngKgEtjuST9
cSuS7M7Wzo9qwm49Zd2jNSGlb9R8ipR4sbv0QXlu/wLJ5zNfnqVxcWMYmDIste/n7B6ak7lFl3/L
oPQT3supz6oF9OCvvCLY5HH/2ZHnqLmEEItfbN++LV13izIBh5hoghW0pj1P/u2YGDfsjcRdHtHu
sQcqLvXY5bct+N0Ddk+b6rTsI2b/ZY5UecXGuL+l0zV2I5qZ46AK77GUtthF6LcBuwfF99iYU9BB
M+hb1xY36DtZHbXG/N1IMEaxmSIWmIi4C47f6MDQCvC9ZbcjiAtMjjtZzga5xSEiPMcYTGtlBEDQ
NlY1uz/HNm3HVcB8lSW2M1wTZHQwUGfoGiu4OmSrJmKAQ5dYfZptrCFWYAAzu7VuGupc1e3rwhjw
V+fNRD5TLIvEe2Yh5vfrhVlP2CNkfshuSbbnSkN5WC8U+GzZHcyU4Djxx4J4CI5cUL1xdhtlGCio
fOVR9kiiR/FL51+m1im0e3ZEskzglPRzAaizbcAj8GaBuCDfJGkIbqv4f5fC4mXgHM343NiSkLVt
+IeZeAtBIReDKihnQVJIHNVIb63E1aBDSxdrdUGxoSwOb4pUSW5u1rq3QdeWCA1zP4OVDc4Wb7RO
DroP+nM0lLgeCHt+ELi8akqyZq4WegtXdFG5SKtwqwe3sRQkOfuRwSfIHx4Gqt/V2Kf1ZUjISl4N
YdHeM0IqdbhVwlD5NbQQ7+x6oubmJ6zWWbFhPWXQQUZRusIkmB2rjnZt4xqxfu7qJkXF5nIv9ahV
KDsTvfJzsxXnZGY3tA1wPnTJGrooboOQxzIk7qDJCRltArSUziGfC7NDL251VnsxRqdOrA2CBzUd
Y6AR5U2uJnOi2mW7CnBltsBadMEU9Lellh3WgTnwp8ecDCPriwYuDb6yOuL4UaJ2T6kX+9Nrlc0K
kwvyYUhv1UANNimI2mF2sGcCDh46FzTKmpPAOseWE3EywaPAqiCxn2LdDntWnG7JoKLjNOE8a+vw
kvthiESV9bK3GdkBqFXDb1ESREmVrHLX57Pw51xcfDESVR4h0sE0B4zsR4NiM8FXGMnhFE+oB3dk
BMbH3nNSFNXdNHr7Komp9bT0cmvVDGZwbafQazcM/40HHwnsFwI3ErJtx77X1iS+GkmFUkaFt5F9
m+5xLIlTa47NW2uxQ1tNhWfPR4XjyF5SxlEDV6W2tzXcLJjY9tw9pNDbT2MeJ/c5ok5ALN3sZ4A1
EqJKs8kmxKAUAAHS7DVDdHNGc63vB0HcrGuqQLObxzGNXjemfygS60v6cXREnxs9ttILH9CvNBcb
YMG9yXaO3q1W1omR8tBv/cqLXrB1ePcdkPel7c4LtS49wZDax3vBYEPn+uRXFRnbaEpR0cIVi+4W
Hhf69BwSE9AyHEVBs9C5i4AgcMQPL5OXyp9mH3KtqxgnVEY+xmMdOM6VbZNBQrtGwuniBeckyUzE
5QKGibti+VgdYYBx0k29iWzWKxP7seC4fIUJ2J5yq0keY9lTj7hKsKwdRqZt+B3kbZXZ0asYiGxE
2h7DpdD4bN5rPHp78NvzNgdG9VEEJQZvOVoV4jvtMWZMYPqhQW5uZ0TNX1ZSX7mO0N3INv9p5KHF
harmsdnbkk0tc6bO3/khDrLSZEhac75QtCft8JB3FRQCRyTuG6QgpBGlj03yRrah/2JNS9h6gsBM
twu/Zags2rfZtWFzo65mboGcEuZ7LVP1jZmrIitZYVgFtMJmq3Epkt2rg7t9ZRF/uW9NJw5WzjCU
u2EiA4MxHJhishDueisEsTMjg3Xm72n/oHoS3+PQMW+YfOogmB4DXIOnjrsQuejs7LJANqTPJw3l
s2FlX1aBAHw9WbE+2WWf3CVJ6D4qnOxURLNY2XUmniYTyzIxM47YJYM3XRYBGG1r+4DxUN9aXhdz
cznh2QOEf+D9lvcOJwxlR19v1fTkFEwIbEYMhzLqbBARjYGR2hMkRDGS5LMwp3NB1NK2Axm2K508
Xnc4nFaoTsz16MVMVOXtoNKLWfI49fI9txW+yb547bT32GMAVg08oOg8VQlIhHIvSvhDlDZAu45V
BD0qgnxmx5QdeLzMeB5uVChiMlRza926JH5yysBMh6a1smDeXFzQMCe31x7NT+F8+pU0XtBCpNXO
bAhiLkpOpyV82b6LO5m9+iI/awL+fkwQky+VnpyfisIB35RrjueutYvXsgEeU0IYeCMgyT3F2tiE
U9pv+zpGSsBEJugxWoRtdJQw7HJqwqKe9lyfVQpyJ7Jfy6DOPx3pkVJYzA4JjH6HJjswsm1QuOU3
7IrWm99E7a0jTDx6KhfGe9J3wbAJQH+laTE8WTPJOECuovGq7WS+VzhwGbub0v+R925xIlWh3/FF
+8GDGYKEwP9srTK4SamQrK2yi/G9ly7jCSW7q1OX1SHEh7nPZiOg5wrmfW2YK8Op7ydMfskQn2EB
z8SppQgz0yl91X1l7VVKMhKK5XpdNdeERyChOqTCECOSYDLJoqMZOzvBYdqZKC14kKPIiJZbcsrk
Lp27y6gqwey5Ix1kTM6MtVBlOIm/dUv2uMgMMyYXkf+s8BpDEzu0tpF+ysBjY92Q8jFlxTYeBnlo
Yh/23+y5m8kIblAYqlXiRQTICJpZKcaD0DyDLLbqBQPRwMNDWTbxNx8p/B4UdH7TWJW5mhDDb/1G
z3eBaN6mrP9CurzJK0GvgssAdnt9GhjFE8E2NZj7khPOwmejNLZO3DnvZGkwWErR8vlEZg3dsMeA
Gh9bmJf0pP43i6jb236MgyvueCYtRtXvmGkhnZCUdCFOUwa8/dVvvcdRJeRLouJAuBDEP+ywPrOM
QIgDsYsQPrwRTDBRrK7ciss4asd+bbAdkoMTbEFT5JD2axqtQ1uLCtLHCPHKx79Z876MZRVsB7zn
U1L03MfeLUOb/JnyE4m7N45bjvc9oG0y7RJcoDVRR6GDrDlvdkmZNrsRXwHa9EYfGmf0johRLcAF
A7dy3Y9v2i4rSmsEuNh/jbvSe/VCwrKH/pQw2t3qpblxfH1vFZFERpqfBxy5BzlP2JvCYp5XZi+D
9VQVyaYo4YcI1746vc+YGG+SRb4w8hjSD7x6A5IJAc8HOEOPgYe5o70mgMNGI4zzbqWCwnooU7mV
JoAyO0GCZljdlm3Mdx02milbS8U0yBcXSzIik26HwIldGoyeOyOE419Sh62lAUAPczF3oDXhTIDG
g4tinaeYMZXiisGUeMtKQXLW+fmurEg3rfqifYxi8xJFwjoORvUkLH1jJ9PnNAWnru3O4RzcoCh5
jn6N+pR8pIIHUtegrmkhYH8mDO7sPO1vEWcY3/OsCK5wvEtmFP1w4Nwdtl6JuSqs6pzigxejhma+
9+3ihxwwAMbcaSnbxc0iFCT/tMDjK5Lbqk+/uQzxzbypmN/bVPbDkTQVZD3FPSvCQxUGhzTNsVCG
E08niDHANQ8FBjthDNfak9t2yl9BMwX3uhuwpev6Phed995MY/jAtr3EZsdJR7VkludIJpQVRJI8
TXQC67IcxVbN7qr3m3rnYIHZVmxZ9mDJ5Y0KnJPNEG89mupWxGJ4RgGVXmMDr7Qtswernhm5SXIm
hnYieG1BOqRR+N51rBWJ2tH2RSkcXWsxxkezcRmIWRtZmt/13BEPYiWrEJQMg0C1V05iYX1zngaO
ks2UTP1pqCv5Y1pUi75EiO4N9YMDoIwk7ht45eiArR82Jv2SIxFJwppP9OTIEef6Y1GztUkysKZA
5BCVn5PCPdo19XnUfG+BYmT1eFb4RCnEe7nB4VxsBZytqG1LRusc7BGmVmbk5gcQqU2Lkmid592n
5TgPbU/oj5Ndy7QHpIcliRG/v6db0gc/NVPoXeWzZvg4prbzbaiiEzS+Yw3SYjWAK2QsyI0wpbZ4
nhCEvkyVsS06ti4hHpV1r7S9s9LZOwd995Yn6ZnUhkWaHZHC2slp2OHLSbDGsS8yTfUaiOBFVM0j
7Wz5jZcDnspT3Rpjt2qRALpMjCfQbEOe4N86qbQ95wyQ7tRgoqTX3jXPPu1SYavLBXOZTo+7gPic
iYbwDevb9KPvJ++K2l9+ZokCiSZyZ9pMWHWYpGddFK8NbkEXA+8SI4SINrqvsK9SBocTmFBaEOPM
hty4Ojqs3xqU9u/mMnMr+Vf6fNFyPxE9h0Ccuq0XW3Dt3aatjBK9OZo6Spi6JOFsNK29ZyumzrEY
rzbtySaE33axMCwAjA5YSLkEN30EWMmZwfnVF8Vowh4xH9cyKAcOsNJKElw1LC8ZBn/BtVgJ6qBM
NmpvU5itU+nnb86gtLrErqMZbgp06ywQJwvWIiSDXwqI/xuykP/HdEn2Io34z8Ugt+9V9uNvTPPl
O37XgXi/2b6F2gIqGrv8IEJ89H90IJb1G8V6YCPo8CxE3Ev86e8yEDIRfot8lNWomVB4B66PeON3
HQjmcv4sQnLteWSJ+y6ak39CxI1A5U+6pNBC28R/8NMtBgImapW/qkBadCqWtiWbnbG37nnqfBeW
12x9jKa7P70rd02pk6b+l3rA+wl2TPzbv7Ku+/vfBb8d6bntOD46dPdXTubH+0NWJ3y59T9E11u6
h8SDEacPV8aAwFCZ/NV5WU3GWtZsW2jhQHjR4vu35limrM4m9RhUcf3eSqe+RWu36EjThYThYb12
sSTkNhuJMrW/IpzRh7adXrImgnc9COMuG2yOQorgu6KM6bV0ArkzbG5TiwwWb8IMBZrgS2OFXoGD
dj4y/KnwkZPXOJrJR/dbVvq+S4GwwlOvKWoM9oNr9LzjVVTybrQ7+RU7MbWN5QU/Qi8VQCdcuD0C
WyhooVM5amcdN92I4HbZevRD75Lpt1AnQubl/i916Ni3zkZrZpBU3TrftGRMgX6ifqHPqWTyNSdo
yDcOu/sdpyzVIM5VDMJMHGFlSyrPyCgstLcJYW+PUeo7qRUemiqjUt2wknDLjjRLw56pgqZGB+oU
TKGhXqmfeuTAtOnjKuK56F37iMS5sbCGj3LCZc9nVLnZujRr511M2HW3iclmxMRbDrWAM4TAMyGN
N8gD/j1mkuYTDxGP0EFHC/gkG4kctQSC4FwREybnzo+OkG08YAipzXuOITeCnpA6watGQWGsJrkE
P9YKkOXAXgNUT+/HhzkexTfRKIyBqvcz/0R32RVsj8xcr1j8zC2DLgkSTFtm9mIjG5InxMLaRH40
crklXRVEpwblBRuKMCqwvZbD4G2TCmoKnOvIaDZ176HulJXjNbu2S9ITjAGDyFKdx3gF5r5+9ijW
5Y7XAPrS9BSMgUgL0I/mQODVRJ23mcsRIHsiyVlaW2HqQNd0K4VRjKFXDBNR2C4YCxPIUFMEDrgW
qN1EoGZBznO0Nr7GWCygx6y0P8OWERQqacG8xQkAfhfAa2py89LIWI9UUOOqYeN1mlXGVqEKXDpU
hyE+iDBjuXIbx24+8soqr64JCmHDw3DqdoEKsBT2qiHfwhll9zkXPllfYxAXDev6oMP+WZRDv8H/
0GGE7yMtk3uBlodzgUNJt+Kr6KE+bkyGD2+0WGSnEVA5nVq4iZg04RABRBc+3rfUKJca2Bjq9NR5
um8OWPGrd2ynBe1c2peb0rEmudPWyJuD8MykoSyASaKQZlaM6jvDF9bzML53vDz84JrI3GMrYpM3
t4RIya4yDxMOjEn/wFCeultpF3a5yxELZ1uC0TlNuHzYJ86m8WjDpgo3yqUmmC0XQVImnDJcu/k0
2/sImCJ2DZ2o+woEIhDOzAedJVmDL524I5/zZhi+CeijwVE2hfRwr4dMIURgaEof5WWHmhAywhkm
U3zVvkUvqbOM/LcaSflBViMdESIPD9qUCQv1zhwn9Rk4Auhe2iy512lDO08slGHcJVaXvZpTPCSv
Th45n5PlDR/w98uHPk4roOfKhX0awKGf0RsFLDUKFtPuDppSiv1hxS59BjG27bQv7mICIvwV07u0
Q0zGbPUAlLN/IP4dek5rRRwjRdQmPwvAWYA9KgNqILKddtoMMUqTbS9LAE5mNTXDFeUSiD3MoRLF
EsGpxSp0siHdMezvm62NsxtzQDwG9ilqZq89dmTzQnpg4ERQn/QaFr55br8OZWg7a2VH4z6ZXAy9
RlcvN5LtmsmNhrDHtj6Cu7ada3NBJtlmZzzZqL8/ZEHjtKJYYrTuT9GIk7ACBdYkjnplX2aXBwtp
N+QktFrFOrMNJgOqqkT4IqhlGbczZUMq33AOkJNl9ty85fhc90kJ69+0tLyUgPyS7w3jMfkVEgdc
/ezGep5+NLGdV5vC7jqPds2yVP8QYdIP70XjGbO3tr2aNQv+69DxtrpsTfUYGVDnbkkJsxYrULB0
SnUlwHgxs0nrEQ6/7yxoDQCVhgNHTOfqyvtMFlEVGgtxwfTHlt6Inx8fSK8rhnOSaiIA2JzR4QQr
hGex8zM3irZCYEThiPNVjga7GGb1mmUWtllWyLkmgnNdGRiDu00ijZgTyQzID1CRqRlZMG6rwudA
U7pzOCd599AygYJ2r217PtTaa9w99GO2qdDSR44SVpUcfh3hgacks1r/4JW2G9wBDENuz+6u4RnK
g3Z4rbDENnuztl026YyKrXUSZziSdReYEQTTfGDcTTRm5z5gMW3cQ130Q3CkVo5Y2Va6sJhbKauL
XrTwWbdB6SXEctPifMo/5lHa8qkd/NG+aMh01cXzWqtD9ubqnvhERQzIDYzBCFXH2FbxN7Ow53ET
YexN97jPm4p/PQD8bWFU6qqUxuWShuwNLpy/Sn1JVAXLwj+pvHviqZ2bKeV8Bc7XkfMoitQhSFv7
U/1QRJEhT2ka+x+t5UK1NEglGLYZXoRgI2cBwIW5g/3Dw8g2/Ox1F6fvIIur4eIOZZfcIH8KwILj
fcBe0ZiRBMDEMWriWql15++5VKZ83Lb9MlVEEZ7M7okdxOfkVS5+BnrgKM+qW98wKBeoUjBx97qN
MA9HIBEA76UMESrmmhuwIaQfY61AiJRTcbDjPXiod3Lbr99UATGcnhpuZDaX2TaJ0/KWmmH66TVY
MZjr2PmKq1Ps3JqkWCsnxqrqp/rak4kMaH/ZdrcjvmPLaFlrjgo+oU9KwWQ6xAHHnQfTQ7dQxJv5
uS7gX6CRQuUQLrY4W5BYheEeJlnCzhvW2xTue2I3Vz7M9A07ytswNFd1GwQHIGHqxrKE2o0i+Gzh
0RxSCVcioIPEhRu3u46E910up88Z1cPet1nJDXGBwAiPyAsA2voumlhb5EFqHUDB5q816RpvIIJ6
wAMNnpbNGNYRH3JJmCUTDpuHHABd0qpLUkWSIAAvm3sHl2XDFo211BtRDTYXNKP2xZBEekvskk9r
BrPxEcX+Dy4TcQfRw4DEzcyEielw6enM6EqRhnBalf02dYb5TjclBjjtt6fO77y95UnjI3HdmzAF
5NkZgA6q2TGusW+TCkF2zykPCLYZYTYl6wwhn8kp1uf7UKQ/hxqcDdVcw3OyBhiURJmHnpC+lDir
54JU7JWaFhGAUOYDssJxE7hucOx6yG55WlePCFf0JbbC7iJlDmuoJC5nrthc5Zo87NSMFMcp5ZNs
4vaE2jDjyQaxGby/md1Y0n6cJOgHq1ki5ZnYr2Ojrbed6GF9T3Xyys3bkxA0yDeTIcY6g6JxwSXU
/qwb5NqxFrjgHSanSOnv0qj+Zrc10UG5YRxKGf90NcmwKspG2Lbzhp+c0XX3zbAPMlM/l/E0d7s0
cr97lLiQwfzpCF6VxbRrllJtwpmbeiON0H9fFmx3zsRjPYiEd/F5cO5bSz3jl6ze9IgIQoG3OpVT
gFKu6prPLrIRnAnZnPBhlkeGFI9Rh4UxBfSgUXGk/WquFAlAaOlhFWQgn9e27X+LMsb9K5fd0ZfV
4AxDbkbQrS1sMFEuZHE2k0S3Mj6A0SyKaDnkwRySUycHckfMgsQJqCdfcwUvoa4BN3YYQHiEWK95
4QX0OKUHkKXwjp6MJrQmjkKeIPXwM+/SMfn/vX4m9eIosv3/0q29FeqdUyj7swnp17f87te2f7Mc
N7JJG8P5YUMp/6PZd8zfMILQzQehG0QmhpB/NPu291tgYU+KQt8LuBa8P+eXBb85izHJxAnp47TG
EPJPNPvYO/7SgpNluThHfId/AyrVyIyWFv1PLTgpkI7dTngPyePad237BCQAAXiNdknvITczV/LC
YAuz310NQ15fW1FnZ5V37KGId/w+4Wn4MNKeiT13Ah7dsOjsI/L46zjAJ9INktiiluhe8/Ql9DMQ
3Rl8TNvZebl7qqWZ4cyD0/GrjvCe+Lu8PVbKo63Bs/hAhYYap7E9vA59d4eox1/rEHSPO9nYusfq
yRlicw3Zz30Gh9RtUzrAkqKG1OxtTCk+7CnqZfqUV3b8SXgIBJ/MJYzycSLvlZEYZAMmcAz7HxmA
p4y253xlGtDf15Uyu9ukDkD+EvJyZ3hYXjj1p8reo25AHMOmv0uebeyWrMMMUP8kPPc620oFf+HT
7boBgKwYUUr18OWQptOUG6txii2voNC2UrHRUlmXJrW6G1buBq+19IvxZWA4F20pAvx9VthQHNo2
Meut3SPDA2g5JPe4wNQlpeYoqX3RDjEuUJwYTCCrbWvEydNsRd0AUaMe9naM0hVNZZgsq8jp2Y5H
vLMMEC8K+gl/9z0HDYlDDWr+RJuQSk1DHMgHTwiQi7aqgPejcaDSrfTREaRcDH9TxIcOlb1SuKfz
DMpaeiC2xd2lwWLY7gL3jPeavPsSOVt+ln3xhEl7iU7tqYIlgQvjPN8HVsF+w8heZi9KwX6m+b7P
qJ0oTugXN5KNJ1ZznfbWS9gTD4LAnzihJY4DkDqPiogHrUHoEyL3f35yef2vZpIf0//8aHAx8LnJ
f79kHz2YgZ/yfy2j0X/8/l9/Kf7916+Tr2bJQPzLL7a/7Iv3w1evH77EUMo/bujlK/+7f/gvX79+
ypNuv/7tXz+aoZbLT0uILv7r0cRM8T+fXH5/r/4+uPT5ht/PMuc3pBfc7S6DQdrAf4Qx2vZCpXAW
+AMeMoaXnFd/DC7D34hEpFf/9QUeJxcOzT8Gl1b4mxn4tmXimYiCX+fcHy/99/Eh7xrvKW/afzBO
tIh3/NthRi/luQwvAxtrHMfk3w4ziVpsMNBrr/oiBuyUVlWdnSKbEUdpi4z8QjwPHm0XU4Dkp+it
iRCiuIoQn2ZWgqg1U4H6nJxcE3wX1kl3iirTZDoO6C/88urBJQ2hr5IqvS3xW9On4t9unrMoDkW5
wV6Pqj3Pfeu7TT1Z3lWeIVmC5xZlWJhp854e1AFebNSo7uOY4LELoTZOv6F1moctoYmvblsDtCWy
TofEp5UV0Wu6Kiq97u3cIhSqlpPjb5I2Mvszu07WztQmYsJVnWijI+QQxSMyTYYG5CJ1fhJuh6YZ
WGCmQV3s/RlAsOV09LMzR0kDqeOSyTF9mg0I4qlnIjTuQwm7PJteYfVRxkU1Z/MghsdezNy2cfPm
totJhnllGVCb2tpSZ8Wbu+J2hS1vBN17sGzbCR+eSYqpykPWqX7vTU1+Mc3hamRkkJf2AP0IUdDa
ilLyItOJVm9Uw1mIot5kpvOmZTau49YMz7TIwZ1dmTHqXJwrC5I0NrvhUE8BjXXqvLA2Gs+O548n
mNP1TxTy8oS3wdnT+ZvrNqJz7QSr7IbnNF1+IF+9KoxXrQTslTex6mAsu0ijWe6oxpVXySHMuIrQ
oY5dkxEyn/pGHNmodyQD8kFx2ppNf2+gr4veFCYacY4Kwbes6jq3KRBpWSMgHLz43gXTzZg6XxaW
yXjNx6zFmpacXYye6kCj1JXoZ5u7ujPjZBv6QxvjwimQmjUDq2EPCIC9YpEAQ9SuO6pG+IrpiqH8
U+H7qExyc1yZHI5oqZYopYDuNa8Q+sQ9kzZMOuQdJS7f4dYuIs8lRC96yDLMbzvfiIaLyCnzp9hW
9zPqAtxRI2StxxQKG9IobxjfwByGLh0Ww+7TnKdOfhGocoE4CPbCNwg6frANNN2jAf6vOHkLCAE1
S/9dsNJ6BOnsBbtET4r9ZYL+6hBjYTmUYX1vM1Fa9WlL/eoBuyrYajwXLhKhnEgxkHzwNQZizSIH
wwGxPVZ1ZgQSgiXsA7EBGFN3mxKaBDAlg4H/zINOfAiEShQTRbrQhqd4b6kAihXazhmTfqn7RQdZ
MG8mOa+17/y0DSWsdZu5KQb/G3dMHqiEbrthLvcuhbUjSAwaUVYSxtk5LwY/rnkV4dw151YU+ULZ
NIuToXVc/0g6FuarAdozoErtAs2bitrrzmUACHyTBaUxkajoqfxjBIUSrc0huCVaC6lsr0YPPsQw
KKJ36jHFv+i533XuIZdlMP+RNUwCRtHecECRfFYx515YwczN123SZQK8rOm9uFgaXV4n1LhiMH+M
GpA3xoGxzwzuS2f65CxgctTPxF/QYPesBvOSZFS8nxNxP8kIgHZrzM4oThl9Sc41IeYNHUza/xjL
EYx+jM2wo4mPyTIByIswnm2VR6SrCU72YOACzreQ33CFtZheCADybogIte65eactk7bmEvjBsG+T
DNVAUs5vmuEFeB9fGetgBJ6C0OjTzUsMPCjT1gI0zzFl2YAbR83fkGhdKT+YZjitYJlpzcRalsgo
A33mOW3sgGcE5zCXzpniwD0RSGp8hENG1BXtK15Tz+/Mo+UOmngza3adHeMub0dO1VeRFNHGKjL9
vZP1i4CDtYOnok9l1wAJE9iWLVjSem543YUHycTxPumTswvagXA1q7pD2qHcF4V0ZFXj1D/5GVos
BVYaFyZzQ2b07ljc+D4ZcDj7xYFovK+IzJ4Hztv4JgqhG3f4e7EkaOxePQj7feBX/tGrGrmSrT9/
z2XS7AymB99ddCclYvI4v8nLujy6nl/ch71bn3D9XnEt/Jy6iuFxQKTnyQ/j5qaS3XxS0yB3TezZ
D8XMGK7zWQlz0obHrBiTUzi28TcIsISucAx2qDFdgrW1UNeMR0y/bZXFzqq2vfdi9CJ2ZnW0jYCk
3I1dnt9r7KBuGJNehXnnMJVZfUAQbNy0NJ+rNl08rsrnTUT/KfiXBP7NNMpzlpXBbaDEUx1Xhrdx
uki4W3f2fjLZePC82j2i5Bv3fR7fpHpk9DzyXjSgrFv7vbWGtcUk26gGxPU8LytIgI9kl7FHy++r
qTsnwAKDQEy7GZLIGZv1jFOSaJfUkYe8H8CYsMZY1SVuSjPDNmDDbBn42Ha9qx8IoIccUpC46yI0
Sc3g6Fqz2PL+u8+Rq/hRSrZrDWRon2ZBcpkIaNrx1F+UaWV88gncXCeukfxwrWE4zTPrBE8DQErH
oLlY+MOCpvLWVUSEROnpD5Rn6j7E09FDU++Fdle1YV+9Fpl426inAY0CTjgyRnHlpvM+doafzdjc
Fy3VtMBOJZ3voicjN09PomlJasVrl0/hZprTl6RTG0Dl16y3ToGNBEL6kFSyLLnk7FrwUeQPadDd
RLk6peGcb80+sVCGNs8IEQ6p36w9YSC787Bv+FB8c8Asx6loycPIBGRTu5m/5UhwcWzqaucF5p2v
Ql7LtIsg7m087fPk7fs3gktQ3k1A7T2pUafOmuYg89OCc8k1H9Iijp4KUJk4UTON0ZO2KiSomOmY
S8jmzmoT5sv1mLti06Icd5CwZDI9zkRYIvksU4xkvfDLd9uZry2y6K2fkvjo+D0za0h2aznM3IZ1
3qcfNoFNx05aOD4vVuEM7I7R4qxGpySSlQHzLqNP5rAuzHM6x9VLqODrYsSIYWphD4MFH1SZv+cO
aneWrpxjSJIVj/Shuop5APkJbWc42aw73vraNnderyOgtJkIMD1Gxr1Rc7qgy1CzhXaVRmcfmuH0
Pmpat8XmYlBIzrlld0Qn1IxfsSo4GKvtMXgZEdEBlpJki2yzUSR3pi3ldRa2f0AG5FzJWcI3hXcH
xZHSHYuElNwK3LKLncotA+C2jjXfRbl2b4lrhX5VQKmfp4KECpDtq2ngQ7crK8Jm4TPCJLiOXjbD
cZ9Ik/bMJUyqyntWZuPwzMq/vFcalytKpmsBmYC0Ra7dmWp/P9qtRr/r9RcC/B6Y5L3BJOfCoARn
SVxcKQGnG3eAYYtTE9X7hLNxxxr4MRE5F7S0WIXk/bPpT/0GNsaNbc6o4t202gIwIG5TBcmVqsXE
nFXfKmEqfCfQqZoGpWmGmAuX/VfiG+9lYBFYHYwAUYIM14VxFH6u3sEWdRuPmdpWmbM8Tk2HcNTm
wckAVNVPfKwjnPtB3ED4/ZhcJocYfcnsEt5La4gevHLoHBVdMyvJ+pENM48wIiNw1bbI1dyG0xWb
F+yD1exmWPfTOb0JPZ4n69GDRVVOo3PXd+X8qLy5OJHCy+TdDi+lpb29h2j/ODo8S7xM66eKMcWL
FbfxXvlMIlzA1xtA6dEOxRiBR6PBwzWSn+p/s3cmy5ErWZL9lf4BlGA0M2x9pjvnObiBkIwgZsAw
G/D1dRBZ3ZXZIlUitetFb3LzJF+8IN3N7OpVPTp4D5Aw9Hu5OvVkScSsd9RWTHb5EKGz7p3SxN9h
5obXtVrsd9z1EL1q3n6iqd/TZUEnrmL1CLjhyU6r8p2M82/L2ARL2euHbTb/srvxkI1Teiri0v+q
864+B3j4HvvBadnDRPGX7qX8qr1guGsT33+hRqSDuRfJjJdKFDxVE1+xWNT902AvxcXChIuPdgyH
n2C25kNgleMxd+zuaPWSO83tLJT6Rn7MbjrcFQ17q1jYE894CmX2nl88zwH/2aqozZM9kiPB2XG0
tU8lxhpac5VrsY421UeXN8m+npWzp3E6uxs1myb27uVdoWb7F4UINDKKgg23qt5GiPhH441EgvCN
1lPCWjONibUWor0a/HDYaumi80RLtIUztZwLW9bHhYaDYzOmIOOA9UlOpLCNLug841GTmHwIh36n
VjAq7oqy3YjaXu5zvAMskof0bLHIe1nyZKU5iODIF/Ux0Xl3psxlNfxHDwmizK5OeoeCC8Jvk0yC
i+Ehv6uJJYwpxjuKqSj/zfR72trOQ9/WzzBImovx4psYmOImF0MCFDG1Tl6v8ju2iwHbI6ALlheH
n0GX8H1Twy/lm+SeTihx0YvjPjmdl1z7XB1UybDbEmkMQiOaX8CWn3H6TYS2Eu8x44l0iC0b2oVj
ip2ogIEZSucQkwLKi+cqmp9BH7KMzwecH2T/kIkcn4Fv5qL5ndHhvOdpm0I1JWHHmM50GSG93wqC
9RAfiLxkHuCuQCXxpalJn1aRZZ/TpkNdC3E6h6TnOe8szQniL/fpOI8XK5jS68FpHkePzAwiG7NP
HCADWGVwmzdFfKMyNK+YIYv70VkDow30Uy8NT82MRVGRfNilLr06MJaDx2p9/6QTmWnf1d8s2PmG
NqScaOXZNJFN5RY5OXipE3eqqxv74LXda0YGaUO5M3NoP2lmb12f8EWy0arIsm0D4/9p4uqdKKH7
siTtsKkwOcFFmM0Xv6/gbPV/B+X0vWPof+fjfBXVoDrkUiSHrPTF0RpHWnHCRZRXkBkLqpZZWO2y
cI4N4yCFFMResFB6NvzDIDHA0yLjnf08gwRMDxHbZLjAo1LHiKpJ37UfXRc4SIYgdzsk6qVOx51D
IfmVDtWNh5IKXpnU6JTn/KSq8CGMAnKywxjtlyb9RCfBCQ4a8yjm3L+Q8jphM1+oWlqu7Lj4GMs1
w9D0XXc32iGu9dTdLk4i72aesRd4GRqI3ULGsPhOXBoSkqAf1gA4PXaIBR+RhFORFthyTEnp6Bxe
SB/pJ4uU3RdVzsBxPbMfLJ0/EbC7LoQEBEFykjZoWSI95s8IR91rN4TT3cA9sJuH0fvNfPCptHVb
O9V31SXVJ1ih9rqY85oAT0ZsgU4DsXXsKthYVt7tIHWrs9QwH4jjveEWSI9wnsVn5ojg3Uw+Pb5u
c12QT9hyyBAUchdMtiBzgGOQGaLX0P/wVqfN4Pfvwje/+YhEfC28GlHdpXEzmuzrtKoJqHvxvvZq
ahD6wv8hkjg9C0Qd9rojFuCQVT/MJPZKAw2RcZqbU29532NZgKZXa+O029gBCKCxfDFYSTi3k/Y+
66i0Y2QTOy5ea6cHcgHwTAMyuzEJa1QUctQz9qOgAMNXAmKxa9vaBT4rfHqZ8YaETvPSjEgjAEx8
8qTT8uD6fnHWucsEbP8sBoxC6NjxAVeekDudWd2TnpffWeSyjZsJaHWV3d5UVsldqRoM2rVb7Vsr
MBuiXd2xtjEmqXk0F3cJ7WMMgMohBDXN8o3nEY9yv+xudU3GCyOOfw2hp97SogYUlvSJ/KhSBuBQ
Jz+GJqbNSo2iD1FU131mKD2PQnlNy0exVXre20lAkQrFhwOR+40uUf3DIZRcul55zLvKfBa9Y25h
PK69GKChm3J5HwCbHrx5kBRQZyV/tOv/objA2tqYZB6AARq+PV60c+K+RNXvsNox/rLjSN2ntLJr
SrrsHklhneu8hSTpoJgJG221RyJ2tAVYnPGSOWPvK/lAAQVUoRY7jnRVeZojSnsbTGFXTh862zZ1
f1CgYIQE2VOHvXcD03vNErhUeSUVRIe8dXaomz/umIWXavTECYh1f3IdTAVNi8G6DNt7gQsKpcW1
t5NIA+7ArqQaKIxuQ1ipEEC6jDicQO7Aa02vPKt4JiYiO8ThvWDbsV94IKRQkz2guSDSbYg8WnQg
LBWvo2gKIypEZrkbO0PuMiBaREJqa1kzrJkIz9Ba5rsNBete/Fof3HjW3tWTfVHkca9id/IOJVit
maIonajs4sRGH9sailgUSd6OnA8rR4oi9dlnw6pyIqGZQVmCxOZQetXRgUXWeE80qaNdsHupY/M6
xyiLyIvuR1y0X0Ut7twyatmjB9Nr34fd+tnqrlyKKI+I4HdmgUsGM/2PzS277ana3WM5zOk3hrU1
UIlE39zUnF0c4dcRqca9rjKJuTRDeY3HYxebCdQJ0ICxn1EQ/eTTjFHknZnZ++jiznCRN2PTJfWR
nuJ8vHZ74rBNUgXBgbD9sNxH1NuRbMzoZt/J0Y1hsrhOMN913pJdp57NT1ZEHhnJPGuo9NhwPCSv
jST8mBMFjTFCZln1buAUMEHbhh5ALUr1PlEjgYkeEfetcCb9nI583jZNpUl4AfPlu9PGGoRmFhpm
QpU4NkayzutGLsvCovtrVNNqpS81R15n0+sST3P2pO2OAKnVI9c9SDFN1jlra9fi0vNWHBN/fO8+
0NvIwJ01OBx2ThgN+sab2rUrEWcPY2PYOzTizIE37gOnzesdh6azUAYlqFKc4rloz6Q3ef4viSjN
dSnsgaYtWIl3PfaHH0ieIHmn0QY+Y7qVsZAiLd+j/Icn2aUkGKr4uVyG7DDOgmcaKPNBvhQOFM+u
QICLp6J9rOLg3PjOV4RHn5wN3StjmWOTMvL32DvLKx+E6QX9lgCXbUj8COzQb05HcVKeIXVgwKUZ
Hiehv3fzMtgQOdY3YdbZcbWFRVatz3LV9DurGLNXgx+zf3C7oeLzANfgFJKtcUn+jNVjioCU7eOR
hNxT1U76YiMIQaNCtuzauHzD1RhPG+rXhptJL6wlsLDAt2i2XQIfrHAXa8/VWb+acXwr6vK5bOBZ
0PblPw6pFTxqZ662bjJfGzg1JHax/QD54W3RB0+EKhgLOCQpSrFwQTSDru7LPtFXeUhVMyBZb3xd
ukheeVoFhyZL23cXjOyPF1Uwq9wUL66nBfSmOnonEj8TfyUy742xAwguCQjLg7cO28HCLMGJodgZ
1J1zowwUKLzYE0Q7V+CEWBYdzJ8ltHv3VKaA3/Y8xZvg5A1QWI986MPsNU07+ABkHUx3lSYELSBp
66b1LgZnV7oXgRM1W58FLQOEy+KHERm7mdxVvst/7mak2StMORAI3Y9dTQ+ZLPHM0gBSPecgNw2a
Wp5yq8LRyksYIDsY4MvSnOKkrDqeRbGcpmvVQNYlDAoUgt/NoV9CalmWaNkvw/JmkvoeafrMjpV8
Lg7njZzr9uQsKLWlnVG0w0qJkZ3w6DLN9pkdRUpfJdnrDeXJ0xGSRHDwYmTsgNOOhG++8mnVTTiC
HWLfsZkYV37FbXtXkDAESm7Kozv58SEvOnGya2PdtTgd2b/XZjtmCoQFp7sTbIUzNlegzVW30dRS
XjBz6Q/Cp/I9Ji143Th+uncWb/pIGpXQbmfh024SVNmAvcR1T7kJAc1QEeCkmHBIvHI4TJogO7+f
tAP24XLb06OaUyvLR2abtzSt7GViu1jPKpum5Sh/xIT9sUDjeGIxcF06lN7NiR4OAeUmPwsBnSPJ
GVqG124TnuDVfnRFtC26vpNkdKCGc3/qO8w5BJAWZfkbjVJ1gCbjocfj7UXDR/J5W4AqU35tIeMa
nre/SKj/6Wo05qLtxbX2AITxaSJtWPGGybRb3wD0679Gre76iYGL3t7+wAs9BIxizJnacQJIcek+
JLV3K0KSi21P38+Y3jZ5d2q1CC8OFgaK7O2suQvVyAqe7cCW6Pm0bXOYCJsi1hDlqRJmD4wH2eKK
frZkdMu2g0uRYfoB2F27sREBH4mt3QjqQcYlOFOCfmwdj8+8k1S/GgtXVzXLz0CjU/s+W6a1//XR
mSlGRwVIHgqZ1ftw9N2jMC7qbcJ/dEiUcnbD/Esv5PDD8bPSeEkhRJyIqcBCRw2IcHvT1Wm+OW/L
N0iLE9/GJjoIe77zrS6AHt0rmvRQCIBn56hI5F6m06Db4MkTK2bLjkrMHJPjnbzMAKtccvcZVfbP
JOKXMrBZf/G9uw4IOp8gQS67WS09juLwVmD0vo81v0M8jLwVimBoyZuV6qox7JpaQvK7ApblJhpx
4tW9Z90ODth3x9HlxVjNRD8a5zNfaGU9FapunsYxf4S03zDBwilS7DY3iZM7uMXAK8QF1EQH2ibt
FvKtyjDu2bOC10PS8qa0XIbAqD3ia+2+4rZnZh3iW7n+UFunlXsGuGxn0zqyS3nNke56b7G4nEYq
ZaGj1K9JTtA4V2sRrjN9TpmDU8vi5Q4Pn2ICwRFyqejDvIGDJnbUBnxXMmBJQ4roGQCOu6Ul9UYE
kJIWsCtXHgV6/AWRo0X2Vyq7rewc7bia96RjrA/pwxHSHFpnPCol2JWlpG0wT5LnkehKd8lBvrS3
c8czCbt8F4lLidoffbTEg4N9XxB+uzRRMW/G0fG5dz2odhNlkeTivQv8MEaPUPPaxRUsziIq3fSF
xUeSbfOQQfiUz1Pd75gIk+Yrkra4tJHARNLQv6LP/3Onxn/pv/gXN8Z/6+f4F+PG/ytOjf82Y/aR
ll+fX9OffzV3/J+QmQerWlDlJnFeEOJybVwc/wiZ4S1zPUnyLAgdIX22Sf/p1QA2LGxSG/DoQldI
oNn/6dXA4+GvrgpQwwH/GPvH/8R3pjz+Vf8UMwsIfmH5IErGyS5sV63g7n/2nTWKaDdgQRtIggiG
01wPUV89xbriLLwxy5JZxwS+o3OTRZ04NI5XX+CntNQ51+GmiwAWrCTjA8tKKvzgx9e01mOKSDVA
l6rXZtimtvM4S/XGEv0iO9ccO2i5x0bBapMRwpFSVCmVFkDQKolH+JUIQkMYfDOms9fU3TP1TOow
DOaVFKrctpGdWA8qi2u6PCWcl4325+rbsyFe4lRancODhjoHcJQ6y+zEF2R80r6KB2zytbq4NQla
N+JIrKIa1lrMhCSoXwDr4zDo+fSeOv3XECQXqI/on/DbxgG3E2y/iJcIln7lR+OFP/QeOO4BUs+D
bNVt42Uwc9NkuMg55kEzzzmvr4XqkPTHMzZYrRJcLIXTNZVcPmmUK+THrj+3di6uU07MzwbWzrox
oj/L9p8qUs3cvvl07Gku4DGswn1VVsUhKewTwSTq5XAGSNaoc3VoJ9bx01+9lJKug1nG7xLy/oN2
Z03SNgb2V2Yc5ZwTO/L1w94mxLvJu+gF/xJoWa2B1oIQocmlhp5TJN39Evb6CjnDXFHX0t2RfMFp
1431xYJqBBuWbYXj9fFVtvpgG2BDz6OKaFTVY9V/t9QT0TLROe9LOfqXWSTeByqYdWRvUZ4Sfn5X
a8UBv8CU9IBIXTxvuq/o4fM5oChboBxeBtcDgt2GI3sx0GdabvxkjShO03zCeKMTWpq033LYMc0H
ACufpxTcn+prRNtMBg+lSqyT1C0UMbJ2vH10flFrMszuA/8YFwM/Q+HiRAy6Qn7XytTvKisJuysS
KYuG1+PjQXrORmkgpHGz54LACNm0+pzEbnvBQe5ccfXzDONvfauAQ8LM9GMM3LoPy71xcmqmEse/
nlBwLgLmRbcr4444cjEHzjFqi/pznqbxOAeWzbseaDxaFSe31yj6oryM63YK13KJMCJU3dKt6Caw
mjL60GBwQ3HmXcrFS3CCwsHR+05G64tn0VFWMxNo1k3Wa1g4FcTC0BD0qMPPuuqaF8tP/Cc+OAuf
FJlTAp2bB1gOwYGKFrzcVHx+k2Wwzjb5w8c2X6xt0KZvVenLY1AFA1kIOk1spMwNTJ3keiJ/uOW1
7TGML84+DL32EMS2tTdINhS22l1Sbihwlj8NJp9jGFb+RWbzA4SnGDtNlT5UgTmO68N4SGBFlvWp
w+Z5a1px1n3ZXhPgPfVTUz3JxdUsJ5JbGYinjK5uZgjMCA3CnqCXpsWIwA9sZFcRWjdLHT/6o/+1
BDFsnMxvj0lDu9GWWsQnUqY0fnipc6ta512CRQE24GQHj9KfExm70yjLz5zV1oE+O+fWFAVsbGv5
9lpr/JrG4m5dldZ1fcQmU+5ICu/Ipt4ly/JShh2hnPyhHObPyY3f51G+ROjBHWrbQfVomLKGpSC6
vZA2a6b2hxxxfKnt4J3w3Ld0IxbizRTt8QEw9TZ3iqXbRxrA9K2XQrLYM8mfSOjHMJG3PJoxtxjr
rU7XCl0baDsI7E6kF/wkNPBZ79Y44dryrXmfpg2rS5ZRTDPa65JtrZN7ts5nT0vrUFX2mUSgPvhg
lYUKjjDbOtRcfbDSeE2seRwXUvIu1/6T6N2O1riZo1E6S/psmiD40X5THCwZP3k+XWuTmC+q4OeX
TIx1ugpv4x6o8VyZCukcGxVh1wCAiBEoEiHN9oPaq/K37+X64DUpfcwiuVHzgHplhcV5FrV7Ln33
NozZBWkL39iow+XUFgFlcwY+61J8I5H8AVxzpIASxd9PGPSbc4rqgmWfWlsZJN/Qac9LEz+rsToJ
m+E08c0eStqNVyN5JhN3St/KP1GESFNU4iGZpueyCGFHI96j+pCRs/g+UYp+V8KOPZkEu4HkET+5
Hr30EI4dEf7kMSGaIO/FIelD6s0h3GYpt2cmoHBI/gWEVUsDWKMmFhEShl16xDGftKwfkJwg2GZD
p5cXVvUjitzyYpdS08mMVgwlANYOMe+npAGoMQOIGjpn3EeZKoCzdsVjaPFL81r+v1t3bX0nc9sf
HbyX36oNzSZtYWcwv7W/l46OaYLI/TF0reZYU70jd/E4Jdllkk0fgmQVfMCXpSc86PfhdHAliiRg
HNSDiMiVs23YE3wNuDKfdMP/7lq7KgYIu8PI7EEV56GR4mGge29vDdTnxT1xkwHJYAO1tAJNRXlN
SCUPrvMMO7ib45JJUSMXYNp5SL5ZBCjJ/LKD20w1Rxer1tGqmmXLXj6nuIAHv9Mb89lAKkyJv3k2
zgniesAOG01ECX+ZOcO3l9ZuTLvRPJeCa/Cc1nHe7F2KzkH1CsO64t5kKeYDMpHIaBo7tVMessoj
Kxalpxi/eTrUn8GQ7Enh7DAVANBg16zzX3aD4zIZ7XjLtuXNZEN/xQ/m3u6CrQQNG9Z0iCVkS6e/
iCK4pH6+C2GDc25zA2y1wRnpp87FLuYvPc7XAtFtFxn7QWesABIt7h0nnXCNc7P2Ubwywhv+jg2m
0Sgvf5QNol3W9LoLpzI7foU2SewlJCM6T2bXFMVnJnADDBGNUuAqmcfNHmWWlvrKfYYtzXdTeBan
Sl0cgsn6mmuT3Ym6a4/kft9rDDKboQvjLSlKet+gwRAkEC9pM99gselPYeOh40h4zIWF5hzZpQZK
zqfUx4S7mXKKEqNgHq8QhD0kI3ukvBYu1i734+kmt+Lk4tC1AEGMYl2sF/zTrvrlrXR+yi8E5Kmo
TlN8T310XeNtuvXbotipwMpeJxYBFyBE/dMogw+ZNM2hqZR1PY/9D86rQ9Pwn2LzkSRDOF7xDBMf
WeeQn6DcCEp8C9e3TkJS7GCJ2Lg4vSKpY97yOWoOxZTH+zYm/pbOPRhf8R6w8Njb8Zw9lyVf+LYG
Da8SSLH4JbkEgyb9GpooPc9lQ8eckGgkDa7XzwabRo/hmscNoyoXGz3EmGLo9VYstF3qdQOG7S0l
5rRGjfXqEM5jfh974lQ4h93J5NiIQUFazYPT8JouN95ft7Hv66W91P3qQvZgF2JJTuemQHxGvcCs
TNuUUYfJYKU5uPHwHs/pPOytxMLlXCbKKm/UX/fziHs7voKxbj/Yf/3RLDS79lDaS1rcW/HsOR8d
0vZVE4SkE/HP4CB8pWEqI+vRY3C9dbRtY8YmLSz/6CqeMGljpCB4FhZy6o/oL9Pvuo8lPGryflnI
agRg55u9Gr+NE3s4lIl1WHTI0ZCMPTx2i/RMlqQLd+3fOZWpmCehtY6v1d9JVvdqmAB8BWSXl7/T
LtvoJX3R6xCsxWC2ucV5hsQNZ/EUrUPzYnf+uV0H6eHvTN39na+hOzJrA40WlxTvDyN48Xcen/7O
5mBxk+cupe2XBUG671hsDMDPcBech7RwsCF5qj25CdWHV3EZlvyNsaVz7dcViNCFP+JTwbRv0KBn
Yo+rppsTj1x0hrw3lpF7G4h5ZDJxrZZ2duSZZ3yNwVeYlbHN7Ucz8U4vIhv2Hh4ioKOUsVXrynJZ
kSA+brb7bATaQ24zW81AZtUN+6TqPqrZEkCqhcIPw8aNlox5SLX7PsWdxRasFcRzpgo3x87D0YyY
PoGf0afYtMZ6zIE2TFu8e6p7rFKMTm+OhO7EkDen9gFWH8FNvmM2kTkxTEOB4lf34P642kC5ungb
dtXYNtaxquuq4gnQx+JGOiV2IOO4SbHHYkC5q2vhm94UnBztb3gHE7dPQukkF5MJrnMvglFKsXv8
6mNe/ewVxy9A4qh9UWkxlzuuhnI6RW30aPcOwcdllqm5wcXTnVJTL85v5Y2qO7IQsEnY9c4KYt00
8zBfFmq4b62eSxBQviWmc83Ckm2CsrIjvAo1vlpdb8N9zwxpVLuZ8B5X5cx47GUpT4Jeo3QiuK0r
OYpa2Lq/w4gWj6mdl1e4NINtv945bZeWTLNjum1Hk2PGyGBaZ0hrnbeOd647XKnFs+9lY+f3mKnZ
EEwhv9dWR7jSIIg0v8IpcojD+v6vKElemJv4fDqDjXUiqSKCuXz5toMTlu8THYZ3TgqSe2v3FqgN
IFPjTiF4YlCejf0ZFsKfd7YiUtRp2WOt4C3+xsTXUzzZGNmdNTtaG5L4jNxkACXHbtcccCn07lY0
TgT9OWr78AzdoiLkLcb8GXfUZ59Trw7RpT00kYNfWPm3izsO+4JfQBUPN6w0JxKr2QMwzS1rQ52d
S0kBB7Ms9AuQlj9zk3Xkh+o8PMwo09vJE86+aejwHMk008jnqeHT8mkP+v9q1X+kJCWRn/86V/RU
D33yv56G35//mkZa/1//ES4K/i1cc0VkhWSw9toiZf2HYOX9m++DNlNSKmgMAcLT/w4XOS5alqBK
y3E8zP2B+M+cJP+nEIwRlVq2o2whKLv6v6JE/1206F9DkngPkMMozPKFQvfy/xGi/KeQZJzgSpZt
8Qugr/0ccFXuK0azcw2/awdfXBC5GRv/H5+W/zLPJFeR7p80svWPhYq0xkDXfbWksvVfNTKw+b43
w6OoWxKR+wGWmDlSRx8RE0o16wh8b+uBALkPSwgVmZgW5bO79mZCZyW9mePGuwowKBYn4CmUbOq/
hZuGaCEDsOjMb/y26RkWTYdnKfP5V2ROkwX7buhNfNDDwNhLrELc4JQa34lUUfZJ4qENbmgHAo/Q
qZx6yL/VoG4mArx7lB6sp2muviFAUiTqubZU2/RvwWjZ8t9Cd4qldUDH6hhYxU+fYoL/Jf/RU8pj
eJ3wJT9tOkwJRRkoIszpEno2v2IArOwGeRYltDmsPE04h6RIQJ/SEKuVO4TfYQ3NYke6SVcPblrb
Xzyps191QtvQ0SRsJR4VBS83/qSm+JV/ZMAkGxUu1oG3LX1e08CbZuM7WfCEUce8WsyS0BfmboGq
kIxMOGHit6JDzB6lTWi2jIf4WCatedQFWRmcL51ivSLBgCfJYJ8aPlScNeHCeM0rJUiPg7G0A56/
tG7SzACKGlzjaaY+5LYdXi1xV0/tVAJPbbVzMrGVhFtVW6y4nZFc3r6Uf60TwWpY3Xbd4CO3pWvE
NZHll8uKmKrKKVDTDlACd2y5iA+99uRyV8YW8Xh2gASFGCr6bYJ/btg5S88VTk8uyzUCOnONZuJA
9HZ1mb8nvhh/9ZIt34Y+klnt7DAiolX1Dp01tjW0IMVdDzGoN5mmqp3dtn2xoR8eBJfYS9qOgotE
zQRfBT83or1saqBI9Ri366hIyNOFXdlQYpAuV2EM0hmvEX92IrM/A6uXP+WQL3ITYtahk7gLkj+d
PUORirHNbWVcsdfA7QKdkmDASddE+qm+qQuadVw/HtCPyrjdulE5Xa873NVyGSQ5mqowGN2Zsn4D
WMFj2HhRi78nCeCDdpP+HXcsUnfCTvWZa7h58bXLSx/4JMAmgZdsFTanCctfNVXH0md62tIMGh1l
1PB5WVSGtSiZtR3vizwq/Z0/xAF8GN39LsMwfZwoyFjNBGV7m+KUeQXty+No4X6/XldpFO3meftY
AwgB35RP/VmmTVweRyqMDllid0xmGOFZivYxf3BpluuQkjUSwEtVjNQGkfPdKrkWtIQLfx7Kpjdh
UsRLLTZsaxgsc/hL1EvkU0eYjzQzqzDP5APtHWs+EuNH+6zaVD9kOTZh4gftctMYfNEm6IKPOg6X
Nw/PHmAdNxvuA0elT5SnVrdLSafxbm6n8Gdc6hBmC9hR7+zElAZv6IZr3n1aYzFaY9G7dQA1Pc88
FRoOgz58JDc1v2J5KT6xBeOziaLeQRSuUYI2aiRtviEHRPOcX7rzVoW8mPa4VXKLN6qTiY0ynQ/O
Evegs+PFjpYaYkN0kSiCnL6RQRFc20FFyNW2iILMphvDdlP94/Nlecrpr2v/pB7MToAeS38Titnp
sRjV8OK8oKyoD8squg6Y0Yg/tAMf9y1+wBbGKZ5VHIKJX6WHBWibQw9bwKr9QARM2Tdxq4PgdynZ
t5wJzzG47wJNRo6WmgWiBuOdwVOJYwDoUru1TeynMb3bVCjTgdCsGvA4dNYrv2RE6IUEn08duZeI
PSgbqWhZ6FdXDCWiuSRZMlcUC1koayY/WFOnxJcYaH84CvBVMj/AR84n4rFaVRxF4HfJ3izJwkv8
pqbEotp17QQJ1a2htJ2SCtN/QSALeRR2XTNXkCe15/Xube6rPOUjP9LiyLqzVHho8ZqIHLaHm7Af
dmsbT1ko8/kUWb2hKjlMauGf1yuKityc5bA8NdlQA3VSZcgZlxAmslu6aKD938xdSCIDWmzXiee4
dHwCPR5WZF6LyVDJowZuJCs4o245Pkf0n7m/WluXhgwacc2d0zdt9IaC0f3MQRO9TmSPwctYo/2n
pgjRvWLBPzUbWdj0mYBZQnaMEp+7Lkjsd0676IfG3wTjoF3+ZHmkrtCycOvElkXJTocmBESJPquV
2RwNyIU5PJWk9disx1A/HkXa8NCNY6BzsOk/h7JH1iOo2Hz5MwI9+XbDX3gkqhHvo0U7pPpB41MQ
UK/WTiJobIUaUqYvHB5tsp0h491yYlnQaPLVtzFbSXfVSieb9lxCLqG7kacwCy3Pu1ROAsCNemlF
SEdW8rMxETUEgdQwrkpDAgTBpV6+O5S0GcDxMPD1zkv7t6eS9nmocAVvPS46UpVFLh9jCv1oo51d
aq5dmtZYUISF/d16Pv7pUBfxU4gVEVg5n+nNLJDDuSe0YTPSWGPLpUupQnLQ+JIwmlT5zGmTZOYh
mJR6XfKm74kpM77sNLBaueexMLdHU3s0FrYdDUm7Iounbl9U3fhr8iRHVp3NsL6Kzqero0BtiZiz
KOnD2J2Ph7DshN6v7MN+F6a4P0jgSUoGY1VDPp2nINh6Yez+ZtnlEv4lsPMZIyqP9MNXobuFSa0N
LEo4F+CLM6oANOSjguROJm99Ip35zob3iiylctRMY7GW33AEM6EhSNmXMDHgYoc25Q3CgTwCZglT
LW6AWxTcQjoboo1rcXzxxFkE7zVr/bNbgafrKht96y2HlS+pTyHzsFtaKBnIhD7QPPKddXNSccLu
E8MGJ7po54JO9NwlcOsVAkMSdjxKL5aUg+kwI/g8mHmRZMuJVBdX3VSP/l4B9KFmcAmGZdt7sCNl
WUlxTmnnAvsUkAUe3QhdOI3A4Nqx4sRtJ8E0mZA4vGYLKMNN3kPE3ERzNFJuYyV8UsdARsEJt3/Y
ban+zN6mSaccvm5aQsIrne730FvSORhnGZHEp4T2GRaKPeur0vj3mTOqh5EtDFYo2+loxwk4P+IG
eJMtrOCWFEL1EZbJdOP3grM7gyt4y0fTfAROkLgHWrAmSOSg7gkyjvLONsImPYPN84/uF3M/LZhW
D1CxrDf+5kISmo7HZwvFEjraLPECOR0FGKi2yv+sZV1xRVF6C8pA8+30IydDzehLTrukJHZUZdaH
ylT7PbcZ7QhJPYCEaiDGvRteC/dRRLXA1M35G7+t4UqPq7AuVYPrG6QLMCPCNhkyRIoM2iyOB9TX
4LU0haGfvkYSPOJVZYU9BDgIt2Otsl+oHeTQi6F0WFZNijXfbFnjAjqNwBPbYypwtnVTYfSwic48
FRm6FyKjWGvROwPJs89NQZCtmoAU5hwx9H0gm+BEabACGwinnACUZcAqdA11CTFef1wrkE6RX4IG
WAnRInE90TfzGBQJgaDI8UcUwSVcW4ZQge8p6rN+Aje2zsvIgxFlx5HvtFtn912R+Q9h36srNlsE
WlSW+842SWJKMrCqdN3Vv7N3JsuRI2mSfpWRuSMEMINhOcyh3eEr3UnnvlwgZJCBfd/x9P0hI6cr
I6cyRXJuM9IlUnWpCDrDYQDM9Ff9tHKZyKC6BDTLkrGjSdiUfnjNGMP9yrNAvmU8a3r8jJqlbSFX
8VBQbMETan4mE793klUGCU2ZnNBOllcPALF8mxXg5VZuNDv9GhsQ/4iW6QY8Q83IKvyME7vQClIV
iEkirncGGgrMKZ9K1s3QquWPY3eM1jgFqnbXGV1HRF/LMMLRX8x5xi3qm8ZK4mZNCxc1nDMxlpVN
GcyNPRjuS1a2vblGJaRCNiDHdyjoSDG3cdBYhIozQ/vKbT/IoEIEXXaiSaphesbnzfCi03jwuP9C
696hvgBXM9vEEdBVNt9YukVpnE92lpYOLNw6Q5a+UafIog+IApwKJHYdV5cU4RZMvQxaH3SUlVjr
RCQEqChHdSkET6OXjJvgEaWS4QiHG2AFpQ1WZw07JvsIHHt8JWDI1+0YhfxwZhKxK6xjbeNxf+tv
eeiyby2X3i6eAOZjLQyf/h3NLy49OGqMTkXB75PEUfyRmDq/hOh9984oEjBDDb2cD2ll2LY31Km9
MxtCceyFBo1lUeqAyBtKqHHui7m29rbKa9qAGbm6axiKzKXbSptPAXvkbONCTCO2zmMVe7FGPzSA
x05if5UQ8zIy6UuzRogpgzvRfiyGygIkPC6PKUIWC/HR1HQcix2v45XrTiLzeBkzP9fB5r50mTPR
psMuZMMdlfSbFq4mX/JQUobNngrwG1vEeNrGDL8ixDpZYmmGG0f4mkT/ThoYqlejTYnYOmDrQlZc
7wEc2Fo4vjQcRfLVf4tLP8UlW+APwsdE6sG1DIEHCVbWX4tN//Exff3C4/q3f/+n7CT4Sb/LTPY3
RwrXdoUuOJ4rHUPS7wwbQ/9mWPwHHQZpytAVOszvCBv3m4S7bdM7BeJLLh3F/0RmMtCrfhV8wDwa
ulBoYA7uSPtP/Bogo/5AcvSNcXVJC0mfWlW9xuetc3oaEyxVDNOsnArOxehfy6k+kkOj2mpN91jt
3ME0DcD4ybpPy/oNZlFd4AmJktr2uNUAwnuUwJr293++8P5fc9ehtP3NAvoRhO9UEbW/qpX8nZ+L
xja/OY7rKNOUBkgFaf6XVmnp3xbEkYu3zQGfIcW/FpF0UCR1S9cXcVPa/1pCgjVkE+Fx8MDJn//X
P1AqDTTOXxYRq1Qols9irZOGsA0bUvwfnXUdsLBGaZq/MfIhPmnS+SJkIj2dEjUzCi3qS4Zj1YIL
8AvgD7QavHJ80bdOr9a6oFfMqOviXIAxSPHZ4TnXcl5/lDx1ib0ufJ1UIrY099KpDmQNle1kcIYW
5/WFZGHTb6BHqErnp1TCRt1C4irEd4V9o/5UGOmv5pHj7HPpwlxgGNBmL31r9+fWtD9s3rO3aY5x
FOQNsFRSJ9lAD4iebIIOcAvQE683W59duBY4QNAYOBkLYDkvz+DKXMJwA4wypiXO0ALWiJx5H5nZ
uivK1JMOuXxyCktuIjWOfdiiDlXoJK0WXWxea8A5iKeyFb7OlrGgVsmr0O/eptoqPKDnolwZTAyP
7HxOjcojjOYAWbwUrpGXi9rCn0+PJH1tG6pzr4ywi3dpwpie7PhivnF1bFBrbUHZbDDZFk8N74J8
El7TGLQtBmhzvGKnktYdmZ0MK+IAVSzn2cz1miqgrT5rsXnpmfGDvMQZfOtwH1TZdd1NtKuU2TBl
K6Xb9VNNGbuCLADbJ9C6lTVbiXHwnYTPBTQe3kDEhiRswq/6ahDS1BpqaDlsaxHSJTmGFCx5mBpI
eyK2PWl1jR47BMEcrqU+zOtlf5gLgS+y6NQ0PE2TEd53rmyv6nB4qqKBc6PVmaiXpR5vO90srxRf
20WPy0NXzdg8ykuRd1TxGJXwUmELL6itrdE370mByU0ZDeakGawdx5wGz2FX73qXYt9VCpeA9gPj
JrcXUnsiioHxNkumP7JhCy8B+20aoxI5DITF0unRbgzD8qaovG6Uvfcx4BT4y0OqxgIGO3iaQC0x
dITPjnAV4giMaXKLHbox/PSAw5txfQgwr7xNMwL8xzI0IhxXkmjwlkoCTlYqZhLLUA5fH4mxFfAa
taLxkoOuIJe2a7Tg0I1Mel3BMDAKm37d1x0MjFmNG27reD2a+nw/popMuDYOOvS/7oEUkn0TdwAZ
Vjw0ik/eA9G2sTjMt0Zu3khnxFRBfYlRWpCHg85rS+gjOeoMmPjpLeqzH7mMdqVRHIOyPS2HjSxx
P6xEjkvlLtnq2j3ZRuQ/mexVVhOp8a1eBswRVN4mDfdRVGJpsQq/3RUcyrIvwc20ZU1PDKCTmND4
DLTAUnm+DZM8v2ciTG7BHrvuTAWSSzUOj57kWPTVeGHiAXNEI7RKEohY1EzEnUgZEpcOniRujprQ
s7uccpP7oNdPliiBaPmlNh27ur/CdhJfFRLj4Kqo3LRYhR1xr1XE4EBuhwK01tRIvF8zrPadE7G/
B3mrhwCG47l+B0HTmjvYnFRQzc0oIfNGozp2oktusezSbN00dclgo8CBg6acXwSdWfhIxzLUdpR8
GR8ElYJka9cD9gfwGTYKBs2UZmA621jLgh9UkFo855gBZRmxunlIrFttCkJOFkw23AGQcOp2nb/r
I5pjurAz8hXyLgMSgPY0QuVhdOeP/TuwOJewmc2dnhoZDo4wWWuBlA9JGg5HW+sZKTdC7jIS+F6M
cwWcY0UAZMMppj7MaeEyZ3DLNxMB+ehOlbiyyykAsJYE7YBwl8a7tvQJ2Zp1RWNxpaAsqaqtafXJ
kA+IbWrMgeGcpkydZdMGW75YllmUboqiX+BHY0Gmvqy7eou0kue47IIaLExKKo8Cwuw6trEvx3Yz
EEzFh5h01AbBOq/3VuE8ENPsQm9UD5rlU8mAtI444I/1Y0C7VlrSpqb1zt7i9LLUmzs7PO0vPF/r
YxPZ/clVwxp5PGn2wVSe7cxSyMWpjk+drJQ+atMKEdx3vKyK2209WlO1oiPXazGVn0IEEHzDww18
yYoEMrUilLiaWJXXmXBNa19GkXUL7rs8Stgkrz0U6se5Ywy4qoR4lW51S+lEuspDtvJZXT6yyjHQ
9Da5Z3pAEsO8tbCzLkHE6uy76iuekk/BcTbBbac7Xhz6+nWKRwFvcZCPPCiyAtqTyOpOrYdK5vvY
Me94RTnkeVI2aYE5niu9zB4w20GdMsF5Sk2vTqXhImfPROVXs19zAIk7Mb8XZe1RAecRmqPcnBAP
HkKA6bSANEd6NGBUY5jasKOmQiLpe6+sa1mtNTPI8a5rM5Wj/mwSA8YW5jN5KIQ862N5h+pOL8jQ
mLTGcbf5/jN4Jdf0IhiqS1Oyu/W1fJdyllxXAPX3KRWzUO0io3ubjT5/aCNHO0StyG/mCtM7/lUJ
7c+qozpaR52bzmurzh+oMV18N+HMU9PNwYncagZ+awLUCf0oQUVSLuQ19j61yMvrrJVhvTMje6K3
IcI/HcUWNm4MDd97mxt3a1auyteOVelPWDqx8uRWTkl4zE6jh3h4bNvo2lWKFwuJRfLiDXKm7eqn
cXGZSrTe0bGXBpiQLtE4VuRncFO1rwnmTYLwmFOdbeP62cWaOklfS6qn5zbByXeFZDVidhzLE3WU
/atNrZ04jY24Jrm6yB/FjuNp4kHr+p7Huhf1oIbWfpgALRV51T7MUaKP2Ojck+UXGQVpbBGTjUS8
W2EaDHaQ5mJwe9KFdDuOau0ES0uMSPMtadJdXvZjdKpCeRf5wuno782odQiazL2EOhcHYiPbVQay
+CUDo0XyAhBNpjuay7rF+tj45IdAChZMCxnVrBJhEjC0LEOWu3a0ILG1jm4ikekhodmgxW2V5vT5
xXqboQe39gR7gp2VxxWkyorxR8k0q0Q6QzTj/IEi69jvsML0c9mNdsZoFfPfdSgdvabVOI66VZli
El85nYYXf4meWxC6Io0qPgKqwxYvdlPt0EaHH7EBw5IHqPZE/bQDwsFlrN3oYmuxQaHyqiXkvm0U
A9RecNM6zAHCkVKwqSicI7JDu42K/rkOwXyVhlhpEw9TSPiQcn3EYvDGIyvNS0akpRTTCDcKLigu
VVE+jwl4RsxRsEBJ1+kXerVO9LxP27JQ/hUBqH6r+Y4WernTJeNuLiGve0RDQXeP2TJo9aMJcM/I
8Qxhf54PUHujI0RkoVEuVO3bTgxbpXPLI0R9pRHiRJxIcU2Jpn32p36o1vMUYAXW8lJc67xKP5QN
d0fOaXMG9YK7milzbJfxbTgis3EjTMHRlOaVSgyx4yqzaZeZeZ6kCndup93XqJWB19sRxD+twJwZ
14+C2vE1u9jwOynePc6i3CP03TzZw1J1TWRUfpAMx2HrFMYPLizerZSssDtotxw5EJHgZOcA5Av/
uS3B/iWadN9oydP7bTg20RGPrzM88uR2umMb+uI4qXrYFNngPIa8p+GyUzsNTj4Jho9e06NH6afZ
2zAPJNwL2dLakELXDEqpHeCLpe8hgcN1q9MdA5DYKL/PRW7EeLvVDyXZxWxybNjUi5vwSgJmmbt5
VFN66qTNkzKuAmv23CFOX+axzz5TaffTEfmKxtd86Gb34GiltjF8stT44ciL4FXtkgfDmnsXE3nG
n3MEGNTFtAvdzE5HC6qMmJU6h4px76ZIcsyniMSkVV1JYzU6oJljJQ0WTsTE42oFYW2hJDgNiGhE
aXk/2m7cHsyayD66Fl7o1RDALxUrBl2Lu9JtBdQ10yrXbVa56xxjck893YCi7IzWR0xT8SUNJ6pf
woEd37AJuMcIsAdJVM/3Llph+YYSwP7arOoDT4Ihy1duVXbvMxN9Y98BO0pOzRxBpMxiwBadhpxV
q6S6BeI/fiZYzqHWVS7b0Mk31UOLcZyNZWcDXSurlBfvNE7nDNdD88B7BGZHqge1v9GK9N6AO1oc
W3BYPfPB0WAA0GEPHTeYvJpP2ldcgsNDeeNCy7FlmD3q9dS8MLgrUupFQ+dZiZ4ne1wDg+I90dQ3
JQOhK9+P1AfzWQLV2HLN195M83YTDn0AQQEyYLvNyMKvs7q+1FiGsa6H7nuUcjxasyG+pRjAWLGR
YxLVEP9K4QEpPMQyT0ZSUcoHzknDUq82WRpjh4Q+EiFD8/KiTVnn2u90JsKInybtrlGbxMG+mOFA
MA1tLXtbDXE8rPIObTLQhsQkEx4Y1tvYNxVApLRKS08vW/PJ1zJkc4y0TUIkF8sBDl+LJFFS8G4D
ERF1p4gU15o5eYBwWaP4Ijlm2Y/aV1a6pV/EeGQHU6MWmf2yTQoSgLqEg/wsKD5GYnDVirZK/dnS
BpADqx4u40k3k+JC149Kd1Hs5+ziZLHNDV32W2bm8HohHrdknVt4dATISkt/cTFiVKvSKLVzCq5q
3xe9f12DDCKrGkbFY04hTbSdgra/TX3ibLVlgOCdpf+jyemPSoyJwi2XnndWC+3kIIpKeZPqQ18y
HqqKgP+1CViBTYqvdfTp4U4NjKADQ81yVc5K7z2/0FtnA5A2j8+di+uYPanNJrIKmwJwX+dwOvKH
OY+3iaNEtVE+4a5thw3zeSxLWnpm1PVVT0/WHhSBNb8U2Ij8Y87JDtwThp/CC0VDvitW4mxrs3ln
Jv0xDfRkZ5TsanDUjuLS03pLVtqfumYX4qgFTjOlyXjOSUxR7yVb3TMA5T/Hcwub1QXTlRwaQNhs
ekPc6Uk6B8EJhxSHoKEeJd1SA9ZbGsOgQN476UR1xAjvlxMfXHUmZcZgDQfm1/a4Rzkp23M4c0i7
NEHsxp4G2Y0mUU5b3wMgEeALQt0nURPxKsPN0r66po9Nou00eBexIzaExdjW1Gms3U5hivkDIyqk
I3e6s+ix33aOHtFYIhfPUGReCzu2DigxzaVOadnCwV2sUtB3L7bsghNbEAemdSDvyaOHb2kwmmwa
Ugd/DYd03qXSjzMWHONuOJGkNdaOIAieiEyc+tLQ2eZk1AuKvKGSbpqBA3IdwjG6bhkuwsSpueQ8
DjzC6BMBLGxqC8RGM6b7tASOFMoxllf4namQdqk+2gdRZRMy8skuc+bK3drLrcDKLw7GAjfBTmIp
HK+tPebux5IsYMjJRj9564esPNUV992NXRID2w+R5roYffJub9JQoC+IfVSs+7gs7nWHS+uqT432
gecBzC9J8uphLLBA6VoNwJgfpae3gx5QbAuP0fHjid7lqqVFBROvZquzT6ITKiK9y37w1IIbjXOQ
I332wab1XYurW7cp7xitfGVGfBKdbjNQyTZFM75j/o48024PgT9jKkrdVduk77CBcNva6lmjP5ah
bHGpneLWMbJXVZv3ka7dDCm8hoIaHyQ1uQSdiptsbKD1QfCG/LSCjPuuigK7XKp7jg0YNSshcYw8
qldhpr7jJBefqZFyKmhdUpB18D6KZFPkyUlzSyQaFx0ltce16gJQoyRsEI1wJzgaxquEI/XKaFJ/
ncl4n5XRg57VFToMu05W+9cgWSVGL+5C4vKQA49U15HWskC/NTp5mSBKmvqglZxz9nqsFypiNaWD
enTzcgZ2XU4dv4Jt1WbwSKk5aRVIErygr/2p5h0ncR7Q0XyjKncfztYdos4Z7hcGLmvjxOgeqeK5
ZXCmAMfNHCghv6s3h4F0I2zIeGvr45XW5NeSPbyf4DaarV6jBpC28ZQkokWyIS8Zp052cUNPJfsS
q33FhTFvkzrCClTRRi5oGmK8XYIyHpu1hiYQAvbYZJ3DtL1tH93JvtSGCw1MUgLFSQoXOREHYOJw
t1r1A2y3PBmT6RyHnmMuok11pSW/QbLGa/ZaYlVQh0SwEB2N7FRs+V+0dkB78+d3HM6vhpWEmyFN
DkWkRaemCC6UP+6GUVzDJjLvsBEMHD8msGB65x5zVvOBJrIcbhnvJgsuk2d3jmScnJVXOLWjgxlP
L26obcuSX5C3/4qN6zFku7r2Z1pujMreYZO9rg01EgqMMbQ1tsch0mfxVdGp0FQjN3K55j5nVCK7
H3i/zZUwOQjSTEX5VTqXXhYz0xCweg9wDW4MLb6fsxQZqS+nGzfpp4/GdA5W4D91hNKiojtm0rJ3
EmcqakK1koW8M9i9QzWBAdrH0Q66zkaWhtrHhmmcyMnCWcyUXOsQXFln/Xyj8J/uB7tcbJr9itcQ
y4mnNzydrLnnY8qNM3N7LAfqvV0b71XK7pe4PajFkigokUt9bzVGjdYszrkYuhsHRQ1iDpQGK7tT
sf/aOWGJSST7wW4DYUD3v1JkGDLFZ9jPxJciUCNlSSAx7tzbxqnzY4HDjN0IlcwuCMqOQmsS314T
SkXMRicqXMU3bei80QZ/VRi49OwefxAtr8u+iA5sNxhWTi5fG5rf10E0X+MQZMEazSkgRPHmhpT7
gQ45VCl1Ym3lYGBkBn+TgbbhHAl8iS7hyiTa3HTAMvbo/AilubICQvC5qNLP2jUGkueJe4IJPN83
iz2hKkNxW4eOfLDmeD71OZlynE3PLsesTaiIxXZxoXkMrPEV4JsY9mBCm+cRfx7E38ne2FFtbzvR
TneNH86ERv1lTDsScCarstJFbX9QlUkzQoewXrItCmPaOqlZqe5jnzhdbY7B2snCKwA9ySEg3r61
l2hmWyK+xdGxSIoHJ5tvpS0fAvb5q6qr7Ku+zqZ9PHX7lA2pMMWO3dw5p2ZmrXNbeWGEq0O5Exj9
OCTBL+0HI4GKhs604B2FcVWxSdk7ZMFQJGlqQAFKUOaYwFfPtQ5uJSGpsafJFa5/E88wXemJN+hi
lFl7pgUyXWdJdNPF+iOFb3u9KUvPRD67SsKy+tJmdgFBt6RPOTyBFjWhBjZqNYW0WrndYbBJH2aZ
D02hm05BEBsUayXyEFicIH2ZNC+lypEM5/haSHsfwx06y3RoN7UAVB71rfUaVel305kVJQaCsK3T
Ps7GED4wCsKBBwx3Ozj1cSTRtwvC5qG2M+o9a3GkHxHLVF+hk2f5s4jsEapw8REAw6Y2yBt8TvSZ
orrMTYcfmM72BVZjgxq1IttGJk/amVMjx0mJvsGRlJ9K/w23UtcE2zQwaxhHtolZpf6MF8zJ1F7S
mtpsniOHyEw/OeDwgifSLioKEJ3wZXT8tTKmxyCj5AG1/NEyS+s1mAO5Ze3xyzsNQC63T86Obn/M
zgDbXc07zP5vfpQ/d3yhjmHwO1eV2I2U1ZmJBQDbP/cQhoUOCy2rhowW0QgSsSfoDD8wEMvWTYfL
BnyBNLdRBR6vGidcn3ifA4/pmn/seEw9QY54iVuK7Z3KebJ9bOp28EPO3U0yRvO2Eu01+0K4cZIc
Z9BJwqfg9PIQxYafee9YmCF6n0tX1/O7afIA6uLKvgC73FaFee4lnH/mUaZ4T2NSOYQk5ejjhMOZ
gp4esOnr+wg6RAfCwaw530ajhckvwiG06G32zRC2XE2H04JoQnVybelsxlbbocDYQI3d4gWqjnV2
ucqfSvebd+JOLzrGyQYKIHYS7uo0bm4UcyiNgaPyI4/ZnnvNjiuX+xkKnjj4Zj1SWTTwFax9zI5P
NL+jYcTxFsDlcOyDvIQ+CSbxkfwHAVuws7hyh4A4AzzSFLcGL760L256VIWA71hROuyszKJo47t+
rkayUkYN6o2T1BDewfEBAKlaxjWT6p1jzaPjR4KEf9a7If4SVguyAlxsND6qJO11ngh2vncq2RwT
8mm02xt4+JMz/zo7vAkrM1LHFIV2m6FtBSAjWonjsSOLmWKSp+yAlrvIeZuy7JwQ+M6o+OZFmoY4
J7EwFzGcupp6YZEnhCZJQsgFBVhea44603CtfY9YaxejmRCz0HdqAXCPfBZSMwDJYtZBSzb+1gi0
Tx431/ksN6ndKq9xApK14UL4LsJ1TlmAiYDgwgjuW/GpBFxJbh3TGwvgz8BweQl0w03lxyFpt6DA
qeI6u1LCfYLy52fUNdFZHyhGJrXCvZL9CC191uJTy9FZkLLL8Juzp5CgxmI/pY+jxOjCbiBvFn+k
Rhp/rexk3nbIoqRKTMJr5ZwkHzHlTT3OboUXP8xxAncWdE7T9/65P+H/T0bQb7P9v/YxXEfd1x/5
QL/98Z8WBvrk3W82NgGTiSW2FcPBqfDTCPPb/+UuMSzBQ4/Yk4HB4H+3OdHY5CqBOYZAlAQgpNNn
97sVRjPcbwb1S7CGdIknwhb2P/HCiMWmACQxKPKldk8hvvObCQeiBqwgE2fErzaGWZHSJPZZPuoa
QRQOkHodbkZJ9eLsVEytZru6XlQAAKUC5s2K0SqwLw5MO+laM2ZknLDVOsrm4DTULjZI2uKGzymh
oBM3XUmZGL1E1G2Uzbls9PBjJgt9/u+V99OShX3lr9fdf8xf9cd7FP9qn+Gv/Fx7Ssc+o+tM0UyC
fWye/qsT0TS/UUWoFJebxBsLiTXx+8ozjW8OEzkKxlzWg2st6/X3hYezRrqSPT0RCklmzjH/ybrD
u/OHZUelPTZcxhsGljPXwAv2JwvWHOoh+75QB5tZRBTb+NorEnJ2/Ycv5PJzGf8PtpwXehDa5n/9
T+PPiUI+xrT5XS1TssjZXP66uulmAmnKkHmT+Ll9mJifbqx8SViLaXiepPk5iKHc97Xg7djk08WK
g3I/JkbybtGWQC1pH8ReS1J636uEp33aUilW+9VPvtpfZhD5Vv/8bZDJ4/eQCnecUMs/4w/Bx4iO
n0YkudgoaTYY88l500HkBlcEBL8CWAznCNO112J6+mln/MtPNpZv4F/3/28XQhlo2a40lamU/NNH
54DyoslJBGy9JL0bgD0+t3QybiLJGHrubDZ0hKjfMz9AeQj19rmIw+bZ7DjM4+jdALWZDn9/0f7N
0lCCya7ECshyW56Lf/wyaCjGHNjlxmaqRaew/+vJNqXF7Ps//xhXMfFb1t+y5n/9mKox2sxs2nFT
hFmN+srwRylcJ/8Xn8L9An+N/KyQ3J5//McUVsk4AmTnJkpnvLVhidtX9z/+/kP+zSq3lNR13WIJ
Wab1JyuaXyXgw+hW2qSRT+rS0idv6gnIiMYKPDn7LadSM938/Ycu388vC4cnCPY3SQ2rxTvMWC7j
H9askI2ft70vkDqGJfoYXWZHMDJ38+ANMg18bBCu2wbDLjv/Qj39/af/H4tk+XSeIK7Dt+qS7vz1
0+eZHVJDE+rG6tOLcgv7Yvl9d/f3HyL/hM/j7jBNYfPjJV5D2+Jd+evHQA0duBsbCEmFNnmDCodz
bAXxEekrRTbj0PfquxMHenwE53qQwW4WmckzZk7BsDZfrhjbt1Knl2hdASXGG9JDeA3gwe0Jxw1X
IQ0PRwbpqOhR0ovlHAhCfcZmBKUsvs2pjqcbfO5Id8KPw+ST0NzhZI3iHEHL3aZX1kJ6E2aP1h7o
3WO3VKPWrRRXTa3S20XbX1OaZr3SJzDv4phuZN9M4x92ZWoPTB8mYm/0qtOTbkEX4aG8iSsq/qjH
yM9pHWMKnyY6ZMsaNFGVfjEdLb86FXOQHTlfMaucaHcBACQg/15nY0E/LUqxfaUPqYtr1gKl0fZy
/pzNFMWIv30MmaM90gwikda0aMLaH5AODvimYAWWpfHaUR4DpjV/7u22BuNcpfyZ0bRPcRYBzbFa
XJJ2sIyCyQuvKC3iuNU0Je3SDKHcdOqfLXAWi4/C9bQ5Na+J2FAPl8JDeg8MIrJm3RDt7El9p+vS
jOZNPXTFHdjj/qWhxnaTVoBdwRso5UXWuHesLlgRdkVjn8rqgJCAGtXSnWubGnTYQmlAtriEoLfG
l7Co+40la3OnyjHYlzzEV7yljUOtFaSP6K/y5sHpaTnpGL/xi96Vk/4WcnEuji238ywpHLG09hIj
SKE9ttam1Yt+X5gJ0Cj8Y37v30+ddkeD93SodBKXHAJRU4rtTFnUqVMGsc4lPKJnaP5+ae5hmgnE
76Q7tSPQJXhFPTMxtW+nZDzGMQ5WrSqaN7tr99LyoRZ1rKDSX2U51h62oOtuiICXwzhL9KuOFBoR
mXbpi7+gFd/FVgx4OYhKhsWBe7FqJzsUmkn2r0ivwiK5NnKS7rYt+72pCzI9+yIuvrcyPTVa95QH
nJ6DiSZJPX9RpQQcGPCNpRaIeiNTvScYzK6w0E1rZQmGoolBUW9A7HMT1eDt+7HB5Yf4raBrwcsB
Jm2K+0KZ7h4LmL53OzcARzR3W2hpxKnaW4dg/9LT2HhJKG90J74mCClAW5nZJrZz+hcSXAgrUcfN
NakkTGuGe2gAHNGQLOa7hr70Q1j1/sWvk4/RsZod6J2e3qaw31AKOh5ns9PIQNaMOHN7E2XZdEZC
haGC9w6OYdPvm0JeTdWwh4Tx2uh6sXei/CWHMoXJVt0QcrnVGJM9ukydLyLV3dceTycs5PSGMat7
yTP69iJ4eZ5BXngj6v5TVbDXJEERocqLFYy7PIk+/Y7CjgZvqYeY0Xi9pqjomoPHQpinQo3UgSR8
aa7xRlsm4SkxvXOaXqp+HSSacm/AHUOUBZzg4HAS7X2LeZIj/1xvYNJza5lm9p1CqB2y3FVQATFP
0CoMnFfPGjNszXEYzg/h7KWptjcHe75uRo0Ka0nWOHepVJaxnG4mNn2rcqD4hVUVkzxmabWtr21H
q/nwl46tzAp3gxu+YVy5KYr6GRx0dbZs2jO0rOEGXR6CkzrQCJqs3WSMd1OE/6iyXUiCoIVKSyPX
N90ac3owqlltC41qoX767XZKL6Ne0HcZ07LQU5PqhC4P8MbeNXV7HKr4A6rLsbMpoldBRxlHNr33
FZT92WQSWnKJi7LD6gKoN2mmV5otrjukjk01UMmj18rfmDI3P6xMBwoEVvUQ6eFj3sQv0wDJ5e/f
VewV//xCNkFYCLa7kh2AwZv513cV+Rid+Ye9BDO1edqm3VDmW33sGctyyNO+0BmDFO92PVndwbVo
raQ5mupb5AsBa3ps2/AuijLWAgU2RuClWVF8DGhs737KHnqLZzjfDNB8HjpAej8CunzMtQHJSt83
aTVhU2u66W2K3PBDi2aYaQ05VDZVeUBrYdCphczfZu+AP7RuA4dGfc8nttxRmaLpDJlmjN5sO9kP
ajyT9w4FMcAL4rR8cDyXFVnzGHzfFNiNtgXTlH2w5Kgi0PT6oquAiaDoQ7wIE1O7C6itYl5n9IWi
3eldvDIy0uNHIHFk4KY5ZNzmkGPPPAaLyTV2QOcOf8Ac7xyI/+VhBML8DrAI+cfurPmdaCAke9wX
0Xwb6nSwkqZFXfeKhSgCrmio7AV4iNUrYCtGfwMRThvt1i++A/ypoFn0MKu8oc55mJl+m904ZjxS
nwqA7VEBFsGZLNrkgigjeaOovuHL1JzRWQUpXWIaXas2R5YRZkZJtAXh09fVQO3I4FgEVfX+TlqF
nXm4OU1KWAXouhXnLqZsmR4i5EM5yM6RiCHKa7T1MVMUFEQcpW4P7qaWgzWuMx2SIpMQ8NirIY+T
55EygtCLut5NPK0tmJnTbEiJC3k65nROh3niyrVHF+lftf7etgJlUByb2OjYnTmShYuBw+8J+abB
yhWprTyMgdQPWUTyPpVNCSvGyIA2QqZsheuhLkdfsEd4vGd9ispbojuunDTN2RyEC5sUtVnHqa8P
ZcZrGxc/gFhcenv+278hBgpAX5Ctqk0neFVcW7OWJSdb1Y4/rggeN8YxhQuZEyLTx9o/sCwKaqma
kd5LLRAR0WDRz0/g47VlHl75z1qD2oYzDcjzhviFeYytyqwJkRogTDpwr+yOYDzLTZuN/8neme3Y
bWxb9lcO6p0GGYxgAxQuULvfmTv7VnohMqUU+z7Yfn0Npn3vldKyhPNQQKFQb5Zhi5tkMJq15hyz
e2iKJQmjdIPxbujrJYiS1aBa1WoQiHsYBzcwK8xsE6ZhbmMzirReVypFhgn6y9pWzSxwPJuhOaL4
cxom9CVjkJaZF1aMrrS5c8pYP0fgrm4cNJzP/JWgN9IoSb90HNZeoJ/StJ5qdc2Qp+fbG/FCfBbu
WG7MMOmvJrumjAOlHLeH1TU+ChNHkmVQC4XcNoHStwInit6CiTOmsamRtfMyUF/GHay5TQbt7Usb
KyY3I+jQIeIZHiISX6wGViTinds4dBu4XwbqdlA9lLd2TOEueZRVmDwZiD7oE8RNF3OmnPsTkRrJ
i9FCoiYgT7CESTwMZDzUcBgs0j7H9VRZY7/NrLr3ViUKP3oYIaRQtGc6vXKtbvGSG0TxLFvrU5G6
lc16NkC0qgcdzavc8+FukL4WXJDRNdFJHLREKxW23mcs4OAF+FbQvZOE119BjRyalRuDadu3OkfD
IANQcGh6bf95Nt0kO0eVJroz1IygTrvZiSgw43gXOBtg6LEx8V4UhfYHmB8Cs4WVmVggh8LWO6YJ
9ZhPCRK9vsyrdE8fbmYC63AcC415hCLu5H7NJrp1o9FMhMrNpXFJPkXwBAhAOGc+owNbLC+MTAqF
/P5slAk2gHkMOw4L8chEhFlzHA6F1fhqo2Agwu0o5HQ1DqJt13QZA0IOdJCh5esBKfQF3wzNP3fO
1xPGeROBjzHPkC7i6ivzq8SWX3Fs3GirNr1V68fyzlZ9GG0nOmfX8wAa9grjllXvyZUOLqkvS29t
Z2mMX1YkuIvMgv0n8pRFQ19R2bj3VSzvs8E2YizXtRdvIoBF1Uq59XDl1FPz6qNmpydNAidQiknP
N5wykucgXAIgyl7ZV1IGguyB2QpfHYbIkUQpDg+1h6p97Q8DZRMUjk2xbpfJCt2QR0SLJZrmEV8B
MKZaSQC1I2ethtbhYCZ4SqLhNSorI0fuZUi1cSvRbshKIsnUMUb/tihn215XTi1YjnxHnIasqm/A
okRfKmlUd/3EwWUdeEX7EmBSOeapBx4FSWrrrcdC9XrdcGefjDGa4RHoBM8t8ozqAfaAjra9lZFf
WQz8jONUDRj/7aRTam8RqPNF1ITXmYKcy5UN//lawyd685XRkX4j0C8TVBgOe68MWTmLylafcdSW
elsjF3rKmflBKZl1T3RC46HfL7xgJqfYapzPcxdWt90AJ4+4h5LGBKb8mpYJknUorlCUUG5PFkuT
W8T0hQbyHtbZFDCPDXY793t6vekDyc3tQIt2rCBMUhy7ijUn1oY0AtYB5MEo5wqTRmGVdpAyeqtD
+huyfZmPKY7LFzskNzgczJgvAG4EIYPkGK1yN44eaNaFbK2cNANb4ZF2xzdiWzl2TANfT9qhhF6n
s0cXba4oH8Gl8edtPUXDvYgNejJlO5e3CBOXgbWcZXzh3SOoHW6109njJvHy/HoAeMt+g4UVIK1r
4EKCwJCw4MVZ9hr1Pt6FkriYbtO0TfuYYg26ggAv7XXjklNGgx/63wr0E1g7GNnZjWhSF7rTuAgr
fNQ9nGHCoGEqHaMF/SpoCefunD7pXnOWGWFwQyAxehniyuizel8g44nunTxDWdkl0Scjt5wRXonR
n0PVy9T5YHr1ZUqx4rYZC5FshQgQopfMZ9E662QW7CAWKxSrY0bgFC49747lAn0dOLPWXhsuRbBd
7AwaCbfRYZAmXzFYWcADXsZxQBVc4NbxnjgYxe0m8IgGeGgDWxRHFbfhmUuI0KdelEm6tlmQxnXE
AjltqVYitUoUDXv83dp5It9SegNvp5gHBD896JPZHChBjG7T7rQlgmelJSt1TiecLDdAK1uXDUS3
ogGmy42odc+QZhO3t3ufBNK4nOpPiIbJYsUFPvkX1dDOBlon/MMr+oyLsC1wxQUwh5mYlBlFG9M+
QVk7m3+xn3NqO7tCIFNA+htwLoiH6M2NBQvhkPsMnjKK6L9jAK4QoRsNimIisrM3nANMICJFv7zs
XnBJhHToriTmLdIji7j5q332z4XYv9WA2b7brnRgr9GQwVb64/ZdOP7oCmA225YconuwWj72CxWn
GIwwVu7KWlr3lcqtU4J/EWOabrZdXnU1/oaezyXzWw/IQz8emwpJ9UrR7USI0pqWDY1htL4msTdu
3s8cS0xH+Fb+VV//E+D3paymJg4j/eGP//H/ZstPLEEZ/9x6uXuh3/CvU/clfvm+8/f+f/3V+cOj
TFNN+Z5PYDkf01I6/Kvz51h/mC5jy/GBDtoUbP+7/2LJPzi62Usplz0BR0Lqnn/1Xyz7D5fZjqaM
6TjCk/zCf8PA/KGyyQ8TNn/H0hkCtkj/Ufw43JqJXTsiyWwTU9+DsBD7W87nuBTL6Mynof8FC1h9
N0S+PlH7gWkyIZfZp1N5HrMsYJ5QCP5dnCk3xVwTOalyOYNyDcE5sQ6fAIwkRGyXda1XIoi6KzE2
Jzv35TX4Xv+lQHh1HRK2eGvEsbUOPcWhvp2inLVcs6K3HGjggOcTPX+jn4qtpmr1OHvFDT4eYFJm
FuSHUYf/5wZ0/9bornn718VL1f5r1xVfX3RcFv/zh4ib//jxj/93JN4wr/zzwP5fTf5W/Dio+e//
HNLS+cOh8WcybBidUi1twz9HtFzYoctgt+ki0z9UjPX/bigSRUWbD3yDVJYFueE/BzQNRc7HRONg
bWIWXlrP/8aAtsylKf59R8Lkw7CoIdJT58ujd7n0DL7rSGBh0hNkzGSLjC+mJlxFGyol/baaI6i+
0gmxY5JpAq9LP6BI9vYw4j/TI90kcXoRgSxmXX5kR3nEAvlkT84ZwKJzF4l42lgHjQaxrOrDMMTI
POxR7kYJHCIs8scU28Q5nl3UZthdc9hUdtM4RC7G2WeGvKYA3e7cbL4h1wF4YGGLM1qMmADDFyuN
afqRC0L1o1t0qglC1PEV5hBhAZx11say78SlcVd7/SFOSImZu/bRmOJwLSs82LVKxHXUAHSCc3er
tdqHtCwviH73bp0k726GZE7WZq2zLW4IQJcNHyRFgG0bGOVVV961QfmwwAZsNq83AivrqoAXh8B/
hCoVUK9AQXfEcFHuoLSgumsc/6E1q6swqBS2s/Sy6myN4DOsdvNoZ69tD5MSywsgog6Xct61a6sI
2BEb8XEg4BzHpyJahpr+TKhkL9gbdhaOAAtKcBbDFEdMlnC6CrvzJgWYE3gPrTQQYRJYnbbJAymQ
zSG3e+tGtOCzfKK1UfNwZp4MpIufSnKpV83IrhIJ6ooYJndjUijXs/tEqPybLboePw8QMooRklBY
1HLISfE67NWAHzZn12hFM0HIWOvyDAnRYmZYFaq7E3HBtrhow5I83eYBtkmxAq3qrzxXm8+GY2t0
1+aD71FUji4nIM1O2j4XFRs2h/ObhaMLKvrJ0dDjJcaHVcgGcZUUyVpPuPTkEMMdpOb0yDnSv2wp
tu1MEgKptQ+vshTtoTCyh75xbw1U4fNaJfN1DnN6W3oAESiSYpRBKbjsiU6CosbG5gi01KzIziBe
MCOBCVgnp4GwMK5JhHwr/GU6H9mg586ZXVIs8jjx45tLLwMT2yZuNDxi3WtiAsZNHgmzxOmKZf41
KiiMBTFAcGBazkqSZnIl2Ftx6MmNXQoO8eCOUf8I8Z8cbM7d25ohuWvS9BYFmrGuvSy8tgsAUwk7
VvpiKakRzhC8xRkjJg7GB88x7W2cNPalTZ9pTWOOLjRWiI1XzOIQDihUKhlMt4vxZBWCFt2Biyqs
NYRgZM20Ys5Zweov7JbTi97Ckj7HGK0JoeiDo0ul8oKoRhK7m+xhZnleM3+tM1zskRvqG7gZ1TNh
duM6k2b24AI9XEWlxeC0SICaMo+BovJ1YYc5Navutm+8+kIB591Mbp3fKDG9Ql0fLjxZ5me0JzD3
WUmMzUyTPEHmM3XrxpkR9yMGyzZm4dYXsSLCHGR8+9DFEnluKKIzREXFU6qEf41ohhPVRA8PN341
Efujui9LfsABIWpVrJtEZRc4x+cbZsxkE1sazR7HrOTBMgLripgqt9/k76c30ljFMmCcERB8Ml7p
whnOgSwUt+770Q+9HcfA1K+x+sUcxdcES0TNityLed/PQm0pdA44ASLmqtYN5GdOtfFZV7F5XqV0
OwbwJTOlvKLJCT+0G/slhhfx1LhVZu9Q1Jfb1tOkMUwJJQdsXjCkSPtcSW/Mj60zIuYsStPfWmMb
PeYdN4Mk0Vr1pmmcnGzC02QHPPo4idUFcMjheqRg96W1sULE2dgdZxXr1wT8KBt0HQy7qSv8I7Y2
ZhijTl9lB9hHu818aY3GEsO62PVwOzlUh+w82s0KnxOFWKd/LCy+1FZhKViHMyAUVwLHJVhXAtwo
4biRyT1vbLuxzpuOKjIyZnE062i8sefRuR1rszmXkRreap9yKzloVMmmpnJWhCNAzIirJfprKRu4
Gvsi311H8o5RfJ3aqD6YNOJODYkBu9waBOALqmhGlNTnhWUg62cqvhTK8J4xmGRbowCuT42JpKVq
UNQsjCUxW2R58FJTPkS0JbP+czJwfBUi1LDhrfaGovKAMLfP9gFT3FrUBHzQkq52kRNlDyZ/+7ab
re7oqIF2VpUGu5R1lbr0e/Fksjj5TrlWb1jarVMHnuIzIRiclnIrjjd5puoHg+Psmn42nSNK1fzl
JFlFGCTNqnBOmsr7RdAatIByf8Jg4hTCO07I8dc+3aVVJDB7qUgjEKb2QVcJeSeNS9qZNByiTUex
FmDC3J7KlBpf1UfOuVm63ZNHWNZNqMz0BsDcC4HE1g7GHjyZDH4INotiNxITtWkrw0JgW7rPECDa
18mIk/vQ9iZiKYQ4hy3E305FHwruOFS7zlFwoEih5NtHs3uoTVXt0IlnxGd04FnmfriEb/OgQMlg
GYN8WYFpxFAj8xu2RO5GJ8OwH12pN2XObJdVfX1KO/qBQQrXhnxX92AWM3UGopwPXuSKXQhP/POE
DXYNEAbbna29nW2AB/DC6ZvMrfzUCRTvduPfGGPePyjDoeLWtrvRHrZWqT8RqTSsqsmPeBk70o3H
I02QY2P3d2Fsb6kCRxgPTbwm3muDh5MC4yYN3A3IiddydM/GHKQfOu+N1K2gXWFtMFuAOM6h+ctw
0TLXAnBPIzz4kWof9c4zptpxVTp9cMGPh6fbPbeLvUeOZOR0Swu9Etlb387pbSGC5FGP2KA6Cg3P
gePywIziKp8ccCCJZV+k02Ci95Hxkzf2/u2EdhvfBiX40hn8NWglGCpIes/YQ9xKqrTpwH4rVvbe
GYut5ULXRH9wlctolzfeGikFueID8BFQjbvMMW6dvAlWYy1vI0N+mmA5PitUHDlH5JOi839AaXWo
uoMdCKJo2p1Eq3zMPDxptjevi2nIdhrfqEcT6YjX7ptR58ByWZDrAkmu2YU2HIsAVkkLF1ImB6l7
VDAOrdNSoo53amKSvby+5whYHVzDZRORBtuUfGiMcQAxpvrN47tFjnQ75nedO5BH6HzCOL+lF3+J
5wl8kBMim5uQy6t9538dy+m2adJ8aTtSrGDS3/S47epmuIy86rJj09XFIC4Gs79uWUnTpAfVSqmU
tXWva4xZtj1unU64mxg23DmMxl1qYrUUrf9ARZhynjt9M1tKi70DLbju5bgRGBDZoSZowWkhwMra
e72zLdhFn1Ej3gDx+VYDWldyuKt6WpP0l6v6UtpiV6nxG/yQhw4E9gbiw8zeiDZJGL4bDIhIygPw
DVW1JqKSsDbHaajOCH+vYtRFrH3Gs6mteE/EEMtNi+CmcPbQ+jek3dorGabzwTBnBYDePa/absCp
G9yUAg09cWemudeDIidGAleIrfIqVF5xploeV1Hhxo4neU5I+IL4Z0KH1GiQxCsm+Ixbq87uZ+IT
yWkqpztAvT0DvmPzFoWnzIXeREV/75vxNz2mFKJE7xzRiNDFyWgwu0MBa2C0BpYOZ34K/ZFyNb3F
C/BNQL9mziG245FFlHgH7Yfuuepz+C+pZ5RPQ4M5PBzz4UgrC7GQ7Gc8U519LJum2TdNYawZu8GD
GUC46jPfveqga6wTjxzDhuD7jS9GCmYxPrqqtsn6q8olHXHhwpbRlWuWGD8yLa4t7NcXtutz8O26
+jYoVPQsWd52QpvzOT1agOUkR+T4yUzWtAKoOJyZutqKHtJM5WOUp0k1Uyp3+/VoB5KNNPZSOWAA
ANQq17JhM9pa+HeBfiT92wDFYaF24Cau5+t6rmnJU3C0Lksf57FLaOUZLVQLNhHYy6ougGQMpngC
yZKesPok1wV7rI1VaH1Z4VfcagMzU6UoQruAhFfCzoxnpgDvc5em6hxbSQhnVHbnQPzxNgibeLUp
fQngsa+dfPHfubVxCGu43Up/zUMMCYRKr7vKevSINUiieOsKqL4xaXzOmTd/C1AMojr9Jsx4wOdU
44MlTsGFNNrQEBVJeBEIJuIUJkFSBnsPHEBqePc679/YbbfHEoT0ypXDp0YG8a5J9FWUXk/WfLAc
9lN9Oe1zoPt8plNK9mGQ9PtmAL4UeLN3DHx6xm3DutoP9K6cDmCpRaqO0PU1GlVtb2HHZ1unCYfD
IkR6LrMYRQMq7S0ROUicRnXdxBDKXEmBEYw7m/GoNO77IEvAjXpO+NUEN7PtWo2L2iG7il14WnGC
yd0tGQLZTdxFzlVs9PcKoY+9agzbkqtG2PWnTsDzWuV6rNYB6OhXmpPt1i9M8LlxWz+3hg+JxS6D
Yl+1Y7zP2q7ZwjAY3kRucH4uqoBxMA3tCXkVhtZKBRfAR8fdwsh/rFI3O4m6fEjNRN9RnyUGzaJx
RYrW2JKh6bNY4K0469qB85/l2Ake0sDnYD5Jd6KijgyP0rw0X+K2MwmJjSBe1FYF2cgzyx1pCt63
0ZOoNDsk+NyWEx9SN2/3zdIrV1Wa7Emaak4FgPfVqKpuDzyvOLo6Kh8NzrcrKyndO3jlmsp33x/S
Xvd7TdjqLomD4FDDH3qFJxWeh4XZ3AoCXehBSuucHkDUnPUqz/bOoi2zFpVZuujN6sF5xry5xyzO
YzNtvJ2KHtSi7PG2tZ8Mz33plPQ2ypmC8KJps5tF3zZY6JDSRfQ2v+vfaFDYl/Bt2Z8v8jiF3f6p
ZabYGQ3iOZ30wS54V9TlfdHTKaAmb2g2kxmxF8SzxTCd5qFqiEPMnsAE9ssXan0ycJnn2Fmo2RnQ
V9p186eybxH5QRiszqZF+Bd5kM+XNGBrZWpMrwCQ3fN8VqgFaZIYl/0iIURXLactmsPgLB+zC2dy
qzf8jm9yER/Oi2E+fRckLtLEeBEp0uhLsCoIlItzhn89XuSMQAKNe9qWybd4ETuabjjvi8BTnxBb
sBgYOrshxFCcC7ONt90imUze1ZPdu5IyWkSVvG70lcEitfTfVZf+IsDM37WY8J2TG+ddoUm+85bK
EapN0CrUmxYpZ7qIOstRqwNwd2Sx75rP8l3/yYPSnyNRvVHAFNf1ohWV0q8vQOLS9F2UpMm7qLRA
kshAQGlKTue08afpRYTzp14F1zRHmSyN8lxn7WbCUvanhuj/1/P/h6Ai+c9Vz9VLEWYvX9/a6Idq
Pv/Pn5VPX/wBbBQlMIsw5XqOAP9Z+fS8P0yYopKIb9MVwlHokP+qfArKpRi22JlaHvsaHD7/VfkU
1h8WRVJ0n7gg5Lu959+ofC5S5++E2ItbY1Fhs8+yqHn+rZKfhwLGgOHHhzkp5Y7ST4Jb1HbXDikl
+9CGhvLds/mr6fO9qWJpRH1/PdekQYFXgCorvGAsSj+WWQvbYlYpivBAe31cS6sN7kkozo8T6WsX
4K1NVmes5L++6KKT/3hRys6WtRipfDjjP15UtN7Q9aUMD7pWxqnN0oiV3yHihn/8zf19ELbTrDGp
IuNQwR2zmBCWRt13ZWTy7aa5cgQuduA8J3+WxgYJEKmqZpruMNnjjNUuC8LyT5FnDg+/vtMPlydF
iyQtJBwmNgd6RB+r2Aq1KpQEwgdTzdZwyMhd1uVsXAva3wh9yQ9ZsYORRM569Ss60Xb/6+tbHx41
P0DYyDYkbSsX/Y/8YM1JB6aazrHqQ9AtLzkdxQMo2fhziuV2E03IZZm0I3leiRrrad3tQWKA9w9H
QVGt16115zrduPesbngeJjv7q0nzQ9Px+/H3Yby//z7Bh+NLoWwavB9+X1wqkiAysz7UJNGuMlzp
m1aNzsHL+nGrl/Lmbx7IYp/4buwtF/Tw4lmY5XBUSfVhwBuNxs2ru/aAmhwqokR3ZK24MwdaSVBy
kCzr5DYB6IZ+PtjmngDFnnbudBrLNNW/sV1g7/vx1yjJIv8+42CfsuTHz49Zv2wW2eIBUYGk/tGE
frmCztee1cLCCW43UQLxBS1u3FVfHRqZ+3Zw5m2bTZKCcOBFt1hCzM/UlAmKxWtPHA4sU/kY6q46
NktREfiXa7GJ1xanpsHjgyuZX045bP4j8aIDNSNqSJQWymAJfzQ///qB28sb/P6BL7eIcM7iLS/f
4ccvsNLawvCFc19RMLZWc1G39kbranzISCRYl241Ppb+EqswkZF4aWY45Yk3CU9Nh32KNVgfYfy1
r72ljGvIQNldpjrz8whJYEFTZIQoWdUnD6jc0W275KttEfJRzlq8dLOB/HykqmZCXeztR0khnp12
McMuyXuwy6Gf3f36dpe21N/udvFfshvFBLZY7r6fb4x+CDjoRdlhXiTGTrekK5EYv/71VT5+NTxT
y1yaZhaZPzS7PtidPBQ63cjvOnBIC5+NpXIW6PbYN7N68xY24q8v93ESeb8cDp1lIqOG/m47/W4S
dUfkLOTdZ5AWyvACd9AZP2zk0Dv2f/Zs/3E6+Mn3wMKwLLEMGccVyy/57kr5SBKV3bbZAcVPeAEc
Z3xIHDO7m426PevsOLvLLQiwv769j5P0cnuL00oyDTEFLXz77y+K49A3M12AP6A+9EqNz+PEmtZ8
iXhqLBtKl2M/TkBoPqV6KT00yvjdC/3ZE6ahihkTNwNGqOWFf3ffxrAcos3lTEYuNHtfs2TcdAUC
SkEJ5U+L7T8+5J+MHt7kAuVH4oY45cPFemJLiDgOm0NluNmdjAdm2nhw9yW7jVWUaf3l1893kVt8
/Chs2xI45ugR84A/fBSlMpO49vPyYNb1PK8lnSJoc26JUEvqsofSaqTztUU03SYykiCEV+bFJ3qD
lE36KPaSY0nz5AKdQfvaOU33mosKIgNx9UCNY8c4BVJXn379o3/6RggwkD4zM2jcD/1nusmpIyi5
HejOKs767EwCNyvOfaTy97++1M8GPadwH/suaHx4Bj++/MKLa3KboOdoErguLNFaF107DpCea+8M
olhxHtm9c/j1RX9yfzjkFkMcmnLHVcuP+m7EzYOsU1FQKRlxNexcuwguOKY7h0IFxunXl/rJ94W3
HXsmF7MxKn98/RFp1zOQU4DiQ0TMjJMkp9yevW0v6/am09Z0BIuq6eh3pToNXh7+ZsD/7F65OgZ9
32Yn9tFM0ZmzOxi4vA45+YYUM7hDa6r8K5Ai/m9Myj8b6ggXiGXl4O3+bWvLBh32ajTnB8madTYW
UDBaB0AdvrHZfgyxoyQbj37HGVErv3ulP3nOSDLAR7hcnJH7YRzVHoQ8NTjVIa7Nfm9TiLqNajoE
KCEwHSfzxNwVD2Ikd7hBG0blhN3Wr1/1z4YyEQrKVag2SH/98Krn1oMh56nqICMTMT8F3+OgA3NL
seiGhBiLNCWR/W5P95PXy4ypBDsM9FQg3n8cyotT3KxbJs8wkf5lgEOOUhwGAwSgTpDsfn2Hy0P8
sMDjMhauyfbRIT3kw+RZcULycOjSPGKvdhnnzUPf/naX+pOLiOVgZrkIagSu/h/vKKfdCpQlYkYI
0UyvQEf6EL9DKiy/vpmfPDlhsu4IRix39fHJZVS1kBdimh8xQzymMY0ndOJo9fvULqrfjI2ffBqC
tZSTlOtzjv54FGlKiptIagGcc8fkv/qx2PgmO9qZQvQ5GlTjmrwHWIeD4aDU+68KwPWfr+f7U8bP
nueCw1DLzQLu+LDCGwlbAD0WzSFLHYK0e/lqJKx6v77IT8a+7SifwW8hb/7bGu4DHXdH080PtaEY
hjObhpk65lmoB+II0hrHb+yHv9u8/GQx51vH8s6dsVR9PEDNMkKUvAjoYDnLR9ICjWuPPtm9Z5fJ
IXHy333hS7Hl4wcADMRbcpalWBSPP47NEBd+ns1OeUhsG8MOjhtyW5PYiL7xMbgPTAw+hgrfHx7m
yguu/WLwSYUAI73k6Cb1t0pa2d2QCE4BTTG5e8QUNnaHIXpVMmbvnyo92Gu2BXRnvNoHdodD81DW
or1n41I9/fql/eQLgMew8JNZe6nffJiwbMdstSywbYoKBTdgbcfeuAAsnmhf9lf/9rWWiZGFQfCu
OHv++ORc4VV0A1M2t44R4sQY5t3cGNQll1rEv38p+B7MT7Sl2bkvL/G71X1CI0ZQypQd3iseLQjU
tQlseyODKDn8+lJL6evDgKB4LigzLLwCgsU/PEISFozBHAM+rjHkRK0dG9G35VR7q8nMz4WG7wws
S5Xzlc4mFp9u8pyvGBqyu9YYCrBPjLPryevnk3ar/AGQITI/Xgnu5tIoX3/9a8WyGPw4f0vmIHba
lOuY9JwPL6GWU6smwKMHKv3hOaGy1UuGSfFE+yLCNxDH4WtnRs09GtWQfg8w63XZCLQIblRj55Uk
KlumvmlKjQwOfu8tWZ/9BiN7e0YEjHczeMW4p4mECCBw8vMB6NZvJm0OXD9OpdQL2EqBalCKk7Xi
qX+Yz5K26dNUZBXuY4PolKHpPgVQOPJFk4GhjswKWhak0eWvA/sBHnkaYuQhpxcsOJW93F/Vo+dB
la3smnw/DPnjuvH8yFtHniEfIy/GFztIUfrrsnTcfB+7drUtp5mNyyizEaAuKqBgpyXwX7SESUhm
wpQ2L5H0gIin5hKswMENc4tEbSPBjp6nqeHemGlUnNX0qC8mOSIw6Js6WitSvK8SGNcIiVq3ntcN
5v9hj+2rfFURwN1NGTjxRrs04LwJl0U3J+5Z4Kfug0VHfrEooraTpY/3fTwEwmq3Y20ByqC6nt3F
GawveP0gCnSS9W9uO9/OafHNtEqShCZ33kawtOIp9bs1NlWMUnitX3AVGscl8Bh0Z+leZsKYuf++
useL9dUniOGCYFe8sq0JyFxSfXyIbIUQzCae+yj8tr+oPWPu9sR90OArkuwqjOoMjdTE6xiKwLiv
yyl+ngR+PRSLMGkiNS55kC2cTJDcoPBggOiTijP/Pq7t4Kqg8c54lQV8Bg8E07rSiDZ11ap5a8Bg
3ySEIZLh7fb6ApnUknfaBQSl1DZJzj09iPVYDZ/hPatXBkKJ4VLl06cGMc6xTWpcvJxC0j2h8kh5
vMZR24KE41t2zRma16z/xNyZf7FGDd7PhKma5Vn1CCIKiLPqgOu8Q5yJTCT1wxuil1wGd63bP/p5
lgPzlrMvd0LCvlslqGOv2iF3V8mY+c1qnuauX+H0wgOVxVm5i0ysdiMCHaK5hSTH3SyvjbpoTzEr
+BN8ZpC9TRCfeTTvj4ZdEOWTS+9i8nNMSUQ7e58caZDx0i56EsMBMTf0z24F15nOcHSGPfxr0vRq
F+jRPuQ0FZGGeHdyLF9crfMDEZzGne7T5l4B9z60M4fQTpSjvSqbvL/MCWhK0Sna0ba1nJ4IoVq8
cmRpb0Dr1yviodIzSnniGNbOotqzjO3MSfZkBtGWcIr7OeiTTYc29ox6LeY2B7j4pkgE0RUWNpsS
/NE2bgPCo8p0xIqcOH4c7cDxTbvAqkFiEqQK0D+inL0Kdd91W22OVY0uLeME5U1ER5LzDQyTRWxv
acN7Hes45ahDAg94kXmdjgG6pgKWdTV72InnLDx1M8Ia1436iwhhCth+0jI34WJyRzEy4YfGNHhu
S2GsixjPpdUr73M/JEzWtP2xq3UIgxnj1jFvksWu0tvGI76fC9Sq81NDt34/jrH1RsRz8S0IVfhg
mE75Otc3AVYm1nlmzr3ldyFZ2zK5GuegOuFWi6AQ5Dp215x4yrVyav7sDohUENcQXjRUlxgzzNeq
icdDAfD9bJgN8xbDT/i5swyx7TOauQQrz2eyJ8PWbxTL4FBZ/W2te/FGnx1fLNXXTWuOeqcK8dSa
NlVyo6hpRjSjnunIR+Z0ntLYj3AyVjyuEkrA2qlq9yEYjO5JphzzQvzv/RZwQZHjujZ7zAxi+uKB
y6bNOrKbSQcSm+mxIrlZ5QkEEuR89tUEao4EslyON0VAOjw4DuugilFsRrfrq+vYRiW86urReLWS
iea6KSKalH3+WEWRdz7ChFzXDWNtg4wE16ANxWKNQctu132R6n1UxMk2GI34INnMnCnC3u4NFSmy
d5WyFYNYVNeqsCMDRSqevlWaB3IXmjq1tlYLxXGlBgJBd+yH/NOY4w43O8RtcVjZ96ryA4ozNoh2
Xp6oyTar+n2Y5vlXh8PKXY9H4LUtvpHTTosBYMwbtUl76yLkSYcTnOt+4ydS3bQ2k+/oBu46QpCz
zjLTvaut3D/XuvNWLhByFBxDz2Qe2XXw4uCmv9KkyhPW05NQg2sTNpEyu2dnyMcLK9fOWvXRuWrC
7JCPibkuSLnd2Y2VrSekm2urbuo9n223wxLfbedZcq9KdBjBe2Nn5Y481pNeVhD2EJ8HhyA91JyD
c4fCwE+fMwNjfeoKfbAkOaoM/AqXi57elFF1F8aYyeMEWOaTclyaJgTa3YhKNfvWc6u7TCjA1WSZ
fiWDd36syNHY1nWx10JkN50rH1sSaUGhDwNUmZHko0iME7NXGVjtmhgx7jTgeP1JZlJedJ4KgTZ3
DojWdKhWI+Kgo5oInFtV1HBJYpkJmKuAlJKLVFiEUrdGesp7CbRycpryrNNKCfSDpgLLMvZLjl0W
3swyWbTUaPFzo2Rlw3mErRY3/70YXHNH4PB435SGtw8ir996iiYSWrBLQ/a475DZU+kuYu3dzW7p
TBuKmqTXZg7ptZE75jewx6r/zdyZ7EiupNn5VQTt2eBoJBfaOOmzxzzHhojIjOBM42Q0kk+vz2+r
G6jWQtJOQCFRqFs3I9ydbvYP53yni1rbyPK9Hi2q08F3foAUpju3cgYzbpYuxw/vYU8nk8fatBne
y2QJ2yPxwjLm3a8urmkcFtYN3+SUhUc0kwWTDNeb9iLRgOszcsMv07IOf7OkyzJcpV4KtsTtWnYg
mvYsTn1sGjMyAJgSVfNbGcq6bUXmvUxh410z46b0MlW5U23I6wWuGUpCybEnkC4qG6EecEfYhzWQ
8mijo8I/kNvnJQx80Dciu20X5/poq/Xc17xMsAO0RyTSWZtBWKj2XedroA+IAqNqosUYsDGCaS1j
LUAr4PevH01shVvXy1r2sW23njmwfjInbLYr1cp5aNIO6s7UfE1zygPvp3Erjek4jmGI+LqbLmnO
0gEeC4SZ0U+3zIGXKJiJXGxdh7gT3b9BMyE1alXWez4gVB0T/9WCPh0FZWdvmCKRBZ6ZvnPMZ1KG
FlmXuH/D4iBWmW3TSY8xejLjkOsljC2rcS4JJYKttcSnQesYpZx+wPS59w02N0htu+yJNVq9L9I+
u1lHtD/846nZIWZ37krQPY9Oqddbo10051c4Mgi8WmNxtD317ONGiMYYWLDwskI1l+DIsy/fMqc3
4lH3ySvMyuHB0LIgHkn6cldf36LBL5eDh8ch9nPRH/xep1unfOf24xRv7NR6dq1ypewHoLJhAExj
YqVNfpMOAr1Ok54gm38Fmd1vnAHNrg0v6WA1RMegFEOEbvQofihwfqHYy89pbfrzlPVvioy2D78P
v4d2odT2OQOJEDno0kNM3VufoD7kPfnKxbZJ6/XRL0eERkmyK2wjf8jUin+8pZjep8S8b8gzwzan
hI4VIjSKEBrrPhzrG1MM4dYVY7dNuro/ByGolExW4S5NdFQPRX90/Ty/oQmBTeCTQ5I4i4XCdE3f
cI+nyLOzR9epn6sFnvo0jO1pbQyMzG7SXEKHABq+A2PcJe63whlCbTfjzbH5g2Jz25BD8JE32GAy
isfY6kVCJNsq427Ngq1RQHTBSkJSuahJ28nnYWuTskCh2d8shcJ+04+vUE7IzXI8RXyFiQ3CxP4f
WVaOVpkYz9DcYWdGv2qIl2KpV4jKRkd2jG+1BE5h3wBGk4bbRhnipqjIrbZWOe2n2jD2eEMwZky1
j6dgru/mwmv/tA2iUr+Zn5RM/uHPmLtM5fWb0um017Q+W1vq5y6cbZY8rfd6zWa76dNUb4dSlzcp
iRaxiZTYbZZTZbbm0a60SYgoWrAMNs3B6tJgM9YQEDqjHU4r+et/gFubu1GQdZ52PsWZCuYX1wWr
w/vfRn7rYgrB8oTG1vnMK9BYuK3WbTVqnnAr6RkJyENfFyuBKmDSyI8gTIrQ1eY21GO7LXuQWbbu
3LuACJ+jlVV/rCEfX8ekcw+c6NMp6Yn/tPBhbV2ieb41qW4b0TUZe1CnfB2EUl+o4eRDCHLpHVw4
xh+v2ZPf7ZxHnQwxSpEeNEU4nYzJasJD3jBLkO7cbpfWGfjsqqtPKZuaXwx8OQo/IDxIZjPFmDk3
D6bdZ7ehyDqSH7l0TSMxtkamulO/UE1nUzLtfEuaMR9ZRYK50VOCwwMJdbB3eE83XA4BEg38W90w
RkZeeluPxL2iDGyKT/xQxlL1u1qXBdmLYfs4lxV4tpyzUNdlv23ZjiMP5ewR9DDkyNXyRmDnpzEN
RiMK87LZWWOHHB+BAZK51IEiRmFPoExRTjcLyvF7X0zizIym3y3CWXlOxanHUtPEoaPlnZVfU1Wp
AA8GVd0xKEl9W0Y6YnJn00cyB/GPjZ2OyZ9F8UzIULaBAHSojIFpvNlaHCqdScLJeqlk/m0uprit
OnTMGBZvp4YCfzLWvy6Jw5EPYRekGEGu2rZ/ZQY/XXXN8gDEqdrZZoaeMF+Mc4WJgsirWWHBMIV6
SSa7uaAJXmJ8iLfjNH2yE8CGOJhvTYnI1FCyihVZahu7FWM0mGhLK1gW9LJj+dBOknubITgKPxB0
VevoDYI+dSJsJKcx75K9SSQu3/aZRAI3CV+1BcagKvI/pafXSzcwr4TVvfoRWQT5xp3GhYjarP47
UVvtRlQNRwtawb0uJJwAmzPXNylWNn3P+jHqCMP6dKfSxNZfGVvAbfWLMQzJORhEsCsTNILQdHCr
jQnC9jldCJ8Q36B1llitOSbEPvO/y66VEX2TdQgz131W6Ak3TS3a2FIyJFqlJrs2F5XP9VGsAPP4
tPDhr7DwcrBqYXixSoXZwdfEfQzzeFuBJHypQRlyocgknlqnPGl24dtBLEjO4bo845nYL1IPx9DN
0LGHU/81KiAAZj/fygpfIylAcoMzqX0QKeEwZtW92i4Ga+xWEOoXyAtrMOensE7ErvARh5Yix94D
Pk1d+kQOT0s56kjV9I+Rruag2rRzXp6dBHp6mma/q8mGRaG8BeUqTFhEU30yE+aqm6lp5x2BkPYO
h90aFzXoPqvBThswx7IJQtmkanCjqlDlwfbc9XemIr0YiW9t9YpmN3fGJ4cslB0rJmQxyOHiwfLl
XyfB1+p0xkB1wDePEZJHsBsLkvsCeQCKHk7HNz+f9d5z25MqMwDUqbaRyM6fYdn/ZHnh74gDkQft
9QsmydAkHE/XpxkhrLupWjH9GMirGtJd5fRShEv2VgUFudjdb9H79Joemnc7aXq8uAITlr3WH6ns
8hjukjr1k3ZP6Iqn+9VeuEI0wOCtjYT4kBRWgG2MaLA9AdFuNF97+TZL5Y65XfKYag6vJF2rQ46C
94nbFVdq2yRxAfIpStpylvDEXLmr5Mg3qQTShmGkGygYZdl+JrWeD6obEyZRBMiMKscfR6rCCU3+
d49R4tTrMNmXSKpfmUz7d0sDfQvGtnnxnDC9aFmBoHRNGe56kgtMOnQih3YZHYYFJwS2BTbWluwu
d+lLGJUdIeNbz13I/bLS3gSTaHStjgd76aiOWcENsdQrkm5PP0s9NzvJpProl+V95vnOVqaU4Nka
VJG7lFVUlFiVTLmWRzRDMDm6oH1da4nimmKWaBAaPEhXuEaWnRj7ciaCWlm47aD9blWePzKzYiOA
3ntsF8pB3y+h8YWziB2BASU1m2rHj9G3STAkewyV6nYmHTSyM6JVq9qPLJRYmGvIDFD514Shiiki
jqyGidkOZ8O2WwXRbAkgzrUL1Vk7YULoiHtPjFfPlAajBL0TEPTJBR5lzmRsAn8ytlIn8xvLEZJs
PTppaYrul8i/5gvHSfFQgCaIiGRKUba32R7ToHOjmF6/NwIQ/yal0nY2Nby0nzZNrf3VMRm2LU6c
8MrhQjl6tMyyOvqGdU6l9wYyCCV5jRo779SLtKzyXLlwM0PcArHXueu2DoPxYxJKBPslufKdXIhp
qJNcb6+xnT0h6y/jylHd3mkrdTMjSju1yLJ3me1mJNbwJG5wzwZxNxBfZ1fJsPXDIf+1gzy/NaaO
PAIbA5Wg4jspntIzlYHE9u6Hh8FNjagfhXuq69Wkhh2dF0YK4ZcfSJtYcjHceNPs34dhysJGhzyF
MqAOV0vT7sTAV5Z2CnMbAUMPa5KL+3lxSuITmOh4aa+utZh3HqAVUrSVjvrCT4otnsxSN9jMvIdP
5ujkBlSoVPzN2eoi7h9yIsDsmQujX+hmqBtOiUqHGy5rhN9B4p+7UbTglTBOHpRd1ser89ve+B3z
nc4bkvfVz+Sx8CfzeKUovVrMmHblWhI9mZiZ4midVlpklC6ffYLCsMhJN4W8CM3ZRxqP+FQT8tH4
xZsZOP2T1bvdbQpYjYuwIDU8mjnJJHlYBlC0MC0J80oL6AupXPi7ezHVabwA0yGKqPfhNFfznzHD
MiQ60rXLxYIzlMhV362G0T/IpLTPVdK0zwVx2VQTzUIvOOHR6DIxnUscZkWUFqPCrbqGUI3W0rL+
apCAFyhR9bdZC0bzmZiL+2nJCO/DXJ6LSz1iqd4EnSwueHPZ9pcdkUmxP+f2m0vEzO+gSriGmD6b
s10EXMxI9wODhFQ7uW90rrh66bgvJtzL7qb3G8OOLO2JQ9eZ/t8lR0G7ci7+potMgzN1mDhYjsu9
OhtWlkQqtK5U1LJvzq3AZR/ng9E9G2nmvoZVPf4xm/aaegt8HADcyI5Uc1R9qoGAQnKs+HVVQcZW
qtB7kTjgvBK/0f1CmzA/+ZB9OGR52G+1bbhk1BWk+7ChTLFekcCCg9kxkAEhLiRzmJaO+X1pH5LM
sZ9aguZvF0iPNTdjvjRwq4h6yYaaXZU2x4F6CeW+E2fqKgsO0/mlWQMEk52s0em6//xeTjJ50UBW
WbGjwOw+hmX2iG4tJ/5sR048/PW8EssP7wgjSm48wrwZj4RZclhmf36RCejXva6XkCjOde02tlBl
d5M2Pu4rtD75QEKeRjCRmFjn/Jo1KaHH2fA0FW1p7dy6cHdkizYZeE+nenLMJi2P+BizPBqnoHdi
s+xJil7rxoGTFrpMNmy+9YkqHEi/A0shLoQM0WS9oGcLg6Q++2CinmCtjftW1US+jL7iDRmWgbfU
Qm6UUv63lrvjKS2sHQszKot6YHVL7DTvd5sy3YgSYlGfGGmk74zh6aCJnnB3ytLmpxz84cT8vAAr
UVSv5lxMJSwt9kwABYmlbZbxz6DVeGsRfnoSXqHyc8i695aBLH898A2cdNeNZTCGPKd09Am+eB7M
CIE+QrxQtR+AuZObsMCbRaYp8qxuKg5BIljjNv6SfltGWlxwkKFpmNAET9teMHgCoE2DtC0ZWk5R
a4ZwqkyYlU9+3QLxzMGc1jGme57GlJjQv+YQ8F97J8kxRzvOKxMBaGIk4/YcFhXBgjL0uudCN+Mf
TDe2z4jOIYrQRpbpSad7Zqpp0NwtUsR5UJK3isJZv/Sm079h9wHoZTXBKz2DIKUxJZ2qKsMb2Qvq
A0jZgku+MUj/HDivWJtSjyfQe0mCalO1K7ICtdjg2ZE5E2oLB9QENeHg84lmhrMlKWgVGkbHgvMN
gTNheaCcAKcKPlTzvYXtF0BKQAHIBIsnq58K9zVgQt9g4XP4ILrCYylBJCMfJkCU85Qjz3WWfkge
UVhw7zIMru9y1K1xNwXZTViF1X04Nkm1swhJB+8486UH9SAZgNbALVAwLNkJgZj36nQ1D8Eg2o/K
HsVf4WTFJYP+zRhy0RwP5ojqcTRc0q9JziUCcCXbbmHHYPLlqeRVp1K0wJljr/LC5wz3L8vYkCeQ
BGA+hEaxOdoNQAJAIxaeAwgRqM1rOoVWfWBGpV8MwBIHE4HDncPCAC+1Sdqb5sHlWkhuMl9UTwvE
uecyDDLinr3B/0uzowmOn0a+G/mIBJmCYCXTNTQkldmInG5PHQ0cQ8I1lNHKHPG9WiAtHGF+2cMR
R0r2yFXUgb7oy6Q4koBaHPrAT/tLyvejjjQrjs+s4tEu2V7dNiXfzsWT5Q5mGKduuaTvbKd4O33L
Xpo7PQQLRUeWrluTjVGx+2dxrRCg/eJVkljfk4njXmB2xh9aXL/fZEyr7paASxbz5OburmIWjya7
Ia7CKjXnPT+EvzQkUaNyCNzY6NDun0YsfKyikmLcFdeTueEC2BENOV9Mj5jAsJHtIznWM5sjixAG
inpuoFLwj5k4Ey1GnvKNMIOe9wDd7z24Cel9llVfwdIoMsEQlbn6dULFhzTX1biXYCm4VetaBNFi
F6K6y8Z52ndjJ4+m0Ur45IZ5GteMz4JLrhURHzBDbsB0AO5n/oyzlbw4Tvg8uas8yA1xvjqcc14i
OUTMznBeaSnNPbHlXeylRvbY83zfddekMo09ZTtm3nQwSNGN2pmaOqrlypsE6bEez/4kBxi6TcOk
tTGCxDgttVktGyl54GzYli5Qajyets3OlZz3jmLbZEq6z1jXXFiYrsGmgKUJvpasiYKNaYW8eVTd
89xafBevYJ67qSUlhPdBHJIuJObQIfsz1r2E7OoN3kmyT4AmFCArsq3We3Z5uvclQYUpdZn0viou
FKpkjG6HNtU3Rd0P04VVKFfWKBAZNy7qP4qH4hDO2BNVMXu7IvV4VCY2tFEbsPnA6cx9YWaLfnHN
UVA39lxSxJ6gb3SW6olCy4DzHaQ8vCOputSmLbkRkfYrLkyqQ/tMG6/ulm7CGtlm7rzJhgEZfzFb
MNfHO0XWGvxFvJui4W4wjBkJdDsbJ6X0cGI0wavxoIwPEaNx4zBjUQYJ6E+c8UYzkMeWjJ6b/rtQ
7f/JOfcsa/7zr8ivf2xd/8nO+7+E5e1/5O1X/TP817/qX9hi/3/AxK7ulP9U1cVf49d/+2lw3yzX
3/9//Peb5aupv/p/MdXxL/y7qQ43wr+hpRGoPoVlOkhS/sNUh93O8q/OHiSG1/P0qlX5D1Nd8G9o
Aa+ScO5sdI5Xqt7/4uOFRGYFLsA9j00Odj0h/p9wYv9VJGeSqIIaNfxHlxpiyfpXOVTmqcZ3XYm6
OSBOMqYJpfvAdWb7/ydxDpFe/5vY0Gd5isyLMC/PFAhT//WHucxOkUE2hB+mK+uYARXDujPsCQhD
vfb1XahQ1e1UhdPvhG1sTLcVzz0j0GwlVNjOTTfyGeSPMCZa+3HJ/P7NhUa9RAVV6B9Tu/07l2QL
74hUEQhffbjUUda03In9xDx9R7xO7cRd61Z5vE4K7rTvZr6KEMawRrGoXRj1LrZHukfZZlbcER1O
1oUPTIyAPL6Q+DrkNb7Ytfa1nGDvdAuah94bgVfPtC7NoWJ7AcKlkSC56MokeIOySi4uv8xXnTno
UIy+pRmQejF++I21gUqp6p6wWegfGi8ACkHRAorBbpDs+anWZa4AZYOYdgGpjdW8C5ZS1IDsvdHZ
D+uSqXhlGQkQFlgrEZllZmrSuKmVY+kq9w/omBAeGdagTelqG8at6axUPITw3fVze40jBXpH/cVn
3iN8atOPDFKMx6TAcCHzpD0W86GAIxEVXTO9tXnS4aWyM/Hcm2hzNsjUSByHRtO/DKY9vBKg1v1m
c0V12q8O0UoQOAj5lqbHr5S51kpC7yQgXxDIsG58f/YAipvt/G3gJgPm7iQOoxzbhc2iVS3vZK57
ptt+XzPYnCxO+arujSayBaMD7PoltZFXsqbJWrP+2znu3G/y3l+tjRkM7bugknz2ZKccIAVBl0Yi
KIqbVWBfuJt85qB0V4mhNkFqen+BWoMrWwpffQ99Z757ZtvdL8uKDV4zKMyioRpYkVPxqF+fnCsL
dr0OWaMOS36ESz/oUwBOyjsuiWPMP15nXTNciQz6nafCOla5kGjTbKsyotHzR7Rw2l5+Vr1U02ZS
XQlhcpyv1vCpF+fEmVaJ9Kq4pkSxl8UpVhrQnMHPAgHJpzlo0WRBXUBFKszjsozDnwFLfbWBGs3M
vk7CLNyNXCz4vohLaVFKt5MRoYwN0JzWpXPXpVbH/tMw1aMIVPE+9oVdn3rTKN7ELMDWJhNRqhuv
HgK4zi1ZmowC6yIh8rfk59oWqJRoSUqV7e0US/E9FIWS2GvdFlWEMle1N6tPYM7BS6GCNy7afkrE
wENAmLfz4zIwi2Z9dZ2D8VA3DyihBF+2sPL/+AUury2LUL64yqSWwIFjslxB38DqoJwJPonaAoIj
G/yV9aynJavgYq5nFHFOrb+dqQLEN9cGC0NrzMghXfrgKoA3r8ukXOcoX1DO/5WOnd34AS3LUtUs
7gSbB7Ae1/1FLFWK4Kvqgc5vQtMiSYRjYDRuDQbPtyLzYWysAfuDGMAgIjctXI6N1mI/FLGeS/a2
4ywfaS+RClWdnwDAM8yBQj0EKScFC9JkuMZdDi5hHgu2uTPziuCNTGyQ7I3PrIJBlmddUsN1Ty2M
pOewdscgxpSSr0QcdUZBkolnvIz6qnUg7pQhJCwg9iSIdKZbM0C8sF1Ge/g7zAzljgvHG8bH0lzf
k7KEZuUvlKdxOGvjpavEnOzDjP36LhUsqqAcgFvYcXLO46HniZxjgf7pjR/LewoJRraxAT9mr/gw
mXgyrmLIaytCIIJA9w8px43xMmUSEPM1JBZ6FwvkektR59+FVsgWr5cdQ0xR1+CUM9AJDyiFFpZj
LdKwDVx8F2JFktcTgw1F8IvfAHTYLOaEfsgTiphccyFyJIZmn78EksAkGuR2/A4zk8GV2RqkOAJ+
cAFjqnaQ0Tx4LUouv/1Gq8ZzPQrCErZZLVHB1N3AGn3RIbQ9NQ5cM2nRWtWRrHEO6Yzi9XMtk8Ta
jo4qbmqfyR4B56LYF7p1zV2XT2F1pDBDTuEH1vonmAZ53yw1USVG5rDO6ytSBuKJM23dBQ6Kyl1+
rfF3BZrVcAPUPBuOiM7gHQjsl3IzdHbrbJwR3hd1vka2Y+v5zV2RDG8srI8fPoxNOy7Q7QGkoHAn
vCqZObgHMlCglFB5zCwFeTKQykyyiXlP68dA1G0a1xy7NiVnAXa8Ta2CgI3Zyz7LORze87oBHz9m
kHEBmMzTXQrFLiE2K7G/1pzxBie+N4p9OIZ0lEWRTb/Y6Ad2CMHsEVg1qvqIj79yTjmBSeG54bMj
7mm2hnrrIYW+jNIp2GlCaqONBr7PtK2vXH8nPO9KT5cpijCiA1rUURbw/0AFqD7ddXAx466ixfNv
tMzBE+mMfjwYK2EBa1EzbykzK99idwqdiB2At6J7C/nNV2Wbj9IoYX0IyeQSTJpZXuaWkzNu1YwW
F8p3UkQuxz4+XHiBD44Mbfj6SJk+Ut8dv2TT2dO50SmwJt12gaJOqrpmC3SGYw2jCN3kzJm7Rf1S
vJpLYiLtJ3oBUgocK+POJUNiOYHUaRDtVQkzQeIajO8UD26GViOpmThopBFbwTxYbbka+mswIBlF
HNDldmXCdedRGZlHsqFRLFd23outbyvBOzMUya8QuWMzR1r1wS37kM+vUt0Tg6B0IhZvIBurM0IK
HjKePBA5GmT8fpV6AryzMqllmqrJqHIGWy1gmJaKW4ZSbjukdjAxYLaC7wk1DvdySNJ1MTj1KWlc
n7ziMj8vrlEYzEMLNtFDty4/jE2XF1lyHJuy/Raji4mlvxkHGyjVRCvfR4sM+g8EE8bHwCqZ4Kwa
bWd/ylzoJa1XZEe0Nmak8n7XLM68c6VPx4p+nO17CGetOpI/MJ6UQEGzQXvHPx1ry/zxBBxZyFU+
Mh37H6xbKv1NycLMZe2Vlr+r166RYrkUa0+z32MIE1dN4pWwAFdCWXBI8dIdQ3kXqyU19pD1kktZ
EPRgRCt81YjDXrw4i3+oVXhfTjTjVWL5W2VKJ2Z4c2e0vsmqaSRiXDj3tekNjPMVJdBGEUWxUn1k
xBb3mM+CbDRo2UYR0uMxoa+zOWGKb3HOkWAiHt3VKl9b1DobipWegbMg1qfte3ZbQCs2OJTW7Vxo
nuGAUCc7zK1vHFhexAR4drbggLBogvQDdOSLj6BuONRZGdcuFwULu46efNnxcJEqJjqLtwe3I/pn
6FXat7rYmdGIpaH9VhsIZAeitrwNeUfJu7YBfc6+f1ToEOZDbVIgbkrPdH+Ye9S3HfC8g2VM03Vh
8c9Hy30b1zOidl+XfeQo0HZD7sKXTAxH3azkSq2bcB6qL5Gm4edITFrnG84Gfptgt57fdjjwN2RW
JbfeSgS7yYAM3QIJf4jQAWDRRh/w+xv7klS6ONTo/tt8XHc+092HtRyNg0yxGfWwDOv1MySb4qlT
aXlWE+IG1hGkl+TdY7GOTk8lWE7MsP0yxm4MzLWvOmLFGiAMKFN8sFurfJPoSjcM4GOJ9BoFzlDb
r0OPrZ6aCL03MYfGDRFV5bOzOpeuVSv/R7+mb8c5wBkKY011r4mujgrSxMNKt8cSqRHyuJiFsW/d
Mp5Zr8ZKIv5wRgPLmSe2ZADeYsfhgVqpTeaJg9dZB0YC0IA2a+39MsSCCKzG5VEP1icFfJ4iHrJR
eo2IeQaDvblOG956cmZHclMmk1QoX73MZl09gFGguivbcKecIjmMBoeAsrr21xuN5cbtCdqWZgKA
ggRB0J04cjmxURiILiAmTU4IF9IaFZnRPJscwSXj7yYrNrQH+iDrblsENQzGgfMlNVADts4edh3w
1Z5i1IT3EaGNgU/VcDywKUXR4QlAXetdoPI2yhAZn/EpPbLkeLDQeJMn77ibwYGhJpba2E8JS0dl
vTlhfmrS/u+QV9tVXwFYLOW2uSXcvTEVO3dR1WnJlmdyb18xMQxnC3sLmpCFrX3xEXb2UTrrl+fa
34s1CEkAu0EkEQaejdMhUMScA2WuRbWTdd6vozUDOAC6BAPBgxp5Am+AbFbbwNV6Z1835chdaT58
wsiS1mKCPQZrG0tfzxv2bT6KXsIjGSmp5kJ1Zx9bsTQ7XUkLQUu5m9z6FSOBPk4iY9SrFkgNKzGU
fT8y2p7AL6YrYRsjauINYenuPp/ItyIS7dtlQpk7GcxXGAh3HEmfmT89C8X8MUozhv7xkjcO7GsG
lDdhU7K+H9Cb1ZSjxKtXLT4Yd4UohfKrKZ9U69+PufXQ9OD1TNqUYau6OrnNfXEP4tjYjXZBqcVZ
wPPm2D+rt/TsTAIz3Pth8znUw9k3B97rkq9XmJtvDiui7Wwna+RjmDkblh4/GYT8zf2w3ytMHOie
GrhlaX7hu5Ns4L1+BAbIunC6lyKAbTaMhCBxk3nezqjkdO5tULwgZK7N2ISmwlXrk+un7+wi6Z66
xDkEdqF3uWWEX8opEe+SAqZYkBJJcqwGNBj0BzavoRQ+r6sZ3+ohvCCtoAV2gh1zup+VyySDCdYP
sZDGUbXuaVrtDlpocE/Bl8aNz1C2BWbq+yONlwVHltF43DvujQjLK0jaPVbIUU9Y7X5yvy3YkfE/
ebUwYYEFpNco+b6WOMAxalSmRgaaWB+2lV19g8Gp0/I4O77YVsqYqR2ok84lAK7dypQ/dpwERi7q
dDSoCc1XU5EMlIj92POReyHBgoih8kFjhYCv24qzDOuPZJ5RxPriz2gYJ1KC/obCX85dO94FNgA+
0JxheDYM6yEVa3HTLcir4N3s6Bd2vRscLIKqotwufXgpS35rp86+x5O46VD5oTIKgjvqbfJXfErb
YjTe7YYXJXTVb4McC0dpVo+Ln7pcRaX77lCcUexVh2QxnwM/f1gXqI69wTuJvREYWN+5kUQZj5bq
N131BbBJurdxdCxcZQDwPb3QjqfzIV8qvanynmZPuDNL2BqFsgvSOrBbfUFL6MTNar0to8q21GsW
9auRwCHEjTMcECCcUVNDmYdFpT9tcrQjFIFmTPwWUg6ppmPmFEMSTX265humScTiIbS4qyuzudSZ
rt8LJBCfaTYtMVF85QdPk3pXg9+x8snvg4b8x2YA8Z7W4e0Kw2JyWyt2h3SdOMTX/nYplnf4jvW0
W0ZZPJT0Ltgrgs58qLLpL1GhcR2a60aWzrjtkS/xjmZx56QQxMdvGM9qry3jpgUWGbPmlO9t5j0o
jbCRB/gCoQNmXAPzuRXICWRYru+5rNYfe3V4JIDpuUwTHlwiRMNh4WiC2g0Ql4jebFfMjvlTKkwA
uoIrbI93zkwbGqxkIykr+FiJxDv4NmadrACKnPjdzsrX8Z3N0+zRRYjuJEPU/5bck3xRnDs5ISUf
b8o1fRqLgpef1J9atXqDBn8/pPV30jf3M9bHosRL0ljyHhGI9y7mKxvZrN+sqnt2TKCTM+raGMHl
b4ej8MbLmJQlNsxUAb23ztVPlpjjyWDegvEFdHp70pb7XhrjfrJdb+85C2MSOaAk9XhaB3l12sG3
LMq5vNMqMF7CNbs1WLfEASMmQNO9t+u0zccyjQHy8Vo6j7DCaI3ndOTmMsChe6RCWg59RoYag+yo
5IOau9yMWf7gXJHLtsreTEtVlLVmsOnHEkvccuoDdTCsqyexhZ0/JSn/QjHeJkp/1p3xw5RWbcyB
xLxAU641rLhjoyZ6aBFBzi03Nd9phnKT/flNhbrRCI2G3rll2oCZdNy6Fd7NIUCMHo9CQ1CnkyI2
MvgtNSu5sBkSxMT5dQuJBnrxNTsbpjOM8IDCo/7tLvShX1ybPmt545P7rom8gR/Nq3Hti8nPhpba
+ltpmXeji9gyaab66p3Inc2KkhJNJ4u7sEPuiAVgDWuLLh1lF1/5A2syuUtQ73Ac9Gl2xl3CrWYM
W9jkMQXWc+mjnIp16k/pmaiH9TGtnCPM+oz0BhXmkefMP77o9M4IeGkQRW6TXiKCd8ej7c3PWB4T
+zp49WPLm/BOyUO98q6tjscceVmb/dSA6UUKT+B01t1rWznGZuqRsvRXXKrPvnWLjSuJrpC6Mi7c
0t5BaeGOHdPrr9/glZTOFnGBG09W4j23KwfUnI3/k70zWY4bSbP1q5TVHmlwhwNwLHrRMQ+cR0kb
GEWKmOcZT38/ZHZVKlmqVGWv7jW7VstKkYwIhPs/nPMdsVZeZB3Cspk3OgpMFNowry/NMrqo7P4e
CvQG6/++EN2msJzpG0EP8G1axhcrVE16GzDqXtXZaC4vij/fZr6MK8iSWw4EoNmBTYU1MOnaDIzX
GQfmE+Ovvi/iL1Ml8nxbZzPX1chzFg91dTA69oIEJITIWZtuU5l2ynwyM0+OFZzKAA49qQvvZs6m
UzI07NR+8trnhjHdpZ0ExuM8AG4d6qde9a/YD7eez0m6tI2cSlPGWE8KcG6azwRThv9Q2/qO7YZG
gyAqlqAF8CIcjSQQhmX3pdcI5zwjYQYxhorRe+Cd9eDRKrWK+YdfuAxr4w4lXENvglZ6TRQjAEzp
vIAWns9FPryjKdzlxaLPA9Jz7DyNGSZtv+WixCo5JA/kqu37sXieyWvFzDOjoC4PJEfOL5OknMpQ
GtSlSLAZkdyFB3U+adN9zKr4WBOKm5SzxXoul2tSRTZDwrDSCBd9MoDwBwIS8nVKPahKxWQ++cTh
wLwuEJ/4JKetdMU1eFgi5Wg0RwtqPfl7jLf1oBgBxHvZNmdSGFAWxTEi8dZiPkXAg4mvc+5pzPL5
7MnQOiWIz09VXr/7XsvqEMf5pzT49dAL+voi6hEHJ1P0hS7N3BLT1+PYnS6yofkEvAywZh9ipElD
fZsl5XCZc6vUAyvrisEMWHoUHKUgFADrDmWncz0zNrgv6uncsf++gugBMTcV3TXekHtsZnyLKyC5
i5I46LjLc2+6MzlTWd3fMCa8jpqQLhE76n7BXTz5rvnexfmB6DQoxOb15DFzAzv4VBXSXHMAy7Xd
dc9W6SHq8rJnV/fuse6xNnGEmqwoin1cE0s/YDCbFGdNS8dEGh1hyEF7DBw+Dssrhke3LxlVsX5D
DuagY0LFilT9walSSZeNUwWzaXLnVdj8aCQqfJmzOIhganZ1Zd1C+tZn3Q3VtVuKU1fF6WNG7NNb
U1vEhUg0R/Bzk13kVQW9IbmZXui8cD3nuFMBpK/NYsoQIkDHrpr4WpE4SIyZCcrN5hTMyqLNV5j3
GOXamV1dGz4F1U4m3pvGPEyXahzsUQdXg1kLxqaet83Yn5DKEqEQwr9BPMAstpVgT+GzdN/ObYFD
Nh6rPcPJJxJXB3TIxBt7S2Cpp4e3qRi9C2eUnc1IM8DcnLZfshLR61p4mhzbtuvZhvv9njEBfN3J
J4Uj/WY5KeKF4eB59ddxScyunKZ5qvCFJWtD08VABZbAtVWjK0QjvmVuQwzUyEpIlljzQCaIdNtk
eqaFAGjhZLxjVUCtaRujMUMYNzSZFs5iqykgm1Rc6V8n08RLFgMaH9Hgroeumu5RPgHCEratzgxY
GM0h6ck/KYee2y/N6nV2hgCWrUltyOjcxKdH+TfQWiFAnIdjTbPLUzSVOx8++lLpJ6ztiMkY7rj/
unU51Mk+Etl9oXNvHefhy5RYU7CBA4EvRCnCEDYeq6Jo7bTN1iFvBXFVBSyvIgyBupYQgdkMIp6z
fL5Q3JqbqaHYrO06fZez/hQLYa0L39IrMHdvLZnjDFattRUSETk7bfZAlke5ISk7OoQxEvJgbtqT
Colv790JHvcc2/s6ZMwHvKK9C8q53WCzHq5GhbiPdpNI6TZLcPb7AYnEQf6c04U0IvrqBbre1LB8
AyG2BKiwwh0N5wpziDhUHQ9tb/j5URAauBIazPB2ykXDhBV73653Cv++TBr1WdRkAg7Ry5QHtwnQ
wS3hmQ2prcGhNn3ik1mRoluQ4jy60Tupg92m9IdXxy++4nqId2ag71H+FJsSU+ND0PjBF1+ED6wH
r0kfuE3j1HlM5qkjY3duMa5UTywJ+SCN+ZgX1nU/ou0O0OeWRLLI5yK3nhm8NRvmm68z1mc+4mbv
VLSNq6jSL2GMFK7C+MoFhv/JHpcc7HHifrSRl2aQvC/FwNaPpCOmOFX3BbtWtQXH9jVLRPfNLEu7
WnckmBzzQbzoyE/48gLXsCO8IdVQ7h0np3XywotAY2loshgoOgSnJo7varaAG1ypkj5cLu4qIk1c
qfBhW3xBCWvsJhSIjnGV9+02dc38POEgxhywSzomoZm5U11y0+GMuXHHjmFiNCc7d7ROWFTIsDIH
MFjM7xreoyOF37FvnGscbcm6hZNfwUeNxqcB8fzKdgePWE2wceRVFOtcYw4tJkUwdV0C9uZK39k+
MbCgcpYo+vcxDu8MIVkGVApYt6JqC/Qdnby90j0Fm9U44W7kOTmLwtiPHgB+tztXQMn9teHjVEBI
Xcfw4vuHLsHuZ7bREc99h+kpBbuejuo2ysKzG86HuIyrAw4dVjUIjE5oxCxCyiZ3m3QJcy6fXR7Z
l9YdxA2BY3oYpi8pC+krFO382AVQHyzZSGPyNaOkZrswPCXsU9DfR9bbYFssuTy3QVnVlfpkupV1
bLwc2X5/dIgYIMa6kJ9wBcSYMs0caqletEVEEeR4BRkooLyocSw74WcrKMNLxojDXV7WdH8+NRrD
XEncA1qw+o6/tXtz2GZi7KvsnRW6EqWjbvKvuo0MvQIfTCHjsCvMtwEyRLboU+vRppSUJZU7sBvw
EfoQkkBGFW5As/5miiQf6COXHp4012gXJuR3p6Wm8YbtvecbOp6mqUivDMm2mtuYsVyj0OEWqsE6
BJ9uNTeNerdLTi+GDi/oGJdYJGVeIe+ColMmhvvQVqVpcFgIa5+MgXs7kvXNPeI06qtVRwBD3MnN
Xr2m6A+s2ZjgZHwBCXHAVg1ucU0Wi7spcnVRqtE4t1H+2s4kmTdWv466gnAnx6bm1FFW3c8yfvaI
hVqHqRtupWcfWARye1oBBauZkfFB1jTl6xijGqf59+O8fMTrP342UGZ9qtX4eR4UwVhWBq/f66R9
yrOZIg5pFGd/H09ICJzYDi/ruSxK6i5kByulZ6gOSWoQx0b4OsFoY9M/NRPme1Ld6k+YRdFXVQUO
OLw8QcXKQ6k7o5AMaSSLaXfjhciJWenE+oubRBmL3LScH3hXOG7Gnmk6kVSUtaIECLwueif/XFWK
sWHvxw59akjSuyrqV3c5fLp53EcxTunG5MeZldomM/tCiXfmQII1k0fF87Oh1zDIxEq96C00x0hz
rJEPE/jjld10xrZFDbrOrKY8ycRXz+ycUPk203NeN9n1TFgOf+MQcSJa1kUfB9hDjELzKaWttZJt
an+yc7LG4BQ0bFzG+aEMxhBDsVltEO6x+fa5yUhaSZpbP+6Cm86pn3w/5yipWQJjIXGS6FKBiTW3
MhnsgynCbo/EjgezQk/vyF7Am/SChQ3cjEQrT2Z4NDn0qeSLeT8ScXa2JoMKZpixHtGHXVbwnFKC
0dYNJMKj0jx9MT5B4rqS5MJo3YoBbOI/ICOBMpxM4XyMnaq6FIhTTrgTd6pRGC176igO6+ggE2BD
q0B0j25aCvbvIDpsbjeic4yvcScO9WC+E4PbbSwjuA17s2agt+QOmljzN6hyyy/1iHGYx3eZTWQu
vWbaBfd4buINFUqKdUqa94nwfIzaRt98Tgyk/GnenMtokleSb+g37NzBJ2p9jdxc5g3vQJjtzUZC
7c57eA+Dphq1swghpe8MxSMmsHaTG0l4hC0JCmEwSE8hLtltNd5XjMBMkqbgqp5RFkkWZnabXRgG
azHFWUzIcDcX36y2M9as0HtsB0QjiJTppFXZ3Zn2vF8LVMYUZuy6nTbcNTKZHhPMbvGKg7Xe+GM6
bco5GnY1Jplr7erhNZasseyQzVDt+UvDTlRyAK7ha4V/ENOKNTzr2LEI/2nGNcrd8FOAO+2ZqXz8
1knT7i7iyp3XTSjGB9Qx9ilOwBwuEKLwyec8O4wuvuWqGPUe4nDxqCM1xxsb4MIa/U7Ca/fMas0f
QKjKQNQeagTGBTddQtgLmYtspmPaRWYOBhQ07wsNcj1xxE3mHRSjBF1C9J4nis8rB0S7jS1/XlkA
LdbWCKiPFIFk3RlW+p6XonvppzQ8JNR6KxcO2VU8QILwJ9RLqn0wsta9xA1O8g/TCFyMMTWFni1i
LDl9JhbqExLaqGnj7SwwKaLltY0rIlPIeke582ioiIWrMY0gIaCUcBfMAt2Sr9qrsRvDjCWzL59C
P4qRYEmzIb2vl8m1IaKJ7z0CiDPFzWxS2o2sP6N55rrKipyEoyE0hpOpBvuzM3vLuqomYk4mYXIa
/TlaRyHHxxo4PHqunjhvTDXTzH4QAlZ4brO2vK+bgpZLjx5S4sCMAU4hKzfgT+Tzpg0IW2Y/jSaZ
RWge7mz6dMcxqhPahMhcW41F9eo0X9NyHK7DQoyPk89XIm8D78KAord18CTgVh/0q4j7/gzccB5X
Q5eyYgU6sgqVxAkmGURXObNiGTybw9Re1j7TiKDTN2goPBxszNBoQ40JFscSn87rmb1tALvnIgF7
D2OoXVaoMXnfsSML1CPjcJRFgG48az7RstWrdrHwTSri6q6dU9kp1ofMIrGUTNehn9xhuatOkskQ
kjEnZ2inrhERbXAIEvbjG47CThq6uGDd4s40md5JB7w2JtixosaY9XAwqmLi/sHzsGL2Z638nnZK
MMtd13lHYordqo3FjGMN4fpLg78WuZZE3kLL9sQKotn75qzffe0RLaIKxHkrbUBy4wlPgpeQzoch
ik4V7qTwIVYt/gaPjco68ZExLPMerKUpuSUrssHZj/SlfWbNmmH3UiX5gZM7bqKwM3fUntSAyEyw
YMxRRhJs4T/DqqC+GkYroV1GgfZg+M14QvaMdIAo4xVXV3Rjolza12QBvIB3jp4dpzKeBQoJtXa8
2fvMvje+MhWGbc4K03tihks7JOv+KmwDwcwiXcBMolUiZEaGriPyB+vU6FQ8h6MM74jPUStDmQOZ
3swP3xhx1udAJM51Onpvudk8RhHiB7KCviWo5Q8DKjjME3m6ak1sZbFonlySX/A8yY2DqqzcCTZa
yD6s5CsxUY8VyyZmvtYd/ei57eIL2FmsZRfX2sqbGhpVJyMNRjdvgfLuS8bmxxkKQ19H4dXgMkpy
gze8LP0XgE1vlmi9m6gtud0wG3UbE+0eS7J824fxVvnxtMf++InizL2b+8r44pGcx8W3JCRC0tUg
8Y18Nnc69h9KJO5bJf3gkDczPYrVaNg4gK5ACvOQWjjDpjWergSidvw1IZL0NPTG5zmz3jMuriN8
pBLayrSUfA+T5XXXZPMU53KwT3pE9IYN+Tg0BM5E0goRyoZE2tpXuOaqZ3eyzwYMr6gbT+TFMsSY
cHphKEEkh+wYBADWOGRCLCPpA2UpL2hGJ2tdJxMTE0bJDAJGBR1pEEu6ltkcbI/FhFcmF1NMEM44
ZnfTGN6Dzho3beHtQYUT/QeLlS+yDzzbWlMm5C+jGuabBCsruvlr7vT8LWmE/5mDBf0MgKn4bmBk
eoyDsrwleYi/WGbCKZi3AwHzNN58KayWQVJiRe6NwiSX7ZmpS4JzU66dJQ1ymE9J7pu0IHwrViah
ok+dbYGgqVMjfKRaSE9+Ub83hR3uHD8zcO6aqRWvFnh2uKpcOV1HboETmPnVJ0Q7+bUzhkKtzKEm
fahj/DmvugjUGeA8ml6+5KZ92VaY7iSV3tVg5clDJaMlC8+xOX+zKkMmXI0EzqG6bJkoGNU5CptN
hD7VKD5Z5eI7sUsDwh6dSUkPEc/lTVsOV+C6tnPV4anrkASW1jiRnpbZp2Bw6/IScfMIT8QT9bCW
YxEyiACo0ewCvdxnoeFPLQOAGPtE06aAljhUWV8Fqd+/RsZIw6VJsYq+lsznZ24PrPp89BArsvfS
SElAjugu6On62exv7NBtayITrfKxImj2NubwtL9YZVbce0PUPpJ8FTWboA9na5clks+hn1wA8VgE
62qLTzu/bXrVGcAD/Dx/A88SpsuR60TnqDeB68kkMvtjlKCD2EFTmP1j3pTS3HrFRFdBD4btWMUj
rD8Q+xhu6nh0PTAbZZttHLSd+c6IHGlh6vC84jJvlMDS1yaOPPZjhr0nnMlvubTGnCFYCl6BlONa
hPoJYZjzxqzf4KqvVMFHUtXTA5JBVhrkceKV98Kkab9l3EzclwZrN8ZhABrx4/ezYMjpyGznTIXU
mzrqbX2G6IOF3ui123+ZG67vyzJJ0/tW6u4+SmrW/JqwZiRVPkv+jaLrFmcnjfxpi7xdWg/wYshA
QhxB9iK2+NZbTwEbowOBwsK7ZUTR0lMwpccnHrZI53CX8LUw0IzDqCK2zyYPimS/Q6SDRL5FlmE/
IcUkr0zmi0Yy8YVJspmPvnNTMwM0sYgn08RST9G1WAE5Lesx6LzPDtKe6DIJaGn4i1X2Zg1hdek2
IjQRuxpq2HUBQcxnQtGs9zRGF4mqQic3hclwlK/pbDmHZGgjHrl5wk5QMi9KT15d/zoxgDCEpHOy
6XiTjmYTKpycdlOERukQmWXQrhxEf+YhC2t32mmGSTXe4sSsrscqE8+2SRrZah5jsmAKkEeMPTog
GHsgHFO65iHCLsRJ0WhwcC1eeeo3RKVWJEpwKgTRNjh7ItCBaw9MBIqkyAmcTTnMbfRe1jUjIre1
kG1lYTM4D3ERV4xJhRVdpGUnnZXNYyCPTVGCh2PTNKMHt6Y8RN0/Z905mlVSbko6N+c6Z4FgXKfR
PDUHT6ZzuR3Yl5YcNgXO82pQiX1A8DpCuapCq4kPgyUJ3oxYQzJcJJMX6VNVec+t1bsYrbVjFeeo
CipuZtSHCtQW3oAzwtEBVyq2EspuCt5P+FczJnSxwAuZsteSTATSRO2tKKrbo5c4NklcLuzb1Wzj
Y3rzMqKPOtqfOlaXcFOD+tki2mj63MLp81Ee1cGFnwRjdETeOI/3FAAF1Xjs627xgfYZlZuLHnwT
qMyx8TGa9rgzuDPlvucti6/gR3Y8vIZoHZJZnba8KMDEfC2HTogdYeCAOYeoNjDgFkjiSIsk2uTS
KVjxcL0iRFtTnWIBKeOpTjeMqYPPoYeSGQEkW/FHHrPh1vfTMgU4UiYzjAR0vVdxHKvpwqFBHThO
k+ALg5McU27hQQuy2sJ977UY1bOua7ekyKrS4jasCPc9JmZtLjNtJJlY6hSfgg1nFhwrtxGPZoSk
CpIDJG1UvkWsKnW/4MCMPQZIC/9lVQItgrhBwikWkYD1MKafYMs+Lwuv05CzgSFxYXfPZQr6fsOw
RY6nOiXw+a60UPJxw7J9pDgcUe8y2mEN8WlyQEg/lkjfhkNMrn16qXKFWsXGZB3tOlSYNp8B+tf9
mDmkEKOx9vAo66B5s4muGzeNWbEhN4awByYc6cY6BnWphg3j6uEWcfRYbwl89K76QDXjFUPqjrhT
QTAGRmGUVt/6IRiLswBd9YCUm+UZ7yUFjGE6pMWEQeR7t0M/j+nenW3UliQpUxD3UViHe8ZJybRt
4QvAObMqWikk+O3L2IGZ4J1dRKgR/DYkP+in9KkOfERlXtXaTyVFUnAYTaN1GJS7JGWHTe2qbY9j
oz/YZck15hCwmV9LNPwD6YtFxwPCleus47aePodoXElSD83EQvoY94TeQ+btdnZBntMpJgpI7eAm
plQfhu0TJILngBEHy+Jv9KeooPJubMt165Ui21pmML86CHdD7mmwrBvVjvrRM7zuspACKWWaVqK6
mjptySPPcRLt2qZwXpSdWelWxGnTUuulgrRdWulX3qaxYj+a6K/FZEWvCooOcmFl2DfIfhTfZX7X
fO1FTbMfvIGo49SOovQ6SpuMhPlRdR1s4CB1EQmO9CCoJaV1R0XOqfr3xcP2l7x+l9FrXTTFe/vR
o0eiyu92v+vyW37f1t++tZcv5cf/8v9CN9/iS/v3br5V2LUv+fdmvuW//2dCnpDKUSDKmRII24Gh
PXxr2v/6Owl5rq1NSiBp0Qbh9vvezMeoGHG0RDJG/oTgH/2PmW8JzyNDh//9M3HvLyTkoSrBQPc7
wtuQS5qZtizvg7EuYHKj8IPJg+0wLyhw2W4iy0skIvUqOwCtrk9yAVXUOS7UNfMPxhmKqKZpGbeK
9jFKdfJkmPZzqOwYD7dXImVJ2xEfNLp+HQNbc8NbgoD6lMGM2wOxc1CGaahj5SZkkvl5FGX4BXOZ
c6cNclxcVmmA3hcVjAByVZSAL4eGOWqLrSa44M6xTw2YRjZcLrHIOIRbQkoRJxDbbLZMB6DpInag
WzjZvQyeKi396WDleD7o8kIfprOs6p1Q5XTn1PYU3Rgyj+TasCoSY43a9TBdzFOMhN+ZWnvTpQ3S
40jp/CHJRLz0GfMNWsPhZHkIv3wrrdemqlJEtU5+yTwr/QLoYTrZpLdcwBeLDs5IyDJ6TJwgCFmL
tcDJ9dXvmnxHeilMjHoeKBfC4rIJs/EcZClsIyH3uBsUhHTG1pWboYAULWhMplQAsO1qlIdhiNCF
Uzt41Gy1QpxRaQR+rOr1YbJtllmpEzmf08goDkkQqAugGdWZ/qK5pdm6r1hTHXw/6PC3mAQzoxNn
McFQJVD2JcGB46vPlp2ZzzRdqaTpT7CQp22aGOqh1G5+PdvMZtmsQBm2oNNuMt1Xz6TO2acqRX+y
QpzpHqfCCFC6lG5+zBI14g7uxbVm7/Vo4vXcufPiWCmS+XbmyeRsTtJmy4EWjRsu+eYOKQzze9Ev
o8DGo8syxnDew8ctVqORKp4fszpXcXuAzgVBiY3FkWk8QfJ9gm8gMNWza5E9wH36bGAiOzMnUktK
WfDs9x0GoJmDepX0FZ1rWcE/w8m/hjgZHtSSnIgdEnZ75jzHnOFw9EJ1cIH8sevFoano0Vy0MAbL
J9iamUEfbthklgJ60P7AUJ0XwzyzUG8tuz4sCMFUHgFqRtsp0mLv1QoLVemo6ZKpgHG2uoTd5Nx1
LE2Tqc5o+NigywM4IEgNNK7dzeAY/l002+CCZltw+wR+CmRrZpl+3U1jUG+DMAXf3QKZ0wyiYwsF
FBKScx5m4hJm4Pzk2oarwaZlfXnogkBcpLVtPkSeY8z7KGdYTK3FYtJ2TSXuaigcLqsnYsXIwK1i
ATWw6aXBv6wCpusJ9O8stIvTUI7jLg8Adm8soYxbGbiM76V096b169duqEwUznZLpRaXl5EEkMqL
LDomuAI8oYtxb28hsMsO3NBk1A8qvjS6AdmsOeTnlJYPExASfLY2fER421VFeD2pvRg7prDdonoy
Hk1h5Zdpv0znh9a8U3YhOZTQ6+OmQVmxsnJvODp2bx8tRNXv7uT5t4Hws3ozla18QETTUpkT9C02
oYALsvXRHxSgX/z6urK1CAB1CWKrGPPLZG8QFvfakfV1dDTy01XTGukNorvp1KUxmsw4WmTkY9Pg
hpaWXVzPUhi3hSPdHRMelHx2GDR7E1U86m2qYPwDg5Ex1GPjuwJfMA6cw4H40uq4QOfjDTk7PYYV
pqVrJlvRMv6MB61ueLgm8p7hSTPLnBnpJU5tVCuzjj3knVKiIIlYUzXUVmcLv+JNm8Y8c04FVS1l
dS4Y+/TyYoIMKNatTqColljw9l6TuUcfkCp6+SFJrxAVuxdmX+GLThmysDCd1CYLbIRcYwg0QVZd
Bsa3aVvcjq1xxMdRo98liOsM0ri5yLQBngXgxMT3sUclTA97VzTy0Y3c6N7xsvFzqZ3qq6ZyRMBl
G/LQ++Pw7a+XJv8BhuD/IcCAoib49yXJfR397eIlT8j2+Y07cHz7r78v/+S3qkSLX7TrWhiDcPOr
30ACv1UlrvcL+a56iTfFfGl9V5R4v2gLJ74nwS9TrUMb+GdRYv/CMA/7oAt3xFPoTNRfIQwspcfv
JQnliG3xV9naoQGxHCS1/P/f5a0ABnQk5/S4FXVv33pM1M+tIyrcjXE2/Fay/qfxfb/9LrKnPNNU
WpLh98ffFY1sC1Bcj2QUpkRcYUe5nEvOI78vg5sklmL93adAvT0FRf59eNKPXpvLihuAAkUh59cf
f587Iu2HTzluUboj4Blg1mcZit9l5/+TX/XHXJPf3kZyaoUkv8wlEvbDS1ORazTSkcNWeb53I4ym
/tr5U/fg0paJVcVu4HKxESyowbpxt3/+On/0yyl3ifRyPWlJ+8NnCCffa6bKgBJr5/nBwpaMAowp
13UsI7SstmhuTKhpRwSy8euf/+oPyIhfP1JPCdPmZUBpWh767x8faNQMs1w5bn0jzi6lkyUHq+yi
zZ//FvEh+3b5NWJJLjPp6U12CB9eoZtOqT0VAHpSMSZMy9vuQoPN3peIau7BvY1bBJ+oDWnXkxus
3wx3s3aC1tKT0PHnf8sPXrGQemkyFiqHFh+IHH6rWjzs5rhlZpxsDHba6wHy70+C/379MR++l8Iy
+fILXrmDh/6PbyyoNwaSms9U6mGed5lIxMVcpYzlYmVMX8jizLAYDg1rQUairGAc9DYPQqet+Mmb
/yEl6df3njRqEkYhnSy90B//EvgSXh/hc9t6XUO8MbjAJ9UO6mx0Y/AaDT3QH1d6d3/9XYbHxKHE
R+6S2vXHX6p1NbApSieijWM+XC/4JiYv2P/1X8IHaNFv4YT+l1/iUeYkCKv67QAzY8WKEQ1gWf4v
HhhKQYfT3+R85aD/40upO1WGA9G2W9hk4bnLgnjd+k56+suvhUwzFo1Mf3g+9fIpfneOS2QdTo+G
ezsmCbkgOiwX1YL3kxP8B88C1QyHnHYtz6Vb/uNvqRc6khL+sG0bbW2FCPrFsBgVj6CmEXmMzNsc
7Ng/eQKXn/rhu2BJLjqhwPFw1nx4bWhPEGrWDe/ggLxMUVChQuTMMSFk/OQcF9a//i6eBCU0Xzo+
K2c5ib57H8E0qTxr5h4cLKYCLBOR9QJIT+FamGskI2JWJF+Mok+ivZGyAF0zNY2/odVsrkMR+4iX
E2aUkDxFEv7kef3B+0AWKWF5ywSDTfiHL8UcM5EK5GItsltxygYPGHjReSfyrsKffNA/OH/4INWS
BqhMm2Powyfd9iZ4hHGYttpBwGSVe+6Xh8joT8IMLpAphSs7drdZGZ4Tg5yIv/gwE0RK1CK1Egxf
iu0PL7TvfDEJjb9kcO1gPUs/2xb6H7Ss/7wcYR9Ga8TzZFkKG++HL2Y/ejVmwLLFvW/F64LmdFWb
gun8HAx7SxvbP39RsFU+PlsOtxd4KFfij0Gj9KEeoQ2ZZ/gwxGCRr9Cu0xEEwBoTsN2vmrD1LTLM
QvlWgh1ES5yMQJBEShzCwSxdLNygVRE2BAvWcScdcwpO0uzoI8fK6Qi1ErI8eG1fvPoBneim0xPM
4TRFAr/KkoZRK9nJSqFeQ/q6ZjZJQE8UNUG8cum4op2fh261V0DyYL/bJchvJuMW0VD1DMqdndST
G2vsCAu781PWpUKuZcRlvMH9gGGeeGnKt2aZJ21j1vjyEXvg6KHttXUMbw5JKDtBGYc3DFOK6Tzn
haNvKlA61nbC59CvaEfDV1GinyAqbcbMGnVTcchVj9YbxHR334wivk+0D0FFipEOaDBcL7vP+zhq
kOODWi8Z1Sg72FS654gosUIE4JFgMq3axgnydWcP6TXwWPyeM76Um9y0DKLkOqd6SX36eZwCUQ60
xuUXFWHlh2vfduMXAsqh/+B0n75hfIvBLJlp842dnZy38B2ECWxPheHR96rogp0Ku6eMz9reGpac
NwhLbTyWiU5gOicdst4r2YF0OFfM0YsL2y1n3NyOnvAhrQL0tukVUGtlbrreriGgeAvuc9Yx6Xhp
x8Wxce1SYHrhm58cEY03xDr4Rv7FsVryJsD+YFAqoVl9DQr2gkdBH43pa86iHfoJrHZKCyRy1ug+
t23ZoypkAxNvSWSK9V3vQSI9ua00brWROIL4uoJaihUtwjyNjCFZJTU1B/DPFnL8qJuuh4lfRd2q
0IH3AuqlS/f12GJdM1JdY5N1UOCe+qRC9oZJGk5v3gqfPUk/+eepp+TDNp1icOVNLtfFECtcFajb
YD73BjRwybFDxBHi7BvGa1a9REuz7WVAqh6Q647FSeeY6rcWDPcWlYjqrjMSaNQmQAsfbEbXKJ8T
dtT4TNIgNAkvGeV11ANFhciH1Zpsh/ydGmB65rAL831kh83nYMoZNrATwRfays5yFvVvFezrTMco
sMMiem21G8NIAgb7wn7TRuW4FNcrf87q95QTwFt0qkT4YeRcQnSqWG5DHPPxASJRtbNZ/Dj3o2UY
FhpeHU8bCRrd2daqdcebeZyR7q+ULBB2ALNRO4+tCsrC0m7QkLZm03Rr0FmGvTGxoWdriV2H6BNl
pvpYaGfgQeZQwHop08q4aifWfa9uUIXZI5AhRGie05WPpVM446cwyJvbsdemuWo5BTkrYKDx/Jb+
7O8MYgRTvnxh6KHF4+CCAWVDOOk6G3utDP0Wi0XrYxm3cPVQ2KR613lEIv56cP7/Tcffuci/u0P+
BVx4KPLgb7jkgr/d/zf18++zhV//3f/wC4X6ZeluHUVRBoFWyn+sPHCy/MKlJkj0lkujsjRN/+AX
yl9smyUJodOORce4tG3/WHlAPQSCyO3rSYdwdS3+99OF3xYeLmlWH6oH3KbZAEjaPAegj5L55FEn
QZ367s34aXv/+w/nPfy+ROunBsi3HExsqHR8XfNURsGx9+RP7uvlx/xedf7+45cK8bsKsHdb+CJJ
Y549F+2RAYM9+kl5s5QvP/rJvOvf/2RtljHW4s48V4BvUwlnYoQGjIVsGi8lAWRR/+3P36F/9xI+
FLH4nSsADvyiWl+K+sLFRfLnP3j5/H70Cj6UTEUnZ/wTyjzDECO5DaOkQdCqnv9SM/PPt/5j2nVk
6d6AfMQbBMmsfHRLJm7/HMv94IlZvgw/+rs/FpRGzBwUP5E4CzXvFFZaj/EnrP/d4IK+I1WmW7Ig
xv/D2Xk2uc1kZ/sXoQo5fCXAPIGTpfmCkkYScmpk/Pr3ouzXHmGHZJlV3i3v43VPs9F9Opz73BeH
niHYsMUcLIH/D0k2Iu/N4Bj3vGEv2dH2dtXcxlgGqlTkklNZUI+2Od/Hf69Y//vbZ5ecojQorixk
eU911Df8qXilDr0p+ePo2U4xugtXiRMzw569Uylpp7C5MsJK/q5xqBziC6vmxMywj//806oBRySw
XmTFW/IrZQMLc1hl9oVHkRPrxp4teDQOnChkOp21VCjBYsR1MVY+rPBeFnjlFxd+wl94/Bez256t
/KApVAtdrrw3tN/mUO95biEZQy4p7f2FAQYuleydVlCkXqQ77DJXxxqHjFwKCF43sLmuoE4PJPQb
vo9GplxJ1nSPRykqtMTj+X6VBdISGtdtTO7KthE3+71ASYHOVU2XXSmtVMA4ky6tReC4x6LxULwO
41vZNqtwMPZ+eZuPwUJSkyMq8m7kha+lroOCz1VBogHqz12PqD6wqZrAZrlQVyneZKhjeHAVIK7k
Y2n2tkZrBh/sTqLA24GyIX5R7LvokPfqPCP51q+BIgDOhC71Nwtbx3mJM4cmHs5P81PzZBYD854S
IXuK5f2YP1XiXY9vqGO7EJ1mpPf/XUOzuIdPheBqwhoCwYJlLXzjBi5dxoFoQsdF/TkOnMtAP0Q6
LCruzGVuLLXRRucU7suBdBHlB3jmPGsi2NhNu8MhbTeyl3kY8rsj1trnx+B43/tqns2iKOWaVVsK
5nPXIT5TcbvAx2B8p9zALcS3iTI4FMcXxsQ4/vYv/pg1u3SyLIdJkRp5r9n+24hXeY0lTi1cn8eM
yTmWuvxWYoulZdw3FMByvFQA6Fp7LYKWiKCsA86btvJbkIJ5DAsKy5nwQjEgZSCUIWWeQPOmzBmD
M7zDka0iu3TjeOdo1cLSv1Opg6JDulFqasnLPwqNiKM230RSi7VZkrTo4Yu1OkyUY9ogdp565ZXn
VGjOVGk+28nvo99LBjzq/NifCIDW7GnBlygkR18o71Wy4jF1KJF/oWX1VNPzCK5wH8kkhc8aGG4Y
onnkds67H0WJC8C0g4THiWDfB3qivNvjxpoSiCYY33Ehp3J5YU5vlO3yjwy2F+Umjh7wgnFbxVzm
ahNemA+nOjnbAMwi1irLdMY99tmbQGc3kz7Oj+yJDeyYzPq8Azh4NvnktdlawhvD0ZaQDagDzaqN
kikXzgcngoc12wjKPogjp2eTaSR27Neu/6FJv8/3/tS4zGJ/Umb44o7MCwfEfIe248KGe2pUZvGu
pDoel1LaNQkjPt4bChDCSmztBgGEeDrf+VPjMot7JqVvnVLzR3r/UJgAMD7M+L8uYScfy06NyyxW
FWYPPDUY5X0o4DRv0Oqc77J+Ii4d3dU/Txck67w6doMMJTZEFivWud8szRGkuOzwtmhvrei7qCku
EC9RvKUiwaXY5bnHOckqA4RTtafADJN4uMcyYNOhUXdqYxfpmWeoAp6otuqmai1RsFVhRhYKcxu1
hzoaHjrrTsXcrs5+1Hq+lMYtrh1lU24j1KDyqgze9CC+cKY7MXjzB1upo8x+xGRjbwmJSkBKc6Qr
W57FGrOk7jmKsuMl5TEebzQsWs5/lxPzFfv6fz5LiRsJ7unmtM+o3O4xupO7cBmaD4MP1DqVL339
rzclcxYrKjwkJNVPCJXhWlK3Qr+wEE71/vghPp1CwSTFrDgOAEmEjjq4meK3afwz4kOArOzCCJ36
qLNIgc9TY0SxP+3T4KNV9j61c+eH/lTD81ARi7JXM3ZqEeKfwvvThQ6fiA7zlEZPqYxl+eq0N2sY
aErvoYu/B7J0Xa9nAYJ3blFrEcMB8N5ruhXOvBfG40S/jVmEwATbL+TEofjLf6opMdQpf8VE/MKo
nJgqxuwgQJo50MUoOOzz4mwlz4N8CHUgS+zZav/r/Nic+gWzVRpR0NVaw/FviE2jv1hJjbm6eeEH
nJguxmylRkUqeFBlpeIcXbFGL93xT7U7W5tU5WSNndFu+wO7D+rQzo/FqWaP//zT0iwbW4oqClD3
vbwJx6U/ede1O1uOJHEC3KnpbgOzr1eeMOI43/CpjzdbjpLKe2t7bDiAQyA/KNzBtLvzTZ8ai9l+
zUM4efOeschRK3ZeWDxe1+5sLapOHSPDoMsO95ppYxjXfbu5kAZkhhM05bG/4dp6xP/6qu7qsyWI
UgqGQ0WzOBpEmttN6+vanS27pOKQKGrazYKHQXuv/lvf9n89C+mzFdckyARMh4CUWj+G5DbEm+y6
Ds+WHDaJeFYUxFB78EhzhsmVAzFbc2Q8Jj/t9Gmvm0/q9NRcusAeB/KLO6U+W3Nh1I855gDTPi4f
zKR5aPFsHXpcmoS9HXBQv25UZgswaI4V+QV/BWOIxSjtiiG4LnT+PZN+jkVdXXVTXcr7CRX4uB2G
6/bCeUYZsGDC/2hMaJjjGH071y0UbbYTtlIZt5VOuyOXhtZtgutOkdpsAWqTQr4xIV6ALcbBz7/y
0qDNFmDfZAqJTmfYZ71n5JtRujAjjr/3i3mnzRagHeIkWGECjT3lj1780Uk2jm3tQtnyHPGsB9Uq
ag5XTT5ttiQTRSgw6Kg8j3AGzdpnJf95vuFjA1/9htmazKgIsJqSNYnHJPd8GHMj24CxOt/6iZ1F
m63MBKRMKgec9QbVxHFEd8P36xqeLcYYmUaZWwx9J5amtfHbKzs82wphOVQ5UAwOp8jpJ3Kz13Z4
theOGrVAHGSIfeVBy7Ztu79qIOYiDqG1WWyFfL883KfIYMIxvjC7T8wMdbYahR7UFAUxxA6WkRYX
21Y95MGlaKocm/li4h2ZaZ8PYLKl9oF9PIAp8Xs9hge88tywXY2oxJEuLx3jpVBwLktqN8C8arQi
LHweU2U94osmYQuBD2wUBRd+60xn9D9PtXPBbIRoTNIEvakBEfgZ9U5luxiwd2z0hcPKaOLIba1H
UtPXxfxjNvTzz+9gBpXUI497Pw0PUI3uxYWgf+qzzRb00AkDTyJ+idWuYxQShX9PicKFXp9qfLae
cVYBMn6cbY2muFWaUHb9FGGUfH4uqyceYf7myz5thKllaqIW6rBXBW8pHQyMKljlZuuGR/IRBsa4
duCft1PHdo/4eZEZwKioeOkxeDoWiVDGvCqU6K7IwXQAqUks2JZjd6F7J4LZ315/6t1kYvOf9Szh
UAaCEW8HLF7O//BTLc+CwzBZVcphhagzukqxza0L0ezE51JmG7U+FT6katqNlB2+lAudEj4glBfG
4+9S/WIJ/13anwakwi8nN48xDQTyIorTVTIi9TAoR0PGpWLuhYGgE7/JnbOMu5+59ayra6PnM+Wm
l1e/IM3vOyAiJZCibFnXiYdeG9Y6MAds4xwsm8v61ZAez4/xcVP+qrOzeCOoLcOzPBv3IF2hiT3U
FONSzOjqqJfO/4UTX/Gv3u7TcJDuaatak8d9gR9CnP4Zm+tivDKLFalhlGGEyfJeJrfHxeTKq7Uy
CxWTUiQUqPFq15MnkTIApKZYXzcWs0AR4QGlDDGjPRZ45Lt5d+Ernhpj9d+wqSnGJESrEIAsk8xi
j47qyoe0v6L/T5+vSjNb0fFtwmpjMcF2ebtuJGZr2+l0qTZRdO0n4NEHCvaualaeLW2JnC+aVH3c
97ln3F3d7GzTd+KkQR3nD/vueYq6n2Vaf5zv74lQJM+WX2lg2CEaEq2d2MTS9wE7dcpoN+cbPzEr
5OOa//Tp2rhEKNcP4x5sGjlDcd0hcy467kaOxgUGbfsBXqW6qK7s7WzZDX4T8PloVrsxHuPhuugj
z1Zcj8VxKXQmRB4eDMt6T2GAXWjaOM7VL2KnPFt1wtT+e9Xhoewq3XfMIhYGFYqFvzKnLZXT6ICD
BxmelwRszsC7C0PTZWj/rvHIaYpymfhPklSuigI2/QMT16UuNlKfE/FmYmU2NiiOY9zKwJ9GU7Ud
qLHI449eSFtDGUHRb4z2sel3pr0pna1Pte+Cl0aKb7CAEDpEY8h65jJr6gVeeIsMswkstnBdehHy
t+sm2PxaAOVAUKQ47tGN1qbrC+98uzOd//+cO+VZdLAcYFIj5nV7bFF2pvUUhLi4KfIq67/50oMc
/UrT31L2VPVvRvcecPw5/3e/XjC4hP+7YMIBFkpecdNGVk6NFh4o17U7Cx8JBbC57ki8OPzois14
3W5iO7PgAZA+CagOpdk/lB4j8j3f26+PBPa8AJAdT4FQxFf14zf8mVDaP5rmB+bfFw5Ip0Z5tm9r
VCubtka3C/9VA2SqX3gKPv7s/1yOVF3++/VMvczhbU4DqW1ctGSff2kLPcY173uXXTqMn+r8LJ44
+MNyAucRUMGeFPha6Z0f9K83AsSg/3a+suS6E/rxW2Zr6hOoFnZQxV9KLp3q9WyhJiN2Q5gxMuQI
OIptX27P9/rvi8VXYz5bqDgHoSlrWg53/o0SaA/qiMea7vkjCLOXEDHWhFGO3BmrtIgPEUWWknKn
ONIqwmMvrit8U8XG0MddTuISaMcS0psnF9aDgmwaolIz4viU/26PiLZnGaE1dutuTwJoCgT258OF
GUmV0tdzZ65p1HFWsFUMJUiomh6VJcu21D2bnHNf/Yp9xS14X0LZTnoYFrZsL2EQYKKFm82w7VIc
BlprC3tvUYu7ruyRpOWerbcryUw3CRs7kEnQHoh5AlRqWFwi3SrVHIOlm8EAyVQQsJN06Sgvg/5L
w/40TnDklJ6g+60MNbsvkp9y82q16rKmCj88Ft5L5krLIUdQGjDqH3BQwlBC0WKumuIQhm9pvLJ1
vH+7ycNgEAjlFvNugGkPXXqszwcjjc0XSFwgyC940Xli+JGmrdvJ31MoHbUMnVvI3CkFfqyA8oAy
2PgUBNnLZBwsKHd+Yq2NBMoWlls9nDj5xR9tNwvwapaNO9N+tbWbpHCORpueMzpLq19LPg4SsXzA
C9cdQCgKVVkU2R/KntHcv2tNcqi11tWq+rqY+1c++OnwM2FxWFTGMcuiuWTIuuLSXPn6Nm5bs7VE
UtkGV8JZuyyfC/vG/lXcCAxQ8ZGdVqWyCZItxhPnl9eJWWnNVldkBCGKQm6Sfrqj3Ir6o7VZXcxM
noiXc21Hp0htAWCEN05JWZjih8UxY/yTajdl+pwWW6fd+tpDkwauY33UwVNR9ru0fpKS1ZFQU8He
60yBNyre9/otl6aNDYBdbtsN7EKvt0LXLsuFbz+KoHiFJ5WCuDZrc5WpiquiqJZAdJTJGg1aj7yu
Xap5hTit93R1F8avkfWQB+vGWkvlJd3hiRg4l3k0ujX4IziLvUNRjA/WqHs4/5VONTzbhn3oC9gg
Mo5YoUbjQXTP59s98fXncugpNBWMT/j6dn0Ti90Qb6Thglb3eKD5ImzP61CRh1e44rBV4g6DVPBX
Ffwt+YHQEq86IvYIaQw/G+/8DzlxoJjLmX0sc8feH4d94h+M+lkkt3jjL5ruwo851fxx/D6tdBt7
xKkr2IN8XN3A3S3L8b0GZwWf68K58MRKmUubqZ+SE1hWrJR8T+HpwrG3fr1j6gLHOD9EJ+bQXNSs
5tBC04YNmqua1q7Sfnldu7NjhZJGsIUpE9onxgoD+6y5EAVP9XcWBDFbxBrW5MXThBEgu4Fx4RJ4
6lvOIl5elkLJRTDueVCFJJYjn84ASB8wS7+knTox9+dSWyG1kIqO6dYecEr1rkt3Ara3BmpaPdI3
wfSV+aWDxYlhmutYCzOBVxvzRDU0uau29hqh2XVRx5pFnXasQEqE9biHnxdE+/hStvHEXLeOX+bT
alKSVBvDY1YwamrIL+O2AOZStfBUcVWWJf1CTNCOM/CLEDQXomLQ13SpSnSztJtcok5Fu3EsDAfl
w4TLz5gWuH79xB1CQktvRxtNHxZyfW9Qyt7jIxwfER/jyhfKQsZ0tJciUKGOO5SQGqqXXG+AyeAU
m/9OslvASwsJBnYFUcS0V+cX1olXXnuuch3MIcd/iJWFiXU61otq6Ny45Y6ddcs8/Bln4MpMdVGQ
ZKjKh9K/T80Hy/4psC6v2OriDNXxlHhqUu0n3tUkx/HA6zZBwi7/AFsXo+3MuhSBT2wl1uzWMgyS
LZyGhCNc5L7x8CmLr3qExaDm3+liU02PPRWfMcBLhSLQWLQXgu6JtTNXH/oNdXFhdZwg9kdeHKT+
+/kvh+fg11PPPP7zT1McKEfYTjAH9oJkiSqKRSAeE/iQyr3IeScbYY+SEUjL9wcDGLThWfouLV+V
4F3DGa1VYwhlpmtN8lqHYBOMf3pYBXL8Le0rl6oBZGrfFfiQabqsq3WMozNgd2jgnas2xrLDLs0E
+zEEFJYM429fwnhsH8Y3cvaolLdGti/zW3m6TY19M/5uxKbUV4r03Uyeoukg1TXV4s1zLaM+l4FK
Y8X1aAmbmS6Ut0RPuN/thPl97O+DBEaE/d6IG2FiL/2Wp1Xk+qGzhAazzKY/VvOoN3j+h7eT2cMY
4IKio3g33EqzPJw4gPbWt2EjI4V7tsbnqDyo/XPVP2LL5sE7kfOnKb+p/K0s3SX5Jshuyup+rJ5i
fW9quymyvXCCqBPuY7yRnf4eZ2tej1/woiu1XzV1u6ayi0Yf0MuxZPlX2vRL3CLv7ap+Gyl6Cs23
sO/cWnqg63r76/yXP/XdZ6ugC7S+KmQOahSWwASNpCvXwGyTxbnXyYqBdnuVYpTb6VIo/ptT/iJG
zjWhFcUgYRAONCz7K9KiC6l1IKk/BJm0CI2XVPG05Fv89t1fGdONZH2XjA8f/sdkbx37zYx+G5jL
lyJ9MKDjdckmtJ6UWKyAVXpFQIHddcIorCb+XU/Uq2PNoqDCgG+IYd5eDi4s1eP72Be/f64traZI
i2MqY/YAmsm1wxODQvkCBQvu+tEJ/KppMdeYRgD4sBpsOL9X5M897ifXtTvboW0zz3WrPCoFkpvY
8tLOO9/uiXdne64pTVITQNlRYIO9Cn7u+dKxfsAxVdlSYON4rfKI549mfVTjrozI2oAo7YsdhOmV
EBtroF6W0nQLaCAl9lil/BTjHU8aqQ0xtIKtont6fifVdxql7sqyUbGyh4wdqX9UJ97k2W/JLrdt
nt+Vwl+kyi4ZJNe3p1UQwR8uX2pxn/rLpr21gnsQMeDFHcO48kvNTvp4M45K5nOnr6pHnJbwormy
4dmOEHc4pOsBM1hRl+ZHG104JJwIOMYs4GBroknZ8Q1ClnB6Nr/Bc7hybs1CzminpdQCKthrH+As
7wZLXBC9njgp/C1Q+7Q3YtocyD3UgH0NXAEEFt1+7oZLbkvKidPl3yn9qfkwDzU5NHSughgzitDa
6z3FVKmMM3/TrALtt00C088HaHfYakAv4rgCxTeq4rsGA9QxkN6tPPrtSPJ1sXsumoW47WQUOYz7
zGx+aW+hpv86v0pPfPu5bDbo/UTH0nNCuQ46zlMvHeVOtTuLKoGtRqUmaBcyNlzZ8Pd13Z2d4yLp
aPSboI9RzTch764UJdtz58JCy2DgABZifHEiWbUXcx/HzeWLvUE/js+nmdTJcVuGWFzsGxw9LAty
qfliZxrs5psEq9ag+5OPXCwaL64kVw8feMh0cbWH4vSY2x9hbFDWC6HSUO+LmCqU9Fs5dk89ZZRN
6nvsMn5GRZ+yhqq4kJtiUx8NSb5N6t1UHCDgpemmVdYTTs5acw8lGPzD9roPMYsZsZrKGL0zYDqU
kB0w7uuanQWMehziCcNcHhiSe+iucn1h/ZxY0HORbthpmOEqGnl8/b43RqxnCt5Hwpi0jh1yvLxy
Nc2OGAGYiJZiPMIS0M3Oala19XzVwMxVu0U9GTg3HdfTsGlr76Ln5Il1OlftSoUfTAWugHtFvmm/
AYU+390T4z0X7Q6a1gaT1aFuF8/gpRZ5QY70pQ2WRf10/i+c6vgsEmiFWppy0PI22GS3bc0TbHvh
OHdib5mrdY1qxKsOdC9XhO+AuTEDvsFm+7ot/Gg3/zkeaEauY2hF45OxbMdVLV9o91SnZ+tRLfWg
qSLOoEb83XT+pKRTBGzO68Z6tiojvzCGXmWSVFRj+65+qdOnvuHsec6SOTdbBaqHZqUPm7xcX9fd
2SocnDGFrEt3Lf8Hjtl6cF2uZq7WnSQhnAq/rT0XQ5DYbXVdf+daXSAZvATJCUFP8dR6Yfzf7Bz/
vzzBnot0R4vCTs2KeXFe+4fu5arB/U+trSHkyaTR7gagyHUTbK6n7bFHnVL9v3rKs8/5nv599/5i
7/37sPJp7/XrnDuAMgz73ijdOIGGPWXmz15pXchXuzSr3dw/GhSv4lRzE0xooozsZx6QRTyUmCEt
arNYF9ww4gcJsRp8qSp/zcpvgMc2sMi8yJi8KOg/EMstK0wiLBDJwm9do6knN9XUXY3lgRGBwjzE
VJyIrdHdaSpPKPeF2q3b0nAt8ZZ21RYiKrKZ7yhE3FyetG0SGshfzVRxZUpj3EG2FlJQbv0k23ZF
vQtD3CWGsbytm7tezXd2s278x2HgQQUP/U2dqmu1hserDCpSVzzseLiE3R0dph66kLQczX6jsqOA
3eoXejZtnaLfOk6+xt9ubVO3nPfOsxNhcV6GgbkptPS668DRsOpz8CuCKbL8viBVlHg+PET9uuA3
V09VMrN8sLgNRM1NrX4zcfZv5CtFCXP5lBO0UZlrrM7SAIT6NGbP56fniYgtz4JfXSZy3KQT1RXj
Ck7RUm+/CSbV+cZPRNa5MqnORD8aasA2Qx0jWED9QuLj605j7PXvFxTZKMpOYaTDbs1JHAvs1fEU
db7Tf7W2/7lgrbk7sIhS0WCgxD6DZeOkKV6TO0TaVxEWiynvXNEOi1oJvCxT8aT8I5nfSnSvSe2v
8ad/0PVLPidfj541VyzFNj6PsUmgl+1vUvGaXXdmwRr239GL5EhxAtQOe7V8re17rb3ua6uzzV9p
6yGLe8InfLyX8ef5r/H1INhzOX+BgbYWOhFJoVVwO16YP8df+p9fGBvPf0dAr0unartw3FsTdCXe
tCewg6lkov27EPWtE39htvkbWJ9WfUVpBniKVY4NEqgyL+W0H9XP6fjtqrGZS/MjZKX6EDPg6ba6
vTJHMRfkJ4pv6slRA4rRw0vFv4Lrjsp/Xzk+7YNSjS22zjv8Htgs9O1H4FQXVuzX4cCei+artheD
TAXyvhHbdoCwgpYiiy+VKJyYgXPlPPo+dVBa+p3XiHKeADJd2IdOdfv4Bz8NiGpNYxgMRMfYeq+k
6cFO8RxV0+zCqJzq92w5Zn5V93nE7Kim+3q8AxB8ftYdg+wXi+fIlvrcbWksBvyRyaX6tg8anFwn
bKKEKprMT1xJlj2hRktxqf77hLrVnkvqAxyGza4mKwykbyodsK/vAy9thjys+7Re61nnYiW5LAGA
pjZZmfaAWfj5X3pqBGeLWDOLvq+BBO+TR1I2FyLD38rOL8ZvrroHKTpkTknwye1gH7bLBipRaxv3
OS/qPgbJ1SjwCDZg9taLMSuWsizxUr0tdVQneb4e4UFnyndacPt8ndivmXw/FbskoF65e43tdhtQ
leKjIPSV7mff/Ujqp6TeyNO2rbrVYAEFdH5J1iVryb+FHl/9nGM64tMsjjOYlJohpr2m8Naz01GM
F2UGjBWAdpvvUeHoyXZM7qleyOqjn/JDpD6e/z4nguy8HiAODUqeY26bWXjbQuH1p22tvqXOvocy
ef5PnJgC86qAEcpIwzxAEvI6PSbXPS/NawJAk9aQUu1hnyZ8S2vZwdw6310M7I/L8D+/hzX3KdV7
NDdpkXO6xYG6aV21+Gn2N4H8za4/etSFmbYJuvukdNzc+tGF0IliUIgjnqDCbRNr0XWbMLixywGv
srfeerPNXa98Y8Yu5ExaQ371aolaRuzWHPmg1DeWttX4f2kPOajV1nBbTaynol1LCPwKc4O/66bG
DK0Jdw7/Ss3HQfd3pVPuFfFhOR2k6cQ1jzShAa8V/Xdh1FvVepYEuKkGFaV+xxP70jbs9SCXazXC
BaKIvK4YH6dBhY+4a/xDr2Bfb5seTDpPlnxXSBvf4mplltR/24sWvlPhVF7Q10tSzi6l8p6IHzMe
JrKpxFIYfmbQP4alvDKk17z8XVoKCW3+kwMQEZNnO12q/lMe7HDU3vt9tBq0wzTdIGwGwulh17qw
pNui2HW64oYwqJvuzyjdqGHkFspGj4OVANNigrEvimJZ+b/l/kc/2HA00Xwq8Z+SITK71g3aHs7l
nZNt5D5eigr8moKZ+QjduYTb3o3ydpjq9ShjaSj9hnZ/GIm6Vf6nkndJU280+70/Km/BjurhyiDl
FatvWbl3+t+RvK2jV7WIXRlL8SYMvVG6G+xuXcfGa+0/Jmj4hcgejYziXxawQyo76Ff4IXh9YnpG
+6cvSi8HKWvE6lo2Dk7cAvK7q9JpIRGWFv24UgJnlQYgEyxxNFpfSL4AaNnQ748kvtVLZQ2uxy2p
foCx59nR5OnWE69mvBgt6sFeA5J22wjaH3k6FdQ2LLgu+W1V0Z0+YZ9FNWev3WEjvbBrw0WLudCc
H+mwRn/s9cJcT6GysNoMBt8DapBa9ipnqS9j/clQD7XzHAzPXXzTpYduXA38x+b4vxvS0U7SrSqc
JV/K5I5/z/n37tlZt8upWpE5Fc7STUIv5t086xvezte1KhYq9+yuu+vQoYTk78y7TOwr9VszVqhq
CMQYcKvf6+RDq99te93530f/u9L+Sfm/WQrcz3ARWZifp9JtGi/j9Naf3n11ExvohDNAEIchvS/T
OzXdcpx2JQZUcXxql1Fjen5/m2W3Ilr28qMTgRWnkgVLbB8tRRyWS3m85x1nFUjVprIDr86+dTGY
eptKKU4X4j2Lt3krbv10xKhwWMlqvmoqxBUUvYSSs7HzYZPp9wiC3Ua6M7rb3mzcpln2GSXV2Q/b
eM7HwrPqI1a7fcayHhh07+KSd8s5CfzgfRbQ4XonJsnNkrep2BrNsOqCfVuonhlUi8jYibxb6ExS
CQ/5gagjKf7COSZmq5VKILKo9YutRa0nSLIZ8h6KX1s7PI0gMJkG11Zr7PDhviWgwFBjpO2tEx0M
/d6SD5mNLttDkE5OTGlDvBN+WOJBUYebQFcfhxQViqYvpOQ15l0VqKuUk9vlnm7nT0kTbRwhedhH
LDFIzSXyw6hw0/YxK3+JAQaPDSo1BTGmxWtNe/RtQImJWEAq9GQSJEMN+lXqF2pmcB9tPad/dpxx
Udb60qq+myKhshX9eRl4TTC8pDymtIXwYuUJX96FofcL4by0EG2Pa88OdM8JByAFd0CHUUn9iOAU
BJXl4pm/IcfvSjh9wCSSNOPGROlfiBddQZdXR5sh3RrUnVudR70BQqvEE9qrYz756msbiTsV68mA
ekcHWYeqlSuk9cuyfg863l3y+puQh58Kij7LkW6Hmk0gn9Kjd6ZbAKn1Rbs52qcHWrMV3Ji6hBoE
ufxeIIFPYczKiCTa1PDAB+PdlKz0+nms8oXT+qthbD0xRWATjFU8buu02Zfp6khZAF7H6s2Hp6mj
LBWKXLtP62+9ft9Wr6ZKAf+DlL/xhCrB5eTAw39jcHCsl97z8KFnBlW+w/XtaBmbwRFaJol2rzBj
1PYpKMjJq8HK7NahWNrFfdzzUPUaR086iyXMG1L1O1919iTH3NyJPTN5H4pyR7B2qDmTtJAXOhn9
tbIs5ccOtGbMztdpL5r1ONWILVMv7ak8q94Kn1pPJ+EvbfvgtsiLJbBmntXCJRyp50h7z8VOgU6h
haUHcpLDqyAXccCBVurf6/KXAWK65tBXbgvjoQw+lKlmRdxgorOJq02T/lSaXUyXimCHWGprdg0n
wn1nqAs/fu7HtdS13ui/oiBSCsVzdBV05kq20F5FHwNFdk7/YNReUD851Tdhr7LhHupJq0bbpnnk
sYctFNzjx6Qri07ES1WS1unELPpu5j9q7lKhIniks3YdITYuMVSIt2pMVfVtniu4KhQcvsQmgASW
Fat0vCtAXVY50Sv0auWgJMU6xw22qqeVb8ULJQiWkXGgGHCbBncTL9jQUHvpt4mHIaIduWD1Kzx8
CpdnQm5GBg59GP0v8nx0y8xZHOPNVNSuXzfPLZt8/ZAlqzG41zVvSG5CyiytaC1razZjtGNuEpWL
KPVk5YcsbwZ1b+gvU3uv6K9KetDSlvTYQyUh4KKAudUXvnrf2fZKIQeFD0bMdtiHb03gCRhkbYCp
w2PUvUjsfcLGSb0p8T+eBI+3/A1KP5w8uA8CtNSxtBfNj6CTWJj6ou/EVm19L0ZYVsjLzuFA1m2s
or2103ohmszVbc4FU3WvCh9Ig3+XZuQhOLVkSeJhLwxgdEt4vrPKfUt0KsrSjeCWhk69lnrDVa2e
oxa2qnm3VCmNb8snRwpWSXcb9/XaySUc8tqFE62oIzuEPF6FwK5r0r5R+EcebxN1nxW/sYqUlEMa
7pr2yQe0blTfm8lfBvUhqojBw20ZvU4RlriT8OAkNTxb69H3OnuL1VUCnNdqVy31NXZCBAvY3tt4
ZeHVUvQyAfyPiDcUKrlRHjGJLFhOGKMQAYY3x3lOrc3U3FVG4VWRsU7bfeFkd0rZ3yUBOi2MgYDB
3VR4ijXo7aWI/QUCBTej31Qur4eifiyryi19cPZTug678qMZqs3QLi1+tO8It/Crm6zvccZ94HBI
KLBXqG3M9IeaFfBiIm9sJA+c3kpRn1H/LHJoI5N90xk/VWWb+cdx1Q61D1CWNVQ3yb5hCExuGBFk
qLjDT3qdy+UqTz4m9reM08vEmV6zeYNgEmucsCstXPWJ4anjT4kNzsQNuBV3Y/Cj4DAt41BhhZuJ
Uc6r2g2N6b41oHro+nEBOGG7CWrntqHQSTN+WaJeJZa9DCSqwvx8C9N+oQmAI8ybuCw2qfI+5KVn
pg0HAVe5VYBr+Ia6FE20UiJz2dUbISpvSCkmlI5eGLukvU3M9ik2/5j6wTcfk+zAAbSBBS6Kfjkl
eydAXqJUbhFvMIlxzRbswdQS36lGyW5TxfCg3Cwgkd7qRQITnbNhoW6yclzUU7YuUja2Kl3XFeVg
MEVMiBsq4RluzzpvVcqq9HVn/OodvP5GEg+dVb5p1p02vJTjN84Mm07u34FB/D/OzmM5bmRb1+9y
xhcR8GZwJgWgUJ6sopM4QVCkCO9NAnj689Ue9a7blCI46uiWGgQBZOZa//oNP17bR0rmokthcxPw
t97nOpAjw0+BYhfzNI0WOfKU8wMfI2U5Ecn3SZG7nXouRefZRKwMNUm0FFSDOUHSFjQEU6BYL3Gh
rZehPIylsZrjCXun5tziVhm3yr1ucOSIYdU12V7VSnoBy4/SfdJ4IViEkztuN9puU2ASZhJryhfl
EOKqt7bbJZZrydumpVrMuEDBQ2k7z8jWizXhKl3fz8NdU5frOuuOREi6hA5toJG7Eu4XNhe14Gek
NUbRJpk8jb3R6uwwYvit8ZgXaTk4Jfwx3fiZs6G22OsoFEWL+tkj9DNDYr6qYtuJrTHlboOCaHKo
8DGiUY3c14rpkhEeXbI47YokaYCnkUqe4OJ7W5mOS4/5hmbIbl9+mFZF6P2+rd46LfRNm5BfWXjm
3G0sQnPU+NRVaJzsfZ1JK0yofZz06G3RuVUB1sar8JNgGi/snwfT2chNuca+fK85O36PXHmJjTiI
57Uz+ZpG3iK2Q6MWzIX9Ox2xynFKP7MmL4484pU78zCIfl3N6966I2FrZaPqKwVE9WE4NbXlm+Ki
qnPQgwFVsr3CiW89Jeq5rYtD00OIbKGw2jSOtaeaMcOxp54WMTKfo7hyG8jxVI5pFPp2VPnJYiFX
FdvRbj4tvMFXgrA2drjuWNcPuLesTPU8VMmvQo/vZ3YaVJBlEyRL4kJfKAp8kadDqYwUd9iBK+za
STcRZI2xTK9VJ8feG+jEMNhZCbNEs1XBTrY3YX3p2qOITHbHH4nzC2O+elVj5JklMUcaHVDSQ+Fn
F8cTWBuUk7DBeZY2conIWyty5WWtdhR4DFiK5rG2gnp5KlFLRhy8hnjARtGvbazKw+pRGNOjjH/3
kGcuQx+EjUGnBLnOD1xIWJ7mgyMJfxTWmqwIiALuIEK/iYeVmT4qUe4RjujOM/0EjaRIF1ewBKew
9AeSojtKgkJ3C9PcOKnCge5IQQkJsmCrzHq899vp3tE4XRWl9xojfF7azC2M+LQQ1qzKWznL7p3m
026IC0LA2WmTtyBPXuCaT5PuErW0mu3upM+Pi3ZXinC/9KpPJnxYG3uSmRea8jjug9ChC44aT+11
l5yZgCww4ifGQ13pnzqu9Lj0N9V9r62t8hQpOzyhV47yU02ex/g8OvHK6Q/sW7DZ2+TYpMAazQAT
em1irU9Q2aMUp24Yqm5W5feMuagfiIey68CcnbOWxptwdrZ9Fh11EmeNSP3IqFDNMT4I63keG6ZV
VAxOAQSzrJJWWzsFiWBIY8uMzcOUAmIVdzJUrG6cacgBGPBtwxxaXWkaDjzEudf0Egx512Yo7UPz
pNFpdBbDZPE4WAv5NLT91qIFkXYcTQS4Vy/7aiLYvfVVp1oZdu1m7HaqrtwlUnwUjIyF7OlIwSQq
nSJCo6R6EunjxWy+Tvank8f7piOcPfnVl8kTU5k7UBHMG5RdGXPC5YN1svX2sevDALod3cK9XVV3
dXxOp8u1MXULiuGk19xUHPOSAbOlHk0xu7beU54t9EX7yGxPNbl78/KGLaJrldpKLSV/sV9TMEXB
KgI3go+bx4zIx2WVMyEuX6sc2foVyYkvffuWAteYuk5llntN9En6BbhW5HastQ6j+ll7myBGqkx9
Tec9tOIHm6xPCmhjsDfmQKvSaIc407zaJNDmKqVp/bgwgsLxW+7MEp+VZa6kztoY9QnE0VV49ViJ
B5G9iUsi6fPRdaRkTVr4Sh91GnzWBLEAvY1Ge7puPFst6ja4FZFpHpotm+znwsbZI/lMw+hUSOMm
omjNNfoJJYOBnBJJl39OdedCTSd84HyFRRTOMaH3D6m6sZsTQzdUMFiblb+T5s3pwn0i94HScO4o
8z0RWb6Vf5LTbhTGWg23ua0FE+lX8dIGMl9tqlF/TsbGoHqgN1a0xY9nYteErG0by6avrby0iDZF
Pt6XzmupDKcKNMowtNUwUqtH8mm5Josjb+2IYkisHwVp49bLCEUnkn5X8z2wxmw/GF7mi+SjVe2D
AyqUWae5c9YZNVUpMlTer6rxVoQ7AdLebkRfBp2+7tAiS9kxo5Ibux9pua0AMfTBN+RjmPTEezXU
579KjJTT2FzVLKY20dfL8jlRsCx0lxNm3Fp3yBThNwDEKaZKBnIn8DVo2+KuENJLi7HlkJWnlH26
yQlPKPJtTG5i7iwrJYWOVp/LcfIyouwq+tJl8go6bbjfh2i0D1asbUjO5ZCOVs70WvTDXg7v6iRB
iX9XRbYnNYPXO296p+OalRxTRhcy9xvJJk9/3PZ6dicZDZXxZ2GPpKiO/thQ/VWdl42jN0YJuT4h
cOUT6WUbxw5sZlwmqT6Jle+L9pmwa9dZqK0qYz/YSGpkkNz+2kcaxyaed07nogtwWwtuulm4Ug61
pCvcGZ66k+mHemITd1qy6Tu/qiagJgXxg3ALqoKp0UHsIKISuNKMfICNgu4FpTKVU1v97oby2Yqu
1vTpXTRbvkysZWQ6ntGEXlEL/urgxWnjxqo4CJsPpcgO0XwiwO2SNtN9O5Uo7dnEUmmtK0kwViE4
ANr+UmwytqrWerXMbNXAfyGQDT0dZQjJhrHKvmG+9OiyFEk5N7rzbODqAjrxhErXxev92CzOU1aK
rd4px14fj3M4BR1UWhlkW5W2RY7tPgDk9a+nukQ1XvrWlK7yUdpyHKpzG9NjUo5F47Gff00Xu9f2
fd//VAVUFJUudAjFOiLAc2VWBnpg6SEegNjIN1wpgCNGrN7LrU312y4c8HgyWGOyEXP7Ljt1UBCf
2MhI9gp9VyiS31eGFIjidQn1vQHdYDaILsl8lcxDFFCI/wkMnKufUwcpuplPaqh45XioMOmYfmrW
tMrCRyP6EbXObqizPd52P+OFndsRQbvMrpGyQMwXeyTuRvlsxpeGfA49togHJUSnD/04q/1CFXdd
m08ry4wvNCWwA7yxpFF3fsS9vSNC8G0SUHfN6jg3xlbJWhwlZClbpVbPSIo5FI2QYCPKUnjwgu9r
9oUuuVZzkBRx0Fqe8fwQzQdbuptSXtmmi4vYlaMn0lYrkzLf6YkpsPGqUCvT042WMJdFdpv2bODh
NkhpRBFluEt4ujTJ8lnrQd3WRKlIoG8dfYbT9mtB3x87T3J7sdLqLDWN72Tqruxm8Otm3WHrE2mw
oaYHh3K1a5xdW6v0Znxh9uhgGFSvzORVdA8FwEXoqDu5t0A2yYzvW4Oaaak8ST+l2TaCtH1F69ZR
W21U9awvpxguvi2EVxHS4Gt5k0OnvhgRMpaxfLOvysZsWMeOyhBsWF//nbCYtcasquGfPUOC679f
taJhtfgLxaBQ7FWNTK1Pymvfg1sSFy4GhRIxx1NSv/KxtzJ2LVpz6CkYuiU+W6QlSkYMlmp8TmGF
uxBWNF1huyZRoYt5j5zRyxjrZHtRAMK0lNKT1j50lRVMol0Jps7hJK+jAfzJuYuINpUhvQxy4/bz
8ECUy1vtoD9oSRwtXkNGrtOn0T5a4fsycExK1pqA1aDRgYPx+hjrD6t+bKxd4YycuZ3fiuMUl+tu
SHxtuDNtaW3x1+vlN92xPxr1buiGoHN0D7NXNBTOigJg3w/kSB2bNg2i+bWct7GxL1Ti7suDYz43
cufXQllFi+xJoAap7NsyWk1FdRPTQpr/1vHt10C8CjM21aEOrwCMZ7QUCqwvJQ4Sqf2RjOpzLYyc
5SgCoK9LYe+kepNZkS/67WwsbzJlJ+GfGE0hgIy2odiETbMZJIw9S3kdJ6BUw7AOFWMtsxBmHvYQ
f0xZ+ZZ0BSss9yRTcNR+2PPkVpP9nGjYTDpW9mCniqtkkOkl+GdLqh4xhFlHmUJtvRvFnmNjywce
9K28bRX2gWz8NNmlqq7eLMpjRHSJyf03PP05GYAYQ8ubbf2t70eYcsnZicyVNnJGGyVuWhUA0rKU
m3K0C8+SdW9azgQFKa4D3DdNs19qyQHXljOZMQfRZQfbXDZxom5DSd7IpU1Xpx/ipDwrELn6vgtC
eoKx0NdNNm70keQRxhZKfoy0p4zY0fTdSd9T8RZxBCh4m2SHXnurBFB7fxcZJ2GeR3q2Eq/gCCQS
wESScj9b3tPuxZlfsuFzQm5Vzid93IDhQxOU7TUIqhYbvpkhUzhex9etEiHBvGegqLQlV7iP1LMN
KuPIW6nfTeKctceoPun5UYmPiXKU5/dJvfp5P/AZemOdrQdJOmMKWrI1LXLq5iHC5EzMP2KEnZ11
Go27/HoCPjZxdplNGtKm8PNmdHkYH1X13hrrWoPe2HHiklEeOv6UuOxENg4u8YNJvWsAwpcxHp/k
92q1u0BNwSBwZ+k0YGhltR3BuNf2cnbuM+muHUCPyqMUapdFaw8GR1qkMwrcYEvO6C3oDGTDVP/L
vSG2YfGJSSl0i8MgvytStNHIs67FMU39Tnqekqd2IlJ4B1RQ4hqViatPTbdXjaDWHK+o5h3tf25f
3/d+sLSTlJy6/s7QsS5h2sswLQK93ItsVw629jNd1AB10T6vXtXJOWjDRe8mvJhLGTca522ohjuD
pEHPGd8M+bmPlTWd1jpyEhIPibvq/bL/xZ5/XiJno0va8WqPkw9nO34pBojtw5OUPBfMi/oHu/bS
2t7p8c6mNN/o1ockHoyfZbqV2s7vZj3o5JNS3CHlZ6zhdoE9QjeN/CjEsKfTHudCcXP2YxE2fLcn
LR/PSXayutivxy7I1fCnGZ9jdgTZwOCHGpGBAY2fnaxKK2i3tDOFqbuD/TBI+VbS6H9kflBNMtMj
TElfHkAlpYc6+iii4t1pKn8ZnYOsRXtTXQ5qzei568i/teD2YsCaU4c7ie0bbN9JszYZPpKEkoAC
PGS0pHqZrgXRuW1vD34bw1uKNU8dn8gFxCe4Y+a8l/t3tRVreFMrFegjB8gwCtnrFelhqj+QXzUd
WEbNn5Tp0yCqB3t4UOS/xXz/O/nBuvUI0+OoawcBUTAnVbhkfv8XWcZX171hJqVTUXH+cV27WzfO
sba+xYy3bm3B5CSRK2PmuimDzGEjf5cweUMXLIkwU2sbBtjcYibNK/oLk+oLgZ/l3BCMoqLRpr6Q
OJQ0c5smr6M0+oqpcMYykVX1YMoaN8rVdeH8JiT8IY+7VQ3+GjmtFyF5L3+ZWfaXe/nindx6eqHy
N/L0+js2BqMpL/veq7615RkzYdpZxSuRi9PMKIsB+J+ZLl/d75UT9P52Scqo+9//Uf6fvZjOmBQF
iiGC4VOfuO4/X/ffqaHWrf1OorV2FqromzlsSqMINPtE274K8+Uv5J//kEz/haBjX+mA/7jzRI56
aUwkgYspcF3jDksfRDU1NsPxUdlaqbyaJDIINW1Lx7hPDMPX1ZdwzilD70qH2crIPgwyooTVSW7H
u774i+33l7d2fdj/uLV8zBY5jmAcF6DexMWiVd/gPRDV9SEbPphBb5thU/ZPsH1081hjoW7iYiE1
FjYO2Sqnh6ATIhXwEBaPqvE9+a51a/fD66gAExxsagsPzJmk1D+/6q8+oSuD6h+/bWMXQ9fJMF17
RrOz+nv4ni/7NW/6vy4sqray2oUL64HUr8jw+d793uwWlsgUXXJMLBtVV9ZoQ71vXffW48dq9awR
ScvtzqoXwT40gEG+d+kbciCJeGq5DCgRy34v5+tk+t5Of+vnExMnUEbjPO+V9+Wl+vjzzWr/zie0
/j83n0SVLGO22I512FnQPEbj6kYLfDIRDg/wfZcUGiVgeHak68waY5CW+aLID7X+kxGEJB30dJdQ
TdQpsViqvmUSsc5Iym2Wj3LEVlZMp+t0PpGdYFR+yOHb2FwcVQ5M6TGORghRO2UxsR9mMRXK5c+/
1vVZ/8t+Y93sN5aaxooK4r/PxcOMV4loR7IYOvFTq5u3pOZXjMPpe5/orc/PnBmFmTd8SlZ6t7Rr
y37+8+/wxVK9teTRSn0oFT1ht48OVXrtFf583S92e+tmCzD1ocZrk2czShUbMSmMUgiwZJMA/jeD
2P98k//2/G92gzGVNbkxWAOpGrtLeS6rg6w/VuNrnzugjCED5O2oHbrqYOWvZXfHsV6VL40kQXTL
VqCYQNe5WzXvxfjqSA+h9ZKoP4lXN2cAWxI1SELvrlNLCZudCGinytdV81tjTkoStqnWHOdPSfZs
JB5c5pXNyCZ1AgXzJauJ3d46qkNgiXsZHFH+laRnQ3l3lp+gz+4Y3ynT/WJes9jui9Y5Se1+Sk9J
Be2gahgyvtbgO2bT3kelBi8SBk90wc7QbhcydquHSZe9ungew10DP9vZRcNfVN9fcMIt62YnNBGF
9emAJ9HVm4NmEOIToxq8NecJoN+E/Oi4RqSQuFF5NZ2wDvjuRPG37OdIlv3v7b2bnEoSCL32U3OM
wo34G5X6i4/81nNRrSI9luAP7IdP+7H+y5n+1aZm3hRKcyJV9thA1y/HF4N4UaigwGMurlt6hPK3
A44b2vUUKZ4ymytZXkiYZiIRWV7dbeNsS7cv+sDIZ0BDHjZTDctQj1G1/JCT7s7RS9gG5tkuYw9n
wUABXJ4ScxstmyLS3LhIDjN4cqYdCrJZEu1vyu6vntV1Qf/j7O71XJRLplAT7HAgEN9zobFubbTG
jml2G3PZ5MQ0LvmbY8q/Kz2sWw+ta9hAVhR8MaHBWO4D4cTGbL95Fprafz+KpBND2+A9t08WPBj8
Iv1LofrVTd/sjYpUoLiuuW4cFa4zgnRAJhHfy060bt2aZOI6CnnAtFx5Zzr6vW7j1lupk9Syyye0
ItaP8NH89ecz4otP7dZXKTOjThqh6Vy9SbrU677Zcd06KZmiq0JxfQLLj+X0N6ePLw4042a1FwM+
7XpYUMs5TdA68NHhIFkyNAm79773PG6Wnp6yoYhcm/bV6+CVv7930ZsiJcWNWU5sPrb2R2P5oDjf
u+z1nf5jmyjahKa7ok6ExciYy/n558t+9ZRvlpxqRK0kVJUWThs2FgTgIqpdq9MCLf+bAe9XP+Jm
9WUq3po2TFx85RlK/B7Nc0pQvZP9xbnoi1L31rlokNNYk5Se/XMWhykaV04u9jZw5qzeI+b5Xpl+
a2CU5rowpwznXLWAZr5x+mj95xfwxZq8NSJSG30c5k5BU/8cPUrf+7BvTYhMvWJgKzMiMJRwC6iP
pv3Pd/vFTqrfLEozjLDevHYrSbbJIDlRX1Vx6f/54l89ipvlqDpECheoHa9orRi3s/bNp3GzIus5
NUDGecRdt56vfPHVn+/3iy/v1ooIC4NGxT9sJhIOUnCPcX0GZ+7czKkf6stffsgXq0e/XaBmZkd9
yg8BFr3yOpgv6LC+tO57B41+szo1g7yQqMPTwWy6ZGXqildBN/zzA/rqhd70C5FhK9lg80KNEDc4
nB/+UjV/dd2botnGT7yYZ+5ZNTzxLqXBn2/3P93xv/Q3t55Aei8MJ3PEtJfRhM14AqZw0qbokOLO
Kk0fSzTCeERX1KHVmBtPmmQkXFsTzqWsrkzGWXkFm+vOVG0IwMg8mjhIa42hZxGI5Ukv5+ukfx/b
qgtZ8uoOqtXxk1Povj2bQbWAymqBYo4egJmrY6ERlr+u6ggpk6EqvC40WaQ5HEwM+6Yl3+tyD1Xz
oYPanZjMz3GTLaw3RvS+QpcVAfWZjFzivAyWfNqqfev3+PvZpSct5iGP5q2T8sfDb4Nhav+0KNE6
Rpk0Fvcdfv6hfrFVmAmFih71CQM72AW//vyYDev6/v/tOd9gKUiFFYXaVODc3aO1fQ6nJwO+kQSB
srIfqpnnE76KVApUR9vOTr/us3Y3dyYzjJ3Vz8zlxaawjmWorEr4qTrO5ZPDqLxejfbHFZXIql1r
ISZSq+BqQTJpfgYNIJJ3UAWDSEeww5/Oy12TfaTqG9IHFA6PJYPDUt8szJ6nYT3p8FiWCHtDTzSF
l8DzTsR7he4LCyNX77pVDlnYmiZ0QBtdSdcZ040FUlLOoN74IDXaFHtt+DnmTlDYIjBiQBIY2vOv
Sv2VklQyiW0KL0O56/O15MC7YWbbKG5bbyf1E5jeFebwlHXlXS31+zljqDQyqUSk3GmV20IpC+GY
ZBoesOJ57mBKj/czlPmo4EmkJ4uZHAI1OFK4oCXY7kvDpYsbOGD6Jo91d5qlS9XD+XxTlHk10GzW
cbXOlux5Iv87T56rZfKrdq+Z60pmVo+f46C0nsUfiuJ5IQpZGOIsoSBvdP5nNRlhyEqyp0EYH2Z1
xTKozRM+WKup3ph1v2q7MwEabpkMvqa/583BmA0vNUtXE8pL2TXIFOGkc1djov0ysXEnamqTOLiu
i3FYywvJ1mhSiri7TE19ZX9pRneZx96zUVIMquTB2wim5B7etFWUfo5BuSUprkjG7QgLP7Jyl1jJ
pSZ2Il62EgIr/UTAnpdDR3eMjKAM21W4BYMf3cBkGSOoWNcBo6/qoaeH7VYJu/UoTJxOnZ2C1NMJ
JzRVhR9b/WZg1tYnsZ9DVsjaKWjMz34M10nibEq8NdVYey8jqNMItCIGtHYh+2aiemX+MLfa1SLG
NSWsfdv8lKsfiXU/I2UAJHWBQ6CmOuTnFa5tDds+Ntz5qjtcQshEP3KnPtsLnkxMUIyVhB5Bko5O
2h9rBr/N5Bf6j5n43SU5WNjfDRsaoXvwsjt7EQfFuSjx7ylCralASahhthuVO+mPshA7JwtAlJiL
hoEB34IfvZqiNVM6PDhcBw46tCCnI8LhKBQZulgJCbPxRb48DjaCoAbaqKyvSt6YXr6004vMlwg1
amJIEI6hW4QVVKli1UWS2854kBD7sjjWShMv+B53SexmExKTAmbqUqyFtpOhOZh9DJ2NqWUN2zdH
BPBWZRqywm2TaqvY0shJxOavQNnYHpJ5WuMChfWgn2YPWWFDHPg9avaKhBql20kl4nRwomnkhY+m
q+EXpMkXA9U1wh3sw1XsszrjtauKdcw0w04fi/nSyRDMI8flZcCx2qsohp0Svr3DdwwY2WcvUtHi
TKShxVA3ubDPkeE8jNYe+lYB7blOdgJH83pam615HNigre6HlKMJzNCKJp0n15g1p5RWOG4xNoE9
m8eZn/c/JoP1OUDTIXFk1H7j2OiqMgKsWfdq462B3dpPz/1UBnJiMXs9Zza2mfYGcpDSZ+4Qkx15
FT+O2a5a7hSOMCV56QZY8embY+qbujahG7Ybx5JB58ZVhZQzN8aVJLPoEPzcmcW5yviMJ2Nlw+uX
nc3sHEOLuLbOwjG6csf+yVZgb8Kx96os/i2n+S6KHwrm66yl64EoDAhQ1osuSrbI0l/66CVk2tVD
Cy6c4mhGr3YEFZ4Proc/J8iHWc2QhmqWqGw/pzA9SiJ0qmy5Nxv5qYATPxfIi6eSfTl1XguJHTGe
sjbIJ9Mz+8ltDbBno61+tqO5HeUDpNQYtxg8HpAO40Bqlmst2ffjL6U9JvlRlX/aYlqnFafyxFCy
u1rmir2qc+x/zH2z7WotyNILXEN/DssjHYCr895Ig2mzB6PGkxkZYO/Ar+0ZHoXFRrGcY6sex/ZX
w0Q+Em6Peb3Z42MY1f5sb412WjXWU2+/gi15aTJ6jflsFJ+a+TCmP8kN83SkJBFFx1D+stAxLCTv
qJ11btP7uiMuJXpI2+ciWbOiAhFyNSNPjlE23wsywRJplwkLLh07MBxcvFVdJi4I8YxmlaUdmmB7
15WyKwrIA0WX+kN6Cat+P5boNODimNC8G7ibJpUJzZTpOD/D+SJnJTxcCCxR/BgtD9yGJ0M6ku3x
lzaGh1Y+S/qTSIIeTBgp1ZSIbS7trBBM2DlmjJBqSOxXu5Ritt6HihNn/F2hzUvmfF0M06G3kLo5
rN/mR+go2ylmytrB7JT4WHNZRi8TrgyGdNdIWymZKIUFhdrFGP7moPeFp4V16/EWE54YIogRe2c+
9Z3iJezNXYsyvPnURRqUlFY9RJekLQmBQs6OfoD0Xz8yJVfEaN+Sz0UtLlnI4RY+tEXhFUZEnad6
FcszrcAd7W0/jJCuELwnvdvG0qYdKljhDlrNByeHGVpWa7OHVAUx+M8ll258UTL/B1P9B3xQ9fGQ
1fEI0jvCV8xRvWNe05xjddh0UuMlbMYojTdCC5p6OdjKz9b+gAO7UnPTs6pxFS9oLxFi1bA8ptRA
kX1HwshqQRYhFgSkkt/owx5aYTKd0zr3ayznzex+KBGtpuq+u3IJawpURn29jireqt28fMyUc4/x
wdILz640Xw5nj171o0CE6mTLOolwpWJoMJ8JTF9XCDmTrUAnlvT3BiwmbSaDSH4asWa0EJOk4TGP
36HSGvW4E+Yl5ZxKRelH9JL2YB3TDEYaaH5IZYWAjTlDlRGTKJBOdzucgpRV0SRIytctknvBdLqF
FMR2sLSvS7PH84dKCLmyVb3IEtbXQIlXG9pBOhhNdOnZuGaUAFO3dpqjY5za1uuTs1otGzndzrz3
DjVXGMEqlqqNpkYu5DTqgl1YB2G+VUXnmmbsLWxnhgWfE7GFrUPOVmpft+9KNmW5GVZqX7GLQ/lE
SKS96cNFFJcY/RkobHWFqpNzDVEOxwynddZJRgFqB5KJTk2TD0l+WqRXjgwYmcLTqJzq8TKnzEmj
tRweFw7PtnmwF9uL1ECaVuJidcdmWlbhddYi76PlrJaPlnJvZK1P2PFKZ0ieDMfB+tGhy8y3E9ua
SblsKHzJV148fgIZ731JXm3MJjJk/91DKJ5l+RxHv8Z2n6QvIdrqhG+h4PvTjFMd/XJatFRcOH2s
2uSaeE2twYZrI91npEW+QhjZ9zEqnMmCt0wQmj8gRGwL+XHKzxVzdYvkAYi2vl2oW0dV1rYZXgjl
9jNnTxCGnbXruoZ+r6qHvoq3Jd1PCEW8yk2YU7weZ2Zc0DxX3WsRPnTJk1I4O0RCGAJqj+E0/JDk
ep+zpCvrfTGn80j2J8kLxLx5JcFnHfjTUD3qPTuEjJAhrnYh7E8t4QGglk6k6AGCl9shEx1lDoH5
XBUhUWXTagxPM+mdNUy35i1ULqNarVqEGI6Ff4H+ZGBQWySoZeXsoNdPYx4M0480m71q2GFXdg0K
pWyFhaWzMSrasWQpavWZ1OEViwwNPDpmohtY7G9KehkoL2TevvOEvovckV68teFeYyqs3gOXUO77
KkTifjka+iEZp8C2HQ8HkF7ez5wfhf6aonSYnGfd/q0Q6WcmlR+N1cXSo6cSsXaCzQgeKD028N4Q
Qo2POYEy+s8Ib++A/6jkmDrMcVAo72E/+/ZEGQAr3G31jR4Hs2hQsu8Vhpi5Se/bvWRphSA6gzc3
IGrHhmHsnmyp28sVoTFN3NMzm+Fmobyuhu5HjEG26QxosOJAdzAyYEpkokEce3ieRe9HqA46vXk0
B2eLp/5JoOq3ZlituVeY2KcpCO8UxxVE7KTXVlxQCqH+H8x7A/F/HJ6uKhrMU0J73U8Oszm28Qi1
MsYCxRKvETQ19ADiWswRq+dI0zqG7ltGk2cjmrC6XSIf1Op5AkDT8hmhyOJmIRU5Wg7FtC/1Qk7I
9X06c1COm27cXg8hNW8+Ez3fpKHmIjl37RZBhP4wAyEUoE0SkqwljzwEH1hWbJMBGrS5maZdl9p3
ll4grE2OmoZJbg6psOn9OApSTFfsrriEih70KGGidjiFurbDNy2YY6hTgrC3dtosur21Bnnf5XyP
7Eg2RszC+Ckh+wlLNqjuEkHwb9vXsQ3XVgG/+ZHMnnoOD3NpPeSZ2Cg2zEOMcP5ynH2BH9wAhSiX
eBhopvczwkJ00XH7+88X/o/f3L8hEzdQoVBGU+hqM+3toX9iMzuF2PRMJnWohjEEGVEz9b9dQPq0
f2PXQA1iuojL9ouk3GWTvZW75Tm2P1MnOjnh559v6vqz/+2erkf6P47udnEa+PMmtmG5/n+cnddy
HcuZpV+lQ/elLm8mWrrY3sMDBG4qQBDI8pVZVVnu6efbHPWMxBHPmZgLRYgHxCawTeZv1vrWIqcI
ukqUB1mv/vjhf9Lf/t3j/zJhdPOw71XBSk+azqqbzadBHCqbqKLhKzUehLZYzO+tAaVxdxi4E/WU
XYrgov40fvcnkO/f/QS/zCABlNc+70F+Q+YoMw57eyrxg6g1SrJDPES4LkiZrG9GchRSnM4td1Vp
c8tUp04ekbqOUBVC2/z/m/U7v4wtE4xgac5i/JgYW2t4mtM/mS9yu/7mpfxlcBn4Ff4N7qsj5vuF
ImOXaRy+xB3SiAeaZ8wh1ZECiCiPYlmx9a/SD1UAqrdW5tw+1Nwoc+KuFCY17oK1i1V6xLdQVLS/
d718dYS78Xy9cWf3kMh+nRivLgrx2glvovrbIPvlJNJ1WT6rOVgOOW44uW/bUzw9V51aQTeKcMRa
3U2TZcsSqEjDoFnFt054CDlNOdOW0j/h/FPqJTc14zXYNh0/A4YyTve2xhCUz8tAvoIKKWLcbIeu
h8htrlCB6DKgeMQmb3QvCQfliONorMvrJGEZG+3iShlQWlJVvOcJxWKOUBeARtHhDE3Cc+ePe8NF
0X8ldazD4hSZa0ys7oxdUV2Set9O8dJjRGgzhxidcpcB4sppC+oOM721d2W+AOiGR7WenrKuXjU6
2QNMhbT1GjiU7ek+VwfJiI2opVS8z+NXVYujxOijEvTTuBghtNjO1htOEbjqmlwDVmSneU4vTZpy
G1O3c6sOVsZnpVyJEQf4gJ1RbOON8CxoUwEvNdbX8TVz7XNVfzm12hXhtCr01d1/kMlj2syv+UDx
4+Mb9K01LedSptw42PTa6rHPz3Z+RigK3CnONtH03Smt9WRm90H3GSUfrp2s5AA8rgwYfGT0Wvmi
sc3lWO0Med8FcjU78mtoq11nzPRsr4F7REiO3bU7lY6zhmdCI+8uoSoter+8nTGTD/iNmn7cDHXM
AKk4YXj7mTAukuI1RFiQFPVay285A2J9tVcCUgzmjDFScCytSzKfO6rHZhJPnvEyZc0xqj6DBFet
V65GR60nfAV6iC5u4hw64XxPHSYQCDci89PoHbzHxGq1HthaSdD6S4ZvC7qYlpsIvkZVurdZYP7J
HuQ3yxz7lztF5VnPWyYeqDp6poYPo0hWRoiEJMEdN/+ZwuE3Z/mvXG5orZUNRGg4dvlTScyw154i
bK1/fJL/psf7Fc8dzRVNCpXUsTZ3mSAwb5z+rH/89+eW/csVEQgrdZnsDsexPev+gRvgTx74N9ut
X5m4fuTUQxUwKdfgIfp4hgwGRI6w48r8s+vtN8uGnwrhf7o+vaAq2nz2eGFxcsi8I0PQZ1x2yECW
pNlTYm6nKuScSZeRGy7/+JX43cv8yzlfzZYZTNdfq0neneBaGeLpAwHwx4/+myftV1humCdJOWte
Z+GZJJEfR7vDgAqEbvjxx//Azzf9v7mQfyXnZnGHktZzuAH96XpS79MmveTS/W4JhvRE86acrJ31
EfQj7W1xKeNvYUNLck3Cw3AHZWmlJeAwMe1ySUdr1t8jv9x3+C1Z3m2a3lpnWXGsqKb/5Cf+3av8
i5LN9CdhxnJk1YjD0E9YK/j1aSge8uR1kN/E2EFZE68zSC4X6EeUw/QJDJBm3cIYUHVJrJ0tZqSw
NlkpvVfGRwYE/o9/tt99LH/ZdrVxZkGXC5klojvkEpmYD/7xI3vXz9+/e52uh9k/vbcVfbClXd4J
XZXdlt60VaVYR92wt/1pW2NLMyy5aOtiBbgeyg80jqp+jjAIWQy1RbULs2GZ+W9WhpKydg5smxZx
giY1W9bBd5FxcucP6goqYaxpWZQZZIKaOIQHWFCiBadlgnSL810bdmsnec3j99yTa/xxOznlz/U0
7nLkxkV667DMr4hZ1dFbHLvLNtpWKeiHefzuju49qdFMCZw/eVZ+9/H45SSf8igRCiT/0SpqhiDF
cgQYTNgbm9x/6Nf/82P8H+Kzvv1fT3H79//izx+1nJpUJN0vf/z7Of1o6rb+6v7r+m3/+6/96zf9
/fLeY3yvf/07//ItPPI//uXVe/f+L3/AV5Z2053+bKZ7/OhF9/Ph+Rmvf/P/9Yv/8fnzUR4n+fm3
v3zUuuqujwZEs/rLP760/4Hj5Fqt/uc/P/4/vnh5L/k+nEFimtvu/f/+ps/3tvvbX0Lzr7Ydeejg
LDN0ovAqixg+r1/xo7/avhu5XhQ6YegH14Orqpsu+dtfXIcv+Si6+J7//lJb6+uXnOivFmNYJ7Bs
y6OIpxz/7x/uX16g//OC/Uely9s6rTr8M45l2f/yYfGjMHBCklAc/r3QssNf8wcmo8pZeLjJrm2a
Cq94Os/rNC6Mbaxtm/VM6zGmL8gHHrtZ73JCt/ZBQBuY1crA/V7JI7rz4kchbeOmEG16a8X5g59Y
cwMS1FDrLlPWvivsgYGDrzuMjHnzxSCNUWneWPHKY5Hx2fd4mhdeXxobrUv3Ma9IF1mObdKLZTmq
ZluOzrMKJ0kFe02aCMaqQhDspeTKgvRzvwk3ij8sFRmHrA8bGCwt3gce0IjBL1+3xL6Hw7U3mbnW
Ymdabbhha3YJ6oSMirrz7BeZZu6nlaZi2+KMh59Z1ntMkeNeEStHaHtiZuu5Dfy7kuUa0DV7Xjdl
0L4kad8yiQXlH/rDVx/JhqOlL+TO9Gxs07kjTDoYbSaP17v3YNYOo4VuUB9tWfqrJihiNizJzZTQ
hEQYNdKVYDDldt33tGEZKwo5r3gDJtgis3QT1FBRWj/b6ACMoDOx4ivobNKyX2QCfILx0aryJgwh
Diiv0G9GweIk00ilQ0nstR4EJJjcu6Tz2XJ3ovE/h67Dkp9Z90wP3mSQfZNdHNDFl8yxSjYdiU0Z
olHM2tdRFjTe9VzBFa3whS7moPnOaHiZaH+hyC3GHlEXr2nKGmxuQqDCgDE86TRrD29PXpXHxq+7
hyBX07Pb6X0eYcWycdkiKmYgxbM4rF0T9bvPrtcM00PiC/dQVeLHcI3rzdhF5zr2lqXijM6gmeTb
lo3+SWXXYeg0cALX8xXlBZwEFQgURm239a4LvXcNFtlSuD/8NmKzXAIychwAk7rkTh6Sb+z6nklF
ISdSGbwNF0kJuMl0uDtjawkPDeqE3+Z4RSxWBGbSGmsIEPQVDaz3JTeE/SFDk6gvAzsTshSG8v2d
0bEFydkhZMSlEICSrkyX/B1XdzShRaNpgEDXXKPOatA/jP9irwwfW7NIcZ/STDKEv5/tpNxY0IKe
XTVkH0UCI9gbwMSYChZh1Nh6Y3hxIEB4pg5BNPo+9Z1rfrcTQqqL+k1mXBMD8zIhj9nxzlxVD/5g
T98cjL0QAkaGadXCm6DkxZ6v9h4alEtoX8NcWqQoWjjlS+fdewkptUHTYdkvfJa4xQwyKvQC0plB
6dxKvrKW+aD2jps7cFjLEMyF0TdPDIUXWa/LlWsCB7JKi6WgL/WhySzrK4h7sc9YPGsz0Ls6bMWN
mZjjivUMDU6Xoirp8uxOmkoebLeel+EQOe9GkCHakSOFnnUigL3a5QztBsGQQAXRRCa98s+I58TG
i+WuqDhCgrE5e3XBujPrzKeq0YgZStW+e4DMssJbFjmoYiuCDOHoJRvsS2NOHbyUYGeAH1SMr/LJ
EHxKAICGELYXYHyLqvxqDZJDHEESt+Jd5fUQe4U5PGUTYfBSrThypj0/6XgeovolBRowpmF2U2Tq
VTj8OmXTH1qaK0vzRIreZgDRswcaDwn70Eoj2yhOcxDfjQMjponZpQY/KJJnYsG9hSoHZuQWwJgs
eUtHBnFDEtaLspDPKXHCjl8cOr/6NBLm4Isk9fNzNM7zrpgAmhUczlHPzCUyX31fCcbLaXbvpEu3
Hyw+7kFnLK0mW3WmcY7LzDr1NGpHg4ufdRUZqZA/41k7q5I5DDPpnHf8FVIvynM3U/AAIJxsPIRw
R8qtgYYOTEzAzAZkoB1WAIe8atlBKDLnMdmZ5qPRgbe1tInM3U4PTjN/kyZbuKrLNSUcEIB28jAl
6Be/ylkrFah7XCC9Fgy1sDBpTN08PRqVP7NQa19z1b5ORqeWLWfLiuXEJQttELpTPy6d1GWrN4h7
B8XcTruNupkDcazh3SYJDAwRhTg00valzHJJsmpzN5pEtFwPxBiQRSdZPIXTYTSDLWuStRWGZyMr
l6BQuGYi/ybrSV3Kc5u0a3KRJv6RjfR1BvBAd4dS8RGK8je7GFI+c2rdyH5a5bHs3qYrIdUNrS8G
4M7baFgYNugzfAUy2Wz7b5HFmoRgyrewTNahEdNu6Mr8Bs2qcVuGMggAeQMn8t6zIJtXB7/7aqOx
febTwUGY+uB5ApspDwtAtvbtnimC2HrtsBVmFHO3qQv45FsSd1ZVKeOnOnKeAroCtvykm9ge06es
d4KX2ByOc5tPCCYE0dTGkfh3tHHOAAtcwSVWuoc7CcSxlYrRUZ16T2UzurdO5zI/aUh/cjMSJwmZ
WLvk1g+TDTQl774hPskRSXWdu03iYN/7/jpxi+764mHECXKo4CDF7HQe3KWYWYTVBB+kCqZRmoOE
K8jvyNMKZHcKCsQjE3NpCeQOVwhKKCXBAaCKqqy4dwbikpvJwdXfwl2Y6u+5VG86GlaqZ7bSJ4zF
xoRVayKaSxXA9bWdm8lwspXIC+r+GAVj0LIO8SxwjCHERpjqiZzAAfs9e0cZon1hsdnFpbWK2TQp
VcOCs4wetK56kla2s0QHibRVwbmWgQ1NAnggUBTGZQ3Q2rpBmmFx2sLTtABGVva9AK54igcwOKLr
cCnEfrWbQeY/K0fN2yTRax9UTieGjmYl2NlXcNlsT3ARdLSUbbZxBnct6jBd+zpFIOPP0Q3Wh1XN
TrWSUX/w3RJKTwvg0sjnXW2VWzjB/roYvM0MfMu4ruPRBFIOYEZZ5D1w1lbE27GpNrmoB+CSc7ty
O/NFepqNja22dh0u8smxNqPPzWSHwDrc9DHWs7ughDsbEV6jWmi1dFwvXJr9FbRdd3Ld+wBPOatZ
CMbdroI03oU+pBuzu0sT0NadrGDmAO9zcwRXYQVn2iWTubZu4lDkSDaoH4II0WGexkiCOY0LRYMZ
X9lIrfnQGOPJ90hCMCzrYosa+lClopMUIOBFbr7UFtI9mACsMOE9sfyf2JZTj5wht71x9l5SgI0h
GjYs+2IfDBQLg55A+gT9Y1xxZZXwnnqq/T2+EljhfXJfJPY6mLXLbCJFvYLOsmTLLcw9PKuGoEP2
iMxjrBchVLMc6+aZz8zOAvPYl4W9spoh+8xMr9ukSQqazs3ilT9BWITg8l0HdX0/J+qutXjaXJZT
65YKy4oYdRolhy+DltB4oCAdlgAFCaeDeuHmELlF8lUb2rrDksZN1lfnrlD7+cr6d1lOxrL9WfYg
Y+mMaWOWRbOxSBTYDBUz56T89GfdrXUS7aDFwkWzQ8xPcQMnRdsbJxqT9wGfFMxggu+qoiYdmyTN
fufbNQ2vNOe31k7dhZeMxN7DGydTzZxOxO6WFMW8reawsp4i5X84sd1uldeZqCrSgAqyYn/YmCNv
EUN0D2YTO8nCiarpRvXNq6fKcVjJHE6u69UBTM0YfJGby9vUCsdd5s9bCrB9Z6mHIJhOZL8Ya7fP
1EOZuj1E4ZDwtQxgaFN71YmxxExyhJWhaYEa2koBGrto5503WQD0OmV/dlnJsm2Kmvbg+fVh6q2v
NnTge9dsBqRgNwiMKFZvXlrHt7Us5NqrCREtmfDtCu/LGbg1Ete5DcMJDDViy1khRfVq0sCuvYlf
IYdj/tAteLL7TeHa35O23EViZAddhtuAmjrIcsSKE4CEOPePlWEyIfeicq0KVv52gDqvTy/+UHHc
lM5n0gCyo0fcsTVq9mZouLeG9hhY3/aRk5wNWcp1FxTZXQbLE/wr739vug9T51HzdJ+9yOR/8i00
3yN0OG6gf1ixhNKj4derfHqes/Z7E2b3rXAulhIo8wM8pnFwxcT7BHFksoEaE1QUHYjeloyy2X4P
OabIyfKGg0MVczuHer4RVT8DWBLJ0RORA5qY2p4ZKMkeyEQverA2alBfccQy3AKkPYMBD4lHEHlD
pcZ9DuVgIPor0dd/w1mLIqnPAzPmb06M+BfGZP9I3wi0r0aTTiOrv9JAx49xLRBO9dXww0kl+sMo
HC62NKFvQWkqvosmtk8JUQtyXfk6Xk8q1VRevfwGxRNicmw7H6mHigP/FBrAjPKll8adLDp7P6f5
pm6KCAhXttDsHHxGhq3rAiXyeAlyu3hOTCPd5n2UcmrIV9eal8SazysvtrjrrkS9MpPkMUfaY9ea
zcAmQ1bSzhVkWA5Q+SYoozLbdBPMw1Db/Slnl6V7Fld86jTiCiE3WHYkwPVxFWecnlUMdyxI24/O
nbMF8McV6vKZ0SzqMpWx5bNQ6MEeUiwyBvM899alqFNQZ5DHpVH6B08ICXATmh0owiwHCCYCXB9e
k0DTjfTZBqwRgieKnGFaKzG/VnPbZgvczOqGIVl0QKy2loPjvoRD9uC5Ubl3de7Q9w3Wfiin72Vy
HQ+KtvqRx82DBws3UA6XNRESgm+NBDpPPCbuBW8zjcE+Q9BrI1vI4WsV57SScL58+30AMr32EpjE
Tbhzkv5Cizov56L5bMpoQxQC8Cr72lgyCGBSDYs2WImIzIvBCgQh2rHPgknYK1pQtdIV0IAqb1FC
6WSZqNk7uiV5Dq1JWDssw3DjaeI/JnlTd9Wm4Nl8kD4DlNL2dzp0Af3P5b7yy6PpUcUMszce4sTw
lo1hxi+ebRqLfoB8DmKPVVbteISRdJ1zO04I7a1ehAeni2guzTk6Z5pOM68dhRZnumsDZ/jRVpm/
UgHA9VFG1kPElpxD9doj+EJP6QYMX7MWRJYu2Mkhroskise4CIo106v+NCpbPgK67E4mrMRr1gui
jpw0nXs7xuidz8mwoZuE/xzl1T7EAwbQcY5XurdCzO7ZoD/aZMYg4dpbU+bvhQEFeIV9gs+uFaAa
ibv+QTZzCO/bJ63U7ChSnGJjJygFAdQVx2nKXxyvv+0k4hdy3xAKW33zoAJ56p2EopfPMAoHi4aD
qLBwbQRDdPR6deg1glJpoljOx1puiTK70ry6bGOOIaPdwUqfY3JNVnZdG1vtm/0PN6OmWUt2dsHo
vAmHW1UVPN8UAXSuVmK/+EVBuan8XK5kQXbHmFZvYyy2UYyUO5Qo0XN9CHw0yN6QWrTsGtl6a9Q4
A3SMD8AQh3Ico5VwCUw15jJ8ntT0kowUakXh16w0ySj0HD7ckTbeRslNU0r7sZ66Y2fn1VY3DGYQ
QbHuj+uzPfPJNC0fAisTnYp0QFp+PDM0qcZmkn761HKohY2yuVarguSGH71PAqQiAATKW1jtzQz1
GBnfEnKe/WRqiX5Y2OyWQwRmjDCnvWlF56HlIkic0SaJxCZnxPLp57srWCBGoRdObnWqrfpbC9Vi
MyUgbaxEm4vAUs52nuTJ5rqxM9KfKre0OU2iS+2bJVvk8jshLeWGpSkEe0EhlQX5wWgj1OEaH9fs
pWc5GB/Iwe7Yf38CsN6YuXhE6Js8NzgSVpbCv+D55UAaGPhvcxS3helFz2Hvc90PxXCdgpWLycAF
VY+J8aO2sEKFofcUBKPFhpq9dm0GG5GFR6f0NzMx3ARkJNNqcvNjWQBtjtKMWkeIB6u3b8p6RAid
JGvdWvfUqckCF4F5lH74rFrmlGNKW+wgl8tSXKJuiks+vAU98k21I0rwac/Nf9Fdux5bf+MpeAU2
jnyfD7KN0iEI7aU75zu2Yo9x0Vy9M/6oSCow7wOFns7D+W76FbSRnouCj3hCP+tQogkMWJESyXuM
0SSmJB6zTVqk4lUkGqtNm0wLRiti0zotNVkHKHL2obEW872FveA9xqZznqdqlfB/DmowAwRcxrPF
fPRT1tw7nS4PXnflt0rWRsoh4SDOf5RgzmkDLYTgEx1Yj4p18NaNLp51RuJFVlWfboLKb4gFgQJG
IeCWuZuqMyq2+ALkbBYG1+IzXaeR5haxne4yemNAjoljbctgfJQlM8qqbfoXfsUaHrD7jRkvP10l
mDMEqKpRO1bbGMfFxm7C5LOahnsQNCQrj1xgQW9srs/ISjEwWLQ2A4Vu7h8HyaDKbGgHcs1uvdbj
wGSO0aZMrwavqbpxeL2ZUE33toPGnslev3WsaJtXzQ8mMcnaKlApOF7XryNam6VXWYyBh7x/UxyH
ENXrR69x935b3WeBvCv6Cd/bFKg7O+dVjib3pZzGWyNmVtOn2lglgwNIe2Tppge3vNdlat+nw/X4
rNKtO8SvtRRnzft3UTjGvY4T+xj8xIDO3aELMKoTc7AfrmG1Q2wso6luADWPi6lNcbqYOH0Sqz80
fbf2+Fg/GSIJvsPBRE8iCuZ8DsNWV0cnnHDNzVBRtc9VswP39F3P8bIi3M2qdYBvi/vTjg5ocOaF
LNM35sdPlTN+ccQj2ItidamrHhtMjk7bhWgY+AE6VzneVTauvFTE0IGH4BqlJQ0QyMxR1k0WjTsv
193OYBacgnalw5yGW1XWx77NutUohpJOAjxnVMp6j+umzNODl2C8cGtjYleG8coKZqoiDvuFiBk2
5fEpCR2EzF629Ix2BhOq3tAmqnXpjXtKWtxebAcO/Ib9JaZ79lqm1Y0dX1shcP/8goJOpb4vurnD
glYZVOhqeDJiqY9RPR9EH+fHOizFhUKxZbycPyUDY8TEs/tVFI3BY9vwtjFyAxhm12xaBDhpH73N
QyFubcfbxspDGubi5lMztjX7PQm6W3uaviKq3DGdo3UFG1uxoWHJzxjDZ/z8hZPvrm1wMTHSjK74
UVJnUWoKwLDtl6uDaBUbPK/06+3Kac37zrVv6nkwN5gD043pWwU2H2qxnk043s2YJS+6qcAzilWr
HATlIVsMe7rvULj4/jCtIqI2oFV2qA6kl+Sr1HSBuMdoAYStMKdwPLn5lRaqmlMTwOn18o4DbjA4
IdoabxUZZ0KYywDS7U1OKi4TVyfd1AOemuC1C2p5qhSEiayGIjyOG+R1jLepQx9AxspbkRB+o2Ia
mLJM9E3RpEfTlddBF51MVl2nXjZy6VI/FHYAxbdfjzVDcuoo8IrllfJd11sZt4eKaFvucyZ3OSeT
qe8C/yaxfLG2WlNsqkChkK+zceEK59ZQTXmMdDRv/JQJiKqCdUpdbBvtSNiOPR9ci0KMrYa/MXj8
VUdCi+vocxsZe3pUpize9Fk52afT+OGisPM77stiX0qxleR/pUWgdmEPz915DhPb/GKultM2hPma
5i/9DLXxGlMGoTK33H2TIOxtY6Lj256KIU+JQDXuDE/IrZMpAgdwJcoZmXMvA6Lcb7Ig2Dm6BudK
RIXHjL3r4GkbIqCBsNJqK1HtAZNMzw1yuBtOccG2zUx2toctxWP4t7MqkZpbjFUtQ6dvVWaLg2aI
w9twdJ4kHTxGpuzo1z5wZTVvslCxh+g6daK9+PAL50GkLNR4Wh/IIVhRpFmAYnKREUuRED6VWF2/
ZJlGYOxEhEOIQjdJkhZoc7VN6oGSSmfxe9lN/nqSPfn2EW8027K7nRXhDQPD0zxjw7zaPwZXPZiT
1o+sUE8y0zd2lwaftJf3qpyts+6GtLx4qmsp5bwke09tb19TOo3XbeZUi1Ml0LxPZFauqTQBIcQe
sYPpiENqTqdmG19XBaos8FoKhR/Q/HCLqViPWVky7O93bArIaFTug4ybI+PJmeNTb72o40CtA+/d
cM1LQGKEaZ1CdDpuGRr7URV0J03FAqjPTZRy8fidZNh5HY/zN3uuiDO5hjJWJWeBZoab9szCEnVv
2U67kSVRPQW2iJxZ6eAEy7ALzXUunV2UP6UZcY2zcc+ZSIqEmvplK8RjZfPZGTMiYXKrJywq7H6k
YdzR6zkAonyXhrXPNr3GPdbZWEjsEsA1dsLGGlnxCrYJRnabZ55eSaN/6HPQU44WaxmXkPZr9HLo
v82ov8H5taL1tTEI5KR1ZTFbDzF/hJRtB1F8WF1DPFXXeNhZiDhjTi0JA8iNrWGUxmXqvE0/p2dV
jeBiB5YJrlGLGq22pxeZ7sN93hjOyo/nS2r2zbYeXf570sXEAUYQtSiiAK2Zm9JTlxgVvGkyuLMm
nHRGGz7qmv3j5PqEKWTpdJe2fo7bmRzBNmq8Q0K+YGMBlTcdJdYJFxroon5TB7dSN4e+tu86Nr7I
8VN73TLeW1gzST2TxoDVWOU5j6OLDO2bXDPXTvpsNV/JV71YuS0WnsGJcsQf884aHBy4EmkI0m/0
6DYjqjmZmSQYDuglN3QeYtP2V2MX4Veb+LATFsmIMV3lrnWmu7+GuPg7nx6G80Zr8gIn6+RUzlfZ
2owsMByaGNhV6UebWNcxYYLhTPQE2T+UQFpdHbk62dYUie4iDQZ7A/TSJf1wtPZVTKHD+imeyCZl
R7iyyiK/7TJprEKV2U8sYI8itzf+iM82yG65MhGykCocN+V4qpHpktGUBnVBvknLx38yzC29CL+u
W61LgrJebU/bD54gmFLOw61njimeTDds13ndZGLZCcvbplE/LFQPBR2XP4kvGSozDNrpTWLjRqpc
TPbZ6Nq38SCnt8anf29lbB5Do3xmYitxXTAVTowgPTppkrB7GpJVPyf3OXnpq9GP321w7hbFyVB9
45VdRkRSDV6VrLOhL/kR2NCm+injahvsbI0sjYlM6e2oNE8EdbES0AcDfbuICHyKW0jprEhvZFzc
T+0o75U2GWiUtEvduK1zhhAF0ZFElmRm9upzL5lkaRTzeBNNOQBXTWDZEorxh3beta9YK6c58VNO
lLHd/PDcy0g51XvBRk3zXSiZDmSZcwDINu8iC/xEovpziFYOp2yaB5vEac9ehsANlzXa2W6VMuG6
T2v7R2ip4WyMWLp+/sj59CMi3bF321XR0J/OdcOJpIfbOC4SjvJ+KbGz9EbyIYf6Rfi7auq3loiv
EFrcyJb9GkcK8Ww07Oeprin5rCHaFDwNrB/gJ0wWE8CoZ0FhGt0yd419lNdqC2u8J0IyZztbRK+l
Mdw3Sq4N5V6KkQQN12WOjZKmkfkh7ar1MNf32RADhY51BP3aORBvyas1xc6xcVhy1OoGznu9/Tlq
LWXItDLybl3lsW7SWbmuTM9YBbZvriJTcbRGaKbKNNTPUzVEK3+IXP4cV8+DibEw9gxyMa0A7Gp3
HjViL7/4GDznTnbkHGWK2MXKwxBt5CGdfQtbPenHCW9ceuhmhonBNe+rSCoKTuRZmUdyGbaqHQuG
bh02NQ23qoNzcCVEmGZL9FJQpQzryOX4UeVA3dtGNBsHkcLjPCRkrvpNHe1bVUMsiMYhRFKonBfX
HlFSTH4vtsKyjXP/cxtReIWfkfQx8aLBDylfMwu9yqiB8eGo8i+Ni8hjm1qKN1JpPLtFGtxNcVCd
s5aR4ibzaa1HcrggTdvdpfK65CS0b9xGvd2+Flng3TT1GP2Iewjdi3kc8hPDBnMTzyEri0mRobKQ
ec3PReTMnuVjDP88cY5tGoe468bYfWx7r95a/UjsgxHk64Aw1GXpETUZDKA8JtPLf7j+PCyB2TPF
UXZbbYl9A6dZRMmw1Wk/XLRD5K/J225jOal/U8jK+SYgMS0cc5CXwENRXQaN9zGO6Wl0rP6DoW2+
nOLkCuO+K025U6N18WqVnXi25KmraufNtCbzdu4RzXeWU6/rtKesIaIrE0aJ8x7bYZrn83aaum7h
qcm7d0Jt/SDyzlxbFV5HPDsTxR40cp905Ynm9hQX/kvkdc8oBmzWqPHGTQe1AVvkfpduvQ/MsxmN
5wlU1wL3bvaWefi58uDWG8v/Sd2ZLTWupWn7VuoCtiokLY2nno0xhgQSkhNFJpCa51lX34/Y9Vdh
mbD/rD7q6qjeEbUjWF5a0ze8w30idU8NbmGzTvewZ8gI+m0tGxusxjcnouQY8B8s9JpI/p24rXtI
gpxJNp1zbRdNCK/UwvLHtimSdqBtVk5UE1jLjyX2X+2ixE4RqpUPiyor8dxA22zeB3lDlwRO+iZX
ILLFBpkIJpQ7TH13smrhfFmX9m0KjlVPebqEhJlT2o7HqqTnC3brDf4PxoB6CD5GBWjAQ7AI6FW+
+CrpbNM1LXlcWS3VMBB3FhZvc2D78dyvgk3tIzUPBAtdjkYzUDwggwDqoBD6W6by4KVRgwf2aKnD
fUw3QPXLgG6c5b97OaL1yEAp1QZmD1XupAgo3PwdVuuLEsmOHw3YblAhGb0DXXtt4FOYsR5vrLHU
4iFYeWWYUrKguUY+LFvRVVvRCDMLarpx5bVXQNOkbRP21lNeNDWK0DltarOHJh6a8Z0sLBi+Wiz1
N0U3uphY9CyoGfezoSRidgejnyOqQBpZV0WC82OtJq9umMXLWsqbndlizZZh8LSOEqGNGHp/aZW9
/DQM+hvP0osp7G3ut/o11Qee+VxIxs/ed61dgYcWD1qf7CnuGfQ3I/9a6lwdnHne3aeUo1leW6LS
oCmPSJXhyUNxtrlu6ix9C3rc+xTTgttXVUbFq1zAU625bRIJskAmkDpoHKd+CyoPkr5R188gYXVv
oWV1jy6M41KvV9vBaRZu5pgP0IzbjV8X/oZyVbAwXUxlo7a4U9BF2uUc/G2n9CkqHLa+S8y2uLZ9
DbCRrjvhSpRxtw/lRHrzSrBaRVi7vxCCkzcorrf09GRUaGSz8rHuaB3UODw1Hx3n4mYZlZ1z8LQE
dXQJin8SWnjNVRj7DsBFSLSig+Kz8lW2xxawXpJcm98bxR2jQBNCdEiBJjacDIPAHASLAd5FM3Pl
vldib6tXcUWLivxm1hlDdkgonGzqqB/AhTUtvmTC/RlleEz5SgJaLmyzrR5o0RP4u3yuVXiGy6b+
VkrYg+hZnu1llHt2CobCj1pUt+bCcjESNmvvADBLHmO/PqXXabrNNnGr9pdZJ9kDrhYdpvJ9O3ch
cLQZ663IMKgHEd0Ott/8cJGZ/i1nlQLcTo/ijcjVei8A71BokL3m2S8tNHcMyQ7niuJRUk7q3x5U
zBu0zOUlRdxuGRQA5pDsDb6pmmig5sSARLomuGsinVSyCmNMP2uFfN9tQ+dObbmKSpmjDZxZueZ8
oZJi4WQdDtS8ekQxtqKucLrw3YgVKzuLGdjuD6ky+31im8DCqJFAkCp8pM0LqOqVKLDFgD2u6hDh
rbaQCAhRqPUah3lHyC3mktndoS7QfJdyP77jL2HEWfnGL92AVkefyNfwbipi5RGUQEDVMdb0g2cZ
t55ZPmlBFWGTa2mLyPCggaWWvfFqxfomUy0r1pKshgdvsJs9+mnDSxXXtHzDIf5hN3gwuaGwb4wQ
HIWpDNWiLIH5FEYgr0RYxDdZmhqUwpC6amSD+p9ZpdfQxI1ZKkCT+0HqgJTDT1NYkQ4EKcPh1VFN
igh1fOc4EkRXF6XOQEnoIAypeaNEpQ9FurKXbe5UywAbiY7nYV7XvXddKhb7qmtwrOqs8EqJ6LHN
0NRwD7mftS+u3lEV7HP47kVZ2b8ap3PuY1ctICU2EdJkuf3qoiP/O4wwxOhE7xxKvcvbJZ2vaENH
wQbv7mYYdAb5GAxZVnRX8JOR8k2y6C0eGv+7RIMOatyIJrSL8Ebyyu+BLdvYs0Xmz6Du0vmY0Cyd
Isd13lHS7looKEDF4HDeiEyyQy8gpmGVyP8mZ8aqlbjrbUXCc1dvfHkW4NwGXawzFBUULkgrctrM
2kNy1DapKjBrFU31O9EUbdXDX95WKTU6rkB+gum52SZOfP9QN8iYJH5cIogQUSBVAO5FgG4PJK+e
v5GoQuGTqtbmN1fh9ipjtVoFlW1SXusJ5fyUimLjpUl21SA5QhG0FArpf1q9VWjo4u+OYeIuw2l9
3lAF3w6SMdI1gOd1roQQuCINM5Ho+pURZchvdRgG9fZQX2uNg3hHXusNzbpKW0ptJj8jl9Ev6ZrR
eivvROFSyCeFldg9Cxc5iNy6V3rhHvQwGB56A8pT6WHTOK90bcThJfFdH2ngNptE2QV0GpZVBhpP
k6jN+0okrVK3LXdK03q3cEvEwnZGtrxsobjmJPkmjIqsmimd7u5indI87WQY8BWdn6RO2ydf7bDT
a+FP09wD8eTLyZsIDOuu7834tctAgs/NaLxqNQopZSy/BXqrUrCLrX5NmFuspCT53bd1gjZ1kFQo
YUR2+qo2hrTQac8uNEOAUdGb6Ln08+S21+v8F8k/SBnghG6mbmX/NW2NeSrARPVdGPxWKmiPqdT0
mJAZeTlLDTu/M4EGjnuqxeYpaoybwLktfbelHivwwHYdIId0h+XHgKYyS1NJ9gNdPbC1mRwv+xYQ
jWE4uowZoeO/x0Itid0Vfbj3QWzOwz7u3jIBKEHBk+EXtV/vG60fCsNDmoCySqUnv+ayxTfIA1yC
tlGnIg5LD9a4CWP0kymjF+9yq6qPbtzWKzePrOs+rgkqjHTY6aALsCjBSElKC5A8Mk2dWZtwhdAG
9ymoBGl4JzHDK3AZKFyjA3OLMvnwzZUsY1WLblRKGH1p7SLG01Zy9YVrCdx3e+TDlBhLohbEmkHj
rWLjNp3GsyIV5EDBXdeJhYQo+bfeJwgGJhQwZaB1SF7liN1rYMV3rYsPXhuZ2a1D+otLeaTg1Chq
qqLsEOzYA7W+V31qorO0LfU7PMDEsiz6+lHCt+5R86tw3QwZ/Vndq6gldNno8ok6GUj28krLiuQV
Dg76HX0VkzPi/5WoQ8izkNuPRVwbb5JDFOzkPVrjnrKM+IMLF7GVHfEd8H6pVFDbkSgLkSV4KOzo
0tKNKch4Jg642KGyk2NLfwa7hFCf5KTflGiIKX0GY8DZxVD/LdTvXCuU7pDM8JetCTzPjdLom1zl
L1YJ1LYfCOtMF+1IDj+K8E7a0Uqp/OtgUMz7VBtbm4U8NvLLDPdLBCZVcqlAX4moDZ7d0rhSsILY
k6cE13omGT+aLAsWTVj57wC8MIPKCJW2fWf2SBIpEkjianR6c6mA3gYJmCeAAtJ1FDkRhXJRBhvf
r9KbtAHMMtPtIQZsANke/zfKYUTMpfpDqwzv1XNwFRO+6f6S+o5yXUUa5UW+s7IsQEYaR6240lRK
mpR6W/dZ5CCi9MSK91ZqFVvfyWWOnCk8bCBcUW5siWp8R7o3a+OYDMnwjAO+r9HCcqJwNKKVNaw2
LRlIm8/rB43kEZPM7EWijvfNtL1iZ5SAgeNQ70GzqnjbofqSsQdz60HJKDNJvkK7gH8LUcC2o0Pg
RCWt84ImikXh+iGij9PRoFHM5qpu40SlflaJRdl28TLoNQB7uesma+FX1DUBLNBkCVoleqxd94c5
kDCvBluHPxzqlHWw0zP3g04Ddp6osbUI015BFRHR73lqePo1mx1HScSTbrs4U5g8ueZMSmPyEAtZ
GSAlAZRr2amtZaUW2lXTGOWjw9RR36aHqOXojlFMxvEhqwEaCzCaiyRHPqiEr3IvfPRyLAuQblfD
Czdz01/nbXyPaORB1SVnV7e+WHaWM+wQvY+fskF35h7SXnPPpFBYBqq5aOEvgiKoQmBsSfazDvIa
eZveGnv4arApZL1cKp0frNIEdFZI3ech0jUP2R3Ijo7hZYtOcvSDUknI9gAa3vU+f7r3enVVD6Cx
vRLtlMH0yA0HQKwxZSWpe3AJpHeZIkmzuBTqo2ZnuNtSbrt1rdzBI9VO7zGHjN/SBjYSipONv9d0
hVZvCYIIMZ7EGFtQGpinwZVfBBClQ1w4kDEVXgxD1vW7QEE6j0q+/BKUbXOtIViCKGwtHywXZ1H2
eHwQdoWQVtEFTyJwq1UJuAYX9Ng/tMQWV7TvqTqrBRLMgoyNt4OuOoK+/pICgbVMQt082C2G4kGv
ug/YhvdPWUYFuxeGc426WL8KcsN6i3wdHTEwx+9tYjUzFwTO3BhEQgKlxSs7gnM0i9zYuBF9ab4Y
RQTXUwsRG81730ZXEplmGIKm9+i78SBRqaUuLLUgdHsd8xq6DmJLRdj5IdtBdOcKq8PNMvCfByOM
EcMxh19uLlJADVq1C6TW3JTJCLbSBrxTM6uRZ7VEIVH2+eGSLgWvMXDVB92K6usmU9D7TEV25ScD
UYDgNZQ6CY6NqWgLeBwdUHko4aR/1XvrdcGu1ergtW0id9mFBSAgTddtxIlrnzu9tBHRG0RAwl2D
yfsVF4jezjRVgRdgUzHMeNN+KpGNo68ffiMARPqv1Stk6aL0FVB6uQtr1HQc3zRKoH2cU15ZS85n
ld14P3HWbNaezUVml1a6okRXXVmUk+Zcp3SoHQgFJbSXeYKf4So0OhQLYam8EMp77zaoxkcV9Ku3
lmJbv5ItlwfKzuk0jJwkG0Bf7D64QUv/vlIke4NPqrbo0eNaC1OzaAy2HeKuRbrvVMg2XTGgIGMi
LLh2RiE+Pda3Uh8WKq/VUC1JRMx7JQ/o4UE1c9Hd/FmqtvY9U4xq09WKQDPW9x4UPyX977Bm15yQ
4kyeeiDOMrfhg9ZadztCvTnwTR8Cd2iQuvP1IZ8l7N41hPOW/MHByCBS6aOrzsEH/PhbsnKqJJWC
roMqtRCN8txnbyvdgJgrZsEehkwor4q0sVYqUGj6MXayUQI3w/e1bAm28Qq6yjmgREF1HG6LMcei
sNJf6UXevGJz6jy6no4GJg67+XVnWvlboQ3mSkdzdKV2BR9DRicOIVxqJepYDy664vBX2tBf7bHZ
XVciDg6t2Qj05DrEnHKqqQ9mHUQzj9L3htr5m+opGEybXGTUV5BVEI7jwZeVfdtbDlITb9RAxn5J
BZYC/i93kC7JZfVOWB7/TodB/2jkdfRM/GLNc9kqFn/Rs7aLFJ+qTe3YxSbORPU7GEDfgGvmooxT
DSBdJgE1Udp6qcr4REq1MyzrHMFNqirY0WNst8UMhdp1qeKVWg/vBe39G8NGaJUnpKWdUycG0aCl
CNqqWhw94PYtY1JJNwKWYEKHOK40XLlz2j54jBMNXct6HW2QnNWui3bMo8MQbwq3TzZBJXxSbZfm
i2V2/tNgZvQu2YV0rAiL7ogk9lbl1798O+xWcYTpeC9JCFtUgJKXmUmnvRPAGQOR19dxDtjeAkSG
Ry8HpKxc/z7upGcjIpKsiki9QvHeu0r9onzsBq+DsRFrdy5Uoauk0FLcPyv0GoPeu/tLVA05uWb6
m3LA7kXkkr3KdNNaCYOKlZ+B8Q2UR94nuvHVSHOoHB8QV6EPZBtSXr26Ltq8kRLClhBZjLyMi08P
L5davHA7JEtSl2EFQ1gs6j5Ws9lfmu5bEBWFDS0GPQreLuVO0LG8VnXUSjzJaZ5A/WePLkCZxV8+
4JsulVtjHRD9rAPPAwxSkhj/VZWeYXki8jYdkLzbwAF/LBk9nsZa0OLsWuVrxG2zv6nR/2IPH9Fi
/01I/u94y4fsPbmvivf3av8z+z/AXrbOkpdX72/vxc/q/e0f9xX/KP+R/v7HB387eS/9n59Z0OPf
+ZvPTGvwnzLkQEtoIE1tYSLy8DefWRHmPzVVmOCkTFU1wNb+m8+syP/kChDCto2/Ocv8Kx7xkc+s
8G8Modq4V3BiDQP+8R/wmY/lSiz+gG0YmqzJqqoZljEVFOFpTGNQreFeLv25Ag3fDYHUysks4jC7
9sMnqve/ts1n9vSxhMG/RjM1uN22patCnlDrQQ8oUh804Z70FdVKAXn1jzSXGMHkvdNG/BQ9B1sb
KeKfFQ26JifcRNllL+gbcwW2I0gRn/Pz8zj5aqaq26ypoiPCqgkxkWSILZMWvBWhk0w9B5kgXVsC
jqnXbQ0IJx/SbG4BUrmgVqYca1N8zM1ggrZpjSMLdaLWgIiXn1G3K/cl+es1BDekTvqIwN22tkUC
Kol+vbvVPS0gYUONAEluq5snkMj/Pv5HqgWfl1E9NlD71y9h+wlZGJYm25OvbFOFkmwqlvsq8S2E
NVNl5ohCeZZC0904bYWIRKRqdHqobQw2gZdLeWfdYte4IKdCl5UnYdkjALoz4eLOGl8V1J3ybON2
zTMi6umCzJokO6+ttRJTFUPSSGt2hlI43xzJG9FV3ijc51go0gIAuDu/vB+75D96GP9vfrpmgNXl
YExtKiI8BySXSsk+92yakHr7lFoGDtIGWQcO0u4q6DJxV6dwmWI6dDcwTExoWblzcAKBOiE55dJU
exhcVvpc5Fp/68RhtTC6URArbart+d97rFQx/lyNm0LR2fa2YslTX5446fuaLpmxV0zdWLcmiMRO
oelViNZe6oXIL6z/yTE2TXA1is3VhG4vKeLxIdNBRqL0rvl7fGbxcaP60lWL81OaaLmNczoeY3LE
RAXMLtOFvy+X8c3QzPQVxNmFuwTDs0hmylws1eviKl2QBlyY3enXRFmCJriqUQ5H7WGc/SdRFJi0
Bqwh4NV+tTIH79pHRVO3EAukKnt+kkI9kpL4e5I2MQTXucx9deJzRlepCFEw2FcrY+1/Cx7sQ3Jt
XLHflefgOp7J6+S6O6hrc5Wtykf33d7bdzfZDToLBypJZIn675ElcPAvfP3x/B7vfz7Bp981Od9h
riU+UmwIPrawjcJllhhLqajWTguwDYlwyP5zYNHnv8bJrrJUy9CFrXOrkOZOLXK0QcpVh4rUvsqT
31rYr3UHn5/zY5ys7ccYVF5sWebMTKX5KA1lckLjfG8AlFQsmlI1149224Xv5wc6vawnI41L/2kX
BYEXOKTE3Z6q+SK90jfB4hXayhxdywuP0cliMZJJtKAbvOSqORXXcvtYjgyHkRBkJqloVy1cEKX/
2QxPfkl3EHX73LygcnbyAHyMCceIUMRSZHsUrvo0Oy0ahNMkWbe3EQ8MVFoUpoXX+96y78sI1kF+
4Vm/NN40cJAqAXyG8TzHAdGV7pshWaH1ZVTO1rVpbIYXBvxqMxKYaXRmCbf4x/EEZbUxu9yA0aBQ
H9i2CuwDM0LO7fwuOVk62+DilmVb1hVNM+zJRUqRtYY1XOY3ZpPPRrRn7lsLWxLzFNU4t3bnFhLD
mAxc2DEnX/NjWCI/Yj5Vkc3J3gThKkB/5fmNZPt3shTC0+Yex2c9V9MX6jpU09U/n6kmy/Ko5yMM
WR5D3c8bJsdLQ3PGmebIL6JZvNUFRg0guQa5mDugK2s9uSrt7fnve3LcbYP6pWpaxEwcDHvyiMR+
gZhVBpnfx4Oj13qacmszQJ8kS17Pj/SxIT5fmaqs6oqsCsJPU+f/JktpoU+CCOEg9tpeOmhX7U14
BSxOhedM32GurKFBLin6QXkS+oXlHP/06dDjoOAxdVub3NZdKnoohbrYD50xH9HpegCJG3JTGWuz
ghHPT/XL4Xj8ZUXWUGOahqHgEX1Bl0/sqSgi8nprqfoaZsKOem2o5mRJ/xaH+v/IGD4+66fBJito
4Jtj+tnHYGAaXxTn25/+fY3wbvwPh1yzpsummhklCdmQ9qDt62WdDqC2esm6sPuPdfyQiOJLjQE7
/0XbCp2q492vKYXiI4/k3kCfb1ZJXr4AB0aKuffF6o/nwygE4CSP3CvmRDkw1TQZCWlERasy8PeA
QoCaexSlzo8yPVfc+gbsVqEBFiRQUiab3VX6AaweZCB4CAYmI5Z4GCi6/vK9zl7ncvRyfrjpfcVw
JomqzhtHSqdOIzKtaAIP96riEMAORC/80ALYoR636Ev1vs0oUTUXjvMXEyRN/Vgu8nIioeMFy3Jv
QH+iKQ9CRIhPKe0W1Dau1a65yxvzwh482R1MjzhTtWBMIQU/ddsr0xRpb6coDxXXMdogENKwv6ag
uzv/GadvGp+RiEfoBmG7pfJ0H0/KCbMk8kVZHuoo3fn1Lpbt9f9uhMm+6BEfCjuHEXJg0AMNi+SS
RegX38oW43Fi1+k2X+t4DlnamGrjVuXBJHiT5Cu13Eqgps9PY+KmzHkdv9R/RvnQX/4U3qAoMDg2
7cKD9pgdQPoMTyGeX1Tv7/xXStrRe+ss0uDCoTq5VyeDjun/p0HNLurTOGVQv5hVMLWVpYMUZgE6
7MJAXxwnzq5MhZ8KlGZNX0X4OHlpjfst7RAG6tJbzZHaWRDS5U6KpVQp+axt3s5/0nFdjt4oJmcC
0uO6JupQlXFvfpqch9iUU9pDcUATX81n5o0INqWYZfRUPDqCF27BkwR+XEBL1mAY6qSo+tSV0Bgc
ZBx1vWAB9U1266IIvBK7YRfu3fWwxtrgyr4aXqQ3KG3Ze/p0fq5fnbPPg08uD62I22JoGFyOceJI
b0OzuLBBv1pBS1BS5BbmzT+pPzlp2zQxI/CeLOhbLMNYWwgkU7g5hhunT14Q77xwCX9xKPTxirIU
llGj/DXZnxT0LLURUnvoFGURDc2tYavgscqFkmrzRm0pHWqrInyBaL408LJoW9g4yfb8tz09/7ow
ZaoyBuErmcdkH0lF0vRm4eNCpSSAU3GD6ba6/XZ+kK+myosjq7ZlEB5QFj3erXlh4dyt2v1BoaMR
4VkwBwymvlrP3Q1kjF/N9+Ix+TN72/HOYWafxpzsmlIJ88RpXWaWuPjzrWK42XFC4UO/vTC78dcf
n0VdWCrlFSJVNs8osPn5LOZIpaKWrgz0nYFOo1IEzm2hvpkvDWo+8aK8Fo+DuTw/6Pg3z405ruun
8+/otopiEJaJnkCMvnvK0BY/P8JHnntuiMnzJgC5epEmDwdBqUjs8n03k5bNnHxxJ22lhb9FGB1r
ELBtM3+LQOZvb20/IKB//mdcmujkCSzRviFJ6IaD7flXKiAfI7uQmn4E2CcTHUsk9I+IWOXJQRxU
MwT0VA6H/gqGL/5a3723ptiirId3XruO7q37G2Up3cmvDtokd9JdcFN8Dx/yBZZKM5AVF8KKk1LH
uHMtW9XQ56QnJqY9hIEqLBT8WD6E36k6UJrLIIHP6nsYXOaPSyndl2fz82iTZQYyrlYgQhjtd/MG
hEDP13aJchkcVd4wYLCzHjOjlXMhEZnYW/x9Pj+PO1lY4VlaLVrGjX/73/QV3gELhFNuzZ137197
O3rY8lN34aie3vPjl7VVFprlPinsylTNe5gX8kH+rZnXUCvjLURSHmtxYaCPiH26p2yudhbRNHXL
ntw+da4jbwby4dA9Qzr6aT4Mr/Yu/QasCWrxYw8dJ55jG2HUc+u53vz5kaEfpNCyoQwitMmKgvZB
aQriyGFQQZlLc9BvFyKeL+IBkqJPQ0wWz9QiuCMDF7p8pS+aRbfqf0MEuVbXUKC3wVZbh5tcW4qb
JNgij1RfGP6rO+Hz6OMyf7r8evhLqMx5wyEagC1knbSikW/8N4PY7FCCY6oe+mSKmClgkl6gByWh
k/QBesifzq/TV28vMk7/HmEyDSlucilD1etQFt+RaNoh9LDJY/nCbhhXe7ITqRTZAJHoLamWNrnd
fJCkFRiZ4YCqqN2v6vapSJbgzc7PZfwak1EMNjvPIOmQTgvveEkGGJxpgNDdjetqNz2aBsFj4lV3
/XBtS9qFt+809h2jJSA99AoNhdDleCxrCHolsBP9Bp2XudJ4j50NqndnOyNGA+08LB3hzl6Y4Bf3
pIHZE7ELKwahZ9pbyPuwKkDE1Td5rWyyYQCAbeI4Jf2upS1cSJzrkCxMklVT/Grw19Qg65pyszr/
mU8XkxaaqfMbVNkgd588+4YnMqsI5e4G6lu/U3tzRe0fskhePpQWqqfnR5tIc3NHoztHN13m/4ux
HTbZO5kXlhDhVffgkIrOOgDmqeSipT2KLzlroJnw34IXWfW2lvutKeplhjTF+d9wckjonCgWbXtu
bHr7lnq82HACaYcirn3jo1yAS1hG50TP3ZUW4gb1XwxlCxTPCR5JhyfnUYCmbH2C9Rv4+TrSt0GL
eAV6T0Fahn+6hcm0qShBNaOpjur55LhEXYWarCv3hxaBE5lOUOe9+93joKOpHTcQxQ9edaHFcHJq
xiHHPJ/lHDtkk/tMy4VaACToD2VezagObzobN01N3FJBmfcqcOFyWA/tJQeI8aMdXQxj1R9ApjJW
ttDGmaxf6mdm1NmovTQqzPVeapqdHYGZ6jxPnQWBfONDzEBwtU8vHJUvNi8jU3ZQOLIYb07BEXS8
QKhFecnI4Tod5StHT2aFtNzVvV80dpYulBso9Gy8dePAmDUa48Lu/WL2fFOeD6CDZJbydJ3Lous9
My8O4SABfo5iDf/gUQKGfnL5BjoVzlKVKbeNUlyqSnwYqUy+PLUBji/XFqmdORlbbzwZI+O6OBRQ
mTyQklK0Ts3QPuhmmuyVWu13gKgRhSn6eESvBVgmD9jm2miCS6bdzdvee+qlQCwGFGvRH0Y0VSgG
3KoUMv1Q1B1yCSh/mBm6wudP4skDbwqTx0oGl0Ntg107OfRDMsDwdIqD39r1so1RuOokw75wIpSx
eDv9QhTuSHtpMjDK5AtpWKt2iU2FKAhswqTR3NPQ6+cQcNqusXBY04bhDi2zYt5CFl4GVpH/YY92
9FGwdFTXdbBM/GPylA1+4nixgzmf0WT1doB8uYKLHV34nKdHn4LoeAjwExwLldN52kAWLEeUh7I0
tKVsDfHP1klsGBJ9ex9GqHiaXu0jFhO1N2muRd/Or+ZXh4BziCcl187YFDhezUJrc0S9jPLQBpq2
NhJYOkHaCFRqvK2StcHKaCAtSprUz88PPP7hyfpynQtLUxmax2yyjSBndJ4TtpBm0I+b1TZShWrZ
osvJvoc8L4tNEdqvfzimxYB8ZFPhwUQeYvKtY7paime6glMH72jvIzqk4LimRN9bRKPOj3XyNk7G
mswPuahYqjNHPdh+PA8tbWcP5S6F+HV+mJPP+DHM2GlUeLPw6Thev3RwLaUOkXjS9JnxjhQtoGhk
b57Oj/L1ZP4zymSXIF6BhBBC6Qd4xps0NedwbD13uJBcn+xF5mJzI4IPQTqbEurxXMiNQkceQvXQ
Fitj2PTiCrVntVoq6S0e5edndBKsUbSU6Q9Q4iNM5fU7Hkuq+kiOzI4ZPcfGXEfR57srLtTvTo72
OIb20ZAFwQgk8ngMJWztsuLDwVdGjROFxMewGtCIBpuvlXPYktBqe3Wb4FB8fnKnz+vxyFN4CcWh
WsEKUyY/qqk6w3gjTppLw2sR+9/QOcQVslyohrSshhcbUHGPssj5nzB+v6PjPf4CS8eUDOqmfBLR
8Lpj8tBlysE2o5UpoapjP/UtzumQeZEqOz/Yafw/jjbe0kAFif+n+WBBcGp6fq4cog4/AdNYZ0G0
LD2oUlXwXeuegdg/e+k93hiLVsKJuy6wmY4uBDVfbSkCOIPp6oA+7clRxEkmDQNPVQ76IMEbfhEx
bO/yTS6lC3v3q30FToMIigtLJ1k53ldDiIp3URTKQdxj04ZgQO7v0rfI+ZZrByA+57/tV7MCKquQ
z/AK05o8HsxHJaMMQ0Ucksb6Zg7yru3CPfpUz0VoXjgvX9wyYDT+M9TkTHaB3/l2h6h+2qFsb8BM
qvDxgKd2fkZfbc0xaQGkTCTDNzyeERKQtRYoAzdzoIVzN7Cfnab2Z5VWfxdhu8kN/xL05bQkQ25K
lCfz+didZOHHQ2ZxUsMBy6uD7MfWczRK5DRFPFwJFTF/N46LLdfheySH5tIMtXSJLvey8Rr4gwho
j7QY3/HjxZD6+b6PBm+fheUrZDx/7etl83T+85wW/3CVAtwhc91/wBInK66Hrao4VYS1qd5g6Gwl
P5CxwbijgojuQgWZa4Siu0bFJxtPM3kJW7RBuw4eHGqyMM5QsZzFEHpmeKqoq/M/7nTtLHCKPBOy
jfcWwMXjD1nwPLRZHBEtNZa9VKvgOig8bYHcx7AUhrSznCBbnh/yAwB7fJVRz6KXB9oUoCBp0vGY
tqciIjfiXVunN19cq/be2rCK7iE6Y1NOJb596WJhp/NhiOMfae0LPBMDGPK06nvzHsajf4OiegJ7
GTRpMeuhaj6GUSC9ZLmMl7sECwjbgd72X4SvIOPTsknQtnZU9Q6BMxlopIfiYBtU+h0KGlI5h1SC
np2tRl6A8FroPKBlL/GHO8Tj5jqs8ZtEyihnKoof/qB6jo5VCFP3RQvU9g61QGj2VVa3v3oo91iv
xkH8IFPWBq8bGc13wCPxr7atC3R60ZU8dC3tjD+8VWjJAqjgAVbGQrpuTaIjOYMnyxnNkcIQ+L8u
4eYhRFPNlXZ9fvWmd8p0oMlhbyW5LQXU8UNtyYtKauZWhMB4d2E648/9vEWmo0y2SEKdJ20SRkHG
4trPvSUmeBdurfFPfB6CAgG1O944A9g/4fKk3KNZErxKbDkPURzcuGgtNSPv0C4CYx6HVNfOf7bp
hGi1gnTklFnIxgJPnny2IAHClkVNc/A9Kju9DOeptMD7nx/l5CGjvEqBhfzKBF+t6JPP1hhG1yiS
D0gDA6oCZ7VZU5nfqrxFek/M+magHWkl894P/3BXkGcxsDHGJbRWT1J/qzW6Ks1jkstRugMPITP3
Z411YXrjRzpeMkahO095g8/J83l8cZDPAWITCUUOqVmo9cEa9fpB8Jz/iKdLdTzKdKl8p0KyLyVN
DSK09mznid5Duzo/yAdm4WQuY4rIfEihpjXkWkdB1rMC8sTKWSALdshRXqqqd/q4OJxly8DQNkjC
cXch/OnI/QxJsY5/0yIgfOkonG4bYh+6x7TfaFvTLjr+rn0coYGsOd5tJ2H9bRtXIdp/A/rTVMqQ
ctNWeXUHW/PCkTh5eiC/YFpmmJRbqdhDRTpqbGi9rWHmoPu3yEvo9srvrvQBecZt/HT+U5+uJ08b
pYcRFT4WeCfrqcVFqaiJ5N9GkLVX8oB5Vqyrl0p/J/UVMizSH/WDn/SBOTyejmtEph+5Ki8ptiwI
+KoKKJ+2XzUKUpIo/sx5tzTKO+XPsidjQSTlErBuOlF+wUfjg4hPpgKmTSaatH5eY1BeHRqg13NM
+drZUOGr+GefczrK5I5REAJRm1SuDp2NrEoMwN+EkXNhb3w1FV1TPr4pNeOpNXPXxlHUUcM9CNfg
2UTZKnuUMDa+cArH3/r5EI5z4bHU6RvIBJTTLWgS9Fip/3EIzWSVt36xwAejWKid5a/yMs+Xf/jt
CLFgphPyCC4qujrHe0RkGHIlQsE2xWi4mn/n+uP5AcYlPprQxwCgldkI3MfTk0xsbqRyo+eHCCuo
/2HvTJrjRpIs/FfG5o427MthLgAyk7sgiSIlXWDUQuz7jl8/H9htXUxkTsJUfR0rq5NK5RkRjghf
nr9nRcQxtIjCp//MyOrlRIoKD5AwEuUo+FbPw4xmRP2nHrBayep2gGagDsSICEAqvg/AKCPmYi8v
Y33rEWNwGH/tlXJ8GMsEcDmGSvWhqJzxGvFNlQ81pkuNcsZu2GpmbZ3M4vHv2riFP5opIKvqQ6Y8
SkkJ28stBYyNTVtfqeslLT/inRGpREQrXo6//Ml65utKtdFXGbby5ZOvc7VzqyvAzNDXYySp+jD1
PxQAh9FWirC1Wcs6361DiZhfFUa1+mBSy4cdw9AeJfP18vFv2Vh9i2kqZFGcYiOYwAObL0r2pHUb
Fe8tG4sLvltHBJ+3Mfe4WJwxasYEfZ0+p5vt6I3jWANOh7mJm9JiJb2JpqSKtIoabTjWyUV5fOJr
+F7asIiykqsPkGxeVcbAWMKHQS53Svnj8qmc9WDGA5BGZuCDSuLxjsHdFQJ+5LMntYCzOHO04bsx
KTvD+gTbymVbZ0/nna3lz9+djglftZEXSypTW05n3Ek9tMyh+58ZWX0rtSBG6SAv91hfojJxBRcR
col/I/1jNuCvbVt9MO2QoI32ZkUOnVJDvUSQoS+MnC7/c5cGQEl7g0IkzXJltR5dkGurEUQuf710
1BK9D9i4oVi8vGtn7maKSaCJSGhV0qVVRFp1TeyXdVPBVUPHmOQaQg9bluxBoavqwBl82dwZT8Ac
OQyYOIoSJy24SvHpxw+4d/UN3hY7URKbOdjLRk6Kqm9J7Tsra3+DXhLNI6xU2W7JXB5KL/kYT7YI
bSCSlT/n+/CjvJV4nl0aoudLdEpHYz2NDEuWLMAKwnlZKRp5w2+96101zTfK02fNvKs/rJ5rAx6V
jk4EgUf8MoL1SoWHpPt1eQPPXEJHNY7Vgy2rUtK+CZpBbbUX1Y+19KVpo8MM391lQ+dP6t1qVp8T
NBlD3zZcdwPEBjLtPHuGg7Me5K9FGrhKgWRg3x1oSH/SYLNJrfimN5TDwnB8+YdsrXj1RhlFQll1
WG6ouHUrU3aVlul1UUb7NN8wdZKQrksuq7dKMhPESBGV+9CggFK7OWpHj80n4yr54qeOkrn0wVBX
LfZQLV9e5Jnn6/2xWqtvPZEE1A0Ww1Kcui0qS/308bKF09zsuDpmrSPWLqdkslTHIDuwvnYQ+/1A
rz5pmTmDeBKJg40lbZybtfoaAkkqJgsoxAdl1NxkupehcY2TfN8Kf+vm+stT19DLCJUoA50APm8U
PdTopkr6vZQ8Xd6/jY/bWj3K8NUFdfN2QhAPat2tEjbom+0vGznz8h+5wep2RIYM0XGFMxKzAXbz
2p5RkpG7Abmfh1oKDpetnX1g3u3bcoLv3n4JLi5BW/YNDSNnTHwwwIdyLlxL/QJNsiMzKdxpWznN
llusrpUeLeV/GgXHzrXyIRy+mOPz3GwMWyy3wioJZCfpmTHYvUxYr9ZmMbiXdy3hOazs+wReTkrR
MC4jg2aVe+p0D938fHk3z1s0iNiWqA385fFuIloQI+ky836WqCXF8Irnk5PnM2gj81NiISLbboGN
ToDj/7yv/rK5eg0gbIKWMySXzlXBGZSvYw0htNI7MzKKRQHxgnwtWTuluVE2h1hPzpFpT5CJukw/
1qS0tFpuWBgLTZSgPbTlNyWt3Jap3AIdSLD1uz/c2JWl1SItKzbVAa22h1r0IPS6VhoWiEyd2kZf
2tKAj3krT30rrRx5z8rk6mNXJn3QJR+T6sGVb5oneXbomSGIHaHI5YDKvwp2mUNH5km7mXQ0a+34
FkWVjRv0pMOnLD8DAA8jNHDQWerqVaiEfE77mZ8RPTUvw2vt1tfNp/pz8NH4VO7Sl+66+1x4GKeF
5m62v88e8Dvjq/diGmFl12WM6/cDJXP4QyRbgQq+cfrbxs288ZB+gbx2/L1FH3Lq1cuyF+wtwBpC
zjUsM1EyxYQzUH8Ya7fvbSt0p9athV3U7nxUE1z5Xt9wsZN7d2Vx9e6L6TQpSYHFarI+yvmjNEe7
Mejd2n+aw61jPXlJjo2t242ilYdV2Cz+zBSYWe9Mo3JHS9y43LesrI4vFWbE9hKWVDToGNS8IAFK
oz//xqf510mtsZ4DyGQl0xcHDdFwbwtSLTgS6xGNNMh6KkjvGFi8bPKsW4I4xzEgfaF3enzNmtVc
0xfztYcUCcMsHR2EOoX0Jtwa8jq/f3/ZWV0BUZrK/Tyb2kOE2GGkPJTiQa42EoattSy/4d0DPCAL
LDWFxR1aPKZZ5yqGgN4posDa/vKmnQa2bz7312qWX/LO0uyLCmLgWEpqW/xo/Ww/56Id3cnX6Y/u
5/AV8gwzQ5Zo4wLb2sPVWz/AEyrW9MEfcuSLa7Qr596RhS+X17ZlZJUfKBXM7KXGQ6QK1s6Mon2c
/YbddnfZyv9xKf21g6srQhCB4cByqT00+a5XP8Bua72Yv8h89GdBdLtor5cbX/Bl75DF1e1fNCC4
SQW0h6o4KNZtajw2DBwkWziSLTOriwIJXRWBGg4J6T9HNgJQwF9zFGKsemMLT8LNIx886XWJjGHF
ysRBlSjXBjb30TIYfoCzBC2KsHAuH9jWslb3RCsKYpGY7F6r/vR1BDkrODEhdYYf/bKh00QZFJNJ
vGehagf9wLpcl6m5kTfNqD2MzO/FvZN9GuEos6NfVu/q9uf0sDVJt1w9q+gEcAPz+8yD0Ohej3up
EzDymt7wg6UgZShQuP0bHy4Wlj4hLzCUiytnt8CKK4KABTjUfSp2abNHlQvd8kTbenrPfL7vTa1j
HHTdexUlNu0B6RAHGdVYRgY8er18RltGVj6OCIUYVWBYHkS5sJOmdnVE2BF32vDwLTOrmFiOwTUp
PWsxjMFRaTyI0UuB/NrlxZx3OIAutHSXQcN1OUuHrz1vK1F7kD5nD/5TNcIUQTYPMfNEGwJ5TxsV
VqhyLps9v7i/rK7u2WJGKwOlAO2hWKBJj632Vd+i4TsXd+MMf9lY+d0yADUbxaw9gFS702Rb3eWf
jYfQrT+ne9Nt3P41ftEOipPt5R9ia1vfih/F1X+0zDXKVfWBV0gIcz1MUkd+armkpmnx5bKR81/w
v9eprfyxkBDZyn3WOQhPU/gyt9/+7P+v8ema5KBAniVwMPpylu+e+6QS/TYKqs5rYlT5GBb8LYzi
1pzhybzJcjksuEO44IAhnkBRTACDSM1IvZcIuTi65ugL302z7r8m09x9U+UcNSRV7+rnOM0oh3ah
GpE4+FnvIs00PkWDBLR8SuXhu6SX2ugAwUA0tmSa9VkpowotIorVEwzwAnpwmdC0CFr2VbsRw65j
/2UVIH1lg88J4MeazMPqlLIN1LT1QjmdH/sc5Zu4rjIqmUbo5FJ2vdB4bnxL61rBm02IQ3gvLDj7
1k+7knZZUVlK63GX97+lIR4cELCRjYqggsyTMn9LxP7LqGjXl/3izFqNpW2BWp+24E1WQW1soZFL
8X/wIAT6OIRRvg+zGHBzR08BCrPwIGfG7z83yc7ihbAzktGtXH1KwVQOs4YSpAnraOj3vwU+KlUR
H1tlvve7tP/Dh5+9XY7y3wZXl3CsQcRbKcbg0T8Jd4gaP1qZPtjyxDhW0/h/mI5gjUXBcaqDEkeJ
axVmSGapx4E4Dp6FcDo6L3X8SfeHpyI1/F9Iy2/xlqyjmsUcHEcgtLEHimJ1CfPAyHoa5IOnGTAD
KVOHkglEcE5WJL4rFJW5EYOehL2M0QGlA6kKqo320BpuFmhaU4aCqXip8RopwScNDs+kVK8SkdjN
l91RM2/lIbuPq/JOjbcK8iffCSg6Gl+wiIBRgft5dY9ZtYkuAZN2njLF30e1QQRJDBC4ztsnq1Qq
5ARCuMzLLRamk1EHVn1kdzmGd/fn4OtDitYeq46lZ7Sz9qGm3A6CzExquWg42Q1w3Lrxr1EHAQY7
Kgzj5Bt3xPqN0BbeFKbQQaQtHKprnEydmqIQzYbuIYRouoWi5fbQTFutsbNWcBpKlirh69tOvFup
xOnWy5ialwo+eqqZkhLkMcNx+RI4IfdbiHXp+jENCu+2Jq6ncAyzQDu8EyK0WvTuC2opJlLQyL1/
sGY/L+wqy/WXPG4YbkijIhztNG1NySkNxOsCWDI/inU0HuKpvQ6aItmj+1HdzDGSFW8/8/9Z2f97
wUP8mzXQfWlf/ut33kbt9PCS/f6f//5cpBBj5f913aQv+a/mPQ378hf/RcNuiP/gzXhjTOf6WSYc
/sXCrmn/0JhoZpwS8OtyNf2bhV3Q/iFCrQpBJyMllDCXc/8XC7sgyf+Av5xiOcPJUEzBJvsnNOzr
oBhuAOYMNQkWOMarJSpDx59snacjSPos8rJOpWRbitler6XJjWM9cLXG72+kxu8QGG18hgsY96Yr
PO6TuGCuAFlKGpm6tTF6tuYEeftNpsSDCxbS4A5bZfBGBq0zqsWLcFJpfPXVAhhkpo3po1Kk/u9h
SpvB7ePsXlNHIYSnyAg+AppDr3bUBhibcyRkD2WgSI/xlOawkatRFQDIj0mW8zQf/un9/zcp+fJW
vcsr334uoKJlcJuqK7yqx1uoJFWnJ/IESFRsLdEt+qF8rPuiapwoNQTPnELUequptK7Rxes/jZNW
BKi6oZ+Y9PKDOEryl740kZAZFbTMMF3/TsPCPwioZH+EYTN5lf0++omC0PyF+Z/ycyKPn5CXFJ7e
Oa/3z1/8nl19daf9ax3wUvBygXldvxqolHGlhTWgWnmIISpQYwdgrLS/bGV5e1a7hdPKzLQsADpt
PWtKC8iMqnbE4WohcXsVJb9yrKpbFHi25jGX5+bEFJNFDICpS4y6/Pm7S7pPIqs0Ubr0UBJ/TXtY
ylpfvm8A79u19YfwyWX3AJbrDAYwWsRc68oLhgoyuCVU98LSUO7EtG13eR6b91LWjBtETGcOyoJD
i4eHWJREdvV9wB8eZfNcx0iUhdF+gLlxN0/V1mjWWSvcDHD16st8z+L273ZvyjQRygEx9pBaivf8
FzWyWMJWSH9qBbaM5QIC/8+QyZptAVICRGVnKfZ4/gK76qoOrpBYdi873bqLz+mQrMCQAScfTzbl
puPFtKMaRXmY4AoIZrvojoVXAnca6i+ibaCUspsrWbaNyRx381iAmE+hYL78G1ZB2dtPALJv0pVi
0sFYUwOC3o0NvU9ibwjl166M64Mi9+0hDFGEVmdUb/q+jty2MLa+uDNbDGefwZj1MlvOg3O8dhP5
OuSCzNirc3RjuzDtbETgt4htTj82wNDQAzANw9QglIsrKy1IbFmOYk8kQ3O0XnuRp/xZSHNE0cYN
ApJzW8mDCeMBdTzASatwvo/NcILhJPZQ25F2dd9quzkXBbtiLMZVRqu6m1V1YZHQt8YdzrxNzOAw
98NtAsXjCQkxUCUzH/wm9czxe9L09yoAw4GyrBmL18zZPTL34ciB74y578KSu8vmz+EUv6BRZI8T
DE+JQRb/67JnnR6wvjAwM71DpECssdp6va9CWSvm0LNSIXqyCP0/xRqM05etrHMaHHjh51houtTl
qNc5ja+0soneW7y8aIkbKagaDwMSXIMlRU4ThsaVMQrxN73uih2zpdZVXPvNHq31rXnx0+PXoXtb
XPptjHMtOzFIam3CdxN7YSglV2WpAMZpxXGXZmLoIFCu7rVojj7JBpKCl/fg1MmxTBzO6skuLHO1
05kiCVk54nhjiHRsAde1G+lFv7Mgzf2QR/FWN3J5NI5fMChJiC2oSy3saGt7stQMmYZgphf1bfQ4
KwOqUKjHl4i8DQqMc6j85DHpc5VdC2m0D3M/mDeWfO7YF5p/IsSFJY3X4PjDLuGKntQ2iz2jlKxb
pW1g8yNmscsOuau+T/Lrzq/bz/FogEsMdd0x+2hyNCUsN+LCt5rH8W7QL2D4gShruT/X5b+ulKa2
n7LWQ4WTxyIsSqNFTlIuINDuJXQ7Y/RrUQ+ziuBWEOqdPvVmZVf1QAm+ULMJrbBM6GGdTXN/V6CM
0th5F4uqXTDgXF6ZzchoxdQAIQff5Zt3EGTJ39BwDN1gCiwkV8a8/Wr06vgpizuzcxq5nn6L4xy9
VqaVPA5dMyEMFpT1a9lN3RZq5dT3iImXb5B/+NjXND2RRbktg2jKQ8NIdpqUULORFiovbYZ1vYqU
z5d9/TRQ4+kXYbBHEJTJ7Lcy5rv3XzF6U4+rsfGUGoEcLVQ0glgkyOJC3Oqznl5gmOLiAj8L9RHn
e+xiUldWUytKjYdg43AjJKj3oPer7y8v6KwVejzcGiTVlGWOraBkGZljKLAgUcFXxvJZUIG8/Q0j
xqKHAwHZku8dGwmrPtR7pWi9bpKLfToHiBgisuj+sRUYB6BXo8LBMOM6nJmEqpS1uKUQGsjpTur9
HwmMZ39WScHXTOhaaYih8gPl+hpPYk5t2DZl1Hmp3DW7dux/91O3JUWzKq3+0whFR9UkcCb3WMWy
La+71RoTCnJWnV4H2lRfCZaYXpN+Brt5RrhwZkB040474wlMrcPWppqckbVmHQDTxqDVpGBUBHyR
aH23y0y0AS8f0pkPiJh/kUeAI22ZRzt2hSyHq8oa69pLon5yrCpG35sNIEvVtshfz6Tx9BQWfhOS
HejS9FX2oWSN2SvzWHtxAcgdnURj18WjtC87w7/35da6k9VwhMsHfH+x4D0HNE4/p1UR73QUR77I
6PluoDTObPIyIE1eDNk34hCrIE3X+mTMwrz1kEK1DkZg/PYpiO4u7/GaIGHxH/IHmKkoX5NUrgGL
bakGqVhrrZdAtvUkTDVIjSZQmS5L6uGAkPxIRDDnw05F3ruytWFgMMQPYrpkQT8Esav3TUub1syR
Ehdk7jiryPKNX3nGE3i9IUMxlwOC0uHYE6KsoiaQl53XogfqFvMQOgGUDfA5NNPGzXDOE45srTzB
MEo5o3zQeVIdmnttEbBXmUvcF2GoXIujGu4LBvDuSs0S4F30AzujPOGkiR9fxYg9ohMabnEwr/uT
yyFZSHbA0009Z8mOj9eft9AsTBLNjLIQyrs4aypbqUujcwe/H37qUqShQjPnTewI1SKtbql57VEB
KkWnge2otSctyBp3MsMyQIc51FHYC6ZatmE9aw2n1dPC2lV611BwFuTB1nIkMR0qJKXHTCMaM5ed
7m3AehWIWMSAOm0DWOtY1/F6zHweg6CwOo+OSbNLwjre9xO43HzQTdvIwDzSlf8dGxSfECXob/z2
ZkgObTfA5JfqaIvmabCfO6Nx69JsbWWSKRuBnHosMrn/BVuV6dZFriEEzUojTXsN2071TLUP9oyc
yne5P+bXdL+sg4lOiTugFH0tQFqwG414cnur3ho5P3VgrstlQn6RRSFJX11lpWh0pM80wEQBBp2w
tepnXa/BBIhK/PHy5p5eG7RF2VOL2j1DqG+Z/Luwoxq7XmX0bfAEyPQOYZP+BpcuXf0NIwYj3W//
0ts7PkBBqdqaq2lEnVkf3EIIDYfa3pb20GnERqWLAihXE7g7KrnHVqACLWbihNHr4+Z31Jo3sTHs
RSAIzO9WyoZTnjsilWCN5GzhBlv3Rv1B1ZKMUVFPnmgaV3M/7bNEpPopVOnGdbZuS/AJIxwlLhXP
xRpP6fHCIE2O/UlLJq8ONABdgRldV1Ei7+UqlRHFFaoba0qaFynSIQHg+PRbczBHtOcbRK1JXTKr
daK4VmhozkEmH1ojGV5hDkSS6Y/PGVITQ1l4Wfnr69xlaIDxizzCNMKG0hE76Oz0Osg2rJxJkagJ
kBsDPF4qO+uaZpXJgsE0++TNc1xGjtYkMSpviQqZxaDXaGrUhlhfxUHRIyPeNNJL0CVBsB/9oPns
dwGCMpeXfcbxqMeZDKMtMq9wmR6fjxYESq1E5ewNcyS9zMIc4N5G7OVG3bjpmG/pMp4pr9E6fmdw
5emRGAtVBkuk15ql/2GarfRQq3KEmLwe3EwRVXoUSv2vuTiJn9s0Vfb9OKYbiz7zARBkUeNSYRRZ
eFKOFx0Ght7E2Th7lSFXqItPGbgAoXVzJVD/OLJjuTgU9UoV91l/a93sR0mUDbPn61CGDxYq4UrX
D3t1aJoNU+ue6vKtYQsavqUjstQBjpeVRrSY9UGbKTiZy5yYqbhqoAa3SVKbV0LYqxQf8skOo6nb
zZYP9FupIyfWhPLRr6UtrZjTggS/Zom4qAujpbvmaRXK2synpJu9idvBBsSifSmyLnYiM29uksRs
bBkKlB0r+lnXvbARUp474gUNycQVakwnwR7kilobh+LsyXP6tQ10wx2z4qlR4i28wFtsfvzCU2h4
Z2m161NcVLk8CJKX6VN674tAQPaS3JSxCxak/TCrehjbqMV3SNYoDby0QS1ThSgz/TC35mjZCgW4
x6BNVdOeoF0Cjt/XrUvh3ir2Qi7XP82oF7srI60k8Y4vVNZtSTTju7wqFGZeyjCoNr6P01ubvjgb
TzIikpcoa4iWZoRjLmmC4tVmUu191M0OVthkXqgGkuCaQzlZriVOdWQro1x8tGgGPk8JnBB2CStq
slchnjkYkWW8+gmzybxkg/A5EXrp6fLttY4AQPYg1gOfDLxwvC7i4gXvIoAoMvVphiPR8yVBc2JJ
mQ+QN0YbH9apFbBXEGbTQkH9E4c+tjLoWaK0bd15qt5GVzXsB3vdnPpvl9eyvokpm5FhQlYDPS/P
w7q9mltlXw5NPXjj0E53AfksNPyJ9UVA3PV6SsT482V7b12E944LMwhBE41TQu1FJHm1rBKiGkbs
0mXkRzF+tpDW+nYlGYEATL3vAwe6IEr/BWF27/D/APEYpIoW2xHB/69GSUTVYV6vZpKyD6Nng2lq
yQWgAptQIQFbs2eti1JyhrzNHKMN9Q9SFqVEGTD1fW/424WdK0ILFUbeNT9qhu/um65Eq2IQhJjy
oCZ2tj73Ig8SjL6hG0k1Y7JlUWuqHTdRS/9TTpqZ9EDraUmX9eiGg4rcMeyWVuS0WsisFKiS8j4S
IHiHGHssf17ewjdRvOMtNFXofsCIcgMsmeWxZ3SdJCZ53nSeFUkhNc1Inq+swRQf1OqnECrCFy2Z
p2+zGuvXJnK1tqija+bSrogLJ1Nj60Ys5vJXLtGcA7rfCZkLL7OS2nVSCM9Tb0iNPQ2GeBPWU1Pe
wcYzX0f+0r6eW7X9EYZmWR0Mo2UihHmOmHDJCj2x1uvHMDXpLgSpqTvdzAyJHXdtqdx3SD+PEI9k
7U3WtUpuK/okUoickkXQyxKCatcpvfrUdUFR20ETC4cs0QIUqBBRrXY6RHT3yM4pBWjyqXkqZwgZ
naKmSOLQ6jQgk8+7DiY8s9M+0gAskXbWpfBm0loVyKwPR/k8tPlsR9Y0t47aGvV8KwxxKt/Ivdp+
kZM8SJ2+azoTysIqDm9NPfPvhWDuPxaFORt2Gojf8TDmKES4Ums7T30RxnxI8FKbbG8wHYbqi+6g
yQP5alkFxXUOj9BjlCRV5IzDCC0aYvLJuMuCXJPsUS0PWZ5N4VUX0QOwa0Z6nmSVFAb61XDS7GxW
vvq6NM7L3Vxvgb/WNwvRJiN+gAWpmoqn6KtmyiK5K+XOEzsdwtycYmNJU3J/2U3PWKFgRl/WACJB
S2b583e3ZJlCRFXkOTG4aiYwfCUCQw7bXGNLqLj6GDADxImiEqHOGujkF23W+UI3eSkKQ1ei3s67
hOqjEyvzcJiM8UUrpNFuJkXcFR2ZdmMlzUaytiRj65/AZ7h0Lum5UPI8Xmkol/4koJJJ4xQBsBwA
R903oU2BOHfSQMuuqtjYG9b0+/IGn7T6OEdQ1bwRlO4Y1FxHXnBsGopgVjQMmg70XDgKzTN0l01r
I0JvveZt2b9aBCGJExuz/lDqUrZPqHV5uiCoDjRUT1I+5KrdERvuJmmqW9scgqiHqk1ON3ojyx6c
7BENKe6thYRt3Vxu8l6c407tvbHv6Wjnsngdy/Duqu0oXo2lxfxfw9DN5R0654IA6d/ea9qBb3OY
71xQ1PLRRE+m97pBYkREjMnqKN5uWFmHnBwDVUQ4L/VFq5JA+Pj4c6lojUoUBm9AuONK7Gc1dMxo
7sEEEU59a/MsNO18qsLXNuqiyvErf9qq+JzZXr4xGo6AkVTuvNWTEPddWqeTQCY/mPOVNFrRIUA+
/aOW99dWWvuPWWvIj5d396SStyycQHcBMS60Kes2p6ijrt0H0uRFonUF0tomfnsgcXyU6eBPFRq4
Y/nSp8hBma1XcqunkuykSuxu/I4zx8zvoM8uUi1ZqrnHB9BWdcudG5DtjIjemaEMfzpqHTeA0w0b
DWAFwHno23KJLABpQe3k2mTQKxJAnHZ+s8tyWXIWAuDdxg9bYpmV05Pj4njL3UT6uSp1prUWQfPM
DzP7DnmFInw1BaotVRwVV43MrVhpbbOb+iB5SWPd3M/MPzptTuh6+Yec8Q6+gmXml4PiJl9tkFX4
VYEY6OwFQyfb4ph3H0ZEJVxRGysnUIrRLYWpvL5s9A3ksFr9ElESKi/khCd0R7qWxqVSTiRDoIEO
vt77zNIlzWGYBf8aeBj6z2rwuZLSbqcKqmjXccpm0Cdw1bA1P5JfGYeF84/WfVIBQmYKRoiC9hZg
kbBHz8m47hO9/QkV7nCthL5sj72ZurC3qTe9qD5NsxLuuJDJGTh5m/dYuJVbf3D6eRh2UZ5nlDlr
xeZzornSJjtaiakr5RNK1VGfb0Ci1nE23wrdsKWNxI5oJ7lNoxp+3KfS7DVT3ewQaIhsq6wzN8zQ
54jlSd14k9aZ6GIPznr02RliowW3upSqlrZ80vm4ntwNXqKjtJkmYbuLw7o4XD7oM58fgSjVZlGk
K0V75/jzEwJUUrs5Eb0E+NnVMIfqobeErezwnBXq2bSV4bPVdXWddAGajAutF71GI5iV89646kW+
o8trOalmLPsG7wHNUfiGmWpYpSf5rBCxN6Hk+SnvKyiZJd5TiKc/9nqefAvGsX/WrDBsb3xW+qkI
RimDCVkzqr2QqGLlpEUNu/LlX3Vu7ZSC6c3Qo6E9s/z5u3cMYYgI+KgleoiQASBJ6slBUHoLmH4m
nlh6joQw1OWgzV4XqArNjJWIp9lLtDneFb0VTG4gZpFmp1aaPClFHD5TvJ061w+Cyot7pSM7SyKD
2Htuou80D9UIDpUs/6GbYfOgjKnR2IY+SBbUbUJgblxrp9vC70XDFjE07rUTOZK4tyinTRrFDXHi
WfU105Wmvt143k+/XOr9IPIkuNih6zxBnQqaOetdIXsGAyBOp4QheZbS3s1NGl7FwzxsDWmeNUhN
eHnJwZCsvyeeumBGwkn2dN8MXTPykVeWImk3kFU6Y5Ra7mXvWtNR4O2s8J3BlXtRHZDyqlNkL1cm
OzCiGK6R+SZCWJFicbSXhsK86oXW38XW4O+zJlIPlGoSt+uK6hOVkNxlcmW6KZrqZUzMeFfRqbjO
9VnYj1taSKfXGj8VdWawepQrYJw//hJyVYtBtvBTG6GLXJ7X1i4BSzrwGm/xTZ49hnemVteaRcQz
L2K3nqVCekCrgNpSqqIthZrSXsjirTDynDfzdb9p09G7WEfIgTrF5GWZ7CmRGlwHkciqpmKLR/c0
FHj7sjkBBlBEWO6ON9Avp2IcEhnn0irdKf3K8HI9iR2VmGQ/kvzvQJBZz5c97DRBoh3D14PoDFEq
ALVjo7ko9VZmJorXzoruDG36Kpaa+UiPW79rxJKc3OrnFz8Stmjpzp0hEqGKjorP0rFb9RkUXZ74
wmLFG7UyuuLWnlxaz/ODmkHFZU3ylrz2OXsQr9PMWYZ4zXVlsCs1rZODUfGENqXwilzXvWHVjCSH
6uQW1II3sqoznwN0KuQcMjk2CejqtaLaHU1jl80eSQ5BXDzBntYpv+MySDYsnfFOsIyLYrgOjTar
Oz5CP+qR1NPq2YuVSjzkoXEP9nULQHdmOQCA0dGEuX6BIK+OK1dGmOtNgqSuS6srYrLQnWV6M35R
BxvrOXNSdGHAWZM20JVc0xxZVibVQinMnBRKRe1YKPdJomf7tJukA1XA9M9fEZDwCoMLKBIaxsnS
Qr+YqOaKXhzP6t4gYXuu0u67oBjJw5yM4UYj4qThxZ1OEIMLGsz5M6mz+uSmopFKLdJFTy9FuBgG
q/6ohJnoVL4v7vlaw31gVpJdpma/19o6v0EYVdjIAM4cJ7+BwR1liVsYJTr2Gdi6uynjCfdMavn7
qC86uo2xclAosG5s7xn3JHJbFAiQYSMFXz1hURm0ug7a1usj2b+dxiCmlFeLG/fYSYdi2VXad+SC
Fm0vwrHjFRVVAT/wEnFMhln+VNDsckZFkHda7jObJKbhrdgGw41szCjswWPl6AO07Eqpy4dCLxaN
4ui3UCrS1TCV+T5Phi1G1nNvOfWOZf5qwSachMlmHZtTI2aiN1ldfBUYQ3inDXF/FTXRt5ERrgNA
sOgmTbNnOcjzO2MqtQO6u5mbl7H2LMCXtGtraFzDHmx4NWjJTsjr2m3zhKrSRlh7zj84NaYQafrQ
OVylx2ZeJRMlftEzWrM+CGWXfeoNdUnP/a3RoTMv0NKjRDdiGX05GYGSZ9XXUy2QPMZe6H/TdriH
yTN/aPW4AQqMgCbzWiIvhNz+uvz2nVskL4K+dEYXnPQqjBgiuQnjfpYY7Gh9uqDz90YbtCsGUPvd
ZUsnXf7FO3lml9YAeq9oHhx7p+m3c8Lpy95slg8FTYCDFGTtD56G/DNcH7pNjaixNVow36WxkL9o
TTpdKUa0cfecCTG450h1RXlhuF0zOY1hFBVz3cteINeDzXX3kA+m7nZUStwZ6UXbD6TPl5f+dn0e
1xqIxxh5ACkDuOxEoa00eiEZfU3xSimqlzmLML1TR0arbBqXaWJzu91ksPqatlkkvYyuWq0Z+2JI
c1jW9Cnx8kp7pbNYh65MP2VnTaL1rFuCjvRfFwl7hACLhL9VAoTqjCR/jeNhHJzMbMrE8fsmS+xa
MJQY0i/BRLatsuSvUpdND5M2Dod5agX9XtWa8MaoKFLYuHnFaHGW3S6qhjRj57hq6U9oZeNGha/O
TikM/S0jST2dqrmZmEETwzRzJymYS1uThGpyxlDSPyjQLvT3kjFJQBhIlArgz4JJ90rrmtFJJ38U
rlpc5cAkb34rCnn+U6KtrNsN4dYHaJUBqYlVWRxmaoYFXIZm8awIgyhDkjqbMwJNZf9czlFmMwgc
//K1uiiv2y7QlmpfbZV2FpR0Y1qriA+GD7Xexh1xzqkBC0n8KConjJOurtyZHpQlx43igcz5YMyl
dNdExvxlzsfuVZ3E4aZlcNE1aPd9y0UfDtJsLJsHaS7Sq8s+duaJ+V/qzqM5bmTL91+lo/foB28i
5s4CKEMjSizKUhsEJVHw3iSQn/79wO65w0IxWI8TMYu3uEZBiQkkMk+ePOdvuAiBMOP41mD2rHaX
wDVJ0UNhUGIto0taiLAPHfecducLoyxbWMfik7v4iZJD6XR6mCohDPUmcXehbmdb07If3vgqWDCD
WzY1XHtAf62vGpOtV5Pa9/Zt0otm25g2aihJcu5MPol8jIJZLqg8fK5ho6xSxkGLzUkNNed2Su3c
d9JIf79ccpBYN8+FvpPwTh+Lnb9wkkm7ySCPI58QmWn0SabcVk5q+ENe32Xq3Pt5VipXfa73G9WL
ETIxEfl9fSZfGHgBwHDBIPRCS11lrFYqpVYJQ7m16UYfnBbfk7wphm0ii1+uGlso48p+k4jh3Gr8
uwxwFPJAvnMJpqOC1QNQhCUMPysKNQBPpWIk2cHtHC6pVHXiXVfJ/Gbo0BfY0P/Ci7XS2vGGNmB6
YXVWva0TCe64gGRqRiqFC7tQvA9m73k/iyp1viQSLe1RzTIz8MKuqj5RWMHfrs7mMtxpkbC7HelP
tW1KWYRcHuOm27aGngUOOlnVVYNKAJ6iNYCbDeHV+YB+bz/43mDjQqHknVMEKBeOF62so9qPdDlB
qvSiZDNmeXKwFW885AUbMJjxx7rVmsJ732La+5DiXkfg7rwugjIH3j9T7OxrGs/a6MPHQPa7lege
232nP2KPNvnWLJrC74V3HVem2d0QRVNt3yH/87W3RGQEHjiHaNd1FrbNZADTr2mwjF8Frhy/K2i/
3ErTTq/9BUzqbfssgescW7F+OVtJZm1gmXaPWZFfKkQmwn8UwuIxehbDhZJl4t2ceubHHmNHXjLJ
7YtGIPcb+/bsyO3gZdHWKcAn+F1szUgg9cbwa4wnBHkTMUbbaNSNcadmHtp61MyTCySk9Qg7v4Fi
itvQsndKKulhpZc7NVK+D0aefS1MvSj4NpWnPL1VekV1z7ylUJh+Nd0G1WsljK00GMa4+9abHeYv
HvnWrTvIdGd6dXTZeFl2n7eDAfazHoz3sQXjxY+5xob+lJXdOfXvkyRhWb1UIega8Y2pCxyvXtFR
MiU1SA5qF0f+5KkKsvH4oA1m3W+7erY2tX1WCv+0uksHBGWeJUvCAtRbk3lVpTFLe3Czg5LSiLNE
U3+BMTgHjaLUFzqWo3u3KfN9VtGDj1OpXxg0cyVuUddOZydvvYLCg+bKQiGGDi4M8CV+PtvAqc3n
xY+vOPAc8VY3Q9yUJ2Gilw8LNprDs+onJ61ycmksR/ny9Ckp16/mfMhzz0yzrjpoaTb4iFLKfZrB
M88qzM3k6M7XamarzH6h7ZMin+8w/9PvXw+YJ+ebTr0CeaQFjcqRvlZTxiEidt0y1Q9OFFbXLjJC
17ZevNH+ZkEcLooWZAsLcZvuxPHU6oPbJnYfm7fSyPaKOeGLGeNZlVcQQWM9fu/KZvLd1hu3Yk7O
YXpPzz0G57ijpPokK7nKWAhougNWzby1zDa6ccxQ8/MyUjYhmgKvT+bp6YNy2sLyXfxCl496/JpW
PI1SbTNes4MnEtMNmcs53ZdocmDyUzlUYgeDOG17b6SKL/NL2kFFiKYivO3VsVfOMejSpDNvW+Qk
A1txuodoasydJ7z5KrOF2JRzWG0dKZX966/8whamAL5g3SkEw9demw12+my5RVNYt2Exf5mz3v7k
DHYKqNSKr7Qs3mPVN18Sc+KNbVbe+0lLLz073/dK/OP1J3lp8ilucLEjfKFIvpoDu7bt3Bss6xYN
kgEbX+7Tfj22+oWaK/dMPgRUSCUFGUAmP78+9JLOHB/9FDRhE0FHpLwDxGb13T2UUYvEsIAGShm4
Q1K8S5wpuizmXHyoWvc6rXPYximRNeKW8vrgp6UlPj63aNi+CwAS8ODx6EZcOl46kT2OSYU8SJnU
F2M0dx9K4bjfsXUw/djszNTnsZoDgB3ssivrjXLBTzv8+UOsgqcXOsMoy9imSTJiP+eZ0S7CbdC3
esQmoNkn29ff+uloOJ5z5NjxUV50R0jG1liSCSaBGBBFuW3VQgFylubZN8NOiweLg+LOqoGsBr3q
5lHQ173xjXxC6zZ0JVowJ/qMWymrQURB5ChlvhtEV5S4cVnyGwkFcLkkn+0eb6PBqv006bIL0lcL
EAU3IrgSfaJ869JWV2COZcNFrmmiCzLQrT+nlpzn9Td9YYeRRdM1hu3I0AA1j79vU02kYq1r384T
7fGqU5RLr2u992kRDjvwwrCa5gl4E+A/nwPjGibS4Nd93O7wIlTPdSVPCrU6T0Nmv9RpVRQyVqut
0ysxiqqxbwHKtYey9B7Z4OLCiQv3WujTuebb6fnEcIv0G9cveJdrIE0CRrBJrMm+xQ7XeGdV+AzG
OKRfnpnj0+ABYx1YNXIbdHUhrR/PsbXgswlezq3ZKNYPwPDc7Of4oCW690HHh8WPlF75hqpu92lE
sezGmNLrPvWUX9DFSKn1IrK2kR662UbVixCROi/aqLmRJSgbjvMZ7MKyl9ZLH9vQpftuEXTWWZOD
yGo9uLN9K5xIAoaM9G0HWNEHSXfOsvmFeSGwLFfSJ1DRepdldi3spDac20xUch+heLgXzuxdR1No
+FqYwduvhLdpR1c9s8FPE1LHIh1dcjK40ScF8zI3epk6cXTQZjldzKMSXQ551F0OXSyCSE2LLY3v
czp4p4GcGjLpH61lYjkYmeNlEMlSQfDTig+IQuTXxdg0V9z46k3S6LjbSSH9scUEGqS/dwnCX25e
X4ane2sZ3tJx0130AFHqOspAK7O3dLVieAyr7QuaSdgDVvawGRQwzyClztFMXxyP5BtoCrGFbsjx
eJlaONGcu/EhHZpu74i8vUAuSguyXIk/i6E817o/3cwL2gYijM3xjDDmejw7NDRQGslhpM1CiQNU
Qxkqof/6LJ7iJrjFUOuE3LOAU04EsAfQzLSjtQSDq2n6OFtQA/wmLnLzJpqVeAjCMq8/wZkEzpvp
PUrc0Vjluo8E80IBiqLU9U19FMI3zGQ69NI2HotYROrGnrviQ2qggXbmkV84zXhkkhcAgwQimibH
X8LVZvpfRp0e4tlRNmUSc3xmhf5N5rGyV0sl2tQI9V3UWsvTumF9mRmNA/DeUD5yjXa3YZYaF7ab
uReJNjjbeUDnRAvr4eB0ZXLVG/O8hbV9q0Zd5gHdx6nE6dzuwtai+gotUm2TllaMEJoxvPlSRcpP
79CksweIZx1YbS+0ksrN0kNBcaBvKTyNSWJy7TYT3671769/+tPIyGjgDklHEB/hnDqextaKpdW7
UXrAq332gVqlG93q1ABJ8flM4vvCWmYo0L6Izi335dWpnFNSLzTpJodIr7KvlRoXQZR13Znpe3EU
Jg43b45vgv7xC41Zo0Tt1KUHQzbRHgKHsukX18XXp+2FOEDe+N+jLGHx2c1X0YpWWimjxEbrBIOa
Aw/0vDtXbbQdTJr/QZjjGgg6fEGP0R1cTR0qriMebmp6cGbL/NgMtQzGeXYCJ1a8q0HE52pzp0cJ
UhE23s/IU1DGXbd8EN50zXyEeKwD9tvBI+03VW3He6GTBlrTHG7mpLHfHsspqTkqQHhekorC8Zw6
cxENcB3Sw0KUucgbBaczgHTbOE5+VgZCxK9/whdOLq5+4M+B3JsGC+F4uDiylNjEmvGQagqO6EZ5
3U/Kx6Ixf+ujcfCm9J1ZoJzflG8V/eCMpr3DlR7jBBMwwuraFVMdsbScmB4OwNmTyDG2dTGPZ2ZT
O01EOI0XYUsu1mQF+mqJ9mXYhbFKfQoZEzgckKj6ryXcGdUXGWHLl7liXaokYxs6z1Q9B5ickR+O
iAolOJygRydM9XGYYK9JKarACWVnbV2Ryl0/enLwkXzIzhmmvbCv4HWwa6HAL5qdq3CE1ZclQ4WS
sCOKpbffN/vEzpJ9JlM7mCFpntnHL4Q/ksKFdE9nE0PTVbSAIZjPbphSTmvH+4Q6+GXajY9QYc5p
PL0QlkCZQ0Vf8EMMubz4s4DRTKFX1KNTHKIogSZdpWbQ68505qO/sG8xlqaFCCNOXzTQj0exi1kz
q8EsDqj80F5TFXsjoKsFle1l2xLRpk2LSOn29Y10iilYIC/gJLjnLKp060ksppZkc4jKg9BaNwBM
Wey8wmquXUAF+zauxKGYTPD1Fcpsae5ZD7UuS/TXkeJ0yTWCMVHEbmjC8n07uM17U54tHL7wmV2S
4qXzRbUWquDxvIjBLaLInstDmg/ZtatK6uqqmCAKuv2ZT/DCh+YrUxikQUWBco3j6HsEnByY+Ac9
xf6gLZXMV/Ou2L0+5yfsWYIItEpQBxwIT+nC8RupjtBQWsqqA/wlE5C4YV2FrVV8k834tKFpn9Bn
fSfTaNyT+VS7OtObG9RHKXVYVrOrZQ+jR6kf27pKdgCmym0b5tNulFlyaY/5vZ5aELv1Wv6MYNUF
uQLl7PV3eGmmwCXQEUUFiRxkdXVQxKIAOboVubSqEYA7G9mL+Byv5AlBdnz3I1nHYRVqFZktCLDj
mYpg/AHs8+pD2ZsZyzEdk31d4MvjKwOi0psBRf8fMUrW6abRe+OLnKPa8YVphg+0I7TDOOnT51CP
6o+ltO0fYTl33c5z2vRQWXr4EwadXlJAXFDWbdprtY+3S3Fmi700VUvleyk5P8kiHr+D9BqjSaqs
PhhmlQcYrYaxL7vCu3/9i5zyYVhVdAMXvWRIkVw9jseJPLuept5LDkYYIqaAWryghZIJOmAdVf1u
aw7aNm1cgr/VBcMkLjuh3lTSuXj9QV44myk/0wyls0KNVF3m41m0NFAW4IOW6cGuanheVT1dphbu
gUbqdXtPit9z6eyGsG8/G1OZn0F/vDALpKdc4l3wiDaSw6vMQMOkIoWBVx5aLFOgjGrTFyOWyE1A
FNmnhqZnfm2oaWCpVXwjUB3d1vbo7uGopoEdt9a2NI3qjB7nC8c54WuhCcKRAgbkrU5G6HER8kLU
Ix1jih7aDicLKImKfo9Pg1L4SqNXrq/OboRSnZlcp01rXGCqDJxhiDQ13Cb8rR+5o3EvmpIUSknf
TL/FtPBV0zJUae5hHnmui/GUsx1vPgDnVEJoatNRQKnl+EOmYTHlkEm5E3Zme2c0sf2ZkgSVw4ju
A1pRCEtWG24dXhg40KYv+SL1HvXpBNPIpHZF0FjhkO2acjB/VKGq3fS83E4vp5Z9NikjoBx7SOH+
hUqlBB2xcCnrDTpw/VnPbkfFhJHj1Ep3ryUFP4MW6OL2VY3hNjOn9IM7J7O7qY1G1FsNGnS26b10
vrEG0sMNxdkJPk/kQhfovLIMxrBW7J3RAMndCrdLomBojbzeSLXBdD0GoXSpREOsXiky7vZZ7OiF
T35RHmytNcEIt7L95UIRxpp7RqqMu1/Qp857RIzkbS0AZkhL2j8rRGEaPzSV9tPQ60MW6GosHtTW
MbMAxKeR+nWXlT/DcKzu+1zaYksyXV70LuIrQdbhlQ1hN0Iu31TGEPjQNCnqVSIye6D4WtVtoBHf
EecNHbAm6Ntbhz6zGp3CbjT/yuAcNcHsdXRN8cRCMyHLUZz0h65zf89mTSP2zFY/iW3LVlswbRRq
bcpWq4VtKKaVwIuRB7vJgA0RDxCHbKpazX0tcXMIx1gNBPMgvXKveLlQP2Okke9GvUTzD3SIll3T
B5xw6a5a41GfpvCTNfYIqnN/iYJWVja7A+3DISDZ07/Xowz7AOacuIZmr8Jv5RPcJQP3ue0Qmfp9
4vZx4c+yhRhuGq29SWdtutanXkLCjduGoXPd8GfAeg9JqcsvlZqzcZqxqY1NmKv5rYagFp2kfs7y
LYTdPAyqKinrbTbVxQ8TXVV9U+lur28EO97yTW8W0DJyl1udM9bGvdpn86XZTFHnZ0PjjntPqwzh
t6ZJoWLKe3yogGBFO6ebwW5VxuhZO3eoRw1PeQ1YE/IgUGucuFS3ZTUXG2iq+IthR1f6TWTFv8I6
qhJAklGc42yj2fEVfD6F3D814t+q7KOvKHmmH7V4mNzrprXRC6wXdoJpKLPq05TxtqKQYNJEns1Q
2oxCXmdwpMstB6R5j35tSLAcoughbCI490KHMNsKJ4YMrgApDxSlCW/irMiq91Gf6eIqDS113Lsz
WLOdbKvq4+tr7OQqRLdvAZkQPRZEj7rKNOIkTPNk6LuDSN08sOrauTL19tCpUeuPFoqkVi5+dJPh
nSk7L9HtKPrBUYBQRluTbssiDH0c/eaUHCyVc3uos9wIKjxBNlWkI7oYms2+H88yzF54z4WpTuGI
Q5zLzOo9u7TUJtcMGS8Pr4ec+tQQGi4A3+J6aMs9a6vadrrx5gstWSjvSKZJLY7W5mpY3Y40V+pj
d4gXFvQiCL/NbQT4X/+IJzk8DQ1ngZ+CUaICss7jOonPtakW40FrnMM0xA+5anrvhNnqZ1bLCwOR
+izqKMCkWTfLz58lH2GPCE6kD8MBn8N6w6UFXibNjF3WtOfS+BeGWkzsaLPz3SgIrGKf0EAqkD9O
hxKB4YCYILfQKd1reGvZmbc6bXpSrX4+1uqqmxoVGKVhmg4iQ8eob2gBRhLxMCPTkbngINzjXeF8
sSxO5DpOcUg1rWr7+jc8jfW4cKAjySKlAoLA0fHUOlkBZsR1Jpxsw2ljd7Z3Vc7ynDbXKeKSV+Ue
u6TKLBUKCsfD2G2aNVarTIdJ16r9YuR33Soz/Q9TzNcAH9ygiUR65+bAhvJFfBgc2rBRGst9a3mB
B3nS0KbExO1j/SDTnKKD2/SC+zjuRJNorC2gjmqTefHZl35pLS3oQZW9uLz+am4RfAGok7fTobOM
fZZH34XrJvdNg4FqGO6NId5kRrSfp+YSZMM1GOpPPavPrx1DuXHaWYU4bJ9J4194JD4AuEY6n5Q9
1teJZDASVw7edECTM98jEyk+pAJAY6tTSnp7eFgUq7gO4xFBWW/1+l6Tj7NJ1ePQWj1AtCx1P6bC
QSbSQCXq9VV82nugVGTT9MT3Ag4a2JXV+gLypMSRqR0EgF2ufapTqjuTlKv0R8+D1peItFYCbyrI
dItFv/CzqmjKu6TD3z1ImTLdl45V3Tacl8Kfh9C8jkijcR6KENje9GFhbAH82T8knNAPecKZG7ST
+D3JKvvJYTPM14VQ5CVUX05kZwKGdiNDUb65PMaL8nTLpfBJXHT5wM9CIbCj0Yhmez5YRmXADKkl
PmlecUcn4Zzj8EtrhUby36gq6parPauMw6jMmTIfvHmcN2U25kFcFJD75/isgOtSYT0+l3ktuFNL
p5Rq2drACsG3Spc2Y1l94gRV39Tw921kzUtUyw0lvoEMo2wySPQXfI93QveqM4Hh9KQGcEORG3kB
7peAkI4nNvcUayLnng9dDsIfgS+V1CxC1VSR/F8E4e9zFQtz0svi3Dl6mpQAAIEcbqHgt2h0r84c
mnXSiodcHiyuM75ZFMhR2aLhUmQy8KS9fV/SH4bcDBcdmO9T8fDZEmrsvB0dZ1YPHkQeJ9Gbz5io
95eTgHX++rZ8IezD0lpoTSRd3DqNVR4yFF0n6zy3DhLsx+fQA4SQenj7BU0Di8sfkeu9rBSAE35p
5+iRetKb9E1UZyCQms758vrjnJ51CwCeoi/fl3LgmtlYIlnbVtqCCJ68e+Bzi1Wb25yJsKcfE0IQ
ODIqXEvBZr2SS91LmkZvrENrxtlOjC2vrJvppda7zTYbe+1MGeKFl3IpiVhLFoZI4BrdQAEesY2o
NQ8qyj2+KCl9tZXX716fuhfeitMSYJrHKb702o93x1B3LRXyzj6UrVVeZdBeLobIiPfcHiaADar6
NqtE+uskzRSugb8vH2qtox12TS5nc7YPtFK0oCCb3Q6qoDAd5d5F38zniNmnux+aD1gsujMoXPK/
x+9XlBHqD1rsHDQPGFII/xzmS69c4ova+Zpsu0CWrrOXSvzr9Yl9+j7HkY/T+Al7iK6sSQw8HtmO
ewRDWmYWHyzx2zRJpSMlb7fWoHxmiru7mn7/Julc8PUqFvZ5ndobWrrmFjmE+b0WW3ngpcaPjuTQ
R3O6PLiIFu/C3jH9xLHKM8v7CRu1fl5QzihaELFoiq/iZJdh5DUNhnNocqXc2hCDAgf3zPuwQptN
FShEeqFINlyy5ndVV9bciaNkq/W1sukcu/Zj+PZBJkAVvT6Rp/sA+AdwjKVeQUtnjQMJR6bDiqbo
LtSBvc9RrwcpopTnTonTgwqyOQEJuRXGwNHl+HOBJxNWSvf6TqEeefCaRuH+PQ0ewjN1Lx6qKTQP
TkPRIJB0U9xdGiEgFCSJplXo+7Ui87m+VB9yTjs4V3Hi/sBwatCvXCyRLso08vZxmoJ9c0No2P5U
J5Gg3tU1cjNbXn+YGwvvMLvkeu2rVtqaOMFZxRe0xOW1bZdtgfhe7MF7AHIOPlk15daJ0+wi9byx
uAf1JBG1GJom83PHzreUaqqv3gBrf2zj7I7TufjlRInZX6A9VX5uWtMD3lIn+l0oHWfHZaZ4UJsq
bhHnCKdiY/Myj2ALVOkTheS9bmSYc3X9jKqEIdr2aqqHNtwKrdEuAa+kv5JaS1UOtjyLArcw2wad
Oru+7oY2/d2QkiJjrkfya1Pp9oe0GYoM4fjMeF/oqAvuHQeHG4S/J2yyB7T1aOaEdZzvc1GOQR7n
NuuqobwKzmvqt3peW++UCJA26HNT4FyS2pl2Zj2clMWpJZDfsxoAeVE2M46XQz8jhurkfXKX9mjO
e7bQN0bh9N86U0G8xRj7q9ZRjG3V0OSSiMadKYyfhi2Gf6rW0deik7nKHBKJ/4wZYvtTZsa3YsIM
04ozO3BEYlN6dYZb2iXSFyMapq/vtuUXH0UBxFTJkQCKc4VBbXn13naCI80AauCOZk57M1XOuGlj
W7tKKYbtrDCNbsj5lTNb/DSdsMjMOb3ZemASuK0ez7aSsy/ZT/pdjyfyu9CilioKZdoU9NwvG/K2
awtv212N4RhNAllu3Swr30HPbc4cT0+Jy+r9wUUgLAuuE5GEdemjb3VN8CzmnYxtEHXT4FoKdvSW
+DC5s/ZeS2OqvWGl1oZvm9EAaGm07o0O7wPIos2Ian5bddcjtyOxG8vSfN96AvmmspCq2NQkSihL
1thoBKMXljuRRh1AYPR5fNT1hmgLmNTEL7syvcuMmw1pqURif6NpZY0mGTXxMkhbEPXgpRv0CSOn
5wR7fQWcZAR8BEIh/4UnGEI5q9uB3aetaMlz7jzqtKDPvCKAJCl3dSvKLb4fyeb18U6W+lJBe6qj
0V4Fr7E8z7OsNUJrG0fI1Ljr7Da7wczIgHYcuvnnRq0+Za2q3zeVsO5xPezOEBNOTpZlZBQGlz41
J/S6+dQaStfpymzciXYy/dxQ8gDQzbnz64XFTXeLEsmSmi6V99WEFl4xCb1ujLtkjqqrxMsxx7SK
9KLIcoejTEbo/enpe42P+92as29ubyaXKFOfE3Y7ufbxuuAU4HOAwTFo0B5PdF6bQ5pEg3EHX2L+
pIqyuvBqmnxxr0RfXv+mL83s86FWWRe5XWGaRM67wqU4OdVKEZAhie3ro5zEaEBFQG6gpmLjQKVy
eYpnKydxNBWFpcG+i2dD22VqUlyCeDfw4pzLi6GutatIN/DUUgd5M2eadiZUnpb5ADRR6wZ/ANaf
+VylDIkpOPbt0Lyrzcndpm6xT+I0982+uQaNez+W6vtOjpeV2X4YneTc6MscHkcqkDuk7lyqLZu2
+mqOR+Eoal/G1p2Uk7wZMs04oKIb34xZLzdtAk4Umm37mBlq8b3N889llSzCtW16LnFcjoTVg5Dn
LiQxPgNF/9WR0XmDI522UO7UlouErzmCTjaiLP2Hlp/d2gV2sH5TTrURuEjb/RbRcNETZKGRim4O
ZF8n2qaRXvrj9eVxsvHMpTIJs4tjRQd3tv4+XRYBHgcadtCHOdpPqvXOjWbjwjEro8Ivp5ivkO7t
sNYGO9OkhUI9IisfushIzm2H9daD/gSXjiIA1TmyzDVATHPaJLapNh/KWm/iTTcrdbbVY5J4L2uy
MoAkQ6/CQv9EvvNqBRB5XTQIt0Wm139z+bfhZkKOfQa9NmjGRhpuvjTAhJlsW4kik6+anU3YBN2M
nGgpy3ehkwvHb6tMuWhz0/rZQCJ4R2dBtBBBk+7e5SwdfPgvtfDRKB9/mIM0v3pqnbxrKpXegsHF
yQuqErpfULRL7SyNsumLa8w9GOW0uMYp0EJUKy11n+yt1jctVxkF6ZJaTkEv8zKlzkK719emIjnn
RnUChFouVKQMUDRBt56q/2AAX2qibrKPkZm1+uUkwdz4fRyh7JiMbqf7xPvsccz0/FOo6B2VO5n1
H/V+MC7Iv/MfiZaaIKwpFlM2TL0oDhDgpYqh4bbz+8w6XOLA8w3Cs2IsApIAgjt4pfXVIpdW1RUp
zworFyHLzM37YBwbbV8Y6rA39bi6jLWq2Otpm32cF8FKwBfjRhNZFlD/PKekoq03LN4tdF2AniyM
Es6/VbaFsm4yt42if1QwD0Ek/YLi9Fazv8cuJY3O3i0aLpX9UGjpe0syc9V4YU7ZGxNsHgIKBd6q
qOPAFXkS6XgWvJFXsQYr1NWPeTXYgY3jZqDK2d6PZN5XRac2fl3H4rtAExrlzjM5xwlSiQSX+ucT
L45TmQh6fHT0Q2+Fjl04H6V+m+Q3nfahoivrGsMGfcrN4qNmIsmbpnd272Hc9m2GqGaYdRBZNwUZ
aetuzVLzPf1rWqZ7tWjPnGwnR8vT8wGWJL4vz7d2QJtcMSmZljsfgcbui617OW5df9rG/uH1tbk+
QpdxUKegkcHqpJ63mgdT1BN+QcxD5usBUijB6IsNW+jMfJ+E4vU4qyQvMcJ6FDbvowaa3wXxBhXI
zTb1wYb8va7+z5GDefef/8Gff1Y1KisRvn3Hf/zPm+QnWXb1u/+P5Z/9+6+t/taH+rH82LePj/3N
Q73+m0f/kN//z/ibh/7h6A/bsk/6+TA8tvPdY8eh9jRI9Fgtf/P/9Yd/PD79lk9z/fivP39WcFeW
3xYlVfnnPz+6/PWvPzlin33c5ff/88P3DwX/zq/Kh6R9PPkXjw9d/68/Fdv9iyIKPD0+Mv+Hc+/P
P8Tjf/1oQeUCe8eNlCr9Usoqq7aP//Wnpv/F34RSR4MW81aQrn/+gfDTPz+CBQRMjoY7uTP/+M//
evfbv6Pf35+Fufjnz8/t2lcCwBZahpQGEZ6AWETLmWbB8Y6sSIGBVBXapi567WuMCVow9ebU+TJt
Ja6wE1VWzwK00ubNF84G9SMgjfCyS2z32vJwgTBV+Q3fqCFomww7U1Xrwp9VpyJ1M8Tobm5B5xa+
wMl1140Kwr7oVyw+y/1PU8/sz9gJ1LnPRcC7z/LSvYkK035EQZh8Lmzc5nKaMERA3MC1b8Rs27vZ
HWe6SUW8Y2I4ekQlwnun0+THZ9/whXk5vh39PS3ked7SwgXLvO7rtXkkNcKktumgXW0Tx6g2eTnW
W6szms0UldVlJ8N2WyhW8XeC+b+xkcbHth/axz/YR90fu6H89dCzdv8/2FJUhZ99jpMtdf0gH7K4
6x+O9uHTP/p7V7kO24PskugJuZqSzb83lWn/tdSNuOkgYXC8pyzrL45e1ri6pIWLEtW/95Sp/oVk
L4YxeKx4y+d+057i9zzLOxy8QOHrUbikV8EFl5ru8ZYqYxMHjX6UO9oIMRYaU5g9IvSHp0ZtKvp1
b0G6MBORnDOjWQ6N/853/hl3efglLBBw1sE+Fk0o8KncdfCtfbU2w11rSjQzRG6fqZMtv2o9FDc/
pI8QOoYVuYoahYRPPfTqvBtr4VzlxvDF62W/06Uc6egpt8++/tnN+PeLkcEtfXZDR7WTr/38wika
kry0n+adgp3wLlsQnqOa25vG65MdqEK4n0lDV8M+h6p64TVRX9WAhS7YTgiYxwMnQkNPuVL4ki59
9riz1d8DDIRtkkpt2+XdOWXrl8ZbZDWRhDQAcq17T7gD2HGIMdYOyEwx+XRmU2cTtXic2K07ejsk
Ufu3kamXyUWQGikrEjNmFwDM8Tt2NvJ6rrDaHRfYdJ/aiK25lfY2OxMYjOiOQ50A58zGRbp6tWCU
FqE3s8W50HJze+vCRMdwA8LL6wtlvQMYhYqWh5AsPedF0v/4XZA0QDvNFmD8w6KUgZFPydcULBxl
TVOql28fjO4yeRymFeCOVquyj7XaCO1o2qlhneztePqMWpKzMxL9/vWBjqs6T3MHvHhhONHEA/K2
WoXAYcsycYppp3jINdVWu29ibzpTTnhxEJDXxC3uB4St46ljRcO56fppFxrmT8PMputIhu6ZsPHS
91lKmwtSkfhkrAbBAAArP5c34dAd97WUd3Dpq3d5lJyz6V5W7bMApS8blkUH+QwcFg6GqxhsoxPk
KlaeXwMQ9VX/9Q+y+uWAzJaTBaoiFwV602tPFxGPctaKIkNxUHamLxMgMnfoTGj9ocLbJbmYer12
glKGqYVSUzXWX6pcCae71x9jdc4sjwGjFXgF/2FHrTGfitIZqF9r2a5XRSa/uThIuAgh6F0VJGRM
9YVTxsb3aaxj+21L/2lkwj5oLyYCvY3V0rfkbOStHHL839x8PyeltZvB1wUti+vT21+SsMEpD36Q
S9nyLZ7dV00sKIzSUwHIx4rzWYm69icxbbgcEWDcS70Y7jLIGmcwAC/N7LKl7UVjAvjT6qYeprqa
OGObY5SrleV2cPr+KzJQNYLp/dSS/2HNBBy6Mh7f+LLE34UsRHl8uR5aqyjJtbwqMxVyWeRF/UfF
hi4wxGV53+Wi2YtuqG5LPTe/vj7oaufTacNEgfohvXpY0mQsqxkW3DZKD55mM2vuQfSuyDeGSIzx
zK5Zbf6/xyHLApPEzj9pcQFR9kTXKcVOHaLwxspG87YGXHzAhLnavf5K6+/HPYs7E2INFBsgfK97
GyatyymLBnqkfdB/T840q6jLL4HqWXgxkNiGNcMxw/fCrnUtWmAMJlrzho6JRh9bzladZXk1wrCi
m5or+aInNNbghNvCazZOleoZtwf3/3J0Xstx61gU/SJWMYHhlaG7JbUs2bKs8MK6tiQwkyBIMHz9
LE3Ny8xc21fuJoET9l57xZ0wb0jUV0cGZdJq6ztmzRfWc4gcKk42ttWvWLl8KwUBd3wHvup2TExE
FGvWiUly1AwqfBt8RjUt/DOZetG2fTqHR77e4pnqz9h7RFmz0ehIPeihGOhm8m4X9BbinhW5FeFM
R3E2+pUXnTsrWF+IVBcVuzG3ZOcZB6+NFtZbse0+O7dZ/MONHX7Yxu5/tla9eFmo5/ANHI4E3Gh7
CjeGPAT6wGMkIqXU8vBTVi6myoJ52C8IQbUgiAKhRQ5QIHjiJS5+LHo6dKZFNJtT1TeYkAJQf6np
jR+zZTXyRsxaiBw7b6UzH6LIdgE4UiP+b+Lwd2v04ub0pVuQCkfy8dMjbP6l5wV10zC29r9eubuv
32YVnEK907VJ3DXVnvrSVbc1R/ueF84s5jQgHWEkSVOSrhuusn+VBDl0eWHZ7U+FuAKhgXK8OynU
CtWwxrh7KeZAeomKVlLqJqVpc6Vl2uXSCNXLhDpnIDx1DfXvoml5XSvWzVm8l2Al2sluvFQ0Qb1d
Cv6Bneh4js8tLn4aZEq7GwIWSzdTwWwhdMIs8VF04ngQ1WG7J2+f0JRZzdjej9U3e7SZ5Pq4t/1q
0lU2w3xdKnirnPzrIpJ1n/r+4keL83FUwaBzr+/bt213vXfXqdgTRGW0AifgGQyz2fSlTuVsTWOm
4P4Sbb8Bn75vRFfJZA4N0jkZeWY4Ia7xfhlCY6uTf2z9V2xqaL1tEfU9MOpmfitCcFM34SDH+nGq
7e1O+QgBz5gIqPVcsXVvFH2Od4bxVsOpHLjDLq301Zrua4mS1A80P+GG1CE3+vDA4lKWwzrR+16f
5KKsBAJMKfKhCVpFvDlqkdyqhEs8T6cWYN+FY6er2k2PJcC4d2PgluFpRO7OhnhZ7J/8OHWAnFVD
BS+KxcOEpUm2TMPgwDY+qZFseLmOIzMHMlEejt5hTYCMa3+PpTv6iStDDFN+0c/62hT7PJ6tStUi
t3AgnW13J429c4Qe8m/6V3fyWjkXN2HJyjxxnUPLn9YCOjjbccLd8knsdd5Qpd4VYHoH9tuLo9II
BdKzU0BHS61e2/1t4ew8cqiMbZEeQz1bOQPvlSPFK8P9XCg4pkm5Hq3B7hlPDkBIrWKJdI3VfiJ9
T3S5r0NpoMXA9EwP8Od/p8msIusIxfFPoJRcl3wcby3P3RbM/e8Yi3WUmbGZGbgepiCFCtLImpXT
1Nm4wML1lQFxeKSMdZYXR+Ekel7FCJy0krY8EbS4f1gx4Jrk8O3ZZ1ayHzphHwV05fAqfbspxEdp
rYfgDf9cMd9Iu4ViMoTB9NJyvjWZsfT6URWi9xDqtIHFzgB7FyfXbllpqBa2CCFp0Ospao/jxafy
J/XWnnYw724Z5WPcyyGh6EeUuNrdMKd9oMiT3hF/5cJ8syP5QwGSxWO5fK1ms5zUqarmB2qnbjwJ
3R6fo+r5Zb67iD+j0zlLGg09j8AIYGXOyNYs/zNxOfxixyj5zW0BBKgdmsq9a4IeZevQhSiOej8A
sD2Pw7ad4UsYcSOL2DL5RvYzvfJxcEYFTjHhNx2xld+C+1YXMDROkVt004zBYAm0aeMG/c28/v9R
0506Df4xD99rV5xWbl3AY4UW3i8kZwCOZcXlF4+Br9t/htgCHIUhvwzLp7FSdTStJmHPh49QN7P4
XGzQgFcpBE8+Q984znEJgLtuGR2YnO+i5P/foc+k0WRIBmnXJahyEgg3wdYGsMLFgUsqzjv1r52w
W0TiS2wrgO9j5zzqZpdHUVt7hjMCLUW4iYJszr5/HScxwb/reM7FMltZJeL+3jJz9bfzvQ96hRWj
fWE/dFg4k75ax7OHI6tMBiqMPJDqlzdw/GRDS95nRukyvv1/yJIS/Ak+KKSp5ZNtdHyvvwFKLPs3
ddfulRnPcadB0W6duS282rkulGMcDEO+iPi/3nIfNBvBvO+6j97qDd3wIBO+8g9o3cfT6jZf8MJO
pQ14tIqeWrUMp2a3X/dJZqXdvM5IDPzR/SXkMKS20uS0RnV974WHSiDRPPsRtrLD3YFgW+qqymm/
2xtOuqHi1dq55dJQQOuY1vnWn79Nq014Rk2PP9100xWl8fSHyOEy85vuUYSbzKO6KpJGT0M6mmpJ
dzG46RR2dWJJ4rTrne9p6eXJGo/9xpm68oG9g7kSbnDoXJccfAi5pn7KbME736Om+cRHN34Euls2
tuvT8HuyjbrtQgJ0dUd3R9Juu591QN7zKmLxTx9ozfm786yxelTu00HSzy+/86hjQbX9rpzp26RJ
TBHGVXc4L2a1z07c1w++kscfXzvvIFbDqzcU5mHjDZIp85XqVY6SXarTR+0D0dGED8fT2lVE08z+
hwo6BiQOsaL27ynW5bd6pwni59Xs/4GYvyl28StYZlaNZn4+LKETYgOeMJAO+EcRPPVjQ9xtVewK
FIAX/gqr1ftajA4yiR0gB3hL+VHBwt+4lfqmGpYUez8BT9NkT38LStk61a4u9jRqNntODzPZuWi8
viAZga8z84rVffew614H16r9BBwpGaOh5m1g/f7IIN7Nwn1WPyyKn791YR3rnxn1kpdXXTHJvFgG
vNajrfbPw9Xb7b4dn4MIl3wAYnJfMAHIzNCJFyPt6qOtdvGpDaQHNTQUFks5/NkInvi5RYxDvl8R
HjeiTtdbI5cRj+TkuW+jbZabePXtr0hW71vcez/dw+uf9nm/UB61uWM51pfVdMt1iAscs43zWkZq
eiH32GD1m28dZUusxggLOKbkMf0Au3JTqxgF667VTzWvgKmjxe+pUOLuAonny2wDPoC96JJiq928
mcEt67DW2bhYx5gsKxKZJsaU1vSezFHUrOdKzTVrhXL/rH0RPeIhtRLHVi7/Yqf/FVTrhfX9Q2Qd
bc2O1wlvlQCvmckiCD51ufdcowP5GMlotct/a9G2mOynYc2pSu0kmLr5hL8cv+dqtxlYmNNaiJBT
n4CBmvhVfNckRGYRe2ys2w57/k1s421xdLyyzridFMDJzCzg2YnyQyk7atv9y4okSONy+1MsQfM0
DmwREjnCXVX26iPotWW+rUX/5jWL83sGFHCN6p1itQFqWC+997sPi+qXXWM55KaIYCFUs2NgeMfW
QwVI9kiGmYeqi9bm6nOnJeE0Lrejdsvz5PlrFhzLkmy7x5EiZl65vXbExbKKuwYiBMmGZk/5O5en
7WhRNRNHS72C/TX+xn87CN0qgr6X/hY0mH6gCJxS0aFHKEaB07joAuuO4trSWJZb8Vj7nfmDbXrz
yOBDq5+S4lGei1Ftb9UxwATH7TLmXcuFfjogsD58y1vj1Hh7FyZxbSaRuKyhno45Om5XvqVTCSbd
+ta7onH29hAYD1UgwtaW4PP1cPH0isAiMTrs1pI+ZJXuz1pQkF/qakHe4gymuuu6IvJuvIDr9L4Y
ODFlYpRZr14XBZBDtmWgYiFWOWf8CyE9UsQX8S5z5VWD5fz2S6s/d1CQeVkADsoUqwxYdrSrR3c6
KuXz55GdvI8cbN/6Xc7YOqjnB6zvw5TvXdDbN2uslhsVaASkKILK38GshuWnAlDyEGnrcxxtke27
cnJPk3erF4EAwRtww0Ryfo6pcT7VEC/dWbVu+Ot7HZsPlbYfVr9+WxC8ZNPWPFTWotKgKh0uacqy
NJQRtC7kqjSbUzRuZ86heslqMLNxIhcKrmSX8fZ2NIsPcV97/Xlb9+ZE/jX52vs04e+KRu5xRf/a
V5aVmf77oA0YeJTSCW/60rnvj/pFEil5i+4jVT2JGgHFz21bjuF9aCt5NVa/PAVQpPuzfxwLFuyu
vMjC8xgyT71KCPkghr2tKv04tvt4rRa/yXl53Mepw9iSw+0FVDzZANkLgB3XCpnND7E5Y2aJiZg7
SjuwLzbJF5WUBGfWQNyHSWN6mdXF2vhaUM639QPiopdp1MPZI3vjn3KgEQsU1XQlLt0RyV9z0nXj
fudxPoVED0TjiU/gD7sGW2Uent8wYem3DqcjbjofBwMydqLusbPnvAv9DaVhePYmBUh3QMZ/Dury
SrjPP/eQ8Q2ty73f7x3e2pb02AQhmLmElfXS7+P8XDmW+REVkf1YdrrP9dB4SXtsf4NNdQ+jI7qH
CcjrB0/WHyZtE2emUw5w+8PyatY4uO2Udya8wPxiO3KDPtkCBjlIPttFrvaN00viJ/vhrZTr971p
b2fw/MivyFo9fhYh46XE9Q77rpYREfESKQgggCElcNV9oXiofs/t0lvJFDBNT0qwWWNeQ89Zz7He
5O+oC2Ik9YTi/mhl8S09p7J/52Ys+ZfOYxZxllJJdRQYKPeT1pEPm90XN9EUqFfkQ3ZJ7PDcP1vt
YPOxungLWM4XT7LwzVVHQZFiSujCICcpZruWnljywDTWM8Gv9pY0dhFVqem6KVsX+9Xnf6NmCaYt
XVvz366dZyZMPqzEAjd+MdTos4TJqn5y8PNTR56isL1WplCU6IYs+H4INwXCKOL+CTr7tzWr9bMC
SXiR3fiiBdiwNLIKC7nXaLhIm9DjN1FzfI7xxMHulc2u7ycyTbZne5raj1KMxYk5cP8mw8l/mWXs
VZk3e1WupjL6G0KXy/spmPhjjtl2iEecxH6SBicAwQGd/VB4nMmkSg6fQS2rZHSkdR8QWtPdBkZa
OEW+eweDvO4Nl2hHNU4R8aPo4sKcmasRmtutu3iuSkvTVlDdvduR9LMa9PSnq1Vzr4po/7MS1Prk
OZCAFgZGaz6IGY5xgFxRZpE7mDOGTvKIsO5ED2QU9CX8YO+uKL2lOJXlMcXfCeFhnyzRwj+qDysb
e2sp8JyVIcUnH4ebFFgXpsTatBvnXcm3n3aVDfram93t5IvDc7PGGEyd+xLMf5ZIUupvcPhuNd6W
FwxfISz4RQWGEztaplwvmDQSbCl9n5kjVPfhNs3yxAPSrlncdt29GzS2lYwuYVjpNCzVfwuu8Cqt
xml4LPYo2NgKuY5N8eQ4ddbhqjHZ6hz2v0pzqGfxNgZV4qyMURK85N1vaHIEVDuj7S7Z1tvrkZEt
aUkCXyzp5KGK9K91q9spdfXc9Wk4GpIuUT45X1ZkdzMf/+zIROhQBQmItBK1U9PaddJvhlSrkXLA
zpTyhzMjhWbkKqih+7dhOH4V7InXrDBdi/6JedP9wDL2Wu87bXBdh5zqaCHMY+wRfZAVPPaPFmGr
OBbipUROpCZaCWq5bb7Gm9ymS88G+kAP3NMVIqoY0rIwPuTihhZlK9ThpZOpOfd2JImvDGygbOlV
z9eWb7zPSL3ezClsSsHnaoR8UFzgx5mMGr5gPAMllfsUh2i3gLmy+ljIhJZtiAY/8vdiSX2985jw
anmcKv4u+5sVTaXOj5oxzHfalLgOazfFzKHCBYTcoi0GMRsNns9RuyV9GLYNNWgbWneq3cM6D6d5
HBPga9PvttXBlgSbxaQq3Nr4ryEjyEkQ3NF4MPozTLS9thJZjEzywa5tLs1hBAp0g0Fv6BJF4vyc
AfkmFT7E2PNeeQvhTdVmOuKFzSK+vFGKVwXBvE30GNcEYbQCclJgDYtIwTrs9z4Zkk7iow8hASk8
urSBD/KXPzH4Gko4iXAHtXwT7hx9aW87sBt1/XbyLHCMaQ3YbT/vcUPiCFlKgZ/0bB3dZMdMOuZD
sH67hG2Gb6kumrg6If31XveqISVlDCxbXALVT9SIuwVlH90fc4fGXvarmJUzfw/BmG4U4yFNzmTL
PMh936LUinBvZ1VsWVGm0HUxrxbdFmUTVRGvfW8pWjXtxLjpF6AqTPxa/ydumMq7QWyJoUKasj/j
TYETdWxqXBJnsJrwMRTQcFOL4Vab15D+oyRWFW8Co7gAb5cX7O8Yj8Qzf+f4qYr2hhLLBdpObG6M
w6lfDH8tFMM7F2c4Nv6dWrtmu2mb2X+1VUlXP9PGvhroIuBYCrycmbstwVNUu/s3/gVpBWlfzrw/
yL42hD3H7vKnsidc50E89/7fHciV9yOy4nW/p+pFKkuo6/i5OeCB0/EwDvB0m2DB6zwyIk/xZAwo
qT1GX35GTIutz8Wg3DuSbTz+FbCMbrr62HzviyrV0lFqV7XQRxoUW+ioR9kEsq3uYu3MHXcmwq51
yG1DtBfYW8Eacb5UDR9rkB4iRA15GQbR9hxQYzvs6doM5fAYcRmvicvYnW56bGjZQYepNmtZ6gQ5
JrTGvokWsDtJ71HbZ73tjUc2TjYpNf6gu+7F9voJSb5Df36WjTIQXeOtLTJWhtpJA+Z6KANbm1z3
plELFTeHNX/zGa/Wd+Z7Fd5qQ/ubmgYWMqPwI6yLuw42jsoL1crt1YzKOW7cmWxhJo+0mlm5hUyo
XWutS3RSh1m6BHvZFGe+b4Jz6a3e8DL79Ur9gZuv4vFH03xTeiDH3iaxlsed7TtLm6vRGYf/uEcW
785thuHDOFLVTFUq+rR9tVi6MBJGwOBpSXu/jVS15ybQwHqqCSDEC7ODqfjRQEik2B32eMt7z1ZW
Juh7LLRl7PEZExipPhtfj9Y5xAQi8nHrvPiNuHsWqY1yvmHbwu9BTPA3Km+Dvl5e6prxSGqhtQV3
xbVYZZZVz90dCY2Hd2u6wo+J1v7uth6OkvifJCKFaGZ2JfzfHniK7w+73T5nI2y8DFMwwEHeF+ta
tMX2Qoj37N+tZrGrc+FsfXz1awY3HGpleGsJbwsBnpnQpNpgLX1cmkH+Yu6LxJjQN21ZJ5tI8oG7
El4az9SCi0iWQ+wmxkEy81r0li2vvjD+8ugzU2jOQVhYe/oNqwL+1gf7f57QUZXwKNkBIzMUArkv
6/CrXheHiTOzjRhbbMR1gV3LBD7pjG1l3+JPVJhZg7CB8KUbSuzVCdiG23M9MxT1+sjCgOlVYKkK
uXWXkVdyPmF+HPvLGkJso+yuMOybYol/Vuvmbe9VL8ciJ8POxpqGyn7IG2ubvTJRDe18CrHcaz9c
WbQ7hQ7UqpxZpqU5YEvEgpZhE5ayPy+fooPyKYOrfew0Etgp09JTY/mJvsgDUTB4+ikuyt1P/D10
ng6/GUJU2IP1dMgdysrQBwaJvZChPkMtCOdUhdtcZ85gS/xxAo/WDVmiTVZgWld3iBIPgoLsA2eM
P/pPLWaWJnXsbvmIJSKmu4PNWZXstbIeR8+s3L9dFzz5NMP/CcTp9f1eHvLLs3tjJaKRo/WrQLL8
y+obh9826zh+2z2v2B4Zp65Pe+yq4BYyEc7V2A9HeTE7PeR1gQHcnNrZHuIzwRmEpCd7e6x1PrV1
JB5UU7VPmwyNc9Lebs+UlVP5J/4eCdFMz4IOvVg+mJHRgR9TeUTnbWJAcio4LfsfRblIWnmeNJOK
9vC7U9kfwk81T/fDoYvpB3VYR6usI+hMauyj5lzZe7Bel7HmhkcrJN4qr7JGOlda2dwpFN1nRCvL
O6nq4h+ly3LXDVyuyQERbL+Npqk0p0365ZNUMTdz3NvUj9bcMSVXlj9k+qA6zXslm2el66o8b+4x
UaQstsXUty9bpjlOt+UN2raPUW6YYWRpY+vD7AOYHGxrYfV3nKmN+4OumK0IaSJq5kV3vJOYt+4L
EI1N6vsci5bH8ui90+Tapss0u1/nptnrtj2JBQRniiGYlVLCL+/MZTxaftRglOEhrl5fU/TXMwj2
h8ayDYOlQdXlKawqNTz1i9Ou8EqPmf3HXnhLOsTrdKTK7eVr10d9w06TJTUB2aFj7gaMjgtLrHr2
wdeLpqUtX3SbVlrU7/FGImM2qT5+77qF2sVu5rbM54l9CeUZyMWWl66o1h/SCXZq4Ngr7bu5mZmx
Cf8IPnEjiPEbIuLWWWFPy3zfzMsWkohJznRul2F3O+/sTDPP9ra/fnfUdyzyGnZourHvutofeeXX
Tb3ZwRDSQBvm1pSFa/ns2LycP+KSvTX7gWY/85WwvSl4aIPcYXIYZrGlj0s1twGr/GIQe1riWbLy
pSOn4DrxF6G69nxdJxTDk2IoU47lrdqE152PAcdMAtwumM94nEuXoFOHqf9qj3TQmjtxTRZrkO/u
2rEBZvfBmJ1pD3MUVpwY0Q0QkeehbJV9G9d+tN76BQ3ozRGFVIdymMcpl8JaolxH5Vjffu+/EX3W
jEf9YGDat9mhOS627lqoV7M9snryV+0kpq/sy4rN+tPWLmrGEjnnQZkEuRW42LgVXL31cAFFQYU8
gSy5FvTPkgJv4RszUbQPF1FtPqNUQZF9Gtjdat5URQFe9P7e5MSIxVDoxGq/FqoYDg6Q/pC3cBnm
v3sstyYfYlI6cIbN3/UXU5gux0seOPcVl+N4QsF6UIty9/5yg7WPkm6lcsusXfXBGTpTSWJAzGHO
7T9662NrRp5I29TKeWNX6/6eFq4jj6zP+PJt2yeLBxSfxY2FKSeb66abf01UOOzNAA19YkDp/UvD
jwSsSrl/KEqI8Gu51rtsq0Xx7A/u3mR81t8N6dFwOOxOheZ89gp/x5Xs7sVl2QwB7m21Od0NU/qB
YWHkVKW+NDxvLyHb9x2bDUOkHFGH2ZLZbucggQ5YNk8VTllW/AEhHqCNAnFMp2MNRPvfOgfF/FMo
u7oWOMPH6+JFzNoODz1Ngpen2u4YIIn3vtmcOfsuJosbNfqsEBQ1pDm5/iCCJ8AC8cPiCrPmrevr
X2Qf7AvDHBz1jMEIcEjZN+LTW1Ww/m4ce1/PpT0LcTtZwBQvFurA+LKolR+R8gYbMtXTYU5EE3n7
Tegc6/jQKBj2p0PSyf8wbbdvWdysFmVeYXt1WhVLN+aLtTmMXHcRDekh+/Bat8UUnsMFPMg7pi7b
DdKuZyKR13CR9CuSAP2+kTINWLLULOzrcAhUfmDRv2+K2v8nlax/H3x7W5s0u2v5VxHwzuaODsMf
Oxr6IYmDfWCiGy01YhlRdMu5MkwCb4aGDp/NvmAClHvgIQeuPzv8qyIfX908tjJMtq1ze8q0evhP
Wj5q2x7FT5zu7bjUZ4BCnbp1W4ux+KGQRd4esvTt98IptXMlCnIROxO7wgtTf9yV/hMe2MmPKwLj
bcv8sejkn7DsqESSeJXb3EKIMxoUb9jRf4Ho7Na78vg/VWdru+W0hIHSN/h2XHO7NbR5ebgc5XoJ
uNNMh9DGdz9hPIoRoILXwKIwLbFmmqhxO8UOVv/z2vUbfERGFVJlYo+Du5Vi7aMRRKwQJoO9IGnV
JMKfCyEo4inU69omO/HIJRzYb1MdEgmPdQR92C3pn+7nPFneBwtOZjDTqlZFhqVcoDpsalrSgBKd
yCoh1ttpm9zlF4jK7Y3VX9nm+FGKIdHGKEb4dul/6Ybc3B+8Uu2z3oz9XIpgfQ/nSjzO9F6UtWYZ
/yJmwpWxeuG0pitO6p/Gox4gwU2t7AfCA/RjODKeSAoSXZAUuc72BaeukGe+41Df1FK4a95v7MXv
sbtt/MKhLbijZsd/pwxj3jAItq5XRp0UTshtVJXwMnev7m7xXy26PqTXU+Sxi6qqDYRpManFJpnG
rSGi8IEHV5JS6ug0oAqb7pFHAtZAK0Z8Ml4aZqPeVhn3hCCaqEwSYDXnn2oOdULPVy9naxB+m49M
/V/V5rlIlJyO1V60eiTVB5brEeY5hhzDO2yR8GJLCaGFFoyLrirVFl9RbQdOJpu+JZXFDopXBg2a
qqCxnCMPEBR+BKKz2JeuwUBrPBV27jWdrk5kr4b/6Y7s08dy3ymcLau3JzctVqH2Cwl27nGny6GZ
8zCaKSesYMLfXe+mk9fddTvEZH64undHC1MX+dE43ElG7F1mY6f7FVs2S9vOj/s7vv06TiG7cW83
xTp/VI3up3RwqGkTgiCOMW2reOyQjg4AivuK8SBQWarw9CAzl5+aao4R1sH3dFf7DnVv71YFUvyF
331THqYWZ6tnmZm27jI+BLN9gM9Af4iNTjWtkzn1Sly2vzZE1VhTxD6fgEh1XcsYVijRbOW/KNQk
hh1iaV5CvVPlE4gOz1bXbDWhMNTuvSyV9U/yoT2jjRAHIOGm/XJ81DKnWYFaztZN8JVpse8/yrKP
3QckuMyh+bGqczU3Ia47e9BV4goreNwMFWDW98P6vjCOcMnq0+2veVxbkQxhpCSDdc8dCbXqRJt4
NDyPRvbBj5nd5R8eY3Qxa70ONIJyUzJRrGYZIHST99v3wWOxJuaR5GifV1rsYOgfvXiG5Tu10XdJ
0yIaTFRgm9eC7h86GkGv+ntfqh9Ks8wb+rCGB8wl5PVUBf7+zybi+GfoNd6bEi3rGoKoKX5iZqwP
DYxgP5ey/4+JZnjTrMu2v5gyEv+tQDM+Q2agfSKG2b8Wi73YGSQx95e9hW350I/KYnS48HJlNQO3
f5bfNV42RUdFyym74J/o9sF6nGJvdpLGQQ118esi+IrgXXap5XX61KKQQgR1mIEybHer+2CrGNRr
joaYBtJyitulWhr1HmhvYphe1H3HVrTZ8ThDNirSrin0mjhq3lkeH5YdPpCWwTUuNT9jAp4k7hCY
oCG4sjgJj8xptGWysekn3lXfKHCf5Sjuo0b4NgqVkPIOVTFFxnTM1ZfLK2wSTkBPZ6hk5vGEriuy
bibYOHzHumI800nfRJnf7valpv026dgx2bonH37AU9BXcerWoXsFKRSvpz0u3cehc+yvGF59zIG6
41VzpR7uAXzA/JQQAr5E1zTPFiJmQ2hgqz+4zhbUFBYWhmT21/XISSEmxQu1Yw0OG8PBUCaQl7yP
yW9rRb4BE+ivqqrt6h+OuKrJCSZupnT2h61J2y6u/rIe7Tp258uw3QySCjgJW4P4qoy3/f57RjNn
3bLW9wrxU43M1B6qZ3cJ4MMt5Bsf53AspfsPdYEhFJv53PHCn7hjSLY32pxiCJl6shiBV3isPbKc
YYg69CrL3J366ohEZrXtvHfp3Ondv/D3YBZoSFscbro43Jj864KRfickrUbiVpPyQHHH/CfRPmib
3JpKXgjme+zf2NqQxiVsZvfIFIrgZQyKTrzFUdUcV90ceBIPE4o8rNH5AGvq1y3tuzGublyB+upJ
u/18R9onWWJN1MMT38cFRZW9WLW8sPYTpPGFwd5cDp6z5kdcbVabYeRCuEpcB/MOsjxNkexC2i1F
f19aJ+VRh9Kp1S529XVnPg2MyWOUVpCzR8H3rlpCVC8mlvb0x9jj4D5Q4eDDqrnJun/1AWX2tpsc
Md1b7baW1f3eVgMbUGBR21jQmQ3RkQlpJPvNph3dnABeP7p2auBnRqg39HCXIgyx7BH2ochMYc3D
vbPMyAYplaB5X8bAtuxshXIpAVBQ+C1IYcteckk2wnDundjT1X5qZsJ0xTdMvh8QWQR8Zf9KX9Xz
7egdWoMY39ZmTeS09f+oRf5H3Znuto6k2fZV7guwwHn4eTVQs+RZtv8QPh44j0EGyXj6XsrKRmdm
F6pQDTQuLpAooDLPsWxZjOHbe68tu7CbnOytnTJyBpQyoSNMfECeSolVZNUjQTGx16buQ1dVDBcc
Z4y3HjHrlIdAo4AWR9wIKsp27Sm+n+uxG1/TFH7Iaa7Metji9yvSdQX8CqfplNa6uZlz3XnN4tj6
EXyKy2VrOYB049osbqKk7GtMHtgitYXOftixWGlt8dDwKGZLE1ftuJqU5ThHnU37ysd36jYRIst3
4ZZpdDBEL/FmzqJi9Ftw4dtFmdvhg3BoyuSRwlKzzEbbzmkY4Jb5UU6xb8N9IByzTDBAJzqbCLAG
5K2G/SOVfE7OYF+ggccy6q8Y2TC+WTQ2d/C3jTTeRmbpM5bV+O2yd2Tl8MsZyizBuqQaFy9F4kIm
aLNK7uF2uX68JNnmia0yG0fjBCzTyrvHlVIyllC29UkHYZut9cy2deY7FW8wowx4cFFSCVywepU7
WEhhkalmRbC3UaHtSe81SS0sCpSDjlnY5jfsDjPwRu6pRKvm0I1rrw57RiXlPjbQRbaRzY+zakDl
sNlreTaujGkWAQM6WDY5hbXg84kFz9qw8XoCAwdshY2+TFTv1OTwZvhhtTkgXfZxNwYUh2GvetOM
iRMM95+525pzqScHzNmVuUrm1iNHLFIVr9GXQBPidiw5G81MPBdlwkX9Mui9ay0LhkM6Ri/oSydQ
Wvgi+VXr2WEyx97G2jjchHFynuMjT0NuPOnmdBMoaXbROWwo7T4ym8Y9Glqk2xfZqZYcqs9mtmu1
bjAWLju6Ru2ITxLKOeDZkDw3SVVa1WvkdnF7qLmdMsBpKZe9b8xoTrnJWcyAahPUzlUIxZwe/3ss
PrQMlfAub6JavHQ1BtEjNfQz4cWgmRr6TWo79b/STqERLbKEgbjBeaxkTG2O9oTeB6e1uhdjbQxX
oIWeWRH/sDV8OSryQGgbdp6LN5exIoc8RHvfWpKKLQBXKQ45fPpHw/BeR1wnLofApo7EygRjNTzx
+ddluoz0IujlIocOWp5t0gvFDQCBIYgqxBmgvcP4Ua6CVOu6XZY3ZbyfqfypNnPTdMwo0PH9rxrG
bHr1jELXdoPLPexeka/HvtJGeWJc1GgMIw4RoYa3us8N89Toqe+voKt5rbrZxXHJc4aN0YCLPFP9
fKhjN87zg13HojIvMiik8nHGa1G3qhQayaaxS604M2Xr6iOSpZNeXQ8bzSGtEzFfRlHj2KvKoA5u
W595BP6VpwshRLBLQfy1C5chKSbEIMusZeo33pYLMMJhyikOJ0iHWZFUA27Bhc6t6LPoG3yDMudm
vAiY/R6CweYS3Ev+w2HQuWBp3pajYUzDgelgDYg2/QQ0edpEI6fV5jHIUkZPu2ygSLHaIoSYZffh
62nNE5kXuBbng98YRAOUI7vhHurnYDJLcsrC619gBbcWElGZZ838WYqa21/I0ubq/d6eZNL64Tj1
jMnYwBw7XlmGSu3fmhsSA9tDOotiLcvZxQjaAEDjGJu0Dn4AWi7iltWT3qOY3TjuXA0XblLOYlVP
KkGHTHoZB+l61Okreoii6EZKR+L0LbHDIOZMd4Vl6mwVku8teLTcNBq3HcKKWsVeGzMXLaoSoOEo
fIq+reylzQdk4FSP9fvRUuVPSipmWDjZ6HyzrcH7cBAJr56qovcAky49xdiKn7LBD4AHGarblqaW
vxtd61wrzQleE1ElkkBMKbI67BKOBgvZO1OxJklkkGJJ6xa6KOr239Ol/xvJ/Ob/L8QFXJo/BKz+
Wx7/+FGLP/Itfvvjf0/iG7r3NxdKoKsbQPtc+xY6/zvegtT033SaN9mJbJpP/Bvj5He6hWn+zSFS
DReWbmDMFjeC2H/SLay/ATe3iaGBj72F+/1/h27x52ibRlyQhmLbM/6SA25qLQ1swE87W10wvoh/
hXS7xZf/lAD7ry/9l+hjnsTV2A1awSSoItJgDpgYFc4xIj25WndWYj7UQeGcDaEHJyPLyPtTofIF
5prDQAmxiYEH0156xFEM8oXVGARZVGfNoefVFbS/qlULfXLs/Uxa9pu74nwnjIKxipj95NpHgb/W
rUBeVN83d34Zj89Wq6b3cnS7N1oQ65fWSJC6Wr//VmQBViOxghix32ruM60PHmlgmB+EXo6v+C2n
C3tswn1+iN5atMYdoVnGbxOrso76nuY/QlPtQ+pqlHsIw3p0nKH9FTA0XdVpPwocVLqxTAM0nYUr
RNVvzVZWe1WixW+yxOl2JSZd7vuSx1M5UbQsOAbnqzL3imuv4xPSBYmg1ZyXQTgZIwMnzBO/qiYY
1gG7dFgPEBd3mWaka+HO5cX0yLQIbvZfkwJmOkRTyimCvcMOaua7AvFpS5Da3baaaIlABBA8jM4+
lWaWHQJVOfGqmKz4mxzp+GHHqkwgQgaoRbk3nW/YCMRtLCnnjMnyMi9pX8I7bK6pkopOGIS6hQ0L
5OK2KJvEgubpc2Ru/DakNgp4n6m7qoxyCi485wH7vLfi14e+Be/10aNTZkC+cfwt+PeIuzoK/cwm
XDK99Oix1vR5PaVa3i/squXiafjljm/IWXhgSJYT7+0ey7C3TXHB+gt8HeIHiGLDeEQI4wnDif+s
E+1qFyZdfAkuTyt+HEA9bSI4K1uIXMyqdFvbIUnkMix5QJ7w9bj1ci6ldQeZYjilzcSZU1ksq36V
isc89bRFPfnplh8hO3Qwq44DV8ZipZwCqPrQoBnRZ6dfnEz77arl5zQRaWP0g3+jD+EI6BtbIpCF
8Jbz7eAnzMV9yiIweXarOEicFZOUYeFSNaUvMzpdnlVNTchYcXEl4lltMVHYL2k7x3f1YKbvmaGS
kwP282KOQwJ5TYp8OxWDGUYEvpkEYS1/dt3J/zUKMVSQySqxap28oeU5T36kk9qrusvQQ6ZG6eSz
2tq7m4dJ280w/VbREON/Sg2Bz6Zwv0phJ/fUyqSXJinTDdPJYEN8vf0lvMQ+ZFkT4dmALYznr72X
Ad94qfkZmZm8TxZmoAXYQpuoCz3MH1uDmyNXAH6+L9/uxK7UELcXxAB7mL3wFlcNAhF2gYqz6EKb
vSZdOyqT2YroHq5OYL+rWaXj+8wx+VUn+nTkxOEc7Naon1MdeRL5niJqnyRNjfPy2puV/RyIOT5n
IHc+JMZXgyuDK0KXd2YvVaw/wud37lpTWh/UwJUa+lJKyqiFc8OKZu1rZJ51G+j6Y9ywTXvVZFzs
ubTaQ1MMxFkGv28fNLJNoVMM2gn7XsCpgAIbzl+VDGy0bacmN8SV9g7spXfgo8A9quH5cmeLihTs
PGRK8sB6M0oP3xyeDZNXkBhHC1rRdnxFHimUrDd31qgo1LhvTNYwPQ2Nxy+PmfGSFoWJ7q5BTTcj
SrvB++QzHtaHsxSEA9sckC/s5fkVYJ2xSbtJlAvZdc5uYC4VTm5C1MwrxcGeSi90mtHB8JgUey/T
EKPTbHwN8FSsDBTUkDmC4S6k0sbDzJmepTEb5ENPyv/YTP3IKgc04FFNuv40Wy5TJsgvLZ56g1Mk
FlNvB5HfDxa+Tul2hgvjSNcW3w2qVvydzFr2Y0X+1K+KRmRrLXLhBNrTZGziMmvup1RhztSV3z1g
TnFWbWrGGxln4pIZmrgnFyt3/TD322pQ1Re/jfRCvsk5SVcFoatJecUh6dP5FTfzvWXEggwSGUbS
gJNZ6/gLGetx4BdRRD+mY3fLso66ZRE3dbPwnTr7cAxT0quWR9glJ224pJ2NO7qsMhNlnZnRt5bW
Lq7/eG42Ks0b7tRF1t3TP9Dt2sl2Hqdskltpa/6x04v5TseDfbVbOacwpsriecx1eVQ4Ud5nrVAh
0pO+lMZsXZhBIRWMMgbRyEJw31vFza+YdiG/WiyVY/7A4eM9TWfrPHv5DFeEiCHGWun8uFo2hYRv
89DIyuApqlw4AhQE3/wt+UF3MSyvgoFlppFd9nkD3+16JoDA3rPyLeFC9GyOrtjHA1HWdYa14SnJ
8/EuaROxk2JWv7BraqvBr4PTMFX4hbEiVCReYkIebHnjwUDS3NiWNbEApwEPa6xwqE1dGHR+ejU4
OK1l27WPI5S4X4lpspjwcUqeSzs3V0arMTxnMYuP/VzLo96W6lvawgsWehypU9x5wWrAF7zSx0i+
1ZOlbTL87G+a38/rEfsp8c9UaQctQ3wDIzIiFDk6PiwiViXm82q8MOGKOMaMTXCG7FYi10n9eHMA
7iRXAv4ggQhTSIvZT2acLX3MDlqQuG/YH0nbBArbXtBGbP76TEQKxtjYrydLTZugLf37xk9TNrEc
gbUZkp0/goy0tK54hH9nnVx4y3vkVI90yXwjibHxkAtLemwHhDTWXlwZFMtZEdHO0k1ehezmB2v0
UBXniMgzi0yVHwA4WxHp2CZ4cHr6vG1pVE+szdSPRTXG8qlNBdHOmXBzZASYChEpaOl16lo/RGha
J0f3rL0glHmkn7t/iDQUZc5DOIyjvg9Okc2dHts+PATPqaOLGTnZ3hFZ/4nnA2eCn67hTyPLVzDY
11MwuNdkyuTn3LjWKRK2fVSccomCFVy4S2lYijNQNG2xWqCJmeU3rmzUkmgQay3PuT3xVx6CPJMA
fPOoZpLhBw+E2LPb3dxZ5w1QCHLT5aXtSm8/C78lGkNFG0z82H23Yx+NeuoRoMYSslrOSAkggOiu
eelmcIxc/cCDqzZVnKWc0OZk32eB8VNDOsIsVgewcgwv8rDRdcNRAsJFFcdF8FZNxE5qu4bAXxCV
rOM5PhWFF229AtUd9cE6TUYgdn0iBSze2MuWAdNthH93ztrbKLfYF46j8bwNGMMxuMMlsDvjZQZP
dLQ6Y3poM8qp80bYV6dLTPzEZnOP18jZBkDXxcZpdO3KnLbnyKENaoPVCrg/a8fdRATtoQyKPMRO
IqnHrKL20UnceFXbCdmxRpAlc5rWjgnnZcUqauweipsrP/rRAORRynPHEWPDChbtFG7lkYOkZYdY
E4wdS3R0nQx9fBkYLz7pIoifRhoZjhWD13cmv+16dCtnh42ZXG7euN+RLzmU2OIKJWCtGsJb9HoW
q4aaRGfJQZMuRmE6G8kHde+nPRNNPDXBecz0aBHh/zv7Do/DOjYlS7xwoiX5jOE5U0AMliIpx6cK
nNM9bMf808nN+AN/SYvtR+URY2JT3RM1BbuHlffsw5L9yVVJQ1bOdHfC+VUy0XPc3l+YlsaszhvZ
7Rd1Urr7PsJMt4DnwFjArcY5xGYvX0zp1S96jQ8zS0yM9FzpyDkrP2s+O82NTkU7ZzknIBd9Q0Tm
vDWZSdypqi2P0C8LXE0SNa/uhazWpdFXy4BQ7bZKEU+WUTkTd8TNuVXD0K2GKvPPSIrjATneZeaC
JWyTmJERkZgjlB2hT1hM3hP3ya99eWgqxz803e0n8trSWxoz1x1s6vEv7FbdnX27Bi6nyf2iEtt+
TKZIbKcSaXCRW0mtrWkKLe9BJ6RnSjk9iK8ZHydYGy/zHPOoWmPlPXGuIvZHLudUJSZsswJP5HEc
UNkqaTJxJqYiN5Nb9FSJ6jUmb5qWx7Xpo57yKkL/gl5BFZsmW3iuoLXCeVTlsUEF3mhGlUAl7yt3
WUXKXQeDpZ6MII13wmvGO2fGKRWkZn3flSMwDlp+AIfoY7mi7avfGLJlwktnQ7sH6uJtNQDqh5p+
EkAWZq1to86onwqlEZrkmrasnSw+BhpJTFNq5o83pAJisNW+po2De6yHx9HkkflFuyHPoV055zFO
XJj5czertaTV8+jl07gh3DVcEz+Z2Kq7mLSe6d11g2geSbOkuEn7NsEh4Ew0S2X2Heti/GXWmfVi
KiODmzObs8EtZErC1pce9yQsEUuqxJnv4SvqF4iAwVp0jnYyBAIivcymPODrtk5DJoKNDUZhSWJ8
rpZCBXE4ZA5XUEs3bvJ8b70aRtstqUMpuyUq2oznyCNFFsn8DR22fkH1Z4PLbN1a0CHvEiR38B1y
qKOyTuo+wZXS+8auPW38Rs+XDBWrs4oNdSB0rfNbnrDiZ+bISJoIxxNuRAIp3FudjYLN9tPg9OkX
081pGCAaXE3ynQNyboe2PDvVUyeDcUcLcPAc1abHrTTr52Xr4zxiebi5BLAARoygnQGlkmwEDifX
uJuF7n0iKRMfg0ubLxxOumdYAESbRrcp7wqBzhsT0xuxKM8A/JXLgXsq+xerTP1fMbJXd+jn2CQw
haeMoXbsfphZXhxizzDv/IQPedXf2kwxvvqrnO/iFs1lSYdvORxTM88xa/QcLLQp4xcCNv9kakmy
4+roHJ3B4yDNXr7KsyA9Q4Ry30ASZB9GTdF6mzvuA2iseDWWQWeicMXOzhJ+cUdjg77J0aC+fKO0
wsbkmLHwK/kKDZTyCTUwmu56a2CHn+FopWb0HNRxe3KV7Z1w7OnnhslgKEblXUxH41ORd4F9ma0B
IbcDaaJq3XhWftVtJvRpYDGDeHQzTT/i751wnddZu9TSKTiNZlftTQ8bsi25OVMnA+cG7pPJ5zTb
OTWRDgc46beHn/GdnD7GZyVUjN9TWk9RIMROj8v8EZgK2QAnINviGDJUaFMvFon7H7A4YtPHXnKe
R9gbEJ3wQ/tO+T7aGBWx74E/1kQD1psdfuUzHF9yHiiOaFwZ5INkxJ2kAufAr0XB2gm8j4lLgOTq
PTOsJlqUH0y+lY096UMYpIH1woypo1Y41rYcnJ9QIdSjX7U24JpBhJWs2hPdJmAFnHEIu47zIruP
1+xkoGasA6RqZ0UNeYwB6oyVm60QqAY5lqx78xzAEGu7M4e3hLnsIoW+8sq0getq1d8++/4EiKH1
qtdBRI/14EnyUcZ8KtOaWx97XsbZi/YD4Wok6rTKY4bi0rCE3Gho6pfn5c9Cz+u1Zk1GEvbuoN0D
btFOdS2aq7QM8Z1plf2V5LdvupWCzBWFi6HOXrWeibAt6SqTDLsBUc4N3eFlFewnQyT4QFkyOBXc
fm67lM3hplCxFwTFljSVdnJwCtiLuArgKCgsoLNZu+9oMxH+A5KBY8JtqZRdualROsN40upzT+vb
JsuG4SRKWZwlE+1pZY06Gc1Ir1WoyHSJBR4ypG5fb5s7gQSKb6n0xZaTibHnPs6Bi6R0+dhbefyW
5DUDnraXKx6q6qGQXvDlke5A1cTQeiQ8g4DYNUn6i6mcRVOPLHz+fsv1y0PtvqAQmhvOeJgVcq9d
641xjW9OQadrKvxbvTxYdYU/FqfFFIcTIyiD7WQ298Zsc2TKa5L5HJDr9sEqG2dDloRov+DQ5yxF
z9tqTMQPwxa921yUsNPnkFsOa6Fpsx2u+tHLtiIDjQCVa9rolcfCnHFBB3wQm2zNPWy86QaPuK1z
IlqkhNnuuLkGh6BLKkwtOs1WjPi7s9Vr7rFHfNA5elnjGnrGsOLQVCBeYzNxF36TQp6zqskt9+AZ
jJ8mzYsrPBSiLWmca/2ig+L07XpotwsAWu1pnAr/zhoEfQdT0pfqy4vUfCczz61DFgA8kS0eAxzE
6djRKuW5t7qX1IkfBs9ghmMqJ90IWCMVs8HafrGLZtxVOMFuBmcYGa7b99c4Qqs0UIQOjpGXeyBY
ScgeShqmaQN5blqyUkFKX/miV6kjw4r9A1saJsZrKvFo4EiiewDQedWHVRs5UM5F5T5bNkvEXYSE
v4EL7xyZOHjlurfQuUt8sPe5RPUd3FF82UqMByxvt0Cr6HTORL1Tha4rx+fJGbQl10j7edRc7csn
+7pxUfJObmmU+YIDWP+EgwInqF3Wl96LxreKbC/4FF27OcxLdd8Ytrx3NBnv9VtOh/O7XxF7Cvxp
aVe2fGjp2/4uTcLsufJyc2G6yoCto9xVl2vI7Ck43w9M0rCIag8BkBxHTW4zIj9Dqlw9Jo3osRqk
CVa2StN+Wha4Av9xUO2dycvDoOTJL3NU737mQEsajlugmRISqvVaO+f4E3bAAGpsmgJZeI4d9e5P
Cc+dx7APl7PGIbQiqWwyhsXkMftqB04qekQ9q98GcA/fjCi9V9eW8bYvqu5LDZp90jHqvqtYUcPg
NtHG08dXx1DYZCnOaY+VcOz32hQzTTYDUDFvKK190WnFFeDRsAGLlaOh411LM8vg1t2IWDxHWYuS
XRVtfcGt333aLvZRfI5mfyHSUayokCUsrmRqQ4+qa5ZQ038hjwvELPfs06iZzlrqOQiGOd3mIr5E
mDAWY16sqijZGigTfRK9mn2afmW1b4fe6MvHCO/ThuBQQ12a1BlyNSQz16nAgaY3hX9ldh7brFwl
2qHv43bGeVD7rzU1tj9yNKbnuayGvTs5DSphV/WbOKj5+DpsantTH4dsybxPfQwdXaYssfg8Aw9l
dYnrtzgxJ3U+Ux5MuaiHMVqRYSQ6bxgROWAv2GTupNqNgft0Xpb8HGuSflm9jMsRULjNSrDUdIhA
NElMBRyJufcPGqkMVleSdGEr7fgNMmL51nmxejQZwzwEfNoYTlTxKU0CrDeMhjZjr2mbhpvPsMgM
7gTcnLjMtDOkoyGZkmKhXG94Gjw9I4ukuXvBuZFxGbgM3PoYtmaCuE+OYvWLY5dUXVNXm9SW87rQ
hXsR7dTfzwTql6aOpdGTbbqsuspELM68dRFZ4z2IBCgbidK2Y2xbIX4g7j6RHPZlXtXnkanoNdP7
gfPwoFW7PMNxyCE1eSHJb11KktZd2NdGF7q4vMSimGv7Ay9Gu4WLPK9zu2/egsTyV04iOgIev6X0
KoM8Ke1D7Yo3rNwaSpI4syNSl2NanPUiwrkYDzjhTds9owR321iM6ZoNwT7ilO0Ikc76S+HoiMF+
jKYbYQsKO6STQzGV5X1R98QYkjzmLmyRpzH8OoOfo/m/ipnb6NJwfdFuoGBnmwH/0je2XP/UJ4OX
rXBpxQSYWeM+xqSQY1hVmfFaGNJ/qjpILvuqRlHekVhz9SUFBikWY913X2bPG48lab2dkYzyqAm7
0JY2tij7VVQj5v1WQrIJDbMeqx1jJfmspKafcCqKJ6nHGmF6Rmsc4hoLnUvizknWnO5dScrRMj5I
0A4vTCph+KVzdMzAVVzp83ZOnbQTJtFkKdY6SAHm9Arj28KzfOKTc5J5ftj7WnHL4HZ9QLosLbZE
7Tkys+1oYkXd+fyYDQZYGNvo6bpwRT8+gcQ0zqpU2ntlU8q7aHvFoNFt7TFAX7PqLavyMLC+q+7a
TaUzkmgw+RM4DQ17g48dPo3mNPkTXUeRsbRZaT/7iPrQRY9jPOHiImoHNCEAFtYvC1oRDdKYuANy
0NSLufBioFpHwX0FyKwI57qz5Ja1LNpQKBjEB/5sM37MtlFG7w60O7kVAus1jhVNccPlkxUIuUyJ
SrFsU5jWrd3ytlrbo1N+pKOyunOiOUmySQJl4qlNenQOVbkeHaCeIWoip9n0rXUawSJucAK+vt9x
SbMDZQU7/LZpvbz1QmKfbcQ47frUL61lW7O+eIaXJqFPzu+h9DmmrvnSdYtDxKNZpvPjztjUyszC
QUdHWsaVZmx0nYdEaSCzXLeck22Gz3cK4bB3YLikVWyZF5YPdRZ0y6hItOc0NbWLkZOjWHLkrq+V
52fqQFSoeegauhcVIZcNUdjurs3iBikzLjdZasHhwxAGh28evengaGaHRafO1E+ZaTX0CAw8TIqH
hKSMRXR30aQ15zLdFVyUCgJSz05cld66m5SnLzDVlSxD6tlTsB4XbdZ4hMDJP2y9kUQXilU6HApz
kk+pVTnLRO/cnQ6fxQlFLGkTKjhczbrD+Tvp+41f98MJn4V5ZJ0brnhuujAzAQIS0AuyAxmd9koS
Su14bqtz48XJFpRScY/gGu+ToGUog9/dfmqKyv4Z9LJ860cJHS12HWJYFiOp5ZAHgkYgszVBMbQk
P4opywg2mN13zypZgCcIsIvNhnhMDTNbk7mioV05kMELp38siT2QCRpsbQH/Y3js5iF9AHU0Lxn7
1g9mMhkHHiuC7H5SnmK3pUkn6uVTAXgBclXuHoVlzrvJUQh0kzSXea6KUE8I18imcX4cEhHnIK5m
tA5lob+lMVJFpvz2ZQYxAr27zfdSt0w4AjPznT7vWqrWq/GlT0u/X6SyzXaYlm7QiMr9wDXo4aUr
hBFOsA3uUku07ponRbv2eYS9OWqHBO5bHMvQ0gEgydrOmHuM9kvcd0O+EmDzLnApkpNv3hhF+hjT
bmm77Rl4BDcIUgrauvIKmFrEw2Jr0VsOmr7uTxcCP8NxHvBNexXGXb+EVLLAzaav5TioJVaEZHUz
YL+R6MY4LepCvmfRnPtr5B9/b/DlOiyBQ4HS7xize8FPakC90Frjq6uMegXsSj3h/ZXa+jf3yL9l
pHmqS/75a1fFn2pjNt/1rWJF/PUP3V7n8w8dNL+/7s228v+qI4ac6j8z0Jw+Pj/q//P4fwF8f/9W
OXPrlfnt7/zuojGsv7mgpiFOWxSJezdg8e8uGv4L9WGe63m6Dmr8Vpz5Xy4aE6cMkqFuMf4zbawo
v7toMNgYugv92KDcxXV5hv4dF81vdhkQfnFd3b7P370uOHb+4nWhd8zn8tLKgyftdRSc89p6RrcZ
41uom0vJmhnXdZDheOir403F/cN79A9qH37DiP+j1/0LBhvvneihmMuDnEMF6th41Mf6XMXPRuJv
9dZcXpy++4iKZuXG7kp409ar94i9g/3Q9lvWmiUwn6WrvnVAK0NBfeZMfNW9jNCUR6w6XlBv/Pxt
oOarig83lOg8/frn37vp/0ODEG/aXxj3XjDIMosTecjT3aR/Z86vIn3nrGfPxTKr3hzmYs1nZfzg
N5GfhrtN4pUa7/RsXgTTOZjvRrYfrzhrb+kv/t9tcFEr7MBHwzyeem3flo/MSfKAA0sZmlAGosWI
rCGQnvb1e/uTM7q7Dep2zFm21al6F+ghCzuEMhN2G8h+a2fVrMR6WE8rtSJYfmSQs4jXcCRX6VJb
Zqt8XV20xS/E3YVYR/kiOWZHc8Ycva6jK/XiS88MqXczx/PEHtruIuPNbc63psNpj2vXs55zLEyj
TvPPNZiYg2M69GlPnkl0UhosL8RL/TiUBJuL/TvNhfWexJNzM1kssBNYS+zPLrOtmn8AscIYiM79
DF5vWjCoaK37fL7AvqhZ99xt0T3xgrS79R3ZIuEuIS9leK9JFGFs7V9aytXnreVsjWbrcj2yt5O8
a4eLH7MAbnS5s+SXW88rU1sMcluC8rzRPEnvzQ/JiO6QLWtmP1syis2vZDU8g5Zw8odEneBpg0Rh
FLIughVuHzpI6kWzxrvbv3BxdAUX/XlFBWVwE3tDY18nCLpEfRgopW+j6y7McSE/7E/9c2BV5wKF
U9mFM4KiDG4NwztizdJ4mDw4xRCioLx9oj76v4Cbv1UbwRsr3J02bcfH9HUy+7ANjOvosoPEZxFt
ZvGEKrQkWAImsV1FgG1yfu3aKR3gFUDuiDBJfLhMIOJltymcFe9Tsp48Tq5AOjnArJJia3kHVFDr
RfE/wZrDVAmLd5fOLwNGZCs/u4hGwYuQYRuaoVyLnbVG5HsOtubeCYPQCfV1sLrBvOxN/qtK/wWk
3/hzW8p/WvDQm7Dm/aESYGJUmvR+MBy0x+Iu2rd7Y5tcrLNzsvbVeTpX++pk3JWHf/5A/9aF/N8W
Ixsx8s+vxl2AsoycV6uOw0t77u6mx/od9sDGWWfn7ly+zY/Vujv55/p/+oo3uv0ffj4g0vAZSMwe
jIu+j/bui9q1m+SSn2iSvDh7bm5Hd2te/bP19C9+RnJ/fO1/9FPe3us/vKaE6mtMhjMcrEvbLgnD
Y6GAC2Vcg3O6n3buvniaENxRsF/mvbFrt+5ahfmWR2DfhcOefxd2K2sn9tUx+ATzd+zu+ksTpofq
LgWsUIBD2ybRiZTUBMYdYgvEvhXKtT2GJrEtcx3nTISXKV3mHPUga5RrUOgIIsw9zBO2ouGXAUb0
Pp1WzB2Az7XziqlDtjbWJMI9UhPL47kO70Fz4PYYZhDyS+e1OZob3Oz/Qd15LDnOpFn2hQbdEA6H
YwtqGWSQITewEJnQWuPp+7Cmasy6e9O9HLPa/GaVGUmGw/GJe8+txmPbX/Wafn9dthsbZDGijrM7
HPzmiDSZTVtaedPfiUkpH/sVIeH0d0SYx6yAGetfRHLMpbJNdtWZCHkPicdX9Vyd3cO92WBposvG
08vgODm1W7oaqM3de41P9AKZ018/hFU2Vqt9sOMHPDG4Yri3YgOhlkxaIddCZxJcJfiQ2m0XrJW5
qbJ9V/1xuX2L8q8LlP8nLT9a9mj534C5qLNV8Xb8MU/DQftItIUNhAS+24YtLtyPDpD5H/0b5vAO
kRIE63RZ/wTf88fgeOjJRkrr7/GiX9HVcWkdxuSz7xi3LGsLahPMuyU415pVdLrVQaX7YN9WHIiG
raE3/0RnPLjbYFu9WtXVFY/3CNJQWsptc5gOsASGN5Y+z/o13YV3670jaBAPBY9keiq2hMTxELXL
X0b3S7nG0f/kXvj2jYHrce22i4AkRM6KSWQ3y0+v3VnLdJ1s8i0d+Gr2xGJem9eBcddCrRD/rJIz
Wm99UR4hgqzdJ/1veDkEy9irF9GSX5Q38OPjBcqrd1LsnrpXmXL4PGMZW55YDSdeejtn5a+hYOz5
iOUO4RpOQA7/kjc3VLu36ck4B59NsmndawA/cXpteA6Ce06/U6Rs7uViyr/1P+6hei4/6g8OQcX/
kpWINzV5wM0W661gYLewV3Xm0Yn+1Zl1rKKX9CCB9Kh+h62ivZPusAifMAB7xQtYI/4of4HMF+xf
jGd9uikm3lf9opgA5M+2WlvP+k671l9EhV6rd+M6PakjgenrbGUdzVW1wPe2bL14OXt3uYAp9ay9
I287Pr5MbcHmff/Z7lz+39iBFvkyX4fr5IROxPsABrXu7nLdbsIVWqr1x7j4GVdqPR2TX8Ye0Uf7
FV3Ss3/r3tGDsdq3EYhckj3O18ffhnN+P+95Zy2xyjWe+EqsTRstY/IBqiWj6mZYGd8QD/MlBmTp
CXkgV8UrJ8HWh8dzIWbKC09Oz5y7kXcw5jBBNee5nrvO1ywxGA784kco3vUHf/Cg5LCgUlwYoO2Q
u8h1cytPxPb204Y5XLYkGPfIk8j0HHf2qgzpv4/Q+s/BNdJei0/YsseeYSeI0mw5/B2IxnB3Ewff
hES+aay1TqKCtR7dNcYMu1kkn/hrt6iW1jHVktwZb8abtRWrdidsT23SZodM8Mxo+VydsSK9aof5
Mlz7H9P2cM414aKuljyRbGpDTjI7SEyhPzDusqspGSzCIPLycFNBL053kb6ACh9BrnSPKjl0LKK6
ZTNebaJ0m8PcXkxCAXQkxY0HpsdJl+YM4fA8ol7ajMZqGPflW35LDsGhxTi5L8pX0/gonW83+ZTa
m/MezMkH2+UtG0k/gsgJI725B9NfOJd5vIpf0ms6tvcmT7/ZdKxa6PyIRhAR8+/Yxqcx9ihQQ2+U
asX2gqEHtILwV3vv7zAJ3/q0zBZFVT3G40cHCSJBxRqDNz4Mv/jEq/5kf9SH82xe9Mv0lM2j11Hv
YfL9ab+Cj/a5vwbvFVyRod0wnFuZY4UiCU4KNaG56qpqS5avH30G6cYmEBbtZVci9l1gbBX1LkzA
iCwjSqj6Gefdor2pP+0vfluqZgaJSX/szu2T+JA3ipxuehea3IHzZ91lQkiHrcQdAd5m+oqip77f
BP3ONYmpWIvn4hfsWY8smbXOTb3q/XfS/E7GTnvPXtt3cdU5cb3tVeQcUNxiKXS/saNbrPj5fh4B
B9miDOG0v87d2kcVXeJ25juk+sQH6vTjsaQUxgV1cptfy11gVgWFXQ44aPFB7sKXMgXJj9infRNL
5wQecp68iGubS9ZeVKSQuc+Zsc79g9VeKmNdYpxDaaKv6gPVM1tMeQSz8lTd/DWqpPAV9D66mxTd
crfIp0U5LVlFtCWlHrwemJ6MCJcBrMv+QAATWNFBrEYmqhknjOH5B283Ppp/FEv36v8Evw9BNvQx
UmguU/Yh2UGF3TqdFtq068UadA84H6rMIdjoFmNQEGJo/jwUcDQZ6LuM59m92u0BWxj3HL/T+C/8
ruRiHpmtc/bKbVh/WdYh9Y+Z+EZe7NMA2jtmGfR2Rv0S1ZjvAA26wzZBJwJgHw/kSKrG0jYOFi7B
9NvA/yxNXs8yAxa8CJPXjGG6HEmauPPadChg2rX2NL1yN14xaTQ89drB6s52d06uYhU9J1/2U/lu
FZ8pyDuveItuxZP14s+BZ7SvrACLXbMcn43PC3fSql2UL9GyqFZlRacFtzrEognGJFmxiLGDBd5P
bFewXdTQInSE3TOQZPCGX+wQGIan9/1C30289TZ4Ii/1Y+y/nb6D4mrebGzVkE+AQoDbu3c3UhoQ
0Kg346TfqwvamXJesNGn6xiB7U7eeB1+rIlrwuPQVdGqT3doDepFt+ZAJj/F6rFbXIg3567WzSUl
nGOD0xjDBs645NZ+Kna2+potklseHHGvywOQNpRgbCNZzzbbeJstq2+B4fcFfJI6dLf8mv7R4PGd
OOFsYh/cd5Rw39Hf+AiIBEELu+GX8Ji8+WewBJrFFGphBFsWrvNv9eZSkyHmKB+FjWlCzkd7RUaJ
x5ScKPVnfs3qsWxZ/B/03rCS/KQ/RH48oJyfPL2ztlLFV+2dafsLEnPeAAkoXbSH8NfOcXPSyF/y
9zXtUtO8muOSTIpyPWg9tsSc/Iulrg+bEiev0D6M6qtL09XQZacUZSjttGu8w45bjcXff5Tf/6ux
2P8sQvn8he/3b/H/xWAMT9a//yug+L85y04FMSxp9PWf52L8kX/Nxdx/w7dqwrT4f9Ov/zsXIwHW
ERbJW5ZpmEzAHuHu/5yL2Qy/hGu7jiGdf/rO/jkWE8a/2YoxlmKi5uIMFs7/ZizGRvK/RJrx03VJ
YJrEh8O/gpS6/9w1+a2GUEh3slMoQpAGjiBgYgFtBxRdpSfNcGoIPYmspSwrtpmvo+ly1lDHh+wB
GmVq5UsM1k3/I0NDqSf833D5OzkN3yzSM+crcf1C3yJ3EfKL5fFgeEVlkSsbY6qd93jYy+4CJifJ
sRWLetlA7uMBaVMfnV6sD5iAUDsEKGJqAyVZYpFnhYJJNmgyteieNra1ALIzZPemAXdykVhGsqPm
ivQZvYjUyS2a2RIHedJcoeuJV8A2sbafXDsu0FvEVgZMceyaLcECNmPtRMso+TqYD5bh5UOTRScj
qIHTStaTbFVdmFcVbo2R/mTs4uBGeCIrBm8A2vIrS5wBZmxAWIQ0xkiE1WjPVR8SIQ3NNcVlk+dt
fmpgMdGz9HZhwT5AwQLJASaRPLC61jHgxUXWvrNGNp0zYTZRuDNru2i2gVGazS8zyjLYYeQn1EPr
hvQzmEu20kmkDU9GYVFxqSJ0ohfI0sUy022od6bCfSvF0Gw6u4GinrXQJOfYFPdBb51qjQMP/b1I
0x3zdPYsKrBLWAZ4DnJzEfuDBjHUhofwJ0LjRp2Ui3xc5gTvtF6QNTDWiBUwUZbISNmKQ4HkYf0I
eDgHbYfIL2NmbB0RccS4tseQSJJVifvtMVaDA831HLFA8IES1KAaihzi3RJNit1c8WSU/l5gVmbn
W5na1hljeqahoObi5NG8pw/Zh+mMiahWGPG17pYhbJw2nXIianIw10V9sVUZoHayM/E4LG2PNXcJ
xYP8O1SO2UyJ1ahmaM+pyozkrbKQji5U5UNTVkKaaqtCGbo6PIFOqV/AX4kgFiEeJ5vOJyknrx+I
ksSdwcoHm0pmO0t8VO3A/a7a42z0g/gwOAnW24Akk1VtXmeYvfoRrTVTKiOyc5S4iWm9IEPSKXKB
cMul6zsUs3af+9kOtdYQXoAkWAS2JUmtATrvMxu7QR4Y46ewULOyDSY17dZ2GS/nKVeEbrgy8APg
2wIJ8aDPo7N1/YiNMTJ4sMajbUZU3XoOIx7hfkmsOZJ/ZBvWXGvGe606vKEkuLj0swaffFqOKdho
fuVmKuKT7tQIl8gMC9SULYmxhlgoka5rEGFKFBPhUthirIn+zeGqk/yTdI2w4FKOXAVeWDS2++b2
uot/DPtLNP1xwrGwv1tHDKwd4QcnuuHFdQJxy9Or3m4JLC5K+7VUrFUBP0+uSmimE+k7pxD/haaA
JAOLXZfZQ2K7j7oHZ3ffaY7M2PKy67dvco7UuBmnobY+S2uim7FchGELB9quvPuwq2hFjBY0cZu5
ffrSo48CHppbTbRK0cDD0Zpb/9nXbWoBYfoiwzqhI1X0LURHBxe4MT3iZEe0kpbmuJegAMmzGGJi
8EB0YnptJ6EheAm1DPUjfsNFAxSgYg4sxD3TcsXTk0cxRXWk2yjdnSay3qUqJi5GO6qrTTfhvHon
O0ErgM7rgj7GL6d3SYRGtKlGPHT3qpgmSlR0goNHrpN4zwrQ4dVojDuRhG598BPScJqxgc1qAaM5
kn+E3Cyu6H3yIArsjSwgTyce6Z5aRaEQ9c8AlIr3Kgjms1VEuWfgJzvYqeifGrdAbfZYnj8JRJv0
/4wWyE+IyDXsDArrsMRZx55d+whmrf1IGloA4CmWy+ShdqztMEj1q0PNpB3mz3o6UjmKySbfy8Fg
rlAiyVdG6T8BzESrgFAxeFWTE1CupSweQMZXq2ick+tgDNkfUmbmd9+IUN0CFp3KNTrbEXXvXLMw
9znEFioXs0SVEo5ohaaJJSR9Q22fcBAX34mW6O/JiI6OSVeFSJgI2ulmop85SfaNHjbHqdxNOZIB
dLYCYLrfdOB7F9DZVYs1qAkZQZe+Jk/EL3bFk2yj7lYYrpnuiqHR+ats63myqnDtmwg+OxhIzCXy
EqjzVGR0LDpwyIs+p/ck6fhKJg35ftAaio37PzBuOLcJQYKeNSzCWmtIa9YAw0nWqO3bVA3Ja/Cg
MKz4DPrCd0FeL4JAlKeqNKaPLJ+q3QDS+CnQFfdCgIQqC4zweWxTbU9QQHBElcD9A0HmgH6+9m9C
9NphIhUJrojGFxLYNWByvCbpbvANs9lgH6TZS3Ib0PVkaR+IdpiOdcK9wNZFgJS26jQM4bSvEzb/
YUOeCdE24l0h0EODPlX1AdfszCdompceE6sn60k7KRAmC3OwzYMU7a1BrsshMxOACZMyWLk0yEZh
kTGC6mqds8wSeCBD4ldq5TaKNTC7TZBca6eJbwmWlC2cfKYblsY4rquZACG5Ve+ohtIPc2LXrSvB
2YG8sfenMvjQZ0QNXjcPZ3NMp4M/9CWm2CHdiZQXyOAE0V45aPEiAmxYu5n4YnQn7Qpct8TkoUx0
niWJMcBcZMWO3Zml19QdOyAHBZGXiDH+ErESmMWA5Xp6VmsuDU3HCU1194byNsYwiBYDgJ86DPFc
bbt8YjDazslLpPVkLGY+g0cnds9ywEgIccP48tFReQP85BtpMzqJVn3ivpuwrulYAuPsoJffQZhs
F6KdSfMsLPdMAJf6CrA9Jiko3dJvnSvOQbEBId8dysxkJeHo7rXW3eTZj+izgUAxxupNzXrqrSI7
p1EVEpiRXqpIYJ+j1KTzgyCOx5VexMBE3+WOi20wzA9cxgQhIa3bIB/Q1/hT4DSh1z/EBpkO7PAr
dXCLMNqOTu/cGyMgfABV2nEUmXPVYj97MxEj7F2OJdclY/BiTi4ih4RaEjC6loUQb8Hc4tPXofuR
RMQKQDeNe1HM52kUdNJYKtm4gR0+SZeStMV+FRslwN9KfNht/xPCxd0E0vLXThqjBDaYUUChhBSn
Bz8tzvi7qtHFR7xWt3EWp9y3k7lqSmxraE72aRvpx7Jlk+Ba2WUCV4UJhk4L1/nZsSDkVxobqVn5
5aZxhuKIJe8hPw8fs9yqCqILZ8JiWRhZbrpxfENalyJO6rPo/OCPcNz40yq64plImYqknbbY9jKc
jrE/lrTlvC1GLjuFYy3DCPWbz0b9Wgm8xLotXL58/ZIDxeETj81NmQ8sIjfNEmz5Wqo53EKOBl6W
MXHK5sEBoOpmn9ZsDQ90AMIk+JYivgRkeJFn0Ir2WlITHkmOtw/F3OGy4itiZQmx2q7S2gbOGPaK
KVHtHlDvzLsclSMtvnyh7o0vbQPiJum7NNxaI/ADDyjBBIKWRFyz7YsTLB+Cg2NOLCR3xAYIUHoL
VOHoe/1ITmBQODl0ofCvpsl2MwONeeSdTvatjZsQxmGvaV8duoKDnzbdubYAQ8FVKrs171dGs7Au
f8KJxblQegaOqa5eONZqUY9KUpGiC8gnw11mSFBphxrWwKNjnhsZE/QxMlBvx6A4FTa1m005tCli
sIRmSA8QJW6Mvt1kW2jRtWxC9D0e/RBVIaEUXhBi8qrDDk11GKlDUybRWw8glQrb9dc4mfLTyDNX
jyZzsVw0O42g4TWiuwZ3hcVYRp8xJSG58+lAaCw8zZT2Z9BXPgLwpDtMgjtm7HvzA1V2v9ObnHeH
zLMl4vX8L+jmM/C0Ce3lVJ+yPG2XoUNuoym6bK2qZjwYc/XUCsN4Lm2kWSJNnF3mzupdhs1LHoLq
QaKG1CtMGUDPSveXlZYfC0qvXWDl6JN0N9/AOM/xMflY1WYVblxWyDdDVO9dkmFKN6nsu6bGBZp1
XDhjHvM81vmyCUeLfM2sfg6CON3aBEqiBsCoh/26OVe4cPmSBn9a1vCeFwPiSEB5RMyYgdvvm5Ld
VEsC63s3tJ+VG6YHO4kk1KZM8pDnHy2KbKrCWd+4JCylnoI7PCzJHtCXrTWX61j26ggR3TiEETqt
3mDfDG2KwXjCITZj85a4qrznEaK8AOXlO9fvZ46RZBNEGdJxSW2jGeSPVEBlZavwGcvmiwM2bXWq
w5WcRPE8FaVDhiHfdW0xNB2ln1wMF3JH1+fZSXShWFIMwN8cy5vAa4sEVUx7uyW7Ra8f/W8mxN/U
YhE4G1jPppkBoz4xfsr6hpAYjde4MzK4ph4G0cYF5gWVHR/yNCV/OLbm7TQzVG8m1MOeZWbAwRF1
n4chB4iIa8dfK2ClewNaFYunGSdTinWLVCWnJqiuxZ/pjOVJlUOyyxs5rKzUrW50+eTjUGY8jvWQ
0RqxXBrD6WrFZXANCqXdYCeJzYyk89DqoNxBCj78ZNylmIXrl0YL3S+3G8prVNAn0qHSIuNgKxZq
IsEbvXuCU9dhwKW34a10/IRlTdrdoK/9NMLF3GGWcEDioCo6r4jAhNlAx/iy4GQ/wddi2ukG4zNY
aihZyop3JFjkLzS7/cekJv3ig986JKK0VkzYs6cmlPEeC/jopY88RG6HbNPkY3d2AD8wfB3fBH3B
m1tE4acyMbKxbXZWPJqsbnnFrALZpHs4e+JaFN29wC1i1AnRYH08Hlx9rL4S2c97XjPd1tBL8RF1
LNEeqNqnoC/G15KH5a3syW0n7IyqLgw7UgNq7bUi5mkV2U16Qn1JOBt99JcMKQjUhFQZrdupd0S/
KSYZHOQ8MpvVabRzFSZ7y3HwFWX2NRtjwQqoJSUvM8np8lF+NFYh3+lQxtPYGwR3WCBNNy338L4k
ggKRc32fXXYms21ydwbQTaIRUbvbhoeR3OFjiy1u1yUl045H1DKJH92yDCx/6ebGuTcafxU680tp
5dWqzQOTW4pxQlS3T1zYw5+5lmRpGEGJBj2w1A7X6SMaGUKEELaxc8b2ItLO2Dim6F8jMIwro3y8
VKQ7AkwkSDBSXbXx8WDcC1deieMyFmFuBjsSdEYPKoVaWIr41qgEUIAx1Di5eHO8YqCv13S9u9SO
AxQtjm2W+8PkZovQqCWyz6CqCaJJU8JcrLNTgM2sSaJZSUP/qnQ/2AYqAvvMb8Iz415u4zqqt/hF
2PJW6LIQ4uc73ufdAYn7dJ0xo199ldQHQAj0noZVU2iE9p4Pn++zhuhx2yorCk/zjjHBWrl6t4+M
xEHrqHd3rLUpi4RIu2N9zp51HXcavGGgoUElPodkmhd5CXwpyn0QCcJsHEbKMtpWKgiempQsNXxx
v9jAwgNOxQnANFFpJu3uHwLgrIdXKsGvyYBwn2Y1keoRRduyID5gxdASmhHP4uFhyqHa7MS7qeby
K50rdmGKSeOSuU1DLKesLnVdssWlDQIT6SSP7Vskgq0T4IQgZkJ+66RFsM3Q7BUUOUl5g0dMRgPi
0mqq+z0eLn3Rwutb6pgZFrSu+R5PQveWxfWDUzrISxNWxiY1cEPqju2/8komXNqSyVds+Ui8Zmxc
BfpDavkiPiAthROj+4jDIgSvlbLwOekdAggqYBpGO0+PIH/6gxgkdB+YMOgkZm0/GPGJPW6/ykHm
o3qahwcaOieJMSBLGwiETgqbz/fbkJUELzp4IAWCdQPjZpUaTOzQGbjZJRojg23eA3UQN3hnpWV/
1WFpHNVA8FU1lvTQxWwhYnV5bqO4yt8JN51OetklW7PWNaw5VXux8YGcpinnSR1z9Nv5lOPZwI7W
4KX6nEQ4ucRVOWyVWjU9jbDh38jnw4ZA8MpdEOBkemBK6lOKng81eERQymRNG14gSKZQ+P1KIHi+
12aZRSYUm1RibcbnJla/vmPOx2ych50ZMpbxSoDUGycL1Doi6hJveERWKO39SdbseaEf9Gstz4aV
DDRVM88ZKjwbfq5WsaVpV2amzMEwBF/teIpuIShuj6mzvdFbMQNCyGW0iDOdsCdpATUiAek6QDs+
aKaunkOoOEc3kUC9HbTOA9ZMr3R7nK4aATTrNudt6MYDtlT69vVY9lDCZfFQvcX4H1tYNE2M7cQE
LUCOQGXx5jMtdikyNxL6UwihTOe7TaLa4cVAJI0Q3LJwjPmqg2rbhf4Vp+e00tpwRsjiPsacCRkr
vJPwiPwWGvffY7bLbIKBDrp1ZN/hkvhdTNld0dULCxPgsrcf/mwYTzfG8GO1bdSICIjHF459rKcb
M6Ctnc2MDPk4DGiOwnplZl00ryenb75lJh/189gZX1rThnfQv6R18qYZXkIiDRhFFWoDyAtNuoEc
ULdLAiMF4vsHlZvhjz/aRFRCVYkRp0xfQ5Ca526g3jQnQUWpqfGmOj1dZWD5/xR4nH71yBD8Mxzj
E50sufVMmK9Clu4RUpFm0LhjTVAytF+Dgk4d+Kf1pFdOz0Z9DHZSaozHO8HA2NAJyCHD0trAncV2
2siaqMrmqtLCWQtOJ32qTS6ZhBctffMzk0TYlBFFB5nQ+VvTj8jbcUYtsoq0t7aaj9jn6E9AbzBm
JDmAqL4tpe0fFXVHLYYFxNToR9XdGdRygiHKqY3LbJUCQaABViwZ5nUYJzpypzlZMnU29ySRYUji
PHrUBYilJnJEQV0wWlCvYuRCH3m5UrOUVxEV+zJ6vChS7WriPvMoXu+9RHuC9jYItI+msKicyET6
yOLqNwC0w7BCGVQgMaRuYWZPk1GyFhZ845QRlScYZrKrt9obNlLW2W6h0sXgJ6iiYD2vtaKl5ZUJ
fZXMyr9taqRvcxxtTZtLU+LSWIYAnXZ9FiJ7LaKItj+3arb+tvE1VVwXNOb2hmv7NgrmERZRBkuG
aae5ragD9QbqKfE216jHFJFgSuMk6+91HoyvVWi1y1on0Y2BeUi4GpOOWpujSz2E5TGwbf8klSVX
lSGemaG/VOx616WmvdgT5gRfVSz2gcPxPEUgWEd1gR9/wAc1nhnbKE4avejY9afEadKfVnAhdk45
QsRmooB3hDYIV8iuDOhIzYkUGzEO/aolxOJZxYn6NAzwv4PpUrnhrN6Nydh8Wr2JNto3TVpt8q1w
6ec3KyGiYp6SZqfX1bAWNHtbfy60B7bDXLMycS8yMJAxOZnvEaLiPOW2+2Dh982zjuOU9Xw8PBeC
h3KYleGFImhf/RjxB61Q+jYkj0tWJCBiMmNgumZnhoWmAyCHF2k8xJVpNlt9gl8KJHvYxCXAJa97
cJSjUHwqgwFrMSGBGFoyrCsj174bRgJXeEg1wAEOcAeLZ1/oZXMJRDZvmmCKT8q3h3tguNrmYQxC
KWtFTNEmaa3hHP7jPieouHLjy6DCboXVp95C8rXvLKKKTcnAbt9aTrRtXYlTorHtXWYwDPaL5DjI
JtiMiom0KDCoGnrmH+t0mPddTzGZ87H+zMpBj4dDEuysQyI9DiYGtIELwlWLn8ci5F6LO7mGDOe/
oPxmUhtXSH2mELWLMdfD3UEcikgKCuqhSa2WXqLnScANhrKqNLiPfWGf+tSedF50A5IhspgmlNMG
Jrqml6je4lJS24GYM1nWnFiCMXQhT+qcJrYZrEosoWgCmw+ntSCP4Km2MA6nmK55q6zEyBRJ70fG
3E3nXHRLcTlgQ8jJ73RjOMTlCRQ/szjoa8JMbj68pIvd+MaBgYRPlBP+qi1pBtGZuS5Jm1UX3dsS
UGANRodLTANub6kKbEDHdN2z8uge9e2t89PsqQCVgs3XoD5qDJ9aOx2BvwU2002ACQVv/anY9FFH
unqbFqeH2WeL3ogOnj3VSfVZfnFbJb7MUGPiychjfI6J9IYcq8gMzYd+S3atc2TrklEBdhaTWTf8
1qbuK08qoIymFdavDKbiYOFaMnxqJcosGzTWvix5FRLbBHolKeAKYE+uuchKdznrJhEKpo1ug+Ev
MchDDNCoR7IRUAltVWVeAUwMP1VGaM/UuxrTs/rdNWlGPN2uiFbsmm/SdIcd7d3EMJIiyXFTwvXY
+5Z2cTJtqv05cVBcQWAmFtaap3FlEkuD6IwfxPCmruEak7I6zEix8wdJl5efX5ZXlsrZc1wF1P9u
Iqw7jb0UgLYK+TbF+NeiRRX0ebFoeG0aaItGO1qYJtTRn6ztmKho5sAORtmxA+/CgXP5nlddzk52
qkVFEnta0mABeGpWdheZPxjNXZa0ren3FwH5iDhx33wGImcC/smcASZBYZDNPNrwghZuZLf6wwEP
r9xMCRUOBtN6btoqLdYN8PuXouYNz6SygOM0TvmFTVy+LkYZ7DXWYMEuqvKoRW4DfWpJXIv6xFGW
YWifBv4770gb4t1DkhW/6LeuDZCXzpraMx3rrlyZzBcMhSJPw9GOYqdKb9rUhD+O7V5BGDrfE8uh
lRkCr6lzdak5SJ6RRypdNuw6nqNMwi3wdX86GsVcsgs3GuuumSb5JDMBkLsyrUV3tFO/+FPkYrjq
vc1T39OxDTvNd+xrnQTiPQoHS991cRmTbt+kaIZIoUDimCoS0ma36M8C2NW81xkwufdEqJqpTsjd
8GUJMKKLgVinZiVcsnhJA2KtwP1L+wr+lC+xY4IW8uoWSXluwlZjIoUV7AaZ25bEPAm9fwndptZ2
aSuC8KfVREeTpnF6bGAatChN8Rc+lYi3UvC9zpbZP/VTEEF1oTTbGn2Tf0y8vNbA3xCTZa2NUq/I
cabkQxfB8I+insmphm9RavaaLwxQrqbX6MPgksjU/BUDF/rjSrRrsjbo+6qt0ir7bNMq7MZ26L4p
eYl+surHlrlJl2JI2iVIAORSdlIDh2FaXMyDvoV+QnhyRPpBbYpsoffW9NflRXDLTLA0ZJ638kXZ
jrgmFNU/OpCZ+zwM6k0nOA0KbeRI7PVscklWC4+dCXYCFp7/U9gloBHI/dxcnTVspopVLat3G6d/
k1ZHSYYsU6+Kya+nGDWfnH6wfvumyrZ9xXIqGZo30Xdcpla1t4sKaGuTNdW9HYk1xupOEmaY6sum
eZRXg2l+FMX4FZBmf4ikQbx0bLcoHVV/mfyQOU8UUO1yQ5OHFFJsmnHLSLge5F73e7Wpch7Zoafq
zThFC9D2xZUUYHMbarI4gSTkCGtk2cBlaPOlNJAtmFQGp4incpc5xls6huZnJU3jO5acn0QrwvsI
TvTs1ujXSpddSpUTBEQGG0y4OU7uTtLPO3YzN8puEzE8mY5QJ2C5J2SGnPAqs8Xq+kkd8I2qLaff
uXWEj71IhKlXVcDRK3KSIr0ot4plp5WYq4MeDQPxiBA+Y0c/o5qxsEEV/Zsqm+QeECNy0vHCLpE9
FCcQnC/cSOa9rSBtdaQkoCdr6VlNsofYGVqPDMX4EYhqtgOCDcbTs7QLvFXdXh8c56alZDtP/fzs
V/ovSOQh8NqIoYPBtHWf63NHi2a7rBcjY2UXk7+cGVEseHZzVCEM4iq2bp5u6CSBGjlpJI7aNroM
dwmOejpuq5LrmctrMXLpviaDP69bp/iZA5Mrg8sx8FQvzWfisYoFqWrFHSKYA32mx5ZAafN46JL0
XBWIAaQMS0BEFo9XYFHsBwMJzlUdhqfaqMwVg6VvwubheSGPMRapqkditnuWuxPeAGzWzZbHy9yy
qrbBD1HEpxxEAutm9TwpkFzQOa6BkFivrK57DdM0+tsWowHZzCLUyu1H89SWVfE9kiJ+G7gCkPO5
xr3P2/4vOoXxb+UWzjbTYiJwWYkLqwMhq/vjUTN5zMgSeg5M4xI7HaH1rr/6D+rOZDdyJM3Wr9Lo
PQs0TkYuekMf5e6aFZo2hEbO88yn749Rjb6SK66ESOAuLqrRlVlVGeZGGm347ZzvsCpAbtX05CT2
HOSOaBttrURxyG8IN5lSFedcRUE1MNGf6Ioeu14/aVdRNOLOSYYXUL9PHTE/KiFUTradkvjGIpAR
y1ldXlC3BDcAZzu88Wpx8G1s3CuDlJm9MwyoiMli19dzFdZVJFesIevnttIyHNSdrLkNHrgLGIYe
4YMBJynW82Af+9G9HQQBJOw4am5jnLZ4nmLzhqGBHLE0YqivlrUlwxWfVlfyk7pJHlr0YxT9TA3a
8oQAPkXTqcI1qdwuhXbklg5ASY1T+aljOPpFmUYbu6mr5air/ROjXllO7NCuo7yLV42D4iQghYo8
T3D8Zs72Q7SN8TRwZ7C1dDJRuQAS2Jq5Mr/2lTi45qqovzGp0Z+EtYfgvunYIZQxjhcTPhbmNLjl
dzlXCaQkOPdq7Vk76TnGvsphASuxH7xR/aAeG5CGIRYsQhmXK3lvBq+5kWKN8MJ0yg52ZxCLEFcn
ueCbPUw8jPNB8af6gArHWvthPsbrGgQOgLMwWijcsy4ZZVxX1VN5zWjxHiAkkuYbNIF+XrVWQznP
0Li4VwABcvJJ2i1wAXkiZrZqrBjWVrEICQJ32hwsK2zD2xTG1E6d/DnnpzI3MQFbq9rR8Is1TXWa
CWIJNxXXLeMyLNVM7MgHCwxyq4reh5cUG1gsuTCNCDjWVGXYTSXKjTU3JMjALTkdSJ9D6SxAQ3Xr
ZrL08CFSqWbjFlSGsN80hKg176ndYvnzBOomtx+TMrokilhr8AmW5o3MUeUtjWBqBW+JQ416a5Bc
aF8KCcb7oIBy4KTO5W4XrpxUBdFI2YqohF3uD6Zy0+uhaZ+2MaqjvZHqEHp1JcGvUMVB2jw3o2Yo
52jJEv+Sq9weUkJpGM3LaDhdjAwshCV6Pymlh6tC2NAZUXZTl1cztyNdTAZPTqGK+D1QesVbcenL
PWwST1uTHeyuNcsJPEFBWYP4LfLVyWo9y7RhWqg2yuuQ4vI19ZgJLTTSwj1xZeMZSCF7G9h1FZyM
HkkQy0agnhmcwl+JEgaz16J670LVWbaq4V03iH8zUJ94Ogh1FfEh4qr8nVpS9SiBSD+ZiplIimea
FS+zaBzeqFCMr1PRi12D3fqpE3ojd32aF2DnRg5b64xEaGM35CVjbqxNoIdhoCyKHGOCRBnFlY0H
NhapmqJuUrMf362A49JgGB7T9UiuG9iQzjFX8JWxcgy2KdaNzZko9dtia7KWDKs0r0yWwpbrhqtG
9bR3G9joSQUYahsPRB+QBFaNHiUKhJi5O5FeKy9NwpUaYvs0sAcLLiXM8dwMi9xfNikpAmSODX2o
3bclFEBgTiIewldEnwHVNM2Kqra7UWIrT84hzKo+ojh9lG15UUCAVLDJJUaCkiuxy1aeNSGIjp3t
OLGz9os+ZItt2017ZWiFqkfIC1UTzT46EZ+Sf9B6qOJWMgjzzegPyZ2stNpeNkU71EsJKeqMknZP
jLokhAu/jl41BN+TqEsE0EOWExMPYmZO4dUdqkjjErYsF82rfDRS/47JMYnv6prDl6oadbIlrwxY
BhlCHuG3nQP4k2O9bJBpJLnPmqnout+sOjuvuvOI2Mz4Bg2R3uAUKLxOufjPWYn8/0COff7/WdyH
ZmD7/L+Lsm/fsrepfUs+qbJ//zP/VmVTXfgXNyGWbtmCCqwmdQTb/5ZlK1L/l25IQ8coK03Txg7+
v7psYf4LXDB/jnQMVbV0Ayft/wiz1X9Zhm3xzzhoam2Lat7fKbM/67JN5NiS4xlqag14s6Au/FmX
rWZcFivzjuz2HAmt+/oYuhehe+67Z4F7dvG2+bV7v3/dXX94SH/AFRifHf9fWz1Sg5O24ZlpB+Dq
sXRvL3P3hjBI956/eX47kG42//3bZvVw93S2vz07PP16v/61f73s3Z9+B537Pxberz/jyLCsptqg
TDGdz/NboT5XweX3/XQ++66/NnDkv9YGo9HYQ9GAe397yU7Wfby9v90/v4X85T3/9whfyb15Pr86
OX+8OfHdkyv34uTq6uRwdnV1WJytDpurk83V1W7+q9Vut9o/Xp8dFrvr3eLh+mxxfb0/v1zs3vfX
Z7vL5X7//sPvN2dsxTcPyDoiNIDAziWFL295+nh6f7nbnj6eP+7v7zebm/3pve+uDleH1WZ3WF1d
nV+dr8/nn7i7vL7cX6/OdtsfnuVnv/WXZ2mJzyM1D3OE/frvZ/k8Dxue5fPzzduF797kPM3JvXq7
CXmW1ET5S5R87tXm7eaNx3szzKP5jv/lXeFePATu+9PD2fvrw9Nl4O6eLhldDxfvjK7L6/fb91eO
kPzr9vL9lpqge395ODw8ve7frwP38vWH56vP4/y753uEDSH9AnGNSZ+W69Pl9nQ5//vadVcn6/Vm
4S7c1YK/cbfL7fL7hzmzUL5t+Dj2x8+HJPQGb0kPGYaXr+/753Okku7z1ZvvXp3xrDL38LC7fbp4
OvvhTc5f1XedZt77aKBvesOP7ZFOY6EurbtQffTjixBnOEslmsnb77sq/jRuLGlb0tQNwV380TNG
NNYmfhxx5izK07A/tLW+RerjdsZ7iSWr1+PHaXiCWo88/sro7gycWZ2xU6anMf7VDzd+e+PrPxEZ
tD/Nu5Y9G2tmT47qHI3mOJkyVfbBPDPcPCMzda9C9/n54ulw8fRwcfZ6rbq3rz99zuJP0+7HRo8e
xRRwj2rBToYsipjJvEO2QUDtfhivbQd1TeMtM3svmvPv38CXrlpzQhX5QbqYl7TfIIUPwIRR0Vpf
acsJd5/PTkjM1F077f0llLTp5e/aktI2DSRDOmukZtjiaGxVXd9UeePby2DinrDGMvHUGT3V0yhM
/73pgZjkv+UX/x6w/5G16QVa86b+r/887tbvpiywQhYLu6kfszWAzrHzpsqCIKOZrs3JR240Yimi
7Dilv77v1vyzP34yc1smmfJAHm1bY7Pw+ZOReZu1BkoSyjW5ee5Aul/ZlpP8gAn5Uyucw8CSSZ2N
hXo0KXRVNQQ6Jq2lY6Ja9SjsbDJJMfz7vnwZhXNnuOqQhmGpxIXpR52h+q/HcgTsrdWDteZSV7/r
OXJB+jSltwvTSsMtSq7IsowJzNUs23mJMpPbjO9/xx9769iGbRuO5bBHO3qm0MYMbiHkMlI4UgZO
RxR1jfPlL1uxVdPWMA2Qr21Jyzna6dRmUMnMoyLc1hUlX3vS0AYVweZvWzEM1dFsUpgx7EE2/NwX
n5vEPgDjuxxKFS+8k826Lsf/4c19GfG2YQiNjxmaMkfH39yXDx+yVVt1ZHYWpqxeODuUMs6ibXRg
PT63c993SJt/8acRf9TW0c4J8p2TCpu2RvKv9SAGXSgXZQ31o/VOIknqETGi+ay66RBGT8WWcYYd
1VqLAd2b1RO2MazMYXrSLXSuqraO9A4FgC5+DdHfTgTzT8XeaDrspk3neH5ThUdejMZP1TPiwFBm
3ut2AMgkQnP6/VP5MmTnlgxeNUZKzGyYMj+tnHFjp4me68OSqG/rNDYN9YDVQ/4wZI83rZJWGKwc
COiL45jzr/jwmjEIk/1UItkIbZIHrAitT9J3GkFUxDogNjZPvu/Vl3dtz18fndJhV0tTM46+RKQf
KmsHCiYBC8eEPZKdcrf3apwh2m7uqn10O15MZ8HT9B5eODuKnsv+hy2JdrwfOv4JR33uhzJRkp6f
kN/q1+qVPDfO8ndr4+/0S9z1/YWNnvSXeoE7vDypt/q5fmP8MPkeP/XjX3A0K3aBbgStAqvHx61h
N9m28o01DpxdXsr19w/8eBg51Ft1fBIOLDx2HurRt8V1SKE2dUNScYeoWVDWva7IY7r/oZU/NINT
g49UZ6Qy0x89Ux+KKjWwCbRXkJ7YZYFhvxP39jDD7ZH+ZpWAxrALil+66Dfo/SnV/5KQuILC01yF
iDpp702nvJ/6dcuNMeLCpOq3qVEvU+UU7jzCAXjVBAno0ZMTACKqn5v+QYiHgXslrzgRIyo09VXj
BapQPEiIJcR7JUlBj8PXvCkeWUHXZhVrP8xdf+g3Kk3K5Ox3uKmw5/3vx++HC8Rk8uhumk/O88AF
5WMOffaHp3s0P/IO2VMZICx1qVHiOmokElZLvW/sl6TMqeuu6i5lkg+7f9II67U9O7epNnzuCfHl
Va0Ydb80mwzoHkkLLlar6B90hecl5prGHI16tBW2nN5ECRj1yzip9QO3i+PCGFv7h1nm+Kg1PzBB
gUOl3qHrmj5/fx/eit7TcFB2hJ5jenObPnGuHQrfp1zEtICXQYPEXPKdfv8A57fwcRX73agUBs9P
5RuYg10/Nur5aU6MEEOhw0u2k1X1VGaaHi4m7ofRnXBt4RLTGC/RNIu/H4W2kOy653xYkzL/56ZN
HaMnvGyeqqnHy6bi3nrsLW37fQf/MNZt5hJMmnRyPsh8bkW3xxBnqoJxOvXlOiLccCdYdX/iux1P
jvNzNOZyGKcl07Cdo+cIeL6r8jrtl5EByidD0bEoR82/wBNt72KgsOTfDOm6tshIj4AhrOoeZY4z
JFuDm2SGEzyvKElvil6uQkMcvn8Iv7dXx6/Zsiz25+zQNSGPxpavtUPcslrCga19beE1VfZsDqI4
r8J8noti74p0Ae6yOJ9ysMbkeVnjFMZexvU9NLdJy16+/0nzAzn6RY7moLdko43IRj+a4isjsgpb
tO1S9q2xJTxKIgCXwTpp+58+3z81BXiC07VFsVKTRwMtEE7f+k3Tconjo4y0uXu/xAGk51uVtJ5u
9X3H5h/+uWPMQ1LYaJYpglrH52azsP2CgIWWew+EcpqnIfINIRt0VpEtvCILD5OucgOkXRXI2H/Y
GX3pqlBV0plt6l42N8jHx7Cm8vCrq0DinTTDDSYNnD6LSnaJtgHNXokf+vpl1PNVaQifkNcxMXKi
/fxxqSJBfDmqxZJYuPNEae4LHU2zJ8fHpCYl6/sH+2WqEkIK4CGOwf8npvpob8nVVjZUtoyXXiSb
lToq3SkBme2JRR7ZVS2RcKV5n2y8CHn29y1/mZl/tzzvf3i8fOhHLScKHNiqdhDKEuXqgvo4VC05
zFMRPFZOsc0Ao/zwHr/MWrTIhl0KzWGGtObK+8dpOdRJa+HyiGmxrEDijT4y3ylPlt/36+j1WfN5
3WILwCeo86/fe84PK05qtiIho7lY5sSR6IfUDpP6CpE1FMDB5xyxQbJD3O73jR4NURqV82FEn9u0
IbgcffiZWfiZ3XA1JBHbvYRJE29SVrjcbc1Af/q+raPHOLdlkltOOYKVzWD9/vwYOw4hHlG5XEM1
obj0uFm6Cae0+LuX9buVOZ1c1yw2PBRAPrdC/kyDZWVOcyNVGVtBED1VJNv97XNjPDiqw+5CmoI5
c36uH15WOJS+lU88N7NoU3udIuu909SxSNZtVdY/7PWPjxsUPVRqASybjDKVLh0NwHHS2qTsIhhv
0saUJAuDSkjmo9JGbwTy4FIdQxN0Z1aOk3Ve9FX2MBU2CLzSbMcIE0iWNwuNQLTgMa2S6hmTQha9
2eg9TnM49v0qQNMH1cYINaCZg2db9b6b5utIP4qdy78cBnTG5u6Id8RNkjje5JS4TZSpoDP6FDkA
LrkPT8FM/bDT+PI1gW9hKeO7VCUf7pdd4ghdeyQQdek4JXrD1GiGbNlzgEGwr5bKo2D1Mf9u/8tr
AmTEKiPhhjvMGUeDolHsrplMvK2U5MiujFAkmMi8fhjgR9BwLKQ0Ywm6hpKc0/3vCvaHsRcL9Icd
2luu7SfbxVHnn/Xoz5HfldNO9HZxXSYT9+xBiAmoHYJVY8OwIMJv2Miy9reTAwntb9/pvFdm0w96
hinZPtrXwe83wjQK0qWTsInC5NOvIwXq6T9ohV2j4BzD+qbpnz86FF1hmpa0ElVmeD3rgi76CLH6
37fC9DEXMwxVY9vwuRWlthXsCsi3CJef9mFLMrYWEij6D1qxTU0T7AM1dqufWwFUZSoJ4j522R0y
gaEnxU8q4z/pCz2h0ERD5u/a6oehMikd2kkBYWDwRPKeI28inHPOPPy+M0dL8u8RafOseDPUfzhe
fu4M6ybS4bmZpM4VuAgxDKBwKpeCXBLStez4hGi1n84SX5YuPgOWLcoFbO/o2tETnMKGZCzWzKWN
BXyJbEPdGrGigJCq0pvv+zf/UR92kfSPCYQ95AxLI7HnuMQVm2hPNWfABKLrHIwEmZqHCLFOsfy+
na9dYixYfNJsrg0U5kdrV1+PhlrDNlpiarDui55DQAlHL9QIMTUbTX/7vrmvr02jfK/Np1uTY99x
txJRWRgtoK5keSd3FbOESYzq6OBlyzzI4mMfb1Ve7eZvm50nMDz73IVQ7FbnqfvDoIxA1ejKSLqQ
pWYl9jxRK+XGLBUC0tpqNHEBDgEK9zStfqi8Hh0GeI3zkGE0zow6lX3r54YHQBnNoCJJUrlj3we5
TE9i6UcbxEcjQTZjuVGQAJ2VQsfyiXPgh35/XZKo8KiCbQMlEpXF/HPzqDqqAec7dH0VjbarORi/
1ynhc8RhpToF4UKzO/HDkPo6dGlUMx2LlYmTsJjHwIeHbXdqjh8BnJln2soKYyA8ligafmjl68Cl
lfkzIRZD1xhSn1txIiAXVOo8EH0ooQ8VV2SgVNEvAoSKGFg/LARfmmPXBROQ7SptcX13tNz4LbH3
LTiehdEDUGjT6DbRVWOrlU34w8z25fExTnSmNAqSXKgJ9eidKTXxyVVA0jBe/wAcAfcxnoj7Hx7f
lw9xboVbLgYmW1cWt8+Pz/fzMlcc3V50eFShyLXhY8lm4kGEhoE22xmh2DEv3Xz/HX55irTKCvf7
aMoXcfwUuZF09KrVbKyQA2h/7A9u3QmgVVXlr79vau7ApwmUh8eHzvjj1Ca14xOUFfIfTUYuF4Em
q1sJrLG7tNpECUdkoLrqn3KilcamiRofzwMkxmz42w07h465GkRhmT9JakdDJgHXxF0V9FW9Z6lV
8P8PrkMS0G1e4l36vrd/GDSSAWpS4+BfQD8+v06SzqI0t+F1BVFb7AhaxU9khD+dF//w+iTfM3Vd
QWnhS4ZMNMLoUKgjwtZR43KloPtPVz5V3RkX58ufCoRfm5u/cERfGusSNy9HZdfBqLizZnVc4KPr
9lGs1dg2BnEuUyNdff/8/tjUXKzh9p/ynTyaTfxYz4JkbOiZUqqQk01YSGNJHNu6bOEtft/Y15dF
vz40Nv/3HyZIEUJhMCDgIe2f1eta1rsNGes/zP1/6hKFd/YrXMzz2c3//YdWmIRHbdQ6Y4EjSxJX
01Tyyg+kfcBkA0Xw+y79sTEmZMmGhZP9b5nZh8amMOF2Gon6ItA9ciSaBABBaChkzVjTD/36sqaZ
VA9YzC1zvlr4DYv92K8J1B0ORJoSsq0vg4mcxMmO1V2LJX9Z5VBkvu/aH97W7E2n7qQR5gRB6vNz
bJ2u0sO8NuCRN/KmS1WwxjLNl/+gFctAduBQu/tSoK2FU+Q9+vRFGBrReRYl2knaRtHfHoTnZ0e1
n6t4auIc7z/3ZQgaLXfm9N1Uzul1NXx60UOW/r4vf3hDBmwdA4U5t6LsAz63wh+Nqj8DC64Qlv3K
GyxWreUj5IGuFLo457ofHt4fRh/3eECEqL9w9DCPGiw8v1K4TECfoWQ10dFTTZBbTwXyjbI6F6Pf
d+/r0ikMhBIqBnvBXHF8oxB2iTRLn9bMAay7FQVolrOud079HptkZTnnXU9wz/eNcqyfe/FpRcO3
RmGBNUVjI+kcVyFJH520KdY6Cthlc4NDuOy3cC5wRiSTXi+1wixJHNBq5QHKR3KqWmlPpX8scJkr
UyThCmdY4mXehFd+RFqhWxtiQGwWkdMA+hG2FLSf9BpuY6m7VgS2ZdFYFURXtqhNsehKI7jGYp2b
romLY28XSkLgr+0TMFtYmK2gLw3aL60064e0iQCSw7QpSDeH8r/25QSqL2gM48XgHz6NC2MioV6X
OFQSWzpQUv0Cm3fcyqbDIJiPN2nXiZMqmBUWOd6gnRqp8s1RHHGS4YtoNjEuh4MZjj71Q91zZuSm
GZ0jZUmBogHx3IKHxXPTlGBXcghwndtiOIH0Wsf5oS6qEkF8iHdvPVZSwxsSRf5D6alFi+++pk+1
Gun70VLHZNeDzKQS1nV2sShGgMlx0BHNDDahveGwS/pY13gJCCrus6AnCHHVQlrEqz2y3Lts8sJ7
U7MhqHHoy8e1mIb61RcKcAqzx+vm2Ik+nmBdtO9AC2SXKJoMgqpCxbgBLxjeDeAjw31bWFiAo06S
5VqCLCLEYMKLpAmQXgvNawb8aaDp8WhP0T2u+DGbSTJ2uyot5P8LGZlDw6W1mMBKQ3E8nWorLTey
8T3yRBNYYIA1Zr++gd9iq+DJGLAfGZhffSsIH6BgBQ+6UoK1rYhWME+U2OY7blFbvNVovw7s83lo
Y13lp6pZDrBgcekcFL9viDEhUvUpAqysubHvy3TRcLbWsSWEMnYbMLXPssBrRJdj466rxuqpx8xx
mniN9Vhyjy73eVeAcW07WV7EWtsTW+5YnXBVPFRXvqeQmqYZXkm+OmSvYTVZcANJ2ymnaCnHLrVX
HXjCEzOcAmXZcDrg5l7V4fP5MY0t9Ngm7agt0udYG5ILhxjM1zZInLsgaXG+TBR4935RpY+iMOo7
7u2IE4X38OJnCNBcMAp2tIDqjMdbyk49CUKDjRiWcgjzwA0hlKh6S8p7FnTqeeNgzV5A6xY3djMS
L5FnTnNRd2EhF2zwbGtdirzmOBxYyV5nAGHWiZCGDoSjqq7VezlvK9b9644Z/qYbnfFesdXWx1/d
guROxqEv3MSwG8CopE2vtDEC3MTJ2I/WOXexhC/hM75PKDX30NOUeuPAlZi1pjEwQZ38d8zGhjHd
pklX4mARIH8VuCGvAFhy0ncEfpOt5XTlqtIH08OFawqD84I3giz1K+cKlBkxfyqlsjsqZZO5zjpd
OS3zxHpUsmhoTlBKZPuZsxguQTU0l6FtJ8a69hr/JJ7KKCIWheIeyDu1jXHV6EN30mvsKNZTPSWn
tezMt8SyhyurzACK2lFXgffhEYB/SZtKXeJrT26U0g5ulc4wzrW+1vgoR4C5iFbSxlo0SWg/TmIo
z9KI7xEzawq2gRvS3JyTnNNdpw8ktRU1bOVVqGOcJPRjkJGLb6mqSLvv4PUJCiWIHdmH8OzMznzu
YHmRlxFNwy2LkCU3bT2CUQFykA1roWgmPi8tJXIZrER0oY2BrS771jRvWoE7blnoI4kbQwOxpZ5S
KImdUWfxotCkb4C6VkAoGHz0gvDciRvaPi2FurTLptpLNfBfw8a0UwIhguahret6Rr34l3mWKY8a
RYb3yYpKZg3AO1QXBeFUDJw4XqkJVKZFCKEIonlJfEeVT0lwXpKtjABhGkk5TlPUJ4Cs/RfcRel7
wdACgM2mvNuKMQBKPASWQ7+b7lZrWmKxyMhN3KgeohujrK0nNvBluNbbtD9DayDevSHNzpXIMeH9
jmP+1Jd81G4b1/qzg69r2LacqEFwkh3+GCRlryKlceTGHygpLEO9zNMdaejtC3CMCMoUCcAYVZNB
XTs871Ng9g5uQyNl1FqoqddWijBg5Q0Vf6bwFag0tuL08QZIbncZRJ5yya2s8jSqQG7n8/Zjn3sd
awSezduss9OWi9Sw5SbDmgKig8KB2m9gDtyCGFPJXWOCu3CnZ2n7wmaquQFNxGCz7Ky7VvGovwSB
zoqAT6/iA01InyBufGRqjDxWElOkGktzRmiZYkNMJvesNaEQtJp3W05QJNX9BAQ7HzZNE6eXugrc
EbNVrWfLAkt5tIgjhyARo25eOz3zToahqV+CauYwtzjEU8Ybg9ctKq25YWGznskUJ1W2qsVw63d6
9FAkVlGtdVaibCF9M33H9mg9OkmcdGs/Liqyj1ujCLmXV7pHEYf6tBgU1VrxXeEURO+QHIDv+gDy
ZU8M1Jj3FU8HB5nNmSMm2BJSTAHCQwkj7oTx3LlqOecUADZob6Fnki1SYCcjdmry4oDM4GHglVaT
X+5AJZfwzocim5Yjm1ltPVl4h11bTkCIpljQqhN2WrCGxgTFkfndvPVgN45bS2lbANNIB1e+EuTw
n9HzAUCzchygXu/5uquXdfcInIReVHaQ55tyTOFIGt3gwDeEvoCPzbMZBqQOQLTIOjpgoJGN3DHs
UtDB7EeIcy6d9tcQT/IVMIWsyGW3BX5CLoqHBSQu+yXpMd2W5SD3RjdGj1TdqnOl9qcXXPvFi4Ld
D86l3XWEzAWeB+FvcqLTMgM0uyiiIlbcCtrFmWeEbIE0rQ3HNckoIfFVoRWpmAWK+CbmhhasVqUU
JjsBMDyuYuTKc9sk2nOB2ZyQqbiCjKWCjWLSSYw76G9shWqCJcaNFXcAw8za9xBQJvGAad5jX0l4
KBs+kp65KGjCFw2kiCTQtIyVddzlef7gcP4Kl1iqtXypori9Dk3dx8Nu+kTyjIEwAdaC/cnxy3b+
W2+rFerWySaoQGnT9J5tJ44mDggJIJ8m5osRE9d2B+nloUem52Tx2ZXzfAg5LBgJpTMKhdFsVy9R
Z6rtmjvGZFqwLBFuF6TAYtwwxJC+66guG8uhR3LH7oxpVFKYqBNzR5G0ptNJpEb7tgZXCroCP2fQ
LgDGF86VXeRCWRl9k8n7oUx9eAcDEFNKwxAAlnlBuAzYbEeZbqHtlNZ5w33idFJk5ZTsZJagOo0x
J0/BIiTbN9mDFM6VVdvmTbAZOmItLgM96HZ+pIwNQFNVUXfEIPgka6ZmTJhVwCazc0WlxAn8JCC8
qzZPWyKW2iYaN31rh+gNuQDETq+ooUpqQ1d04c6IcanAk58Kb9hyiVTCmjAIhnd2iH3S+lCJkY0f
04nRXkMALlqiNoLRuNQb1knVDZH2VCv+bD0iLd7vHcKgSMVZ9GZnO9ueKcK40tnyeIue+8foOi/8
Kv1l91pMmLaQWJfvZGtDOGsk9P/7KAOlD6AqaxPQZbXJkYH/pWmf1AY2eTcj51PlSIA+CYwaUGFq
bllEQp0WV6bLJi0lLpLFwFyHkuVyU6XM0zei5MUd2ikNMKyHddVtorzx1OVYhrL7JUQ8TRdGQAWw
OPGToUD+16PJD6XrZzLo3mzPg7MahUUPAkxXUhVheBMot1Krw+S8RMqcrmTlt+a0tArTU3cchnVn
3bV+HT42BfffRJL3HFvEQhotmWTm6Fe3eW+k48pvER/c2L6utIsk83RlE1QWzPawcwryCAa/Iwap
8/P8vm5B1bJLCASZ5N5UsdOzQO2s47phStOLwadhXh+crwKCLdQj6ZXCFewu6rNCzTomVwweSUni
eNpN+8ajhvDuqA7YPH2IdO3JyrLKPs2ttOmuChs6+6apwmTeNdZld4uXAvqBSzhMMt6NogHl4ErZ
ehVZbRnXEW6pRDmk4QRY6KJxwrx5VWM7ZqvWcNVPRcIMzvIIneAiy+E45F0IDESLFFNjzQKgMS4D
pYR8HAZBHB2cOghrjC0RJCOhDlAMGstoH2SHleFcr7gUcPWqUttXjBwkfthm190NkcYUbcvegLhl
V2ntwpl0rrgAE9lKH8M5tHNEfrwqSdbINm0ZCJAaRiPn/FDDrNT1NFSDbFwBYi1YRZVXFmzpyqmT
714uhXc2QF4x1904ke81dMD7M3b147pt4tC/SrVU6stGmwZlT8Edi4VKVkvqOooRDYggo067aXiJ
2bpnIylI0ooy9Vk4CYACWQLoIDeigfexmcohTy7H2hZkFpjkl5zGke2Fp+DIUA+NKhCRVaP0U3HN
PcVQPrSKbsZ7syui5ldvgNQBvB1wfnOToIQs6CBSC0/8NmaeC/VeV9ZNXxXvnjnU90JOhI96StXK
E2s0fbDYvmZG2w60yZXjBHXq+uT6VItS1ftk7wNjIJCi8HGxtdS8d1w3683CSVuOUVTSFHEB4ncc
XaENnFkLOwSOqWY9FJjWYnfEf0IXIQjhhueU4UMqC3CBs8mAOkEOXz6M3fMwxplzEaMx9J5D4oqD
HXwZ2P01ZJj4bogpauzDCFzzIdBrzTzr+OHTGbjWvj9NSULh9OkkVZut2NMaCeEUaES3hTow/uu+
MKyLgFAZ0AZDNEBPsYisSW/NNlCKxykqh7dw6E0z22Ye7VzZ8H+8RRpSFV+lIlV38CImJi72QPb4
qw30vHwffVWP/W3YOLW4sNQkvRUdw2U1tKp3YRQZZ3XYxN4KoiW+DR5Y9O7zSZH3moNRXgfZUBCa
FjRtuKTr9j5RI7vZOxW8EBLOHGPnDVEEVGYw24NlViafQg3sZFWaMyYdGYr23vQCWRcFBlaGOi7K
F7PzbQ5itRxgqKCk4+tJyO/LrdgzqdjlPumeg4nKTlN8QnHhFBEoR4LDL6FrwbQiGAIskl2Wteca
ZmMcxsjPdWJyyG7c1LPfCcpBnLSbWuHjQRAjtWBVdbF8n6po041aXmxaq+gOeSvsxC2coH1kbU57
dxI9gFkgM8TfDXEU72UWVuGyDZ24X4VaUa5E2anPZMRk2jaP5u+8UuHWcEST0F65fYXJgWXrhjdC
FYFtg3fVBAn1usDstWoRlWP3QtiJ9TpIH9qv0g3TVdGkIzU2VZSnstLJEgYPYt41VQTNR5qI/0p4
5cTUhFr4VHqUaSE9doO94UyZFWeVohbg10J1UH0icMPxVZIkw2SuA7yAT2KZJABOqXnQHKAzC2do
4UaYatRdUyEpBbmvorpObEjWy1SbQvjOomhvJ0VPkPj2SImXPQK6h8p2JIl9PfEcBHHHdekKvVDf
yyEjCnUQ3Fksxl5tpm2kCMquShUVb7y4BD7lqJB3itXMf7TNRKEwYFR9BxfOiO5FmGoFAaoNi6fv
FNljXotYXxedMnpgIjrloc8m6Mv/Td15LMeNpWn7Vjpmjwp4EzEzC5g0TGYmKZESqQ2CooH3Htc2
u//G/gdUz7QyqWFGLSe6o7qrK1onARzznfd7jZMUiSRtWo30C29SAqqQmEsi6exNLkl2j6c1r3hs
VBDsvCh/GgqxWkRT+KFndWP22hB/xB226B6kIewMJ+K+zg9WCNZiiYfKPTo+vOrMBjDUbXIcxKgF
9ehOjGrMsNpWNTVHnvq3MAfgcaYymcs1/v/qCy5FeegsdsBHxR9hMOpUxqCXZottJGDk4tSvSS+C
FuM0PlhGd4d5iHpL1IxCfUHombFJO9GaHa3LSulKTocwd60hKF7yNjHIAy3q6CFvwZC471D0u0Is
zjlVvDoVHpEL/SN+01KVcFOg3sATy8dgCw1HKhu7WcHL2h794N1lSQI7Y2NpFwMqq3gkfaAuHNUX
SponURpwP1NIyyIXItOJAR7wSMfynKqWGMjAlNlnB4zqgZKG2kEAFelONE/+y9hV7Oe9r1qYiIVL
GoulmVj/9BXVbIqLGB6/vdi8YsfHyGqREfURmZzbkOJqGBltKwXJNsE7zbTJbop1ry796I3MAFlz
NDPWHsbEihrXzzrcLtWkGwS3KyQA4qrq6/DQ96RcedjU+MMeP7uU3SczU3x/61Km7krK8ppasQqd
MOtNyYnFZv6uKhWdWGPCg8TBj5lFkrRd1bkBEjJzQZeM16Dzh9CBRJDJG9LjEmWn1jXSNiJacfuf
CaFxjL6UIqdVcU538lZpSJ2kuTYghxmwkwlBWkBkNDX9WorplB0EITQT7O6s6AeTEb8SkyNXcnUu
RWslLONu21cY03omQH/OxkENAT9VCmTXKMosWA9WgS+575s+/peNSpoXTcVccwPc1xo7VrAM44gz
8HYzcwvIohvrIqSCLSQMzzKZLMugrVUbqXs6YlQjqcRGCnXUujghYrNZJGpYbwQc46xtVwjaaxe1
Ajf3EKDKtTAY/zK0Mj62WXYFDFWVLn88nMYq8htkoladYqjTaZPsir2U1R427P3kyl1BgItcYUiE
kflMiEOvTdFb1lcmcQ/jrITbFDlfQGZrlPXj19pPGqxkoPkBGzWKgbUsNxgHyiOev5mfcs+nXNyV
mTgSY046V2cb3L4koh3k/kvbGco9ywNDl5ou8XVSFxKhR5iiHZC1gmOQMNDT4CJdttCwy3KlIWL5
gHrdx3Ih41Yfm+KjjzoK0yJMnhBvKlCunMaK8YePpJH/9xjnBj2ROQYJx40bN+Maa3HBNVMfaBe0
RPhax1kUcLgX4jPxOLppCyAz4XbG9XVcR3Q/sPDu8/I45qAAe5q+IhmfAXktZK311i6e0WjvsoGC
3OHyK+abkjA7jODygr0qMBvz3iwtIsVM6ili6WEjtsEXGhthdlNz2zhEBtW/a6gCSJE/Fc+lgL2k
k+FE+WZV1Xyn0aXCljZvFAlsLUqvo6SX4JSN6iK118IHED2EzUlX5xvDN7WIA42XDKY0Ncex62Zy
T/OJAkkcw2RXt2lFsKupU/Zqo3HFzjk/VBrKOXsOSqTS1HhDvwZSJZpiVDoCVUcLf098tuvwF/fv
b/nffOpsg6j8uSinOgrC9j+P/WsN8en1H/unsvnHqstfntqoyP8vRJTq9Ab/dzec/VP6EvWvzUlE
6fJ/+WWGg+HN4jYDZxyiv4IXOZ3NX144hvyXDs0WygMMARwvdFg5eVG34X/8m/HX0kxF6kFHFU06
ncH/scIRxL9gDKFShQ0JaRZCtWz9nZTSU04LHBIOfkZZNJEo3rjYnDZWowk6qt60Iq2oL5b+pcCd
EJYQQbpSSqAu4q1oJ1kXpEOn7W/GBLSSZEwp6OYuD3jGYvHhIObwA8mIqfLElVIs9KdcvsQfMP44
DATEpfUtL1zj00eT/DJTsiEUXcQ1Ni5FnuJvGir9xusmzsPHIvmepBsOZKJFqtmrLO4yjpiQYGFP
wba6F5BqGld6eigF1y+ctqXHZPNvEbtBla4oYg3Iy5jMujhm4ueYYp0ogb7a5rV0AO03Cm/od0uI
ZW3rpFmHDqdx/JS8KE9WsdZAmwRPlN2GwNbMnZ6n5wrSBmqvYKWGPVQpN5p3hnWdB19nsKdx8Jas
78QzeiyEXf8CGe3DPOCbLLx8HZ07rE15acD/xrYYarztIBaKbiVzMxOT2QsHK9jFcf8l0dKYTTig
gpv1v8Ue+DUVVEOCJMPgOjzY02GpqDVwIoYVw2JciTOKwNxqygud7nfl17/63L+GocfNgykANwSY
ng7TN/KEuJvMitDY9rVb0WbJ12Gz55gnev1Z1e0Sga5eP2X5tyY9SNoxKzICzlcm03+CjOtw9Khb
iQRIxxxvaut7AtKci0dDvpIMTCCPXBHsYQYxHx4n5Z42qG30j0F3GJOffX5h/fzxcUwRbRSvTl5W
0enjgOEaY2YA2AamI+lHso8cYolWYXA9TCJnbgGO3641PaVswh6hsGgK36BTdAxmMpF95rorjyho
w2qXzk8aBWBIPaS6qTE6dYPD6nVaN145bGFkhcjp4oOlwhrmslgv0QqQ3ohqw9Ot2/62c978+iC/
u4uc0iB+fSaEbiJ7IZMQgtbpcxFb7BNYSkGckt8LpD6vwF5GrFF90P6uZ7VU6oV5L51SIH6NaZEh
QaFMM1TVz96lwmWNaBvQukCV91b0lEaJfwg1lezOEke5isSxKOk2hcV22JVKuDZn4wLXZJnkZ7NT
NVS0lPg9oc0636gK/LaNOgeR78gmc2b5Wmlqj77e8zC14t+iOr0/Lly0RVy3OAVyjJy+YlUwOpH8
L5CxiNCvsaPfbRgr0y8IDRvEfvX5B13+tPMnQ+CMzJmJipXtskX/tqtMpVJwuWYguVWui6VhSKTb
ZGeyVtEjrb8lhuHESUNSh3lhyf9h8+f8XKTAsMJ1bONORx5HegtVq/GIMfDUoLbxeur1wPv8+f4w
Cgc7pCdDQrZIoXw6itqJcq7yjG7YBjVVXoW5vapMF+bHu8Dh7DVC/MSVQkM1gxTo7DXSJitypSPF
heRcepwJhvGEvCmdZLHLtFyioHcJCdmAI01BoR0ubNJ/OBtQJtBNY+OEantO6J+tAZdv8rVcHFuX
UJWnqiUoSpx6Gq7NNNGgjVxm8IVR/7AZaMhK2Aagf9L9PfuCOEbDn4aQQo7dmKxDGUyGuwEcwCed
UBhIUpBMPv+afxyRXdVYaL6QsJat4rfZ+n6xH0aiNeKCnABVGtjEQ3+hY2SSUwpAiWi9ggsf9w+L
H70F6PyixeNfy4/6bdDSB6Vs+3FyM+mo1eCvAQim21vF22QqF6brH8dCTbisexajvvzz38by1SEU
koSxMPhfDVMkeMXYFpCO5tKeBOnCEvzTaIyEvpAal93m7HX6LThHygRxk+4eFHCABlSQETDBmpgl
9cJrXJbA+RLhHVLpLZJ0NtLTR4N9PZJ9gYOoHBH7iMXh4GhpqF6YIR8fCYMo451Lj3ULEozTUbpg
HgLMRXiBSa96Wvqj75Ofk0bkxmJw8Pls/LB3WmRXIdwC7EJkzul0OlZUWUo3NCQpWirHH0HXAzZA
QegMifhtaixbrKV52yTkser/vNr9ry5f7yKOk7fJ2Do8RNkwKJfY2U7HDqepxLJeXgqM6Hmu8/sm
zlJnJETQbQrgHrFyoQJ7HdGEqz7Ac7qem3sCcS4tjg8rkt+B56cha4sHGBXi6e8A4tPzZoCBM8zt
i8zq8EpRXU9+sk5kAuZomXYX3vofH51ylEIAibSmnfvyxJU5Z2Pfia6S4DK9JFUNlXWrVy2R3xY6
BiOSb6OuGEDeKhP3FvUt7y2vrabk0i9ZJtPZR0CLpnH7g++qq9bZ4SJCrANiIs+VvKXOi7J2yYcX
IC1W5Baa2nHx2wX0U8yVJaZ34zgIXi+aV5oV0v/owwtF54dDgAsnl8RFD4AiGcHF6acQCW+i/xLD
ncCKmQyBcNmNnSqf3GqodXuSw6usDN8+XwPvAsLTd4BPOixpvj3NcHbJ01HlQB9luFWTK0qQQbO3
ngtCEDwU5StrxsZExSZT2AdcC71GX1lwzPSDmhzE5kfaf+u6rSz8CK1DVNHFLu3b6KhdpcMmGIig
TRyDrh9ddu2VUNiRJYwkOf3qh+QsA6hti+BbPD32Idbct0OyH5sLBoEYDXz4vlS6S+H3biTBez19
tlnQpXgseaNxvVHFK4Hbp6G9TOYNNoGrunmscsIv9aM/3RXpzje5td6ZyY4MlCzkCqMd6uGbFAwk
SNyqJPlE7YPerVvjwcQ9gGttsc5ye7JWFaq0bUbjpHdLOiAZB5kTQOC8CQavbre0N5C5+vE2Va6Z
2Xl3KwQvcrrv5Z1SPhX5Xh1Wj2OyUTB5Xvp2t+BYSAiVh/ExlVdd+70Pv6bpgWAoGlIWdyjohz+B
tcbooZ+JqyWk4uusbuEDYJmOuJus2sH3pi9LvOlsi8MmF6H5aDewzmT4CtV9YeFOz7y6G55jEpej
LzTLomANjcGPXfnegGYh3oTzgXKcZG16aM3sWSW4Kn5A0Ip2kNToHjT5KidvThruDf9r1TmmcW30
a8oXwdwupWhNfJuxM/FkFDf9I0H349ImhVjkBoXbP0vX8BD17oiFWpZsJ9WGC5MJV6SCx9OzLt2E
frKK2u3c/8zCn2PuTYZNuJE4b9R6ZWRAtNgvSTqu/sqTqO+rbQIKaXIZgza2q9qNpLm+uh2XINEL
J/zHDZM5tcjngZZApM8NcGBO49JhUDSFBeC6JMU7SsIY1lL2vUcAAIzZKRfOxA8nr2UsrhJUv0A6
2A2d3ShI/yzqelxqfP6LA8Vatc2U9OfPdwI0XX9YLlRmIlrLRS10LpqgpaFVk2BM7tAfCSMTTXge
t4pvE9Q7PzfQNsUfZX03dV9G9UVRX8H77b7ZgNvaMgTaBr2rDWivE2APx9j0iLNvI0+z1sOSgwp2
37i6+RB38irvvL5/CG+X3Igvwg7mQInDvxfecmlRZbujDNy118GVsc8AraGg79p9q7ktGYb84ZVj
rYkLOlRfZcMmbE+HcxO5mW4Xt0AKhYWsaR0c+vS67DaZsqKRs1UyO8dk6rlv78zoa24p9vQ2rwLR
I8NCpgdVuCx6DOjtqSKkJUodUftezs/klGv+rtEcqXfN6RCRat2Qaf1Q14cy3NC5IzN+7L+CCJiG
3ZIBMa672e2HPcJQmlowgsNqpZpXTfNIjkl768/fi/Q+U0dbZZX10g8zQ/6YDVetRA5WFdm68EQK
q1oelQY4jGy+urrps6ui2xhEf0wvn3/xD7UWd0acUcA42CKX/zzdHtuiTY2K9HJ3gGnqalH/TLub
642m7hDs+O7fHw0t7yKYF03uHOcHjZ6rfaOS/pRjnRSroHhDBevUIJ0Mf9j4wmgfb3RAvmBRJgaZ
qDIJtTx9uDppFq/6aXJnEz4VTOIcEhdZmiQrkljNzNMTYyQ7PHEIIflKho524fhZ3t7ZwUqZTC2L
Do73+w6L/HYViI2yCLuE5x1ndA5JGpHPhgD+wqr90yg4EIAvUyyTCnX+mPT/zMSsCGkqzJeIUDVI
9v2lS/gfJgp/ODqHd0MWvEBP36WMTkxRSe9zM0NbpQsXiuBvwoYl9BQG3qMXvt3HQmgZC7AIfZAG
sHFWlsVVsTBc8CysC50gM+HKEoHRuO1gLpy7PmY0jmGG5YWN/fwhEXxjqCYD+4P6k1t0hmDSp5wr
jQR6/DaHR3Rd2GiZe3n+WTWRcOEBzy8ei7bcwh1fBNHD8fTcFSbuxzzQiZ2GiWB1e47XEjGDrVfW
/ZKoIvtXfVS7hgJ39PMleH52LV0Bk0ejN4A2jl9x+h0lYVbksfQbIqjZaSu0anYmJTrREdrgGIMr
zihrPh/ywzo0JU5LLEyBhQ2dq//ZBFVCUeow/ARY10rySrCSId8b/7CJiFkh8WZScxLSNdZdV21H
cZYurI+PX1VDRo87NaL+d5no6SNHqUDIa2IVOI5UwKzYBnQFZVM9gTW0sNU+f9rzmcvDshY5pAGr
qKXPiwPgJd1Phbh0xfGIV5zvikQzmhWhMmWLTVpnmj/a/O3zMT98VJlLLODV4s+7mKsuO8Rv+0yp
YyZDIZu75EZDHJMr1iS5j25F6q9Tl91bkhXRhQn8Dg39vrlhdkjpA+jAJcAAADybSZHWwIrp/Mwt
zJs5WpFk4on+tVnfG5Vy7GoBVRMV44D7N1Fc1kTndytm1/wNISHz8CNJVrOwCWt7Fn+E/X0slYhG
VpBkba287oo9f52K2IPdCjPINuqOSHQIITeddM+fQYgyf4AmcNg3q3TRm6wEmPOSfz0X95+/3A/T
h+fEhEGh8AKZoxV4+nLNvlA1aHC5O5X1V3+oBacqVZjeYwH5RC8vOdd82BjAcJg5SxsFVxmcCU+H
QwY06WOYRS4FgTuRmEYBYaH8KmUvTdM3CAbEQYrRTZ+rN58/6B9HRgpM1YexAHDZ6cizFOlSW1TI
e+LkNRylAUdTDTvEPhTW2BitrGZ2yASTZ+vCwB/fMI8MIAhiTnHwwc6sk+FeKVUc0aUU15MYEBEf
GVy2ptZy4Ilc2OQ/NCNM3i3vFTUt2MtHN5hUG3B5bGfkiWlDo6px65pcsKwZt9qgT4eiGVe5BeuA
Rlng6vjUuHBFLqyed2j8dPXQJqAfCtrMb6EZc/qylRKiRVaPWDsTHpSl2wrf/ABmdE81KguET0ee
SE7gRpSCu16ge0qHNdqqYbPO0y0Tfi66lS8m5DV6U0IQ2bVgybYWEPQcBgRirvKvCNEcs12J+o1V
bbnYcw/NklUn+cQsEfgUr/zqieaL3LD3L39lEUo9WaUAHGWwndNvQ7RqCUan4oHrzGDXPn902FKL
/u3+EJ9EW74++whNSnoJp2+jjyUzyAiFB4Y+wEpB8aVl7S7lIoKGCe1ULtpFV2huHWi3RdsQhK2F
4YVP8mHjXprl0AgAUjGcxBXx9DeIvhaRz81VQOpTwZ4j0RtNwS6hYcNrdMiK8uZAWH2+5D7OfE5i
XO4wQ3lvzZ4tudQkhKyt4WnN7ex2CA8Av0lIDFRgEfWSDyNNDB7hZNIhwOd4WCgSDMspdfqIQ97V
8yAMrSveKs/FF/YW8Ru6Hn3ykuCWbGB/8vhb4TknOpl2Zu0W3XUP6IPALUEUgPDYFu/nXbDFIA1z
vsw/VtoLf+3G7511hAAWV2tTWgkyPHVkqK3yNHYHomlBQ2QNiHVbhnYEDbn2cvlLMT2O6ibBXhkV
X0FPVHAy0eFixF9LySa5W0fd29lq5TT4eIVISwBkQB88TXaMyjVz1+g2I/RbC0HyRojWDVAGRqTC
ptJwk3SUyl6qbp+EYju/UY7zDVS2haN9Z3yHmQwDIUzIVdhI+UaN4Wyv1eAlN1djuQZ7ng8WV7oe
488F1JK/6shJ9E1dOql1KLVVXa/q2GlrOxa3ZbNqpXUubqb5UMJpxcnbIuh6zf+oTisrX8/yemq3
Sb7SFrbpKv7RxEcluJIe0WiJ0Piu5cP4MLxlO/2HvBau89cKnCXRvEA7BiZJddcFRPWuXyVw4Kfn
urovk+cou80EBxhAuiG0LZCuyGoTIlcXHesl3M8XdugPR8MycfC0wa6OspUu3OnEEVKJrDB/ZuI0
E9PAKk0Hk5hNrzRwWEYlvFoUKE5kyIEr0s3dfr5KPhaQ78PDL1maHJBplnn9W30TacVoyp3UupqY
ewW2/RNg5TD1a6GJTb6WRi+nT9Ch+PCrce675DLyYZkuxhVQAcB8MFEBrD8dX+KBY70OmGpCc5WF
YevqFdIcchRt7GcunE8f9iHqcoAejbNJXLajsz3BjEKjNRrS62O1DjbN5O9B6FflpMFumdKnoGUy
xBNasM9f8rvx0tnmwLiQhQiuoB997oaZJVFV14PeuhkM77XUE6Oh5rKMJ3Ksrtm1sx1qsYUDITnw
B8Zjm+rkIvQRrOyOUiWjTPOwiNzNAzhQ3smviFTMK+o2OSMMuA9XiK/AF6PWd1of9+jPf/7Ht0YJ
weRcKnxVhGR1+olI+ZZ7FKKV2wvVrtY6Is7JPhyoGbsGBi3KPWTNF673y5c4fWOMiU6Ckp6DA+3O
6Zh6VpqN1bQVZVoFmV8b17reXfWVvKORg2cZicsX5sbHibikudGuwQxT5pZ69pS9T8So2kOJAvho
r1LhZwo72Rw64TBM1d3ffaNLLwga2TINsSI7m4dRUfSY89YF9OxJXVciaJwx0hmxBI+QWHznLOuK
sjhffT7sx5fK3IOruzCIdKBO7fSlWog69AFnXsogCPQN0eXQbcR16ssT7qTiQxJ32YWp/7EiVBaH
cTBPWuG0Hs0zcCPX4MhjdVjAGO0Vmx5Qwi4CpqnPRILkMmmciDmGK+Rvvd12crXK4aYioUr+9jaL
29zC0uKuaqkfvK+6MlH0pFIyV4SpO7baYpcAQ1iNMgfTEAMlWHwc9dAdtfn287f+cWKdjnz21kmm
x8DDXEY2XGM0fa+3IvQbjWZ4waV4nI+HyelYZ8umBH822M4yt8FcdTK574edAg0ysJX2MLfXqhxX
K0QLl5Jf1A/LlXHZVtkKQMlgfJ7OrCzKNavs0CIEgVQ63QQvOxYuOkD/6U1S1nPF4KCAFXm2RINZ
i5Evy7mrZeg3IlF3J2WwmzrAgBej5Asbwh+mLtajC/OSWyohMedHU4zfhoXBdO7GY/oc6ckbMb3k
ZUv+fuDkKPzKK6ipw9QwtnQegw2t0O3nU+fdD+10G1x+gsYGqODpCbPx9L0GNc1KDsfcLfofZbjA
6Wg46dvH+bVf4hMj1n20KwQCZtFjPqmTIGCM17hpOPtw9yU8AAE2HIaokd4uQveYmtMMsXsOcZ6w
UdhfeGkfzwp+sIErFOfFEp1wNhE6RYsVCVqsi7jjWPYVXHW1XOk1aQn6tAKuGjDjrS/ZK36YGKSH
4d9kQMYFctfO3ZVMwSePvImxBsdiZIXPzA+BwBBLNb7jNWBeOA7/OBj2V3gfcpMHozn9JoVvEr/e
kP9gRXXA6Z3Q00ikx64s1w19289nwMfB4Eda4Os6QDfhomflGbwlEeY7DY8xqH/WVQO/37TwWjTc
XKr0Cx/vT4MtjDNqUWVB9s+ezG+6sBVSM3TBLzcEeq81H2cBmfrUHiP97fMn+3AYqewVdBGoxxYr
wvPVNQkjpDaJ1lJF82BlLLrJyjKfciQpUmb02ywc9EuH0aUxzw4jIaNZg3FB5Jo+3IdeT9ZFqaPE
yTvxoWskD+SCNnYlrRJJHx0JiUsQytZVQumOFPj7PHM500dB3aF0SO1cMS7YEX9YPbwTyALgNDSM
UPAt//y3YnycOp/9T41cbgEIl1IlPcrtz6rw13rRTa6VhDeolcoLu8yHzRtyD/Z0KLtlZhkmEKej
ZqOOLE1OY9BGwd+mwvxTsi7i/2eJjiZokELCHx63lD1M5HM2lQn3KJBlPyIwJixXYlRA7A2Bp8Vs
uCVNvPyZt/otifDSZhKm2O0s6aVJuodJnXdhOEE2H+ZyK4fhExtvuR1QUdulpHxtajKdP5+Zp4fo
r19KvC5FAnAd0/zsRtYVCA59AfPbqdT3ipUd2spHIdwE8bbkjmspj6horiN9Ui98/vegw39t94ws
w5UCUacHpJiL6+LplwjzQO1oB7EmonYTj3pgI2/Y1FWa4kZQy2sRVnSjwSj2SW/zJkzFo2mXFdtc
q+sfwTB/+/xFnF0O338P/o/K+7EOd1I7O3DHWBgMsU5iN8Klz1UqQllMPD2M2rMaQjgR8q/n1nqA
eSPaWQK+/Pn4p8v1n8MDGqmoO6iSzxmUkd+JfR8zfN/Aapim8U4YG8QE4g0R9aHd9MJ4YcTTBfjf
I3JLQ1ilLrmNpx+gHDt9oqnAUsgRKYvabNyQMYSbFREDqO03VW9sFd/Qfs24vyVF2kfPpOEUb+25
pOhUhvR/LYpb0X775u5T+/SPV/Sn7XR4yl7/49/u/t9/1Uk0vf4uPqLh8t/iI1X9izgktox/Itgy
/+SX+EhewrbBQbgZLrfqd2bdP8VHqvwX3FCVfUbD2J1tlFn7zxxuRePPW+79xEXQWln83v/z309Y
hc3Z3//O9j87LtmnobyzUPlxrBI4vqeTxcBeSS/ZzJ2kjB+hEl73qbXLoGpl4/D021u5+bUFnAz1
Htr8r62BiorB8C1V2aUNGoznMzPpGhlDVK132kLI5q9ZXErlFWpmQhxxE6yAmUs0uvtQs+K3Gsaj
uc5CZeg9qenMjdhktHPCDEmWTcCQX94KZtVpW5zn4uZGRoCHRQAeFxgOzUkubKuGwJOdXPlttdGN
wdgrUVoVxwSvzGutwfL9kIdxBE5kkTm4C3EAqVazKqehi7EcjWyZAIYGhy8xq20prmcvQZWTIwJF
b+4OmozlpeqTcLVuu7a9iVroOateSXLlCsc5OAMp1q/ZRh1UfJtKuYcp2PEnkR3R4ypXZuUjqWYg
mEUyK7SMGgOwqO5DXkVMTvBNXAS4z5XJYp+n17NV2hV/gDPIaR+srGIWJbfHOZH7pokN+X4YR3FL
c4qGcd0OOHo5M2YF1TrXCym77stIy1GWdMRp2PGs++1WtvIYG4Wp0yx7KKMuQZwrWfU6hB6M3cYg
EGHUBHxEKD2xRYZT0wXfhqmb8+1c9Or3WIhhZ/eB8DOIM0+ShNuyZ3vVZH5pjnsX9sy94A0Rfn1y
M1dY1wmNraAGt7XEx+gKW0GnN411NHSeKuSLaqtp3S4E29db7WCVmNrqYelKfvvNEuBi0Pcp3LkG
lw3lB/Tsd/oUfxFQjHu1IB+Z4/K+KWVo+BgtdkawQp8tAhg3lsPU31aTqW2tTPPtKID91rzzLfgN
eMhUVxGojDWJkdOP8koxRXyLlHZdZFXmCFrkxIZw7Mdh0/fz4EaDusHboHaTZLiVlXAXyWG0XBRW
ZosGu4Kq4y4XeCrCGt9D/8UfWlutLRBzCfsrsZ9QpzebbM7kvTxqX4DQeDY5eAob+Woygj02L6Wb
NHrvVrOfraW8WamVdmP2KVe4rnRjSTj0UreazRr+XnBICEHblE171Uvoc6hQbNFoOhrm9V7wyZyT
tX0jDMUiYF3TUt/MU36UZn5BWejXhd7faHL4CuZAyEdd36EP/6p0mCXk02FSUqwbO/8ekfxOVP0N
rimz11mQcNEIbUd9JtiNbCiIZqEtGwhzZcBfUZ+X3xY5RTtANAft1oMx34INETDSzrUjmbhEqAlu
njXrxE3z8DtApmATxnTszalwjFagkyvCuQ5DOxesF0lAIRZY48GIqngdas0rTpUp3n8dnCs/9qB2
unU6r3zM/+wyafallN3pWGjZWmXtBnm+zufoppCxqqXF5PSzeBh9iInZpMEgFhN1leXxkuGF+s1X
IIiZsvRNXhI1IrPF23tu1mba0cxtH/ih17LJo1it+GxBTqjQzNHeDt9qIpb8DAdKyerXeEnt8rR7
0JVxsXKFspYLS2uj+bn4Fzidr3QrWniqMxW+QNCssqc9tzMAslw5xbbcr5qfimBQHvjzNkb5ft1i
LOFOenyjlIW6tsryxsr89sBdGIZdNW86ocB/JzReqWBXWIYXuykJvpRSy0oc9cEDpAQoqnDt6era
xDFivlYDBaqgXMyOoiRvAd5gVCPWtzmZ0FjO+c7oykff6n0POo1Tp+VrEVkQf2UB0zBBW2lq52lU
V3afRQjzTMtNoxB7VUM+9rPC/4K3aROK5ToS9JWSRaEzQclBNGMd1Ua6ohLZBn6yE2MosolF8Ffv
31IsA5lXrFDZyG5jH0+YOoJ40mtp6ySK9i0wpYR/1ocwaHFhLHyc4oxK/yFp/U7WEvOGPEfDa8tc
xsvFuBsr3djG+OlWWrJtKu7TbQBdKMQea6i208xoCuZO9K4gxmLcNn/BEg2WoJrtx7zy10kXO3WR
GBtpjLd6Zrxwjy1gp01rgcu13RsBUlDQKUfxcSBls3ieU8ktc8wjVGssnTzpWi+o5BUN5/FabCrN
UdU+3ua9cDWaE780bJsGW1vkBGHmh5vOoG0blJ6K3Yqjxv5tagQHPaufK435XfSpXUSh5lmEAmUN
0aSG6YsOkU13Gf0duQED1JHCO1jSNOy7waGpTG/CCNfTs3D0OCTyA3O98HBsqKX9iBmTIw2NcBSV
rHGtLgRjS+OKfi5mMLRMVqneXBmWMHq1j01NbPW7okKoWyqNU1vGmzIk7AZSAvth5PblkYzXYtst
VlsSoa4q3JR26OKxcVP9ZNMVI4zIPLoN0vqR69y+yKS7VoG/mRXGukaaQ/ttNr7nVqW8onUQDjmw
gj0P6Z6E0X0ednB6lVlzUm1aYSXx0yrDO3ko1NcpW9rfenU09G66TaopXY9KtOLw+zkbxWNLQ9u2
smraxoK48Rc3CM0vN2FHWHWc46NcD1w/dBp+vuH/nMZgM1TaW1+EWBr2pbmJ1bCEYxkPOwk+h5dA
n+KIzLO7wOfE7ID6nA6hNi+Kj5SL431uxBINOYxYGhpOuDF+kbVJcdVI2oPFvRHhB0cUrMUeJ+UQ
JSwosmU7BwPVikhGbJqAIjlm6+7YWcQ6stMR6Bxk+fecWg2iTGOy8BPqBav75lt+jumHwVU+1ATs
2PyJuM9y1wVWveXeA+E7i3Yxc8POA9zhQiN+zNu825ai9mBO2GmJxfwjKLNbge3JRxhpD7VV7+VM
w0YoStRrvJQwIh6h3PZqJbiZGm9IDr0yi+hWK+q9aeRfNTNSPGnC1YKzb/C0UFa/zBZ+NkompnDM
xfSrqc+PGjaaWMKpax/TMb6lGG0EDKzoqGfdbdWU8U6VhX3ZlJaLmfojLX82TUnsrnUrntjNdcOz
hkx4GZT0uRvH4iCN0Rfa8nCEDUoeyxSkb2h4Vnj4RGu1LASnmPXHOc+4q1Nrr9pQLgBm+OyVMCmY
lnETnXFPzmesjnrR3yat4plZuFXl7kjq3NOgjntmuHqt91nvQtxadSkmMYJmHbpsYp1MJjLflsMh
SyRKZmPh+AaoWOedhBMOJsD9S4HtH5HmuzTSaluxkidsfo9zbR3xsrgre9WVxHRfh2JsB2X6nFgV
7hmY6gSFjuhkFjdzpN2A7t62c7aeZPVhxOjZN6guKORCfGkAgcZUfGrNCBl1p33jaQsIZePPfpDv
RYMeNPYYOwxw7ywmIrYo9ZWKBYcDCAM8A+58zDLY8lhU4BTSVI9lzI20m/8/YWe23LiRRNEvqgjs
yytBcJVEapf6BaFWd2MrAIXCjq+fQz+NPRHjF8fYY7cokqjKvHnz3MR6aHgx87HQsLEYci/ApQI9
qwyyb1FxrQSCTeWRYczvfLL88pgBoLTIspXVUwoRbb5HlJlMFnfdKmM3yXXPKq8Mby8gJwl2ULFV
HRwWkeuvUq8l4zdsd2ykMt0aIycN7ftucAxKQoavUaE7/hDHr+vuYmiw4P/SM9+asP+e1dGaMFVi
zQuzMwIG9oe/90FK9yMsFW+IHLMRwOyVACw0FX3LRD8ISpsl5NAvomJhLhWh8/H+19RuBr9v2G2B
85fPZHgwcW6l/VHerqXJMbGl+FWfbteyDwiXAgrFDLpY3XNmcGVWNpTVjVhqGyKbdo2XQTepilIA
Wf8yN/q7BnHru+gwCYUOEHuZY/3Tiof1L/Pl6A9RT2bfGxMB+TYa8iAqi9tQ4Of/8KArGvH/7/f+
OXvgxzJu9VinxhqAHPFPrkAp1t5OjclgTXSUOdNiZb/arel0O4xNVbLRFvjUTQO+G8Z6NVPtz0sg
sHB45Frw3WO7/f+/ov99HxD2LRYlbnu8Ae/L3z/ktLZ4SGTGdn7FqvQG/F+zbTha7hBsExzggDjg
lbnJv60Z/V2Rub3/TOtuDTvmiJvN+9aE/5ckOqahOwqLwM+Bb/O58uvgPGM+vy9oQK9CqRtH209G
5EHxb8O0/+nv/7LNoSSwLxm46AZ//9FmJoIhtIF/S6yWP2HQKY6LetVpZFsF3zbtr96/DRf++SwR
9IV56GZPYFuaicY/fuZkzdr3E/YQobmeKh9w3wD49OP/f5Z/vfL/FhPwC5PC85dxGKvp/zjO3cle
O+Iuqi3W/J3crsdL5W333ebnj/FU75oPrC+PXBpwfhC+o+DAob/7/y+Bn3aTR/7+Im60DrI9blZe
pof/ODZKwEeJnzZYFsA4hGXzkiWUX6qkM7H9Jnmes0lvpXBPgIMuqnKPqufoJZC1OyxSERzQ5bd7
me34tueYa/ywO81+9gfY8TFJB1lCMSoooBq7fGT1MtuawG6pWbP3XsHYD1pH7R1PsnmVRYD/dx2i
ATCP5wY4rp97V0W4uWfqrSeah15bh15CzvKEPjatjfZc9CTvVJjoxoD72rbzTUGJeBd4pRXTxGfw
yKfrYCcf2kjIjaueEf++V7s6ByMTFpqXB+lN79qdT67kXXaX8T0Zpk+rmz+NUb0ntnUq7PoseO62
BHvFvqKlnM32SHomKFURvqREKFUpn1Fi7Mrc2zfOfDTM9hKOjn/uguC7sMRu7dnhmVJUqbXD4j/K
4tnMqgfleLsln/adH5wq4mK8md47NH5MSfuc9d5X3iZ3REUclsl+yln6GfDMc7gQY2FSHNr6nXfl
pRkHLChGsGN+tS+W/FQJ94MKja45fchgoC4W/7JIQYGq4X28GYsLtpjox3apI/ZuJr7BkJwtsH5c
kuPvxmleuB+gQ/brfsqnU4LHP+LpZIUoea3hym4C1cdr1kVl7j9ltvXhliwUD9XbGjanoXIA6hmY
ldTc7fygjTLlbYqkPKKdb0cVftaze0xXjpGifSAF4H1K81ttfID5vMuT8auaQlBodvNk59OzLBJM
/HZsdOYP4fkHDCnUrzdqrVwvXSdfMqxhldPKLePACAb3xLVEkPYuXWt6maL+9HLEnLRAefAo0yII
nhDR8tcJl+UWRa6NgGP2EeK5+TgIFIWpv/R2/QLda2Ltce42eaLlN4BZf6cN8y4pkNut+uxVQ9wY
E4GtAFmhFuZ3zuqf5nAdN0nFZ8wWLDQgdIo1C/ZCLySglP1eyfVucVGzB7t7FAN+gHoWVL598WAH
BM2260W0HV/5hSRdAcK98NSZ1vQUrjxnw+IXOxUSz2GOKyB/Le1YpFZ+yKpyuZSNukOo3yfJsCJQ
FCNw3qk4SJxJ/gB1VdjrcnS0eHVQx45OO4hHxJk/hWRXYOzFey/7H43T+9EqmPQYVQVnl6ctzpv8
sw/7F69KqmjGvL3teC8Mf91zHvQRsHwXzH4W1TeTbk2MQVJeeF9JUmww3eKHjbwVjqG14CdvmxkI
oabuM6wFvt2iY0fm9yxIHSSQj7dlhpKzLMNLSJwJ/3eyrdyxeQ+gikQtMtudnsIkaigTcdH3hGz2
E1slZj+cu7n9k1juqR5SmM4CEklrruXG1859mIVPUze8i256wjAVpV22Rj506ci3kcgUTzuNuPPh
aKM9iTY7rAHJV3YGPrIK78lLiUmse8FVG0tsS7D9SNtLePXe6F4Mb3xw5/Szw9AymO1eW/PBrNy9
gvjQd67aJGiNa8Ni3WBektDdYba5003+1Sj8TXiRLUEgO/qEaOedgnZYL+VlWPKfVW3GWWMcculc
Z1yPZIOcuyUlEpI5lAH6qQ0Yd69fZma+D2QInwgedPTewZiVvXfaGPf95GN9tmkPJkxOXT0Aapi0
IinGSnlxeRsPfrg3K+83YLcQuGOojB1GSH/DcHY9Jm5td7E3KPHl13CNEp2C9dNF/Sz93H0apkIj
CfOmh5yNqaXOphjrx1tIwoMh8nm/hGuJLFy+OfSGfPmX8i30yUpR3UzkiGUVL0zt2ysi8q9emGzB
CtwSobl1J/FHDGwAJ8E4u1uPIKHpuJZJEk+6v7JxBq1oto0/84pIcroxbiPIfuhvgC/vm5JOISB9
psnZ8sMuHoDCXNd7lRuvrjWaT4ZRAKCtcv91gLAeF53TRVJO1hXktwwji1+Shd6GMtr2+59p6bSn
olALUqTBOqNMcdvWYFFBGvSXaZH1vsVj74X5uR4Nh1yppN80kJrJZqG7WiYP6jaRJJMUd8EU4M8l
NA7Cabr1PRSILOF+T4fiVKems6EWwBU8UVJnpX7rO/ujndnN7zVUUtfvrEh7rTiRDvDQzdPjMmIk
WsCLbny/b76tpf9lV/20NxPPjMZWIAJXBBEJyNNJ/xkaON9niPA46jKHRA6YQJyhuLI3S9N+GpNS
LGQ5q7nJAtrzJ9i1OVJHJfMLWpXz22TqsMOr1sKwbh0TZL1X42Th4Ad8uMDFsSGQLQObBIEt36w8
uWiaFXHkaIVCZqsQN3UnQcluxjphZTlNnPlHnjnfQ2q4Fbllk/nQsxG3g5KN7VlUyY5tY+7+ApNH
x9bMjEe7LFV2j37iwTBeXRzs9uOiJr1rkoS+S0+q6WKe5Ryo8Ip2KgOrucD9HD7SVpKpMphpsm0D
wWqYFRho5U3ws8PEEZejVE+zqpJjmpPclFDM2Mb8EGRjLo6ja2Ogod4Pn0bqi5depPqkLQkzIuwx
KZcs1JshVND5hnBkw66848sIqFrPO6fLrvBt/H0gmrcRQXsObMBuqwVg06jzuJgXNxoXtQ8gqtwo
l9N75uonFubAik8cgPk4eY9tCzWjG/3wg20nG4ErT8BFQP57WStNlM9C/IUzF5eKzNGw8AG8tUas
C48/sQ3e2gavueDrCIavVlGr5+IQYmAixKFv5DOlCPup7RocM7jBT+x9Z6/GMizLS9g4bFsEY3pk
s2G+n8hhea/JaMDRYyQ7q3LSOETp2jOjLcF6wfwMrGS+Fubk7ktoPwcnHEoW+kGF72kfyEDiSuJA
N50839g8zwd49G2cEHt0Y9Lf1QQ/fzAX81gmHZ6ZJa6AKgUShJEk6CNlGLxw7l+0P7Un7IU47RsK
vEiX7eTsiK8r9kGD3mcb59JVX7w1nzPQhtsqNrOvowb+SwTO3kw7H3LbVOzaoUwN9HTtH3Kmm7/B
4OPnSuHo+TVEXMM15qMedLJP+V7ebs9xdXYwS+V5tjhEQSVBoGEidmZGBHO8A6+SF2OzdSYg9EHg
Pial1/HOSy9qfVddG3/Zg1zvHvEJxBMwoIMP8qPJpToyEjE2kyOb8zCt9zwhSxSag45FOyFp6/KL
2786DCRWL1kb7PKm/OpTPpw+lO62taZrV6ltFtwWbTi902n4nXruk2eJjtZFn6y6uJtAmUco3tcy
CL/bIiR3hNWDBW1mO7p9umEKszBaMg9FS1ScjfQrSFPYEJN1b9Sa4JwpPBVCsTmd9fdtEFzTUkAT
7sqDM4ZtNI/zfnYwSBMZMLKwvt423DHu1LnaiGFdXwMzeXVSz4oY2+GAq6cXmdRtbLsN924ta1jv
ITUESBWSV7vB+jFRhJWbW0VpT8V6aBjCGMciZ2lLteDjN3no5teBjFhmObakGsB+V7rBVcvEvgcb
7+zF6BofyJX9KelgtteVD58vlFBWqF83zCdp3VtJDAPycBv5q3b9I+9CDbi/XVhs9w/THKyRHFbj
m+DbbEwBtfS/8qKTe4FMculr+1FKZ34o68B+NiZRkmQUXFUnq51bOfUPb+ruxxlP7RJmeyj562Nb
U6mmbvnahsVbT0jcxk2KAc3UufiJAZTYBN9Y2tCwyHbcpZP+EXh9F1cG6QdccH53wYI0/qlLaL6c
LJ+QFf1TQawPqXDjR10mNAtrmd9VKc9RYrTLwUWH2LV6UeyAU7JOKXMuYMbF1kmaYFfZw7ohgeq6
JPCsEcQeGqORvzpVzY+WVfpb01ex/ZfKkTTH1W33JWceVTZj6Krf1YV4W2v/sRk1b7fapUA4QdWa
6L9k7RRQyZ9ylurqXsadMffVJkmyfj+LIfh547qiYiYh1dytKEkX75jJEVuYy62XR9Jz0mfbHuXz
4rjTGxugtdqn6PDDdfQaOM2qr8V2Ji6G/VrK+WFBK/QcLnNjy0HPnJTL0pqSB3Mq4mEM99TX6rDa
+SPjy03WdBdvbS+zLuJSqKfBYVaNnLQ3GiZb2mekorvwjy5BXWz6un8Hdj1GEzxOZDzjDKlC7Bby
UqOiYfcHELDcdUWdRFDqASKsVqzSqdqnvcgPcLEijpav0eyKTWlY943lnM2hOaFofTPKcGIOROAk
vhMHHvf1hDi58XzFptvUrpts1ldSy89DxzegGYtnWTckpeqXKiBDKWwgoGu3jiwyQTZ+CjGit/R1
dsJz6OvyyZEssFhQRnXiS+iM01V6abe5tV4to4iWgKt5iCplvLOMyCmZ2kfQ31a2SWpzqy3rq5XW
qysS94nJOwWV00+fvrlYAIxu+0814Khiqt4TWHzs8fSfDcTsDQMK55jn6ws5Zc1jmGYU+ih8MTDy
ZtMvdbLj8Tm6XUjug5WqnV0gCXhJ1jJ7nY0t+qb54HO4R0WWfRgN5SLbioyK3OLOXoiaGlxq7Gm4
5+KzyPZpMRjUiXe2vNG+RRDxQMOgIQ3hKRG87a3/R1tmR85g+Ojj5orzFjTM3AxpBMfw3Ln1Q1gv
1l6Cf4+lMUGR7UHDhGfXa6pjTm0DbZ6GqIBgf5IqX+JiTIsTzy5J1LoPf5ModK2oxIfV1ZFr1l92
553bqtDXskEbGP03VvwgfE/2UTOFPsrOPpkkoJ1MOw14ePVbu1hq0zO7eXKC4loyZ7of0wrLcAoT
1p7YURODuycTUG8m5FsrGsLVP0NMQu/O1GnxuCCdRa3cyksXdRpyTzpYyyEZ02emG2Lj9OjwFCG7
BKdlujMK8Zhr9ziIsfpgoTvdjAW4/0XY/L51siXl+7EjVm3TG+Nz32q8FWn3IGUXvIxuwVC8XNkW
M6s8VpLcBsz1DZ9w9zZ3w3wYgsE7YZKkp+qW+qDdkfDnOjlYTf7TYZvoFyk1zWbCq04a0PrT0FZw
At0Nh6f4hNSBDOSrz8rW19VQddynnjj61STj8rZ2U5XqBdfNbwDyoLs5Y2MyN2GPlnWkgp7FHUbj
XTb5AAZxic5dC143P2Vda22sOb3KvC6ioORj6oXYeY734C+Q/2/Kg+WMz8E8XHiH8u3oVcQ9DYdu
YN6Tud6ZCIslcpO23Lccxwjel4JADipsFV4QiH8Yy8qitxO8LoP5h3njsBFNc4RHeM3MkTT2Mv+Q
AAT29L8izgfdMg3z6mh2LW8/TfK6pAVTF7kGh7DKuKdyBqG20f5UHWo96xpiQ6n/QFTCFYW8jWpV
XrqW5dYCWsbGFe5P1y/4Eb4DtNxbUza41VM54jrHMiS35mCc62oEf5Tdtszn4pRNZv1Lytra9/wn
o1d8DBYPZzr5dw2P6r1U83OZofG3AV370KkHa3Z4JWRNbDNLvbat8bqE/jUlEHDOG5sXYmGIdAWh
lY71Yrr5ZVA80MKQj4y9f7g9tRBQ/rOyZ4Kc7HbZ6AEq7gxfHEqJ1Dww4HNcQrRdVf5KHZ6c3BXb
rLRxydeUiFVLrEGf24jMYzhvFn1rcwJXkGBBlDQHcrys3CiLhr7k8M825IjdEbr5mrXyefWxR7SF
eOlG+d442YF3ERi6y/9Y5JUwtw+K32NIYg5w25ucqGdScbBx8B0BUtkSExghozFbYR3ZbdXzOOlX
kgMIYOjaxyKXlKlKn4s2vbehUQ0Eqh0SyWpAZgxXEtTOoRXcB2H3RH6yIujOfXM64tq0yGA5G9V7
bbgorfJSrNkrFHhMIDjonWY5zon8coL5tSiMvRdiysrt6sPTsnjDuuyxxHPD7xr6jikFqXCqAsPI
rb1J++JuHmpCc5AZ+cSd4ghE7LsFFBaRCryz+/qaDz4/d/xwKVBx7dNiVKRkpYTxWC2xRsJy0NBQ
lGZ3z9j84gENXAao1yEJdxQ9X8TsYRIeqTwK1ewm+Cn8LeJso4xnQlHf2mz9zcPtnJ0GVzPzCRmn
bGuQFJOgkAWPhPk9+3xzQ5NZ8+Sb4y4YgVoNxcWbqSiFq5ONOwv6QGYK1F/M82nsd5nOrzSGOR3R
alOxBFec8S0Sk2x2TEzjqvfKj7AAFNnaEuYRR5CzMGKUPTkVNkjleBEBX6e6+JJpd4d5D6KXzHfK
MrJtVU/Ztp7Ha+sBSZKd+4CE8DQF7geueP414nN4urZ9HW5Xr9pJ8qQPTc5/WLArxmdsUzp74aGR
OC4m0id+uLP+llno7umwVk7FWZDPmCLJSNtKrG1Ws+U2cRRvLZuIQWSba0DrDY6OZUiRJJfFlXeL
Md4xartPW+QpW9+ICcYcPPnu8jrNk45tOXzi+y2Zz9l7w0tOePqIdl25CBvyV8gC9vF3B9lDto4h
5jzvKxjAUTcdP7ZKVBIHw/TIvqZFXhruK+K8epYgGwz305vRpC9NR9MattWdZ9gECxjli7M4CV+I
+iArjxhCSCsR01dk0emeVM0HNQUPKrHPRiPsbSZziSlv/O47joBskM/kseylw/xxHQMKppYYVWc9
tWVHDZUxAx4T1rAlWbPbtTHeeodbPQvYuC6snAjYpUUqtwgKnXJ/I4JSbFOCODbYDPFFM+edUWiM
sDvMAq8JLpBHa23mWDJBujfs+nlpJ5fLMg0OKQsO9NI1/LjVcuMkmHmmIAr4zhfYnv7DaBHOCD/h
QLOvaQgFdOlq44nQOOSs0srFaZmTXyQc+hvyvKqf5P2Ie78HjzcYYUwm0Rknno0AWi9PZsIqUBsO
50aHJK/Qk0dzZ4TnrJH2vlZCRaDTL13BYo5KQFLwm4I9IHimS5ASpBwEPkLF4vlth9w31SXh28ra
nMfyVeePlJyEbmw7AqfecMp2L17SdNdFEhY1wTCJla6H+S7xsFCQTDfY1FnDxP6dX2bn1OCy5OTc
9wii9OUjUO6cs4cyrml/ut7gRDbzvjs7C8Odbmw25DW06y1pz/pu0dlTDtEmaivnSxbBchjXIDlQ
8tHmGx/1nHwTb+YdW9d9XVsMp7ixCCEK5K+yYl8s0whOpTd9riXOjzXzruVsLFvTGt6wNbznoTdu
CgoIYiluj4xSeczI7FeVKjM2h/aiPIoRwymsAwN5toDE7G/7bkYKXKwfMjUFTyu/vtf3hymbn7TI
7SPrUlbs2dbvsDSLaLRYlO8ykhHHlfM7wHZl4BTZ+Gb7zsIkRR/8fSMNzguJpScl0leHHn6H5TBu
y7WOmRTijjSp2AdrLvbtXxYXdLGOtfqKNRK6CHFfr3IiJnSkCSWkcyNJCq8yPqnS53C0izweUHRw
6VHPaba0t4PBamDtuz+HLHlwHDKkEWR9El3ANfZmDyLQDSfemEVvOjfjPTNPKmjhdSKDbe1Uo3Db
y4grs6xLSAKu5m7AjBfBMiSF0lTtpZ3qV69xJw5eCctny2sDuaHXFnydnYKn97yc+Y7Zm1a1d8e8
qmMNJBYUor4Nkjza8opyx/VOLFDCYDRbXF83BTszOzrWUh1aSz3Ua0WQeOI18dpqzHuSuUfv2ddW
MbHiwDmSVLxTGQW4PSYrIIEAEMyYEwttK2ogE0WFiCjYODSE20EssXXDyHnj+yi8n5WC7MSn00L7
CF+ttuNrFT4L1HOZvqI/XMKhkg8LJtvtQJjQgTO+xKLpHObaNPBksfNK3Gtz+2VKlqitlTKwMEkm
XIWFB7c99qFCzag+3QQUX20jN7nyvgbFuZG57258AW5kxaUWJjOG72mvm/BF2/Qp5Wp9iml8C6f6
fvRoKjzaJAQL9oqihfcLAOuSvifZ+DFOK20c0jvB0gbp6+Grb3fPE99bX7FphPSOehvGc83TmVFO
pt2PKhsNxly1E5NYVm97hzbbCZaoTZo3zCoxGYrHpUjuh9H4nm3rSc/mnbITC4mhS7bh0qeRtMeH
Gn9R6K/bybHjQelm4zblk6wgxpc97kpe8R/Msg9GAY9FJuNjOU0sX3kl6a7VLPmRMoYsfEjX4Jxo
zGkuET7os+OXzVI8pBVza+OZTVqbgduM8KTGq539qGxCndBmTqIO40BIwqWTd+bNL0n3G9rBRtAz
ZcBFHf2dFj23VmgtkcizQ+M7H1OTPTU+655GaoMnqM4p4mlndScaysMw6x/musbNDTS2DkhIPUPX
4ImkK2C7fX9fegbOzuwyowzwrTnSsuxdlf/w1w76BR6Wo5z9Q0/McWnPx8x0jpWfZfsw85/XGd9T
ZzXnPllI68R+Rfe4YgfJi98ySf+oW0Bxu14T17lQj7+XuTybKr3J2PZbakh8pX4y4CJzqNrJaKN5
LlkKZTn9hv+l2HOs6bWolkfqr35jZeaOZuMcEobttKicht803q6YvIA3BtUXbvJ6sZx8uDf7BXmt
GsfP1vJoCMCLPbmpSp45o5hOl1MO/sMxWevWTOZ77NW5rSqywQUy/xzobQ3HX8ZS9N6fTlrpa5iS
sUXWOQKdRVAJC3nVdEyMOlpdovqspX618hWKI0mT4BLeVj3gi5gMwGd2VYwQDk08nGVW70dPGRBN
so88yJIoSfzvJJ3aZ/Z5yBQeMtIQbChFCE6mDyZzdWP2Bvh1C2BTXrYeez1i+HZdP68jXDkzq9MI
MuzcjXvbMX4glBIBQPEecLdeVp/wbF8ZJqja4ruTfngJbPWxOkxzSHN/6DMYlVyjHda0oNgZ/RCn
mWM85SnIFnvx7lZsBrgg4oWpT+9A5LGVVs/5LWMszSqePGciygT7s63EL0vlwbb2MKYTMIIp3VXN
Q6ZMj1Ik3GON3hvzOsa+RdgdRdy3pll6GFPnxU8yADQUcXr9RsR0Y7NpRbw6mc9vnCL83dof209/
Aecmsbnz0+OSsRZQpG/+4hxlqJ475Z4mNUSl29yOSaP6Iro2WsvubM2G3EvOpw1e+nyjHA3kX4bf
1CYsgHQ5YpER/EqlSH4WK2d5WLPir1o7QLBsRY6VzoNPutg1Wl/QPTpyuYVG9/V5KrODNEQJOCe7
Y/mBwD/80IIMBib6XnnIejZMGprBaCiCDyHE6+qpi7H4UzRbTPmqAVyJ9kiFa2byHVm291cGsE4R
gkOdSr11LTqMNXykStgyWRk2eWY/VzLEMT2P21TU72ndfbdlRbnWMBr076rV2SSpSxBfyTPr9Fei
mK3Yl77YdXKIJXTpCOF92KQQTcAsMeqkDj0Xii0PO138yAoqrnRHn1Yxxdla78w+mePeYuSr1nDd
de1wBJpfxXzuJzgk7VE3COREsj/osTgJx36vQBuCSgmNXd6l19Uexnu2JT913r82k78c+y4AQhUU
0KQGd9kA43ryoeOEErSZ7LKZWMCSJ8VwdlqVfuyiljDzY8GX5BKypcf2bJjDx0oy9RZ3L21kwq+3
DUypo8mp1k2dFP656MVODbW3wbaaPMPnHG57Nh+YaYj9zeW1kOaOGJQEV48z/zIG8Q4QgFc8EIpi
MmbZLAmJx7RT2Z53A+ZMEBQfs2P8zrTdPztjzSJDTTi1KK2VkTzuENJvHlTN+2uo6uwWWJvtSoTR
Uq7XPEvtJ4sdAPZ4O/BFgvF1pPHsR7POQ/LK1RvO8ztW+ahCOuruJnjrKtgpStOulmHJFL3lZmxR
MJg5LcSDh/lRNhmYiLo9eWL1jiQNcJcP5Ys/WY9l5VXbPJRAFXsDN8tUIpTgLbr53Yda0tx3WcK+
/agM7HtkF1t73JjAodl2HdMzn/0a7nLl42gOTN35FztrWWSZljRNgLaay3IeHT+95UtCmjrL7KZ2
GQTebm0c70tUlpW2LpY03PJ+8Rp+VL3ObM2I1Bkj1Q5G/jJbCJTxXLJ9cmLaH/qx6dY9MZbEdvHQ
2MzIS9ahsi3l0PLlWz7pkH1jKi82Pbqm2J3Ggm/D4g3xGqRNeRlLUf0eB2ob0ZJ6u217/tC73PWX
LvZdijsWbUoeyC6kzKCNKorfXk763Vs985RvKip40rLMfBh+V7Lj0geh6R4W01n1u0ZuJUNXviGO
8u6nQ3/7a9pj+KztpVzQnyHNES1vCvswV6FoIrS/X85gW0xxCirzpmP8mxAEXd3NWTDqE4MhPhgz
XcLPVIMg2c2kf/CH4nX/2ZoEiH9P1jgG3zPmk7dsSow8dngSeFmgEg5rSpH6NJJC62yttSrvbXP0
l8gsZLOfWbVY7o0hlM42oFyv996U2m2MI9jGkJO2WDYC+qUyMrUsjWfXHPu9lfiD3o1DFhQHbk/w
42o1pmRXam/xr2FAEMy5XI1g+KTqI/yow1faRInk6NxMYTCJj6LLlbFhbYjeNSt7ohGrPkOEE93a
2FTPzIS3OQ772ME3VuLYUAnVmbbXfbpILP1JN5kvjp+EecyCh7nuR1mLvgUwPeT3yvPJTwoJa8A7
xBpg9QtNJpvJlypKXEaFN1DiZtOgbNTYsh6TE6P1kkgpObX64rI3VT13wvMorpgXz2CimUyfOgfX
/Va2juWcUifJrfvJZ08ObYSBB/AKhJFS28KIxGLMbgwTcfxGxaonSq5AGffZ6FPVG0ZZoFsDbTGe
TIJFPsipmZbYbkn1xAHIAPjR0kLWmOmKaReknmYgmnUmdorWtLbDzTt6MoYu0/hh5ALl2xxUM2wC
BwgTex70GtbFxNE+Pnly9ZxDl+Z8MoyLMdkOKmjgrtPOHVdcwDrirbRo/We1jFuBAy5gxiUBXeQ1
tftdCYeOP0v7y7kx6tU6usJr/IfVk1wiHOvYZkOzGSfizzrso8bYIa6KDDfAJm8Sjg9shNmzU67I
MEbpqddap5nLyEyuzX1rqOBc4O/5JRZFEinXS3NgsDDd4di/LywGkBtuQVwnoxj7x0pVXUYCda2Y
J7pL/7qKxqFcKDG0IfUBou1Jq2IVA+36NALfYTGO5Ndd1dWSMehtbBnMOZeiRHnezFnPbBZ/BLG9
vktA7Mh30ax+4hgxf+YFF8vGHv+yY1Jbia1j967zptzR0Ds6tVDdW2VBVLCxjPCiUsW7c604ym4y
pPpj191a7+scf3k0GTNWNUKeR/sYdJ71LkjxZqC2+ux4ZNOMUSftgqE44iqlgS+sisDmsehH90A8
N5sNgyfmJ9fLXsp8xpw7W5NYJpi/k6VOtVdNf1J+bvlQI5sgt2WSvkU7zZjQFjOuYjvTeenQO1qc
WqXbx5ZaBCHIQa5RLlwn+/bnNvA2dcHNMtRm8FWVUl3nMeyuriNQdTKrYCqHhoXGNKfLq1/MPMph
V/bWZS54ORGDLnl0iynwtkXh9N9EieJ11zMZvPf/oezMdiNHtiz7K416520jaTSSD9UPPrvcNbjm
0AsRUkicJ6Nx/PpaHrcaqKoGGlXAReJmZqRCISfNztln7X0GUL+DLEqMOgv5URjgvNLcUDbkTGQ6
weEppji/6ROdj5RsLgAXxTOpNPD5zF9l6vDzBSDh6LThqvA5/KXtVQqmzZJ2OIWuiph96CtMP0dT
v0GUau/wNnNEMlp5MabD9eI6ndp2NQuoDulM4Mo6bKYU1jYw1rOHaSjeZK7rHiK3TM4G0fehFlig
JG2Cv7aBENqd8Uv72ZnDfuCbFSk2Fas4dtE4P/VJbT8gaSCYNy1q5VqLqmQhakowZm27vJoDKqBE
qUJm26u+4mRry3i4B8yq34FtOUJQlroc1UJ2M3sdFjLjWGvD+UgfFTWs4Z3db9wnLlseND5Bk+YE
zGfRbIVIFODcfco4D92n0rtGqPqs0yUwqzCc62Npq+FdDQH4PHks3EN6Qlyu65oLtw74nKZajR9a
sVyVPbNlQPAxlQabgTq7u01mJT7hnKj+G6tGw5BJfA9fw38mOSVwu0yiBsakPk5WbTSInxLueB2m
WMvX0Wjj1A2yNJCreEHT3HK8THqXVtjHVjO2StIV+3BQ26aiGrkRbAwHIeFtYO9DZ/0ulmz41WUT
KG8wTg9YnYNgQ6VfvDIyLObtaHfQnsICF2XOG8u7vFec4baYZLRpujr4EV1j7gZ2ZQEODA1MVMfF
6dozu1nHrAx+DfXUPINA9bepj3dZtzwIa5wRPEulU2BWTeNOPXWVAvgEAMTGJ+fgd7Sk8h3Cjl9b
OVQQDwH9VrIRHOxMXojZeAx1UwMjdH7xHCXdWZqiM1t6car1zkzPlZmT97BrUbuEX0pIkzwpqt8d
m8sukyXEp1dAHRRDX34Sskt2X+Zh27Zym3bKLCzN5cdWPjI9gbYTVuOyKHQU9Spv5HDseq1+0qah
kJoFVQkOZGeHCle8gqYm+JBYZs0ns4DmlGIQLonik/fUF21nHSSjljtUmGHrjE3Ln8hNxkf63WdT
eA6HlRwBmY03Z8+zjqrvfih+90TLbRVK3LJdhkfK/vjB4Ta6BMwN81Pma+DwKQ2xcSchRlytCJxm
MgphcnXq+m3y0CbEhrp1TSxn4WfsZzAWuV4p29RWY2InX2kcRnAjsqtf0iKlwVxge9aM+nIMwAMO
W2Ev+gImQZp9w6YR6UYARiaurbPXdOJF9376VUOcWNjq+jDYDYyFGfOhSssN/t7+mAbI5lQDVsq6
RrRdcELBo50VkivNca+e3ELPqoRiWfRdRluhtwsc9LQvkDd4of6aJpagH/q9684hEmZpPzhq4bmk
2uO5t6e5UgCiJTGjQcHIgWVRsXNjmcr7YUBv3dtxkSHqiwH5++9/N6QsNlpjCGk30BTLCbor/OhT
Y3+JBUvaBnmueUySPmSPqXE1IgrM0TG3BGdGOpWcMEXl8hhHUKJ7N3LBbTry4RkvtVw+NTc0zJHH
LxPX96mIqxoe05m9oyOY7o/dgHgI7wh31dLMxNFEwZ10cc9XRyuAemezNChKluWfGqhm49mZdxKt
4tQdZBHOqwRh7KZqrYCqFWLra5oHl+TT3iuqdYln4Jv2gsQxnMcbP53mnYj9fJMR4bCmbGAU6C9I
jqtJ5KQSldZ0bcSpmVt00irbl6EzdKsOcy4Bn4lbfI4V3fuGuQJ+pjnq/J1d40XfhojeP4DKjlq5
sa1eR15kjjK7aMd9ZfuStQCOn0xPneM7jPDcSsOTtnhEwlEMzh/z94dlzJIsr6gpxSsvsAeMSCtC
ZHphJsTXCDNYtdg9dyf1s9IBC03Sgp+IsRG3+L9BdAsrbm3EyMrvKgxZVSrSOctWcNG4EPjeiBnI
yxrHUZnFVfiiyI/e4zKXT07N4HTqJ+81US7FZUnVJVYZHd27tCdSm0cZQC4pk1ySblruIKycy7io
WG8EC6s5XXCPphcFJ8vmeE+0chtaMSUS20qTi08ekXvjmnLZ9a1u3gtmRq9J6GMrSPWLrqGUNdsu
/thLG3MbQ1Gj8KpbZgBU7KmAWcWtph3+a4VVt8VPX+wqMhXQysTA41LNBe/PEtHbreqaieCqJob6
0S5nfdNomd4x5fyySf7o1yK2w2AbD6RuvNZOPqstpg0+0KLMuUdybRx5EGFi6e0/b/8x7WGtsWTy
aqUA7ptGztPD0idJs2Y9PE/4gM4ynGTMU7oKJ4+O0v/rtwuvV81tRTKruyt5UvSKxAFk5r9fACWc
N6LGnQtykJHs/aDamJLLDa+dm+o9LqnRqfknkmWWPaEPIc8lxnlbrCdVJ5ZZw2WJz/z6rEDZY3H0
hJh3Ri2Zc6tY+5zfmjmYoh3L9ryT1xNeiVVm4AeURy1fBNsnF9Ro5ut2J33dK06CiAeWsfR0xo4Z
h/zQJCSB88leTwGGMpG6CUgSIMU7yNl8DMOa4/f8e4BhM/BZX0AjkAbryIwQc30iIySSInX4zUBk
AWLqmt9S+V7OjmF/YYTDZqaqryV5vRh3+UH0nWWA0EaUtfxm8XJ6iQG8TuCEVOXMclS6t5Cf+9+C
sOPwES+lWfLmhETglg/waSwlMz1E4hp/rJPvYs+X4SFMlNF7W115yJEXdb9EFYfXvPBeQDoX+atV
pm23RvtVDHOhe3iq4TS/2bxiEPlhOUgIGYxit4ihkGITT7SIdZXQV61TlfJJzqIpqnMzT3Z26At+
75W28irZWFat33iGFMJmPXnxdiomlknoSEOhEMgHe+7IMH4ynY4oZoyJb5q0SrFGqE7gs05z3Byt
48wFIyO46NWyVJ61T+wUL/oKMNAxLx4dSLClLMK82LcKUsq3ruV75g/F6z8/Q40QzzqCLmaX7VDl
wlu1/Oqa3UR1+MWUcnD3KEHMhIXbEWmTekXPqRKYYC0SQQD83E8Yg4ok8oJdxs6QzSjwr1/oFyJ/
r6ZUYE4Yy/KLlFBUqpoNguXaWWYkV2804jmutGyfJuic6IbOnsdP6ok5DFBU/tq5IY98ivJSscMl
j6CGstG5h7OICvrEhGAOxMWiY0KY4+MP+6kKD91kux9U+cF73kbbLLBgqFLsNVea14rjR6vh2Rvj
6jVOnYkrpLgbRonRw6XtQYpYhXMZP8YZU2ycZgZayfw4OvyFfZAT0fO4rHdGTG9/bXv/o6Cq57rk
f//flKr/XpbV/ru+pkB1//VLXb+br7qZdRojaP2fv/86/q6v4VH/6W+2f4OkLv23nh+/u74w/ze7
6for/7v/8t/jqJ7nhjiqr7qvzPWrxSCg/zGTyvbxpf7v//j1/1OM1d1387v4f3799+/O/Ou/BME/
yE/DkO3auAD/mQz/zwyrQPxDKBql0Ln+JQBu+pf/9e8ZVq74h2SHAZuchPQkWad4U+HOTfKv/+Ko
f7gYgrEiMyp2HRID/ycZVnwr/9nZazkEShHj4/9XZ20GbRQbrDQHv/D0pSvb/j5JovKoQ3vZeoFl
XYRTFwzODVOXVYpxP9w7DJX3Wez3j3VOn9NSEG2vV8ghTeYUq77T/5Rlqja5N+efI+r0Ich9G0c+
tPB3kaTeVhgsBfXYOxu8n+Ou9EPIVyWTJxwj3V1SMzyWBJ3mAE8uPFA/TrdBGbFCvqiWbbzY4jsf
KX/ZwgySqAW0i1un+SUUZXqDtiKeMSQhDWVpFDzmZWDjkDHB+yA850hydPG5kLuCZapnrttabbtT
tas2oymDk2XbVwqJIur2mny19roKsEVb1Q3wrX+UfpoeuWd9omri+Y5qnzm9U0cLzQ6xhWuSuyqg
ZSPd3dS29XeaVdOlvQ5611iXrV/+eM2sG3TU3LXp3N4qMXjbLC1ZHRj464DZ4qmjU70zpTcdWlrl
xyFrinfw1vglzVtcSQ5qz6GluMDPkLjLx1AbcypLi/03RVGm7wx52on5ggrA7aQ596nTfEzeOK68
WXU/bt9ad5ks+z/5YsQ568KpW6fxVTeaElHA4w72sUX5f5tUDoIL3A5n0sQ4+gk3KVY4AFk02SZS
v2FQDjr2DgT2V9POJRpGSbaV6Zo/GCBcqi6OYxibMWMvHFRFZyt317lSb/XQPdlVUO5d89yQU0Ct
E8tVm9dvU2Ef1EweLfB1uGKH+ZWf7DPiEKpLI8Oj7T1XJMVvMiYxxLKAOPsI8ZyU4UaxrqZlsHZI
bHPn0idD/cPmkDr6WKNfHKJsdHGQ/sRsbtqnRJlhgcSpZ7n9tsqWTzV3BzssyVZgKgSywOifuGoH
qH/o5WNXSVYtlsVyiHJrm4QxwVyEW0DFrbPgwZmV95NVlr32cYZNyNpS/Bkdlq4ykfxpmgGOSQXd
tkXjXbcFxom/zpbJ/u1OY3pgLPM2huV437k6P2k69qn7VA4RTpJECWOFe3/0rTV21pVwPjzmUE6e
L1sCc45pnu19K6w+nHnydgEdroSCxxrykoNaFSQiEBpbl8lt0weKrSY43FIQckAHdpIMF1uQJyRx
KI8uBK82/T7uioOTVF8tShxAQ7kt7ehNVdORSF+aq3RRGASJgyU07Yhb8Z48E/BWkP649n4FafzH
tzN2E2nAGcf7Tn2ImjTCEou/C5TfQP3P7C6UCPRUTlGwwZh2skzMVC0hqym3+UOPD34SbhNGeJIE
f4gPloVINmgivl5AWjTWBYu9Dgg6e91n+852ozsQkfVkc++qJtsYCIDJD0fi2qiTXIoE46O5N4D4
KyUl0EJavglBc+qW7a7uhwi0x2PgLosnp61++uJlDKiLyL9lEH3tTl3eT6cgm5ZuUm4FS3yQz4jd
QTE+hrZBuOOte/YHJ3gYF8EDMn0rqoabwI9eLFNUD/3E6AiOEq7SZ9GtVW4MZ2zO5o6k7NFMeveJ
xm9d6/gSgHDtaJXFZdax/0PiV7RK5ohJUknqjs7dO18uv5G4xFVALwPynhuMDUkdEhmWwQpvokmW
F6V1/3uSfGi0Pfp+lF68t0wDUuE0gPxxs5hTw6CD1sWObvKazbh4hRb7pR4EXh6O2FOY8Pl6Y/M1
j4v726pHwpmSsPomkgYgTXcw9m3L1tWQvTFFIJtNPY6vgM3dvlaRd/DIkilolZG7Gx43OmOmoWBf
KhyZfeZMRxjogc+oXKqfYHJPOmbvje5i6uNA1NuuNx8FFSzAfrOR1jKdbLeMb6h4/W0xSQMd1N0F
aHmEcgzyuQmb/uLI6VRVfvOQTsPvPiM/vsKMvfYHpnEr4gTuI1+VX1ENEFDgJmbU3lfyLsx4VYkc
sYDgE9rRNR0SS+GtrL6gQlBlxawNXkXdM1TNvJ5i+1LG9tciF7NLvNTeeYlyngerGTZlbZN/KooF
cJn9COfCCZJTlCz+u5nap7YUEE+1b6LfUGCUmhnu7yEb91OcnbOaERQ6SMWRSsIeC2ED7pzQLg5l
PpF5V464t9iFidgnSdGbaO03c0L29jpKlP5sFH4hr6jHkxnkckS/H68eBuK9udwlD98y2s2WYwzM
Ie0r3PUjFvcNYuRF61s7NYYvNJDbU4gdbpV4E2YtjVDVrwcSjHB2qrvevBeNLj9rDSZBepK9FS3Y
8yQqb3vdo2n7wGWJAeTioyi5jKuR/He/2AF8HPgQ+ejzGfEB8UZP/EFX4mr+sX181oFbfUQ2QNsG
FRTb7jSGbxnsdYBZ0edqCP8Kz3CzhGZhxER1qNfSDFCwjWaLS/IQezEwbhjfVpIoiRhfLHIoxmbj
+WsmkOtWdbsl0O86N5txkj+BmJjLtxMeZwWXJJfhZawxO/RL69+meO0YIOHpI76LLPWS7tvFXJVS
jJ0CFeCnKgHbFI5TgsK4OIin2YxW+Suv22hXO38s3wzbMg5/Tz7fJ07VYy0Vn2E/fpZ5e2ae5K9L
F/6I4dk3yYhQy9oaPY4XcuZGTr9BCvazFoNzcC0akRzHqvJntkGMWFHide/bzFdauGlo690YNeGa
PZyaWCVxs8D7IK4eq2Z4FbP1Mam2ults3yMqf85O80CgVrK4P75DiBIBGZvKHW9cSx7CPLvNcrSn
Cem2WSZc7Ep80chc0TEUEHrxdepdp0Ujo05AsZ9ZqLtpulee/jWULqafeN7XrtXeDJgCoiAkKqst
v41B544RALKETMO4/aDIMScaef4cTQ4GFjT2ZnFHkDEvv8T9ScwRwmM7kS+TNGT6PUd5Fa0UGaZr
1d52yh3eU7wR7vRo96wy6qOvpI2cM2rV1qB8EyOQb9DbmZWQbmAlu0H467gYdp2p3pKqZwJela+2
R8InuZaz8xD08hbl+og+I26yFqyAj4Wk3+Q3jEsAAKmAl8qYHUjLxVPxeU7rOzCfhwHWjThVeWA5
YHTwHKLB2YK4CyZz9MhQDBCihwMxqf6NhFJvZY/RocRFRwVw41fJa1dY8qlagh8H5bvQT0mAuZU8
zvdmWjihk+gLQm7ZstMvH6froHX4VEt6cUc2grYlD6uVE8kgy49gxDbcEo2XC0HCh71caHDv/IJE
rSF1NwSqvRPnkN43vdQIIGrrOVmxU6XX3kppMQRQTy1EfwAx58GktG1aPLr99DOpyF7Jmq526Kzl
OAZS/7FS70QGtrvqo+oFCOh59NmjxeTnzDObU3SV70GYZhwBY7Cei6vY3OY7FJaRK29hXuIh/ivs
ll6N7ccQkIH9kcGWLotffkEw5gA9etVEbW90QEt402DlrWhPBhZpj1nbbPMqu2OByblsKGrpoh/7
WB0azJuTFTy7/UilAcDw1Nv5IQO7pcaoNl1Kh5zUM2OfP1ngEcki9iMQTUJCgj2OGFnaOTzbzbKX
siWoo39QcXHKQ+82WRriwobYxtVVDYeGJKp6E/O8zQtoXxzjt4sdiFUmweu58XAajJYk1zH3dyGz
bN6qnecTVONMVbJnbnJkLJ/Q18zfHPxWGUP28rZieL5xmDBrtm+X1KYp10rnhNMa6KF5QuRjnJgL
9WLl7g3bBb2zaGocdvjziuzR4attbFkcihAv2siE2BLPmpLHad3PdmCPljTe/d/RbDMQybeQBOGB
6GO6OnMnnQXspjWx81lghYo5xIOg3tfCPiRFkayDzNwL+z4NnGOn5guWS/x7EGigIQ4vq4MX1l+a
U+RbT1KYkGVmyYfVlbfEdK0GtlP6ocEhlHJO6+YZBLzEZqfDCiEjUr+iqbmym7Rhw/jJA8s9DNO9
TwtY2aRH6nGCH0ZrBp9jciZcBnbVie+sCQo2EO8UUwTc4XXeZEhTG4JiWKmoqyc/xUdK9iHHap2/
Dgrivpf29UzKeByWQq5U7ZAhOe/qCidgqP/oK1E323zUabI8+dwtUIOvlj3c+KqQwLvPWJIpXAv0
P1tws6imW0dYSDCGO8lmjK/SPqvFvypGzh+9Cu/g81PLsH4QHWsp3fN1SrAyZmgIqyXW349bCiAj
C6Jvg3FHytye9KMXBK/DqJw/OXtbOQtwcrs5sQ6thNKPXyqwsqjDT8tSJHMMaig04xIG3GnzVI6M
Os11o4GXXT3nSl2qHKIelP++7tIv31gX314Og++Ve+XAE88hIpYT74GF1tCdFMvWaCe7BB5vwNGc
ggM4mf3OiK9lGFyf68x8T/6S3jUhTlLpVJ8zv8TgttwMQ8TWZ4vlaqH9PjiC5UKx3T2STz+xcBYK
W7LpaIPIj6qVhx/MGJxtjen+oQzK5cJ0FHo6hZPSnqRSxMrmN9VD3ZrHlCWTa/zvuGOH6uw2Sh+H
pocOrKzPsk/+LG3y25d5R/IXkztRk9zjKv3u44Z6r0b/vmSUtqGPaDaxwdTjNvle2cVZ+CMZ0l5m
iE2TwaMXWs+tVcx4VRokRS84jWHzrRND/oPQ08l1fRYEuZ2Df9iO93EBcNxMGMPFI598uVWeBy7F
XkGGljMZgkR4io7QIh7P8tYYpI/cGdmDjkBgEvQBlTrHglzBamidDcLGUyen3agbG1+3AfonLriN
Spy78bOty2Y/sQlg3zml2BCjdVmoBLJBfnWQGTEpiHGwjvsAYpkjLjTZd5UFwcrRcms7iAICm8wY
Og8lTGM/U1L7VF6zJCkD++sU1y/DNaDBD9jnnqSnNivYJ5vAIpaZHWCrZzfkyCom+AI8kwRtrEwm
eFEdf0suDXARISMJZn6IdHYsCm0fFkYOVevTdmL8ixS5Q+lgNKYnSdwry8zOjaV+el+cSg9Q1Rri
eynq3dJB47Yj6wz4VFe6fdOc0sfR9oZNolSGxyb6xVF7J8PoqbhGZLcZ2lHOheHoEWhZJ/dE2b5X
zvTQtyPI+zh25yQKbppGfKZj8N3XAITLDDzYC6vcUZwTPgSy56O5rkrkdbK18QUPpr9UbvtmD+5L
kHDrqsnsW+LXACn3goSWjWnytcFgH07yuYTldRpnnY6d4SVNjlaaPkin+zRl/pLlLaBp/YBa1q/j
POhYZZc+Aw9dtENqTUSYMtt957VY6ppDlvhcnGY7y6vOGD9+ch8PXOxaj66VPYhm4Ukv7TVwHGbj
notn4e4jT30j8bXRuFmfrJ0kD2LOFk7jwkPIGbuvDhcQAUYY6fCLlLEX7sQib+sZ80isd5FMfjKC
vEYDrchirpdYY9G8Wuga5BV2ONOdNHP76qbOJ4s02cfFPBGusci2mXDuS1IG90R9CMj1yOlXQlrJ
BXyKIUJI/UDjtImH5Z3veO0O5WOJ883kkkyJUt9HSVMxR0vbt8HFXmN3hCjVJv3VB8sDeU7dVrvq
qY75IS7YOmE/ySxOvNcGK3aWz/6mGBF9+rx9ypJim0Tpe6WyaV9q9axtH7/LeAudRHNQ3hbei/S9
YENc9luqHea98zf5jefO0vcJ3oieS5TIcguoNSBq2LLkr5Kkd8t3sm3Kz0NlzFM46LcFj6JfNmS7
1EfHsw5h5goedHdbem5CfRk3qzGOblQDKYXawxYiX2Rv+nq4KIhhz3tLC9DCIU92vtUcGYyfO5K+
dZA+DkFTrecoec37ZFfaItv1Mj+17XBn9zC0dnvp4/6WFra+y+PxnnwfOo4RwlfG+RldgJ9rddJY
7dkRTbjIMu6A/h+GgnOHu5OBrUXCSZNNK0/Ud70V3Ietk1E/5/eRlCmZbTH+pWpXSMRa7qdcJI+E
wL8xsRM7NdjN5mru5e4acfTANELA4G4vV26mMeqN0bgHdIEiHGLxNHVvvaoOKUZ4EjXXvQdaXqL9
zOFEwkj5hSC2xWZmtn1i+w9Y4ebVUnukokT7zImCXaApVHjUj4N7Hy7ZyZLB2Q/rexrPm9J4fyLi
EJLcfp6GotuKAm6zRsLqap+ifn7rY0KDsFf58PPgjCwjr98gOl87wUyl06zuGKcnEVL5aHr/Pkr3
S2rPuww08KOwCXgT3clKkq1rkVqCetqta6FWk+7dDX/zYEL2iy7J/FyM8/1gzA2v1Nld8pdhwFU3
+uMrcSPsztR4cOb65FXBXb0Ee6WAZ6KlsS8Q/pgcMSB7gznxUkChXGPt3deInmAlLesAyfqQjfo9
a6jabF/3e0eF11DpqDkBM57yBJkPnwebIp+EUxyDPrhvsXBoh7F3Vnz7xGKRAOtBnqKRMbS/cZ1r
r6w/GlLwih4XCtbUfRnvhTPfefhJItlVN05WLpvWoYXWDqV9TEKMT2bRRlDoS0XxuYzpnX8NbWYU
vSpJ3E7aluQFQowrOa8iYLYhA7RIrFesvUSlNaZmBhd+pwkrdzUjZEBHzrohL+bHHtwUrsk0b2iL
bsYGd8CXkbzeeU280KadvV/+YH4x5E03hRjzczQRkCeI3LwLQg1sOd6odsl2qVOS/F5TZhEgJ8vO
PdT6SWJoZaj4M9Z98qKEurKHvj4sCx/KkIfDBSST0iclaF+DE+HNC8Z9iAkK6qo/wTawH6HIz25k
Hyr/Paf92M5dx7yS5W8ZILREPMMDtZomompJohx08xJ40S9C54kO4w1Pxe+wiJ/FMJ2DIdqVy2Ph
UDi23kYMwU9MpS6ZTAS++wGm91WJZpcs6Xbyui0exDdP+0flqO0yFodgGsiSx1BfZX9mPtvZo1wx
yZPlXIBWqB39k1DFxREFSRjKPfdBTDpgs2387pAJlcA+W9k2dBj0dhlyaqqG+STSWN4y6wVBTPgU
QoSp+TVzWgesAnFOt+FDvWTPiy4emI9Q3gYMBSKkI017txsyTG/TGD8rjQwdhJwpKEacd16+gfHd
91Xy24icMjba+WHh7lhA+aIispm8zsYoeM0lkA3r+pKOrMWR1YtXans3I2lu2/nWSaGxm0fdY0tB
FGW6Pldf3N60hCbOyAHg0XWS+M4Ya5V7/m8z2mZtRm/nixy2DXHE76hLzNoBHNsHkl3LSU0gA09W
p6YnGrh7IsJn/rVSZ8JAjiHweEi+4s6TTnz2hsKH9bM+ep3fDilSt5X+oaR8JYMg3+YNz0xO/Xa0
ZhvoanKiLYPzm6S8aqBaYW6K1CauUBFtBgRp+O0EnE1+kh2mBKRk6nvS0G1vU5Oh7qB+IxPrH4PW
YXFzbgaZVqeKkcvEzDota+eCx4v0liVtTmFKiYYQTYXLfUm0A9bAwQkBGEJ86LZQe2Z2GJsGdeiC
ZFcL66FhDr2uuwh9dRKHJHKwcOGr1qnz4fa8OItLuAF54V579UiItGRsYXj7CqembpnJcr8dPI8t
FzJDzyEp+7lqYTqIXApAXd3aO84oPB9sdptvIdvq316HiMbhFoclS0XZr9GrErY87BK5YeDNboU6
OyERXcZ5xAbQs+eQzRDjpJ6LRgxmw/a+5nbss4LBoIgGsn1s2R45dxAPnJ6pOJGEsyD9y+seyCeD
51LZF+kJ59r2d1NWQj7ly61tYY4eGLh3gWruFuSCT4Cj6mEqyLdgY2JwwR+BcN/PSGkF6a/lagAk
2zeGjXf0lvo3K2GAW0pqYGctdNntIjt1NrVdkcRrXWk7K8flWzSq3eOrSu6ruRdPSeLKvWpnsauW
GoYJgST809iZxegG4VqbLDjVLtu6ChqvLUaAFtKWqCHKDHu7ECF4JnkwuEvYu7tpxt5c2SMyoMA7
9PecMgKdPW22fs/3eF1Th+9rGYk2o4+4GckEvPP9VDz6ZDHla8ICyE5cKlo/KvsoXecsDVKrOO3N
cVhU/xmrtjgqP6dpDltyNuNuG3mwzsKipGRJBo9NOY9nfqJmF3AfOzsrIzZlTVRGfDDUOc46cnAi
cWDLctotvoqhOgs97YWXlvezOwXnyPIDs8YmrX+muCUCwm94ZUJI8Zdl6EqCLPoBtUjYlv/Ws15i
2+VNfdDO1fGw5KF7LFs2JXSa2mqH8YmbCIIurUivlfaZlAzqJpzM1EzkHjl9kH7kC6n2lk0GDY6i
nnUZ2o6PkU1uvcdvRzpGj3fM5Yn9HU8TX40Q8TuvSZYdk1oSaVHdnF8Y6KeLXBoHF0mod4ZXhPU2
UdTt4cWaE2EUxSGfyl9Bi23Wtq1674Z0GdxX0XmZWwL7qGce0DBYk1BPmIhtHW/tghXltdfIo3L7
5HFExbpPoFC2IkeCGkBsPPYO1HK8p9dhLBeYK93T45lbjnYPz0H4T9p86iTz77q5nx682gofA5eG
fS1YuXDrou1sIbP/2lfDa1Jqom9lEhT3V+vKCQJc/wrDSM83GKNEdqipis9o7KRQkihpdb/83Dfr
ZSBq7FBjrPqJwWP3TWxF0y6umAMegOvs6WrWGBBF4pnxY3UitoyZUzGwEb0kp5fWCmcI03Jn8h44
QBQaTd4Gd45qcc8WpWlInGyYZo9DrZydg36xX6QVPYrGeoyY3wPGBdfVEiyFuFlMOL0u1tC9BWi5
27aAryp8cgDbhkx8HdTu3gk+Stzoe9XZCV5EY4dPKYQkpL/bbBcHR+jWM2nCOpSh5QyqDSvma13m
ewBcRvdj4j4QnqLqPW97FJ/lMNIKjumE1h6MoyLMvxrCY+FGy6l1E3yyPZE59loFKDK7oDOgqgVB
nFmf4N6qmFoKC3v4ULY+rsssLP7wzxr3KxNIeXJIar3XZTUjcoQx+3CysQBwEKN5jl3Hd5nJjt5r
T3P11rJnC3HDn8ebXhKZgMpmjqb2xLkm7OGjtzoPSQT9/Lp/ZsaLwRpa7Yfuts5R8VGqqSJEFv8G
280fQzU3RGU3WEZinEqkeWKgHyTEuKiq/tL6rTy4weLt8mqaXonWfMJ8kVyymAVZNltN7RXnp/8L
YCAed6NUkokghnk5qEo8WHrpradZj/6dP/q/ZNGK7x6teJV24zWBXjJBAQWgX9PstF2Pfhke80k1
0YNdVOp5cZPlpeRSUt2/sXdezY1rSbb+KxPzdO8DO+AB3oh5gaUVSXnVC0MlA4DwAGHIXz/fZp07
reKpEmPan+gKlUyJpAhsk5k7c+VaUIyCG7mjXjm+gQJUIts8IitcHkSZD5ZbuFyxCkMOy5PbDIAh
xrqqXR9QQHuIIQKB2xSaXx2RFNI7u3HrZqpxeGC4s0WvjUnojUZCJIeDL407pHFyo6qhG06ixQER
poijlqY+SZE1fkD0jDSzlvnRjvRUiDaNm5Mte2jHmbkBoiGZUxB4h5K2nE724mHfQwXV67MOxIuX
GAVnmVaH8pm6/e4WlDSZ7YqabazSeGDC3ufvdpSHwIPRvYryQ+ua9JW6IF7w4Uj/rlIQuogOpXBf
KX1ze4igC03SfbbcRgfELXpInDp3KI8FuSOgMQZ825ypEkoEO7mzrsqEXj4WLkzndpkfpc450iow
2CHrZVlr9b6eHKgxwiAjZd36CGkXLGtmqS0PRxXW2FF+6N0MVmXZy8uS04ahwpeyg3ZpwTlPiPDk
G1LbkAWkSOra45ZuxULdkgkEPqxi+6igmHXVf93C+MH9Dt2qgDnPNrZ05OpFlzujXNdTujHkg0Wb
WmnedgWNtu7YNGIweTiWZ6NHbcZTNWKjImvIt47CFGBzI8Oy2Ev4I3CZcewraZE8HKwajHwEXmV5
qLvuWacBc0PPKXUr9GU032DBPO5OpTZVt0IvhHZrRZS0zWheb41mooxryVVZYsGxBCNA82h0ZTYw
xpAkzmeHfV+/GxSo7L4wj2tFl2hKGNRwKhGdQhup6r+pTv6tUXV/JLyc9Slebv1cP7+8pf8xbdLn
/LX5DjknXvkNOSfLyp/GkjFWxuDfOAsrPPINOSfL8p/g40SPBuAaqu5CO+A35Jxs/knGyqNfbKky
sfsYuNtvyDlZ/xN6Gpw9QcwCGdYl63+DnJN/iJvTTPlMHhYKZVhQt10zAyp0tUuAiW6zWbKXrhL6
RenEJYExesSvXQ3QFCs16faxEmILEAjfQozUq+UL7DQOvnbyAXO4/iad8FEkUmc8Pigq/Ibk44rO
hCgHfa+I5u9mtiulmTWqQjcq4EuF1TifWxHxeFHDqVNn3kg97BeWvrMEZx5tO8f2lWzqfWXtFWeA
CUnuEBE3K8hWRhZs441C6TgzM1/O01uKOaZPsRSDfNxhgwqqT0D4wB2R+Nhm0ixt4ydNPc6OxwJ6
4N0VN3QPB3JI/avuJznQ3UlWj3Q6iou9R3geUpk5vukW3MdZ4e6O4ZruqFuQaLdV1l6ZGd3ZER3r
dq/vHtU+jp1qJL/0tXQvt4MR5Kl0c9CLkJ49vrR7Y3U8Nu7nA6p+rwDyPwMqFEQ/io5AdGPQHTt0
MJsDQeoqy2ll7jmMLECOADlK0BgGXUxtDDByWy4OCIAWuTklb4my4xC6XQMUhjImDCbFJAuNtxrB
saz7Qvkehvhhvd/BMGclaehbeZ9N6V4ja4giASzKSufVQHvt/tgBmtegPDkiygXvmXFL/p66rtnB
y2xOP79V5XvhkT/fqlhTH/RVSHJLNHePu9lhC0NnGs3rfAeESF0yyBPK3PhkDfqgSN+aaFKwfmFY
eAJLsoM8gxBVRyG0N8jIlOENwU2gj5WX1tpvg2OjUAAM00e1oPWdxZ5vokO4hiL/eEGZRhFCId92
w/T1v/7zz5cuNuiHS084nx+od1az+sQ9S25Ln8WSAlsRXUkqsFJte21RnAoFEcs4feoM6d5I9hSV
Ijepe5dsSeqkiLfackXFohecQeRyFmP40cdmcR0O/c3no3zC1P7oUsVC+3CpUQ7XUGJG9awlFSAD
E89DxCQ6RCA7qpccr14EBTDSg7epursRXWVge0JpQsSFiF65yNgqZCMv6Y3/bNLF7z9cjkHUIOs6
4BZLpWUBdiK9ZWddElMGifzjiTnTCsqjMfUrqaYP/1AuSCYuqI1BimccaX0SyQuUQPa0b9CpUGty
wHkCbx7FYPGU7CbMyC/vpGi1FVCRhp6TME0CVY+oNafxk5QmN7LSTIqd+fb53PzEnEtidX0YCzNJ
6uEAEfBsyAFIhW9j0WBCFKqT8U1N84JJOdniH60AMVYf3kbH/sVZ3FYzueinIjEHjxDjEwZAB21N
xE11edVSZRvrB+fzO1OER/rRe555KnQ6m3xASxcw2fGGZsz5LgHBRK8crRi98Z7EgnD1MIzukrB1
aLOa7Ayd7MQIhm7iPhYGBLQDHN2ID0iPu4oEYFN3XyH+xZZZB6hMTYiBLlzrz6bhzIcZtBEZ24NV
zujbeYLqVqF8LYp9GkAxS4NtN67SwAjh21IasHfHwbG07KGGs8i2QhB1uBfvIO0fMwjrtiGJQpmY
dryFZgpwTGTM+yF+qWLluheJAmIOyS3lkddk0vLCDYj18vvBRr7p+wk+oqrYR5pazY4xkXEC2JRW
WFtRjVtI/h4AMpBlb4NMQ7uXlrNDafgtZ1/apFYU1ZcHeKdV1dggcG4flfa6LyiTNuYLhnayzWLK
AHAwXjCcJ2G2H13qmc2HADiF3mCMvkQzAmIA/+riuAekB313dzWmJ84LOXM60QBAFdBYyUEiuS6M
UlrpcmjQWQe2B2AlCaYQ8riMJLcOlRbcMJAL7JOmmaQK6Nd+d08u/e5QqF/GkE5zXkkDshvPEid3
IhEY2eDvK8AOHuY0joOr0LVbFU70z+dD/tl8nHkHaAuA62iIZCsgYY08nhvwU2bG+K3T5UmRt1dJ
/ch0zfWj6nNEmpNS8WGDH13Y8MaPNx8act+vB5rl61ZhZYKwTWn/OtJP1GUEPaDZonVJSEGDW++S
9ZCdkdR/TVTtpRyRp4UctcBdqXVgcIaSrAOZ2QOV0nH7OmQccQZdhhe8geFHy2SYpMu6giZ6qDJI
RfYbepm1yRA6JoJekEnNs5TGvhGCvVoe9RAeWCcB1LGft8qCprskoMdxkm6V56MysgjN0OqoMsDi
MqRtLkfnu6OVTtUGaDtOiXJAJV0jptT7XVR/gT9eBTKxXeuHiCJ6gbhyvr+jMfkhUpOnDiMOagaw
VqjSh0ffWE9JhvaBp88nWPleR+z/u38i++8H2JSa3jI6pZ1JAwFtE1ZQ7ILgQhaytAF5kcmJFM6N
NWJdo3av2mkPxaKBUXTxxIkPbUnlUJZ+HkekqOJSnP63ISlaqnt1D+ljPRAIf36t2o8jdGN85hHp
1AirToUNgco7XE5Ls7tSwbloakqqkw4LrdVnVN4VdzAhpCAusGT6hsc0AYwJGJoQUdaMOnl0pNmg
XiXD0zFMl+bICiryPKVVTcrBJItl0LesTeqjCstpyL1uUdCCtSQx3LpqvaT4Qhp0AoepjJ5wfZ0Y
JqlpCt2UIg9b2aO6lBoLbC+Jk0XWvQ6K6YfoJsRU2j8fh5/OmdisH7zg9oidi3oYenT4EAOy3+kt
TJFQZ8p1PJWt2nS2Fu0HBVRmDq2jDitTckfHcdDSm/ocj2pILnbHCoRSLnj9K9Ol1RcNdaWjKK3R
AtIg43TpYoVr/pGZFL//cLGjg0X+BFDcbJclEEsV40M4jY3dYbnNoy2xsrUCDtS7hdiAAJpNRwMn
5YTjYqEZckjnSAy1WaRH8dqigHjTZxbV1KNWL+GUV6ilF/Dc0TPgsGd3ntFciGeMnxm+M6+PBi+9
qjrqFSR9YcbQEJ9N9okxSRqQhd24PHpqVO7BWaBxAxqod7sst0TDLnDLsFrsjvG1WW2BjKLgIANY
LHVi5jLdRd7QonKA1itwZY1+Fpj39l6aAvM2aGWz0VUy7NKk6bpKUDdtZEAd43C9L7IQEBFNyTSn
0KlLwdGuRqidphEP0PaNa5cOUJXt6WWoEaZHQ7K2RdQICU0BDXcz6Q7pk1VH67iXg1JLSYvBHF5t
KQqPcm+3BZhmm21UeqEKYaAKhHS6PSSI23ciqpfyIWg642GfCGSfWYReB67RUZBe8kwkvPwLS/tn
q+UsgJGrxIDqJC1nEP4xXiWHiaZBGAjswxatV7RtnTAkeWcW7dug0eOzH5VHWjSaElK8tvcKtdG9
qpAf5EafJUd10+1UIAYRpLWVqq8GpVtoOWCRXJUvuKifnEoM6yxkKfoy18xdmc6SxHqIuv2XvRDK
0KUein0lWptj40FRzAf4AVcD+LYAVhsspYEyzjEHX1Yp8brJ5OfDLr7+fBB/ekVnkYmKyY3QiiKT
UcnxSj6ANoK1TNnfbNV8Eo0MukyUceUq5UH3YMqUXbrs+kmK3katFZEZYGCA9R7JGS1DmEdoE9qG
F/bVT/I+hnUWUCjdwdw3e6mchRHd35IK6YOuNmGgpobuEUQN0yRXIWc1VvuQY/NxvKcNHnE/Dy6c
Dgz3IMo/heSP+hYZBVmCxoyFaF8YuZ94Q+ss3EB0PrbKFtRqriVTcL5BX4SuNLKWJsVuuLFcqz36
um45mRxtLryn+Ns/MJCW/r2BzIAlykpKxWIby8E+2QZSpkPoEFtz8HfuVpOCZjx2K92k2QQ8wW57
1zTbQKH7kQwKEOyjKuhg9vMLl/MTJ2udOVkmXe8rWR5mZtfdoexhOOq+A2qXDOvtbuBU15BH0ZP8
jWruPMdKqFFxo3Hqh1QWIlB1D2biIIcvRawBVqh3z4Y1uvr82hRxDT8aqt87PqlsR0M7ayPgGeRw
wi9bYuZ3+SCPZ3VXkJQGFmxXBKNx3MEGh2JE03yRdEFPRDagk1U4Bixa/MgYxDOiy36DQEXsqnJ6
rXeqdzR2T6bJgY6GS8Bp+9WFC//ZujpzglsEWMn8We1Mrro7fQ/zBCRDEHiPLAgUsyc52X/pQxwE
9RiqUHsguSlF8JIKg95GVxllyiYOCwIcU4XUn/XOIChgiOK3MCeq/fwqZWGxfjS8Zz7PKEdwmvV6
O1NkEP1jabeUqwHJAil/VSuY5dUiXBGVgS890oSjFQu5wN2ZEsITWsblYWFvjxYOq9o+mDXBWdu7
o1LZB6fr+1sn+n/aPv8v2BkvQtyfN8Y7xUvR/Mf/mb+9oW8S/t8fJfzFH/iW7x8bfyLXT+aefL4h
0v3M4rd8P49YMhG+rhsGDIwieflbup+m7D9ZisJrLEo7kE3wmt/S/SPKB4pk8QJpbMEFbprm/ybf
b3y/tiz41hSNJm6dRlHLkDTBCPAxHDxqu106UPAT8bKtd/NdOInruQUcNoM22IUUNEOgEssPONOG
EWTYT2gaM4DG4LNhq5jB3lPR3wHJJwSQsdMdJ0j+qMastnytpe/ZszSnKd2quel2gToKRttJnXi5
6ejVIoNgRrZARPvmblbnU7WHVH/ac1xpHUprxj7Ihnl5nMYI7dB6dLgVDKdQks3N++Y2ex2e9ffh
OQ9o+Tlkm3j3BLFvtr1geLXv/cDvR+gsnkDGJay3EWAwi8zKl8Ob+VB8qb4ohqM/SG8dSdivIErN
r8WX4kv7BvUP6pLHr5y0opsMWUa/PYB4IfKA9xTUhqsXk343b3cvBqxBxwoNvWWj0gfkw9O2TwCO
TvT2KR29g0yly5j6527dHy6ERqowb382KL+7JessqjNRoVW31OqD3nws642VTiRrro/uSmWtGfbV
8X20sR7bRXZ7vE+ekMQF7/+0p1TREdpTBHboNaZuWl7T4Hmgm5cuRnoYeeGHTbX+dj0fKz8XL/PM
/v2TLvPSArHOnMkfYIFcsgrWmWP/97MKPzAKY5VoGTV7w5Jk9SxszuS0gjDZgJ4np0NJQNORtiAn
C2IyOewt7/OdcOndzoz0X/luZ5n1k3kY6xrkLfT/Iq9zWh0fUgS1doS/AuhKQINqgLqUpzk7d+ey
6Z2xh4l3kON1KKK6oY/IlqtfME+UwX9vnz5egHlmnyA5O5ZbkGWBFvSeBGLKhiFMQzQAJBnB7uPB
2S+A8e45t99az8PrtrKVOwXxvcHm64hwDCbQWXkz5tTOAfUYUClWv8azbADO5IIyqe6yt3CDvllm
OCEUlnejK7i79/P4TuptfuJr8tZB1f7bf0i+0V+tZjSfo61qUzNA5RYgOIjZxiP8228d4zZc7N+j
zB3djZa7a6oJoKzVWbgOn47P5eC2mpNfkZa4hg9gmzoLiHgX9b2RkoSwFyYcfo/yffNKw8rq8NDP
Qze7rmwDKNG1aLshZarbt3CwICkGhQiQUtq6dk4f+cen3VSGz4oTyjtUz6gnvOQv5Qt8H7TP8E8t
bePqVbpScbsdBwEumK6xO44R5FqpQRUjWr7dAQ4my4Z2Y46YJfTMdFRFdnuzD7YlXW5ONCfrmTqf
L+rL03xm339N8x9xmi9ZE/PMPf6trYmwxGexDiG2RKwMD9sYo/19gFt1g2xFh1QLUGl/6xEQhHWf
5h+zOU7GtQqzvooI2ecr+9JbnjmHv8VbnvA5v7tN8EQG9woO/4Si+WCzSeUmCMjkWtB4UHq4jXP7
cPSiK+di5emHtvnDG52Fw3/xGyk/cnrGWBxKNE4nHE2+n7hYgVmD8qMWdNst+iZWAVezuYM9S6MR
PB4GHzRmODHHkA2rOXJHIzoL7BqiO7uuD5any/RLKRBETw9khmfRCBpJEB4QL5B99I0Dlhdx17Ir
QcFikneQMrjb5HZQtNSXEugFP18TZ4Rk35zqx9s58+F5kxhxHe+0YKw6mRORaxtgxgQQY4PfFEWB
zkHiJo1dnFkH/taWHmHJGKo1jmMLw1Jum8MyfyYPYbpF4lxyuj/cph+v72xehYrAeJdxfaSTSho/
+UInJlStu5t6ZT0aE2uiPNKC8G6t+q/dcgjqZXwpHXNhyvUzv/8Hn3L9zL/9o6dcrLhzk/FhxvUz
w1xEWS4pI8K86pmaYAjK9rmhG3GZX3D0l5aWwDV+zDH8PZbWpXs9y6L+xfcqf58K/bbNTXmsKJIK
27cknVmtpovS3bFPtODxUXJWK/CK9tPT3c3NhazEaXLOJ+/j+5yZk9DKDVjNeR+kza/308ipbGm2
DehomX4tp/VUI2w3HALkaWMPdjAKVGdrlzax3QIhOfv5eeZ6o8CbUdyyZSLT0n6ARcLO7Ss0Ie3x
xaD+DDb1+4E5ty/1YMVVgX0pjnZyjf2D7bjdoD+6BjiRODCOSNMa0gkYkjflrFrVEkqEjlnZ27uL
sECxsj8ZvHNoafh3vJZLC+bk2D847r90wfwwQPiwYOSz3Q7nO6lIyJSDzqcdC6HBL1OcTBFoY7tM
gTFc2vSXxvhs0/e7qpGkmvneu8MLbQPjFRDYmI4aBH8gdHLxd6VKHGbTuR07Y/U2oR4AZwINBEge
uG1z4YIu7ZjTRHwY6H/6jrk4Y2eFqL92xk4r4LNdcRYpNwZCDEnMCskzpwio5CXOdqIhcPlO2yll
dAB0f/UqOTOXf/dVcnEQzuzq32IQfpRAHMPbqSvk/MknqWemUd0l8rFvSi1w3S+F/aX0+2D5BQED
99HfufZb6NmN27jW6snZNJ5qT25uruhstw/uZH5wHifu5G5nTz4PV1VLjPzvVsOfL0o7i8VSSF8a
euu0QApoDnZxNI6x0W0kSW+NQEDo3Iiucb+ZFfNmxkZ+NJa1L22K9/0LzywdKPLY+kCV7PuR/1pN
1CfdbZ3xZOtUE2TyPOtuy+Fks/U296kjrw3vMCNfMpmOnJGD3MeURJozTOisCaBqc/j09nawRjfO
H+aR/3Z0Ou/oNG7pvdVzqFi02zWpqZFH7PxWLGHAW+/tt5ETTJPA9NDUdg3b8Z5QU+PPQ/nwarlv
Kd7Oc2p71rhbP/qKq/4aBo1P9xJPhlPVeVnrSztbrC0X0mpvOsZDmU7JdRhuantIGdjStHNMfq3x
DNgqnDjYLuDl4C0NV782r0S6TA6k6cPufT9r/Qcq5jPu5yVxXgx38dS7D1eW/UB6y3lYX2dOoPF2
NHdOAbXhjIMHHlqgX6XPZp5l83R1lorcm+QX09yeXd1sNpkN65JPW5I3bzzx8dg7iT1/HVbgkP3W
QcXY27vz1nm9VzD96Ori3HfOq87rMl6FaOWCnmH/cd7aSyR8WHU4CLd3Hpfz3RRNNI/s0CpazPOF
+GOlW/vRtJ91j9U7zAkCCOLA3rPYTduaH6n82O1s54z8YU33vLNbHGbqSrytuEKUK/m8T2yVj8R+
vXrSg+3Ksp8n7619fy9tYpcqrGTb1SK1K8a49IDrPXpPyXTvIfPsFdOnxm3d3j3OoJhaMswjZ7Cn
oR0c7IM9yZ0JnY32hZ3ww4juw0Y4i+LLFh1lWexO3W68lDvlBpb+tAhie7Uc3KOfL3rPXZtBasuz
p2bqyTMu0T/4nuNeiPouWQrtzIn/QyzFpfE5c/T1vqr2Q30aH7Gotktz1XvLkd3YlfMFJkR3bGfO
7PmwcDw1YA/Ak+mH68VsdrO5MDyXjdZZmP/LaP0yWv+eRussdvx7bspL9uEsrPx72k9FYCp+F9VQ
1qKXGN4kyziv2400SDtpIxSlrdpFViMQ/rHxOr/zkV72jj5aNl52P/iDT+3JEY8dZhVecn96nqhI
iccOztEvnvOp7Mu+NTu6SKW6uq94kZN5iRd7O3fkdRPzupt0k5FjuAQ07pjvMRG1vqHig5aWWfv5
fesOjmEvWtfrPDqvvWeIil3LE57UCHbT3qMnHS/aufBm8Vt04FzqNJzZiRjod3GxplcA5e27Z9V5
Lvm9OOITNARvmWOt6Wq0r5Ngfa25ewKjzr4unIXS2slifFW9qMHRWeBpc3uxXjw8GSQFInuSEj7c
F/bYRh0Mr42bfp3f68QK5DNMmwgQtid709qvYmzexQXdvOO+eRxmrlNQ8fr6SjV05uw8hF78NMgI
XjX74Ld+6YlhidzmrnIPvuGD7g9EUGA5MJAEn/tt5vPCXJ+F8rE1RHlYF2T+mb2W0UPWhk8x8yqu
XMzkvHNFhVNMozbrvXKaT62gnELR5qm+ROkRbL1TEoVDhzhJ/dCL/B3/owuGiabfjglXXdOHlPz0
uyqI/BHJDDoHPYTZeJxn+5DMeLCgBgmPDhP0f0yAgq60ygpCGsk/EoJC9b84PEJrxj9tJQe11/vN
9OgdXCL9rafYij94uhMSTZfEYNwMH+BEWWpbbsPg8+ARvbmAzv3Ka51sjorsyghkHy5MHun80oVg
jQhcZ9lbzAxCKo4yKR0nB0/jRRO7upWmxyt1A4fqVFnsAyfyIAxwSADbRy5HnkGDZtuE514V5H7m
+f10f7W/knzJhXBrUi43LgqkTjTLeFUxt1jCIvTcu/SJEEgSGDrxfcf/U69wB/4ibQDE0nCnsI6R
emEo5uSdCECVoPAsz+CTdl2XoF1sHhIDE3MxXsT+hF4727g9rFrfjqfh1InsXRBdWj4XTcXZqeyX
qfjDmgpkID43FeeH3W2rjRI0AEVyrMFQNJ4RdBj8wd9uht8cw5a9BDvR6RH9cRsI+yC7kndgB4IR
dg6gJHJ35yO54bwgcyEWrTelH6x4bDgOwCbqwY/HejbZhHToBjM3X+6X/dR4BEhvQ6lIHvY4g4hv
krrsitDLfZXomfMFu/fgUPznT2oryb5SHqPrvZPOxtN9sA/YfL4agL6aRlfFlKK+Y512DtbuEgzF
vOA+BS7xYyYfliTE7fpaC1RSAmJHtw4n+WXvCPfYevrL0e/cErcIKvsxnR6xShoWUnWFnRQfhiPb
htMGqUt/C1ZU86C2CnY+PJFByM9wC09Cb+tu3YHvoVcE4QyWKb8JqkD+KmxvgmXNsa8QsgbRjXhd
BjpFPDfexDhfIHVuteR12F75q/gL8mTnV7w+cpkbD+Jbd8SAd/MsEM/69szmTTwDlmhstPgazlI/
nsmTKuA77xh7ldMEGdcdMy+pXzkpXxOuLPEyr/S5Ju6RDmg39VuuQFh9eAC5jyzgc5kF4n5E5iKc
7VyYicT1+OI718mdFDxLvPPpcyX8hHgdxvaqm2SYXGF2TQIIk4RC7KyTaUbMsDg6In5AkWKjz5pp
er271h6LKeYb37q/am7lWe8OPoyNQXsKcgZO9iKY0fmQ3TZAYIT5iRz4ZZ3Ww2Ngvw0vDYqTjS5c
VDg9rLsjvIvCfIUTsR4H5kBil2w9pCqc2pHcrU2Di0OvVQBTvTdax37iR17kubtNRHAycpHPZMmA
AsUhQNTqHSZpEOLSDv7BzXhs75NJEAEFrGPsQeGqo0DkKSzWl+nuvPwaRnBnYfnlu05gQRvnckvQ
gMLqmtruLHRvClA/QUqWJw+s610Qu7h5KOnINxGUHNhbXs3I0dPgUJIZkwWC4nxpBrozDqpps2gW
ZnCzrHCVNW5s2eNDoVVzaydxH1HE4KYbBgg2Ppa92F9bLwb8lPiqEwKEmk/m42lv34s7RGhPXDKX
707aCfVcXG7LBuFq3dpDXJDUVumZmzFXMA7Gno3r62zbJGtwdO4mW/w8cdmEVPgUMP+sWciB8qi9
GC+Ne3iBrJl0VbKwFt1kyrkaejFx0LYVh/Ars+ekctzl0X/0oSJeMrVEnvRyBPF6NEOr1HPec+zD
+3vqbF4ppzs3d1fPO/vurrdfifq2TJjTTnZ3xpU7F9EejEn2tUixNPateJeKHwrea0x4aJLuyQgO
78eT2iUN4oplVnn9ZLwOmWGLkaqIpw8sLTGlukuTBhkp8k0BYujzgokRtlCM1papqVgHCMe41IWI
ehYAr0jv9b46iyYzZlKE40iosOrEYqJazhLaOjBL8DP9DaxXKAC9ijjTMYNiagYyA6fOjMcRqaE8
4LacK8XVnQMDs3CiiUjv2d448OC7XYWr98KDGi3YsvYR7WZpilsQhlrlt2OmEI5rL+LPjC6kLPQT
/OU8z/rhRHKe0tFQ+C67oaFOcsrWVZ5yOpOIDSsiVLEpqKCczifDozh7iA1dXOF8/HCieLp/dOtb
3ZddzZEXMga2vQrnJv/fTyUPuVd6Cx2xdw1nKcJUfVH6X2W7vcOKufnqFKli1YQdI2L1cx8h7qDC
3hG9bg53bVDfpG67bALZxtrxPCxhIM+LADuNZd5hgeF1xmKDQfMScpuJQAnywTEDSUhtNWyUG+Um
XrRP8pW+TBbhVL/qHopgsEe8auyJFCmZ1fWYs4GwhcIOyzbXJqwsniEJ6HjA8o1wqeJvj/gfDGd2
zYlJI4Zl2UwgHGGTiVkSCUZi67nsDU503/s8i3Rux2v6decY02GOZQ7Sm9AT17ifkLB1SdztPSLY
/I6mZGJs8tIP/UMdINFN3Blj3+ir5a+iZxhYmJcdm/iA0z6ymp5rxyGshpUV4I2YwShovqYcakpX
2XCOY/+LI9AukKdkQ1mFpEtFdMv3zhczXZNqFa5TmGaRXRc/kWbE5VcAeWqSsZxOWYjEDEG8OpDj
RATMz4OUfWNhHvnwYPXGNom0KraLwYDw15PJj6MVSVB9cMcBPZFYziuwkL65EElaWkwxYyGxOw+5
il3wleOGLyLxlhQrnY583XuDd+SsMObMgWAze01s1zEGe8wxNWREUsY8ddR19oCZm26djOMMc8VK
yDBt4sDLwRPEqChg7Pn74rjTTiXbwYKzncyTKzqNzGTEnzSf+vloCrc31oAPP511AdQm0/xKAiyZ
33czfcl0iaS7HT2PNjhyb3tjUBxgKV3RYDzl87QULeCq3xwqIlUP0BNwWWNHv7JcuL1OTjm5205H
1zjmeXbXTYa5cMxiwYm/MOJosj0FFQQlfu7GE3EYPLKJvnLybqYN7Q+xjR/iQ8zGDqOt+AvFN70X
sZBjgoI+iDgCEnQwBNniuGxXZTCJ/dxx0reWRDUaIXiaipkTZixmKe8D6AYq23llHTNAYrS16ygQ
q1qckKsHMdp4RQ47rPVb4YZGt+K54reW00zEz/p0FyjXwnOK02AUcIziNMizHZbdhYDw4hlbO0v+
/jpj/zpjt9m6iPN981//KV86Tpyl603D3B/TnmzcjuBXGPeGIO9ZmElleQmUiV7xhUOeePwDAODX
4eXX4eXX4eXX4eXX4WX4fwhTr78dUj426IkM6GdHl7PKjjzK0AQU5huoATnpaWASE19oArz0HmcA
ob/oPS4fws5KBb8OYb8OYb8OYcRdvw5h//xD2MUo+qxQ9VdF0eYFe3zeoiGhfpmNByolyFmf6h7l
VBTO0bJbicKqQI5Rf7RJVlDd1U81xJKzqUne+OhqnkIdA4J270geRuS3v2WNwOlZ7subyMsmzlsx
tqXXh+OM9Db9kp4eoP9E/QTsHKBHtCqBv4mEjMh5fMuzzsX5+BLu6+KdntU6/rh3erH8daqkfzgZ
/ZuWv+QT2+XvAh4DMnTIuCVdO4eQ93WnQMq2F4ufbB35OpFzu79/vT84X0mqFqAg7vlF6ZJNnwMT
7PmqitS6yPeRh5oe3a/XR3tV8dTGIal+O7JXQAlm+SpfNYG13j8oa/VKXaLbcYvwEQltxFtdk3JV
Q2rJXq/XLymlwjVZzdRek4qCmHomTcGkzo4BMiCk+lsfpjY78mWnmB4As8IdCCRk4HAd+Tav7uzj
7Cm1zc37+01k31AG4FpH7mvsbt6pAajcA+qi5OoPzr0AgIz8+f2cxPcCqU7n9XXngP2g8kf2/752
7yltkBfUxQ0D4QQVAvMuI8Ij4u4394zFaYz4y3ufLzxDgAo2r5+DPX6cRf8wM2dn+zROxomVtBpY
ZfExp+TjfOm9wS3sR9P2b2nEeejs0L4e7NtTL3sAeNn2Fjb4lwUImjt6ZLzQ3rrIVNuibNdRXPGR
QybJF1OY4F525FzvX4HaHE6j9g72Zee9Hy7ATU8l1M/W2FlQPaiHkT4o1AOML+Xj9g2YddDPzJv4
2dhIG2UzrBsPhtUhchUgloYjoe4M1ybUpUvrhuZATYEyRHTTDF+LF4MiH4w/zmjnII8SJg6Ng8rG
8Lre7p4+n4Ez2tVv/T0Aqv5nb5wF6uO2Mbtyy944XKHBuHPfRAk0c15kakZuaMdL5ETvMp+crjdy
k5vkJloqtqjcxVSERE5b4IM/v6ZTg91nY3kW1u/rUFOTUtRWqFBpDpUoSiGqD1s8OC5RzwMQYzeT
E9bEgRt4L3sFSCD5ofdnYJfomKKySRWwORVlVNb8jksFE0ONCIK2IF1SMyJqygP9iRbVC0sBLqAf
HbA+jOmZZ9/l0UnSRtibzre4XlGkpW6wFJAftJ/5+Vt9KAe41HvhtYAvdVTitvfUfsCj7VcCjdbc
pXwX5W1RZN5SfhbldAFnEuVvAbIX6z12MqrvQQ3joOaqm/C2Hs8rza1UOyfxjJYs8OuGCmbjxouB
LN0z5PTeREB+LKfE3VP4ZRYtCqcNdb/OP5XTSEKLK06nwwmWNHYT8GvaSuAVOg/pZ0KEnELxexn0
89fXrff+frd4y4LrdZ7YeW6z/7BRscsXhKDtm/exCw8vufFvOW/h90VdpifzTd2aQkE7Ef8XVSCR
K6e8SHK9PtWTKdn+lctLOWuRaLU83h5UlnxmSycMAv26EzG8/Z06QUiW6llsRw680g6GdzbDYtyU
DqSQzp1k32Xu3d1NQZHjdIfYxM3ra07vnbCRn++DH0eIf15HpwbND/5dGvIYnlYutLpOV5pB1AXS
LOiCQqDAAiiv3eNCebjwppe85akj8MO7/vKW/yhveXE9nFVt/ibr4ZIxVs6S/f+83XLJ7J6QgR8W
7i+z+69lds8ipH8xr34pUDoRRXxYXf+IQOlS0Ck0iT6Wxv5Vgs5LYb9yFiD964b9psgm/C5UNdHj
hVFMJ44+s456UcE3mhKqWpsvHcidVTFMpqv8plnKE0De7htICi+135JlSCQH9sBt74DRO/GM8GKS
zcD22IB9ON69DI4eNGDJ4KwKDP+4LMjE7GyAet0yOeEqckd0GUR3YyLvOHGiTRkUub3b1JW9STnp
0ax5IZS9eHtn57M/2O0ZPywtWxKyWSh7mfTxfr9/LORd4r0IsKSDk9+2QGS0B9P9b/a+tDdyHcvy
rxTmuwqkqBXobmAkxeaww2s67fwi2Jm2VpISRS3Ur58jv+p+rijb0TV4jarCDDIBww5b4nJ5N957
zsNSurXUwk4JnPFY3SH8QABSbau991Yr2sb9xVIHWq6XNpEB6DWRBukeiAKXur2leSApL1FkteYX
IUL+peSoxw35UnCJUp6YYU+zeNpk6CAAB/PobVy6DvvV147cyckdeQv/UpNjH1Z+v9u5o3NnSJUJ
2xmA1+Ej2bG/vkde4/4BcTRq7wiyIJvNFcivUHH0lp282lxdN2iXoTHikRPhxGK2/kYDvBvJ0RFp
UyAZ1S5Gcrnend1+vYcnp3lkM/8Hp+kuK/rVPI8SBS6ThdeDdBDFokstaXWYkaRZF9Bez0vy5Xl3
sKOnx/NNhv7R4mx3QMoG6DT45PIZxY74NRkjh7akFczqB9t0O2fNr+xzb+vtgy2olnQkt1+v3jKi
r0Z8ZB3nFLxZwYQRA9t2vUdC7+vHOx+G+e92/siKaVDsSduH9lAhwKCiysTV/fPSTEbPnZjgq0AF
prtdKjSXSvQ6ods13S9l40sEn6/z5KbjMXtV6MpHxmI8ZzGFckgjFtc380pFKE6LhnGV3nw98BPr
Eh7Hv5NHrHzGuvDrR7SOXZ8KsD+2Gr8vTHiUgm/aKddAunY2e40u4hlVoUDLiiVye0ihWtHdIhkz
Yu9n5FXXu2iDTjag+Efu+hm8YtEL/r9cAevmm4oeG/i0KsIo0dC2ZAhzROFnKrqBLUSD0y3yeK8k
IijLez2xu2xZhS+kJzyyDeBDsEAag0lAqxgM/iGMHlokgJds8Y+L5SdD0i7lrDDwenX+uGyetVFR
8vVmnTp34ZEa/+c/d8f8Mn/vuTslvkcKF1SAf7D4Hindf03xPVLX/1Pie8I6hkc6+O+yjqcU8DHL
2T+NArY/XhVcRPnEYUB+PNLAorLAq+KNzuY5R3sS2DkB3INk43fouvgWLso36LsEvRTLJdWJzgVK
FoXxt4rt95cfaed6BkGrxSb01/K4PZToKJrRC2tWF2/IXpd8xbYCxfZLOX+IZqoJYFOo87x10Qj1
vFe3mYqCNgIDIliZkxY9XYuGB6YG2w5J+oiS9PXhQDAPO3kF81wybII9wfUv2CzRlSMTFt+C6zUx
u2mztBqVSNgXa7IFaVGUoYsElzRLorVc2dsK8Q9flyuOEmt8iO4PGw60nZDETp4WP7rFB18rW+Bu
nlicI61v2gIolCl2JvHRSW3QTLNo/D1I0GAEgOGIbwhU/8UP8tZNs/TWoNsYP/Gjh/+8xVq6sCf0
lrP1YiNktPQG/Ajxl+BLw1r/1omzdCouT/vRRvjst3/51fI7wA9GUHiHFjAU8S9l/g0uM3BluLJx
ORigI2qOJ7R3LbfsgNxavke5PzqS0Bbuo2NgeGuwAKEoPlmBtmvzW/U+PaMwUBPwaL5esk/s0+/i
dGSfeEZ5D1YTxFCIktroOYt2bXxzB9rexTXsIpGslx8sMsJXYvfjx3eTfGcxkOsaOD1PT7+AYAMb
Xka/rl/PCkh9E+cQBp6c2tuTgr94uO8yOP8vCf6HsFFB8PsuHhnVVqViaDh28c2dXzIVy79l0xb3
rVzf7e7QQ4ReIjSQvzn9Bfb37vkZLOfR9ev9PaAHXl4CYD9ViIfT3eLhoZ/2/Oz19RW9hLfb+NXC
deyyuWd2tJzn+BYtegVadBr04YkNGtyW+9ry7DZfmeiEzjs5uyOL/q81u9NK68jW/3+ldVJpHbkl
/zClddJTOIox/1BP4UNHO6SEgtCG2uwtOfFOX6apV9Rmgi2Elepw3EFvDgUPqLs5Onvy1iSqz07o
6A8hZ4N3rzyabmFb2ittvDL36a+JBEClCBQIWPSzk6P9dKDDhpdUJVXF+VrMwEh1KKBGnQo0S87D
OAJov+WiA4lpc8UH+7nJ23gQRm1cv+qicBzIqRF/6DD8PmLnyJXjZVWBIxCKE0gkA/pwUZIDlsId
i8wF8oNgsBu2DWBAvj0tRQlnhwz4/Ccs8FuW/28cundDOHLouPId4zkYAgLrRUXfZKulC32Bs6uj
BRZm6RvMUCd0De/q9rVGLcTXPoC9eEVfjeDIa+JT31V5ixFcLNHxr+uLBRDxcg1MP9A1R+ffzsro
+sQrT637sdvxx6/7G5L5V7M+8ie6ptejZWHWdN3Ck0NdWBsj94VUR4uygnYz47wswAhA8hmiMTmg
j29xDXl0DeZE9EyjQMJssSWL9+si7Y8sB4qUXu+/XqmPdd078Tgy7VMwWJYtMMx7WOvnxcOEVwa3
EymNxaV9SDZDDDyiJrpaQBZ/OgAWWmAbNwe1xCFLY/d2e7d4AsvQxyUfE6MR/f7+9fb165GeFORl
z98pnD9ekE9u6ZEl/Qdt6Sk1+cbs+26h/vFq8tRpPdLrPKvYWDWQQR5dXJ2fyPOeePhxbfPf9/A3
ookvTvlbfcS7tS4n5pJ0hEnCaelwgClgSgBMElcX5XcdnS9d8EVcHyRKqnpAjgFfA3BfTXQAOMNS
8fRruXF4XH19Uk6d6ePK33/cmaYnnIhjEPk/wok4YY3eFu/djv0B1uikkBzpWD4Xnt+oRUhIDCix
DIW88JZgAbp4gb5dbIIV/ZgSxPwbF0V0BgmQap0eUIu4QS3jLXrz4xOeyckxHWvTf4YxHenXP/Iw
/V08mP+777R6qosn8aeoVy9P/Z/k659u9ZMuOl387P7tr7gu/+Ovv+1++x69d8mTfvqrb1ZCF9pc
9y/K3Lx0fa3/499+vnXpLb/53/3wTy9vT7kzzcu//6+fshd6eVpWSAGuyrePdr/QpL1c43zOfXn1
VGEqT3/7J7+xXfrun1lgUwokaxQy+J4LYfmN7dIjf0ZeYKGu9ENU1tsLy+lf6C4ZKDIJbs199+0v
lnqrv7Bd2uzPPmG2B/LMwAk9giuA/5z51W+6FYv220r85fv3/YqUOH+t4i0bmVLHZ/SY1DcLg5lk
g/RWthyD9DzrvA7Qc0GJIupe95kfFYp7N0XWV7h18yRYGoVkk2w2KPfvhzlqzOxXU5Sq0gCOZ5js
KSodmu+K3jevphA+Em+TVyVZFva7QWrbrHPXqnTSGNFU4HecPYDJyD64ttzREjG3+sKPUq/h93Iu
vWAVjsWEMo15SFGi3Yv02R1MA+CJqhq/TaSpsgujqY8a/KBFKGLAl3szmmH2X+2Kp0DBqstKnQnJ
x0tDpOccyrwKvPNMg3P3fHY9HewrS+TZVRrOStz7ivvj3oyllHDFqAtUzChQqkGFAQepxbkPymwx
r2qqA2Cglf2MIn4tKVlxVqd6K8lYFRs5eln7vTO2QW7QBDUqHDqVZt8GO2ivuMzH8HIO3BrkkcwT
xRkCq5IcRKkoi8MmK/i5BVqO8cpVrZhYlJOqdaHrqAz7Nqo9LAf4yWo2nPcqnIofI7Vps8sMCMlR
6kA8VVxbjI31eW7PPdgoaU98ed07fdZc8JCCERkgm+NAr1VPRLfjxMmCiE8y6O5LVRsAlLG+ZGjj
UGkNqJ08k+4PLayxBdp52YMAOumI3wVBnLGqG5GX7XkV/hybNqWvfl+r9o75WujzpnZHcWk5vhXu
1WiF/LIP5gEbEAxVClNekEG8EQOaeRmk73Ae+35e5HdD2bvyMivdoHRipx3nqYm4plKfV5PwgvvK
Vr6MERHNab4tCVY5zJwCJdb5nErQuqER6ybrXTpeas6b8sIX+QBOOD6K7lcox1T1K90KJn8w1XZ7
x+4Cje6ODtVHJAqtabgVaRkAir3IanpXpzmzk0ZmQaK6hpSJNXOKXXcdAlgaAR7ymMxjOSdDzvWh
9e32kIEiUEYi4+Fj6gRNdga+ROUgn59masaErBJ+S9o6EvRGfFkclBl5ZqZgdx4V4GAqt/hOZim7
DQu5dcYrpayVp3IOUD3gSV/RltOdDgaGywEuSzuihvf+WrKsCqLQsQg4VduaDKvQcVNkyIdaq6ie
veCRF2I0UZAFGUhULRXEVUfUJkilvU4J9R87aUikGzXLWOS6qBMnHXF5TgPeoP59ZA+j8gzgvt2m
qVZTVgTIkOsy6zcNaBN/FXqwHoRXere+CiWMc1HOaeL6Tia3sm0WWE81ZxEZ3PCOGbdLROiNQPXJ
PDc/TFlora0AagG0fW332LYUOEp9nj/ZFcWoqsqSTVyP3sh2OkwLedNYRY0iLdrzIZlr3oYRbXio
rlsTVNe1zJAJUGNKr6a0CgCtWhICtNk6KJ/SlMudDOfmOm2slG6Na6XA3xTdTd213tb4md8kE/NH
tba4MM1aK2rGlbZHsEiTYIY1ygQjFySvZA4CKt2W+4z3YNmSfdqPO1FWMlapVYstm1PRrahkprso
absTwahe6JxhdXhWJp01ZGAjpC3bVZLqe5E7+PXKN62Oy2H0r7moKIgIHcPIOlCgodpmdAyfeelS
tqkmmb8aQmV5r0LCzyqv5UBq0ql3XYyM1Qe3h7ZJUpbZe9a5IWjOq8o8T4YfSDFTO6nVWF4E3jCA
THhw0zGm0Chu5LZOmEd2Z+UvpXLDg29VB9lOkt/27kAvOyVBRdJxtxeR6Ib7trScR6Ud64wxTuy4
hlKFG2YyF7Q5ReoHa1+Ucp1POMatU4yxW5V7l7MSaZtCsylqx0AD0d4i4LP0Olr7MY525p/7ktD5
HiIyd89gdK+rXT5a7rm2rDa7TUWPVggTZEK/dLPSaHDQeQicI3f0nwraSwEuM1UAQDLvdHDdCzcL
d1On6ffMM1OWOMTgb6QPnvB4Mc/gFVO51UcNTsMQ2yOHMXRVhsyOT7kbu/2Yq8RPbUoiOs00i83c
MADouil45LvKZ2PU6kC6SRPIarwBCouNO7m5Ti9Y7YIzZNKFwlWg9nud8KZOzWXjYDiJ5LZD723S
l2YNkRsgDjzM2b7gs0KTmdd6wzkPIRAvQd7YaCTNRYASxsaryog5pB4Tl5ZdlaSZPZ5b3mzJbdtV
ILgUIldT4teFM66rkuxnD/OOUHLhlIlJBy8A2Z8VZMDgcnNrrUhhvmlViXtthYWT5Hmj+h0dSODH
Y2XnbN30heqjrE2bbmXlbX4pJr8nu65pavbgSB+4hFk/PpQmNdArRIg20W2heeyawSMrNcqg3fiB
axJd943YuTUHlTPJXGdeF43UZWRsVpXXJi3UJR9MJ1eWNsW099B0mMamaKsddbuq2cqmyYbIBQe5
uCvbrL+eulyGa0JrBUpOj5IOrHZ+BZLOCfWH694pQ0AwLlUN15r03D1L+9zN4mFquv5CzyoFBlaX
gRe+aXPLW7Omne0ItDi2Dag26mbjjhLhA9lSIxkZTfY84VIl8HR7YEPeA8JQc5Zt5VxZqCwtwtw/
0z5sX9SCRa9/NXbthpEDSTCroe6wYV06BnXStplN4oLCTgmIFFHfgzy1uqSlQQowxMybKAY0dXek
kuAPn/OZnauAu8OWuenwa+wDYa2lkxJAuFWq7fee34aHwILK2VguDPmmlp1r7kKlajeStj2SWGTa
8Ks2H9hD4zZ2GTnGkrCGYWq1cUCLEeDNji3BddrZkw9W8smna5aGDt1NdlaHCQtIlt1kqoXHwkN3
xqUt77MtF9SysQLc1ocAu8WTfBzTEBSuIf3e+9aEna4LrxJbqyd9AbUAHykO3YKzQ+2nDpA2i65k
EfD+qsvB1j6qkhxSeOAktEOzdcO8qvdtHtC7xmODH8NfFBvfpsFlORmik9Jriu5mpmq8wbjJMwtS
wzFnIYodmbscTpw2wfBzHkxgr8SU0zGauB5NUvpF599nqvPU1sPuV36swBaVPfdc+3oN6kSLR9kk
wjs3kFO5CvwcwmzlTlfExtJErDNBgirpoYHM3hplr2IHlZNg6ejLBmDlOiDnRSamAZ5WV4s9Itnp
Oyv7AHf2Te8hcG30NKxKv5meQmQRaR5lxTiKbTfUub3tai2A76iqQEYY64ByVx8HdlXyvp9XPWut
+jK3h2q6lf1kxH42OSgK7clUfDdNQHtPlF93WZJOdA6gfkB6H8/Ua51tMdoBOtMHO+/2odZGb+ns
uTWYfO0hu8eeM3fvwB9WL40Qg70BF+XcPlW2V4egsafZdGXc3NBrNlh9vup1mQaJKAlfe45PH6RN
9SFnrOwSm7a9C8+U63zDGeKjpHbaFPQXQvb9tummkiWBUwprF+Zp61/D6WF9DOLSQn0L+Nw0F1UO
lyGig5jOSZdr0OngyQdwW8KZ4Txn9bfSdnl/XgrXDx+s2nXkw2Bz4l3SSY/B1tCA3Q1o0WwgZ3Vz
KQflFlulixwcLsKhYFnry1Cspj4UdgzeDhK+MEZUL6MCDEQrpP9769zyvVSfOU1XBGAabusGJ6YB
aVtbuuFcRL7T1v4ZpD7E+hPXsi4LkqbW1eSFwxiVqYUThM0uc69eiRD7tGaGmBHGJ+NORD3d444+
d9Sdo2sPQufl8yQfG9mX489QQin81FVK51/hAMntXm0bBxXQe9yvFcIh8IWi4bKGHYmMLye26lof
Gq0ownHfVx1MTz1lNRjmVIZAKit08eRwDxDLk+qC1WQ1GUHpte/jBEQjG7M1XIfONgmz8BVtg7rq
x2mfOmMrzRUdtJWbOBxYNQDNFFV8ApvaB8yOSzjoMrHLDp6yzo0NbNm+s8KVAO1ZlbCiMrg7YsJG
vYnXZg20wsSAOYzA7n6owgz9ut3gpNxPbFYSLSPPT9OGRsFQG+eB2iUDskEq4RM5eV1klwMdWfYC
NduKZAwhS+u8b/1gF7hDw0TkhpMKH8Nc2d1NnyMavRHSb+oYtUEig0eb9UXCawbl50OPAmGW0qwI
o9RoNl9gW71iP+dWeGsLrwBU5cCG9tLq0AWfDNAw5ZmU7Xg7s7rUV43oc+e6KaphwlVZU5GX3mUO
XSGMd/m2HStwuCm4d8NtZzoC8zVzXp+ZbkyHTd5R9l2q2X61tRpJNMpseiKWT2+DPuubqLCaTkV5
1jPAKMveafb+OBYvQpi0a6LO5nyAuygrSCHtpqpajzXx0drsgoE965oDh0+yxSHsH3JSp6D8HnqQ
lnpz8FoSH6GRR2ofELCdnECjVRV+faGxKw2qi1pUnqA6U3MJLqZyZNiJfnavyiBtVGRmB6xE2N5k
7LQzJLbb2ldeqG2xZzRtwH3FYd6irBauigar7tHXrDoYvVJmIQr/W9IDbrSB1f850UyAZcIG3mss
VE5DnK0aJ6xp1NDATyEzWrvd2r20QzAUX7mNCWTMalaKeEZABgC3WXf5fp4Kt4N+q3MwKSlXgAcA
sY7eMaOtC9P3WRnZTIzBeefAN2wiS7Kiizqn8b67dRf8YpNF9COhXQdqJ98a3HVXOn0X2dJNMYVJ
uJe1W2VjHnuDE1zjEa17PgRWACRLTik6fF1LDHCseFtWW+KNnEVtH0iPxQ136T0lyHKAKN24txX1
kQFQLsQ7ridPBjvYG53vHDdnO6lb6W14X7EQuQMv5TGxWlVcjAZqblWpYUojx2sIupBTOeLGk8Mv
2ysq5joxFF5qjHAiuBnzNgRnezgGIm6Crnjw4JDttEyVHWc2B9NYH5QgTG/C/K7NWu971fsV8KpJ
VTyhZX2+DXwhMMgRBj1QxgmjIWfhlTekxQ+f9DUF8V0ldniJuWKGWSso1uq6ykqNKEBPI4/7NOg2
bjZpsuOl4fnKCSAacVO57SKygdutZ7gBgLxmCJRh53rgfI4pVOaZBY8xv80Gy5c/mqqBm2N3TDqv
Vhtk+S13uhxIyBRWCrmBIPDiIkVS51CFuj7vjEtWZW9lwLfFcgDZW5VVcOPULQEXh2VD66awWqIH
36LtponqK6tF7ZhrUaRtrBqF4RMyFvE85Rzgv4jEI7eYVlUoD7brm2+jXfXbrA6I2etMCvWzm0gK
Y8G1zs4s0/EJWCxBwcIhKkvmXE0E0VgcVi1vI2ThLOuKtSa/0CwPSJzpxt/NwWSluw4utQMS4zQr
vvFsHvurNCgcGz4qHaa4L7LsGulCblZh1/OD2w0MbPR1Ks3F1Ppkx9qx3ZvUdvp4GERbx24KQ6rD
sK2uhOMEz5TX4FGufHgmkXSL8JZ5QXWWpaxpIqcfFLzMoZjuEQGJMbIsZeaIzaXUe0v5XhNPajTf
iRzHXWqpmUV1mJaHZpD8taa+3wrEvBTaIjX1zPd8mOtpP6ggLKN+pv0Um2oqReKK2rKj3sWebYKy
Hro8coVbpLe+mzXB3iqt4qxuqnpE1FtN1pmd9n2D1fT1iwjaKovcXudA4J4d026cnrPHPpgmAN8W
XXpZ2KN97qThdd/nYQuvegymBGpzvuhY0djntXDES915/nWA3OqjCQpSnYmc1ulW0Zq4GyROTb+Z
WakAetCOxY3rMnYNcpwcleipbx5JPfkPthjFWaWZWBEBCoIccb0rfo4MRyJyum58IMiqRWnH4K3p
lEFzSnLI0tC7ZMi1AvS3KwyCAbhP9zmdp10L23kdGN1ZO+5NSMfVXjpeO6E9nw2d7xaRScP6LGs2
P5t5RCeUp1CWQUZcdWigRNext2Qdc1pmt3ad5Q80gHAVAbBH48lx+42URVnFqkDyKNa8wlaUXsEO
Jqvtg5fN5ilFQukbR5XFpWlCTbehoPchAXXcqF7dbLib65oiiakzQAG7cwXclNbN926b5ztsjBU1
nefhxNcjR3DXqRFkennofkuteQKPDJxnFfcWehKjJZ/zyuZB+jgNDPnO0unCm5DM9LII++DSYiXv
YHVMhnIYiC3OaWfq65KM07BGvO2AWKYwyPENxGkfGfGQbvBTxpAJ5tY1DS29o4xo0J2no/jpuLN5
CczQoNjRMm4Lk8CDVyGE/OW4Q4k/9doBXJ7Qu2lUCKSBkfXKgcqdIRm6asKxf2xtwe1oFMxGBk0p
nSYy9EsV2ZmbohaEmum8n6aijF3kgu+QqmfAIR8skV2iYmP8gXRUI9aD1wYvOFj21vPmg7AYP4Ql
rS7YrIYq8hrWX7ZemF1AXfvPFfdT7/zdTcQH+f3l8vf3G9bfk/tH9RMjDQQMn2xWhtNVCm3Ul+AO
9MeoMw+mXRv14INW+Ot3LYVdH73rqFzErpFARF6tWVX2rDb1XKSxIDM2ns7XCL7iyvaRjFfhiakt
934fve6oIKaGLuorOoEvQFTnTctWKTnn6XSiCIYuo/7o8UcVP0U+wphoPD7vJMLSfkrgwF2GzN+1
hQX2kTRLOB0BrY7qKaxov++L9L7w3J9Gn8B5/GyCR2VPua+JJbu5WaV+18ZOGgCMvcycFeuzzdc7
9obO9MEk34C+3l3jdn7ayqppmhV3Fm+uTgFkXxBUn2stWTxKFazp6NjrIQXWCWmzMHJl9qvPsQD5
SL2oCJnaVHbDptXXI/pEhvyjosHUhIXo7LZZId/yyrV3i1gUWaRQfity58yqLcQc5sQWf7K+/tFF
qZmNS+0K7/IhnBPMQEXsNaKUH19P5ZN7Nf/obngeRlpMbdesZlzB1A3Z5BPcSP+mUd3u6ze8kXJ/
tH3LzN5tnwzLzqlcwNIMDZI3qt2MizaERzB6MLnGim0GoKHZiRHORCfeucj/R+881ih68KuMwRca
ujMi+QYp223jEujDe6t7NW2+Jhw7VjSJc4q37LOz6B9pFhE0iBSHblr51I6EBcKRwEKu8CKd6kQW
m1asAwStlXvfNBuSP3N9QkI+28IjFUPhuTVhpaZVW2m+z20DboViXBI25XzT2/LkOVyO9EeLeqRs
PGUsG+cQL8rBRkKrBBNx+IUJxY3VDVHYmbihDS4aT1QVfjaxI9UyzLRgdJDTSuCwz3m+1ra3GyeY
BTGdeMUnlucNSeSdbNZOxRBb99NKErElBdCKQi/BTkGxrIQHAKnuVfDLE0L515Uw/2XmvCO1kVVu
Y9GCTyvPomd4yfLOKR1WfqHua01jpyLR3K69srzCF6IuIStINC3jsVK5n0N14nh8NusjnTKV0u/8
DAMppI/c6niBO7oEL7PlDwTldSNjxz1h/z571ZF+ccTk6a6rp5UdZLHGTZ6wnwdkE6U1rVLogJmR
CPnLEyv8icS8dcK/284ccQLp7Qq8RNb3kFi7xgNWWndmLNA9IPZFbIq04UXYvTYzaBuhs6d8Xlnm
qcgfg+nE4n5iHLwj1YOcEQ+qFlKLPPuqQFJUuA8AWt5k9q3n/UTMecIIvWFkfHAcvSN9g+rnIc2V
gI7jUGyT2VeIg1yhhyiX48+R7kJWPw5kjfcvku0jq9jj8DiZOpNhs+EjStdKZPkR2SziJRVuNrBI
7egeetx2Wbl7FoToxKAq1vKXpVC/VKsTDRn0EwXtHSmtOnXnVmUtBg9fOrJBgMXBw+QW54zOB9S9
4HacRJDCSXnJchC/FhB72YSP1uxIhWVBiHB4UWFqHr753ryaGcQjmHbSCVc2TdfU3Ptjk2RYRQ1y
t1J8d3okRaDo3HPflMmShC07oDBO7UbRcktzHTnyByF+0vmPX4/yqAftd0VxpPjCnrA6D8rfxBgK
QKfPfrcRYCxZJHmRWRwZObNYI3NmzP1UIK+jr/3x7KQU02UjPlgpdznQ74+S3eZjS3CU5u6iblEB
g8R+Jw8hzizmC/2Usx9ICURqJmvfEieE+tPXHunIup1zhWz+tLI4bkAJyvkx/wZaSgZX0Igagoml
UGLdpbi4q8ZfJ5b8E3l0j1RiWbmitZieVhMtrjv+nboCV/nrsfFumbrIOY2rOoiQwE2C6mSz4Seq
Yqm1er/GquZ2U1CoCsu31m15cAqdFDjEqFF57KjZKu8JjoNrirhEVgvpTbHCzJvePy96cuYOHqo3
ahmfNoefHA/3yFXziVZImcIw6JyEq2zskaazRHF1YpE/Uc/H9Zg1UUUr5r8YwIw9y9SJPOUfTHkB
0eoZv2DjxThuPL1mFV3hyAUjPcAwGTVuvx7DZ0M4UpqeKdu0Jum0yu0Xh1fX3sy3aVqsvDz5+gXL
Un10bo4Um028vEXtExoxkfqLWz98lbLZQpS+fvxnXuZxFXI+2JYgLTwWSIJPXgcfbFDyB2y43zsJ
juWIch8vfbPgYwgjR06czM9k9Ugn5ZUR7tRnBkFYOMStZ+50mj0FOfnWmGxdmvbJZk57woZ+sktv
/d7vlI/t8d7gosOscGuOOrzgMI9hFmkWXCLRe+Idn8j6cel8iXtrHnQuFJx0vxGvvDnphnzi87z1
FrwbvWmk8HWAQIAzdt5UzhordMZ1eb74r6Yf1l5W3UJZn5CIZQc+kLi3ksl3r+vKgJna4HWOLw/K
oFpF33N5VkJfQWNCJNy5f/q/ntyRitDE43U7QlEuUc4Af6KkwTqFY5VWr7/FNidl/RORc5adezcx
u7Rr1GFgYmOjElwCr2xWXEI3ZFO5Dmr1C37x10v4iWN+TIKV1blbC4E5tV75vGj+RQ2phypz9gM9
IW6f6IVjmsCuo1oOHt4xEvDdCb7yZzdGEnbz9RQ+k+YjxybHNbQqpxn94Fw+Sju9QoT59ZM/G/jR
wR/+D2ff1Ru5jnX7iwRQEkVRr1WlSk5tt9tu94vQUYnKEhV+/bfkiwt4eMwiUBhgZmCcIxbT5g5r
r0U6l9F5RoiUzr9FvbxVwv/uy+7P5c9rrrqr+BmRD/SAdNwpBBT0D5vj+4A3J5S3UaUAaPXyGJop
qP2LSCLPk58y2ExrGlCQ8lvAwprHfjpd/r7mwqui9HZezlXlj3AeJEpPZD/O9U28PDoVtBBXHzF9
NPpluuVa//7hTgBck9k0g/nPcna2Kawv3tCFxN+QLb7SN3eVK55HE7eGoIbyJyXbNaiYEBa4PNms
V6ODBwZ46xYGpa0PRrOic/xU/rzGdXPKe9SM/Kg9rlYegRrc7nU12++e14RrdEzmF2++h0m7vG+6
c6E4A8jWUO4F+RwOrf8vm3p0tk7FsoeDefn7GrviOv+7WdKe697Dyxkiv/1EIgJG5nRbB/MZUKeT
ZX+9bhTl6hdApqNoMc5hjsC9qYG3A9b1fn1naLMcgyrfXTeOYgjaymvmfBygJMxmoBAT+zwk1Q+H
9IdhkY/XLppKCVlQIICCDNNp7eJ+qIb7ton2nBYPs5XeyfG6rVEJM1H8qYDlk3M4Lg28M0hkVsOx
aKvX2upeYve67KpKFRrxOuoi5M1Cxvjw/yLp0d0OCQAuWSYNg2ieyffO8Q8mIYvbiHk1BklBEC+S
aJs6zhqx4jXmAGvbRRpedQDWNo+Ptie2ckktGwcgyeW+tMe7ivfDhkQUvugEgXCRf7k8kG5GysOf
VF7nA7k2h6Uv3Y1V8KPrIu7JUSrtYxDn9zJk9mzIUGksqqMYgQDgGWBR4NgGc/4QzB1q6FNzbHnz
C9BJw8ppXuf3tukPWzTRwAe8ClEHjyUq4XkjNwS29PJqaayYo9x/OorOitAPEJKkRgv8Un4DoBD4
DMP66PL3Kkv6KBgq/EECKym+DvN3jtRDukbgAGPtFg/HerK/NfV193JtMvp4xsrEA5a6wm5MKAhi
pbofiJIDNCCgfEydJEfcb7uGmWmebXs9fh92pesBMkbNGea53/vc3XMCLCYEhYFVaihQCX23NXrp
miP93h35Yaweba+Ti5c1bAfwUtb1zu+7+/cMM4fITrJsjZZNt1/vWaUPQ1Wz5fd1ECD88KwDsjR2
/FJkxRaFR4QDc/nY5mJj9Ed0a6jYBNY5PA0azAtBB8ymU8mjB+AlTh9WclkT6iy47v15Lw9+mFcM
XKJfLxXMTz0+ezE/lgKpS5ov00bm3bzxA2NiZn2gPwmp3oPvD0M5dCyJW+NkuIWLwilCKXJoJMN5
oGuJFRCxTZyICSCrpX9yIj94kzEaz+rRjp7spLO2l2+2bnEV/2GoWibSOYNPhMJRwfwv3YJUEBBX
gw1l4Gp67trX0VQz09io90zthzkPsONxLeCAiaT7G6ReuxULQE6XZ6Ixsu9n9cPHmRcFQ2w1cxg7
dblpa7LlkfN1GOPt6FLDddZcMaKYDsvJUFggGAPI7bCWEHzux19zU20sRMIM2W87Ta87ikSxHICV
WpEnMdS6IaggFgIAQ/h3wsIzaCp/vduhT04hWd3KD4vmo2HRpkmJhz1LfjRB+31mAvA08JegQXBn
jdl5lN2tnPxwDQIKDxIh7vgLjRe3q1NmB+nXEllt/PM3S1weL2+k5pQQJf6I2SB5gO6nMCbDQ4y7
Lcrm++VPa7xlopgSWnhj3a9nxKsoWjuDfcSg6TcV2UaK4HbNFV4eR/NeknVqH5bVFU7EkhLjjCK6
nSVDJ95SPF0b6L+Tj334/DRzz/bj1Xlh9m8u+S3YYW+oZD8v/3qNTSCKTQBGXnLhw9tbAH/ey7Qe
ji7tYKMAkL5LygqIPnftWajksLFF41154hUnA+DiXib5CumjfbUNkvIOvtm5KwokS5A62bh2cqU/
Q5Q4w2lnYXUVAgAf9avRGXZp6z23MPWXF/BzM0FUrsjJistqZtj+wAJ6PcAtIn71luVwMuzqPPTT
uahP1w2lmIlk6e2g9QggdNnTWkarFgEw9wGFuzMKy0trKiyvK/NfQ4G27f890QBHlkvNFli+TLi/
UglIU2sfV1x9Ht31QCGIySoACWVsM3Wdyan9/B6RQDEFAEc3tJ6cOZyr9I7bzpF67GGuDAfu8xcD
nPrKnHqeVqTA1+3S+Z7S6WuXyOcodQ7Gi/q5KVtb0//HDmQ0hbOfYtXqFA0wlZfBdleGmEz3bSWo
8Ek3zT7Ft+Okf1rTJVYVGMykbtkVAzCSrJkLH+fXIfW2CYZz6Tn3xh+uW3blnke9k5NlwbKTRKA7
brgtVuwFeqmM6QrdCMr19pOGS7+2YMCifodKGy3ZV05PVi0MJ0fjABOuOALzkk0kWNDGhh6su1m8
wO1ti1f8N8L8pnRCjGaM8DWFbMKVOz6nbZ0SiukUbv0cuMlu7JeT3UMfk8THtd5uEQoApxy3QqIb
c7H918vGRbOO71SHH94ZxvDwZ6WNdwaNiUGZ7Wsv2laNuxOJwXzpRlj//mEEq60C1049xGIAwU8r
crYpbgcG3G1UGjxczT1RaR2mBHCNpnURgrlTjyYQ9s9c4NEYeq7cbz/PLLfOmiWsBAdha+CwXR5Z
+WPpd/3tUDc/Se0tuwiUPob10g2oXPquBW6/XTCgi+ZkjmgksaFZBwhFDChyxOyDMcbTjaTYgAVw
5Mh3Y0wtF/WRjSLbpMmcbKPS47tiKLMbJ3Xa0PJQuL/utCl2oUU3S5fk2QJftJ52GegAT8PgpXt7
se1jjGaZ8PI4GuvGFetA0SrfzUMFJltg9KQPGtLaOhJuG6bxuY9JVChpJQgf0fW0hFkLhbypuyV9
ftPCCdgAKRpSmgcGL0NzsFWIaDb6cyc97JDHmxt0Ab3aNT9cXiLdHNa/f7iWPHNZ1je4lhEw6GvQ
m3HURtPuhuHBdxbDBHSjKJcf+SqrSXwO3wXAUM6yA2nLmym7Qw+WGbClsTC+8sgntdvC1wOepR2D
fVemv6zWuk9i79AQaXgNdEMoVqAfhsqO53QJmyJ/IQEKsciFsMAKmw7tjJd3RDeGcvGxD6jE2JhG
BhEZQLGTfEOnIUMb/pKc+DAaDq9uGOXWN3U1BW2CqYx0qu/lmDqnILNOCPTQz20bjJjmAvrKRWdC
OmkqcdEXq0+2FZnvLG71u8VJDOUlje3ylRuek3ZmOZoIsQHZZrKWo8deVsBXhupFKcq9MZWoe5pV
cKeLhsc5G2GPiwyUEdM9RRUJxaQS7e8dWoFRWmoKZPx4uzW74prlUzGeVdSlA59BvbN+/b18hUw8
QGWL+JuhGa4EzLOM39bEGAomNvKAuZWHCAYuH0TN2jLFNAhi09IBS0qIKnlWvi39BAIYsF9E8lhl
33O0j1weR2Mc2HpCP5igGA9QnpMaUkhIMco5RoWQPM4JsgHD2+CYwpr1XH8S1jDFOqRJQHPHa52w
8Pf10oLhgpynyQKFxEMGVgi2Vrm8aZ+n3rZZ/nmmvMt7YvuzcRWTQYuacbzkTpjmEWgUaBi5BA3y
ezzfdX0C1UwITqh74JSIeAG4klYZ6KAA1uvEOQuSO7vG9ffAARSZ06yaq69iPX2nHRreo9KSJJkb
EtKjITzJD7MV+ze0GHqjirFmyRUTA9gzzbOg8IC9KgcIEUfWJgD11eHysdEdT8W2SJmAIUrEHpqj
0HzK+oWBZagJ0fUuNuhwesoi+BaDbTxA63c/20jF1CRuYmX2nHp4w/Jdi0CG0tep2Ysk33XzXVW+
pda3KXoaTClUzS6pmMmFtsEyksQL7ZGdJ689dO10VxNkIDPLcPN0Q6xL++HmLWgBhrOVeWHm9ugu
8N3+Fi2/4ylO4/ZmQrh/eac0ZkyFQ4IxbIraqPLC2C7/ZKK5xft28oI/l7+ui9BU4CP4T0qxOJ0X
No449NQ6TQAk05KAAyU/8sX5iUbG0PPaE1rZ/l4ecw3+PjkLKrQxFxaCmfVkR7a3TXsEgtPWBntW
X90NSY2X5+RaxLBJGjADlOb/d5e6OGESglMeGoXX7GVz9Nq7OPUOGExW9x2GzPg+n/ZQFtqb88Xr
1z+bouKGVOPSdkWNUW2AAsHd8yyjR4cuu2zat953jD3NUNbo77PuZW2w4yzZWqYEv255FcMRBCP6
3ITlhUXd3YwZ29Ro2O7HQ1GO3+XSH7hbpNsBTDCXd1N3DRRLArY6xhOEi6HXHtF7/1JM3jZq5tu0
8a8cQbUdI8iKogETaklzM6H5TEz5Tx6kyOXtLs9BYw1VkKNbo0VbVhGs0zJDFIUCR02sG2dBv+xS
nNtkCjZD9Hh5LM19VsGOs1sEEqR/NCxT0I1xCfZ0It8aEwO55uSpiEer7JcGGCsaonn52+jRP2nE
TcukMxYqvnEZR/BSrW+fG4OAKPg1VE95cTuOX4WT72ZEJ/Uwhqw0WD7NyaKK02FnS5KzpWToCHI4
/N/4bhLxa+124Ai4cjMU68CYGGCpMYRtFS9OQL+JHBLnVz5C/wEzUquhy1SwEDQCEsRn6LtpGwDo
bWf8MYLMymDjdCdKufCu7Cz0XGISUd2LbexXJ2rxeZs1RXjdkVWuODhkUrAUgfGTswkcZMFN6jYg
bVoMvohun5X7bUcgdnQs7oWOWOYdmVFAjn30Bq6MZRtnFK7hPOmiEBXgSD1HkjrDQMwBm4oM9usx
TsY/fo0RKXo6AajLJMibrGXXmhCJGtuiIh571x6yKfbgx1n9HvR752kRewLoTocO0mqh93CDLm+T
7nqq4EcHFG0t0FQyjMU/NCwwHj3HNd2MeINGEEMBrAdyuJ0D8rDLA2o27p3t+IMHNCd1CSa3QqJj
9VfdsEcf/G+k+TqWhtupaCr//+4b0N787+NdWHFqN3kgQ9CAHmdE9b0FeoVbcF6GQZptMqQneAW1
1+xpQY4qSsCjZLvOEUEcYr41fbl2VE1V+dTG8S72h5NX3LG4PaGfKE3sbwH+3SYvV3iWZOVbANh+
7XVhWZ3xFyohFIE0tZdaPwj6/YCq4PhiJpabIBtCPzFMUhfjqHBLF4oarK8BifVYHi+bAJTFaCax
0+BMKO2+SirInb9MoLu15y2bxXhng1HnFaxr400zxF0DXjuQKezl5NLhMMmyvhudsXsA1wHC67Yn
0QntHsnjPKI93BAQ6nZesQiBD+b4JUFusInL7Sj5Dmqr56l8zYzpaE1c+y4F+eFsWTItWTQhmU8S
64WCOSH37KdxZQYYJfhIxq+Xj7BmGBXiGLWeVaHnmoYU9GTobI2+lLn4MiflDpxm58JyXNPlXJfm
E5dQhTmCGpb1BfTl3o1Pnwx3oFMIuoOY9hlnR3igTSY3fjptwDx6eW6ad0GFPC75AlgOavnhQtpb
IIl/Jmy+WQg1FNZ0S7eejQ87NMe1x0uew5oWLNi4TXzvlUApF7zal9byPRgNVkY3DcUIxD6dpA8W
QySMlt+dLE88A2eNqK/8vOICUHAlz31bIhL20Azbp8vdPKKKY7reulVSIoGGuk2e88ULiZd/SZzp
uZqWr2LsRvBigqbF6MLqVklxAjKEiDYIlzDOEJ/83r/jWYFEnmNYJU1QoSIbfZBVt2mHaQgfQC9x
8EEcxvwcmJMXTxyWIAnR53LdsVXcgSqNFj8bMJMgkV/kgNoNY7d8EoaLqFkoFdaYWHnEFoDBw4D8
qwHqOsyS7mN75uFVP1+FMvaDx4o4lV4IZsfbaIHwQJTeG70J3a9fj9mHSwf6VCcfJX49n2v6CAir
2DtzOp9BJV1/vzwBTV8bUVGLrB7mmbqjByzTj2Tc2wkBKzbdgFTK2ib1ua0i2DBrC7+lKN+QZLnu
iNnrlD9OLQWpIZgukU8pH5b852Anx9UkFuRlaAZQBfkbo2Ou8clU/GIfC+AVKYbqzoLsgDmNMu+L
s3Sg1n1y2sLwsuv8TRW7CDppcFyuR22m/d6biAiBQDl0TRuuXK+Sy/ukBmEvn1/TWfw1zk5zRlzF
5FR93022vVZyffe1Sv6Str31ahPsTOtlKpYGvch10xMUvXgloWG19MGhKtx/BegTd03Oqj8ycYZT
3vL+JmVry3RhIifSTOw9x/PhhERjxxPh42q1E1B+FhHPDUtObd0bvBpN7Py+jx++z20w8U05sjYg
jLsr5uB5NGZJNI3k5H01P3zbRvk77UWLsxDRn5VLpq0/sBvwBT4WU367RN5pdp3vTtXa75EJccoQ
iK4D2NZB4wHPNy/bWxAJGu645gKoAE2wrnW5myNk7NzsV0NBwTZFM2hJi5VCDRX61v9m7B3U+Ioq
QtPufH+iEaLHJAAvYhIHf0XvvtXLt9wBvPuyzdKNoZhFkL3OwFQ5Xuj70duwODu/ard16r4Y33Hd
iinejmwccPPWCOMc4dxJhPMNg3grXFNxYLG1M77jmodWhV7G+SQGWWEm+WLdJDF9iwZvCwA3HEQ6
RwDigRjalJ/QXWUVf+ktcR6zyIfvAzvk2iAiQ6M0iUD1kIO+MNuAiZGVIOI1DahxhlRAJtaQSBpj
PHCtvJB6upsSd7s44r6eu91owqtpp6VYKLr4zCk6xPnRin8H62ZV9keCK5ZnPBzS8h4I6O3gZnun
Yq3B2dYZe6KERFaKlKELzrhwzuvTGA+7FqIU+xEyjjsnADHq4o8grk6fcmKDf50FN1QgGXD5+OvW
VXGZcrCgAseVIUHj2Q95GRzhQh1GwJUj0G0Zd+9T8+sEKlyTc1FPMxUsXMBeXQvnQObmRjR+eHkS
n94wfH79+wcLiRxZD12GmoUxegg2S/otGEm5JanztZT9i+9DqQUshpfH+nTBMJZiL9KUSeKmsElk
AAje4dX9uxeIAMArMtCwm7Kxn95mjKNYDVikCbzOqK6M1VOGrAGfIaEA8pCyE5uoqjZxnx0X63R5
Up+zs2G0deM+rKDHezIG6/tlo29rV0j3Dhxwz0j/FJvWqr4AxTns05x86/zhVZI421h1sktI/6vy
CvATF9PW8EPWc/efWBc/RImpJsv2oQuCu0Ctl6p4QIxrV9Ep6V+n5c21Xryy/GVs5/n00cZYirdD
AJNI+YKH1aesOjpul+5bMMJcnolu/xRLIit/spx6fbXT/tYW9ptnk79TnBzAgjv/tusm37HRSY4J
Tf5cHvHzgpUTqHAlqy0dP7Xw0FiAqwHGto3cx7Qgu5KskRbKpD3I0xB25eSwRIZ+Dc00VWa7thKy
nyrmhW4KEXnhjgegF19mxk+szE7cL97K0jlTviSGddVtmmIsx5lnWZeNLBx8Ow5XCuBeOKb+/s/t
P46EYg5HpFrQpry8G6pTHNPltgvSP6Liz2TMoPpG7Qfgdndtlf3r7do2uPsa86hiXRPigVxrwJzs
5Ic9UweZ7GQ7V1ZtuFWf+jhOoMJbyejyCrTdLIS2+wFYiO3YZndQhgqvNfAqjrWIy9T2+5SFrmc9
SGRC0x4tGVked4YpaMwuV8xhNTm90y0JlmhJtpzkz06XgJCPH9BOeBCmAqhuoRQziFJyU0Ul3iln
oehSbSyQH8enZnD8nTEppbkxKqIVNMFDgHiEhSO/T5efPerWDVhSJ8ggWb67OmzgnDWsmuZh5IqF
6xpSwU0fsGqofcIGrObUv5dOHK7mwQjzfw+0P7HaXDF2E7V85InxfAxRt6MIGgcag+k9qexNOYr0
CKmlCMolojpwJz/6FhSImtx/GtMZoKByFjsfMhxbvzDROGqMBFeNxASNjQAk6GjZRhcShcIKCikm
3JTukCg2wrPmokDzEVzR2EUhaHKGx3op4fpSK91XUnLD5mkmocJckwpiCQlF8bquE3/ruV3xBVjx
yGBHNTZH5QytwZeLzhYY7rz1zritz86UnwpwUlx+jDT3VQWFRoOkI/IwqO0nEMUZZn+TNa9QAxCI
FCEEY+Il1a3R+vcPfktd2VMSQ7sltLPZ20fgBX4Y8sr7dXkSmp1WyUCjeQKR6oBJ5FX0m/rLw5Qm
Zwsn22hwdI6Xr9ycGqoxVRrD/wbSfSd9/9dUlhCGo/GRTHDKLZSwPe930EFTKIEeCJI/fUVusYjQ
WTA4fxoj8R+waJYXSC9gls2qwjDE/aHt4rtMDK8A8rabInKm7ZTZhoBDt6bK7XGgI7IsNXZsiO1H
CCeV2zwCe3xciCqsZsiFXN46zfFWYaNNTRssbM7APlDsarvZJWA36klnwL9qjLiKEBVjao2uwO3x
PEE3eVId5mTc5XUDWQkcFVuidQB9A/Vs14YLpZvQetE+nPTMEsgHlgDLMGo9Z337KFLIX3p1lW0u
r5jmKqlwUH+q/Zi6640FR9h21WABt+/ydvnjml1XUaB5Eftz6+HjroQspp2J+Nx15bIF4/Wy8z2o
hl0eRzcJxR5AxWUMRI7r5HLvTZbLoS67aziynUBFb1KxRHkJMY0Q+o+QOHLsVW72ixs8Xf7luhVS
DEE2QYKHTcjeeD5kv6QD/FcFNJt1vA7YiAkoj6KYoHgTQREpbGV/Z1s1OpqS9DeP2N8hqAynVDcL
5XYnFgQT3sOBISjAd+s/pbkF6Sl6Zww4NCOo8EwOgVdIsRG8W0N0jwy/hUQN6gkTIo7LG6E5Qp6S
TGhiF/KEwsVGoAcsSJNpY9Pq3+Vva15FT7nEk9PEDFJvqB5QJMec3O/PrF1eZAzZLr95jRNPGm6z
LhhU0ZlJkzuutWCdOPFDFIzh98H7g5DJbvXROueetnervxnDLjrelWu3Gq8PRorQOi8HcKKFVjfn
Z2gp8j0kYE3UNZ8nypxARWTaPpoaUh/LN0uIJIrDQLItSFm+NPZfJDlREkfmGdCFTesMV26Y4kAn
oBMFmTRWEYmrk9PQ720WPEZQSK1saS67aF5gVf99nqImcrqAhoCDI6ZdQGHCQDA3LOSY+uBWrhZ+
Tydh6vnVDacYgjod4hiKJDSMc9f1NyV1ut91YKOWVbb5uYZk1J2bpHXo9r1tcpo1z5enGIbJaiHw
Au3OUI7z1wTSQ5ASBUTLdPB0gbuKw2xjG8TzNlDpwvlrV2zLm3m/erP2km2gPbetrP48swXejAES
pllEFYxJHCqtimJC0Cq7TYLoth/tbSLiLz0Trwz+m28CWmuWTsVlujQqY+kzGnIOqR8IS64c/NK8
dhqLqkIzbZsCZDbiOLTUhYM+eDsLANwRDakWSMkM/pjG8qmITPRWJbJtPRqSyhbbIkkKQA3c5ez7
S3cgkHB+qt0xN5ihz+vQAF8qbgBE9SQkpbBkvZjobijSVXIlRe9H122i2nmLZfY8gASmj6EGyPw7
p8v/tAsE+sBed7xs6nWrqlgOawLKKocJC8exfhmEhA5r/ZVH/dfJl4a0kW5NFZcBZ4Iw33cp1GPY
Lw8anGvaDTKAX+ABnY28iLqJKNZC2oIiXYRRwB4RAOw47CCAV+y8IHs1hkGaN5cq1kFwd3DjimKx
Yv8JCZJ9l7YmcIBmlVTo5iAl8hAdGoCSgSQhQa7QbfiWlbmzIR0/1cApXN7x4PPUtQrXbGU8FDbw
DwCENf1zwn1xLxoLihltUocgAUKpj1DnXI1u8JhBrdVw0HSvoord7AILFM+UUOSqDi2ElCzP3uH/
FuULlMA3hWyge0ugyQmG9mvNrYrftGRu95BKpJAGdbdNBjRSdT8BzzHgf9B+6ybtxm4o+hQM7ozm
gKhwzt5J29iZMd7CAB/KEf50U2+ISHXfVoxFGXuFB94ND+JWszhVDnocUBfoDNujOxWKHaiqDPq1
Dlyivmj/MGt8oI2PXiIwGUHLLESb5hnKfX9jx/ty+RRqrqtKVxlkES2cNY6wJvc8xO5rnAPz6kKA
DpKJ8uflQTRPkqvYhJEmvEp7DJJwkJ33LiQY/ZvO1OWj+7piDZoKvGdzCYxNBABrWJRoGExEGdoi
MLzdGpOgQjc9atUNSPjhhk/LBhwl93COq6A5A4FsNGmafVBBm44d845SjGHJ6S4VzVM2NK9D0P3o
7avQ+06gojQzaH3WEwPaKmicve9CZrhr+gYCGfwaVAsGWOf2wZ2nNLKKWGIAvJntpmqcU8aDznCl
NbusElEKv0ZFP8LFiEByFMzBmdXNidjB2+Ujqlt/5VYvoltIT/B5BnnNZRUNBoK7zdCza0QL6Gag
XO0MZr4fKwwxVNVdb5cPqBe9ePIqigCsvvK8I0FLK6/FNQCC8SkGScxuBu8JFBhfbZIcyzwxJDZ0
t0G5zIS7EH9FojwEX+JOds0OL0clrEcgD432W+efq/yTSSDlxAZ4EbFHtqvEGSLQVQBi/j4IqK0+
sRiSx83u8t7rRlORmosXoJDr4rmASulhHvuz2yU/19VbLNoAOSv+ItKq4O1lxy41ts9pjpyK36R8
yMs+hcvH8qZ9zHJXPEPAr0k3o1VZm6wX1GDjNS+WykNJkqR1uQt3Ke2zeVND/HZ2q+I6T13FcHoi
ckg7AG0u+1wSyDShv104SbEpSoDdm8nt99xtm1+Xt0rzPKrQzYrPYIwbWuyUha4FpAVzaIv2GWjy
cvfXHHhHljq4siY/QnPW/wPfhOJ0DyJ6GnpOQrcWcYt/+UyWXRov9W6qWVlvgj5JwsuT+3w0rmJF
Jsh9l5adrWEIeFBtN2+P9rxKbs0MjGvEffBGeRWxphOoiNFkaNHMH3c4EzR9AJ/fAJRIHg4IFKVw
481SEkPFX+dvqlhKCOi2UIzAWai64BAsyZ3LC0ijozayKfi0t4o2PRfdJI9uLXD2C69Crn80JN51
od37r/rwJhVdJ4sGmRhgSNstB/8L+N9gSNayKboiEhvyxK+rJp3Hsl0HIVzj0dFY+3db82FgnwRF
s1QC3Zdlds+mPBvQczG3txabgm/XnJdAxVY2sov7qM2RBwIIjE7Tkz9BFYSIQ8aaDCl5EI9fHkhj
qVRgZd5MeRtwDFQW3S4gFIR2w7epquBxmQTtNBdb5b20yFjUeZHQcBgGMDLn9raLgMlejRV275hZ
5JfIF/sABElpMvvry/hJGVrltazmIuhSbrlhBczJCDYHaKj8lH65hcrJN39sd205HPBY7xnQ9RsJ
mLgRfKlb0fXUfDgdfRHJrJGQzCy64jat6E+I6N0kUfJlKU2Bnm4IxaOpumJolqbHpuXQlptfBiZ3
CVhSx/nl8qn43FwFKsbSHVpBAwg0h1M3Qj63aL6uzyazIB0WE7nFsb88ju5oKI4N3D4LksQ4Gl5G
HprI2k1FEFIQhW45j08IofcLoJYnY7SqeS5VfCWooqYogDRy2MztSdYod0e2IbrTGAWV5tJNSZxb
KT7tow+/i/my4fCnzL05n+85V4GTRBaDBw/FDVkmwQ/kDr9BDANcV/899QzBkG4I/r8n16l7Z4xj
DOGvGVM7282Je/bzutsglri84Z9vAP8PlpFZgeAzhrCDDJqIVvGzX2ZTZlnj7HEVuzgActRKC1+f
KusoWujolQv2gLF62sKlvW9iCtEvC9SzUI07QjbYVI9YV+i/5oarWEWJYKtOZtz5KOhQFOhP0A1l
O+Ij+UGZ/W2q5ckGZtewT5/fGq6iFSswCZOiRV0KvZ4/SYajRqc5D+fkt59h1Mr50ZQi2Eyl61/1
SvBAuad5XgB2LxCA+L731fL3ETwxcMgfinYxXB/t3imxh500E49KhFB4wovOPQL1CZYLXstNFUfb
aIp3JZ2OxiKrbseUzIJVdmOTRwjKXaDI3HqetwK47iLLduMo/qZNfy0ijquYPouRMod+O7g08uYJ
uu7AQvrHK7MLXEX0BTGqe+kIqCd4ZLbrZLISFJlF8WrEdGnMgoroyxmRS7aWKjn07Cy7ex6If3Yz
twSEx2AWdLuvgvpKKkVrtxhjrP5A2wcaz+S4Ms73+R4HAQU+mr8VV5aguEpTKRubBGRqEa4z/763
+NcZIaBxMpqj9R9YX0uXHHERiED8aIOU+Qkh0z0f01ve072I6Fdjc65uJCXtwKwKJWofhqB1okM8
v3c47oIejAd09G+hn/0j8+a/ly23xuiowD6RRfB7XezQ5B1Lq9vI+kFQiqLxdxqTm6j/658uD6Q7
boohYBOZ5OiDH2QBkh6Q4k3QBg/5IE9GD+1z74arpJSNl+D0FqgDsPY3mAn3aFahwaqujuqd9fXy
LD53B7gK2Ztj1gQT91FroGOCCC+9SXmOrtf6yu+vR+KDl0kA0yoCgWs/dwzZoAjNDg3f0ZyZYAOa
l1qFcyNnn/A8t5ELZyLedDb7Y4yfNHEjVxGHOKB9bg9IyvTR/CikdwJEvgcmK7rhfnJHquEfqwTC
ZKxaHM9vhReZerw0+FT+HzRizUuUYpB9AsfBrRyLs0OKfYFgbmMF8nVxeJiUyXkp+l/EE6904jsg
fW5mlFq9wDvApTDpCusOiOrDV0MesAEporonN3nj/EQT5Eq0YLComjOuAhbjuAvYki3wrFOXhOCv
8n553hC/BWArvwlWAs0FsO/ny4ddY4dU6GJZNJ4blag7CdSWbsu6jZ69Vo4LGm47S2wC4fi3wqf2
P+RVXFM1T7eAip2wRz4F3lrZtVHnXBfQjkG/aGog11ghldYyiIOS9A3ub9bPWzxBvM7uyvw35XR3
ec0090uFJQq3ZJY3cpi5SPbbKQJ+RZDG4K9pjLUKSmzBlC2TFBYOvBTkuWjRmhNmAW/HzTgNcxo2
4+RZm7JdumobRT4FMsK1uutOwzsRywfThIykdEaKlIJdDjvSRlsPVDiu6xycKL+F/ODOGkyJcc0u
qdXiOK3TRmZIqy3Q5VtjIuakYVt0pzyxfl/eJ80QatHYt+GYVO46xEJS0HoNfAMA+SoYA7LRoazf
rhpGpfokKTg2IPwNc+Cw10n2yIRXxaPbDYBIiOz18iAao6ACO7u8TnJiIUzJrekFEEPwvwy7ruYP
PJUrm/rlUTSAM65CPEmHfqpZIqpHSPRXOt4xLaEr0bJ+Nzg1lHrjfws6k1vuQfazeWkHebg2hFXV
2hkpgmrqsFvMQ6rTXuTXqc77Xd8AXBrMj5cnqDkSKv7T6ZNqxn9Wpje735Ccn0bsVevxYzt/vzyE
xqIyJeCqGVg7y6jB8w5J8EDu42TeoCUIkqAhSvgbL3cN74TGiqpQ0LmKiGVNGSqHiFqjzs03UO/8
YtwP3TyUMKtbzUoaCy/8P+a+bDluI9v2Vxx+R58ckANOHPcDUMWhipoHW3pBSDKFGYkhMX79XaDd
97DAKuLSTzdC0W0FxcrKzJ17XHvtstc3mIP+Gr4Wa9O9rJrDQixC2D8qhGDM46k/1IyRU7o1+nUA
iGIH2YUkoG4xbejTCze+RoLOEjQ4RYxWzzHU+0iOP/Iu2nEwVW1mpi6tsDzZR0oT/lWaJC1Q6iOL
75T1umCRq9JkN2kZbyVILrz/NRKUxNNcqgwNRySv3VcYe5VepyoCtVNXzoDAJOm+nIZ448wuxXRr
FExOQNrAsnLx8rifqWk3hu9QXk85ChKcvspqtLLG73PmbKjQC0bvCSVokUe0YECWu7L8MyHh91CX
oU/H8XqcPBAmA4ofc2AZAVr6Z49njUKteuoMYNEHEn9h5Yvp5ygpjB9O80aJ45JQ8FOhKOohy6IB
fT9FilmJuR2Q+tfpu8hLyn1uq6vndc0FFbDGnM7lmFa5RU8gXB12pYX7Vs1W+8mYNBu4mksWYT3l
vMxx/REl6HRz1GceJu9sBSKurHiTjtPXvqz3fCjf2p5k6M4CzLpohQd+xq1W4ksbXCkhylpkBkeK
DhBmG58k/euGVW+rrST2hVtaA07rEXP/6ho9m2QKv+UybvfO1N+EBh3ToaN//qNLWoNMvcopsgbo
pP2wDOcmVtyAP+UNsLkbV3ThjNbQ0tHQKc8wtgddWnX3neY8RcHXWMwfsVU+fXh+Exf0zxpfKjAP
WsgQzf6dSK9bFSKuNM5RSLVMuUKM909TVmuM6ey1lqgwV3teFewj2h7N7aDN/FokdsRYP+T9/pkG
WMNLSWvGMNfYEXj/BEW2x/HukjZtjK/pQP+hQ71SA9ITGuQPrd6PYAEo94mm+hPJDLpDepuAKxyl
O1KDqjCfqmDsCt1sVGcuafD1kHO0P9u2EgnAmLV6PRjZ+Xym3K/m4c1ineqx/b3Jkw/QUmOw6TJc
CIzWIMYCZK1N3RVLWTdzrlNkZZOwazd03aUPX97wIzObtEku0hEfHjvlV1HQd020Nbf30kcvL+vR
R4OAOknQjwJcSxR+r4biC230Vj3zghu1pnfsSpWHPMZn6zIJZvQHS43ODT0Hia52Xvh50w25oAbW
tE/cnbKItVjIdIVPKhq/psiPVHyuN/TMBWW5BiWCXpQ7Glw++36kwVynN2GSYTa4Omx2VV+S2jUk
cZpSkg0xUh+V2/pT/gUgJiSQo+o7if8UUDWYvOn/Y2ld2RbrtkYZJHX3+cwHXwMFQKetxoILErUG
J5qZkIKkgOM7tv2IyaxvjHKSDcV1QaLWoMS6dxPTYqbZfhwJC1SF4Q+dEMavq3k30eQbKzGHNc9v
n1f8F259jU+0XZ16BlMu94X+IG14hyjA1M2nTWT6BddvDU/sxpmEiQQQhS6dkIV3APjah685yMiv
hQIbFt0WsAtWbA1XxJSbbigwBXLfo+xuZbGTUxos8JrJeEsS+fkju7TKIhSP1Im2pq4cZGH3pMiL
V2mTGF90PfRsFrvoo+steLKnciN6uvRm1lOzO0z+K7gAYh11xRTwp7IOsn7+Y/GXO139Ec0JZhOV
JBAZvaIs38r1X5JwdrrJCdOmnKFGIjhVzneM3bE7GuXuzfMneEno1glCbqY4VAu3aN0Udk94l75T
HMOVQGjU7FmLrM7V8ytdEr+VEuC2jr18of8kCi3AyT3PxC6p3N2iqakSfq7YazQE7Z9f7cK+1pDG
biF+muMYHIcadrcs6Zehdm4x0SEJisHdsP0X9MMawQgMl+pdhaYmKkO/WEI1WJ62pX7cfoZjdT3Z
jYUuWJw1grGXcx0qjXYtTZOroUy/erp/66DA9PxhXZCwNYaxj8ZQzQD2wxP0Pvc1v/NStVVMuPBE
14jFBh3XUiz0D80Q3Ue8fd1FdXqVUH5DU+eg9bDlZV668bUumChA5CFILEAU15Q8wej2ZmfAf3O9
SZh6gX5Ar1GDc2JtmvQuummLRhc3XUQGhZpI7LgYh9zmb0sSAttnPCmdQMeJ+uSgu6DfUeEKTHsp
srjbdUCgL7+fF+xqqEK2RYt26Q5XWoJ7ZOKdg9KjXAqPYpDc77Y6DC5pvjWKUAwEo1AxOnCvgUUT
EQbZqCHCIEvXL0V66MyrEOVUULJsF7svic1KWwiBhuxYIreXD52p/IiHIjw0BPlen1elJ4+hm2bV
TSEpQA8Pr+C/foz/Hd2bt39BUdp//w/+/sNUU4PpD3b1139/NAX+/M/yO//335z+xr+v783rb8V9
u/5HJ7+Dz/173d03++3kL3uAm+30rrtvpvf3SFHbh8/HN1z+5f/rD3+5f/iUj1N1/9uvP0xXYmrY
+/soMeWvf//o9s/ffl0QRP/1+OP//tny/X/79br79ud9brrqfv07999a+9uvjqT/IoSiBR70bUQR
vmQshvv//EgTCfIsThhz5cNA2dI0Nv7tVyr/JYh2OXE1QuLl1379pTXdw4/EvzRnChAgRjHHULj8
1/98u5Pr+d/r+qXsircmKW3726+nDx6SQJnLpZLcY1jIW6fQ4NFg3iQSVsDF0d/DBtMAjWuT3TC2
ox+zrSFEDx/3v/Clv5YTlHqCUOUpscZEN24ZmiJjdteErvQV4k67Z643fI2KqTvMQ1sPmOSdUvhY
kYr/NN0ERtiq4fSWZDNKl5Im6PxKVMe+NCzPkfcPnfe9qTFRDIOb3Hes7BjflVzkWZBiy9diAreg
QiMAcBG1Zn5SJ4d5ispDnjP2MUZXCyJa6wWJ1zPrjwW5naZ5bAMMoLdoghCqvorkFEd+MU+V509h
n70bYhSufe716Ua6/6GatD4eqRch0QxF63Xs4oThSMt5OR4vr7+WTVF9koMUdC8BHw9YrYEZl+AZ
N/5UOl/xX250xdw8tD4mqqBbJktjZLjmFEegRlL6KpNpiQY9E31Kq0IHXoYUcGDzBOPz5nKmvsTA
z9pP0h7BWD/3dI9+Zvpn26PkddV1njwMdTrdgkhH1L4t5c2IvBCIV2WqjyRpq5th4s6dAXLwalYz
PkkNDC0Wc0GjdzyKsz8AFfLnMCFbivrBBVmdFDwppSWaKBmn6xh+npu8gpfS7gga//2+z0FIqyPM
QnAireEo07S6E3XrXGOylm9pJ/y5i/Y2LkjAEsqOJbK2H+xAxLUzQXh6UO+gzgKKB9CHXANRnm+4
UiskwoPke8oFykOj3V3QdZUvj9RQZSy3u7IMMcZw1uFNP3p/JA2GBihXwOpQWAaOxsZdmcz2qpiB
BsCcl34D0ndq4v7+HpopzkHaR/DsTx1im4s5yUSEAY3W8r1wQh6UIL/9ywycWIHHamWVh/3PMhJX
gDes6NropWlda7QG210WRbnfordop8eG7vII3K2t5eONx5FrxAdppHyi8JC1KQuEkVFA0Xa0dfpP
1RxHOxeV1NWSc3iqp7sWRVgqZky7y92pvmMmrzDR2bAhiMUw+GE8FO+QHxQMIHVbfUMP5WGigh27
rCnfgC/smvd6Lq9SfDoaRPoyfIU+Esw4fmQ5/tbNjw/t1FwvZ8YZpru4WkhXCbWOYUegAVgTknY3
DxIEnF7yaqblwcqBHDr9xs6W/XUsLzLWb6r78oNt7u/tq2/V2hyfWPA3/X1ju+b+F/zD9perrvwT
rDOmXP/O/4cmnC33fdmGv42TPKmqpLxvHxvxh9/6y4pTBnsMLkMJ/BmHuV6S138ZcQpL7bkwaEKg
bQ3WXPz6y982nNF/wWumFPUMIThjy33+bcPdf+FlwCkAOgizCilBJekFNvz0ScMTACgO4u3ConIN
zu5Frh4F8plg7dT0aLpp4sy5Yqrv0PnmNRuZlaeruPA4YGzgjsBTWCsOmhbVEsPPd14vOJhG6zpo
42K4fnTyZ97AuVVchYW4coErXPOKTr3Vudd7012pQxPM1pkD3YIj6vlVVtp4OTIXny2VEGo5OrZ8
jUdHpj1HG6mq8Y4PpiW72FNtBDUcy08O9Zo3s5DDT9KK+mNeU2TBZRhpsRMyB2Q9cTK2Vd47s2uh
YRk8wUHwItd4hs5tI4GyLHZNepg0kNcfppBvasFFy/2v0XzYtXTR3QnnAnQNZI3wl3UxOnFUDXeJ
dbJ8N2cJCpV0brsiAHl7RYNo4Cz0+7HM+wCEBcXnee46ucNwEAMGTIcNG9kgPI7VFxKAdBKXaIHL
IGumllLXTQhmq/4umc13VbrZFW3AzO9gBtTzF36q/5edg/KWSo4B3pxJtobxIKNmq4TV/d0UxeZH
hCAM6VRZYDAQH18bbbyN9c4IGNxc7WJTUixaYVVRifKuTROCnfWqrwKDnvJdmg3jFwEj9LtThhjA
7hS9+hnKqf2T0ir+mSdSBWDTBZjz+b0/ES4XugahAlQQIhBvjRZGAamcKjCuHVPoj10RAW5m8QQ3
ntTTVfBmCRMa4xoA31/nLOFveUgceuLouIQhFy5/UkPkRqLtzCKIl7TrISqR6Flbrvnxs+UlhVhW
1V0t0JFnFa0/JcrQ358/sEVfnjwTlykGKSGLB67dtQ5quq4y4GbN7ziNkvkqLsq03neq6fUe9YTh
S6XbNoFbK7S7cVUrtwlyiqUhnvDMhKc8d93jQ8K4AqSoNXcKuZ8qAP9jVu6aWvOj7cd48MWs2vdz
XjXsRmDYeorOk0F0fsMlB/wom+J3jraOff/iA9ESnol04Ti6+N/TY8/7omF9qZo7dIJ0JuB1NaFG
15DyZw5HT1+xYnZ/1qlFAfH5hZ88W5czioYFWFh4bnQN440VZzU4XfM7L4zd60SJcld0Oty1GGh8
V2eIfp5f76l8LetJzQmBscc4stONFrJtopqV+V0RDSwYRjbsPWX47vlVTjOeyyUjfscdIzGLzgC9
Vkauh3ErXVnnd6ZNOXudETVjuvfs2hFBamT0sffq8aN03fS+VeBh3BCyM5uEPwIbjqB/+bPkmB89
IlPmIzqXjLkzmD4c6MwZ/B7kkRv6YIV/ftglLBm8ZLjbjEKWT5cBXVARGUSsd2x2AGQcnDyTvjsj
bo3THGOxGYZa/uglSRw/ak39qfdU8bsn66wLokm1nwtZIcqWrWNGH400zRBkaWE2sUNnTkPDNJBF
tvHc1xXojJtKZDkr7xwaYxSpneJr1szFTg1xcq28sv9cRcP8iY1Jei3bSgU8nbNbJDiS30ElFd7w
GfUsrwQR1/NCskoX4vwUw+w7LoTrIVcq10n4aejTwSvT6Zg7Nn7dZT2wbJwtTeMVRdOzlvMxmoi9
QQOyvHERMgAMmWR/Pv8tnpzOw5dAEAdxEfAcVrJSN9FAGfoMjlGsuo9KhMWBpPmmrCzv6kTjYhnE
xHJxyDgixpWsjDFYtmk7jMdwYUX3c5Rwcx8hbBkFgwsQeRrn+ZeOlPxDlU1uuKvmRDUBxlrrK5PN
6I7uRgxd3XgnT5wTBeXvKnD8eRpu2RrLapvMTGwcx6MzCg72UK+9nQQbrnjtkI3HcmYpDJMmFJcN
9ouHHOHjJ8kKXg2drbtjKni8G8E+dEyQhjr2OpE/X3yjHlew0i6cIq4fLNCj1w/ytbJCH3t39LqZ
H7hoXOSHki0S8CeKG0GSAC8dqCEQksDnXD3+OSUFd0eLCNp2N3m/+NCVM12B66F6Vzc8fFGxf3ks
WI9zLpETZVhz5W6Rss/ZzLEeRrTa3QhI7p5PNg3QiSkwIH7ONsKUJy6CEii8gPAMfitU6NqnsoMM
hzpS9TEawejAdfWum+lny/WH0RnehiWTL5YQSZEXhDeJpBdl624f2mBeSg6n5zgV8ObgfLThlwkl
3BvwgJCNNOTD7Zw+x0X5wGeGiSIUpv/09qJmisJQlPPRaeB2+G5CjfLdwmR0NzQ1mQIzTHPu9x5N
k1s1jh3zZU11HcAj4YWPueL2I5vsgEFsXQqgaWug7AOoyzK+isvWiYJMYKo6prPkFrNTRCnpXUOi
EsOQ2lrqAC7qjBmm/eggi+tojNud+qV4IcRUF37SsQl5vpIOEdj5K/fLSx8INi9htDDbRREmV7po
8JD+bR2PHFOGBGcRzfl1a9oXexpLsE7gS1GJ/0fm4PSI0fo0lGXk0qNn6vG+mDsXqSguPj2/l6d6
BatQuqhWeLN87T+5kynBvTvTY9sUw6s89MYdiON6TBwCSu35pZ5aCizlQjo5RyILocDphuZI5gb1
O3KUYDIPeJI0AZfgQnx+lTNWEcsgjlsSKoiX1+qrQLwWEuoQDHe2IgDvdguWcglcgT+BU3GvBsBx
8FU6NF2mbmCr0OxU25UbpeRzm3WpKxBK45EgL3K6WdrIDF6AoUeVDeYqm83gZ0YPG0f6NBqAkODD
yVIlQjvBGm/MYnSE5KakR64tpjXpseuDVLfTm1A2aePXlhHmD6FbfkKnOmWBOzuE+m5a58BvFbaV
73iedlt28ezmhdBLrpKi2Xh106yCHR9sSI9VPJeBN3jSLz3MZXv+ps+tApXnukjXusJd9wRPogGl
i2X0qKMG9ACeCt8MM+cbuOczq0CbIveCwAuGY50XDjsv6tCCZ49KZuXvDvIEh6Eqt97GE2uooUfk
kt2Fv0+eFCukU+gWxdTp6Jos/kbQ6fwV2WAvyGDX3lvUaF9qnZYSksvgNDJGFZ7kqXiiyj70yLYM
RydP0Bnlhar5mMx5+UfS8ebO8AkDMpqk3ngUT8VVU6wGky+W/B2KiafLEjVp1UeWHotkHo4lID5k
5zUtedfkU3dFWvCA+xVLk3fMi8ZDQ3n3mbLecp9HRXVDZl7cPi9DT7UFPGc4H4jkIKeLe3/6jXqW
ewAP5PzoDa6s/LJ3211R1O471TbqUBNZvJJpHb2y8KRvZ4B4PB/jp9VGVPkk3lu+hQsnAe4tDmft
DLXo+cdDMvzoFDEIltF57AVz1VdXYRTG+5qi6OrEXHwnTpi9NGGyLO3BALguxYNdD8TlXpl5YdTz
oypl9jUcx/h74STvnz/mJ49I4+OXmNajCi923bsyejqZSmnZcS7KvPGjkJDA8M3JGGeWQSpNQxXC
NnNkME8v0yA+mJEoY8c+TPMvuUmcWxgjZ//izaD2AnmB4YTvIxbP75F/PCoMY8dUb3aUbZp/Tpu6
uCKIrsxL1duSzSBw5ZCuR7JtLZnMySq0CVfsmIYZuEsjngS6S/LdyzeDmteS0EBGjqy7IhKN0l5b
puxY67AHnTN6F53czBt26szFLEmrJUh0AZVZu4uZqg1G6tRYBQWyAyJF1K9nTTYe8xOXGyemYQsX
uwuvbA3jkuVoi6Lo+LFLw+p9Krzpa8GI2JEUCQzWF9GrPHaTDVf4qeaG/gDcDScIVlsoklNpaNQ4
J8zJiyONk/rYdZn8DGXl3Niyna4j5bB8Qy7OKFGOzKYCJAOlJfjeKyUKYF8c9XlcHhUmjwUg4zKv
cjca/Jz27MbTVaZ9OyXiYGfXPXq6bt8UjdPfpDSrb4vIK7bY6x7O9SQYQPDrLQARmCSGsGd1BGNe
xpMu6+JYy77IfT1U5r1sSnlnOtLfazbIN7orwJmKlrgo33EMkNc+2Pzab41TRdHOScY62beax9V1
5nVVESyu24ehxZwX33HLMts6wkURrL4xDDrKdxLaT8OJWF1aiP6oNpTFMR/rFp2fCToCwZj8AZUb
cYyqpM/2bTsOPzWdvCAseofuusEC4/H841ti3NXXQIT9kKam4DVbM45kyPRKkxXVUQwh+OpIodWV
9aryNpR9qv1U8rwMjEeaVyack9qPuznuNrTZkwAAalKg0sMIMpoSiYzTo8DcGwLcsOCHWqruNkwG
b+fBNfC7iYQb7/OpFlj0GV4LlI3CgEN2uhQ64HIYm4odnDxsb1kIRIaBS/QPVkH5ykNSRsLXeFLr
bAsnbiuwRkHe1XUd9/VtmEZbfJTnjm2xAFwhfYkDXO1liEli0onwQ9Ko1wAW/HB6t/RpWI8brsGZ
hRhMJzIWEiAJtj40xuEQ0qYID24ZdYehtAIcwU5xSPro5/PSeOZ6QIwsUDchKKAgl3B6PcATxeCu
z72DdpLmmnZjGSQxmgr/ySoLkIEoJH3XcLIJzgUTEaxA3MvmRrRe5NsC1ZPnVzlzavBqgJSAYoZW
WoN/jKhrDE3h+pC0lPl1nVQAgnlOQHWoNzZ0fikUJxcNCEu6OjZUNprGmTx9MCGvfiR1+13hiJGE
cMctzMy5peCxw36C40rCazu9IWtQQHHiVB86VPB/uLWrrrh00zua5Vu92E890gesAl0Y+5H2XhNG
FZRUys2n8FBgVIafe1n5IUWiFV6bUxU7FNns0RoFGGCbRltEuQ89eKd6EYurBeYCJNSy1dN9OoZn
WsQmBLYsyQD3mTyTBePMvG+Z7YfklhaJ+82zpvg6Va5LfNtlzr0xXnWbpBpTWBwIxQci0bDoU5bk
bcD7vuyv0jarv8uGJWPgtiOACaSIIuvTCSPJrWI9ehpT5qTIFnDwoNCIDX826TI9C85dCIiSxsPw
deF5n+xczGI3zRp1adNpHcBExJj30qnYHwWcwV1Ve+37mmEGTdCHKnqNfx93gauhJfa1rch7O1Zs
wjC9THyr25b/nsZtnR1N5MyNP9VV6G3YmqfOETJJHEIKZi9UedeOXl01UTFXoT5w433KK/PRA10o
yCOct0UavsU4t40I84w2AegFMGKkYhYpWt0hH1HrJfmsQaQNx7Kf9HAoQnCxPv/Oz62CSBLJdwrw
LPIsp5IiCJlUvrzzIUuyXRlqEaRNoTb6X868O8TKIIeBx4Dig1qtwkZRRrbHXkIgcW8dlw9v3RJy
57LNd3fumqDvkTV6OLo1/LVqmkoO/aAPBdBcO+mO5WskOUjnU9kmN0iKiivTVv/oGOE6K5hMZOPX
Q/d0GjUhRldhg5k211kSt36TjP3GZT11dxZsyWKYEf7jGJdjfhQ4gQoo5nNH9EGrOg6y1uuupqnq
bquh6d9Gs6F4NXw4sEizG9ulW8QJZ2J9VEQR43tEKMQi6ygEzTGDacbSO9i+bHc9csvXTRixgPZL
6AP07sF4LlAYQ7GvujZ543F07288w3MC6wokrZA9p4hXlvt/dAa2Mwzoqcw7wO/DPFLWNsPXTAzx
y70GF+Vw5NlQrEYFYvX6cmsw83Jyscxce77TV8UM+oOE36GdxtvIkJ27VvEAndQSpBdkda0iZyHw
qNw7MOOEX3Jqh3c96sb33ZiBLJHb8FXVdd9jDFp/40Sz/PFiDYASKLK9iD2WGujqbVZpiW6twXEO
Y9/mDF1pwEBGIBPZKq+cuTjJNdwwKDRE/+uMGY9YLXimnENTNdNrAv7BHZwo8f7lu0ExnCxVzgXQ
sJz1I/FImMXHe154YGlVHaXNAbvvxMtzPkAiAr8CLwxKDRWx01XGuCy8odfhoaOFBiHO3OzKHuSQ
z+9lkbGVFX9AFAGMQ9Advo4s0MZLCgF2w0OZwBufVUnvk0Z7b+uyjT+2vNosKZ5R06hYIgWAvS0T
w1aCWJJCdVFm4VqOS0kGqa3D0FXpLpLOVj36jDQApIEHxh7yZuvWtJ6GcZwCbX/ouXVvUFbRt4hn
t7K0ZzbkkaWmt5SYn76sOGITKyahD6WY0epeV/J1bWPvmBiTfXr+ss7YHVAsA1MkkMuAv7d6RlPf
RV2ncHZ6FibIa012adpMb7PKUTd9n9CPPOzqjdwjP7tBDYglyC6xx3WtJu9RpkfKE53Xk1sexpI5
rxYQ009MSKJ3GTgNhtvequyD6qhy0PjZgqC+pOF4JCjrcL8ZmfwD5X2gLZ0JwCS/bYf5y2hNhmIy
WB5oYLucfOauIpWvq85GuzwLLewq8gJoXrVibMAJFQl5jeBA33kTtZlf9V0ifZqV8gsfy+qtjsvx
s8Nl9geDGnV90kfFtXDRUgIcZESm3fM3ccbzholEbRWldwRj646+eJy6sOGTPlinK65BtmpuO5cV
t2XcONcY4kUPAM0DAgHm4C3S5TNSjaXhqwH4D4jFw3U90j6mGPO6NlQfpnImfq0yfRjzwb7cNgEm
AjETS4+PJCtRyxTMalZjg8vEmIB1JgfjShIF1h22ophz8rWoOFThPA+px7Wiq02JGZAVVBDas28i
mnWYPZ7wQDRKbPiI584O7SYewnTEnd6agaUrDAHVT6cOOg/Vm75mwh9rVb3cq8Y2cGYLYgI+7yrY
dB1TphmCnEPUjc1Ng/mPe1e3X5+XwHOnBtQ5BGDBiiOmPTUPcMwSNaSROhgFArWQpuJW1Ky4zkZG
N7KnT1GwQMwD/e5BzlEbeIIZh3qGSziO0AA2ngIwIoOu3KvvEhlVAcZdMz+aTOSjK+ymYB2amafj
WJnPz+/37JeQS4+losALIpw43XBVRK1TDXC6gZJHFFGn6d41XbgjMsx3S1vcDo1OX2vwmrzCxTq3
Ioyy61D37RZT5rmTBxQYVQWkyvH+Vlkl7SLEduYEAT76Kq8FmpZuOmcQgeRy3j2/6TPWGR4wMjAo
OAKM+2TPNPSA54YzziGvAQqs0Qf0uHg3BN7A0c1l8vK0nLeoeXQzwFXDoqdnXNq+wKhcSO6shL3y
VArSEApU4/O7OvcKFXVRXwR8ES7HsutHGkyQRtk0EuqA4FPdVL2gB1awZkODnVtlUZFwNPDWUbg9
XSURvI8xH9A9tE5PApRnEsQQYqvOdM4kexpOLUrDS8iyysw6KZuihDjuQemaXjMWukGLGUFBNCM0
asQwoxWpbDeGaz2VQOB5EEvjJaIeBBN0ujVghWkCzgJ5UC3tgl418U4VWevj6Wwp5wcn6dRBxFrQ
ZBRFO3THqJW0O3ZQjmaZOMRVb0Kf6chjV3PYKIwTzZE/8CvjZR+brEf3M1UdwM0FD9s7AWI95bMo
R26ekbi4jtyBgGE/rDHwXIPszaBZr7SzPxNMVYPdr+lGxPP07aDfFtoXbi3AHahtnh6Sw7UTA7rv
HgSLUDMtpurV4BbzzZBJ4WeNcLYKBU8FDgsimYHy2ZKeXTPB5klXAdNVu4dpgQBajKe8xZRUvSHW
ZwJkheKsRNoUMSOAhis9mA7zoEskvQ9WR4CPR7VofBAEM7CLNIiLWRbfjpiesBe6UIcco/x+ekmT
b3yLc3tFFhX5DyAq0R21OlwvTMvQS7l74IUm12MtfkztsOVknVtkaayCz4kOK2+tjXpCMMEMUeKh
zxXG8Qo976w7x7vntdE5OYEvBVsN5xOV75XOCwH7cfqIykOEmRYB0DbiChqyCgq44FcIJ7dKxuce
r156yZFXxPNdlz5iammLAb3iMGPAiN+OWX0YCgfUqtrLN1z3MweIwjRStEjtAQW3VoFuLbsxquAj
oLrU9RjOMdRHi/Yv+mKFjqoHwhKk35DNgO9z+tRA4FDHUx/KQ4E6zKvWBSwkdbL3z9/TU02LDwc4
FLVA5KXEmoionPISgm/lgVetwrieDoWJkMg7C8arncVwrsM0N+6GK/c0bQKBQMyF94z3hlaO052p
yvEGAob2AyAXMxqAetJ9npsamZKx9zAdFT9+4wztFO/cJva+5hNjzdvn933uEpc2GdSVsHUUzU6/
gtRh0njt7B2GqXc/1DH13ohu046dkcpFqcAlhm+Mquty+o9sMsJI49HOQy5qcD9oh/E3pB6jPbGb
VHtn9oOmPTw2ymFT0KJxuhJKMQKkGWV4qOFWBmjUpLuoVM7GxZ1fBce29InBgq1EsmLGFnUah4cU
4ehbjKTEqIiWFhue8blVAO0DKpMgH0vX8USeuDMiCYiH9Ez4mk9e4bd5ajailqfBJlDeAJgq+ODA
mKxh9dRN8aeX+pCrur5xs6i9hrbNjtJLkbvr6/FuaAi7Yn3lvtgfxMposGTo1kID3JrscZj1jJxh
hkxXpenrjldN4jcDButuKJAzbxsKWKJda+mnQdR/KhMJKs5Fns/VUSeJOfI4dJnvZTXLfAKA8C6L
s3Zfh538m+bkYn/7mfuDJBIOOBKqqegVOl1XZLIM3Sg0x7ykDFR/GFmVom11Qw0/DO1b+VAKkSDA
IA+SsuZOlq7F6Fgwtx/zeZodMPNgPFOwpPhjzBei1bUtBo4RRBFnPxtHu+/JyNPe74ZhPlYCHa7B
1Jd5soudyWgf9S3GA0nqKvHhk9nsJsrnONtN6TR/ddzMRkFSV4Rf9V0+jEGWSf0ROAmQ+1N0loTB
qDvwk1seWnpldVGlAcrMLN4PXcw+z+E8EjTSSwPqHKjDnw6gKvkOPCaggS8SlRDcSJwNb2tUvPku
zSOT3Y5p2KQ+HOywC7JE6g+5Ibby6wbkx78nc6yGoKi9sNhh1h75mk3o8dyhOk66G+JUmbm102CS
oIORAgZfxr3dA9ldqH1l0XwQ8LHupr0a27D02ZwkXyPR0XxntK2tn4TR+HWyleqxUbengRoH8wG0
ncbuNAaRvBGVSNGJMmJQUJLNgKMnsoXKtqTHYPKSpr9jbPiQByny00iLFyzvMVYMbcNvXFWKP1JV
9O6rKIzi3EcLLEnu3LzNeOCURfUzpvqdAsJMlxzddJnn0AnmPAGdiZE5phdYiiHrgUWo5l1p0tPr
Kmo8FEojoDp9Eeb5T14UznFuRDjugB0pQnSPJf+Hs/PojVtJ1/AvIsActiS7JZmWZFuydewN4chY
DMVQJH/9PPTdWK2GGrqbwcw5A1Wz4hfekD69/nz8DcVONt+O6AL94O+wjtPyna8yMeWlOyXzLJtP
4IPSW7+xrYdyGnSBOv003mAAoa49TZuPLsqhRzSU3DtrlL4WOnWWIjZUBg+GXk8XTv3Zn+Z4PK90
JuBHnaa3xtSOzH6zJINwqg/rNpmJ3s+bFmkt1E0Q0FM6/JHgBFZ0Y/gf4SCqsb1P66liN3t186PF
NetXKoxWhgi5DFr0+uS9vB926sT+8pPeAe/Y//0/r6KleMVaiKRJJVJdRhNV/jvH6dpLGfHL15dx
bOIbMH4wY08r1frUZYFC7zqZ+sa7GXAA/Wh0pnmkjOR+ef2T/iL4n+8HxnIpsyFn4FAyOIl3Oz8f
Wr3Uh8TLjcqKDbeYH4M5qzGGQU+jPuCrLIvDnI9IBJgm/XA1zM57i7372fRb5OWLjZg1rn3Z3C3N
1Lr4vU5pj9lBoTfx6q+w7WcnWDCc8TFIycoGuUs6/PeW0Rk2rXkRwAQ0RGNHC2tWRVVTLd/U5CIP
QLctk+/8YZsDLEFmeUkX7eU7g+TtjoHz9iYq/Jvn6+luy1S6Sz0lCCNZsSmq5k9XjMWV2tbmiGqR
G3mNWg6vz/i5xfXhngHb4e1+QdS0TFmUhA9TslZ4THqOKN6D61mOZZFpF3LeM/sVQBVFVGgGwOZO
CwN2U3BbGvmQsKVlNGxmetPN5vzmqIBqFKgqf8eiEoifnIoNkh4Ed0NCejHaWHVGF6NEdolee2ba
ICvzsOyxD9SXk7h3so22KI1CJpUzm1G9+lM0ja06tEV+KdE8OxREWj4HvSZ2yPNtUXtZ7Y59IxMN
4ZpdP0gPFx1mYt9gZPn6ZjhTxiSX3SVDCKiosZ32ltGw6DFKItSBPmiFy24m5yyZFXXanH9aOmf8
SFNjeA9jsyhDUCnzFnYgzw9Z11zScX+Z3NAqhbFJ3ANGGiLO88/mudVG9OIlAEutf+eUjn+nwUzF
k9eqYYplay+PnViz65r74qBPo3bhbTr3AyCi78Vc7rwX5U1zbiEaBEafSGWoYzN4Libflbk2cSqa
6bumeXy8MQTHhnN1zIH9XwA7vDwve3lo76MQAtJhOskStM5FsA9uWOJ3do089rQdlGaJ4+trfmaU
vdOJsosFVwxk2PN5LpdSG6QJfNsMJgPghiOvG1cf33wqd1wvLUi6TVzsp8CJwEf6bCUBTVp90g4u
de9IDy7eoGe+BbTarjeHEgV1kJM9A/+iysvVtZLSHtsdiTodeEe0CxHz2VG4yeingkUliXs+Y3Qh
KXznlZ3kfTHebIWhPpVEdpee3XPD7CI1tGg4+t5p8bYeg9GRQYoqQ1MN93LOs9ttKb0L1dpzo9DE
Z4ez+BaRxMnHtJ1XTbilJmut0W9y6uZ+0hbj4fVN9vftev6uB3veDphkb6+/gNTWfdCTCxZ20ulN
OR1sXWkfTScP4sIbddB2Q/BhXcQU+0osh2Gdu1+2poIWzdaiPWRVLY7TJIyDVXYzGcW0xkVVephs
Ns2B8FKL7Fm1B5z88qOSaXegEqduTYXQX7eDggy9x+VzFFksQEFfuDRf3s90vMnhLbp2NpCkk5LB
7FlE6V5lJnQTVhisXhBh2jzgReW8/dXZ9R0RR6K4DrzrlJ4wtcXMNWTAe1KB/y0o3TTquMY/m1mh
xa+v2MtghE+hNk39nnLgC1rgtlCyX8h92H15cyDkNe47WGuPVb/kVM6d7E8TCHXhljgzlWTYtFv3
6w4Gxn4l/xPRprXy1rbwGbRb6+tt7p1bByKbCNfZuGT3/rdz+2xL0v0EsLbTfP5qA53sfKszNVFL
VyUi79xfDVoH281UpeYQqWloUmTrqgykdNMMfZS6iruk8jXvUPSbXcTYwm0JCDHrmzliepMMAYIe
gdyMKgSUjkOZZQ75FgEnSf+MedUbMbFfnwRVpelh57RDf1B6TfLXNSa0sHIlowsnczJRicSuYoyF
HLMiatQgg0hzZss8zlKtn15f5BeHn+yGuhAoATYVlYaTrTvqlMq9SlsSy0uLD0BCdq+7i+X4F6sK
MQH+MYxaZCd3usnJqmp6OTQQERKnt9HdLmHR9LAWjiipXyTj7c2lk0WlbEdBFFwNV/Rp/S739DEI
NLtI7EZHCUQ3h9iojeKq6G2ziNypUx90qeabUpTWQXOmJswRwYlaZBMuvN4vSTa83mDHaQfvEmMv
+tJ5sclmV/RIet0bPpLZm0boAf1NhGdUZZhrftZctc3g/JS+sXz2WzRbQn3r9O/LulH4ECPN1wtJ
7ZmloBAOcoLAle7IaYoxYq9e5b5XJdJYM8x3ZvNYL015qKhvvDXa5/N3CVYLuhati79lp3/OcjGv
E14ePkOh+RmW+PVFpW0VF66pMzsYKANMemZ6T4X3f//PKBDcPIIxp0IjofZCY0KSdfDEdnj9nLyM
i6mPoTjFGwbuUicRfj4MoBYS1n4tE97ksjiYszXdjsNYUofyWeIwDerNi4CxZV8DtTllVGW+9nOt
1u4B4sBqvzVm4+eAh6O9Crzdck8dmyqheNE1rUpWHAkOnRrFFcKOl9oL5+Z2X7gdS0QUfOqAiPvy
oPlpVyXp1s8H0mt106t2ulA/3qfu5MSSbSAUCpY12Kudz6eWylRqL2baJ4Dqizgglce8px1ukGdp
osZpzQs75swRgK286x4DwWTDnGTZK0aicnNR1cBHzLhJ0Z44yGVr7mzN7N4aKMKx23NrWgk7k/20
QKM2LCLVpsPpM1HTlWnQvquRrbhwiZ/bnLBid8Sn7UBZOeWsmmoh+0FlL9G6CaXTcrDF56xy1zr2
1iD7ZQYtxtNIFfzyjNVDYldSiwqnYOlkZKvKuOTF8SJyoKDHxqT5CyaEV+3kEW/b0a37ehHJCPrm
MMPJ8yOcqcer3ghEEU6MCerBsi8lr+fG5YXZ5RLA10JIe76RfH8EFB1odaIPnXfjW1kVa2rSo27a
YIAUxta/N3DHvbSf/orqnmxgiP3cDLuC2N6Qez5uulVDb051k2SmRBiZpBhUdp0axgO7Ohdh6Q/j
h5mCpvYl6/P6J3IRXR2q3HZ/agKL+4NTNU1iNO4G40cCMYysKq+/8RXVt62epo/VtHVXeNUvXjTS
cQbDgIClh9hVYXwF3V98l4OJOATdvTrWWr0S14gwQh8au3YTh9ZcyjUEla62mPiq+jkIn3Ja71u1
Gc+95nyeUQvW+ZkQZbB+Wf178EXpjd4p45L47JkbhWSWbgN4VBK0U1Ww2shWUyrVoFHgpJFHTfXQ
evalDbhP+PMFQRqEZwdENx1DNM+fL0iN5PG0mE2ZFBUcpwIu0GdgIsXD0Aq7P46LXueh1lfbr0qg
Dw4ps//y+nOxp5mnP4AdsTOQSKv10zAWOQJpNJpfou6S8dKbbp/lYVCo5pfv1OM7XAaCd/kwIgm9
udqlS+flMeC2IZ4zYD8BvzvllhtWC81pq8td06IOl7y8ts3BOG6wMcN8Xtk96M9dSIFerivbnrGo
DCICA/T1ZMaNnkfX4XmsqtH9YJUtLCeRp/nT6/N6Isi9B1EUhwF2uCDmKMicAjta1926qcpl0o9F
cPBLGTTIF87Tr9T20j6Wiz/scbuedpGPJQfeT8NqiShvlPajbwdwE1q7pgQ+6Aiix40e6U8/D/Lp
yEPRTJBjXaQFZh6I77MNPOrNLw+6fxCuAYsAEUCq4/kspQEZrdnR6yjYF8c0GH4FhfWJmMi8EB68
fOIYiBDB56Tt+dTJcljjQtEjkNR0IeJPYaN7XexbTZqIzvffWj8gCmE1UEtgwxHgnDzfTtfZOQ4a
Y5LPvp6oOtdvkM9HI/31pd//zPMjBfefmJ7uP8g/Isvnc6dkkQbWEIgkL7UJnjoUOWwJl/LQCQCW
RalZl/D5ZyZxb/oAbIGEAUzv5BaRZT11cnFEUpXIm8yBM9N8WMzD5lw0T395fPi4f4Y6QcypbXa6
tYVLrju9jDcb0uE6vV13ErDhv6OYz6dwzcfGsHJPJIIkNNI3f4o97aLW4dlp4+JzEVJg/51WQ2y9
VK6/Mm2iHD8LdK6ivjJs6i7pdvX6ljg7a1TgUVcGbwjj5fn3gKAlxrMZydSt/sbThDzAlfQvHNqX
dzmz9s8oJ2tjr1M9UTMXiTd5+hH/L/fYdn0W91QVPlZmUMbASYYbSERvhm8QRe24BiDh2HRQhH7+
fUUJ00vMQZt4wYDLilG7sbnmX1+fxDPLxUrtgrAkzURPJ5+XC1lZlJT4vDnQo7WW5fWwViJudbM8
vD7UmfVCoojoDAVJZJD8k/0nHKktHSCNRJnZ8KMm0E+UT+3h7aN4rDjFbPYEVITns6a45lOZMcra
TLxCQDf22Kr1Ht8+DBcRh3YX5gPE9nwYT0AAzNMMJCX2KaFyPBUjcHjJaO7M6gDippiNljbE21MB
N+HkfufbdARrOeVfjDnYDiJY1wfEpN+eSCNhRPC8c9ApCZ2m61bv4MqpkUS0qW9eTaMvDylCHxdO
05lrHOE7voj8FJDoaf2hIxzKYdV3iWob52nyp+64Fqb3fqnq8sET03iBh3Bmz5FTEpHY8KfAqJ3s
uVn6nb4GbpfM2WS/d4W5Rp5oywsp7NlR2G//199ABuf5ZsgbrRxrc+0SzTK7Yz6AyvR1NV2Yu5eB
HY059ty+ux1on/tm+afUUbs+OgELwY8/iOJjpTb62fm0RmXtjfcD03o1axdF6M4klzvPFhQZV+lO
pD8ZdXWypXW3APATe+eda6qyD1PRZbExOfN95mbZjQGE/daY9f4KWxTn1lP98Fj26SW4w7m9s6vU
gsyH2c818vz7vTVFkm9Iu2RIDfhcrZ1f9eVUfBOTLY+ALPxLMceZCh5rCTSFMVE6o1j8fER4bnvU
u7SJXneJp43OwfTWIl4XtztUGhiDEFk37T6f/OAgKmsJLdWVV7q/mFO0iEtGeX/jw39iIEpPiGdg
1bRLoNNHP636uEavmYvMnKRHLzdcPDsdQrMF6DRodva+3+ox8lAXeyizxX5wlSXiqkfMLy/85RGc
mRvmW6C9Lfz7+5t4fulM7/uSytjzKSpNR7H8s5MYOjlOVUD1GsxJO75+257cg39HQVgNfWDAwkBy
TkbB/bh0pWe4SU1Zcddq8I810ohxOmLa9PpQfymeJ7NMJ5R7EAQo7Y9ToLwodWPc1tROYLTn92pq
TNI0Al8Z5b1dPBbjQLKMNKP/Y7YG8N69jdckQjtzn2FbvOH+5495EWna4qtQeqL/2TZ6k4ezQIk7
XEblP66ziQxpk45BHlO5Gd5pjqx/r6amP2bScOpoHXPw6tXaOFkE9Hb1joPX4io08uqpqO/M4Ab3
WXTelGUuFQQ4P91CqMBCRQRg1Jm7SdAtawbLqCK6Le03sfkSH4p02d6pemtUXFWbkThzLj+a9jS4
B4x66JYVoEEuJYennADqwFz3VPZsZomJPVWFEcIv7VUgQ2Y3SwtoUtTBrazNrAzJHdRh9prsxu3W
PlpWTtcuBNUetzq4hC06+ztAFtGBpqW1d36e71UKnBkCF4GRNNIEXNbZBT4Uymg77YgIM2cWNGEw
hTpUMZT3tw3RwC230ab1Wse4oGN48mT8nRNwDdQFedUBGZzsaPQJ8rYA9pDkq7I/VFbef5iQbbjQ
gzg/CikT6C0YBKf9cJAZ2CFqOl33xe+Ongn9c9Hb8kIgfnpP/v0YlpXNx39g23LyRjSAR2dLmGai
qXUproJSGc7VrKzhJ1gS+eT7g/F5ZZPIMF1l/h2aowRRuariifuzeSAv7svw9WNMl4XVPDnHu672
rulBH4am8/PVztEk9MGYbskwz8M3jUX4BWm5fFAAHgKqXSnmc3aQLgcXoUgR1q2fiVBoTtNcpY0Q
c6i7WZEd0tzrNmptgzUfK40mNjWFHPxpnVFujMxq1tpQ7zedBp9mY7Pl2v3GVWF5i3dlyFqVse4s
1Y2zetuXbRKI1c7mWF971aI+ulMOnFBW6FXjSqXN953Q+yoqTB1ie8VenSKvWFQVqTwo8oNUZXoH
tArfFGkNw30u8+2bK5fMOM52WYDXGXoUyCAxaXD+t20q4xUvT7Rr2157WDf+bFjVNj0vZfX+79Sh
ZnOQMgNNgyWq/7MNFNJQIhXmR8ln2wcLBY82BFCRlvgxBJ2K5d55i1nJ8gm7Buc/sWRcVHrrNigy
L51a4VDZ5X++3087Ss8bNbJ0f7gVOsi+g9Jcal6dE0yPGl1VMyT3wIQMnEUXYdHZWIdikmjtFKkQ
D5bychULQzLB/WjLKbK4FWUIF2Bu4xYRHg5sMVLLcnRsNII6MO4Gc0m/G237Ww2m+TnPCxqsqs3z
O91Sw3Fb8ZfHEnYBbY8HzoNdes1dX8n5MaXH/dS7o29dIWtq3EyTkOwONy2upTtMf/Dvsdqj62yj
HQZBTWO3CkZ5n2UTvg1NaaFKXfs+uZOtVYPxzl/K9qaeHLO8akROtVGpfl2ucsecf/qrLWW09Fv/
pM9bcJ17g/zlZttihhIuO3jWsZHfHX/t2I3p1DzUch5vUtMafuWyrMbIDWofiKKz6T8x19NuZZfV
ZtQucr0d6SF+HY2yv6I3yg1H6b114h0znke53rc/6KJTW9CK3kuoJ6vxCvSv/qG2NCQOhROMX/W2
L3/02brdl1O3fVcoB3xaMTLZwqG0QTRvTHDorHmDAqco5kNRuM1NZ1fGY18MY4tMSOp+9jkHWzgO
+lizHUwnMddV+ZFSc30rMrd9CEbLrqJc9HMZ9raDO+K4bN29qkq9DIfJ9h5q6E3TQdOKVCOUbjP7
Gk+5/EtgNOqxF3r6HYU2/0EoiDXHOfCqLS59U3sax0lfw6aTrYpMbbbaiI1sqo8rvZ1PwnGxTW9x
au+ijU+qrvzBmpbbLAesGDetmm5FJe2nrTWB9y7YxxPQgFn5vbgZSJQOttVwnVXSEA+1LYzxVpmt
+QMzgfnRAZdWxMbaIyPgGZmehYbIc/lhHm39AW1nXB59pQX/DbTPnIh2nW9E5rxInB0KteXR6rVB
c1dhHd3xjCvcDZ1yWfvbNbfHD3kp+H3TLLillmr0uFGaVrtda71B7xzVAYINVQgcCJ0ORgnPq4yg
BqmD7pTBhhxivfXoT23yMwI51ARl5Tysrub+REq40nnyLe+xmrP2V9Xb7INimXDLMOpuol2tKLS+
G9ui+FXNqco+ZUNnPOqLbxcHJ4NPFVYGYg/vjGFxicHHXtyiTNQTacpSxyBx9Ks8osU4FpFCuOWH
CWZ5Dbn6zO9gGbfsY+EYojqkcztie6nZA3itQtTvFwM84YddQ1i/MsQAcl8Og1eEXZlVfwBkBGmY
C2fJD1Vb+r957FXPrpzX62EiuYx0t9nSCKth848xq2k5evOkAR6CKtX+XFIHeWInVV8rQyuLeMJ2
sg0DPozExky77yMkc+Cp8P5iGPnB72qoaIQIqxBtlHbLbuU3OoMTBn0Om2FEpxuzynUI3FjrmnwO
u6XlHbAKDUkgC/WAa9vrRxmyKdmPYtKta8uR3Qh6vfH/y7dhiUxYHjJSeqa9q/1m/g/arvd50NX2
BTSK5t+tZqB91XWsDo/LYo750QL3NEZa2Qdb2Jhy2kDk9Fz02VKlT9tm49KpJsHNPKYVGOYVPu7n
lDLDt7Ift9s623hTBlXyQOSIAJJCLmPaPbrrKurrPldGc9sUwFBis6yWu0kuUEGmViv/g+OSfinA
oyd25gywXjL08UNQxcZXs8CvvpMaz5Amt+ITji9adigA7iSG6jEWnaZxsWMU9xBujua+6YpkyvNO
XWtwk+Ut5xtrmtnIF+d9NUxrEELfLfFfQlwjCAut8b9u9ewvUWtvPWHzlvrXTeFnH8fGkpipod3f
HtwKHAuk/y6bWVHh5tGoZa4ZdpB2OMGZbPwYJEHDzq6EG1z5U7k7ORQ8TwdtaIbizjdyQDBZ0Ezl
YeSbTBayw5/cX8vtEw6vs0FMP9hllJe6iQB6Ma7v69wSAMWBzZbxru9ThqI0yj+TSTwbllpTwCHr
N4PA3R/dgLOZdk+bV8n+alWp1hzBmPLSC4nXQ4QdyXYdpLR07xooXXXYYlRrPdhpo/VEG3Vf3ARd
r18LqtLHHqfIPOafpki3jrTqr4bF63VQR8P8qzX68jYbp7TC5hbeSjQREo/kqRn7da5UNURGi0dn
iI2foyJN2uaTtJc+oPbXbbc2INuGxyjY3CvETds7Mcyy/ZQPlKOQEjYRxjdSqZHXsExDmG4zqCia
AdV9HihsUrzZ0kh05uJbn2flPUxgy410NGLwZRC5W0dzbssHqB5Sj2m25AG/0tg0CsWz4cODMedr
xL3tPqKlbf2BqTrah8nDruFqadfODzPPbq8Hp2WKOyKU940xNU8BpXMcHBp747xlnnsbVHbJX+7I
i2Pp9/kPS3PtP7an0e3hRtP0TzNLtTAfhbYeLCIxgq0NK66oW6s0C1MupiBs530W27QNrAjyzvy7
KcT8J3VsOYTd3poPgQYqOr2uv8SFLoePi19CPqf8XX/rbC1bDqIoPYjdbbCs1wLXvS8rueIC0ix1
8m+pOzTq1ltp6IZLUHPaEMrpqKGQDIaZX9mP2NumiEkoD2NiBLA7ebADfBJjWlj5R1UF1Y8V2A88
iHx+3wKu/F5lMLcQFJUyHLei/JRuTpdHTaEs+ibpMrVhOnfOf7ldAbBInVEzQ60ejfdTMWUy1AZU
1eJhLHbp/2qdbqiOyBlZs6K1jlu+Sx72hCxDaDczhryjbmRO7GIZ9qUegmq8WZtm/UlsVJWHGVe/
d02ZGeTIOyIDZ6GxvEdfYcIJuautKoSdqzDW1dv1N6bJRRFqtHXbuJjWmkCNTsMYNoObPeANmZdI
CmXa1eQuln+glOgkTjPwpCI9teCxXI7LTa1LzEN0t8LXY+pzeZgxL2oiiEayjfU0VXdVFqzVgb+m
vihopP3HoBQEdu2I9FOkSo3tbI8CaVm/XVKCt3recYCa0wJA99OvuR2YmOimqOuFaZHZH4cpmN9n
S1cMIRw9ijI8qYMd5q1R0YSfRfkbOr6QcSlN410+AViK09pKOS7rSMCgaR0CkbCF52/gVkabdF5v
Ppj2zN9XiFwho9NUHLSmMFXxYAlamhHWGkoLgYRI5E2yRYnrrvZzPNqCwv/mWoXjYd7srug7qLX4
brhaOwAE6AMMQGxckEJbokgfedYshsQR9vyhWlby8YqnhPpKJoOHut82eaxJ++QBHb/mV7PQ8I4t
VQTtDXJH8gn747aL6xxjoR/ruLX2lTXkPKIZprxdJHOkx8Jg8YUKG83FUgodClrQzUJ6HvLkOibX
79D8FlYzfUQLaU0Pdd7ljw7xT3cl6lnDO9mogu+YTme/cUWtvhqO4MSty4rKfZZ5n/NSpT9dOQdX
ZQBb6IBlNtm6WFiQ22WuVtyqcpSh46F3bRRI84J7DqRTqkdLNWxQihomOd6sWTmHDH4WaASqff2h
Qwgii+d6dbv7yaSUGZEPzrdUPXeFyMldP9u4YHU3KWrh6v2m5vl+Vt4O8ektjrDLS/fB8QdPhcuq
GRlgA5mnv22/4stLfVvuMq3qR7I6xLlDq0SGBMsCJ//MDU7PmtOAB85s1NYYuovh/ppSQ1wR9acq
ztZV++Ipyy/fI82CxULdD9O9mSquQY2y1SczH7zgagBNnl93dmt+xgfOvrNk4Ay/PbBcZlxpA8Jz
TVk0nxttYHfl0AKtg8rTMiVESrvfWtNS2lSyhQTVgkLmJwHWdQ8akkfyBrkDt40RmcutD7Un3K/w
9tc56oiG05D0x39aa6Y9zChmfvHawXt0yqzUw6Dx16c88zcjyisaCypYKoot2kbMr/WpFAh06P13
MDT6+87X8YffVkP/7g1N/7NTeCQjxLo6d450IZgG5rrTs4nn0qj33OaHT+pwB8aHIBHazpyFbtOn
2fUGYeN6GE1/iFpzG/8su+MZxjEiLW+0MbWyg4VlhR47SHGMEEYb7KpfL0Sc9A/32gjILyiEgBN3
TMZe1f6naq/hZJBOsrOSjf/fu6abu71+vlKOUWKrlkNg171DtDYGBRunWC9J6L0ondJApLiLWiSl
bIMOwvPxKcCgoNcCVnZd2UUlAsORyPTxl9q6+o3iEfu3UgMCL/gXUYwoxvOxskE0WMS1eqJLx/qE
SoKDuoqDoXvbX1KnPGkG7EMhds5XAfLFt/EFanCvytSAm5Oxsz5Ic2neU7soDoA3jW9T0Fyocp8d
DQrk3qN3qBOeVA5toNdDlzlGknbmfb3sJlQrddKO2suV7Nan17eM8XI4FIGAQ+pUoWn8nTr/jP3o
9stYLAlWumYVO5PItOPSz9URvrRextqYZbShtaEmmPDcSUYad+5TXtvWfwZhrAqn1K31W+nnGSi8
flP/GS4OTWHeZOklosDLDQYAZN9ju90vYNGTuRH+umBFNm8sOuz4laQtWtKFEvSsmW/rs7HoCKVT
5qecB7CAfsPJ/vI1K98bUgmCfsZh0ZY2dvzJ+vD69J/02f6OgveDyy7mk3DOeD5Knnplu2pyTVwY
p+9WgHL3s922oaOZ8hEDJiMeB3VJW/llpRZddqxboCQAbwJv8HxQKATGILpuTYZVN6LUmKcooOwR
v/5p50YBFkdR1KGbBxfr+Sh+2vgbpeY1mT2/JYQM7GuRb2+DFPydP0tH42e/9YBgnHzKtCu12cWw
JjwGeoJCQ36YIU08YTAxHV//njN7j9YchuG7MghKhydD9as+lIIsK0EpNL922k09+i7+OpNFd/BC
RfncWLuoEHuQfj+yZs/nbpt6r0BUaEtGMs4YB0BKXN3WHBiqvPBZZ84/rB0uODhFcKBPnbrT1jOm
zMXjqKdMYI4j9V5MnlPNSKkO2caFTXFuv4MBAYDNyWLhTj5M8vQ2XoPCFS/mijXRgnAjGN30rtNL
quPbUCO5sMwXdsm5rfjvqCdvhe6XHqm2wN0MjajHxuwfgyHrf7x9f9BbYRPuZnEv2v/0vNKREN7A
w2RV16bTi6t00NJv67JNf14f6uz37CJNAR4YL7121qGwGioqRmJqxkyY7DhRms7bhRvw3M4AnwHK
WHfBG5+uFXjuqlk9nDvlrIvDNjrZTUnlu4h2w4w57M0Vlfk3fhhdZ3qugFzgb9IVPVkos0qJTTJ8
YIxCDFf1SLkykL1x4dJ9MX37KPB9geaD1oDw+/x0DfaSA6IO6LrWIj8aYu4jAvjqbTjVv33kfYk4
xwQP8L+ej4K/TtNW+ygqx1onNzoZCllO/59RbB/gAC8jgM/9wP0T8vmZP3pd69jJYCz9oa47HesX
t71587qg8Az4DUY9cIhT2RaHOL6yNsNLClDdsVtVIprroL7wLaf4j33KgBODPgLcqQM7OHlzbeEv
AU0jL5kbx/xkSYGjZrcFBOd2e+X46MjnG2yNRtnmIagL/6qXaXq1lsDS3/i9XLzg+kHQ0kmmb3ry
Q5Qo5TigN5kYLqbl/Th/Mb0hvXAXvtiG+yB7qMzj/5e88HzpqlS0fYa/YdIj2B9RDtXC3MMd/fVP
OfeUgH4iViZwsjnNz0dZm7amDWIYidbrZNA0FmKizuzgFk574Sk5d7njm8XFhLcwz/HJUKZN+RS4
CjegYVL7BF19o6fW+q6CCXfPl/pUdsW6zBcujf3NeNZ85evo+O99V/4bQezzLzRbrv5BYe7qV4aL
EppUV1RHA1IsWadT6Kii/tKYW2NGjUGKdGH0Mx8NZJdAJ7BQcwcy/nx0LAHzIoXOmRhZOXzLEHq2
j+YyZUcdFEURSSn0Oupst78w7t944+SzcQfgyHDJmFCzTvZoJw28F4xhTnDVrB8LmaOhV3RpURwW
w+r1q2Ya+q8CyZKFTCyvoCEEU/vRdhpUlLR1Z7uWbgYlLw8acY3AoEPn3rI7BHmcYP0PvRUkvGbf
GPN4sO3hoQaO+q0sTPcHQgn00tZmbctQlnOW3vZtjkBV5tNejO1Jr5Hv6df1i6n19buppMwRb3BY
18gSqf1Dz5SjbsFGdFloYbC2htasyydKuFoR1/qsvgKjJ0GlPmzascxWymJblqMxl1bgUiNdruN7
0S7rAq7Yy7+ibURpyPFzhJKb2UILz+4pJdbkp0tMTyv76hn1WB9TjG/Qh8Sh/nM+txMVbj7XDWel
kGy07OHbMNv5tS92wgwCaQ1KX0vqxRtN8NuajaMlCG+Y1W0/a8HPRUut2w6RGC8aUm3+jFCFdI/F
RhQNjc3p3hEQ4wa2ooZb4CfQ2f8FfUEtyJwq48kyhRhvTJp0aaQao/soKl+UoY6Lyo9qsDxxZbQ2
RSxfx5Ik7DpDfeal8j9hiTKWt/7adAbldKHu1Vp1xmHSoLkf6JBbVjjSIrxkRHHmniKmcchIIXLi
GHQS+BZjTZvUgihdsiWOxaDko1oHtsDrF9W5g8RcBrufAJfIKe7Kz7T/cXYeO24r2xp+IgLMYUpK
6hbVwaEdJ4TtbTPnVOTT3696dEQJLfQFNrwHBlwiWbVqhT8ga0Z8ODVioj0HCeAOkajiQ1lP3aNa
OYAZUFy/keNcK3/Zzw4sMgBfoK83x9coNKarySROBfzc4zJ7xaHJuvaPMevNvh/7PIBco+7dzlge
mXa6B1QQ43vPqKyPVV/OCGo1qAS4qtagbL3WO9OelP/efjGvupubk050AZsN2YZJ4FYTyVHjpjDz
VpxAZzU/VGXRn5Yljn8r+tAF65T+yQyhBBFDjxNbL96L2RyfvDLyjiP2Q4x5XJsZm1oFcVzrd2//
OPl+Ln4bZEp+FrhXgH3n4a9PHS7tlAIW8Ij2nM+N/ilWdSmFoA7fE8Nrvr97PQllwqeHhAe9kk3U
mwXINaXRSeWbAtNRvfIMcBtz9MAEfarBn8XxDZD3lQuUZhqJPWJRUlBisyIRxeoplrWTGQ3/5blb
AV8r2l3pVNm7Oz86GxGEvKRySc70+btU9bLnM2vmSR81F5pQTglWCxGWaz34DiiZG+tdgjxJsmn8
yO4WFS1gtfMFrTGmqGV8cLJ0YA4Nei+/mkal86vQ9fHNXtEOjRabDmOgzHnAlq4I1caofiet6L4B
mquZTCg3afWSmrTZUuAhIbShd0vHd0uanVUgI9bkmCeaOrzsZMj3NnZQ/7ysFz8Mp9G+CtCSTKSr
8hnnqwFh/t4CLlIb1dGdje6pjdYsf38axdcHWihtI4EmbF5VPbUdJm2JdconStauoo3uaKnwGSHf
IoBf2XBS5xf5JZhgeJ3LePw/KT1PbozcceapjYw/qlXY96NnfTN70d/I6q+cXXQmZZuLR8PmePNM
nojdLEeB9LSmq/49a5bqUdfzfQq6dr8WWnTj6F55rlc8vmzdyQJs81wNSt3GBIPu5Ar6dknJ9A2Z
lJVJptrfqCSuLcXuYQdJ+CUaPeevMI7MEoJpNZ/GhZl72QuLmdWU7HstutU/kb/6fLcaZLuUCgZd
Yon9P18qHeV7i/H4QOLROnWMI3ZpO3Y3wuzl5chXUqkkaXNBNd2ah4vJylCiSpcT8Azvg0qf5CWG
ZfsVIq35I1FV+6VxJ8atbwfbq6vCHbTlDiGzlyf1f3aitlaJEavOfCoQ9MdoblX7ryOawz+trip/
Zk5T3a9LBgP57WWvvFI0XiFzc9pebR3Ol8U+PLH6eRppSffuXhsaRG7K7hZe9XL3A8/lzpdyA7A9
XX2zijvjuRUNqP9BGN+3DMAZqTIqfiGamJ/mKLqlFH65KQ1UXYkh9Nn4mlsN6njSFi4SMZ0cEFR3
9SC8e5gi/cETZf3j3W8QnS04XcjpcJ1so5VnjZapdPpw6tdSvbOwoAlmYZv3b69y5Q3SRGEZYLiv
btznb1DUICW7Kl9Pa9JrnyxTeIdCn9K7zMSAdl0boOrvX1AqH0lGBm2CLdt/qWGkZLW7nDBGTjqf
1od6F5ldtFOWwj42CYiItxe8shOxSaZPTptN/rc5AOhFaUqK2OypKef4RcumJZzSxr0Rh6+AxaWg
E6vAtOC4bXlkorZGBsDGwoBphidPVfRRHeGSeUmlBbFYzTs9TfSDNMQNYx3mV69G77QglVFFgsNp
eTBLwyp8cxlMaEHahSLW00Q4OC6Oo+6WEjHqBOj6+98q9YKHqR3WFwDGN9HZ8GLNmUGlnqKhVj5V
0/SZxLS7cdu8uoJtAjMMFqkERhCBTLTJprw5jSnV7OUU91N9t6hN+rkAPBH2rpt/sDpAe6tAHcBx
hQLaObJ2om50ZFWK8V4wfZ78BK3OsAFZiyau4X3Xm3y+nw21+xg1TPKXrEB5RbpXF7Ue36CSXcnM
ENeAUEiui1Ay9Nbzo1U26YqWbz5DdRFM73Ghn+sA0HD2HwxyWOZwiEBj1Fmkzs9TBwbtDlqY9k/r
4tg90vKJ+lMzZ0BHdHe2p89vn4or597COk8jK6awQS7u/MdNNv4f2WoukGFt1KnstL0zJkBPqYNM
YhY5+o0M/EoBJAcuUsyPzcmSmwVRFYabaBTLqWzBpyE4hIoSSHYm704jmo961gO47nKv/bC4qRND
RZrrOyPK5/qhTyLttwLS5C8TeOCUi5i974Mz0wp4/0shm4IJT0BE33QTKoBSmdxZ3oJub+r5+hSn
viaWl2XMu72eaHXw7uXkRMPFiIjuExJm598AqyHVTkA+nfTVbJGqR0y7jaP00fAy9ZNW6fON9a5c
XnQR0UJABV1Kmcm//59UIJ67EXhUtpw0IcpAd8Syq+K0DkAp3rLeubKUpB1CoWT0QLK7eTQnU0zR
J4t5whyxIRF1WgDT3XRUqjm58VRX4jsjfQI7xCY4r1ua46xGetNFunly2/xXvyKVwOTV03+//a2u
rvLKe6bDjULVZvvC4bKjxKTM0hp9vDdoZTwOXWe8vL3K5Wvjn3blIFliYM3XQ/Q/XwhKQJkBgzVO
uADlwFViOFgSq2xEhXuja3L5QLgFgTWB7PIqRLh5ILUZrBELNP1U1SksBoaw6JF37Q3akseWOg/g
jCPlwZdCFpKMd77l7EWdzFG4Guz+5pubJI8wap/wqunpDSLwVSxO4w/6LZL6lWcjs6A5yG0v88/N
5WRVqyIK9JlPVRHVu070y26ebHX39seSv33zbDaK2RTfkqjGLXj+bCZorLTSGFlHwszoJTRhahsz
6lp6QUdH22eu+97ZGnMuYifAEq5EAvcWMDNnJA16nnvHJvXmR7q+465ETvDGidp+NLmKR/8CUAm4
CT7c+YPFQNQzTcf+sRT5Ct7SzrpfOsTE50rXe3rLymo/13pWHU3glzQth1ucyourk1/A9ndk/wCp
Bn37AbHgNqtKKaKjU9vZCDbLgJcaL6V5RIAd5GsfizsX3tTjMM7Vi4b3Zk4LVbO/gvWdIY6MznMH
3+fGBycv3nzy199FdidVXG06Lpt8pLaVFMVJLTpGzah8tuB7Df5EzRf5mbaORuCgpNKFTmkiwFTg
mQevo8+xTHfHsYUyVmlQPIs+xhQS6K+Z7IbBTNG5EmOTc8sP1hDEil7auwr9kl+5l3iflWwW3t2K
Em+oFRZTzhF8eONnCZMBuEme8phI9EtgAbdsfdgdKtyM0f5VWJpdIE+eujY0RXOM7skn1CPEFNM7
qLGT6XBSAS7cR4ajPIo+joDXOqRPoGmX+gsuAp7uj9kaAQJWE0guE6pUO1UoWgK4MVuLII9cZ6cZ
WV/vDMWz4KWpS6Mdy8wq7tPWSD517ah9bMxmfNILG26QMHM36Osm/9todKzo2q8YLaQF4j/7qFEK
c1d4fW3Rs+osCBbp6IEraNL8c2NGQBvXdqg9v9RToiPMmVH2eIc5dFAgznEQ0RDUhwTiqC92maXT
g7umRhrovTl/SdLWyoOyMXXk3uMm/aH06Zj6TqFrv1yrrx6NGKYLEH8da7XJLTuNWrW1BcT5Zf1r
xYXxWCV5g2wMbij/WogDYMZra3ps9VUrgtpuqlNfKFUOzBb7lGDIBoy5cBlzA69asu9AJ5svq7VE
P5toTKDuxUpx0CFcRIeioR4Jot6oEhweYtfwcxfiW2PG2ohkNVCEHVrOyw9nNaz/cItaCJfRJMzA
LmbQyamji4M3VdHkQ7CAK8AwpfhYJIAf88HwPvQ5fuh7YenK71qNvMmH52JABJmS4ks/QPb2jXFY
+kDUsdb7LpC4fKdBfnruhib7TwCH+G56I1w9I5o7a1cLFZvuwVPG6DCsJgKK7ji0U6CN6voT+RvE
M8F3d781qJFI8Tap+FICBEPjTE7AdpFw1p8LsnSZ7xV9UZJhkTrjlubRqWyTSZ8PFJxGQZNCiT+Q
K67MOTUMKPddXRZJMBp5/Ti6ef0iTGHBdYyWFZJEpKRToCRV/yseBeS/Pp+KD+3SrbA2Oy35z6pH
zdqDDjeiwOjm7r8C+RRt58ym8ReceS3uNE2pTgnud9U+9frub16W8b8+zqUDAKbBta9livYtM6P6
p9V45eeK2zkJ+qrQn0RZzd9hig0vw8TwB/Zilku6HhgkIkOeNST4loD41nEmODmi7Py0nufPg+nq
DxkAis63lh4+a7M4yrp3+BJT4JZxZhy0vlVW3xA1wEsFlsBXM02Lf3NuinEPtFt9ar1yqYLeNevv
cdRWrU+DzO2O2Em7v93WcZ9Ms4g+MwWEdEPby4D3KcTY7wyjzccgbsSc4V7d5jEjD2BeD5glYjoR
g0R+UtVZKDu18fRnHFoIc2nSOT+cSFmmfalo+fPYadG6rydjyvGwShqx42tCsVe8yn6MmBH9WCfj
zwyCvOGVVf6aW1LFjn31i56TyIJFr+Le71H4/5CqZfyF8nwCYq7WuuLjbFDHBwX4fPVgtXH6AcZB
DONgjMrWB6xM17pFhvV7V6j632nysm7fRXX8eUkl12cwyjGG27TE3yAnUM8sdQIUKjEVxfTH0WO7
lJqbPSuJgphhag/xF6tJrQZ6aWoC/C26+FtsJv0HLWfT7KrUwwKx9Mbi+xil3nEgAA/7qSSo+ZoN
7bK2hQMRRUmb2i+sov3ydp6xLdU4A2TR9BVkrUDjdXPpdNC8Six6oYm668PiFfbX3k7qQ2Lo47HS
EudGR2ib1rwuh625VEiV2gmb21+Ms27EEaxUDcTvM77P0UPRmdFLToW+Q/bVhN6eGrdaF9uU7XVV
uMCeZP0DtdnUJpm2zFTkhhY6qzaELRSvwwjR90aBd20VtHHInWSPhlHoeWYj2rruVaXQQqWJoBdn
FftBy4sbqfU2i5fPAvzJlgU2cr6v9Pf/yeKzwnRRcBB8MODNp8TT14B4Cn5yAPPy3r3BYUY1F2QI
ZTUGKOcPlCQIMkr1j6PdWcvdrCTjzyEtqz8tDfmnLsmzf2+vd7k5GBGCCiERgu3JNO18vbk0R6jN
GnIScEp/l87Q30FBqB8tKDOGvwwd4owziOIbZcTldwNqKFHDsuWEgad+vqynzyvSmIN3tDKig6Fk
4meSL+mNGu/yu7EK6EliM5UKX/F8lTKCXSXUDClLXKYgXjien0xwJdUsu1X6X32g/1lq8x4Z/5Zl
TvP6aNfrsiskjkczilvevhdgLJmvIkcjBQ1oajByPX+iuMm1MsVr6mgXwFd8FeTXo+DFjT6xT2ou
NqqVBvVCg8ovzI5rws2hCgUI05vPoMWb8kZpceW5HUDfnA06soCyNjUTd7xau17sHVMY3Ed3cbWP
RV0pN4756zb839KM52aszEhAOqYCi91EE5qGGibyg3P01gE8S4SXRHoolhRPqLTV0p2w7PljN1QQ
U6zSRludLNJ4NlTArPRF8vh3Ddo0ClTTwiEab2oDnZQWNQKASLBhjlphivfvcOm7S9H12u58rTz+
J2ZAMjYSXIvco9KW5k6bF2e3DDAA3z6+l6+fkTRlHToiVKxs8/P9kNIO5fJtrONap3OAT10apI0e
3fjIF71wGQC5OBCUhGoBBHBzhSBDEFlul+thAWn7yVCV9NQCbPuSNw6lcRrHYexZEK/Ive/1eGp3
E5q3Nwbjl4eZpisIJOpyjO0J9uePmuOF0sn2ZzhWMGgyb4n+69MyDmZLKb+//VavlKsgGbgqKZbl
qGGrYZirGbKsy6KGVq5yhnCTXZ4wSzb92YlATw1TdK80aXbQNacMc7S/H4StVwE6J9Wz1+b1k2PU
7t+3f5Q82udHgL4LtwLvAJrARala4S+iJE6nhno7iqPaFoCMnM7beVFDL1qHn/r2elfeNzRLen7E
To6ftTnZNuqDowKTG6HaEg19rzT9YVmzPYHuVpv2AvDDzoKXwzCTVpnFRbuJnvipjCY2oiLUlC4/
eW2LiFqke3e6YKeBpE2DZcnKPQCN5dGeQHlFeK0jO9HPLzFGEbtutaip5zh7qcfeDCAmereOgNzi
m9dP9IGfQfOTtuFW0nfIEqWADzKE1JtwVYW5n5riszJq/xT0QlwMWqxOfKkTOI/KoD0qmAPu3/4g
l2cd9wTmvgi/Y9UISPr8AFQJMMEhseawKSD2Ow6MPxGBqHx7lSvb7LVXiaYrTdELMgBYV5GtRivC
1YzGD6axNh/JjrWgE3V6yJdV3Mitrj2V7AxhB2bKa2Tz6QHWxeAcDRHWWa686DAPYdrm71Upk6GL
6AiEmTEI7Se52f8nGq9a1jSWMOku2Ot4HKx2OnRNP35++91deRb0VRkjU/yCXNt+oREFIV2geBpa
XmXt4FY6QQ33+P37gFUkugEcu2wcnj+LauDZmEV8obK2x8DOh+bQa/V7sTUIdNOpk3rL8kwCZz1f
pe4tJcNxaAxb1HV2aPCod05qVsFIz+RGpLl8bUCLJE9ITtX4Y7Oxy6LOpGyEHkZjXIUL7FO/HK3k
xka7jGcAuEDmMsagT25uIWOox8xp7oxG2JCPPk5aG98Jsx3vWmy27t67D1gKU3C6rnT/obmevzts
W3sPeRIj1KfE3k16XQVIgN9CZFyeVFbRdRrxEr6AON75KoYpIndaWKXoNFsgHiTS59TRqgADt9Yf
uzp9fPuxrlyLrOggvo3cnxwzbnaeqbdLHy18KIcu3HM798WpSurlGNfAr5Ya1T80XhR8MfL0uUVv
/O9ULnQMIf3/VOcxP1lzkX268ZvktX8el3nNCGFAG0Hy/eJazBYi4rL0ethXifWhYrL3kKjdcGfF
sj3mNK6979pW7Ga9sz/i2dMEZqVnya4wDLSh1EGbnxqla77HU6I/pZWRfzYM4fhI7va7Ti1usXGv
/lxgfZacgvMmN1mMo+SeEEg2hrkVx7txMLof3HbuB/iV9p2eWXbQKxKbrtS3IJPXtgtYBEbvQJVo
BGw2ZW9acz2gTxqSHzuuT7aXhVmhdz6KHOZj0U71x7c/zfUFpSU401CGxJvd0rgroPPU1cM5ntVj
oSiKr3LRf8vpnB0MJOO+vL3etTDCgIgWB/kRDgObB2wXbOpHY9LDBQXF5ynytIPppbcOwZUwQpQi
/yTd5i7e1pRIAyKXZJdGmCVcVeXQJQewULSSZ+/dt4kMVUAN5P/Ad2ySbhs7ixKhXj1Eg6gIC4XG
eZlNt/CmV96apJOxDERqGCKbDWk1ZTNEKroUVmuXhySts9BDaer+7W9zZS/QRAArwAiZAHJByPDq
JKqYoYW0m8wTJWyB5khj31eoz6Gc1g43dA+vfKWz9Ta319xWa2wNtNjqchj2WWwugaagYzCOWGS8
/WjXXqCk4uFrQQmMWPN5GEbbPMOiLtFCGowiSFx9CiAD3DJ1uPZApMf4aIHpBmy1+UyCpikpZamF
oixTcOTTRG42THdV1rx32MrNj5cJRG7qenKMbTKeIc2xpBCXwnkYup2KcImf1SiNvf3aXsEJm8DN
GZIkbjYElC7j/L11cNxzt1fVUMUa296pSNH/otHX9wGBvj3YAwbdQYe0yY+ybXKLvp6toLyF66ce
0NxWn+j4WVKpZo4XX9eKBXFJGAEiQILPPY5x0ba7IXXLP+ZaKn8kNwq5kaiREOHZ4B/CUFTZUdAw
DcBXex3fn9TIrIksCuYcddsmGs3NmECRttwwN0d3NyxTwvhnviW4cOVccWLktpOVCY2h85domo2x
qrnhhYqyoOrIHIrw7rXBglProWyi7EYKcGUbwgSkACciMMrYosTsWjEbwN9OKAgqB7VXprvZTtRg
7m3jRsi4tpTEipG3Axommz5/tJT5/myZqRsmXW8cZsYZvsmU7xBZ5b+3t+KVlfhOplQw4OKgx3G+
EpwBMc2DZ4TocEEdGhHl5U5WHlbNHY/vXwrlbjkGp/lJebVZKs6WxmP2F6pzNfysetXzI4hRP7M6
dd6/AV+FOKARSC2DLSkjVhxbVZLCCce+yJin6t5+oEy+AQO7Ev1csi6mdqALYJxsTvE0YBzYxa0a
Vn3lHGy0KxGaRP3u3a9NDkocmeUypt/Kbwz9bK+m2qthDqQrNDUl3xdpY97FzTrs317qyonC45z+
qmx6uCAwz7+QV8CHg6ashkNR5vceM8W9h0TCvtImRN1z+9fby8mL6DwKulRx0sGCEMGp2iTxg17q
Su30NW2FajqAOciPs67G+1pRGf4SpAWyXHRC3l71csdDnAFGA8wKTA28nfOHzKXpQ8Z8MaxMu95H
qtl+rUqj/OYgVXZjqcsNIl1HKLt4Siag2/rem/WesWBThgNFKwlvwzC0R2j37Qe6WIUEBmUGKerM
7chOPH8gS1+tflzsNWyidYQOVgwnq+9utcQuVyHlY9KEdgbP5G5PL77yFePNNgojB6IjNP8KFbTF
vLEDZQw42xJSzQbAGMklzgU81PmzGHqGT23WeWFbQyFMvaVLfTezrR3E/2LfofFZ+IZalY92atg3
iuSL3c/awO6ok8GQUaVscvZIKhZadRmFS4peWxl7nW9r3Tddt17EoH16+6Nd7MLXhSDuOIhd8KCb
j7aIvh0XQ7ihg4rUs4qw2AfU1rMDCordjXvrypdDoY4kA90OOrq6fv5OcXrF/RPuWhiBnPa7VBkC
E0rcjS937YFIBBkQMnyXGiHnqyD8TCiOLC/M80gcOyL9A5Ka3W62qulGgvt6s292CewWEyyQ/GAX
U915zex5QoQ+1JZE3LcxQqDjohUPg27H/xBct+9RaihQU9DtB6TJpMyr531ykjELXD0vn6PBs46V
lSch48XV8hHcQocQgesEgEPVHd79qZll0uSRvWSmjZt9BWaowqTZcULFVZZ7S2ub0OD3fHe7ef1/
LMWU1mIH23L0srliRd+h1te1fARo/Lu4nJ17QDv4HbrJLSYCLICLsyq9r2T3gb614W73Fc4iCRgJ
k4gwOxMuyV2tDiCd1xktSVViDyphRRoVDmjwA/cojOK56ToH5b5a/yPybv5mi6kw/MZequwui6Kk
CgYMCz1/VVLrU5T1JRMsqNyzr4Ab+pYgE/cAr96oyCmXKAq1RMlBlEdJNOyQ3rbWwBq4rhGXTZwv
AkrcR1tgyiVJi/UzcW1B4Fu05Wd9cGmeV3WS+gIA/ZOSxBogJrWxgUzpZUe6iuzHP4B4zfeo6dJu
R/PHAuQlYv1JS6bq2VyV4cEsvfzHMGpa7mtIniCbXLVWvFPSePpqz7QA0DUc5m/Mj5qPtuJUPxu3
M0uiWuz8S+OyzfYzcx39pfG0utrBLVbroMiW4Z5Zf/+38tzBA9PsKfh8AWwpjqJazCGUc5DnubZ6
Z1eg5RD7JVYYTdC3zciC5lSpPpyBJL4X4GLgSOGu8M9JDQXqQJEJwLF1SodsgfTg1/PkTgdbXbp7
0857HXnk3jCCNBXKx1UHr+/rpmLtwLWm88FoR+uboRbjS8KYCpxobHwzUFRLQTh1Q3mws1Rrd3Fn
odTsZvqwQF331McS4AtD4cobdN/D+KD3vaFe3V2cWciN2lWcf0L6Ner35siBRAzP6JEtV3v8n8cW
05cAb5lofXBaI/9hDys4QCVf6xc7M9MvGeXc39mEiwVirNL/c5D5aneJgjcgNGjbOThGOzzVOAJK
vGJru+FgNC0gwMnw2n1c2Y23B7VrqB8Vq5BqF3Oi/hG6wobzrAi58ZwcwbhrK0SxA6cyIXVahQEp
w0i0anp3AKWxgsASpYXEyGybzhYSpdDmtOqEbjVStTbbvvDzxsUsTzcw/ng7KF1O08E8kPVDAINB
T8K3SYMEMEJ6+WV3WodGf1GXVROIcUSR4ysk1P/pYMX+6iuX4M5deeEguqoFFmbeucCV6hIthls/
6DKeSOIi0jSwqLkTt1cikAFA6QtCyp2bW/ZuZBK57MbItX/Xnp3XgStU5aSMBfSfJbeV6EjX11Ef
zBj9RGTPNWPy9XKqxJ7xIMWx0xeomKhcstnBcFP9VyrwMEYmokp+ddjFdHd64o5fgZOOv/NiNiCs
L3We7PW0K36305ChzBj38QfkRJHTQjg/dz9VNSro/YqYNffoqpXhBKj0W0vBGZ2KOFIzKiir/Vua
XgteFeCFcpeqtZHtkQ9V8/00u2AT8q5EY6JV8toNjSzPPji4E04+zUT7rpz6PtsVUez9Uel3xf64
OvX31tbKET5xq4273HLaD6lWtT+LZIH9aMD/v0ONd2mCAssThM8do/D2q4HKrL8URZ/7RqUq0Z3t
5rynOfM6cY9ngQlXukUz1Nfc0n3o6wizBndYjDuEZ8G2JXWUIemZU28E5JVDdkS8t/rajAKTadIw
JF7HpEDvusLi2QHp2491gNg+GtN0fpUPnVba8a5x51rs6qV2k4BOkflnooMYIy8v0KLg9yvVfSy4
X/zeKjrPb6OsrR+pRLHnLjsFyKmdeSK/8xAR+SCklVUgNLeCg220yhchsKzceYPifhv4kj8xN0iS
ILbTteezZ91LvDiEbmqlMaRzOraPcdxNDK/juMWewVB/5940L6GXRvFwV7lVM0pi1VAdJ01ZQcHm
9KVvFPYXJQ/dUzoV5Jgo0KF9v8lvhxQF/dmq61M/xCaA2bj/SsJm3nfgeQOBw8Gh5I/qxtm6zABZ
FVdgFycrJibb2ZwY+mbKPavGoiSdDhX74xN6ws2NAHaZP8tVZB1HNuCAyjjPABk/GFFl9TU0eSkT
Qi9BfRapMx5AxkwPozbcQgRdCRhYU5JaUYAbqrX1JS+qUbS2mrQnxNSWE1jg8hQbq/fc56N647td
XUoqTlEbS2zEJoc2VIF0BNrjp3myHFpwmASsmcokesBi9O1AeHUpJrWeJ5talrVZqisbZF3stT1B
5cMWyaqDVa1x0F1AAry90pVtAdwA7hQjLcZahtys/zsYNuC+FyJtTq1lTcfSXh3skWzlvW0fLho5
lJB1/qsp7/kqCPkKB7Ic2yJD8raje+lruLHscui6N17dtQeSozBECgwbvP8m/dV0tYumyG1Oy6gp
oUhN97FW7e9vv7XXts559QEVUiI2SMMYJm21x4a6YPhn9smpipS+9Ku6lHmBoa2f7QSbBGD+NHN8
sVrZqc37COleo0tecmPQGgZ11azeC8+rUGapzUndY6QGj0LHGwfc1twUYYstNqLf2EUZpF929qeI
7PmnFatxmJT0Jxk26ljmvP1QV86uBaJODigYc16opnTIW/T6vCQnnGqGP4aaGL6zFuUnA1zzcUkB
lb293pUvhZSZtIBCppYu+GaTi9XrV3uyEpQessEf5lH77pWed6PBdG0VdD492iOU81RE51vPxbNM
8kLSU5UpyX6ZC6y1VDSq336WKzEdxR44lkQ/7MS2fWhtGNQpTwZWwTwkXDXSAt3OTRS2l6k56Iyl
vzJSuCWjduXZJGsKTCQjJSLSpvmI5WqqCDqCJ82pXGyTjBV2RUpb78bOeBV5Od/uzOE82leyL8Ke
30SJ0VzMqHOH+ISfQWv62jTE670ZteMcxJqVxDsrTzPz82zr8fdo7mPDd5E2Q/177cavtVVM32KM
oDDbGOf1ETn5zg3SORamXyEqtdx7WkGuVLVu8zIUS+Rh8sFczh8nGwcpBNT9US0lLH0V4g+CE2MS
uPPq/kDS2/ieUV9NgZ6Y82dGfNmjDQ3wb61RjfojWkgvGIViy60xiBX+kCsDkEcPD1tfy5u5eYiT
fh121RBnP9d4svudRb03kYoIr3yKGyudd3U74ntiVq4dB3ZE3zAQTjwUu6zOp9/1WK72Do8E/anT
W/fzkrS9u1OXcXkRag4XUJDUIPkvtLgMTFjeWLhEOR5YBmyZYd8Cg652Jf1373F02iIl+fO0j3Ws
pN9mq9Q+qPPk2QfcA7J7FVO2h7yJG+/ewyPF8YchtVJ/UsfC2FdetQ6B4dU8zWhqxR+1x9QeKolr
dad0weLNJ6WrZhzwxviZWrP+PS61AgvCS3XNxywBq/TFLGziTZWuiW/X3ThKbOHywRZF/GSJwXzi
J/UYXDUeRP+qykxiVMLrxz4lRzLl7RN1EY3oqRGLaDbaSLIyQTo/ty3jA4yURRYqppfdpYnR+HOl
m1gBLNHdVNyCSl9CPKXitJwCA3LTJRrvfL2kbmu1R6kudLPVOZmN130DWzH9iVoIR6VR6Hujq3Ms
CyJFyX2+QPyLxnV5o611eaIZjUiAgpTjMJDXOv8Va7K6a9bE2Qmh4vGQTe36QOF2i2F8mV7QDEQ0
UyKXkb3ddotTK+k5eK0eeo0X7/sI66IhMmdyesd+72cEomMiGcQ1Caf0Us4ni2NU6Hoj7JPY/FM6
i/o0WJww+MYl7uz2/PXtbfOKctiEKjYLmmQUkQAhtuPorMbmQkGpOjTIRO/p8dOSgVJ7VBt2q1V6
9UHvtfauxZzjSUnt5ZNnVdGuxELlWYtMKqW8rF+ysb6J8ZQb9vyHySkvYGUyLbBr20w1omsgKY3Z
SWSG9nWNIlvjOiIF9wvDNIpgnJEc3KdrhlVmZo/m3nEm6myhKeOHG+9I3nmbn0KHAWAb6RHny9ns
spI5wuq0VXwyitTmiZNo+cpM3P1nDaL8U5am/g28ePWIWaE5wRWbcUtyVKw4fEcdjd9UmIQBD+bC
fTQ5658iQ/hvBxdkGXdTOeJ9U6na4KIOtk7On7d/++UBAaSh0teUmCeUjTc3EU6FKx24NQrzKmMX
qXa7g/9i3LjwrqzC6zEl3x/O0EWxhLR+ic5IFYVuVCL7V0Z/1Nh+p50vXWswmYz1gDSQdnnbU+iC
3k+xXXFDN8H+rzGi57GHxbmm3reiqm/MKS8sKuk5Sx4+y9B+ZuSwyYtzfo6KJEV0XMq6oB6Puiyo
u7J8zuIx+4eWbeEz5Iz2NQ2L4wCZftePlvqse0sd+wW+N/nhnV+SISNRjjwYIj2veBNw4WBHwltG
65gUAkKkSdTt5iq6EX8uviTPy9iUBFDyJpB3OQ+oo5JEtjcCWi/hw+27Cb3tdFJuiQRfWwWsuFQ8
lWob20ba3DbxOvA2QyNyFzTpojiIZm28MZy6SDKJHRLCS28Q04wLWeXGGGJ1dJuYZxn0u7lwdWkp
E3MHl+0ujZdin1Zmf2Ny9LoNz4KFXJViRzbliOHq5g2KhF6opXdxmIJK1wfxJRFeYM7NB7i84eAh
A9TMD3U23xWi+W9Cu9+Jcyxl+qdkXJ86ywxWIz8Oo3VAqO7Y9fG8r3MsGBvnRjkhN/DmdxJgAe3w
E/mpW4qMV+LNYnVTFqLnliY0vCbrZyPs4rdAOuFgQBj4OZAZ/R9n57HcNrKF4SdCFXLYgkkkJcuS
43iDcphBI8dGevr7QSsTZBGlu/EsxuUmGo3TJ/wBwypcPVc26epCnffIAbyNRjjj1yXWAATA/LHz
4dCl8PblFCU7U6G1XRd68HL/s7mRF/Elw+linqTT8VgEwMaCAzXJIDx1AuFTB1MtWBhxBqDXjL5G
JtaCK/t669QhOobwBPU0FcDisggCnUFewJxMIq4IxMj0fHVU9/C1Ex9vlVNWBe91NXiDUvy15OLI
2QVCyT3qwKcoyr7XmabvxgRST+KGa+nJ9YeLqCsyppQ31KDA8C/Dw+hJDkY+sJuTNh3TIPjRNaVc
Ye5c44ZnHXQSIfIMbhVu3MtVZFX3qmtVySnuibF+ZQqmPL1wK8KrJv8NNC/td0yDhe3rbRT3PpRH
kyJfSRvdj7QAUWJSYftJTQE8be+fpxtHF2OAGRJOUCEVWOx1q6mzETWfDcVEuAOD4j1R0jFXa+30
3/tL3dhsivD50jYYNvDn5TaMJryp1JjiU55naLFBt9+1VbzWEby5ig1RCMwF6d+y0ck40uCLd+KT
1STj1uyH/Dm0W+299DYkKtGsocNk0jSj/r58lr60tSCz8vhERYZPsNN0DNR7ayUPufGxM+OG78oN
STKiLoog4rwUtWInJ2Ha1VMgVPtRHULlYdCx8vWFavYrV8ytBeeKwIVfwbpLpi/DVpi+apKdALqh
Bt2pFpEaJUyQ5xLMctzt330kmDwxFiclgcO8nPc06Lx6UaGLU8G530QTYnljnJjv30bgKjMhhQbk
PF66fFll0VTZGM0XZ69Fe6XRj4mpi11QVC9dzNz4/jO9ITcXN5E1Y1egQNiElSVBRXRKZxuIY59E
qafiIaz76hnPv+BrKKbuNMlZHAGMk/bbqpVU+gxc+z+4ziOk4eVhgYisl+b6fu41ZOd8GhFawfa1
0R5YqXmZneTQAmhsNdowaK+wsO+qahMkpWRmas10vQIDH7D1YzscpDqo6RlymWptmFkP9hZqU7U1
sL20d82oOdIXcZD96BDlfbX0NB1Xbo/rAzV3jUCDgH9Hz3r5NTKyjtrYCbRTn0hnozgN+NMcLCg1
IQrqaLOvHKhrKh3VH0NLsupZtxuOweW7niLR4prpTaeoUEpz03Z29iOqgqrYlKHRD77u9KXlN0rR
advIMEsTM+FEN/aylV4I9FY485RRrz7qZWwE+0TFYdXRYybeiaAHdf+oXMcqfuxczABkoaFsL5qT
USJLilN+bI2n1qN046cmD4b39hTmHeEGpwM6w+yWJZOuty16MMp0SmhHb20DZ3dNOsPKN3Z9j8wg
35nJRsuGgLUIVYFeoFhTWfopiaW5xeG0fEDLt3ueoTjv9Yqa6RQEQxJhmgtk3YscKNIKpEVGaZ56
HIn8yLKzrY5e0MoT3bi2Ic+TGiDhABSMwHF5lFzgEB1zy+ZEur3JFJkc4lpsuyQ/warxy0Ts52mq
bKwnukGPU9gco/njmrxsDSx+45zQl6JcRDV4BrUuNrdUNOC/kVcBsyHBRkUd0ZDMeK85DNsKtXKO
WZRl8+jp8nnJ2RNtlHqNUIbtfqvJhDZDGL+bpsIqhALCMVAHEGn65Soos492ndj1Cfaytw+Vut1B
Zg3ff+iZrqIDS1puoy+2CANgK0RtKEF1sl3h7HNXy49FRU/i/vd7o2uI7iuzJiC5wOr4hi8fxtNF
a2VKXp/a0AqO2B8UT9hT2zjdp+kHJWuigzZIO/ZR2Qn3E+Xwk9IPwcP9X3Hj03PoGQIfIEkgyVyc
DqerxwqjiuqENYS1sXWRHRXbDh41vYtXBnnXkBG+tvlzQKCYBJ007vKBK0MvdHa0OoXWiHpWnm1B
s5gbI4g/YMOqQBWPwWgqGoOIykyhTQ8l+mp9++X+I19/ENR6M/5vbs44vOnLn0GuXGXFaNTgRIzw
kNay2ipwp1ciwPXl9SbaNgNxmPLxTVyu4lT4Yjs2F7lVhwptf9vdG0JXkebRxVM4NdHK5XXrqRgu
U8AiMMn4dxFwjKhX1LDrgZSIKNrmyJ1sh850tu/eO8IzmvGzNg20j8WZZTBO10lRspPM0mDjTiVK
Zy1oqfurXB9KiFsQtvnQZ8G7Zf9e6xQn01I9P1kSUYBoivRdbGPuKfBaXamvrpcC1cAlR+1NhCRy
Xb6mKHUl0kUqEWUYDAUYWGRt3LYPdvQBVhULr9sMxMjZ+GImwFFlLBabDLezTPDVJzUKuo/gRTSs
x7B6sIuKc9K1xucyqMABerVrf7y/pdfHg0Hm3NqYZQznrb18ziB3kJgSleR4dAaG2kX2kuW2dbi/
yq3dnPWEQHpzE3CZX67Sk0FFRWrLk9d67VM5mNPWdEfYNY5ZrdU3b7zzy1TZYsRjkqwxdYbNvQgn
NJ1S0+qyDrBqqW9TXGPOMgEPgX6x6jzNBgFHusguYludFD46fUi3wQlQvoQIRf2bJwN+1VZCgG1p
ZeZ7E+H3lRhwYzve8MVYphFq+DIvt2McZuHKpOtOdTsAMDGT7NDZoN+xjkpf7+/8jfcLiY4OH5h3
ksFlp8UsZDHogypPiFXmu3JyS98BILy7v8p1UHsbg2MLYBBAaUhdPpDErWzSQ0InYqovAQbPcd4E
/lQb+zRD0e3+YrceifY2My2uC67HxWJm6UoXba/6hFua+dwqgXsoRbYWp2+ugl0EXI45uViqwKRV
hIalrtUndxrH18ku8B80ZbsSnW+dBBIKKhmkJmnMLDrokTlNLdgmVqm8YZM4wzfUFONt7Yyf7m/a
9UI2scygxQv9hnx6sRD8R0zQkXk7gVNPj/E4dQfEndU9Tu1rJKnrw8CRJrVFxhoWPdqvl4dBYQ45
48LrUziE+R4dx8G3jQTAnDalO0+KNRTarUf7e71F8odiXo1yPHuIjWz91UT4wpdVHHzubDtbmXgY
c9pzGVuwiEBIbHYQtgBILNKimBbJqA9xA1+qUOsfCQiAD7aRVt4RpT8vB2GNCzlI5IYUJRHp9CeH
iWwiZjgFySGhqBa4pMcYgUtTUSf6IIFomahrSfzoFCha7zj4hrsx1Mwx96I1x68hPZXZvlx6Lxq6
SmDYM2v8rle5OKUwPVN/su3+nyDKVW53WebfcHbWh9kVTGjv/vC4fl2q9tmOiLhqXL7YSjTpxFwv
O/Ha3UOein4rCFvb+yf1ujcMDphWB302pitXhKCq18M0F2V+yrTR+DTSdvs4W3iHftDZ6kG6avq7
BN399f6qNw4tVGMMH2Et0gpfarbhttAYU6TkJ0bL2Kp3CEBOQLQ7clO/KdYYfjdSXhAIzJBoiSFw
xiVwuZVhqpdeVdg5lW2YPlIt4kwM6uaj5SnpQabQ4qIa1U8lhirXtkKeEnza6Y0Xab7yUm8+OAUN
QtcOFceSqMntkLcU8zljyUoN/cSMjFdq1HwnU1E44HUVdSW1mlOKxTdkzFGVAdoMEVzGb6XDSsMK
jIRuCpsbJfk/qKm91LkFIFj+0yDz4eueue+N6f09uxmxRfo4T6rnBsblrgdqG+nWJNKTbXXikE/Y
0iWKlm8lynw7RGDDlXz1Oq+j7CWzIO+ZoQNL5xVKMyYb+Ceg7aHl8aZm2oH84Gj/COgjFxstTwQK
wxgTvQ7amK6c6OsLjMW5IKniKDMIxpcPOwxxAOvRSE8GsizfQpDuj1qWvlssjbzRootAzU2Rj7jR
5Sq54kzCrOPspHR6tK3ronyqzX5caSHfehbijomRBtygK3BJ6Rap28PpOTUA1ndtoBmPkTCrh/fH
AAgCEGLJhUEPLnYstDt36JqYzjhWYAfVHLKjVgttH9NnfvDaxFuJdDcuLg7GDJym76QjdHC5d63R
TAKfNeBIb+IydpeWfuaA9RqD0P78/meDjMEscRZrYrXLtfoi4DKD8nOqKgXHxRKUyD7Mgnwgulnj
EcE2hFrvL3njpc00RAo2mpAkE4vt9OhetBNk3BPoWW/rGo23FWjgvn8VEk66MkxI56O4aDBFwNOq
GDz+KYn0yod813/sDGGttH5uXEpvCRowrllBdIkACp1J7eOanFM1muxZGJpylGo7Pk34Q33QKzV6
VJH6ON7fwBvng8Mx49VMThh16OU7w4KYa7ArqhMwi+6B3N3awnmrt3lgvr/cJZM2sKQG4MwrWwoB
Nk5k6a1qFafOUINNY+a/seIzILiJ4v2Hfi4R6NTR46I3uDgVsT6kCLeH5QkB8mzXoRNwSOGVHbK4
XWM+3XppHD+VfI15GhYHl/s35EKM3mBCixRtv41ap3t2UKaCdJMUSehPWtntMynWGqu3loVDilUU
+8lVs1hW80Id6lxbnOZvfqvUabiJnPpj28cM2Tx13Kta8W5GOCpv3DQ8KSujZrrY1WJAyFlNxuJU
6MlLioLrRsjRXXl1N1IFLjOA/fRaZzuHRQyxxhaRvIT9VPo6O9bRyBTIVdRHbL7Sf5OoFSvz0Bud
UObas6UR3WnkWZdmcDC5KaOLujzZfZ6OPoFbezGiTn2G3BOmW6UcleghqXsooQQ0/di50VD4eJGv
gQduhLI3NBUkZHAgV1gc+GDWEPV2eZKVoT2i9u48IjP/bir8rIY8uy7OYgkzpeHyvOpFPCodlhx8
7433UBkyf7Drttjdjyq3juffq8zP+hc7YyxKI/JKvTw5Y2iPPiDiZmerMT2QPDWPYoTM3EN4Xqun
bwUzci5I/nB754B2uWzH6D/QwVGewrm0QOQJ7HTeMeIuzUGszcBunVSHpvLsD0NfbZmVqMj2qpHK
1CGKodwPBlzsRPSlLypMPysS+5Uk+sb54HNgHgZShwi6rIxquII4TBb9KR88k2cbq62rRGtD4BtP
Ra+OKoVdRM/aWNwHulE7tejK7kSiVD/EAlCnXclgG6tKtimmVTDhjVc2+wZSxtOUB4Y2n6S/TorV
AsaOy7pjxE2i3uEY8NCYUbZ3W9va3z+UVxs4X3S4BnILIRNCSXu5lOt2cWtkinlM0flL+dINay9U
qNTvzRYW6ywOfwrGuhlrl3NeVcnZzoAFBHEbrHxiV3k/q8xcNapkkGNXypi5kWOjShJ5VJ08sx7L
xFZfWntocLrW8uaxM1sD3HBY119Gq4lXzuKtxWeV5FneB3GAZfsTvkbWTV1iHt1Qzb9bcsCIsart
VNvKuPO8hy7WtYehGzz5kNWZLD+9/01yYtC6mpUUqAwu36SKYHSHepJxFFKgcamOim8Z4f/zHqFJ
kbNQd9BVXhzNyoWxThg1jtR7YmNGibVDodRYOS1XoZLvDBbgjFCDNwx0ZfksVuB4pRMcrVIVhzGM
nWfDHeB5Z/WbXY3YdGksX+9v4NVXNy86N+UxuIKBuMQc6qFuBDSCg6NnieGTUvBtI9YojhCU19ry
18B2wjGJCk0WsOPkzosHbGojrY0hd46dXRo/cRLsDiB1ki9abilPShhmH4I6EU+o3BeHtKyVQyxs
+5B6WblPPFX52nVaJA99ZDcrX9B1POCHcYL4fbSrkJG63PlAjpHTkbEdS0zm96mIy4/TaK8JXd7Y
avA088B/BvPSIL1cpdfNRrpd5BwFHaF/xKS1j5L2/79TIvWVXOYtOF90Pd5uPtS90K+eOQSLE2t0
jju1pc5aAv9wO40Jcy3AkXbTl7jq+r2S662vgjD5UYRq/Wxhbj5skMsKrA3NdN3hb8ThE34vVbfF
oVp8ZZnsmSlWCQd69KLfeIo01YZ/E125SanRYPNyfcCdr6Jj2MAaMpLY5+iawSbntrBgAerBN7o8
UKtElsnaxwCEPlAMqcBvgXOsNYav8zn2YEbrwYYhLwd2sNhvy+OkJIZ9nBSJprNDb+SLbMcy9qVl
tHvXS7IHbjXzSRP98GvS9GpCY1QPt/e/sFuHi4IAbO0MxCfTuvwZsSEhuWUYhAlMgGYtjRiGWy9W
VrmGevC089wVWSgdnabl9TmkkexD+NrHSeP7oBtlSL/IqhpflSjfi7QZPgewzoETld4zAtHJiG99
jcH7pOu+TqF3AuUj/rz/2WcFJISB5+C5bDymaaxqfYqzqx6BWNeLWt/V/ftb8jy6S+iilkRXHuDU
5Q53aSoizxpx6AQIuzGmCh29ym03sfTWkuabh4qrDq0YJn4M7xZNvdGa4NjkuIHWaec0flbAkBz7
0Tq1nYqXVxNaG60bc9g5rufLxEUjwZFO83B/X2+Eklkon5wTQgStvsWvUEBUllWQMwdwKvM7/gHd
qzN6SB2ABou+3V/rKg+cyT6zsjMrYlGwXGtMA1zBGPWQLNUt+mautkMe2Ux80RrWxpzS7t1acaw4
G7XAgEK/DYjN5fs09D5sPEQhASkhexNalXxok+A7PkXvVihkJQivQIYQsQR7slgJAYnQxcNMOfZD
i982UhAKHPXOUHAYmrT/46XNnW+AC5TpfKOXj0U25IxTqitH1NyM5zbI+11udOZLglbLyoV263zM
NwwXO5B3vMsvlzIzWyiV6YWnAbPHs6OY0aGniN0FGHOvBJ4bS5H8EV/pPnC1L1t97TzxzrI0PMWz
vMugINGkowq6rQtZrSRIt5ai6MbPAMQhHar5//9VIRh9DxfZm8RJHbXyYXQn89EVk/fkAiBdSWvn
DVrcn7T35pQIbjJRdXEwItcq9dgOo5Ps8G52a+EcUBmpdL9Ulf5TqxbFT+CgotsEg+y+COGttViu
82rawrB9rLeJDWHt8lnlbJkwBXZ0Gqc22DszgVeYCIQhwrUdFZYjw9iQ0Ni7d3/tztxMQo8cGRvA
NZfrWjlpvFSK4FimTfwzDmvzUYm19EOaTu5HA8WClUzlxjt1AKEz58MUgVnt8jm1TipBK5UjFLgf
elRF2JK2ghw0Vg73n2y+7pevlAphplXyFaJBdPlkVEEhLDW47VrjTt7WNFqvepg8L0MFJzX0z4VX
T7D/uBn/ub/wW6JxtTLgunk/54HfIhERdesEPbnrabATfduDmN5NmkQCsOiCbRrrv1MZvBC/kYca
n1Fg2DmuskMyElyOJvL9ZEU5fpthtw919Je93ItWXsKt005zVJu5WRy1t0vvrw+L8rEwjd4g4Hq1
dkpDYf7MeyP9ZstOPYSdV/kuijdnmFrBSxkh4nN/g27cMECeGE+BT5kHIYvEOOMzMNSKM9c0arnh
q0hfcdtrHlGuSb4VVia+vns9h/kH3zeNPg7dIjpmLoZZFHvBMVPxd8qRAd/B9E+eY7fPVw7dHNMX
r/7vpZbAxgY/2ATtiODYpxgdueWIfBh6fu+PwaxCGU5lRU99ievwioEAHLOKo7Xhy5Cp7nZSlOLj
OOB5e3/vrtHp9GTx34AExDsjAVkc5pzmfd7qeXCMJ6U86kNQ/AuFDlvVtqpa8E8xuuBjPB1o8RcU
GHX1UGTudMCKvsXOVDriGCW6fg7KxPRj0MdfnbD2Xu7/yBvBE9gEYpB0keb7b3GgVGH3taoMwZGf
szcLEA19Ubw4Q39ScTVi3hs8F61YGdrcimTw9uDrkLuABlucKslehRVausdR4EAqjdx+jYBFPDpx
bf4/S9FvAeVMQcHruAxlDW0yDyqLcmTm+sW2EohWQPn2rR6sXUO38l1C1oyyQuGTnv8iaZl6tWsx
IwuIz/q0i/psetJyIIm5k0EONMP2WXWL9iEQ1bB3+3h8aHr4fPdf562PaJZZmUlE2IssuamDF5Zl
he7XsXJQs+NaDraQ79eMnG9EIShdkKJmjhvojMVNpBYp9MvE9Y6pMwJ8YdpdPjQMOXeFwXe0RQC0
WHmNt54LaXGwEHNKyPV3+Rpl0MVgySs4lwCgt/gT4gIllDXO7a3nQgp2LoTR4oChdLkKtJ18nIB4
H/sABjRT5+RRdbrkOGRV9Cm2O+X9aS7XOMwy/KLZzKWkCyqWQ1wCDDuiY9h/DxO6PAVF5kuPUNBK
dL31ycFVpuuAbpbGPl4+WlQVtavYjnKszLF4tMsk/+5gJbLFOWJtqVvvitsCgiE3ByXm4nQ0qJWi
/ZmEsPYj+yRF1JysNF9DI91chWuY7BaaF9Xs5QPhOVQaOQIQpx7jnk0hDfETNk3y+f73NIfoxaUE
t5AlVDJ3ZIsWya2ao8aHQYR9NHNnemwUz9s5tRQo6hdm/9KmiLiRD2RrH9jV26Ja5X6CRDqvfUWk
CqpWJGY2oOYSd852qELjIVZKd5fb2bRyMK72cS6MORd8pDAniF2X+0iZEgeFUOqzmw7Ok+EhYFOV
/RrV8Do4zr4HjCuojcE5Anm/XMbuUSFOurA+B6mm4aSLAE+5GYVeRVhHZenAFKM0PmCUG3c04Dsd
8L3ZhNvcdJX/3vlK+SXkbjMTi1h91Ttuac17GCfzS2yrl1uy4AHnKi1xnuOxFsPBiB0PKH5koy14
f+Wr3JHx/cxABqrnkBUs0eReUZIDTGpzBhaP/mMUqzoij06v7dxR1x8atwn2lprZ/5lJozj7JnPN
FZjk9ctmeOnBoCBmk7su2z9lJOugNov8rOWl9xuEvvkpgcmxEtaugd501+YmFr1b9B6QQbl82RGX
exlWQ342irb+6BWBsavVvvoG5Mbw7UzEHknO2JFe0MP/OdouxaGn4R41Sqfd27KASJAo9SM48Aya
VeqsbMON00iJQRJPXkuYQirj8gcafao1qhUWZwEXEhEDTOO3kMKTT6XgV1jgD/7pGGN+GPAVeBx1
0R8Acr074XUoHWcExCwuxy0630Z/lRKJi4G8K8ri3Dbt9Gwl0j3JOrLei9B6W+XN3e6NELi809BR
L8a2Lc6x4lTbulGyp1oY8fb+0b7GTc7LMIukkfLmXbAoGemoSq0XfXFOLG18dUUsNmMXKaey6PmU
p6I7pF0TPlseAkuVafafs1D2Dx1V5rvj2Sx3RNXKFQ4bzF4EmrbU9GzsrORM895GHxkRxx+aVbbf
7j/wjS8Jnj+gDvBogJyuuWBUGGiapGcnbenq25WHNM2qF+n1PUCW9YbHBBvJ8Hhx/cSBm5RulKfn
JMdd1Yd0qT2nw2hB+83T4cf9R7q1GIqXvMjZc5EAcXke00RtrXFCjCYfdecLuFbliWzMe+jLqVv5
AG/tHpGBQQgZJMTpxfcXgNXuy94rzh6C28bYVhvFhRp4/3musrlZoINBAlyBuZuwBHl2bp44hZ2V
54bu8G8ztLV9O+TDf/E0hVvV5EjeX++NiXqRLLAguGh6QqTgdPCdyw0cQ9fBLkak5wD3MQUsv6cN
SJiRpWyS0UhyH6U6xDDNKHcey0D3cG9PJyyAsr5vEK4SonFwU0K0JjTRFPSnkRkg3CYkvzd1n1h/
xriTQCXayvte0XE/VXVvPXR130ZbTatqpPrCwEl8sxqCE6OUCtGApo+fpSsZjabCpG07FpPxMy46
2CaYewW0BlO1+qCnDBfRaEg8xKCVLAq3NZqRsZ90Vmxuw1YWx6qv2gqkd1RC9msnOW6Lvho+2Y2h
hwej75ofxiwO5wuwZbWvyt5NcEkWan+UvQe4NUW5tURku+6l73ZqqflDJSKoP0FfhcTeLP+V9V2Q
vTTSKcVx5c2w8YsXAzERa1u0Dti6pfikWSPjLiJkQksuLRThoc07TpIxVltVsrvxEdEonxnws4wv
mKHLM6BQXIge1vlZlbGz80pIB1arQhY11/iD17KkDtGHAQvy2WTbV9BAhodqPzUsZVGWbhv4rw/d
kNq7oJbqCTVv91QpU/jblUJ7tbyg3umFab6GaNz9KN1G22RFpzeoEMThA6qwyTMqXtkmjzPHl0Wb
ktxO4hHygjxNKN/uTCcx/iB0YH68/25ufKUM8JlF4evMrtlzqPjrFrQxt/XyWcI1VCyDtEBLtmPZ
IoscBOamjNPv95e79X6A9/NqGKo7nIfL5epU0aAkqwQ5HZ2zwUg7v6hcda8ExRpx/bqZ6YBJQ0kN
qiIRCE735VoGVetk1XVzNkvuf98NnTHZNm3uvYbTpDU7tyjb4ugSB6VfeoN7UD0x9j7VqbrVKxCe
WJ4HibNpHRm8emjw/G5gqNNJmrR6J624kiu3+I13gTwwTPtZgITrfHEDFEHmdGVb1+e4cIf/GNoZ
aNR0CPcRudTpKcydtbzhOiU2waTwRdKwYDKyJI5OnK9mrHL1HA61tkN9CEeAvhu7f7WB6fc2Aw39
mKIedoxGpz9pdtBU+/sHYg7Ki9gwU4a49HhNjBAWzxzAvZxl7NSz1Tpbw2jUvSuaj7GZ/GflabIH
AbAGkcHB+npNriM4HZAgmQQta1fUF+s8t1lTiBTviaqNwFMR9PXpMUyFUW1LG0PaQ8JJODi5CDio
oWsFSEIbmNRlVUtiM4Hh5uttht7yOzBtHhwUK/qD+FxyzPJqHHzTFsEHxY6H+KDm9vhtwn4p9YOB
Hltl45hBGwUdBX9Us/yFkD69hkkmX9FQl/C0GqQADCsqmaNgHscx6B2l46Zym8+mlY2gzob5p6d6
373Yndf9KY1wwvsDTvMnS9Bx9Kup6L+nehr/cOJATK+9rcQJt06QfMrBpX8fe1N8gFPlfq4avf1l
h2YZb8qkj59yLYyVXS0D79eUlHa0MbowRF88H7p/69Bpej9DM+V1TDJgOLYZfIL736D/b03mrxAq
LVesqilnNY6Cn0KVufQ7MQJT1YIwQ7A/7rvMH1J6VT6jb+tL6UVlti3rsPtsCIlWPgiN1JeRYHNg
JQCCqCMYT8A12Cp0aWuMLSbNafBDyjy6uS6jdH0T1fX03GaO/Jc61wHwXufts6MqYbCzraKXh6QP
RLOX+eDKTZ1kDa+taLze72CstVtHBNqBexXVkWxw0LGMY4NJedX00ybmB/Xo5fR4CQRN1/9Rso5p
FtdYVj9ZYZYMz1gOFPUhkMj/b6Qap1y+gelOG2prVedOl15+EB2QUoCJVcipQjk728CZS3+4Pfrj
vpFozoc06dGVAXvG82uD3aDMP7nRLrYS7QfpSTZSj8d2u+EWb4uNrMqo3GhumWi7rHPjajsYnZVt
2j7PHpvUsIttgCMDSrx6q/xHYc/DNlGg2JDrCz3aiGAwf8MMzDJfCXQ1eBRTr7ibjv9IP2/s5tdM
BBJ+KWNd7kA+pbofRHFu+/TklCdnSMZoj2hYF+xjRQt/AZS325mZNaobXh5KwqoR8I8jCtPiCeeO
VYRpoNl9jZHn6jeSbJcDq3WYRkQFevl+UI5BfAQG076iH53+SFwn+dNNvdX5JFYyXclPbyTBdALI
FZBphPuxnFtWM8hJ1aR6rmG4bSpPxI9BsRphb1x4UDBMFOkgshPh5pj/1/2KrmbvjZ05nWn+FDvq
3mmbona5LR2tWQmlN5cCB0uTh+oHmOPlUoVhTGMzZerZ5e56ygrElrykGR9CD/+D90ftWSmLVjAI
gCspN/RKRUMGP511PatOKSOEbeCq3S7I0+6Xk7hwuEar+nl/0RvPB3aGVi1zMHsGSl0+X1nQ358I
budYVcuXXAHy69PCKr6FY70GlL4GKTk05GhTzQ0CroklM9/hjmizRh3PGPwEjW9yYxDicN1w/GnK
6nEDJ0p5njQrQiDbncLJj2Bj/YeXizb6HZfqp5YQ8J+ZNrmy8p6vDy5IyBk+BDBxJsQvcqisDcNm
Irfk0q6K7xb62Se0CO3Ov7/d83Ze3szweeaH50TNMMhFF2l0nTQMQ1eeGwzgN6bJJLoostwveb/b
UhDE769347FYjzwaJal5PrjIBNQEYYyaltxZDbhiKmGIXYw/4u7+KjT2bz0XGmj0x5CUIO1YHCPk
FUdmqvW5ZI48bnS9V0604vHP0pQ4LXYjlzoT796Lm6dEF+GpdYYYVQQ7sOTWqoMo2wASTsutZ7XD
sLcGTT+b1tDFe4CpzufczPQvDfqkzlZNy2byrTgOGNw3rd5sQ9CheOc0hfPFMesSOfIyYoIzJNqg
bkO1CspN5JnFbzusStXveukmu6pQxK8g6OjSNYZbftadMdA3ilp6475yHEXzy1YO5cbG4LPZJIPi
DrsWM+wfMglVQSqR6ZkfRzY4xiHv8EtoNat+dVKtf80pcSkzR2kY+7wempinTIwPGVftgBMOwOyt
rsj0pxtGzY9UF02ykxNGSX4Xmy5+QKaXpNuWQc24aclSct8aXPu1ws4q2bRZ1LfncFRo8AVp5CZ+
xy+LoHXiSfqceFOtf2LTITooid3+GYSnK4dGiOr3mLXRz7CsZeHbdVgz0h+ylhwsqBzVB6GAiLMz
1+1oq4Q9BmhGUWxQbslf+hKEz4aRiEw3CdYoCK7IUjkLzRy/KCBhfvWa1T+Y5RiGPreR/GcgX9L3
QuIIKPNWSfdeZPEKRD2hlab0qiqRsvbQCdam1lN3ggPlHKK+a1H+CRVtOg9JMhcPLdLM2x4M4+8g
1aMG5eYJYUk7S5sH1ZCy3gLeLP7kVh11fmq3FCMyMtNX7lVZ71R0rz6XkW385FRV+haZDkXfwC9O
8o1tTBTLGtrZ/Jl0HjIrSkdGdP+bmAPG8ktn4MFUHjT3rFFw+UVIc9BazRP9uRbRsBW0TY5UU3Hl
h11YbEUaTB/7oI7wu/w/mrAA9QCbajBgeDFLsa3aSXsND6L+3OeV5gN5DTdq1a5B/2+EMtj95Ppz
KLvud3Uo5nuJ7rbn3AiiR6gJ9Ysx90DibEy34JzblevxRiijgwfogBsfnPyyb6hObq+JJJIQKWLr
w9T3SuZHblC+u7dMawHUAEAK0CE82uV7U5Kw60ojludpDNLzZMywBRN95/un402zbnE85vkb07D5
vgekfLlM5Tp10xRCnlGwH4yNB13iA3KAZu2j8OvUPozj4ewqsv6hFnlN1jnoJAB8AVnoK05q/9Ok
TvAdvJYpfVOpatgBozC/ahkp7WayEJbxJyqSfGOqhRPBrJ/i33pQi+ZoYq34I9erONrhujGl275V
qIabYKQeyXvZB36MT0K8DRrQ3bTHZC13qdPjHtHGFWLpShc+h2bmPvdq0v6W6RT8Z8oq2XMQq8aH
XRyNe9HhAuOHUeSlW1dFL9bX5YQBEFec9HCQoB2wIYWUGGjAQluj6V7XojMOBrzCG3eJrGaxuZhu
NalQ27OovAYrD6k0GNVE8bERur5DUSr7Lzdr99P9d3qdSrEqKG/ymxlEtZQprKs8rbra4IMwk+Cz
GJ3mER956wkm5bCSrdx8wJmAzDCVicBy6oa/UWJ709CeKTPteK9T2r+YiPy9oCHt0eL0irmqWevO
3XpA+HRgjtlXQHuLDnecGH0SBEp7LmnTDH6glsHTpBvpFyW09MP9zbyVUVCw0QKE/0x9ay6/w7BO
GeNy27lGaQ2bwQ1Mv6PPv5F2pmyqMB9LXzFk48dqWO25PtSP7TgkT5IMeqPHqrcPqq56SGSk/qCd
pfyPs/Najly51vSrKPY9dODNiSNdAFXFIoves28Q3Ww2bMJlJtzTz1dbmpkmu2NzNKEIRfQmWSgA
6da/fgMWUYsrggDmfVDZ0Te31tlFTzzfTeDn4py5YZ31nSs+eVO/eWZgQEdzTITImAl8OIA5/liE
elXjwSU55kBdWu0pyeazoc3y/V8/st8MiiML90gu5oANHvh+1JsDiZCTrceDbXXyERCirjeUg6AD
JnidX6XGRrgW3uZ/fdnf7APAPZjSYlUIieUjyT+PfLWUahoP2oS36A1AAWEqxcFvzfGhmtrwk9v8
VdzCGI6ify3P8NA+InqK7kMR1u54yFppfrNLb2WtM1q/TKx2cs8HeP9fC1fJ27pb12QilXVcqvD1
CDgAcrT4R8XEfjYvlRuNDzotZLZFFaEfB3/sLol2J3W6h/v7KPJUd9s59fuzabXaK1UYxv2gZHqp
rFw9Yl9ZvxZ+MNixNRiPfgFSQMVriXa3NOgpk79+zL9uf6yJx8bZ0b+QMuXDmhYGc167azUdWiMK
iF9tcvrL9meBTL++zCObGwLPkTUOr+b4858q68zXynREWB1qMe7o7XcIGyb5mCnPPm1pQ3xyU78O
WXyoaDBB6oYyhHnDh8s1defBty8POs1ntpd5V5ppBzO2ruMytR4gDnxGQ/lNEcoxAv/5I06J6Ohj
4ySrSLVq/aA+dJhD14mv87k8broICFFyrNXOpib+2meTeOspCvvYxXz4GT0Vlud2M6GhIu7S0Fua
Jfo/zn5DJwSHHuU3nfhjnM/75xFWEO4A0BUZhyOYBqKsI+T42Yz99am/v8qHvrZVE7JkLiytbOLh
iRbGUlKDZdXBpl6A6afH3RRpcfLXA/g3DAp2KnrpMAN46awV72+OZOpiHPxCHbTGULfkzH5jDf66
GY1WnIY02899N29gjpbTqaMCa9+HxfJkastPxtFUJ9LU3qGOqug67Yr6k2/36zp9/HLU5RCi/pSE
vP9yEfc7B0GuDhU8JQj3tofHsKm3UT38x5b9vGTeMIfnIwxAyM/7SwXGLNYl6NSh5WBEzpiagXn1
pz7Sx+X+/QmTy9Ai/pMCe5xg7y/TNI4ts4bzuUvhuQGNTJ8aOp1XxTi3eESUeOOmkdrSFbHprI3l
1pDT/DBIvzqB69b/fzxfgv5496A/AAXH5//TwiIzQ1HLWhSv+Woc0KSN1wQqDrsZf+pPttxfV0o6
5JB/UTGQZsIZ6f2lhoHqnywRJpF0VMxvySRo53L718P515USJQGEURqVx/Pexy6PHZaDSC02dvDu
Yk+Zr2MHPGszwErc9nKVn9STn13vw6RtsVPKNbXJYfFq9YjQRm/cRWMf2xkXs718ZjLwG/ILQwdS
PngVOwLt//dPcSRFWHZBpA/IcbBOISOvjYPcFvtOdvlj2sgZ6COfgxM5+c25noPmgAv5kJhK689k
d7+ZnFCq6agdHZF/dfSUWVpYQeuBmtH6iTOjXs+xU8VhUg+fBeH8qlLmCAV924sQa3ootY6j66eB
qoZobFWYqkNq9MF9hZy+SKQciGgPBuXT2CqL5S4UBJInhl7EoxGE4yP2JDhPVg6wUjJ3rGfbhZqH
GD7A/s9yuI7L5Id5jYMaZlpo/mkwfxR3NSKYHb0CIfqZF5zb9VJ6cY8G8Ew4/ZhYtTWcEKU0JN5o
rXd/PeZ/M7PIX0KmQcwcMdd/rvA/PRsX12uLHXE8GILKMkuFc2L36rPi5rdXoYWAqJN+LZLD92/A
b8VSWTIdDznuCZt6GNsTb06rT+bvb8YUbGjatEduJAqTD++ZFL66SY/zyasx2nSy8sVdhmDj0fr5
5JDzm/vhSpQw+EYhlPtoV5wGmTW5NNAO00pEVDN140aRWv3JVX7d1ENgC6pP/o+Qk48L7MIXN8OG
VY/lj1Vodq0N0gESo5xlTWikqJNiNT7zSP7dRRG18xCp0cBlPpxXFBB92ZXUoQbsp53USw7VtO02
xbxMZ84k/NuhMsxPePO/vjlUO/hdwBFhXWJPeT8+INn1JVImEpON+U51GLX1dvtMNkTxyYV+aeSz
+HERVHDcHf75H5bAtluWpRa2R/TDML6kqnNwjxL4ydi1NO4LguarXSfq4LLEKuU8l0a/+ev59sud
Iu49AglQECEu/NIt6A0AVATk/UH2VRgPlbNuBls6ScmB+pPh88sg5VL2kSbhwCnimh/uNTWNSBtB
1h9UNNVJNgdWsk4ktf/HNwQfAVMeDKQQFP8Z1fXTAjLRsJwioykOgan8HdKy24B09a3Ks/u/vtCv
PBVag7wz0INjNxLTy/eDZBRkAqVumR3sCtYQ8ap50JFmNWN70M5L2yTkitbA5+tSZbvFCZeraOmX
R7y7iqvCGceaePaW4Di3F4EgbUNn3712XI4SzDZw0bJjkLH/6+/8y2Q6Dms6lhBrmMPIl95/5Yqo
x8LNQuNsgZHwFQ8qaZBi6heH3FXTFYl2hZ90Zj/+p9FfLOlwlI+yFy5Nz/b9Zf1owpakzYpD7XgN
LkmDTrqi6bfkddef8aJ+QXWOjBjERMA6rL1Hotf7i81pNueTuzqcW8r6a4HU4mZtZipyO/PIco9q
qy73y7pkZym6ojGBX7uKZzmu/a0lB9u4cfDUca91kRWnVWGILjbtxW82niu8CQcco3eASiMjSkr8
PhW2qmag4rQy5RvOl+nV5JWwAUyBMC8ujWWBoigwFIMqIEuP/k+QEexbidLcrN3Y+ecqaq0jb2Gg
EgtSt6vOlJdVN9kQBE1SjW1K1opfOsNO4qqLg3+7jps5m3rvEC1yeYw4TVsbo/fTH3K0l1sCt4nf
tRRljlQL+WpRas1YHhEe+KXpRsM8zQX2J0yI0h2SoMi8Oh4tXegkt/3aSwiFb/dTaqZE52T9hnnj
fBNuKY6+HtVwntp1ZidZLbo0QRLkzVgvEo61G1EwkVizFnA4xDyGZyR1Zt9oxUTeLvOnrqCkRd+V
1HLx0n21GnA1CqCiyyYoaLZx3ujlpvdW/8pL+1XtI3dVa+K5MAq2fqHLp7CtOrmHh+2bu8WqO9Ig
pVbNravLTm4hwWWPhqlhJw7kEXBLlanNjenQC+OZD7KAupJ739JoSplgCIBxTajd0opD2bY9m7Od
v9YoCUgdIjcFPy9jJdYzFWp6qYWQRJpEkjSeZfaMJ0dU4c5epfXcYy0y7RYiga/MwRDGri5EfUdM
mtwthRfuqkWY+WbCiPaaJ+1+sQppn/W6D07taIq2o7aGm2iamgeqZHcXyVLcNGqGVB8ED8vaNXw9
XGMeF98eZYLxHkMHWQ3O7ov7htkRC425qpcA27EvXQAFeSC8r9qRmg4Y2dqNfmlsP193RjiRnd7l
Rf4kclW+ApzPUWyXLHCbpgsGRMq6A6fARRuSUB46c7LYQ+6SXypgaPfYVLQbu5GhIMDQ8WVcTfbw
1h8hKvS06kfHBKdWWKv2ZQ3z/IkWbMsfV4iNtk6bpkVsEGp/LaNhJMJt7V/oqdpfXRLzXnhgWUVr
fvXunLIIm21ltxN82Fo4YgNHp/STvLfcw7iWWZQUqW2fWEtmtdicDHPDy5qWNHZlRFsbV35V3nQA
LByhK9dUcRei1+rl0u39oDPrrcCa/quIuuNrb9tqRsEw6DD2S6PnXbdQ8JM6DJvlNEUlB+dHm8NX
w+/rp2GNVLuh4KNCWQwAzxMHieJ1rYp6iPsFBk3SD6mkpbuWYk5Kaz4+71np8rSBkWcnYRNmr0VV
WGq7EmCcJZx3xgeLxUQQ0JqOl5nhNi+e7odmhy4quyuKtQmTDLZidNnBDr6Msn452MKxpjiHr2QT
3hjNftxERKrHoVcu89Yj9/5AKYldhkyz6mLiZLSiBp7oi49uC6end8fqMZ/xpySrp1DVGVWsLEoO
9x7WCt7iuNuOSagTZdX6tLKlX6Kgmu3bIcSBPFG1rV7JA/Q0jmY5Fj7ZwJloJ7ml6CQyVD9vqZlq
tbG6IL9jImpzv9KqvpR+IVgTMwwNYuLA9bW7pMu0EdxUFEu5SDfplzSM5zKfxl1HdZTHXl+G/XYu
PbJLOkQncVtN3bwNlLP2sZrmEjPnNMzsOISo7W8XVkfstJUMXayBcmuE+lR2TAPN6huH0QARELFy
dj91ZWXHpYYek6wzC2xiriJst5lwYB3nJWZqIq8sN4kM3/uWuWV417MLpBfjWI6vE0Poxl2NFRNk
jx5okjrlcFl1C+E57lDMl+YQtLxT5fh3VTeqfoMBSAVe7Rv1cmIPsGY3wRKk+qKrMZ25UOUCqdxI
LXZeSPDdZdRYzfNkdUSml0XXvSjDhoYODoB1wABzTsaKLAjUNYijEVCkkpT11FpE4oiyU/Tzh+Dg
Vk6abxXr8yaz1yxPtB3BiQ/IW3seQwsGrzF7YGHdsYPmC7TdJ6IuzFufZfXgEEfWbBRo6SX8elfg
cw/WctYutlmx3rj9s5+u7WnBbKfBTk5DHRt5uxAvUeOylUAaY75rO0uv3JAgmNhUgXliLhw7knxa
LCaanJybtml5LXnd5WpDcGrtx3Dt1G3fVY7ecc62JYH2g/fG9t1dg+Gu7t5i7RliHs30HbpROex0
ClR65eqoc2M/KlW2ieqU+TyEwdpuBlPKHzTffX5ozGF3zFuFElDotZ7YbiHGnoc6oFvueWTebyDj
t+FJWQaknwbLbPwI0oX/bJf8b4dVqNVvmpW8d9qmdZFf5yX+mbspJT/oZGmstTyGmeg37PDMctfr
qPUSfA+Vt0c7xnaUjb0ZbEm8a4btwNn+y+CZ1W2h3emHZUAr2a0wM5bEKQwYCYFCWd9nc/dV23X7
ivCiJO66QW+PBN6udsJmu+PZZY6/tbx8aba2aMtiU1odNV/Uu4YTm7hvwXzt5vnKNbNi2YJDpNbe
IeeXCrTuhxMCGhaWSHoVfTxiXeHGXdvhqW2t1ZXhO5rOjiOCV7mW0XOJ19aXdlp7f2PRhmp2ClnC
PWlbkKZEh41EbvYTUkjM37cR6QW7zhmBMyojgy1alwsxqHoVqZEQEOCoDa1bcY08s7STtYBna8t+
cRNiHB2ZTDAG88TvHAy1am9wPMyPuuDZsRv3Eo5OWd4M8GOqTc8pEGdP11jnjfD6FEKAX3awc9H9
XyIJYWsj6omlsOusHq5HTis3WdMeqX7Rs657Uzg2KD366NrEQPRZqch48Grp9XFnSGuGFeTaZWxY
fvdD44b0ZMqwdqDE+tN54Vk83Fkq47LXJjbrdbQYX63KNq8sR1jTxpn1kiY4zawHf1irO3uxsbiQ
2oEPG6lutTe0JLMf1ThY96s2q2+GWYTR1hmI7YtVOLQ/fCBVJ24pCOt4CCpziaH3kkKU16PzVkDS
qVnNiqWIm1T3WULqa3eAY7qILfkhobNpPCqTZNIOA9xpreMhr2Yp3khRpDOy+hoEbVzs6rkZrfbO
WAadJUF99KrMWsv4JrIaMk49pv5epoH8Jko/eFnYZBj/UtMndYEA+kQPnpUyI5ahi/Gs8hEognyB
iIK1v+Xj0Ir9RAvtByKSmsGbqtHeD0VEUoS3RAoiAhTXO0NMy5YEBD5jNYumSwKRwQSIpqZF3yoc
fNitrnU57NRDcRUhOaB9NmUVnK9yHtcz5C/YlwCRivMxd6zn0Fhs3JDX0Ts1l14FCWimcd+YsO5i
qab6VaQT6cqtGYn2ZKASuvWUNJ2kqxs2wVQF0ISmktynfd1LfeNqWzuJllX+7Kl2UjFhC90QV9gH
ntEpLV8bvebBpsDa46XMw/EweGUFNrYC68UBYlTvuhkncg7mtPOqOMPI9UsoHXEzQ+Q14nmmkZhI
O+uNRAYcz8tlMUgMIxjQ2mNeaySlZ8/uxg1laZ/4xIl9awNcPrYancSXiiT5KGH7TQ9ibP3qpk9d
1oBcrkomJjrBLzP4w/2SCx1+qf1C/mibRhWJlWLKCJkVgk2y1DiNxQGjs8B8qPAehzEKXmwV1P0+
TydKUfjz3rp160peyjJcQvx12TnhUq3yG5IIfBoCFeXItWCXXQdLaED1GjuvjScSAe7trCgNWMJl
eVtrkkxjdyy7kXdtWveA7M53jRFIt+vtIPO2Qb4gCwcQjz6zMPkFdj0Whti/WEeHMfqcH32sKwOI
3mR/OSvyKT8x00w9goJaF+4w1NeTIK4kntygJ1CoyNZj9si8T2vVfQ3cckzCIPVuBrqmdA0bb/mE
ePQnKvEz4vqv74ZqnA2THuXHqNxWjONa+KNzBpSQJdnoaQJNZ3b4VFWc5T0r83ZDGhIYXrn9Sa8g
ydedle2qdYkScy6tG9oUYSLzztl60lo50anprHSL4SQzcRQNTQreeO2HedeDD/wL6Pyv1/m/s7f2
+l9fVP7zf/j3K5DUUGS5+vDPf14Ur0Mr2x/qf45/9n9+7f0f/fOqe2vu1PD2pi6+dh9/890f8vn/
vv7mq/r67h9bRqhabvTbsNy+SV2rPy/CNz3+5v/rD//29uen3C/d2z/+eG2BuY6flhVt88e/f3T6
/R9/2Eea6X/9/Pn//uHlV8Hf3edfi/pr8/2XP3n7KtU//iB+7+9HoIXkX5pxkNjAIqa340+i4O9A
HkipTcT0R+e7P/7WtIPKuaL5d1A4MFwGKWpIAJM//iZbffwRHwZrGH4z5Fhcy+k8/fG/v9m7d/R/
39nfGi2uW+xyJH8NDvLTkMOTmx3SBN7E0sejUv+Ak3iy7jEHKeV+FIa6wERX2HF1tNEsnVx8Bh0f
P+zDxbDA4+tjAguz56NcqGiMgnh4p99DHlPHTmG/N4o521DkZ3s2cQ5mP72Hf9/tz3f3uwviF0CK
wpGmgnH9exSotHTrhEMx7O0IyIQWXWFcYr8Oecysm+vZnz7z1v3QMzk+TgiI9B2P5qvQLI/o50+4
Y2u1Od7/LJnIQEqmWuUHBzMPm2s5wlZu0zzbsZF03zOv+sxK7vjR7x4uWmD7eHnSEDHR8T9A5FFu
pI1l9jzSEugH9xp7V8Oy/wS+/WW8cBVujKcJiwIO9ocnKoivmVePq/TzqM7AebxHkRn2biAB8rOg
mQ84JcoyrkUnF8ERbH4W7fcPM8WbrlnV1O+nqSW4Zz4WPfJOk6AZ51V6OzXpJxk+v7s5HEPoWtHR
JRH5AzDqTIOBvFn0+yAydJzmeb4358k4WQLv9a8HJo6Wx/fx7n2xrXghlF3eGNFSH7s1lPaKoxJC
6iqcxgu7qo0XVK/NmlDKrze9KNmOxzRwtq07h4i78myjSvwlgWNc4ztmKsaXZhmH70O5HmGWugJP
MIYoMHagnQV+rPmqp52HwCmNDXrl+VHYMN7ltizoHVp1zl5u9dZd1sv50l5ts401jMpnhMTwx83W
qRUkJse6qfpjzxlSknNnqsL1YjgtDm6kGXs1UnoLbJSDaNNvsOgV46aK0EafV7kls31dOkFGXSFX
TLgmzHmsHIgNdC7w4aVRy9eK74Vpq4tXcDGKMD9bQa2KII74rk0i6L88233aTnvD7IN5h82Rqp7s
3K5g5aG0h06O/icf6w0d2lY1SSnXIb/qAyOiGM6BnqYnPfm958WrU6XTYSyLCLWSSsNcbEYXiu/G
qKKo2Dig4i9hUBRgM5RzpCc6PbIiuDGcrl7IakVWF3tj1wPqNYOeof6JIDifTFcaV2a5mON560SI
1Ci6A/wcbdu472syTWK/E3pFr2YRfgaTXF/bPMtig4tLprZhCMqx9cquy8+8rhy+9KnpgY9k2D60
Dc8EuHRX4JWzUNzKRhwMexHTzjHLtQC3hSC5W7zOkgdOs2JKcGJRYzzMNdJzE+FiR2lo9z74hDAB
zsxsMO/MxglKGM0YW8YesR5OXOJtrp/t2Soe2kgG+jHDSKnbBbmDaC7rFti2A0JHGqXopsMLLaDE
nlR53xyjVw1lxJGYGjPGDTQbdkGWmcs3N6/6moS3xsBbkg92r0cjy4uNMIWN/F0UIC7oVef1BlQx
9R6WbKBd2eRFPQL+IaY8WB7klS2BpRaVOtyHIPqCOtw2VNwPzhid5xMV2yYkDD6Fh+z2+mTsgzw6
M9MIzVk+R2l2SfRzSNWXOtBe+E9gXhTM6dBsytyaKfFzu7HLpHG6Aju5KAtt1Pc9qo7ENmjYxD5H
5eimyttQn6NwnMzHxrO0we/Y0SVezwtj11jW4bam4SGvqesCG7zcax6GjsZBInrhdDtdTBN5Z3Wn
n5wKrvTGauwRe/emGvKnMHcrokOPQfddnQbN3u3RRt2OQWaum5npAaSDIYB76grHuThaOwOmigEl
bwEvDM7zDA/6ntEePWSKgp2wbVM9tAXnva2Rr/gNthGm25Bom0yiQyhpZgV4nZv59x6PB52YFQvi
paTPgPWCG2C3AOY+rahEe6+58SnBpxg9i7Q2aragzNF/dYFWLaez5r0zCoLFExFUgA2QYuXGHoVb
71yqEnszZu5yqWRVdpvSRpua4KI/iRhBpFHuUwAoe1OuXkVtIwRSocZDAAqAJSd96dSL6SK+gRu3
KHyFALsMJD40c741Zp+tiZsFQ4qWkoDvE2a7vkaC2rW7QhbqtXH89JsJdS7czGG71Ilpi8yJ6aQU
5UYGIUz7tZzRygNt6pvOKCVmyqllvHltOnUnuGGtT11eCn2GknjV2DJk8B8za8EltZooUOnGTDDn
1xKEH9QovAnFnNtJyqJUJbXb6GtpELMaV2AUwdYx1wnlSJ51YYxDWjXR/kidU7iuRRpPwI1NMiNK
zZPCSWHTH63jnYug6clQVOiXH0yt5rtuyFP7BLOpod7pMW+My6aoDIj6YzRc5ZHCbtAvInyoPT1H
U9LRUHlydJv5CWpR69XX2fB1XIcp25lEwg+7VLr9nT5afUN2zo+VMorgZnOs3ruLTKp8O9uiSmPH
QMqVBCPgbNyHbndaeLWpT/JV4vNEqidZKwHJI6cBYvsmgdCoUfyowP3amyGhzCykdp44kpypuETx
imVTBxUjaWgRXwz21NB5s2HZNKvfBJBrjfmhMErxtpZt/Q1aaLlrXDW/RP7cnbD3iWevleuzJSN4
mzIiDI7+DbAC72xi0xL01uZTpyUqN1GOngKmp8XbRreZ70aEXOO+V5PxYwbFueLsnUn4aXPx4mEd
+VI7w3CvLORQcdX25ZC0RpGaYOjEPpzYxaJeJ2GkeZIJP+sSEJTyBrPxtORRtg7tLoQOb7bVAAl1
YaZ5cq3sHos08zAvyEPv7ug28WUxs61T0EXQnQq365hmKKtp632rC6c6p89MAgHk1yptUdFNogsf
uqav7g2kwAcxzbBumpdOzjtb1cUmFYi5SmU7L6LojSdziPwntXrn2LboC6MrZRC7UyXPlfQQ8obl
vNF2JYdkaFZk3ViI5OeKQHlCyLW47ekSHIS7Xth2qzdC2u0F8tfIA9G01+ui99XeAzuiOUnPs0vL
AGjMcJ5sYW0nJ7/twi64FuEShVunnr0ftENKvKctctJaa/YSEWGxDSKrNnqNxAYWQpsIs3pgUFhZ
7EMFvndqC9Xd4t2IaNJEkY6um0ijwU/BP3AL2ZkD+4kVdw1ejBW5Q+vCVIuVaNwzA++YLi6RuWDN
Umu6UnNovxpG5b7Z2rYwNl7GkP1sfiqm4AcWLuOZG63OtWxqc49vQ7PBRrt/85acJJ1JYj6T+POQ
icQOBkTq0L/oRDQ+7itqsaJ4NJT11KWdeVl2WAF4g6fOjHDVWVxMK/bXWlnGvo4CuV0dus1x4ZnL
vaPGNT/JmYlvRa3b6iSsIv8m4LlctrgW35pz/ko/2GNhwe7ygK1bdtGBhqzXAzac5y5c2p1dh3DQ
ix5j1LiuF+eSUn712I9wkI7MCuPtgrCDPX0+x4p7LdaQLqndpvGAYLrFqF6hN0Kog+xNu4gUT4jv
qjl+dF7HDA6BjKZc29tpbdabDmmVm9RYcVq7GtDIokxblpy8xwW1qrLsbEiqVlVWnGJb46NWDq7Q
yFUi4YjlPXc2xvQL6N147jazfu6qUoYvHIIGmrjt1NxVorK+CdW1w15W8zTt6CvN3WVuZbS6wUTH
m8zvkbSLda1LIs6CYT1ZcdkpTg131OOLNaDd+p4b8FROl86Zn4cqEO1zS2fqbO4Jm0qa2bAA3yoT
MxBad+ucdGOGHQMaUrXrSlvd4UFD+8ooiyEeMQEOTo7wEK7+piieQ6sbCS+2PXgwnmNE8yZV3FRC
+IR4STtnWOOJw8lGjP1I2m1r9z8Q944XZe44Z5x1ulsHLNu6NbyIzb1w3PoHYB6GAqGTO802YpEM
iKwoxbUpl+jZrqIs2zhd0z2lqWi3svdzAMfK1Q+DRy2e2G5P4YNMFFVKNc44zQBDDnRu0ijCR4HB
hQYLEjFTPS2LVzj0+qaXzbiPquPmsrSqQKkixAG5FTwEarykSdOK6S/68bFyy+VVTmGApUsdEN5q
6PRq7eyKFRCD9yHBqiCdDyJMORJCFEjLr8QjdmpTeINPNjDd0KuwLI17f1gyGPYhThzxvMA1uapT
UakTY3SyZ2Ysp11a1vppVkaIOtGuvvYpfCCUrkN63aYW64q54oKBdSTWEdo576PRQnxj9NEtFGL0
tlWQdg9LqI+Sw2ZsdlXq6oPyhyixXNXJxK2mab+01nRSOPmMn0ckblaqdqa0n50J5c24jQEwF4Wf
olYpnzAtoICyy+XxSBynlaGrc43lYtwadh4P2bESm+BLPBgYG8SLz+kioLfEIUhzwJ4JEI5He/If
BxHdYC6BEHWy5ZaOev9jbgaf50D9s9cWR95m7vpY0zKnBd/lD85anzRR05+uQ/tiWunBIaTwKhT2
Ke0zxMmBYB1vqtiI1HlHcbjx/eqQpZb7A8OxU7qFnGdRdaKV2uGGNcZGWJ54mXWF2o5lJ2JLDZrs
Cf8zTD6VbQFXq2GXp+YODlLskYR7aSi5S2f4ubELOf+IuK9zoE98WzxyUnfhzFtgh06+y8JFJlmY
7szSvF41C5CXuQTdrlP5FTFKFVuBOHiVe0/ESv6Qj/CSrS6TsQEZ4SSLOP1z6OpPCzu8XkzWaxxX
WnTZodHElttEj3pcvLjJOF2na3eVD9WBfULGfSHnfW+jTqZ5Flw0gGhbG+g11pOjkpqHA046T7eV
stBL9Pl+SAPv1Bi86cTQ1V3PsSsWpEpjrc970aVOxmmy966c6PA4/aPT2Luw5G/TGqOAKaDzruBF
xEvl3MmciV1qTnmYlVjrSxT0l5aL6eZUT9krH79skXPACMhpzyAIf7PM8jDLVF8jcI4U3f3qfAii
nXCUlUAdBCyvZXRWRVyTeBF6R23+zV9H+zTwei8uTCw5mnpKbV5qscVW0duYnbwxm+kuKwwo7EFw
sYSWulD43Nypep5lYkSYpbmdnW71UJn3NaiGsylr+j6MY1RKW0M7p6bONP6QgwFJAJ0ap1E6uN1J
XqjpqRBrn3NBCStkWGpWGAgmcRo5l9Wk6nunCUaEm9ZY8Hnrt9Cq3kxXWEANUmanDQR8GB6SqADl
x2Ga7uRIUMkgw/6LjrzqYqas3qzFiHeLU23L/hh7pKKqJKF42bjRIzqUZ9YopKXFHG3dwu5oWC8U
cRDtEjH0V2sjjFgT1HAR1IY4p9NqbwYQhm1vTMabw+YQTxCLLtdA/GCqncPpvS1xzkw40+EgzTHW
6k+VH5wCDt5Rfd/3Zh2cR614qFDCxtohLbNSGABl2rMoQUAFO+NJyXxLBpZ+FNpsy21aFd1pbUyU
0Z3zVGo8hVjNfpDoPW/aMNpRY9ixnsPoCi53e2dNdn1WiaiNxcI8yTQdw7wZMUUmdwoG2HDr9zbv
wJrSMbbE1H6Hg+pfB3rkJJcZT6Obp4ca1sB9UBFmr7NsX1SShbEfxjpJM7e5gV7o0nkJ7dgLsrtK
tnd9XjmPRpQ/RH4RbujnOWdBPx88zWZ9DEDHPkCGN0EOwQTEqHmlJ3OapUN3WfeKBcZi1LUpVlJG
dks36Uu7Yg5QWy3GLiplyw209cVKRfTc2iXEVMOZ6y9c4/R/cXdmu3ErWRb9IhY4D69JZjI1WZIl
WbZfCFu2OU/BKciv70V3dfdNSlBC9djArQIKF6XIIIMRJ87ZZ21cryHQdYP60gGDPUwEvdNOaM18
ZMV2YZ4ukiuSlh84kWnOHdVoesrBzlxU2lD9zFWrNG5sCAhiz3LFULdUI9cJioTqm2Ev2iEngQXo
Tm9xg1HXwj33J2BreXdvouLKg8YWlEdct/xuZfwpObTWMY9Ffj8Avb4h7nf9vi8eBvQivARgQT+1
VLU/aV5v81Cz6rGovcH2p0YUIQZlJIlnAv7bZuqqnqgpKxNuFTpzkigB9uTktUPsTd2xtw35AgR6
JKgG0QKn3L6sdCGO1F7qMC3UBeBD1neXczGqc4DJxfQ8tgIPe+I06661eiyEhiEp7yjePMQk4XbT
bJfXQ04g4cMhiZcDLH+EEojd0nAe4iSgxu+lPp8nEIt59nRnr4paBG1VJlBCU/W+ryXJNTvOyify
bNa3UuuHT3G5qK2PyHL+o83TEnTLPDyQYpnAINgVxk242g5AgIq22nM60VVJUxdWOHGvq3STNi09
atwGvpVqP1f+SEPZvWHKXmP9LtT8+pz1jcwsypRg8To49HU8CB92Xw86am7VzyPt+5Fvks1dLq01
7UpnLfXPPe6cxUNHY/m0GxyjczjcpFf7ymI3VGuXztTZsF30d4iIPRJoBK9oZCrEBahOKnPXL/iH
HayGrD5iqA79IBcxRF0UArLrJYIRtl/MpPeCOQcbdwVZu1i/ibK8mLrOHA/4AqHlM5tU/JG9ByQE
M9TODitr5FrRxZPOHVZqnq/YtXbbyApNwFyPU+Ujm+u+6p1IvrexRjypZXNV7PSolCRnuXwByJz1
8nNaj3XFDXjK4VQZMTjL3iVRheiI6viuVVsFYUETgS6xaaHSA0vtvG91mQmAj/okn5XIHoqj2afL
PZ0wjcGB61E/76yxhzKoW4q4GCsr83aJgoHdIXcLi+rCRNR/MNIhtwN7VAt69EVBlNINSX1nmOXy
ojV2M/pzk7jFRTo1pnpQrSQPC0ciNZBunt3MNF9r+75NrO9Wkk2Kjwp1KS5I41L3ThOhA+hqaZLb
sZ7UwrfczBn3rjoaBv/WaX7OndXcmPTt1H7Mk0Zghb6Hja+J8npXdE3/M08jclFubqVPy9wg0jDt
gehGqmO1Pg0L16doIYsD4ZK9YicbiJoBxdlF5+IRzfjBte14b5WlOxF5t+Ro+BHZ4jtT4dzWGnnS
fdVikrVj1nRuK7QrK0+kEsX9ZAyawoogY83STZv54CxZGkYk0RtywCQgqOwbwzMN9rZkQauyX8OP
ejnUPSRMPy3bagREpnTp0aU28GTPFUIpL8+zZVd35fK1blkrO27xxqoTzq2XBXPFYl9APrttyAf8
5qOj4g8JpGhJsOvJZT4IMQcOIrPFd0uzd4MeftGjEpnmZa2P2nXpdC4nt2IkBYqGxn1uBfou9MkI
Oryuni4au6y/e+T//Kjpnqc5pZs0b51I+BN5EWcX6c38zZ6s5hjbPTUh5FCJFoioRnE18+aagICb
fFM2psOnxUSP8QlixdLs5LSmpKohtq09URspWquoU3OnjqmtB3Czlp90+CY35MOiXzRs6WgR4xp9
iN7GnrYrUCCzV8mZ9L4+FvM3yzXGn6h8J9QcskLoSQNby0td1rpCvshU9SWAVbFDmLygTVEVN+LL
l0Amx0lq2r7xCueFCBFYmdo75T0yjJwGw65tsEiuvOkzeEoL+arZjjZbrT0eRsMZ6yPSm45Fieyv
QCaDNHWnxaZq39nrnhVGeVYUfpLmXJXbpETkaMgJReToyZIkhFZrHLS46rj7TlWy50FkGMDb5Ai/
FqR1P7c2+L3AbC39FndLF3FbjMbaj1XgeKR1F0GkGnmJd0iTQUUQNTircGfuuxfsNeCbRtk6bsHz
3TnuwGcYzQ5SOr1R0vpIv3ml7T1jXGq/w6npmiOdKHKAhGFyweZ82SkgUn53ltMjDtS1gvthatfN
cRozDZu+Tv9DE6iJTFabhuE3PEzbuhCJhDwVealzVPLJWwJWvcVVPpPDH1F07XAYqwbJoaRRedoV
htreCdGqX8kEDz/5suk2c2ewuuj8KJUNjhgybkZzGt9yrUpvMumiR/I4gNi2cq16dCul/pqwj2g7
qHO09MWNWv4inR3NvkXzm0aQ1+VXeSkUGr6GnECJ3AtyUbiZLBBY5vVtXbhGEehKQ3IjGnDPQDTb
yJ+2Iy1YTGkzLrueSnvjx6a2fAbQSHFHLyR4yHYxnJYcrwrFTuNS+ic3sv5LEsXiCeu8MmU3ThCx
l3piP9ZpxKGY8pk/iyzVar+e7DTdxbqCX0E/ksrbOU0Tfyt0h3POUDJSCK1sTD3s6S24tbKYldeI
DMYRDKFBpWl/cb/RGma+0DRQZYFnVMvk1xXpqB2nOApWscx0WRbe2BkhmFO7PFhmNHFJM+Mf6OYs
cagWVbvGb0pEIQ217gUTAi/aWMb4Gx57+xDnEwtuor79m5huVH19RlO9q2fX/UFu37u2ScVA/6pq
D+HfiK066ixLrY4EIjFJ/SZGb+O2Xnso3EkLnckl/Jk0BRQlnIGWmkutKs8Laj0Md/sCBZO11n9C
vbC4TVRabVNJGId5hSS7eRrYZPSNQOkHPlzEXN2qpixWeepqIL2j46UqnpbJFF9HM7ZeWF3V7M9a
L54r7jKfq6jlpJnSeuHjc5vpSqqphMPkUFPcoxSX9qXVoquDcxuXtwLT7WGXW722kJN0STjJuGeF
eRO+S3epK9e8ytjHL02ftF/HiVYLmhP0aTnYWsulWSQ1kjrLkP2zmTkqeQuNS99dTDV4+pE3bfyF
tCAPggb+ed4jm/Ze4oJrwUNndm7GyVqTMp6Erk770cP6Msg6TeiHmj6LLsRd16TNG6KjcWjHqE0x
P3WItYU5crDWlREbB1d05jeuhxI7wHwe7ZukTbVq3HmpTLu9oLzZHMrcQQdUacVMpGGToSTozpik
KNqpuJqhW8PYHLkd3Xqt1v0ctaSwDh7dAF8pJ7T1QfRoEfcxlbOW1BNn2QWHxOywzrGJuuReXFlk
YxiWywJnCNUOYyn3Pavje5vozRL0SPC4s3QxJcpW7wif0lafbpzEAghOSBxruyUh2Uq4jCPT3WwP
zCCdtKhHUy2Lx6nVnK9lD97nMJWwftZ6MNUJnmZbHQfT7Z+9EojHda7DTdtX+toOMzd1hf7fQl++
I6U5WsGSsZFecBPVI5Db8A0DfCc0FsXkyvo2Qn33q6epavpc2sriHTqaItIDrU3KN1tPXHnANJdQ
jZwrNFUSN7NysFlaP5OiNp+x6BsVYkhhx58pAPCdd1nteI8IqF2ifKkTJ6RqstyW6kyXi+tGDi0G
rIxhV/aRBcbMIiUdmD1aTN9WBV7VJpVg2KLoY3VW92WUeMvPWNd7I6A4Yj0J9PTNoWrKWdCNIkgN
cTlUwaf2gKV3rTUVyHEJoTmOYiu5Ek3SZbc8XkvzjZ7E8FRTFd1NrqZ9L9vEzX1anMhH1FIYPwg+
VcqjZb8+6lipEQJCubtrJ4sMYRR7XJyRp8bUtF1zbvys0CM2FOqsF8QA3eJjKeEi/s27qNoZsV3o
PhGRfpUVqiIDZtRcV4XSuizGLH+IOUMcgFwTiRmqxZq7a0mUawfhaVHI1cCzd8mc2p8Nr4ldGjAK
8TTCGo1wre/0lzgh+cJtf6kO76ssXsl/kFVwDaJfFM8UNIQbsYqlKZaNwyG3tWGyvtnqMD/ntBE/
C5f7RJmqaGPfH3DTyIlYRccGDOcoaB8O9OqN/KekYCUcRemPZqQN4HP7PqF2DW2uCRSBKuoaDqBM
ebZcfcK0MsjSVENBx9D7P+OVjoWfseKadBgraLq2gChj1blRbB+OaqONj6xyJWgG2ijI41Vnmvpe
qY7+Eqg8hqJ51HW2ndqlMOwVMdEfHROj5l3cR9k9ub/iTMvi6zeJ5yOaTfLjXMucrWe53dalMmlq
fxyRUB9aushQKHsJV7aoCcc0Tc44Fb5+goxHXz5ivRXNtuXFsM32FFLT/qj2oBYovepPXQpD1EZZ
++X9l6WtMqYTIRCPUCe4AjGL0knfzi23WsdJ9bk/5l5u0Tw9q+Eku+7QIuhixAluIBm06sqZrZk0
vLUEujZ2lwL/l4f3f8pbTxmLY5BH/B6i3/Wp/EO9VjRIBagCD8eyzC5Uq/6d1NM38I/xoVH/g3Vj
2B6oBQNxFxCNzVBcuGJ6IPsjLSLZcRVFH5XS0j7G2ON7NDS0kzQ32xYyzC1jT5hEZH0mepJRyKf4
0oYrp9LEmbm89dgwF0XHZTkrNGnz2JIsI/AZkv44SwTVocg9pbtD2V7IK8gJQBgVa6La+/672q5Q
VJtAQdYuXhtDedbq6QO0G5U7aCPVkDtN/8exbDtBLiCTfN/MSvTt/cG2LCMSEqsGD50qMCM471sW
hDsgzHfdToZU/cofVdfBwkSAku17iOEXnop2X4IcftK7znpp4olorrSNY1TlGebDsrnWiR8/n/lR
2w/n748iTGWzpY2Z9sPTR+Cq6B3Jx8gwnl3b7wohHmg4Ic2vL7PPTaLZ0+8x3po1QhCIqdahr9ro
MMzpuU/4jXdhgL9kq2XHpeq4PWdozXEsGljBR3RxqKVR/YcWleme3nP7TGfzdr9lzivUGOXvam/G
1E/nLGenmtC4LaFLicOvu0G/KBCUnwESvDUhXjQN4myAquNuFtfUU6IxF0+Gqa2SjhxhyxF7ld4c
hzP3g+SMTPet4dbB2N5xgUEOfTqpXF/QI2rjHC5RilBvjhGyGcsNng/n6EBvPD4bVBH7G+JSlM/r
p/yPHY6G7UpxFhhPujsiaDFU8gBaeQ4s8sZ8wNTxUXJWeQi/N5tbqRH7cx3tQ7Mvpj/CztyjF6vy
l11TP3z/I3hrQnDU0FKzCziOu1kPxjRRJTOpr6qmuuBKsnw1yvosRJSn8s8TikUHyWylJLKFYhS9
EeIC7q4IYbwubJfmd5ZW3n42+w96T61bDPYZ/HEWnMGS2+ABrF6f0QM6XbgoZDkr00wuq8ITZwKJ
N54XejbHIVJBos33eroAXFJE0OhxiEQclwULrcGXGsmRw/tv5Y0F4KJvgBhvgG6iln46Cr22XaOI
ZA67udbvU60UsH10W7nOEA98EPW9PjjXgOwKvlJHL21tHpxR9SpNO0KGRPMjeSREiFig4EMlL+Nh
Hh9y2omnM0feG4+RywunDh8ReLstsYTVnQu0J5JWSXv+pCXlFGaz6X6QKv53arhEaBDTaE4wt1Zz
S1qXZH6p5Y4r8/W+oQJlH8ZOrdQPKr/XZ8h/dNy7ON5o0jh9YXXpkb3woil0bDl+n1Sr/6VxPXxJ
R2c50+Xzem1olgVXmJVh4FuwpcqQ4SYTSEY0LF08ewwDw4Wx6puwbkhRvb8MX78lbiKr27m+QkFB
dZ7OqvUiOVIRoyt7srNih2X494IOrd/vj/J6QjruUOSzaQcwiZY3n1TqoTJpnVnDQUPNwrKu5JXe
2jZ9YGX3/J8MxSax8ke54mw21l4OeJpElhaaSjMEXlpSJJ7yMXCM3Drz7NZP9HTPY1YgRFz6cqDb
qcbpsyN7MSQqaIiwhi+yG0ZtkIHnFPoPkSBE38PueqwWxAsRxYozu8fr18YlgK8ZEs96MdgC9RDQ
2xkUPS0UWEY9eEs0k79S9Q/vhGgsOQi99d5GsmyzbVD2VKHfx05Ykgk64tUaXevgHs48xjfmsm7o
a1/M3/vhZhRT2kgnioRRrGgM9Dzv9yqdBB+Oijj+iL5NAkEiVHXz+aIv5XVJ1eGJpRF638kG4jAm
2fzR9hfHwhaej9YidOBI3GJLEfUWHWVZNUw6LwsEZJXAlAYMgjyvPvx+ODhIXODzTTM1HYunC7CZ
6tGpzNlaa794ymF8d1AHOoDf/6Jevx9zRZ9xshtcXvTtF0X5vQHJJ6zQXEuT8dyj7EgM/cOrgHao
lRS/YmU5MjbvR1NL5HZeb4WDlk3wH5tfUQL65v2pvN6HyLisaDJg8WuD2ebQVfLV8QJr4xDVan8L
eNe9NnAH4yZCG+rHH5tJ2ZkLEdsen+jm5YAmaKjIOGYImrpBWUbkkgbCMMYPL2wa0vGc5awlNcAp
f7oI0hG4QQaeNcSXc8bu1kLIhdD0zOtZ/8rpXkdgh8ZkRYBRrrM354QRlwPpkIbZzK511ZlKTK46
UX0KetWxVuUHGWCctKv1J2hBew0nubmdzsoQwqRRRTVDhVOSLh13OVLFj868o9ezAquIuzUpZCj7
+vYSw7bG+edliDpFVacXE5Y6lY8CJ1J95PbzuEd6Cvzk/UW4/vTTR0m6DRAYa4w9gpmeTq3Uh9Gl
Am+FugTr8znvloFE/jA45dEE50seOxZdHRaRQU+bS1LdvCsxeD0H8Vzf2PZnEKDpeIxaazvi5o0O
he0i2WmssLRFd4leS7u1lDo6zLmU96Y2ytvWgKT//txf7yUkIug64SPHIJCM1uncQcdRV80LK8xo
Q/Qt9Oi+Bud///4oW7QXz9QFPsh3wZfBVXjrxr5UnZK1qdqFqZgQbgrHaqDP5HJt8anc6BMsp9z1
ldSMzCBNKSKFiBzylxkPd+3CdkY0NHYFcdq3EmsUQa3W7Rw0+MSYF3Mp+y99n0rpL7lpx3vLWJtm
vHiqdF84eKLtRuhU44VGAnY4s15fvzM6Ajm8+Id8Kjfh08eX911rZaPZ0xDYiYDegqu4JKKWzqxe
cPV2/SGe0zPB6OtvhDGxCSKSXxtWTf10zDldnUXp5Ay9Mls+E8srfqXO3g+tdMdfrhiMM/eGN8Yj
SOS1kSchI/dqPNwhEn1WunDgzh8MtIcdYJsp+xm63qWLhvLh/cXy+kzgIGCGTI7MHAXS0/ml0izz
ojC7sBNZeYFiHBAJ+mR0ldG5hNzrqdFmzPlDaO9g1r5FDhLS0yaqFCzLVvR/iipWAXdU8aeI+ChI
Y9v8cHxAcpOoioNOs03yGadTG5yRInCkijCtVfuSnhc7tK04Ppebef1Re5AacXrn9FYpamw+ajx2
iyVNJxFavSyeJU01fu7G2Zlt89Uots71AUgqWTSMz7d2VQCAZK4j3A7Vro6vCFnImAjNvvjgamAU
Ql7SDJBLTSokp4+Mjpy1+Nthpz0XxZEmueTouSlKmmK0w/eHemtClCvYB7i82vQ/nA5VLLGwtQQs
kIws/SkvHfUCylcdfHwUPB+QZ8PQJ5bfroEOmSxdnmMYqWi83GE0v8i2FB+kxbNFgBqwdJKbAMnI
MmzCNxQt+Aor7hAiAzL3Mk7pC5FR9cFk/d9RuHqTqVohAdpmLwIEPWBxVYyhHdfkanHVCNwelcPH
H5nDJcFkHB0+5PbFIA/PbNMbEM3X8QNy/RiM2Jz9/PgoLGN8WtjH11Lc6eufzRm1JPpxksFJi2hL
dPptnMri8OFh1hPeWiOcNaZaV+E/0pnRAhTalCnwKUBR9WVVlba8jlOnbD4+0JqeA/fLiiYVs/ly
6j5aNJSJQ7gYbnyjIOA5ZNKRZ6LdNUI/iVrI4lN2IzuHxHSFJZ9Ox1BpFHLLegghW2nZITYSLdsn
ZdVUNzKu9bsiVkfnZupG1fb13Grij3+0622fPBPtIBb+w6fjVyPdSBNt5OEgmvoTELuRDPtZS6a/
6eztNJGe2Ron0t9z93QYeqiltGemWRdGdqnHZvolrxRtOCyJSO4THVBfbLnJ1xp6xF6IyNtbeeqd
edbrs9z8CHL3Nskh0kxE95tvehyxpyjtdAotOG6gsrr6gHAuutAljUiIG9rpzqHpZTpz1Xh1IFMp
JiVFTEr+hkNy82Ew74gv0xvDqhrj65wmq0C1RuWmp3XpPxgKrgnXW14qWpDNLcPCX5amInUME4v6
FUqXqXuZ6WO97uBanYt933qcq68D75OVg6HJ6Tut5ryhxKSNYeu52XHhIL6uxAykQO+15tCkLS+6
U4tfH/7+WUakwtY0kcb5eTqqi66TGug4krYstfssGqZ9hQHixzfm9VLtaVysVTJTmwfp5LE0sO2Y
wj6f0B01aneV0CR95nWtb367IPkcOGKIENdt83QufAtDmgvB9i/b+Uik4Gb0aQkdUlSDSjyowDn/
+fjjQ72D7QA1fnwcNhOTxtzSS7SMId6N+RMVSz2g08D++p+MQpTNANyttxAaDMihboJ1AiMi0wtv
MdsgLor4zLVofTzbx0ex6X9H2WQ/0lJgj6dR2GgiDCtrwhx/mHQv+OhcDBWQkbVuXRQdtktBIklC
g5kOIdXWer80wMJybdDPjPJ6k6CIylIg2MCEj0T56VIoVlcZ0RpjKLwYHm7jBjOO87s8zj+cx6EM
aFK3VclMUe/cKh6avOxbNZe8mz7Jaakd+gsVXcSZUP31uWZowKgx4KOOxre62RwKMVudE+WgXuRi
m0g8BdlrGmKhjNHiWH11I/UuwoqZBo2inj4c8BiEoH95YlxLOHROH6Zb4sUVJcQITkf3dKxAahiA
KZ5Zfq9ULNCATobZbOzZrFMctOIxBHVnUojMZprKyO4MJSTjOM6sfZl7gDtFX+4SULF00CAsXqBn
fPvwEtVW/RMbFuZ4REen801FzOJNIzzDgc3t6Ds37z1Mu57eH+X1fs/li7Yz7kUEkxQ/TkdxG+kJ
Fe/VkHzOlH/SawXCwdy60zdOF3mVzcro7oWFePnMuf36OyfhSJ4AbDvVN9bU6cCdqMreNYY+HKe4
vbV7zNYMI3fOrNj1IZ3uJuiHqe8xOzRJ7Meno0xJFpVq3a2RkKzDLKEvp5BlFaJvFWdWzltDUdFA
o0fmjALSZqi+WMxpzNn3IVjRr6D0wCs7tP9i1NyPZjvIG1GvRG3EI0Sft/kOI0+MAzm3MYRnfpPm
CO0Vqf2uCTVBj+ln5vXGiyJ5v7pQQ+1G5bT++3/E5hOSSVI3+hDKvG4ORdTQD9UOSffl/YX4xt5C
vZJIar1nkCbefHc0c4FbNbmbzYsOCSBLuj0KWjswR8V8TuaYa2HjjJc4PKRnaqZvTNCycRIgY0xy
hTLt6QTJtNuVR0tBCKyj2Y9lNX8zsgys0/sTfGN9cCdEvMljpNS2vUoVxYIODpJbSI//nF7oCorq
vU7ndRvU9PV8f3+09XFtFj61PnRpbB1/v+3TSVkltjwFLTJhFxul34lFtL7jtDOs0b9KeXCrkXNm
hq/HJAm+1uHYs6gHb7Vwld5likdBMxwFclGSPSKMFPdXLbvp0sRd+kyg9fq9EQ8jgIDjpiEgW6mD
/1yY0JZd0bbkGROrIVu1ODVY59kJ3n+Qb9xyLO7RlMow8WJe6mYYaJ9SqA63HM/NQ2hnP1QpMh/I
we84tvfmlP7EFpF2RK58ayv6h69y6+hkUteVgwZnM7qlKPFEjML+TA/kH+Hp3TUUpvn5/Um+9Sgp
RuM3xp2G0uB6SvzjGwfmRMsFRt/IIHD1tvEV3HcmivePj4IXElsWmTjS+Zuzpur6usOOhbkoRnwF
VMI7Yrx8Zm9cH8jpwudjJg4Cs0cGk7LJ6VQm4aVZX5UiRDGQ+G1WW7+6rJCHKDOz+/fn88Z6Zyhu
LcSPvJ5tOint1cJyskGEoLTTzm9yWT7i0aYaR0sfnc9lK5of74/45uQwAVmJhbjmWpvVkHaqrCkJ
g0FtnOzBS6F10FwwzBgIgZ3vzyz9N0Zj+6Cu5ZLFJzu7GU2jhXcp1a4LhWmJvVQxl7KzGqhwZ2Qf
Pqep2hLVUb7lHwKe07fWAKzA65uJZf1gotbTsic0ofKij3DteP8Zvo54ELNxQjtUV/mutjXcAWuD
SpGk7kdKKFjclLBU76BdD+mBjqM2u62krv6a1KhYzoix39hKSAtSBMXHmiw+AeTpLNsWl/EYE7pQ
cxpxp6rtcD3hJKl8Scc89mmCsgNYTY3fdmNAH3L84fsvw7s8YIZeA8v1CP7HV64nmi6KBeoVONFk
P3eRGqZJdubgeb1o1kEwtyUNThVoqzjvqc0nnT2A3kioEmKOBEYo8+ipbs/VRV9vWoxEXgTyK/8N
S/Z0OhrewCCyFiBe4LIOcUeuvQX3e+ZQe2s+BI7c4fjWSRm+2hqBW+cN4c+sa2sj5dqmmHWe72Vj
dmbremNCKICphZA2drlgr//+H+9HGEqntw7nJ8Kq/HuaDtYFqO1y/3f9/xsvfPffe+GGZ7z5n/9v
8cYsgXfwxj8yPEm6/seGicz/6b8Bx471LwywODjIQHFdIIn7P4BjG8Ax4SG5mjUCwOuQV/NvwrGp
/QvRiYpIkiQgJ7TLn/s34diw/8Xdg0TwavVsavzFjxCO1+X8fwcb4dRa8UGISU2eEhOhz+nqMC08
nJvF8ELTlVD8orF56rtueo7IHN44g6Jf4zav3aMUOZc0R9ly+hUwOBleQn9MtnQCyleXGwjHKv3l
Ugv1ycmPGP80T8zZGa7ASUTaIVKXah8hJJgDO7L78VA00RU2U5AYlrl46QTdhPWgGveDu0yhKz3n
i4dvzIPquR1dZ9VkUPO2Epe+tjS+T2pPP066Md6DFiur3WBZQguS3kwAjy5yvNOgRf6MIvbOrECf
jPtadN24S7kboCWA4e+wOkrETxu8w1GCTDwQP7o/JDmxZaf0Ew1dIyYoO2FjlkFDXDlllx5MKkWC
fqSbn7b3cUXNJZ2ZPox9ZFxJ003/EL0U/UUfl5oI5ykWddDpQ3lv9jXti/DPrpspim80RaD67UdI
PxA/mlsjk/R4F0PTvnjT0jzkNXmpYNDa5KWm0ftrm8XV3qFPJ3A7zYt9s8fYi7y5OcRYaeejFjRs
6E/4G3dfzWKCJJgXy0qHYhcqd3Gk4johnSxfIf/lF2jncPFoEqcJ2JnyvTOX7o1by+rCwQ1qP7Kh
HmO4TQHuZr3fiFk55nWe3c1uXqN7jNNDqarZH3pVlX01JIgQokwYOzPWB/q1Hf2Gnj8lIA0pbzQv
ah4LJ1UO06KKYx7lOY184PzyDphVW+NSvZsm+a23oIgA1RzLXzKXxdclirWrWR1MLGji8TBnRvvF
HICzGdYYP9F3RZNXusQENkhdd1LL6LwlK57vchoLfxGpWreRKbDdWOIRPEfcpDRs1nFQKOQnMbcX
lwoqmk/NgDxlLiIZuIPeH9Im7X70rhfAwPvkqWKP59riV0BrjvR1dBfEeO193+jGbaW1eHDEnMdF
g4ed4SmXhVPnfrtAqE8qtb+qlNI8ALJQLrKq0L5wtex2Vm30YZ1qIx2Iavk9N3vnvnPm+U+ZGiAa
zHxOHxrQZovfpfNAY7vZB402j9cLlOrhsqrV+ZuT98tOBbzn7FLgQhBArH7ZG0ZUHsoqbi4gnlwA
NXihMzSC49rUAR/Gz5ZNBNubOfMNA+CIOdKOrSnznWUr7m/D7W8SGJC95tV7a4SXb6FSsDpSLvFI
i83CI4tauoRpvswDGzjIVSu1vRbbIkyS6LKPtc9NZwIZKxdk/+bFICP0Rs1wnXldeajKyl/ovfRy
HTrl3I7Pk67Rja+/iCLTA0ONfyvaQ9socI3olwRztaPl9F4W6Ze6nx+FLS6j1HiEMvcATOeznrTH
bADViFuWm02hPaQ3BlS2KJIwbjM0AWXPx5RXwEhj8VhVGFpl0xfhwHIDB4CIFeB7HmvIkp5mz6Lr
c/yZGOZjkuvf52Tub2wYKLfApSM/tXrjrtOzX3MSp5ROpfzU9Mp1PtuXI4YPWqcdzSmh4PkbaVO2
K0zlsiFxCLk7Xps9hW8X3aPqwb/jERhRxSIc4E+ZjXuNjRak6kw8mnNxXXvmzlDlPploKlyso9qC
FUqx1urMJPVF0ht7CCEvhW1n2MnY/Q0FieSiqMv8CFbi0cwj61JIgBeAJNoXI1Foy6Zz/CA1K8jz
GYRQ/RVsivtb8QzlaAvrMpumx8lKzT3ibxhO1ghnrIifdQm9rxs9H0QLjIbkciyXnZk9T3Xfh7Y2
7GsgGH7O/gmSDdLJd2usYOEa+Dfk2e9Kbz/DJWr83mO37+1P81QI2vliMLjlE0qnx8T9hCPbY2ZA
sSnz6lcEywE2J4wVoF43FA92Zq+ByB2mz04JIc0uaUIefK01Xd+10ssC0C5K5e9Lrd5Kqd4QIYP0
GK+Bdyk3oz2N+zlt7nm5gRTuMRkBEqvSSWiN6j6DRAwy1YF2U5M1spN9DQ5uhzceiMX0phXW3qo1
nwOUHIgnk93QLp90dqopq+/1BbKyUkPu00lBOnb6NU7tr3oDZMPjXaUCUBZNb6lX3UM5us2Fdq8N
aGZVN7sUNrY+GIFeZ0q3ulqNEBoasKuxTMlgpbeZodzyUT8gFKXLjL8W2zaoVu9Cy2FBQ06AMSsr
v1t0WtRH63Z0QfBhk3U7jeN1owzfmqn6FLmWzzXoR2+kPhAU6dN97YSzml4tLoaXLe0s3LZvtNkB
Byzsz/EwXJGl+1QtKK0y5YtlVNfapOyyxFx2STne5xwWtlYXgerM+y7pVVpQjYspBoDQLx4MBYAo
mDwV3P8rKY+99QRHBVqQ4oCTkANVXNFKerG96Nhr4lqW1o1s7Cw0m998Xwl2jqnhL4Z0rqJ+qHwr
zvJ9wgZ/rcVF62ezitFuJR+TZjKDXO2wbap1tbqr6l4+Lq6tXFa2+bmgHR8ct6nCRmS0JTPmwMNK
jkU/sXrwU2Z9qxyDDos17t1jtqgwpmo78iWBxmWqVjMpgETbYbK7740fDa0DwWzSWGJhheZ7HtCA
No3yq9RVbpx4Vlg4OILhH1cdxryNH5SUPYZbvVx+jM7wOarLL1pv3y5GaXyRTiHdazzenlzqUxCL
oLo4O6TWaL94UoW1R1Z9oA7n7cpM3rjGdd9+wSg5xbmO19Qp6V2prt80ivx6/mTGRTBV2hdHcZ5M
qEDLiPDPM7NvekkiLYqSHP49RQBHVuVtX0BsnIzuu2OLu0VGya6i730W9mW8cCIt2tHR+i9uG0GY
jLMfg1jYtXT30KNWxuSw2jlOvhINqnYnrJGNszF/jZXzBPyNLn0LNE7XFD+dsvAB8cDFLLPW73p5
sSgiZkFhmR3HgMhi/aJR7CMWrHdd3jwkWfJUdCkm4BjsOAnOBhDoHKv4VImHQe2OhcwCWYKng6BT
JNXjjG/kTqO8x0rxQnCtl7n1X+ydyW7kSNalX+VH7VngPDS6esHBZ9c8RGhDKKQIzjQaZ/Lp+/Os
QmWkEJFC73uRi0Qi5U46aWb33HPPl0r2MXnIkVrIcLM43jZfPbLSxljs9VbdEOSXcm/ULwSgh0Um
SLHuf+Rxc/Z6eWjNauu13tc5z+4aReGy3EjLLYs0tP7OEGVDJqw0g7TJXggE6HxhMjhnK84hcZaj
Rt5uV12iFHuefIhF8Vao6k6msR20qxY0cC/XeQbhmIVk7lkB9PZTN8dt6CjxGjQ8qL457bM5lZHM
5Sl3B7KyWMFsCWLHJiLCl0p7Q2jDt1bt+bXMOkPDaYcQCyhxBctMsPp8n7TYM/UJBaBR7Y07NEdg
0EE22PoTA7gXzF92l4/9eMEzNTuYP3xrQaABeae+Po27UYXxpWbS3JiMrwApU/sANkCypTXwOFtE
GNoloLmBqGNriDT6+FtC6wm61TXCpdwE0Fqn6bus0ppA5+wdVUv6hb7/Ni3Lg1LWt2bKkWxiRfGH
3nnx2ir32zkN7YXgyKTBkKpwvABdlskNDV5ucpZ8o30FaqFkpcQqFXlSqgGd8ydIOLfxup4ZpZtC
4Ugq6tjm3sv4+9xYoVIttwK7Hgk0jrItFQK0F50bPLMmIpmwNpEi96Xqsgw2Kwdwni2S9pfuqeLo
tksSdx9nhDCNbbtRGyCKqRABZKsfmpcTfV23T8Ula93Rn5BJdkmMoZps2Jlc6aC/PJQ2wf0yJeQ9
95zruXQDIdJiTzqk9GmOnsljcCFbNi94XGAC6jAJ1BZtXWCX9POSZApRmUOQCEKXiRi6XfvsCUrr
jvmjM9CewLJlAPaMRdd5BpQgWdpGY4tjpghLoe66uXhkujMLDBCRpN6anK36J7tczibtY2mvu9IZ
nwFWBVVl3eiDt8vk/DhBBTBzZSt6632xj0nS5cyYLQSjT+txHedjZqjfZeeO4QVgwNnsqMf9V6Pj
mOOt1ZFooSnAiAeMTo47o7O612aII6flO4xSpwPaLi+1JEJwytdXvuurO5GE26lXMktJByIzxNcN
hayzevzmVuWtsaSntiOlVmHJDHPbasgqsRLyRFuDe+Po2UFZtRDq5b43tVOmqn6dy21XzSe4g4QA
y+ShtiGkN1Y2+wXUvbRtpT+Zy5lsIgKpPC1KoMFxmB6IKGJxTcywM+7oZB5aBzyBna0bEmFSM7IL
lh21tVno8weDRD/4vUxNWsYPXCIkA40MNKaRrS8PimovEbiprSGyp9YAiVBIzvUsuUNfhEMnR99U
+s106bUPBHU/lEai1mFXWpAAabFCG/Z4r/0iHSgYK/eL51TdXksHkuncftoIgh/2RPPZt5Jjd9TO
TksUJtHie3WJ672aOtVGz7JkC2vE+N70lk7MdLrQTpmcdVeLZOekwB2g7gFRnGfN12Y1vs4ZnZWc
YlCcCelVlUMKjvbNguT7BVcSSUUcM8iLaZo4u6GiIva0niVVLM6+JChrki+CyxTfgw09aTONJZWl
N2vG94JKgzUj00qfU0P7Y7KHSz2RTmRQQiXdC1OR0dQ0AAYt2SrXM8Ge72KKxXEUmbJTNNeMijGf
9lO/Dju5ksfmDDYRXnNddD7IuPIOscPYxJjWM1/I2v5CsO5IkpZNzi7sQRHaqepuMAM5m8Vx5bvF
Wn8SKtQywoT1+NFu5fimM1p2cPui+YJryybWlqRGXy2X+UBMxVgEqeOIwJm0eqdndXyf98LdZJ5i
7AY1Sd/1ee0XAvThy/qGMlXuLiM3mwXNk26A13X+0Repck3ai06WV3yY52WKhFdXBHZYKxuoR2S/
Oy4cyrte5Xw2mPMNJ4vBg5+emsBw14waZu6sw1yAZUltzsl9YRuB1Eij73XPfJqkor0Kg9+Bwdrv
a+0592SX95HeFbhg5Zxc9YaxL9Piyc3UhlSaTN2SrUHek3SFDpY4FWfFm+ZtKweXYgscD8FdF51B
8XYTdm6eX2Er9z05Tl4QS+ANGnXmQiyZZx3iZtAJj3OM9jHz3PT7tI7jS27PxKJa1bhpq4XTsymV
8zpUylmNCRpt46k/pJ4miBFdM9+j3t/CzE5fSxZ3SSG2cHRbx9LZja5T3BD7mu81YXVHb0jmzTKl
RLfRifRHDTDdROIueb2WeJZJNb3aXf/czbwCYjomlFXbujUuScmJnX1TgY4SZM/saUHhNJANZgJK
CZaiheAwj9iRZhjab2Yq8qMpzAlwscH58TKyDbzDIdzHyOMbWx3WAA2iOYzdKM/StIuQZvs1X3t+
yO3a3rZaLzcEe7RBZ1tX0qCsE50KykCfr/p6sHnDlcnZdcnYH4U9ic1KcOc3xVTKELMDnsdRm7ds
NuWtHJP4a45BaG8nHPb5R7/rAAqcJVHRlM45MdMeK8muZdAH7qwtczVY7HQhybpzKMMc62oupmrx
jdisNnTwCHIhoD4QwF18QeTK9yqz8q9UE+77kJAEucRTfBKNKX2ZpEQFAZB8iCeHjN/Ccq7NfnKj
1CW4tDH6LoKhvAQrjQGFRQIsbEJ1eYjrKrsm9JEFfLa6TdvO+bPp9fUNUNDqGrIhNkQzV4mkcKbb
opvGU+qs60uhsenZ6WDdppoLH7jQlqM5esO1J5b1ha3C5JDs1nZYCHOIppQ8U7bTMjs3Iz0o315F
/T50DadJjq+nhkStGwscblB3hv4oNU51qd43Rxpgy4PqdGw4FH3k03mM9QfjBSFMF1ffrFncBULt
xiOFC041p7GvPTttCNFTVvCqJgTBVdUfmjotYUIKELeq1UWktua7gUD2cMzlIIJe1ZpXhfc6ZFdV
o45p/DBx+NPEjsUXmmgMR1Gtnhc3hjihCSPSLCU+OnpP7G51b0sn23ox2fuOy/lCzxB02qEy71en
GwPdStFKGb6iSBYJH5Gs/Rf8RIPvMdhzbEXdXzpg5kGDARwpVg5XOXM5i6FaLtpDrKie5CA9aztt
cocbhZnop2RuLZD2DsOvtOm03So6NxyxkdhBTQIYThELCYUxvflrTYqy3IxJ8tWosoqzv1Ypp1Ur
gMzUNey3bcb7ew9HqIrUiZivfqpqfYcxDwtGMSQQPNS27h+qVhSPTKoCVVk8r7yW1lKD6MkuZSGB
Sv40S5QBrZG3xGW4KAv8dyLJL8xNL22PzmRZxOrOzUuJAvikE3ENxp1iT7F8BmC7HfskOKayOFse
bAsCf2DRZfVUhp2d2tem1Q1k1BPJ6ipiCnq9NbtdJW0lKh1tYw8xFaEn3HZfEgZ0NuU8oRJwZrH0
jDbRCHxW2Y22AiDbuBz/1fhGA8K0Kca1xtvm5jztvfowGu33wiaVV/RN9pbqCn5nYgIEjCF00eJb
2ypGRPp5jXKmoE6sPGXRADKgPzRuphzszO7VgFWS0FNX8S5RSOi6EELLbH5yPAhSYZywfKOVtLwO
kwaYyhyoRTH6Et252ADS3DIRr12elt9iDRk0ykke241eQjN2yfqYGnHysl1alN4DKVzrpp+dLrsB
Eku0lOkk+EFbR7I2jstAxVdCnNub5G1wdE26hmIgS4aI2tngF5+n7aQsFkho3SW3mz9PEsMwnGqc
RZvJ4cDJkLBH5CsyeL5rx8R7smXhwIUytM2Kzk5c6SBnVpemGQ+rVQNqF2YqL8BgEesRgxH6EbpI
u5tB4QXlUk9b0Bfmy4UN+tVUxmFbVlp9MNfc0oMGBgQKpb1U74k2dPu51uJrwk/NJ4WDzTVwUPL6
Mv4+Tr3M3XeAoytfaxrjkSG0jAgduWYPTanZ2ymlWw6EI7eD8vJ8lTlZ9iSabbVaM/dE2bI3LI3V
ErUPuosGkUqmGUGJ1+3aKOestuc3fPw6etcq7rO5EW4I2US/Gpp6ukmWSg/ryelI8a8KAXy3bPXg
ktLiEeMMNVZijMGRWQ6PBGQp+4UZ7853kWG/uPnwnowLWY6DwFQSLHnUTKF9UhQ90HJGR8b6Jk6S
ZqdA0oo88sz3i4bf5ZJsPeOq4eCtFEj3sXpV2I1zNGeQkKgzWXuSraYf46Ejh0uh9evzTICHl+B3
1RzliOXuPRkapGyhGWfDmtuHrpHNo0hUJKdUmdbD2iPjBY6SKZFWoIIxEupAqxjM9XpyYqhxOIz0
TT0xm9jqENAJtEecwS5IOneRhtDZi0eKwfg42qM4Upi2G52MiPsJjOUBvCQoh5Hp8VtkN3EwGoNh
98Kcj63XUQj15qUOTEnU1LqKp8JA00wb6dwnImYoDQjn8NAIw37OE7fbgp8Sj62npOnWQCl+jddU
UcjztWBPWGnlrMFUE3PbwhdPCaAnJJIGlm+amXc5hLhQw9uusCJ8rPrWQCCfn0imta+pSLT6vOgY
n8IYl2eBWTieN9XUCnltZq24dtVmcAg8rAkYZh1qv3bCyt+kdEE72XWaHrOm65/0HLwWgfRIyQwj
v615U/+o9K7ZcFwZHiEk8SqUnvmVCHoiqZxCECme2mI3Qy3fk1aKcKvlhXKu9aS87sphuIpNiAmd
BQmizMz0WpAkepIDSeCMCsA+LdXmGlGKB6r39NfMzfV6W/YLB0FmDPqoSMbxERWtgyGYJV2U1IUR
uIu4WNK8apMoQ7rPWIyOBeeiRx6L9662OTwgRhEy7fV3Su/1D2sHbsYH/NzcVqwwaaitBk9AWaX1
revRpVAROuHEcb4eRTtG9Azqd5oOcjvVzKjSYtEWyA4Kr0wnB0/1zXaqTmWNyE+6zW07IJZpeLUf
+rRRI/Aa+oGmYrf4WEfLyOn4yVNSiDesce2W2TIZZuYCxgGLW/LNmly9jPRMyFAjLXSwEZmIgG3f
+F0NKrim/+5AOAj7XlFvbG9er3rV0TdMu+mhQ+7nuZ5Uai3T6XpUldLiPAdzmxNPewNvRrnJ1fXB
y7yHNo/nu8ppqshS7H72+apWQhnWyA0DYOtjefHnUYNME7jxizEviCfTbQmSdpX9utJPVTotDjXh
Nnet26I1tE4blm5Sv1SZ272wtkwn017Wswr665hSBp2y2lwfE519q3fs5qUgzJxtjXEicq7Hb2Uu
tIc67t4rL0HUFWm8aVBgTrpJy81XpVES6l/Rixrg0R01M66ux3w2Xklo2DEYNR/0lu9aFoJR5GTs
5B4Be76xaxe2d9khGAbIfkQXpgyjnmIKstWey5ucHF4/N6vmWKlOM9FLqHv2eaV5UxjtI3cQS2VO
RbulEuMEpq/HRXNFqBoJ5PraeC+YZnT9kfBimimF0VZBi1FyZ7AFbew1I+m0FqV4Uhi6/2476I66
oLE3x+WyoRqezu26jlG+kOjcV119mFv9WDp5y2NiPxtmS0C0MRqbpdDim2yShJRKRqu30iDnMiBT
p7oasF/4OKCvSjBhb4mtvhZumj55ApmsjS06HQRuWRWqH2WZfWoKzznzwj0z8NddBuIXE9YaMBPf
5sdGKl+Qj1aOaW5jMDkr3acE0luYFKsTzH0eOOOwN1QBfWqqzxMEJtoFyt3YtcZxLJDvqJYnP40v
5f5AcH/XLM91TvsFJFhCvjaX7dBjDUETcatxoTntZN/PerJvmDr36eevFK5rIFLSo53qEUjGoyxX
d58z1LfnbHFYjPlFIQ2f7w5T/jbJ3esyb66mvI6QeE+GUF/iuj66UvVnvdzDELjL5/o2n9ozyMCK
W2GUO9eLb5OhdZ5IOiN6vB5j6Dqkzyutvc85q9q+Os3qs1ehhg6KiTrU3002EwOjpaibVpkfKEhQ
AUqxtSdO3QxNVG8r6vRhzReD9Gy7HSfIno75LZsBgnHm8pxAmTOx7UyLtGeRk/C9QTpbDrNiMHA+
dc3zxNK3XTGGBmvmGs9eVvRBkq5xQMvuokw1093FvVcFxWDRNMVmjfbdFUbid0tO0qjrkb2ex/lp
tidC8Oep2vcCExxm1OqFnjh1d9m1G2lY9Izw8PrsxVcq9ecWmmaz86jtBh8awo+8mbkIVWC2FStH
RziJrJJdWt4WbHVXlK1ow6231FvNjterkbVwCy7pwIY1PueDAAZB5z5cix7ln+qdubY0flKlzQF3
8mg09qZJYVGoqDS+DiiRPGx32oAOYJNSxq65TUjQnXaMRCc+UVcFN0nQi4OGts3dfCXu0PMGfH0s
zYGWTOBvGrVvH7FLrwGkt+K4GN1yoqI0CWRERK0pp0tfSafhi0e78b0QKXIac5v9C8w7cUcixEyL
SYOAuVbLEeW4VkPLEta+WsvM4rUgu1VVFA34gdWd2Kqnx1Lp2hOTe8OrrQwQOilWqektre/eZdPP
hzm302dY592R3EBBf3jJrL1Hb3pbqyaB0R1OjiQYs8bg5KUmGQvFICoISQx4+2vGOEygcthAhFkm
7R6pbnwkFwnQgZeT7ojV1atPy6wpIkr6WY8PMjEUCcDDbKsNbX8yjHN6t/elO+YHd3XMs+OCbKFQ
VvbKAnvUdGb4aGYmkRzqleioLD6mtq7YiJVJdYjVrCmD0VPcM3Aml5bKomcRc4vuE7gCKiJ6mII3
BqzPU7naBVECLMSjlPWtNmua5U8XTp6+etqZc6K5R+dWUsKMBUZ5T6icy1K8mfCZysmOEHsFrmQT
z0Hp6Tg2e9c5qI3zUJYuepaVJvlVS+16zCwJSE3RaFtRAcOFNNlgVXVrx4XzQ2+L7GYlFJ2WcNsY
18bACxiMBhn5nWOXl/RRJqaSXl7nDSsgPbpxQ9KDEtpFpgfs2FwffUjcAlxeNpnj7RjXNJ7TRCqR
60zLQ20N4tGO42QHB1j4ruf2m9W24ivwYc0uvsyPihejzp4tCcBCgJ70PUsd7wFYiR0kPO2LCXTi
BvBaH3L2Gl86EHpM9uXKqak7+EKFKuyggbNws/Zpdr90Q3M7wnnQM0S+CHWwQaCCSwQEgnElRiiy
nOYY0c8FR6Q1L451Xdg30iyc0IGW4QQJBu23CW7oPl/ESL/c1GhKsIgpUlV+aPyIgWrl6ROzy8uG
9cDYJy20tiKpjBTywJrSTtXsM6CLFMuCNx6aoaJkaVrtW6PETkgH2Dqp9BgOcB3rq6WS7p7WYrJJ
nPpbGjf3ZayKym+oE1Fj+QxZWDkKn+AGDIbF+gX40GzdKmo170dXrOtDroNzHdzsu9HI7qg4ZRlR
pi9nF+ongIPEfaDVrt6l7jDcLnSBzllZIJfGa08vhE6an6qFd28ojjT9wcm913KtKJtILaHK6yv7
dtZrhKl1bdtA13MKSsdd6l06QZiwyOD5zvOPQ6TpzacuqZPdsBopepTibahDd16erbvBIhrPd4Xt
bEYFvKnh1TTjSiLyIFjQPrJ6iLEwGqr0qvb6OERYt2/hq9DzpKBbt06Vkf4OBwG6g7SYj2WMD4Ww
1BJrj9Kl3VS1K26GPB2uYEyIcz6lxsTLiCmAwFBtn5UVHYkJ/21Wyu5HpWbp86BYS+ZzB3NaI5Pi
RqKsHsGfaM9IduhrUpgncEQUiGsjIzFhJyqTivBxOTqnDOD4NbSZcdO0ID3c3hreYmk2YZtB1Fj1
oj6BwIj3JRCcw6K3LLOe098N1lpfGUuehZLglkCtam30i47901ArGhs6J7lpldqFbnBrpOYSZl5p
3ImmWC5sPSeYGlc+OVMk8TKAT+lv7Bhc8oC7QW2IdmrwQkViYKooKO3RQ3fzuGWcT+JjvZpOOCwq
9IHecLJjaY7l0R77JSSPMcf6cCmVExK1YoBJh5aYvGcESCw1SU7nTvCmIOZc42nOmDaRxeO6Gv31
YgFKhs9QfdWo7raJWOWXuEvdZ0Ls7Xezai8HCoDvONrmwJ0tDWi2VgKcFo9TVyGjGPW1u3TyoFaj
czWoK6pOIs2zbvYzKOpBHpdOKFta+ET1l6O4oUfAtWrGrA2hgy1gj/gcPzm5Om+LQm3SkGOYwvYs
m+thZXlsNQP51Zrq4bqTjveaJqmz0wzZJ76BdgRnucjvjZbfC+S6Y5/pf0w7r9eqgYe8nU56osPR
EawdkE69zHhnnnoIaQ6cPdjRKC6gnTFPXNJ79UvHXSkW6zCMnDP7bqJPM1nN4JNqZD1oMD4bU6mj
UWnjb0UFZpwNPZvfBXafm4EC3g21UoVpB1ldRjXQCwyV3/uKY0i6Lg8jYK651cYDn2McC+S4KE6J
IfULW8iXDtsLczjJik5q6ilRTn3gUTZHYNua81yjD4ZtxZiElaU4ACyOdlcEzORXI36xiOlZGRmy
3csSdpKfcP6ht26aeCSLxKTPr7jaFPDCKJ9FP+kXQ+tfDK/M9pjkoHkmicuu/jHiVICMdxa5elvE
8A6bJkahJXbKL+Uymo+O3U3VLnYV/baVsTzEFsVCZOQqybRGJ6qdomZeGlFvsKh3dGgDJm/jg5Zq
jEMJuj6J3s+7sU/oinGQegA/s4YqDtps85PH+D9u6/+ph+pGZHXf/esfH03/DNOQS2AS7My4BlZ1
68NASl+pc8b6mu2GOE2YCyTEa5/lOitmTy9wgzWnjUwMFpGg+jy57gDpcWjxI/6/ucs/fo+P0aAZ
fOJZqJO9Be1jBEWa9lFmdPn2/7vL+2X//q9/EB3z0y8fvvav//O97rN+uXqtvv/rHw+v2fTBWX75
H/7tLNd0/Z+MgavkqPzbCs58y/S963lcNOufTPniDyf2xiF9m//nP85y3f4nLlzG+qnbYSoQxPtf
Z7mu/pOAV+Z2DdfVXOPiR/8///tt/l/Jd/GXAYA///0vj+hluubPN00hKYQF0eSR+qulfEw0VyEV
Tzs1J+16Prk31U5H9PbtY//4GcuB6/jVZzgfsgnMpAUIjW3vZN8OV+mTP22UTwalP7xh//36zsUx
/9O8hOMVmaKs/Gnj5NzFp/FZnMRG/Zb8MD8d3Lm8pL+4Qx8zDybkw37VO/XUpmNxA9ITQ0SCpsDU
Vxv1Dg7LsPLa+VBOCmiurtsPSxbvJua0NqU+YO/KpbmthtnxmavGqVBeZAeG6EOCGjJkBMPF+lFZ
u0W2NmdzqaH3NuWmz103mky9C1c9b6Jh0lo6CLm69dR0Ci/pa5FN8hfrRCdxTaJ5aqwYz64GLEfv
3eQNxIT4MXmFHTiNZeLSGipGi9iv2H+q0FtoLyx5jWGVmYJ2a6OR1libKQDvkAN2vTc2RMaBLs3L
IcWIWrh+MSpyf5luipK5Km/UUn3rXVzP+AqH/F7PpIVhyXPxMBnmdqSD4fdy6t9VuHVRjCq0JUk+
ofzWBZZ31zh2bdtsdZLFCIVxi6u4o3gQTkVVX+ivcLTZqns3C5EntPOY2jjGSCmNlCSbjqRpN6cC
h4GvxIkRJEvn8REobz0gvTenGDBGm6UaQLSegilVkn2hOrS0DEse9TSeAj2eFkzGcRJUOf0DYbBJ
lzEUULzoXystA36tc+qrteqz3Pa/DnH8+aheRgl/elRxpjsDlBrtZJ6znR2qk29sddyPnwwr/TFy
+Kvn9DK/8dPfdxYnkcvlVWgvOaE+p5Uhmm9AOPrKcPDGML9L66PpZz4maSwsSagxcJEdaoUe/d1P
y95/Vpe/rCZ/3bf/vMYP40u5MoxxO0vt5Ggnhet0ju26uzR+ZmpexTna9u2U7V1vn+Dp+/vP/N1t
/bC3enHNxK1SGqeKAHkEnhGy2QKVtx24cluXOo2ReYyUVOv+PUX1lzX056v8kN7451Verv6nO82s
j8RA6q0nV2aRl3QPk1NFa+eFqczPtBOiuvKuamHQW8uLsHCcr5Z5SX9qV3Fo4YChm2WQ1ibtOb2U
OHgqMbdha3TE10lpjqwon9ybywL7q0fiw0il0/d2adbdeqKsAe5+S5fPN0MHEGzWHa334bMcZv03
u8jHgUob36Cd6sl6ysdt2z6g1sWwvehkf3Eu0KCNge+YelCkR+cwlUGmBGThyEdHuemHXVvdN8Un
0RK/eRo+JpJ3PQXBuijLydzSnRumsDZOdvMNk0oEDurvn7g/kiN+cVs/zjdqGvQHrSyWk+FTdx+v
x41yWgIsiVfFedxbm87Pgmo/hCJAZIgSH3lhMwdXWPy23q3c3Fd+vV+i+zZwrw50J/zh+NlO+8dc
7q++2mUL/unRdNWhHgguXU6au1VVKn0fuaHCgj11ofhhCH/FCDAdaEH5TCDIb39/Rz4kp/z3jbA/
rG3zIupxtfKVwDZSUnzZ+R0MbFFBTOyuxCMN//Vou/knqQ1/BIT86io/LHXdoFQ9Wg4v4DbZpYHm
4w0MPFZT45BsPruXv1tQP0aojYlVpq7Hp9jbeDs81XsEyoDG7i6+9x7r3XhwN/Cao/QcR5iug09u
5V8ny/+8lR/XM8KxiO3p1xOBLf5qvaLS5EbUupuJM0F6NVFSO9ZDyhBHhpquYki0cJ75pv7J0+39
dd7vzy/wYXWzHVRWxhjWE1THoB/KJ6LDryhvNq6V+0xoB7mzHz3sKS9d4oWCSMC6MDeMwW9livOO
CI8o43exQMbm/WvZGq7fWw6ROcei/uqhzrvewtzGemqWl9XNAo6+IUXTJm3HjTH2kez27rBX8lMn
7hh/0Z2RWZUjAaHBIA5K89Spd0POK2TcZtZzvgzM1Dwhv/iqe6vzDUGRR0WmRrGe3GnLtTFRn2Lt
WrI3sI1QR/fx+mVwt2WhH7VS3BDycVj6/JgqMdaGnjp3269u6KLXGelNYvZ7oivCrHY2WrZPunNf
27vZguM73XHcmeYzfsigidW9JS7DHiYIUPveRibqveFlHtnmuokBrt66Mqb0LdWGs4RA+PfPyu+W
XevDa0fgZ9kPK8uuu82Olu6r5/Ko7YrjkAX1jbbro/XVfVNP86P93J+ne/3U7f7+k3+3zlgf3sAM
GMdQpXxyotzoyFcTlJPMb/dxGdlPQk8C6JZrdbjcqUWeVeNl1m///qP/AI/84uW3PpwxNKdHJ4aw
d5rL4czkQLCqZuTRb4aQPG1bd7zBNrL3EJTN8anGSOEpqPwukrS7NYeHpJNfOu9unY91272kxeIj
QUaz80CDAnJhvFE1ucmLxF8JqCeoQqpRWWE3bHkgccLOl1gyWeCEZiyFiSQ3STdiys+suYdcEvWD
A01D+naKqzU5afEhaVs/Lr6280m1r+MBx919OpV+BcfXlBFOudOgc2DV/aYoPtn2f/frfAwdU2m+
uWPPGjJ0AocptkxmZxnum2oVk9NZq772xY47BeL74KJDORajSBh8leqTuIHfrSEfqsp4qrK2K3nH
cU4G1Ywv5mRoyieX94f686sn4HLc+WmTK9h/cX9K/ZS1Un2Z83TdtYwZRP1Yx35O6g1d0djaCA37
fJvP+sFJDe1QaoXH1eJbLsy1CPSSh9Zdi2yjxTYuzphw88b0wL0nNL6ZVyQyhxzXDcEo+BR7rbvT
aYvzCJGp81aME1M5f/9A/2bB/wjYWSvFdvuEe8WBZRl3Lptmujp+Mb/9/d//Iz7pV7frw5lgdsuh
NltemOUwXXkbRg8iJVCClvVBi34o79kGPNFn29flLfzVh33YvhjQ00zSapZTmkBIiF9c047U6pba
C4I3XV68xv7Yh6jPZnsU+TWTxX9/mb+7jfpfH4osnbSmxFd4AuVb0z2gTSWUayK/Pvn7fxCvfnVl
Hw7T3jSKMqnd5VRF8kWN3K9v3X4K95pvP22qg3PMN+iI/hy5u9q/QZ4N9PBNC/otuvq34hu79vvf
X+gfxKBffZEPL5c9Nr2nxs5yKjQo4G+L2Ghihwc9e6meutsx29hbPGD4qly/3SoH3NvZQ34G9NGi
Q6jhZbT1R/V1THYdzbjD8InG+EdQ7y++lvnhrRyTNlFGM19OzBbQVX0p3KeeATgiKdcfRUEcWjIH
HvOrV5Kg1uawDmGWbnVQEEypKfG+m0OrO9AhW3Cpoudbnx0WL7flV9/rUir8tFrIBL/4kPO7rRvW
A+UVHHhUhfqzzantk1/kNw/9RcD7+SN0z17XarR56E9d1J+mu+6MvYne0DEP6513tr/Im3xXR00A
TX5bPVmh4Scb7ZOa5w9g3q+u8MMxAAFRrZl04AUvn7102+uzL4rWJ7uQoRlb3661wp4UGqlN2yJM
m7dyl8dPDMzSxYfsi+8ec272FeE6bG2/++bC/F1OwydnBeN3d+fDWcGy17SaXQsHQazijzr3173V
X63LkdHKcXzE8INv2midIB03/XhItnZL5xAP1VbNrkiF+L+cXUdv5DyQ/UUClMNVomLn4Ha4CLbH
Vs5Zv36fGruAR5/VWsxlDnMwmxRZLFa90PuGDGJFekszS+CcCgo5oCUDU2DH7Q6Mii6JwKQ6Vune
L8HBA0//8WddOvFzd4ZUSkEQmX54aUBCQA81hC4Cy3QiqTCRJmBJqqJGqS6p1UTzbGD9bJGYkQ1j
bC138DZQgZUyH/+YxY88C6wtUwlDzKRIewJ/U4q9KcmvCdjN0imgraGjtYbbl5miwlNRz4HQHQD+
rAI1rFlgxEGk7WvDC9/GBrcL2rMCqEDoJ6PxjxdFS0bu1FGSBtPoNe2cuz3Hb5tyFo8jSppgctOx
Q+6hIeVn8Ez2yPhR7NGxzlSaIygppntaegJCo1AI068I8S8VheeKjzXlQiSjoVAUPrhPOWneGWt4
hUxWug/1x1+DW0hw5hrJbgnYoBJhCHiYe/vgBkf0c04qJzUHC21eezSS9/jIbMC7vVE78ZiZwVOv
tTfFcVV/72nIxQxvhyeTnV3ktf06hZtflpybRWAfAFSqF/Gjst4SQZkpnMzVGMVAzTiHK4iaIc3V
B+qbPdKGEGkUSKRwklVlOCYxerkLW0Npv2n2CGCLyKPne5J7tUicPAfPEfmh2kEkwbc8UMkSdXx9
vJJ3j67ffvQsPHMJCnjAgTHbRhMM0AdMxsADTm+ePP0Zt6jZm7xBG4xTbeKvx0MuPeynHs3PcC0B
ceaVLYYMbT5W+222ic3eaG2OVLsA8DSjVvG+Bi3YHo6MDoR68vF45OlD/DbXWaCGqkQ8ptPAoiNs
UREhvQ6B7Z20knUvbfz7bv1x1cEFbnKAwd+HhgAF3I+mnPMbhDQYPdwF5PEc7qKfv01iCvM/BqlT
ZVDGGIMoFypTJTya9jDI0xSQGl5oktneMTqs3R1LhSVuFvWAG/dbCPVgMGDOr/0FXLJn6ktEWWsX
UaifrcxpIXm83wA/5uQDOd7lI4bxbtl7dx7t7rvfSpZ4oT+zK2VWxnhrLmv7b+lC5GaZpN8Eo8jk
GI01KTxDdyO0Yz7jZlP7+giADBNq3ZHat3YfgpVLStjIWu251fhEC2iVvTF2FL9yoEVGBFrLeNEZ
aYqzuZe7Y4NDvuaYcXeW/u1Dz/LMBHwCioP7+7ZzBgiHZKxRjSL0j1/ggwRwAG7tz6Y9BkJqZ+Im
hvRlwR0bO0/AkDOylaxyabfNbTNB/+yrgMVaQceUVgjfn1jcXhcBbPNGQF35EGz7YiOBmxUgqq6c
03sB5Zepz3Xl8jjw5bD02C2t7JsIZQHNlUmB7wKCIaWmYLYkuzwDC8JgESsPSrmjsmMnqgWy2Rvb
XTxFR3cFcMv0Biku9tQzGhJdAIWkwuhgYV9FRpAYfPgKNLlXgYsBnZ/jiEKeYvWV1U8EbxX8Bjr8
aiDGKSEcdhDxIElz9Gr0zg7eOSt0mYMwwcrr5j6z32Y8i4kyw1NiAvLStiWRnjiKweqw9jJyA5wr
cyQiEVX/PNj1hifFttb8HWx6N8JxMN9iPX96fAzvp/q3HzGLj2LLgj+aYNmFguSAx7wMlA385WA2
3/C44hgddTe9F9TiAoKw8vqO0op8KJ+Q4YRawqrtDVDPfQ49FrziAwR2XtIqGeI118e/b6muMonD
/Qx9ARryEqCDCBPw3Uogr0W68gbZhF0PWJvO2mAH1hsUI0Rgr/XHYy5+mFm4TcbGh7UnxuyhcmgM
EI5K9LYyQokI05sTQPyCUsXLKD9FJsYV+meUw3Ot+/IajbU6OwMlpDpl4oECL3OfrpWJl5Lje3Ps
R8ic+mlSRON3ge1jZ6pv3hgDwUuHM6bm4z7wDfTE1C8GLY+KQLlZzc1Cr8lTr+cmo1W2r14erxA3
ZQq/7ZpZppnkcQEuL35JlpDGAjJS1EaHTQjw8wogX3aGvq8KxsWteo72vBWaKD4AmZ3gfB08nRus
ZDTCF2bj1Xp/GXTxkpySb3cvUsc8fOYqRl9L0JYi6r2O+2PNvLgHlnK6zXz3I5fBF96hYAU7ZcLW
kP50OJ/ETk1dfBMgLGC5/R01mmu2B4uRdBbOaS4HEXVKtDK105N95GSaLZx0+EToF2ntJTyt+S/f
Yu7EOsZRGfHTbi2xGdpto0NS28r1yKTRCXOJsiv3wZF/KbV455uiKWurWKvpDP428iyPTDgwuIAF
Y1AL58hIIJJgAEKncQ72wyEiqePrwkoKtNQAnlsS8gA5hOn0wAj2tc07Aomv+VZ2ElTVKC25Au5s
8iryx2Nke9dcozYKWdOkXkgh70W+H1uI7WhIwYA6t5VPDLn2Kn+A2sb6Dl0oltwj388/D6uvtgRV
cMsZkUXrX5IJxpZJ2WtLt/Qs/I+UPEs3cTVtkNoAKwY3S2WKRL4GWq7ShNF8vK4p44+/Fj0XEjtm
lj96LngcJY/hWE02Red6huAfuoVnHv+MhDEO0ME6eBq0c0hCKv3mETC6VwZfeI7N7Q1CeOyNSomx
I5XXEw1PQX0tYeWW5jVLIeuhCmVx+k61Aa1J3hwNGfVGWi300k705Ax6tOYZILRrggXtSxVwJdzk
R1Et31mSGS5CHyS7NuhLo1ZE1uxr7y/N3w7hLMbwXDBCOBw/qyW0nhr9trm1auswKrp9dmCBDKXz
ZgMlEb26gfep9t/Z1j00RrLt9dq0UPazQbwzWQPehnpn+bZnrIWmpeA793uBvjQY8dPlzRzGbaeL
Jq/lh0IDXVtl7YoAl2lLp+KY78IVo8ilwvvcxTeCxHTiTiPmHkQdpUNIOaN65FyoFQOORLzqnUF6
CZKKFukyD8TSSnxanOosmZNaD3otvcxsx0/qZbyisYUqUPkH2cI7yH/8IU8gnakONnfpbP6jeH58
ES8OO0vfYMyZ1+U035Ik5+F7JDlCvz/tOoDHSYMTFqIACgPotQVeiPn09P8/olWY1Kj4AUK8HfFW
+3K5S1OcQN3ABjsJDUHagXaDWpeE94nyjzkgPcvHWCjjhDGEr7fDSTkgT00qw//TgiyhNqDB1ir3
Bq8sNZLOg7gL1nwqliY6C2MdSG2TeAywY/0bI9yg+o6Ud80/e+mRPTfOrqkwksoWyygwaiKq7M47
50a04y/0CywjmNvj7bGQptGzkNX34EvD2RP5xxBLeMhREdgd9EteQ8JPkSFQlrt4IvXhynBLXcK5
kTrMEZHihRgPlAiwbvegS9+KXXiAShKQQdfSqrajE9hA7n9XFmvlDmugZUXqJx8vm8dTXogAwtyV
C9SJEYw/bJbuWyDuDtUm7iU8QhR9NHvomn1zTn4u9/5JPP/jgLMsSOkh+AT9HrxQ9sqn4l6hQYeB
RE7tFFX4Yp/ZS9AQP9TEP56bE2aliLeQEP1HId1PJTirythBh/aSnetpjaun+NCRxB6/Fce7pGaL
jbXJ9GhURVRJiwNEBqzHk/79cAAS/XcUqGEV1rgx5MMk2te69uwXt6YS1h7Gv2dEwh0m8yPGFJ1S
1JPjAlBArFPbgQ6eujoV/kcU/f3393faGvVRn66rfCV+36vI/71G71LjP+MayO/e0PaYEdZy64db
HiBKV01QZ4Zg2zF5K3gVmaXWHehn91lyallL81tgC+eus9pUBeJmRDM7wI8Mdv03d4PWYe7IH9BS
6J7Bq2c3/ilZ2eJLiz+LTFk4eiBk4qcCgKJH12DlLvk9zf2PIQ/VNKCkVvizovDiwnJIeuvrs/dK
u0SONGYwH++chVaqoMxiElh1CVS1p8j3GZzZPWNzBiuooQ3am6unV45Vxauwkw+86j2JJFZxpaA2
vC+mOkS9ywwK/dU1/+CF1Bh2j3/v4xHCFXxRYacNOgDC2F++RmuxAflKVSRfnFYdfD0wipVTswAe
+o+nJDUElQzRVhwbNdADPM9GwzdAVzVEcsxVTgORXlUItJAJlmLnreztheKnMGnl/7W34VpJSQO+
bONMFTRWZWkrCLRo70ORdKOc2w3MKTbsK3uF5MqRIvyp/Kw2/hvkJWwWb2LREASDfqmdZFceet3d
8GsuTVN29Mupmzvg8FUr1mlQYzPULzE0bGrAfljA7UKaRmdszYxaXBpmFq4a0A69kGaYbSwCIudH
rTZCfhZ6sHokfbriqEqhvIPviQDkeg1tvRB4bblGtSB7LdtLzUKlFhBLqCaIUWPRATYrAMR19AGn
XNVvITAUg8xY74Oa1HBQQTkEAhInCmAmDoqyo//B00YCqnSKuqbbpw0pBsGAwIYVysYkPhLpXQrl
TJp9j9GEhQ6OwFmhd1MkVQSIF9DDfngrw2sJjW+RvqUdY/qRqI4N1BghzQFlBTOMn6PiEIHpBGkD
wxVLQvEtuk1CoD0+tvfX229fapb35RAEZJquQir/yYO0nxPqAyrU5aV2YNKRfNKuNkKebyUULZ1L
eZbxJU0McxDIVG5L6qOHKgfV64C5QCK2hJCL3qdHsbeqXSyqFPqMhd2AfobCZAycRcgaj2c87Y3f
JjyLsnRdSkIG3+JtM2kKRbgTDIkFtbBIVwZYaMNBau3vY9l3WRLDP2gq3LRk0CMLJgO72mo/KJ23
P8PzVLCLTXZDXQGbejyphXKqIM+iL590fpnCigBgbahQ7/sNswkvngNxBEc0ahNckWGTroX66Y/+
toSz6Br7MawXJFATOna4CoNrc15/HcbA6AaBKOFUWQ/3hc+bjAzFiIHTezcAlfTPII8qV3NW3jVa
gJZLXb7xAIcGIlq3oK88Xop76/GXXze38xPZWoAyPqJiKNujYgvsN5tqQarzkZ4JGg0NiBiiOh20
HaD1oRa8w44WHdm5r8Jks4QyL172CYnKbYA+nBCBys44WedDgEF1Q9jcs6QAIKopBt2ntsB6hPUr
z70nWHZ0dor85fE07oXwX6YxZ3olKV/wzcCh5IEcace9ShZ3aQ8hStSES97EbCuhdg318i1+tSvo
zQXIYgYiFdr45AI1D0AiNDdWzu10PH/7LbOLpkjrMGpc7C55eC/lawNp4sezXMhN5oSwQM6ysHdz
PCwGzWWcEoV1Jr21gl0pT0KQ6cmareT0S3+bweymSEJUU+seM6gCUHUgsAvlED2UNpBwMmN/V/Xf
jye0FE+lWTyFyowYuhnOBlq6h+y9cLon7yTp8bv8Mt7at2jli8xovf8HLRekWSQFkLyCYzhWjjer
fbmNbV+LiUxGTUG2IQJOg5dRq0IuZpM/xRbam89racdSrJFmEbQFMCKBtB/i25GDigWw0qhPeW/S
ObWgdfTJvcvQm+LXYfxL324WT5ky6ENhmmqnUQe8dPWR9JZvxKg2QavIDMgr1CS0Xl9ryy+NN4ul
0EgfOnfAeBzaMYp6hWTfdo1atoArEOb0Hl6mGgFiYqg2orI+7CGtoIZWD+bKWnNC+n2nz2k7PqRS
QdfCBozjN677I5wKu6OJ365gAJdy3TljJ+CzuvOmm6Y1Mqe3ykPiQGSewCx1327aTa1npDvAQED3
HSiKdpuwWLnj7gH8lzN8zwJ/PB+FturqkENExFd5gUcArQKnP7pmJEDVzBqh6cdAR1WNLSibCqhX
xXoFJaFXD0YRjT5soExTQA0CqKJhMmvQJBIcuOPKsV/IKuasHamDa7PbYdULYNYNUUPa9wcyxdQZ
7LWNcmJJu2vNhMBoZ2XApc88izOQpi7lgqHxrr2N2+gNmqIB0DbSbjTdC9q2io2ml7ivzeA1Wctr
Fp7vcxLPEA9VxExDFrp7iqzpa0NT3QFv4x+D2txtsoigO+WyGCG2UXjsTrWdONwzOsIk2oIgbOXW
QEpNcOL3FDUC2pSuqyXtpcnNgowUQFCumNJCgYMs5DUzJ90jqMBs+tDxN/4Knm7hIv0PmyAaXEop
8EiOelYbILAUd9bjDbFU6JgLEoQjxdZhgLQHViThK8TsozPHaOXB5V6TwYSGepiRpoXKsybUKORe
PP6sMCe8VKSntruyFoRL4n1zAMuy4bTwxNTmyOved/UFdXsYtASugVa4E6JkYwmT+vvl8e9eCojC
lBr8ONW853rDMEVbeD2gGOSZocHawPua8vkfR5ji/I8RkpDL80JJp6LWp5sQnsuhS1RA1Yq0kD6s
GiDUbqvU5KUnjjAd2B+jxUUXR3LW4TuAx6q3L9IBT7lzbadGZI8n/+Ze6j3ApPl7tnIuF66rOXNp
ECA5DXnVqdZROEyqwp4HSLyv1TroQrY/5ydBQ3ZkoNA0SQ5gSz376HjlO5ogqKl/Vr7QQjCb85BC
N+BTnkJkn/zZcNRDvWoTNRbNFO/mHJVCZcteICrKdg5uZ4M/wh0C+B+rXDmWS+PPMhqI2vN0Ae3b
LSpW3Xd8aR0XCmNrrZWFu0GYhRbGowcIrVL0djz0B/e9tTvo8h3Fp+7sOR2sCGAFDp1EiAdp4sfj
BV1Iq4VZBuNCGp2WYXaybRuI08DzB43DzIYOEqSb/q1YKczegCHEEXwqx5Lh2f4Rb3xeffzTFxZr
Tn2QB6GEJCT+rgslv7qt1Jba+wUs0dYuzqUBZtEgp5VcyXsZGhRw1tqnV/nkoXqzVU6t5m4ZhzJT
PTlQV3cND7kQ8vlZPKhg7RMMkUJvIcgPW+tTwRUEwnIw/Qp8SCeQETg1BpzPfXb1hWvanB6v48KW
5qfp/whDDDvCTmFaR6APnnBgdsXq+3+hySXMjXcpWWCT3sUSevvhFh6zG4f2JNSGx/fosPaMX4qj
c8ZAXEKeHNB6AHxsXge/fSO99HbksDlcgFA+houcvykOuD9lD95AK7tvIZbys0AAMZKxoWmsWm2j
75I9wfvOaj6ktT+/9FFmkWBwoQtLd8hvJAUlNlrQwNfhPxpp5dcvPT7naP0KCpW9GA1TQ3UoVYhG
th0UO1WAZiAqd3Yhkm40DGnqlRiwgIMS7rnIj00GOd4C3he4eiRqx3wIuw4E/FD1bP/kJsDSogq6
BYB5ZbSF9sgckj/UqdTChQAdajz/ACS2/umg3KFwP+Yg031VMpSL6CxWaj3cKDiDCTdBgKfZCpb8
Dkb+5eEyB8lnSVsqXSThenFyQPkEcNwCp76mR2kDjL4jnFKSHyAYKmZqrtFgu4hGQHxgXYBov8mb
SodGmr0GpVlo5gp3HMyPCaPLJHdKOHUNAGlJDdphzQiFSfeab5otWjIaClsG3Ej2otVZjUUR5H+E
B75MeH284gsReA6tD1wBzgsdXpDlAOsQDQzrroVuNc7E47+/cIjv7ZIfE4SjVRUUVIYSjMptqT1E
UlTq6J4f//EFwQSIkf0dWJusrXGB4K+P8Vuw9etN75rSW1vcXJbAZSQGPKXx1bW22lKxZQ6nHygR
BptUjycReD6jLp/CEKYVjD36GnqQAdLLSCY0OFRafPPXOrVLgWQOq6dqkY6qqWtadB/vXGl0rNGK
RmGHcP2AQILVlM/uG573j9d0ge8IXbe/17SmJJfLJEwy3I6AYfWKmp0lAzJEpNx0Rq/mVzRFUdkS
j/2399q/B4cKqjS3au31vpAvzTHqvQfLXw+yUNveoG/Nrdl7DrdHq5IIerYNHVRcP0VgbdMzTeJ/
zArZWV4gVjAul6Y6yoT1FTaZIxnRKd8EaFHWGvVKb+pTbbr6ygpPu/OXEHQPBj/OBAtHODlvETwZ
49YayOV39bUww3OwEz76rWtnW9/KbODo0fsxPS3c/z+gugtP6znUW6k6buQD3OSAlVoMlJwbe4SD
cqyOmeYPegL5pGL4t0z+vsN+zJOBLK7CxMi2fA7eT3p7cePXXrmxz4/XceECnyO186JxJbiET9kp
rH3g0gJVjzM4d8Na43QpOt/rvT8mAI0pKKSVAj4U4Z9Gm32iIzUx3SP3PGWnqCABQToA3QnwNc6F
E04fy3xL8XRoVk7jQsI6R1bDjK9o4enFQ98+bFWov+6yql25CpeqFHce2c/puULICwKmBxs2yNfb
6ZVmDbyJeJtTSK0YrfzkFkexuHUpGQEBzvXiLA8QyH/OYPkJT/I0gceH3UtO48LZs4MCdgvdWKdF
vQOvKWHbCmrA273ZwRyTslj0EKVkk5ewmoarVruyyxZumHvn78csMjEN8P5BnjUeau+Jq8+Tvm1g
wKKbCle+wlKSfUcG/hhDzKmOYyAzuaVv/pWzahTBejyL1XiHvEB7vJ2Xkuz7//8YJKvERqqaGkl2
I50ajv9k/CcW7XrBShTIzX7zSgQ9fTgAF8xrBUtpyOrCqQtOz6A1C9khV9au1Xt55JcAdYd9/fgl
TSoLEFlFakxHG2EAo5KGbve1aM7FcBAhSkv5cH565g8sSFFBCKk1sxxGI9uLuckBwOBDBmusSBpP
QjU1Tib4E7QVHhL+Kw9jA1J9IRyh4c0LKUEF3tkZDT/67Ug9NwpMFsyAAdSxJgqmFWseHA7ZLxqk
BgaOQXy8CyXUzbpA5XgnDXZl0ZPGI+C46SxYD3K9pfm3x99j4R66JwE/FiGuRkXIc3SOaa28iM5X
66QOrOfMx3994WDP8eIDD/Mjxi0Rh4VPun51vZVDvZDP3ZOIH78aSoJekXj4dGNyQCEe3mswKFO9
VYmqhftjDv4eRdi9pTyem11oCy5JnlqHcxgdGTtU3tdSgIUL8n4Mf0yi6WFjJLUoErYGNE/USM1t
xkrs0HANVOuUY7xy5BZeMfcy6I9xRFi1MSU8BrYjB7x8/Ap7MRXOFY+/8FJXcA7MVjKvorGLsIHw
/DswUI2ESh3SqMQqbaCSNiif69jxpZXegFt26ltpRtdV1NVCWJyDtFm5rH0+81H6hGeNhiyOv8Hv
YhuAxz81JhQtMEfd1wErVl6l18dTXsKF0rM8KougMy8L2NWx3RquWZlwH70Gm0SXiWDKBqR45M9h
K/3jPqFndZVhoFFVSXFEO6c/yE60A6SIP1Jn+PFq8OU4DivvjIXDOsdj+2XWhomMTc/HUNAGZCoU
risrtpDEzGHXfV3VnOwh6DNNs4u4CpVUH/gX9yBxUBMTep2rJC1zn3pa1IsRLWSXIwIFymRS4Yla
b3Oeg8/h98qvWTh49PT/Pw6EC81ViGTjPVWTTq/OzS7ZfcGmCBQM2Wp3/kq6vbQ12b9HifwizyoW
n61koi3NwrCnz/S2gNMgTIJhdm2nVb9yCJdeiHN0dsdDfxvt+Yk+xTvg7znA/ahbOAmDLSKsDLIE
D6GnYPlj2WDWwyjShLBLbVavzGkQT4928HwjQByaoMGWG7AoTe8Sm+GTdKRsX1EHPCmUlV+w0Ljh
54BsIIAAdJimCcwGKDKwYAbgAJx1bS0mK7++WeA39fcUBzls6RL2utsI1jAJrm4LPmaVwYABWTuN
v3IrLhSxeGUWQMoRirlSj5WkrEp1758MPBIHzBpojwwkOqzhppbmMwsdIzXGCsciOMMnFLiNHATb
wA6O5WkNpvP7webn+GrBdWGiImEA0alUZMenfrcGDF/601OY+rHd6hbOPmGGP81JTxx/a12Di6AC
csj9lXr17weUV2ZhoOCkRqJ6DDAwZnN2oamiAJFVgJqtie7K3buAzOOVWRToxzSk8L7C4ic6hPWa
7N2PNRk1UoeDAP+wZ/DAqCA35MHIF7Tj4ptVCNSQA+jKr3XrFmod/BwnDedabuwY/AaYSUFWCEZE
UrwF7FGC3l2kdvRNJhl1g1k7CXuzqV/kwRIhLJLsZKNFux1vn3xHbSE+9WclAE+T/2/mzc+x0oMb
wGyjww8aLy2hNtme1YOTyZiCoIJPsVKAWFp6eToUPzZQ6YtUQHd4MtXDs5DZ5bChYdJTQ09wFN8K
eVD5xgr8DO87EqJ/6bNOJlsDtZH6K/2edmoQrWElFzRL+DlsmkolyWMV1AiEjj02XmkErwFsERVJ
tFrBCLhuF3K7gIOFiyoiqQhvUPdLGJuu8ZTYJTSkBTZu6q/syYWDNUdKN3nmK26BH0MNqdbUoDux
kDmXQKiGFKe/Atr5PUOHaejfi4/XKlw/fIS4XLLGEe0u4Vz4qPWsXAW/57S8PP3/j2/bjBHkvnPM
IW3ARmJgnQ51XF9Y66BNIeCXDToHDcMMCe6I00UDDqaZb0e13XD7VgPhUgfMBeWPxwdhITzLswhE
KUCOJjKGaY3mHcrS6kRPoLdrDa2F3Jyfw4KBHW15WI2iCwBBrqN3GbT4EDkikV6S9/aZfZGgwAB5
J2/HaDHsKeFKRGCnsdocWtoDs55wwORx2rTT9AALiXobsuyKn5A8XGnPLATwuftBDLs9mMJO0wM5
uNgjHdBktJ5XjslCpYKfw2Gr0YMbJIU0X44QHNTulhryBdLvutypDRkdmA5eB5QwhVNsPd4PCxxM
fm6I0Iz+mGXTe5ntiIzAYDFWRqkxdGNCtUePhrXKkIjwgTOjIyxwy/2wMvICxg60y78PFExd6SBj
MXL/Cb5dXBJY2IjoFuueyR9ig9LCG3RDMFNlF10jcPOReulracoCk4eXZtFCCTxliMAsR7vKe4OP
oDMavOYiQF48yyXDa2QOu2YHcCkBeSc9U6exVKGCvQs3opFZDXybVP9r5RtMu/OXsz+H03q+wvss
h8jVaSlJjXYznioDvnRm5awpSS1+51luUzI8jCkFYPeSvfKSwiYq0NotjuLNJYUGueStawg6b0Ae
SAD6aeW4LMTMOYiWTceKDmHLtJUD9puqAdqTB0gNw8z28cotHHdpluoMqPj7mYiFUw4+yJjVdg3q
uJTASLNAEnXQgQ15PNjSLfuOIjhOxnP9yRmol+Xb9ljsgidsUT0wYa6yZUsrDrTYEV7Z7bCydAsP
LJhP/X08pAIqwXdAcAnxnneoBcO2AuwDmDDDVUbrv2QY460V5BfqC/wcTztUY+GXAjonLUC0cM7U
cqDu/9BHOE7D0Rl1rk8oZVfPndM54mpddtp6v2z7Oci2lyjaHaYtWb8ktwI0DqSjnyKBabJd6/Qm
MlZptdOa/TbSLNS0OceMRQ/EQ3OmoNegSibM6I10VyDMrby9lyYziyeNPLTMGNToxcpJY8ksXBCr
qChXru2ld6g4yz7kQoSECIP96L1DeI7SWw2yRp72xKyhNpbC8Rz4CreXwW+agt7CLPuM9mt47b75
G6A8sCkIAlCvwSVkjoMD31kCm+qBpLtVz5yF7HwOiY348H/xUCMeAU5pjNIhMRU9hRBBZEihXpJi
5VgtRAxxFjEqpg/jkW8AVEIxfKQrdRD3csPASHNNBm0hw5qjX6VQKr2BnVrnrgHR7pIigw992wRQ
HirVSugEhSuvycVNMQsRA8yExlpC+JO6Sx8Qt3yHV58mQQC/8V6pF6p/Cda0TRcSn/8AWF1FiHkP
ANY0IByYprldJ38axeglo69i8k/hfK5szSeMLNAuPMldeK69i2GeaHEfQpak7PxGzROlVR8PtBTv
5vjV1mddj8mbcetrYQc8bhTC4eQldkkDLGFCIP1NOCg7ZYWapTY/krZ9TUufcGunbek6nuNZJVmu
Yilsx23rOl22gZOimkLyKtVpEAUh+gtH6hFa8k7Q24lrD58I+433lcTbPKFXts8dMPVLVJxjXt1a
ShTo8kOutryCJ6gyeUi68ZWWdJ/bhr0+utBplMd9k++j+m0oXCQNvMZkLwlMYItMa+PiqetTjafB
3ISjdD5I5zC2OCgzK72nl02hJ1yhJa6FSgfEW2M8yUwRYsNMsmHzXE/C9w6dqJSFUigN0/VrJf0Z
GuMfP/Es4QloLij6CCtMbVyH/U6vQFc4kjYY8b60mFN2TSP1Ej6tjLZw6ueOfYHSpUzawvuj0TyL
hoJTp6Pva3iTjg80Lv131Hoh8Q1Va3XlsCwIqvFzxG3GuDIDAyrIJIP9zV6rCpWkND2wHgSe4qdK
BEfDO/ICNH7GaxoKJtyFVTGN9DhIt6I0HoriClkSGBXgCECQWBR1jwNawYeJda9B/60ZSM5nasuk
cEToVcnX+WY/wOz58ZLdQ8dv22+WYslSVI8S18EDyK0hN4F2ysgbo2BFoYRKxFVuoVRZ4VyiRNOw
g8n6fyJqn2flH4iDq178OUbvTcaYg/clx88pg4KW3fGUWvJWHT5T4aGBOjg0o5WLG5kRqvoBlCyE
sNskOOUitL0rIKfcmBTMs4hGDi2kBz4z85xSKRpmqV9QOdHgz0tYn1KT9KUv411LmbGiVzDKGPDn
oIijcOlOUmRNKnURFN4uW2mRLkCT8JH+Tv6oQCqiWoAYMo1aAEOoM2OlBAXbW2H7AKxRK03Nhag+
xyGHsFpvCoEftjKQ6DyEqFUPNhheBmr2cFXa18dfeoGsyvPT8D9KJwE2VNwJ0MVuSbeDb4piRN+l
CfCmYLEm7t5KRX9wZGStMcOt9NIyOhytBElltazLVXYboXhpnKnJ+qiyWl9rKhQzoaPR7msohsgr
G3LpUpiDmBuG4eENgQOFgBylH5Bi3/CHUacnKaLoRdLqGkR4kEw0JiRrD40Fvhc/hzALrljTXh/S
KAnnAMpXJ35EcwFcP/EQPOcy8fLDyFy7/LOpDPpUuNogq738wjO9WtXZMwtuIqhfn407Eg5dKzow
2m43DJofkwRFP2EX+uLKi33pSTKHRIcs+NAUhxSRqeB3PhpKiDWBUBpkFhi98l4VsPaBlC5f6WKt
JLK0Q2dRHDbQeR/RGBLSYOfY8GzRqo5rz9OlV94cCR0OaRWlE76/BTPBxOub3Qs5VthuP/gryuQQ
wYem4mbYCFfllH635zLWxiMD6XEz26x1uZaqxvwsJx1ETsniajrsJ9EJX+E1ZIY7xmZI5LSb+JDs
UPmgIIuZ/OHxUx6fSYG977Bf4u9/cNQyD1gHLH+3fhJeeVo50cNLTkUfaduc4PVbS0CF+IzKREAV
jdAoYJoXjjkHgueUQUXKKt1lhUdYRMH0NLhHOTCy8tRml1CAj14aaQXaDrBOhOm8Qry+P7qQHoWN
/R/fbZzaG/alkFhyhu58mMP9J4RgLwuZ5qhCAlTisam4WlLAhjIoN6NbowrT6V7s6R00L2Nf51xw
ZOn6TDHKoJaKCPmRzFBYhhQ9T+AfoMqsnSbbuCl2nXIpwJLkaBuYNr1OZR+ctwPj6nUvaxT7jiuP
1G5nNHL23gQ2LbQag+kK8msY8oDkwHOCVt3mI8ngAhPHr4OSa6n07VWKJfeVFo1sQXDdRLWR9890
YlA1auqZXIZa7EEWIWoDlR2OPh8nKsfk+/8h6Tx2G+eWIPxEBBgO05ZRWbLlvCHssc2cM5/+fv7v
aoCBk8gTuquqq+KSFF1rndE5pXMTbEPuD+NyoFiyuj1xWQehGx9RXBzJ7XydssKz8+qZ/N2wEeI9
sQt36cuvZJmvw5LsFTscG5xAh0reDYPtMCmg9tmpSTuMlAS7cFWzCgclkVaj09dkv2ukOFcbeQ5Y
XKnveR6W6iGLv+t+9AQOQLIlnCSzOH0rx5yYcRUToxxjIw8P7Wx89JZ2sTs7CztzNErfLI3s31Sq
7ddYtyW2LC0JEZW98ARx0yLUSVoqLyZdcS/FJHqUbW86PMXVmTqTr5xUw1/F5OgahxcT8n5l4wot
dW+J0cVvel29ZuXHUAzTSc/1UFl0r55ya1eI9UPp12JXa3r/liRY09ui+t3qNtzmHuNkPxvuUXKd
x+fOuCZJ75KTjSn9OuCTPO3IEqCiN6vklnRuHtm+Foe54mbRYa1KIiJKIhYte4Sh2XcJga0Pebsy
o/UdCUdNbxpzuMkxi/dlthuaw9Jde0rhJI9cbWy8CLunxcEzL5kdefBwa2XpJpzDhldK4UK2wJCe
xHiSV3cUDxhSF2JHI4oBnCU9Tssp6ZG0ELfcuQDYpk+Sr+ZG+Yu8ncnYKGdUkp3sdYoTSeuxkNtz
hGlICY+CFdrN2pJHm8DGlUmOurnM+b1h3Zpvq0zEWEuK5123xlPd/ZTtz8KeEx2hIupns7BItOmx
H5LQysUrdB2jVSYtibR4qciQ+8kJ/tWjS5fuJuxxpXmqxG2LnupZrfdmJV8xG7kWnXLu1M5vSfna
r0P8OipWEBvgidtjrlxKJsKW+WPL6yMfY53hJiWMe/qXqN3cyR6OqxzjNWEfZi2y90Ol3rVVPJJp
qz1Z0dzvSqJwpcSTtKU46hmgBJu3KSsCmyqMrFgaAgKrw+spc5padkXxqrWJt6zZE+7b88o7T4im
bc2gbi/TtrWuRdy7qfnlVPpLTtBKF5TL9jq1THYT9TbZErWos8SX8b1YDR5qeZ1mMnQl/KSSCag8
xUqDaBgphsgafImlohdpQHvGtCVBOvPTomRBZ25erWtubfa8JLndK61Xqb78NySF60t9qqQqxpj7
LJneBKoiY6rtkxrl/f0cQSrkcqp0TKJVO8xS3Q5aua93WoJ7h200720jbo26Rqcyvs/zdWx/hqwj
uRz6MczbJ4u3bqSgRYOHYJ/dURq1a46y22tHQ9qlVhV51XjZ8Ca30vYkJcW+BOyP5bx0u9R+iggX
9iZuQ00y7urQY6Et5Qce8By2xRnkyY79cXC6k8nJdpWBrs3bNGDvzMhPUjzI5NcXH4wXW/adxBV5
+jLsSHck5BofhR3K647kEcZ0M8MdClf54jvbbZ8NbkMgieUQEa8gZYQQ0JwJJ3cjvczkF9UneXPi
8rFWbimeV5U/0MDEbWApxyF6kLbfpGS2rfqnlPhekBli4sKej/Hz1CU7KSv2RlI8E9mO03peq2Ff
HhKIjrYvQ2tKzEBjfE23SQBejLDnvho1lcyL3O3HbnFzbGix5dS50nROwT8rx2OsPXGSpytxSiuW
RR86VEKsH236K1HNeDeYjavru0TeBreqG35DPAzntjLTL+XepcGi+1HBkJzhqn/0LHrLMtRMM2SK
CoPbxXQVI3VYPH7cC1eqUaCkDPDEt1lXvc0cHMkiStE89wQUWTGH6LYvf4sNUxTmJR4bEg9yzL33
g5G7Q01GXVbN76Ifr8uAWzqG5EAfq18VJ6LkchW7MpLsJn9UDo3mS4nfanDGuNoM/F7LdpM5HbCT
4al9pvmlx6k7py2aGV48V9tey+klxY8mM6IvvLW+ZPJzuUlODRIwHEzDV3oolu4Z66hQ70+x8OKE
gbp2fNDrSzP5PZZdAiCAYNSSWKzhvj1MCHyy4ZEZxirqSM6rfFy6LdMfU0JGxPO6ch5VS2Aws92r
ozusC4HV3ih/WNm3Sf7DQBsTpD+jxSHBCGrNOYXgBdEsBvHKvrY1V1UDRfHt7qmLn/X6oP0dFY4x
nevqCBsVlxdj9Tt8f0GohVObbtNwzr1Ly73cnmqaFjF6U7RXGQYbw2rY2SR/gvG9bfER/lGwObbk
k/StwFLtk220Z6o8cntnkHxTGfyxLTmHsvWxWfV9zBttYvkq6EKLJh1OGXFHVddBR0HPuaLdfHtb
DhmuHX4s91wxa34ln92plMTPDOPT+kg6P602Fm3maoa6i/viiBXVYfp7+CC61pwHIwmh7YbTex1M
HPQN7wLkZliWA4YXrtKOXrVeClj6qTVv3eDaw6FIBk9d2nAdp8ptu/akgwMYJGkLrb22w0mV7pFW
HHv1kwDpao0Yax+mm5ZKN0ZO3BaDUFwmn0YTTEk6GBLxpy0Wk8usOGJxMys7z0urcTxVBhmddXcc
VbN27W2lslJ2avw2mkBGozApquSeYo+iLFHNYC2X8mubuPAzU/OyMkC8jE+8XYciNoJVjLgw9d64
ac4I+g9oKZ/Nhv2b77kETMH0db0dxGoFakVbqRph0s7XZX6DL3Za0bsy3oFdOXsqGYxrLdxEP9mF
ji67Wo/21hJPjBcHF1tq3Ju5D5hIJD+SNFmwAFsqiU+Wk7cqMkMp+pSBDEDbnM0+2OYDKaehHasE
n/4tZgaBoko41kPXhXoZHRrb+l21WPOmTLqV1T5q5E8lI78q5VXrUxuqzcwTA5l/HqCdttC6IyTX
dcuxzSOC75YqZOs+1nUJ7Q5/pOmltD9U+WXYXsRKWec3xcNGHIAyBCv5PVhNR/sEz0pKAVc1ssdZ
1X4mBqNcmQANfN9GVGnltU2bcz3ZqqNV0t5oWLFStzOnQK1Ducz+CbP1E3vAQvePVqw3wuMJZ+0q
w58LI3MYO1/ImYqPbVXOp9noCROshmSfrMthItDHYQr2caqVszGsyU6Tp/eaO3zH0KId1t2nsmV+
ldk/y0LGap25k/GSGZTvSPbB2dMb0e6EcirlV57RmEwloYEzVilT6/UF8q11PFDN7ttIOlZKtkua
KCRm9AX7vqMQUrjOlDhTlf5qNmEoMRl9OqH2pvUhryZFGsvOIIWd0xKVRF1duJyPGurivjtt2Udq
v8s6R8XFzO3Eydnw1USoJ6b9ud8AMvV670stR8m04E8D3X3st4V4Z0axnNQek9MyWLsu0q6N2Z10
SLe4KY/bYmPXRTPQRUERZ16tVDy+Rt6JoYYo39bTEpdBuqWuvr7KwvhoFto0pTqWChsKxDXTf7L+
PaFCGsqGOHUmAfxW1/1t7K9qOriyFiTqVw/Xa2nVXVIeG1xHuvmZTNRTKYrbMsRMGlj8JOJ0LiO/
Qe1XYkyKlaJNe+27+n3V7F3d5y9VMr+o4DOLemvH01IlPySDkBlKYhzZYtMacS/C35QSvjRO1DzF
JIoqrMD7QK4VeyH38+bCCVvXvtofc0hoJVjtsCzuNu0Atcbf3hXNYbDVnVKR+cbt386sEhLEn8yx
3bcpx26re6uEMlT5nOUnY/XGjMkhofyoxfimz98sQo9+jPPDjcrS75LMi/LFi9p/hkncuPZTT/5m
tqeVQq6f05OiyY40/BiW5CikUlfPmvVQpl5p4sIN1F3j37CApWrVu6ZnNztSiPSQ8v3KOElrrJxx
UKhz7anG25YUh9Wqn9sU9UBf7lTZLWUMrRmiKXTPtA8mdaL2L4s9ztYh/xAmD8lNGcPIeHLjrkl9
kT5FjKVWb4nmWThfyNLJknflFwRjp7sxYT/V+6y96daeKmFbwrwHyVAO6Uy2R58cTDvQW25q2pSj
voy3bbbOMU4TzBvJfeVJ0L3DQEmLYepkuBM2UEOOZyo10fC9bCQnEXehvUVrmOEb3zFnnZaxr2YX
0X4ajC9ZU0agJK3dFMjGOQe5xQSTnLYhD1rzYNQXTs+OG2bKThq+dPKDirHkwv5pBs+SCSIh41FY
nm19xHjRdCRjq3sdDjL6XJ8ThAntn/9wqQbm9rIw0tcX7gDoRAqAsm/YUO0l0gI9Ols2OWUunU5D
xTdI3mheBq3kLDoWA263m32xqIJF3voKRkoAwmOXe0o+EmDGkU2V3ZfxPqbj0uzcj+kW1JxtLcOp
Pa4VoO/gNWt8xiEu7Ac6imU4SEMS2AqemekfkJASLtT68fATkcaaFmvQTjVnXO2kXTjFYacXOEE+
dwJzmrBUfLOI+BDdMStir840auPUM+TlOtfmXo/h24X2Lce4OJXdjqv9Js0ikIogwmFxeYuY3+iq
Yr/KvmYc6vLX5OhZKtoOXwEujbK9irLSsZh3hsnZj+2HKfYT4vp6/eybm2Dqo3LglwZS5zgBCofq
O5/8YnWqHyKMnLY2Xsp+ryaXQXoj3TuUZkIqLKbrcWHj6VuDR/6tZZ+VgsooOtpctVPNkFrW1OBk
tZ5+/1lD0i2b5viQ1PP8rrfy8i6itgeqtEZxkKQ60OYlzKrBB59o3STJA4N06Gig81WZlc7qX4u9
FlcdhuyzOBTdcpjjNFRtMpGM7bYpKhNTeTCs075Suu/NMNIzJfCTLcfVDqmJi9XR06A1j205/8Yx
jZvAhyCKEjMckuqxsZifiiz7UV5tw1mMhO5ljUj/lR5qdXV74qj5XJ68jl9WMSVhHCm/kqX49Rh9
r/Nj3l623m0+tPYfHOHI6Ac9z+hphVv8M3DmyqbOX8e/As4cjvWrpJJTgY0b3m5W+Ee2WHRk4tyk
DPj5pkRonqfMzlr5yhIM9Wed8tc7QnkSvVM0biL+xhP27FhR+2lxsJRA72M36gIyhYAY1vINf0oK
wQrJrzfIRwXErmkJg9+TFGbbt7LGGvLX+FKu4kV7l9aAcG8lVEZPMbymD4r0PmbnUe9dmGP9NnBZ
67EHWMEkK77YSRLm9aXjfws+3gLa5vTFecz2Fdabk1tlYYvjpX3VstAgPBtRcWX6LTFDdMHxQaLQ
qZ8N3Jiix6lV/bF0pvxfagQRqnNlL84aSsR6w6bwy8xyp4igPF9aptb6XaYdy7LZZ0ZICDyjrvPw
lYyemu6j7EdKPqPtKR7+Tfm2b5Sgw8ap8Wj9KmDCuMMk2CHJt299u7nW5sZxipwtBgPLDxRyW1MH
mfVpT9ml0PEUNvgytodO0EFDzrCo3CVjaeT7/K41MR3oY5v53CVr5qkV3lFZckZNHLZ9chLWybjq
zQnHTAsHGmQzjWf/k6aWLtuPzZcSZKK69tNe2UiEz6Hq8dtqDfrwY5cdKBMk5t1lcg4YqrSfS3vf
6G+JwgBiMT8a4p+JQW8GwERI/cxhVr2JjkxMyfBFeyorL5G/exW73+rLRj9X/jbTTYf915gtr30c
MhUdgOOslu/gTENyjZp9q9+r/NzppxqnUCTgJU6hiJtkyefSW7u9ou4pCLb6u4r8gtzyovRMQLvB
xw7VUcGqsmX4G0PEET6ZDC/55UqKiCZcxHPVC47ZYJQAWshuHs+UIw1TZv+o8by22Sl4mb2WtWN9
can0L/WP3gZx+1QYe4H/KDn3JHwMTHZgaTxo9nSNyvqB5FdHa3iYBNXLj3YUEvyZWM98FrN+qO4i
eYmXK17D0vbcaVQ2SepmaXVpBvp4mmojKZEyjaEh8+G2c/RaSRsj04S36HuByVregNwcC7sIzSpj
x+OtZ3tKcpMOAg/pCufwU9nWLwa3ZEERpiY0s8WLXt/i1anLh2hgyZ8N2plK8AaQBMoC+2fySlc3
tm5rfre3jbLvDLM+dVfkao5pntb6VmnPbXTRKWhrWLAi0CJvUndlcUyZsx41wMM8ALfKqn3/WHMO
Ys7cqyxZ+pp7UwWm8TFuh1IC4w3bjz7fzQz+mp8a2W8ylyZjg8sHn8tMwlkm5kz5V4kd4KZT1Ac9
DXAvITzQNoPxh10m2f4gdjCgMxXIdkvN56b6GYtPo+0fwNtRIWj9qRlckfPu3vhbq+x90Tqn7aAM
zUfEojavr7flXQIW0dQPS/m+ppcNa434ra9ip9Qesiis6Mdjx7SfxeIBu9mXrAMH00Kt2qPOck1O
qolGDBCoILnQfFXao4HsKE+OE6Us54jhdj3r/ZRx748G7bzCmbJJHtAQJUVX7amAaJZT9iOpeqyF
aGGi2sGZHdTLZpDNDiLuuvhT1P/m4q3vXMFMEe4t9rWqKxeLXgOsRDn2NTiKcUXEMFWk9YVmdqN3
qlSuTaNwTO3FoqyI3HpzZRSx/UOLCWPJ5fGb6zetvpWFa8RhrH3rduHpxlMeu0W2T7pwFDtIDq7h
yXRn4hyaZ3yDswK/L+m8VveeDPLmMma3pH/VKwDcYy/N/sTMQFZ8LPZek3+p6Fopdg2qFJU6Jjnm
GyNsuSctaHDctiUVw6lY81QvMvWIk3TWfo7Efahj+BM+Hw4n5JvpTv891zt2SpN4WRda2a7rKF6e
eoLh+vgnMo5GdNgQwSaeWYTTd5tRqmF9xJi+7icvC/nFi6f2V+aGqQV7Gjz1yQZxP2nER1u0KIBL
Mns55QoMDVASKdu3ceEV3UtukCJfQngcs5Gi0dxL/edmma6RHkqMAvvalc1dhcSZpA2V6zQ0L/ni
C/Vl+9HSV5Uoeonm9zViTJ5z2ahcueTtE4zoxZVncmKVZ6Qkkv7dA7c+rcIC23ZKTOM7ztGCQOEh
kBiYJCUWRmD5XoQ/HHEjXxUkQMCLT9xAZoT1m7pTjX/58tbdai6WZJdieEKZFv0YxeuMEhgoq+Co
Fa42RB4ancmgPAd2BP9w5n6/opbUzfdYO/cCq5k8mBMe0vKszkdWQtGCEboa43itZ/cXeUDaCdjr
qeI1BXwwb9PiYZuk0UcqLxJ8twBJllrDmxYgMcQYpmO2P3V0mbGVtvfi3QDPSSibd6t1rQmMHB3D
wnfgZZZqD92js63ff3jgO7JfUz7Jy8OCpIjWv6nDtfebLJBnt5a8qPf7YY9ttZx+WNM+zypvmWHC
5PFBmyJnM60wjvGZ7x+qhR1G+6mTbIBK75o1j/Hkd82unQ/dc0sWMA7zv/SeEVJI8RqjVrT86D4i
KH83f8fcSxS3lnGo36m2w5SPNe+mwwB/MPoqd/SPlh2Un1Lg3I8LXxwJf4w/rOFtUR7Ek4YNgTo9
9G/aGtb8RZq/rRtQ5WMVKztqEKI4Xbr4KP3YNNnVkGxhnqBX5p4rGVyGboHnEOZ/kB1H7zXWP5WU
k9IfyiNgva3+JLFX9F9pEYK0kixuLc+KdOw7L192kRzS8Bm/Ijfd7j0T3834CchL1LaTfaiU1Pe8
slhkzZ+mQavDEuS9uERLu++MMzy2U6wnwa0rjaCwQaOBDy5Ek36OOABYD/JvXT/SShTGTsS10y5H
veaaXuhb92b+r1W+Nf3xD//HQYmTTS1v/wFLf0tOONkpTXZYx9iuXu/gB1BxyQBDyfZlZHuZSEP5
ueCVz3zzxoB0fgdvduBazegu3+FNekIOjSVsl2e9uGesqaTBhRuP1/lR7Ifm0mihuXrREoCWIAgj
DAD36hJ1I70MuwtjoLCT960SsN7M5WPkWohPg+6bkTvGYdRUHsnQ9XzfEiwPjnZ7Byqe/41x69Zv
Qtx57XLvFVh8G+HUBUDVMyMPX5txzCJiDQywhNFtKWqklre2vujQM+lLL/1snauycMwV3uP4F0Qg
/nRsrh2Xrtb4tlJ7Y/mN24MZ+9lt6141Ab6icBNivf+GyZqU76iim9Wf0EtJXP9hJ5AAENTXfZFi
bevHQg+zfFcork3tSkSOhS3XEFoWZ3RQ0PpyChE3L5W7fAzZmkYZgHBLpBgCJxWBbL8kn+tAp17C
TanulOx086Ig81PPQ7uz1X8z/7ntJ3Pf5E4lvUbNc/NZqdEhyp5hTv6aHntEpN/hj9W/9WcBpN8t
mqsVD51xVCYuc4Wx5Wc7el0SRCG1y0ugVlMotDfdy6DEOIl7KmcDhnxy5OnP7D318hptN//aGxVV
8ySW8rgYNG0imFlbOWOojvRkMOxQ/ghNea8VZm8LsLwFIoPpqk7VuDmOa+UNRnM2/3+9k9hQkwC1
zrObkNJU15+C/AMmV4wHs1XfJAAIR9LHPw67Lt2+g7XnGrJAnvUyByUirSbunzqtPfRrsler2jXG
Ztc10a+cNR/2ZH1Jahq2UMtObqSu6HdGngflLHzT8lVj4mJxqjgQdLM3hEwISB1L8erkW02+VNQI
6jGyQlpwUnQ7ba80xz8YLvFk4xfKvvy2JW2XarhVM7NXX9v72Mb+uP6Ok+ahQOm5uMCcd4KfLGu+
smljuAxt4uJ7Fky63ynBZgUVVIs+pr+LcVChThZrfK+ETzPe9q6w5nPeYl48TMd1YBOXYGIq4zWA
1Gp6qR/t/j3W5SCb8UNr8yA28wcggCAf/+K71Mdp+mvsAWoXgrSb7q9OlvHF5wpausWPW47XZjuD
qUXb9K5Y91TLHupon/HVui49CumOKWeXc03gEH9LkjP35rwGm02NddJ/4/lnRmkdgwA4FPhYUJie
Io4z0kWNZICY9ACXo/av6IUZHv7QhxXge7jN8a6aDitILGQVVIIWP9gV/AU8z15XjpsB5K76Tc4p
uB3qFZhov22wcWdu4XR0LSMQy73CqLpzIsOvGdCMSDEJJ7nf1+ul/jbRXOXmdANcBqWYpps0HqTH
bTgRZ8EM5WS+61bM0/UKNSzNnd3EaBt+DKxS6qt6X7R9mWN6tyfkzsmJhefUm8aAhlt0T8J+RO2C
DzNyAkm9qyx96mTe0Sy8JT5mVBkyBQJ+LRYeZBBGMUZSpGdPfCHgdf9VmO/jvDPV/YpTEXFdy/eE
JrCEwLtOnOVipFor/RyaOFow6taSXT9dy+zFNs7rfMlhWQF69YMY0NsB7rZ/8d1LGxRjCtr/hjUO
7MmdIo8SRcHY8Hlar61yH37t7yI1nDH1jehfswBgpel9McZ3hZth5ZvH5LVuPguUYPZ8nP7L/Z3T
AFJUGzyJ8a5hcq1TOymUEu851SNlZBGA32mLY+9skqqia5GHRXW3p1M3+VJxleGWx/xIcLGlWa/r
Wwvq+SPTa4N7hs13Hf3olpvbNP1olXPZ5bnL+mVbPJ3nvbhYzhruKihc3eolnUlLUko/Sd+b9ix/
WXzNmPtL+R3VLyNWqCK/0QJCQsIeCXHe6swbBPcnE4O9cojr/ig6OEAciaAYS3m/TXQSIMdAfQF7
eaB2OhvFS75BpyNnGREHFH0geLzFK9Y3i1iPLXWcanj2cNqUa9G6y4xbcojRRiCOkfmX3S38tX1f
ZHh+V2g/65+cAkWN7dN9aMhWWoqNv/4mVyksUJEUbg3iR8mA0sdm0Dd7758UWpPGHbTdsvnao32b
upf2NbNd1gMgKGCFEkNuSb9F9YErWVMG9ntFoam8dcAscbaTK9tbKydGIVt6muk0ieypt7SCDvf+
arf3dQ2iaMckkGx9tQSJX0HPGbGGKbraXAe1wkOfQzEcmpGOxiY0Qz224xcjuScTs2yxBRI05vYV
Taglqqf5XfpzghlOEiqNriFQcwhSDg15v9Aq1RsOeedYQxX7d8/AKqiNH43nLb7k63ubvsWJb8sf
MhRdKl6N3A710yL7iwH3eCxA4G3oHxIv5NR4thX5ayylY9xy00Q4JL5YYPtS82ZkHLNeMn4quIdP
n3jNJ7lHr1GhMrROq47FlcHLQagvfpboUGZSKMNfJ9FennlA2X2c2sAu87A14XAg7rZrg5YuhgBF
iD2dmohzIvYMtnZT/8uSSwoyHcduh4gk7nZWV7or6Ww0DEn3pUtPWjkjDprR5DPuyQ6JTYp3pI9V
EmRbRQ0Brm1wS7WGb+azv+rocYoY4EHLr0MxO41inkcYfYyRJVdTH8b4TsQkXHdsI5ByqLcns6O9
zx+TBkeAqdA7NFAgJmqzyw3CbSy68LIIEnpFmGcQk+HVaj4tJWRd0owDKUrzuas/C5s1kQK4UJ1a
SX1RLNWtrAep9/4e9fQghmvJL4yLT36amSFjtB4K8R012Ey/ZjLyfIUGXH2SyI9P9GDZBmyOaHap
kyNU4RwV5U75VQHt7SQAGWnXDTlkpAqvMl4l8tbtY8NRuH3W9lcfx3/fcmT9Z6hijJg24SxM6u7U
VcXjvCQov8p3rmxLAU40DWdCol2a+UdvAKEWC542r+AgjOkgIIMYeJP7U5X89vDwK93u9LuJ3vtP
qHLd9MsItR7To7WcibJlvdWURGn3NhX5QbPQZCXZQeUPjy3zSCzmsVyU+4gnwXyoxFOU3wRaxjh6
kfu59zZbuY7DFPmd+ldt1u9JkYXlUVrebQX8GqGbO/JRxpfUflTVKViKQ7/BU0UPVQyipD0M8aFW
YQ4fFWmnW/5mR54x/XS1n8CuGOZelC7Vrl7tU+k5VScq7X9G/SWAmNJhrwvoFifrSJysQN5zrFTL
x2EeLlmpPhYCrJr4sqQ86Ngolv9Eh1xiWGVYZ+Lsq+1z7rlIE/uO/zN7bum+jCV9lmy49mbTg0qZ
4J9QPmpdvW9Hdvgw6pxr5r9xACnhBlZmydqNufUZJeuBnL6neDws6rOJrLhmhCBtX3UpfugBtTsa
jNSUpnMKuw+cZslulULs5hQtga7JSdCo+qNpxOldEwiE2piavtrqvbDje22SeiMQjtb/1Dj3VV3b
Sy1qxnJ73eQ/CIgjJ5ZJXVcvRQKTixBKRH/KQPpGYXevpU2UnmRNBzFPzALgq+aISt2NdhK5bWbm
7ii3U5gM4ivuzDiACUW1sCZnK0JAIrSJ7FCF6r66RlIwFDuh2My3ecwdzNr8InG/R/ptnZ5oP7vs
aFvMTrSpV6FIqr50Q3gmCQKbo3e0Uzku9BaTMG4X/6bSo0a6D00oozK2Nj+QbQQJpyBsyBVmzJZB
IyawrR8LSzq2ijS7lqT5Or4cKhvV9qzhPuqpp1S7VfvULfgvNSwGVoP62S20+CVqiqaCK4GztP4I
Oux7a801MTLamvbSJc2rYSj3mHszHlQfMbs4ZIp+nTDeBCZYqWItICwy3SmDd6kBV6C9iwSPyiSZ
9l1fnqZ5FLBaEWwXzryJFbatzMtkYM41rTJyI6kXTtcKxU9inrdpQ5OMarZ6EDznvupupWq7FqeI
tDQXrf+wM0LOMRppp7Em+kj3Fhsdqq4137p0Mutyn8Yjs3FjCr5fhnJ01acgIz7EZixLI5J6la6a
hRMsTgHVJdMonF2qSFPZkd6gcVss8Zk5pZSqcy2fV+MgdYFqH2o9jJf7ZB0FaaaMB7DbhmZ4YFnH
wUDSBXSW2MDqMwk8UkMDpiDNUvxs0cD9FfOZUXWu+QqTpnT76JfuAL5CN1oPbtk9NcRNxHQ3V+ht
yTyK5NHQ/R6rid6zU3AmiN6Um2Wksyi2HR2AzYAUI62W5Y9MNGg+8oegJqxrXE1Pi/m4zT5urf24
JsGIAmFUaSzb/3F2HstxI8safiJEwKOwbaA927FpRG4QtPDe4+nvB92NDo8oRpzVTMxIjW4AVZX5
u3wI+mXZtpsy0bal3uhwb5RMEZpDRM/svw/lbQ6c2oo3i32b4rfpXpLGJrBGeyqqd4Azr8qOjR8e
lXyTqP3NZH/oArA7pUOp1N1o1KvR5D4U0lYEr5rOtBPJxX5GWtQuUerCsTP5RbbXjHx0qwL5i115
L1VWMnkm8hCRoMYbFN2VcvMltJSJyofBgHX72CjyRo2C6+jFjlcKpt3pjuGFKCFyCR1uV4/rurKI
+xzy1n7vqkJetvIoXEnxw6VieB9Kjh6VRa21NQMliwbZcCQzqCA1tJz/AX0QFJzkUyoj6awZpWX5
9h4JtubCALI66jZdxVG0aUt7HwwDTB5TY1Ax9RDy+eCDjRXG4AR1vgJqy3MdyVkHfCO6LNpHQwku
FZxLTG0l8EgbZwcJMk7rlM2EEnFo86desVehiE/Ic49xGF282aCogTu1lPcTvpUU1Y1pmvJSbrN2
ZRazQuw4GHtZj8TthLQz7017lc2iXXTuTh+QL+8FW7NbTCLd2Ej9DQoqne4kwpuUo1LQrg1LvoRe
8tKKkq2Rl2b30k3PerlR6Ts15GQVSpuA8gSPnuT65m2tHgfLptYpXCZbe6qxUBu+4mddEP3nmTcx
CoSKQjmzqNLNl1gq6WAk0x3Sx6yI7xUxmqcRmhssIaE1n9XbSqy5SXeyirMZPEgVKPVOzvJ5wWUh
uZOp+VqYvGjaLzQtqzbGjiajIA608rNAyh87nfgV+v5aCyErSlC4WNZtZ2zElnk7jCz6rMmEqQdq
HPuKhKPqTl32HnuvQQfcyRIW4wcig54KO43w4zegFKOsLCtzNbWrGneEfO70teVdPOWoeU1wjnFu
aqgQr8YwvYdF1++i+kEk6yYxP4w0ZD5JtzaQizHLb4VSPtdOZk/gfpdArLhN4cTNXWiqjkk+rNU7
CWrcWGs2zay8Iygabchgo/kVy7BJgBjOeXkYAwRPqFeFmsLyp64ZVBszQIm9JN7OGhmBwNu16AmX
movaDH5ChtmTNnYiYZ78xeGL7AQJV4UKRKbrLp5Dkv1She1VX1ZZf5z6bejtVXGqjcjx2WLi7qGr
biGdoJb7FCJ1ZWcgb4hObWy5jqQYq07mWIOhCbr4uZOCU0w1rlf7QXpue3vFpn0J9XIl9fe6phO9
2uNN0NwsloyLQa2XJsgZupqdNrn4pjA2TTWRAUL5v8y9Ft5UufD5nRo4iJgokFm0edzchHRiaTod
fIWphOAUGiBQ00XQquNJJOasYlLWqbxJ8pdpJPFj0J1qUh1FeWq8fGcPCb8DF2z8Yllop/iL9QwH
wkMqn2mLAFatFxaYfINXI9eS0AUMn0YTyylIRzLtbOZXq5ObFgEECUMLU+H36ApoeyPpIxUmClLU
jQjtw2gd+KuCfJgcADsON10xCvq7bSm68yCPuFu6OiwIVYXQzhKIa72h/SwJRDHrEcxBW3XdZ1Ba
4hZlQLnogqw9twGIPtv+AK/lB8royjI+DxugKrqR26h0ukJ/sJChYPDITeNcZNo6xOeyq3AlY1yR
so1ImYMoUXi3o2DBTogoB9UL3DnR6VdRkPs7To/x1EmINzZKI2ccgKAjVdisVf8wMAKpsHSxKNXo
lEnLBIFImxMwp2m0i5YEsyALXI9JtVE7CUnrAAZIIXZpJf/qd4k7Dpq4aYbxZZDADTVDrlyhoh7O
Lfu2VJg5Zg+3IK5x9VjNnXKt+p+5TTx7qJw1ClG96GMnt62zWsMqJyfVu0Olnizj6LlkUsfw2FYc
mkV59cRFI8AaPWErE8EvHob4zaP5qsrHoH9S2NwCcdeYj4MBqqvcy4CG0awIeox0yGKN67i8Nke7
xzvgBWV5Y42QTJ6RKBsrDNQXD7dqCnHqT3Byuee5NsWV3K20ublrIc69qbRBUq1tX8X6SzOVy14t
MTR7d0PYbTTPctN4UO5k8e61ksOxYJRh+IBEioEGJoKMSissFMG99FrJPg6U6KWu0w9/CkDJHoup
3paR9yABL8jtXTgAyQYmgpvaSOJNYA0qywdVby67Ka/fgn1IGJaCEcC/0c1NIr+NAdP5hIauWHtL
Q3EAvGgnIUMnU5tgy0H6xj5u5GyY1jrLPrXMhGBsiCQalHYvD4FCWPBb3j+aLT4hMHldtznv4nU9
phsTFM9vX3JS0tvgDicWcndUiB23m+2hv297pKG6nNGtRK4BoqJOsEOWHm4aymgQdLCpfv41UbXK
ygu0bEInb4un2pJv/cx+TouUAhr80hxTCW3BHO6A6HGdptVDY1LeAbhFZncgkDiSVujG/WZYWxii
UDDrECLCrSq6nSqaZerMllgEEvQGhHaqoXoxTOTfRWR4vwB+2cDKD1MtXjueLDoOJUA6SthefCbI
GJhEupXao2Cei1PTX7hj+UiuI2oWzXfSHpSTtOQWW5fSsk/SzKW5cUn5pxJPy6Zrtq2MCGQSe8aD
LrAVDwqilko4SROuQ29kjjHwjPQ4+jyxUjkU1g0Q5KHqAL6FeVb8fIN8OvX76tfAHNmszfEPoVYj
4dlq+PcM9oNmeZzWxDNt64qFZRBtWHz2HkBePti/2riCeg7ouiUczqmpg8voxQpzwkDG6RFZe7mt
E1tsJrsEfg30mywC7aMWkl0/t8uD1qI0E0qF2FjeeSrFcFS7UWTQ1fm8hbXcUZfiRKkNtOmBDVuo
exezNwGQLOMoWeJqxaWjeMd8rG5MKnpNBKtaABYLh21sH9vUKxBgfv1YxohT+mGT69qJaXpQd/fw
kCMei3Xff6iltU8je6kLnjD8F9e7A92t0n7jd+U25GspNRr+7j5X+pURPbPxb8Y83Ye2tfHqNc1x
0B6Mew/NTlEw2xvVSp0rjge2O1mdgwx7F3hPXsXuyIuCuCYIp5vCN1YN7LY+DECx4r4gIi7vGedi
nk2k3titoZ5lp5w+dJRajdduy+zZZogR8Q9z5dSjjcve7fZR0q+t9Y4OLAhffBkiBR1b64bSS09O
t27a/FQQjYoxufHo9kWHiSxCPQ7nBsQf62ctevL6M+Vp3oBhFaxiRBeStZIb6arm1cYOtFVFfLwz
zlyMNvhbuvS1JlDAj/mmkx77Ml6bJNna4V4dHgrMSGrHQDRddkRYzzSHqSSVk3QSYOS86Hs29ojA
lvbNNvpgo6veNjas54DBsF2ZrAdLZ6w4hrcM402KIE+NTVRmCBNMZR9SB+mYN73aP9Tdte/DdTFi
/TOLnYaFAFPgkkDF2Qff6twpqYPsRHZl6Qt65A77fA5aRpvkG8MuRu1hgNKlwbUyX6XwKpsu/iLk
a0+j+qoWbxa8vFKS6to+5dmEBzTq38Yhx1tfZE9KHp2LkBDbWmvOymDdB5NMfkE6OYU97qVkX9hE
zNWMhRNbBVQsoquc74Mf8DUtLIgVzwlDi+wH74iSOI/3YMesLXbP3IrXfo78PIbKPLTFOfCuNDNB
Dim8T/3ZNrkq22jZGNGbAXDaX0fpnno/LL1zZ0BdDQQAyH6P2Npr6DeA5On/d02MDtzo+4uMJHVC
aWuP3aahOREiTBaqyI5qObqTke7GwFBvGTSFJlZr8EyGzbAULQpcRfHZuxNlXRjjmyqs10x9sZLz
JFonqSQELmqNJCu1/aMwhhcU7HlsLzsPEbk3yKDK+Vwd5V56r1Sg+bTArh81Le9FNjPhc7oDlc1Q
jPS6xG5oGVTWSE9c+NZGFiulYjphiLo0OzJoZtWolWOxmsnG14W2j1PI5UZ4uyHWrnoUrGJDc317
wIixLqK1IqEsRdre6q5arbPoKAnvFjNEE771vXXxx1+G/47VFyqfLtQ0JFcNbhXjEknauQZnr6zi
KA2yY+pilZuyeWsNMUqowNJWNHEEOKX9Civic9jjuupJaEtFpL9YXkzabFcyRTPp/79clxJEpUpM
eyJKCeKsxArctjwnY1hNAZojDJND9ijEC8q/SXsrIAs0JA+dO0jUMGwoxYMwpzt6pq3JqZMpcCO2
Lx87TFBS8zpM8dFK9mMJ0+HnbpglWCssREPjJh7GdSD8o4TWoByigxEVO9U38MgMxqotVNXF/7NM
jBLUSd6VHqhBWAQPVSwvye/lFuA7CVEM5/WqSfujX3uOD72STyO6/ClyNWG5Sd6joatL5aWYbDMA
WiHiVXqsrcppbXbUDRMcAK63KuK2nmkAJm41N/EBaU9a/8TG2yqPYtzqHg/NwWZJsX87BcS3oFq/
pcAu/Cvvh25f0HOLemvTMnvirshM2JjrZK6G/KahklBKQAO9WffCu7K+Mpk4PekjRySvDbFT6S2r
JCkQJtoFUqmokFxFE40T+jU3WMnSXVL3ZNEB8kaRW9G5+6FbwteUfb+zCvOWqVWFWxv5pa6vY7DW
NFcPtX0BQqxo902ZU0L7NALLPPG0RVliSctXMqyrJgYnmdOX6Fa07BQNLcbxRyxtW1vO1r4Sq+tJ
md4G87anNiumsy29p8MjdDgt+uwIZSgOwbyGmBwvj1bQtclooNsUuxLlg6g3cqC8dnWByDjdDQAx
arYT3buvTcjPwzdLTcDCJc4+m1ywhyYPDwMh4ExyE6/BRLPmadNeh8GfqCXa4YTfBRRlXI4c5ONJ
YmF3soEVQVmE7fALy1Bjv4fap2Jupro+p8YJJhOaeMRvLJXHoMpcDUd+ZFSHZDpXerJmWOqygjvS
0kuVPVnRw1hxDuI1F/ukR8teIRfXjhXZVHElAClnvmKVW1inQjeZVYjwswZFKyq0erIOlfSpEZmb
4Bs2K2wws0ipDQu8+WKJgyggl65uNswZctIwWELxjowaVHHcrhA/q6Zw/K5z8+momxl/GEbOgxAJ
OVulEmgRISqWxCzZjMVNqt6o1Dfyupl2ZMYC7C8mcpCsAUPr9DATX/4yL7Y4dENQSWMLYKTr66Y7
la2TAnP5V91flhlFNups/aOch0oBjIj4XkLdgU4CpVJwg5h8EWuvgv4ZNgF9ldRBvFY4dKVjGyBF
YW5sjBjPpilXNZ4R7EB4gtGUDI5XlBWllzphna36sb8pasiNQ9ju6/Fp1N3INBw13jfRpR4OJoJR
NTwVssSrGcRPRapvLSG4e292ca6kbGdasLyVjSoTa6T0StmxpS0H7sOoDY60rJPAnRqxy22beXoY
t2hx8wZeezAeZP3TSDN0XeYu9Kf7qHyxlTbFt4LVoewVF3eqO6oN8od4LUUIZMXen39R+0qbzpNH
LwU6jfWv1b1l1hT3ctfehNAxrUVwdLWXOh+bmLQMKv/Oj+a3IrwYdrgrudOqp6xgXRytareNdhDy
aJCISgkb+TVj8uKN3NRHzMYUd3fCz39h1EAAACGwYn7ZMlK3XkxQcmcgKhmnzB27V8PQgIta4AG/
WJOLBZ5a0fn3LUnllqPa41aRx9Ete51IzuwmjxKSWQKqsKxrQFfMzh9WnmgYUlbS9pZDu55yAIi4
wt0J8tQO9X1Y5az22pcZDWeQsaI3qnr2JcW8n3P7ZNekv3f9zmi3tgJw4NtgCbqNblMMyESxQGFJ
kcbHcjoh7YyVX3GVO1NNUgF6+BLu+cniaB/8awkJZGCcsKuVF1UvenOuTMwSI36wfkg/shqz81h7
1Kgtyn6lfLCY1VulLeVX37wFmnpTlcpOzFkQRXouyC4ycxFu8u5SARzDqU1KvPABwQTEsaVwLGKZ
GQxjVZrvDDci5ygatl7/4WNRtgMauMC72B1lUibG4pRViNTw13d0ngxuNfD29crJm7vHAipEk58S
xfhF9JGUt9s0iZ40Hz9ulo63FrMErqCmG0rPRgfz6s59gvBJwdWwrFlrVXsriOtBth8Gb2OzVUNp
KatLYbVb2JV1QdBTkaTXgLws6qYJqRrZgpToTGZA3Tfqz358SlPXR56NKjQcUTeM55BU8wV1NvkB
SH8DyTqn0+RovedE9TKo6ze1KdasJberg31L56TFkmPAPloJ1HXprVWQoWC46iOFmXkVoK5u7Y2T
Y6UJJTbpWFLafabzCxeuGFu21swbBDuld+11phmKcl3M5QWoW1k8Y/lt+5UIcbMxn8oEI+e3Yj0o
1RUiIpHDUpNnlFsnGQ1fRH+hxIQ5m/iPvWoYKCWwvOFfDMLEnbKMc3yqj1YvzZ7IC+hOHt2V5Qrj
LV78cwgZOtK93aMXJT9A5lcPvopvDJBh5ad3ol16461CJou0ZVliaS3sVSU99w3CmmjVGs5QPaP7
9hmMK9/W3i7o70Zl23mb2JfcITx70U2C9tR2B/WalKuxf8/SpZ29hLDy5nNoQE49NLCo4VPAXtE/
yMnSYghVf1ABOKWMeJqMfnaq6e/T85CCmAtlFnmGN75FYXOK2TTs7mIabjYc1e4h06+iM0+SbzwX
nJ2JOFIDu3J3hJqs5fa+DHat/ahRLBfg4Enn5cvaNr2TaHtHrXloIR6PVsUERrNSMpqkb62TXRJ2
WKOyzxNL32uzqbYsBZGf0OJORcZ5qtRUovXRNpD2TBFb1JSCMabaqalQY2n5uGklAROV1zvPytkW
2lFddwiwnBLblZI+lvJbEo3rEi/JWDDetpomAnC6kD9k7EfN2ypRta2KcpNIuKUSaa1gAhAkwqQ3
wTwPZlgG03sgHOFFJzlvbCBmc1coMp2HgnoaVHNrQ/rXwHpF/xTETIDPVAoYE25DWWu2de1yqnjk
wPvKoCAaseOV6TO5czeBTBOd4wmOgktnZWy/41qQkTOk68Y8aepJ1bYCSAgGUrZuElr1ejwIQ1kY
ZVntdCvw3CgwfsFNEDgCzV0FREhBLAY88U7R33xVbCI8XvEEox2jwIflCDqNJa4tTBVPFgFZcvSa
ClSvAdTMqOpr4NtCp6gV067S4kOq1ddQR/IrJfeSH+49tBmG5B+NOtQWosCE1kQbWwQbdcIQQcLa
kI8uURsdBGB2IftnoVUPRYSfoV/m0o3XEhk9poZTzPajGJb40vKqdmyu2uxUNmM2urI0UXebmsbv
bG5Bt6Hm84VHtxioA2aBsE4XbSn/kkrvSYqghWGmTJO0g8B4Nzmsq2SpIMy36+0QrsyQciUYP/0o
2mc2CnaMClRQRg5IN87Kzmzd2u3SQsYWKNnSMy+BHx4atDmGDEox1+cJDtzMtHdKRajTnWoRI2eh
BYoBdmHWmtKN8MQz/NvAXVhLD75auTbMQJMECDYuPt8IWXdklO40we1m43tpIwORoGQIfelGDFEi
vbFADSsEpm2IpAhV4EKDD0yTbFnr5a2XZyczCc7MTd4OqTgX7SHqCVVq2w+ENJG0EdLJjw2XyI1f
ihfsvdSUnTjAnECVDw1pL8CwDrGHxikaEBT/O45K+Sb+Xv8SeBf72ZRado/dZiE7r9MjhufFHJl4
6Rd4Bn+ITPwmjvrrcN0ijjpDVg0UfPoqkO6K5rbxHn74AXNq4V/StL5O2C31QB4TTVX2stwXs0BU
rQ6jGkRIEQ3YIWUsyqc27rHGGpVBRR/AuX60voBW0qcA9cEP3+ObgFvtS9Rx3KhZ1dmoc6bhOMfn
JvjZoQBXk4u+C5+SuiwTh0HjcJ6edIjAG+QfLm19dwvmr/RHzF/VaOZkWpwMg06wLtldpu/JGPKG
JVgeaulrzHhOuBvstWmb7Dtt2ytbs30ZGoIOal4wqVw3Nl5F3CBh86tM1GUk2e+cYnWwYf0CzGXc
TXNRgj3o9UU1RkcdqdRsflR5G4yPGdtw/aKVyiZE/yHbmMwj33wJ+nvOUMxPWDIdgcPMKwZGT7Sb
yJB2iV4jryf5fWqpaDHO82JrePHThenfMZHEqkg4K1nZL3KHrTLblG21UeJmlwUSWiSdIa1Uhe8J
/YFa7lT+25DgvNNgcf/9SL+Zlql/HaLaB2nd+UGp7YO+llCCJ42nkWiZSU9hLuMoD0Ee3nsVtYje
WbSZpiqDtRrE8OhNgsHQ0oe3Kk5m8D4ptiapj2T0ZHW2b3pkuWWsVpfBomJRc6++620zgoHvFTA8
G2EWVqQQQjCZ8Je2ovZ+WPC/38e/rZcvgdZdESd5mskT0yWDm5Ob7rxzvg4Xr+5DvYmbhbxGLyMv
HiUHvyAC4MWuX1xbVyxA3B1//ek7bxirDjIC7+VPt/m7pfMlazAQklpLlq/d+Gq3IXhLRrgilb/I
zf9VWeqisDUwV38JHjkze0h1kcKGUY/tSqPZIJMSSiZpKDl3LRxcRz29KUnxf43qx5CGIyWm1TiX
wdlWko2FfL31iZIfoc56UlllQz2i3T33b3Jxnxj74dMY5wtYpJBNmzS7jbQHiejHYolExz/JAVFc
s+bhqPYC19Zjh+gwM3eYePV2iYbzwvzppXUFap+C+9FYyWR+xGSgHiSqtNa1qGuh1VknO/+pUZC5
o3HCcbmcdIzkq6wHx1+Tung7e0QBnz97CwEPfkqHcTXyQXsjV6849+2LxmHDgcwbn8b7BBZrKk4Q
yUNBeIG0Q2VaiWHRk8zWLTwCrjJAHaCy/sF6hJM2tBuNs5kiuO028DG4+Op+axKG1MbHOXos1e4G
EoLRxqnvdcHKprH30EgwTG1CBNK/Gjoi66Bdhel0xHfJsRkE6kKWTVavf04qH6OT/pCo+jmMDn6O
0Mc+pWgqSVmIwL3qZTNua1VHnHoV6rH1PpjQ0wwnbSiXRvk6ZXt8UtDvDxXGMpNpJQW7DulQWH0U
4Dn1GrNPKOW10sOWOHFxVYvuXLXZqxpbrk0jp1DHpBmNK+F7BF6M+9iwHdqjsFoOxB/QQVOWLkT0
qnrMRx+KVQBxzOTrwt+k3kstHzO6A7CIQhcE8pLnpRLRglZrEydspdqRg3mCctDQE2d8q7hfI5lF
azhFhLMUVL4ak9+0xxGHAza0qL6vxl2b7VVkExUCboSBZYSXPYw4FIz2U5BE58l4OPXeMdRPcwLi
YPofxgxrOLf6IU0vRNso/tY2yf0Jl9S/PfPda8x1MXY//6lWw18iCB7ibJPJjl3cx82lyFRX6fxb
iWI27Tp83Mw3y4QTtNhlai1YD3m8QNFdoOts0/z67/WsfRP6/3s7/eM4ahU1imTy1Q5ma5I5ZFFX
5quc6CjE4A4jjgEZgaLk4llCwWOI/DCGJBWMJ18LZ8wJbqoOP7I2vRbJuNaRXaUQ/AETtQRzkXy0
M1XVbvoKSAq3TV8VABAEVFkhs57NH0bw/j1VWjO/VEWNVGW+FYbsc5/6UjqamDSKA4LwH6YKzBvb
f+/BmjFf9o87pKN88xUga365iiLjNal/qob+Xs5pX5PcPbvOzaTOk4OhLvIjTQe9HykELaX853in
02wYrvfo/zD56ZvbZHypeaScZMFw5HfEtDUP1Z10Czs0Z6bm/+MFvlQ2g6j6TCdz44D6aEKrdzSf
1Ds08dOL8UNG8jcFsGZ8OQ/jUlKEFnEJ/2V4y97iT/2zvki3dDSNshZvzUH56UpzrOzfnvqXYy5V
IkvVUJof+k+ms3HOQSWiX75VdaLBnWoXfLQ/BAZ/V2/Pb8cf71dLqmvCRCj1xosBuUOJQ5R9G2VQ
Tljgv1e5+Ps7rP9OR//jGpk8FymJNNxAE+FWIgiwIiAOaSxxtYYfLUSt41JOVqhdDhkajiK+kcI3
j3R0yZuQkw1u2h0nlMrSR1yCg4fx1q8hnyppJbJdELPLKqDTBRr4GtQx7VwjtV0N8W44uw3KbO1B
QdIHkvMX1+I2SN4U5RpEnQtu53CmVsqhJq5MqwFr4/CpzY45EnLyPOyEI0N5rpjT2Q4rW3oogjcl
li/VBPUYpW4XoBFUSIO2IygDqWWW3kOpXzomfjfpEcHHUDCIYXguQqLTmcnQQt+M9k6y0RpRcd/0
2dsw3asVtFGQHqsBEw2dKExtBGkWJoXl/PsR/B5T9N8vFGbA/3zMnMWdsMcCQwBZXpgcyf2Vupew
BiVB695hgzDRiwS0+1OiXCT9xCu4LskdRkXVB9UCieSg4VuPQcwT79CX1qek445Jm9nK91Lw7siA
kqBAHcM6ggu2FeJ19gF2GJx5cYv83awcXAClRS9MHRJvlbqG7D/00q5JDpLYdenONhXEeXcJeo0E
aWVSX4pxM0b1uYNOSGyI3qJt1gm038IIgosR2m+5Zzi5eK+9vYdYVMYcljZXGMVl0QyXeOhfNa/b
6MPoaKSvDAlh86p/1KfnIdtqzcGaph+KZeW7zurLOSA3QC6GWUMiNetAIsIQ1/UvSffvdR+r0s5L
SRQm7qD7oeP4+36qq/N//3NNZVk/Ip6R941fmFeriusTTCSGkTTPbXL2s4yQmMRykdfFBOQJyzj/
+1X6LoJd/ZIUL0uTzNY0anuprmBxJy9bxaN5lVoKwwxVYGYNPlbJkyE3YKAfaSkvO6lGz9sDm7Sg
3DngqS2H4qft5bsi4su2POi2J6uxnZMw1cOFIdxx5BfvhVjrCK6BrBWhYTEUG0MDnXLRXhYIwj+M
a3EJu5f+XqIXgDR87Y88PVKB1tNeQhPFikfATkXBbBPSeF7NimyPjRW9AIqSYqsu7MfmM05uULHz
cz8SJsCD3nCiPVbMCqEUeKN2lJB1jAvzA92SVC/jXU1SARZqht6tkao3GUlsi/IZ53QlL9IzYZhC
X8b1hTSUKfARIu7B7LMfBhb8HhT1lz1A/XKoqKNS5hPpUTekwq+0TbyDB7lBurkIGFctLe4Es8Z0
x9wxtNUJVjaqy4XEsLNiZTL3yaSvi11vQWW5Acib/5abOrgsXfJYHB0o6EVb4qJbJw52xhO+iWOy
pti9IV4ZNe4a9nGbrNtNuw+WYoV364d1920J+eUAM4XvVWbOr2Jss4PHf62u5QveVwKmGS/eu+Q0
Lc0tt3kxLHSXcFTn4+ned+MVdcgeW3n5w0GqzJXM327vfJb/sSLDqY0Htm+VCXHQnC52FWe+ReYC
ea5DksAiXAX3P6zBv9cHuvplO69AAOJ4vpZ3kK7ZljkI5/GNRG8nW/6PQJz6ZT+zG5QnlTpaN56N
Kr2Mj0JF/pcNsfrDk/umlf8dtf/H/WrkrhRD3Fs3ijR7LVtG65RRTiC7tLKT8scZM9/sDr+n+/xx
mUyzK/LdJ0AM6NWib119vOf4QedgrXqTMQn1XlBW2z9VO99szL9fjz+u1+Z9V3oJKvuuJbOeKEyp
3KUgvaTYkdbSu4XKiJPshxfhm+rt9x79x8U0qFw9SaDowIbWk/yiYSw3f7p135Rtypd91dfNYox1
jek8vnXpSjyApDH++wX+DlpSvuxFlpWK3AxaINAqJyIprqDw48A2GwfDBrnagzkZS9nCn1sg5zkp
A9RyaJBqxbSAYJkaAcUjA2RJ1dYIKWjLBuQit/3FMMktgmSVFJIR9SXDcchil6Vwb9aqvE1EIO9b
IircocEv02EdJ90qE0+6Sigko309VG3hZFs3IlUIFPU8MrcS2X5vSbV1kmLAK5DoOUEJZN/9+058
UzcgE/zPbSMze89odSU9jJcINSSDAD7SYqXCIsyyfgfpFcz1v6/197eFwUH/eSnLC4o2k7hUHgXK
VmTVCu2u5g6zlPXfV/huTX/ZjCGPqwl5JmMyahKEiCZnR3QIYVioxg+n2DdNmK58uV9hZZj4krhE
oMXhukJgSJh5YCw7C72eoVjysh+s+qB2hXcKg6rdJSnGPHJpIxxhxeRGbNM/tP5/v5/670f6x+oL
xhS23jIH3sKSMjXcCXRgY1j+8Li+u5lfdmDJ1MxIHvzxRioPDIFQh5WwCbz5abrI348r+UsBWXee
ng8a8wzCpAJoJ8K2PnSqvPyfXgT5a5HYhGlSIuW9MQXBN7psP9ekuqp1/5p00U9L55utXf6CKeCQ
DSZ1krnISN3fRgjd07zbRakOQBTshT2dJm20FgS1u6qOhubfv+2bfVGen9cfj70kEKcsPXXAsHff
pk959AOCMd+bvxQQ8pf9VlgQxlXJ5/rKLs7m5D+E5ArG0GBpTu7/9t2/7Ltm2LRlls/fXYJOF6sw
zn5Y+t/dlS9LvyI+w6pSPnmOdmviay//MADrm2Ugf1nwLSNPU09S+ODEJRV5VFzE0AT9/fuGfLOG
5S97YlX3vi+pfLphBQsmdHgqWfY/YHffPdAvCxgd0eBH8ze3saXKmJtmI312K3QHnee/v/7fb45m
f1nFQer5U5egvtFVvOkaTLdJOsQbjfa/P//v1Yxmf1nHYdZPPim9+cFEze7Lk7dQLEvd6h0JgIzv
E7yo7L12ggAgV4kq/fdV/15KI5r4zxUWJGjDJj3LD23Y/h91Z7bcNpIt2l+pqHfUSSATQ9443Q8U
KVKTJVmyZekFIcsy5jkxfv1ddNXtttlN6fR9OxEVFWHLIoghEzt37r3W1yqTLnl6WWyzHAJElfW0
ZYD9fftQRwSdUh+MZq/vK5qDlvSKVqHsg/i0FHRPn1i30ye5ei+Je+wuHYzsOkmCGlFqemVkxZKj
bBIwt03wNfUpV61p8H9PEvzvnzipD4Z3PiXalmEHKZa6e1qB8uSzP11YM31z3Zchrt9JPvz7sS71
wVhvCitXipLUq0EEyaeGG38R6ircvX1L/v2QlPpgwMdRGumobtMrFZ0OyX06XIv6nRF57KMPRjub
3cYKVZ5eWWBEC38C6btp2nfeqMfGysFwH33iU3vgqhSfAbmXNH0BY7OhHp4ssGTfm2ePHCU4GPGu
TAcqSPfXnk23Ydt+Y0cmRSgRriY4IK9v34JjoyI4GPdzYJthzjlKCoarXacD1gYADyua9XrrPKS7
oXlnBjt2PgdjPUtMhjmZI1F7TPE+eVQafINuA5a+xSLxzgkdufHBwSjXiHHDrAI9OeuHIX/M8w5C
x8vbF+vYZ+///qd4wBSuDqekKKAr3Aw05ILujk3yzuU5MqJ/5NR/+nB6xDrpUPl+pa7gyPf0wJEA
vxHNRlXvzIBHBnNwMJiV6YdhKDlCbz6DSqOF8J2vfuy6HIyHuayDOh4tuiqWCfjvS0dTqXlnBjry
1PgHo6C02jGlJCe7Sp01kAwBtgLe3L6XYd0A4XvPAXzk2vgHw0Dl9VwG/pJdVUDdLOda5mdvPzNH
3gj+wVNP7ZlqvaTPaEQseFxIPPqKTQEqTN3S+fz2MY4slaR/8NBLmwxOkCbZ1RilsMa9cpivbavs
KQ5mOrJjspNLtOc86yrdUKo3bvRSyh0Ry9fMBNbOjobxnbnx2IU8GCPaDeO+9Or8qpuuLXWJBOmd
h+zY+tnfH/GnAdLFcx40eZFf1XAmNPsGtA7QXb/qX8IvHU22mMveKz85dhIHI6Ve7D4Oiia/SqlK
b/zPpntnBjn2NDi/nkNvl8sSezq7ChZrq2DItOTKEywA/nvv1P1z9a9rC/mjHuynq9TnqrXqkiP0
FkoBA5zlJrS+mxYcq0zXbz9vx87icLxHCSVJLjvhKf3ZvbrLQgoYqL2olve87UduwI/M9k9nkXnV
7NlTzHaRU3zOO0OJsfX49pc/coG8g5Eep9LS7ZLlV8vLcG9/rb+HX+iXffuzj33tg8FupBlymsDz
KzN7LpA456FV1js5iGPf+2CMGxgyf5Yf9JQf4Iz87J3Gt29/7WMffTBmJ0GdYpNGjCycF2xbUhHp
KFA2S+rhhAOPHOb6//MK7a/cTzfWrwuvjwxXiPYcjF49RIm3z+HI69M7GLJlg6wNTB5PjKG856I8
FTe6vKif33sPHfv8g5Gr+84tg4hnHumnfc8e/d7C3dKSvGK78+1T+JET/Tdj1zsIWoe6SmKxrzDp
3VXxoXuub6yPvDDkkzyJHoPdSbihhvjtYx15Ut2Dy5VawhNBKLIrq6RIzd9oab3zycfOwj24UvEY
OnO+f5XGFgScKsLU1rms6iDLUQXZCXq3E9wUZUHid6R3bm0Zv94EXtd/MF2ltlVuqnMmynDz9qke
uXPuwVVVXlcZWdvZVYNHlvq0L9End188tqLP4O0jHAui3YMJsRMjnevIDK/KF3q9qTbMg1X+4Lz4
t+EXlgRvH+XILTv0g+um8gVKhfzKj0mzksWu2vadEzj20YdzYi1Gat75/oIke+GjNE3Dd771kdhQ
HUyJopBzS/8P42bhMSstOvvlUE+QIsdm/faFOXaIg5mxEj54iGXIrgZoXvTJg/TwyOi/tw479vH7
v/9pyir6csanS9xRFGyPXczJdozfSbocmXjV/n78/NFCGpSSfPR4C7IboU67np6Lu7cvy7GASR2M
8alJXCsYKbXB2TjdDzfUvOxt0Nfmqbsenrqv7xxm/5D/m1lLHYz3vEnAX2ScBH433DHz3h2xAmNm
bxM2w5A2y3ee0iMDWR0M5CkJdZhQt3pF7QEMLtcAG9yO4Sp5qd97gR8byYetD3t5tYJ2R3QQo7dF
uELHD1P9xm9PKbeG8R+8t314ZMwd9j80fdGhXeayNQbClLXrmfTfviNHHtjD7odU2NMSNiT8BwuU
G1pl67EClPX2hx/72gfjWY5Wv2g6oC8N5DfBGzC0P/745P96mf5P9Frd/PnIdH//b/78UoFVS6LY
HPzx7/dVwX//vf+df/ybX3/j71fJS1t11Xdz+K9++SU++K8Dr5/N8y9/oHs2MfNt/9rOH1+7Pjc/
DsBX3P/L/+kPf3v98Sn3c/36t99fqr6kPe3ja5RU5e9//ejs299+3896//Xzx//1sw/PBb928jwX
z+VvQGGey2/d4e+9Pnfmb79bvv7Ddxxtg7TEfKOE5/z+2/j640eB/Ydy6C1Qtue42vdcJsCyak38
t99tfsv1fI/+RuFoP9i/jLuq/+tHDsQGqW0qDD3psEn4/77hL/fon/fsN+prb6qkNN3ffv9RU/LP
0e+6bLjRTiKU4+2/hesdTMLlNIxlWcc2ibzMgC6JoH0XqNAW2z+1uwnYI6vURyXUt2B0ohtfAGRo
gYKLBmBhnQ3goIDj0KFMQ0oEDE+u6iRwNkOxhDedAlkNXP+s94bHXGT2i47pmURz9F449KOe4vA0
AsdVwvaVksHh1kzcUDrdyhYdhuTBjLJPfj1jB2hGWga9Ke4/zPO+OH82CDohBO+x9uD/CXKGXZy1
yXXlLPU2tyfvsrEmeS4Qx53UAZAJEChDf9cGWf1xWuoHkafvvGDl/gr/8tUdSbckpGZlS08Hhztx
TpAlEIA8ecoGuBdvbIDqQRdNj5Vq0Cno1obgMdUIzWaFcq0ZQZom4gpRR/8hKcpCwk8r05tBFDS1
NQvVTE6nQ/iWXo/5WRfja+wM+qyMzSOOQXmGUnV4tmQL/S2Yi/LWBGBFLTGX3XoS/lmrK8df6TjG
81PBkVupvMT6HicPwstDiM/KDnFSz26sARyY9Ot/PokcnSF+mVWuwf2avn397eq57n477ctvz4bh
+79gVoFy8Na0co82kb71pDPPv0xGP37tz1nF8/7wAu05gSds4VNdRHbtz0nFdf5QrvBtXzseXXjM
Ev+YU5Tzh6+15/lUkrNPxCj5x5wi3T9sR4tAUzKtPEoN/5Mp5dfnmU+XfiCVljYDkcf68DU2hJEs
cxeKjlO33emo4N7Gtrb3Qgt3OzZx/862469vtD+PF7iCM/Ns5sXDxIDjdbrUsJM3RdaQmUZbuKwD
KwrfK4M6iC3+OlBgB1pIkLb+4RzjpE1QWYETUHAygX5Lm77Lt41K0GRG8FvJxFv0iniwVCugZ15o
n+eZljUtTezkr356JP6ax3+et3+NEfguvDQokuHyqsDlUh+kV5ViklUuAl+k6NkuaOzo3ksD7LXz
Qrj49rF+jdt+HCvgRvq06/u0XB7mWKfW7xsQinrTT5NFkNiIG+OC2TaDLh5s08YXZbwkN5YzvJdu
O0iM/nlonljBGUpYgOoghk9FnLm2N2hIjPZ4SU96fEvk3V55Y0WECombbebA9pBIhEN3HXOdtzmN
4ffd5FL8LWovxD5RFZ/eviA/Slj+OWX/9bUCQRumlLZwDouj7LpMB0u5euNWTX0aZLG/K+VMT/rs
ADYCHEU3I6o02YLgsXAGQGCxygsUfN56ViGGtre/z7+MOGUH8FUU1ynQPAsHC4YSw/Tomj0VZJlZ
HKdZ41FZn7Z0CYzFOJ5VUbTk7xzzX0bd/piMdYIaBrwIDu6MKYrZcxa8d9WEvjzPKVPySvh4b5/Z
vzx6XiCFv5/qhO/4PIMHCy1ddYGVTBiQ4rqVH3p7MDGQxKwvaa63ipfJKjJ9NjilX++qrOiad7Lh
rMR/eTv7kklFw4Hh8dNK+vKwxi61oFG0yIlP60l4EmtnhhFgJX0COywwXf88OIF4mhbqpxocQZ9U
Juz2Us+6QUvT8dqmEDt/zaN9314eFy7KNJH0yymePxsqXNIBMgs98sG0Nlqxc106Xn49ppB14AWr
+T6PCtF8mgPj3TrINHADq8j5rko9mWurK3jHex5FYp9SiBg1es6pYespKPvZhUAztyROfJPT/GjF
WdeC+CHcWPvNQOJdtbZTnwD515cJmxxmY/UZdEvPXcAAOgYlTZolCZd4xvXReC4SttIRctxWThfD
cLSqBpdB1xBTXjdsxHyWlZ8AD532/f9TVzT6awGZFcI25iyUwCdtbfkUvcclms1KZLTNdR3Y1XVt
O9Bp6Qq21XdSW2q+G1pgNrtFdHl3ExNofi/m2qkgBhXxSyOiyTqVMbEg5sGcgo1gTOjawI9p7BWj
ko3jkTjvaVQ+a9oyjJenxDGdRb9jj+WPiYSelXaszWOmtDbMGgWJmWkS6eO4WJNaV0rsGeGOLykI
tfcYBAeebIBKkSTYaqwbYsOmYTJcFY1M9IVIZGuQLumUUmJLg4dKFwd42GKJTq074M3F1gsHZe1q
17FwETj9fGX8UeEU7ZycaveaLlma6VzwE2Gd73IeS9aWcO3o6+gM3ggpG3S06EUQdMxVx+ZDWHnD
97bSMTASpkXvXBRuNfnU2+Xx59bPWvnoSKRpnLU3xjexKypUx3lbYD+zw5TK13iIxddFt5rU19hW
5d1cJ6F94fqdra8q39GJv+X2TClgUZruH3qu3rSNXJPTFS7GLoDCXDE3WDQ3N+RslxGniQ1AkkmI
3WGp3HrDFsCgmCULM540U8hTZ5QhzRCkPv2LlTuyS91nKkTRaiXZeZZPsLcg8u5JJrztMexYmi63
qRsoHfMDp+bEl1mDUtU0Jm6qrjbxdnFzj1LyLsej3E0SgTjAfshLrUqTe9vfd1zOczWue63cbN24
MgJonGgPKHfgpduwmfBbAfU3NBDTANXiL5uyfG2bvPkA/o/ygKSM+zOmUotzUboBsdTkygCPW/Ln
RHbevMVV36anywS8kWalmKJWx04R1XuQZlceq6PXlP89Z6Gki58QwXa+8Lh65nKOy9K+MChVK7pw
NCqcZfSXHFdy3g1PiSwdHvDBH6OvUxmNHY3RU+juFhsA4XYIxuxR+3aWb4iCJmurpyVOSTbXHqZW
VXdQH6IKd8wiRzHR0ADDaD+P4Y+B4hAiIpRyWYtiZCt/8qPJ2dHhDg7UzVHPZn4ZS4oxTe3h1NhD
68vGR33W0ZZFG0EPf2GTh1zZkzIDAQf/B42CNwSJv2ryEeEe0B4EfHkigi9LlCQfcqenZ6uuEwGO
BhrasAZqHdKGBO71Wx4q52xM2DHm9aXsy2qJ26c4zaTc5kuASsqVxvpuVUMEUqCdsT41UarNqrPa
CKxfZNOdPaZyuMwz4gOa1vxG7JYGVfU6KSLXSym2iVzAEXMC5fCEmwbj1nGb7K70Iuu5K7zgGnw0
61VrsYGlZ1XlICxIdGrWbaWSz4G9uN0mdIL9RBZmdXWXA52jRSEOQ9CFS2Bgntp2OmMEyg2dUrDy
7xc0NO6ls8i9qMZYLJahQ9EfWCc1nccyrOv8tKMietoG5aD7y0G5wbS18IX3K51BYNl0ZZ4/lEPu
zOtibgfyGdHob/NZWq9Myxr5QhhZlFHHjvymM8LjE0Jl0ql2YvAfR0IOiJB1A3ayZJm4YRq2zUVS
wv7dtdOCZ4Mqrk6eLX4RV+e0IiHOshyH6WblL7HKtqPltj4d7yUCJqd3LAdnXF0uaIMqGV/K2jKv
sLPK+uMiASHsKSz+betpmupK4H39pdc13lUdjAFkFhXSsNLyvztANT2WMYQXBu5vmX633Jqmfxip
CJf82g0uyBm2wZVIlL9YUO+a1gbFMuSmvpjaJUFAmUwDDKsaPmhhasqju2EG7ywWOoP6vIe1lzD7
0UySh/B30wBW7TDWicQ8RXf1KvVKTjELUxbGi4C9ZKi5vKxQooBm6apE4NuOu/na9+taXMxh4yYP
xsrb6rJR1FZ9qJYshniaa6tdjxTXLRBJqqgrnWu6KEdAZ8ByDS11iV1kO2XkqPEDtiYdkDPJGGql
KVQLuCacQE5wNaPUD+iQN739hTeFGdaKmjvvgp2CmnK3XORmOm/HJO6/SNdxAXdkgzTkaScn2GaZ
XZyBM25RPo2NmV9mv/PLa9uLyAWY2qJ3SvlNNdJr3ZcCxKJdJ/11neYiXI88tg9tzXvvpBlliUvE
T3JMXFM63rXtEs2fTOyW09WQNaF1UzpJd+PDhqPnvbHp8K4Ky72y2jBHQ87+Fw72uEiiO21ZEYj5
pWgu28rTZu1MLW2Iy1Dn6TmthlH3Ejpjg7U9n+LuS1vTlgYBVpXjjdeo7ib08yJ+7O0kfEiUlae7
HP50tw6pjHDpBvVox5cxQ/6hArID/ioTUXIaAKEkNEy8j8aeuM5TD1b9lKRTBHsQo+j13GpcTt1S
R0xftY7YMW0MbHe7nfMvcR1ipHLtjjklDEOYri6yHQQDxESgELwgxEe/CKr+q0HDR5z9Wr+oJB0+
TdlQepvO0sENI9/5CsEpRotmdTGed2/+BsxgudV1igDPCmV7lzYx1WBLsjQf0tDz64toSqf8VQ1V
9NFob4lWBs50fTn2eyWLGHghUfETW18B4RDz9ZmfE4Vw5vbjWBqPdpKkMO1d58biKvUCGimNpdhJ
tVunNWD/DPzN2MnxFucyCwkoRFzcJmLYI1pcn7V5HPkPAsuEBfA1wIvpy8x1IM9ol6a7QLTNmTvz
bt8Msw8LJy00WNw2YS6gcaalzYPiKoxCfiTwc2O9soL1wFQ3Iktmmlk5PjpyDFphku+yFBL6OiIT
gUHToSqLuV7Gn/Os5O5SGjneW71Ewkj3a/bdDiIbPdpcgGUZguVL2nswzl1eecBMTEwpK3eILxSJ
VHzyEr99rqpZQhgxjv0FiDzicT9e4q8s1WpzFS1EZwNuuNFvb7VbQbkbyjBDG9lMnnngeeiCb5mi
wPtRiMbpz4gdAQBt2nCICFRTWHHpuuhU6pK+DPWInsTX7rxLcjeungmNqg9lSgkBjdASIm6hcqnv
oFR68YXEmWNDNJm1AOFQlGG4XQKK+5nQcsdt6Zghzta8I8tIvLpOHeTw6Hwyb6nJhYMCmS6auB/G
J2vJEiAdY99/spJmLD5owlUw0E6Le6OQSDzjeQJW3loz+c8wnCTwGYlZSc4qD05c4tdq45HCiDe+
nXs04s4GCZMgMbzyQpQQpy608oZ/XtR0ZVtqghZft+GrcCkyQN3b6cuZC6ghiU6iX7WuD7hMlGGx
m90szbagsqBl9kUhkYYlrr9eWiWforazHnnZKAO0N8yhz8UsQ06yOhmefJUONIO6ezB90CV63rM+
4PsV0cTbRKoyBkeS+6059b25i9dllfo9FhcMkVFjUbIdVXsAu4Y6c1sa6ka3c57SrF7JecAjFua8
lTMEvzaYEW2idS0a/0XwnMArrxnlAKgNO/WOzideUNGCQs3hbfbNTSp9qUJfhydl60pUhdXSE1fW
iQMyru78W8wZWb2btQngUPq2eZBz5Pun1bgHlbtZ4nsnsuBpqsZkWDZRX9mvpiqpGKpKQcK1mlKd
7hxEIDMV4WYR58ay1CPZPql2IeP4Q2xi/7vrpJwBSO8Z4miq7ZverfcMyCzh+VhU7V32QZ3tKcxR
Gp/N1I99t7u9a7NDI85ho0YnW6km58FofxqxY1k9CqR5rxZZisS/XCob7y62rwIZg5Y9q/jRHr2r
xMQIHQoTTNyATHUO/CnR0WAeMD0Mm0E1NWsmswyImcZ474EUtHhN2oF0u1B3rlaD61vYfjj41vZt
KzklGT9am4SFMXlpzOsPpELiYGNNLovYvIp4opo2GdQ6ZNfrWab23hOwwIDZmrIfHoc0wx5ejsPy
tZzSQa95VCE5z3MKvKbpnCXYQx1juZ2NIAMo27Lvdk7pNPm3wvWi8kXkwZSfeW4r3F0Maszaxann
oDuPiK5PSxfi/zXzkzecuPwFcGaTDX81dv1He2T/w/R2/Vremfb11ZDf/t+Q1N7XZxzfK/ucvJry
ufh5k8zZ/8af+WxbaNLWPnh2pchb/pTPJrv2B7m/wNXsgLDX5ZBn+muPzJF/UHpOliSwCWnx35Ec
+muPLPjD9UiXk6SVPplwTR3af7JHJg624v2AvTkXyKxNsst1HNvdZ8N+2vD3+yLuQqLIXQ0Je4JI
BPBr+VTVMq2h+s/ueN1Pbtl+HmsWoB+KBo4KFmiTxax1JtIYrb3yTOTDn4zrGKeW27ff6kAtxe2w
QLU8D9vazE8+M5L1QQfAG+B4tyktl9qJTAkllES/TZtUXn0VSQofsZmTSbAMNSJal66okTfU7VRs
RLqE0XkQlPVNEA4F0XRnjduk71qbFX8+fd2b/e5cD0wPMchgjd/7RGAhZGVXgJf1nai4NoZsOytH
T4WYBDjVL3ZV+8OnWtLVwUoFqjGt8izngnPHz6nkJPKzFHXJ9lx094L2zZptJEXc7XpFA26j9txd
JZPF25XFENYsCvwuO4tjrwKsOYzxXVNZZXg28CZPtv7oBPW5G+zj4imHjo+8fMhUjg2eHNA2hN82
fe3tyCeGKJqFV/CkG+R9Fsn2DQt8ZQFUB7SkBqBel5Ylg2Hrm1YgTGW8u3D6J5GfhFEGQ3ycxaI+
Do5X25suHsFplU4MTZxOEABfuZpz+gOENaODp/hlXcRtjJUuNk0PpZR+tR21ZYC0ShIbtNqHo+Yi
DyR5VvXYxvGlSQufpBmt04DVmZSyk7yaLWAkaTtY1Xnh5T3t/JU/9psq8IEuoGegEntOQrc4Ubll
zydBQf3NKhAZuqFIm8o8WNVS80YOl+RsSmmOgijn4GpealOBnpTz3jsXwlD8VnW2SE9tO8Od6fjE
cKyRKlC2TU4a4Gzh34Qbd0rmgnVXgPpqKCMFwUhHzYjfMo2fo2FAmKyRQD1PcaGA+9WZG3+uphbS
kb9M8Weg2H7Ako4M46nwwqW4iGe3xYisMvexA5Hy1canl50VMtq/lOMijZ+UYcFyAtEG/kpvd2kC
giwE495OXnUXo1inClPXU/mtUZHdvaZlVVRIs+NoQdxSwR8stSvUOSYCyOmx7zaEWbRArZxWib1Q
Qllmo5kcXnBYVUC6GlQXLvW6vD8A0gg1flY4eYILMkR5dya0Xp5DOSwkRpwmtrcT5XXyQpYTFDQz
D1XD060S+xJK7ThfDy2yUCw8TdvcFNKNbXHqkTCbrbU7JEN1ywrVyT7hfkEu7CSKsJa3lr3spEOM
K1aKxTS4dW8pSo2h0I9SNobiKvb2K8qynS9lN0IEg7/N7YXZG1sNYVFeVPf+PFJkuOr4SuSRk8CA
2ue9PBXnZdvr86whUX4fKjdKzMpOFmaCbIq6/oyNEMdey9yK65OymaNhPSZtWF1INpDusrTv0QOD
TULAvNRVu1ETSeG7noDxuVzytlubbiGUl0b07l1TG1F+xs8mryB0uctZsVj1eDYkS73TfkjCOwdf
HG7RUOUeuSFiOJpShiSQm9zu3fZb4k70THvTLMiNeyNp4KmrCwRgbW/s9ZKZIrycENhDBFReVpwD
NSaEYMol+ZRKt/CRBVVuy+lA0T4NodAOJwXtqqgyfHu2NyRSKqhiIm/1Nl0qy7vvGwRHq6UfDKx0
M6HDDAoh75chDODdqqpQ544s8nEdBfVM5kuM2LCHJm2hFQYz+CuPjltAg05cZTtyvfK1qQk7EIdV
5iIUomZVWCz0uiVJaLqtliKqT30ShVQdWEW1V04aio/A0xmsz/ms4wsvt6WNzgVI28ayF/kce/Rn
rVWrcXaRBuSiVY6un4D3xiAcy6V81m05k1UjQ5fezs1S0iyG2aUjLvTNp7xu9tQ7tgpsP7xyNRtA
HdspiANHqsgxeuDwcPSnYm9ZrVTELh4oSrKlJOTM8LGPMWfmY3SeWcm5NzbBipC0g2dfIX6Q6Wnb
lBuQjJ9t0VuXgRWekSSA/TN43+xojq4dt6RMLAY4FIjc+tJMPgr0FFC5cq1kHWeEyK5LexLdGZ9T
C+ZTukDt3oRluSe/9GH2PaWAGYWn9zSXyxd8Fjvf9VEpJEOf36V9nsJ4HedzS1WYz2xvRdXMbVKW
jzQvP+d5StmwSwXh2rXkN1aX3vdI+BgExccIP96l6o0mqTOTNG7Qm1jwB8OJG2xNyZes0Yjme8CI
JJujbem7d34DBbIk660GuZ2yAA2k7h4ab/gQoRHpiX7XPgsjyw2nndFAYGMAHyd9ECEAL7JzNiu3
1G3UWC6TcFWUSJUscBlli3PSi8YbJ0ESK0R/SbvQQIGNKb/3uM5PaDTZghPzNjHbK09VZSUgeUB2
Y5O0TxY6rpLZeWERioC+dW6GvunsdUe6eNUWGf62cD6zitoFnOhuFkPQb/cRRTlB5581IW+NJu5O
cre4sNk2wEDGdkyU42jtu7I6Q9NcXESBsOp1WE71uELOjFh5VhcdezY5TPAOKkvjsiYsudmClOjQ
qDWEpnMSWCQGvGXYkgQ+ly4SOWKfNRPUVk6ddTX5S7obZhi5A0eLMueiIrl5VvTW8rFJMZEPLZId
e642U8rKs49ou+w6BQF8QclUWOZU7eW07ryHMtIVeBaECM1TIi60bEPEqqnNvodum2wCJvzAF+Oj
Gv3qMgoHxFa6C89q23+Zh2yfRCGX/eoNLJFP3GGqEYh55TeP4p70RHvBsLEW5w6JnNkOwlInKhnK
By5w8rUj+bZmO+xUkIb/iIdI3efFSKjgtxeF1UAjHS1eyPQ6kBudm7OJrZ8pMtl5GRlsNrm7irA+
nIka/99UDPZzOFZQLF2+FFibRsjXMtOIzyu7BObb5BeLYmHsVviS7VmxVA9AW7tIwirPxhJi+clp
u7cVlEv3mgl0hrndeKdMQ/joWB5fpWX4IQ/YG22CEUWhdqdVNCdXgr2gpCe9Reofe09oo89umNFW
gG+n24a9dx7HhGQp2/hnM0W+LIVJC2NgshX3BDcAeoVno7X/lM/2gzW1MKwDhxeRP9V7nbt3ZoT+
HAyKneb0qyDQX4sQY1TTTtcdIPPzvtVnU8z2XD/Jaj3i8Erc+Jo9p3odNWxisfDTn0hBJbsxEh1Q
TxLWvYw0Lz/v+5B75Opk3NxOkRedtTk54mbinucdJho1XzKUNxLJXBS0j2Vg9ysxtwo+XllvXGKD
VQTm4GSypu914J4zF57zdoZKm1T9ulMeqz33fIGJOiwy3EUVaXM0NdswbM8jNXxwE699Ij+qvsUz
hjKBYG7SyVWQ74WCybLWKHIqdlufaspQ2BdGgOZ5bPQ4k6JRMo9mtOIhWODBbviCmYMLhB2avYdl
AaR8Sm9lh74FsGuS4SyiGBDUlJRXJTtFJ1kAwC0vYQgX4hn12r1VRdaZ7JvnvoiCL47KhwuVLjdZ
3spLN3JvuxkIliA69XXp7UafSdZJ/W4rJMDVWut5Y0d10F0pavgve3j/bMkldOUV7KoIr3dvKxQq
q3lIFO+gulv7flMwpFlfUwB+H1VCNniJumitPXFdL1O09QQJbt4C2do04c6u69MsAvhmrGV+KGQA
3xa7cJENLVT1SH5DQtyvMzYQLrpGD9C0OM3H0Li7xHSPY95d0AxSc+2T6VyoEDdDOEybJScxVjgD
njbtxuPO6qcQO4JyoocuCz/xPoUEq8h1L2TSiDK9iRCvIQ8qYSdYbrbHv3d5dSLdyl3zkjyruuIL
81NwPtdFD6Zm+l65Ymf3vaTp28OOFFnyPrczShWTgbMPEsdbTnsRrNOpaz5VTeOzg5AG1xJ6+1Ug
Y/1M9ltfR1OSgObzUIK0lGOAVRss6waQt/VhsMJ8jXf0JrC7lllNids5qr6oFLU2p7bxDPxUJyDe
A58c7uYQuXWLHogQ7ysVW1Q0d9bs7KJU3vTjct1Y4X0Gk1e3+V2U6PCBqoFx3GpIqi9MXx8KYTWn
XkpiZg4Vm3kt884VUQzickwL1WTZn7MkIr4hdL6n/CL8zlwwXo9jLlDZD3dDmJyOs+Nv3ahLGYa9
0uXpkKHVTe1v5SB3njRPfuHLx0Awq2YKuYzj9sNlHQueqBKN6HVBsSYRRzCjhJ3A9pMxemoWFAWa
Oqk1VxP/4hREL2a2xAkY/mjXL+NLGKniogm9AgMBMeNTbxNcC2XuqJ2ADRfjbcvK8uPs1XjO4h0r
KcTkMBAAze5R6HQ/lQ2bg353X1KXIqPhOo0RSpMrQ1lju851ZvvWuorkXdH6TEjdAHGc1zQnJ7aZ
Tu5BHBJ11HZwnsci3XRpyWYAEj7P22ZsPW0FSq20Tx8JfgNCbafZeg0be1GzH+qT+WpwEuDPQQ1o
fMitxMOBH/xf9s5suW1k69Kv8kffoxpIJKZbAhxAShRFzbpBWB4wzzOevj/6VJzjUlulOHXZ0VER
rrIdJZAAMnPvtdcQfW8GM10RcwTu1sREe5OxOBK/G0xfp9mw1lE6C/r7AGdJMcbZW9pq1TOIK11Z
rqKEz8e3sE+wzhNQktywVrPtEJAFl+GsQgPHWJRjbkpu+q7jLBmCcRWbXXndSeIrurZ7mSiFtrGl
P49LsYnh43qwN1RvLLQI5j+jcKG9OnlKDJWdWVv8Aza09itq3xcEGVzeXg1BcguseYoLSG6Bkzwb
2XCd6qprGAVBnvm92U39oRlJQyonmlsLfX1dEG4zd2z82ZwWW0gf0z7WJuRFdNJ3RM7pHeW63awU
bLzDjQmVGDcVdPpuOtYjZuHLQRXKvGKc7LhlVtyEBh5RpuaT1Wl0BKG0PlMRYtdN+20o2vwOIgIf
O5VMOLr2oDGdW6z0CX+xNTlGj5FQf7T0t6spKHzKJHVvGiHCGYITyMMmZXlqi9y1NGc7ST5ZMubs
1VZsDcihWM9koZTtfI1uxZ9UvX3J2ynwlJFw8KA7qSV7O4rQnZzr8awAYneoKqi5izaKt0pk43JY
FxYpKNHyI4AoseHx7bE+M920ZlAXixnJKkG+K5Nx3xUZovmzzLstzAm2VEEMKAFQuYn9FQGxW8FN
3MwOqRp0TtQSGswQ14zV6XpupuhYN0ANRqHtwqZwSzm8tPFCdFOWEFBEhNy+JrzJqxyzIrV1MoGS
0yT/qqfhvo+ir7FK9TaEnEvW1GDZaUIYPQSVttLAmFcQHQMX+gGFBMQvT7Uwr0xb0mLTrq6+OgoB
yWEXj19KJW8P0gZNlTxrbNLDkux54LV8c8nX7S85Pj10RU5iTnqya9oaShKx1tS1TroF3kr8fMLI
vJBRS6JYGa4lWC8JCLT9dTSmh7oX5VchSQYyZ1p7Qkw94HnMJcPOC4CtjnlI1xRPFfYLsPPegpli
f+Hdf44pVUPXssb9FJfDVa3N103SZK8m2w5DweIYaiSRjo6ifu15b3fsQY9DmLXfhZyDNWOH3nUU
fG6b1pyeM31G+jYBlttG+2iYoNtyxj4maeLW7Rwk3KCA23rGIsOMVOtWxBROJhQZD+Q9vwI7xId2
5JdMZIWrWnhX6p3xykJ/zqrwR5WULwFHH1KgOp/uC5INt4S+b1JbPVtxNe9pbdkRwzdSm8VpKrR0
3am5j6konenF0EmJ3bwJfsQ5judaRxBhEWbLzYgL6VUzWCEJ1QmW6FEakgSeC31XJqa8B8lzvKEN
rmQiLyEqSe8qhNzsa0mQQ2ZWD40dlltmow4hhEF4x6xYpUPVU6TdvRTGahABsX+jAjFHJQvI8oq4
ZISaGyI8jJ1Y8Goryye9GcSpBOVYM0K/0gCIruxoafdGGqRroswaPGWzcgPlpTlORieOs2yYGhdk
ks0yZI/DNGVqZmvP6OV7Dzd/09d0aIJw5sxG+hMG821mj+YdCiTbGxvTQ0N/3UAF4RED/jNic2RG
lhswEGGppOfF1kwJ3hJHSFhLGEp/6ormHCHHOovICsilYEJprNK5IkRTV5INMoNuwJPXnLpdm0dY
WM7xTlZJhxRUgD5ydorSLwiWvZ7SCNFmiJ/eRoa2RwrxnGySMLBf06Csd6GFE+pUQWBgqqu6lp3g
OD9+hTqq3hdyTMmVXCac7nJHM9ZmniZHQyyvUaqci3SWz3mKDRUF4oMpamVt0ISewo6QpQtFIDD7
3GNYI5m6vXYhXA7Cw1ui4RkC6kyIBjLF5NhQdLM0YFAb41pQfAauOtd8BZK/V05f/9ApIG6UNO0J
Mw7kSSkipApV/j1eZAw0ZqGWaJgG+nVcLMcSqXnh4kNDR7OYvt2K/lx2Y+UyW7GBfJj1VY7xoyuz
XdKSq1ZMxZs5yDNWB9mR2cuxbKLJp0kLGXcZbHJTaXwP5bjs2jBLV6OjHmK4FGDM+iZbFI0it/Bt
nmZdksGMGia5762kIK1lViKidC1r3xHmR1KaQ1qXZTYclHqtKju9ncknNmrZf7PMNiArarlkK5bA
BqbglfQtIvhuB3tiOpu3CfPaWHMmogsVErkWYpVPONaolRv3hfgRz73+wmGRka4piLuf7HzwjQIh
LYe0vVksgrUu2XWvuaiNNaQmwqGFiD3oVGnkzXZosqz0jLTrptTYSuqAtbBKW1oRF7rSOtSrKPOK
KiEhNDf6yuboHCuiBvC0jQoQ1LTsgMRVCdrbZZWybqaYg4mEBSrTAHmP22i4cMiyGY5DpxIenFpz
bqy1ujfvc5HAkInMuS69Mo4HchZTY4JE1nbMGLM+CU9D1z4yoa4Psa58tfPJuKS3EBE3NAqvNBWV
ctKHSUo3Ql9zF+ah+ghHsv8uNC0mfyJosfqXEeZUZBUYzbOo1ILA4QxeBwSw5VK9a7ylbHrJfVoa
5iGlgaD8UJdbU7PJUnXqiBIJTi4eGYEInk11PipCQv8z42qDJ0bvMVfhTCqdxD4zVy+Q/rHHrgsQ
t3LVjm02eK2IVB+TSUpJ1WqPqAe8IlCrZ6i8c+wFQgUBi7MwLfAiDpEEz1NyToMeLGuohw0z6YMU
zfRKu+HsylrNj5hnHG1Oj7UzVOLQEJPqq6l6n9f2dZfFByVptryJOXLB+iytgMAMMw12RSHlw0Ju
ML/k3U7BCCotEulBs4BuDJocmr3yLVHLp8Ro4ZorgK/Uz18vpdK0DEwW4CbVE2piS7Qx0Ewaaqt0
6NY5xDpBusIkCcej9dmlupnWq0KtdmLCr1KA0mDBUtqYjQvCF3URYuTD8H9dOI6vjAp1hR3aDml2
DpP7cF9je7frTH1kRWDyFmUCVhykB6bPs77FWBoEwqTNJl1S0wZi/oiOhZZ4XPJ2DblhLwody3ey
u4g27YaV7Kg/E2e+NgPmH0F11y65fkEti41pVw1OjfVdNKnPZCtgV457O6kRoDceqofbMB/v6yRt
zlITROlZ+LaX5pIh/sACwanSgLtcBOFJUTNHW6l90dwH3WJByVicPHLrxIZIWyWLcpaDAREyGyNf
b8buVjbpRD+QmQPvVzXDbjFSk0DnaI9MOfUtk5O1wTJ7Bdl4JiWSPM1dbVdtsJ21DDQZhun4LUXB
RSEOXXmGUQzks5LOjJVLphUiJeVw0K01+087rCDT2K9iDtonJelaCMLxbF9L0jcZJIVme6U0jDZX
o0rkIJAfF7EaZ8OkK0ENBsUvpV/nGLCqTHhGtIy09KI44JxVgP2Zgu9gAPEWa14Pi32sK8JhY+AZ
EzCdJzvStrpjrdnaaz8WyH8nxmOPkS7Fc4Vs8loMHKWeCvy6azs4qbDjtGStOVX80GLnapMVOalf
jHb82ivky/ROwwEHrKbQCuZt3r3BguXkMUddLluOPlKKdYq6GzvBqmddixi1cWXHrmDjp+jWkzYl
/qbRTlnaBpEvuiVx25jKPLZLnzvX3jbqOD0lmkMSXkaiyJdOq8QmaSpqxrrU5oMpHIBSXTGKtynr
+xOfMh4BYtnqV4UFbwAeQQqX3oJ7rMlFd4EBvV6YI1FXgJyE5kbo6GrH2VXQdiNSFxcCrPUmWcjf
0lHU9MkSr6c6eqOP2/dmGu/6jCxlN6VT6Nc56LfBpmqJvUl36imC9D6ti8ROhm15Mxoy8eF9mo0b
wQ5UCZkblOdAIxVm7jCkmhLLunbSqd5QEorvPcfxgdfDhRylXVV2bxNOpCTHrukX2Cxjf28pUKNt
jSAwiBSggzEBnCDb7QOAcp5xrgr1wAbsLmpOAktnBpC3F0aaS2fhvU9O37dQTfGe75pMuSxn6N/I
BFR+HiJhsomUXiO4mzrSflN7nuUep9NAySGOVB3BwEU2ECzIrHXZDxO5pc3UMq5yYJ2v1CSb1nE6
lrcSNOMNbaUf2jl3GeyLSIDBOIdBYVxHZuxDQ7RuW/Lq3GyciNZmVIR/SatBBK1Lg88yKar0lNJY
R4pJ3s9szN8KOFlEnA7ZdJUwfUdXk0ejGxWx+ZAVefoGBahxIE+W3UWx8JABFXGfyjs1stV93y3b
wLJaj1kXZ0HeaArDq0Fvz7ZRsGoZSB9BzJNVK/DwUJKnVo3VzSyRVq7UqsE2hzW+ji45L44Fy9yi
OFjTQD8X1eQciVUf/DQaGXuoebzWMuKXWfAIb6DJ4WZWFvZDWo3nlJjD185s4mNaqFek63hGsuhr
szV8W4MDMEynlOgpIFZyL4OpfbKtRL1OmUu7bSG/qYzoVnk7W9/HUrzYU9FxIDVfnHm8RyjyrBlJ
SRIuYwWtLUF8lVyr1oEkcTDOarkNJkIU8RgOVipHFbnpYb6uMgN/+JHQ+r41LvRfx3axKXTuEt7S
9VKnC51O2mEUr6kvmqSnmrrkscyB/ZduEUd9KCKvqVvZEM6ZUiLPWlenLjxRbuUyS6Ui47O88Jpz
cneRjNY3g9O8JC3xzBA8hsVNjSoAA65IS0BSwRnkgv2C/pWTBlDYJSp296apPyhESZV6eyjDRT0q
swKbCry3PdMYMvYci15/6C/GTEBQP3BzbPVrDYy1XinQG/nJepK8lrVgfjvMPZxgJEvNIim3kyAw
9109M/9nie00hXAG1wo0xuqlTuxn2hnhN33UFgLlsbecLsRCUDyL1UZ1SYXRNONdoqk2Y68OygAq
jTvR5HSIUc+LFhSgUkwvu0fNVojcIjxY5ztUpa8o/THIML8RY9NzsFDacJjoz510aGZnQA/bsGZK
I+W50TTnMQoV9i4VzMtEwZATkJeQoTLPAJiNaazTMEouW1nIFAn9jYvZPeuUWgvmbXIC9EiplwQB
B4o3sMe7JlGOG4p3i3XP2cuQ/saIq8CTVMdeHAyC1CusmQlPerXTZNqIPjQ2QW6zD8DOxq5DBk+c
MgYxw0vtSjMIX/RJNM+6CXZuKSbcxcZAPbKo18Rmi/MY5s41vD0VPNIqzq0wug33QfOXxgie+0md
9uWgWcwMgrs8ED/EhBGLIne9NQAqBSL/wTCvtYmxbser2CnDW5N+l+GULHnfs+UIBeOqqYLAix07
85FRwMpuodWqaT9zI3oSHDtzuZnsIYm9GlIzS0kNygcp9NgdldS8Gfr+EnSW3qnVDC5VTkPO39BQ
zqsokoG8rfuquQomTG/RHWlMFYsktPWNYXSD5RHYBFkh1urMWs80VxkDQ4RCLrBGRF+B0Hx0m3Dp
7hAP1QTS11N6NFRkCqtiTLAzb8sS/lsztBwArdEZ9WmuskuIQCE7eU+rV4UAUpMlGGQlPdpHdGgK
h0Ch5/d1MGuQU7KuYwM0kX5tp0wnvalDTeAOqm1j2jhW4whMPoEJBIk22GhytOVNNzrcJsxFZV5d
LNB3QA7aEf92BWXJgbknprLsM+ahirUkp9cVI3OXxag3DsqZdh03eK67y2QpxwoSUubJ3AQXZKWG
pLuHaf6AJox4Or209eNghPpXZVYBE0fb6TaBHjWPKFcBiEfoo94U9KgGwgaKAFxK/aVCbpBfOYRg
+vhuBKizMKaAFwWv4omxfitJ6O3n76E+6jc10mMScPOY2qKS/VKfhkyVfrUYGmYgs5pV6wtDurpS
ta6JdzqEXbrdXqnfCghoBAtPEE5RMylwi+wKVgjkl6zQEYMUMGcbVeOAayjm32IL2hLCgxy2jk52
gF8BPpDhG/YDzAMGYZB1GIWRC8+Va3g3EywpNAikwY5GC+AwMvv2GJyWz22T9lednRJ/BjF7gSvA
ARFsFFH246oYrPolrQVrbU4JlG4xtHEt9pjLJM0pajfEd5mMpR5VCLtyKcm2lgFFN5x2kuE7K3JQ
H9n0kBdMVPumQdio9429lAMfkEe9qoxpKDYiHM18O6f2FB54q2m2VRgeBCNptX2s8qhOdg12FGwk
tq0gNVNhEK3rXKNSIsveucQ5itm4TbKG4toAJviBMnS6D3sdXjPV9eBW5VjXZLmWIttV9Rife10v
7B3qqJZutBHNvGLw231lh+uIjkzgAlhqELnEF1kV4/EcOwKpMeZdDdC+f9S6KuQX1Slb0kOiyRw3
9Uhz5mYCQa4PB84h1wUvQByRsjJz+2QiKtKZaGAnevNnxwpFxK6Yjybk3TxTEV11U8VN6pGFmHlL
AmSlNsRbW1pvOMcRot0VnDqMLrj3kIeWOo7bLfOVsnUF6tqIGWAvsi9gXVHKFLTQuvM8ys5Z06gP
DFDLPIruAm2KC2QQTW58LVK23XM7xiCiMHngWX+pHRELAMhAiZgSyKW4RQLGDi0iKvVNpyHqXBtN
PzduYJB2CekBAYLbik6NPzE4v8hqf9E3cxt1zEAECkcTYTE6u7/SHWUkc8Ri5ewbB1JkX+3gX7Le
/0+D/V+6Zl7Iox8TYe94kF02/8415s//909KrGb+IS2cTMDBf2rv/23xoGnaH0B8+DtcdP8STuq/
KbH8jYTbw/+karauqQZs2T8pseYfKPfRJECUhWUL/03/byix77wQ8FuXFv/oP81MfiHCNtGoDzPT
PnrmPc566HhMLxfBQ6FpW4UcDFmVSN9u+tD5RAn+V437fy74TmfOFB/xG/Rzn1ArjmxnK3qOBnuJ
IR9Wb788id+YKmgXofx/3vv/XOQdvVcNtTHK1HD20/48LtKTBVlFhumFIbKX6S1A6jowWmgIiFvi
xr3M2GTwmZe6Jj64+jv5fmYSZRIDovlqgriaMzALSOwFaNfanALipAJq8oUvuwTKrPyqyHeffG/e
mN9+78sn+uVp6o4CQFYrra/YnKPlllPRN+jCwnA+9Opwgoh8sFITRQnpfVPyiYXAhy/R5eP8ctlU
1mFt2HXpz4SN3fTH7KZ7Yn5VPOJCFX1ykb86CPznkb7bwhQtQvO9lIHPtBp2HHMKZ9zOzQ2QgNeX
qPFS+ckb+tHb8z7pDVNV1anHafJH096iTl7FDPt0/EdgY54ygxFAsGyv8uHQF/eGTvuZN+t/9gDf
R72ZCICiRRs7X2Ya7KUTGsyt0YQ7lOqIUOAht9xReaht04tM7ZNbe/EY+c1qEe9MGWxnwg3Qwrw+
FTSTI0GOCFiVQW4dloycgm2wiEszs/2HX/KyNfzyugyGOtt1Z9t+9Vzdxd8hhNHjZVgFPjWk6uJ2
+sn3esf2//c7c9Ea/Hoh1HGJrad67Ttk6pb6fQ4vS5+dn68PWJIX6m6t9Bst0R/UTzc47Z0R1H8u
+273McZAmcegKf1uY6K1fdSei+syuo6YZtub6FT4Yj/CryBndPAGUjf30So7FtdDu5vQya6+BtDF
IqTJ++GKdqJ328fkZChfhivi7VbslaF+XX8pj+U5gy/lMQrfGsa1snbIPGv449sk8btru9KeMlLt
pyeYC6uvNv4HsF08u911+r6VLjLdVfzSnYdza19ra80tr4D1rG3rJ+t5Z/jKASLitJkIqNODDR5h
+5JB5EZ6s1/smmITtF+j6+bY7sgO7nbN0TkD9zKMLrA4zM/Kpr+pT9BqivhWBm/JE/nhW4j7TMUO
5Q7ME3IvfLRv2S0kaLXxhjd5saM4KnvwlmnbbIutlRz6XfsPd0bxbk/WxtwJMxg3Pp040BhqIxnv
rI7wYnNITlZpe1qgI/YTK5v/jiGFf/KyX9613y0u8dd3UNGpk1N4en5/Wb7o/6AjeA2SgkC8RkGM
/JRqsnmNNUpbtpWhq055LLYzHLPu0xX+03X6d5/i/Q7NNLNdxBAwUDuoegmi7bhYAKF1TvbtEhAb
njEVyp6yUT0EeQ1UY4T7BTGoAuUdWAAMrdLw58DqZqJTmhAWRC2MeNCnaR6VbR9iSVbH9Zk+vAkd
8NVQDPvR1uJNLuM1/ASPM7H3asHAUQHtHhVAONFpVznN/4qZOXwfPEMasOgsfLJmmh11fkhCzZ9i
CJOGTiTv0M8vODfctFPkoqUMEfjJ06QZ18z7PDvJ6o2e05bVizcXKyDY/BgNYLcYB+UwdNB/70Kt
Rc+o5TtoDvVmTiTcwtg4ohW/cYoRFfFbaL9q3SfV94cHybszK5E6MQh1FfhBjLvUs+OEb7aielPc
n6yKO7gwN6rOzAlsVIMNT5x9+JND7IM9/X3WXx+F6mCkiHC0oH6LdM0rbN2LdUqAwPLi0DrAD1t1
jf7Znv5BxfU+9E8SaB/DHQx8sn/5akZg0oriq8OpuSrLczTMqzY+Y9jH9h7uLMv65Ht+VHu8dxRa
AKjyKYTIbsryVKT9ihCEVca4Nqpsz0mqg1wOg3FblOdPFvRH3/Td6SX1fGh1o0n2hQ8Dc5+1zYPS
RbvLQ00gtaTK9dBkJ5Tnp9IUhyXcO/7fX/mDCui9c9GMWj5tKzPZEyx8qKXw1Hg4tA5qcHM+VPz+
Ugb9/aU+vKvvjrBSHUkEymLhl7N6igJ1bxv3EjucPmwfbLOgMopXVbesIBB8VvpcNsTfbFE/F9Ev
VcEEAlvoyOL8IegOCmBFMJ5JUEakBQNG0w4xu2EwWzcBpa3BR0ln67NNGpufDy7+bpeWEG31LKbk
mwZG1M4uyLAB43BIyi5faZPDLKpUH+HnkgWSdldFlB5yCKL4+Wh1cyyW6bBko5/VwUullwgCXBgQ
W5gYUGjIo+x2wtzY7SbV9zUuOSX2ImxF0A83Ck9P22BxhzEBM0Sxgy4PjWNxbeUiNJzYZXcRTzYI
gPZ6F1TtcnC70VKvxrO+HMbqTWaniiIx2g5k02B/Ye9CdTdZu6XZWdNGRee7Y1dU4q1JQYeOZQ4O
c/qsi+OYM198NuS5F/fO9FTJH518zIs7bdimOhSSHwPijdYfEFUZG1XbQgxW8602XT50G6Hv2mrD
TsFvM/RDwzeiHb4lCXhHkq+qQGNMUomrwZ5pRIYEiL1Qdomu36RNf5+I5kovE77WctTC9OBUtd87
kFBnCBFigj89bKAi+QR4RkN9nObUXxL9DorHtp99VV2O0n7SzYehLLbxPO9w43JblntXyUOSGZsI
CkxkT0haEkyG5jsHxREKavuHUmhnAOcH2R21svH1zLx39OIauPVrh5THiqezhlJDbdFetwg4ssYL
yeCJotTVHGWNlv3rqNgbhyonbxuvSoovi4rDhB1Ht7E9b+dlZs+RDznC9aXGZyjhZih4vjCdUK8w
v7tPasuH9WZk3yNGQvg6rNr6tYXOFe5Q/WeYOgwzeVj6eB0RPZMYzVYtjWWdFRhVjOauhqXVMUaY
lsLD/WY/6sLHL2adi+U016prM4keqrFHJ7A1THiB2cGu7FstanZFB8SHHtyp43UVuQvhNviT7XAO
u8um4iYZGOGjD7A01SdaCi4rw6X6cmtu6Cnvu/RJT0G0F4xxPau3KZXgUOTjV7xX3bBQN85S+Zbs
/axqr2E8rucEJaC0puMc29+lmO766hoVDLpJFk2ZNqNr5eb1MO+EGu/HUJ6ZvF73xFqPofVmg8Mi
H/NSVeyiLNvMhnGF94s5n+pUoW40bgd1vML6DHzb9Ee13xrgFXqu7ZSg9A0oSoFl78zolM/q2jCM
g93VB3Io15F4wSeA9TvdRqEMV5TbQQJ/T6bxF+m0mxB5AZq3la4+s7OuUstyi/iEN/hn5+RHG827
Qkxj0CJxIur9evaXdsLpcfAypVnHEX4xl3bzR47lexdQUpnLPvyse/7pI/m73fVdKWIFkKCslomm
jbN8EAbXYccCz4dNmahHiNm8z5kr227VV0fm4KsyvwtGWNAUfKp5B9sRowAbU5DaqzLTVSvVVbve
s4puPTCYIokMcgHDayzUcKDKcGRKwdZlcd8WL6pKtfMtHsXaCTB10gjcJk7espVtADmCJCRv6tt1
zxxvdG7D4VQV5xRTCMeuXes+Hxf378808QHy9D5/c4mGJR0u+h0dUPtCrsj2mbgv1BdOGFzVGKdM
/do2cMQMkZfMpxYpDw7bGJcpKFBu+8lXITdgu0OsDodf7KFKvaJyQx5urm8hXH5y+P4MwvvNs3pv
IAxCGDHGZNKez7ofcQhbCsTccNwWDZPEs+ocyU1hilchBLxthAaSnftp0V2JoNvk+Gw0ccFzPMXi
eogOIy+ZOGQqZM+K2xw1zK2IhZerJnvWO163NziWbp0F2xbXuhSp+gSHucWb5UKYMgmbj1ji7RB5
i6GuyjpEAL1u8SE0jYTwsAuJ+j6HoOcsbq63K1X/muU/Li2AYaouthPrFhpRiuJHm6Gu4xRtNyoK
Zbxbui/K+KqFI/O4q8owXKHMt50+ewJdgmhuU9L0II8kNxJPPRMuGU4YnIs4UBfxVfk0VQwbhU1E
a+jFSY3fkePOSbsp+PENjFWsSdZhbrpO91J0TIute/y9VsgvLDbdfvksLMS4oCS/e1qXP/+lbsEC
MdRh99M3X9mJti3xn9pmwjzNXbkNIXmijDcYECaP4Qi5ZXqpo1sjH9xwpJU2+/XS227WtfeyDzd2
BtvZa9PYbaAi0mTtR2u+M+rJg6kC0bS51uHR9ikuYTqWRU6whTh1gxnSVRLjpgjvOzeFnxsBBoeD
hyWbp8/ABxdjvy7F1i1c18OykwzzEc6vlizfp461S0XtJTnnKl6WS12ukzhca8XFGRrmLeXI3y8/
64O6+X2Iqwyw/LLboIHr/xK0UBgxEuPwPqh4O8mw2+HmcSSm8Vb08lulxPe9uo0sBs08uDTMjjq+
RYNZ32qNL3nNk1m5Wcwyg8nw0EbySeStb4bduu8ERNzSJdvJNYpLEz2E9CQvZttcjeF0sJUS8bZc
qdkXiFCMkJjMhEwpZ2VrJ+o64m2cC+VGQZRWjaYfVqMXIV6r+34HmUOWF7JJsxomjHe66bqCZzvH
FSSIYJtf/Bb4d62a66ExtyoiweSxHpO1eemYy7sgqRBJGi6/Y4SLuDndQl/1JibvAUbcf3+bfwaR
/+51fId5oWBlaKAn0T7GnNZ2iJyo2tseABP7iMPc3UwKf5zZWwzNvLpFRxzABxYTjLbuVM/O9nNY
Uf8A+lDfNRHLjCkSEIDi24nTsnnpB3W+aedSA86cUXUs/RsJD7gAj/eU376+3HV+mKLkLzX2XwVu
aHcLKwON40IMErSIpzl7WDpYGCawwpi/YUnmA+vvhbMiGoka1O7OS1kmex2qhnB2o+HDO/7kxn70
/l7+/Jd1blUYnnRjZqLClWBj0bMOolVhK6O5EjpyYh6KLnzEUPVQTgdTV7ylYx77Dy/+rj9Jl1qL
bej9vg4gPGvCI0P9UFbOl1z2h6gW0FaGA45FCPO7k5Nkh4bHinfqZ9e/lAm/e6velS1ZoZmKaELL
xwHjBkbGQa8NRBnpKUjA+CGq/8SuRuOEUdfj33/nDxCMn0a+v9xv4o0dAjRmw9doawuGRbZ9uvT1
F+QkozQZI1yGjH/2dFFl/vXpQgzrMGd3dD8x6weTvRmvqU1lfBO4uxj2fR5XXokBFtqXk2LMBwhD
B4M+6O+/6u87e/hYf734UBeao+Md5psjkFxubhfyDUzDS/iaKCK3EM8/qz8va+//fpBEUfz1UrCz
5mjp6BNrkglH/EDt/EHlO17uLMyJbfOjraGLadBAZauj8jA5ByhNyYH4++/6ASiPl89fP0FBckeH
Tantp5yWuZBeMuuuloKVcz9r7jHysq3A32yk9Ej5WP/wuu82xiwbtGaUs+23DsQA6/myduvgsRUW
Bc5y0Lj1ZqF4U5WeatKvPrnqR4/23R7oxLjq42yMXBrmmAsO2BaP9gwwkIC/KYa1MrUd8sSB8UPS
h/vClqiin8ege+315BSCR+uN9EJ4Mn//gX6/qsR7a/HsQt43enpriMZfkBmuWwknQDW2aUCQVa4e
GmU+aIHx2ff//cYh3kcL13rOFHmoHH8UyZvN6DGHS4YU8LJf2Xq0FrGBmcRTTDP891/ww/fr3VbV
GmFI3BJvOEILHOww7jUqlEvPAXqGSLSncQYsrp5ra6sq4T/aq/A7/Os7jd80sgrFUajYh0O4IOtk
Wtazgi/bol1YB5VhJazyf3hX30cS94bIsgZnJD8E+rtsGCXrdFp0Tu/5IBp1FUid9at5hhH865r/
FdXj/v+tVCAiZi4xhR9zPG7ajpf0f5jnfkHc2fzP//73f8Z/8j5+9UH788f9SfuQ5h/GJYnDNFWT
pa7zOv4r2UOTBn5nZE+QFSQsbADZGv50QpPyD0OzdAQB/D1pQ5cQnz9pH1L/w+SHQBDSyYyQjhD/
De0D2/u/nAMXLzUC2DnXpGpbltDUd6ulLm1TKFrSPBgXPKdT5HXNUb+mt3sru75aRzKOPLwsqrcu
6ZxNWlilh8G3eW2KqvqCFeO87upi2cQ2ZzHeHgvdYYE0RZ/Ma/JEaNzq5VEC0q+btOg3fdP1WNc3
4EeoObfDpMe7RdfRt6lUVbMzllfaPMXbDCON7SJKtr5W3s7tYgIcpF90q5j9HPGri41OvwGDqtzc
rCKv7KDKWUqSgXWq6WZBF4Q8sBqQz2QV1pA4v1ZVgONVGR3K7jLtwy7cmiGUOmHxWrfw55wFT2uU
aY1v2dnb/yHvPJYjx7b1/CoKzXEuvBlIg4RNy6QtkhMEWSzCe4+RXkOvpyfRh+rT3VV1z7mtExoo
FDdqwqLJRALbrL3W+r9fWpRbjtWnpE0/ijWhQxA05vYNKyQPHG/0ma7wzGp96RAwcMhr7gcrPwmi
uTXxIivX55XeNqF65RhG00mFTGbVwClMlkETtqpD7Ydsaodm9imb4UEFpXkwwCwEiZa9xwtwyi6u
7hE4nOe6g96c9JCrRmvelbhxQXtJ3w21HXcxQBDfjLn+uhXTh6aW8n1CuevG7AHS7HocJI6hBsRF
X0bZFrcaCYcDmK3okrLZMP2CyGPXqqF0mmv9MmQNWUx9vtbNq9jzbnhFvuZjWdNQjmpBnLgL27cq
PX+dlvYelf8xXNEQyBgY7FCOF7upSWGbjMJXKZEqx5TE0aZ77hzT8Oi0RWy4RQT8zYyBOZXJh6DT
S92h1W3mCdJSvswH6HoJz35G27z0UuZUA3AQ9GgL2BKYVHMitmeRxyNbUfs8izGVpnZET5ClnzRW
H7Jlu8Yhf7UsFHhWRCa6EKtrs/I8kjQmyVp29WudWjDsUKjumlWRTlCQqmAyNfWybENnVrqzZZEK
sqpxOH1vYTXQQ9F5vpYSbb1GId/lUV6/S5LY3Cbr8FzjhSMn5EVX8thVk7zX+L3sNI59MQfFSz2X
ZHnbe+ANha2k5X3H1aZN9wzA+QpMaqPEzwhzWyFzyaG/G0P2saRDhUQqh3iuKtuRv5sPZZWrnlrW
Co5Om9I9Fg5xW9/jUYAYD/CggyTyQ660BwBat1q4lL5WVChKkm4rXCDRpO80uZCD7ZxK1nIb2an2
NCQpGYTQQFsRZkJlp0t+lVst6GdhQzmV99iA1aQb4k9tkUCimTMd2znDLik/tZrsWB5jOaDKBYNQ
F0nJC+pCWzlNyV06Z8BOpnOaxK+rXosOrfgVAQ+3dgZBSCUDE63A6qcKGvQSnfSVFvIx1HS3j9bz
pDFmZm2D0oI68HLY6NwLisY1eJubRO5KH9/SzrGyEJGM1kVuZaH2TSNFsyfJhMST8QKa0gAvNtMV
t2+OnbAsnvuZBYFk8waQDTu/qaL4o6+sr0qiNodQSD6/F5lqkDqSMThUsHXIP412NVgWFY54e70s
VCfv1tK3Im7AALvGkSPesbHAu4jC+sSd1F2aDc6I9NWgMjPRGdE1IMvD7p0Cw8eYTOe5yD6BmI5P
eYrXh6xicqA2oblLEi6ts+LCntK+pLpOv5yRo9ZX6MbPzOi9lcU3UxxzvBGbxC9hHx0ajmOexOQm
mU12LSPNjH8NbAdTG1lpy1F2q8SEb2ZSZK4XrTkMKMKQEpb1Dc4wa2DOYfM8VFT0TLMu6W8q2/e6
0gda5RpAKuMAKYFxo/Wg55hsMVoNphQezvDFs3YJROB/u5n1KBDMBdF8kli+pg6/+c//S/HH/xlx
9Z/+1vZeX39wPPz7e/+/NCbUgS0Zm/XkXwYh93GC5Bebwn/7L398+Ztj4Y8xyB+v92cUgkaMqEE2
VPLHW/Lt9yiE+MTUOIIYhqT+ZiL2exSi/M0EgiGaNKhq/y4KIe0iWqap6jjpaPgq/is81l/KruSj
CGWwToT+qimkhRXj5/gZai88iDJZH4VG+qIu8oG+89u0lUgl54WTasoRerjH6xzlLDRc4D/fmEv3
oVk9DYp2lra1Ju0oNwpnLCfuwnUEWoEyvZx8LU+esgrz36aeU08PU0S/6cyGvO2wVUTdcblf2uzW
mson2ur2RrO8mlBLIJw/LCyMpFQBllgralWLjd6qqm/ocukvSWvUKL31ANj4HniYm8Dz2CgbpMhb
iY1X/+RICb9FOc2ygRTMeKgM4YFI8QY0N3MnCRr0mIMpBHBeXwry8GVFRhKgFjQVGSASCthvrSxU
6LuYhP1Es4pattQOE6PZibSHTdAp7bFaXquSOlY8Zy8C+bRdmxZguJbknXLMPZTdZtdKGhBkjvPT
5ssTKdWTOQEUrAfzZjvkd5ucIpP7O6GjRos10lQYT500R3ZsNapLldBT1TCwal6qa8FrT+p0H2WU
6AGtHawl/JQnmtE2ML8w5uHOsri3M3VMypJDY7PekKTXuGYME9iFOnL1vTD6Y1rcykavQU4ryPc1
T/wtxXbTCBYdkspSseKbLClaz7dN1bgQ5RQuKClUVGnT2IXZfEtzLh12R26PcQG/TI0lliC0AHnL
k1i75imN1i+TErqLKNxQlzzmKWnycm3uhEn8qlUsu+bMxi7Jkgbapb2T0M2LFkQEGh6m5Rtl5WsS
JS/okiS768pvUYN9tWV6xA/LLjSLb2vRRo5oAv4kq9vTepKi7M/BItUdcnJgHF+sVDkt6fyqDRG2
nsYlNwQLVYXwOcSdn1frfQSgFkVIV7OlCIkLWT5QAejuaoCZJKKIjtPmrpGEAIO0L2PePGUSyU6j
esrF/jZcB3QY5Z1UoZKZquIJQ517AOiRIwjrfbIBWEC1OGvS53a+pAiG0e7aeky9d4RJMpotXKAw
DEQqq1qsniyUiThdgXJr0vZbJvGEW/koxCATrNClnm8bShzQEnoYmvYbJJMAHL5rpsVZwkEZ/xIT
esFmCTS2rtGBVzFHDXgKMD5jQytJp7hHPzIMIbQtq7OZYy8opn0ubzdry6csdf4oCwHC00CsQfB0
6UtYi68ThxGTQtEw5bccEbA4mlDoCIP10EzqV6uWqOBr+7ovvl/aRM6uFIXPLFYPBuDzWuDmqJN0
Uq34fRGJjxTpuIwF5kSTesDKNEA6dNdl873YCAFec8FibuGeGr/HQn0HV++1mszPkdLA1GAnKsOl
WdbXtNL3mba8TmXxbYYUMGkknn9Y5K+/peR+NAb8pYv872sjlGr4Z+wQxq8NTpzcEuzg5vWx3GKI
sKmfU4kzjVniTVBHX6eZ2M3QvTUsT1HfPacFKKhJ9/7iKn49J24rtEbIa3EwpZZuyD+v0AUN0U3T
tiJXUdSugk5pBzw4aFCURnJ+gupyn9bFayFFx3oJDxiT3spR8tmXxW/9Qf/J939DNBFysCv/8/3/
/Ja/LW9kHtok/1//43922fY/v13ePt6IBYK396p4+z0d0f0YC/zx2n/GAmzqmsy+bWkog37KSJi6
ytGX/jtSBQYp0j9jAV0TNRnGpEqSQNN5/n9mJBRd5BWx67JgqpvqvxIL/JyX/M52JwwhGgI8YZGP
+CWTtlhZm8ul2D7qIW3NjXgsVN2pOx2DucEhmexlRe2n1fJXLZq/9Gj+9saWJenMMwwXzX/XeW9J
ctP3Sv9Yx4vbGpg/AfNIrMwVcvYgUSpcYeIcvqzjGbUDeMeRczMIVhSnnDaIDfxNwtWp3UGddSRe
xWu6Lm5McbCUx7u0Fd08HZwIbeHU1NepepcKzcev19Yj7bbIs4eqfo/pEdOb4qRi394V+gOC7bOl
s6RYtABlc8Wxg3rTOvtKqr/A2waWo1oPYg+qCfINFuBT+h6rtS92OV4iG1MpeVPgpOzH1nyICurh
bf3C8eVRVakkQfvKk+QjZqPJYqS37Xw36gMtNaRrIZqblyk3HpJ2udtekgzZfuRoD7hg2meteTNZ
UNRKOYw9rKipPavOjN+akIF+Je85D8IhJbffY33tUrs/lWL4FRAhYImpDEoh/YjjIfU4nqm+MdXP
Vhi6tbK+zgvxQBcLMY1rIOvW0ZXRiW9pC6ScZEEU7FV6lTxFQxUVdhZd2yRS6BpEe0tfUt4datL6
pVqckGYDXAW7niwu7OC/Sp//XNP8PlywsETLpRF5QKPY1ssfqlNN1xTDDI/ukYSPI84aFgCdZzUL
rc7a7RIO6U7Rpxv4Ow+jHh1jK3dV0G0wGi4JGy9HqPu6N7xmmTeAR/cc5fNT3nO/qtqPBS2gkwO0
Mm6wEpyVRA1IONySZvGx0dovJNV3RYVkQG+uVTg/FR3RX8xjT/UTnanPGG2Q8A5p1pyPDcp3YeKw
tj2dlVFMeRRBsoUwQBruRG0b4PC8k8iETx6Pdp5TCoiRfcT5K5hD/La0U9OxYY9C8TqNpBwG9I3b
qXhY6hfs0A7gmi+GrAVQ324tvbgWsnECGnETKfNN3TT3SH2dPBeOTaY+xgnVd0t+HNvIw47PXsLi
ajBN5li9ZHLrGSrWVNFXlGqOXhTXCAciTgJ2bmHzJzFCpN5T8mKPHeaBAXqK1/Dww5L6j3Zb8deN
jjVElhScJpC1qgq51p8f7Ji1bVFOevfYitZDrVsPqciBODe9ZWifW5FM2CSRe8DCtO7TM/wrsk/V
XTj6lVqi45xvoK9h2pieEvxbxSryYB/t5Fo+19jgTNg4AN54UJfBSXLjVK80PoKhFnPaWwRpPrZN
s9dmzVfJ+xVzuV8I3HGWdLu6/xKyEnZhYcN18UvmW2osxyRDigtiKszbA4IuB8LJexjnp2nU6XHA
bKcpp6fWTJ16ULgimkGTAjQFzNa+9wixfUjdnkykv4gyXJqRyLzYNGnc+vo6jmWwaMO5tkab5CBz
OHMNVqGqL2mV786RMt4UCl0OpBsKY6bwsHJYgKYpTefCkn1s6FcbnKHdtMgdhpRCD1iN5gk1+004
bQavH5ZpkBbl3DAbO9H82mLKpMjk8Nr2MHR1QCfaNd2Smxyn9rXCyo9r2X/8xH9R6fw2k6Utpc52
Q3j1q0iI2KnQoSR0j9zr89CzpESaHy2a3all0FAmtSYtMMPolvQTnbaWK6S1j+2OI8zcRgYHHZAv
pPVcS01q0OlVUJOtJsj2WhXrH121uym7mAXI6Gr40pnIfxTlsQmTr9sskZm3HBq9FrBiuFh7GNGX
Fnjdf/whCSR+qPb+9hkVTvjIT5GK4rv886BWc7kx9GztH+PUAK/Ae07y4CzthLFrmP7F2ij9o7UR
N1DApYZGU4Ty6xQCdYSPAFupWvUH8o+esTMchfO4ER37Bpq3AaZn1E6wN2xMMIE6kTmURmxRjbD8
LVwkgxN9o7MgB6pb/hg+b4Wcnz46gev2gU2stTUR45lfCvuKRuuZMo3T48RBaE2bvYD/K2ZZG8xU
pz9ZpzBAlJGrfmuowVjXwdTDVtY0r2A+AZpw9Eq/pL1y6XN2VLL08WCcKpKIc1le0zI6Nqyo8lju
K2uAtFRdNdm6Jlr7RV2jI0lDGkjlx0IY7/Sej1kuw5diSC+KMD+1uXJqAX5HafRRFI0/0pJjLsNZ
zDVHyZJvHbu2rM83XcqbEAIVZnlPdnvcgaZtAU41nW2Gy5PE78CVq1+iQrlV+YWdkLPOy8JDJ+qn
WYmPNZTzv3jI24j5s39gO5XoMu6TVK/ELTv0vf3oh/2vlkIKQzG3VReUgLq6r+Thb4/uP3ukT28J
t+2H+bvlHf/LNzhc/XJ5K779t//6kBRVK5y+df23n+L43//y73G8bPxNUcnNGaZmmqa+Hcn+ntOT
1b+JKkH6dzW5iPL/jzheMJGNs8xZGwxA1ETDJPr/eyAv4NnE7yoiSkbYNsq/GMnzej+NEezs6Wz4
zh2gVslF6r/UFoFi1Jq6ivVRFNVysSN5sbwFEogzCxTC0posUVKDraxTM3NDyln7FUbkF4x1FHaF
obO8sjLF53kK4w/YC92Dlcnh54gbHm3qOsa4+LbnwN9iYKM20XB87dM2PCTYXjQkm+SWKVmu53Ko
BjAcVhdfK8Og/7E09K96GmJXI2CXUqhq5nL2zsHhtPbU4x2dq2p7qyk55KE5+dpOA5URbYiFh9JS
qjdt4irCCsKDPdUW9ZJGqQoEsnrEd+h5C1uXxl2QrMuqY5Eim9++X0sXGpAfW0xmTBd5TW2Do15v
F42vZiDet5XRCA8NILY90VnGq5qDorphNCCpwEOlot8/Wc9GjyfCahgzbkntGH+Ig8SHq0aS/QWa
vWelprIosovQOCQALROIVPFuXZtzOqadYKtptsBfbbDFxRtqV6LxuVuzVj/BhCwe+kKuXxKtCl+k
WZor2xwEqJmrvpbaVQ7r9WyqU3iwUomWPDVS0x3+5wOudBEVBYBgZIcSwIF1NR/SZKDPfyzL5osk
VyE6Qjl86GdsyZ2JZqtgoZmMrNvIISAUm+xOG6cM375iVJ9AA8bXKZNzpMCtMtRk9aBm1eB4X9Na
NIIO86BrPI/dgySFwpcxzBCUrZ21z7B2dkPLVHABKqimdrOMj4P+UMMIetVo6vpIllTDIAe34JtZ
R9Qiq9aLiNr5Mk/xSoSnTjdGSZ1TG1ZcexqzuKpiFX+Y2daGJk7yCwj07DrPQ/gyDZkywP2lhhtx
7nA4Ni/HKPyuRBjx79Piy5yk5hl3l+oZEwnxuYnj5REKnn4VoTsjdeRX1EzNnsaVLOQQigK2F1tq
jDypC21VIJgqZOrppumr+dLum3Qd7UXAItSa2/GR/ecmSaH6LwRqblLNWM+MeJPkcYjHICI1yKod
86GE00jncSb2thQW9YsOpJr+V2E5a7UUXYtsiF5X9Eb+1C6kLnvmJm2/iK7WNjsT1WdnhYrsbS4R
bS9JpeyktU98Nabvutewbm0wGjhGWEr7XYGWOLdi+uXTEhh5zuuNk1Heg6SuvUUe0JINRnuNZU0A
apmLnNTaZ2srUiVw6s6KvBSfuVXOF71f4nNIRPMRAsPz9WweKSamYpBkSXbe4OPRDkfyp3zB4Ha3
CnruTXkfpXaUtyNRWNQOjVOIbYU6qaOvGKcpPvyIcDSbaH2HdxcpEKgyOtJNOTx3UWdQ+1bZ8CWk
NwnZ0YMwg4zvzSG7h+JeHWVNW7ZU/Jw9iLFcPcOiju/jIZZv+2Lqjq2OjmnBVQUP3ax+rNowRfQT
Tj1eGeuwB40nbHD17qwlybDBp6UTnhc0QnWtul6rUW6uw5oPp9pYy7smG+kKGzI9iFhn9kUoSt5c
oyrTxEZ/0yAqHfQ4Ch+VBZ+4SFMzp8QINfhhz/kHkZP88xb/fflmq7IkzHANFStddpEfj7h1qHVS
GUvZUZWi/AmrIcqbJCJ0ivdD0/g97uwAknR71BVK6aU0Pte0NvoGJqTPWprgUif0ox/SaPYFQsSl
nmDqtoIu3xepkT6LXZodFeJnLy3rdT9rDYoMo+Z8YxWV9ReNUqq+VZD+jFdMnYQSESmZS1JeKoHg
9mF/iFdUWSXIVOr6OFCY+GKWKqtmQtn0c17X4TXe7mHbNTN09O93d7vPIKGZfdu9j7enUEMHDxJU
/wF04vJOzukMUGf6QbM5Fa8z29J5VGgwADguiZSFtaTDk4THLi90iQsUtg8q9jU5nrUMkHUbKt02
aIZt+CTbQIq3ISVtg6vZhhn5O0YcmZXqOGzDMFoYkCxgw6GT+umMShArz23g1kksnBcRL2Chp8Ew
6Y0rCeO0plaeqR9WI7MwyzULIs3hMPYlCIU6rNymWM762otuWNM4gMZjwmQHih8QgWivUR9nRkdp
sh9EA4OWnVEeS9Z9yj1OqefHWHzNkmO6vsG31rD8orm9Se9S5Rn35V1ff8IgFObXiN1U7xWbjhi7
OBfxXdm+lfNjg3X5XOzl6iad3y0T63Qa/KmgYKteLs8SjSsD1nuY7iRfrJHTH8cUNlVQ+fWpTDeH
oPmNJFsbQXGz8FwxHvSpdfvkBoEKImT2zmEEVekmoZ1qyT4rvI2xLB9hRd5F71iH4/W6QwOJf2rh
jeuLkH8BIKiK1wxwNAz9pPBC66spB8u7wZCZkpvB8szlDMsPSR/+3RsEsEk83CIxYbZc6iNm/KUX
K9rAI7vDElejp9UsN1cjkX4ctSZAF+XHshwvxYh9+aQdxkY5sna5m8QsKjMb8h3CzzsNtH5Mowdt
+GgWW8NSETYLPUytTBacfprEoDbjHvVjWLvlwD1RTOkkbFS7FIKiT3AiEQ6UnOw0edrJhkDKUr0U
7Yo1jYWYaVmQ0Zbzs6WNpyFfnY5Yq48iAfMgyTMT9WwhSE2h+mvJlmp70RUOFImsfK7T9CyW8td8
ER2ing95tRLaDx6KuXaHtnxsSHXOTXecaD8s+uow1YNmogR9loZgLqtLrrasdol4o4gI71hu7iF0
B4ZcBnNxv+ImXh5V9X0dIEMs00FQ0CnpqS2BBhlAMyCWt0hwAoc/aetUgomQY1gK8tK6+N5qrOUk
sLQGzatZJPQ/porbYzRwwf3v2g54gJvLRaxmHzeBU7pa+HEs7lRSNxwWIZikfLABBoBSLI37fEB+
C7MCZ3XjrcNVUlbtxXxXjAdAFTLpZ1M5VZM3pl8r7LgEarZGzaxPoS2ncBF3a9lzkMWGQ6NTqIhu
SljFVM0yo6XpjfZuifZTPxe+rDWBWbM4/VDS5nFbVx6jTKyTvdy+UOkO81etVL9ADfSEcLMeu3Ti
SwRBHE+3wiqORniv4cc9k2rMZKysDwldxb2xZTCacYTY1O4aVBM1WruItvYIwvdLvFyx0pO/xLJp
R6gJ8gh7oWSP5fYOY4Qdir5SZqakJD76L6vlzrqCKqvf9dINxsHu0Oi20X4YEXias/K4SFd6UXbt
W5ts/MIPhNnrN7JhuKna0Nfscjx1siPL11xez3VzYQZqXR9U1quVHeXkZiyrnTLd42KPxFoK5PTO
LLKTIubOgGleqsDmQNkQy6MN5B+imrtqDoGIilJQw7JBSVpPmWAJuDhB7BVMYUaDDj8ZHw3Ja4k+
16ZzDeVLnV9UrfDF4bNfK34IQ6V6jcjerxRuKww3J8So8LW43s41+1uDfPbIMImAxiSbb2hzMDG0
0HKalfP3OHrQ2qsFUCmVntuWbhsl2gnFZ52vdpwT96Z7fB/cfhycdc2elHbFH8xN6tmR8vgWVzE3
QYn3EWGkENGLuPURSkFpXbCxq/KHEsVnUQdttIUr0i426y8iKVQaBvqElC0hOYLrScfr0DgZ8wtA
KUzfhf0imgH5D9yggimZdur0qWYSmBOvFvd92bhy/NakNPS52C3+dkr/pwmWXzE337dWznmqIZum
oeuE1z9vrTQP1JEiVflxrkIGUtpOECNNk4GENzRV9aQql5pSQV/etOpSgBgyxPEVJIhFPDNz8lCK
c48p6wFNJcFFFebG1r7FzYOnaPnC96CAfqUSmjqRgiH3GLh1enoUi4V5h20PhX2puukxOwj6slMP
8STicYlbANFVCrpmhIVbWZhr1fQpOVmU3rJGP9VFwhjZouIYwd3Ue4kBV2Gg9BMvh0W8q/Nj0iV7
Mwk5gsBdVrJvRvVe1W6luNmIbVS2OmBPDWdgkzjQbLFhAXAwH8MgpFFqBxU8UIrFG+U4yGs82rsV
+xcdcvdOxhnpImZt4a31g2Etu4h8uXgWiuGsoyyjA0V5TttbYcJgL253KuBaCtaOBH6+uIuW4sjh
9ptMylF5yuWI0j05Zq0e3IxTokUjWfwwUCxqjtlkXJDtuEoJpL0bnaFvUVIqQiDk6163KN6M5WPP
0zFot3P75WCGlBm6jzVhOxauuIYWcb+vtPC2NB458eBJI7nyCgdi1BG8tUEh4vzU9MfVNO4lOkPy
VdmNcbfT04cKW81xDV/jqj4q6OqbT319MpbOziwaUWGYwnQV/yLP+UuxnLFIHw1ZDUUyLLqc/l35
cBW1Nm+1ZjymxkTosOJmVOckGodXYqH1nEGX9ddyTtypi2p2fAoNctWKXlQTAH6Pn/+l9NX/TaP8
j01q/93/Vm25oe7/A+Nwy6BZbFN9/vNS9j0+iG/Z8Dsz8d+c5K1ahp7y9e1QfrxVP2a9/ni537Ne
9MZToSHx+Ee/2u9ZL2XzHAdhqMo4En5P5P+9ei1rf6PRXTQsUeMnOumoP5Je/AjgEiNNJt+lm5L+
L1WvKRX/dM4g+qc2ZdKTsWXgfzhfEJOoRjKmyjndJ8fm0F3QkAbKroYRsTPP8mH7r3oxL7proAL1
8GIKloN0T2urdBPeJpfRC93yjMIxCN3Zg8x+w/npINut0x3SU/aW77fN0tqx99V7tCXH1I2c2dNt
fKfszJEd3dUP8MrdMVDtga9nR/ZrJ7sLDzKAsPkY24vdBM2xc1UbItgRQM5eCNgvHeSYQbunj98T
ffXQ+JmfOosreFWgH+r76KA4kpNdOj+Zd8NZcup97dUe6fFLdBlpkPUUpw/gup83eTPeeqfsjJHC
RT4YN7rfXJZz7Oh71VkP+SXZj0HtFQFdTx59ZcFwMA/VbXgVLvl9drAu1bkImo0m5ia2xOdE8+wK
Z803bMBVECmMXXGObzDwCJHQEvY8hldSNrv5HQTZHqyAm/Kyitftvu3dzgm9ByD2tuTrTuLKbvip
29xXrw7075ehulLAKziNT3NUgJv1vvNc8Ypj8QFHPZ+6qI1dcjD4pRN78Gj3q6v47XFwJL8N9Jf2
iBTYU2zdUQ7ZyXAnz/CzveRP1zIY+avprriNvdW3bodk1+0Bv91OjmFnfnEgAZH5NOTZpb84ow27
eZce4kN6MD3lUzpkV1q4v1qvREpcR+e0u+HBjuzJIay0R1c7dKfJ02+qveqFO6yD/ToQvcKJg+EE
XvtmOS1O44ie6BDR7BpHv0nvxFPxsT4RTBFvROR45F1DUHURndbVLsrFOnf77L5+xF5iP3+KXm9r
e8MpeJHkGh9HXw5SX4ML17uSm3npWT1rTu6HwAlwZ1F3yb1xNfYt70ZC18fm0luza3lIHBSMfuKI
X9SgPtAc9QV9lIO8n4s13f5rwteLIwbqXXFU9kPAxrVItnlR76QrI9EP3cTL3YZ5IvK9j+GYP0rX
hBMZsOhdegtHxeeIrR9UX/CSm+w+Pacn+ZCf9HN1NO/Ss8EMaE/pPj6UBwxwjz+sWP8gPYIY559M
9V/yIlOFAZReNdJ5sScXLMLs9Q5+u3YXDDtjV3MNrfP5SUebZzAr8329Xx3VhYhi947wgM5517nF
GylOO7eJ653ew53JFu1s94TvtDfsJpu8pYuheBJITrtnhnlZIAVGv0u/Jq7hMors2GlsfMA9w+Nw
z/NWGOX9UY0OhZ/Z4CtsfE1sVDb+HFS32hEwigv+1I/8xE+wI97lxgEmcvdtfS8ex6A/okV/hCg+
B4m/3GD/zegnBz0e7wTbsIUnIOZ8rw/Cl9jT9/lR3Wd26FSP5kt0lvfSJUpOJmPprN8wIPfRXn5Y
77Q7OnW98WCcCyOI9uMhOuGIewm9zlNvNF+pria/He4iO91J59kHUM7wnrf54I02Xox8/5NkvP32
ku++Ah10EZDsiP2dzhUPvaPsPj5T/n5ymJP8bmgDj7OXHRa/4AW7vXaYTlgW+ykLq3nB7waYoeaN
EGp2kjO5nPjsxCuxNwgsxqNwjL4w4pzaftN34j6xVxsiJRf3wRp+Un0eylk4lidsv53BhWPjDkfr
mtsa/8MYx+s90zXvVGOX+wAmGXqyrzmkEhzwry5G4DbtpXvhZjls75ufl/foRse6udyhQbBTt/Ji
lymwb4LKVX1COnd2sl1tg+y/9HbiINVwW2eyVVs6Zq5oK7vEy7xpN+1a4IwDW03nYse2G3afETvC
6LDq72an3GsOnEt6ZPcpv9UE4l0TpHBVjJfIaRl+yXPLq1Nv3AvsQALDOOWjQXpxwjtjDwhnJ/tC
UPMi8aF+jJzB/o+nEVHZz3nGP7fMX1Jyk4GRlULF+ty4+nllK4My4gu73mmCgo4Angluj17rmDaf
gFuJccEp5knQFcHNmfiu4NxDBfEGV+NLDE53T9jkeItb7D5KG0vsXbWL7dAfuZOGw5n7sATDcWAa
ojHxtinLscqZnVfT1/3RY2uGr5l6aGLZFTu39fJptw2bbZPkBw7yEhvplTvy17rPGXNvHkIWqtYz
WcpDF1T9TnwdDvl+e8Eu0Bljol1cZq/hq5hFs3E7/g1uC4jCB965g9j//RvZ2zaeuwAxLP8HYLLP
7uhL3TfQu/CkcmXeJt1P9syH3V68caV9ymDpnd8+SEqgQKcQi0HsmE7urIxKDqK+ekZHbePk9zTw
6WSGj86HYWhduGls4orH6sUnZ2541Vv6wOtzX+UdSHJXd0W/9yiLuJJTuAn/dJuo4sDrcbsZU8I1
f6Qj2G24pOWTx2LXDhPwHShkdB9Gu/ixOzaMHdICDkQZG7WKre8LnjNkKNbO2St5nBbD1PJi5iyo
USQrPhUiYhUGuoPhrrMwcRZ7I59uP9vuGWggHmbk0XUd0NLGxojQh4kAVJLZyKTb02jlbUO5ci3+
TnIq3qTkMxRQJk94lzqhE+63j7OFSr03HHFY8/gj3ij0uUH8hrDbhh6aMG5euV+fcT4+LNwOzKw9
k2dPPOGHfn2K992h2Qaqo/vCzfakDWcJkAUxYE038lo/d1v7HtYln2FhwJX2J0mjHVYCu5hVIWPO
bveCFmkumq7m7zcZw0uCOuz62AdEIhqQBysDlssJ5GPv64Ee9OzKeJu5ViAcWYOOwnUKugChj7e9
l0qUt82RyEnd+PvAlNgqJi40tWu/1W1hD4Oad5Pd/03dmS3HjaRZ+lX6AQZp2JebMWsAgVi4i6KU
0g2MqQX7vuPp53NmdhcjGMkYZVuP9VRZVWWJkhxwuP/7Ocfi5okjUV5jm3a5OMlYFxQuNzHGI9y0
254tJu7waFl63Wb9ff093oss1Y/hc62Q78MGWbh6i/Otb9FXzjl5Ml65+QMU9r4NGAXiV+ItUs/c
YnFSQVpu4bcNAD8Eu9Cbrpw9RHdbcR16fgu4MBeNJ9wB/H9+TKiLifakXbzvv+mYYeda2Kp8O7Cl
KkdavCp6K37JjgJPYAmLU6Wyl1T5NtzFjfxgP00P+i02jW9d+MpN4Yv9rnkYanM7wl+fv83NfHQg
sHqhR4wUoO/klttc7IeX8HvAz3EhMfXbie8y3Sr8aWH4Nf5MvR+4CSG2SOOpRhwF94IwWt7aN8Y3
k+srPyxbGxdDl9ivn5HywKxV/JlhU33iBBD1I8KK4aH2xbeRuYRiZce1ApUvle+JXz3Cth0FeL8O
0Ij3oAzCENgbx698gjkvZ5P7gI315YP2YtvklxM+BwoWS3gecVsXtIRerEy55aZ6GvFnzavTZkam
lkMiYTXBy3ijG/pUPzdoFcRsI+GO8Ho8yngdE1sgbumiT/ch/l7diq1uDkgbeDnbgPXk5/XGISS3
t+nHkBC7viu2DYFK7GvYJ7Lwq9W8Ke+Kh+XHvBOBQk9kkxCutDssB1c93Cr8NufWKdzxiqxkk3OP
s5voQMs/DejC+NWhDKAwOtBz2+bLNTzS8R0TjzfdTfcDJKS7BM4WnkiPIIiS9BMtwm2y41kCqkEe
43EBB8yN/WnbeLObwKA8urnLjC5Rdx2ASyaCIrglzklJKRK38FqiIhF2SeQnjReLfwfooX6XvIic
wfHqjYhb0Gfyy2C5GW7na9NLA3gJITt2tijc+zPVe7fjr1c30LFuwr0Wes5tvdO26KgRsmeevK+v
jNvwI8Xjnn+QH62nxnyizG1eE4htYsaS3GJrk0oYW6qzZAFuwrbAdboxP44Yk31/hSL6E/vLQaG8
cYdIzra8Uu8nCckSN3nS9yoRnPZV/25/1O+TLdvD700fIx7H/JL8gF7syrwvtpDJBAUa19SPafF7
0QMN6Q0lny0ukjBTxKHK6hqbaCttGt4TJRMv4pdD8qXCy1062T5s1v2O5oZrbPkFt/E6957Y9Bmg
feX2KIlfJ9cRWmXeEGjbKaClwffv8me92aH0meydr4bhxvyx39XHkL4V54R/qD7ym4n5xOeFDjDQ
CcNg4uQk2+xhtRd5mPPy3Rz+QgYSn/X5SvpKeMoBlLrrcNf5tht9pHKr7hPGTrZxUHmoXn+h5Op/
Q9/HDb9N/hTMm2cqjBiF1rVdm5vIM1qetdFd0zU5XZ1fc3Z7/t/iizCUYU1Xf4kamahkCeYfC0gK
yblIL2mbbNUAnkJ+dRFF9Z8dZrVvPLp8U8LjqN+KfbJvN/HtagTzzyVoNyHLiegWouiZ9KthhZy/
X+Xa2qzEU7gO84M76UENzABKYx6jJ05OOzf6nn/Ib5doqwcVzk2EdQRBmLWQM13vSERvrA2nHbMe
Bemm8BlaZC05UPg9FO+3+Bw+HGfXe+49DUfLw3vi0iBQxH/EB0iJQkWwLQ73eli9p5/pVsSzYrtE
CtK7pNAssuCia0/+LGGjTHc8QAvgtrhs8VAYFBd9dt5pcVMMEtE5iQBSvvzvxJb1+EUL+w89CZG0
iOqkq9TDqZGMIpYGqzk+NSOS4j3YdNLQLeV3HpYCPA9SeyFGXoSDcGsS6qYbO2g+Vhh/Z59voRp/
oSKH+Ibfifv15juDF9B3zoFz9LHZs184JSZwP60BtNYYZRvfm27Grb0DFO3iSLei/tJvY2GGN2KX
SQEwyoQF1yNV/Z8dEaMU1CyUbiZ8C4GLyx/ggQmkgngvH5LbdC9ibKZhk0B1yUB0f+Zl6H5s6h+k
2ngYkS5KRBXvx9+Mf/5NGit+/VXFih5qUixVrdwQpBJpFnAqUFjCr2++E6dsYJpd8CElDSA8ucXC
Bk52pBZE5QibhhIU4RMqy8RnIsxd/WiX34t4a94jLU6FA9w6XkGhlkRk6q534VN4E960185du1c3
4x5GFCocDhFr51FjIqieDgY1o+5T/nHZRLt+HxLvIVGKxQY9IQo1u+LQ3eTBeAWdKf9h4l84jZv+
Cj1iLOIQ2I+jSNt4wvHz/Hl27y2cULHtnmi13XU36WP3Q7gB5aPwbwXFm2xj7BS3wgV0D9bV7H4b
udzAEV9MlePS28b1Y+fxdjrHOfaNHcCKlR8DAcEEQy7gpX7MPDRxpvAriOZeSVhDunwHIKAEvtSP
/LrHaKdByeZRWKJIJ1zKSmI5EaKyvkflxFsCOufkGZ0IWgPhlBhACyYfM8HvETFa+DAHIroxKDQQ
Nbvqp9UXsYEo36mbOugwZGIj8KVbaWsGlb++vA46IwSFDWaKL9LhRnS8c7VfD6X20Jlcd7eilDVi
0ZHdI5LGks+IrG8HCkRAUh55dcwAUIXN+El6WLlo2mbeaAdah3sDrz3ucMzbBXtJ23WbkmclAUpG
OP+Z+KcNRBwJiRcRooixyRZ4B5oFntHfOff1jfw5faDrlciEeunNxPUWRgR+pMjzCoIwtJgRK+AI
tr44k+iE+y2p1hUDV8ETSAtv2LcuWAVsRP4wm158aIUB2YnUluSaOzvxHQnMXS7gnQgRB+IfEeJp
mwZNA6Cwh3wDnZgnAsOZjRv2uFZsSY3VECFdTVhGJYegrtauRVKClCsmVVgu7Nh1+C2/je7hKsAm
iZIDmGUsVU48+/5tZS79b24rw56vbysjI0aWx7Z1E/5Q7vSDQ7OTOJl470n+sD6amQvXZ7D6IpC1
MY0itFSC8h64IlXm/ouxTx6N++qKqtrD+g2ekrvpJ7CNQNvh4zf2AT7AIL4LqR+L6CG8h4nqkXbZ
lbLVDuvPivomDJ/eulGpci5BsjcJDPtrEmjCGFLj/UhITBIXtLvlLifWMO/bK+tpPVDf87s9TnOT
HSqOSHJdXHekmDdfcI6Yfl++zTB462ZTUnRR79Uv/aG4xgsR0Kr4sjAYKHI2lCbMXbd3HuzIn77B
Jd/smwAZlCvnLt9j37HilM+pvGl36m13Ze1JvTciwU+3zp9jUf/P2jpiof9h5AN/zka9Sz7gg8Wo
gBl+fM5+dHFSPB+3aMRsFX/+rxaNpvxm04JzHMaJbYf54/8cTBY/AWCoyvRIxHwxJZ+/WjSa9Rtw
GwtpLKCuAnwIgdpfc8niRxrjWwiXyYwn8xf+CsDwpEVo0ZwxdDGabMsWEEi0tY5vEiwEayUZOWrc
xc9Uf5rlFg7RzgcSiaJkuanayGO217NyTApFjpKxqguX+PgOv32Ck7loxjMzzWl5AqQh6JhCsgPb
agVIZ7pZ9gagNhtOmeFrYfaekABxpO8vD/BLR/hvyTFeH8///V/pX/4PPOiqmHH8+7bkU5n0P77/
27+3z3/8G+On6Lr96F6f85c//ucZN5Bfs+GpsDlDgsFP4xv+2YY0lN/gsFB1i5biCYhWNX+TTSbv
0XgFaAQghaf564yr6m+mkIuzdaCvBoQczq+ccf6eV8OOFtfIYspfMWXD/HPI//iImw5oklxNURKH
BzjIdKfcJ2FpXjjHx63OP1dh7sNBxQRgEUCE41VsbUq0uh2Y8KHr7knVpH2VIDncxegXXiuWxZzN
aFIZ62OmFCZ4Ql99mzMNGNFm+ddE58vyOqgtgUVn5oRu8PHy+QqKIjQX3Z80Wd5IcDx5tRJrvtaS
Yr+/1DF5438shY1jGRUlypOlINWIVVWaYfxpnEAv1o+TmRtekVaIOltdAs1XSSVZTb68v+yZz8j+
GrrFR+QfNGFHXkXo7dhipwqJN4yhbShChyQiBGn4/ion2DBxWDCGfEXMsmmYzsnLUYM3VxRFDV+W
4uQaZoXyq8S6LmwO+jUESsO399d7ORcnH477AnkMfPaiWy52+9VrIfZQKcNkoUTQj5B5G32xl1ID
rds1ZBbD73MpHDwzK6xggBrv57QWXxO5KoO6VOqnC88itvDts8A9o5gAecExHT9LlyzQ4sSR7hcj
Y+NQJ/uwz0HQQq8sRJhJgzEKcnumtnlmqPORaU0q8ysaqbBryHCbvP84Z440O/Ovp8Fxvt4Zu0Cg
3NElDSVQtYBuvXuWw0g+yFUHW8v7S505WwboIQftSEgEub7HS/V61kOHDbXopIGcmJvsEeEG9UKP
9Oz7sCuglDCJ5stQ9qsvnVuLMpSlypfmph5ARWnebKXxLlvD+sIpvrTUyaGCEtyeTQSXfNlCeTBC
KNe1UJxgPjrb/IOdgzAR7i5uCxir453T5GjVOyySX89du6ksubmaNEjc31/l7fswIcftwK4R9xim
+PmrrcvSsddry2aeK9TkfVmsy57Z8WLPdHr3D5aC+cmABZI5f0UTR+XVUjGfCT1qq/ah1O4/FWkk
IeNbqJ8iCOv+JO8iZjiPxnx76mxcm67jmTRbBHvHS/VDlTatI9f+MlkA3SuwjGbezhe+0HFjXphr
Pg0wcvXFNeAbjldZTGdG40ypKaeoyg+z09JrCCQdTzY7GeCrqfyRIoW2+9UPdryosDSvdnGYraaw
QDWjmKDYn2yJAQszlenZK7ljXjjsb7dRfCoFcgfcg/oSlrxeq2qaWTdakwGUCeI79GCYKNX78Pr9
N3rrGEB/ECZz+hzcwos21Ks30hQ7L8LR6PwS4fCd1jE3D3uVzshuwTYq0iXu7TOfzVCA39uwoYKR
PT0cRj5bsdYqlO26RhUcTdWEjMtcX6GMvRya1BwQEKFY/P5bvr1o3GFdbCIzY5p6yvthVXGkORD4
+pkDj4dZtsUhr9oePTmlvUAufmZDmY91OJigkWX1NPOIYQ2do3nkBeVhvKuMdniU18T2q3omm40d
eBXff7czrhYvaxBpErcA1DVOrCJ67WDghPheJqd08rueITLVbODiyifNcsOkUVPXrFrjubb0jAZH
P/QPjjKRfziNPV4wNGK1Y2dLcMseY9IspvSsE8sJQixDm7unfJVrkBzOfa6UG6XvQXHEZdR86NIF
paplNpXVS1Ml1S9sx5kDhl3mMJuOCOSME7swlp2KLjDrD04fBlopgd6YOlhQOuV5SJ143wxTf+Gd
3xwvkzQAVgFh92TVFFny66s6ob6+9n0Hd41SpptupJCVVbZEzb/88asfm6UEIZ+Yv8Q0nEr+1b0W
2WYHz8BUKm3uF5Yabm0ZwpAWBA5ovGbSt0sVpuArOt3yoG6Blg5WOQiypibx33+aM++tQQlEki9I
B22R6hy9d5kjf6BKlP+LltKbZDUfDLjaPjZGlV5wKm+ulRDOJuEhcRLH/FTacy1tFNYNgKU1WM1N
m6QWoIdofgrjcA6iZbB/f//V3lhf1lPxKjrjxkTML7DnV3bRlMbUakMsRhs7zrdsXpXA6Vtp//4q
Lzt0dFtYRgPZzRgzVNGAto93MAVInKzGxGvVWXildE5GLyGrcr+XElU5LHrbwgk0dG4KxD9Ymijd
WNmMllZt9/eFlEXM/wyRfr3afbJ5/9nO7YChEzoCOieVPZ34N8G+SWapcZEBzx5GTZuDtcrjC9Gj
eMGTDcAwixCIJUCkiyP2ap+TIZSi3FjBt2YJgmVCvuka4BZ0MnUzqFtNktObDpPKBHcIZ1viIIX4
/nuekkJRdQIpyOQf30GYbefEYkQNrH9VOHZMu2T0wS2TcdFQIOUgz70a8oaqfh4z/xDZs/XEGXXu
u2mgnpp1tITWVtnVspFecMtnt8VgzhgUP0HoqUWJ1Eq1oNLmZoVVUm90NGWZqpzknsZkFWc7rUJW
LAw7xi7K3tkAEZXCC0btjSFlW0xcNXkpZTmwk8dfps1tA8IWcTRTRejkVKprZoj0Dbbs/ASPMXNG
V+XCNVfergriUTaoNGgahXFV/PzVeTAHKKGiKqcoDKhHR3WxQuU4lPxSohGqSZ6im3vNjLw5BpvD
mF6J0pf1fewcv5tgyop6r4jWC7xhZ57JpMRJGZFSEHn0SdQXO8ocy61JfxOk+nU2dZSfa6W5X3VC
CCld2ztrsS7J2r81eBxJR1eIJRRYXU5DlgVOn8E2YfEtO0SSl58ZM91zXWxwbcWvukwTC64ZCvAn
09Qxdsd7Xkx6OdgrQBcAve2DVqQU/MsSGhJQFohkJvb1qiFT9f61e3vCxaJUySh54D9eGHtefWjk
z8ISKtbFR/KmR7OhTA/R2nW7fKmhCioEdWoIIR0NJGdYbnsVUND7D/DWebEufLSgDEhczdMKRVRD
f9/DtuDL7YAyJ5ky0OSq+zLBTXdhqbemFA0AIhKVT8kOnxbR6rQW8RiykXNuhN+LMkw+lYP25Vff
R5eh6zW5fpDy2KeiL/U0QNGAUh3UC0P7CCar3khVrH2DZulSXeHt2WQpwRoM144sE+UdH5hpidtZ
idPFV4aWiaVOrxWIrRJsdpdrXpwsjv3Lzkh4SFmGug9fAVT9ZEXeqxrkfvFDuOZ3WtuAuJ5G44LJ
e/udxCov6ZYOoaJx4owmGUYBrc656FIGlC81Gm9Niyx4/0OdXYX42DEVSlLqqYryOkAKPiOO5ecK
sUvRISo1pNF84cyd+UbgoyzwMFDzwfUofv7qfmWDPFJdswkU1RmF36phKFMKmw+6Hse+AgPChb17
e510xaYeTYURsmhVP+m4zNmQAtFlvcJOpIOWStDftnpeAueY50vu8dzL2ToaHIL20oA/7Pjluryn
6twJei5YMPw0lrepHP2UZUTedQTqf/l7kVeRSQhLJXzT8WJKZLdms9iMLLeNQ87U614fN8Pu/VXO
7J+4SxAxqNBkG6ecmNUwUqKUDIjW9OhHEUIHaIDl7TFJ23+yEEmaYMvCVpwccmloW02pNeaYhgYW
iqlkuJZy1zUUw79ukTgNYLWEHzcpER5vnGQXY2KHUHrKjlLfa5WhbSRLqh/ner4kNKUe0xBRDjJF
bftfa50Ecasew8xvkXY3tRVdj22dt55mrQlIg1IJH7S+G82gkBSl80bY7IFzk5D326a0CPy0pasc
zwo1AJ29UUE0tExq3yNpMaKpN5ftXH6cpLL+0RqjyghTViwgZ9YquzSo81JuOQ6HdQ22TK4PVCNQ
T55uWRunMXoizNIsEUKFMRIVCGP0vy8Iam0Mp3A2VhhKUPLoq3Stdkm4Wyy9/gdHUWwm/VnQvi8w
v9emY1hIaBe1hWJYV5ptpBLn1rI5bCkfGReWOnORRZxHpIMEjeDsOD4iS19XAAGn0W/yJkOHWNND
b0Hr+LpViwnSJw0w+vvH/+yKtBQMUlbwgKd1QwNeKH3MegaCKZvsE80cdq0jxEqiIVRutKyOL7Sw
zph74BCw2MgESfTrTs3H2tEtVxckJqGVR6yRQcBINS/x8Z15LcH3yyd7CQJOBdf6XA+XEcp2+LwR
4EinfDg0WdruVjlp76RuvcSNeu6kYvBtmKKpwLKbJye1SNXUVKt+hoR+Am+2NEygRmoJY0JafVya
XHoutCkF4EEL8QEYuPOHPRAEXbDN5+49MRzFSzwBZSfjJDCIIkRqtGiZocPqFeSHMvA31NSZXdJj
RF30PL7TShtRTJgkPBBdzDqms+xN0qpTtEU/N1cLlGqtRXdXu4JDZOqYiRth4spDriLcDfSpVlsd
LrjnM+Ze9KNksgq0F4yX93rlnhfyFzmrpMmvodOS3dKU5h0aKsp9WU7Tt/eP/LkTyInnSkNKB+nb
iW10pkiS5aJgj+IWttmqbpCoNaLgH6zCZYaG0UYF69RNooxmr2pdgjFQ6nAHn3J1gFM09t9f5UyC
SL1AhzaaVAyg76kK21KC+ycEYTC1iMzvU94waVSssbNBNMJ09nIROYOnUth9gncWXlysrXw7djC0
OJr5U56sYmcQkQSLlUX3hj4CllyocuxgzBk/vf+sb/NGHpVwnxiFiUzjNMWZE0Of84p9p8ix7pc6
Ka7h4mDubQ3D7ZSrnTsotf7H+4uePVgWjVdofWUToPyxRW0c1Rgrp5r9os8+t4MN6FBuJjdy1r9I
2v/v+zyipP5qJWGSXh3hjgpnKlesVCIi45dLmt/Eaz5dqIScfx/0TGhba7Z56hGH3oxCSnEzszOC
hiQa5MJN+pWbqTppdsGcnL0pNgBxmfNLy/TEHaVZODTShFHLpkwJlkqu3baT6wuvdG4VUTe1TK4j
xb+T6LWxZhyG0c2+Pk3DRlmgT8rqebng6M5t3OtVTvxOpshdo2hQkhTkcY9DZYBimavlk16H03Jh
3972IDgLEMTjykWzmX7S8VmYFH2R06ifOAbD5Ee6jQSJVHbTYYwK+/PUOsph1myUvGo5f1IzQ7oO
YfK40ovFNi9ZCOF5TmIoynk65x8iXN0UunqvzyVMZZoj6d3kLypUThMj0JtCjj/PitUinVj+hMDL
L4cENEffra45J1GwIBzx/jU8+40pFsFERqDNXNnxQ6RDGMvzOgNmdZoaNRqlRzKmKy54kdM5NxH2
cglxJCJYoyp+su9WrduVVbHlHVSLV2sRZQ8ZsestvrazfTU0+0PSRdYmhUzvD8mG9zmEavR3lZLe
M+y8yqU4/Nyhe/08J1GBXmfWpM8TnFuhvbpDywbQz2AMWWV69dd3WEdQiUE/UiboTo93OMsIS2iF
4AgWjYHmUAdFVqN+/v4q4pacHiZGvURNkmzTOKWAb4cJZZMpBmxBzA76bC3gJZ1E7+lBl7Oi9OHx
rK/lpaNSpaGTnP2Dc0SfR6UKLFQc5JNbTM82stbImPwqdopDM6aMK2dF++H9tzzTh+CmMGZFLMW/
EI863ky1ibOhtyl6tNoSP6NSHDGJvQ7Sx2V0AJZXc8e4fDp2t/D8xN+MzJlj8C4Mx+zXXpE+T2qH
kMocSjR2kwKRngu7cM6TsqdiogBCEAbRjh+vyRp5zkb4fiaEDXZFJC+oFMKAt9p2sTMrhHV0vTA+
vr8pwk6cfnoRVyJOp5MtnHYSo2hI1KzApi1VDjA27u4HqUo9lA++KL10IVY4Zy8sdp42BFH1G2oR
tRrMWV64LjSMmXBubCBnsAD+A8/DvKKtUdSH6UwT1/eVyx6VzLBgToM3aTY3Ebot92s/to/v79u5
K2OZquid0W539JOPlehLTohNfyC3tO5T2DvKbWGv3aGU2v5rKOnOJg01RLZklHreX/ncF7OYYkDb
BL1TQq/j16NBN6YVM0K+FoEqQOQ1PjS1pMSbwsyQkCrkInt6f8Wzn40GkmDPZNLKOLF3TaUOI08E
NHVyHB+iVDhSxiQN3l/lnFXljZikMyh3vSE8SuJWtadEARoSFsotEpHOgVZMv5f7bL5w0859PKan
mcNmOEMMmB5vYd7qpmQoGbi2SJtuYXHSYXLvoe9rI9hc+ez7SEqm39EE0f7BVlJylUVZFLepi4/7
6mxC+tvRIZWIV7Q5+ZRUteYVRalf6OWc+2DUNKhHkQlZJJ/Hq6x5aiZjrmHoUF71C2cqgJqolfNP
7LYt+Klg4eazOSdHscYJl2ZNXro6M9C5yYHfdqkb//2Dcc4uvujokPYrbNrJnjURJ7LVZygv9HC6
GZIwB8M7KFReZac1/XYpQMjL+XRhxuVs8o+oMdP/+F9a/yenpC57uI4VYkt4dmVgN2Vj3Yf90j1h
HM0dFLyjEGAH/1ulIyIycXmfr83X99/9bMyJUhUThaRY6LScBAD6qsDbCIM18x2hGuSKg9qcKdfP
aRfCb7KW+ndZXbUv5AkdQ/8dkPUo7Y37KE/XfxCKvH6SE4uXlqYJu+pKQG/WwxV8uirKcW1zoVV+
5ugyM45voGZAaf80FDDqXo+g7Sa8Ro0F7udIQ9l4zmvlwtc9sw4xK9Ez9XyigtPGb10oal10Pbri
cVdcz2k1blu6Oxf27MzRpckLIZcYb6M1duKKSrlsWkOL4YOwpRajaS7fiiIrUVUZJpqAkRFDg9VE
2/cPjcP1PvHpHFedcpzKkvRzj69/qsYN7Is51DBNrD4MmRUHKIbMXqaWqjeEC0o3gjddDmP4QDJE
Iy689RlLzpgMVUeG2sXI0Mlbt3GLfm8UKb6jwJONLq+0scp2ebQm6ef7b3p2JYpihIx0gDgwx29q
O8oa5Wi3+lNnL1ewsDabNWukR1nrL/mMMweGSRnUCUQz12Zq8XipZErrKUxsQKCMl7mzZUKjU8Xh
BVt3xjMJPBEDFlBNM/h58uns1gjbFuEyP2osJpkcs4s/R6k9gAArJTi+l6yPbyEd7/QgKsusvOAY
z4XIR+uLo/XKP5lZh8izk6h+2DbtT7kYhrtRV4FMJk44elWhl1ttmIqNLlkdkAF7Bp6OMMwnNZGu
7BCy98RuvEiPum/vf+izuw/vnZhrFKbw5LmmclzTiiKtH1dQPi3zkvvWYqoXXv/PMZjjq0PczSQK
eQgtc1Kh4/eXrWFypC6CPRZVARhZl7X5fdXgLFbWL9oCOju322xrjDb9sXJu4o+VVVeIpSmxwxTw
EJa3kURDxeurEG7KdlV64yNknlJ0hzUqb+ZhjSYyxlEHO95EtnxoCieG38GeEWyNNDWFrqFtrcg3
oyipgyprnK/hXEPvWbRhZbi9tBhXWRjPyw6274Wkvu/U6BrFCCHI7OCLUWZaYPwvUBkHGB8yUcVO
RcBaknZmgEROSad9RY06Zlw6xYSO2u6cjTLliKAqpZ5DwbGE0fVi1OvTVK0pVbVyZf3ZbiArs0d9
ilCvbMP+kE1LDaETEAuhXJFJIX9LhfalOlnUy+Qhg5B2GcJC9Rsnq760sMeru9LQkjLo0DQD+V6n
hrVpR4Zt3E7tanubKwsE3pVeCRRKPGmQGU2ptU2RGc0Pdjt0CyrPod0weUi76qrTOsRBmd+B1GHU
a/MxnIG3+PrcwxBR2U4CzQeV8MyrOrTon7QIsaunzO7WB9VA853a+LxqLnmX1ATxkFAxIiy0YNBI
1OQzbKMWYCBtbG6qRqp/N5CdhWXBag/1wti/OylJXXn5FGuPJaWLjPn2pZEO0ki85DrdsO5qPTQU
N40WaFFpg9sQXURaOl7l6hABjx+77kOHJFoPG2pGuTrqaShv88HMUq8IQ7THTKt1XB2B0nnbJbP8
WY2KdHF7I9Nuk2iJUdOLsfV7Cj+p5lm92sEgM8d5c90AKYKcjrH+wg+1AXSpFjJfl8X5GvvOYFWy
0BCwmt1oy/Vwp1ql9CmsxxHK82wAMy1opK/soTT/WDixz6ZdTnetUtZXdrGic0Y4pLpkOrIZZGM6
fZT1AhhvCi02zOw2CA9mbBTYaKOq78HVz8WccMQj+1buOweS6sSJ5i+DbfdwBS0oNLhT348S/50X
qZ+PsvZzLnUJWiZZS7ej1Eo/EZuddBdoTToFU1NyYuUyXz5gLHNns5Zr8dkoylxyy4hiiUdBMP6a
prW915Kk+FF1bXI/KfOY3oWRpX/OkiZF3pa5JNWd4jiWfVvXAEdWdsGkbuH0WuNNUZd3+wKW19bN
jSX5XI5ymzEpMYUo+KmrBLYRCuTcgzu8/W5YcVWhMFeWtQv1//i1T2JkwZoeGuiNlUbGZ3Tlp3GL
wFGIakczaHdZPDsGjc45DmLmaaRNnztr58b6wqUcy6IYNnrm1PLGaq0cxgppde6yKJdsePR5kMSw
4FXJ+Wg5xN2L8r0l1blF1WX8I2plSfLUCX0G17Az/XPCND885Va9AoiP0yTzZ2ZQ2g2zUoq9d6Ss
lyE4tgnoSkeCiaXr1uQeIeQ+8tBngl9/DIEawCQ+l8D507zcIxCmw9ZSlxrtqHaA1Lc1VaQ68rlx
4ASO0rx7GCTkAvw5Tgbdb2QIj/3JRrD6xlSlyUAlo3VM15biFhYMZ2wjt+m0uPVJXcrf1UnuHJh5
iyrdLk7L7VTl2IYNqkMiBY0mc4ARXE2G3KcoD4okKcOewS5HKx/m2TYepXhq1KDJ17agyW1OUA7E
WTL5xdA1pRsyg7tgcKhQuEzpSw+KUWXTdjbbBRmZJjTXQzF2pYIqbTM5zPwORmdBHyPNUqh0fzAm
V87SgyxNqMm4vawlUv5UzZltQhc1hyqttf8FHTvE5ExJ+WOXlLfUvpxHA1P00VBbiXJa43QbE4ro
Q9rkyFgrkKbAb994bWOpT0uspPzY6donVMRqTlReSeWFGPHNQCi09JDLMgqqU6BngOYkR4wYbhzL
2UF8z4we2a6C4aYQgpgW0vJKKJipZQsZY5h9xytl3pBKllcxkOs6OsamHrqnFw//3wDlvat/lI99
++NHf/Nc/39AIyyi0r+H6rrPcfuclK/RueIP/AXOlX+j4E1lnbgTNUfi2f8E58q/gdlFWRYZEIPU
Qucn/8ERDKJX4Hkd8FYkUMRL/wLnGr9BGwzwnGyWfJ0qxK+Ac98W5qmhCDycqKIoCg3A42jJkAwt
tfIFZtbYHmg2Sg2M+7mG0KRtXa+NlPtaCrQwS2fYGmJn/arGyGXKSzi6mjbp+1f7dv9nlPZaIO+l
eHIUvPE43CrMts3/UJk7eZy6nCQaIRAj1eswoG8xOCh+D/28yZk8gpk8CZ8lvRljt+vHwlvrnB5x
ncAQJIdQrqKL9RW1C/3ebuo/zMRhDk+ftMdwIdLysnrSPynFIntSpEtftBZCdZdQXbG8NtNz2Z0R
lf+kRvrgddYobRerT2T0mSQ8eIp5F9IUoYOOiWY9LqsBN2KYTl5nZonOBBmFcbTDqhtD6mPday1r
/JHbpMKuIustLOjmtPxUNCuCeTMrmCsancX8urQ414LZ8Uv520uWcbqRYpqJES0WoB95vJF2TwVJ
QhXMbyxad4W6USe81uwg+4mgSS+FN2PxXamV7ZiPG637WhaI5cQfmhHJXTkKKusxhEfPCpIaVZN0
3jf54A4DgiT8ctJ1Xpglvq0gKqPbO72SLoxXv8kVOAZcAODptI0EIvT46dcm66so7Xj6bEyQXukg
YMySSwb0TabGKqYJ0hDMOIXz00qewthVXEDRTnRdwgBt8EnL8GGg+20VX8kdoF5skupSgiJqTkdf
RoDUmX7BctOsocl3/G6R1nZpbQL80cqm2NR6IV9PxSJEshJ5fjbUVPtBaTwlMiT4etALxtbcNpXj
b3VVFNdGslTXORM8kE3LyBeQNkjXMkMun1PwAU/xkmvM/00ZvnAxoKOyo0vAJVUkUKcvgDVDl5o5
SooTJy+AIVmZ+spaH6k70YgBpmRkY+ytaAK7TNtUAdOp0DiOIWyO8pAHyaJx5+Qa76PY897oYrgx
pThH0QPQeq/W3Q4ZgAwAoQEbD+KxhtmhQt2PXiHkLAuc4I3CDMrdhA/cmrX8oV+X8i5Lo9IfDHKv
942QKAMcvR+jLoyzm6SRVEUxjMcfyBglGjzD1PjpqLc7tUXrLAF+Fqn6T4I/cJzrpbqcKH+erkhr
EMly2APgajg57nkmgesoWLFuW2aSEPWhO636mYR+V6dt3n+9t/VI3o+BCDpUjEWB5Tkx+VWWyW2n
ExkYsunlvSGEORLLK/VE8tNCg5FsKSq3upd3JqGnn8wXKj4vRvzkdXFdTPmoMsdIPbVNTJm0qNtF
jR/RNdwyeQK57FCE+9xaQy/sDBizFhUmyrK13KFpHK/SGiyNYf0f9s6kuU4kXNN/peOumwrmIaKj
F3DO0WTJsjzXhnCVbSAZEkggSX59P7i67pWO1Va413dZZVspkuTLb3iHPpumBmOmelOv7IVBhoww
DvamdzQazdEXZZL9yITd0u8OYd2h24kvRNrFJQrLXQj1Ww0KVzY7wCjojR8L3Jzgjt63XT2kJfba
R70kBdQ/K363lDNim7hRkfzDZNgSYmgAGqpNpymW7zmTqFmOKGCuPn7fjSduoBDKDxWI22tH9ghy
Rby6td7Wf9qr/51l/cfeqvl/Z1mZQb9DPU6y9r//T5Ll4cPAYabrtuOXAkjC/yZZnvsHGRYWDYDX
/J3Py7f1r8pP8EeYMIz4v20i7GL+M8nafx7Zxw55IwsDffxbRgw/xgyPDrzLh7TPSoknDr2vn8jE
MvEXh2Y/+ovLNlKMJnpwGJvWe10WN/Nb4LrLG6senVcJDYe/NLcSNpq+M/61Chy602hULq7rfv9e
OKvGzwiExBcAqf0nfDyx4xlmJ0KPUUz9mEVLVXanDkM2//Rou+//+X0fJ2dn1yVPETFs2yc4YMtJ
Lc7i/thHWtp02LPAMbBzqxG9SyUC7NT8gS8RpeoWzJh4CZ393LKUN4RjYOcAKc5mOMkKz8ZrEge8
rUm1nx94tNS129fbul3T8LjVkM9fuALOmtI/HvXxmu7TK2BdteX1DIRxIkdAMO8DTB5yTJoH94Xh
kLv/pKdHgxE38wto2AyogvNYaI/Yrlm9cLOKLJ0LT+I6eqiYmwyp6Bbr3WQS/6bFjA/FyXnAAMqy
p3SlbzgeAQSFN5YlMQQPbLCtS+0G1Y5FppGjqxndUek6X+ygxRRv9UinqUITed97ysX3z0HB4fDr
AwIe+uenoU8GPwuI766dxRf1uPeMwAa0Bil2xrS9NXQHmcxleofWJwwa1qMflDjL5d0crceoJQM/
WO2wfUq2PqoutA6Q5NeLc5vn3aZPozNjgTgVw/KNlgpfjN8M8du4A7ucgs/PIUzPvpxpAfaWTp0f
zwkf0fmCO119NdV9jsf23LAnMSaw6AfvW6X3TUsKvSFnyk76nVeh6v9jf9W+1dW+6UNtIKw2P96F
tjRC0ji3oZ7ox4Wder3XoMBYtv43A44GR1rih7xGY0LSXl/ndaCtJK2Ds23rd6hwhc5KFnGOJbDn
Ld2mxPte99VGs6x1ppj8x0IseHFzf8h6b8nXwxpoH5UIyEv88Hbt4AqqcaUSQ3YAxwHfg+SJRZLr
HAGhlLxc4035oXZprb01CYDqQqxH4XTucq07kWdOuK3BsbNdt0/boV0/dkEkK2ZJbsv1WcwPdOT9
d6b2ls9D0Nv2q9LBzvveLhLtQOxs2geSMXmFy61ZTnBg9fY12Np2O+LrWCExHCUrprV1OxRpoK0K
pelFmQcZyw1wQ2hwWKrUlBcXYVN7AX7GguaXmXzo9bQPIyub59FZGOQr5JrpAdK/K6qaVidj0RNN
U+OeVDdx+5bUUGmlFmmyXdCjBjMX6HfuPg1z7aptL/hXHJMwmgs3Y6AH+JI6Tb2ldivWTOWF+x0W
dqLpfyzeN1khVgAM3fXIQetl/gKoQX/oHakRYq940U0xtOgjC2mjd0sqLzLL8ZLDuizDeNPy1taM
9KIxx7xkrnRBDxoNzp2Dk8lZDp/UHqSXamBMF+6hO9yDuP4Rz7s9tEvlEuXjPeDne+hX+yUA+Xd6
+z9bE1ABDSPGxomVHHs4gMe1sCueLSlpqvqQT+NDqOyEDCesk3f4QG4v5fk/ZnxPQhN6XTsmEHTa
Dms9H5dphOt0GbGVmxu97rz2ayzMAm2KklXO1at1HrmZXPd7P6Ngn0zqsOHcjBQIYsfF8mA2czkg
YffrEHNWe7i7hhiQD25Salou1bOy9r82plIRTwxaj4ePmaakuLexJ8GP/Wkmq3QwpmfbcNhL/vkd
/jsB+w/gCY9ex09W8Bdfti//g7Zd1T/Own78o/9Kw8Cx/tuzojj8zzTM/wMCIUNRquwd9PQ4DUOj
jjQMIigZGLy8vZXxr9ii8wf5EoUCND8w4gFqCv/7fz3Bfauz/36cv/ygzDw+0HTaAJNxlPeumgc2
/+nt1KkpjPK+oL0TNJhuzFbU3S0MhBKKzNyL1msr97omK3r0/2HnFZr/BaVkvBzpPcGzLAcPQ1U0
ym7V4tY3wZBY5uToFt2gwKPxP0MgfK08QwGMhAgOMQAN5YFqpT3IebWs18pW9VXeWIyzTFcF4qJT
WPTmfYhV4sRECU+lDovPxmxK/pO8/feh/Q+u+18d2is8fJ8c1/2v/3NcQ48uK6Scvc9EKAFK8u9x
9f0/GB2Dc+TF2RHsBL6Lf6uG5A+atn4APwFkEf+cNPhf3cTgD8DcsKfBbfzzz37nuJ7lUh7Tn11D
hYoBCBjiR2e5VLeJyIjBdY94ouOXvCi3uimFcvLLNV48tOilRATJ7QrsKtNHO/RMpn+W/v5Yeoe2
OXhT04X7Aat6BCHomD1WtZ/bR3+uxMHqhHmn/QW3mcUuX2Ktnj8mjRZgUZjowY2iF3COXl1a5QQ1
WcKh1K0+KeV9rfSIhEdThB+dYervSgaGL+Avn10TogZqgjsW/bzxt7OmV8lgkKGh8dLIW4dvdG2L
j1ZfW3f10D+EY+y/sOb+uh4Fn13ph6bLjlymtenDaX0afIJ5imzl05H2e/Q70nwSDBANWAn4B2vz
tsVl9c2v3+JzK1Lygjgn5qH6c3ZXaqO2sSklLHE94G5uD+ImjHCktQdPf7AtNV/89np7Z5OmGdGV
PtbZeqoRKt6cAdV7r7gplzqLl7K8w4u+ukLGUme/Xu2ZdwiUDYypG9DjRvPi6X6OKlFVtbpoOtcD
Irmree1YzW3VzlYadsGlF5dvf73geU+aFwhwkYkyWjMIMpzXocasRdwYEKeVG75Xi0iuUUpoX9jD
5xYJAX3Bi0KTNTlnjQErRedG4Qu75Q46vEpjVZluUIqufv0wP+8ekm27lCfdD/rR52ylAbCCDRHP
HAo9YgQbjlCgX3uhdIvTbKH1cmSUUVKNCdWuwQtl4vnaO3w8DiMAUh4KyvSyn745txVtN5TjdlgW
Y2VL0U/vnXKxT7lyQFBUHd4NAAN+m4bBqqCCiM1c/7y+s/OCbEgeIaG80c/s8hYEZB5iqBM7xXb6
9daev0LAcgDMkL0CH+zwoGf9iskKR1lGwXaYQA3s4ITuDdTN4XfxwXu8hKoHoA2YGcy9p5sYxZZu
rADcQxs75s9aJNBogqJ0XqIh//SyKPIZM+8COwho/fSZLUPYF0LmjOYBtXxFlAUPqMBpX9thO990
3CQZI4apeOEC+hm4u2udgJXlHqV5EZ4rTsZz3hRK1MshxDgUSk5MG1ahhe96l8qiihfJMe/nC9t7
6Zj89Lx+iBQsosdoaYb7N/J0X/3ZKMuqEb0YIq94pWuvONDuxec07hb/WPiygp5mnOn+14fm/MaF
gIWoFgQOsoqYDsrZslGXLBpSto1uyGjCoz96Wz6nAjjSmjWdtKrfHbCxXgBMnQEHnG9CzdPHbOWo
7SG37EMxDs6hCaW8zJP6JT7A+Q0E5wlBIOYMZEOIDPrnT7U4fNNxg/tSBeZtrSIc3023XVi2tR7L
tdpeuPF+2kXWQ6aMyXFkkzSdS+VYoy/1upXxwStBZwBPWYs0KjXQt2riunjhkP70obMaqSG6Mnui
Bhfz6R7O/tpOFaPFg4rs+mqcYiwpynV8AU393DOFaNTzFTKnTM67rn0lysDC0fpA6RL93UFk/dsX
qlNpQwfihcj8/FpgC/jmIPici1pNKwKXQRNGh8XOMTvVqrqlTV5db8tqXjjwz24eQyjmu7Q9GfE+
3bwiqjcRbmweSCMwabWPzWHUqt+Nkvsr2uUMyL245c4Z5a4KEj2LGuvRaJHvlq4X120huhde0XPH
/PEqZ88StoynvIBj1wKMuqH5Zu6NN5eHDTVPhnhl8/7XweIn4M/+XdGPIdjuhQbw8KebN1p+vhC/
sCAJJ/2+70X1VhfSu6krU58cESJBxvd/QvnNvh495Gdob+Er7MK/FHVwsoulfkEla1/xcXb74zci
D9s1dTg6P2aOjyqGsu6jyLScnEgt7Qn5kvFVK53opHRXZqM9f7X16H749TacDQaA9rIL8Cr2iovp
yjkyf24RZV1bB4AaMHZ4dgH+xo3VXjTRbH0oPPlQ5LO+nVByvfz1ws9+JtA5Sc7pb3FhPN1+xAnA
ybRBREN28S6dvtmO1YwYS1PZ0QtVwx6Hf9rXR0udxem425pKbzzjXOr1VVk6D+6MB1rZBVj8eO1l
rOzt7VBZ7kl6Ur7wUp/9RhlOIIKLSDJopKfPKRPlMQjhpY5C055PNu/CqKT7/wk6/7XKeUsPeGJY
6iWKDpu3rDf+DCa2S+I+C3p/fKFmePaB9pBNRKDh5J09ULNpayBz4sW5kHC6KJJ/Qkp+qVB49lxy
MLlX4RgwZn+6bRbN46AA+EsfP+yuE2+LrhfQmx/XJPK/SCforqnng4t48N0XtvL5ldGqCx2EVzmg
T1cu487W7a4b3yALAJgcnfjL0K6sUzDL8nod/PEQhtV20uNS//3rb+K5rSXlJUnkk9iFmp8uvVU2
QxhrYWmvit5CapLXlbsWL0S+5768x6ucba2JlLY9teFU1jviRHfNzwYHcclqTebfZRcRXR4vRQfo
8ShrahNUyRiEHHblpSsxCKyip/mlJvtzVweDTWQ3KC9ptO9//ihuRp2tZO/yQOgoJgcYQUumEjIy
hzGu2JVe1AtH5NkdfLTg2dVhe6MdTJWLO2rYNH93gdscaqQTPyAV+pLS2nNHgvYVuhE77fQniuYA
9GheE67FBSWvv6NxMVejXqcXrvjnHohuCjwPQDuQz/c/f7SDg/LLoQj4pnEWWTPK3fzG7ZMWBFtc
Hn99xp9dCkYU3Wrkk+lUP11qLO2i7KXA4bzbvStbS36NGFhdoqEwvZDJPrt3tG6gmO4Tj/NzwYxs
GykKosMEkyaz+6E/MsatXzgMz68CYAL9CRQf9+7/472Lkzr04EgwSmLEfQJL3r8yUr8kIfTSKmdR
ydSKOsbiDZlREOWLBcdST74kMfH8KqCnaCeChz6Xixvy2K7Whdgnhy1KlVnd1KnFb4sNExV2qwVQ
b9SaFMVPd6xe8s3fWp6FShmKCGwOYrv3UnfmmYNG05VbF4QUwODzQYVyg3kWuod9J0SCtMvKJPyY
mwDvujwvkhduxZ9X25tANsUu8qLUGGchYQt8CCPQXOiJMEY9hcDfBrJIbVtXtgxU90JK8/OL2vXA
KZf4YAPo02fHwXGr2Nh26R6ssXVOpFJjOhfxbwt8AKl2gPAABmILuYmfvigVz0BZaDse5DQ0WLRF
vTemwVig9zLEdf37PhxI8cDx4NHQ3YXY/3S5pR1IKZjAH2RlB19pcBmfEc+qX2rH/Pi9nyaEiODu
PXkAIwhYnQOke1DhCM/GwWFbTK3/Qps2HKKjE1m2uaoTM5khjZXv1R99BPeiC3vx9JgtrQuETbg5
tQS1AH/yQNPbrU6S4nw4JU5tM9PN4wTDdI5J155yOypxFVcLKI5lcUbv4ndD6Q6vtCMSBS6+n2pn
1KVqOY0e9cLMNwvQOFiKbPb8oTqtdScffr3a+S0LlTVCHZwmxA4nZuDz9O3wxjbqHnCFHYemBXdh
1Z/noUS+vODfASOM11z85lfFmnA/EXqDisKi5x2sWRWVbDo/AXO4JfFNr5Eko5XkWeJQz1370hjl
/KtiTr9PNOGc0s2hh3QWyoOkgrdT65yGThnRiED57PMYLi8pBP+8kzv8a0crsY+Ma8+WseJuRLkC
zqzVRIM4hE0ffTNo7KVFkPd/BvXs6MOv393PDxYnoEQRu2JAjGj52YdMJ1jTK3ZzPmQ9Xvaqw5wW
qnD661X2z4dD8PjLopzjxyN6DHmUnuq5CpoateqYAsmjdpuu/tLYoTVcRjHJy0PlAno5FYi7ACky
+fypFCh/l7Nbv27GNn5dLN4KMqvcvCqNTNJZh0KW09sBna4vAGWsKhutqU2JhvITmvHgj5x3XSH9
S7jXeE/46Iyg7tAm+Z3TkpmHYavvSXQbGAd0Xj6U2zAdQQyJt9h4qAfLTaBAbQ5EjBtgVn1/owPQ
2Cu5VXlp5pVBXe045q6LxgD8VFi174Jp1hceYq1XNhiq+lhFIvi4FMkIwnUwd5Y7fOtdq+rTeN6w
es9L52srBuB2jhJ/OiZRN72KGky7Ha5VS47lO2+u2lPkdbhq85ukYwwcyw/MX/XaFVU6+2Z6C9lA
lmmymM49rAJ1U/iyFtRMADaiOpgiLvqLotZhcbS3NlZpvy2BlUKawFJ18rfLULfxzTBZbZs2XgSa
zPJdUMDTdtcqib9AMMPtXFSP0Ok4IGtE9WNuvWWWJ+P7NZagdd5uqQfAXhx91cRpZWGeZYrWE1lS
d/bnCAGID8KnIwIUKsjqQNmp7kUynywUTb/57uIuGXP7sk13amk6yl4elsKdLkVJvvth6iPkWywn
2HeqK4rorhRalxkgqK3d9d3L+JSHLVD+uCqD6KPnNTpIZTLYH7T0o0/INcG7lZaTtMgrOvJLIzrw
yTUOjN+byYEcyyue31lOI8HcjCBgJZMuyYixSMNY4cYISLnX39otKp373V8FS9/RDZF5d5L8mh+r
aE5utU/DYA3d/sT8ivGYgKTp3A7e7C5H0Pb9ZV40/ngcmqkHTiRBWbpt7oQ3hd2KBSxzufSvB4JO
cBG1QWV/XeYWXnOXDNHH2iut69Gdtuo4x0X70V3Fg1MaiRTRrD65xo3aVFk6mlN4gD223dOGPfqK
8N/f8Krre9PPaOPPTYnHtlPUt9py8zUFcO1nvt1M5s2oAIYSzfoQ6bBOgTAbuqoAzdXpVmLqXRlT
XMI50AGYOIFup1xOFSZqMh1q3/RXfr+V7amrEixx5VbbsI5X2KV6UP3dpFgs0yFAsHSQcdXAo3Mn
mMbcu+ZW9FXttQ+SMoZey1rk9frem1eH70j3UmWigfCF8stgygcuyFmcXFdv0EET0YuHEIAcXzZ0
yRiFKmRbF/k6GYTV3hWTsqo5YzvcKUPdEjeWbYpBmCZ1hGQXoHf1YdDxEGcRRNvizw7epXcZFdjV
nELssOAExJN6bYGr2zGGSkOz9Atjl4w8+zbPKrtiZrJEaltwOoPLC1ZyWvjB4OQwcI+ViI5hXBjr
AMgKLFxV73zPCtDVyedbRYfb7gQe7Sbu7+OFL+lUrs12jy5j3B3ycOmYM62GUssbivBrm4/Kyyyk
hUp4Y9AyT205AW+JBw1DrC9M1R09yBTYX9mWGx9LVW8fLPSjZWp5ifGOUSUKJ9XNWr6uetFtaTx2
PQhO230drLmuDrM9WOYgHQXffgReBDhxq7xDrHV9FblFZF3HlVN8LUZuP8Ry3C0+bEbAVpYca4hb
ndDJAYuU7S8tahvaIyqrn5fNraMLXzgMWSypoEfDScF3TxZop20lOId0EJXg93Xq8mMIfRXc56C1
dWTEb1UnKGbrhQa7WGZ2BWo5RbEwbNNxs4cpLbzB3JhpW7psLJhSpegX1cuxtxWsmL7wWnfFKz5e
xaEKVxFdQdXW4S13Oz1azkDr4LEHnfxkt1X0qjao1GfJZM1QGJII4S3fX92PZTEk1cXkVesGiyYX
Ybp1i/luA5Yor5a4r9fTUhbhK3xauLIWUJ3u0UPq4d4delNlzripkihbRt9np07uSJ08/xKeb/A5
DKfNvvamcWPotYpEXPo9kMtslh1xRArf+dbrasHKuw36z02LpkzWayORNjMFhLE1cqaPWzLFwG4x
SOkvJ66ONwBeXS4Iuc1JNm6NhxZPHiV5NlG3vcqZ23y1ahmFaetoSOJimBTO9ENe9ReONJ7KmjkK
/+aQTQU40cF2jg6qOjhle2YZM6huyk/l5DfiolxG700phQhO5YAPZzZouX6VUhCD4tCo8jA30Tid
fL8rxaErVo1BTxuhq8yAKDGZ7SrNuNEX5KOK0/Cnx09EkXfNG0jp0epNx3JU1md79L0/UVygC7y0
rfdJ+IiksKOqri8cBsyXKohGL3WGdT9RLcyl1O7d5JUTiKI5VP2Yfxssf63TKNAySpPRR8R/CMtJ
nWoaHW7ahtX8OnaacEgjadHLoHOn5NE36DtAkvHWOOvKYvUOCpWI91O1NfZhbL265lbWiBwHvl7/
2nKC9V3olvP7fKur+ZTUpf7TjzCvqafGRhSj2lHSU1e036yZ2Jj101Qmb2SoN5EhkN8VqWNU26Qz
AnMyQ9KrjFNpl9xvizXwApH61t7BLHVkXUiUbCETdmLo8HbaKnma2ewAIUDDI2qnQKZGrI29pSPT
7b+DePW8myGSkUh7aPd+2nnxllyXtoFBWesmlhmfWFVlzWrNcbrVxNmsWbxSEQmQYYAJ4Mi7EkK5
m9Z0GBJSiKpIqCaSwFyOyKKe5ChbJ4sSPc6fXCxqgqulr6GFG6UD90s+G+EcNx/l8DvZbQzsU1mW
vTmCAtfdoSwab3iz4YhR4zSiZCn+ityqkl+n1Qpz2o8R/PULX4fLpt5TUzabvNPRNFv1qZvtrdjQ
pSh80b0BMa3d/LQE05g7x3wdNZRwmBQjnZfabYIx9dk/OR/tfhtCG/1nK1R4K23rUn2t4KHXnyLg
3FBUJxVoQhEJm8+XNu5GpG1ozKnpqjE/BFOt0H4s2ql/nbuNuPb4BcI9xCMllSu/QbB/nIpjNIz9
nPVluQEeb2lDwUZFIi4dK11+U6LIm1S66/DWbsEynfxgCy46Jg3NqWTAWaXTzP9BKyNyb1vGOlyq
Cy809Qh8Rdb1JEK3o++K5GTaYvzs87OtY1z21oU3TIu+sNppQmB8JClN2zmo42PervpNIyY/vFl1
bX1aHG7Jk19EDvLWSEPoo26BSCenQQTryDypmN7KH/4vgMaEyVornpdTs4ni2i4Gp7uaEc3f3o/j
UuKlHft9/BH+/QjrQUbVlwUs4AafdOL225JlS0713I5epme6o5neTPx2baZuyNjBoM/Kea3zU7GW
c5l5bh7PKfInjjjG7pI8FIMZ7tw+FMGNVVnLDaiZEP2WWZSfwdN7n4XoZPlO9BDMLvxyE6/LVRGx
xqGarkej9ZyiOO9BPk0aQcrIsOtz1Kxum7n0KwooEI4U7HfsdyfbH+P7zqjmu7Pr+sMJULOdLpAx
SZ096L0HX0TrQxP13V9ERPdd2zkGaqabj8XF5gkRpWg6hgxcN4SPum4qv+8oC/+ird35q7GUtClh
YtqbeW/6SwObKD+Cg2u+74apQOmj0Ra4k0/L/erXcZMG0sm/CTecqF36kNR9MFv9bcVkTh9lOYxQ
9KBpZohIcDOjKqOo4XJnvO66krRwUV7UnxpuhJNV0y86eI7wRIrxYe8fESlDC1pV9fJJbsHHfDN9
ZjfFl0B741G1+4P7IUIkB9/M36ehr9FV1fzkvFleo/5SvR7j+SsEngrXHiNu16LjASo1xkXNxSPV
fcm3/q7H3uR7XgWIppfh3MHsnIdT2JZQtMgSnC7jKlTQwBd1YqhinURduGTIw9b+NTfL8FFY/tuV
QqiEU012lPZAObEM7Gr/Ao5AdxC22l17qiGGXOgiVjMXoX0gH6eWWaoQQLHIH1od23B7YO++wj/q
ahNxedBmdd75drG+2uqxz8bJxLdxGaGhYZLkQ8IA8iYhR4Cm3q0mnW1tveurzvrc+nX3Vvezdarc
0X83unp5s+CeKtI8qf7soJVRhG4QWtJVUL3ur2089Fu8XZfk9xdV3qKWyin6WMRKv22TYMtyd1vu
/AClVHTQSKosyBBh0L7b1u7SmXu0aaCav3KXcMn0yJedlpvZssWG2kbqs/PbBOolQ1NdOrIVnzZu
kKM11UnmowGTBfka38LOqCRn080DhFF4LFmbtyriPoRL6V9rU01XJR1sPBrtV/Dab6LOv5gi1JLA
qE5pl/uSq5BWXxJCUq8RvklBLrgfbUrsS3SM6gvEv93PG8h0OoCN+IDqFnSgsLCj11u5LadxjW9W
bGffG4zk+N2httcmHG9yP7m2mMZ8N4sarvRSfUpav7zzbKvNet9WWV81GmW7wPpY2t7wyoxB9w7v
g+nBWJMJT4ufN1SsaMFe+o2ZjjZH0dsW7+TV0eeFcjPdjI1ATSw/jjNt3a3BldGF3JeaZVA3FKGV
YexqJ59Ru0EBzl/zKisVoit+O8aXWyEKvNZkdQVgL7xpVLt9j2PLu6yHhpS6dhEfo4zetP1n2IfW
Q5PU+aVbTNaNqMrqsuppR6SlVYnMWYt7OQXq3m+c6l1VhWrIlrm+LdfVuqIvsV6aqCeWLebbDFLj
hCaVg0BQOH+iHwWHfa6nNI9V/XdeF9u1ZOz4qgnkl47ci8oCb0/R+/5BLaa60W1XfbGKVr4D9uvu
WqvqOOR0HFIThuxxjHaJ3w/LSZBSNlnuW42HbuMoToKiPlV8MldAsd5syZjc+Auw18zHJzXdto4D
3NXaPZbhEh56BrPXdtdZ16DrrxekF6/8UNY3cx188BH2QpLXWdNO+f1NYJc253Fb5cew7KO7KHQf
CBjRN6SEuBvCwruP6vz75KuPM8/whfJDjlkbNPLPtUnKJoVIHB6DWqi37tZO15jBj5eere8bzLP4
bgiqqRlyAdo49O6BY5B2+ZP+XC2o+0Dl207rnFdwmjDLK7iXPKfM2h4kdEqhL3NOeZt/crxdVgsQ
ewwpcVb9krnuFCYpVKLtsukHruxqrScydETCxovRVtiZk79B7upkeKAYdR5wi7BXdOC8YMySjq4C
gv8zfqc+LhgWcWtQD6vGO44arHFvQknjNkUzw/vUB63cUqsI3b9AZGM+4ScqP9W+hLy1zaG4W4sE
uS/aQ02exkOBIfnA2xJZT4joMg9vwpYPvo//dgixNZ9eGKAKNLvNBRICOSCtuibfylUNJQ/edeil
ld/RksUgdbsrE6tN0oozhGiYpW3/5LcljeJgFE6N5+Eo+qzqvdm5qrtY44IRsHmpZVaLm7hcUOOv
7XKRh7Bvonsrr8I4GzYrCtI69sxnS7imhK+IqlPaWIX3UVqFI1NmE4gBwQ6bphQLA30r/SEymXDa
5OsoLfVXOE3TfQNrX0Es9IvisBC1/+4s2EgoBnmtd5qQVOdggrUrslhErjpWofTfd71FaANTiYiT
tmJcpytyy/52po1iMpzQ6/60UBLhFGiaQRyFCtXbbpFVmCbgMaKU2xczqZi5HQLYRiDi1I6RB5N9
WnPws1NAQ0x3NX0oLKGCN5Px89tJOTBNOoZOebpWQt8lAVaMxPQC7aU6HPr30WToG3ebyj/6Qb1y
346mKg4+qdj3eaxhv8l26b/IehnaqxXWDjhv9EyjW8vbi2bEUuIt62QuQRP7NReN2xlSypnUfz6Y
fBg+90vMM7SGrmmy0DlKibTsnlv0Pjw4yJYmc9ce7VmELOLbpWvih23ABOnUirwO6e6MyNRGK7X4
IUKrwL4aFnJsAAejPqEQx6QCORUhTs68ECKrDlj/AbDHGl0kXRzCEWxGu72QtrIuTR589oLWLY9B
U4j6qGnDTuCREcLJjBmX7XJui2k6NsTtD+Hg5d+QZN0XCLGiiqtKla/Q+eugDe2TGno+Tfy1ZzS5
HItosjmCRZk/oOmAXpzluuhFSLCf7dGqvHzLfMqt982S08nmAArKvrgIyyNIL9mnFo3iIdVFvayp
P/kjX6drvPoU58lyu8mRgixBkIrsPW6jIa3sDiilSwMpzlRvx1SPbTS77/C8mIvvQtT1dJyb1lVX
Dk23284U/YzPs/T7C0vySVGGDLvuQeezGae4snVPh0Qu7QHePBeI7S1BcKi2PpTZ2iVVnHm5tm4i
qpWvggGOzqLNwJVyRtHZB/z0oruh7sQXZ01Elw1VaV67qyEAzkhqQHXaum445n4w3c1l1FWH0mss
TmTZOu+WOSqii2k2i38A0ueLtOlB6GZ+gchpuoyUZNdD5/DiDwPKbFOYOrmPv2k/9av/fmICVL8Z
B9UNtwJgT+hnpds0G+lbwxQ49nT+fTANxQ9KDrJK87a3w7Ro+xnxNTnO5n08NVZz7Ih19GvDCINb
qilxL+fGJjEemtVLMS1BpGMqZl8fk1A3+e1ggshJaYsGwG1yBL8uur5WgNeB0rsgs3qlZxSK9Iaq
r0HMSN5HE3E09Zdgi/GDaev+3tTO6NzapkPOJVkmSVXSjrNNb9yr54sQ8DWlqB7Yp9wr2uhqXRKU
2OhKTNZHQ3twOSD+X0anQIJCQxsN0pD9YUX9JwhO68pA4Cb5P+ydx3Lc2NalX6XjzqGAN4O/BwDS
0CU9ZSYIiRJhzoH3ePr+AKmqRZZRa9gRd1IRJVEJZiZw9t5rLzM72XQOkDl0N20LGXfHka8P91aL
uV2z63VD4ZvM8zSzD2WKb+hDJi0z585RxvE2mg1C65pSzZXzBFJYde5OFtw+Dpa6uR+9QYeZVmG+
8YUYx8pOggJtS58HWmoq1sFiM1SctXS5eA/hslgVPk9eWp9SML8y970qGbQyIPcn0zV/qvoRZ8Nu
KatZC3IW1i+Y/0xfhMWkFjCOTcB0pBjY0jwfKjnJM+CZznuU6AehkIpcWRTMoDA0rQefWVABKidR
u7UfvUkY0/XSKo53l0od8EdL0dlHx95M5pjdsGkwB8yeJazdxCCdfwA/l+NOScxWyf1ay1x67UxZ
LHGyc1hV1YF1pbEcNKytxbHUQYuCWKkVRkhrHLyU2ZL0cPq8gm2TD3jdTi36PiurD1VSOvNOdRrF
OR/JSVMq35iNCnMpWsA4f8rraewPTj0NdNsKpVy5G/U0UQRK9VKZHiEeZ0mNEWje5UrQzF45HtrI
Kr2bPOvm+SIqvTS+sBny8ZLuB1OEBpuCNKyrockktc0bxVGRTVfdsZ3ClNoqhDWcJEFZLOK9vq7c
cxFBqCUaoy3c4rrqSqf+TJJ37t7PUq1zi3I3KVX1fS38X5Xif9jL/7SR/Iu0FpVi/UqluP74d5Wi
6b6zcTVZCYsONEwMOP5QKRruOwyPyIWCuwPJfqU+/SFSdN6xXV8JZT/+kq3pHyJFD5EiEge2nCu3
iJXq74gUSRB4vTbF/wkaMgx/i2UwpCj3zX4WuMuS0aAWHMoKDidN09rHuLBKI1gK5rYolceojBjV
Y6cGwq8Av5KjxeySPALLUeXUKbGSW0erc/HA7pk6XLJlBvjlU9GDmNbI8tW2RQmYd6qX7R2KWHxQ
x3aK9x4Vxj6HDZs75/aC+6Tti7Yx6k99nZvzXVRW4FyWkmE9mxVCMZ/IfGhbziE0K4D2dq65h4Tt
00d1yiM2PwLYjr5NoTRE2/neb2d9s537cbPWAAoG9aBfS4PbtBIHubQuMOvaqkdcrZUk2apKNC2L
7atbtWm2yuOtRQgnOaPe2Ybdl4dBnTsK1TAgx7qyescUt/TXVDPMIKhsc113lDkWVIzdISq/cTy3
tmqYb5Ux0zlNcGVbK+a4VU9vnrWHdKupw1ZfdSH6k/K96vaCCmxs1bhZC3Mr50cpLKLmmrVku9UE
eLIOeaQOCaPwxVbf3bXU49qvMGCamYvby9oLaFtfEG09Qr31C5TMAajCSrVk3249RYx2gQZD27qN
OCEJckdvWz+atSZxcFn7kWFrTcTWplRbyyK39qXbWhlja2vmXkbTrt7aHdLPaX2G2qENctaOaIwN
U+ytrVGatqaJOBQaKOHlXNosYiPZybZR62CK2yo7s9beq4knZQmqrSWLjbU9q763akob3SVbAwdN
mGbOXfu6SGCLszO2dq8tjS65rOl47pKtIXTW3nBy5/kpn4FWd3WvdMsx8zwaySafNIRmmHsRib01
m3XvfoxVVTkaWysabW2pt7WojES0FqR00LrOw4QUpxAuHScmKeOePRHCtcKZYu3M3RpgI6qw8e+1
RXKLbU3yuPbL82g7V8bWRHtbQ21szTUwNz4pxdiyMtHzRF5jeLKujNauvOdM70Nta9Zhgq08ISuv
u8O0NfT4gNPct1ujP29NPzShJj+r1lmArRFjgbFOCG5KNHBobYNDvs4Q9jZOgPBXj0tiMWRE28Ah
h248ZVnjRTjQSNIB2nU6YchgUAHBZmhRknWAqfCaiJiaV2JYvg05gknus6fF6CqibQwqt5FIrNOR
Si3LduM2NMnvA9Q2TGXbYDX2Yzuw+F0Hrvz78LXOYd42khku8GjQbqNav41tbHcY4fp1movwrI3D
pLEYU+rJ7G6KtO++iHUGZBhlHFTVYbyquRWAoUbBwFhtw6PFfvG92EbKWKzjZetU80c7rRk6Y2Ud
QOfEtm/kNpaOduSwu148Nt/qNroKmTHGsi9npC228dbeRl1rG3vpyRiBsUZmHPbMitF4WqfktB+h
b6Xb8Kxsg7SBRXMRWnqCvcxsIvE8st+cWJQhT37GS4eZvN7m8zQaJJSIbW4vqzbng9/meUwOxElu
U76EJxrtUwXSRwyW+aXeEIF6BQecDSdwcQa/mDf0YFmBBDNywBSGDV+wMgzlQgNGdRmwiETSXqxw
hNTBQFPpdnf4IoBWxAbK7wOTHCiGBTGGJcQKbvTE6uFADXFlCFAugX9YuPokoVxhEWtDSIoNLdE3
5MTcUBTZmdxzBsuEM91dDCaRZdjpWXJNngMC3ty3tShJQfKTR/ahxpkjK5BLPTvBXh8u+bri3dyp
t8KKx+vEycJYVGwPZCzuJtu8kFld3wi3uJNmm17POSRxV7kom+Q+gm5DRdAvurm6icZ6AXVWzMB2
hxtjXj14ahJxoCEy4VVqHnD+l8ecrplx2ybsoarrW/q4c7NRz5J4AcBr8zT2iSeixgl+gejOKdzs
key0pwoz1J3KL2GrSSCavv8aq9MBq88nVL9nUZrAgkVoPsaRfa0R5Cg86wt7qAcGEDuAjM03EunV
cbCXisWDuFpWirtolQNEoy+lLR5brMUCpe/Oa701v1UaWZRM6lcdCgpC8lrsmnsYIh8I+5h8Oxnm
oBva+Mwek4eaV9CglMYAnG4SB1EGmQmAifvdj/q+PiaNcQKq0/yGlXiumtB8cM1nZmKZGuvX+jy4
eyPN7YjtI1FpTEtxGOmTe+sVto5tvrCpK4kCf0L97LDNhLZYisxvy3ofp/IiGsvzjrVsYAypb7bz
tUzzW9mJS2WYO3yXGkt87RvrSih5drHEeAE6BRXFricR8kLwnKZT1qf9Qz6AnWEZqxzNOXscm7S4
4msfMOIu7ctIYNaecBYdXMg/jIg0ykI1bxPm5MNg2bN18ERz0AvFOSqmeKxzKQEMqLys9ICYs/5C
NyNQ+tw71qa4irzIvG/ZHLAuyLVbrdddRgnjdmpqTGLdsfiE9TTXzmv3JlLALhZbnRm2KNXwO0+d
6zUyEB5oUmix3rkfxqp4sRz8Qgnf0w5YdM77uVftq06Zyms8IL/qWWyc1bhZlzPjiT8rgk2vpbde
kGCJQGrNdatjLQo6YOZHdY7Le7sapS8mVfp5WxQ+GF56Qyb8EPNQyeFU1okTVkkuqK4dluJuOt6I
ymP+SJKHZkreq1WHWTetaoCqq9mlafU+6ofBl2P8LGX3CRidlmbl2d4rsVo+EPJk7KNaGF8dLXrM
1Hx5lLA3fcTe9C8LkN2a6jua6YDJLdQcdo1BnUhxjCvjE0Iw3Z968ysb2cB24HToqr3DuV65d6Dv
kCwu7dCa2ehpWXRZ6ag4p27m93foWdPyUtSjdWL/yDbOmK5aSBM+PC4vOzis9s460ztTBNZzHrWr
LAqSUxX4YbJliwyFcO9qjrzp7Vj/ahnyLhqXD2T7vqS9gtWfMs4POojxp7ir4aCcJVYGkJ1aGG/w
5otKP9Sl2RZneE8h3dlxoOpo49ukwCtKnSv1BmPWQVzpQF0u4CLxWtZLDcEJvzQdO2IjHKOaGIe8
N9v2rulwGDnX82YcjMBMCAJ8iRiMYReKqBk70KtSX6pwKtWsKE514ybIJ+ToEBjmC8Fe8HlwGRXT
XYnwecphM8VGIU4sknoDdLrGeeuccb1HbEtIMWw433XZ195midHV91BUlOmjleexs65x6aOMc3te
kLcckjyBzPbQEHeuQzayc8LzLmMY1EVxgz20dNubgWQvkX2O6gYzrrCNhugF0ysnzX2oTfxKLcSw
TyaSS79O2mYBQLQ1UL/BtKdDb1T2XebhGZbj+y/3dgVpqPXtAVLyqVEyxXjMEHJ8MAwdj/5CTzT1
fZUmpvLDtOq/Uy1TLePgP1t2npfN1zfuO+s/+GEW5b3DWxcCHCMt/gIIxP+ca813xOLZaHkQjq8W
ZLCM/xhsseyBioRIgcj3dep8NdjyBxCEiYbkByB1/85g+91q/Cc+MInBCB/X6zPEoJV/K4YeptTr
Wr3vAg+A6mjpeX+ZLSWnIaiX5xyZEmVHxoSanZkt++q94uQhq8C5oZs0u4sYA+mzVjOeUOSxPEzd
6Vavu499mYYGUrlTMaTzo5I7xoOOwXgR4BA1Hiojm/bwr5bLCcOc1G+r7gZtfX3VWrndnhuj5sU7
OXEq73TFzpu9V7FpOHdS0a1yXyOHRIPXTioDm/P9isO+7/rAtYs0gjGqReKbtNbNHMs6E8MIA0Oa
1PfixFVAkoHBdvOaflCRPZ5jgUOKSzxNQPuwZ+EVEoxhjKZzMdaDXV9UTuLulmrGujwnpZVQUQsc
WG3ynDV/HHNwNuN45paFzoICGpqvdUuBPwt9KNXFSPtdIVKNjKeqI4XhBLeJ4HOVWqcfip4m6w6X
4IrFHkb05W0czelZ201mfD4uqaaSW5TQ6KPEctL4rDEq78Fo+0gdQQDt1mTlBD52YQmsuRRNyT9i
ejg5l7KuON/qCQ1EDD3yGiaoCLIZCbWr5lp2ZXrZ1J+kV/G6LFMcgMrCsz4bfdzwHiDYywfVBqYF
atiOvkXL4jzec/BEmbfurfJq305DNBDkKNzMCxt9ih61Jk6ssypzozYLsFW1lXNPIAqoQD48CSsI
L5Hn2IbxCLc3s5wLlZU9JYebqAuyxpYT3Nq+cH3NxbMzmLgok62LK8fearN+T8hdowZS2kv+eekH
LQsagmEG30L3YnwrZEJ2cFLlcbCMM/ypMcUoMxhFDuu1Si3JKyrLc6dnmM5M06JZAQt19SOLwDQm
SFGk6r3ekHN2AIuPnjp3iD9Lkx0/Uyr8AN9KhcdIkSXivo9Hq/Mtd5amj+gaGFdl3VcGiZqR7g13
mjwae6JcK33vXFtmJfNw9cK4JvgX4idgMQixxuYb9/8kT8+i0TVfSPLKbV+fI/cCqRAsQ2TOxFiZ
ZSXoSxTTuQQ91WHe1Y53lAYcID8R43IHJ1pRoUKZfFjzZHpXQnUhQUkA1jPRGClcioW0G0w+l/mh
sZqkDtJR9F/ctOpo9xvT+Zo4be/50pnUD3jkzI9GVeoRFp1zWUAKyrDGjogejAKzLnNxqZMuU171
M/arB6y5cGlEJlEUF3Ej2s6vlbL+Rm5bHe0GM88SiI/ocpmJCDc9YtShXZkDeU6Z68oLDYha2ytV
b2ZhqZvDEk5iHtTL2FW7kVQvJD98IHZV7heoKvrOxKlL+u1gIO4pbJalYesCnwk9f1Iaa6l2izNw
ty1gIg/qyomx4ROdbLVoRUD3n+7TooDDl6UMEjs7SZo6MC21d25xZZ0kNDOjenKauP3We4TTYACq
TB/SJhd3GHwST9NMhnbEGApOT1IOEwRNXsjZ144zXbOiLY4DC3YUrbMGjKP3kFWbgxWRybpfoqkV
e0O/pGoz8vXr1rWz3T0cp9xXB8f8EZL830L8HxDgfyvEF/34Oe1eAczrP/gTYDYJp0Q+sLoybTDy
+K3t/uc/po0LNr68UNBUDz9zA0z6jzqsvtP4JzYWeJs/3lq8/wCY3XebDQRJs2DVuJ65v1OHtS0P
4ac6bGC5ZRECjArWgShNSOBr8dYsnB66C+xhDcgXV0ZwQyBAlRGhCVSmnbJBmEFcCAgTgrug6e1x
8pVKrWu/jxpVC7gn0zwoYoFvrEuqG+4YaRKd61hrpUExRHUekIzbRH6eJhUS4j4haBHAJY6uemEL
UDmWN8WRK03PTZzN8N0jddX0oHYyQmIKpvOVEctkNrjaLU53MStiVCwscyCWBmA0A7T2vneZVuDz
Vn5VaahoVIz4YRQPFSxhpy7OQA4mspmqRr1SItd2j0Urk8smJbDPj0wdIMqczPQm152lOBvRjCfM
1W0zhGNRuljZEaC0E3JOr9WlOy2dcE909MqV7kG24A02ZnaLDjf9CPhpMVLDPhyOCqyridVXekOU
VfSEq64KKQso6qno2NKCtK4wOs+pzZayVkhSsaO4/+oRJWTtZFxIB/AdF95z1CtjvJc2Vtw7mvso
rOcyhaDlRCZTYDI3Fal6M+l35O7pTM0qPs2nfkhYgtqQgTiHNO8I0VNbDqDURnJbJF4PHhYbHRls
aRfddE1t9LvRgGBjxATxHTOjrC6mui7MLzY6gzXgr9NfCpBEzmwvuwGyskE2+JTh2acEy2mavGyb
bADvnpaZPx0a/Jgr1yjgtU7VcyK6xVcL3TE/WLFOuCeL0PWkrU6WMX+GZYR4Oedj9I3Ogplsnkey
ke8dwfojoKnC9DoG5QAvVa1dn+mjj96KFpENTbrT5umadDCmxZ5uZ6BykO8ZeDiqD/4kYJ4fsnJq
fuFLs5lVvX502N2zk+EZoilmJnz96JhksXOLLH1YxWm6X5HHg64iGfVpv3OCxMC4EYDQ5fm1gUW9
P+Eo7BdFYR8hWlYX6ECc28opTYwIquQqKjQocusnB6Q5/Urm91aFbCORtBycr1gnoTF861ZodnOk
Cin6MEbwkfpZRm7VTZS2rss3nYnJz9i4Q24Ge0AGqLefWK+o04VR6cLbGXU7hKJBbwmN31yIOkRb
9WJ3dvziTRaiD8UrjoonzHs9ERSXLG9ohZwsKy8S8o/DIile7My9MkanPJU8iHvIkhU26m0vwphQ
p2/ebGW3VbV0n3Ig+pr1RUEUBHxWwwnaRIuecktRvs1xVN7WpitPuY34xo9qo+rZXvESgWwS1swT
Au5DnwsUJuTJAcH+dKzffP9uf/a41d6qGNePkfJK+ChemiwH17//yQ6BfABnGBO9x+gnte7KvBk+
9LX9KJJUP86x7M4sNRZB0STzrgZVhnvbOWgd+/bGUUbtzB7S7jECWguFHOYLF7fpvVN3Yj8r+vCL
r/xvflWSwjEJ5mTHtettyLs3FAm0RBSES6P370FZgfCzatmXvapD2UGEjtQVvSCP0q9CeP7uyWA5
qmGs4KyuEd6bj8nzGsLoZrRXMSYtZ4WATqmxlYByP1cPrjKQXp7reASnbb7HjRcSTYm7++KVe5hw
y04V3rcoj5VLc9ZzQFhXP5+Q2f3CpO1tbgSPrUuF5cOB14fXrPrGVMXNiikv7aQPpZtRThrZhn3c
RvcQa6kdy8xA0cJKSIBZex0Xt6jfRYOxBLUjPnhxOx6H1DY/6DhKAtPoyqmJlHanuUN+tOFFHydH
9oe40MEakyj54eH3W83Wv+a8YeT8DC7UpHHS/e+r9Lkp2/Kl+/8hDW41Dvpn1OPy25fPRfnadHj9
Fz9gD5t1Poff9xbLsLY+Cr9IbsXVAPcnqMMknoSVuophNa6ADIZ/tliGwQ4fMgBPD52bjePFb7VY
ICOvpM/gHGtvhSES6nFjNcl8fWg03YCyNBdaMNlp1+yyQcRfJTmU8FAdV1zh1se6NevEx9wp54Pi
YOQR9rNQPjnY3bs7mcXl15680DGAkyMf026MvgDcOWaIYk+7IQhVkLVbKNhI5kjfP8UrzxM63lT6
qlDEJU5NotjHTb4AZbdaz3CpLBOzfzO4ELKrLMKV29ZQEapeNL7I2rMeC+llD9lQiIeoGNgrFFA6
70siRqHAEiR7Sfrm+ECuVnpShn7uCHNK48u+0Tp7T9mOkpANfBRqyqQ2/mDNzYeOWQ5BGrxisoOs
Pj4lGA1VgWNDHuoHooxCch+L6bBUPZJrDd7qzjOnuWDwlyWSMauv6CzmUXwk9verHBuRrV3Qju8Q
pLtmayf9IVfBa83a4wzWY4jZTNLGlWNDPSZi/CStwkp2CrpEYoojMe9do3dAf/su3utJ2YVECtQ6
MR469VDVMTPw0VwPdtBOqnpeyaGAW86C95MlVUKKC45wj85TY+eBdtZQfCNxpUGoa5GRWNspUHpM
pS6DmIHTDhJNjvdD5mantrXUa0MFIuXNzWwGZOkRIGl2PM1kM2lqdMCJybpL22L+5LpR7h00VTcn
P0LiwrDrFeMulyUUz6m1p+usB8UIMIQlQsVATGWGlin792ZkE+Clj6PxMZpGbw4wUy2VoHTy+tiz
/XiW5SAOKt1ovZ/xqHjJMX78miZs384XqBdaIArF/sbHBTSsLgqhNGYlwL5wojujr1VQZHh9/qWZ
20ohiQzmws6cWM2T0xcDcTepCQsss9HEEVsjmtu0RVTodxEEaboQN3pQjaV+wVgNQAmqeacEwhLt
A5ri/F5CK5Qh5OGcUAajqs+bxXI/TGxAzQOaXrU5bkfIb52m/3hGvjpJ//XMXa/356GLef6P6698
pFf/gwA1RV7df2vmu29tL7s/fPbXn/x//cv/9W17lYe5+vY//3kue4AoXg0xx+uzcc2c/OfT9Dp/
gyCvP/79KLW8d7S2mPBxQnJ0bn6f34/V1UX8x6SqE6Xp2iDNTJbf0eQ/j1GNo9hCOEJnvMLNv4kY
b63Vz902fu2rUwW+ox7R4zjPvD5F0w4tc55hzaIp7poqgLe82KNtUckdm2btZiDzpTsbBneor/D8
9mDY9BPLJ4QOSKuVChiTgFqjeqmUCA2qqlTRKdMJcvXrvIebvW44VjGY5sE2wEHu2W07lhtGPFT4
xnoEUK+IJ0lm+NNY90oxDE/qXCcE9WJaNftOoxdmaHoVXbSt1uptR0rGh2JZLJSxibuuT+lCJh9S
NZmPAGy6OOLjSCYPsHfCIq1tpo85asEm1KcGzbPwHIwP0rputL1lKbbcdZ1W9nsdFPMcO8wsOuQ1
wHow9tWyYETZrGKNudXEzuMRYqqwZCr2rUhT48GDWE6CmmBrzXqJhO1pymBPk5HN80oGEEeduwZy
Q6fXTAK1Z3K6nTLSRSjW+O5hS/Iut1RvzWl+YYS4DUqvvlqGEkLA0GCrmkUtftMuykijRcZXk72a
V4Fo9VD4iYTK8/FoR9K+zTggw8gCeuv0xDmprdrZgS1TFEfa6LhHXrj4hYEq1f+1XYlm44qCRz9+
0ybgzJu7jdCjOE9GD9NRyFonTbEnnK9GhqVk6s51ZNX7n566v5ks/uZ6mGc7Jhdl3tGNNx46hDgN
Ul9qrje1y74nJeRj5FKS8q5snzXg4990CGI9urL9gJ7oR3R2cK+fpr5qhYunqxsSBDDhohqP57j7
ZkGURvIXb40D5M1HyaVWL08GAXMFW19fqoXTbIN2uaEyI/mHUF8+p2P1y0Cdv1yG4wfSJf/VtwDf
9RP+aTRLx45krDh1wljBCQErchLr2RL5//496fqbbg4LacIHXc+DJM/luENeX0eMkzmmCylGXYSB
k7ezJ0shvSQejfl8MLq0fkR4o1ofpcluBBdMPX2hIdCrHczx0o3Q0jUWtVyaFmGwakJWwvU0QpKE
EE/82scMwkflxzrRVwWijEqHLqTnY4SviBoXRwiFyjcPK478yosNZTj202K/N0cUcbul67mBBIck
DJjChGngY3eBQHvpLOwHR3dc8o+JZtIsBWQNzzk7LaRF9IoFSPIelrq8Hw2FM6Ib4CyGmdQr70Ac
bWTeFgqpwAFCe1uFZAKnJg8XTKWaC6YieJewQHsFNR78isG1ggj71o11nlgzVGdlsoJY2Oz9lYJs
032h5SUkR1Sj+UlbENKGnd1nRQ4dGkjrosd3ljsxz4W6i1Wty1jipJUs2C2Pc3SZg06mOwt5ijxF
o1rZj3bORiZwIcZbX9gHFJgrs2arD4nbtsWFWhbRBygcSht6CyT+DxPOUs9LpspbSwgsHnxirdLu
ZoHCmj3lXpI1twYJ9MOD6jlVdnRTUaZXC/nsg9/KIper9nKEbhZmRGBoe7ON5v7YLdVQIyidMvEU
p7OZ3dU60tk4MJokPS19oej4/U/9/AVCb8Gv0rm1dz0A2GOGnrtNsueKbgn7o0rx2EhN68sspMSz
JZ5HH5MYa0DTnrXVV4w3BNGaWRe7/ZGNqGf4iw0H34K70ijKo9JLz3nEjAOBf5r2rtyX6eKZq+t5
3j22SV+a9wOuQtMT0o242LWxO2G3kUs8djVXmYdrWS9FvNLLahl9oDUz7HNcuJrOR0uqFZ/4LtDu
H5NudDSkaI416J/1uHeU7gCNKa+fSXJwxjGImZEBQ1wvxRImNgYFhUWq6aHDauu+K2wYbPjsiziE
UzEUF9KIXLCzpm/nI3p9SMXQBp0D1iGGfajMEglcNa3UtI4v1z20Q++i2FcUw9l1/N4s5oqFbMa6
gSt3hBVTfpx17slw6cUY+33nFVOojiilkSzEUbRLRY8/UDbOVRc4YxN1527HmmgnKyDanQkGPfp2
5CJdmaP4Ui1whthNhpWy5uKtervObTUkr6PZICt2KhMm4wQRW4kKoPMe0kVCtq6BPnYqZiC31Ktm
JJFJgrLWrtB8XCJwgGStsnecj4leWRdZl+rFATG79ykl8bHas4By4hCNU1bt6zp17DM7rxNyjJAF
wjnRSDDwO5iAK2XKLa50MXjx9dBBvnpIkklXjqXRqwOiR7U4tQMJr5xHVSlwsojiB3Pg/QaIOCgu
LnUGWpHWZ0a+XM1mU0kFbyPPyPmVF5svl99cOlxnpf8mKaPkaVKIRfPzCT6edyQ5nKi2xVzY7R0Q
Rdh6XJ/j2lez2A/7Qkrgazet21Bxlio3D+lYRFr8K3juTQ0wDZzoiFEgX4BSg5Pfm0aCI6QrEJ1g
HjZlrNMQGonIPOGPWotdT5Be9TTlyric6ZCA0oOqxPqnjsfEuyzKeugua4GV46EuJtUNmGRnD8cp
7Hse/72ErK3DT92Oqa+qAddwNY2KSA7SG9ipKKI4SZssQXVUmNfepOasDKPRNxZN+UXp3YzB317L
cCiIa6GnCX9TrOgmKw4GJ0EnPxR79rc5iuFxDE29tJ5mbO3uKoQx/JkenyJXUXcliwpWL0l19u9v
+k1/s75pZtR1iHBXN3/jzZvGlKs1ulWSpuOcaB8pNfEXk/Nw8lPMEL1Lt4nMX7k5/vVuwGtfs9RV
jWG7W5TUzx1BBqJuKqY5hlo9zmFXcLrKqfxNb8r1nsMcEIN6WiqLGeVNJzVAtkiqAb1mOa4RFuR5
HAYPac+/f35/fS8mUQ98cvQc9KRv7fPqkr5H5inigaRT8e0y9bNRaZ3nf7/K2mX+fLsYa5QRo5pG
viiUnbe3ptHqIzQMCfxUS2dnebUZWJXU9l7pUSHceApxiUu/P7X/nb3/g6fiT5//X1RJtwz7zaut
8frzP4Zv/R1jNxMv21kXj9U13OPH8K2+gzMFQEl2n2nxYHOr/N9hHJYKwzjTFKF/PPd/DuO6+Y7g
qHW++CFn+q218Zu70WD3vF4ZWJUVCNd5c887JqeoVkVt2DaVeaU5eXaeqvrtTx/G34xEf7kIT64F
MmbyAHNivF2v9YybCqHUTbhG8ZxbeOAc63qOfu9gIuaAl19XCLDaWJa8DXvI3FYpObmaEK8s9QKE
9iGBQL5PB4W+SVW070DTq9TEnzdIfAM/P2HfL8e+n4+OUAVynl9PD9EUKwTjTE0YdeJz77Tsvxqv
Chd31rCHsUYk8HP6i/l6xZd/eqp/XJOnmsfaIm/0TVUsu5XUaqhcUw7yMqtjj/jeZt7pnTFgdDtg
FmcZ0GTM+Syz2vkXRflNuduu7nBpwlVMm+nJeP2Ohxmqei65uldjVTGOiJ9BVFrCobr4F2/0r5dC
Dco1kHcxtnP3vL5USiKFHPAmDvENKoNSpYOqvbYJLFSb4b/fnMABf/lU8blClcctiBIHD/bXF8uZ
Kto2BVqSSMrGoC77HE9+J75HomUXO9rA5pMLTtyC4RhaGsyYJ5xJq88/yToyYLAnY+ZneCChch6i
J7YISRk2s0hfoOYa/lQUzoepFiV+HRPpXaw4M92lXDYGPkFVyQwWLFXbfpjJ8ntvQov7pGhJ+hDZ
LLwCSyy9FkRR16mhjrIsIp830a1dYk5juXdjuLw5ptWXiWulUWAvUXfJjGkXvtnX0LY0hLhPFuX8
OVqa3tyht5Utf6pTr4dE916mMvWUwK7bGRS+bonWTAo7unAyDb+3wXOvvMyIMQBrvCdYntGLU8aD
DHpZFV+Bq2rtbMxaLLG7TuaPQM6LDDEEWrUd/fKYAvU+zNZsPiZNycq/iOyJadvR0fvFVPSPGZlc
z4gYtDTMrTHT6HLz7JTaowIXOXNwrZi7hGzcmHGlDy1y8ixexJo635hgRGLC0Hah1aGo801kjWyQ
EQJ/JvG2B+izE+iP1mgrF73HPBUWVTc/V3YRf1Mdpb4aRFb3B7Wpkw9EFqcP6khUrm80lv2wdMZI
r5s58ivEfNB5AC/1aswULKyyedl1jhrnOEjARl2WJLlGWK2e55Vu9pDzFAXhcOMy89PewkMcIUGS
w2104x7XSBY0c6nhFzRAI+wtQzmidrBPmoHq2c+9zPuKmLq9TdVVN62ivkbcIxtwUBzF0ChDsu9J
C1+yp4gtCsS+qos8tsHsqQlgxjGmqgTiUXTR1oUwcFHbaxj/qVhsV9O13uJ2uRs0BOtqGuvLMbHN
MoyjmpgIOD7i2BEK9RWXYoQb07x05FhqkqUpYrnpBWp7+STHbP7csit/r6jNUkKBWNCgcSbjgzNp
lf3BtWp99SAoB3RZzqC/Z+yWgYGELd+nZWfjKte4B7rm4UvvdsZdo1ZtmJbL8NJ1LXTCUWtNBLKF
eqv32i8d1d8iPpxg3srbcsEmLbJt32pwMVFFlwiyGs41LBQMQevZxTjosYh11NxkgaOoanEqVHob
g9H7qn4ejQtIdkHtnSzvcsqvx6wO2USx8wCmIVlqP7XysB1I/+2iIN9RMv55g3GRNun/Ye9MlhtX
si37K2VvjjS0DmAKsCdFSpRCUmgCU3To+x5fXwuMTMsQI0u0rPGbXLO8eSNAgoD78XP2XvvbexN+
KKTmP/K7kIIPjJgOuDXnaIKM6K5yBvpdSTHWQEun0HxmJRNAnNg4/1lJzcNhmz9JVBddy9+zj38K
8EhX+gfW7vlfz1NdA5bifzUenmulf+/OXAJ8PodA2jHoJSxZv6qlUPhySPSb7n7UoSv5WMMA/o0/
OpKJfpRlbG6VsjEWucgAAcp6vYiUOqXnj09OLYm9/+PW/Yea60oTMX8aAZiWgAdiW7nxc3H555lJ
GcIkDYBZ3vdJAUhS0naKnCbPg8GIQpKyapMqWbZoQyVdFfYEN5vG5SJEXYYL+k2LevoRUC/mjlb9
NODDXXeVXm5Fr8l38HOGQ9bZr0MoVbe244911e/PbaOYJJ2Hctm+3vqHyGtas5Oie5aGbZLJayxa
kZsotcxQG+N3XnX+1pqsZtcAFryHP+ezp8bJui+Mfg9Ovvrepl39jAfwaAy7VFF+3rizH4uTyyec
SxJLIZZTocN4Vfl1eaIDJOUTpkw7znpadL9CWkVuUAljycjL2MvWrCOWy7kPU0sLgjbilYD+TSme
LIK6Lk96qvcPcNfqI5LuHM9hCBxQorsFeidbDWGXbHLLl09l0/oHOgvjUvQWJiwO9TfEb/PI78Nj
C3efYy9KNnRvlEHXogYMyWYVM1U7xRokcWBD88xqbA19ZVl4FPwwQC1qBNO5NiRP2XeN/K2UGnEK
a4V+W9iNBQ1vP1ljDWUFl+rmCBWEhdTL4Y6XUyF9TyOJdjlKLx73RFrTRM7ukWW2P6E0wtzDEGA+
FcYjpjRmfLV1oEHWrKcJILlTNigRXG/SYlcqkhz8nMaubhVa8iLM0oInIHVHLZrUF1oQ+lNS1pDp
csIDbKcuguwNpMJEXFDzk9+rJDG8QazrtIFlH01uR0bzNixe9Wbol56PCXeXhEp143n5ePqhTBdM
MYTAJ8PrTybF1bIgxwZlVR3mjxPSbnpwiljh19dvxDBdjd7+vsxVdY78vzGsPMgfgYwDLYqmYJ1M
lU1dkPsemk/rrlAQPFh2AFMbdkrmydkTLGW0H9Lr52/IZcb1x0poCpPgMJ0+ijCJQmHs/HHt0c1+
iDSU9+cpnZRlq4nhCJ7SXAgrtw6toiAkNmHq9wPWVKPrAQfauXRIWbL2cQVmIINFukP9IVxsmdyz
qO8W4Wg2J9inWe1KpfZjUG1Emnq/Sf2edwU97V5BmbMR+twKpRVIpVhBfEPgC3SwG+78YSxOlUXh
bQZRvsFALt/bSY+9uifqQi2jkm5/bm0+vxVXfbv5kCbP7qy58AB5zaHm460YRqF5TTB4tOdUJx+n
O5wri5qiaIKlF/ZiJ0DU+UxGwj5/LNNbnTPlr6fP4nfQmAuSs4NsXb5arAo1bESjx9iEJr3cGbB4
ubv9TiRguEtvTDa97IWPAPC6ZY/hHsAuzndDw9vBv8cFo8TJIcZGfSON6j9+rHmaOKswkTVedRFn
+Fqr1YN2zpURBgIiZwNH4Y2OwNVCzb3nu7MRE55pqRoFw8d7Pwaxh0Zl0s4+cMW1QGk8iLzatlVz
4+X72BOdf2T0/1jpCKSmKuGI/PFCKsadOUsmP08R/iEpzyEvl/ReQfGPw3MKI/jGLjn/hR9eMDSZ
RGvR2UP4aJF+9fGCuHAIA1C05uzr9VLuxtNQK26Tih8d7Aak8AsEk+mNa/6HR1nQ67iUSsQtEe/0
8aJRIcfAcrrijB3L6afqMRgtl1Plmkn3Nw6MC2JKl22pwVsKfqnqrcjvv78zBEyVzqyOA4+G+9UC
F4pUrwO9H869hMa/y8T4AKk7c82u6U91o2Lar9SdDuF4c+MdvnpYQfrPzX0S4nFa8rBedtA/BtJ6
1tagO7XqpPfZdJSLEJCyku96U8WDzcyH3I06nJYQwrEaxSlgwMDvVgZOgA0kk/ad7Si/jzwcezc+
2Md+kMHSovJUz5s2ha3MiPLjLxJ3IW82FfEJAC8iJaszdikYVQhliF+n2cM7AJpsvFhbJYW9N+sB
4svQ/7DiDik7TfxNS9GyCnJ0+pNs9otU5jkqDcH2gIb71gxjfkD+eGqJMZqzpCw+LcF6hnbdvsJK
HSlSPEknQDhujR0fxSGg9ztbGxdqlq98zJk9s0QvmW78hFfPznzUg4RHOpKgRjcvPdg/i2HPz7II
C/d4GjMwlc0oNmrNqp8AMAAWoRgrwtCijU2I9Oe/0NUKdLmuJhRETjhyZpnyxx9IAS9t6eDDT1of
hou6hnAj0SoEtG41N+7uVd1M23NOqGYxIMtLo8959Xq0Y68grBLxPdwx6Wj20gGlp7TkwbbdnPiG
YNSHr59/O+Xj15vBWTYdbRI82eEuiq6PXy/lyBWC85nODH5IkElzrLJxzWhKQsO0MRlSLf3OR2RY
tuZ2rMV3T6Yjm5sZ0Q1ThY+CJMyVh8xhLRHiEDmff7yrpKLLx6NCx9GhMEA1df1qlTSGgDQdrD7n
NGu+5Eo8Lf22CtekltiHFhsg0tIxdPChBK9ROPYHzw9r+DBtxRw76fdmEubLacBdiMpFLC0xYhcm
p7uiRVYHX/WujrfqlMEsDU3kNgLwlhpNd1UMcKYZ9NfWmpRVTBbKTqu76NZq/HFR+v3lBAfbeX/j
H9dBVjSrsJz53XRGXylcG6PwXiPrYwnvaGrRwOnSKkmVehdZ31poFfps2bKReT7wEH3BJ0ocSZBO
7ffP7/nHF41PNZ9/SbziMVQZpF2rnzTEHDH2TeVMK0X7YeDH3QRZabolGIxlEEI4sOC8rhRPvlXp
/HU/uPLFqqDifiPe/GotlM1Bz40sV86hZyarCpiPS/yKcmOn/+uJZw3B3UW/j/AwyqqrcsprwE8p
pVWdWeK6daUZL9hwyclVhHTj6f34Ps93Ej8zN5P8aqpdNFcf3y1NVLOoPa/ORhP5r0autEtc1ntV
gXPTQ0gMMX7dCke7qhbni1o8UTrdEkxfKIDmDeePnc4qYZuxG7TniLPESkiBeg/JFfZsLjWPEYvP
EtFD/9yqtryU665xLfqSTi30dKHpg78Js57Ytsisb600H3e6f32w+R1mPIr58upuTP2QaXXhtWem
PxQgoaq8hfRb956nTdt8LLy9FyeEGZlZ4qhyke3YWiJaB7G6yGhWBJzCVgi1/LUxReouqZtvuW/9
1DOAJ002djfWYv3jTvf74xJqN+vuZmrDPA388z6q2OEVSSuqc6X2xgpGP8CRXMg+rMpuZVXIoHlJ
07VuVvrKttrh3HWzsBS3YvAmAgl6rGqDolWm4OBptX/klNV8MyBRrZn0e/vUL/KfahamO7+CVUJ4
Rbi3C5oEnd6oblzQqwxUK1vqbVgcAZK+yXFcPrMw4M+nK2YetSRgu5v66hig1Dx3TWGtgmjCdacY
9a4o9RLibCbcsE2D7ecrxFUy4+XezIpMHBuszTxiVy8qtkotjc2gPJty9GSPubdBpAq+PreqjZQX
zclPAmnT9e09XsHpxUst+6s3dq8xPLUVCy/uTQExSTWq0R3teDyOkh7sssawz1YxFDdew4+l/e9P
a1P6qRzggaRfy0cjYAXtFEjFORn1ZmOPSeFqRPQ4OTh7XFDGtPz89vz92lPRg+vgBlHda9fygKhJ
DAEJtjhz1JBf21EGiUzzowptWjEjHXTbqNQb3/HvRQ2BAGs1bnX7Ym/5+LTiXaFhAzjmnA/ooCo1
VBcBbXKXV1pefP71/sPtNBXknSpJjzwEf3X3pK4Tes2lrBQRhxRF/jGP4t4NgzjbJa13K7n37+sx
rIR1gk6HYxqd3o9fzUzx6VOH5GeLkLCnvuht9wKGHOUCEpIUFTesaH/tf9TkJvpf9LEIZDjdfrwe
8ygEv11I56OvxGZCtQPbKehWIqxhegoP9WeR5ttKZkDy+Z299JH+XV3zpM6dBmbDCP3nU+/11jSI
VhSR4Ksy0Ou/DmU4fCuUYnpuMuOoloa2pnUrr+BUqEepDMnyMwpjmwRVvywUiXivTCVspsva11iF
WDWImasvYREH0iX4a4FeMJdk44GJUm0yXZPcUm+rFwa1/ktrjk6SwdXjfQ5XxNdkyOS6EW9w37T7
fMpvZOP+9cTO3xVHIs1YfFiYYT/eZlKhxrTveIz8gHGmRQDWKmUJpchNxs3n9/WvF/LqUlclvNeO
2eQpLABWIQ+ulNSvRQbOIentlyYoX9WxUW68I5fmx9UvOXskaMhycjD5ZT9+OxzGUS5GKznzqMq7
QQf4CbfEzl9FTuR534aaq5lBtqx69R6RZLdgiciPcpoHblWlwbJNLfZCyZrkLVz2pZQWyRpeOhSc
CIpFgQrznNdhtS81ppQj+UQOhouf89FiKTqJeJuhmjD1TvkU7UtrWkCCgRM3q3s/v7XKX9skk7h5
B2C1o4/+dxtDGgs8HW18lqAONqyGB/zfo9tNcrXKUsTY9qA/BmixcwcpbOTow/Pnn+Cv5WH+AExv
mf/Ls1Dq6tCU9B39+biKz4PkBXSiJaH/THu9X1GwN19G6Fzrzy941USZ31KFt5RTH6dC4okvFIc/
Kiw5YwgUBUFyBq0idlbnzVq+jZGzM2e9Um18KddhHlX+otAZk4elDjsmGG61xv6u9PgcUCCZpJEq
zLn8aqFinm/SLvGTcxWN4bq17WAd6yYhSpbnzTTrn6rnBaSgDKROdSQShTRU66LjZ/Ji44HcBes9
iG79HH+/1rNB6TKwostiWVc/R1urWW1JRnZWQsN6MYkLWEzos8kMkZSHz3+Iq/nY5YegI8/hkDMz
PZTrZgQyS/pZnBnORa1ihbSCGPonkxYSemtfW3Zh6u8IWs5WisUbVuaSukIM1O6I2bV2mVJEkA2Y
6pOmGpFkp/i1oyWEkPAd6MSRCrgFfSiT1RwbxsbzbBJeP/8Cc8X7cZFAespegyIUwDOduatFQpE8
KJP0HHUL8E82ZPBpNEIdP7+KMt/yvy4zn+2xfbAkiaumH6uBYal9l587yf8ZduYGQtdLXmqjC8vf
37SG1JAFF3oPmhSWxBK1yloYyvgFu+rkkpxX3fja/+kFsljzTWy9FCycgT5+b29iLIbyIj9LGcfu
NE7sZTyqyNYK8QSkZSK74VRHNdkL5fSE36LddLcOI1fLFo0cHlOkSVQxPKPQtT9+BF/CdCmRP/Cg
0DtYtg3gCD2Wf2GViCBB1dXaB9a20rKuXaa0s9K0u9E9vzoNzVo92G6CxxceAEOlq3ugRX7MRE+u
zkWDqbWY+mSZ1+Q1RfI79GbJraNAx7BJNuqkKd2NQuPqwft9cXt2Ac5PBf20j9+euFkSjURRn+Gq
/lClUT/QEE+fPn/ujL/u8Vz7zveYL4lsw7p67oRBuAjejPZMe9VaazrUlInJtMPPAchm1FSFSkrk
ewWw7aoJA0Q6YT+nEATekyim+Bzn1vQuojw+AoId1hritdfRLvyvfi2Ha13RAqzCQ7vKtLFdWU1D
DmarTqswrVNnbtqghuFAkmb+yfN6eqdtV++HwIzXpOa+diJJ19pg2ksyGKujiNGUZLC/l2M02vuJ
iCQyocrEIakjeuogQzlyDeoyUNGceCUps0GQv5XlKh/3hD3VxNDq5cFffX4PLxLEP95dlOm6zCOP
8pQHhj7C/Bj9sdeknRLX2qBNZzJQv2vI1lzVluRdktowzfIUKijnegvnRKj2a88fizc/qL/GcMSd
KonDb0WeNncodooHK2g8nFhBDW4rICc1ssS+yFoibtO8PxnBHL3aGTNE2TN7B8GnSsC0p6IqxV4y
lZN846v99Qzi6KeXSzMAExejnaunQ0uBCJLlIZ85OzQonwbpIYNVdP/f30DGLPBBEPDSX1WvbqAg
5sUevEo5twmuQTDC/mguyeR1RVCtLKV5DCwU8AMmCJY9kpmcDiKnkq4z/9mvT1mWQk4e7wj6c/Aw
EOq8IUriKcaNYvXICE38pNg+Cq1/NtjxbyyU/+HXpzOr4MezFZYrUCcff/1+7P1JYE46t2aezrhe
363ADKIMVIkDmTC48SuPxEGTeGPAO2dU6IBtyu/0sgb9pNPd6aASu0XUQ8ogVIaY7u8dRqq10Rr2
rmSk/dARL4D1R05+xJBCVuxCpDSpUG5JM2HUqUIHygkVuLF3X8FbWHOZeTD7QLtMg0Wlof/xqymR
js8uUKQzWSXjytOwV4ajf59M3XA/TV1xV0mB/VwLcAYo+dCqmqNx7PGZufnIdDjUw1Up4/l1ykn1
NYclJWKCNIhFPKdbf/4QXdU0fFYwM2zU86SGlt6lHfLHS2gS11v3RHidc0lSaDbn9rYiftWNJVw9
/x+XomfI6Q9QKO/Gx9uCvQwFKTqPs0oSFOevMlnbCCKWMY/X+fNLXdePv78W30vlcE35LF+VaiS/
KP3UFNoZ8UW7iXVfWaSj39E2kvecfx0Un+E2sWJ/PSpIR+1R3diyRyhQSBSVqvB2yFH+31Xzl8+E
hd2iM4tOjHXh4/fXc5T0xlRp5xCoEbV0kRHwLbwHYpTNG7/q1cHh96XYhPlBaQwx1vp4KexFgWmg
QzgTXfBFskmmjDMo7UKSIYAgkb2hh/4PTzwrEG4jtASQHJnmf7yej6UXQGVmn+1Wy78JybahU4Df
zzDcJdgFY+V16FUTMWWQbSYMQD8so7PgMGfDRMgSR477AmypjpwL7abpbSeQ0luFBiijN1zvN97Q
q0Mzt4feB5Mly+BBJHjxeu3phpSe4hQ9TlqAZX9S+++aUmgbdEIkgyQECFVZaNyoiq5Lw/mqWMVQ
ZjEK45qXFfGPV62DH2crXVo+1q0qYEIzfiJ2u1iNqTQi0kUJAjFVe2dZLhZxblenKQ2CpY767ffP
9b8Szv9BYPnHQvGXEeYRStH7n/rNy3//W7+pqyCJ0VvimKDbOPOK/yXfBO6DlB2h0IwSnhX/7LP/
lG9qBPTMggrKfUp9kLwsr/+Ub2r8ffSqaZXib2KgjOjzX/CN+99VENyO/6edg31xXh7/XS4xrOdQ
zkfACcDJmMtd7fZ1a1RD1EjwxTVpxsBq8TSzSeUZDjvT0zNQV0Q1hrWavitpVsuuPnNltQtiNiFE
sHCMglQN1xMUn9DvrHRYpvkAGjlOZejouc8H2JO1AMLWDEh5tIY481ZDBYi1cNq2ITDAbqUQvWNg
dGRwa7LnfWGuHduLARk3SPkGwhyxu6EIzMABACbgjNuw0ctwOSpNmX0XaQb9xUFmPdPJlcZuYJUr
BLe3j6HJVJID/tgMDZYRISCb+w1Ao1/ab+a5XdoxySxaM2xSmPD1efhNR48CQ1uUFZReYsguDHVN
aWegutqQ+XzXAoWU7y1J8b5FqB8VVPcjw8HBaQf4Oc9lkrbZVmQD+oexMemdQZGHcJHYXWWVBCdY
rFcOryiUd0RaT0kk6hOBto7eeoqr9oyVGBgH32tJPOeedmz8zunAkR3UpFmPZAxFg/azDYOHEhZ7
6GIaxzPflqjTS0XGQIDq0KKqkTgLErFSV05JA/Mwc1CWRk7wQ2pLBz7Wi0f/I3BCEobqmNC0yN+T
bPg+9MexwOieBXuQyYu4NFsX5M24DUlycyo9MM+iMQ62Twqyah3mftvU6BvKrRVbL+FOcfE8TuVd
UfWdeielebnrq/o0Ed3eLUbSOhyzDx56wAIr1P2R5uRNuxuG+jh5qrGqzRlqabTtEoJS/Drp+XAU
gaGDhFQOckNVyYPhmbiOY+Ox50M6Sus/0/PWNkxA44dU7TSnGzvV8W1v4/dVhViHfWCY40HQ2Hxp
gEe7XQSKn1xDb90VZAaUjbdLyJ7hD9bqXTwkwt6EniYfTD97pGm5UKv0uYgbf2HbJXCWqjVCV7RD
UbroXoMvJO7lOyEqm1CK0gqc0g/2sv2T2aMPd9eAf6uHJPbEfXXopdIF7eDCUFLJpdkB6DwSKRsZ
y5xT71Pu25K/LCDxVVBNO9SePAjsdsUmNKpzqE+VY5petuqq4RiaZF/a/PpExOTHTpMLl99+EUTI
H6oAwZ8Yz11J0HERNgtKl2wNUPULKKcVfLrGSb20v8e3wWQnVXQX5w/PQmhcHFXV1oiLbgQvM7Z3
CfUeNqtxFyTttPfIYF3VLf8wa9PwGPKJ+1byImkrl7DxMi9z7NGPBhfuyjcla9C5lOG3CgheAS89
+mEiLCrcRp/eYUlph6YvhgVQd203o8D3pij0OxGSZI8sb1N4GkdKUudq14onNXBHT0dmXPTVqs4I
XZ9SDXUhExwRSd5d3eq2S1aoseBb2fcqiOduaUeKyFd6PbzHSvKj15RsVTSpcqTKTrKNnkvjIe8K
ZR0l2cAJJeBPl1lhLvpeJpRKwma9M321ISddBKErpbrh9KSXRWrTL7MWoutK1aKaWIWsXI9pZ/Cy
ZS180tZSAVoQ9Kd1BC/4yH56gtbTU1pKvxg+nOqg+CU8oRJFE0qE/4558wQh3Fpgfn+KzaJASD05
QdN8kUvSjtF8FwfZ8Bh/6q8jM1/pW6qVZI4jYOSMs40UGV6nJSMgVrxM+17bdJDlPrOwulf2HRq+
IzRPQtRDOwGCkUv3ugh2FcPSkKTjPYcgpy0S/ZR0Ef8R7XdWNDRvckcYmiTza/pQLtxCU36B/rQX
gjrX0bryZ9Wn3q8qMN8SG+VNZ3ck0cYpSnDGqxDjX7xuvMPCLxGfQUCHmtF4lD273EaddsQVxJwv
yHUS4eoijd9zT8pOfkZGsEIO5KLSYYZk0T2okCNZLwwB8xgRUWdKMLBBl5GJlVsudkBrxpUzH7UR
pxUGueVxv1fQpdR6py15n/i/xCC/KKisXfKJA3JGwAbt4UIkLDXwFYoofzQbb8H8gP9RQyoxoPNK
OKKsAP5DLdOOKYwjgIxmW3hNvRAisPpNUbJkYN36NRDby5pjLKaaDQONe+oi3n30tOCr4fWvppGb
h5EzQVaicS9XQ1cW4DjqwwRWboymbWuL9pUTjOyYdrvNqoMxbQebrkNSnuJyZDft8RtpBs9+jmi3
kgkRIB/dnUFAS/ALe2jZg9uG31npWicKfONuoJV31sDi/9C6n0mRLMFscgeluo7vQxYHAB0PdtM7
hjKsaXAfTBPmg1yUp3DSoboRY/lm1OV5tLNDEmhnYb0XjdEdCDVYDEzDqsk7YZ67k/O23sBXw4iX
l8lKV4L8m+23p8I0dn2g3KWNshuj5CFWt7ACVwOpeKW3IxfMHYDrDlW+COT+Tgrbgz8qrZsp0peR
k6soJIwAQer6WbVNVf8ni2/vb01sfq5qBKcQfu6qsqODJf0qlIc2Z1OpkxXFwUtnTxLwmYhIAoxi
dhHbDiEIaz0Nk3DRl/H3gnUyL55U7ZuFi7ELdKeKfrRMf3yyb6gNVjLqf7m6Q0jrDljLisx/ggfH
a6awFDUEfZIKhmhQIildNMSFPKZS9VK221CNNi1bNQnYC3/6aQkCOAsEVKa0aIdyRXQXzbX2KCYW
n7epDt2WFcUU7O3CdE3rCM3sjlf2nnrSTVJKHtCj5UTkb9uzDbAYhyhN6mLth92uVmnXKeVamN+T
yjhZoXYfpPkypgFKpC+PUUF98dVAYq7poFFKYNdWBE+1s+/Sdl4VX+IEdXqqLOgmq/qPSlZZp9Tw
HvIy98vfDTn9/moSy8rDkgkc1JLKg41f1PH8ngyBvLHzh6nOiY3RoXmodPqoPwb7VGB8qON004r7
kkx2Ys3QoTlBpN5leWsQeAukgRN78RBB14uRrphzllHVu1B2q8UML9rIXkq3Zm1AUBw6jRjGeqEU
PC0Jbsb5pNm3CWlMHpFWlnFCUg/chaychh+7YBv2p/phKiV1ayBe3eWSEW78kbrUald9Wdd3edTw
7mfNKwFz2jYqcpNkHcjZHBrRfz+ofXhOq9NFMt+lRMa05XRSLcT2VbdXm2WlgdRWyTAgOC41WSLz
+GwQr/E8aHa3ET6/QGx2he1GsAdzYgrG+N62h63PH3F6srthgz36VCLuaBi06rMxdAEnrojb3Ve0
5py+GA+WHDyWWiKDQyxIdtW2SbLOyc6FGd2DKiSK2YizVz3rgx3BNTzdOko+pxKUPZGM49RSg/eA
E6FpRi+5D8AVjP+jNwYI0uy1VpI4bNZb3UieVK6cVWHlSEJeR6r1rIftwsaD6kzqUW8eSnV+4rVk
UbQaaQCmy168SEGc9/l4UEJ55PflxpChF20DU4rYMdy0sDZhmI+ryW+WHsXxGBqu3fOwhsMmEfIi
SOSG9CWY3Sn5xR52LEl+1WgmxIOy8MbiMdXzYwQx0YFC/qWWq5f5T4kqeSYG6DGMpDeyeO9QQZ8l
Rf7VSN2X3i4jp6IkcGyQ200ZE+FJJXWaejyNo7cqk2iVDuWdnCg7xDjEoijs9XQu5EF9VPT6y0D4
G22GOuH1MnERw4fZy4nYdKl4U+rhq932X63KvPMZf4gpI4V+sFdECK+zsPgy5N5Rb41Nm/tiBbwl
5TCSGXQ/Ze1LT3/GFULyloZl4GlCGeUYsPQkfLt4jOJkq4b60gwmV5baoHT8QoyL1MdkGk2WQxrq
ikNB6JZgjnTbfms6ptiBOpQbmrSLgooePsgStvuybcployUEouzsTPtqecM+5llpBrI6PNJPMQfz
YZl3J5W9inJr5wOtYlBewiMcNkbLcSoKvk5oPh0Dl9ImK+R3VOKLgSZpHkCRZ3WMPGzHnsDQ9Qu5
zI6gpYVU2u9mLT3ZnvnkJx2h1LhX0gRAvBi+GfGeODLb0QvcuqoSQACxTyLqhgWJf4Q1TvvIZvw4
GcYOmFK0FwPVtW4UGxRmrEIalTKoplgFXGi8yr28hkO0RGe/MvsCvnzer0xzPIdmuFVq/QhB6UAG
Bjlykcsqsyzr/C2JxRLH8KKXycWhWWTOsC0jOQBJ3CFSzuXCAeqOzHipNb/8XFq2U/YQjh1kxNbJ
84rir1kM3CM9O8lp66CrzRcGlTETkjvVlx8mFSS60W10drfYtxyo2Qs5jd7wMN9JQnqum5OZDY+l
EdzVPocV/72nnlwg1Fz5QtyRXbmImv4577TSDRJ2j4k54lMxWuwPWjUpLlq4qJ6T8kLpl9DIyUAU
hpd6Wnm1P+6FMhjJgtBOZFPdWCbfY9/W24NnGpR5cpxzwvGqeuQ0pFnRi9nGJguhPlCL4wz2vpM2
h3kbGNcwnQnwTnCYZ4Wtr00CAHE3pKP806wj9bvSN/65CjKdL66E4j0oqvTNlutUdzVQ5b8qj2Bt
t4witpdUs8dH0nTnEZA/juUdLMJoq10IsQDBMqJFbKNEYXmhyM6NvFPHGU5Cl6HUwo2EVhEG6TXV
O9A4aLTqhUxrer4uEUvm1RL+8A56rULYb8+eBdQ2sfKUQ4leyTvtQr2V21awW19ouBajUdlNyxmV
a87UXDn3hpUpKgIN6BOD1SXf6ygupN2ZuduqgfymXUC87QXKC9xQSZxBGkdgvQOi3ooimdw6nXmC
lc4pueGF8ztIEuqSIq08SIFQmvYZN5fqqpsJwRIG0C9kC8ENZtn3Mf8AMF60F7JwP0OG9RQ1k5te
AMSq1tZihdnBP0xWPzQLr4zCIx+sf/Kltjj0qqTFToTL8jE1TR6acKYdR0MRP8UzARkwbv9LMmYs
MsISO+FwR6QSoTsz2z+p55NFj8Myc4h8isCO6QkFnJrr6Ngn3cc/WJZmCfq2MyBgmSwYpqt3HDdn
c6I4e1DGnojMgTeWjh1+faUwEN/jLk8Tl3AkQ6zwJPbAT2RS7JfalJGrZIjQ6B0TU9FJv+T7kPZo
nqwyGWgzzQFAVJZkAU3KnAsUXzKC9EteUOP3ZAf5oRI9KigedUqCOV2owEMP/W4OHQrJdn9WLklE
ySWVqP+dUDSHFeHvJ7cIzyXwgZ40o/ySa9RdMo6gPmWSO/YjwP9LC/B/u6H/Azn6s27oC+kw/8d5
z+IPHdH5z/zuiNL3NEzNtPCPAfr5DQD6bWjX9H8wxJmlFRa6RSw8f3RE1X/MWRUGZpp5totU9N8d
UeUfsCwxTSMFpDGKf/q/6YiiKbhuiMqaTntVKLQlcRlY82jrj366iDutCEIL7Jwd7zpPf2400d4X
4aAv2iL2N6KceqeDHegYeTLtrWm4B1aeI92STRDpqJuJeuEIhhjn0Mrg5GTJYn+Ntek+F/oAai4q
mdsPqr42dPoejcw4HEkFQ3jBVBe6isNULlyqNbK3Io7zZZsB0LAFJkb4ofs5LXwBmS43VlrQSMd+
Mp8lYB9LqQulFdKI6JcHbeOkNkr2Ekujcp+3mvQAfqS6b/tQ3pkYng9G13BGz1GBawyxq+BFSYP6
zSwWAQftaQlTDxDNnTfkS1M0u8jufpbzoT5ozbMvSxKe+emHpraSI9IuJfkNO5hevanhq9qGj/Rp
D2CItip6AWOkygy28TvdzztQo+ibs3dPlG/ZVH6rKqpztV0SybLvveKQmwOW0OLe9MU9HPL7NKNJ
ZWjTpveUJw62C0kUa+EtexMLfPQYVMVjZhJKrWbmUfXx3YSKU47Kkgn8Pk6G+97C44JRAUhMVSVr
a7APoh4OHWHafdYWhKdLb2UjyLBW04em9h/tkT4zudVvzVDiQUhfhDUdgtjcw7j5GufTS18nW0+h
BZvXX4wO4EFrrrQiexj9iv3EC0gS8k2GYV/rdNmTfeVgHz/BKALtQmXcy1+15OCXPyGNAOSNCBHN
z0yicrYMf09W8mpIm9C1fHUPuIFPElp3gZL+KjFMOAnRp5J9pBO+KWvrpJZc0coXkzlGG9+KoDga
+IrjRROdyO1DBXdqfWNZVt57Gmc/MnNaSM2DpEYn4tiI4aE0jF1/zi68bwF6StVqmr522daCrBko
k+E0sKu6kaOtrL4TbraJWbahO7mTXq1tO1mzpWJmM5tXKZFWlTStaj//YnhPucZZBImd4lHgE7Sp
Rugw3SgI70PJ30qUFhUJhXavHonKOZIucFQza1Xmz1P94mXtVq+qt8n0FkVqbEC2L6mo78Zu+r/s
nVdz3Eiarv/Kxl4vJuBNxO5NWXqRopN0g6BaFDyQCSSABH79Pkmyz0jUTOv0uT4TE62gxKpCpf3M
a86ixv9S9Nl1nqJJadcfFjQqUaLmk2TY7yTKLTjsYLr6ZZics1RMsJ3hnGGCqxdWp0Npc4qP0nUv
aa1kV7F2UK+BG+4+sYLO1344OJP9uXLR5/no5MyTPGnTVG6aaf7OJX5jV/NtO1Hli/NjVknSBoyh
208oy7obCrznAFb3sVAX3pycoad5X4zBblBiq6PLAdZVXI2H3qGTOT06ZXTw58uYOCM4B38mTKv+
mCz6Ysyr8z58QA30zM7qA7Syvb/QW229I5Tm/TBkX5K6BhvZpjcLevyR2Xzw+u+cCdLlR18+N4u/
88pDT1bfBuVBq2kbdNQP4tOwl4fYHi5o+x9CkVx22FptqpMev7oZh9SuyMkwWtyy0COtSYS95kNg
9Z/qKDhZ3PQ+aq39IMQFLsAUE6zkBknXcyu8AY/MMLjHLslO3Tnbz+uxbfr90k4nQzDsg/zL4gfX
gxqGXYZqDDHHA1igK4Bcj5C8/nDiMqO7NO/XtqfYpfZkaEHYFXzn7KgGQbwgTjB2zKuDP5lQ2t+M
rpttqC5T9fSTe7qi117Sb2t0YyltFS2sAQUH1MGbzvm6xMtRh+suS6LD2h8ly7fH5TeqpgfXzsCG
9Ol39EK2KB7i7tBV5zgZnI5eGW1ElgL2ab8JCGcc6Cn9FNI72/XR8gfZns+3FEBnvFecaY/eO9AG
USePMWbjnPziS5Lm/QUOAqAyVC238NbOwXV88Kz1QuKfvvFnqzxfrCn+MKbsVmRB86NflN/ycfqA
nvhFmND3QtO8PEcp68ZETpvOcVgc0UnDS0HVR2qjHPdz1a63Kqifxm66Guo6P5d5b6G13tonQeVM
Fwr/w224+M2Vz83zMWgG93pePOcKokVa7oMhrXcwkHdzaYMRuc+zsNiJIatZu9I5xkV0GJLLOSme
amLATSWalVIPAvTZcEIL5kY1VKPKpbu3mhWDMXGsq0adt0eroi5TttWp0lB8oozSBEaYwc5N5/Ok
tpMTQKfoMspuD43nkTO/3jbLrZsidxsWx9ruzt0y/iTz6b7zU4wm+ui+LyRJHJNVRRUyUnK8aNrr
ogngPhUpSUgA6G9o9Nnkdt8oT/2xjt4dcTpGVbPcpll1Erf2B98ayMAc+5MIRfokehpbOeq2qmB3
6LN22rHNN2Rp6GkQ8+PkKDLKYzRhAPfn2xnofz+SptlNrzezE+5tu3yk5KhOLfCJp7GjL8v1iTrq
p3nht9DF78tj08QGrLDu2tL6ZlfuHpOoTWGtx6SVM26joHkWtQJJCuqrViwEHiSbocmfp/WTPXrf
rUX2m9VJsJ/AuIkLEW2LUPcjvUZwiLZ3gcvYnbOmX6o5vUlEfjW1yScA3U9z4l6jqXfwfPUt16fS
/Zh1M8UX0/zjUrqbpd8eS9vGazKYbKq1Vgw6DqTgjGDPJhdhc4HNB6DDaiTN17PH8V3fIn6qufKp
pE/1cAVkUR79IZAHnEcM+jWiA2OsS7vaGS8VOnl7vaiHVmI8Pfk1AthYP5NxR9kF/JfLIuT+pq0q
PgVpzQXvy+nZt1R0iFtWg8YcBIW6IMZPoFBnkcq/tSFq4km1XoS0ntB+K8iCnGY6RSKtusiHsMJd
a7GPhe8oSGcjzYZBxZuFYjA82BOMrmk6O4xyHBEtrXQrwljTEvCH4xy2xxoZ8a09fhL6syz8iywA
WNok6bUXzRjGZ/YZ4UXAORXfoaGMyXh/qjlGPHs+6QcwwVr1G8+3r7LqK6KjIabc2bh3g+UqnuUt
ulsVejcUqvG1uaEJnu090dzZkIAWp9zFedrjqTflB+G1t1LnF2tbOhxsqqa914szfGfic3SBUL9T
yEZfiXjQlyrW9XXcm9NTVrReS5X4B/Ql2psGqecq8c6EHdzE2RKfzrn4hOB0dvCKk8EurY8rmON7
ICULNOZE4NVL2Rv1QdK/va6Z8dlw75BqG4659B5piUX7abC+/1cD9cKxJk8DGohurUmdLjZKy7Gl
KO5a46m0qONldFa0WC7d3v2KUdbOndxvI4GmL8gzi/aVYvD/063/NCirfy8fduyfAWI8td9+zLbM
S16TLXiNCLG6aP0DDwKBgkbon/gTK3IBoEATR1UDoB6sLeBebwCU2HvJ0XC3hgcE4tSQcd4AKNiq
kGIhhAzFLPYRl/s72ZYBl/wTfEJCZzjFtnkfUF5INhjE6w+5VheqJUGHcL6UmvPcpdemK1jbaizI
RFwYCVZ8sTRFR+pTD3Ocns6NF8qHFJMy8RuO8ztsn3kWkPUofZJK0jPz3lOPkeCgeuFHzqV0s5AA
tfbsXJ31qpite9VEIrxE62TIaCCpMhrrY7bIqXwsah3fwd8oFCCRpupOrTixCOamwotvBtD66+kP
0/sG4flRgfWXIQN/hxo1JFuIkqC+3jEgJg2OTQdeDbTDBvPhAJ3RdPpab37EiQiF5QaudHmcobmA
ZSDq7VFgoD38+PcfAwUtZo74hwF7N3MYDHSLjhH4b7KqaL/23sS55SJkSU+4CbvoMM5AS/td32Zo
cJTYg6izTOku/vrXz/GOTQUcFvQUXBZw+ahr8CzvxiMtVQlhgZgbU+00d87CDlrnJlRjk9jnAtyl
e6cKeqf0h3ApRLwxrwSt+zDd6rS1l99Q9P7V42BtaxTSQiM/9J56qZMgS+fSi84EVqztzZh5+YLl
WJMjKYk4+dD6h2zFNACGIY2NWFNIJiSZNk5VdMi8DShI/QYfawbgxz2GUAqzBAwHFS5igRfW9g97
rPaWYtapF52O4VB36Hxnss+O2C8ETUakQ6qCW1gNJtrdJmPQlN8DzOvx9vjreXqnQmlMR8g4oTSE
wNYcj87zz1tdEfn2ru2sp+mS5G36Jeo92HgXgT1QCd7mqVUIevS29KviKhpBs6TbHDsiWrNLGFG+
xw5pluV329eBvW2XriyXLdiMrnO3kHTyjKaAKc8CX4ositNax8O+N/KHKHOqSFZPTelN5jsmVkcx
YvL5ryK6U78lDxlU6g8DjuiJh+kO2nIUygyB6N03tYIyafpiTg8pcCspNxHWFEt36gVDxVPiYNda
CGFlcjL/hqQxkjCjVCiWH/wCezlr6/bANtPfTMC7ZQAIkZoaAikUoDjiuBN+Hn8ReMUydu50aBQq
FfStcPc4s5w1o15L0H+lc3Yv7kqEgEeJgkX2u51h6mY/DQu9KWDaAWKVkIcQoPz5AYI5xT6V++fg
WNJRlzpeMVxp6PR/813c7y5zMDTqui9c/jqqtHrIs0rYG7BNZXAKXGecL7IBEOsR4aIa3d7a1uvn
daj1+lq5/begyJ9Rzhwk3IS+g3IOG9hny5gT+IcNE8U1ijXpog6ZsPAbd4YKjI2Lv9ZwiUFDTcVJ
TPo3m/T9ucGHMjlIaHquUSWkEfDzh6ra0xaYuPEwdqsdX032WoT3aVlZwQc/H+b1wAB02e0Uj748
iXoqgpcSIx4yArfB//k3i+UF9fnjZL1IeQIFQ7EBbJofvXuc1C3navbq4bDCZP0QdyDv9qODg9np
2miHy0/n0w2MI2pRTS6dbZiU401T9jRv8jhaP8MhTcPnxCrDS3ewa2vvh7WDq2FYedCAZkHoOFHM
bQmpC2X9vbuJsYThiTaMMTgyPJZ3OGzwd/6cdEN/qFLUoW6wPCojsvtCgydYtXIf1iVc9YcJQkL3
fUa3V4E0i4Pnvz7x3msTmsdg95t6NjPLSfPuMZDksy3JPj8U9E9xgPUAqcyeEcLOJomUcpFRRN7X
wN/FRQ38NTsP/D5DaByhUY05mpX63yksD3O3+82Tvd+KPJmR0CHqM8r8v7hn5bQHSyiyGLS4wTSe
iWGeo21WS9AhDhDdZmcFavGONZrEI1aT+QiDIQgKPFBKv47ufJ/uWbZt4E7d1l1dBR80QrTVB1Z2
M/yGA+CZc+ndSuTA8nE4BfCMU9+7c2uk3L1ECuCGGKLmXkVjlO+Xuoc5lDuDqIzU6bhLiVadcbOm
c7D1wsXJTlwxSucxWhCI3DWp12yHvJnnwzIEWBbPDrLHWYoio+/jFYQRZWkNpypdo6dqAaFwppE3
/ThHtkz2soCqDT12Cs+KolU+RSqBdcwl8roZsNpeZ/I28qCn44rj8wkRXizJ3im9VYEZ/z+B/fXr
d/4x8jPr5d1IGAF8/sd/2JTmhP/hXEIUHthqHAzUtdaluLEHhKnR9uxlcO0xefIU5fHiIrKt5v7/
4YMNqSGAUUe0ZTomP3ywMvav0+SNB9U21bxLAIUdgyTM8gOyrXI88ws7Na5EjlK/ITe8C3bNFgIE
z1JFqx6zsvfCEtQVVYo6zHho8jXQtw0yko/grptnXLdU8jlaTB9d0fOEh8NVvAIOhcP3m+3yL8ad
cAUgImRCboP3tDs03Gk7x7M61IUtB3yuNCg1OqslLWrw7/ONoDW1q7yKQsDfHnhIRpxiJpRk7N9d
mY7UYo6pKR8czxnDg6QKmX4f2NPbYpjDrNuo2Bm6vYiTN0PRf3sHOs6vi81oiDDo3IBGkOnnOe+q
amwBKAyHKKADvstom5j8x0nOeoGGT0LjHnAARAgE7LBupRsw0e/eclmmw3lHVex3ptz/ahaMPgSJ
mR8S0r7jApVDJ5o2nwfOga4NLhBlFM913CQX0rUs8QwYOjxbY40d9l/Pwfu4CWEaaDU2UQvCAaZr
+fNArKK1BTaXwwFX2jneLbqN73rhDnezkOC4q1lSuuwxvFupL4VWuf/rj3+flrIFjOUJcQEbwCWe
fLfri9UpencVw6FaVJ2Mm6yV036qItpafrmitWxXNijd0hXBspVxYH3oQIKed7Na5zOPcwhDLZHM
m7SSPR4IyzCFh79+xF9nxgyP/yLAgsjD+ycc+3jEkxSWLFadC2aMVRgvn1btWKdJkjrDJ2A9XrGL
4+m3qtlm/f98IsJRRS+bIzEhrgzfrQm/yaMxWdaegtks78ZMgVEq2UyUBZ0mrHet3+rHKlEeaEj0
4rBECNuL0MncG7sJ1xHpAwcS6EXQVfmTO05p/JvL619EdSjgeubJiHfJT99dXiKfEHSecShWxVr9
MXl48wGqbqt5v7gNYnBF4JafCyb+o0cF8LTO4nbaek6zyt+s4l8PUg4SFy0nuuc8zvtb1FXVJASw
lEOWoLTFWm5iAH9151qnKOCggY41sa0pIZbDLM4yN833pW9n3se/XirvhBVMbE1EiZMLeSgqAhB9
f95NFBmXQCaWPIwhRLWdrEaPZvNU4/08Jw3Q92hIp69YlTYRmHN6rrjJWelhqesWTka0lkfWfHs/
N2BEfheC/xppJMgrIGQPhiCOyJR+fra8a0bZBPhuEo2E3j6f4vrCspf+CtZsdk5o0dyPqmzvLfga
YocEBFjqrAzao9PNzTPdCZpLvxmuXw4fEiYoOQEqu5Se7PeHj7anDm06hiueB6/fzEPX36fJ4Ne7
wPGycLPq2D+OdViAY671ZbqGwG9QAyV9b5uujAnhFMM3cTjLbaejggyvLZe9AhXWQ51o7MOIrF36
u+f+5fbgoqT8bmY6RDX+fXWIgvJQch8ABp9D4ZU7eOtNcY9td5PvOEuX6KPSWuhvysva6qmfyzi/
bj2h+8/0rJS1cRvPAvr5m9H89amIw0PSCtvU935RYvVFKywvbIrDYHddZOFZXI/k2RYsjeKDm8Jx
ORtRxkF3CH0HuT7U3RpNaFqNKRL3UYMwkDpo32+7279+MPd9xQDekbHphdb/Igv0vkTThvmKFoIN
PhSLAuGBWvddKp9eNtGj3+hoCvyTzl1yAzyJNCyJ1nZnqgdL1oTDYRQBf1XaOCM+lZVdXfE6HZwI
oFLqgtbq7J/RgvX7YIOTaalPoD+U9rcwRPfQ24Ak0Fbzm0vrlxvBuAQ4PhemFxkh+Hd31rImBcVb
O9mvMW+Pf+dIP89Sbdrvq3jui26DgmEKWyFau/Y3yv6v+kk/3AooeTqghIxflMPS4/b+eR+nbq/p
wTflcRFSl8kHjTgrg5Uge8sfJTkWPvLaSuZJfym8yY+mU0huK9y5ZS3bD6GcQ/V5fqkZld5AzQnS
2sw6ccbcFMnGou7gXVi2Bq52YguVaRx1Anu0xIlbcXY/6FZ35XcvElZ9l9lowH/GOte8A1XS8Hbw
M2DuPIBNP2jrNKRi6W2zTrgdbW2RteuDt/AJ3S6p8OBt9sNaJrAYmrLrbTZ3pXjbbeX3pYUPQZQs
/MrcdLYUB7vG9y454kVd8XKgihXFLc5L89FpsBb8FLcyHXBpjhKzmBzyqjHZwwcySydH9mPBESM2
NTFd+hnFQi/NcIk6ZqUlWCxU8NtQf2wmIESaLrE9LV/GZljUo9PB3WjPfDjXvDiaWn7eazs0VlHp
ZFmGPQQcDM0eTnJw73PuSr5GI1vPJJew9oZyE1QpI7cbp8T8m6jCIbzqUUg3f0d6h4FajMP4sJ5W
vlojkJwMtq4/WE2IQceNlXiZC4Bd4pbVnYrQT3Es3lhAiQMzPwWZ3fmM/EDbX9vORPR89fa0hWQh
OaBfdEQNDo/bAGGIkLzbtbamG70+pAullgieH+oLwaZsg4HdmfY05NszllE9d+e2HqgxBkVCg2yb
Bi6p6SEbSycbz3A991h4OVVRhl57pc2Y25ZfMrDAuNHRIaVRfOMpV+X6QMlgYIdX6Np9T7KyZJ7E
297vaNBCBBqahiFJW2k28NtPiOxPDFBULA3fPnRl0j24mVsHaACitfUwiRYB+CRMs+8hrYHhvo7X
WTwBGrX1hbG9BcpFKjmm9k4iwImpUzEnOXM5Vpb5UJ2j3+htw7SNnnwZSPhTC1oLcqPlYmaLRisn
uYN1SXAfuhReDwII9Yx3ar6MDyEi2Dxy/frkuU/99gl/9nYBsV9WhBw3wp2tKjkqy3YG5AJBJotl
5+goZleozjbntA8MlC8cx5kMr5JkLRIPxAnsJIsoPEM79Mz220TVl26XpN4mhS05ALtqahw00Ksz
oBJYo/NwPQXlhMVZUdgqBnqeTKu+kJOlYpB3HWcFnmBJYE3HrA88TgUsp+Hf48/MzXIH0A1LKKd3
JrzMFNZ7CIQVsIMxWHDxWfqyoi3DI5fsJYJe3YUrilClmOZmPCNZ4jseIll0bC2wh8H00capnTO+
DWS1PohYAXjbImjBOkDz1fyaL1k8VGp8xHDFdewUK0uwdtla4gDsJBPevghVFVpXgOi64uMqUnOF
FC1CUidlmkGX3UcwRVhsQTqZP6pJtwznYCVV+f11l3lqMi/ySZ7Zt+6alFOBisEMzmdDsVHg9UfX
nucM8mJhr3DEmEkv/LQ3x1rXs1bLvvTKTwh09RKRVd+fvkwcfWDI8rmrk5MS+En6sZ1owJ80FTce
KGSBoMKzracyYB1lmdkXOhCcnRmNBMxUikpBZ9kKIFistDmL0YgdS2qIN3A9+uJBuKONDJmkaBxv
kpwK47JBPXgpbzkBp+Sjs3gr/xKBvYTSmBPudhepJAeS27d5WgNBOwZ5+Ampom2jJy781y8MNiEC
HBAUDij/cVGS/l/ti/GPCDrF+NhXWRE5u8CbaQwO9YLpLoqMnVjbPZDrEYJOxhr61vWOtC4dcI5V
e6BtGPfADJO6PAmFho2B9h5u4dthXK3zCtObKd/FNR7GJ1NG2+yqp+xKLytNK1Xu+9qyZguyfZFm
D37WuzxwWjYUat+2hJcCePuzp8H4ta61cVrE7LCki7oQXDd+zLgnu0tv9tGsxnU5l4lEzwQ2aGZ6
PmMWmasynmJnOUdYva+eAGqZZaghlwenWTWArT+kqdUkH5X0B15K60Uzp1TpTV9jntOKAW0C1QX1
Nm0pGY8cLKsKKSVHsrvwxqkoLliwrTztde84oHFqKjcDyySOz6IEbSYLilNJ13ebY1PORwiMDrjm
PO4ioKctWI2aKurrxUZwEejpmAsPvxnKlL2TX9dSp/PXdR3Mff0WK/lOao7rt7u8qsuUALO1ZrOP
oE4gfoCa2Go6RG/Xb5l3JlB4uyRcSKJszd7xTbj0GngFCn5/hymDJ3lZpEJziDdjZ/aEvTrmLi5l
YS7VdgY65+HilxVMV62gSjNUQGDMlnq99ToPFNO4pb+bFu6fvTq0qM25GQH2SSBHtIidbG1GfdWb
4LVJVLfzyzsr1+yopNNmPWTBYhpPbRxbjGVZ2wQxqpkhN+6Ctmaetj3kSDp9cOaH7ONip2vd38Of
BrixnaGMyEPudJXgdPaHmV0pYyvjtPVf41L645ov3GczlMTdwB6MvbMy5efuXCnZc0BoC10a8JG0
DLhDbBXQ9Nra0FVYSs7r1VdFjVk3xDVm6xWtH1p6P7nVSyvv9RMijL/9YBctFB3sPexNc4EGWVNV
0IA8DUTvsISduZ4aGYRS3Vduj2HSQ9+P5rBK4MvY5ZfcTc2ow5ToOS63I+4QHdTKYF3m3rkaG9g0
nI2TMsvc6xxzLQ+tpq5z6DygjM7VMlUOk25XifkWRNTYMO8ES9o/EfaE7/W1i9xDXz6trfR6B/py
UDEUXTEFOLCCFbd493azKpvYD4lYZ3oZqTaPzOfndUo7FAL4ICG3vY6NU1SF+iqGJR7vF8vz2Ix+
msPI02VNSrr1G2WO4SKP4NjtPOGbmNAzCAmFShemLMVVUeJL+VCMnWKQ8X4ACXT6FnsUbt/x+9Lx
zZds8oSI+HYGRTt9RJsiYzKnpGlTUKa1ecO0b0a+TjCOHZsINIGlCa2guA5uSEedA6PzIQW5XmJW
RWC3pnmJaah5tLe3iBqCXQSABRDL4irwgIO6kO+Ghi1iyRyZyY3TFajC7jqvlP102b2u53bozNRl
iW120RsgRORNyGN5jUcc4BXTy8eBhuAtK0oftEsC2bXl937Ie+nuiPCN2AIrxHzNEjGyYQXtOFbu
ObbuQ5H3G7uo7GZveVaUXRH3d8UDXmx9+ynJ01g+Rwmftx2d1vbVMYkGAetS1DZ9fVlWyKBsbNCA
wI0dLWq+McQ3xPR6rLuDHUrPU/VY4slpfB8AZIFxySVlzm5TDEMyXnfVui6Psu08aJCgo1Z4lG1f
uYRhk2RmvEu4b6QdALmCDqTb2oEZHfcs6Div73W2uPzRrH0jw+0CdmbUu6hKkejbyHGC8Co1TSYM
xgCMLHKHK0Q8XvO+Rk07V7XbfitUPikcy3J3BevM2FSRAzYw7kq0fwHl2PUhsespUB/8pNLxeBRT
h0BJhKJVcIMAaNyqkyoZzOfbGUi6ci+tzvzk147wT9JqgZmzb1x3bD6IYSrs+ERLFQ/rWRwtqoV8
kKy55+zXoa9A6SP86kvnQG8wXbgjERooT/TQoaG1yWULMqGAqbg6dH8aNJas/rLXrTn4Zpa3OfHK
jgs8fY2a345sUbgJsBhiGwuZkjYMzRlPOydx5r2Ky6VEhEIEeYsYxiAzZ69Ih5rbslmEjXddVWfB
Jg+GIHks3SpmZmEeRxA1xmR1muVSoaURAvKPsDcHFi0CYYMsLGYVP8aYnlGJLCDfgVPPUHe9dAPE
SwAUdr1J27zXS67U3DP1FpPVha/gvf5Ka2c+aMGhWYH/7WjFmqSMBGTgyHjNTYO+Ne/lDzaoB7im
7N6yRfdQX6ep9ocDizbhSmehEEyuL+lJiRKGGaWa15yPwjN3vbdQFvHg95pM1/Uzc3uHHGtjAQfY
TTt9oPCbQj17Oy4AYbTcCCOeqxwUBH6QUPW2o4sJ4HkAXayKj+SJ6eRswsov235bOYXJV/poMkf7
gvQwf5S47HEBo47CTuW8ijjZ8xklRfUlXRDpUbuwq15i0rQxw/KGl7CRGCAmyWJz4MXzGHFnDJPN
N0zEODGmLhY+HD9lY4l2OlSjX/bVCcKduDYdE1Bleo9+UCtvPOVJl7keGTZODVZNYKeVy73qCE2n
+u0aR5VFc0YuQfgyLq9pDAIKmSM3YRgO7a6HfwZNDsgqJ5u9Jqyy7ZonK6/ykGbzT9zXY7kgbiVB
eg2cISZTssGe0gByWhjfnGfN65GH9W9CPPN2uabCKpgQ1DgsZBParKGisunSeGUNi9fIp8AMlzPP
W5Do6HZunJlDVb2G61namHQQI/CXhGKBYUW/3jOlBkdrc9PFI24H/Uk8OCbQsqW79t2+LqwkP4eE
ni7ul8VKNKD+gAHW844VEie3ti9Vh64NdlnZ85gNKr1NoJ5WJ2uRWyC0pxJ0KCoIrJ8GSaNcoquf
UaJAno4SXRU/Uyaw72SXSv0lnz2Dg8I8yi6RaEBG7xQtxXR5EGnVzNs1XL31mAnlrXeEVqu0jkOX
BLoAM+ujALXroeVUD1qWlv3ZTfH33LtT7hYYUFbJjEBx5owDmF85g2H+WDRyDctNUXtFfELd28J/
J1mXpdqrTvtPTlpr99RqlSy/lgr6a+mvXXRsPY3mz5lCajE8XdVkTbcNHTmIPVlh9uXQZiWDDnOZ
9DpdUVFCHmWI22rnA1kJyVlq7ClOlo4TS+2GRtitt+Oa9NPi0qRm6dF2NJJV1MgYOYLHKKTN69Fv
hAkQ5HJYv75lXG9RNmGAiXpeiwSv+YrlpebC9cecrDJLBAE8TNfKahHBhB3mbnPRRizK4TVRRwKL
1fK6/vGHM+/mvu4qqEmUG2eqRyyPAvBl9fSaclfpakLNtzj3bUtEwWTCamk3JgpHGlranykbiK8S
ideIDotv5v2werGYUU+Oxka4Gxcs0MSh7casMFwXprdwxITWsOPMaTFUa19eKEpk5YfOjcHhQ6Cy
O2j70xpW4W7JtDkyqOmaPAj/TZePT3yh2fxV16QmmUltUkkhKwcVHnuEzgc4MmWGsX/GO4U9g5Oa
k33nXKo5ulaBZiPqGbpABIisbK7v2FIhtHmgjsiQbYYApMhp6iPCf8UEihmUN3K7UH9tb7Upn8AM
tPegL/XwjH4kauLEEmP5NY+lLB8KaO4sw6FfVPlVAao3umYR2J6K+yLs/RE2tm3yKTyZDO5pbdd2
+SLmxpS/dNuJ8LkEQlKUx3RoJn7Px82Bs8bOtDm/OzHZDqv8pXgU0ctHL3hAiAmzdWxOzXC0Utsc
pD0RA7ERXgj8gNt8H14pLzU3gcYalKl6O8PYcTHliXyYPCKcwpFOtVuqIEWQ3gl6q26uJa1IJix8
vYdGG33aelu/hvO97ZlsI10ic3wlzkosGlgum2In2BL+uvvzkjZFJ4a9q8waqByc3x/C2R3D/rgE
NtBFiqaxcC/aoDOLr5B2x3w3IxF1unGxU2ORylBgMob3uZN1WHJH3jSWuzDQKQtTv4EHKQLXuKNa
zcLi6SBzJ8nGHZNKJLvltQaAWB0VE8dBLubJkpr9k7Z4gOEy5ahFncYQJuzHVRRU3AFaivAqKoTL
sMU1MdZd5jvjdPd2p9qteCme4kzFVZdGqVi+pn4mcTPyAHOZQcuWkbGe6YvwtQm5zTClOYL8isoy
u7zb8NJBbLkCza3ZO1gucGt6PsXgbYSsG4NhF70D6QDdn3ps9zrxUmvgBWO7zudv0EaasSbSoABR
cTjgePtSy6MOS+SgVGR+eksWMYIdSClgoDcrsJJ2jnWwK+SkWcBqWsLlGElvigmTlyXlOOkHCN9U
h7KBithJ4YqZeXEUmu1qQ2kUCiM+0KX5o407nolingz8ljWUN0xdD4CDr5BZCH2hRle0zHvReeYH
K2/Rwb5E0mFqlMQ5/qWiVlRT5F0w7p24qhEC8p7Xos7QSgkcjZpO7qKUtvUSqPLu40t75m9RC+66
hv//t3nNH1QeSRRz9aKz+M+fLos/AGN139Vf/tbxubt6ap6H97/00zsj4fj2dEZr8qcf9q0qFK6G
z/3y8XkY69enyJ4785v/t//4H88v73K3iOf/+c8/urFV5t0wem1/ZBEgYvpDH+sX1cvPz83zr7//
SjsI/H/gTxLTQ4pdABtgJ/5kHfjOP4ABozJgG1iPbdjaf5IOzC+9kQwc9x/OC+oHpz03oln3d0gG
rziAf3aEIoOppELggBSAbo75wzscDXrxGt1+lPK6hA1w9EqIw9dr5edQ3TKVIJ5Q19rwczM5WMWF
S4khOCLZt36I1qjOTkMEfKiy0ZSTR9cD8rQpylWJXe02xAhR0zafFzQHMXxjrz5WKGx8jsns0IpL
q+4xxgkT++V5xj8BwQbIDPN2zDoVf1GTZxQM0j72Wbx9H7QSecFqWXiTPJ2me4c2BX0EgHieAPND
z+c7OZ7f9Ggx0E+IIOzkRcVZYZUuIlsWbTeYv5lDnXT26AdexGmJaI8c2vxC0aGaL+u5aPPdikcB
UDVgtA1sMmLK68AuQv80WxBRxB1l7ZH6EwR03VOs7BhGch568AlaCMn53oksWBp9VAUk8VVX5+6x
5CRLL/KRXBzxFQ4mEuF5DJ7SDnTkHQzHQNvbqvdWosIiwHg3Py/7ssNx04vl9GXRg+7vUQTVzlb0
ukGWYm6xSKSoW7kliotdDoQvWkJvuVprNO9ukjVNvmgaIeIUkvqUX+oCFUIcWvGsLfudF1hLGhzg
aFSluy15MyfjmF1F4x+BPiBglGZQrg89RHoXgYtujlkZwGhEnzWwwBHbhhSVRhFo3HLjrit84u92
YS1IhRAvjq6/c1qR5/fWnDahPK5lrpJpl5HGR4h5BUp76qKWXcVPHT236g93qkENB6JsEdNpiP2a
kzKk8vRdjr7l3kK6ao9rEfX5NqAwf5/SWHxqoxDDjbxGmCihZG+hm1fW57IeRXnaqbpvLqOcch0d
qSj4lPhh751kyRqKsxaARHYy5DgebrvVr+hjoUc+pwj2Kz+RN2IkJEUOCNLvBiSZcwPrTf0vd2fW
Gze2Zem/kuiXfqJBHs4PXUCTwQiFIhSaB+uFkGSJ8zyz0f+9P1qZWZLsa7ULVWhk4yacN9MpMwby
nH32Xutb21b0A62+rLtmNbfvWjkrH6GonYq6NG9lZoATRzpVOy/UOnvioAHHVFM7FJFC7uo7kFJR
fcrcML0r5VG+rIJ+XOV9aX+dAxGcBAF+iJVeUjy4lW5TnrAurYdIulQhGDtAKtPdFKWcrLVJb+8H
fSzP03DQ7gWjztEVoFZ8CKcRYMB0VhFEgGJrJUx52SCiXZLL0hpDuqvmZb5lI5WdvIFxZY24d3ma
XzCtFx4YFjzZs3yFGwWaWSeMPQNL/ghN1Be0Mi76RsWEkGrjC+izescgUXhF7qO3M7TE05jcJZec
cYvCtUeGSI4sKtwTfhJnhpfmiWzg4U/V0E3o8CbHlc58dhdFiq2urJqWwLq3/SY5IPmlT6JyKM3u
uA/i4RvSS9jWWTP48qHvs7RaZbSbja9B3Ex8vRPKDUrSVMcSGs5+vsrnNJMO8+g3M1qFOjJPbSyT
BnzbAbYE56HwJVHpdBBNYpQXvdHbZ+MY1Y+WkrSmEyaGGboWSuiWPykqrum51wboL6nnRdRtz81E
A5CoJblXZE8k7VyuYMjH4qwZ2rAlSl3BbS8Hsrgb6MUw8lBUHKpiKDnnJUz0TOZVRZQ/ZE2Y1MeJ
NtDGkcqZ7kpqmMC+sjkM1MIZ7SHsb3F0WSOW+h4rh9oFcbivSquQXX+sm7l1ar8y0mdzyEV8ppVV
Wa5btahrmYSFepovqcVaybWrSqR0QdqMT6fBOBU4OJLAJ77Z4X4iwX0vOEMpLSs2iGRk3RrCLnam
99ICprUi4QxD+QIyGdaDGct0gsu6ffoPXIdiBYWUijvuo+JWH6hpKGN9Z4Y+91iGw/So1OFnmSbv
ZRqv70bXbIxBi7yaJsf7dzMHY58aQw2moYe4h3crwpGd5hd4aEenKpPmhEov/0wC9l7s8npV/GsG
sj0CBr+XBm/VxOmQ26hCVKp3oM0YWUeVo50MJk5D3uXRsIk2QlYh8qKjrgA1lWrqlLJm3vz6I36v
gX99GSaNKJW6gKXRUN+/eSQPJj0v4LVBHkAiiIM9Wy2cFmuqt7++0o83Db4mjXdMIqaC82nR5r2R
T1usm1GhQKRsg9y+0slVWzOZUj7x1/z4fhDGEidGAMCSwvdRhZmbWdzDYsQYbvM8NLZoaKnk/h7u
9WfpkD95QzpSPlPjk9OVH8SE86THgW4sA4LaL3bWpHwLB/FZjstP3g9McmINTE2DBaR9UOOl6Mrw
jsc0siWf4idAzuG2vtWeiSRtp99+rvl2sEXxZBsmdeKHAhG4mtEzZLAdCoa7RXe4mrE1fnIf/Owd
UYcuagFhLwFk7++DUq9Ii8KZ4sxqTDAWfLI22SV9PlNXFU3Vr377tjMQPdB4RUIPU2tRw7257YwJ
ew8PIcwGo+nWom5tz5fm1Pv1VZYX/a60pqBG6w+XaRFF/uAuNO3BHrRcs+mRo69oegAmRsfDjYWw
Oy5y+dtvXw4zACJWW9GFrlkfniWz5aRcNgZ24FiKbscKHpKU2mJXd3ZxUKdJ+0RN9uMSifxeVuG3
k9bHWebDh4g2IEbzP0H0sWkEpW3wIAS8QKNnKkjjwxF99skVf7xLuKKiQriCjkXG4wf1Gg1FRlo5
V6xEUaxnswK1wOcAtiSpPpFp/vTNLYvGYi3A9fbhruc03vTockyEkCPkwgT3iqGL7sq0wFkFShxd
m82gzp88az97g9z8PAUIW1HpfVh4ayMNWEHIp0EUSceQZAFPlEm1bko4A7++W5Y38PbmXLZrjnzs
2DKCY77I948A1BHiqfwJ6R5Arl0kmUud2fSfCIc/PgLLVVRDtnDCUVNxpH1/lZxpFtLkjHs+7cNH
chWljU1SgtdOaX+awX9a//pd/fR6i1IZA7iyLMDvr4emhzFeDCbMNmO6p1qdbLpIm+5o1BWdg6gg
++Rj/PE+oTaA2GYbmLBYJpdv9M1KEqFOQfFnW44ykHQkciT5jgjN5EoT43Bc2zYgqQnZpPzJnfLT
67KqICOl7FI/qp/bsVfqqQPejBxcu0rpz7o5gaDnea23T5Mi95dSgYr915/uj/eMwB2HSdZmg2OE
8+H21CJ7MqWG7iBIGOBKTSqrj4ht89WvL/PjU8AoWoXHQDuCmCrx4UuEoIJcD5c/SK9Q3epT8I01
qNjEmP8+eUM/vdJ3l4TMxXD9vf/2+liuwccotsOMjpwzMIilo82NdkTnHmfbr9/Wj/cmtTGNEIUH
gYrno4Z+NIK6Uwzy3gosQSKdDVrz5hPdOhAiavmJveLHr0ozELrhDtQFmUzmh68qNovan6XcprfS
y648+jBq9ML+5C198CwsleJymSUslTKZTKsPH2AYlmMa5iYMGX8e/FVnDBC7ukl008qQitxeAsP4
TOPeDO8AOtWgM2WiCRxVCk1GhzweuouhQsuQV+XyZ5lMP/0QlpJC5jMgzuXDq9M5afoNk0Y4WUaF
PhOQ4GT44ycfwo+Poo6PFi4itRH35UenDcMbP7RI2HWYV0j7Yp6Ks0BWk5ViNeXlZLbVXaQZ6iex
0j++NX2pmYn7xHa4vL/3d+4gmX7Xz4lF2x5yW6hP2QrtXPjJ6rYsz+82CTLDuIisYlTg+fguzn+z
upkp6R/SSFB1PeX1kx5NicR8MKETFYmsqlY1kSTSIaziTNtjgiW77jcfGcx7IC2p1aCg2Dg7379L
c26irDVKro8/Z98FM20LjZn60ZhPYObmNvpMnr/8iR/eMfZ2BdYJRTReiA9rT2f7ZRSyzDuViRT3
WvMLwm/ZOwJtOyvxYH+yP/7wNWIGMDj42AteBX+YeP8GRUkmEA5zHbn5IFa2DzK3KMbf3qSWq7Ci
UsQTUwqf5v1V0nrorTJU0cYmCbPTvFA2eqI1rlIIxQVdWX6rfL3/5Lv7YPBibQCdo2PKJV2ImRo1
4vur5nPr1+iLFjwVERO5Mt5FhnKT2+bBCpsrPesf0W25WAyuwgLM5K/vnA8mzeXqxlJ20xyiRJWx
tLy/etvO7aBMqQ6YWK89SZPnbRjEWLYxy54ZFW00k9zl86rpho3UiOaoc3WQX99+/TI+fL/Ujwpu
Ll4GFR2uqY8EllghXtFW58yNzZwYjnYgQlE1R/f3r2LAu1nOt0to1Yf3ugiTGb4Ra6SjOHejKiyR
wyTKJx/ph8VA4/7BiLNUAJSoZM59qBijXAwsREPt2nNvE4DkG/ZD20RW6kpCrSfApfoQr5uw0lVv
6KZ0fvj1u/zwaC7XtwUtaqpJdn+e0fffqC6C0grnEnVbHEgX7BzQ/AvVGMVagjvX/t6JlKuxt8nU
kSY1Mlvb8s2+WfoMWmRBPhoo7APGEAkfPcaHJO4yxzAHK179+r19rxPfrDtcTmPow9MC+ReyhvZh
pcO27teRUvaurFoSydpKb+eIjerGHDaIP8b2uItNm/xUpTamq8rmBXlApC1pYyCrqQ5abc8xlgIm
I8ZDLfsKFtgeTOHKFIFy1RtFhpYPY2yZAFcbiECYQqUzV4s9835KRS17caKU9trwlRktZUvlXMBA
lLX49Vv8cyZ39vqeXnPW/p7/ffjHf/u/Gweels/5ZQvDqz15KP8BM0E8am++9B9mgofij+wh/+/N
Hx+JZN9/7nU2CP8ZVwSdKqqJpb+znF/+5j9j82cFgU5DtWG8AZKpyhdOHxYNGrzQS4uGB/fPWSG/
RQsCUoBKm4O7SzN/Z1hofjDjUUHJJMiyitlsjtyu2ocWQ9oPnSR0snQIo9nG0b6q1UNQFo9FKQhj
Is849yHZqsZ1h1+Y5uSxOXcnSKVTLdkpKvv4LMtfzVIxXSS9TqiOzwHziikL9ho0WlikheWvlegB
ycq95CuIeaMicHqgGm7ctw99JNwK7E1CptfcNAgfSDQKLNMVWvUAM1qIo/jSJrk12dTlagCPVK59
yzMKtzi2S+RoG906rqyzU+ToYEUJKHDDcD+GTrepNC9TXRitiAxIkh46R2rXWHCcxiT4gQHGFhXL
WHqytiq7Mzs5JwckKi78eBeV8Hld3cfc7VgJvYmNSA5kSNjaNr1ML+MVOJ5TtE/VtSpfAHCVHaIE
+VVN2I/nfbpO1/qt5K8In83uQbKWl/ROssS5khRXLtyKNJ3oOVQu8svacq6q9FBIN4wdHJ0wT6gK
gSOphTtjeylPqngj1xYDNxcdMvnN0SLIdsJsXm3TcV/b1ZHRnRfSBmhE1Zk7UojTPCUbvHCUDXHV
rcDK5HZ305N0L91PT/L3v8vf/778Gj60L6+/Ygl/al/E01//61/iB6bCG+2pf9GedNYkWI6C9Ws6
9M3an9b2pkr2wowdlLKOIL1D7bByHqdldp+S37CWaf2J4muFZNpcZRyk79IHTXV7uLXJ1bAKL0Z5
m7Qe01RHcYttOHvEHA7Bxsb4658myEv19RCuSD41itMaoct8Cu9RFef8Waay4VcgJFlxSoC3yXBl
ZlpHvh2/5KR8Sx7iva+ja4EerVOHJPv5uOKn+XtyObpjjaDVse97Vzt1ao//znooNI/EIfN+g74j
Lhn4neIvccLJU+VN0Lmm6RojIrXVdMb7DNHukqXQrsivGxztajoLH30Ir81ZFu1MdDjiKN/56qo8
CjuyaSCeGelFID2RGJ0Ze7FNu3Ww4ceL8GYcL0b1Xs+Pzwx5HUt33KqBxiKPA4/QqBVCD3dJI7Om
AptBsApC08mWfCVsnEiUClxJuxp2tjqehd2R2m/kGYXVqpI81Pku1HTTaauTMZRdCYGtWwb4ok5U
/wQIT++MayJN2r11fk+kLrqllRa6Nimqx0SmBuSuq+4krhrprOk7F2kuzpZVLJ8xCRxewqvocLJa
Y+A5tl7WFdHZsNkfTnDsoFmmPnRzzZ2JWg/PywYQqtscZC9sGEd6trqvkSBcSad96PEnisnTA6/B
QAl4aoklFPske/GjWytEVDN5mrQfXI2URhJlGubimgweWudUjzNMF9mqJC4Q3wkgZHllztIRWs6U
dE0leiTlg+iuY5R1SbvPg84pk73N2dVncsprs1uvPJMfqGQjxqA3cImri6x6SSyNxribpaNnUo5c
zFQMYdmtZCIYLBaYU6DIcSMfoSYH20u560KdJvjCISDKBcrLP1vfTpEx8NL4RmNn3JI5pTL1cRXz
PvEnNzSfsefetvE61Y/ScjupuwzbWlo6VnAVKrewzXinm1xeJ/lNLt/IqVf2u+lgPYiYrnMI3wFs
2nw8pDt1iZezPE7pTr7u0jN5ukIBoJXrPth3J+btwHqoOMV5dm7LDn9NS7jd8n/y0+6kOfn+r/l3
r78js7ySDYZ3Y1nQSKV4/Utv3Oa5OIlwbg1bFsZ5N99OBDIFGMlQ7sHetkiMcayzSjvAqFWmR257
7IDS+NikGZPpgz6l3Em3kuwF2irqeKYqw2nJxYTr6qQyoYkwqyWsaJIbBNuglDgS5jCxt00MaFIn
3JvJtzUd+4Ruldtav848f/DgkyR0jsmmJlfIN+4Ia8XfgJz7gk81p3tGONKSPRTw2Txajs+VVza+
MFsAty56p7Y3BcFvncNM2y7vULavgWgQQmKWhKQ59oOxjx+7wa2SxtUIdSkORnBTsD36DM7yIypG
08Rltp4PJcZLzSX2aBR3ea2tWo4HQY8zdhw9gEpuhmrBErM3JeKsJf0rQ2UhVQ+0qbz8WOehjdpb
TR+9UrM9u9XXsH28uPDX6VBiDsQcDGdS0FGJuwLuJhBlce0rySMb+9c4ZRoxSqOjoVtB9bOqO/ks
a2vP7/AoYFSZ53O5YCIf9C6mJsfqFLfTlG2TG56UlrslZ0qfrJUqpSuE+t4wvAzB3mrIUhg2kGmw
JcrhOrbPJLXLPMyhEeJ0FgqQTJGeax4AUG+MZjr2tqQ5SkNimH2ajZcKzEcif71EaB4K9BXVB/OD
EhDY0M9riSauNN7rSn9IYmVPos+pmY43WWp8EzkcYu00zP8DVeo/rf5c2rF/M7N+KD9XBULB6InP
4VXgtv32P/7b8hOvhadkKF/AhX4fCFDbYVz8u/JcfkszQTuRP0Knezmo/LssTf/CkBjeLeQUZpH0
v/4uPRX9C41BE+AAZ0X4o78Xxqy+P3zSYFN05nFMEOh3Ufx+PPwp8oCKKCJuTrSAOebYkt0xRXTG
8pyiSc44AM60+RY7EIm79D3DgFg8XSGNqyKHjhgBtFrPxGUea+Q2VGQNl2dKPooNSUJoQexM5C9Y
kOUOfHbJVFgfzdpaCRsDS5eZzS4yAI27YRxo+xpvxT62+um2xDQrvFDrsxujU8R1XmXdpkPddmxX
0bjzx7JAVFzWNQFlhtC9MeTpV9qqW3//Jv8rzlT9c9129fMfHKmaP9Zd/u2hRdr4DzhdLVief313
bxB95s3z9PbuXn7iz7sbyaTONAimqIzGkcMQB5fXc5UkvtCcQW0pMwHQABEtP/Un6VkD50wbiRE7
IA14pcv06s+DFb+lIcKEYMiUiZv/t0jPH3pVnMo0+MoLe5TmMRCWj/05YSotmpZlDaxDe2egjLyR
UMcfzEIKdx1mPswIugmnv2xPSBWjSNGxXxdIqF5vpH+NNnvfy359JbSxiVSAic3wkw/jbdej9bOc
mKl8dEifLKJVH937hhrtMdD0L1Na5gU7U8gphYxRDTcqVi8o2JtaH4KvbSMRNxBMrX7+fYSCJjyj
SDKU6EIqp/kT+t1PXqgF+mcZugEkIor2/QvtjUb1B3T0ToWgfQ2IX93U1TEpaC6ugMrNLL/8ZPis
vO8/ff9sUO3K9NqXVZBe6vtLSlVG1IXQBuJA3A6V1pEpF+ElEYtoDw0K7sCY1JXkd3dRYgSrQgSc
cNA6OgCwEzbcicHIkESbIdHr1+7Rf8Xz/w/rqWhQOPmcf/HgF7RT/rjsHr9FDQ7Hp/btCvDnT//d
W0GS8/fz+ldfhR0MRQFTalrjjBrf9lXUL0gNgEMvmEGkKRb32F99FVYNi2mvxT75e88+HVJumzed
P3oqVOhsuORbAiDWFtH320cuApWnM/yQ3cq3Z6fKDI3NKa4pn7stmK11LKz9bCq3JC6d1RqbO6kJ
U2GeMGDUvKJtdnpmHGVFAhojO5Uk47jotQOt+Z01JDcRgRdyOF/3ozFytDOPU9rdfd0cKQmbXi4e
Jzk4rjX5ouBxJpzRzvFP698yBB0ZKXCOqrwY1pIc1WTDJk3JMAEu/WhinXgu+x4ujZiFcj3mdrfR
9So/6PQuj3vLBNQRK5iqQ0b/5IR2N21S6Y4q0vFennzyHdWsdCW02OdhbjwmzQM84+I0AJOxJGs8
lXKE6y3WldVUN9lxAEhmnetmeKrCYD2CDoPsrWT0uahOSO9RYyArS/TeOCWXgawXT2ZYYOMLWmWF
+Vk7tHGnk7mh5t2qrpbovrAiqjPJLVJrcvO2yijtJ5xgbqxxPMuslCh1fMCuKpdndWBu1ZjcapA5
ycbs6ssSmByhxE34pKe+Vxf8N7Rpj5OsCc7trNy2Fdt+xlGBKbnrFwnE+8zDzbgdepw4cng8kblr
JrtmSHZWTKqUWrt1Rn5Puy0seBNyTkeblVafD1FUOeVEAyH2w5sp6PkPikOocYSy65a+Wtk86oG5
zkV3xlf/dSxnbygDV7HuULivZ7tyIi3fziAoOd9L5qWZ2S5TYdfIiaHnPWloVWPb2Cuh1BPw3J3l
1ZR/LWNw6I7am4QFKew6T406Y9jWabsoWtlsMUMlN+oikU1z/5CVybYGkrAec/l+hBp9vWTUkr4p
H41+HJ9WyYkqFce6Hz9r/a4J4zUP29qMkTFKYk6Q/umXPbpYbuAnjHXpGed1/ajpouO410Hs8hIz
EDSrgeXTVftpnSjk15JU/437AAyRSSouLytZC5lFH6TNaeqbyL/xy7pNpe/HWmRbVZtQKsuEPZtV
g76mDU61ec6dIMHdrNnDHTNc83Us81vL8j/tELH0eOGaIhxYaLYWFdEvl9//deFdehc33up//3FL
tiFF2B+XaKrfnTJ++kf+vSZzdJBVvLBLsYHk46+6jE44TjxlmcBwMDVIUfi7LFPVLyzsNlHX/BSz
kmUq/O/rMoUUqznHBYCOy5L93YmEB+jdZOLf//ktVPhVwvZhbf74Wbxdmyml1Rp6heIGma87ta4f
BaRGeBEsm6OojTRAUH24KfT+RE+l81jrbzhIr7qAE7OukVOmholTdyTn1Pqhw2doIgvo7OaQVE16
b1mjD59fiyG9G0h+QVJtWKdvVeAMTNnjAhcvK69VT9opfI3Ii6P5JdWDrxousPVE8uleSn3aFePk
4rC/GEqOORnmmPOunUh36wttWypp6dotB/NpyFeDDbWBTkZEr6Mv6uoCw6PhhKOC8aSLxs2EU8VJ
TTzrSh6vYSJ6ZEafNJmlre2ewMQ4LM+0iL6objGonqP6qtDUh7CODnlm4IfE0KHLtatWFjL/ODwU
BPHMECNaOzrH1blnUHsSRoJ6kRjFLGk6ohYtcn0gBa2suJxdkJ+s0Ka90eROeHkjn6hl9oKzg4zC
gLwfbRT7rJv30yyTDqkx7ISL2TmDLD83YfrQ+MYhCEd8zXjC+X0J/+hY6+uxHVjmGmtLWlKHRWcK
9nlJB0Xpaa8BhFXLIIHHY18mfrotbHLHRDBvMmzAz3VTvaB+bNxQB3aQJtMWqgEOXOrM3Hoo/XHr
J7h6BPUeieZYhtjKvcE3T/MofemmGvFA2QEeATnpCLMuT42ZSrFL6Z7FMRHzaijTrWqCttmKSZ6c
tJa0A5QLMozluN5ofIROR3Kv58vjUdEo5uWgPJrAwdwubPB5R+FlGEDXcqw849Ta1v1q5DuGlE/+
SjRfg4HdNFHAp9yRDVnB5Dmb8B/s23oYzubF99VDTjqe8+Zr04T2Jiu548z0aQH3rHEMOC2IGE/T
e/OY/Shm+xzzXaNMe5OEw43Uj9dNu8RygdPTXFHSeRcEQxOXVIr0yDaz0yRurpgpghNoaQd3Tly/
4FRZk0Pnkte+qWzeYNOpLjA0ry8jzu3ltmByUU/3xEmRbFHRLDbchtCmNlc2NfoiAm52VbDQi772
bNx2PHp6jfmS4n/EoQX8bVXFOg8Hzg4r3Zj1mRyOm2GJ6kTFf0g6y0kNhKrqjQZ3IidP1LfIOpck
5ZRWhnBwUHqyWbt5D2vg+j/xqL7sLG+Hpn/uNEsv5/+V0ZFl918X3/8zfXzI3y/2/PevS7tQvgDR
Z3FXgLWZHK45wb0euRX7CwhKtPGo422W/4WA+teJezmNLxhxsRyF+erfLO32F6pjVn2Iz8uQk9/6
jaX9/VkOb8OiSF2mrKjnkbd/1N1UXRVVuMaIDY9DUhBycggdE76AV6QlQY9vPpQ/95X3+8gPl0PG
aBO4gJKYjwI10/savyI6Rgtw97ptXWh3s91GjzJlaAUYvitOLEnr2vVg5Qg2i0wMjwwuiMVNA0He
bIyx7yjLU2RIMC3i09GfgtQLwqazVzZmt3OtQ8oOKMCIsAWRMrBrtDYr3Cwvh20PzyN3IxtyrDPS
e7hL/AAbhIb/b6SCFTXoCV8pCCEUcXYDpYQ1RKEIP0+MujizBzQ6jUq2NmVSZDKsaFOtJ4bOiu5q
v6T3HnUSIdlQWWy30eIBV2BUlroj17mw3Tbxxb0NOAif8mSGN4TZGIw0sZcTfpZnZFTqurQMV6RW
zVa0ESUwkknZH4I6LW6b0c8gdZfxRUCMbXxE+I/WuynOQphpQ9X5rtwv/T+pq6qzvkfm4OFFV/rn
2Ewqw2uRMdwHwDBOQz9cZszsA3dW0+HT6+tUGA7h5wMKTLBUNzKWouhIAh2wxMsH07mZQPNf5ZMo
CxeaSvVVaLZ/G9ljWqw4x6WEDedyMziBPLMFEXA33Gty1CzKX8W6FVPPqX8a2+wRwkg0rAttYrvs
KtAobkObtXfHwFbOBynI1COtBaDDKErpzuNBNSSGEF3WumoXWYzQTK2XyQU1us4lMdzacdfCP6Ak
sK+Q5Icl9wvLMj4diC7IZU3jPiRmmeyYVmgPUtZIwk3nWA08I5nCep0jdz2bhrZ/jOuhIy7UnluW
66gbdYx+TV85dL3EtSbr5OglEJTXYCzncANdcpLdYhim67YcODvQzI9ZQTWjP+19YFq4GzLGrn5Y
6Cs8mpxIjEIZNyo6kueolIvc0/DfMYoYzHRv1UTeu4AwjW8YJ2PFIcZCvsoDDLorGQ4fo4+yZ2am
yHXDECHtuzttWLYqUJ8ipqkStcJLE3O4Z7MfK8cfDSjmkBZlHPuVyXxOQ4IK0hdDSbbNJpjQW4Ou
cOhym0iPVozFbwUZv2mXu47CrmmjkG82JDBrlVhTo8J7SMvC6UKpulQh3FeOWo8UXYo6aimmP8Td
rk8KK+CLahgBTNv4SKsqgctY6qJOvH5e6JiVFDXCkcvFId0p0EgdWtzDi93FJZMNaIanIy/jSlfH
gdF8FKI1oOmgQayQppJETXmyJZeIpFZZ04nuruiAqCi+owq/Jhbz5MSE/ADmVBqtQzbmUugRBVF9
w0jckUPrk4sAd9EuJq82o/ahJH4q4g8NSLENYWLfD1PbUpV0UDFXfgSRxNNm2AGDqmftSVxOJnEa
Zd0UG9iukX5sSzMDR6ZMA3FSeZ2v9ahqn9JwGXkC1JLVk3ZqMGIUY29RRtYhEHm1mZkVE3Bj3M/G
AnjBgCyQX5jTjRk18lWZ9jlElpChmYxF4Ey3Ux3gVWUJhkCJamar/8Tt9+3u+2//tIMbbahf7NRO
0bBR/0EW4h9Hz/X8HBQ9FtO3vbLl5193bvZnAw8RJjYFndGy2/69c3MoExZRNbSHNVwqi6D6r52b
cQ9qT45wAiGb+f0k91evnHx6FLyLQslaeAe0t39j50bR+KFhtqjxFkkwxz90gIa+jIreKPPGjto9
67XY1WhksSuOSwiun6XWiSLPKeNpcoa/tmMXgISjOaKzXIIqpocAdcVpOQvE61i2waxoaD8fAmSi
1w1Hlxgiy5zrLvzDOvbGeeB5wO6rBN5otdQEukgra1saKTGgoh/tEbVAhjt7NPymPujymPsru5nk
F3a4IeVHUZp7XU/sMLpBKb2RdJgzDv3GYHaJnzY11icSSE3RyjqYaWHfMBONbusgTJDqdDbwz9TS
L4chZFMgv7VezMtjtvXTshs8XycRyykCoRwpUQ8HoAKVdWxN1lCftHZmcXwRTb2z+kGVHNqIhhfQ
utpFWgqhKrOVk2gi3JiRLX+smlv9AZJ7fIgmor1BMvWsT6wiGWLHjgTbNpGFx6tP7vwgqHdpVkjs
UwZPuxslAz5RmdCdAlMquzNT+piDpTS0L02YZ/4u1RbaTZVItsxAPbKjlTqkteVVfYOzdobR5u8x
BkU9LTcw7wpYPdv1jTok27u0o/tBkzlXDq1JQnSY6CRxt4POfK9PgxMpbox7qc5Ybzoz75+KRDaf
JK2cJ7cnHWHX6uzZK5SV5lHgx5btqNYyHSBTIbw2JRUlzGDmo7nq5YRoXCtrDyiB6ecLqx9T1wx9
7rLQaoeeGF1F7I2k9O9F3fkTDOFI3IhaQpYULyUPUmN4nXD/a9qHMyc+ohhYfpVMi64xkrGD8FyU
17GZBY95aAA46vwC30SVZfNtZtVKgIqiBAdoTtr3S8sy1SHcaOIPZVk/m/sI6URR4lVe5UZqjutA
q4W/M4xOIIYritr0LCg/O0h5pKKXdUQqdhnH6DkiI2wv+1lb4AJmh/RqsonTqIkJ3IKx6B7TGGiT
CYz5MRrl9jAaBim8WR8o+3lIhXA63fAvW0CYnBXzhiqHRAqiOOoqjdSVEkXZ3dAT3OFJmUTbwSIo
OPCL+Wwy+RJXajKY902ANtqdx4aqQsszvEpgNRid2AIHXRdN1lMU99KtRWuGwknqpQde0nSe08Lr
j/SpttB+GL0uuR0MnB3ss1I5UdG0j64q+XK8KtIaqtgYIC/XKxNtX4L09UoMYda7kjrXlguyumBs
JoyOPjtN5GxF/RBXB3sYR3RLWKy+QRaiiU4E4nyW0Ae/jcZUPNl+Vj/ng1opHns2H9uUnDf5MNxl
ujLcQQpJLtQhVKcN9UqO5GUMy2FT9IklO0LxrQtQf+zYvqk0yB30EUED8CQjQxpm1bYb53KL1s1K
h3M7Yh7nTC0iRCBiTq125S0FyvxEUYCosAMbgpFMkUsEhir7MIwFvBCtrGnHLe5AsbKqXPs2lIn2
VWmpPlYESFKWCWswdZdEsMCLqqJA4RgGYeoVQWKfN40qppVfQkNxa5+5gtPDh6ow6HW5k8KvvoC9
N/Kt+GTKjz20FE+qEh8NzjSBiKhHCGR7nlad59osx+dZGtJzXEBTShdIao0VbSpjD2ENAd0gKol8
AbDET+wSgNf0oqJtgDS23En2XNQujwDViTCgtyETUcbbphAooG09Qv7SEs+IoGoAZLLHHzzpMCZU
alYyGzg0xLPcZocsqPMnGDcxH+MwdOc+UZq0EfRCvxBmRYOIlDnZpelLnDSCWfaCuZ1FtdTANLej
xq6TY9NKwtE1SxjEbhgBVnFyYMXCscq4mFy7tHVW9MCQjhpzrAcUNPhi6FgE4oaWZGpuQiZM2lEO
g/FSSpPadjKjTPW1xPz5wI1F892gbV+eV5FvIAgiPqBmShEoLxPwb6iz0Djiy7mc0/QYfoMkXRvE
BJbnIduVDdmqahVUZhh9dwC0AxSupWJLXseWfW8PJjWwMkRm5ySmSUa4hFT3IMNmvCiKRlJW4H06
lLKmMT52eZ7eGtBJuqOi8M2drylp6+RR0z21YTScwns3qp2em0Hu9PZpKHd579USjxNo1iRIVn4X
hvdv6pGfHJLfCzw4kdNawbSJvB+Jlmp+JAFo+UAPx4qgh7QxwkhiS7fs2uZKMtvAE+QKrFIk8bsp
7s3X4/lvten//1SkLx/iv+7eOM/pQ90174pAfuDPzjwB2Iw2sZeyCKvgNmhZvLZvhPpFWbBTOOTJ
lqL/zjf5ZxGoG/yWoPXOHfd/KDuPHceVaMt+EQF6MxVJ2VSm0lWaCVGWQRtBE3Rf30sX3UDjzd70
4qJKJZERx+y99v8Tqf/fItBDXwRGA1wfhlXqtv+dHAgLEZ/s/1+bsha4UzKQyWNO463+n1UgLTYz
CexniZXRj6WcdtEejFpwqPXGbT+ocLf5AYJvbaFyM8KTV+dP09wVdz3udicFFcAr3fa7M8EUWpB2
4d57pBOsZHMRncEw00Zuyj+E+av5jCB0PTbcUK+BYQVpPbsI3qf+jLiIArM09G4wuYJJP0QkyJgB
mVw+nMO2P8CMW96zkP2a2FB9Z/6Q8H+BzpsLP8GhuMQw77c9IwImG+GokFMGlt6JwGuely2fj4w7
v5Q7PFPBoHDWA68fyuD2Tg2sZhcPnjAfLJtYrI77d2fOUKjMYNyHnVIH38H3xXk4XJqJyk5FGHfY
MaIa7vL50hTrn1m0YSqD9i2vFwg39Xy1zXZAtgvPy83vu0Wrl+c2b52TI+BltYMDNDZqgFs4dp70
ZmdSWtfGkXC74mjLwmAuK/RlqTRwkioQYh+6rT7IOUOxC+UKII2w/XjqAT9aIfBic5u3N3hQPi50
BaFSaFCtUbicwIcj5Jy2B9cr9L9Rh0cWCdtLm0/3MBXUWI1F2x9aD2W3efEi7Qf2Wuu5bLJqYMrT
IUueg5FAuPBvp+ymBtE1wTgnNgp2Vru8d5X7J6qKHpr/IPdR35OSpzJ1zLbop2dsT+2ADNJxK3s/
tQaF7VZ1KA2xyhgLDMLZY97FNN9h1tTfFmeqrkYgGQRFx4U8Bx4Dp45OZIGPiRjKgEjtIDpCuT45
daaRrWlYWBC8E1VhBMiZO1LYFhewhd+RQJAN3DaRLlenhQSVX7BJNihcb2tejjcq2f7bMustLvKu
Poq5yy55Bz+L0kzMuzVE2D36P0vLhXla7FbLeMhrZJiwk6oKQ8XC7+ip4YFiIO4s/4GpzTlvmw8f
USYPG78F8ejudix7dvtDi2qf1BfQ2GD2O+jSuXvEkoFwk0j12Oqt7Zg5DTgar26fmKajeJeaXdkO
G0nE6+kOP8al9kihCKR5rou5uxSL0b9PVMn1xtCIVwt5u9vGfPuXnu7rPg6LO8JG0LCyE+sxAAzK
isPODY/0ueETKCrnd0lqEt2Gjdsh10PKykjtXXSCFjjsFRCTbYwPlrk458HrXDKO2Pyn0qKra1ge
NeNM9VEFKHPa0jq7A+/E4EzFtcwc/xkEFu4RsBZ/5mp9jJox1eVwkIUjk7bmLlWhPTEJLM2EaCzw
Vv7WvLvSklgM8v5zVHl5a5SCf2nDigNZWsTZJHq4c3o5VJvGB6H1hBraG5cbD/dDMNj6daOOwL5g
yCElherTzgak1OV4RLxwrpFgJpZcs4MLQxw/QYjVAXeEd9bMbxnVzTunnueDIHwYjXSOCH0qx7MT
/Az8LrhMU2ceA8D5MQEXy7Xv9cgzBdVgH0CJTbTVkwjgb8YzkDzGq1PJSSTsNhako6c9acu+WL+2
QdAr2rCiqyY75RNy3ZblG4a2F4Z9ExIFhOZN5LXJ4jXBfkVOemgBeD8UA9GPJNBH5y7L6Cz93PIe
pcqMF1twXKDzyG4SoQopMQY/CjNX1JaPpYj+qQmttGIbNBXVt9fjot7IlmEK6F/NYEYkEAB+KrOJ
ZU+YFSgcECXv6MS9nTtp/TQ1PvWiB4ZdLGj+ocY/lhCKYeYN3aMIvfrdCibiqizMDksG/Wsx1B3a
EKgUZ5M6OM5AE0R8+8HkvlEMhyGdAd7UFOSwJEhNcQGfORGmToZlMKjlPS65n/D0ZMNPAn3AfjVp
JaynJgKDuGqMK9tbxT2R98F5UZjuWj+2oil1dcAVtt61GHE5stZcRBgjMdkRTP8LgS3++oCPXTxk
kAa1az/WS3jLo+KM6/ougeOtlM9UreRF2Qb5DVaZJ4r81Z2ekN2M+qspjKdx+phd8erRX9flyuIA
NpdcaR/rEHcEJKHdEtW3PMAONC+xa7Qx/QRdh6Y5KtWptH4BLb2uNuAxT4zkbIgOx0YgHPMpord4
oG5ljIfQReK80SN5oDCqo0XWp9WfozeVh38kuRYJA4/3TC3zgbjDiQ/LmmFHfAf7Z6+bLhNAEoAB
7OBGU/zjCQuPkVdWNskFqnhkYQDIfCHdNxvdFST5uBgfzKKzpKz67IlhMX6MgU8+LN6OFATrsrbj
1RbIGNGbz/mxhkV+tbu1RiQfes1BrPiGgrkLXxRg1p+GX1k//LDgrurKYDy4fVOYTJeC4ro4VnWO
2qy7bmBPPsfSOS7j6vwS7JPjfCj9X32FSXTQgicnmqkZHHLLU7xs3tHwWdXsKmxOJ9Ub67Fr6+6N
QXr0uAamehqGktNCAGfmNaSBrlTT8czd/xvzor+yn4nEjvxTr6Mm340QJ29V6X3axrCeGt8jwCOc
zgIb9pdkWZzInH0GuEpezrrXz32PLGgwi6Qaje33f1lenEx9g9tLNw/CGhiycPQT6RG+yowxOSip
X1mLupP85wElE9FB9rRZJyDY3T6QEX5q329+TZOIrjxY35LBzY6fKGfKgQTv1BU1RPbeC19Eo4NH
IERWvA6bf5zM4jELxVeT2eMJsdJX6zXHesGAkONE2PU9nd28VubbXGL4GquoPuq1bdF+LfKjaaQX
sweL+NFFdzXmySnoU7eMRmEOsfERqmcorjSFNWQPKnqkPxZ5qtpxA2DW9Id5Q+yjffVURm2zG6vc
xGGmZx8BEB6ekolJ6SkSQRpJexR5u4o5U8NGOQ9W0sAy+dVGRb93VbicM7AEdRKCICSdJ8oTeGn5
UUce2wEnfIYkKPYo1zAueINIKbu2k123xUFbc/Ojsewp9kZuL6KvwrSYepJDOkVycF8nhXmmxOuv
Q07DDLhdJ7PrXY0RLyLG3Hcmr1h6vddONt+dmF7rysRzEezHcbrVA7NK4We33MqKEz8iYynXFYll
NdipMPtsW+V9/LfrWYv1AOat/E2miZ80nm7PcFCnmxzCJ7SsBr+mF0L6J2mlJDn8cRssY2Z3YNWp
p8I2rkV+Q2tQfQREebw7jbSefIXcFzs8PEplgiYscvlW8y0+RDlCscJjniWnAP3LtPboBme7ilEx
U14KIxmnbPlTsYW/kKazdzYXfiWbhl2ZNb9zB+Ui2PodlP19UM14KyElgILx/Tm2C/8owQkQ/aRe
gmU7udX6KbEF+doRVANuOvjhPUDnbJfhZ7EsH7On0J+Yj8xFKO6W/GD6EysUk6TzcHUFQcXRYRVy
OjYo7krCLdetYzLS6edZb9RtpLiTZHe2VjMJASgl81RMh23TL6Hy08qr98NsoLP4beKuHoQJfZN5
CB+m/26M8FvL7CTQUTOSle8Qo/+Fq73PIKnvWt5W/NyPjioB+w/GtZ3Yn4XjmS16StxSupGtCdiL
68LyY7VZYGTsl3zOm7/TXMPtXoLl3GntPahKm+km/PIyGNiQhhnlcR26SVlkaCfKmqIpDyiSAjFc
jdxHcmH6T0FufhkD9+9CHgnR7wxGJGcdH6mojzJ3P1hOd7vB4hTbopW7tJDnCigPcbzYw7z1VrOI
Y2R2ClSRtiYGjIr4pKQq1/p6J5Md0XZYN0Xm1bENVHVbsELpfH40Zo8sz8j6shBHfo+e+5hD49yV
oKoPWXOXTxUtylPLyV+aZjZ/wt6v91tVRilikr8OC7qUAS6JbSLXidVr9oPk2D2tVbSmUYntMto8
56lp3Ecn1M9LPTY78KXWz6Cosb3pWvwt2XztOG7KX+02PC7txPkV8OpM04fZlu17ZMEid5kZteJg
tSImDxJCN0tGlupzHOAWeWyC7o8PwZilHEGC7cZN6pCbs2N626S952PfldRbk4xiU2FU7Zzguso6
xJaoOu9CsodzLlr5N9NDkJC4YF/Ja3wfbOb1GdbnQg+/ynIdz42undQCwX0orOpqj2X+Myohe7AQ
H8otlm6fxZmFH7BmxviToRPi4Kkv9lO4peRMzymlpx1PVS2eliHYz0HDaoFrrzmuvXscPHn1g21+
JR3z2Q9VjaeueyYEGoWR+Azq8crwCvdbXvzyRNVhPi5SMOdHA6Ua1xvyYRPNJls89xpO1AscR8VF
kGK7CwemgSahzveMpodsoHIjM2I7uJPF8VeGzkfWL2bSuNL/iRF1/OpdK3HGKtkcIymnKKCDH1PJ
rl0o70fDcjumDTq6s3OsWQi0uo+OkFXtAxTYKWYZi903lBd3zt/ZXxvnJVyf7br45btZm5pNWB38
Sf2cpLXLtPc39EiGm1GIqcUJ3orKNveeRxk9KI6iDBecq9Hz3oNaHhinEXlQ1TeDczLLzGBnj87R
Mn5OjbFrjGnvza5/B76fl8a4eQzqf0LqYpxrl/UpdGeqWYP3LwcRScbWVB2L2XPekDKCYfP6cO87
46VnG83qoxvjTllmzCLsty76kxN0zQU/SvnobphNo6DSzI91eJnt/jWqaGu87M6WCtR3OGfRMZxC
n/ShFqPeiOCiKy3O1mi7OUbz7lltkE6uYgkUTKxm6rNTdD+YBzIvNSby6maXUXhBU3fZSLdPXWr8
NmGF0DGtJM4xcvoy3IVmQ7HcuO9wDGpweNZA+UVo9jjUw4dbB+2DEXgwggYmdmPQjM+jXjuVMIFF
UAai+y5ypEOtLSyjbWOLW6Fw13ZWIZNZUHKMXjs9SK75v9HalMd1ZBDsm8X60Hj+exe06oievPmV
Sat/qwzfTrutaP/2jeOfJ3dt98Hi4nkm9iRuHLKVo0w3iUMAOmeOU+2l31afXV1GX8pp9E/Wlww3
C+9vaWt2OmHNBkcGHc4SfN3Y5vK9aBBkTMKUx8HF5hUs3DpyFups3t3WWe1U6dZs269KKONAWNwS
eytoqF1WG+qFn2ZKSFnAB5sVIjZXf5lirTusI+0UvLq6ZDruu+J5LqXzMjrECya9sTRH8Oy0UnrB
sQzMOAbQom/O1Kkb3Xj4IFuyN8xoDC6LIdaY7QQ5EeTWxmu5WLtuAYSgpdyYxKs8Baa57slnKk4h
2W9v5BgW16y2s6Qxgupa2kWyNtYYg0UfSKzL0XD2RjN9dhM/w7hE68k1pXlaTe+1qLsD6WkFttVx
2oe5r3h3Zo7WdnHni27tJ7sPuLAnQCPpGJQYUk1SRhPVbfMvN+jUgRKmBQlkYqLprfJFi+3TMZtr
PuvukdjPMHVkxZOZB+j25GjBJ+pRulol1z9wGBLqKvI76PGJqX5d6uWXqowtjljxvtZEupJhEuBP
j/LsyzJs5E0EbxLPQ2997+m7gxLkPjStXJkRDoxgSEQMHle0lold5V92EWaU28F0zyMrrhETaFID
DQdxliztr0zXwzH3x4kTSvG9ucWX26hxV2Tmr8xbEVTw9VyoNwX+6K34Oar6VWTrlzH3D1GWwZbw
JtLdJxuZqr+ejdbZEnMI7rCDyXLpqfLtvDZhcJwgKH+ElcECyV0sdmBIQ5dTN9c5dAUY3xgS8iKx
BitPlpXJxTgRIOZLXX842hLHloUh35i1XXoe7kvGZP+pyt3lhfQ75yOsTTgJys055jIO5m5jxR0O
JiPJvC1Sw1PZsFOZ/TCb28RTuK2PHlB7erpWPEvZNWdzA2Xq5oazF5HNnehFpcsLMf5lSgMjFkrz
GaGyfcy0AQjAmC9+6RgHs7Otp7WBAcX6pmvDveMAVJbLkr2pVv6TlGlsF6gTANNXG1plgb1ss4Ef
rzkAjkoT+GQOxqm3aHz/m07vsIJ1sW3kbbwMmUrXyKKRRARszpJA19YrWNSMiKWhcO2zntgxJoNo
T/k3mwH1NknSMSrUgtdALa81focHtGf2XqMnPW12Pe8VfciXXw5pTdDSsW9Ff2E9SRnlemAYrMdK
BPWb8gb6JXKndiik8KR4NYUn+7Rr5nfOhZgwrs9lMM/juC7Xoi7WJ4kNBOpFaB9sNTZJaecMP93+
qI1tXHezDPZeFvADN9NP0w7+YKr4qkVBhduCEDG7L6t2jKOKfN6mpTF33R3osxuyAVr5pHG4VrWP
Gll8L/adsQdOpEiy7Uy8YoKqwR24izfr2V3kaSFEaS8rBHltF0UHgGySSq9jJwkCZRyfOr+9mpt6
miMqYQxDKQlXlESMWgijtjm3lE79Rv/gkaZ3FB7QDYOgk8j8pDEjBJoiPPASjpvpINnw/GOGkQyR
8do2AT65pcv/ZD4/BCKFfSswqCMZsnczR/gHluDzOLkvpofMqXWrf0JQ+TFzb380glWoezeL+xv6
9c5ZAAOU2T6bqxeipthXoY3/IM+5ehxttpREfeL7mJo88S3xpRinzMp9IVB15zRnaZQX0+CLjOro
H3DZPbOR2Kg2Oza1D5NEDBfAuz1tPfJEf7T8u0O9OTt9zybbewgFdp2o1Ebc6fV13awxXfP10+09
kdBZ/LP6AfeRmR0KhfytXgkYNObwMDOOPhZl210W1Rqon3EGBau+rpitjo4WnClQES9VFHwF/pz9
sZlyztn2Dla+e8v9GnwBYV3WZW4G6BUIt2uiJqDjBNwla2HtO2+NJfUvnq6pcG89WWiELxYFeDDH
8Nr14R5P2jO8hWBCG2zInUN24ZNZbBw5/Wo5A4ouU+6HCdTormYPzSCu0lZ31+eJ5pdPiteAXuZO
bNYEeZN4webT5y/fgvtAesqXuJiK7ZA5nkFXMGcAH7auVn/8MXIfJRiv6pyFJYvlLCzCL2tyBngb
DDR/L1EfhUln98WvkeS+M/GWM14Ji2DJBXF+qpDs/lihHrLQXb5HwPjIJKIPk22zxSKzFOfQcF48
lsbUSeKBI4NZG8vyB5PW5JWwrxwvgWMeKqMyeVfH6DHPh+Z1bitx2RCpjDsjIs7CEPewyQygiWO4
bG9a+AN7LdfgFlm0eajGxcVUY3lQfumf0DonniDXZwfL+vmeWwzA+1uJe9hvuJ03FMk75QSHNfgz
urxKi0XKmLn+1QQBf2hGyk/B4GY7w6AYd3Qb7NUI2MJfW3byq83aZzOieOs5zyKhwnhVuTggQ/2e
I+95tKbytKlGpvk65y8R/gePDdfOMziGjHYjNQMXxS5TbIYztmQ2FRin61weNm9IKyg0feXW56mi
07NyC7VqOSWIxNaU3LfysNjsOeqGCXcJaDzxkPhYnc/MTTxbixn9xgu4/BxWAwnRxv3Hpt+biEop
JZAyXjl7HrcQ9Uimnxu93thyc2w492Kl8h9XvAipK2feYtKwZ2o5+0DmkzgNeflOf/POQ0qmklVD
eyNADTsCyYhvOtxOpGs9t2Tk/WPo1fGTgRBICFPVV9FWdaoNgv5QTvVvISERJ8wnf5CxMjLCc0L2
o1MeJWaWtM5Me7cE6rFcvL8ugXrs0bTzhHAA3WJB5q8yGUBnm0lRQLJarBHcfjN1J9kBCiXPdkVE
CtXIbrDRNfhasLIhq+uoe5lIf1hi4W7E3AGL6g0i0oaMXVFE08xxT2bX1EypWgT0qS0oD8a8FQ2Z
aqF/I5MYFEjW6D349fyLKfh/ZpZq7y6B/xkZ0ueMMbN/uqoNLvHG+DT7NeM+4Tpfd2gp2peq0/Un
a7c2ARRa0yK312Ep/m0KIVBt/LaU9FIH1fkX0pdvRvMEmMr2T8jTzbW+s0tjt3X+qbYLtidVK7vj
PbHwcdy66EDr/0YKBEjlntJHFuEfrr86LVQWN5g9yMZtr6XjrRem70vam0P/6vqVfb3/gmOQE+TS
Oy6G1PoFY/5dG725EKPqHbLUzCb5qpaxAbdgF2bbU1Oq9qCGYUiCyS/SDRfk4KNJl031e3KDd39p
z7OAgGVUx9zBg14LnKtjjXe2a/ofIduhtOLLpmQuu70TZexmO+MWuGjteSHc5slemolWuzh6zbAC
VHIAofTh/D3MZvBqOaP5Yy5Lf5djoE1sGoSXtoG8vFTYEBmdl2ibwYixahQv3Ypz12JF9Yx1TT8M
owwSOUVHtDfRvl1yKya40GDas6n6baBQTBpsv8nSRAYpalH5SurqsOe50+POIdskRlG57pugUQnn
npOYs19dcr9DuWzYv7kt7UNXztzvPctMZCqMPyKZHcaueIUj6F+cBvWJ31cPSiDunpWgnq2HH/l2
n77ZKhn87q9tjSdyY7jrm0K99yK8juYAA0ZSv3gwpZSRyAxmlGf/1LAUEP6ESVPm1qOdm/J362kC
nAKHpDZdQ8QJ6AVHFN8nHsb2MfQL74JjoYduhA64yV8yPvg5HyLSke47rGFAu2SyO6a9bN1LhGyY
S7qMGdJ8jF3L2woKJnad8SrJzT53fjcfFXFtBpmQb7SFwHZm+80YjQLltby11iDTsGA9kEeDFwd0
U+CI2VaJreZZRfTjOBmz3QYPdUkpyxWT/UeX+Y2OrkADgynk2ZcwgpXRmgcyHL4q3/hj6Bw/AH8a
m00gQ2XZRVe77buNObrtsiPulqvbscf11/nHqPXfcUYKLlt69KGmJZDyM8yXlWufSaxdO8NNbHew
mDhHoInGIUunwRJJw8g4lp391okmbsfy0nU+oCm4s9tzvpWY2/xappvdO3FpqkRU80M3WPfUbM7T
rMeOPTb5yQ51lgSws3fVyD4CjSI3pzOcxqmmN9PP0eRX52KQD8XUPeadXxAn5xEhbjY42QiRMfYA
lFgEB+77xLLkmM9G+ZR1rZHgw2B0a1Q9U1HCqc7jwkw5oj1aivWrYWWR84ae+IaewtklCDlsmeya
zh0WDEDtvvpzWdIc5yFzD5Yo9Z+1HGmnl3x8qaIN8xhhygT5yYWJKe7d1GslWPrZKpddsQXfHgPB
izVMDKxHfz+0LjYS98Jg20GsRfURyt59DaUo2V4vCmeF9HdzTnRoKIBpdIU1UiGhWd0Ms4zJ0bJ2
ZsfsF6tIflSNdUNC2180NMJEeMhGo6LGnSxxbCRB644AlCr3GJX+13w/6rAK5qBANQsLn30jeS3N
yUWImIL5yC9Z0J+trTUOrWBAWYVfg4JPMy3IMVHXplhjdNoVnLIVEebXmeiJO1AiF/2fwQ74RtZ4
XLpDOdYvAWjcaiI4QsXCXt9I5iWilXWv5Su0e58WP1CxQVEr6yvOFJJvrc9aMU8Ou1fDY4pS4Ht2
jIH+jOnv6CMJRP8820xXO/swovT0yWsYlxCbyjTJGJ/BB6/reTbH1y3UHQhF+1QNUHDCKTXXCThf
mxKmS6tQpcoeD8ts3l9/lsEI99qxwp4Nr4SjhEpUcUpvUKi6xj4p0AKFgXcRG6fNm0LI8UzuLc/n
wEtpeSkhmhyLfHIxkhk2F7SVkNJC50Q7wHjBOAsL273D1+xjLChhqFsUmqeN4PUnYspGnplGFu8y
WDBbGGOR1jVBSQxKb9gRwkNV1cujGLPUnpU+lh7bIcZKfIem+b7NMBHl0t5yowAboEOOKzcUT7bu
iDCK8IOgvVkTe9Tm0c+YRVWMFa/WbH8HBF3uDGlVJ94Nt3oo8qa7OYgZ4rEoM0gAmspfcptBbfm1
+J5x4Gh82hAPJwZLUe5t930MWZxAna4/uS0QCbQSgXiZRQfRV1+kKja8lGg2a1NtSAbNv2Hrrk9F
oOy4WAZN83hP8LY09lSSCD62RvMC1+z1mKV3q3kgFJJIpoAW3PlyaFGkbA+R3eNV4rgDk2Y4s0p0
F7BXX0mJ51hMPWkds6BLXB9rhxUWf+hb0r6ThwDt8DEvhrOlgi4NqwUSWwGHnLaztBlVZtXOYS72
SUjcySlsNtNzAjybDiokTLSeaB376kZYO+di+XftIrKwAFdMvuCoLbZ4M50raVbMoCiI8KO+okLx
DsTQtRs19XT1fXdP8mkaSfslsAzreaCro7sJX6o6/DTcao7rhaks+sTYs1jXlAQH0PJEN34J40nR
KHw51kCjDZs6PGi3RXHjDoX9iHCST8EAS5k6CVB8qX8ObR0rRIxqx2kyB8LEVhe1txlrTzD5X6JC
3hfA72zCL0POEt+2uNZKZ9WpqMP8ITLq14gIvIvOvC72fEzEDGfozbLCoIoRjC/qS06HL7E3k6Z7
85fiKSi6l80ofihjOixDfiB87Fa4wYtdNA70PGFge8MmlVvRa253rKvwGaRWGTVs2MR2ad0OnZPJ
77VbPGH+w0hZoiA3gv7DkqJJTUs4UUyAUfneWtxlh0lAxd6ziNYRAnim3lvnPJos+hhSB88SxxrB
ePtGQc0jHz0CP8SPOJfeJlNKUAJvhWcyhA46KVA425E4hPjOrQRl7ea/RehjwVYO4tRPuflOfHBZ
AoEE2p3wl/M6e+R1v3h1xZtu+mrvjZt8rsImP1NJIj2LnPsMy+RcIkk5/yuCDLleRtoAQQKE/IHG
DKo6mTq3SYP7YNNCYxDLlYLIcKdHbwigm5q4emXPIap4VVvDTGSUvVbKvx+xDoQI185Pgcj7q0Dt
mAZkXDBHKj/QxomEyL0P5GO0BI7eTrJv8ueVLHu4IUyQgjZF3PXXHLpkI2cPxGQIq3DoGPJvjrPz
o0mloV8CXxyUeWgs722V4mZyDOFBeS554GKR9WdVy0dzsZ+CSr7f55/7IbDkCU5MFDuzWe+hJxBn
okn4G2QRva/L0ifBYjz2lc2h4DNi0GzyWKD3L8jMWGfCRmXcvpN1vnfz7SnEq77599XwXRYuLefF
MtaUsWiA1qZ+q1rkCiBTXiXh5GyJA9iSBpYO24EEAlwVWNE4MTBrusF4VMMoDoaItIHFfhGJkOuv
BhF2ooI1IrpQ57EjmKyVY/cwBdSrbbdVaT6gQZyDVb5QTxIDqE3N7dMaD1bD213b/71SU75Xbmfv
ZVtCk4yWVzzuLLZMJs0hYMQgMzGmiAlhH+YMqjOgId2EKlpqfDC1ha4/IP4oIf/Q3q/FcqYu6S5K
QbuFZD0+8I0Eu8Kpm69cCzsONhU+tAUVX6fmT+U787F0TZA0GWHJZg6vUm/9dmBbFz4WQ/d3Ypmw
a1U+p9NSFDdjwtfncT5jQzTTIcp+N62mphPkviPbOhpTNO+b6V65ulRlDGiyh8icv1m8Dkc0nVyf
2E8Sw5mipG3N/DhvPrP5bc5vmnlsUsK3SCrNviWTrvmImK6PfVstb9jgrTN/13vhFF6yidV4qtYQ
XjhTpOy2GYACvJLzoYfovfeDqXqj0gfXzOgYVI8T3XpR9M/kSdZc7JRCdB/ur7w35wtS/O0aqQV3
kq/rIo3CzDu5vqI0inR9KC2tWf035bNTe/YFs8J8Vag0sUqib8FnuAZjEvpdHzP5Wp+boRr/zI2n
6J/LLHzzJvtGGbmFUIYnQlmXYmRJaubsRj4xpi5jWiFsq5N6rc3EYCnMuoIdKPSeakmmHszz6vQt
yZO26L5VFq5GXCMK/mdPncehhpRrJ6IVDZ/yXJS8AqbFZXAGSX2khms/iqnYj+td9VHzkIY74pTz
W2XL7VnZLWMZ7G4UYxJfrsBCKtSwayMfNa1j42+h3mrM8H5Eo13tu1Q5KtjzPvewPLbfylvHg7cJ
EKGgdnHQFlRtriiHowcGTG/hzW7rvQjoV0gLip61bw1kg2Tmxe3Zj6Vu0U7OiRxIYmjqED2IwXwv
iSr4gY79pmRUP4mZcmidqofZjdSzNdl6X9b6p+zcJ9egwynvgOwGz+S5qRoD6g5r6kaC5LZzxmbC
5U8GfvU1ku19tcbilBtS7rLQusE1Wo+TxE3aQqwIGb0H06egps0i4rijZT+M08Xk1ynK7qeM8o8S
14opQPMyCXjI/Oi06Do1beZ61IapKgHmg643qr3mdhx2qK7yc5frKQ5IGabJWY3LNuRdUo7CPVAF
AeeuZ+eSlx5/Jwre+85o+raHda+kieV9m4O9JRYq7bttJWIHeJ6W3HvpBAvQnRSZ9XMISo2ugRz3
HxtukCt5tuXPEVdWItYx8pPeyeq0d0wdjxS3AslInz1g7x0/KcCeidjF7YIOJDwa+TAdKjqX/8Pe
eexIjmXZ9lcaPWeC8pKcGmk06W6uRUwIFxHUWvPrezEyH8rdMjIcOXsNNApVg4qMpBmNvPfcc/Ze
exVnUK5WHBq+iyxK1jS4bwpNJ2zMmE6hKn8vCPdlyreT4/4ox4XHQ3pZwe5vhhoVn36UivrWz41X
oj3YorFKU4PYmu6Fli95YyyV90JlNrxCww3RNGoctUpqpLpZvIkzY132I5s2Inu8Xp01ptZLWpsM
BrR2AUXNufZS43l7HlsquzCI8AvXKtDkXkp32pAba1XNx6siV07dUHeDa9OBPIqB1vOKw33wHM7L
U5oW4gHvHtEGY57u6JgU1KAa9TB7ojm0pyyU1fssSSnswwixT9WFBzO0dYYLiu9pkqQ+02a9kZkF
7c2U14MDgvRO+LyE8jkq7Pus5DEhWT3bq6UVb0cD7JSfafMTBJglw1VJv6OgKC70bIrvIuSyjCUk
aZerFfejVF56Q30rbapfK8rJ2fXz54545wuOK9OjrKr+Fgl1fT0h/tk0qFheBWeEXVdW1UmWS/0K
db16wE4UHxtu7olVmdlFnaZ0sPklkzofdmacJK9tbaMIRplhjxiD9I4unzbV3TFX5/ASR1u2DrLa
nUQQr+tasbdwm+VHguFeAUe0B4D4CiI7VN0jN/wyNibbNUb9OmuDZNgmVap9C/JmdE3MRLe8rw5T
UgKLIyHvUEeDrh5+5Mawm9ugPcBYhBVs9PG0JcW47teGPn4fchRgEURTmkyTV/hd7Rrd9C6Zfbtu
orK4hgGBpD9pYRLOSnpt9hO9RdlSPL9IF3JzNYlb6MABJ2FDOKlcNK5qJo9INY1vrZ4kk1s2sdu0
VvdussARqoMAmaM0rxdNfppUzayUm8hU1cuSROK1osWvRSAxSBh0ay/C5nuTRn67pQGVeYXUmbec
wNQ16dy9V8TcnSgqv8U9I8aBCG7clJbsltl0X2DMQ+wYYeUyjJ0qwTWjH6QfNE4+SAt496d4fjZD
BJkMj+2GTkt+ayoJW0GTimnbDLAOAE8cs2XMYY15fg8QWIc3jGlgJqCEYzfSE5PINz5C/70QcIt6
NcNlW9AEnnNZ9ejsIcXqAC1vNKJ33FyTZm9oZFT3WZia27YwaL+MWpOvUYtlANN7g4E6hrCB8HNo
yrTJ1FbsFK07tJWKzqr09W4rZMM/KEmlb8xWSnYRB1m6H4q/mzL8pJ3S9V5lxwcDm82lStY5/Yky
czBKbpocCFkp09YxEpgBIg6tK39uAUu0prThjZgZQc3+nZpScuSW3e5JRBFbyoV0O89W7Ax4szcy
BdcLGkCUkCq9XpOuOnUfzJ4KvdTaqEN2wUB57H0RbDTVRs070GVk3ZaDb/RMKIxELd9mS0pIIAWg
PYRobtLG3tsaUQN5NF4UZvgWzWXnMIyMjwxDYZkng7aOUUuAhcg572hmLbZW1M/rElmE048JtLzh
gUjD18WajUyu6nYN/txtC/4Ev7WheEUz3YFHnR7GUDqhwKYhbdr3XaTmRDAB+8EouPKpDQC5LeLh
yt7BsbvMU/0WIFiDnqnJXXbABoNvhzG8N/DPacEmz3153VfFjco2fT00SbPJJB2rcSjHW00SBUQN
pFBugvvlXs3La9QGhhPTQUQ1u0xgJ7qxcjwRgaoll4wQ1kOV6nfVz4cjz40bDdUGzjigVkVIpaaq
dKDsmE7jqrUsCHVTM7hyDVRf5vga1QJwC9QjRZHbHRrOaEutzbIjZusBJ5bOXlbRziukalsNkeXY
IsnRGsJPCiXJ2Bo1bKOw5Zm0AuwFKG5bcF5mreVv6GfMbYQFNCCH2+mL5EKWIvmy64iSCCsd2liq
ThjDc+HZ+BoB/lPRIAvhWN52rDdIcEetStwAQyRPKWdc0cirMFbKq0GttFNjobTXgmlxXmKwf0A2
PmzrvhyPlF41EzXpbe7DpTdEGAAP9alsSJNXpjijr7TUWkE2buxZG46iiafLn+a1f2Xj+y204RPe
4R8Nf8v1/j9jMC05p/9s41szRDiDMC1/4U8bn2r9oeIPRxcmDI1w2P9QmOAzAR3GgcMf/4k3/Y+N
DwCEZQhgS7QHiCczITD8Pxuf+Qc0VBhm9LVJ9JJhgf8LlsPP7OAPfD1Z5gyIDJEVXhWaDgXwM8ph
Vukg1lGsuHknqwfi3p5K9GYbSZmNYztP9j4iLPQAu9XeWAr+Wq2eSEYxzbSi8plN9lp2xH2eMyj8
cAt/4UYFW/XJXcgHg32o8sFQ0wJCPvtgJlaKeEh12a3GsjrkbYfsXm0GPigNbNzkjNN+f8GFAPX5
TjB/NBUA54ZCCtR5/hO+pTpqcJy7mI87WChWva81qX34/VXOTLayJhMFCS4AuyQ+YeBXn+/3Ut0g
FABsHmmdfBz9WaMlXkVM4PBR3ecgCO+DrlKvSkwRf8IweVt+DVNUYMt/+oaaLFRwzYQYqRAbFAE7
5CO2w7e0qqc0CNbaLJJvARp7JOe4HXXdgLtUA2eFuCcGzxZQ9NBX5shpQuxfmS6Ly9RsxKnVcuv5
9zfkDOqMWp5PZRsaDG9LhkR2HhNnooCyNT/wXX/UJHSfhrmtlAIpTy4R8FJiC72Jx+EU0cg9QMRZ
Ml7QVgnRy4/AGXgAFfta6tCKc84w0aV98fGWH+TjY/Hz4wkNFy5vCiHcZz+YNZvWjK/dB25gWx6G
CEaAsV6/jLjqt+aUKI96RtDrSkSFvFGUuOWAaoQbiEjFoYQq+AUD+/y14OMYoNPAoYMzA4C8/MYf
0CtiFuMUNnVIk8HiRYyxd6xLDhVrs5Slp9Cwpy8w3796agwmJuz6pJsBgDt7anDup3GEDG9t07Tw
5hEB8yqB9HRb1xNH2xwxZQCP4UfFT8BO1bSXU2kka4INy73kh9K9PIxfpTR/Zo//fGZ4lFUI0AYr
g7aQcz7ehbHBUKimjKJ9EtOv6xbOSy1jCNQDf0R21zeOWWf2F7f+fIHANQ2RhwQ+nYkiMVxnTwKU
Jo1wyijGq+vTFtY4q85GWnxxv39xFZCvKu0l6nCSP5cH4MMPnAsJOmjiJ+sxabihosWonHZadvP7
5/pvdxBiPissDVUTiqswlj//eJmIZSJhpO4mAn9AoYb6Lhc+xOSEPueGiBY0bFImrn5/1b95xnmD
WM+XIAuitTVNP/t2WExto5IjDFLkE/lbKTSkH7qygL2KqQq9bGA0gIZpIVoMUj0B3cwLqsl6HtSB
1CegzLTsdKp5BfrybSJVIfBXbQBbB0zFcBoD5Miq1qfypjbRGK1MxEk3cWwQkaLiQojxpl6Tjthw
xG9NGfjL5DdHEtAArgKoxidSZrJ/QZegGDcdX2bTyLFaXHIbcdPithrXba4RNyapuCBrNDk/x9wd
pWOotA9k8YpLWcqG3OtDtVhg+DEiI2LoGyfRQ0SSSZQQQKV2ZnoLlD6l7FXgaLr50JU9Oo9e5Ndj
n9PxgwBjoQNEoIi1tE/xZRiItm1tSh9GW418OH2S1LsKeBlEhTL8PmaMg/kqUfnWLkNulNpdtWtK
Wu1D5FcPqY4DOsrIcHB//5v+6kliOdIUFklTYXH6/CSl+B5UH5ABpqgMnUKU+hugBmItqkXtPaf9
JbOYfP37iy4v+KdVeXmOsP6DYuPfZWlny+DgY1nWgtJwM60WzOPJY4LLV7oIgL5KwP3F96Mm4GKa
wn/UBYP88U2ha5FQOtlcirfioEy0df0wTBx6kPqe53zyhJDSL/bqX11UUTQhL9wFQfLL54umQYAf
a04EjmO7vUim8eQjcWXICChOJnjYES0u+H99TwVuNApBKkHF1s4W1ULnbBpMOl80isAN84MTXmfl
noYIfPv7S/1tF1NYvTVKEKFxRQqhz1+viXX8ah2kwkbgRmXXqncyswAEgvZ8oWTZ+MX1liL7/Hmx
OMwLtnCwFbpx9ryktHmLDpWwm4mWAiez7B/WPKSvUThHd12SqU+6lQPmlwvM9KhAqvlG9s2RuUxi
aCa2eKvYiCGBHs/7JV9VgVKGrp5j/mxyCRb872/PL55ui7VxYWoI7tI5rBSrQjlIi3ApRxBx7Loo
w4ni40QpaWT9+0tRj1q2oghW5fNI9B7ZIEagwHSVMGPYZEnRLpYky0lZlb/4EX71G0AU541lEsja
f1bR4xlvGIUyB29mwz92M/J2ps0yKWpNRG+qTeMDrJP+i6v+4l7aANVt2ZZ1ppryst9+2OgKLNv0
Msg07Mwkp5Oq47Chu03aOf6239/Lvz/VnCC0haJDs4NQpgWY8uFS4Tib6bSIY1DmYPZDcI4hpgMh
HTNSgc+c/rsEcgh/uJx1U4epYbCdymcPtR8SHG0L2iYFacpeI03t0WaH/eIJ+dW30kiy4Eqs7oRx
fP5WVdRKpa1DSI0ETSY07N0GM093qQm7cERSWV9cj3/l315W1hbAd9rye6lUu5+vmCa2zTksl91W
IJvCNTliNMkVvYcvgw0G20qhhRh2J6w/zVjNwaobFl2N3yhTvwLyFt+YPoCOdQODOHXBqWV3RdTH
uYvUx0ftkNIdK5qRMkLOZn+bBHH/QNVeQa6eyvQt8otpg55p+NFkEZkYKFtUD3AbO3eqhUPnFQN7
66qxjCBYw7qNLsc5q7+NsUzZIpl6dlWU9LQxZTbpcxWPI/ZmOVgkM3LdfQ+LAspwXwYYtAcN1rBf
UH45NjC6liN1XB04pMlvyDpH6GpCye4bbEr3Cb/2Dxyd/qWvInygGJnRelg189lVVEk57cvKxPFi
NQo8e2CIxatR6OQz2mZqLDfRn67QgC8DUZGmvtckZMmvJkKJL3WpRu+F0dnE9JvMZAAi3jEPWpdg
KrHHYPyuortcJh14GkXZVtl67Er1jsNC/4g1HfN9kg5KcMQcyaDInqbx1e9rxiswgHTER5Dt6KkN
efsYMpEtvXbWOMcxbMpSL4nwPjjIyudkE42mQemEKADLHwOWfDUC/3+jeyfdYAFBuVBUPh8EFC23
sKsnxCiIwPh/KAmNtwwQzw+h9gPfK4mCzkOoHdww0PRL5jtDeaqFVD5QurUolf2IyQvNUULBm6xi
UldlEgOKAbcPAZO4YEYn0BX0kfHctNjOkCqgBNdy2Tym8+h3u05Y7X1aZIJhZyeA/y7j+n2r5hqY
gRkkh61h5thUoxgOuLZB9maKjkUMKzpaMDsCPbbCeuAf+AVHQv6MiaH0NC8SQIw25rD8tvyDZqkg
y4GJ0l3iqGw7x5Zq8y6W4eEQf5tY1sVgZcUON0H4ThaanWxQXGLIbwcxrRP8t7tIy3OIi5ocXPdi
Vu+4EGaMsamLh2HM5xuea9CRflj238HOkCOTIMQi/C9jk1sZ8IFOAnxj+kW1cU6PWqopAUrcsuge
wB07WyyjkfGTAtLRrULZ2FTQil22YPWiE9JACCNzYg2qs2v6Q01rQt/9fqn++6mWy9umZSl05pBJ
m2eZP7mqVJXKhNbF9wGSAB0EPslUnV1rUkona43S6/QyoEBBUl42tX2y9cI8qfzgrmV0w7FEw7H6
/Yf6+1bF6yw41lKlUIkZZ1tVK0HRlDKsLbAkCIjUEc5JVgVuOLTT699f6m99P24/Zdfy5W1Ee+Z5
iUG2mAZApUVkrIqB0Vk/uVNc5EcT6uwBb2TzEhomjtMYmodSM3XiAFI4k4USphJ+6Jg4SQ89XCnv
9x/s70UCSHjj5/FXpgRSzw7ZUSqGRolzk249mhG5G2y4OgJFbGEhc/cTkT9IbT988TD+7OJ8Pk/o
7DecuVmzyJQ63+TmuJRRbw3oWv0+uCwjFnzagOUu7+CGC1903qyxtwgpMa8gOZs7Bo7ApH2Y498k
xitPv78LmrE8f58+EA1j06IXyS5PD/j8fK7U44g2BWx4NffdXgfwbXiJ4FiIz8qHZiSPU0SMh9l1
+GZijiNqyeOzwiSh7QOe4fce6gqLxZybuzGBWglYbBHlEyOky7B1qC+dBWlb7jgys9bltj/ug9Ky
Sf9QMAiRPKwZD3AM5K0qkoGoB6XqYXE0Sr1VYyIicFuiqkRLCzyH9A0WSWeYDPFISgdEHXma0FgY
CWZfXqYuugRjilu3VxXgV9i/EfPRNhNvZT6yyLRZNYw7DVSKWJlGPdxbVo2oYtJbOAclJvKdwu/w
pJFn3iLJCpig1mTBEf9sRE32VgUFTPBs6mRrn04jHtxVBMAS4wfBRGmhexrD05Ohlc29gHTWegps
8FPHuqs5UEQUVFrxJM9uNIr6rjFpJUB0HDNlO1iqNLutIV9ANRL5Vc+agtQaTyGTm1BOH6ouQPk8
EjqwAVBMwwvdChOwSrKQBBRRi8lpnKbMcLSuaq/GojXe48JClMy+mGbfs36S2zuE1bJ2P+OzVLcV
ArWMCL86llGElGa3Z+NudjA9q8uxKUV/rMzY1p1E82es1elIwkw8tFUNMQOluMeQtFauVRzInhTq
WuV2NZNcxD4WCZgGs/nSKdImPCE8t8UK39RwJwcjZDARMnDg1wxE5U4dPhk+frmEfcqYc7xak5u3
0PeHazbq4M3kIWKAm0TGK0UvXB/bBtW/KnS0RMxU2SjzUG6eOU9CfU7j2ofhW0SVv7OmAcGXaIae
Xl2W0CkgiAE1ddJIOiO9sGXYjV0JNciUbtqpsLDb4VG8K6rBxCpRp6NXRlGBOcHUum4lN36SrFtp
7AgkzXlMFzgmPsVQ780TBjwLNa0RZ9OqxntLTI/aNg9UDY28kmIbDVJRR9nk4h80Fa9Oo+y+1Qp8
yf4wGJR3Ul9+Z65ahNtSL8kVznJF7ZxIJEi30q5O602VouuI5xp3v0zCi3q08+U65iQ1W4zY8EQM
6E4TSzmW0JL5NnK6eegBysztWB4xy8r3oYLbC7i8Ib2KYRFk5nYGg6KeGyPBHpWET4ExDlspsy0I
sr4NpQGDh/Y055N47jD0k1HQ+UTWqQnDBHdqasrCFokcsQ6lRc7qNMkE2wdTPn4bsFXRk8Gu/TRL
6ENJGOZJw9KvF5uqHpfKJkDEW0jwP0DgQBwAe1p1FKuNfN81bdAQX65V+3HW4++G2UjXQSMDCCvT
qH8llokBK+kC8nNS2dIdMj0TjAgQVLQY2oDTijbNLa+637qD6NPnJLbEU6/a3R2wrOQHGuT+og5K
jBRSUwKWIg5hvlftMnhNW9OUVogWu8yJkXZj7K9DkLi8Z4QcTznj9XVaKRb1cznCqOBg3dYrS4xj
4fj+BIB8MMfURrEPyUXVA5LYocYpEa9lqpxSimrIrxFAH8wCkfath3pi4t6tpj307nLhLwexupMk
jPjrrkXVgGc4st6akazq9ZC0KMXMlKAIb+ZkeeWP1fA0ZjlSCFXk1n2CMHzfVExkXTVFWMR+PgcX
CjhfgFiJqUx4wYgicMuhwcmikJVbMZeZNGPLxlITQlAMar4DDilHu7IzIRMCNYkuM9wvg1MjsKL1
Z6WWsq4Fygs3V4R/XZZF8aCEcGWgVunRjCKpb97RDLGeWUFMljurZEBLP0cZ1nJjO6eqY8wC0pjg
tWol21ppvJU1w2Km8PhH9PBB9lVMRvZcoyMqxnICxycXlTvICeOrwCqShPSeNhcusohx2sygLn9o
U5WI7VB00iO/NNK9QiV4kFtAdChR36lAgtsrUQKOR7GfOs4IaO2DGMmXhcFmlWaQedZ20on73s/Z
s4KuSN8jZZZz+p2oaFo5qK4rmUED8/I8P1YT3lmn9IFtwwHTyfdqATCRaqG3EmnZWg7prLaK8TUQ
KpniKnXzk69U82sdSqCuwyJnF217jYE/P2Z3HPWqYMZkGvRqW0IhzLXPnGFg2A9qqV2qM3y3ylNW
t2CrwlxDcCirWY+A1I8G3ZFSPOwriD6YR36WCP9q2P6PI/SPE/T/dTkKFrXQPw/bvZe6+P5fu4bQ
0ffmIzl3+Wt/jtwl8QeCV/ovFkUU0WAmReZfWcMm6UY63VpbtwnUNham7l/kXKH+odkaIyVGsyoH
9Q9Rw8RvI/qQacTSsaTfTB7qvxm5fz75wAehtAeZS5FJiAMDxeUY8KFNRJUdKnqXE4ZIAAf+CVvZ
6XVwBy0MfWaPVc5mEL1WO1hhq1LCfGHF0SVuG3UfxQkJKIA0IF2FxGzihpqj8NLC+HiE951cj4r5
xcRG+9Wn5b6QREELDX7w2TltsEBxFyAyoKcqzYOfpwr6qKK27kqtwD5T6KWgsWHvVLXk/DroXXUD
lTcbVy0+o10bcc5d0y3LPJgX1hZzqIY7NCX1xLY75OVGNHc2fnXpezLG7aVckQAQV5wyymnJQ1X1
eL4OhSq54MeN29KCXODo9qJcg0xGG0dS/fcGyzswnNH+3vr+eBOiggdvRq1+pah0TaPUxKmT1376
DW4mo9oPj9/VnzX5x2ypnwOO/5Tqy+/Jf1XBUEs3GQ6KpZT/8Hu2Q8piQwvBIdYFm4DdHMEI9sde
waYDGVamP1BGJvWgNWi7KFAzecUAd7gpS7PImJ1CIIdaAdFYnkJlnYtSvSZkyKYLYxiZO7HhfvGJ
eV4/Hi5+fmL4z3zYRZFCK/7sEzOba6yGObNTa4F02+Zk7skoat9w7OactjkJ7WVczPeRERjtymI6
jx4y+KH7Ras5FfP3GpZDfYHsN6gcEVRszoMmTw8U1O2Dj5AUKaSfDA0enya8oXoYmWp13cgcj0A5
UClT6RimTe7PoI3xtzlORA04N+WUCaXcWhntoNTMtrXwvUOqAGC016HVyAT+Od3UTsT/jWMJ6b5t
175UdhVk9gmZ+mCGdyaQgydGd7GDmyi7oZFVvnQyXwPHTKy6s433DBswkPkRnBBm9q7eTorVvDdp
SSk1AvgAUJzVE3ZYYV9ohildDbZZnopsomNnt0p0/fsHaFmoPpz1/vw5oMcKmf8sL9pZh5VY67r2
ZRRig1ZFnOn8CNVkzC0ho8CPnDGoRbIeVKbBTLesNfUi1Niu02/igUmpQ+wsJTUWU73uryIzNvW1
ReP4bqE/4MlG9XGiNmUTF1obwgQegvjCxlQ4gJzxURIMSjldkIWxLcO8HlY1bjZlJes+IVkNdhKo
AEempESnGah/+Us0B51qQgzOFIxVGnnsQ9oXHKsgG1NTN0F4kZN8gDNKJNipmQFZsF1BJ2lyTG3a
9AFoqxGPwuIclqajWSUrhRI7xmvO0Qv7CmcfGWtE0qjZgYiu5oLeqyE8NVXLy1miAqYDEO4Jw6KY
isY2BVOW6tUxzPgHnE5E2lWkihMKlhFZU96F2yq5xkkow/YEeieXU+DluJseBUezxhMLYK0mpjJF
JCwd5CKgzFQMGJWjGT+LKh2PeqalN+oMEvvPXfwfNTnLT3u2drARmAzgEWExnjpbXWk4JfBroKnh
3KYdyHDxmJCTfVnROsOCqVFLGWnzWsyh/MXw4KwD9OdTR5gfPEgNIZkqL52YD8tWFsxAlgZMg41a
FmsD9M4zHDjzUGMuQWaY7lAkVhtwbmRmoUVKbRqOKrmlF5Jd6Wu75FEZiNz4QmSh/uJlECBKbd4D
vrl23gRTRr0gMpKAEujs2jrUzX4T038j187sVjM+bI82AMjesq7BV1GmmlKQ3pOpB4sqxCcqtF7e
dLVPsR1o8p6Ot3BCQvfAKKUjsttce6M8qJyqMcYv1tVFlXf+azKyoLCgVrBlbeHyf7ylYHqzOglt
xfHJlD2KHHzA2lfUKd/6iXKb+2hGnRgDx5OcZtSy8HJPSVn+CLMY5ALBOn25MoeFTZ3i7uF/s0w+
6YlSxZ4YwYfFhRpdTnKFyYTOZegOAzsMYZtDta4VBT99BD5RyznB+ygg1gb38TE1TAjh9qCsh0Lx
eV1KuTwU9TS9q3JPPAbn9+HQ1NIp9ofTLEgNcmRhRndqK5Bty4ldnzLe6+dBUebYieJyvOhm+j5D
1o0oxYkoMVL8dIDIeXLBXugsVpyrA+UgCfIzVtJgWwcbxUuMKLeMPEaAAJwSVipda6YntbXCW9Js
qKAjRcVkroY9iTFi1m70BAWtWRsjvbZJHOU2uq9E1r6YUwrTfGqE6//cN3owu/MXr+Wv9nSTV0yo
zPOW6udsVtnFep7QnVboNkWIvTtF39LBpzeWpz1yULNxjLmJnZFt9FDFc+UBUpNXSUBUU9R1hZdm
8gu8tdgLK1yZIPowhAFKXJXl9NWwWFs+y9kaQgeX7RqFmiGj6vn81IHIn0AVyWwffZY8VpVmHSTc
ARrjCy+PhfB4mjRciYWy7kIRAN+qnqs+gQtlAZ9R5wjXk6xrTivFkByFou6QIsMdVKBRAYDxFCvU
76sJRXJj2hLTW6W+KUOSOm3I0c/MxOPLlinIJjO7bFtLlfTVj7H0vT99QUb2i9yLpjg1s3GuEJSi
yLfoEPIFlURltqbgMC3m4VEdW/tYZ4m5VopqZMtyyTvobdJkUQfy4TtDBiYr3mW2ta/edeVv6xQf
Cv0tG6mGSAOD1ee7XlqZj2E2U2CN6PGVTvbVGjxg5yhmv0uQym4jjsmoz58YQa4p+PcjvewvmuWf
BwYs4bphMtpmgoKmihnt2XoTRTGMAkbfTlkOb0YE+LK3e8XLCDj7YlnWfvF1mRfQi2anQJV8vrSN
zRRLqZwqThOM6VWfmfYDX4z62wSao3a+9C2aqbidNjfKq0bNm2+06IIH5ryQR/wR1F5P1uhB1TDn
rYB8Ka8J2Tc2thvo6WSaitVMLxR/dTovAyyRgyrWkniTsWZeqIKKqNYaHR/9ZGMYQX/4kqcmxAFF
jnA/BfZorXUt/kKL91Nsd/bkEYhjo/lDiCHQGX3+kTnEwcvOydcYqHpcYr6hXdHTIbbBmu+7Sadp
GZjDTY1YazfHEFFXpBacCpg4mYvJjn/ciOuLTOUKbm7l0y3UH9CiYlKk12CImltFKg8ynKK7RZiF
bavscZLCHqxfKh0zAnWD4fVSANReSROKbaMna5tYK8KwBvpLdhV1iIJKTO9LapCWzeX7UEvSu2xn
0XOAk+QpHRLroEmq+Tq0OlV1ieL6mFSgGKEmdIsX2ICt2oTJjrxWvPFZbnY0rqznTO3Tp3JUclx/
xT2ntF4B20gWpa7EXImgOCNs1OjPR/r/2hr/vUjr/7mtsYle65e0fak/tjSWv/JXS8P4Q9NMYnZM
lNsGr+HyAv7V0+CPFh0VzwJiIeq4RQfyV1NDE3+gZWeRQr+8qNuXo8dfPoLljziyCllepl4I+JR/
1dTgb31epcWCeuTfyCeE/8lx+Gwb8uEpxEZZ/FAAW+/mXXmX3YDo55wP0BSYjyvW78k+2xPyc1S2
XbUqNsMm2ZoH+zB9N479e7tj4bjM79KddErf43dIbtv0bg7X5htEH8aOL81advId7dK1vQWzsgu2
1KGHede/L013WBdOsE9d2oF78RJe6T+ibXFhHNUXG4N+ugVupj7Ud+2x2UsePYlT66Ze7lLZ7pIH
9bo8Eul4He80D5eSQ7rt1bSurmEhFZ1r3WXraKsHDgSpU3E93BPOwJ801/PR2ozH7gEX0Y100t7U
ve6E3rBpj2KTXBpetfHddpus5b3phY74EV8Vez7lpXYwt/5DdiMB5XmzfsD9CyyXIA0A9mhFYAWL
Vdq41r7aYyFj5FSfbM/YyvfBeKr2pX312l1Ee1gS++AyvJr29ml64BYe+Q4/1HXuMf5fRXumcGvj
kJ/MlbkqvfSWOmbH2+uETuPcZY65ztblUd5rRzKNHNmjj3Tn73MP6baju+0q2wzfc9+rYWk8Gdti
r3i2xwF921341zVuK+ngfzO3yUa/ndHYXIcpuOCV79FChuPcMicBvAiOZsuJoUpXNPGVg0YqxMHY
oV50co/ykc+FcYnJimM9t7eAKjTsmXCZn+Zjto2uyZjfMLKMd9XWcEnl4HthluC2xLtwh/97W2yC
g7rP75jBXmYX1hVXeEQjRBrmOtxRjFrcdlQlG+GaN9q2albxO2Y66TE59KdhY/2Y8KWv+kf7hhbt
o3Zob+uTRRJVuJl7FDtbmw9qrKStfBl5yhrT5Ibt3eterP20b3PHtcU6Oygn6Zbns3eiMD9F2Ra3
9Kq44O+7RL2sAk8Q1rmSPShK0YYe/zMRcavqmoM6yRIQxi65aVnuCHfcMi6q0Yndjb6HHlrKPDly
ymPvDQ764uzVcEe32oRuGzvBxVXmrHSnuIk9TvieuU3fvfYOdrN4gDXH+X6wuE3fONYhCFr7DrCX
tbqWSF/mU1Tfsgs4JV57YhZLkQ/klfeNx0h2xt0I0pMkAdiISX5cjumruvMU8dSZGOraH+wjq8n+
kfoHA80zkU/adtQu2tXVW+MRsDSu04O+Mh2kWHAVHe2+v55ujfuMoz1gqwypi0NURgoUEyzIW+eG
q/E+XVuKsyVPGR4X+BsGAnKKpdTN2epGXCD08fvVYO+XBvy0ld9GnXEEz668JoqnXk0v1X5+BMga
23um5a7CCWvvvxV33RUYojBfi56vsa92iP/Ml3QfnYy76gf9ge1k3vqXJusS3LV9ftQ3rafJ3437
aq02bnPqbkuAY46iec2pvyC0nDDbC+NB9xQncghuxcLMcuQVFNkIt2IaWJQnKNth4KxiMEkhIxtn
aPnCF2K+00syTjfaXb3nFV6Je1mFckT81DWTULPtV8wULSD4F8WV/m4RQrTG+Y8Le19BYRp3ZnqR
vkS30k4ADvLg3lab8YfkTo5crR8LEvsgEa+Sa7JL19mOjCCAkq32wv2Vn5olQu0RwyOD+O9l/cj0
SHeTDYnYKxht81YXa9W60NJ1/jpIK8IcTLJpIn9VHzgtN8+0yVbZeripHAvkjSvCg6ZQtq2Z+PBE
tNy+foUHZplxJ8U30gKUHB+tm/pvfpR6mqfddvM2C6+AYbf9Xl0nD7iJlWf9YKoX+X1FOPhj9xjN
JKUGK2tbcvokqnIjX9SWcL6ZYsMIsXlIQjTWD22CZ/IRjVaxReQvt44crZvUlZnUPHXMaOZNIZxk
N9kv3OvpVkMdtx1uh1vzgWcKuo0zXrY3MowAeFEA4fftdeLemjvFcGgs5E5hedPwHlrHwL4OJPd/
uDuP5ciRLdv+yrOeowxamL3uARCSZFAlZU5glNAa7hBf/xairkiSdZOvpj0pq7LMYhAIwN3POXuv
Pdx39+qViup/Q/QuRCfQblvgTXBBV+Wtculed7tXj9BfSMCrRel2UMwnB7unCMQD6gIQGx344OGg
RddoqC/opI2WX/50xK0oGFQvBFCbQbYk8OElDaZtSXaV7+yTVR4Q1nE9rKe1HU6BcyBZmAf5hp/z
kAfxVcw4sxo2vBwaVPGTdi3qg+4d7GcCzf1kla4l4+h4z7oBmoh67t5IEt/YNrZcw42tJtgAPqKx
wsQDC33Ehz+v3AEqLh4xvgKP0ItD8qCWD9pF2//Uor1DtjhA5nejH0G1vFjtrXdhZafipPDOTHW7
atbC56USKzkGt3K9Hl6Kbm2nqs+b6BNJYd5H86s8LPmWda2vsA4Tx3KQbsDiHvDYE/5bbwkXiq7E
pmf4C2WDoWWiXrJjobh76UCEu+WdiSbdzop7ZRUPByrx7AeqAjLhoD6VUDv99ETsiXILmmf32j2n
h5Ks+kNDNgxKtmf+0R/yk+ksvLAC0N/Pg4/j3Z/4UuuA9LAzl75ky1Jf7212F/NnvBfPNbjGU/Fs
XA4789SCjil9lJzAs85ckv4eButS29kroqg3XOsQGNoGVjr/QsGv0uJYFHUcsQEq73hWaYkDpnaG
nYVVK9s2hDklJ+HMWGPXW/foa6JXsUfcP870stdlcRLqq2zcVM72JD7hIeNploAafMz3YpesnlwC
tXyt2tjuZrDJwrlUq5Mcu3C/elXbQDX/lDb/rWP5TYVMtvi/H+y5xznYv8y6/7N9q86firfu81/6
8P90/3P8Y0yLq6f+6cN/cB5I+ulKvLXT9Vsn8v6fc7blb/7//uH/eTv+lJupfvvv/3qpRNkvPy0C
Vvrr2Vpb9Of/+Tx+9tTL5OnL//BvTy9dWIgtRwcuo8Z/HsZ19Q86l7RiTLR1Gkrwfw8YLfcPoA/0
NtH3EbqDeehfZ3HL+oMEMdt0sbx6eAzVvzVgpCL4cBSnJWDSN136AsSXL9XCUsz/0trNRmcqHRel
Pa6l8r3weu+xpAUFsSsSW5jl0VtWSh4qNPDuI1GcmVi7JBwc1KZr2N+83Lyz2xmOgKIhNmVvWdgb
k1FTms816VSt6ywajCRzVFovQNcYA+Z5uQqxCD6GGE8F43t6OicebkGmTELqzbo40qszK4RkLRao
NSmmoX5KyAgpQhl5EzfcNZidjA5GNvmqVbaFZfYL0t1FsRNVmjoEyjBMeUB2MA2B2EoazHhQJTfI
+lVe6RE9HoSTPH1gcgJY37Tph/gdkYlLMExsEMSGoPwpT0baReVoo00GXtgicUP2exLCWmbnHOZL
6YXlezfHykmWoPcMZTNeO/ncXqGYA5iuogwYNwXZF08FIw9xPyE9gFQkVO/Q6wWcfn06bq/mdIcW
Goo1cul475F0WWyS1tUepxKdFnaORdLelOH80KKog1TulfUTvj9aqD0MZs5gTKP7Fa2JPPRjqbTa
2k175xX1XgJSDIIPPfA6sZiP2KjgGxop0SopW/GOCi+5i0w+Zp0brp0FZecsOc0DEB+6fYNy0OD3
zCfp1Ea3U222aLiKYb6XSQ7ShpEJzXHhdshJkgjtXUAcY3RH/MdI+xBUS7NtpYvwfJlS0VKwCR2A
ZwrBAxj4oi8sj1pDzLHoDsNFggisHzViJFPtVQjPODGOakWmfDCVpczEOdO3WN+CGWShpJZd0M9D
OFqbepE/Tkf9RBsKtBTZUVehHTUWfedY8L6O2gu5yDC8oyJjPKoz0Hmzui6KDa0WzFyno5JDXUQd
4qjvYMFA6yEhkQ+UXc70vCDZH0xqG56ZRSJi1mqO0/CoHBFHFUn/p6JEgFOnE7UoTfRFdNIe9Scx
mLIrcxGlEPmAPqXKrex1OKpWYqYQt8VRy5IddS3NUeOySOLx3CB8AcmFBsY86mEmZ/nqQbCikzGO
mhm8xkTsHZU0cDWid9XNBg4Mg8D7MRhdkl2MRw1O5enQ+CEoYl9oBrKuSeZFsWPrbXxHfc4IMDXT
sN1Gbc3gJCVL4a4+qn6SSW+SoJ86tM9K2zLuiQudADUlM0UeFJhPerSBA7Vzmg9pkEU0mXy78fqf
o2jIDnIZYK4MbTZjWpFt2B0MN5OprxmZUxC3maUA/gsQrvsoIph0jyyiSDddnppuUOgg6bZ5ig7w
YkKgpu4GR4OMAfUGzYxGfgVjwjZs3IB8YUJmp8SJhlXbLJpLIAAhagTsImXQ6N08noxaHN7AueNN
VmeyYVZJncgrF8WPdpIoZm7txpaElB9AJjPtZ1IaC7cQ1jXH3Fwb61WD7u4B2z/bfVwNqLCL1pCw
M4BKM+l2AWm4AaT5DNVc3fEFXSRZbIVX0aBzUI1DpZPgaIC6n4kpMbQtqFYzPmeil7z39gigLM48
VLTlmCOgNZLM6LZI8tU7ZsOei8ypTl+ybiQ6eKAZCYnAAJL2bCrS/NlWc/QqRW+8Ao9ZOsols9iz
hfzpMehW1buy13HVEr5XowPTkI3Arc7uNVqpS1akTMkTcO3o3in0rjkTtE2ddVlb/X1ZhPm0EmYL
f4Z0tgx8PUrW0rcwmGeBWel9tjZC3Y6udEhMtEnrEjAogin6gQoe2MGA9jbagxCrGi677htlYtzM
tolYUKiY/Fbwo4EaValss61OBsNJX2mlQSrP1N03JtNNAwkdIadVQzxED3WFBALNrMqg6wEF+a0l
Fiwalgui12O7SjZiVjH7I91L94qqOO8wTkab2VQIfQ42ljHtQ+SsxtoaNNarJIwBLXZdJnHbmiTQ
up40WGTqmmM4OgC8NFZsD/CTSpOAOjYAbQuLQXtu1TpsWTxSW4XmB3DwJJ7Dft7FSdZ6e1nV/UvX
NvCVxr6ZbxQtDBfxsNvtCtd9JIiYbBZoQ/OWpD5ijcm/ebZEFZ0K+s0A4zoRSt8ihlBUY3XTmm5/
GLqueBfN5LlbNS4nsDxxz/rJR7zUtNbeR0bf9Ig11WEzGXJJCWnP7GRDnqK3afJo/Mny7aCh5hF9
sGj3DjdKqrnXs2v3924DmZvUuFFcOqYJ8D8jVvA+SxTktDCTVBbiNrO2TsH34sfJlO/nKWSYM6kx
6UptY+OwAsA9ksCXTbq+gqRBl17rJVV4bv0ArDpGsImzKlyTt6AiVC8VLECLROtR1kXsrE0vjJ+y
DiDfkgCn5iiIvarbuLSzYaeR/WX6LEfzO9cj29NQcYGOTCkmgzNGLSm6ZJIGQByW7XgRt+iQ19DL
RtppkUdSmtqWMg6YcapNkHRM72CExGg54iGc7D8nUn/rNPy/U3vncZL9z4fibfv29vL266F4+fv/
OBODrEEKhdxO1/88+v7zTKx5fxhLc5gZGd1p/gqd43/0p00QOKaLUo9HHgbNsXX9z/60+Qc8EDre
izaCMSzH5X8WA5d/jmioI/6jzkL7OCRldogEjE44/Abbwqz/RcaWy4TH0VKgOk3VCXSO+cJTm3in
jF6/1udWnJvOIOEjkZDU47jdJUxidr/crH/8Ur8qxT52yP/8HQAA4W/B2v11jjnayWBgLQZwIExt
V81qc+5wwD5F6vadifLjyPTPj+K+crWL35mm/McKgOy7zpKqByQWLdMKfBUuqrLpstT//SUtRdMv
s1k+yFMXlgO1i0pt80XywMIN2lvlmqoxtNZirsYdZi9kTHkvbSI+i9SEe94gdSZKwKVnMxW2Qryj
mF4sa0oPMESsmzACkrcy7LamzYTq6iabtBH7hSzRqDUD55Tl+I9/pA8lIPSFqkpPXVksDNOwtDfQ
GNePY6Jb66p2CM9iMzcA8jb98OqUNgnAIxR6kjcXSUHsOuQJ65zLpzV8dVZhjfi007bszXlD3hoo
aIC2TgxRZMbhjySITKVv7trXm+ZpHs+7xj9Vxqqfvh0qB5K61SggLPzFbsZoE0qCeH7/IZ8GMuAA
l0mt61oLRsBSj6Xor1Vg0wiYyArsYSfqNNia5nA6hRDlJl6WW/ZA9jYFcqrvsgPsvEjTLnASsl+2
hHJkWi9gKyCA6JdYI/waqvfNo7O4eP89W11+PbhXTKyoekHi4fr6eBOIherzvF7QyJ3uYrGzMxW5
qwqZrwFtEOepcvP7G6J/flb5RNSZOJm5IeBNrOXPfymLx2K0EiPEMIHyO7nVCo7iQazOxS6q8uYl
ykxYSKUpi3tHj2uQ+K4Uzy4ikQS8d2JBUB0QRuq9FxYbmRH6HOStqaRIIevpiZgUPd7Wekbhp8JN
93y1rhv3798zpmv457HPL/LhT6+1mMsUg27Jg6MWt3Ob99vEJIFO9OaCAn79/f36vFxxu2hjuHgR
mSCiT1vWmF9ul4KAAZYz2k4Tt9EhNGdzW5T5dFEqoXH2+49i2PjlYUBcjCrbMw0d/RW9kV8/Ky5D
8iPJe/NLiadgXeS1R2gqL/iyxy9p3a4dcvCAMQiH2DKjt9lqvUtEhNAai7LWLF/NI7XZjLaSunuM
D9lt543OpZ06sUULvjF0OsaS+DzVxMONr2XKzyOYwjBpyYCTARP7ZAyGRJLAbNUtdmUw+vla6nrP
ESjs1CkgJJ20yCoq9cvetEPvgj+0r4Z5sp5Hgh+oWHHKn1QlEhi/iDAy+b1dIZqKklhd6tsp3knk
QMOfrbn/uLV9UswdXyTvaOFEm85c+PP3lLke9mWUW74ZVyH5oHoNBcvVR+YA7giBsSQT4yEq4PL4
uPRshlvAK9YNqsSL1pvS1xEQaeknwmifW8jsDx3WlUu7AYfv2NKkEiAHEAtY3Ht3LcEBALsbN6N1
9q9zxF9sjZ8BHctqwE6vcz52vUXuszyMvzxsfd5mMrdy9pGySouNNZUS1UJYrahacTuW0E98CzjB
treI3umgU/i5haOjtRsSzWSZMjSNpI1u2RW3GEYN+EFsO+SUZMSc/v6X/by5Hn9XWn+2C8cCh+an
35Vql3VmWVjTzBhA8OAesmAgr3//KZykPq2Puso5YRFCmuyrn2XlNW7EKGyqCKkjRS6+8/FMaxI4
7gXye3rIA6kURgScpHTt9vL3n/3luLRsHigHOHeBoqKb+Gmh6doJ2FFeR0FfxNNzYxPOaMX1dG5a
cXRLFzEvGUpSbk0DqdOBYuAYwypoiW9+j697BL+Bu8AtbMB13mcYltOEliKQ+/tKPItN3KXNGWoV
7P5TiU1exer0zc78Vx+IQcQynYWGwqn042M4zqWUaI8jKv4Ywc9U2bvebsgdHbulznOKb/akr4+S
rnJh6MjgXXjogD5+Hg2sNEbRjso6b+Sq1iRVL8e5v/3A8ikcAy2LPgLKjE/fZj56XpsPXFXceqRM
Dyp0c1X7Durzl9diLxaZpeWMm/rjtQwuPefJ41qQ105UX1mzUlQ+6veP5l99CjpHHFfopXkvPl1L
EbJES5P2Z9bgZTORsK+tPvqOTvCXn0IXmxUcd4e69Op/XY6sCOYhSWicnWpBD9DqjXw39GK8/v3F
fH3H0Q9Sj+iL8ciwjkv7L6ueqo+JZRd8MUM2EP9jjMam5q9uM5Ste17r6Y5IV0QHWWl8s7ocr+Dj
8WtBABhH4Tn/0D4dv+oRswFWUYqRhh+uEvtx0zeK2OQxpOuKhPkApDV5ML0oN8J86XLvhkMQ6eZh
Un3z0i3r5adfxUCHzvLNxAQ/yqf11EIdmMQm+Sbc7Popaio0BoZZ7zxzGr/RMR4f9Y+fRbFCJcq9
hvrAQfDjF2snETnnZhFib569O952uNZlKqRD3hltkcAuE4D3yaCqJ1abEd/o5ml4VhhViFmT4Iq7
uh+c8KLgp1yPpqDvolqUlZtCYIbAbQ0CHIhH0heBZ3Rp6ZtykgwWNfLV/E6QJwNNQZWMVIn6rvBG
e/a2U1tjZ+I0jb557b/eV5OHylxgn0uR5iwP+S9P19jW8TCFOtBkybG6jHCtK1EvdrNhF9+8lV/X
TY4Phs2zaS+sNOPTukm1kI+mhkpLKWr1bahAESkA2Fe97r1XTdl/c+b5emUWmnG8c9QOsGfdT0+M
ZxVg7Ac+bppoJoHzHxnw9qmG9oju2De38ZPUdzlgcVHU6+zBKH1Bhny8j6SIhIjRye7M9Xb2a+Lw
Tnq3q0/mGo4O4w2VtCfDuStyV78W3cIyMzJ1RQJltv+7y4UNEYXSEdwet/pz3WhIaN7EC4XM7Kf6
Xo+GDmQOvW2/aYnH8QVQgH2eq9ZaSwrrmyP611u+rOsmSwZF69eaNZtMuGxLBg6R22aQztT1XUJT
PFaQDP3+Mj8vvugIXRMe2SIjxAnypcohZA7rcYo6IRUvyKsVQjH06JtH6LiV/7oSUGign2ZxpwjF
wncsn395O9LMgj9UMaDCZS2xVuFH204MdmD9kPAzYCQB/bbDJ43tWrFLMrGEUSrTapQj0TBR6npJ
YPax3SGCysi2qNuyOWsAxAJKGkbpXLEYoIooLWCWyKKV5F7mXhmRazkP1WUkmgxRXlXU3/kRP39R
XBclrmNSI6LrZ4v8+LRiq6m1BgE/8Uhzdk5oodxMENDOJEO1b+7h1y8KxSfaU4p3Da7x0dj26y00
IeTA8WRm1BX9blQUQqUkKbG/fxy+FDg87AuZ2jPZipca4dPbPsX0cETeIqViav2IQ49oENpOSkq5
Zw0XMrUKsmE8KX7AZCfzpJR0vf0YX/9D0fUCk6rREx2Milwnt1tWCsnSMRkxQWMOhbWCnVWiHBEh
Q9DBMBjJOWXUx6Q5pOF358svB2uuhcYDTQPsXhog5mUh/eWWYWoivRUPUADu7kbzivapGxbNJ2Ot
E7Mz2XpHS78e6yK5CQkMPbP12vhG1f71W+MFY5sFiEj14nz2i4gid2QeGnUwhDLfJCGJ7SCmom92
hL/4FI6BXCFf2/JBn85pkezTdKgAt2kNNUut69aeGOfvmJWLnuLD2cHk4UMXTesYduEiq/h4P+O+
ShJRgoUpnJGI1MgduglZWkbarTTHR2fo5AXevu66dpLxvEyz8bYebWPYMgKtMzK2IDnQAeMghOZd
HXadZDC0lXmtvjdybg/hHBKKnuWzGm3aVBY/w1ai/o3J5J18D4duFix8pVv617JfTTCDztWIhGtf
tk14SKDC3ld5icmBMQRBeRHG1cOcMe4hOpBIEwJrIGGQFzX2e2tUxyIIy0Y+F7UxvzCVhMulCZNU
vFZ65W0eQSXQosKpvnnDvuxw3EXELDhFzIVIr32mLkGYpfDRxjbgKDbcw5Hz3gXIrx3MFvdGJEbG
AKyrxrWXePEzETLxivAO8LqeYEj73S+zfGUfF+blDOGwtS/1J4e1T1+pVnhzWlrA7/TrLPSDJbYz
CjiLT9990rJxf/wkOmk0yEF4ErjHM/Txk6CJk0av5HT2vMoSZ9i4Z1StpUVnFoe2AykwllEZtI5Z
TutaF3a6skXh6JeqiPSb369yn4lkwGyptYELcCjlou3Pp4yxg68zOXoZ6GgGBuBMTCx4XgaysWwi
Ht87x+rGJcg9B/ymJiSANbFGxwuIlssWpCZ3zD/ADvW1Ir7Z+78+H/xujDypHVkuHN37tGoVGu6r
RsmqIBrNET3wlITrMXXFu1VnVb5PGi8H/5OpRCzPC+/Id6XbizW4WuW0HsiY+eab+/OE9+mrY2Hh
XvHYwhR1PpUvohBaH0VFHsx62jHBCWGK+qWXz9pmzAeSrqgg3CuDJCpCj9ksHtOeaFQ/yxzlkWBB
9bYXlX5vlnb6o8jgTIOVzG9zoaNl9xQx3GtqN97QpwpvQsssspXRTtpBz2MDUh73h0wa01BuzLBT
osuqyyBHD/CsKrYUI3VPrGG0DjqN/59ZoinvQIqxSkndIqqLVLfwDrQR4mS9RhnTab33wunZrdma
zBHLqzubLrrsyiDBw4sdlAicl5h6eEX6vDiVECqN2uRPOsNOH7ij8kac0/BjTnsSVUyVZGl/aCxk
PAarygMAtWhGohyXPxtm2yAvaw27hFBzut263TpyozWT9dJgymIBc10cRSntRHtTWpO6oN6Rg636
yh1V8NpFP5yNUs2TvVtM1k+QacPSl4vRZzLBYJ2KbFWeeBHwHF/qhKYxkO/DeqvLmASqtPFUmI6S
+Tm6D/oFqxAMwG1XlpOyTYiuuRZG1d6GYAUQWzOfQ1QNbYDY+VBk5xmRdXcGmwg5VW6XvdVk2v90
4yk9q8AMLFG2wo1XdjGXL+pol2uUWMW0x5CK48oTlQ00LG1asixKbwyIA1feml5pcHIk5XynYG9D
uyAjRScTR2f6kWH1JISxy12C6/C3Kz7HBee5subxahpC78pyxDAgnGPlp0MsxFOv8fz4lZbOhDD2
Leowq6wnsqrn+VBmRTdvpVD7cxpK5QOsufS+qStyWKF9AVRAo6SQO07VQ71vKxWpZQZt5dMqbtKg
d4ywOFQw7cfVOOq2oIENqM6fRFGcewRDumtCyTg9qDn6GuJmDLhWeZYDy1CmEPCp5eAUJPG3afoA
fQ6XSkqlp631CvziqjI8dpaiE84blA2FbnilD+RgE7UxkiAnbBuFAM33C9JnHUZ0UHScrXRL2wbm
oGQIKJo264OJ6QBa5RQ9YC+tRPMdtTdNP8szQ2Lex1hajF673LySnJ5e69VVaqmz46tTMmQLTrk7
VSqIU5gfMmfcjEXY39SJIpnYFGn8ULVA24NhnuVPRCutG9jOCDQe7VZ4GEIqprNwTuNbqfdxeyek
SkQh0LchRVhjii5oigyHhBEDel6DBEkBglnU37jDNbodcrTJnqbXXd8mCVzagJA/g3eShJSr3Ikp
3zmjTW+jdJ3TrO70fAtpQt5kYJgIpq056vPrFOVjL7U4giPhwJUHRcvxQBbKXkss5zGPYvEw1qgX
/eUMhiTNSntebK3HTOHMXnYjVJCmp9lk9zpwNrc8Az9FoCsCzaP5mrUXGZs5MbToELKttFGMj9AL
Jkh4tZwuk9FUyXR0WmGe1HWuqyc6TvP+VI0ii5lrKjA3je7CJ5VZeU32X1jth1oZbXT9hD2eeqXn
VAElMNqtsKX+XjVd722J0CJguBjzetgA7M4FUUYGCYmMEaoDDDomJOOQehPVtyi0FUIcdetpkYbn
Ka0HosHcKX4dI0C969INu41iN86JXXrKmU6aMc+NEtbP1FaItkMktZd5JMkqZuLDMZkoWv0lioGI
B2gGFdIrW04mKMvG+DDk0DCmDF5swDKRemsDgsXIpJPs5o1wnbjeq+RN4zxwZVHvVLVIbntkUvHK
KgtGPE5oZBAAOwVgrOH1uJQwD8/MlIsEz84Eh0JfmX1WNhvTa/FLhnpjMFuuRfeaeGpEVLc+GC34
WLtXd2OTYcZoDKu8duZmestLBwOE0/fGAxjDmOjUiOwukAmJlwbdqHvFOrOzbpVX7UymdzFVRD9B
xxUg4hKZreCvmfNl6bbxM2kB7nBmeWx6u95VOxkASGHGk3iUrkQlpqTNp0KtMFyx7ZKamMzvM3Ce
H6OuUMjqkRV5SNeZUGkTcdGKu5WpaH7MamrhT9cOdKIwnYby1GlJAm8K9bzAQ6040bNSO88Fkdkl
6tR1Go6rgtcd98S4rk3FLzJxUybO5Uiwpit5ZphP4qQgqqV+zM1sT9UIHS17U5N0o6vm3pJq4DJm
huVxHiKqEr2Hm0srVmjS4FxUwrdHb4vG60faFPcdm7tZd6cT2IIfFQikYZKnlp0/p47mW211mLXH
StxkEao040VDKFxozt7kJ3RTssn7eJ0Uxoad1dk4iZutErPVuKs2tB2jtTBfcRl+VIbkA8bsXGVN
5xrI+oXA51z4sRaL67B0OHvTohh3zBpOQXjwdw1kr6qlRTj01OIyghK/AslAPl93IySmLfzOGjno
h3DIWXZjviXHuTLHfE/K2swVwsBr23vOGzcdNFEgYvHwUy2ddqdOzraa5p92TBR75x0iHfee214T
uH5rKdXOSkDtZb1+7dbRVWo7eyu7dSMINaQjCtB2aBWT6JSnrF/Xw3vWRORPYOkrkEAXUX+r1dHB
jPXaJ02HELs53nej4TKdHH5A9dwOUiG71XT2LTDKsEuftBZRJcmyq1zWaE31TbhgASlmNo5mPIyK
fqnF9N5ipjNqpf7QSUfz0E0HqADpXyu4mlp0zGAGybiPfxi422L4IitFRinZfvOasFnC7+ZLu7Ae
pDbcK82Dgcc/UtKXtM9fu5AB19iVB0jMZwsQbkkOdb3iIsxHEeSKtk8jzfjpJnzxI5hQ0i/GEy3G
/RZOpwNeMlDaq0FXXyseoHWTz6+Q/QZm9AMRoiQx3ue8Tz6wmNVsq7tIWM31AKwYHB3HuIh3fVir
bvUKhHc3jfKclsDWahoU5FFKs6BvH3WFoGLmoZd50u4qaxFDR2qgzuKZF/+ichHQVVMJStRhiWuq
8Vq0Q+MT7vmSiQxvW6KAMgQ83HJIQrFMWFx5GPpaRU1M8DYbs3uPRNsx9+pgHZBR7Nyp26mEJO3I
jzrLJENmxyWmEBF7X0GpRdd/jjIVDLptMEZNxl3IOWYbd9krZS+226J9S/XiBr3xo9PCP+q6Jykh
YuNdqh11P0Qj1RaqQTUMyqoKica0xjubRMafOuqQ10LPoymAz4R+n7RsqF9Fl6IOyMERXXluDbDE
olTkDMkBy1v1yO6vRy8mIpDIar0KVHWanADLuAaJqK2gX8fkVhpBpvfzQzoXWhhM8ZTAHA5rlMpt
LLNzx21sbT01NM9yY9lbOh3SS1Bipngj2N12V0aKTJfIJcKX+jQyGVjUirYyOy25CD2QCEHBW0Eu
EXobJxBQG8lnYjV4HplpP6vgC02/N7oZZBIwVhr1Vdpy3Kw1gBHIDTUlGHSjkVQWRXMyqQCK1urc
EgdJ23dgjXQzOLVctfZUqGZ51ejxeG3ag0w3WRTT+O/LtB0CvPshptRuxpbZtK77SrBt/LM3Zciz
a1TNlSN5uVZNnrmkEyDuZvnqFSsYamNCoU5fCL/piH81NOYSE+mUcmzM4h4VcuLMYcX5OKuaoIPr
TrXTNk0RjGwu1y423Zl9MA5UhSjFOUsGzS8zA5KPaGyJ9GcQBMxo5sgxxBq19qXuTJx66OLta4J6
ILGidEBA3LKd4OGeqiyn91xr0yYe6sH0CyTR71NoQhUd9FZaftTkEhWn4jliZQyGlbKNoPLnLmZg
WGOaXvK0cWbkYJMmjWsjR+1x3rDAZniWROesGUtFp17aJtoK/jeIZakI651sbb6+CtzuvSldy/At
J4+fNU/R6rWd9S1MaChV1UTeFuoEMTF+DAWR6ercqTAZ9C49OG7B1m6nYCDhtDiIlqs0mqtgsAa4
CrXTEJEJHKy7nBliNutk1ObbnIytaEXhHt45TVc+w8/XoZNapfYEjcvjX4VaX5i0xYloMTTMjHIu
OJYZOeKgpFkGe+i0vXTDYVNGJ1VTeNPKFRGQZbNr0CXQwFXP6IX07o6WR9YGke0l19mgwb1q8ure
yWp5Do+Hi5+UnrvMHFJZusnDALa+Ul1coyAsEcnNjKasisijQGSh/pPFWyfsV5vZ2V1BVoBvWkS1
BiZEsdJvwjrap4VMHtB6G/j/0sSRgVvYSOlG3RDPqhlVl2qbGrzYZk6eqJ4Wd0OWE3eU5st0F60N
DpE85G3086h0H1IPoQ4MDxczc17Ww74zQC9zQlKL06S3odEaNLLw9MPFvCLnGcMmHTHmtokt0ovQ
HjyiptPJNnbW3Mrz1ihcYPxkBD9TZwD7d4257zc18uKDRqRz4xuFEj/X/A8PdmaA21Abl1DjhlE7
rfiicjlDdPjqHe52f6mFefk0eznDPikU/amyw+qADEmAmZJItX2Fg/eLwsH5irzDmcrAKTR3W3RE
d1AvwQbDxJTUAuSQfkSoUYqRYiA0x29NNTc2xHljJfeQ1nSkrYI62UU18sVLw6zbeuUMs3ihOaOi
Xi4M74cdDeUlP1Y+5lpFKZ8hR/oRexxzVz2FJMbVrunfNZxB102Vdo89iv5oPXXL2pTSNKAIqs3Y
9ukUefKALyPetW0Z55tInRb9f2VyorXDjLEG8Se0PWCtTfVqSEwU+6k+9ykieC2513AD3Yce8lff
dFCXk0iftcyx7OKiVfJ84O3POVAqdYQXsqRVgGG/mNvJN/oC80GrxNlaTiRrBbKnZA+MaOR9kRwD
9m5EUUMpUWNrZUivvpKLm2CBttT2vqrNiohrL3eItLFFfDJnITjMURl6d+XA6aOPq4zYWzO9sLeF
Y52mRDQgT5cAigZ0vKcqVSrzDcs95KpIBC+uJl4SkrMgTyNrweJUcnLsVAW7ZC4UojeaMOUFb+E7
s5i36fgCjYW134UWyMk2I0qVE63SrTW4d5NP/OrIrhJb0BWmMrqJVLu7rbo6ZgOLisFc07HgmWgw
Y7XEVtPvWPU4jfpNDH7UgFM0enueuWz07WKs8QoNGaL6yrJibWtVrnqi9cihVmPn4BeFcOt2IKG9
6DLGuoLrGxzmkjiRkXfbSYtapPMqgEazqfSnyB4Mc50XFCOrOpY4js1Uidaa1jiPpCiUoY8SGvgU
65m+kXWrPgq8fG/6JOtnUhZNYOJj4xz6wY4xqQ9ReDXFiadv86ntfxA61DdB3iU8YmFr1zkpNk7U
bCmilw6XoaZvWi40HgYCAafV0NF98om8FM85Cxdk45xk55U5Nl4C/0Zg27N60W+NXC5oaBw9HQ4S
MeNsFkUN000hSoDNq0yvaAeY6snE1kXAVRPN3bZxsnmVdWZ00dPzrtZwzDncxJE0lDWmz9ziuWL/
WlUiii6ttuZhsDt6on7mJfg70mkWkJuVmcTiuNXyBzD01qumssmwPwmdM7NRs4MrtLFHIFjz1pzt
6meaeYWxdkZMP1OuzM1OFFP2Qv/RPhhj1p9Xnc0zlXEmtmk0tsOTO2TNQUYeTSbkhEc9gKkU3yjH
v0w5QNayzKtAaM1lBv1JWqOns1aFaZIFXlemGPOH8UBx/I024q8+BICMa+oMK+CJLX/+y2hKkx5T
5JLqlNIzWbc5NwpcavzNDPuLLBmfKwl9OgmrCMsYgn1q7+uKEbe0euqgTaP6MBGIwU7QmfflSCdK
j8GE1KlnXBglbW167eVayYsbXYz0CTgdn8C7sqCcd5R6Joeq/8fZme22zWRb+IkIcB5uJVKyPMd2
7Dg3RBI7nMfi/PT90ecmogQR/0Gj0xdppChWsWrX2mu4DMKf9E6/ns2UFQy18MRZospDjjl/Rjm8
JXePyO+8Dnfk2z7ldjx4l0daOMwRuMFQBmxENL/oJnDVOn7bMCRitfaDku2D6KsNvu3WX6fQqVwy
BDmORtSYMRd4RWw2O9PSnG3TJsE7rmxoYWFMY0xgNfKtCLTRa4ckv7YbGbwrBnQoatX/vvK4M55+
hLfzuFxrYZJr0Mppwh4/7kAvPFWw+dxKeog3S1zRJbUcsRtqoR7aKKx3IdZWbsyGc23y8B7FRHsd
yf6bkwWOm1C+PAFR4XRfaPKdLQJVw+xLDyHs2/YmHZRqe/mJz6xmWOWsHhMOI32CRdOYqjCXlBEe
jo5f5afIU+d3WCrNfx9FncNh6erOuu4lf0/W6qyMI4FlQ+NHtwC7DWph0e0u/5bTDjhtfOC2WbhC
Vwyr4eO3z8XDKSz0qqQ+ksRe2qqzg09cfxiZqtIBCZ27fMCrZKpDNtWyMO+qYcbeMzXTUZUqg4SB
ZBdgKKAUe2zWLHs7+dJ0A+gXXqck++7FYBvPujn2XkDx6l5+/NOviqfHIRkqB9wVmnrHT0+YElnC
coX5T0TtwHxJwJWwA4WBt8PloZY8pPmr4vKHT6kM6QnXwuOhyj5V+qZH5VFOhbUroiAg46Dge1bN
P0WLYcjl4c40xnQdL28dZRFsUazTjsdrZYnLvELMgGn43X3M4ewVul558ArqA9QcLKBQKz71Fsa0
QGWFq1ldvadHnT1efpIzPxx6BIoSCydh+PqL71NWxmywwKq3htI2n1IsfMQt5JCaYGzA7rm5Qv04
nVMdLimNSsAemqdLdjJKeyOsR+5PCJTzB1MX+Y/M7KzbXk/ilXPp3FCcFvPWPE/tkmViExLbQsoD
QUA9rGMRip1G4oODb/LIWbNUPN02uNDyGmUyqUyLH3c8odySBk3jYEIGg1jKxrnTDQlhWPmgv9iV
i+0UZRsrlCPAgTa3OASLpCffQItgzgyNb5C+Y/hvZCvRwFO7fEJIlWhKu+UQGcSjQu4oXh8GxBCi
wiVohlYykJeCWWB1r05g5ZsaOcqDOtrmSydigTTbJ6x0Q/cheJ06GX+Fy4vtzIwg+1KhCzD3UCkX
L0kigwXwIkSeTRKMqxJVdB+hGb71ldZ8vTzU6brmn0f/qVExoA1QF0VJ1fm1MtpTti1J37wK62Q6
SEpWHiqNfmSilfHKXnVuPC70MNxQU2DxsZiY2C/8suUOiIH5aOz7NsBnh26oh6Gi/RBNiIZWdqzT
g9Xg2KC7TtEFMWgZr901Cnp3wTmVws3mFqD6z7FqV3dWrVj7RCTAam2AOZpiT+CmeZKu9fZPiXAm
RB14fWSwsxgRKC6WPDfwBjJsRqZsnn2EseLckFHgAA1X6ODdYEx6CRrsUKsbdLXyR+0EurjNSjsY
NhqfIcbgQTCMXiaV9ptJeNdAZ6UmD6rKLFoitlz4EvfGUQFVj3VaBH6dhn+sKIQnIKJcL73C1oV5
oN1JIrOBzQHJQamEEVlE8O1dEvnA1HTrdSDWqKxJdfIbmzGcWCbVMyklIpKrobkLGwtjaoxtrWel
xRxjCwvOxAd3zFX5himfL6gwloxNo8pghJAdglfMKNS/pCsBqMeh/iaiKiLNqo3FX5FP4jc2p3F7
BS1kwEk8Qde4zerM/ES5qcQbR7OHytW5BDtvXd0UsCLVxrC2zuyl7w5561e0xvvonUzA6h30o3kM
uBTKLqc8WdFtAyhLanUJVRjIT90VAnLY7aTNkTxqoKNbouBSQtfPjQZPrlRPf9RRAg21qA0rBtvi
yo1ZgtNIyPVCrKmiqWsOorSdD92qi6dghALmlUo+vQ8xfH9SHadc2clkMBGsYInKRxfZRQDm3CY3
o03rezMiwXyTFb3/ruqzNZVezILvqjOJgrKgMuDEBlMGU7hBwtEtlUTKdOSRcq+nOZyQMZ8QgUMZ
T7Hfb8P8OQEPA/cDpLzl18V/o7IDB2zGrJM80erRX6nNqgPEemxEmmAIX+JAm5RN0tvBTdSlYpOU
WKOQ36TTcGkwHif2MbfS34qwpm3UGN3L5e3mdPsnUpoDlFhASl2Qi+NvoRrUyMmiEEGPMQiP1r7q
mT3ascujfG3vx9s/tSJlHCQpBjLteRf656oVOF0Gm4OeboY3jSskM/k18n7qTUZj8cB1PPKaKS29
QfKJZqui2u0g/sKwLIstMKF1E9tiuGsotbYljdRoQ2y6fIsEDmpE7ZRuQx7NNRd1DC2kokKVD1xy
+Sec2Se5xbFlUfjgarQsr0s/L3W+smybRblxr/UxPixqVV/juU4LRmPpXB7vRK+AKAe9FSOyUhn2
y87+n1dG6JscEibKmeNKT9OV8SPdZXv/avqbXvcNLduVKTpzQjMeCwB1js2+Yy8OgiLGfxBzl3Lr
/jw8fT4dDvuNt73qN+63frNS4JwuuuOhFscp3bNMrjuGGsTbQD4JSODarzkzXUe/Zn6Ef97eGLCL
yvOvudm97Pgp+/3+7/PNt5UfcmZdz78EbitiflIU9QUrq+jlAMItw1Se+D7cEj722F0ZN+luwOOz
2Ap32MM2OdDoD9zpUdo575dXyWlhwtjoy7mL8QgnmjmgmRpxNxZCOkAkoROdfeBbKnd1M9krv/V0
0v5vCJKRKeBOhO+l32pSXRGFMVZq8CYgY1P0O/9V6EAxKvNfrvNzDDwX8ON5U6uMHu1Idh+91/Sl
CnLjacTCx6sSfJwuv7tTajJjYRXMekfAAaKwuGROZj/oo4EPEMTU9nqALbOtO9oZFRSUlNaTHPwk
tqB3Y5QguzhXw9aN1NJcyaU4N4VI43W+POpv/Qs3+Wel0r6jZ8BEArgrjUezsT/ocU48cyivXGHO
zSDtAFYJoJrBven43SIaiwuTvJRtLEX9AZoypsUDlk4rr3W+eS32eoU1CQ5B1CoKksVGAtHHVjtr
jjOZsq7dW1OAjd8YOg1cHk1qvUJylJeiSQKF230mv5PQYD9nWRk+h4Gu3tLvmYAXDEvAVEpnYopB
Xw0vRR87+aComv8OaeAZgX7PYtsDhP5iXP8zASKmfQYPaYYBBbjyrO+0irJaefnn3grMVEtBTsNs
L6UsrewIZaStRJu+y259M7e+hVqHw7Nixt9r1qcG1WEQK4vrzJQjT2Q6uL1wc1lKFO3KkpxUA+I0
wtY4OBWhkqPlZyu/7dyXNIM1DkpS1Cs4NR2vrIi0554+ZrKNyQbA2nFIvtKkq5g7WWYKBzgCtzPP
14IMVRnOTgA7cdrdOOUoi5XP+sz3pCIihqvkOFS3ywuNRLam8sVl5rIcu7YKiAxFddzbmIK5l5f6
maEAB5ESUlcCan6BJf+sHA2SKf5bxCqqwrJ22PRgdNvIJPhQAl4e6dwbho/MCgXjQ0GpLAooJLqd
Qb3PXqVNXNYnHJ08ZNLlgwTm8y3u9OCgTmH9Lakn8wDPnD6jlDv3l5/i6/K5+LRn4I9LMHsVeMji
KUpzgHFjc/8YMDEUmxFK7R2Jnzr0cV+UrmSHf+sh1LwgSOS9pPbRNz4t/WOwBxKLQKH5o3JcUWRI
fwsyrusJ7SeebT2+4Z3GCQYnZOiQJtFajgkI8jp55vdlVfw6jHh0Xf45Zz5JzUZBQcTGfIRbi19D
CiKaYGWcTb+08ZU+h/1Mz5Jcc+BvT5F75zsGCOHKOzyzZlAlKzZsbA64EwVsWjRQjnsOHYw34G20
Snwr2goinR3KKzddLtWnWzFNFFoPxO6hW1pW97SekzAjuQRbWvg1G0PpMI4NQ+4zXZxCN5O7go66
0GXIbZC+k5comRxPDrTqWx4KB4IAAatOK93WbR5RvEekIJC3OcUvkzmzEo0mhdXZzqxer4r7VOyR
/eJtJfuFZlwHBLj8UpNC+VWSb/O7QKWTeVIzqvcdLHeJG6OBmTL+mHPocS0yfD2UAgPicBiy72OU
ZZQ1JX5uG/TE0mMTKjjxKa2T3qNnNX9ISW7dFEmJv/bky8N9Uk3w9Ttcv+6hhweNq3eqRG53U5Wf
rdkWxWbI1AKC9WiJGnqvhIdW2cbmS9sYyhvRYeUPDbp4Netiy/FJsmzM4InjU1vXyirpuulLWpJ0
DOJrxwlHbus0fJ9SOTD1zRzQ58Pg6etuA/4pGQ9FgomIF+iNio+tEUA0QblzTXcOGmYVjNUdEXlR
5cLEKX13HG3B12T3vYPwX+apZ+DFRgpD5Ocu8zO4fU4Gc2rLsQt1z8Q2E+BTDTAdlmF943QN+fLB
DgwjwP1TEIbjiH68b80x0Xaj1EFOTxOzIs0tDeLX2s+CEes8vf5lFhmuGaTiJbFnpYjENmaa8686
+TBhx6ca9S2EKVtyMQOVww0RMBi0tVJDDIaU6txsWV0lQl+97AZSD5qp2U91ALEQcvtUuArdguve
yfzRLUu7+47/CmQriT5Z5ZJlVh5Sw7ey22zosKia3SI3CcjqBxjBNBFYJUepmzRmeNe1kYm3O8qx
u7RyRnUvoGZBgRtkSNFQUu3PEKSFueWn3VqlrJaenrYOaxVzUQPiYtdBmhwqLNiGXiqgMujloHuj
nNgfIEVDcl2rY60S+AYNh9ToUXLhkg+GZ0v99F4OAVF+jdz1kRvRFoI8QDKKidd6BIVWHeaYKSAs
UIzecIIHuRlxywx1n1hoVsQI2Uali+kVspn+YUcBYauKJJc2Uz+/6sJUumaPv2mTecT9DOVuQk6J
yTQuf9WVj6TMhokt5vClyqmmXWb2egkoUHTm1YQqC7hGKKXGyg8hr7MQM5prYaHdTJ2kN24lJ+PP
ulb87tpQSzxJpcRMLYKR5t4QQYhluZk0J0TIXOU6IBOmkwaRh0Ey7cduqE0EoUpR3tttDmfSgVcd
XyWZ30NvKSULy+Y6svLDVHbQewM+39GLa7t/DqwiIKuzA+HeRHXU35K8Yr51HFi/QmQ1tZdwSELE
ypyKcDu4VYonBWarPThtgpdWNKgB4oko+IgaOX/pi4Qy3BKKUdzqomejrOWWxRKbwDye3ektJO7a
93/r49i8CitRScfse+uzou5A7daJpPdyuKm3vRIV8ntn03rdKDKtPRQFvvMOkdGH0dPFjwYEm++S
NqhPYdZz45b7hLyCoMnzLeabE0QLo1Gu4xabTC+RzeBjREz/HV5E8Xr5cDpTuVGqI49Crwtuvow6
wgg4NEi3ibaw9O3tbBZ7n0ly8nF5FO10GP5tFEXAgdyGkJ8dV26mTSzh1DAMdj8e0e8Yiqd32gEr
EFdz811159zjDvmUXBHXsMMYaOfsCfvyFK/YGR4Ck01+N17ZHhyGlXPyTNv8+MnmJ/+nuKrJgidV
jSdLNhYhGJ9YonmfcFk2z8kuchH0rFQDZ1pbxwPOJ/c/AxY0HPpoHjDb/H7aHN633rdvl9/26dl/
PMKi4IjGAM7gwAiShe18dRtgbEXW3eVBzs0orRzNnI3/OA8WP0NptIZeEad1SQvSs6qODQVX3ZXa
4sxP4a5EnQ1C5dDtXPyUWECTC/EE2iZSWh+MxpB3Zjxkj4IcbvfyDzptGOC6J88dbdnABWF5bU2M
HF49fi4QZwuoRUENrl12ZvG79yfzOusGxCSYI4iXSqpxNjbiQFpbGupJHYUGEI0m1xsDr66vr+if
pQHPkD6Z6NNt19Wx/IQaMSu3olWUOdXX8JH8SEH42EM0eZdCzbyWOiT4e0cPKq9Eq8XVMpiitQ/k
zETTHbTIOMLvYlZzLtZraLc1WaApfCqhfx/hmECz4h3emEVOnInIdP1P36Yl+cNtR5lmBgqR8GrU
Q+RqZS37ZYTy+EMnPXTcjmOY/7o8bWfaLHhfzoAiN9AZdVjAK+iTR0vpINUriRHnt/Q84GYKoaAe
y0d40jBoIwP2tu0TrFGNovnAz9wml6OUjAaytkh+VZkdPXadmGbuN7GSlIxNiU5cmXCZVRONIHjV
QLRmVRUJIZJDqJeJuypJMyWBf27VVqVYWY0nxl10SeGv0Ak0wElNJNjHrz2fpqBFK4lsNUlo5ydN
ot3lvug+6rHuHymrS3/bkYDWcu0cyz+5YHfFWbDUn6VwMBsYXtrgaaRESgdDSdqn0ARR3tgVfoDb
HIGE7l2ehzNXR4unpKGIq4/NIl5sCCBnVTs4dPjSmTWDnd/0bGtZu62sPHkWXUtsEN5Yf6Zkin6G
XJV3KIzUbGVXOvcUyEWAB1RMMzlwFk23tsR+J8A/Boigd6QbinfoTn03Ra+pRu21TZx0/Dk0xZyF
UU5D72VgML/ElCe/V97HvO6OL7Fch7h5cX9VOPiWXipdip9fQsNva9QNfpxlU2xU/FFvAlUfrmOt
JCHFrmQvyaPxsYnD4TsLAmWOkkgPVu77bg8C4tG+Ha+4SRHRovjmnqa2ftfQqV9ZbfM2unxW/Ajh
ZrHR4qGw+MZlzMDAzPiGYAQEu7byMyx3JG2HBUCwJWJYrLycM3uKg+UKQJFDY5BpP17cXdvHVuYP
WKjTFrqHsFteVc04XK1MwUyAWfwsx5ohN1xIIGcum9xTFWROHETpNopSGj7+ILAmUAJDgrc6SDj7
63wOZEKbDTqyVO5ycgpowb8Hk2yubKOnb5jwWpYDHEMsIui2HP/iyUoH/KfB5ZrWaX9ESmGTsdOM
r8ZkaNeQNKPvl3/7GWoTGzakMgXsARHY0pTTaXNaiRqtsLy2hb/jakt3kvQD+W9s96S/ZbVj/pld
x1Uujk39aCBZ+EsQTI2iy2zpEmOSrt9h+NDXNIY17D8mmKLsrMUsvoK4U/0K0jr4pk+j9bvuTXnw
WlS+q+j5aQXA78AGZTZYw7dm+UFXfl1oZDgmW6tzpM9U4KPAMa18q2IwgipM9TuKzgqVg94R4WXE
B9+2eldL0bdupFHKHiclHa8waQIamnxrBfg8s99w9ICYMa0sZNy2jucV/3pHDUIamyIpoKdqfigR
alUEQ8OJY2l/o1EST6Ltg9caOBICfC2ppITXxVpw6pn3pAK+zqw8HIwoYo4fRKiyiIdRBdIeHOOq
QW2FCKvRb0De19icZ84mmHmwZvFBhpx1ws5StWhEfII9o5hicycPdnOdT2b6bFhJ9KxgKtNu+PyD
PadBuyG0VTykmhHcCMUsr6y87g7wcfP7hPyUTRJVxUGSCC9WuHclK02C0z0YAAxMmvaLTJGw7Ac3
IeyEBvvL7aj18rs2iAYdodzcFDFGWpaQyDGIu/IAY1Vfcwk+Rf0YemZ92NQGdH8WZUkr+1o9aQUE
G6vuRjZynHF2CXxPNHADYSBuZUfDQyMH0Y0fTw39d6tyfndx13935E7IXgeb2kbNlovbnAw80rhE
ZpFf2I2QL0h/VbSVQ+B0U4beZgG70ggi7Xi5RVmim6aQnXKrJXZ6C4oRuKZSj/+PKbFNWIugw5gq
LDtvJNmAknXokuyg6J4Two1xglTMj4Gq5bEhcYDLsC/Ip6McXzHoOWMFYnMSEz7NrACnL0loJoT3
VOqJX/DpEl0ZGAHdCDPutg06rL9QC2NvcAp/2CFHHh9SBzLchvCD6jsSBnMfZcL/ViVTvYYPn3ss
+u4aqUJYvNHWWJwNgerUdOeI7gMriXU3Q/7zXJDYu7ESh7j1UI1/67WB6CdT2cTqXHlpEzkZPOyZ
rINfZSVqvECscePPbCjg/9hB4usHMXlZ90sD3MokRKczxe30nIG/eOCEBiHM9NkuH1ZnhuISSXcD
pxzM1ZdNK3NUNKxZfLEtHEwoaiwbXDWKkruiN9f4Dta8IR/XBDPFjnzfrw0BivHxPhn6rfDJDm+2
Q5nq4wMywcxzaCWSfakE5T1qcBLlkrBEuCUVDZyP2vQRkApHe0viGnymyKbwpYJAqGwiuQ0fNbsI
oFdZ/KWrW9Ks/iO4/Jr85vFtUjUMrx1qHQNdTiZb93bXaOaugZryEz6r8obLinhLkWe+KpLyR3VK
+RXJnfyzNsU1Hb50N3VV0nmT00WYl+QTZiF+UvXkv4s62BexJeSdHzXaN+EImcS9QoZL1FSs/02j
RUiP0B9hsyKlsLW3UtnRmeukLCRyrXT8T6VHILlPUmdQiEME5Ntgso/XDQk+hN0FPZYb4Gop4Z6j
lRifDvTX18ivVdLnrGD43Zu8vU3cD0TY5VE3vRnjgAuCkiHR2hRyJFEuNGYF1a/Xhr+pynay16G0
jAhLzfRFC0xz7RZ/uu3SJcN3aLYx/YqXPp5e1O7Is4j0IeFG8Q/cnXVXJzdmVyaGeoVvSYCkcRAr
e9pXW2yxqLi40+CZXdvm1uTxqEk/tJOoKUOcETWdAf3r1kAl/zjFsgkuO1imKxByQsKTuque3pZL
L3OODMvUb7XsTDtIY4T4oNHiOidXzi1x8cZKBfpFVV485JzUQGN45gBQGi4esuxlNQpnrp0RF4oL
1tflrs1S/2z7suRuXOlG44WDrD2NSGFeRruIVAiajoQ1iTwYBEgOxoCjH1+BsyGsCqmx7kxzNSjk
ntQzUgooxJDq3WlKF5NvVhKZ7SoGVhb4SdvUlCjzo8HTqzZyrhCnBU9WnOQfaEBHgmMiR/uIJu5q
5Jck8UM9mv4f0eRtuwscc3zAwaW65iQkBlD1NemzadCzrJ3a89e/eEczRDk7/c1lw7Kc0ww/k1pa
DVsLuwLPkp3EBa6NvRxix88osLp72MI2lEwaMxql+wNBWNJt2pnDfsrUcJsoBe2Ty7vjmSVNdw36
+ewRBTN4UWJCaAxs36yIa5qk1q0w3fsABlLcOgv8TUyzja5WuMbXPdmSSdvD6xAOHVZ2XCQWN0Jf
RGhR8CEhHUrKDr4Vi2t0elQzpbVWuZ6Wk4xlq3j2ybAWgDoWC5MTlraKQcCpneMj5fmDVH3QuFBe
iBiKf0p6Sz1pBBjD02Ptn2HNkjMBXG3cheqkfNSq8tesWxwIR216MSpr/MQ8svkW1/b0dnkmvshw
R8sDXgVEKENjF8Tw8euX/APQcQloLFFW5Zbgd9vaT0FTkSLck7Wx05VqjO6UGEGJWyol8brUf36P
4cHQ0+a02xCoFCvHaVuA8I/EfkVt8ZB1pbZyJfmyOlw+JN17+veOCRizFLXkfBjMnoboedSTXwNw
1d/RyODnOpnqv1nGhCmvNZjjn6CM49dukjE8QspNsZPDnte3gYJsb5taaQUlVumz4CB3JQqIvsU4
8YAPJZW883WFbFCD7Pl9eJcEeglrGIeZpHPxQbJLT9Xn4F5bgr24d7Ri0lfK1VMg3SIVB6x2tphD
47sUlelWk1t9Ao1GdJl+IAKPvotGzqIdWh14S2q7GAJ2XgtQtA1bsEsHGS36O5rNK8vipKaYn2R2
0yR6hNpyKeJqOES1FN0rw2TvNs3QjWqIfahK1wExf3u1G3ZwVQ6kR/ZuNRE/16ZrO9fX7r2YdZ7B
hF1k6Dr/u7j/+WyfhbDmZ1BFf98HMAYxRlbNdzPQbX8jgozsN1DeTWDJNJwCLGJ6WSEhBdbD40wv
cUWYT4c+960rEYTynaPTh/RbObyte6PdRblfYaozDPu00gg78YH2aKjJyPiT1DOJe9zxdQdeVtWI
6kVT7ewcP4RCbrArL2z1xq7r5vXyiz/dpFQokVgXcemF4k+851ErJY4xqBSOQWEjHP9lkofOa4rW
2uEtWz3996F4sbOuEFIiDJnjoXCySeomQk3X6j0N59QcdmWDDhwKe7ECW32xpY6nkgsY9Ec+YYIQ
mM3jsRpLGoOqijlL8wlf3KofqdmQsKTgEK6ShLjBFg5Jbyl2S5uOe46LgHsgnAdYp1dmwzBpIKfP
quSYg9v8KZdpe5iKFAl5X1RvqgbXP7KZTjtQ9McszKQHwG/lMXAsslfiqLzSqy7YDUnWplgx5PJB
M0eCvkkTua3Golzp8Xzp1Ba/F1d7egt0PBCzLcV+yliOFk7+2TaxRvOTiDYiT3Ffkh4THz7JjrO6
k/bpIFoUx4Bo0RUXZGwrA/rDWEgNQfBBYVLpW96pcjU0bRCSlm0YpTv0unxVKjYqg6q3wgwDktR4
VZtS+3N5dZwc0bSOyAPiDOPzAxFZHNGUhPUUTgnGPnEX3SutPzyUrdUfnElN4Fo6gCRTtLbtnB0U
7JQPYNaXLA2JyeFoIp1gJXilffPINS7HThATMbz/zB9TMkwvemOXK/TcU744P5U6F8obGitsRBe4
RlTgewjOh+hQS4or4g+Uq7Kmpt/AWHGu/UQvthN/cMGQ8CEcZz+bXg4xuGiVGvFCLK1B/iewBQ/E
6gBQgvRPkbTYBDQdA8o+xd/TiBirotW/n0mjKx/lmSJFxfB9/tmcNKc+3eS+lrmj48IxYOz/jKVo
Fm9kP7ZNN6bfdT2GPZSFbBBjtwuLKcSHtgt72DttNXynoBC5h99NG3pSW0KQmQJ79DfAiZihchuF
URGGJYDL5WV5brJmJQHJh3NZpX7FA/1Tr4A1JAmdSzjiY23fiigLvo9qlW4Rc4aHxhGG6yeZfl9g
rPY46pAm8ZEZbs26Ezuspsb3y49zZrsG9gH2B6T8ij863tfaKep7jNyyrRK18bsZZxiDB6b/Uw4c
SqrLY50CsyBYnIbMFP0zugBzpf/PTx+xEuDbYFMJHH/wwsi8Rlu3A63u8awgt1wao3eWJdZONg4S
WbpfGX8uWhebmmpCldfZ1uYcvuWWkCbQQzGf2VZjnD3HRhV6Oi40UL85Fcsp7t9GmtsPJMC0niJK
fT8RMIxJVqa+iN4YV4rCMx8JdwcYGPzBZ7JEWKS6q8gGDXMuKLByAlMyrgzc1dc+kvmlLn/0jN8o
VCCQSJcW2JY+hWrYOfSKufISeGSLJ3VU6x+KE9B8VKQms3ZyI2HvAnRg4W4oi3AjtCTl/6ZzmCW5
HMQAyllaeZfn48wL4NwmdMemR0wNv5iOsLVleLRMR2AALjaYr96YSWUcLo9yZoUzBu8XAwLYwUu1
MPqc0dIjQnxGG+enqYuIwktjyNiYIqx82+d+EKQdbmY6uQGwg4/Xt104dIjJJd6Sk+DccAOH1moj
rnu+/IvODUN4OoQELDJgIS+GIX8C17YGPVIxwZO1he7c4EyzlrV15r0BfgKUs2hmqux81P3zsRZh
odpNBMQZK0GOA5wsPE3SswqK7qSsfAqnjB/4hNzwOSsYCKLHolKuDQx/QvrnsJ16rgcSbqtZreQP
eYaNaVooOANO2kQeamHdqRpZikmRS1s/0J0HOoqS28od5XDtNN8GiF9rCMSZVwHDnQeki03rbnmc
KSWcBXRaOV6gBHNv6FnJn+oUmL9nhoZ9N/rUjIcY6fJ9GWt64TVp3j3xL9HftFhwPgZOciY2tjXg
nKKpnFibGgLyGlflzLpAqDwz0uFezKbiixkLIjBDaIdbMIv60Kpo8Sdt7Wg/RcZpMNlc7zCjBrLn
nzoehSwXB4poWxPTVWPtj5csuOXUuioJgbBqo8i1sPK6jwsR3hd45aYuHufhO1a5b5Miaa4Jhr22
x80rfrHHES6pzcYEJoXEMuAn74oaNquOb1Jh9d9KvZkt6KrkLx7O007vx/YKEpEnxdkn4Qidpw9O
ue+BhVY2tFMhHdoDbr/zKoE7enLNlxtfghMqAy/2KDtpJv11+qrYY1eVerS34scadPgpD6YGV168
SeNuHOHE9x+JrX5Tezx67LrT/9ZyhccI3BjPrIrpMDQhVimlZa2ch/NMHb81ZN8wiID5+Q+f+PFM
YnXrGGXOJEoSNNhGFPYdfqrOTaoN5CChLdtLaW+vNHzODIrxPl86sgkyVvTFIp3KvBNGi/OS8Cc2
fWyw7nDjafbVUIzbypdyt6BDuL28Y56CwYTyskCIt+HzRfK6qJC70ExUvRXVdqgz8R6yiJ4LSHI/
7LLX73F7xBYNBzjnl2mGGMyCtqjKNjcwvkKd7KevZtiEvwUOL/ewCNSZc2aN762am28rz3nm7czs
FFg38HUokua//2fTraBBVMRfV1u9g/vMRk+sX6ro0w9brYOMM0vNfpd6PD4qUjC8jRjRzdJzPSM0
vGwML4Kqr14VRZbFXk31el37cfKJI2OGv1E8YOx8+Xnn17ZYQax2GD2UjiSILR/XKsaq7HMeN0q1
2o1lBNEpcq6dFGba9z4X2k+riXCTDmGiXR75dEvGj8NUFJg8VAmytXhRKRKyWRQ59xTknhIyCO+D
BpSjhVW7cqqfGworl7kRxkUYsd7xnODuDS6ogeJ0yNw9jBSdTWnH3WbE33blV52Zfg4ZLFaoUmem
yKJnERJ0GEgyPQurwB4U8nph/540NbiWHHnECRgnbLjgWk3i+H9+nXwWswKOwgUMdfE6sfRKMTyU
MW5R6soLROe4uZ4nG0fvgpV67JQcaEECg4wCjQ5iJ6XS8fu08xiGD+bdUNCT3N6WMLI/8xqh3px5
isNtMmhcoFX0ic5usHyj9yz2pumqTE0c9SUJI8wNFR2xsyiKJPxtM7qUZmaHwRZXvFo9BEQbYrcd
tJXnBGrluxL+qT9LM87rTQe13iElgep7ZY85M3e0imfd9py1xno5/lll5cCiyPxymwxG+EpF2t7M
AtRbgzDCJ9glsptNcfzt8rydHvmUS3B9ufRzp4ErezyoHYDskdeChUtFFn0JGrnR4l7+7+UZw9AR
gFKMCAzLoeNhBqXtkdY5qLajUUXCMJrfzGFCnY5YhW4kTdoD5pqoDPWyui5lo2LBxkQJzyAwjpJY
FFFabcZI+HulV4GgL7+FEyIXi4jb60zRxdiDeKbjx7NTnetLKSPtId/gp5mGCBKwJnJHE1/XTZOa
4f7ygGfqVWS08uwgx52IGV8AHBIJHCMpB/VWDW25wxnadFwyHQwHyx5lcrZx2CMwCEmXlTd6oFm7
VmmrCS+9Kk1xGPWtYJOL1PoZylnyEPmixbCyTVeg2DOlGstsJoJj8zD7CCzeC9t+0DUSsapZUWke
LnPmTpXhVsQ4jvykWg5jpLW1TeSzXl0b6dDvakEEIybzwRNEV/OG1vQaCe7UDI5+GTPFLFHpcf1d
bDWZlCv4D6sY9xDuU6KftK0/SRnG76FRTp9FQkN45wDR+F5SIkLxuqJtnwGusmLn+zYJCimtFNwj
8K18k+pG+4DyLnTXFpMib4cJLrFCA+LPyoSfVpjUleAGrDPy2qAqHC+xvoLkJteyhGFKR9pIJ1Ka
TKMxHNRqTDzovjqyxnDYKbXZ31eO1RhuJ5faB5bI5u7ys8xDHR+6874Jn+yrQqBBd/woJZa81OCY
UYqg/IXIV7lxWu1PP1TNCq54urkw0Gx5AXhKb82e//6fYkQKrSgjNpSB6t7fKkoS0/Wlb3H555wb
BYYTqxRnnrkHfjyKUP04rBouQ4kIWRRdbntDgf/z5VFOXxopQzQL0B2y9jjJj0dRuwJPCFNJtlFY
1NuZMLnDCTO4FqrxcXmk099Df8DU2Bzm2HKqouORKu7Ns/U80bBJnt84ugGmTxKCd3mUMzsQhGod
HHGugihrFzt/QxyVplQ+etw+ce6icug/A4gibi2wbepZmm9B2sQbNLmkJrdTt02VtnNxX622QV7T
8cRd5yYNInzhk9ZaOeNP3zakLoVKFg8THF+WTSD6CorvpyniU7368JNUxQBTaE+xnTQ/V97D6YeJ
B8bsfkejD+7y8sPUcP9hC0mkDdaEDZ/fpCSbWFHFNeTP2OvjgXR6iTNtCxtWdX0zFC8tNJ1XSmf1
P7ss0OlDfA7pRMEnD97Y8dTHORfDnkYRx11Ezt3/KDuvJrmRc03/FYWuFzpwCXPiSBdAmXZs301y
bhC08B6JBPDr9wGl3WVVdXQt50KaGU43gLSfeY2+TJeOGefnst11ag8PAKJDnzQcaP/qp3y0lmNN
zuCNEGKszC5/8QkCgtSjP4P0MiAWW8+oUCCZnw+j/G6RXW6QwRi/vj/upzMMMhryDZ0w+too/Bx+
KjRm+I5cWfAdnHSXzCSLFDckGv3tuVF94xrjG8mIuMmgXfDQw2fh4MeZW+Jh6CU1dkCiLtZqfVoM
xvVYiwqx3kSIn0W9uGmwBjEf5pnrOYx0G/CUjTMtfl36SDtk6b3MPRP2vfV2DMMaNf9C6h9PejVb
kTL6sqTqIgm/RhQZ9ybc3+cBtOUzsu7dVaaPehrGFuwlr0jjPTrdj17lQSGZSSQuYwvRgjOvdXoK
gQEGY0+DgZCInXE4ZhhPFIk25CX2K7IA22aXlw5y3H96FYGxBtYMkp3/XRfE4VOMKRt02ltVSF9K
+9oUaX1NK32h3S/0M0W4kw/iUSsncj3EKZkffxD6V3ZTeQBSfIUl35hZ8Z6s/Y8ruDQnwME6q4wE
io/HUk9VpGFVqBBzh6HQXIC4Qru789zN+5tn3RwHG5h4fVV2YdGwg08K32nhLlOE9m1YeNX00uap
9WKhSfbqWr1+CQ7aCWJH7y4m5NnRuFzqP58123JsWlBM2ZptHs5aGo1+XTnkWIBV1mKrX+0bT2IQ
U2Pk9P6XniRFgEHIZJm21RqTyOnwUVQMykTr0eEwzRrhqjKoTAOLqquESNkazimiAkw6HVmSL4iJ
/EWIdAwG8hSHvNfiCUJujm+EkojuhVTTdCAolan8UOQTHhJTacV3jiwxsZtBd38pOipkgVdb9vc0
BhS4T0SsviyDNV/TQ5b7FjlUMywNxwQ7X1ZcMXEjZsj/9L8XIDr+AqHaLAB1LrEhH4E+OAMMklYX
T1hKSDuAfABQi7oo7luJMXfPSWQOIrRjhehENCiU7txOzeWV7ZrgNCsOvBA2NmpseqxhxDyo0YDH
PNh5ukmc2rztNT/K0AIZ+2uJXhIS+FXi/SiTebxwmqnQMDvKFsTwwZVClh6d7nbVdcpQNVQYLvqd
tJKQTr72JXNTde0nOOJAhE8t1kMcY5ktlav9VaOS+DF2I5Mmdjd/km5vfY+zWvur0VNRIekjkjqQ
Zu76nLtSu8UhV8Nf3VYNioFEJO3NuKrdbJpxQOGTeAZJvlxfkPEB65Jpl4uepPvJRoBnX8ZOsgSt
2aAB6dUNZH885PSN1pv+XyV+A3wgZLFPDaa3dqBLHTMrbYbFdTckNoeCgU4iYLxywhZJFrPjbKVo
8ZoqsgUdZ5RrmaYJp/RsRze1+TyWdWkiet4vyHQN2fQ8FK1pb1xEBV7wYSirjfQHDEtA33ZuUINF
bzeQXmg5CGNGvKiHtt0Eam7k64K94TNq6HSXs6Ydql3BKokBAjZTvfXxUKyvlgbpIlR6q5J+gERf
Fo8CiuubEeXtMWCVOWKDrjLdqa5zcLmaqgZhOZJHc9o4K11tk7tL8T1b+olNhK69GcSTZ3y2DCAn
QewLXIaAUMlX6ZeLjrbgSFRH6Tf3MDJT9XfgEXJ68nXZvua2sMH0AYNihZD13VCg141wMHpQ1SkB
SwIiyhrv9QHJxbBK3G4ly3sIcZRz0qyW5zkiEuynJIgj5b6g8JHVoZX43m2zdOONxWjy69x4NZWz
RnvZLnAc8cRtFwWUvFhNCliI7oq1yzE0q2usNajLcuS9f/CcHrFcTIaxRuFr6e74ZrIBASyyINg1
WggxIX3cZOcDE7xp09R+WCYxv6iiQagEt8GgpLJyJgI+hSWuuksrvYxqkLGmN4cnX4/Uk9+MlOtK
FC2gs/nVhn1bXraO8sBhLM7GzLNxj9ivFVoermGQlyneeECzDCAqAXF8uuWIGh/fH5g37lFKoBb8
x3/rhR8FBgCZFrr0NrLreuPd1VUxPfW97p8Z/tOoiM8nB6BstBJLAGYefj6FGLPUk6wMNUXrQy27
yPYxRdafRSx2biVewRLdZN6CKiSmr7MNLKON9buuHM/Urk4CVbDVUMeBgsNsMQiaD1/EMBtvUCYs
psiao68+phCbql7669bB3+hPh5atQH8BVwECdOpCh49SdqsK4s/VuaBx941VRD+b3v1j6wLae2tz
iRoqBBVW1+FTbH8Wbk9HCefMId8pO7af07SPz+T+bwwb0JpVw82lxEU38egpzkSO21Cf6aIxx6uj
W3bYm62qp+6ZDO50QQLSWjt3IHnewMN0Fh1yF2PuUHhsijx1513UAMl9f25OYTfMCLaYNAdRF1zh
9ocfJEWf9FmKf7uPBgluSRV1m3DR88XbyqiKmqBuJ9kizIIvQaBls/rYWo6qw0mobBWab+WltGQx
ntkob3w9uwQ8IBUdzqnjDkqftIXdjQqJka5ytpASvW1uoPxz5utP4yJuHaIiqqMUSU8WjUnzMDXr
1fxJpVgaTEn+hK4MVPuhaXc0csUtxUL/wZgsbLgrAUXO1IYE74lG3LtGkb0wNrinUa/3n63CdwIK
7erPh8IhnzVA5qBHQrh/OEPRMmVdltNM8mOsTnR9IAr3Ycu8PxRvDDi//VfplriUJOnwKbnZ9phz
Url1CwNLOV+qW70ojDPL7Y3tA8QIVyX+WouvR5tUyNwZVWY0q+FNhzoOWDtRpu1FEdnVubk9qYCs
HP11cgFOAHQ88QGI6pr7vCWbcEf9PsE55jVb/PlFpiK5MPF0v5fSyB/iKE6xsDCdj/aYi+d2JFt+
f2h/pbqHeQ1vQtULXMDq3nI8g0mD6neUgsdz0BZLr+Zo0T8luRy+koukoL7gzPeBalXlXaMKZr0a
qs2Sq9FJ5yIsvcF+iujUvBh5jQFglUs9KMxaXs6DOyXbArXObwiygik1KfJeF/7c9LtlUfr3fFDY
ohK3UlXPmrL86UWqMzd1XFNQTO3FeXn/O08nl0YL4EY6DcZK4z5aQkPmTI0B2DBEajbbcLXb6BZn
5icDxsiZR53mT/DS0UIleQK9hALJ4WoVlJChtAw8yrJS86rTzcULmqy2bz2LxtmFy/+BDVeiPecp
8saTYZrQWKXKQ/3gGADsdO2MPBDmQpOphtcqQ/wac41+Z7mt9ZeZ5NPOjtr89f2RPT2mKJ/h6MA8
cl7pv1qHv1WckcPuWUEIonpLD3A0UkJ8RNFLfOijdCGUyM+RkU9l8lapWfQ/KWDQ9WRaDwc4J+fR
CxsmRZ4b7VPpLZgkG/A8rV0be9K6nGMr7vBps7THxPShDHp5Uzy5fiWxJBuK5D5VEdlO3Wioehng
SJ9yZL03FmaiPWADlGQv6fy03+q+6h4TbhfagCJJP+PY5CP7iRvXfQ/9GZ/HikYSdliaDCypZcW2
ies8v5mi3NEC7CBbuFuy6aCEeVppbBwbMM2GNMz+qblzX11k+EHbAdEuGrJth1FpuuTzp07r3GSF
NkbyYooJE4KKZF3+6WkHpoJtvxZOVneo42CvE5iSYmCIN9nS9zcU+iV0BQyUbZgKm/dXyAnigJKF
t6JVmTT0B/z1eP9thcRQrTw9HSU1bbf4kJsQw1aNru4Cb5L2gow7hkLhmrdRnaMO+P6zT64Ons1p
TvRAvW9tOR4+G76XFsOoRD4FRtgVCAQ4eKZv/Ttz+K9v03/HP+r7f5+X/b/+h3/+VmNck8bJcPSP
//qQfsMVtP45/M/6Y//3Pzv8oX/dNT+qp6H78WP48KU5/i8PfpDf/5/nb74MXw7+gaJBOswP8kc3
P/7oZTH8eghvuv6X/79/+Lcfv37L89z8+OffMZephvW3xbj0/P0/f3T5/Z9/Jzr+bcDX3/+fP7z9
UvJzYVd/GdIvJz/x40s/8MP+Pyj8Ad9FzYZCK0vt739TP379ifUPLvI1agBQwMysRaaKkkDyz7/b
zj8EaBoHxAEKKvwt52dfy19/ZP5jhY5TKuIAQGYdXOz/+fKDOfp/c/a3Spb3dVoNPb+Yqf/t5uOk
ojjJL3JoCa+asEfhso40IS3KNAmTpgKM0M/ZJjb78czi/4X/OH4MDT+LIUCFlczqcAUWysRuKkJz
FX8C+eiYvf7aOrqmc8u13WM01fLFpJ51LUXd6EE1VOMUjLqPDWjm4V6PtqSrf0x67i0cX0eP3H5e
zb4ds9CuReWUz0k+F+V1LqBS4/mgi1tfjXSJKbJr+CHLKau3ljl6KkDQU/tcRobxpIoUxlqOreB+
Vi54paQc/Ke0hg5F61voG/wos+s2R0QntPvcu+NYRSHpt5Xyn/n4ffyPLo51/Ek0QXQTdJAXHavK
0A+pBDBRKmIRzoeo37qL92RXL7Fgvf3X0cT//qD1wj2agYMHHc3AknBPqJ4HoeX4cW4wdC28wLFQ
3VTWligtgNhyNaBY9v5jj29jlvUauYPD9Wjkn0A74zSVo1XpcMZmwqsRwseWCj+Gy5Eb7Wwc32G3
De6Z8+6Ezbc+lf7BqimyFlWPJe5bYrzIV1OETKT0VyGAdJsXLjSTuTTvW/APVdC7Dklobi4bmrj1
fprtZlOwWc6ko/ZxzwtdIoCxSCuRHsD1OAZc9GWFd205acHg1LCIYG2ID5RHzSlIram1ArQdqZvO
YKFvvThW08bui/JDm2YivYjHwsesfJD6DYyhAThu1M0f01pFj3abywdN1v581XQGBpVjvtq82jCI
572NPHizazsHtGK2zNaHnn//QaAree0mkXM/adaogtLCtY6L1xVf19NG3+mlYaAk3NnOjD1pNj82
8UiJEvZ4CYcZOv6OqldPyXQsEOjxRZ/9RS6qt2cOi3Ul/rZSIT9ZK0wARyE0jlfzwcOzguo4lr+z
xLqe4j6kT6d9nSNt/tpM5jn9kF8X/PGz0NohaiPfERBcD59Vwm51YrJr5G0MJDP8wXNCr5fDjYV/
0n024GIF+UALe9fUb7Vca7awCboHOO/LRYfwc0Fsp8kbYSU1ztMdgqlWlm2m3KaD/f5GOjoofo0K
NRpqUywjk3LA4Zt62Enl+I7G4Vxpal9mfj6imIObHwdm8wg7VtXb95/41uBQf4QJudYDaYIchQ0y
wWdmmEf0Htljj6JwvR+RWVbjX3PTxVVAIQzx8FZPigvY0r6OfCz+QaGF6OqnYdXoCUctmi/bJc3L
QMHGFmjNluNLSr8RRHo69ub+/Tc+uszWMVqNQBB3wuyBY+cIWrDM45BFNrPJ5nhsLdTpAktUbPb3
H3Nypq1YLeABtCeRkaJYezgV84jgW7GAJ1lsRD/wxRm26Ps+tdoy3BcmoWrTTMOZ4/uEgsS3sSdo
JOO3sKpRHM2/oN6rmbLUAh1AJXSQaF6yvfDbledQy+az3czLEqjejS1AhlMx7ntMBLlTHCt7fv/7
3xhmqMkrSXotVdNCPfx+ex5Xg8taCyxUd8IJl9hdki7p7v2nnBSi1y9egVawRUwLwdejFLIUBVhM
0YCvWUb9snDyepvn8MbDxIrcPEhj2/5rVFNxGZkgi5GGgpo25mXyjepfelsXHt5wEioDJGWEaN9/
uTeHgMgN3AS1erq7h0Mw13i/JRamTm2RDBuBxeAlIU78509ZK37UoaG0rpfZ4VOauMMYyO+0IM6M
4d6tVRnQZ7I+vv8tx5kJ47wicdg1qNjQXT3a5i7sImOZGGfDSsqd5vT5HlhTeRG11nI7OXl8YdkS
B8vSjf6dMRwkDO/EJOt+Je4kg6WIurL4jvariRm0QIUYHXe0WZGnqpM8DVhv2kNmz/4GcZX6AyIp
2id3Xp0yVROfg6GeoJHWV4CKRHd+rf3wHodD3MetLm1vvWxUaoUIZBWbLgMBmeZO9qhJVUBIHeJ9
Ly2Extymu4YOIi9yw5k2S+EOV0ahuFlj5MwHgHzniqzrTjq6nthhvCNtD5rCxw1vtKkRTUy9GPHd
zrjLHUc+xEDA1hbrMt54hdF0Z3bdW4uBe3A92AiiTq6ZqZpSq7IMQGAeErUtvcxrG/XxrxUcf5B0
Vr9Jcan7AN1w/vT+MnzjVEXvhkiDGtVanTpaDD4KpaWo6YBbKKBuig4DUgNO1QYjuy4FY+cAE0bZ
5sxZ9sZTWYAUbSgYcaoeNyXQ7O7GYkKlqdXLNNBVG39WY9ka285SIAsE7FIqSeNyzn7kpH7DpIIq
oFiEhzOuCtbRCdLB51DSaVGdnxfb22Q0GIcLx6naq7iqIwGtUm+0LS1R4wrFf2u8skqp/ZyH1XVc
lfAGLtpR13+moBDjC2yAPCOMc7xkQ0lXlZaoPy9fUQ1azAtftn2E5glQJGrHdluATI0WtTMKz3v2
YrscA5xle3lh2FLMl71ZAhCYyqWvwt5yuvq6xxdd7OaaAjwnvj9vWrwpXkxvsnC/1Ex0qJJC+nhi
1PTAZZU5Mhhcif7l5BcJkPcp97tgnqRA1bFU5+xiTigy60i6K3mcfbwSEI6uI8vXCin0hS3sm8N1
FCu1hUU9WkSydQJkqZJhVub6Bqs6dYNZYn3tz5N+6/uZfTHnKAZ6s2wuM8g7t+2gm3ejpUgw31/c
b9wXK+MMiAftS7DNRyf5bIq4r0aA/qZeOd9p0ih0FdrxTEfqKMdbz1Ngm9wUK5cemO1RYGL73TQz
+wReSUOqAbMA7TPlALPDdzrdeFE938DAs5yNhzljmOaufibde/M7QeeAu0UoFEelw+N0ULlM55nC
n5NpxifDnPswQ9PyDDjnrciUVApOMFBVzqpjygIJXKmTN1NOaISzswtV0+yXiNJEdrmbhURLYy4b
/7K2dXMvzC7dee2U3pv94l82aY6/RTl31SvceiDwOjpovpHYcTBnZ/spp+cpmxxzMGqLJseLfjQg
s6/n6ZBzueJ2wR0BbRqtaD372NQqvl1m36BQm32cBt05c7ee9A3BCxKmroE7T6b0eHSt0xvz/TrB
ZxbairgozFjcVeCnLvU5Fhf+gmytm47OT0dD/AOyag/YL1O3XS3xNK+S9hxD6HRl8Dp0ybjF1vD8
1+v+Vv+cjTkyMcUhaNREtylrUBXlDCrp/X12AtJfvxqdwfVwpabL8Xq4AJPebJSr8EKdEnPYWrnC
Gq2bERoz2tHcl/hs3isSfizadTq3XaZwucP2dANHrrZ3BbzuLWpe+Kz2mShVOGXJV9Nd3D3+jjbV
bNs7s2VPk13e91fqSdcNMPTRrafytKyHgfKAUvVXG+5pExS6NoSpmPLhzOCc3nWUd2lOsCZMcN7H
nZG4tGvc1hmbBamJO7l0RQqjwnppZ915SeuVxIyVxNczM7KO+GEMQ7N/PQxAMaApexJhlZTdugkC
Aj7mLy69lx2NEk5nM9ersJhzdGbAehmhRkq1+q/ZVWD13oj82ZTCShFOcwaQ+daQk0FT7KS8wO44
unkrq54AiRFeTDV6h3E7UYTSGtXVgUqn6Ew89daCxBQeZAVSP2hIOEfb0Eoc6gI+g25WmvUo1QQ9
zsqmlmjD1xM/v6hNDTnhVZBIXcRpBFm7LOla4SPnDV1I12kqcASz073rLMn0CTccFOVgBg3Znd9i
K7qDUI/r0CycxLh4f+7eOLzQ/6UEQ3GEBsKx7ESpxUiKSN7dHQ31gHRddlF7M3J9yGHs684uPpiR
zFBBMO1ztIfTq4yzgjLHr5I5A3d0lWXG0lGVoBskPbCloUkI9jpk5YClrjam2gOO6f1Nl8VC/NAt
tTxPo5F1m/c//40MlJcAoE8Lk/yIu+bwMJlFHk3NCMND2lX6TM9XUG2JXbgJ4sXru/5iXDxSBd0a
thgojZ8a8N244Rpz9tKqfgozgWL4RdQggPX+m70xOgLfIUpkqMeA0jpaVOnc6IUTx1iYxcbyWSo6
u7u+No0P6aj1y141fhdvp7QdLyN/ttLLhuSieXn/Hd440FeeBJVrmuCnxJRZi1AJddOYyrXdBiwQ
nA7m+Fw+8sZmdcy1hwz+yF2X4eEUVB7uOB46pIFy/bgJBH33kDDTLQOtdqYz0cubDyOKouIAORFj
wKOHlY4/0GWkBVmPNVqlmfcFt+1PCmr86x8PHgVORg3aPXe0fzSBOdrWwojXnYUS2mUCbBZnniI9
U3w+ofVzGyK2C4GOsiFtv+Psxi3ScbYR2iUSd9KgaxaFpfXYW5dpWvd/OYhMmpc4D/mbuTCKFQKc
NUGsxd9NJSWU06H44kmDehp8759lGuMcpTupDPll1up7Z6ZoAaEA9/Tng0O9AxQ7bwzGal39v4UK
VBWFN+NOHBSARbfp4M8BNA37zOG2TubRvUSVkHohGEmAYuIoMivKlrJHzFM0WuJhv3ItU7M3Xqw6
cW+IY/szN8GJMtk6GRTNmIbViBD4/OFntUmu9QTDWkAeUAXN1GofTRNLEWvp5T7upjhIsTG4oR+Y
h3GB9OGA7FYWpFhbb5o8XS6lArsscq+8cHov3rVeZwY+6fFlrVk3tj8g7p0NfXcm2H5jnztARYBC
slaBBx8tVXOpJ6NxIy2oSZZIS7v0Qpv1P4Ug/hocqn3sdZqk8OIPBycZOk2KgtwWiKO46haRgMzu
hu37K+utDS4g6yGrSu325EJbcFi2FZKgGA9E/qabHOj9jW+tUgUllph//jAkm1bJBTp8WJYfftK0
CL3silkLGvwMb1Kcwy/rnlqSXcf+mWD/rTlii6N6x4HCxXA0R4gegU0CFB8swkPt3Oj6y2Io7Yf3
P+iN+BF8C1hUmB+/mjOHH5RjINhBsWUBp+4QEup3u3oZkrDqH6celb0x/VOhJVhxYP7QjQU48UtI
/vCJAr5sA3YReT4S2iC3p+ZODNp0ZoWfrgpgQgjDALX9lbQenTeGAS9i7rnJRomapa65Ea6Bi+Fu
DTeJ9++P4elMrX5QNFVWhDc3zNEhIDOEvDSgFeEKdd4AiWmDGKD3mbPtjaiTCh5GddRXWezwAw4H
Lp9RYaij1W9l7LVvHQqTAaSc+AovU3UhMzsN+qzoHvU8zm5VmbTXIkNrhnIz1JAYI6Y8c4Bzd/Jb
rir/aQIv8cE2l+y116voHOT6jeEH4klTHvrp2uA4CvWKsbbS0mdZ9RhNBC36nnBKBuXTjo3Mz+8P
/+kSplqAlhuSYkTkgP0Ox8UWETURgwpJr7uwoSs6fbPmlGFlddN69XXxU+qpQQTvP/aNSPLwuUff
CCdDTjWimSGOgdFWdNaXrGlQTkUTfeN6pXgu6InuM0SZoTEMzp0/5l/K3F+gTUAB2Y0D3Ng5V/WX
99+Le44PPrwFebG1tUSGAvThmI1bOjMtZR+JXkdP2uahnxdNe9GbpSiu0G0R2dNSjfiAmHFs/MTw
M+3CLo0cwIP4EDUPohkrVOg6Tb+tnKYQuyyRqFRQxfWeaPM59gUTX7j7NI7N10x0M6IG7tTRrR6R
jSMy9sXWBxU4h7W+GGZAWJJYgddEmRZ6qIkTQvd+l1+N6JOJDe0sxOJBDsImEctiZJthyi2SA+Xo
P3pRi0fpk1eFi1LygSJVZgZV3FXfxtpI++tBitVXUTR2jmmGNYmQt5zxjVQs75vCpeLJXbs2bofa
xFwFRMj80XKgI279zsDFOI4WGNgYEjbX1A7bOQRMj+pPvuTq22Ri5gX/R04dP+iLG8Atg4NzzDAT
M0EleAClon50egGupJ+GdkbTXZf9Nu7yyA3mMcrkVpeSsEqv+/mjIFh4jAxZBWpyrXZvJfYQcyjV
dhMOvWXOgMVG/0EZ0P22SVvXVtiPxPyGp5Bd9RqS6UAfRtSJ68q0Prv4ZH7v+6YwN5MY7as4Gmvk
ycQ47qumwtXW0Bs3oEbYEXrgRQlkrx+Wb60lm48O9J406yzsuJvIhPMykQqaRKxBpyxsso3Scsud
qDIkUc2sG2yABZ3tB4YReY8QXKmlwuVu1D71EhsfBETXrX3SpcVjCcn5Uw9Q49M0lw9WK7PLLnU6
Y+tFZfej7U3jWz629cfI15Z7pO/qHNLbIL57agI2i7p31t42dBTKTWVCVA1tbaz7q8gidQxL0ylp
kMfx8GyM0h2Cwu2N1wqTIe79ymXtuFnjTyEK/42BC5bKryNnFCB9ELcsgs6ATodpqJofHCPSvuid
M4PVMDzt45DO3res6Wz4c16cPFnV2vWepx5uuh4p2wntXLl/zZXndgi41Mu961R7pOCB7avBWaqt
nqblp7YtEHHNo6waQ9eLByNgpcfg04UTPcHkNE3cWWLjRmFrUATZpA+345wWX/OsVLeF7Q5f826u
s0tXGdllCw8wWKrJYX0aRv9UZ1liBG2XpiKgHjtzoFuTcQ1rqXO3wpEmNsJW3SQ7x5h0Z5v4OrL0
DkiQGm2bCOg6BspJhVtwCg5StU30xZ4WDYFirE7mMF4wRQ9ZfyVCIU2yn1DhcgLfXcSTGLV4QEXQ
7aimugqVYHvyumKfyWz8XvUZiJG2N2AbNjpCbLVRUQah0NW8FmVW1Zui7eF/azQqv0oXf0L8INNO
hg2q00vYl8gX7DHHxbKmUYjWbCcA2OV1qrf4YrQ+6NcLbRT5ug9nDDa6vk6D0pit6zmis76Cxcaf
ueFWz4Yk34T/J5QMkehRV+DhXXezmImCc6jK9EftGwrLFF2LPjlVXN9U8J0VUKnI/0uvq/GTDU6c
I2Kh4B1Q3YIERG0NlnRKuidC3ZflnVaUtR1qlCGfdbDQn+RappDIBfUAJaoaF4zBLJJNgv/wq94q
jHfHRPR3iyFmmJWLMD+7YxLdp5zaiGP3qXykILA8+HNcwLMEJjIHabtY8x6IAjc2LCF7vGo9O22Y
8s7AT9Co/Luqr4tvQ28k40Zli9qKJoPAF6eaeli6VHxtx6K/0xXMkqCxR/2ramXhrrpDuU5lfBV9
7rmpcKpN85+yE/rHOdNNLI/tPn4AzYVlp5aK3sEERwmGuPH0JajrxbE3Jn2ZR4UScxMa0zhlIToH
7hWKe0O3sVsboqQcImcj7LFV15Emy2mjZ2nxHFuq9fZUuexnwxw49Zw2zx51r02+krJRRI8i2/sC
lin/mM5yeLLNcVouUCk1ITa6lDZXzvzwEeXn6NfxU3Kqc1B0Lu7fAVrk+DJ6lhb9rKHSfYTwZ+VP
jrUUnzi8fe9GR2IPX6Smqb8NTpQnF3g3tGAR1YzM/uAUL16B6PouYptO906c4vo4g3Az74yxqvod
/vGoGLS6hYAmTG/k77KJLkgAmqS8weS0u8FQ0LtR8aShXhe3gOI7w4bqu1SrNLZWZuh9AtGCZ5jW
0vxCPbjCRzJT8XXU5X15JTMTLf4InclN5qfG7VBA+wwGYfXGhYnJBUeFFeV3vQQqtgFJBCYMlyR7
CBJqkxngIY7ODQQL94PEPsMJAB5PdFe1GZozkv4oqE50kJ7Kto0e6YNGFh+Nvsku8Qaj3rqdlbwo
b+nMfQR6p8sQZiv4zKtYsddmraOfyZGGZKT00gbLa4no1aZm9c0Xsbdot73jJ0kYy8r52iZuOfBn
ZntnNLz+1pBJciGGhJKax4rBUG8y2iFYkm5Rex2tlcccBZ50xzGQEkG4FRJJZWuNRTAWbvQt5oB9
XUjcv9uaixptDYmdtqOjzPvBMesstLFcNrdcS60TVHSXsLP3C0B1/SA0YCyLWLx9qWzvk+muX6M5
XBwBfQv3fjIMerGTHhX866pNkGWIXAydYcpqm0bX6rt4tv00TCcx6HucIVV8IY3R/zSankwvs7ab
PngsAZyHk6L2b4vKKDelOZQ+/kwrYKgXlX0H43XGtxnypQpi8G94NDX64gR5vkhk8gzhlXBmhzba
tbaWZoGbUPRE8swr5E2Uuv530bnqM1VMGzPtLHKffG/JRvzFswJ+ZttinmqJwgTp4Pes6NFG/8kQ
yvoyTwV3ZUKcp6GDPukYqruTMIJM8zhqI+mbzcbxM/PW6aV/p2XD8NhESXLroGB6lySGO19ViA4/
m7OFpkVpGdNjV3V+HExjZqMcMYJjDLO5n/8i4POaoEHBJNtEuuKS0I00H2HZTjMaSGLsH+K5MD/n
OIBzSi1zbm9y6bi3BX4CoW9LRTc70TfQFfyfWe9oX6RJT1Nf5kSAfcRqKzS4NNHQrOJqZ6YESTvL
mg0MdjuFHY2pAW6BOWHuXHrT7aPT61O2EYM5xo/sjwSdsCGO6rAWnERBHmveZzXnSXGFuUVVXBf4
Ao6oY8o5u0YfoAOnUuhFh9lBkeWXOXoTHyRyT0bYuK0UoUYQ0QYm6ILug0AXCsuDtszLbSsKrLha
2VbD3tRm6e1ds0qbq8nLcpM6YNbFOy3SRbb3x84G9CTnAZN0Ob0UnZY9YaTj44FDPwFn716zReAi
jPOi12gwY+siRrykjBxF8Xbw43w7iSyfN3L0848goqBgR36tv4rSjZ9FPZXmlQlL6aqeXGPZiLzB
Zz73QYEPLJX7zs2TDtSpl11ggKayKw+3zQ8VZTLaVEjkFAGIDVltFGKxQzBObiG3vdO7KwSt9UHM
pMt0UeUeIZrlT6zrWWjuTT7pRrl1CyzobooaH96AYEoSrySaH4cKe6xHo3SVt6uJi7+P4xC7u2Uq
4gL/GGFWF6YU4Jir2kt+jm4W8W5EJx/wzNBvRWQu68MBMmwS5ZnfuC6nVzaTmHCim4uH2lKC2khT
3jdGkkSXjRl1n/XGr+7AZufRttRVu6/VmINbwCJNBn1jjFMYE81vOxnTRacfAFXElsMYikafy5tu
kVq8XfTI6LbNMOFK6NRZv7EVUUCgz8JcdkU/u/2uc8ocdheYNMEOkzlHElwMiT3BTPTfRNUUdlTh
HBHksuDYt1WyvIKVb28FyHXrIllmqIworeflQ66SvNl6ehGNqH6ObRtERotMBTAGe0aOe+bn/1e8
dDlqgqB5akE0FRAVIqI0jHgw0XHpzTMVzjdazpQ0UI5aGQXAWo55xHkBt200FXfALBpQyMN3mdjk
dnMCUMozIsbBExSclf6172R3lehjf1U0U/TDcabkz6s6iDTqrk3TcYWErs2t36rIuF7oVVd2MU1N
M9k3Wt7/cPMqglFv4+lwJo9+K4te+do0QiCpH8M7hBURTlsDH04qFiBa3m/U/2bvPJbsNrJ1/So3
zjwV8Ga6AWxTlmTRTxB0QsInfAJPfz9QfXVUVQzW1byjI3rQ6hI2gETmWut3QzH82QjLPQB7Wy/0
7b+grZG6tXPCIErtFN0n41IMeaxSOYyRHA+YmE6v4aAUW0heXKW/p5LELc9t2ALNuntXikDdd2vo
JJNrzTjWb8jbZRqq7lAJMlhK/IecF57IrwYtWKLt41zoKPixPH76UDSN1hswE1tJrYFAJWlIQ10o
nD8C8YqsHyOamnZ9YQU+ByxhjGJCi2vLXzYxj6/qZ5yOfFFc1W6na6FNLAvKscDiEIfz4+AjzcsD
e9qirtUvuVs9vzaLf+ep+gaRTsAXj69tEQ1QBg3X7rdivWrLJTiTJTR8GqzmC2Vw+krXDAcGIf61
xMLFlhh+BwgZoDa44OML61yQiLS4FDJima7od+or20i7ZGPoKQ/NWn0EDC9eeNL7+3s8N4L6CgMH
aBZiKjLwxxcVvRlW2/aTA1zYV4hY6Aw2ip/WzeUN/+DFCITnU0I2FiKagKNhSjBleXJBI590p6BC
DqJtj+2I0DBzSI3dNDUmZ5qXmrGvHU7KgP7boSHp6Gmgcso3odE1xw2S7pWpJ7hJTh7KaLEcquJ/
uw1AiWbqyiiecTWa9ce/cSnmQElLZxQhyjssJQNyo72RhX00OvP776+1v9UnL4BFti/0nUf4LI56
EUZV68aHAjW37Q1BYb04F44IifmW+HdFY+hkH6ZNi4zhEZYqBxwgcCj8/Y94LrRhfIP+AwCTFCPa
iScYB9w618t2SomVrmN91VqbF0S9zJ2H2uyXN6LrzM86nbcqbjh2MDa1LQortBXBdyGM8CU34F/M
WQNEkkAFpM9CZv4ZZ/aPTT+3A6F+ShbmoreSrtocJEAUGGorg9e1bBlq11KdsrYLDkVHIFI12d2x
m9L53BfF/Glm/pdMakjj3z+o55/L/ruAnCBBoWh5yrHuLR3a68jKKKq6ivUGpcEn9zjJskCcq617
iW/4fDOC0grOsLt67GyrJ+9lFLPRsRDBypsl+LACTx3ycRxKqoe9JchWquuiZLxoE6b3b/0Q6ERg
+qAMYEXs0OH+MP7xErypKGyVrlBbl7U/9Tht47ZPUsi/fqSsPD44RDFIJZ8x6zyv2MydaiidzXlb
QqF+1RPhdyS2YrgElbe+pMB5vgPtMB6GH0BgTHGeYgclcwkhXI60qeuzexfrpLgpGj9yRkhmv7+3
X1wKkbCNwnPXsCHZf/wE59rqzREHa0hA0xZv47CHCTMR3LpUvwBI/YIjwBVYLNS3Py3d9t/yj7eV
+WjNZmlwSGtZX3tToz4g5KkUWGKDr/6c6eWQkhB7U4fCOC+b9ac1520MqdKI1MjAePKxinJ6SJXd
JLaEEU169CYHcTkj2uWKSImXXIx/+XgsG78aDlrEEU9KuznUcD8zviaGVcUPEKP52mwX84gP1Hb5
/Zt4vqMARvOuSStjq/OpJB8/nhl9XInbnYwAp436vscJIsBVrNPfC0mUPPK0ufpEwmqBW6J2cEvD
e0vOXzqcBsak3/qujoIaFlhsA1lYr5UMs/D8+9/4kxDx6CyAJoHBJLZqFKDItZ78Rns0hrQyNhlt
wIHrhyzXWH0tyDfCqGJcreNMzGt18sxGLqdRW3hsQCAaoAiXfhprEro0snSvB6pgiz92qmtR+eEc
s1BOtpDHQX7EHbasVn+cy24k9chJc+tgIUhSB40NzXJVu3Z/O9X5UJIikulkyAypL2JKDTAHUer1
btDWZL3wofwE0Z/cOuKgHfPmCeCu+GSvSdOadrVNqboo606L6ISOKyMoPzN7sNt4CyYSBRgY+mVc
rk6ljpype+YecsZbhD16xVerJeWYdGj/YZj8wv5cgS882HmxfiN2mWlhETpbG3kjr/5A9TV9LurW
YsRAMjAOUTqXA2hiLh9+/1L3HfrpjbGP7jaL/Afr6cfrriO9oaTelJEwaPQIKPUj1a/LC1zI543E
npSHKSUWCAFV5K4z/+fXz5MKcpPst6iYUnVT1FOoT0OzDpI8BKc/5VsgtndrnzbMtvOmPvdBgV1C
Pqk2nhWIZiSJVhdxpkeU2Ew6UiuZA11sLzCZnj8NRG8QZMEpMRMhlfLxz/SYbZsaGC8CudGnbBqA
t2jwkn/7zPnQ2QYDVF37l/RkMTETcQs+VoZI0s8YgkMYiOaNDMMXVu3+UB+/W1ghu7/bbnG+NyyP
70bwv1sD9rPRopSMiZozD9iE6GStx6Y9FZnGwLw3iRsbtDNc9W5eusff3+mz+gCZAM8TSTbkJxKm
nqyuxWhmu9v4BY7ViuPgkMvgozS7AZ3NZkZ4I8HKwgxPFrjgq99fen+IT28+3F0wuCo656cSAez2
+4k0b/DUpduiBeXJ7Z4B8IZNx3yNa0gd/f56v1g6exeKRwomQ7TnTx52ylcOnZZhy6hK46Ir5/uK
xv6FN/qTSff4rnbRNp3Qrs3cK/LHrzSlEx6rdcawz6vdD2XQoy6X4T7Z76kaZFIMZVbGA/kiM4TR
qSGFHenoqmCCLcyWIGC09nzf5sP0TThmNR4cAMRrf3La6QyyUH2ATaK/pkJO7APtwFR9sJbtDfw1
667y/dE/WkvuE46+tfZwYO7sf8brJxTJVBJhHm98Ux4fj8APvTOGmmmb67fTfbsqPBYw7DTA+Bsh
HoiYLdIfQWV38xnVjJcd60XbYQIOm6LihSVcxaWAFBCPDhlFCYPn2onDMsucIwe9xnqSk+qDlaKr
jnulrNf0JEv7tmX8s15rq9xgmet57BJo15o2ZdCVeWjUSLRUOWfDxw06lhlLbEp1XEiJwDT3mNuf
xnILqSg2u70XIvVHTCjJIYgHPpbXGUQrm4DaUX0Lkb+kZ2khhfmkgJovrq9GosWl3Pq/dov/+p38
D5LWf3xjz/xOLt9+VF+a74/8Tva/+MvvRJjYmmD6YBgGLTAs192y/i/DE2E5f/CZEB6CzI9iCqXS
344nnv8HUmJIn1CjUHCwO/3teOLZf6BOhQvO31jo5bx/5XjyeDLlogmB+UOHCP8fvhd7wuMvde1X
nJqmdk6Iqrnv2zZL1qLTpy7QQ4xorooqQ73EZn+85+3X3NXiFnYuWPgzDnsyrps8V6apVEPS+0P+
ZV6IqTIXkyDvYH41L8ZLdKPH9fFfl0N0gZoRtxkEH082o5E4r7a0uyFpKOdOgwN3jtaoAl9V3gsb
3y8vhW/CztDGpPBZUvRUgeSbJUQWUxj64Ic7EIPNO+b1rVP+9cX9f+qF/3NfJO1xQDs+ZpJPHiOO
5C08zXbAZaEv7yQHySkvK/tzV5T1wygWL+4r9D+grVN/68DDe+H6v3qNuG0hlIaaDEv1ydJBb5l6
WBTjiwece632KiQoe07NbSqgSYiXsqJ+eb19iI0v557+8OR+w3RRlgWbJtnStHsTbF1362l7vjaW
ILgOSSn4x1f86q/T6p9y7F9fjqkSjvVoCuwnJ2VH8be4qG0T5Qs/Br7v4lG1FirQwD0vYVCd//31
IJ/tjnRwSqF7P/4Sh1UR+8WIIFkD7R3HzDNfGUsV3tZW1t0vlv1S2s7TtcqYHEdV5ub7DoRe9Mnr
q9xg2pxS90lTbM4rUO3iOOwUjAqWyaff39qTwRhCtyfXelJghXDSisbu+mSCFnApaavhdGPeiByQ
KKgsm+6gxAEst/p1APnhTi3auUlVGlovvNRf3TQLFsLurhRBmPn4IS/FOjNy4oesIe7Qqy/QSoYy
v56nbvn6+5ve18f/1kA/7xmWOC0im/7uJPDknimqVeZusktcuZNTclS/7mbqh3FtqxDHzuVbxh/W
iczAsH9/6ccV9X5pugJqL9wL4OrgT//4LpVZht3aZXVSv88TcedY0fRRnKY1finC9NmFdqcE9BQ0
CNh/0J09vlDmjJNIRSCTcsGluuU7isbU72Tk+ziI12HmX+At2omo5uGjGqvp9PsbffaMcQMgezDc
WyEGik9DG+acjF/RwvRzqjm/Zq5gnJls6xtCxAh/zszvC0zBSwYD64W97xc3zmHJxI21FHAY7+vs
H2OiqXIaPPok4vGq6c9cBKIjFMurFfVgnGOFi7mTmE/d3DDqyNLuhb3i+eV3V1+GVBxpHKJPzUC6
sAwpTAeZDPA0jlZmb8DSWGraCveKxKo8Mwrs1cUSbByDc0t58dJs+fmTJ0gJvSDHD50LNiyPH8BQ
NZDhxk4lGjfuiECO77kD7bLzZHMy8QKKyVELj4tpvCSB+vWFkYbuPRtaoSdPXuVTZnqtUolXmPUR
UW+YlKJqThti1busmJx3ep3fBBJs+vdrbb+jR9+zCZTB9JjxIIDLM+9dY8UlDbIjtB9irWOh8ZQy
AqygwDOZYQPrH1S7vaTg/cXdkrvAN8z8nkPvKRt88eCXzDAbk6bT2c0iQ/c4eNZ8UXXoRxpOKJyy
IXhoQvelZKLnV6b+DKgOMeljAvB00mcvi68HY6kTu4Y9kJai/ZQZ5Xu1OvY5mBz7gsnnbZXhLff7
x/z02MVjHPCb90oEjw9u9GRhLVCHq5YjIXE7ciCLBc2Tsbn2NRqo1yZGwpffX+6JXwK7x37YWrt1
qAVhkhn944XMuMsKu2IQMY3W9mXOc4AzS44QHuDLnAMNSS0VfpYf1FzIG1Ij81tfCPvrOAV90uVV
eWDy5VzUooa3wunnM3yU5YXd5tnS2xFUy+AYMXGOomV4/BvLNe9lQYJi7Cn4YmKmmXRoI8+eUxVn
oeUcsReNpxeeDPObp0seKBQ84WfNRZUZ7tvQP3Y5P0i7MSMIIU593dSR4c799tkE26/+dMqx7u5g
1DX6pgZ0Na6zMS/sBALK5p1mV9rVSW2LVZw0/OTqYcjbrXcPW8Z4Lzam1Mo/T+lkYDxBuKz5kMqp
DiOnHxTMlK51AVF1I4czYsrG/Txba9ucjQxyOV7Way/GQ9Fit5rUfpVuV4G06+o82aaBj4SlyI/C
eLWq7+zFDr5gE117H4iVkNktnM5exWlrr3lU4gEKPVCM41dDe4RNC5nN77d1sBjkix4ObcNSz5Ec
dwwWbD2VkSRQDw6tVZZOom3sZuGFt+mrzpZIGeqW4vDYhOZqvJ2CxflRqha2D+GzHyHdkD8f4LHg
RjCPsnc0SAQJQfgL4nZWCxghpO7m1SZxWbkI2YVGrKqaUJdhU+KmYxOAAjXWw5fQmW3spdwez7OQ
suLSZYUPqr3NiOY2X64fEeUbr/sOGOPQk274GW+Nbr7KekHI6ax7/04HgKDxQi9UH1a4N+pUhqmC
m03CmAI9skUbQ+clbMmY+f+im7V2ktiKH9CAIvDLziIxE8cX4/tg6oc9Egy/s0iMfaYvxVDoLzpo
5rup9b3lyDAnne/nWe9k4ElJwr3z2hTRaiqm6fQNAvZR7t6YG9RGyb8PKg7ZTnfNJts/wQ7H5mT1
uCleQLbGKeK+czgTEIHQEQc5as20JyOUMZSE0yUNUitlZoiENMZQnHrXHbOjuQmwr8bKaydyxxUq
bp9m3p2Pl6ATef3Y5bGCJV4khGv1JKstFs6InZSBdVw87ZdXuVOAH0ixDkcOfZvoWIo6YOSaUI7Y
XGVbJsawLtfAHRPi/a7IxouH0eEcTWaHtKiirJ0uodkSsGWtKv0RhmKBPIgzOm4gZb8kEHCzMCIc
ZH5rM9VODzlqGBnXC3pICBsirQk8m9sPVelYeeL0o0msCLtZc3TQur21myznNfQjc/91SMejveVj
+wZPXVHF5mhhE2WgTUhIT9D1tbFueX2qrWIM7sd2C+YL+SPD3bLAYr/uKLcetGfDIZAtKHpirEYa
PKix6W/UhkEjUSh+yxX6ZQX3KebJRPGwMrZrZG6Dbq4m5NRmKtrT5DrpK6fqh/pMBVG0sIiRxEVG
N3QUwrWCbtlw7EG9IX2KA6YyinfEl6TvOc/2jC9pIHyywzR8NemUxFeEFx4M1wppUOQpa4KQna3t
Vy8bOKOoUIVz8JdwzbHBL7r5lTTTwnhtEUbfJQw5qteOhcbmZLeGOuLO0NRJlfftyOMwpvDVqrwu
fEXjE2KtP+S2ul18Xz+0yjLLq7A2ppu8N3GAt9ay+abLvATD1dOcxm7Qppcm1+YWaUo24jhyMmxg
DloWkuDKMBnSuQCB0LTR6cRNWE9rUreVuxzoOJDbNmzm34vRMrYk2wLrVlROG8b5FsrzjF1KeBi3
wLgf+yJKiyF/JWXfYcyVuhLdhkvzJGvED5FRgTtEgDtm/yETuScPWDk2M/CUGuEPd/4o7ydl5mS5
9lLJK6Qcary07cJnLlsyY4/4yLZDlFnVshzdVZkGiEfo3k1kSq7vyrl0ZkoQQoNOxQj/5g0ke3eO
ncrAgoCYNiKLjDmdDrlHi5zk3s6U9rC5OOgC1k802mp7GCFe7flGpj5u5SCaAzqByTp2/WJAS2KW
jAtpE27pQflSGRcLf4X7ZlVYkEGky+z7yXCm977R+8Y5M6YFSVMm36bB6n2sm5oOa26G4WfKTYoh
WQVX0ZsZEB+kLlWIvm9y8hifC6cDkiVrEQemhpyKuRamRhaYq41zZ1nqyFvz5l2Zpe6a5GlTvPL6
okHD1cl1OgT1SJi76oL6QWP9wAa6euaD3zTZtyGcEQZQIDI383oMlsuVevIC66tdLyXfeXbENGwt
TxtUyeHikOpzXNBWc6YjZuA4CvLsR52VHToQnLGz3XTOfxeCp42xtZjkJFnBmiIFrOGPRLW7TdNB
VetJD2Nz5YE5AgG16fgACbtAzijFcr0NGKLv3OdqYBvQ2XbCdKZC3df64mM/bNufTW3rIjEL6I/n
aUuDaBiQgcAJlAp51dojDWaAVOdHlhTbUobm8XYL+2U4WEsqfpjSHV/X+MWoC9RUlbik+HCkmsqo
8bArTLh/wrCunM125jgvQWVjG/Zsd0yLlA9jGWx4qFRnnEQ7+20G/kBjSsxm784w9O0GB9d6xkk9
yyk6+D5W6+sicbow5BB+dSXilqPUDYSWdK66Iz6c0Jd1WxNMXIb59hUmKEEhOIKWYL7esrXM6n3v
vrO6Ffpd681u4htlIPmHqxrpXJctjWo5XMm2/Z45lBWJ7bc+kVv+8HYkiezLlFXyanBlY8R7wgiQ
Owf8V3euMBMTs5PdcgpiF13Oq/+1ddBsITcwVYArpAXvD5cOZFIEDo/oT7F3MW7ysXOHpFj74dYx
8+1t5uvuU7WOxnSQpBz2D6iG0pBYN2xfIz8zs+9iygLvJKbAlO/qfivvW9hlJIEhhhkOApYy9aio
ym8r+SeX3ssmL0m91K5PSNzCtyvL2iFNy3DdA/wX9o+tLPu49+byW5oWHVIidAcw8AOvXK5a5M3U
uTalDzlXHXmklHDXqz9N1aV29FAdl40QOGM09adFrdZZgZ9ClHdwzYsqXngdq7VpRDKbQfYu0/58
xLJsVckiU/NHOhoLbFgxqiVmuBa+0uiz5HnzZ5MhFKi1hsInDQCexl+rmIopuCK6azSirTey18qp
eFtDYPasIfxRzFsiY4bhWE0q4LZ6O8wSIKpiipzKbLKT6RGEG2vHttW1MIcmZ5OdkZS4hDlHtdbs
XpXXN865w+OjSUI+aONgbfMqj9aUqfWqy6rw/dIqbLWCr1STjn2LFwk5K5tkTGWPwubfaMjI1eoD
8Gz+voHvnR2yvgXqGpU/FFhIOPqdMKY2ceY8eNtsaCHisEsBsiX19/eFQpSBkCett42Ys7frgmCJ
Ar+qPxA+tqjvQOPmKXTGzSYFS+v6tkF9iuIjXDKEnpWlS6rbrBtvhk0WN9M4uOp+dvvuqkiDWR2V
3yh2MaHs5bIFS+Ejclnr8yZqrzq0JTMjVHZkf0FMn70G3wEiSSIP6gPKraXDbRcToqo/ynQU9V0/
G7M8BmKQ4JbeME9ntXQQPkg0RSiEj9diH3TnkFhZqWAjNqRe8BNjALd8qjIXmaeWTR9cU/KO+bno
sXA8AMuhbNusYPwSrhhsEvA+NyiW+qq6Bmc0hlOZ9TWVTZBmZ/zhbVRqgyKKb9HSPovFbjnWl6Ek
3Q/d31dhT+Y3hWngzrtNvWjLkRrHy9TABJlh9SA7B3p5i84qXw8eUl8BQQT+1GEzyEKP+J5Jy9D+
VB99t1vuRIf9y0H3AQvWD7slPLgOYXAHacmQf6GxDbvXMVVuZI1lMCd6TYOJcaoqXhdY6aEH7Uzo
+gMH41mhAZ0PtJ5cs1mt4PuYO/7K8lz1NyGdaaDW7dj5fGcZiQpUa6F33RMhsKbMu/w8Zi309m4W
BhL1yl/GeKktfMX7nbJhN3nxZS4ZBp0GlPyoPaewuc2rNEQkqPzcPrSzXX0omLA02Gr0fKF5gMKQ
SdViXfAYGCk7od6nlJOm06FlhMB0GPva1wcn6LrwKIaArCOrKFG5NqHuGgrhpi8uAT4BJ2MIC2Ih
ndId79dgCyD2Azqqs+MMgipkwcVSgvJnMbCGWpN1FYYb4zpefpg5u3Qs0RfjMaRJdRSmqhDOEEKP
9KCkzrzSFUyTxKLUW6AxBvNhxu3hlawn/22mjeHKH3UvjuWS0uh5BlHoreMKI4HOQw1pYddiUJyJ
0YnRQDSJHfbVuSGdcD5MYpre76IV/+D7CofXQglvPrXg6LxQHisL019bjDj0pjxiPaz5e7Ewfbxy
RDMY10XeEasYBON6djCWm5KiypuvQVd1znFKdf2NLHnNl+JME2dF49sqLhegP4Q6nHQxcH9THgYH
S0rUqeN28sNxtBKP5yROjczMOsKNtDg21lShslrG9iJWfJfPs1+LbzzTeQPDbor+0Ct630NTzeEV
mYbrG7rYiQN8KyiOHI+vzBSWLu7FhiKlt+qwOZhdtl13uMzkFKW2WNCN+ogjq0K3b8oZVlsULG6I
3nXifRwgNS19DM693bc9ykd2X2N5NxfUCfz5Ghb8pHl6he1T+l54ldsjb2eKekDblr6eHCMlyBqd
pUryDU5W3GQbpa/UaX0zMTywI1wRCCSsSQcB93bY/pjvTgf6mJ1iVe2+9ZrPtj+HlT0OBH2NlHTE
NcAPmY2GisUMZktTnnvBcRg5cnpauin2Kwt/N8gj8sGtO0qGIM+Nd1VQZ/HcZS3pYeswbycnHdAF
rJ0geDp3w/ASoKnF5qs2kIq4OtfHUcn+OMFsw3taj5abmDZKpYOLB1AZgcRhoefbBChEjiw3SAPe
gKdN5lRBLMPG/OpNWi5HRHP+QzDMzU3ujKi9jVoGaSRlgUm/366hPkDzG63Y9nNOPZuxSHYPHuW9
daZtXQgZy+xbB36Ww8ZmjeGBoqD2E08wuLgWdbW2QPxwzQ55JeSStOvYoyqbR3UnQ39aLxARluwI
0MajyweiPTFesoLs2kKFOJ3Y9MkZbxrdOjirezKEIQuRmieapg8B+qm9QYXZHk1F7QxHV22qv4dJ
PuQ/yJDIyGtxJ/bqeOKuwHksJOE4na7oE0FGy/DSFX62HvquKJDmoH/No7FwjC6p8KLafpKRa+Zu
KniL2+q0ve3mFKZTG0zr+8AoF+vomulySdtGyoPQFHSRxqnu82YpQdSuZEfCw54zycjV9MMph+0m
E9PGNuK4+XKTbxjDRYO0muZQle1gxjllh77BLqwm+KbxpzExzAHguw3YhmFUtKm4qMBCk2Sjv3+d
GhrKV8vpMdw3ghP84NqTnd+NwpfhMeAgw+KmsPzsjPoBSLQrRdgdK2rjmeTI0M/jTfTI+1J0S5Rm
TmYfZ2Leu1jYuv7TqYR/q0Jrs452tr8So3cyTvy582KPFgvnxowJNWYNDCkPLIPhE1T3MUiC0uQg
5NOczdgOx8XaY7u6z8HmU6FpRwrvnd7qyaX1tswrPW0ZQadg1K/JCUW2r6XTr5E7hbkf49k6Vmiq
WybOoaetb23dOyn2w1XRRwwLang1ZpXZEX/T65vRzckK1S2HOZJwaGJHTisEv/OIryI4l8reGVRg
eAk0cy9hvg9wYfFtGgHhtiWQJ3REcsDtKRhJQe3E0mOubYg+3tZU+iRV0EPSWvRWdiY4KsDVgdLz
UmJLK+OiWKZbZgn+xhghXfK4gYCtY1M1PZyhAMlaZEwkKKG+F/kXbQ3TnaSo5UNtbW+XUM5YTDDd
QD8qcSfaCFLZsvdmndOrp6bWN32VlV6kDEywNocgboLgVPpnzs77tR694F0vIKVFKINxusudGcRl
C1T/wCXd9WpDa/weA61eH2xPpt/l2hOUQHawsM6STpITZXARbTSq8++pELf17JH5SpRUv2X6ADaJ
b23h1MGKjLjp2Xu2AMeCqhiHu2LI5BLVU9t/9c0cP46ayuyHWCv/qzF27b2DjRZTCx0EVPONN9aU
1ExdrlsGNxJRhOveFCQEm2fUwFt+6TplvO85cj6QQoLsf0XK/w4/O+N755vaulNdw4hslvlox4bD
H162aslOreoy7yirrjg7bmYBWzMrGw/25nwDMjwpjhsrmjPbg+pfdPlpGmx62LansCc81dxeeUvh
XNZiLb/bnTRDTgZhfmX7mLo31NDSOw/p6qOk9ykgYuYMJeuddkwmqM+oRhgN4SNBj9x9zwaR6oiu
uYRkNppG4g42E5vB33jRhMeJzwOtIQ1zGPDf/trjfJxvFVoDlL+THYcLRZRiYIJF6mAjm1xg+WKJ
bEgjUVOuitiwK8040e7Xo5vXzBqYPc5DomrLp3XFlp+QcaygPtZ2iYJa2JzGx9mcja9T6HBCMMIE
FnNhojwUnlMGSNg1gizLGVV/MItqYcWGNJLXHtTrY9ZNDUgE+tud2+mPc9zb+zeLqny+4mCqyyNr
AWyvVZU+pI1d3lf2pqljiDlumY0NVnqycGSxCQgOcXTH6IAuamZc/Jmtrmz29ZDdlWWY/fBFJk2K
XrwNEubQBa+s86flpMCbDNxw+RyiyUFVHIluFS34fc0HM1NhTAmIOkEEvMaonUTdnc3Opp+yVZ1W
STePoXko+wk3vczrOqiUld9Haze3n5BsO9vRS+flTePX8wo5Z0OgPuDc3URoufXFHOuemUPn1fW5
JAWm4woD+1DZlOp9ZoB9XcKZTf+BgU0fJvXmIM9uGGM6R8K9iG3rs1EyqQ5bLINKU675iUkInTs7
hYmM12lb/1BYIw4dXorJ+qFrFGkRhZjn6sSiG++NlobYRJ5Ma5ib3RFPDxwKnFTNQ7xucmByG2xY
V+Qiq4mOab36TqpJMoqS7vaeWQ7gGckQFb18ylzD8Ivl4+CQIT1anvwwhdPsRm7hYe460odgfWWL
gvAb5LG8babGMM3ndWYimSn7e8GGxVDJd9YTikUbhqobdKel7FE0DljfR7ao5LUCqtojabbx2m8p
gQ7o7dwTGwKdzLygDotUXQVtHLQbemk6PkUkowr5HIXy+hS8xfLbM5WFQWmxdZN5xO6OyXtD+UxH
ExQYZctsg1GAv4jpRyCg83Qzlvl6L/I0DY9YJ7rDkY1+bm8MPNKDU7Dh+HvWs1FT1WRjUGK6k/cj
YkzVfWKeS54UkzjXirO56c6YqjFTXkBm55PorOrtWKyyPrskfsBjtGoTIfIUfCqZ5qJqE8bw2rN7
t71Gep7d8uxHeJJQSO5TGKTIxDkU0kiVEluXMSsa5s9D6tzka5pZB8/N6b4sp8vLhCkXueUjyoLd
D8PywkNn1elugdxCOsewqXwTZrWkC4EP/0ViD4yVTJP6uDIu9vxe5xDDY2LzNk5Z0KBYjUH/UWQk
oOMDIf0UdR5WKzEZP80QY3hOGJfy3Go6j6yPzz0OJbRD89A0t2OxsQoRaFrfrFlJku2tJvjmlZ31
1iHVEOUas97pkKKhUnzmVnnMVmn/8Ie+mjG0mLoPXm8HJ68LGCWGqSATR/lIqjkgvTQ/5hJpUAKW
bWuYTMtHuA3zV70szEnSPG1Jal+66lQjBgMdwXnKuaSMQOyDZFmi9QmrykvahmiKZBQgXKdW1PlV
6fmlG4XZ1gXneljdNyGdUcE+OnnDK0mnbDIOwiKFAff2xg2HQibKkW1+wifCs26p/uhYKgZy6bVj
t3P6JgefGOKqkcbyZyfKsOp5lf7gvwNuCd24WoEiT23H93otVlypX1u1X9t3k9bzeh8UeBm9aa2+
9G+c0svHz24Z2iUzgYLpMijl8Ip059o+ADwq7yVa1TP8GoQWToSHAhWXUbSFjzFTp1arR9OoYzvN
l4sebe/e0FaYsMnZR+T4/1FZ/pd3+z+wW/6BWD/j3V796Icf6yPa7f4H/6HdWn+QFLP7yaLxIVSX
vv1/abd//OSkY3kG7g+xjzf0/3IGwz8Ydf8Mv4JOafI1/s26dcI/TBz54Af4WKqBxZv/Jmdw/2GP
yCTIHcj/9sOdekBG8s+EwH8g6+R4smX2Dq5huywAsXo74HAlWpWsDjYdfAxN+YnR7nRGMrCRrD7S
Dx46vPoOxrLo70O5dJ90j+iKGXv5Nl2muj+QjNF86NlQyECqwk9OGfqvAqD2j4O5eH/CyPzisBV9
+/nQ/7v+WH+8/r9DBZ+vvy/N/7n9sv54nI25/81/lqD/x26qDn/GDm3IXwSe/r0E/y9759Gcu3Vu
6b/S1XOogI1c1XeC8GXmzAmKhzxEzmED+PX9QJJtSb5tt+d3Zlk6h+RHbOw3rPUs95dN740lFe+r
zjtuw8D//gzaGg8apm7UdJhV0VYhUex/y7q01V9wJ/FA//Zo/iXu8Lfw0f8+5/IvBg0cfOAwURPx
CJoq7M2/EhNSA2w6Tow1KEGwwfutl/iYTZqBusjOD0kRUXTHGBunsFO68bqNzTE9Ew0RoCLAU1Ac
uFcYmsaRbmseSwzaqGSQMAMVI6Fqs203fZlMxj9+ndryvWBqae+SIZpXVoIqpudZU2nJMxGzyNXN
aaBuXVWvEY1+y6R//tbOLasS+szeI7/ec0eakf2Kfacl+rapPrJ1WCk/AAU+DOiTBnvBQ5Onvfok
6URYd6RuecYWvnaBzu5+16+sfcAVMXMLy65PTtIys09MI0cMGn3pZ/iDT81szFyiVjM+o9GFSoQ2
s933qZx3plC1Yl+5w6NbpWWx4yYL2rlNDkaEt6VSyCYKM1a/uzVRtA8BEGDxypGF58IW6GNusuG9
cqbmUEsGquZATfs/x3BYfo2b3dxD/+9jyI4sGT+qvwTObn/mt2MorF8wGxjssKG/Csj1HNDf/BdC
/QXPGbY1XvmkQLDz+vshNC1SajmdyOoNgf9sY7v8fghN/RcCimxEJ2DRf/3r/oNz+Kv34B+iQhsN
Jwo0bqhN8cO38FfvrhGZBWw3kjBtGxpU0FSaUYNrMsSHAgUxD2pao5eiSabHbp7fC6pXX11TO9+t
9K5auGDN6wMG7eV56rOyCVcoQpBca8VRQjBOQxWOcO/d2yqGOHWeZ01Zgq635uc/fOS3/6yVZ5H7
pwttGxXyI/C+Qx+5Mdb/6itDtKHbDLaYcUn2YYc1bpOR0p9tyqmVHa8HfMPpVyo6F1aU2v5MYV9Z
fkwwAMb4Jo2BTLKYMKBhrW0S0NfFT/R/6a1Fho3ucxEW2KU02NQssod7NUY1xDgb9PoRcJ2T71od
fLuvOE4RH5gJzu2hFwP7LKmqG+pHxlBuFtqg12iU6kmWEylaTi+zxNOJPRG3bizLZ2NJZ3ZiPRQr
P1nbjpasHorPBkruFEqWs0WQFGzhfQnOhfFbOsBnzGYIHQjbrMwMwQuUBcDBKU/8UtmaiQkRLaZ4
kHJYt7q4uSUnTxa+2+TsI3obRMaujyPJwoVf8mW2B+fOcoqUvSFT5IlXSupCd6v7vvCG0tL6g+XG
ityhMOsuFPuLczLNKmr2Ws/MkDlJ0Xw5qd2e2tU1z1nnlH4OrKs7Qjft3jI76wzwpYSh8wJv285z
wCLavqu766EF6PRmMk+/nZKBlUExC0bwJaaca6aIWOTw6ckkEMqqWKFW2CqTMwjtvPKXeIRLyEr/
pkwn3WEdWa1f0YAiySsTqX+3eef2/BCFfNSKcWLLpifiZyy29IIk79KQGK/sWiPDQ9zUcyUurbQk
4NSi5gRIvuNSjztUeXbGEs1U5QrfAC7iPQCbAUptj/5sByUfcmOZwvzRJEo4qLuTIMC9RV3m9Agr
QfzUW+NbjiWisM4wn6taOJ/kvi+Wz244wfTbV7kGI2Ib9msd/j1aXbcpPCvX5pbfXrLEIaDN+WbF
OT4EyqY0CoDKOcZFUVBP7ucim7pz22Xrt2xmnmZWxZqBy8Gt+x1PorohysZthjDJ5EM2JfNNSlj3
bUHdxL8zQMWgCMpr+kWtkcj0MvRYYpj21Lqon5R8ESJAviJJl48Ka9tUJku9Q5vckgqdLsWR52/p
Pdnl5l4htz2n8VKg/bErly/0K6jNutIZb5El9KzXJgZ+UaY597SDq3zURZ+9kkdsw8dwZvlusKeZ
KTCVZvYYqbIUg6JkJcdFYdWGgqJpvhVmBJ+jgmDWX5NqOZRN7Th7pEzFd2Uuw1Vp5/WjJSY/78GK
cBxcoXsFh/isRp38USaxdTJLI2Pwj5SKqbPzNkCU6Q9rskSPy9Dyy04Unj6GocMn9ipyrFx2NSvn
W4GXJZrMgiGsNlEX2jYLlgW2qrZX+tZ5dcdxGg5JMrukyzRNCbLUnZB04pK0Q+QPLPizCPmTr5kR
mC6sDLYe5pOmL8eFLSgItr6deUlpiv1N5Dpk2YnPO3ASq053o2IPWtibo+MEatfVi6fw7gZXqYqo
8fq67W1vdeM+Cjuj6H8gvutfTDh8BLEVanTahh35vlRtQMmjbgwYyIE4bMs0TTzSWnOYgTWOY1Ct
MSiDRCZwaIW0lx95JOoqjGbc9ri3YxhuGpQB3Ah2zpa+QkaVzpKA78nojIVxFg8Nxv9ueMl5tSIz
FKycvAQCd+UrZmIzGEknqZ9VuyzDPp3dE8JYGaG/iTakqKR2wuVFQtFMSo9Jj1HE94mL9M/XRsgK
vtY7VXV21QV+FnoggKOw7iI4toyDTBZi+ii8zppBaVqWlmq3caQZ8S4pU/ZBGOnKemflDdxvEMqG
DW2P4fvORbh5nXaIQg8Kqwc+IVvaDsiNnMqRla38EKJLHsnCMZAzQQb4EsxY51BlJjldUGzJ8stK
2QElnHHLc9ZoQM4KqwjKcyfc9UT1WiSIwizcuo2oljOLb6cMpKPOHzmrlKt0HpoRsqhkkI2BktB0
NrseRr4tcCVFvOmN7iAeXARvZwYmy1Oy6EXBQ95Xd3VfOzd2kos7Ec39d+fUyJamau52ea6bDJbl
mA/sf3q78HqXvBFOmM7xH6LB6sKCF/fIhZXENxnYPwpoci4Mz+LpYl4Hz+viNEP/sbBisMNqdPua
gdWmzsVePLABGuzhCS0BG/gZcwgP+2Sby4E5EIyxWqZju3MIBn5vEzVjNtVldeYB50jnMJJm/sle
gP0JmfIjwERYF1nABtt4TCOYfF5RDpNzgnkM79jgfNxaOnxMshQVxlIti4XFVwR6ITLETDLnYh6x
gPSxfvCLMWUVNpmGmV9EV7u3shuGx7nEQsJCSEa3S0dvy+I7KZgstqySwv8pj/9WHv/LKclDUU8f
+V+r47/PSYT4BeI9G/qN1GZs8Ul/q461rW5m0AEvGVERXiMqvn+MSRhvOZv/CBOdYZj8od+rY8P+
hRkpbgpqHiyaBtCI/6A85g/+ta4kfhGgEQ/G1q+afI9/Hqf1/ZKj/mkmP+oo8N621zXcWBfAeahM
2pr7Db1WDwnWSlnvQ3T9crII+fDI8mQa64NM84WVgxtpPZlqwtlD687elymtjpEU7VstB2Srpea+
xhQzz2XWc5LU9dFs2OXhfBnh0zflI6WtuZegdmDp2flPkJnZeTLy5FUya7/Puiygu4svJVTfg9rm
M2zgqfoUFJRI7efpmZWBiQ7XVO6iZlAuTUZ+k+fYfbszbVkehMpyZWmt7mQM1Y9OfZ74GfL4vUjs
HYuST5lVt25+mxjPDYyXO4IasRXq5XRcuTKsURpfjELLB4P3941k4zkGXS2Ga7vRzB8xEMp7qETr
nZ0l1itcUJY/2EHLPZA+LuxMWoBb2ei5kzUQewj3BhnWcGp0h5h7ZDaIKui0x8w5RJiYvbYprF0X
M1F3x7o9SFh7ryxijGu8Gpo/NUGPMH4/wUHcMXZWPWYdK4L+7Gm0GwViMDq6KSRfYb7obSPPJT34
rp7yIRghUV5Y3ET7iLmB1ZufWm6OwSC1+bayzflq0svqEuVC8yOD7UVtpLeO3mjBoKvzjgogu5O5
+yzSKPHnTnXOY9nzIxQjFVzc96eahVvQaP2JjVLDnW180WNZx7RDbepY1aNiKuaVm7CNY4c276Hr
VJdZoOo19Sx+kSs0X4YGHR633nrKUvOtVWPzFodDxF7M1i81sSz7KE1nTxIL13hO1Rt7yKOfUdbA
tVhK/cAVrJxEUkah3un1x1g+W+jX0KFl3Z2ljOJK0h34kzt8owEgK6doRu2mXKI8qKx6uJr5vnAY
IEuwqlU9r7OJ6qc2huLe2XJd52kqD3YeV3sWYMCeF3wL0zAPzxohkM/zxAc35Yv6orOmAHGBc9ou
4zO66fbUcP3uhKnIIC5qH8kaPpcWJ4wj260n67hZxCzkKZKYXCzyF97REDIaSQimTrpGvcITMYf6
kK4ITVsRGsC3b7LaaREzONnAiCjDb6tk81slZmQf9AE3dbXJhSeGPME0LC8qf8RfZ3YtR4grpdfr
qnGAo2cfWL6hxmtN+6ZzN1XYxjhCXbmyFu/kQs1YLiHdDzreWdin0VUsX0GUEgL8j55KcsMRJffL
WUyi3aHG6D4HiPPe0ID4hV2mPaHB6I5RlKratlRD91g02lFTO30HFe5N2oPqVUOV+RiH1bCIs/vZ
NbXJU8Huf/H0fLiZgnSL5dopkXUd6D2ytGypsAZKo/b7Zq32iTHzv9Q63s2r9U5O3hZwsShuSIFF
ZyWyZFeCrT3DIXaPXMTcqnbLUnFdLeIBDJs3UK6YHs4XVCcShUGZptNJtWv8E3WehbRq09nUjPIc
CQNNitTcRyuT7ZnOCaESPSgfE1hz2jShEJ0lUHbjbjhUcjQ+Euw2VGpIyN057vxC65udyVL/7JCv
/qCkQoRxYVzIvroyHSt9A+Fz39c5O9weUG+di2vbUJpLksTJUcnjh3VZl7CxrJuEQAOf4AekNhxp
yteZMlJOiCIRv5Be5wxBtxBerygy5vup+Q3WMr8Qjer4amzYP4x8WZ7mfk5ZQxv2Awr/fPVQ/54j
isswGyXsLS6iS1e6BmdiiIGyLLx962ZS8Qypt/BbfqTiYBhKHy622Cmj8R4rJEuXCWocakM9t3dz
0/4wAIXXO9rVy5KMTEBBU+MaUlLlHjHneqM7Czz9Rj/mCqkBtsuifOpGT2V7HOTp1ISIFqMdXq7u
CHSB3qiXL0puZqGqlqSXwmcm5tP0CPVkLY2pgN4QtAKmQ5FP51gT1XGEiuGNQyVIo+0fDCe9WTSI
RLU5iRCXT3k9oiq4lWMav6jR0ISjQNHQroM3x6Zzi/VDh6hchekUvVamfWyFHA7dItyTNFyMgs5J
NcXwYK/ZTkvyca9I+2gPLZwBrHtoDRHlLzHSbDW20iBmUrKLpXKCdfOtZ9mtiectRJAaMZKNP1Sy
B0NFk9o1osfmZFhpix6QqrXrnPWTmQhVY885RSsDAAcPU2xR9ym5ihdFRACdS6A8JrvnbzB5bwhh
8W8rpXhUKlDfakGYyTDLn8yoZ6SnGkYYyKaHVSjmW2qlzqVvaJuVLRSA4ITz1MROWEcT9O2Rd9Wc
Tuap5io/Zo7d7uI1bymYx6sZE9DJxmPY6dodh2ynWYnMfZHmKDrXaw0Y+M2ImdO1kJCEtZj0I+ok
JJlU3P3OmZxiP0801DssmBDFizr5dqdoejI1vTkUhpR7e9XV61oW76xy9H2MaONo9VI/Wkn3DfCX
kXHidvDh3Np5yJvI8CuAsn7fpvFZcXplj1ixNzzVRi0eKZF5366mcR27Y3ML8NH2mOUte7Q75b05
5Opelq51GtchumJCY+3altDudSnqM8an5aik9LOz7BnAdBkJRlNC615j7VmWjNtuWNMRTnJqrE9u
nOLNcpym/2k4WMM8d2lF0FHN+zb3BN2miToQwezJ3VI6CgT4zxnmk1vMXKmXDov8qqA956ywjPic
MdS/KrPcQYs4gLSaLrYo9J1RWgeAs+oOWX97VAE97djiB0aGGLOpjS8ItXywXNnHQtXLy6QPU4jW
g55ErTSv48O3PRbPVqgSVXEzZ4t5aCmygkQRzmEqnPi9V1ZKPecI5YY54XLG4+PlhrKzWnVH9BiC
FLP1c/ruPB0RIFaHzs3OoyOE3668vKWiE+qQFVcmdM40XnS8D41B6AFuHr1A2A+C/IIKFBpgX+3z
cUbbFTV3y2TZd2Nklbu5lDSy8fKpqMoxYlxCXjz60OV2Gc4pqR2sB/Y6GiI7i9/mvNdDc66v1LS6
dmJEwb2ynAdTQUPDg7wfze5Fy9crMh3IUaHnttSu95ZNF9fRN5aI45kD+Uo+KXvRo1Cp8YaoxaFU
jGOxrJvKgCw11/1MsJQHScZDzBnZpZvoh2WOu08Q0Y25/NEq70ODcY8zqs1XDlcZ6Ytd6XUuqmG2
+E7U0fvzSc69pu+KzLhkY/40xQjXrKJ+dBJH52tRdcU19uyi2afVjbskOJhWc9/H2C4XpIOM1UBO
DYtKMFE8fXWakIEumRepSsWoumi9RXeC2KYGJ4KsPCoi+qwn99m0TotA3Ufp7VU66jOAk/cdGSlM
mc96u7kp+JyjYtA5NLxoEpv7sdCYSjJdJMcwWv2FnGAj1h6x/Ry0jCn7Sj9xEyXDF1rs85ygqsqX
0gqlnTwPBrMfdUQ8Xz8w9P0iP+o7IuKRBJNDUhGj00z4G9MtTSJfGCya6V3E2tVfm7K8KKrV7PSJ
4ndEDkNIqxtoankyYrFLRsuA5T+mYS+prwt++QwUTefB5fdNRzD5jaUj4pheEh1NcaNpLS7keIfW
7jo2kYIwhvXtmmE5tuunapMkMWp5Rv8JYTOYZt6pi1kOd3NMiIQWHwcgaSetzWYU3rEEPcarEzma
2/xQBv1xWisFx4KWXhROMwzkU4MvZZnHQ9e1j42ZEgky4J8pU5O07yK7xt/UnRStMg8LauwMlr1w
X1EDMrwuFfFdrJn5XqBanmvFT5byRMW/7R+GsI2ZTLD5gG/WXOc8ivQXM3i/AkssenbG52Zrdz8n
Rs+7eGyZc7Q86cIwdnprr+GiZuwe00q5lh3Sv8HSfvDTncCOXpUTWWI2jpMbdcqdpwHmKN/MrF7b
nRlRGK1O2CpkP+X8tUHn4DrPy7F/0bJe+rY73ZQasqZkLer9NLTKmQB28MOrW161bmw9YcvCBWVZ
zV7Udh0Ozf2iz3zbLi87JzC1jgggotkEUtxs+CAUFl6cE0h+hatqLRdHMvxbkJQZ4rqO0lMDzY9V
apWeege9y5S9Ld1Q32SDSWxKPsEK395OLAzwLMThIJ3rlJzcc29MeNsYihA0aFieKSVYOH3ece6u
MGC95+pk7bacBxyzXHqQxI5TVgyHfpXZcWydW64B4SlrdB6wCoQFhNYXI9LoLVr5E3/uTMcTI30c
otMkK4r9TpGejMnzKNtu3pM7d5Wk/f3QFtmOTtLiODcG5yR9LSai0dayxyCIYOxmUgfrFZcJ2Yq8
UgNbMfowUYYfRZpaMEhifq5Ct3cu6Dz0l49GUT5XKolqhWt9T5r7IGqUVTXs4BToPuf06FjMwDth
Ic7fRoojPgOftKHFjyTir9RwIzT/fJ+EOjNKG9a7UuLmtKviQ8TEVIhkUQLyGikinCElXAwdFeuq
fUUnj/Sn8CV6OGIbT1VeF4GiTWUYO00cxmZTvrCxD7GIalj8TJSaI6wAxeHlmtnPgmw5HzLgKa8d
vy3cSyKQyY6uPh8bjQW1vfJiZfd7Py1WAmzevCocO+QFFm2YQwtVH4QO2DhvxNgxzGYzftXV1hJO
qfgcBM4TdbgZSzW6RWN4J8z0zNDvTWQtbr2KCqhEH+c4UURlkmn7RFNfjJwVPRgaanNHRCE22op2
qH5GOYY+O0nUK91ijUTRW+wpO5ufTloupx6TKx/iuNDUYQUF8zt+jSwAeIrnhszd3i2c41Ip2es2
8LwybbgCdstk2oP8yRPfLPZHVa5i31nGRDZ7kRcnkZXRq7JO+gv0hMUzrVQ5pyiz/TgBWZHFY71F
IOI+TUr32HVr84R7mySdstcxo1lzjqbFpshcNuNfksFmmF2okaVSSKwzbvqaZAODgZW3NBlkApWn
rS7LtdXqy64m+fuxKcfPce7LI/7k8tTWWFhzFPswESmPMdLhX4lF7Aus6xclNYwjQZc22travsMz
xb41r9Ujb730sTKtbEeXp1y768LNaw822/rI6K8HXVSZ56jKh4zy4W4c3MofjMH8Vkr6vnxdtCtc
T/MjLrmNVFEQdGGaawUamA3ZZGbtSzrNKnK/NT9yGKcbDpQwfLGUW06Yxm6CWXb0wCYCbhpIyzq0
yLq6l12dvY+9pdJ9debBTABqoDxV7mu3Xc8O7YAvevr6rqnMUMeUyd0SObtYjdS9k0E1Geq02Nka
wTBe06zJnSsKisfOyn0Xhem5QL+ODrC3frDwsM/a2DP/z2qCzBK2Kb7RT3zRFcSPN+l6EY7tyjU+
V0aZhg1+ZN0jTAPFZSzmnXT1bteO0jnn+eyofjlJUMCKna54sO3RH8xcu3GSpg0n2wEwUEX9dC5S
03rD9KheodYlPGwyi8Bu8/aUg3oJulLrj6JiJ1umebQjtDN7wjHx0TK/u5vt5cNUmADWwCj2rZt0
RzOK9YA0IWJzEl5XOTmP26/QCE3QtblaB/hhAzbFVyUVSpCqjOmiFRs8tKZh9UVJi2+tu5z4p8FM
Hg1nCxDJk6CZR+3LHG3nRKHvBoptrodUQetoNk2zJ65cPbrQqN+qdvSzCkE/eAHMuMh5c1LjOuW2
gs4C3WQukxOK1fTQKYb7Wat1Q35Tp/xoRrAFxGyOe2tz54eEFYgnZxnMB0TRPzPF5W1lT7OHz1y/
X1WGSXjNM9zSXXyrRIwYuO0VUP5Od2jteYKjJts7vN/2C2+X4sWdzPQxTiL7WlXnZF+LXr+Pxph3
QKEpDC+hmB7XVCueq9a6ZqMEn3WYK4k2SEbyIS9Q9PisMRWX8kqwNcLvUV5rc6O/6GaiXc1OWyZe
Gm/5RzXQhaNRtdoN209ph0a85Je8HjeSj6FkexsH3W2s4iszmNowFkAC+4aRWtl4ymb8Krm2tqQz
hggJ+/TcNx1F1RgzYYYJcREM50LPLO8/3w3cND+rh6H7+XO4+mj+zyZ++6ybheThZPh1fv2Pf7pK
PzuO3/fw1//qT38IMdbvCrpNN/anfwirgbbobvzZLfc/WRv+9gXQbW3/5f/vv/xfP3/9Wx4BCfzX
//6sx2rY/raY5OE/CSKtf7kbuPooho9/+u9/k81osEltMJ0uGlaQmcYGJv5NNsO/QbWGEhIxDYZX
2F9/Xwzo1i+qA+LUBUzqqirUor8vBnTzF+BZwkSKaQruUHCK/8FigC/1Z73JRixlPbHlK6GxVf8J
26TKuFRijJy4r2hDuWqFNILRjPzKGu8q9gXp8jHo+q1WfKwJKsinsd4PIvOsJbljlr3XCd+Zswu8
9LDvH3ine3V/YPCuG+JActi2EgjjtoZuUwTRenC0u1VQ1Zmva3Nl8XrcvrRsHsW8x3HiT2el+WR8
BWFYI9vvyZrv1GJvd481yXaTjfa6Og5xi5TN45h7UR0FdX1YUVpTZ1pwW4qkO9X8X3ahBmhanLIM
MDx5Km1O2v0kDjTo8NWp/W0Tk1ph/DTqW0ZYRF52D1OVBXnzvUqT3JfXpaEhLNsfTAFuBpVJgF54
Rk6lFB86U7+iuN2lNFRz+erkP1Av+2lNaEpqeUyfPdymgRaxJnTDDqaPmn8y/r7U5oMaiT0Y/1mv
n02aR1T1QEIADuhAqMro2Z0guDbAkevkjPCHGgqJxawdiSLgQxzAwE27OtaRjKdBbjcHWS+BNn/P
Ep0eSZv23ZKiNTgCTKbhfRvjcwK+yERcr+bsbrprlsX+5uePosGX0WdJat8ye6Y4FOpPbf101kfF
/dAs7phODzcfX7L8MNmgD3F660bJ47gRCu2DCSiwy3MMygu27ldqQ5QMrT82MlQMxRvN4YqAcOaf
+6hOwoSwT0bTblUQ8Zrvp3i8AUlF8QSjqJ93ua75I9m9vxo0rDHsGhi6tDq6CsdEBJqoQ7WQYYK1
TSosNR1cqu1HtYVeMw+XKbKQs5ySE8D8fbZyUwJNJdL23KgCudOD3iKU/KoMik3yuSs4IYAMZ8dg
xvauzmkgUPkisPA2T55SEa8T67BAeL7NAitN7DOjJ9ZRYBTsGUPtlVoNZrfa81K+EAV8tmksK2ZQ
IG/2q3PTDOQ/22Gcsu0RxSm2nqfpjRE6GpyrAs0ZTAgfbHiwfcXYfNdGHJDbQLx6A3PCx8STqh+z
9BNpSgjBKAAiELScNqfR0XitwaR2YBIQQ0bMoRjL9C1DoXQ9VAkTKlZMyLP8VZuDFPtGpX+WeXqo
SmbCc0UmDbntQ7Ls2lnzLDkH5I35hQ2XhR9cvUzaQ5PPN+W/i6j5NaTsD8q8314wpgobGT8l/FLE
gX9kn6HuF24y4DsXxXeK4b8vn3LAJzIqd5YkHPc21nViCLVg7ZyL0WbHxYZDNOFsWGfyCuW+LqLd
zFhg0rUd+d5ebNyWERnDWKJcFmqN9qOa79cCw2Aw/KSu81P+jIbyCEc2WQqBWu8kbIcudz0xnevk
fm13kFvIcmZV6Gjk4dH26O+YtoVOO6c+u0odCk7zZiiaHM44Vpb1YhlfCducrFLOVn9uS2KF+2OW
fOhAcZbEm3JGwY80CCwwex8tLDKNmz65L9n4mP82XYXr5w+yd26F7a39hw91M0/8QfY+2kuZs7Yb
vbV4Uof81qgz4AYMD+fcK6t3uEMMyl+Zdq7OXttQuG0Z/Bul4n93caC635bJtM7cUn/+FqoJqdbv
iAjEVxbDjwSsRRD3tyC3MusHzj+gjisjZrML2UOY4t6wjpXy2trHOQpzrJW8l8Szml449cqC/vAc
k9DrBlhNPNU6NMBblPHmX3/bf3aV/PrBsZxnPW9v3znb9T9/16DrbeYCBSN298c4FHirwVnYlyVf
/83n82fs49++EBJzXfDx/FNSHWVhMaoSiy+nDK4ljSGYDGcmrvwQt//ua9n/9GOhPSd4ljpCJRpJ
+zXP5A/Pw6a3YdyHrapVLk5l3duRdsTDfIjL+jBZE3ZehEGQB7RMf5UNS2FT32vmMa9Ds1S9XF4B
+/eGij4rX7InB1mOlhds7TYXXfmixkRxcM9jfubuLA8Fo70sRuajPyccXpkOX0qHQpaZL/Gnx5TQ
dHWz242EssbXsv/UmB+iLr9dyRdw5BWB4qf5Br5e64yhLjpyae86tgFgbwPGGYuJdEB3GXuz0bJJ
wgbGMLE2UsGNMC1+n0r9WKvzZd7yDNAs4ONAJlAcRPxckBM2Ju2x6QjaSJRDjLhr/S6V2zgn8SLZ
O71NKSyQq83BMF2zfBQ1oodSBKnGUIQL0cHtNUSPanFMnQaB+cFGiKQvvNWbncScrNk9MizeGG/M
b3eyeVFMYDZLYHf5nuTnhCGT3jJkKdcDnRTsk4fGRk3EMntRr+TMSGH50tRL7rSBtUoUS49LljII
+Vqc8qSW0FjNE9HPXu5+O9qXzUeAzUxpCfWoPvC60E7e2Np9Vt6gyKNfygcGJRqvKgzyykucT4Ha
/noDlPXLMLpB65AbrqXBCMCpFxeJqT1D3oa0sSRlr3BGVqHLnrzvYIuptTitBkXb4NA3zkFfE569
CfIsSQd7aQ2sujj6hnX2iAg/Mr16dIphn8QO92dqBsYkg8I2DjOIsB6gWVZjQ+SjY5zEQhQtycgj
9Slazn2hnVfWQ5oO6O2QdPsYvRIwK/zE8D1aghWnUOecbJtFTJv+2PlmfAGfENRGEhrUZny5KkE6
0Rn4LUij7p7h/p2kdRL9vtLpdEyvYpsSWc90QuE0tgfbumWmy6vcBk2UUXJlXgnnqqGQYWF2YIru
sxvxXevaTL+iMbqb8zBi/qBlw55Hb6fmu1K8OtrKRII/NsYHfTb2LA39yTxPDsXjkpzMzD0S+IJy
gYRlEzc8myBibryqv1+F+VDoT5M5XenG6GF9O2noHOInJ2G8gfS5BwUAijhzyMJAKVdGJFPre3It
oTwhErxrx08Wv1RfTB+JAzfUE4OZYEIjKO0d+NoTM0xqmCwQ5fcoLeoRK0Qzd1/BXi8aedTKyBfN
d60erOG+gWSRAfHhbEUoNKWBwTgHPBC/olrkWc3o/xUy18UxcW8p/6Tzc7UInUqo61zGvFyR2nPr
3IymFtDGo5w7lzqXeOlyUSuPZvoyziTUEz4OftCVCf0v9iwIQlo1+J24icBL2k13GPtPpeb3Zbyy
QfcTNwkgbZ6SKH7YSkoJsgDmTlj2EySOaZc0n1X/0uTNQVBrLvmNYam7YXwjKOmJbpe9hOpbbRxS
3+n9QYkY6zLWe55sbspu859+i4ZS01ygWthQcZjc1wDvoPZtVn3YKia9RWkxErB5VG+LnPMy86ws
jAsqzxlfbHEVb+7V6SXSLCIfeS4RJg/GGhqM6CtnDhbxWqunXgkbkzPPjj6pj1U1EXYG7lHcaoc8
YWMHeid5bhUiztlvLXX+7CJSl4w8nNQMt1Zi1Iob245Dq112KAr2WwqvWQ0hEbzeNBpBmTB1JTh8
JkBejfqbVnP82JoPGRC4wjrqHXULEz7L4hh37zFee7dsj/y2EA48j9mTVn1X1EoQURk0FoGrYlDF
3Jpmz72thmutBdkDma8mbU+Le45YFb70vaJY+2FZT0nJLP3/kncmTY4j15b+K229RxkcMxbdCw4g
GcGYx4wNLEcMDsAxT7++P6RSUgQjlfHqrZ5Zl7SQrCqLIAi4+733nO+EjJ7i+kZrbis5H0IC/wo6
i06N4TXZJzOIJcdAvMjouphWszluveKOraERMcLl7F4fzuOapzQ79N45njoxFD8vpVXtRmjXcqCD
Rb0SRdMWJeoafA3Hqgb6yFekUjRSeG11TEk8raDMprHcGnwcyrCAB4mWP3n2OOA79iFJZevVBHsi
HDDcJ3u6yy2Gew0pn1Kdpd43gfqdJa8LxTkb+y5KoB3aUKHW7hdvPuv9PVaotbQZIRjnYftACnw3
ILipd7Lf9/onQFgr2ZL4hXPQLQ62daXZO0Jo5HBTa5ukB7O4K0MUaUdzvJsQfoX7jFOBJ44ucCXy
2tfwKfdNhfxa+96MzyG1F2cfnxZeQ7KzNM5Laa9SZzdUL3PxWC6fk2eXTKRfNDS9vV29OJ6/DgkD
SB8Rm248xB2c7hkU3NduhEubQoKH1tfHlc7MpYhIyR2vIGtskNCu3SVOt3QvNervdqgwXiEN6dWL
l+xlb8CzrZh9pOhpA4saVm5pO90LdVDOZS8/9e6LMLIHUTtrS/zITY6Bc1CmarN4ncny3uRzQCA2
+noKk9jYzC8jbWQ5B2GBchdUT3IgYW2lhSAAmlVXb7CpbCbdpt/OAi5ZiejS+TczP1g6J2vcZLC9
2LV5VMcOahGla+ms0n6DvX7lG7yjOOIrstbdPtrE4qxmMQXNm7fmvhcPs2/dGMrGfx/zssidrPtg
9HxmINpTxVI/qD6YKK/i8m5sjl1XAaPHQ0qEmYC8zK5MGsjKG+Kt7z5T3F+awIaK6iEcv2saSXQm
Q1drWBuGtZoa+UPHWlO1JB7Gh8Lf0pXgh/kES23V+v62YKZgAxNo9eLCz8NVOLIQy25jh5Tz98jX
1jl98zEn+ZwoUcVjXTq4XEfGiXx/b6I+ihmHWwVT7ZaZX7TrivQ+UUyB1bLJybO55rVuh1Xeg9od
NaSC2PaYfvgGBCy6ytFGnxHV87CnEKdG7q7JN7QxF1RzcWEYkOFjoAZsMVlvrzRCqFI8HMpn/Kzv
4zw9a3UmTeW0kXGynYhoNxUaODZftQawy+EEiDTTz1wfLzXe5Zi+Shv+qMZ8QzwGo2Doru41Mnl4
CSiv5SqRfBdzzZxqF1naxqXlIw17ByV55SmI1/l8NKn4tTD93us2MCxop3m5q9GNWCAUCc68jJdT
itlcQT97MEsCBKy9mPIAIhUcaJ4evbywIrDMjPoKPPqyewSXte7IwXRCnlRG4cAHnXS8zCTHTplf
lO1VDjIUU/B2XKrWsfjMLOmyq6MDtvhwlaO7lj0Hie5bw5LZO9lZ14tDxJTOswbK1Xo9VtfzxNA6
T4PUmQ8+B1FIUMuozHXybyBYgp5lHywMTRfQKmNgjM1K8jsCt4UXzu6QC8wGnD65R54NnUsLWIxb
/dzU582ImwFQbWA5n3LvrmstKDFsf8UzT7MVrsWk7yx66Ax+YHY6GxmBhAxfGjTisQZQeKJUVvNm
UI8k+QSFye+tHubigaIA/ncAMD4AD8kaFtTl5yhzd0W/CAmeo1qedRbe0vQ58p5zuTgm+t0wXZij
QvrSZFfghy4HsznMbbVLjGFHE862sjMmOJu8SG7/fueZFiD/PW0mv2lA/8eW85t/avddXX7Ovzen
/6r/gX1pVOWvyt93zupblZ8aOn/+iV+GTv8vFyw9pmrKd4xbS+fmX4ZO9kpBKC2TIJcmMz3rf0rW
PZz9FsssiVM0rT2Xds4/JevmX45YcmxhmJq0dWha/43ONO6Pkx6HxTVQpZPLZdA4wsv9tlT3lCax
JtN6K0OAGOcuWiu1KUtLmHuHc8h83YtaTswWmznKb8sEX9wlO05q4JNJmbi0m7lTUnyLpazyQwu1
Md23glk5Me0Cjw6KrRDcI4yzcJPVumZtFQY3//M4ZcmEMCcS1ZU7m7E4TvqIHL1Nc3xpIOJqeMky
CzvtAoSXhf4caj5h2ba0eN2LxBX7Pi0jh7w8pYR7YL7d3OqVms5hrxU35mLhOCSdtJ5U3WrlhqOV
HQUTvskrN8Ruteki6LUTGB0QYV/sdhacL1oTIs8xdBHqAt4xxag/6DhlwsvKwzG0YyJcONspgbrP
8SKEaIUm3iZBT4+LTxY6aScwsPTA0fd4GFZk12fhFrMctN65M3EHwiSvZ0xOJJuusD4x1vSwvtKJ
doZIC6LIVeUG1egQXWTsXhfwjnP6hZBfg7pqhiMdWmWsEHAuZ+PKS17adm5vMV5x6J8S2r9Y5CAo
YZNxvG0+YEYKrFQmMaIwT3CANaO+S9jJRJ9xylLDM2409nUzwcyKUrhOCBbsNNSOUddZ35OpnR5l
jNgpBG+6qZOGeqqJnJtsrNWRMsWlvds6EaGEKJ6/Fbkl0x35Ord5pnPoyaym+RxmrLq+ijh88RYc
Y47wT5Onr9yKY5/tRsgxsfCQyNJX9fmAxI8WgTGHD20RpnD/vOzCILT1xs2Z2Dq9fu9Vjg5YPs2/
ECIzbfxkzNY0KrKvul2gpapga49rCcD6CsSLQG81DUj1hejscz0d0xdSnHh6XMCFI2ghxFCbehi9
Hyag2WqNQcO978CeyVWRUFZUIS1pgFDuiMRQZeou7xV4rdrvyx08BCrbSpqkCEc8uRezNvZihfkN
o2ncV/OiQ9c7Lagiw8aiYMiB0ExUZtu5ImZ+pVsthVchJLLXBSC2zoy8vR1bpQGPTDz11OElHPit
5fxgDVkNsisR7PMES0uKC9cpLlWiGfgVRoKxEGv29X1RJck3z0jslsN42j8NcUKR35bmdM9MHvsW
rAOHIrSqWm0/JS2H7yaso2++H8cPNV8eu2w4GmoXjjHt/XFA8opAABZkHtbpTaH5ZkufoNFu4Ein
LscdK3SxJTuZzo0mSRmhi0RMnCp+CkNT4jxvU5x0BVvntxBdznRsYzlAmU5M50akMnoAO2LRvnHS
cIe7z/sMm9r3sXw33mPSovRf1VMS3+oeGchbnbCCqywiRIGioC6+5LEW1fQu+XtwjtyRO+72wzFy
LfM+yVJ1W3cuZZHlNsZBFuSxre3eap5wpon26FbdtO8VSuuVKEL/AkiCzYmqYTa90fOu1rdWBUd+
jRZUvwJBDCsqbUnj5Ew8lN2ZgVCC7lSnNd/KQRu+Q9KkwiqQ+kfXdokaezULbK5bv2V9+zKHtoEQ
yzaKl4hrmFdM/cz5qM25Fq5HGGnYfc1cfvUiJBFBLcrSWXeJ5j60Y5+7nHThPHL6VnW+rXohCeTQ
pnDT4g1+Ipq+R08xp97XupiKaw9NYcqguuJ8AvjHRCTexVQBmkA+CcfYQpoJtu0eRBtASp2WZkb7
34h/GO5YVFuOeurZiaK2OWu9npqpMsfwWERq9ILSFvOM/O9nkNMU6l7QOpJ5UcPR2Vt76QBznULY
ezANzfdXUTbl4DaRLBH2J3ufHJDe2Idjyrk9EmN6XZWuObH4ZOFNmGkoLy2zqK6rtorAPLWgnHUL
aP6eD+3xMelWGB6YrBs0+vnZiBA1iU/YVgbEwo1VhdnnnNgId10PrHubipebcVHspchJCIuollMp
VkG6XSC45gVM04fKqTdjbLNVWekC0gUZqZ2VllpCXYpm/uqGkffAALT9PuOUonlrANxv/Ei+NGmP
LhCEmsJcnwmu3RnQL6IAieRdQ+o9jibDIqZk9gUCNFpz0x02SjvdDbYm8XdMblFvUj3Hn4k+lArG
8AtGNabymJ1K0KuP/GqUcDY8z29en7IaZfbS16mxiAuKSUs9KGSN513iLV3GEf3PCjleGu/KRuq3
ZIgRhkIccl2sy9TqDtPgGghKDMKmZtT+tC0IaJhxVPbRU6Z30RWIQdybYNEZcdZeU2NpGNV8ZTUD
8S4o4wY2Xazq3xBXDWeJm2rlCl8zaQRinCCuTTOiTs4LRrlmz3Wfq2I0Pwmnpdlmtz46q3jwag7k
1IZPXTaJWw36LatEk/C4un3p7gdRdExXU9usNjqDIUCNyM5oTvmaBQitMPXPumtRpjTWUKDEKnLn
upiw4NHxrKhIpigrcSsX1nSNhxiCdy08VNsqMprHzoqNG6Drnhawq+kJGt5EPLB1KXlm953Bvlf3
8zaJE1Oj2SmxRKOJgfXSsCOXDIPrKd5gMEQLtxB0nmev73I8IxbKq9yfsXHkCIsAa5YDPerc8X70
GJPoO1eA6+BLdm24srWm+8q/A9IgDTvjU2TFyXVJmrK5zYbS4P2KZ3GWjzKu1h6egXATenZy589t
HPLI84tsLQ4R9caYiwZHyeSYq6jxS8b1E4vmqhO6/DLbY3pZjQZ1gKUqC3YfTp55U6ZFeyMKS01n
uRT9Ls0ahILT6GBBIBmCmtUNjUVYnxrw6eMolM/wtJnbasKujlk3df4qdGeSxnNqcw4bKByebHC3
dNCTxnxQBLzNO6ZBM+2EVpu7oEHuwzSQLHJra80ERa5GrPZYoOJUQc8hIHneq6J0SbDgpWk2HKbs
eychABn1MfcftQMd0dQ3E+bUAC0tvG0OyfSoQIyOWZdGM3wgrQJ1AtDOL502Utr5XkiCEnHGL8Sd
CFRZCAIZXeYZ/iyJaeE2EzCgNzGWeCAb7ZR0gZCpBdWy6rubOAZUfDZXObLO3Oqc/lgTZsKrRPwP
jehaT49istCsdUmPFUJ5NZY34Ifidpgm89YB2vYyuLlLJ0416c6GnJ0GZe5lzRoAMU9r5sJx29R6
0RRBnngxx9wBR459wYnVQ0iMttA5zklfTFfgyId5Sy6U4X5xxzhhs5mF5nV3s8/5SOGZF7p7xIHf
x48cmNNsF+phMRyNaTZ9Iiw0pW6bumyGAIT4IA7V4IUNlgEhwq/gDGUc2CMogHv6nH51tM1wsm5N
BHJkOgt9Nj4YB1LIvJmjQlsBS+PAMWNGJ2xn+fuv5mZhamhOmTIsyvnbF1Ytkw1pPfnXV1XXb6gu
S2rx6cd42JBwBmED5uNOpo7YVYpGayu5Ka2R/q2fZOOdcNulQezpKY0yYZRHp1QpITAmR0S9Hipq
/6S+//t18n+tCP6jjut/YiW82Kr/M9zo7idjDJm7ei3TQo71T7qRwL9NXJ7nW6xwhLgu8Xa/ZFrG
XxbebaAiOr8cBJd/040s8y8fuhhFL/mRFtUwv+u/i2HP519FbLv/q4T+G8XwEmD95gFCN4bykeAN
y7ZcIGgn4XptahcGKBeKXZfIlcIZk53vLdKdoiH6bGr8nUHICuSY/krr7Z2okoOVtgQrGvI+Sw3i
Yoc7Uo5o741xdayV/WjiTKBwnRi90wnfxn7FIaHHv+lk4YAemoyZBr5sEEvg064Wfs+MwVph50o5
aNFrHXX3h1siGet9KON+8eSyy2Gj8FDOduKud3TwQREwWI35bg+mi979pzLqDkX10qloAETv5BvN
Cu/z/tdb/UsI+OuF+wem7V96wpP/+3//v2wHLYGGf3gJ+s/Zl8/1tzevwPJH/tEPMk1eAUEqAHpA
nvWfrK5fr4D+FzJFnV4LCHGqYfffSkVP/4tqGBUiiY+O45KR+69XwLX+og2EQoTTsKdb/MG/0w9a
IhL/LSOCZsOjz5MvoIyh3OAK367UmgZqXTY6qC63Ga4EO/aMnQ5Z5UqNue8dRVXhzeqaSJtWKtGz
9qj1gHWfXt2wXw/W/yq6/Fol8NP/z/8Wy4t2ehl0tlx0nHDNvJ9qp1cbRuHYoqHnwGXQOJfrcBwt
/6C8JW6rB4H0kswzeLzULbPnrnIMtuTaT6ZtilNp2ndlFSJ74LB4QGDtEtEQR82ZI2uOrDo055Q/
aBXR9QfXzKL25ppZm2wTRCHiT5ff0TxZPNKUsz62d3NLLQ4E28T/mIRue6moPM57ugDbVobxbdO2
eMO61DnQSkdwXdHfjXraWHUaVngX4xAt1AeX9lZExMGDS+PaOFaywP5DHPt6/+10bp3QBDa+QeTn
7uTgVCXxZjvGZk/qxHzD0Mc8FI3RbGZNCKaKdr3JBDanD67k7QL760JQvSzkDrZq+0RQJWk9TKL6
eST0UZtjISi+T7WWXduA9IOQllbGeW6mLoGmv/7zXTh9pn7eBCgItBSA1wH8ePto12EyC29BJgGF
g9049mMEXKxL9UD2HtNnryRbieQ0IEZ//uCTOPGf35qkdMGImk6wQxbw209uujqk0C7NbRGhKs21
0QftiGhq3xAemVK25fVBL7xhVTNTvR26SaymbsxvXBn66oO7cHJIWi7GZrrq6h4kPxTOzslj6sBW
QmuqG1tY5K0eJK6WUokKs4pWSPxduNZtodKzOjUm3IKwlD4DHkBA4sDO//zBjXn/k+ArQ64t2Ni5
MGfpTb96zQcLLkQoEQ94lYW4z+oBjLhYpi6iTi7eeDbJT4nlLBqlMrtMrHB66LWkuuf4HWROoVfs
lFP5qbZG7TiCuNhMoMH3uMzDpz9f6fvn9ue6iAHVBn7rWye/IE4sO0p0dMYadns8jugv15UzlkcC
1C4MepyXVmdZd9NURvs/f/L7h4fjDVG6DvfJcujPnzy2qprpA1RNEngzjmROsAgAFdAIaget1D9B
9jeeRJfNP6Qfj/tReTHRnmMSSM9tPzjGL3Sdt0scV+CZnLgM2xP8d1lnXv1eXRqlmISjMaDRmFH6
gRvjVVUsa8fWzOZbgg2L6cxghb4CyO0ZeCirhkEsuQ7+pkXTc9NklZmcL7EJ/ROKoY0qImauBEig
e4OayKDY1Cdx1GyTTqky8pFMKAIAEYW7xCpi5yS86YM16f0bYbkWewxvJ7UJaImTRSnNTNDqQvaB
Zbftvu+Gbi8KZNRDTEJHXykzMKVJRg1Cjq9j32uo65muf3AVb6WFvJZchEvxwn/Ymfgfb28tS3KU
OGrsAsMpsWA1CwN/hf4In1brPhR5Zu3+/GD95sdkczVdd7E3OBwbTj7R7OqxFJPfBSPzyU+6qYgd
aIFnGRDbvU2VzMD3m3I8VrMqjz7N7LPJnpFeGa17U6j8W2OM2WM/Q7idJiN9LJXDrBWNViwmxN5x
TpKqjb+eaEQ7VxapA/RAHFNzv/75e4jTI4u5HBIcTkbsvRCeFnL264fS1EwLombYB21DhbGpLb3d
OmQvPFtaVJ0rgSUs9OksEXtQ7ss5miD+KPduaMqbyarLwI8jWGGh4dxabHtbO7GhdEjTuwqlyUCb
FfSD/cBY7uzr0w1XDBPZwJuhGw5RAaevkd/C12zrIUAFmfwwjQyrohq6Kxvj6E0cxsbe4IVBRWTk
t642fF1QBselp0C8T+Uk2zmd0J+G6ALxWbdXhjIxi2pmrtHUm6enWdEKJ+ptvErH9sGNNHno6/BC
g4yBYs5li9UJjbgcwVF9cAZ6/xAvrxF2GwaWVPun64PRepWXFrgnwk6fjo3Uum1v9uqKk9x0IOki
/eAZfv95CKI5x1m6bzoCmfTbn565iWkTNL4M88fi2Wy1bxw6EhJRQDXqUUL+zZ+ftd98nuUtJSL7
AMXoz1nqq/WvLvscW2BHU4WpH4JCW37X5tE9Z4KF9mmo7A8W3KVQPnlSKEdN23YcnYkvzOa3X9CV
aeGB5piCkmJy3ZkuJuhK5XdgwirUWD1yoph9h8TefotXgoFX1xU4b3yli+vObaN7s7X0dUsY1gf7
0vu3jiujVF5MVabHi/X2ygAi+CRohWNArpnchZMvHqMQhaWfOd3l2HoknABQ/N62fb7Ci9r8A5CH
QuD3RPDffTycNU5yvP28+yeLF1gBOrpgwHGxy/FB10rxgpdrp5E+1MLKJPZn1NpvDJrLszgFp/Dn
50Asboq3bzDPAAN7n2wbFIenDx5e48K0PXsIGsWZBcWib9/XVlmts2qaOzRUzT0mI/e6haqSxBgW
a93tr8wlEWideiaU8K4MtRVhmO0u6Yro4c/X9+7uYDEDeQeWR3DQ5a+3P44Dv3CACmsGDkeBfc2w
/kpFKj5mRlU9D7b51Rvy6jbmrQqKrNHv/vzp748soKb5D3uqrlOqnp53k4aut+k3ZpAmtaHdaqpT
DwPK+oEYKN4qZADKEesIt0m7bST5WihGVb0XkH5QSKVN+7eP/lwQSHsfZKaD3e+0qiWUCAe3LCzW
icFaSBxAJUJ9IZRpcvjkMg7stMI6/Pk2/OZHcHlHOPDTnOJhWJ6hV4sF86eQ4RyMehkBRFqlfi9+
tJisdyA83B0i7vyrS8TevvWgyU5KI/z4zxcgluXvzVNq811NqDC+izWCG/D2Ckjuc4y4d4i5Cs0J
QF87zzgBkwGY4GTo1Vmt9DQ/0AUHYS35R44xkU/DtYl8o9kUaVUsD2+Yqw/e3aX38e66HM7x1ETL
z2KfnKYTZzJaYXRuALAEWTWpViQL+S7dM3R6/RwjUrQVIz9uTLEplJObu6RvGsRoSescxkJn4tn2
hjftialHMl6A3QKMTbqou8E0bt8lyYCHSEsIid41g8E0toi1cfjo/r5bBRgNeoullKXFY5h6cn9r
lRNkJFr6IbJJw/3SLckYoQDXW8c9hFVyriLLYbS7qPRDH9Uy3m3S8Fxp2ZIg0XZqd0NCMJ8o+JPr
UndJ2TSnCRfln5+E948iPVgTmyurFv3XxRz7+lF0ldNmCZmjgUbzZyOzyT60nf5EXpF/YYBh3nuV
wIJIPs7kGEnw5w9/t2lywOGAhqoE8RG19XJxr94Dq0aYKhPyFPzB1NDaR/01IY14MwTFg16H1eWf
P+/n8entY09OCu5d2sloQEmlePuBNBgaR8RQPGK36L6UmjnuMmpecH6WfgxNzVLb0LKHPXsqY+vI
17dylOpgZCxEoKPySzUTLmtHcXNu5ouqdUoqbVtkdENySNHPMdPX1TA1nK8QUXxwxBDmu5fDYKu3
6JBwzrD5Em+vHhIGOYddogcFT/ilWfv+vSjM5lxFInoEG0Pm8ajFOfFHU3v0JyzEIpqIgiMpl+4R
so+gcmAqbv58U3+S/d/e1CX5g79c2vMYmZdf+dWvSJob/v/ZRFFcRwS0I+FlplvBjn5IHCtUT2Q2
6uowMCqL15bRO2qLiMI5Ev3snrV2aJMerGkRUe9dWl/4kxGFwZBr03A+VEtytVkzUzuWiLj+OxcO
+ZWFdlG4uc7JhfMkGIXTg4UW3ohuvvLzodjKziFkwHXCT0VbYR0MRVbQPjQ7T2yZkQ0wLFAOL1s1
OmJb6wWmhqYQOUYpgr3Ix8XVM+rLibtBWnQTAxTUP7rw96s3u5VB2BjxKZz9Fgng6zs+lK0bT0LM
QVLp6I8jU7SfyaG8EpkZ3RRibIM88rQXq0aPExlxc++pDMqCPhaXacuL/cED8JvLWUpTDymjBWj3
Z1Hz6gFozZ6qgzN/4LjDFJCkQnafMSZnyrGbi7BxkFI1sXvmIdg+IyUdcS+Raxf8j4NrTNH5B1fz
fuklio63w8eOx3tyuqNDjkuNvBk54SRqlzG+lGs9L4db8lzCpQ1hQJKUddC2lX6MnLp7GCVpCB2A
kO2MbAEoUj1fK8tEnNb02QfH9t+sQFRAHklJxGX4LEInKxBhrZFb69Uc1GGvWReK9jWkvjApr7Wx
JiMtM5PYfdImrd3ZhjboAaxLc3xJkJYkYKtzjYHQ6CpxQbueXnJoo9LbMNvWIVbLOc7PZgP996Z0
0b1vKhvKcJDNCcfMhKrlo1v9mx+e3JHlNElzhAXg5Mt45YCYDMx8UBQ+9v7YqClDSSse0wjAYm03
84VpcI4YSIDXuCfXJvLDvemHxJ8jaf9gfTR+88uzpAsOcTbqVxymb18Lh18v7qgMgtjJ50OqF8Vl
0fJrbAjVwo/RmoJ8BrNZF9Dmwc5P2IH0Rr/28rEI4qqHaYP7AugAawWVSeSjR43NGndmbeNUSRYb
d2Z22r1r98aqyeP0hSQeFCBp+yVRY/opy13n8YOn+f2aTwlr8G2EzeslTsuJOpWTJvH8BQYv2FUs
pHnhoFMMMPPLz72LT550Rpw3OrmFJFL735No+MIPsRDipvi21aXxwYnhN9sQPTGmBqxwS2fstEeR
EvFkSOYtQUSj6Fg7TYnBBYgEbeV5Y/Ri2jlZ1j377EqXrAtkwXOIW6Fkc7YzX+UKI5f1wTW9a5vQ
sQYOSedRt+mQna5APTKzUV8yi9RkO0+E9pKf69jqgjN9D8RLaQ9W4/4KKvqPheZvnjdavjxrzMUW
MaK9vB6v1j00W0h9PGqHuIqsHY1PY98WSPRTGG47Eef5uc9FPCd1mp6Xje78wEDwGakbNgensNVu
SQ6+0DIf2wXR0ue20TiXmo/hVM7CQhvp+82O2ByB2EPLDnNRhveqN9J7NpojmMja/eAuip9Ng9db
OQR0Dq7sK0zWmLOfdt0lmQLLlqgTn1DV/pooDWfeEA3u3pPQMI0brS8RKeOY8Qh51O1SbghF8A9j
3jaEEE6UnERRo07FK2IO5WOBVivagJua5u3Y9LpxOcG9HFa63o/1C5FYIwQlHZJ5MdXEqiD/izay
cO5tGU+YsASedq+Qj2rUFbrjuF9XJbEdG60SCzbWzzi9pyZhp6uQ1wSaCOfjjrObNVzLDu4khngX
aa0TW+OLDRQAI5BMBF1NGWZnZtNEw7ZXPaACJ5cYK52KFDFLjJq/KQji5EDgWFl2CC19uIQ9pgHw
QA1zw60joyBNa/m97hIzDTQ5YgfMsH3051iBy3Bv9MjoNrnRNg1fUOvkgROCvKGRU/+AQTyQgseX
g0o0zdmG8cAAG0NkiMxUU13isoQ1npWNMtdqXKhW3eAneIJcGyo5PqKMWsGctPMubKvnMLRQhOpM
b6mWyFlOIRfpEL26TrHZ5xPCuhBJab1v7Ko/NNnc1oHppWiGQtSwW72vzSs0eJp+BnzTS7ZyzmKH
tDAPM1xcgXHbDW1bip1JNOstN4/lsJbLjQolJjbexkVDrRz3W14VefpRdfKuAc8DyXK+qIOYU+pU
KG9fsRKQfBGzpG9zEjdAussi0BYKs4HA4sKckf2DfMxKGC1yPLOUKQ/Uj+KDcv1dr40PMJZm2zL4
pmy2Ts5bulXPDVJqBPtp2R4yGUZnRWpD0PYgW3ZDcTAj5w4RWUI3NarP8xHA2eT62o6hCPbXdiK5
A9PB9z/vDafV0z+uijOO5yzRS0vy3uvlp6xY/as5wkE25cP3TI4o4zq3vu67KHu2ERkGf/68d2cX
VjgqNTZYA8oBn3pSf5Syjwun7t2t54/+EYeHPKv1OPvk9WRjJ3bFuxFZxeVMLtGhmfMEbmzcL2WW
wHzvSPKHVz159o/OVMP+9Y30jhxvUJal61wgrGaNwMZKalWPt9PSG6F/tL6h1eGevFngOBgKnDWc
mtkq2DPf3jPfGu3S6LBelKKbnS3Atdo7VFkFph/fIuZ0qErxWUg+SLOD3zzfVTx/RH51s+4Hgy1A
J0SEbe3kMM5qI3qKWowqifqUNOmATNjF5wJj1cRk3eifIyk5d/dFgv++8upCQWor28e6sM7hIpPt
F7qDHZ9VTYMWN5EqHm/i3MO/hbLYIYAdM+tz7ACJXFdkzRc7mnfgUqJST9I9TpC22SrsCtm273o1
HyIvK1ooQSExEWnu2WdLfe1vDL0W5HnVkeoPcu7zLxDXkjJAPyjnbUgl8cXtqiLbw9wx5cbxaw6O
mVXj7XQSMVtnRM0iIBJIGo+zpDWGhY3fi6Zd/Y0FImvvacLUX+K6gFGAJx++DVufyM9gWeA6HnvG
emRVmfZl5pk4Sjw9QZSR9vPw2dKn3ID9maY5S5ojhl3nLAMmlC5FdGAsFo1rh7Gttc0AkTVrWS3c
kBKJH4b7cbZLkrsTb9iLMsmKMzfzrekirXMi0GG+lbtBH0JclCztk17Oy702bkNFTA3eUBMjB64/
6ysLkHdt28Cp122a5JjN8TIwb0wN/IzkHNAXq+4ssy00MiNmagkTmJu9wpXdXA1avujByUOKVx3+
bQgwUjc+eYnmXzdp5IIeFErqW7YiH28puvH7AlfesJ2hxV1rqkXFDfu4v4BR19brxOQ7qsEpmn02
pqALQiA59RabkzNuG0TRRsDfRc5rxzSGVx2x49mdW+fJJed8Nz4bvajfuaKOijvsH0R2zyOmhXvD
hYV47bqq6HeIoQdYNCrWvsmU2vUQ2eyZWwBYloMDEyetFrV+H/hVUWhrlRt1E9AtX6KzeosuWZsk
9TmyZ5LSswmWN/W8jBFIqMYHbJ84/lBdm32SibWZTMWDn9JdOo4eN2HjhlJHtE5Wzy6n0G+hgVle
uyvBa/ZHzCHgaG0p8R8X9KPDINUSD2DrXGa3xHUR32YWybSx814W143AXbBKvU4DUDgKo9jwNMqN
MXRudFHAv0+3IfELt8iMQLGmnReOR1CBc3mnzaWDto53czjgbAK7YMzDpO3GwibpwPI6JOO4N/L0
OE9u2EJB8uBZtmY5ZkR2yizeCafvlyS3Mv8ubSyt+CT02DrLS/R2CGR7r9r7GFXQvidaZ0JlrwTg
JTqdFjK/UnbrgYbsfMWjV2JaHYhVAauQ1UFEIL0bOB4IJtEIr4SBHVYs6lQtFHmD/zIYVuOscwE3
hQTS+sgPCZKBOzYe4OlrINO8xL+rC8bI1ywo/UQckRijTT8vo5iBKeh9NhjE56F2bjZR1BGy1Qv2
zYtyyZBeWRFH2QDLTUj8N95xuZ4iC8FhWDXgajKDNPR1Yk3+HeJ3uLJFPtl3LYGi3+y6UyxvqgdJ
75ue2QTGkOUxNDWLKRuWGrNZYW2rP8FxzOx12WeYSfqmJN5LE5lCfh1GcNxa3RfDgfyIrtsOkJIf
5dB53wdXNx8tWRfVmkwTtNqYuSL7vMqwlK26fPDsbTQVcMFl1zdQPhPTJ1DOzdMvodKHdjubqnlE
ix/VO8Qb6KblqM0gOyLNgnSE0Djeiox4Sggf89iuO6so2xs35osGiF04MY4GKvZt6o7jeeXL7CuE
WS2Ha6nsFKmDPVs3Oh4+oglCTnzE3omBaVvdOBcxTPgXLZeoeIwuYZ1QBFEopO6iBikN8WFfNxEo
myjreNXpZMPjjPoWK/n/o+zMduTWsSj7RQKokdJrSDHnbKed9ouQnkTNs0jp63tFNdAo+xau0Q8F
FFxlZ6SCIg/P2XttvwqnZ9HP0+s2DnDiRiJlivuoL0ZMx/QLnNfIHb1fPF2/uYKuXolVoEj6ZK0e
vjG0Ttud1uP403UHIoDUBnR+78ppggRibRVFcA714SXzIwsDuO9r52gMrz7QtTEjp7Ey2es8dHjf
Q6Z2UP8zIgisoqjmczn3LR6WiHgRN5jq9d7kOBdYlD7JsRU5CgvxRVtdJr2cKNJCgc9814N22vv0
0qCOLAqrOT2kCQ7qEALRdv3WT8rS6rNTPglHEVIwhyKBqckCVmPmXdzBqRu43aDh/ajG5gQkqZuO
q1N7ehfAmPtYynbMP6RWzlE+VzqCP6jIEzg11KZUbNP8scPWdGX8nD2vJe8ovsvCfipBaLwtk2zN
sRRine/XdjQfiArAcz/Wjrs9EpehgxjzG7CacvTYYgkBDayY38UQRNjnWiZTOShqv6IdkET1AmVG
YYOiVoGsNWd07nxW84wtzUWd715ZB8TotX41vegFYmscSKnDHSq8amDTN7bc28btwmdmB6Y9gFSI
fqoi5LmETk+Lkv5wB49VY5uIC2Xzr/hT253N4pvrtix6TsLb7rUbtoxTcKIiwE64DhD0NIGSlzaa
6X2vGkldUuoeNjsBB2l7mPgj91Qt3hLB8SmANjhN3+4Jyaw+rZ1bFVeCKMv1PISywqfh1Br0FJPp
Sz5V1Doh8Gb/nAYb6g9rJnE0mhuS+SSP9aFEXIh8uXaxGOWUWNdVtlzVlkLOKtmqDbfEQBrotQ0s
KIxzhv/+DnMns9mtGuZDh4eJBpmhwXxJS8NB2DAJoSrIaXiR6hC8IDualhhYoIg+1pXS4qFmbKau
8L+Cb2jXIqgU+AsBimAMxLnYZwNJe04/vauJ2CtcrS4/jVv+9kVaRM7ulyXCUhm22whPadNkvrnu
BuNlwRL8UqzBNkHisMyP2UjxLu3qOeNt4XP1sw2M0dpoMM1utcDDbEtyVVrhPqfr5szxrcuNpI8J
lH1vFcLHbgv3895pLPrlMjKLxc+IoHthLqzBYngtiYp5WMmk7hcMdOkaklmHsdA6FU3FsxF2nb3m
dF939DfLGUjKqLJ7sM1IDggBNHUMz5vEyGJC1XKmJ2MgBGfO9LKZBkC/3Hrvp2yUsQ/UfJZ4Jp9A
tjHve5AealdNz17EIGqPcZOVSklBdUS+DuXwSJwelDgCHdtY9VN04VzFdodMlWgkgxJ2OTUC0O+B
XSMY90O1BIRwRPhToILQkjuleg3hrM+u99z3LpYzPj/+bl/DHe7ZyCHnAEYBz9F5kMv9LvTOsknJ
ToL4aTEQDHGpzkO4Te80PsV9G4yWhWENhvYuC7cRMm8dzOlRdAHsy9K+YVBH366XndvlDddqZUWH
vLXMdiShdqIBMYKrOqadF9SEsQVBceYXDNKXdi6cMwK0dLsnR0SrRy9c/AFZn22JIwEC9i+aTq6+
mK4SVuyJztovlVc7ezkZBpT1iFvPy8UkT01uBzXvaO6+l9w6ZnjSaAiSyVQbmAZrpbJsOy/rT95Y
DmGS9rZsE172Vu7bKIvrbIatX8PRUYGq3jO7lq/Q+hudOMGMR8vxqp7oX0wuKd8LZmJiFo38goMp
C5+6rimGQ5eW7ENhV6jllPdzkL0JRmXZydeNepzm2umv7OD0YaRyzAPxv1F5cbUHEb5hRLjFWOJ1
cSi3zPaBVG2zvis8XtQ7d6PN8ag7L4fYVmPpB2ArzJPqeyoM1Q3A3mZc4cy18TXpOxXhuLv2uYJo
c/M5gXEe54ACY8ytBI8+e2ruuvULSx5FS44kFs2VV0kuYXlPsJHdrtXVdrhoJou/BuDSZIe5yU65
RHAGYyLKtFiAiaBNeZ9UC2wmXUX7o0irrKVorLtz2th4LXBlBN5JiNJ/6d3eaU/KQzC258KS2sBR
FFBnxisZsWSVucVETppPYmRQQlWpi+2byEtC4HSusgt602iKTVfwCK3+hnYlMH0CwecuPdylxrL2
OSPgvbbXnHoHfu7PzANDBjvK0u5DYQXuKXW2+ptrNLdSo7sQodTUYgEl5KL/aQbqtzP887k9+qqR
XPQBr2fQctqc/CIrzepDhL+fnqG3zu0hlLB7vLEfgZGUKea2upm2G9v9pov1a2/4eHsbdEwM6jzF
REp3n5hX9h9sVnQOTKyD1tkVRkMBrEMjYpzVJBiJMC8Ao4AS9ONidKfj1JqcKACFMlDbdvZLk4Bc
Xvu5x+ktXde9TJUkk0R4XZdfrCIitaeXFVAEL0QBErBzOdDquFrd8T7PT5kmM/cw1aJ5J+GizI9d
7oniyt47PWuuEuS7FrX/o2+0bd3QOa74EC3khJFKA6i+dEgNmHu7ZQDpCvke+Zt4yA2VN+jXwRyy
ttDhx2hC65eEW8e8YiQK3NnT0YeRHZh1bOAn2+lwzK0OaiG2u+0jqNxuOTNRSu9qKDlBXDj24CUK
Gex4IN+E++yQ5RUhQcUsl10ebbI45BnrAYdmo95n2fU3UtYwRAnOyxG5KNltSS1DhcwEEsSPfLZy
PKj1EjBB7swH+nbqZehb8Z1VQVSVokIicg/U10ZmLwnyDxmZJXlC1F/1A5DXCEJGVi4Ru9YtVGBV
kBA9qUfznFJbiMRxWoDtWa3qNvbt3naOWB7IMSgp4OSd2honvJNNz8fBxLREcQ4rFpe9ZCYSB47O
buoUytRHmGxRF3McEJdbMHz0E0Pb7sVD02WSbSGWAedhT3gz7BknrZ+ogso7oL/WfKekFZxA6jvO
vbviu6d6rqP8CbPo5CTtYsGDdwDUvPSkCGH69rJxPbYcLfKVKU8z7PGPkmDGSCkCvpaZ3n3syhW+
VzFj6hVWCr+QNyb64qID3eNTjDgEKFog/TilTwcdy3kQ96kasleV9TdIFUH1lJi1hANEmFYCGiTz
YgypIt1TXtvtBVB8LgE7bBHbE4O8UyjNDSw70AUi9HjxHsZ2a8kFA1qJ5rpwN33wxkhdxarEu56I
BYhnKp0LyiOhL6tpK49wgiG/u7Wlsp0NsWHd96FTBS8RNtF9ZQcatUrnsOv7shunqy/SpT1unRs8
UmMN1t5Ttr6mMtiGvdcCpzuoprp1fVFRBhLvy6JlvGUeBA3kfhDKYFWEUPwrWs+4wIu1L8/dWkbV
1e8iQZs8amYazmQbPw8j4SCHm832PGg5TEmRpstXtdFfOPQM/NdkZhLQP6o2Iiwp6mcrenArGcHC
pI6j147+mlMy1F+GqOGwosaiaiAqQEKInEFGZgRl4uztZAqFwKJgPg+kCzhnuXo4YK214Ujp7VH1
J7Pdtkyr6tuG6oP78jksZ38AaleP4hNJzGbdT5rKZ7+AQriBzkqbwImuTN+LAkYC8VVcpxg5ILxP
AB8WHzhjguDE6NmZT6wqQWSfTdfsavm5Kx55yPKbAjudxkGaFms89J0pHm2D4QMe1WZ/r22a8nEl
1m0h8TTN1Z4gIdOcCnibRyLB3eK8Gbike8Rp1aXwCF7f2cxNRsgLtnnLdYQ93rQGLgyB0ygHIsVi
jTtbRRBFaR4kc4j8JcmlN3zeApVD8nT5lXdm7NkaWp/Ux+OMsFYdBjRyHE3Yc6eHad4QvaOrAaDj
tFZ+bwBcAFAlyqo/y4Hb8GNTifKTIVPx3V1KgB63lPrs5ACAWWJC7wMw5WOOG1yNmvRXlyTnyQ0W
fjzGxo9khGbMFbh0mwsXnZkBXjun+8aQg53QqAL3HXULcD3I4aCO+75LdzKzAUdkoijuceqk10IO
srsT9cC9Pe2XzgPOObpfJgam+a5T2vsW0fDL9nWRNnDByIFHhtcRWkb0ODd8cLP/CQ+nO2muUWS8
7bkrI1TpssGmEhM/n77pWhbDlYWp2Y+tYJFf3HGo3+xVMZBseEW9x9wqNj9Op3UGwJm17T0p7HX4
aYChj9AjAFdfNSW45pZKFhbNMtIKDIJsARSLRrQ6jhAInMSMbfVzkYHEGuWFxS/u9W1z7LpySx98
szKCbVrtfiMcWwzI2m1QaBH/7I6PRmaPnQ98HjIaIJY5Fdm5KAC94UjnKN8zoE4p2kylxb29iXAF
cwPtB96t5T6TaSZtquMs+okWbiYiR9eFOBVdwWxwWWT1pDofyoOhYVxxMdQz9e42R1yfmuU61BtM
yEoqxXlGcvB0iOyV2ByL32iNYTOBnkt71GE7Jt+EXFW5rH8itNnOYTXb3+gNImOp0hALmoAcbHHf
Ioe9HZu3dStLh1vTmqdPm+qcL8VgAoIo0TPCU5pHYjBm8t2gauAVgV9XWCPUNTHCpe2C8Retbi2f
cfATJe6H2hpeXA6nYD8gD2kOwyYxsdo6dbHAjszhL2LeQDhT6oYmjqywVvduA0UggX4DGdnKueFA
SvU0uSmcX5Drwg59+UTgPOzwyXwYCRPwL+EE++7SqV7cT26bf9Bux4VsDNeC604brfG0WeQBOUNY
Ar4MqTBXv7LoHXaLSRMvK7lFcqtRTxlwAoLZxnAbdrQx5D3m4by/MJ4OcNLDzdcPhDrJ4UHI1Scr
c14XrjR2X07vs1VCd1xDPRBNhVK86oT1tQ5II0ZwqTNY4fgi6Yh03T3a1DUi29krILZJa/UPEclY
bTJW1QBc3Z8W79azkGFMc4+cuh65tXwUDeDgw7S1YClqadbgMz3MDjqMSwAfCZ9135/4jYsO2Evo
jPsUn9Vy6Ssygz8UKUS7y+TYM/hQwuijsywW0I5ZKAgJC/MxtO7ycRnKg6813IaUHW0DOUiJSizh
QqWNU7Wnkqhn52itrZPSrIjqynnsSGk/U1dOdFM3Z3jUVE32SdeORMBuR9TgEa3P8Ws/opx50JWr
q4vx2+4NcJT8hhoYVLxqJiWOcD/sj6k7ZM9wd30di0GMXBmGslivmDyn5gjF14+HgTN91xMxs8Je
h80U23Uzr3c+1d5n8s04m3TmFk4y+i0E2izY+A3Z1rwy8eibfYm2PvwsG3OTyKd0oJKaCyEgZntc
CWDIzLe2rNU30c7Z13QpxvUUWjpFgxPU+Q9afPPZ07MtD4NIoa/cIo5gWkbF/AG7UGYDuahJRNV8
M7R8lROincjq4dYJFWPs9f5wJhxLfu5Lsf0o82EaziMp3hqtRy2KA+9zFwBJpUOe2MvkmlNfllpe
2+jW/aQxrNW9bZyl3St+KxLDlkH8pMnqpW+yL9rgK7PbNQVTrr0aJJNNiFzZlE340qFJcrnoSbP8
hAcTLYmTZ5Gb2NpDuFqwEt2nrd9g2kB0pQ9OMTd6QBVldT+WC/M/xsPlexsp5Eb+qpoEGpw8VrkO
G/qQ7kBeICqWIw+DH9PbhA7uHH+glTB0EQaFIl1HEhL5cqoHJQNyKDdm0l9JBvTLJ5xCOUQcuZTy
Sik5JwFnzn7wmhyQFn024JYu4DXiOdVS/+ic0VeY27tm+rG204zAR5PhvduGDAAucinu9SscF6CX
UO6ie0Xj6jltyqBjRobeI44Yg3z2+j5f70iKnqMTjJE84YjiRIBlxdlFSFH4aSQEjahZt6hOUeFF
zoU4Usb7bp45IFgqb4YeWwyi+mX8Dey3Rp5JIrHfBNu1yGFrbTH9cS9FrDToU94yLEs0svcf3KaL
NVltx/rFacx9qrPmsQIDaa3iQ7Oxeh42TH4FL3HUnUick8FdA7LdY4ZKw56s8JJUxLqqxS1xcBo/
jk3DCwv4kT5qrrqQpNmJvKSkyKG7QGw3HRkV0G0QPIZuTapuzgPY2emiccWilpZ7UffuxaqziH9A
BA1wLIbzib8WrnssaoHuVKCalJDDGX/HKX7W4k0PIGe5cWZu+sr8rX1ELTL5OzUPU3mdl84lXAs9
d36swGM9YhsLANVmgWPF0E+Gec8fgM7ENfw9xMoUAfM23qmEV/VZQ2DboPBuJcRzy6Qp1y6HTY3e
ssCfh6LjJVPMnHf0AtwzAWwgvDCOutCzRjd7yCfgvYdlHSd99BiJwAFJ7YYgiRCvHS8YeB1a3ADN
zuliFhBs3kqjcwxKdC5Elc1IfwkGDxJ6h1bBmAhJfNIyB56TLRjozS226cEM+TmJj95Qt8+4HW0g
ToTLyXdjB+PHnq3vbbBL4jRxEPbkquSTe68ccD5xFZrt06r60L6gB1YlIwWwDyhhXZjdbifVeA7n
TtXJ1JWhffJh43ynzcCz6hRkwYSnu9RJ5eSdPtZ1FQJjZzIXi2qoouOEjpnrVJtnRPGOqfk01rL9
no4+eY8LQ0tCHFOZnjT6YrhOXPJg55F8XSSuDgkp7jsiXkrrhnfPcGZTyMlRBUTiNbN3pVrFZ0fU
WvCTm1APXDdcW58bR6XDCwYsJCRpWzBvk8vQ0pMuMqQwxp4L+OIIbGmLOvZj1bHkIVgja2akqBAZ
3C5A9wLttth32s6gV0fdelBVCpDK8H95rmu4hWSLVqU667ZSd0JCQrzz82j4aUqvhtG8VFZ1oXKr
aFtgxz+U7MTzoanhgJ3qhf4NnTXGqInatG4elRTolFp+z+AIEzLwDmHFDJAZQj7cMT6kT9gQAfOr
yEqXzyMrA1p+cNP8kAYT8gXXI37Azmem6TvLpX8dD3DZSETizurucqAz/c4OKpc7FdSCfT8bnnht
/PQymk5k+xGY4VdwIR1I5FWb5S8upf8h5biBTG7uD2jDeD3/8CdkpeDOZs9AkVN6SiM9lWRa/Pki
rHzBP9hmPwjeIwJns+V4oPFhH0wLVIo6zL2sAUB5pTeH1OYtOJXtQIDPMqnXjneWAj7Lvtii8vfe
CKoYiH41vv67EOX24X4TcYCh8DHbOb7jIkkJ/hBxVPVaBQvTkkOL/XNXOU5+VlJGjHXIuq7GiiFK
I4lOjxje/UVCIv/UY+LFvSktfc9mOsx//+NnM6TaQq9st8PiOyPsfSRq6QTjaNdUEbw8Ij97gzqc
6XdxHNNQp8kQBGtwrKV23QPmBhAOuVMH4wkkkfBRuhM+uOOWjUSOMBfQcS5Fdn7loMueR13rj4V0
NLHeeREWhHkUuqSI7xAwG5uIBOYZQQ08SdKi23tVtwwHtaQh2CqGPwxYGNL4+yE1dfcAdE99zn2y
yMnY3vKzsRbk4Ws/6dccc7YbN9v0w0XOFNPQbT4jgp2fGHTcomMKQxqvWkDXZ+MkA2KhVjWRRiJ4
1HxJQf5MibL176pIgzARE1M4WOdO8b6ZzSG+gmLbat5oOuMMHz2fzCDlt+WPmgjf58xeXfE0g9xj
Eo6cbnlRGcC1o+0hu2KHTtuvvglxHI+ttr6iXEFdLjIFbzTsPN3SZK0sGtpumdqHeun7L0UA0+Jv
ivt/6IZuX3sAbeQGiLjZGn/XDXn0eum+S+ydFSkC7LGgr7EjnR0e/96dKjvRclu+DRFA9qDPf3pp
LQ9Ntt0HnmTcXHvLoyas9C+r8R9S3NtqhEcEBMADLYIG//ePpeiZOLQOzQERSvfAYSY+RWSMHm8B
6B9aRvfHntWwo8MwQDWcU/eTH+g0dhHtgo5US7lzNFku//56/inG5UPxavCMgAcLAVrk9w81OV0/
w5NdD1bVZZchaufbTYFcKcWmuNNcOs8+ipu/uRBub97vu4KPle+WwIMbNoQW9vuPDeRE4eQxzBo7
mtr5MFJ5lt7wgJYeOQl+ZyZo3J4/WH2VX3pv+cw/0zxWIbS5LJDiMFh29OSXYtxvQ0mt9O8P5X99
OvAe7LUBxnrx5wKyEUOXTEHtAzvsoy4h+YJbr/v7zqnm5S9C+H+4LKn2IETDyoLiyfL4kxigGDIr
d87YtK3J+zaPvZfhvl3H/bSI/IdDfC1c3tbZ51633jetoCNedZLpdLrt/39/bQm2CLsnqkkhwVT8
/qVMILC0J5Q5pLmeXkqu7rSb8ojA7n4rfvz7z/rnsRA6CCFtgUwT8/GfWzPNyRl1hdoOruy4mEvk
obtmcZkJtuQms/GU6m0OufHPFAN/+dn/0GKi0I9uTxxhJM59+cf+MJowZerEmgdHqF50zQAgdJba
3YH2Gvc2CYDqLwvKcf5c73jp6Wg7WK5wPZBR+fujtWe1hU5np/t5Liq+QQBHik1JkPTt1tT0bj4v
5zkLxIL4ryQAcgJnfaSBxRWfK5E4N6FHRdKIuf2PpHvyn4RVlmNMlCptypJygFXDJACsGbViklbw
qwH6T8N4QUZWWX9zk/z5DOEi28wkQv+GoGHR/KFnnUrDKuoVF3ikzt+47xCG1eBa/Mj231z7zNdf
+rBHZVmv7Gm1VAS4lhHdjOFmkOX49Xezu9AN7jNxP8+W+9XIrLj790X2vz7krfDAr8h/0Hr//tQ5
6k1dM+Y+zm0r7QOk8nl9FS2hZrGYjD1eML/Nt6zS/0cJe/q/m9hv0Kvb3vXfexuPhiUK3w4dtxPi
vvj9pyJfEoMH8efYtXN/pvPTUZl5/gs1WrrfGJjfu0G6nIaV4clON7cLoya68sQw+m92v/+Yk//7
swTCBWTF/nKzjWL/+aMCyiwnbwXjp2NqA+XetagDr+04Ovd+mW3yrgucOr9u3PnKB94IEqVw4BXy
TGTXiJdYMsXYRbji3QQnY7TcIXhliIGGbLCvS2fTulmr8ZY/N4xs41Y5+g/MV8g+Cdxw7M/aYTvb
tZkS6uSMXXoX5Qg4dsEGPzvujJMPRCK3mbyUHvvcpbBLJ73zNxpsyajp7+w2T8NHyOnMkSpfuRap
CC1aXgpa7lh3iO/HNx+UzPol2wpRPLZDQ0PXjOt27ZY8Cq6uN3jugzMhZMr9QgR3GUutir1Z4ccD
0c3FGDlu8CrxeKeJjmpfPyFtUyamfYkzYsAIe/zL8vhzKwg4bsXNsIGln5L4z112raaGfqMRR4wH
IoUxEMEFpO+JzSwTEqKV2+P9i3tfhAvGJ+US0VNWIWFxaT5XVzjhGs1PL4blL6XAn6ce+7DjSjBM
NxQE8vk/6hNsngL4Wka+WUX+xTRlHcbUkrc1uzlV/7KBcJD+4zWReFEAjHC1of6Qt//9vww57VpY
9QhY+IhyTfY3AZjdPqZtX/6qXatb9y6mCKRcBeqw5xnU8adoDnNih2gQZo/rgiHlWM6ZL75m4cx9
2/iIjZ7pvylQvsjq4izKFu9aokmyv7RWU5mPvcr7at9TJpt9142wwX3Cyt3E14Jyf1xhId2nLf12
jCz/eeAtELCHTaTZEs88/WIvjc5AtJbacjL+GtHin+Y8M+tpHAn+eJU28u+d7qFm7jyAJvYpKm/p
pxaWtuQ2Hn0DGxz+nFqQvMfMloDsMrpyFHbNtFp7OG31V6fO7KOwgzS4VOSRDDEmrVTEPTjhDKM9
RBNqf0JbkHAPPuNzaqsjE7FaJaNa54B5VDaTAuZaS/o6MrQ/BvTdq9hf6/a7cQXpXWiQhhBdctd/
jAYHQ0rfW/MvyLZy122Rrr5zatDxqSN3rt8Y0zg9Qai5/XE1eQEmm5S1gUwxPztnXJ/qszf7y4vb
dgHHWkrE8NmVqfnhsrOyxbdY5Em0m+ePodtE+qyZHroJU+rx7XZYRbsehamK/ULbw46wOoIfg7By
f9mVI2jF5tP6s0FF+cGtwPf/IHINObql+qDpd3OalgXObkJcdzkRLQwhWCx3Kw3JMm5GbYKdDPGW
7pHbVD0CrHQ+eLKG818Phr4iwx9uMUh/Zit2wpxwrKKsbxFKbtu3fApfuByjPHH8K2GRHQMurFss
iJf4EpKI5OwkKE76WUGXfuWA3Npb2aZIG2+N9PdOgfTmlJlidT5hnsVx7GzTcvHsIT/LheCIPbq+
EB814zr2s7nowlMF7ahOwOePP02xMHes7Yx7ZA/NwdohgGPugHBt0teeA0gdTAZ1a2dx/yW1Enlj
c1Vzl1017MT+Qo9dYsjKpTK71lX5t6loig6rsYYBZ9t5XcflYJMdxs1IbjF7Nl+DanwPKfGyEnzE
+DJ7cnLE7/R1/KpMLCIAx71V+2sXu8FYfxBIncn7a0x+DZfSwz7QB/7PrXBo9ONMCbtYt8RB1/z1
ImnZVsNHeuQIYbLNejKtHN65/ROQSGcKFnxRj9+8cvOdA2UUdx2yREA+g2mu4tWrO8mAWC0gj26J
JE5TUz5plTrZvhjc/BLYpV3um2lBbmfVzccoKNZzg4zgB5qS/hyUIdFoeChK79C58FLOjcs3CMCk
QnOJTybsEvDtUPEL0Nrhjkmhe5c7fsQpvTQIgSd/7FDq4I+l+IatcFmsHmBzns7DfTZ15kXYlYRp
WXf2HZJOwPXrJPvmjsYlvEi5SZm+aGdT0bVYxoLYzomJDSaWzfnS2OSCY+HDQLijocbjbpAt4imz
SQ5LBspYsw9KQ97VAKluYOadlk9WVan1tBpaWwjZCmdC5EWnAwsPPgUI8yn54sxdc4RGUcYuFN3k
PDKFrt50+ar3UC9zl060RVrn1vVvHk0yuWs333/JFxMMsRtm7XW7ued3ghLBTWSJdmTXm1J/1sgB
2ksYLl7SYAV4q6lJm3hdrYbU1K7IzHkhlPGNnpYgw6PdPLLMGMrUMbatAqZTRGjjShx5CC0dtozd
5F+qEsPLici9/AsmRiw0aZTp/uhUW/cpK9AFAm2ThHk1TBMB4aMwI9CRJfaq8zzPGAilxed2ADME
78w31X5D+XPYClP3e1mXPQ47guPTQ0MkMXmUoVOsz5NXDxGJlYH31HQZI47GU7C208AnJESQ/noV
G1rp+DbLIS0aKA20edpz30nAxHO51JvszrY3bW86UJQh7shKzaF5BZ8rBPnITZAsFQktfFyJzmTx
ki+aAX67dmsWt6XrHNaUVijc/cjfW/wBKWydRJCrhN9/D5RPjUQ8FKAPRPPyWZeG7Yfk6vRrXTOr
j2cQRWw/YYTQcdI+HpO12F43yF71zniD84G6jbDsYKETcYYUdtOzR/iV4s0fWvISmCLSvnIsZ2eE
ZzU75QhZXZk1mU+FYVrKPm6MevGzsfwx6M1+rkTbq1PQQOBkw7LmepeZ1PY/28xVOpLkoARd4C9Y
+CoDgrNGpmuf7bLBpb+g52v3jDqDRKyMerLKNt3noVPOkgxhgyqdbYppsweTEL7HGnnbU9+I7GBF
CJfibRN5flonSqUdQm5bHKzOrbmcMgVwjtWCzU+7JiRowJtUcCC2BCi+Gp32J463EUFM1fGcYfjP
KXIbQm+RJMo9FqbLOsBfwF054wzbHGDs7HVt/z1kCEumLwANHQer8SWpwG7qfezG0DXorefFfjIO
gaGvacDSi/H+cqiBcqK3FS2EDEofAUZSFGn24hSYeXCAL+Y4UD2MbORYtXYRojaeyETrEyz+lj1V
zP0eohEBUMKjnb+6a2ml1a4kFUUecnYJ/o62Ixh4mVXtB2nwhgrjiJHTtB/S85KTb3lVkNlfbb1G
9Zm2Pf4v2vXT9xKdVoP3ok/Fcyhqby/nCBweYiQ1IAGzCS62u/7z5Oelt1cNYraDLRVujzUEhIW+
tbw5PCJy1AABZi8lu/J3tN9FzkN0PZIWiWv7hny3yQ9rbuZPUgnw9PYWmVPKV7pXxJG8l1wUt0Of
1+1PmYWI/AbezDruMvRXWBYIh0pI0lsbNqeSXpjWuRSoPTi78GGQ6xQvGDsJ4NW9uUquPEyD7W3R
J8sawPJMXH65DQP0enCIbvdewfWmzG7JY5SHaW6DDxNpQ9kh8Ar2sSpwR/6+iKpXua165PiJtrul
LeFzAgNqzvD6vZQXb+Zbmxr4233rB3ddCksyFiGGh0O6eXgmDbHHzTE0DtJnq5gK0LwdiZ/kM6sO
6OA4eFWy5IaUxqGsV+bsQQS13gak+MMMWR8S99Q53rEwpRxY5yNN/U1ItJ1TyDqIsu6DXRdOhhxt
Hl+Xbq02Kkbfi2vn1iEi/kCRRrR2jMPrYiK10KN11uy2qDf9gZXCG5S5XPnqcluXO8Y5/TuAK5wH
JGIt/qPFUJnsq3y1HzYEdWw9m92ZpGnsXN01UzMPu6Da0q/+kvk/e7YTf7fowm+vzbo4T5jhGPBg
fp7K4Go1bmOSoutNcQkBy8ukrNms7+BidN0NcVp0e86DnCRXbXvpAy/9FqKbWwzZOmxa90RBzvd2
tzb+de4o5p+9NrMw/Chgnpew4UtKbldpZCQqXOrYFSjLDk4x+IQ5iI0IqVJ46HCKNnyzMqMEmxMS
iF0DGCY8qawk8Kla882i3AAGtF8t1L3NTjKuiR7Iz/VFYjv2FsZGl/1G2mdgiNFw0zncU1VP24kC
PR1v8bQzvn/QDyS+Oqgb9uglOytZTEWhmAnMKm8dEhL/UC1tb3NsWWQkjo433YOUtupLTUPzfRMz
OVju3Off04DvmqRzNU93rY1M9toTgxU8gjwKll8j+ZLLvkTGv5ybYvOerSL3/CMV1ciuj8LNzESO
l7S1KW2iL7bymhMpEyLc8a94eJxGoDdP+ahCRhCL04i9pGlR7wvLwt3m+cVE3qmXRcVLFWglDgG7
1/J/mDuz5biRc1u/i683OjAPEcf7AqiZ80zqBkFKFGYgAWRievrzob3bR6S2JfvuOByObrObUFWh
Epn/Wutbx9Ev6WzzCGOucUhhJdusyPXqKlvwk1xU0GLLHemQZHw2hkRwHO9nSpnxQIP+8Ur6bvaI
eE1yW4LHJh7QDpahEH3cft65bhXnWAyn0keaTQ1il1gxDXb9LS4VjPzaeA2ftWOkRfPTTSJ7bOwe
vLsxska0q/NkZF76ZKd2c4P7kaz7kmINYHuZVc/6nGRB/5vR3c8zJHb6+Fgo73Mp//vMKamTzMEe
kKg9VrXmEgjEF0GADyD/ROheZNPv4Lzr4OzHiQ3kEHQCOCI+wA6IW58m4wGH75IeErXP52J47K0s
i3gS5LdjKtUOtSJWUVCPz3Bm1AX73d/lxv+3yzMAAC7G6IhJ5adTufJdJswdqoSejdiXVKOBuOht
u3sY7bR/DIw++V7KBudUk/XnmqV9//V45PP1V8WG+Qhmbt4I5rPr9OSHqQDj07mj3B6gTo4yFJLg
YgrDfuyI/UluoXi028VvhtWNh6eevWW7+fUf4PNYYp2CoM+w2TGYSpv2pzdAsJvQgbzP4MJwk2O5
Tk5aJvSngJd+7rtqeHF4Fv9m8v4TOmG9KqMgcGEuciXb/I8vOyGaZ3Yx3fKZVjyi2GSnYaT528Sr
mm10qt4PSe77Z7kBXKPE9n0LWqL6zfznp7ceCp7zJzwBhLFpBevPf3jrfX8kLMwns0/ZhjYnxwXq
dqaPahgjAIjtQn0pe/zbtLW7b1WQ6FcgVWS/+/Xb/+fg+Mf7n00VUBPQBeiwLkOyT+8EXJa6MQxs
4vnszDbnqJjtt94JKqs6px2HW2wrJvVgjFOcNSMnv5vsxLNdCaxJXtBTZ5QXpT2aVGLXQdN/H6Uo
CQFnrpecJbZXLAe2APMQDoGEADOIpdzGsfDohdVT/Eh26rLgah1NHwXda1akSaPUzxba+fCbt2kz
7oStu/GBfiu9eiB+YTfP+MR989LPFcELJ43pumcGTBOz6YKnOpSeGu2ocJmC7FQT2CURchKH4aTZ
tT4SGHaaJ4T32dgqZVbfiI7qMhw77IPUeBnGPeN3urVsqCnlWVFNsfObKflPwqRnICwDkHEs2DiO
Z316y3VMtLNXjCTLwDpvJpwxu7jxl43TmtljjhHk3Cmb6aSaqgkbdtdX0OSdfSFW7VzNWdToojn8
+jYwfroPEMIQ4HzIlx5TNshvH+9GuQjqBuHQ7YLeh/M0kjTTTrLODe1RzhVcAD8eSEbio6T03AqW
eqs8dkaXHfMyviM1rNDHiaKM7oitbdb3uHeMNrQHhh7fyFb3jz6x+eQw07+Vbsdaa188ah5we06T
8yyU47vsXb32Seu7Mj9NOQ7gElBuu0sqiqAPtkm0IFStCQl2MmvMGXAycLxU8czeMGHsty2zWOAb
VMXgnRHXGOsT0w/HvhmtfBK70oYue+fTu9ke2XZKHfmmSe0dQfdRC6WW++cF/EN7A8reeTJb+qkx
+rZTx7BcxfWLMDzqMWZpK066ADy6XZMzPgkDonAckQdGT5EhpYPnwjBlfj2zUfVOHH8QvAFPL/l2
nvJOXblmVzNBrNvu1s6FzgMVe858dAEBuY/KgJuVaLmFeQp/hvuQ8EE9jkNjvfaao8RZPzF+2dK4
ZadYYM043dUL8goO6R5fbmo2y7IrsZdll6Ps6KWjzNW/twd7piFeJMttzxerjhogIu4mZ2+Q7qpY
Y6rmOdWYcZ5TARninJwCZgbEMHTCYLh0hjxoqOTrmJjDh+y2fApLvCFjOBe73vHVqygTm54OkCun
yUgwxao073dqmnOXHnXFS0hV6uJgGuF1YhCgTTGIK0Pb9mDls6shB3FzanS6JPcOhqIhopunGb/C
O8W9H3IDwGaGtipB8yCEadZ50gXr+dXoNa6VuOUe/6o/X4ui10VIA2T/zJGMjTDWF5xwfWGm0xWl
b617a6imPGFmMnCO+26ZEtvJ1B7TU2PsYoMG6n2tTYZzRhKQF50BicsuARrEz0TdYaAHhW93IBmg
UVH9Hb/bqSQPVc4jhrERauOpLyevP9FNiZVJc+vxsSp6RZWhPujqN0+xz1slAIfse521/GYtT7E+
iZwQz4WeZksCXQs4XjIF3c3S0fLCdmY51txo/6GOu16PfcIK9eLzoGT54xLBZlSpweR6VqVZd/CL
v87kXOibTNK31OnGt1+vST+JuFwPVLYfUByBbwEG68freVogaDovScN5DsEZr5uu0iTYdeQgX/IK
sgxQq6E8U8HQUFo22kYoA3Pao7X7L6abvBaeXnNAdu3NuHggZmFH0xZVx2MWbwKcchH7oea8EENN
wS52Yclx6enXr+Gz7L6+BF6BafpIL4avf1pVOZ/FqaJRd5dMYF9IGxg7j1zUxvUWZq6JCRBNZwx4
rogl7H99aXPVPX98suPHWUvjwK/xYIfF9kmNbRqFL1LRrVxnRG6wLxYAcvuxJkEW644KLmtzIE+E
3Rira+8meD20MV+eJ9k6amNKKOARm0bITj1nbIJ6ljIPHDLJNoDfWr66pcu95i4MJkh6coiJyPcE
6c53FGbmpDW0C5F5Adgc5k9D+OtX99O9jwjAe4trhCXIsD5vW7R6iJO6oVAYkl++cZn3fE9yeK6G
QdAUJ7qW/2afaq1y3Me3E9IgEHtcaOwY2TN/vBsTWIPgh5J2P846U+84oW7GVxWUOpKXPAjsbszO
PMYRFW3ynWuGORsra23DttRWl1kxR3ajEzCBzhGg69Df+Fj3pS1xIGSEBjiPkUP2UrpdiT3PICsq
NT0kZpslR6xEDOszul1LTsX6gTRfxZmVErVjgYfjq+B0uB1X9ZjVt3/8863+j/rKflm4BxTwayOo
lEpS+d//ssDv/8daPpMl859eg58K6qkDkMt7V77WLJTvNRil+fjt739DPf2rlMygeiyAkLuiW9jB
I+b+1cvn/MHOjpWZ4727srTWn/xVUu/94bOGctZa94Crz/SfpWS28wfnEqqW8HmsbU8wBv+DXj7w
ax/uWQ/Z0uKAx58Cbg5hSvfTPWvxyGqNzDSJwC/pMyMLcK8oZW5oAGBpQr0lUREUC03SWCLDAV2Y
OIPmXTM1iY8pyI6twJUZ2kbSMyuV4i4Ftyp61RxlrIyramqCs0IrE4DK9XCR+LIhiNTnzQXBA57D
OAsuAEZsHcczjyIJXMoBh344Tdnik11M+q1LFw8MmIH0pmNpas9yVZwAIMmdQYj0ZfJyYzMNjt8f
m4CK+mSwnDOkxzuOGqT6+Lf37EeQNWus+GxZku5Z0muxXevTdqYQNyVxAggZlAZ7GHT8SKvSZO/N
xOvLnqweWztqPTpaGMIuJbLYmhZF7xUFmDfszezQc13ywSAyQmm39p4mDnECFjPuy4S+eAI6w9ex
pHyms+z3jrzgFomThlNqHCMooPnJxY7LMK6UW83qhgsO8wMj+5boW20Y3nEcTK/ie+sPIjSshJR8
2afPej1rb6a2sJiJABpIVSrSydl8mvpqJYcAYXxZOsN8AxXlHaS0YLY3bhu8JMSKT102i7teWclm
tofyMPQF+YrETA5FDTYjtkDmpGqt8K7rY9rEmLrr2tpLjvwHpvDiYez6JVKdk1zQFO+d9anTsrYV
/XBo0p7m41WiPGuA7EYK3OWRMZx2aWV6FpBCbfYUaOSbGRe7CjOrQi5dtMwN2xJgJEJMv1GO8501
1D0bOjUiBDTLzTLYzo1ZmxA/KH09NsoK9n6rdXum/P0Zse7VuVS4J7cYSqZ8pEs9fMGMG+vuwQQR
sIl7o6DgifR2C5QogkGXbxw/djatpRn3WGVLc2MDIUdXg/zg0IUnJm8/M/VgzLvUl2Ml9r0svLfR
ozDJBIrAW1cC5Zq8p8Cs2t0oXfIRON2JobXs6ZPRvqj72Il03cBu70FG8+K116lyaMD1l+qYVq0k
RAy7iOTyvhoG/ZHHADtxl5jhGBiGFqGPpdvSJR4vmTxu0ya3n5tSpYdO0r8TMgSrz+IABS3Ukfaj
igNiw+wuN57TMqX4IB+GrxguiKQklkmVxmgyYBeTceSxLdtQr7N0n5RdzP84kgOXl21NgE+oyx7s
82AW+PDNwtqqRvGXM5/lQE7ehAI8je5KF5m+mN2iR71Mp7faTJ17qHRfCg0UWWmU1qXRDWe0FNFD
7OCIsJDFrwL4WNu+BBlGxGTYNoIJZ13xFsnBNS7adhUU60oc3IlwDyfunoZZkkgpPoi5VI/tGBAE
izHzEJVTOCHk8mAOwHrjwV4bQyr0l6k5QIQxNqbW6REq9HPj9/p2tL34ia+qOifnXN5U6fToxQHA
cQdmhWuudyMHNutqshm8ZmURzmz1dlpWFNcxAKKNXdDAE4ItVJctkqPaBk3O9qzGHPOIHjwdLJ+a
IVDe3ns7pcbZ7CskAYIq5L5Myp3JVo0pwqIuzytbRxYYMYJdmEoCVcEB0LcbTsb1ZcoG7CxNKycO
9YKIow1yJFbLG9i7+SIVzfKtJaWB07tyZ9KzfRpNNvZlgoU810k0v9OBrW0Cft+epm55qstqPDML
uR45SQqWxUOh2Y7YZGMO/tZB1hpPoDWH4CprZsRMrVXFU8tX/bJhEplHOQryDVadCz+B24AEbR55
lKWkcCd64SNCr9yhVD7eE2+wxVHXk3pPJ0EvGMVPW543lENV2sn0knEzgfRHtme5o5VCLISxzJJs
lPZYKumeLYj096Rwd1Uw+syUOwA7XWNCz+XWJe+a7wk3bTCzJP1mQIaBb5iq82TQXWgFTMhMIW2O
XsNXqwUDGCiw2RaZXSgT6NoTJNswJZQelV4fQAgDKwlWeLnI3HzYDlkFJxidKbDrr5RZvpR9dfSC
4ZlitEvct3euloEBSpOccW/tYq5jW60izvPiIAvxSkJqviCumZyTW+YPa1ndQc/wrSoL9B2nLvR+
sbBSMl64pBbMetZg8WyJt1Wn1K/N0JpicV9k3vwlaysfKd6dcBepMmrJoUsKp5oXs2yfg2G+LMbg
ypcsUN3QfZNdC4jdhHnBwrhltRgBUnnT5QIbJ0r4WI+l059Jj/DnbPs3FgaGHVD0t3rU4ieImPDD
ClgYbOsXHttQbwFuoY/7gWIxAwXO8J9no0Zt3S2ThASzNxUzaij8mxJwZNir4pw2QYrkHR7AaDPa
WB3sLNDvxOAVrxUUyDws/cSL4Jwgh45A0nrMAKx2qnya4VGdOtLNe9+dCVcxySE75zXPSjS1TW+i
IiLsNe7RMIX1hp4NpdatM/hr0qIXau6db01KNBaMsX6DcI3/AGHHvyJnzATB7U+mn8+n0Uvix2aY
nPxs1f2vSbp9NUbSsV3MQ4xauJvEM6w7DjjeHiZms0t6CUwB2f8Y0Oey8aWTvrRz5uCLEpb2UlB1
dqydeKq3OtAujwjXhnWZDuPccfbcmDoBPmhiDtG7q2LW5zHiaCNuUNG919osrwcSEsOObdVihDS5
1Rd8xMjT0pvr63GZ1SOwpae+4Rs1+T3AJkwCzNwnStXB0u6aTiRbA0TngxlrzSFpBwfGDVtPLyxs
vcXKwSYipECq3AB/cp/hf/EcFFZ3FuttfOGapbhMO0IiXdJPR6Mv2k2qtQtEHh8PETAGnt7BpH3l
z1jaoYGzkefK4HuXSRtTppr62i6gEwP5gUm405lbK6ni8yV1rX1aavAgRxOQblgEVYobIl521MPt
NdirB/iGF6OfG2EBaDQ5DTYRfW1IdSNk8uXCH7QLqE9pETbko+PtGCv7i/RpdcIcok0hU0bcOfif
v9VmNx38Opgvm1ik+wVg1WnqjO4+H3zFIwQITzjQSBGNht5eM5AUknmvC3CFL7tzSHOX8WQGpOgL
PaGFBHhljJHJwW1PpC/BkuNrd0A5Wbia2GXsN7riceny9qWzOGue40KkStpqlXGXxvVEGFN4GFdL
Ipow7r0vtG0sJVJUZpsEWDIt6nEd7bHZ+A82s2/mud8b6Vp3YxD7cF3JHKY89qvQkaJ6DSykjo1e
5u2+cGRw2f1JurIq/xEPDudVfqqdONTvDbAc7EjS5s62+26Pu97ZtUOx3Dpkjcgb4qmReHZytVoS
5i732WslMoRIWm1sh4ILyQd+5Wjuk81ecjdBS8GI5qUwT6f83cdJs1k7w49UAhgbmE3FQVep2PJJ
wBjBlfVQT3DchupLyzQohEtSRJ7OZ+NlUGsCdmIVfUjrSNqoXrya6gUvy85tZ7nj2CtDIbXhNZfO
ZV7I7rrHanRkn3LT2S3do+IStendbKgunevbVg/ea/ovEey/Av/Za43uHcZmMc8dNkujP8Jl866J
FRvbaTaO01LBTqoFAlkLMQLp4NglLs+eCc8DC2ERdZgdi1GHNZnuTcT7tylnxJkX48wWLZB5DsjF
7W+xMK/OjqwZxTFnzK7dNJ50vButyL567GBvTM2S9/D9LbXaR1Y31JzcaAmsE08vx4i613KzTFZ1
F1dYYfFdLBvVSv8EB5xz+DIuVwF8CD0EGIznHsioe+YjreGQ7GC+Owzab0ZdkYgIQKNtUrfLbxPF
P0K3edAZ84U+Cu3QB3l28MXCaSEFxMYY1E6PWlJq196CU5Y2U7lc2uWQvRMGg+2awdzJ8Bqt8voA
ISNzrm2z6/C7wNWqJ/AZLMaWu1fscqaMcp+yB7HplRrGBtVWKdbsLt1aBOXYLYn0UIwxQ/U4H7Kw
5gN2MtYfnr1We5ZLE8uhn0wXlbSjecyeXTpBGC7Vk3as55IdROXuu1gBAFaVV3DCgikpZh6uuenf
wlmnn0o911XC4NxTd1W2oJSrpTpg++l2/socSBwPjqocTymp5f0IJu8mbc3z0m6v3RYcNgOr9kln
zHrbFjPuVDOne2s20wu3pQkLH3sdeXlZ7bvcS464IuI9lshlC5g3voJfYV6kxmTuWugSe6dUlHHm
XnuTV9zei4kyjjMUoNk8XQxOdkOnhXFuy1E7juhXF/GMQKLjWcu3boo2spPZUN0uEuwhas1hVPpI
Ol0zwa+Tf2XHTUvaucPXDvGpZ6iWpVP2QHCRr2ySBLfGPBZPCkODuZXxkNjbcdT7+w5qBseHCv2K
X1B55wk59nOKTpIbUun1FE1uja2iC5ZNarAiaIvhRkkKfgBTwnNi2cGlodncbeBch3OnznzAtkJ7
pryJQHFV8mnFpQ6Wo1lOIKo4sJbWoUC0uG6HzuMYmSfXyxgHW1Y4gOTOIndppy9R6wovqmp3eusG
4CU5TrtmZUi334SomidHOuQb5cQ6FCaMGOxmnVqB6LIeJyLb+yZ3i7uhnXUygY4DigOZZfKW4iLL
8XsNHpsfJWf9tGg9kOZO2NXK+W/p3YqzrafPDc/nnM83bfEmcf6w19eShhpV51cVLp67LoFhzim1
958rboyzfkTzwW4lLsB76qT75vneXxwoAGrS3qCIzFFf99l3Q7r+s6vN+ZGU23T/X41TUYjMbJUk
g5Gu364eYF9sHRxsYRFeqVdcyuPZfykvX3IGHU5IU99w0NugDuckmC5F7l7mmYojPLcJu4XshmNn
fmlMxnz9nw/o7htaS6v/82HI9ufo6N+YzH2Y3+3fm8vX6r3//Ks+/Ob+v//8MZ2T69Dsw9/g+mVO
dqPeu/n2vVel/GuAtf6T/+4P/2fadj+L97//7Wujarn+tiRr6g+DuNWs8a/Hdw9F95rV7z/9G++v
vfz732z9D8qYUDrXsRgwx1VdGN/Xn5jmH8YqggboKuTA6eX45+jOMf/gJ6TooDXwww+jO/sPImcU
1JK7pmXH4vf99cqv/zFG5k3jneY9+5+//zHU9HF273HM4pRBk5lFGBIJ7LPUUrEg56bqRjzyZnAC
PGCfGJf9rjz5f70KEUheIv0ReMQ/jrS9TPhVJnC1arSiaUw3CnmYQBf/Rsj5KIKsL2Yd0Xs+6i8m
F6huHy/DqZBcv5sOqB6NCoHdNFFcJdoBC2F2or6wf9DAv581hZH/NgS8aun/b2r/j2sjFBCxITan
g4v6eO2KmG+pl82waRLOb2+w0/wF3aj1cWIChayWrcQSOO1x0ZfTxvOD5FEanfFSM/iJN+zhoXHB
Ki+nKNE87O9Vp9MdQqgiRZL84e78tz5zUts4MLgIZpyfJA3oqQOmb33YGKklb83FyJOjq8+l9Zsw
8Oqo+fiWOLhKGD3ziXtc5tPHQdDAH1fZZgOfWLJDtczJuTJl1Y4XPgz9jhYBRQ3PcxpQBez+py/S
Z+tmulgg+C+J0FXX+cH0oqTMjdbK/Y3Xa+4GM5l3xpm+2/36rfzpU/cx/9Lguhqr+CIHn67SWjNW
YKPFM+jlPaFzDu6DY4lHYCDPv77S+ps+vJmrsOeCoTHRX5kxrn+SH16PMweiQisyNrDsOVaQDOKA
OTBV9adJOysLh4T/r6/405eWpYp72VodU3AGnPXj/eGKmVKAc9ycGBXH/gP2GexCbqP9xqTy003y
51VASSBfImv82Wv4w1Uckin033IVSxfxbQ6Mecegk/PvlFnIUe2jBWr2H8+xf7no/e6an25MOlHs
2V64pum36xYS2L5RtF9F5bpP0i/ICyeed/r1u/nzNVmSeK0EsaH6IZN+fDeBVXXYFsCOchCNT0O+
yGvDWqZToTVsvMhJcYikSGOMt7++7s/3javbLn0xHGvRbT6viQlTGhpPYXziHC5vByiOrzh/3ZDl
11PhAKLnN+V6P30lWAH5j8E51kKP/tzH1cAy78vWcTYUr4orIxCt2Ci9yolw+Ll2/PWrW/vXPn4x
cFRi6uNCgU362nE+mxNA0mNyaosBZZnZ+J7Acl6fRK7J5SmXHWURCS+SmjQofPXelEzCQxMUeElW
2Q0OjtG1xutUTrqDs5gESHeiacFPSBB4s7ZjWt16TDQg14XTJGD7Yhqin9TonNjd1ogbw55lDT10
9vrJOii1ChZDR2qLiYPKuqiiF0hcdT11w2f0gRv1aVw4aTz59JK3wOHLqF+sIwGzwNhaFEvw3IJY
YR7yNJjkm521E0Nzfx6b8xHtxT3g7gjoYHJj7avRVRxBCfuI54YYjXNkDLmQGHIwo4QO+dca4CKN
tlGiN46xmQfafMOhC4Z9VnYztYUVDu/QKoUqLnI9oGuGEVBi7hPNya+p/STyuHimP1xTwpxaO1hJ
4hl4qabt2Ik6Yod+b/vntkcWOSy7NRdmkMu48nXbsA5uovePsY4ploFLAp9/PVDPyVdWR3uyt8JM
SAZHcdy3vLViNIuxB5jv2Q9Sn2jTFM1MCZGJLwz0M+w3FC9GCQSO2MI9zhOKzz7gIGOEQF2B3iYm
AZuzBfvKwZyIAm9tZBQmXlC9bgIBkWOvz0bwhcmgVAKFaEAZ0tHBPYoQysk37kYeF8aN3cLGxCBK
I85+aW2wCRx3CDJvtaCQI1zUYDF36TQM2vmYTpzXNY2s4L3XAOolZZVQssFjgkazRkoXSJRBXwNC
A0Up16bR18CDW+JJEWAe/jruMCxuFIYeZtx5bTzluYa3Kibnd9b3fO5UJi+a6M9jIGX3zMsayC85
uHac+UP76MedqZNxk1kQTYRYiksHL/68Y+ASU5fGAzBE/SjpKZPCveswoU5hTAKjOWNdZ7NRCWZw
wHR7E2mlq53XDqJSE7VkZDA/CfoPnlsp7fcY+uUcVZBXV2xGWWWRWekQhqd8ah/h3mn3zNanYmdZ
pA7AdK+ZIRzOBgnsJMdDTgR9zFers/adO5+YktuALA2tPo4f6QtpafdwIZHhqZzAdC3Ad9tNFicU
ly4OYsc0SHFTK4OcC60GcbshNkPSkYyXsvYeNTVPTVl3/JJCQ8JKehPyv0aW+M1KSBReZnmzkvlN
d2Z+7BfUUOcKEEy4LKk3RuMYG98CTVFGAEV9nri9IGZHXEd+dSoTVYquBR5GvU0uncxJNzf0xVmc
l/nsivmQpUZg73rY4mI3Wz7JTmT4RV0JNlZ43VLI+Vt95ntzX2nEWW95CObZDhkuVUyzrfZyjgPo
WUDHqheVjPqzNrT5lY/bxt6rbCIziMuiyGinL8cJB6Bm+g+mZeknvrr6C7O5OeHoqpl3dZ8swZfC
BOi/a1PgPmkEk6wLvjAXqNJri0A6GuFg1Au/p9KLHsFIxE6bgqaxKyCt+tg9GSTn+mvLU11/BhhS
3Q1W4qRHvelMjtpKYmNG1i94KO+owzYRT8xyTQLWmPDOBfb2YteZc29et0nm9bej15h2G+GsBw1U
LS3YfKYDRfctLwpjutfaLK8PfDfrEl2tt/138I9ZvCP1AD7VVDFRDzVrE7jBcVzoQapFX9/S5+au
jky73DGXkBN+YRq8GJkC6vLx3Uaz4YIf052+uEFJoAvViEVxyyZaf0wXW4Lg9AU5TQ/y3EbHNHny
XUN/aSpjendVOX+v2QVYe6dr0ysx+Zm4poCqfUPBEl+cxhpvzEIE0CGT1n/QlXQe9U5CZPK8ZI1g
sC4C7vD827wMtG8iaJbnfiR2vJk5IuZbQdzUOxESb/fE09ph4+lsIMNOd4hoJ1YCA22m/upgCQbs
GrH3TU3qdol8as2GHWjsZtpQ9QQpVpCH4C2cTHLVwo/FOX6o7t4rElasgYKuAi/CYm+xPo8uSWKn
ehz1kWUV0DuV6xJDQb/xGwfAsVMO6n0MCFpHZtBpj0lbmNdwGDUrhO8I0qTvLBN8GxrOzmwbS57I
eA4HP4EpTVNIw7c9ln55AGMbd0doEe7rWPiAVnBCqmdM29C/KpsI1Ubk83SpbLHc4Lelx1GlJMTC
xHFTLRQJzNMtRYck6AyI2g0fd96849OEmwxUNIPq3jN4a5mT95vSsRmODiBM9X2pY0EA+ZCjTOF4
6O5HXUK/NoCQvK4f7VdigRYbLCbwEBg0Xin5v2zM9rNTqIvRQ5yIgGfYyEm1Jaly65NrHUSSh61q
Tp9nh9fPFJu8C5PkUcfLN3WtScdYR4YwYWR9vWhL221kL2f/MNAEpIdxYLc8wT2BY0wumfbW4QUk
Na01gbEZ0jF1t8Vs1V+kiXp8SXViQUTO5hlyr8+DrYUV5VUX9agMg9CeD9RYz6344BHafYejTQt6
jfE0iazaEV/dtaB0V6hcCwAMJt53CGWdtonpsmCu6NY2nyhqztaByBDvJ3QgwcN3vor9EQ2t9QJk
k2CeAQk2OB2fTMJ//a6OA2fYODA3i9BH3CM/Ldkyh/liOOnOAFJYRdRUxDmNKU12PXWEr0HdNMZr
n8A3RPLJdBzzRUHPl7lo/muJb/u50SVTrmJsTBHF9mQ9LKOhzXyyBkyuhSzfqwYDHM0J/3gRThi+
51BmE9lat+snhBYMx7suyLrbJPeWdMPZRajIL4Jm3Ncj+nwkBIb/jeOYdJrinyVP2ptSRXxD2hMi
ejVvO2Ptf7LZ8rxlLIq3Pg9nsLIo5Es4+CPk4K4u0h6D5yTllgAby6ZBfwWcER8H9663F10eB016
VaT8wn4p/YGMaAEGG48B8Eu17WNwoGEMEIYHuFCUHnuF2R8mVIp78lS5TvVFqQikMTCYNkG2CP1y
TNoajLco+FQLKdNbj32ptqHcUaw29G4mc0h/1dbqMGLuaK4b3nJ/oFAlQW4C0OLm5O1diRGE3nlX
o4MrXQIq9yp0QWI2RXKZW+RADpLYKDhniFUWGRthHDNo9+whRUHecFWiXsrUpvQwrSoKSkZwXrcx
JR/yRK6JQWtAVuhR4PZcQn+ygY1rZmpdtYKmob0+uol78CzyilsrXwlBmdFnTyNg49fOHHN/S/rQ
9zb2kHnf4yoXbthbcZpGA8v098Gpgzu3VMFJHwVp8qkX3SPYqOJRmoklWE2Ac0AerYy9DHr6iprA
iwkqN64rIlvN3SODeMUz3lPibWqQtGrYuA99J4j+4e0QB6+RvOhOZI4bFY5P9aAH0BsTkR34m6Wy
yc1NhVvf1BMk4ai1gHgStjPaJ6C6AnzqpNenRnMXelmVAY2GFl7vUUtx9YbQhP2O9gAgG9uVBLeq
9R17U4fxBu6R3oSRayP8pXzT8H9vPFoaVUhLgHdmVhyQgF4a1gU8XodcLz4zD6nWcOZo8DgKh+Tq
sUpIqVPS6TvgI05kG0gPGmSU70As2sWe8rj6AivS8tyxw8u31oS4i58nYENnMvBmHL204xFltH6K
51hjR9RU1SUfZ4vMmSNPRyaFMzeu7GcqB+oO2WQoqztJCe6dac71A0+gig6mUcbvxF5bBM9sVtRc
IpUhFBadxr02+5d+LKnKhYKTPAZLC5shwZIVRGyxp69DWtWXtjWtZw4+2CGEY7BW88KgYQOcTI5i
r5j6rFpUGx+Fn9FPBoiV2i/hahbCiTeZT5qtHEQY1KeE3XHOmz+AgD86TPupMmLDerOwQnbcEkOT
7yg7iu9mW/EQARyahPNsmy0tMEp8N/i/SbjQZPFG5HgYQje1uqsxjzkSTF6A8avtl5GmKBmQ1TUB
BnsNJcRhqRZ2INnUWx0FvVLPomxyxxdkJLGEQd06F4RbLGpx+rG5Q23XWJypUOGcgRjXhW1Mxd+J
fgxqzCeWooeBKqA3P6jFdCgp67uqEX7TM5bI6qWfLZxuNN74dxQpuH6oTY36IjvX4S+T0SKePTko
sU0TP/rcCMXRNpvqKdBXj6KMc4N8lbS1c9HOrKFVPga3ZcXpdWO7GSQUNrYYhGj+8Ng1kQPlCzuB
Cw5HN8uoZ9ccvBBdmRjPbg/q1oGDkSNTdw0NciUW3e3MYfE97zhpgZLg4LqdEj2YtrmxcjUXowG3
Q58ipNdCyAa3DUfZcMDDRgvtZJecgryp0qMFxXeF/6a0bvb+tOZqHC/dQ5QfYuRQw8JY17A4O7QM
vrBvsc2N4eTiqolBb+FfwZZIchoibGiyEzjDE4R29H+ZO7PlxpFzW7/KfgE4MAN5S5AgKVKzVJLq
BqFSVWEGMjElgKffH+wdcdztOO44Pjf7pu1ou4oSSeSw/rW+VVCNRXGQhmDwiOvMrHFBj/pjwp3y
Am6BVgr2ruZuhMKh7pAFBQtMZ3L26KRdc6LCh0S1NVdU4lkMYxmD09wzIwu16ntukz/mNxNQd7N6
GCnZKDTFod4Y1i8WLqIXczRpggyH0HnOyrQMdxajzYWbFYdGbue98HfuMuafGewNkkuiWnG5CK5n
YR2ypI8e3/RdnghYiSNc6N/+7GV8cpQ8xIztyu/Ky6dfDJ/mJiYTzNbE52FQxdJDq0Z+dPlUW8q7
S3Ii1J37BcOs+2ZxALmoCZg9OJ6ROrOESyucaIoL63j7TX+BuJlAxRR4AiDPtBTwNhxqKTKjgaji
flFuzZPFr5x+641hzRF4V1v2SqdY6pZ+FPSc7Xc2wZurM5CdG8eK+ExvBkYE/5oLZxb69qdt1cZ1
6ubhY0rNfHNnsZwAsimGJ+bahJpCoiYwoW2rMPel51W8kQs8nNgfZPKD48FIRy/jOe6yhs/PUbQp
RXZmx/OwA9AV3gVBGTwbXmO8jkGlPpOkWtnZQYG/UIjMbaZIWuCqRpf4z+RnyGaImsac2xpyrHMU
E3gSVOkS1WLhUvLT7t3sXXqmBJxt5+j5ZL+GU1pSAQinfrXkdn+iRgmc2DqcuaRyvOzsruT3KDl1
HKUe6peSD7qmDNjzTuBQXIVtRZCjMYd0uGwdgfsMLtiFoQTxdXshn3tiRV0phsI8Z0QpxqUn7ZdE
0in6m9zd0njqCdQ8KffKdWAsKq/GmpGuFC3sg9GlfXxRKQdQOILdI3k5QI9c2paWgzrr8MGAFSJ3
tTF56XGEf3PvGob9IYZt1m5Lg8Mj67KfkjkYkZckGsp1rJfWoLuX0fl+pAKH4nLKBtEQOvpSIFck
efjZMOey98zWsSPM4KvegEtTSUrfJ+4fXDQZth7HK+7nMfTUARGLgKYSA/WTqq7FOV8G4e87AAQj
Fup5+jYEVAvt3GGyPkfOpwa3oGWl4hdsS3tDkbsFWE8wLMXUbZREwLbEl5EvtAyRbx/khV73jv/H
xqoJmU68a+Dq5ExyYJRnrwv4GRrHyD7B4PMyDahucel60Rqnrp2zrS3A54vlTiOvoBcZbhClzPdO
TrLy1uIJbOodcO4hj7kR9rc5Dt36rOGFkAIjrFHuNuqm2A0yW3DvKKXXuMsH/Chu6oWUTwmM0ykf
H/V8rsJo5fd8Vw6mi4rwbiJW0YbRZKzMszEP4W4GbeBHhKXorAso6TnSzeX7O1+BImHRSuxwb9d6
fuUJXr3YwUH/CNDAK04dVyiCOXVCBX3nSVNjXfHnXyDZHGL107KwVAzrlzv43o1t+YBSVJ/67x59
Vm9dYXdfKSESOmrdjEInc9beL9RjfBeDm+Z43TmtLHGg7fGnDmYY5RzU1YdofAt7oaQ4muaC8JVd
qw2wdvM9PU7T1D4y4zCD27Bz5evg1AlGMKbZDxUWn3d0jYTeD4NQ/KFXPWCGfqskwku37fvGHEIs
d5SFr9OjRJB2U24XXyt5TGDqGWPMnlptooBzu3gki8xUxlOYuj+cwkyeaY/vsqgOCCXdriFVMjH5
6+V74CzA6i3S+UgN3eToU9mVVf5AdnOUe9j5UHWcoA/sUz7gA9v5WynAoB3ZePs1aQrmWzy/D/Zq
80SMpS9/N5TpTWRnsFzt2FKrPALIQn4N6OdUvxpl0b4uilkOwYVhfiFT4+JzcwJODYPHJfQ0BUCm
eIiIM+A5KuSV4iKWc1dPglVhYsKA7ifpCvA9ZXMCQv28ji5odWQTrAP71MCbvvnFQUL7KOc7d0xx
XQ9WUn7Ca7ch4/MQggbOvXaKZumHb2YtSP2C8BRURLXpxAu3xcKRoCf/s6xh6J4oSwbC0HlZ+iYM
xJ1opFuEfvSsRXLr88D9yayhs/YVqwEFrFgqthrpqvjI4fNxwOwLWNi4ErBztvZa0j9ZrdN7iMUj
xV3mNZy/TaSnXYpvGfrI3ED18RIl38C2tbCcTeu5aMIhOfhjpvkwka+i0e7VKyvmdGdPgUd3EhdN
AlEs0L+dqi9/2EDfOAjAOUyPS8215+BS9PVO7Tsp2pFgKQwjnY+3nqKEkfJ3gpsHgExIJ0br5fx9
DC2hNZlukpw9JGDUrro1qMldSokd1nDSd8dp1IOoDAwxSAIJ5bYNySpMP8WDmAub3lTR2KfUKScR
u9ZU32Gprnuqta0E7L6bhK9BoaGPd72jwqhHvcL+P1R2GLd+0mf01FobvywYlzDmVpVcM7MZ68hL
YWjcFLVs3xNkVkXY3c5+m4KoXwycBN/7TN/ui8vMlQ+t8IzvyeARIF55E9pYIv2lh0BXBNCdVuDF
oTnsSwtngqdEg9ebiUMl2cvJKl/zqaXwl4Jv5kX9PNVBRH1f8DrNpWLXZ32Y48qxyi+GzYhIBeEH
g+KXyluvbVl6UB48u/neLIvDGSk3HfVjki5Zv0FB8NqxUor0oZ08szqDFte/HG8cflqK/m/6WbJu
pN2WqcyuNzRtoVh1rXvXoX6EPlGNId8DRDjvlRIUS9ioFrcd64TBukjyJHBxTl/JJPdvJhUeOnI5
rpwduAcDi0fnfkFUhCelVIJua/hh81aYcL72ibmE94UvvacFpefLRApDTyIN/CPrW25KFJPk4RHE
wYDEYQXyN80LLf1HtHLczWwYzs7rHfvEULuSN6DJQ9hbo4JOKCWn1AHp9pcQq8H6NBr11QBLmUR1
X2F9JohQ/sC0Xsw8T22Dug+BDfMW7DOCvSLnpK0Lh2V24Yg4RXoYoK1wb4NmjwW6HU6t4wc3BuU8
PwuPxC7rKLMDVk2o54ca/KIV06DhNVGDZK448iZWflnQz2wKyoP8A985XxZubBDdOcTzFJNFGe6B
Ei7fZxgXXPUcMEfklkaMYKj4W0CAYS0tJNhDXzJpu7/sZqUnvpD9fFcphzimSTUrsMt8aw5RxDqe
nIza013irj3swSWbkDxSvhagCpMcGz3jzGW3cNEuzkzZvHvtDBOhMO1MqB0aZfHgdyEKAQa+1T5w
dpDAi2z2TX6UTKcR7QjiRdd1mkQ0H2311JwZ/Yv0u9zbj4Lm1PPQh94dUAzzwdq+2xyx2HD3apAW
kmwFR5B5Uo1FEoeid9VzNTAygrpn3DtGbeNcBPNLG2S58ERXXWsD04FhyPSsM5LwmGWMKXEsJwnL
UwNX7yDpiqIvAAoms6yw7YpjUqBpXOm6QywcbLbH2xJd1Ni3qG/rvvan5gMgr2FE5LLoAk24bD5y
HjHaA8dNTl8BceRXmAHeRtzzku1C7ZO7sXhS6JEgJFA9aPKc+hDi5fQiao0BDy6JRABJKqSdGNMH
taRjKKmXK1IqgyEV+fDJtweF8gMD8xERmnVk6KGRvCL+lPgtBKUTx4GCZsagbRecCXlxU5+4m95a
Lek/6jatgNVLLhTY1vbkVMeGEUi3n0QyXcZS+iMNBrZxj3ZC0VJO60cadaaTtJEgWv7LXbu63+eM
BDcOEffqmJsnBlTQ5R08PYIAEBu7bnnhua2NA5A+NuVxZVWIZWAm93nluHdm67Q/JoYBazSj2QQR
gA3JzS6ZS2a+K0ehyKoKn4ZHnrmEFAkzqVgk0lhY45bkyasSQSZMZeW2ihetQ6Oew9XVnIRJAMOZ
g5ijDLdoszJW44ZjcABmYcrN7MVE0B6+cpPjWCydJeP7XWMER9/hVcv7VoJ2PXLYR6RvUT3rC2gm
pp/AajCoY+tvXQJKXMtiqfvuElL28MaeOdgMBAjsRE3um33MNL8qTgSsxnvL9zaPLb+6ejJLSkeh
ePjoamkaTO9YAlCRV8ZgJA3tKrRogCjA/u8rdmk3zpk5hIeVFFzMcX+2It+sarISjTE84VrKv/dt
niPLVsi1O9qMNKt5zml19ET9XA9C3GJ5WdJbN3Wl3I6zmRH3TAUAPViNX5IBaqjBwgDN3d3x1rEk
mjRIQoGFqBIWI9sVO4uoJJmnrCY7DgSx/jCCoDf37WgbDNHXyf/oJCEPJge5ORAdbSk/paCNIi5e
ufoQk2FShdMzn5WlWfwWS1u+zzm+Oni31fglvFF2P7nFYMaKMzP33I+W1apW5AsQkFXUDng6ycaB
iXhbK5dOWr+aLRkJiuSXG7Sxdjx0kIFoFwmaqucug6NgF8zkzRibM03cAckIp994mjMWt75DeCUL
kyYvjCKygTuV7j7JjLF+GERe051NNYd71BlzmR13TfpJlUhWLyJJ5J5Sg7IAlGSRhwezw7x0gBXr
Pjf0qKN4rcZ4nkUA5dYzi+rbmsHw3OOHa/tLyMDfOYjVUnlEO7SzPi+55cAnyEIe+ySxinXvrgZd
7Ybly+ym7ZhF7smvphnaLVjdfWcos4zLanSMs9SeeAg57NUg0Hr6slHGQB7jNvYmlUZ2yhHrUwiq
L7/JlErFc+tneMcxFiCcck63Jdf3JIQqpgpQkmbAs7HJ1NRu7kSXoLhOa40S1vUNqEwZjGCAMsdn
W/Ga1lhjC3ButklMvr7RepxxWdSliEH5GAQqU5f8sCqJNyITZiTXKkO0rc2McB3P/KNhnkxJUNA1
Ow9RhDduIRa/o1Ku3ZZpQgc3vF1UdpFiGrjR0JWEZN4wLNhJOhF/DmxTzwZ+ZO6EhrNMEcxw6UbV
4npnN9FDcDAGNaIvNtS57C203g4h1yS+4PTWsOxKoKQIHrRv9Rev6UJ9MTxaVSItBkmdypgX4sZi
yH27LgOk4SKorLhRkFAjnyIKcbQp8bIpnxtT/MAZpcvcIwvk97Gz8yMuRJ+/fGu+eZU4tItTRh8Q
3aWWEh2iM9/L+azKyv8iNyu+LDVoqj7wLFCGNgVG699ydyDmRdIS4UlIMwB0hMZPl2I5V/J32ADD
KSGz1ZT/MQI4T+iluMJnZgKHwQ2yeyQmaF3oKBDbLQO9LgW5WI3Nt4Xra4tIvvYBFuqmn58SG+Le
GSDD4B7ZzU0/zjvsA4eZ1EkWDaPHZHeLedlXK3U4yq/oW+bRYaKY3c9d7opD5gZKvttsis2DYwhl
kBDD+hEhXaACOrmv/gN/8/8VK/AH8/K/xRT8r3Qw2/9krPoXAMFrkw+/fv7XJW/Sn239RyMzf/Af
Rmbrb3iRNwcbruTNM7yxzP5hZDbCv3H6s7E4s7YKH4QKfun/gRD45t8Ys2KAxpkl8Gdt3LWexEiG
M1rwP+GFD13hbzgo7//FyMz1+A9GMM/1QzhreIv52/jxeME/OuxWikFXC7BRJOxgUZQVc0QJY2Sh
fto10hDGcSkrRB7iNe0eQ5L1zYJLHIeGdM+VmQRbmV8a/k7K1vo9900LHs5Pz0u1BPQZB/kLvh55
2Bpou+d1XWfMJ0o+mEboX/zFdt8brYjaCsnokhRWkkStt2BKmIf8u28VNFNoSVCKlqIm2Yduw8mP
wC8eAAUBHWWWfcQ5+tpwnzW0c3EPaKrdpsfFhv0E2Mut3pkA14m0pgesLovw3R5Do8HeY0/dAevC
Sq40qcUvSeKMSV/qpS2XQoM7r1hMC94peySyZh/adtRZ8FlYWZWEe6WoPDsbgTuFT7agGGbHFH6e
We7qICA62NflDSpuxds3pjQj1mwtTa1D8Zq4Xt6zZ6r0hHi38BJirj+ydq3utdrE3IXz+nRqQvql
V5uKrb0MN7NYLRdwk8yrikivKcDsqmbJPkK2TA6JDWI1anBFXYt2O/VYyLpVNCeTD0Gcy1wZCXoA
fw7rNr0gnbh4Rzm1QfeQYeYZzkthYr1xm0BwwDSW6pnSaf/etuWcH+amLW9teJ8bzY2dHkODMJj8
5G7DbMDL5U0n2P6iZV0pMGL88sMaap+cqkBLjAe2wSLyehZAhsC2HReVqZvdUGbyPkAPHV/WFqkr
YqLXqAMOE9GfOfGYP0xrXI7karn9eQsn/6ghK6QvXdGFH5mbBmWEiVgfzbVf0hOjMQbj0OQVV+l2
eJy0ZNIE5zZ/EUPQYTWxjeZLS0//nDJfvcMoMm9dXEon5aXBZTRK2oJHBByqVQXVprvM9Clhr6Tx
Uoq+fhLzpMa9XmhWd+pMXZCGCjj7VWA/ywrYWKJsStAGCgM3hk9afmuZRD90LexSfA26P4XFhPjd
04FGXG2dkk+vzuevVrEbRCLs1yOdLGayY4xZcw+chY/YS+Qpiximcs2gZ5xpR1Ge/MJwvilrFB6s
6wSkc+JxJZFF4E/0NdcMTjsdfKaZhwHGsZL2MUe/PHYATdTBwuF4TwDGXgi4myvOJo7T7W7kAJ4e
mrriGjg6SfEZGuS2jxnunbjTs76F0eg84C9qdKy9DJxQZ+Wk0nuiNju4uyPIaCRDjJStV90aM8nb
uOGx/eEvALvALkwcDv9pnf1rLz7mVVY+8hfQEU2f/OifbMG1VQ4m4it6V7dvTfPkd+npP3iFzYxL
hpKOQbHZvP/JYN2Tzu1QJRF2OXOtwcnEZvT/9wp/WniFHLVTS16h3kpJzVMw9P/JK3CKCnisKDT7
sxXdWtOerws+q5G6AM89qaL7i1f4O1Xp//jrww1vhoNUeKDH8Id4/0JdYuxEXIBLPxBUd77NRmk+
r30dvuWpa1gXs1PEjwNGNowXwua2cfPkYMPTvLW81FP70OkLP1bzWL+R+XSDCCPMwjjemsz6pECI
WMcE9Wu+mgY3mL1VldL+i6/SH53e/AZ8eyyBUZ8sAoWSwZ8AswolTPkqACe+Wldz+BmK8mY79bZA
Kv/9B/5Hi/c/XgmuvueYLkBu/ssfv1KGiyTP7dfa2Yt8SQDEX8jT0ZJer/v/5IUc4ftoTITn//RC
a9XAmm+o5HBHf1/jpnZ0+y0X+v3fv8y/vnM01tDuBJqSz/5fHkKwx224WCS+TdxH6ExtVDXhBzDP
E5Dcv3itP+YAtvcu2JJWf49bCc5Ef3rg8wCMhpk3zo4WddDPMVXQu1muyOOXLIj//e/1pwq6v78Y
vxRRKOYw/Ke1/eL/9OxjZ8FXyemd+REzXP8bzSfsEYLOAhV+Blt+/yasrw4s5794YeH+MT3y95cO
N+io79qkHbw/fxu1KwlIUoa8U7Y3vgTWVPg7QqQVbvpwTO8bLWYnItoR/IStU92kQ7M+OQAogTvO
yt27YJJaRg5Lfl+0GDTArOK+jwAJoWwjexjvUtfVcWKkRf8EWyII3VG+UuTAt8WDjf+ScAn+SNZ+
c33jut31Yc3d0PZUku8pfR2ZJtUjruLc8fWyd1OJh6Ugt3EtJKPcNtxuksrX049K6oY24tTWr76k
Z56mDss/wMQIn7yx1v1TOgQYT1PlEufAwmg6F2yY5o9ByvyhKiFEAL9IFENQmMc3JgZGd+eAAnly
xvQX+0NKwQqSPpTxWUjmuAs3xT2zcutZU8FlX1DpbP+G8Yx6Vqvu2vMsvS5epNH/pNVpePCarD2j
SzanOgARiccVHmpWLBkl9XKyu+M0+s6t4+p+Yg/m1hdlQdiau3BqDXc/+AG1izM+zh/F1jSwW8dV
cvBcINLey1X1e6aLqr4lxzB9JuHYXpgtQ5tTynwUTh8+WJ3d7luiPVdi5UzQJo5TUQoyConWM9t7
WwBtiKdpMMdn8OAYmgrkJHtHE1k73/ZGn+pL6veTgcie9DN6JIwkqNx2Rs9QXQbBsgf+rp+hnDKt
7/OwpBZe3BSsdydKw5I4CzvnkYOheNYNa/jRSjER11mAEowHHVADNi3fSq5GJ9QQ1VB8rzIvG33D
h2nHvcIxSHHgBAY3pSXe7CCtYBAsmhfNU3MwEBtmJiosH9cRMkyLLTYLvCuU9Oq4ItJ+k/YKVkuM
tDNNfgGwp138Lnvg8BBEClJpGOPOQ3EYsGrcjsNEpNwwAIwODpVBNoj/9mkcFpM8BcbB8VLzVt6L
jHYbQtFsHg2I/OWl5LuzGX4KhXaeWXXJWYWUTSheBjevNq/KeqHQwN+Mc3o5eX3Ld5mO2zaM06XF
lcAJEbbRQBXIDbBlQDiemjQlOei2pk0XZtoXX5Pp+BbVZMlgnBZPVPoZ5Fzx2bdoLBfwMsGZ3EKD
kifaysfwRSugXwIVvA5O029oTEZsewVk4DuJ5kIOe3fsRbKf2NWPLncymqiLoXLqndUF5Pc70x/3
LefLN3COmyRp9xpZ3xli8lniOXNJvJM9w8Hom/bwaQNbiF1jpBli0d3DbAqf47Mrf9uWdk9w7O04
J0FxKrpu/AyVqQ9emvc8XDDpyTq6legIy6hRE3NPphNse+MVnxDQukbXuJ+KdMx+UjIfPiUJpRtI
Ss361jkORdKBxKNDpyu+ZC+B9Rnoybvpbbli4mLVjYGvDO8oMeHnsiiL9oGZcAJcqeFhGgt+DoM8
IOMWVd/kfmcZn5R1O4jG2KAPOMQgVzb01KFz2nNqHHxgQTrCazBOx3Kt+qu7Lm+437PPuqubq0Uk
5oshN6MGphyiPXAVViAf68zUx9mwC8QzmeSvS96lzq7uAZx5sHe7vckinlP0Yda/NQrvvpQOjrCJ
e7x/NCGgeheTeYV9nwWYwQ+WQ6EQDpxuWK+em5uIwEa6bE3xM22PRt4hLTIGmR+5YWp1221Rl2/1
6MFy2CsTekK+H3Lp7uGDkf0ZWaLjpECfwi5nzy/83M3eJR/6aRbzJD+w04porF2WDryRdL0ME0zy
C5WFjXvKDA5ju64upmOjLH20E22pYxAU7U9wENWCjGZ3N7XqmPGRGFgPsGFydzeZvfGUoXExXhZN
/romtffajLN3WIpG3ghpZSlaM1KoCoflWygdf71iWTWhMK3z+KI6sg5RjsvgAWpzdiQaArpttCj3
GgUVN7FfrtKBxJeFzmsVgudq5lReqi7tglM7EFs7g7vR3aEky4TnK18XqZ+5+xXrTUXxTRtjxrfd
h2Bw+xqcoNIqdnN7zB99kyoHsx7NGwBUrfUdWpvV7MPcU+6D5vx4VSjnj9zAVvdkKW0nJ+yEtO9M
dnpnuY3/1MjRdqPVl4tN+iqZcO7l0N6ag1pmeLV+x+d6x3x0oVyoWuYwpowPP82scQp+G0pw8Ufk
V+pYuik9tT1JoVvG5oxBuYZ358U22udaTrjmGk3h1SX10IaxY7eYOFJti8NsE3q7Qaur0sgNBBkH
a0gZWo9Jh6kD6xbEEepNqJsoMEFTRmKGa4lSuhJcKNAvnibB03Iipmz7J/aG7uQhvNR3HXL3MQe2
/VanNiadAtFBQ1OehhNe8voNi+X6vrIABHFKi0vcGyEWfFbb6awq3+Ip2Qo2dlCarWNqduMD7vwp
uAIhYQDikqahkR7ytSIhJpwnd1gb3tlZHyWUq890yDvk9CXJnx3wz1wJEqBvhU33J9Y/ZpacKo5B
vYUVIEdyHGHyDYjEyzxWsABD5DFbV8xu1Ro4JHomi0ox4WuS0VabNE9u6wbyQCLKfK4zz6CAVfC5
Y43pRHDnYTF+AhrF2gMZxH1ds+yJZdoq8I5NozqpZB6L97JMhb6rDbhkhAXUnZIGAb087U1kIhT1
EV8pt6iYVC8iwdBgiOfCy6ijUGboI8sURpQsxXwzmWUVtStHK1zrdBcac1Xx3GGQR9Ppaa3EO5VD
87NKonxQjJrhh2FgUKs1Oi9ClTRPLrCT8soUFVpSHjpGube6wkIjVqnARIOcuyDZWF4PqySBaQVa
pbJcXXzTg5WzjXWVCO98ay3qSzfjj41C8n/EvDAl4uEz+SvodfPeV2GiQ4Tp0B4n6AMla21XUqpA
VsI7p4ydmpu+LGl3U3pgclv3ZfpkgZAnLooYRDoJXt++Npo0hqG6coKSUDvgdEzPpudFVp7TepMS
7wBmnO516pyU6WV3mbuWx0TDIGaIoKLEwsKS8vQzIB+heVbwj06YRpxDFXrdChLAD68ldQP9bzr/
cDVPkPo0U/1jXxF5YK8tC3ibCamsx6nWqjwkE1jPE07Y4S4TjflBN4ssWUhGeTDWabnUEBjxGA5A
WyIU1nmJtU9T5btGP8noNKrtfte3i3W1ByzwUErc6WqSILRvBZWsWKxHUf0o2Fw5GGwYvIYWA2w5
pfYv86T9hyJZ64d5CdqQNM+U4uY2G7m3+1UUbGl+8JGk8HMyR64H3AKaw4RhfhizG4ZULor+cXbs
BnMHPaA43K0Q0SEs2gNtdTUjryIL7ThMqGbLlmydzzDt6zHGLDg3N8ypkh+1jZnbqu3G+OAuNa7M
CeRiPAdNFgZoTjRNMdXIls+hSMrlpx00ifphda1FtC6ojZHJbN7Vz1hgWUIGJXEq4aHnrIWMuyef
bNHFmEtxsJ12YTQ0MYiY7d55GZeaewIOtOWG0rvkbFh5W+/oZzbCKzvGFBHSTYm8uEr9blycuiHK
5m4uyvNSlpeRYRctV457AF2V9ftl7YwzYJgS43iWngpRJPdzblYvso8HjvI9yhDZF3zi+Oqcob5f
vQGl2ioF0VzOkeu6d9Y04bpRrsEjE0vl7PTa47FXRXPgluHdjebCHcqtx99V7lWvPHLhMZBleOmF
tGMj7I3fFjFbvuVmu5y1KRJ9A2debbUX0uHUuDTpl08Y5qjWVeKYdUpnxlIbJnbU0t8H59zpzNha
82UGNFR40zdJfTS3MIHhtJwH+so8o2c8uvbdnm7R8trT7xkeAko8rGhQrX1MujlZz/m6Lum5MjI3
j6y+No+1bhQOloraqbPha7C9XaHS5hpW1ClhoOnke94xdCWLybicIA6lsVdSNvrSZraznFkWszOX
KvCRAHZNvA+YqL7YDYomKtearCFVUfZNqrZ7FyY2XrUZstivpuBUpANoLVNiU6fVMNNPZFlw/WOV
o02hqNQPFVCHBGfEw/JaCpzSAvO3rcqkvY5Grt/NaZiYAzezHm34Uv7AspkOcwCRC+jatUVFD26G
RBb1y9CEyJOgvcbgQKakfMc22JURZ5HpaZ4q59GYk/572APJOzCVW6HjmcNl8ir3c67Be0epW5vN
7aq1CcMuH7qMnhTT9tkm3Rwr5GgsF2NKqX5UrjnflcHQnHp36vR2N4GhBwLX2+Vy6r4wH433dKo1
/RnVsfzB4J4Yx5RsnkMh43XBHYgPLls/PIvzOe7JjjCAk+MHoUOsIExv2dC+2HaraEKjr3a4yXEl
Duw/A7wp2O6G33V7n5g6W0AfyKtTaO2fC7GRq3qPM4NgmL+A2o/xD0xxXk5DTFlF9SStOT2YpgqA
XdInS3m2GWLGztLvBerai6Sxh4crAcencGA/tl1vfusgsP9oVrO8xztmHKrZ7zFMgdv7sDsZINBZ
6hLSRH2XYXKo9rh/txROpqc34cv8d9VWDEftWcxH4WbLnT8t3MsHv2NuTryHZLSfD/dL69pA9Hyr
f21db7lh4pzvVyu0ab/IPcoCKtf1o1r7X6R8jNsSbR17VGo2jxxJ249xsmigyPnld/WKLThynSQd
WSZSiVN/8LhpMhTClOZR/uVPc38t87K68o22tgbgIuZHV4+O3Vov2q2ek4Zjgoe6sSscarv5blRW
v59Ntf5moYEKIDRx5MTP9JmpNz015do0b303Qjjkb3PvSgosMWt0mHS4yTpfoRmUB92p9kxxAQBD
IrYalGLHXSQJ6B3bbDandpZoVMbcM5Z3eoMto8IETb2hm0lw0nRG7RXrwTeqx0Rsc5N89+m0bc92
b2B5wCTY3OS2DPf4PjAhT6lfPhp5OH8YXVo/+cpKI49it0vFsOaquwT7umMF1l0b+vVpWpzyqUsY
u5sMlKKG/qL7oc/FyS8FtoKQy/uu575X7/3B19/HkTwMpqDePxWQwZB1LOWNMZasMjhIk4ikw4Zi
7DT1ftxEVJO80r0aHldsT3sfOxzTP/hZvrLh51JpckoZEpy7GTcXhnBn2Dd66m/qxZ1f4O4Vj5ll
MWEhSAkMIs9rvAC1Z6z7CR3+eay0fyQESOX37E81xd+YRk+tnaBYEAKIVDL2/q4dLR2DQmfjCZaW
Ak7+9VTu6wwWt9uZpNb1Igqu6bBDwOPRr/lICBzkaqK6KyGnYR9KxodEs/Ojp1nXPGuRzo6RA3+o
F3X9rVoKuzyWrB/LzvKqNHbkIvaaNyKEGGZP18YS2LWmofN+UQnaQiSVzXeCAdg8w+Ip6S1nupXr
6O23w/MrVSzBM82w9cixNRjLrzUU8m3pDHeKaT82cZ55M4/PLCfsw9bcSmb9YcU/19q4t1bfZ+i3
aYOcA+bQPBJZCgjSF4O5XBuqlT/b3KUyukMX3XeYQb0YwEWHYaqrYEAspSmo1FDUy2VdUpJ13wyr
RKm/psQHp+z6Dy44IxX1kpsUFgU9XceJRycwsFVMPFMPfeOFv/wFZWqpbaItg52t76JJ3PekX/QT
Ihh3SUHc+RLydFnIlf1I3SDWRQJfo80wjhg5LmFK854TsRYw2fPgIKwmyWPJXJrG8oovwYG4NlbQ
MMiURy7BCq4eFowqCp0uffS7BTCqZDrO6ZdvHpmO3Tw9J4Q55DfjyiCvqI+mJc1z3zJ4j8uSi1p/
NSuZH0Rt/ByWMcFYy338FxWnhnUwKLmJGktnsYct8qI7uknxe4dmdtIgHj4DtyahGbTuXo1tTsPw
YPHSundIhRjm1D3S5mjdz2BBoB/THwN6Ve/Nmpw0GZ8huYOuJzDhK9c2IxOGlkfjRv/SyvEzCLsJ
N/1/k3YeS24ry7p+oYMIAAU7Jeib7Z2kCaKlluC9x9PfDzoRdzdBBhnaZ7TWQNHJQrmszN+ow5MG
HeMwIqzDKQusuNzrG/8xYvnhxVTHsMY08vGNWSK5PQYpAjtynfSctsC7b6nJD6SHGY8m+L7+DjUb
2Or4ghlvvA0BAlkp1EqEs9uthxTcJ76vFihe20qWbc7SWCjIXC4tqlNA8sEFUj6JoJCQB/+MM4N5
KA2ejquoFqCdfCsD5Q4FYVRuUytL7W2Jxy0KnHkP4JG0s7j1O4vTl5QNgf1wHNJXG3lxtJeQbLrv
/dbOFmUjODjQCIGIiFFra94JEWMl3dbYlWYVbwtAB3r3U22wMsZhymx2qh9XNibzYf0BX9vAjq2N
PiShYVINhULZuxgby2seD0O3CQr7nm35CNvfAB4FWE5HD8Ld2WWjgS6tgjjF34NHwhr8r7jNI2iy
Cw8kM9Bbr0Sxt9Wcsqpogsd24r6XPHmw126sDrIVU/ZmUIQ16RSFlcDjnWax24bazkj4/Wu5A7a4
RO6VtEm0Kka7ge92cKLxEJG2AuWuW0xJrE8Kmr8zNXl0/Qjt/Kq31PtBhwS+HmnFxysPrfpnqGDN
JgC8BB4/GtAKqFwST0tCgiM1MzrOcDLt5DCECAywFXxvBEcHCWLpwe768HIArFhNN/2bBgSvWLgW
1vCKSBHNgF+moBAFexo3B9BxrWOBmkxWWmI0E3a8wSo79pB5AGqPcAXM74T+JNK3rfuC/UFZL80A
VsSaBrM7gMGUXeTJbTREK9jQ1SZKoa9JQa2KhZ14g73FgXfs73wFI8OFV+p9QUdhCH4pFMdbJ5KS
4BBq0D+XEDwHcyuGIZQ24FSQQwByDKmMzMlY2l7cbFCmHqNHZMOsl9xI5BYWQ9QdGrPhd5i5J0c7
u4sA/5bo2eGFmPgQoh+QCMTDjZp9Q+mfT4YGalV0H4lfdSps5aL4aCnTjZ/4C2XoQ5P37rAEV/tt
CmAAhk2uqo8KdGkEZqJUeZGmbHfraUKptnaG6nBdp+kKJlhyDzWuem6USKduXsjK7zEQeNKnuEFA
XkyRZEboCN69DCzwgBMoZg+iNKhAY99MbhLcam3tjptY8spHCPENOrt6yDMKAdH72pWDB9K67i4V
FWRDU+kRi4EjyL8yevczHRrMaqVQj4RDr9aDuZCGyBTIWdJpNwJWHxq2lfuWCkteJi74ugOwGXCv
sI3U8akBIVo7AYv4LRmBDcKJ8yVSA8VL3spmiAas/5oYeWIo5ywgj/rpopG88A0qU8Vbg2o+nLrY
XY4GjupejUwW/nlQZdPYogOU9R8EQ1Ya0E8BSFAqX2PQ53TWuLF+a0kYPsCvtZaTFUG9QQzOAltq
QAVLrMpPkB0c82c8hHHmjSeb8EOgNzaem7xcAck3aJz6qLZ2G5QwBhDJsCrh24651S682o63fRqB
fcl609+lSYRKRIn81AZ+afE90Qf91m0kpPOBnD7LAs39IozbeOH+tvNcekwwu1uH9mdgYnWuw9Gh
0UnloCcBReQ8lTMoE5Ei/66Uzi6ctgd1jMGuG4qbCPmYd7SN83IVNDFPM7lkPdNTtl+pCt63fvyC
VXgEQ8rwESDHBztnFjMQJHXf8NDIw5vEH+ptlRkmMBUcJm6GlELIQXY121tr9lCUe0Rg6nzXhHj6
wmZOujutLtJ2lYK8hVPtRq26KNVR8m5kQErZKklHeB2uS4GPGYeMSzc9iu/lFFxKntIYWoJp8V1+
pO9RoB/oWoEoKfOtTM/wqZguXa+2WHmGnUelY7G7f9DoU0IEWtVyItzD/wlK1Ld54Y/qCybY6T0s
aTLBiLojn4rX27qnNhptAHByL6TQh6DbBsgP7xWlNb8pkRrcIGRfDfcQphukAHpRAKn3lT2aA12w
TLoM6n1EP+In9oX4a5clUOv3PKdnsUB6yw82ZS64bMvAzFat5Ha06qjaPOZdO974NsbSjyntOUZm
ISL2oNS69YjHZp3u4xCy5jJJTel1rHL5Xva8sVjICWUjHWNuGTmRUeZRpxoqiY5t9LdJPprvAp1o
KIlSbaDHnsbGgbXkrsmj5LU9AOnc97Wi/STj5AvhNpqXW3pdrzDdUADApwOyfpVU5rhRE8uql6Hn
hepLQSqGroxQFJQ4AagRD+Nuh8aRhxycbFjDwrAkjuvYaKW3SRgH1RSuVBgm8fCTiVNuURIKox8R
w0aoL1ClZ5qiMc2VNvJhSkimeO5qC4VHlNOrZQThO8bzu+zCqffU7mr8TKPt6OV5ufEqfXwJ4U7H
QOD7/rUeRLBEkkwcBsrVj3TRwx+YSpdbqDdJuTMhkUZbv0xBgfW6ugI7SI0SG0h8CbW4Cp9TZYDP
3eWgcaG9dvYzslhafRvXUhc/1Zlreg6cm5G3cQv4fg2EAVpDDMeUQmLqxTLZiGn8kQC9xDs8r+Gx
JwnnoyPsuNrB/KmynzlNnOEVdz/Ff6rcJILMYsMndNAxoKSPiEX32rYwrpZuH6SvVdfb5Mjwdib5
HyFJyGlTNl+PrS35j7U7yZkFQVR9F56X7ODJ+1sN8h5yKGE8vgWV0MA99tGzr+fUlUA7uxJzZwAY
ps4hF4uwCPoSumCXy4e6A/t9FyE0JT/5/sAKD1lbOCpwZe+SZMDoNqTLzJvU5+ujYKc2HyA46zsl
6nAKEJDgHwOYu2hwFXXygOBi9Sx49msLA3JIsHdrA7sDT+mbQ6eqKapQmffdIBGqFm3vUmuEqyV4
4FTDR4GYtOk0XhW0jldyuThwWOr+Rhq9oHEUzesriDVN8CC8WGAkBKcwe4fv1t3FECp4jXtR/J7K
IBAWslLVL7VuINRimII2sJFLFPuDbG+NReljTSmpycIWOO0thpE3hJMUEbRpEuHkQEEvfuS3S8pS
05Ra+xUNTXnTpnr5oBgkJqpWAJkvBv820+HrClruS0jQ7d6gbII5lU7nwJhQ6wNcRZidyDtDMgDI
Dt/D7J+AgdP5NOVSfQzTRv3U5Nz2l34gWoD7gDq/B+SA1D4HcBEwyWpzW7FfdqUeNgd6buYPJW+s
G2FpOmX1EpcHxCrcaNOhe5DwEAwgsWuh/NhmartRAwMfoyQYtFfEHDlh24YDyawLbIMa3sR0LZNK
2aqNxiMrSO0a82bEVFYIA41/uLIUgKt5aS0RHYs/qqYsb4EW+g9ZH4EqZFmlcN2o/2XLVAIJuUgB
zDZPhVqoDxXUsnWQtP2dbMvqN6WslQOsZH1V5Pypgu69Cw+m0pMVEhbpMlYxi0cXa2CVaDCy207G
40i0Umjtaf3071SK0jWZMyo8+D7Dtxe+d2vqufkmN5PMTKk2d3nX2NsAPP2wxIK54r2ieBTwaYyl
5KQ0/j/ZS+6qzSv7ISwbKlWxyw/yDLH2EkW+F0EDhBIBNGuZcJy8NzLJvczSXIFptHoof76a/MEs
NWYmOrCOe89SK3/pxpzHW5J0ELB+hy5Q3LnJc6hU3Q+RBh6eKUZXkdV7dikefExnqy04vnSPFpOx
7W3yXNS7+owVLUvJ0wC+gXZmWIS/ZdUdv6uVTmdEptNWYofMMVKMci3f+nQA+RZakru7TjQgbpHE
Er8F2xC3RnSQlqIOkeNLpSh+8jyLqgNAFuWpo4ZJJkXVbXI5bdO1L9H2tBOYqo4XCOs1wWRLXxlt
YxarKgwAubVJ0iwT+CjpzrU9yV8mjZlLazIKBFpieoTbNPbG+GUIRpRBpKQ7qOR1kGIjTrl1xpV2
A+6vUTbxmKQPukWSM7iKgPKYKshfMbUuecs0cWu3Iqm+p85peT/aiaAv8c6cmlt0EZZe0nq3TVAB
lhZDWrdvRkaahfphhYpEIen9rlFHjaqzRSGNLV7wiETlfmlyTMLdr7BY9GnpYuDerowh33Be4OfU
m1GAVnaNuFyT0pZnKm4gbI+vdNu96g5BADekfii8Lf1P7yWXAvZV14R3nmJQpAao54EoIU8P12Yq
8YTlUc++GPlgjSORPS/7UYJ3NvR++ats0XtAObFuf+hQOxGVLPzkATqq3S8j+luYKOECubLoSqRP
8LJpXg5pcoMHsnnHE8a4b+q+fMTbDZ68Kqd0LFo4yLYLC9W16qh1xia3p5w+1tZhVmnmylf1ZNug
52MgnyDLTzTOKPwW/C3UNnXN3Q1cNu2+Nozmvita8I2Ir6HEVuqTfiTyOGBpsKOIkGvRmuxBhJp6
26eSL27A1mX9ThgBJS4LlesHqU4jmjstW4VOf8BboyjvvVLT2RtdugnJb24U1x8/3DLqnkuIS3Tg
EYc8oAE5VqscqifCiyYJ1jq3AXkiwh+3OyrX6ptB5v0O5BwNBlcXtB001F6bzEX+lW3nZg993kcr
TY9aixRt0PZdFJT2O3Kw5QHGJyRkn2kR61JLisQpawmxJrMJ6XrJcXQfQqN316QJChpTXVoZ9Ewt
JKToQvjDM0iCuPxG2gOnXUoKf4v2bvSnkmVL2sCXa/0HnvIWirXkM0tRxUbiyK1mm4tSy6xkNbVx
kXg2rJ4qPTCcJ46BCOSSnHF/oEe7KcdafTUVGFIuha0VX1z+DrQPQiFWEnWvLnnJkPBzc3c8Yked
cgQ905hjOWlDl/5QRU/XzmjXoMkkGZTWSQAiCn2HMFC1A2yBIoRs5OWvAtrVmyZkcxmZqv+JDqtd
bkutz+G8Ntg88FpUqEzxi3sfz7Kqf8dgLYDwYxulvOLEtQFicRkiHGCV1qc3jGq0S/Ff0W9BJ5bp
igS+jxw9z5TbAY4YcAGrG77VqRb+DPpUfBSIrCGLF6XWDx9kE0JUBQRSuvme9enTvrA54um/UELt
zMKRwFRzdKHWuav8MLkPaxRkVgq4DFxPzCEft7An7EdKmMBAVM8KntuklPO7yEUSlm2IDgvE/C5v
7xMou3tfaftfMvfqb5QcfVS5IpVzJ8Oxj3UeWv03NVe056GQFLRWSzyqtlN6ZtItpLSE4TogBQiH
qRIewKKhTuAmloLkmmrX30pekzdh70ew6KpJzLvhoEbUpqWZDNFCnU5qD89KaPKejRaLVniRA9dZ
j1bj6FL7jtCXehNNr/2EYtoOcKjRSXN8rtZ6j1INvlf0zvvHOpKabPM/dT+mTVq2HOFBJDKkVLX2
j9VUAgYeFeinqEmtjYL85mHove5DDeuCGqwsf7+MDj2FD+Nva4L7UAyyKHkyV/iKSs06pa38ZkBg
snoaAvU2YePa5nhFGvoM0JZepGzRCMXgSdNmngNyHrrSUId04zEuk6WnwIZzmd3Ry821K3riZ7Cu
NpolNhh7HXFCazYg8Fk5Zm9UdEefF5vsvkSZ+/jP38w2ZYTsTcF45Dm5SRe51DcRIUT+mJsvKQYz
9hWw9SkK2pInDW3wZTqcLHWGTIY/DBbGLzSa0t2yQP8ziDYyMFnkqq/Agy0m+Ahrb1gyfhfc5rZp
KfpEJPu6ANICq2VMkcCSICEYUtbrAujpFn6NvxJrH2BscvnjKdNczwNCa8Lu1gJFbkz0tK8BM/ip
JThbbVHFo9NSPJSVfVpuAkjMwa3nrVravcYV8PXpKp9gz2DYVB3pdXmOXVc9mpo22DisyJ4gEm/b
tF5j0Hx5ZKcrz5YhregKKGvT0ObLIrdiNMYNUmjFvu+bt9q6os6vTJN+9OWYIFYczAKQyAZb9vjL
VdRPzb5EakirGqdQZJRs3kMUFMvBh1WObo2Uo+XcfqjVW8XDmNriLgjNK0YSJ+sFlgGUDA4L1bAU
RI6Of4SSJcC6bSRZB6HfZ/6kJ18/DaFROZ2kPKgFSr51cnf5y/7Fxs9GzuTJ0MtkHYMHY2YSYMQ2
2EtfoUgeYqFWvOcd2UCldY+VlB2GVF01nXFHQ26SxMHVEhbPQ28JpxJ4lxXjtvK8WxSQnq78qjPz
wa8SOocBHwP+wPGnKKtJmxwaD1peP7Ncu5HJwfRQw3Yiu7WMBuFJtAHT5tVW43tU0OgRiJ+qplwh
MZydEHxpcBTgfFWt2YSYKCsNXg9mtkiAXOp4haIO1RV4QFnKNqIEA/rn1+WRnxzn0xr4EnL6SV+o
DEig0sBPCVm661yn4gGFvqPZ1pQdhsFX9u7JtpoFm809SlYgnDuCtaBjuLBpZJo8Jy6P6OSAIAg7
y9SRdxAqk3k8IgCRQ9ikeC4ifoQqGE6sESBbcsHLYU6OdRNqrQm7lgMCSxxjtoM9U6prqRYuWbv1
MKTyH8PSqY0k1Ss6Idnb5WCnY7I1mUuXk93QDK7D4zHlicAwTzcRhg3kjUKy5In2jVV85cI9XX+E
wftIVidhE8WcxvxlMWS1p7b1aLsLU3mrUUqjV46TZgE6uflm5rpzeVCnS49EQoFEA2+H+3d+yHYY
TNZ24VFOI+pCCxokT9pV1CePEUZvbTpeiXdmxrgcNZaEIvPf+e4KECFKIkV18TT7iaHxXdzXT5jd
LbTUu7k8spNI8HRYEwzK5iPaxmxTIXAAFDo0kBOrzEf+JV6gLXodBWLBSx8PycvRpl1zdKJyBavI
mJFgwAWHonY8a3LZl0huTQ+cxqm0Z0X/08EDSWW6f+Yqab/hrb66HPFkOU4RNZMlYsM81+dbrEEd
KPJkImKuivgUNGn9t4us3z9HIb2EgC7YynDVZuOizDSoaN7RZO7v+vy7Xrq8ya9cgWdmihgWc4Uc
MXna7NynkZVbUIVJyqSDxSNeK/dm/I7R6+WhKOrpHDEQOkTAexCt1GdZc1uLwUKznTyzkpQDXOR6
WZhFv4t7ESIVpf9BzQldZI9aU96mWwwV6M3QvVkhbdJfWZ0n+84ilTaoleLwzHYwplP6yy7vqiK2
e1PR8XLUOoAD9NutRBMvAr/5HY9fChFak17JeE4/tNBkNAl0E5kAC9WC46BaQzWHTgdN99peROUv
VR7XbnRwjZfLX/p0cEITBksGQiBIwjmH0hv0YixrgHyYJCxadIzrQEezMkDa38ntP5eDnRsUa1OT
Dc3UiDsbVCIQuVNsigFRnD/A3dxBeQT31x1aVdpeDnVyNPMI4iRRZQZmQKadxv1l0iIUhNvRS81F
EkdLhImrAnPgikK5Wq3S+hdNwcvxTre40LmxoE4btJFYL8fx0CIVuQgx5h5brbyR3SRe0jXM9j3O
LFdOk9Pzi1A2iqEImRo6ychxqEkUVcNXAqZQa0U7hfrfImgxfO0HI8NXRA4MDPSG9obO+JtJY/zK
MTMt9+PjU+islOkUMFXtZMX07YCKq9ugBNei9S5BVSuueFSdvpPILL+GmH3MXLEahOdBqCeBMpkt
S8NSH7JmVwL6coqB3qtQ0s8IlxIH24570cjFv9590y/AzYknrsrlN7dtS2LX9bWWX4CcKlqd2KFm
RsbtPnyL8YW5vHTO7AoIcrrAlpGTW51TVEEJD5TyyPLiGmFKaS/bt0nCLVv9H+NMZ+6XLYH9CTxF
hTh0vZadcoteI7qallPEVy6JcyvEVlRd4DLGsSnPrvPCxQO5UejEFpnyWOTer9CUrozlzHaDbMc1
p/AaVDgfj8fS+RE4t5hXEZY0+aISraOrPd5+enFltZ9yly0m5kuk2VrsobVaPj7NiwbVdTd4GFl4
/u9awlBcx32ipE7RfFRgT7HXvrwu/nrOzXYaoXUuAIpT/M9skKi2DzWwGt6bykvg3dP+0+RtUT10
6kamuaYFh6zdy/0mh6dWPvnlgWZ/Y68xahyzjyu/5fwH/89vmX0GLawD5Fj4DPyWIdt49V0m/3DR
KRD6ARKioW+CHnn4G+yTaZKujGg9DFeuxDPLiozAUEGZGSyu+ZWotIbIjJLPkZdo1oom58ICQ3F5
oGc2o6Fo3BiIBVFtmL/xG0Ci8KGp4cJ/+aNm+hr87m+Ic6sC24R/DjVJDgmOGZWcV1OP13DhdYWW
RwJjHLN8b4PhMa/0G/Bev3DbuOYLejp9ZIYGiQxGmJSe5rVOrC2KAl0PVrGQNkVh/RKRCtPY/v6v
QyIMDyFVpg6pACs7HtKA7HM+4Pi5MOv24KNMBix9FWTDitfnlcLI3xv8eHdMR8tkU0+b2vxf5v+X
48zWkP3MW586Q9iZ1mNO1X/nqULq3hHKLML1pDJYrqiOW++aqPuQht/IbSUFUTc4VOGws5I64y2G
mG3eumXe/UZ9yR4PUA/Aw5s055JllugkufVIQ2FNNy3+M2CgQ/9xDPQ3FaLkg1zG9p4l0+Mr1Hbt
S+6X0Fh6YaSUqvI03mAT3gNM8YPy1TRG7wU15/A7zYx6F6Z989s1w3oHZ6EPrxyQp/nP38Imki6k
dtzSs/2q5/EgML6wEEP5GdihE1qfBXYKY3EXhjtTvXLin2aR00vRoryomqzlvxf6l7kggRVgJhAI
l6wR6SD3kd7dQmnaW42bTIzuP9/OGtIVKgVHC2MzZEaOl5lsQAdWKtvivaggTrvSRbc2R3j76ZVA
p0cOf13Y9NZNE8KYPFvPql62lR5G9iLNvgvtBvPIy/vl3N/n1UsZjQ1ANjdLiHMbrqGXQWIaxuxn
TY977My3yyFODzQNNZb/hJh9KymUWggOhJDh2NCbXLBbHLNZ1iDnL0c6MxggVNThxHQhC3V2XWEw
RZG2yizOmIq+LSop4lqIM4M5CjFb1fXYdh2ULQumJVr1SYRWeJjJ3XaEqL+qMrl/uTykvy2A2SFD
dUch32YBmPQjjldahvhs1FipvQCgtjBEvs+jCHNBnBtQYADxfgOC5QU5gycNsWTLhwWSpTcZJGgT
foGiho+Xf8/pPjNo7UDZxsibGpA+K6LZ5RjGwSRAqaTak6Z58EFLmN/VNhz9b9aoXHnUnM4o44ZO
QfvAxMb45HGIUq6kNugqF0bgHsLKxDqxHq8c5KdX0yQNw9OTasJU55691OhHuAi905rV2o8gk4Ga
m2tJZFdm8vTLEcUAiU8pxuJqmu20KIcp3Ae+5+SV8qvO040Lw7aXTJhAZZdCy7M2l6fq3LAEVyGl
Elme0onjlYNB6NBKyHU5ZvaS5vBnAxMNuWsH1OmGwFLa1BCjAsYrtJPujoWzS+nZ9D/MNnSCJg02
qZIjxuBFT6beKVdSsNOn5xTO4qAyEH45eVXHrmTWeBUjgGMhreZ+A3S5QqhzOzbo53JMGnqsLAxf
X17+lqeTdxx2tgvBXaGtAfTCCZt+DxRtDUVvbyH30Pf1mgPhSsHndOo48TG3Fjxxec6rs3CIFqSQ
FHEiA+m6rwoZAtvQ3eSqdKV8fCYOVyX5H/pE9KHFbIloKM1hIUHzKkR3WZ/k9eRDFH+7/O2mH3t8
gk338X+CzK4wyGDDEJO8YvTZRQ7GQLumih1UeJyRVDB2/yBq/Xw55Jk3E36605nBytSUk0y9DXJU
yRtMlHQ1ePQ7da1BlOpL+ZeieI89HslJKr8DxqWAh8mqFl25tU+Wi82TXUYZlP2AK7qYVvGXbKSB
VB63E8W3k9tiUXfmLzs19Y9CNKh3041axkU6vF4e88lcTjEBEfBMm+5ba3a+9B1ED9S8Awe3kmJl
6KgCcS4HK69jW1wOpU4FnqMpJRYpHdEsg3NZTL/ly/j80NKBLiiBM3hr9DKQ9QZMPb5hO72torcm
7oE9H2B53fjx9KmdBGxbvzGScI0+9U5q7kr3t2nu9O7KdaGe3BfTD0P+lJ6LjGn7/JAdy6FDktwI
nDGFm0oBLCQjs9MKbC9os+Q2GjJcUcCZAncPJKPBKSBT9Qc/VqWVHJSNu00CtLv3JYcQMuFo8CyB
JqqPHTjIdlm2Qw4LXMJn3kK6THOUCJCzA++ffL1ICvGtMQMQe7Qhw+bKCXRyztqy4DzguSbTwzrp
NGJWgj+cXIZOTrnmwANqXOaIMzs4qchbJcBx8PIcn41HiY2NS5WPtsjxFEfl2CoVtjqO7cd7tf7u
BSrKDmtZu5K4n1m2tNTpTJDismHmz90ghtSAOhHjGoo7duYv9F8w3rau3L7nhjMV0bkNsWIHcnM8
HOZ79LmNQicOfyj6Z9uuDfGZ+1eOuvNRdIU1yLPamnf9gkBW/CZQQ8eTd/X4OaKE4PUPQft5eW7O
fTONFwGdP3IWDu/jwYRxzTXo2oGD21uzwbwmQfRHw5XLxuX5SnKkThM92+t/c3duIp47J3sdW4UC
sfgIJ2K/k99QjrBREfZD5bEfZGCaAyhR9AJxe/1ZpZ25ToEJvsYQyg4JSF7zAQp1nqBhT+azocMH
et6UK/ezQg7hZfS9+JdpVvoWmQSArENrmd+1EPfUf/9eVDlkjmRZoUI+q1cXDfuxw1LXabRh6frA
2e1sa7v/jBtii34NM9syqepG1HQJA+ANOv/Wq2UH61eImG+Xx3NumRkapW+Dbjsd2en6+XL82lqB
4pYmMZ7EpPuf9pr2rlhR8cRDV/waDZ8D8HLEMxcacUi5qOGwtuXZ5VLZoWAisQriNQIfSW6lWybv
Z59WNXwHOV111JKupHpnRvm/j14eP7x9/t7xX0aJhYhU8OQHetmhRVh0TsI7YLCSrdslV/Kga6Fm
KYo1UiMpIooUUfaGw9kCtC0Y42++duUQP7Nxj4Y0+4xowta6SIkDcHXp4flp1gG+Hf8sS0rVG+VT
knLbVsk/ZusDz+FSK0Fd8+UsNPHLOxfyOfJj68uLQjs9GTSbZ6cBqhDNNHMWRuBrF4bNxMUL3zsD
B23xfDnAmc819ZgsElPqbPRjjtd5jmE5jkJN5CDk8CeokzX2iAsQu1euoDOLe2r1ouzE6cardrZv
ZQQsfckAUIqowoHCGj0JBMfST1pc0ISGK1vpNDcFDje1DRQZnfgpMz4eVYlwXjSkEWLXMMfQt0Co
fTR2csohuTZVROOw4bNLDK//ffERV6PgSQahIYd6HHcs/NSVcigWkOodEenLrJJQQVVWlyft3IUB
+FOhBkPdQqF0cRzHqHpbTzCPdloMprFioOD5aFuvGvpviAHQG6iDVeHuhbdpszeEAHB1LZHibD/y
/EaboPurvrmncnv5Z51ZrBTrZJA4ZMdgZWZfHRY8bqFw1NjiGxiX8OSrKxN7bhmxiphSCIOIRswO
EWx+exyjiGBx7Q/Qtar7mpY2qiDVNRDEuY1hcfkrnMTTtTzLZjzTMDx0CJDP8fItJOOlF+k7pEyv
jOh8mKngMz0t9HluNnpaJSwORsfLRsegj6tHxsIS95dn5lwUzikuF5DDvFtmg1Fd3wY4Aey9qw76
pNGFwSp32+UgZ6afrgp5s0IfC/Hv2eIvoiKXRcr702yarQ4jkPm7kjGfGQdDMHizU0kyOEyO132D
gamIS8aB0fcbSivrCsiSHJv/WhsA6DqhJZh/2t/GvAJX9HXahMIE3F7bS6XZj/jAmNZwZbucuRGP
oswW84B09tiGRGkHNEgmW0Y0Swf8zUz5ymPy3GdDGBl8Cy0ogJyz6Ue2WBmsPIih3kU7CRqPhpSI
WwebywvgpAoxfTY2PhuUzOkkgxGl6mr4yceOq5XwJRGBoBO+H2zkhnU+ZF7Uy6b589/EBKAK0Joq
zvzErd3SHTyTmAjCroKWjHiXK49lRuUqeUA27XK0M+cP4vZTpYVe/tSgPF5/VL51IxPoFQqcOHAD
2CWYVxoNFyegWLO9cvmfmzbqfRQ4LEq0eKEcRytcC1qGDhPKG6395EChWPpKra68Ps4tw6mAg7y6
MhWoZmNqdPQfbAlFAjkzNlPtDZ/HRYfWA4KbV7KAswP6Emr6KV/SzUCDSWsbhBKl/RLDOcf+Wh+H
ZWkM5Y/LM3XuMKIPyllHssGMzUaFj2TAoAmFWuDOGsx7RKquLIZrIWajGXTsBHOXEGXe208jznaU
ED3v6fJAzk/PfwYyLckv38wfQKmPNlGsTlqMvAk0umBPQvovrlba0xNGE3gTzfHZGYGKjzymcEtQ
qtKeJ1AMPnrbEQfCYohuhWRdq9+dOyy+xDNnD0YM3f3YczM2bg41sioxqc5aDxt3tfjuuihJB97G
z6L15a95NurkG0Rtm0LPPEXpYk+vvKCInTGL9/QW8/i3qvQLWDqJUJzGuhLuFOTEkUhb4P/Hm9bQ
l9lTu9REmYx46OU6A+JZEvJsiiYjSPvc6fcJFXYdMaJwdXmYp9DKWdzZ8tcUpF0wmcBqGHkUJFW0
4nEQ6LptakYLtCOrBkyw0LSodqhwXw5+9pD8MubZvjDcSes+ITZdE1YOmoByLz0MsYd9RQc3MPn3
5OboG892iNaj9Oln01jVg6cgi1qhvQgd+fKozu7DL6OaVtaXmUSn3mswykEPwUZzWK9/dFUD3cYL
AVFes6L4CyScFYQMi8o6TB4yajCix8HiOvbaSqOEX+uIz/oNUl2F+QuzGfjL7ku4zZqFhoQZ6hhC
3sloX4UfrmE4rfetza6cP9NKOfkplq1NAAMwj/MHYquC8WrymjdEUP1OLKQWGnjiseVduRvOft8v
cWarRiCvR02fIUsqeoQjLns1GibjDzQh/4s8laVHNZQiLxjLWRLpFZQ8UN9ifUqDvcCRGKUNO7sS
5NxnIwMCCw5E9QyOSch9grQ6mqJIGVlefsDq89DU1tu/r0oSH5vWDyAGa86jM/NW8oFgxE4UGumL
IQ/xrkT18eCrtnjTk+j9crhzD2vD5uUF7IcMCB+T44Xpt5PwYDAghIrIclvvqMNm7XeDlG/YNxIy
neZtjDG6u74cd/qz80XIW2zKvZgziInHYTNMMdrGwzmd1XBAf0nDOXCQFzgqVg9Wvffjt77JUEm9
ioib/vBxYMChCkUElZomed8scGFjnRgIzCE8ZG6RMKvNg+T33yRMl1cRLY1F0ljvSH6P73WXD8s6
HDSnioInT4gfneK9CauM7iRjGDdRi+wGZqnSlbfKaRbC7+PLQInmOpXnD8hYkitp4jJhl/xS5+9d
+u3ypz+9MY///uzcSxPsLBNf4ZGtbCLpzVQRNHuMk41uLXOv+eddcxxstry0MNXQWGMwbryUPR/x
T2SbkA66PKQztyMLmNOMlxAeg9ocjaBWdUtnkcIBMPaFZr7p0Q8hXqW0XxT6IVJfi+6mateItKnR
tV6+cma+piYT8DxMDad+zPFSTs02w6u61heq8l2JMLCftG3RN/1j6g4op7JCVlPvVnb36kbV2rVv
rxYDtNPdNO0jcAsTx4NG/2xRS6jmWn3LooafvkIYJkJMqwj2tQagB0KAdN8gtduGbGPDwWDKSbN1
r67GBjnwZac9qLlT+duClBcn+UmRpg43LTTh/rlD0EOeCNCRU+j+urM0Z3BRMw2ftXI7YEnX4x6e
Vh+Qi5aRdFvnPxLtd1U+29a9Zm/CQd54QCnocMTJc2Pu0/RatfNMPnY89NlqDgLTHdOYoUNuR94N
RW1qkZji+BqU1iVw0+UQPunovlxecWc20dEXn0162PeSFHeEbYd109El5zs+81JnsXkHHuJXcpUr
EyxmuTUCzpFVeYTL0PqsIfnL8T7qEYdpHVXB0mj4lNGBvDzE0wvv6MvOcQ5BXrco2rU60hYG7rDI
HYPDDDAtuRxGVU9P5OkS4IVC+WcifRzvH3cYEPpoiDOMvYPeJBzN5zT+bet7pXk0TWmBiPYYobX1
3pURIjJrVXxSv190uoGoV7eQKEzm4rbrNxUyapKUX8l+/165syvj6AfOUn43gbiBtigfAlWd2tqH
CK2mWkI49jzKLs3veMAiHIVZ03sYgx9ZDh44WeBuvkx72xkCpKHsR+B1cC7uLTQZS/NOrYyPy9/x
FPSGggAPDR24sDApP84OAaoV8jBUfEdvVJeS6djRa+DvsE5UwRiF6IZp5pNFiZxWnl28Uy9v+k+0
Qq58rbOr5suvmO1HFS8JM3L5FTJMAs39LMB6pmhXXxns2UXzJcxs/8kWWkWx2+mLrrTFUzoq8oT2
0W96fSxhQKHQ2mAk6kSuSvUS2clV07jNIpz8dCpct688WM6k93x7jGNtC2AzLKn5t5ft8f+Rdl47
ciNLt34iAvTmlizT3sirbwiNDL33fPrzUQf/VlUWdxGaPYAGM9OYDmZmZGZkxIq1SjguDTetXlES
CutbTU/hE89cy9l1zher+Cqz/ryM+fPNGOFJdr4ONbihD9cn5vdRf+GsJ18izD/9LpqmNXxJ089w
rt10QHrzZCEzv3Mg5oeGWIECTlKf5eadLB+C+WmcPuoSArHxTUfWOo4nV+3uasodjb3PjNaLoUob
9ZaWrC8QffHWLI/Xv3klBl1mb+n4NQ04Q0X8OVxRg4VIqgEw+Iuvos3zVdJCt2704whexO9nrwVH
AgpeaTcOn1VvZckWcgy4JMSLE4Iqs+ij2UDIBnGRrkXbF33oHzDVphsee/kaWsb4x5KwLoHtwwZc
YwkEBO8UelDCQwt5lNmZG2PasiRsDTVj0fwES4Em73xu7jknd5q+6N1GDP8bUXfpa/8Zk3grQVhr
W1PIKRhViyoxpJD8Y3pXdnArRq+dFO9VjspA8WbpSZGPqnYXRPe6Q1T0KXW+aOUny575l7dheqQc
TmPvc+5kXlztC3SEys+T87rhaKvLvWQQaYSjBPt7G588+U0t9UFO8MGm5D+NISS+tQWVLgrB7agd
ElU/jPJMJsfaQW35lvjfa/SePfSwjrPTo5W81RO47vknHyScG3OoVyPdbIabm/OhmEpPkWHTcR6a
UPUQuiGjc9/IL0Nrulb099c7Jaqlr4T5gBJfcJNMzaQhQrvZRdmCfJX06Pfpvk3LDUDC2hCxY1Gn
WMpIFxBeqUlAKltcCKMhxZ6EYoaLuiA6AhPcttBuSgf+X//o03sJASM3bJZMgGV6O90Y8FqgvnCd
LNkX8u+22MeK7sAUhxnHTAyn+Rhou8JRPmmtuVPHwnMK4z06yrdQsT44sCpD3vRqDspzpOsHo082
UvTrs3LyLUJM0SUOvHsGs98tSRHjiDCWbD4WUHPAi6sNXi1nd+gEdtnGFljZAWdzsPz8ZAf4FV2E
OfAkZCXi29QaDtGc74v27wvHtkFrBAPkyKN0LPh1CgRBiZbhJfEdBMqe025UA9Yn8MSCcJ4qPeKe
cs5AMucpsD6P2m2T3STDZ218zYo7UIu6+jAUWy60xNnCiXc2LmHTgFUKQjRRCQWtj8r82Zf8Yyrf
SflLjSZIC6oMrN9Wdmt1ybQFhmXSU07d6HzJjJZHtDkxUt1kX/j6TQYjd5E7G2/oZcIuhnZiRpjQ
GkmcyVrMIETllcMxREcqh9ztXUGvG8TLG0fxEtVfMyfMJEG/Ch8et1RSvCjZQYofAYhHwU9Ukkh8
wNLMzegV+Q9FRxl62Ig4rk8pBITnU5rGWaq0Kceu1oQwWMrPMHM/9qn9bzbbf6bUkpVzM+jRkXJL
GWNpvGva59j8Mvvvrs/jck7892mku+rcRBHJodyNrFoyS648QL8tbVjYmivheZYUrQwnBRa6MDxq
I2/dMbhb5BCuD2TxYnEgYGzAgdAYuGDQzwcSVLTc2zJL0tQa7KyoQtmPStWCg7mXzC2MxlqUTAyw
lEfJ2WiQbAnWUE0wmpiVQfemn34ZoXqTtzdVMXpmDG+68yzPEFaNxCRWSqPnUbaaoz2+dzpU1X44
+pOs/SisH5KGCuWL0+a7pih2+nAvWd9ss/aSVt2I6daOu7MPXoK+k3N70dNKkRHl7krU5lmNJxIy
Rftdc+g55QcJoPws+gRtdn4fTnPkSYP8bIdduvEdK6t09hnCKpHo4pUJ86IbViQiVLOVeWN0/W0C
0xdcLCjZBm281QG/HAWCa5wZFU6mIFNt9Ccxms37nETWkE9uHeV7YKJeB0WfrH20rU3Wt2VzXlgl
RPydU1Ph7jmfcb0YtdwccUhjqN3mLk5h6ZQAdu/sp9R6zqf6l25m72pTur2+EdZymRzz/zFsC4dT
0Gtpyiwvb8kP3fBVUX/9Zm+0PxT1bRsD85nh8LuvEBXrjI074DfU/3LQhIVLLka+yCFYXaH46K8Y
bjuW2T60nWqHZo38oPhwVPQQW7lpPgye7sTvwzSDU3aYQw/9DpVIDgCXYm2dbyunD5Px54OEtQ/V
riGxyWSYtO1n/dcBnFOfbxxxK+g7+8yKuNamWfX+hJWYu65HvyOaPtE9zrW30+xvNZywYe6SO7UK
qI1lb04g885RPJzel3G7g0G4aL+oDhnU1J3nLxv+sO6IS2V9aZt2xDxck+dlVk6sSdF9HKf7VLvV
0kNP39GIwtQEKPw+0z2Y866bXUvLMSd/zKrn/p/MNBo5KFe7g0OScZGPDHncRfsWHFjd7GxYawv/
Wx9D1FXTW0mVyPKAtbvwj6fSO4iTVcuDyy0mPdna983W9y0Lf+Gp9HkRE8nLvSGeRKC5qlBiVkx9
2C2qqUnbI6P9gsx0k3yd5g0XuWR1oDdq6Sv7P3uCI0pFkCIWwXTE0XhDMkWJBjdUDmWJLuFdVH7s
7feG8QjJejh2pCQfkf5AE/pnPO4i5dUsNwkulum/Nn7BZc3ZzJQ+XpbH+JJ3822dzgc0Ut0u+qhK
XtJ9mnSVrMaHauKLNu7qtaT76WSIUA/Ix4xRoZWYbGtLcPOQ+uXB9B99CmIZz6XyhxPCHrKRbvgv
Vh2ZJNuCnfp9R57cgRLXc221muHO6VcnlV0j/wKZtmtVH037thobz7LeS7q0MVjR0WgohK6HvgFC
BZXgRIh/enmgZVGywbHIt5DsewOYBONBUz7V/bui2DiAxdwNBn4zh4DfVmV4zoS4RKuR9u7RHfT6
DghhB/ev6nSukxh7Ld3CIYl3+TKYxQxlWDC+F0RxBpzgOXkBKIFz2a+9YkoKiPiRR2qIfGAKOs7W
HN0GdZ5uhMUrgzRpL4TVgmYfyAWFQaLdWi06Nok3whHgsuW6HcnaL8jQxHcIwivu9ZNs1RykUnBo
ABDTfx/+J25TdwVC1JBxc32/6RXIarRbIf9TtjLfv7NHp1uSCaW3hKrtcnE6pBPPT8wAHtpF2pB2
zRpIkIkwEyqBeejOVIQ0GO+/BP7HJoeg/LNqHampTOp7pCdt83h9vBd5DvE7lgk5GXCbjI7c+XyH
GfuurfqHFJ2v7IVzUi8f4Zbw8wcr8jJlj0yOa0cPjrSR3bjYMsJECGdzM4OYn1Q+QEck3RvswAUr
jU4DkqO5nOxhXN/XqrGxT1fc+Wz2hQPaR1XKiGFZJZUX7uPyrobAIw0PUn8jjV+vz/CqKe5Gisn0
dl0w/DS+06mVw86BMJ2M1rFU92kd7dR+5/sbB8LiMxc+RRMW2DagsKbovHZSWHpQU8QYnee5BZ36
ed5KpaybAG4LsyLAA/GVGst6n1cLfjxE6/e3VO+vNPhyfcYugtrfPgmS+P+MCNFEWIfIE5q8WuSG
VjYKQ3Kzl7Sg+5L1Tro37Vi/CZJZfp+PaXxIy3J4aAFI9XQ1SNFtglrqVv5BfDiLHyQc61WI9luk
y4xa3VmyV4dAFOyd4d9bKCmGr050W8EL3zk7lKciw6uVrQ8QEyD//wMsrkmqdQD4heSA2ib6bGV8
gBUjlql4mbTX0NCTH9HOLNAoQIXJqamdU7D/rhsb0d3FXSpaF9ZDmvTJQPSVNiT5GLZPM6SravQP
iPhh+Czbh7Q+NPXGiNf97M+AhRlHla7q85oBa/5bmrybysdM/3XdzVY3pvPHhJBVLSp5RloKE1Rh
5fo72LbMfu5nwAxbuPGtwSw/Pzlj9Qzlg7Rg/rR4eiq6N8mRD+pm99HqQXoyHuEkdxJNSyDcx0rL
yxMVVP04oLvKUwi2bMvZOLaXkPHyrPkze8KxXTh5YhjL7I3zC1IGuvNkmg9jfowAlLR3lHGuL9ba
FNKKS7sTPHoLI+/5FJpalaLX6yReWb5Gw7cgpgqxlTfZsPF7G5wsE9KISjb02EB+m4o0IthoBZLx
vj6StQjjZCRiYKpSxxvMCitZqn1QB23ftTu5HxJX0Tb20JpDkFAE4aMjwkvH1PmcAYDQEaOnpgfG
IKgPGfWJ6UuH+mhn3A/+8fqwVifvxJiwm5TUMMdewdjgD3szeI1pBK77f64bWZ27EyPLR5yskM9B
RHCGEYvbR+0fM/OAKjaShlsn3upoKC7Da2EsjXyCu9ltHqBEzk1aghspvo/94E7oPRvKvq7UvR2+
TymXKuixzrnX1btJew7Hb/UW4ejqcP98xW+SiJPhAqLqI6nkK/KYzpZvo3Gnocy9xbO4ZgWmZMJ6
KBd4wAhu4jhcpWYCFB/aHz3ZOfaTNO7srSzq2owS5S6vb+r2hiPMqAmNW4NIYeo1AQpMztcGuOgQ
b0ArfqdixVMJ9h/YB3g0LGoC5w4ywT8gO4sVRaZ+2KXVImORFvZNApUb2pfo1VEOmdN6HyR292jb
c7mX42EqHkfTaqCzslO7+jlIdOsBgSsCR/XmOETuN0jVn3KToikGwBY4XGHkcnWAIr9A6d3O2vah
77VRPqaZMRIg1Hqp73QtD7aIrVenEYJEmgUXwKfYmF6FiFhPDXhsqXKehkj1FFq32yDZ//1GI4H0
HzNCfJw2CCm1JvM4+VrvagNCilbhwrzxHHfpzf9mS/AMPSHlLvXY6vOvdnqfJ49p+dRtAVlXgxgi
J/ihSI5pFynaAIm5RmMJPdOIf3bQYVRy5yKpycNZR/i2foGWcVfApFdvgT7XNhhkaQsVuYX3i5wV
aa4qUhexZpWi7nJ/nylAZKBQ+1vyzCVMI+nEIGle5JEkXMllqUCJbzHCqg66Qxlbv9LS0DceyGuh
MKzgNikVLAGiP99hfqeHElh03otFcx8B0g3ycOPeWp0v1B4WzjDYF8QcptmHXTXP9CsiiZzsxvGt
VmrXHGnoH6utLsy14SDUBciDjj7yNcKcIcNUVNPEjZIgImYXr336ct27Vw0sbNE6dFPwOgiRu+30
hpSmDMZYQL/dbdx+/zcGqJ+jUsj5LbZAOkE8Bo5OCyS8gj/IdCF0Fm7pR1xUlBbXQpSARD9rD7m9
sOpFrWZVHaP9Njb+UYn2jkoyINshhqoZn4J4EfF5WDRxoXj7N6P7Y1gIK/oyoD02peXSqvJv9KV5
eqBugE7W3O10bMKdoTQpyt8hYwvUr/D07LRxL9nGYTI2IqTlHBPvJtDmlBGhM+aNLngCpRLLjmeA
K7Wl+AhnfR9r8h3D57qPX5wxMKGeTh9kWAOuz+Dq8AAwQY0HoZQjdjNnpqO3fo/ZqYchTKm0XRJb
SNVrn3Lpx3VT627C3U4nqkmHnViXhRI9y82lF6svNc/0H6zieTKhxbtVtZ9FdWMYr5L6weo3LpBl
j15M7MIsQdoVMmoRl6dDPksgxwhNhD9V0Dn5jwp8r50c9eFwfYSruxkpMY4KkoOgVc5Pv0LvQ6tS
MVW1vLIapb7xg3irbrplRHhuw+mTc8ljBDa3T4Mvf7Bggr4+jtUp49xDemuJL0UZMWmyHCQfOZUm
qftZBdFtCWEu2Ogbe3ir6q1O5rWHCBSJ/7EmDEiTeWsPBTsM5XECabnbk/l0kX2DFeSz3ztPivH5
+vhW05o0eQEUBwZDV8kyASehMxKNUhZJmETD6XWYMw/VwI+oBH/KZSTy6C8xcpRj8xLJHe2L5kw7
tdN3nV3uLSTSr3/L+lz/+RQhlvL7eErTiiPMMQavkoiinhCx7Yx2n44bplYmGuAIrXoLWIGXsuCe
DdLl6NbiOWgz7coGyfBdaNyYVrYL7DcEkK8PbMuasKxRZ7c9cqnsO97L5vyxCr6MgUoBgieTc2fm
N9fNrRxkdESaDAyyIi4hIU5sytqY1YHGPfAgR9JvnfTDaN+hlrxxYK6c04hy0FxA/EtDvMgeo4+1
FNXZ0lRHsaz+YA6wWdzl+o2Sor+l8nouN9K2a/OokLJVl14kCGiFgdlZByLc59RM55ex8sJ8vFf3
aNTv+7bZaLNc8UWIUUlEoy0EIYjI3idLZh3ISztng0DzyB3lIvWHj2SB6yfWi/nXeDQCBwwuWkYQ
d1GME8Y2B8XoJ8h/ejGM9p1kuy2VhYF99ve+cWJG1MuoG7U02sWMT4gdN49l4/mlSt/Sxvm/dsMh
A+NQDaN/HDiZsMMqx+jacqaxcy5rULdQFMO2k6vV/ZTqr9LYRK92NGnf/cpsD1NOA3sYm13o6iEi
1Bvbb81PmVmKciwle0L4FISYFURIVa6J8S2S36DgTOcFF31n0F/uNG60lYNb9dMTg8J+nxu/igoT
gwU0JV2KsPlH9IddtYi9IXtTwo39vvZiA2v8Z4BC0CmFtpq1SATxBH8o7QZsTQvzyxLnwht5kGQO
bMo2TvXtui9tDXO5nk+uDnBQ2diHDJO2rdeq4KAJzU9FaB8lZ36p0IEb8k2o6DIUIYQ5G6oQgxr+
6GtNrqVeqf4cy/2IfrN+GzgPlnNr6c9O+7HLDpWRItx+O/gbz63VM8GGugXIyKIrKlyV3dDORVAw
za0cQFBw01raobc9md6jYYtt5AIz9Ps84H2KOhAd7jTXnk9uEox+L0VMrmaWMinqqNkPwwRQJNMz
Wjb873oQl/TWDuodTIPvJUS4d4OFMjQJYIdLPMxur6/22uipniOQRG2ZZ5pwQDkDOgJGrjPzvo2E
AQRZ8TFuDraUHKtsPl43doGTWYZ/Yk3M6BWxFrRlZJCfyp87Bdn1qq5Adb9yeHlhoe+GLN7ltfpY
hYdS2amedWtGH8r4gUMa3XVEF+KXcSftlHjjw1ZCTr5rKUcvAhKQUJ4vi4QEFyk1ZmGkPJlU5TNX
w8ZEr13fYDXpq+WtasMycm7CSfywltplNyeRleymPgEKNFnDLRqTVYSqstO+vz7bqwfIqcnlk052
st61iUroSdy5EAJW3/ruoznvB4Xy+ucRMWBEA6Wv122uTiR7iMnCn3SROBQCxSCJa0aZDg5qjs3D
4G/h7lYnEv1V8km8xh0RzKT4SjIDxUCHvXmQ03trfCepR2d4vT6Q1X3Bm9+gjKwg2Scsl11odWUW
y74I8pdEk+6qsHo/2bAdd91TiGT8dXOr84bChwk/kMbLSjAnt8HQZuCfPa2rmvvGLJwHc96iS1h+
iXjK4oH/MSL4QxmTGAx7jBjGuHOSClmRZFepG/fHutvBDEl1nN2OI5y7XUrclccJrAi9nr3Wg0I/
ZXkbDeGNBJvwnOg3XencD8ZPy9kKCf6L6UXIYGFA1MT2WBMlI+SOHWLkTtu10VdFQl2uVg996Htj
lx0z420oxmOgbJV/1pxyYcYC9wZXlSEWqPuKIrGdA+Gbozp+7oKG/KY8J49VryCgGrTNxktnbSlJ
4oJ/AhZEL6BwYJGzNSSQViRToFj0u9uZ2yH8ed0nV4O9UyOL056eH+PcyEOIkV5yHHcsITgPpH1q
MLXxIrY8HmcyYHnsvI6Wg7BH9ON//ABhVxRU96Q04wMCKTvo+dGavwb+kz4d2ybYd/WrKn+wtV9U
k6/bXduMp+MW9klTt5qdaSymERfoNBxtc9xdt7AWYy1UHhyRQDJ5+ZzPbB0ogdY0E9sdHlhN2Sv9
x1g66tJNBw1ySg/pdXNr3klyCFHaBQtI7ubcnDH70NyGHJmK8qA4gxe38HTEb4UU7a8bWpu5U0NC
iNyURh6AWYF8v8zfd3P+QcvnjbGseT4VyQWDzF19QbMX6X6q2T0RVNh+scknVy/5v3nYn5pYRnni
94bcplX2+2UxfOS2tOhJ503pdYHXVi/VFnf06uKcDEhwcidx5CryWZwpuVPqHpkLCOjs2B23gpwt
Q4Jbj1Ksdn3CzMX+nWJ/7NPHunlnhRtxztr6kCamBkJjyiV50xjP9mz6Nns2tQu3l76WZXUzBPnG
/bzmaSZwTMR0Vf6ID1E/lI1Ztzga7CRGm9tXOroplPjjdX9ey6P9FqheuNYhEBULqnIbW3mHACO6
I9JbV2lHVdJos5G9CZrZYQzhYP1HgwO5muqD0wX7gC1ll4GXdvaG36+exggPwJYPy7yBHvO5V2ql
OVDcyzjy55Y29agf3WSkHqsXYOsL9Nkdr4gqWuYjl24dr5i3eqWXQ0kMH04/QNgWplOlmZUv+S7C
hrw7JNZ9jhIeCIEgk/ddUfBe8q7P/5rLnpoU9obhD3FQBtTmnXo8RO0/TXQsBm03t/9ct7MGuWOd
/0yusDeM3JkiayFMnIwxgu88d8sBbkurvgtaSM5ojdpZ7T/anByHId/HagQ5z1930Syvo9OPEAIn
HaECe1gmuMl8N1VJ36ORaf+cje+V+c8UPqLV4iX6sen+RQIOmb7feqBLkVaYZVubwoRiPUeqEt8E
FkpQhf+gxu9bexeb/8T97vpkr4XWp+aEua4KojKJYo8XhPPnfKr2vW7SB092ccnDKX+ryPt7VhdF
QI4JNNXEt13URrFjN1A7onK1m6pdUT7NMnQ7WxQwq8PiYadRe14UUoT9GUZz0ekRdqrs/bIp+uo4
KsHOrh7trTTCqilI6RayaTBh4n1e1llo1nHFUSAr6PzdaNIuQxDA/xb9rfz7MnlLOYtGXpPss1gf
jiZ7bEHXEzm0+9aAUOa1T55lc/As5aFpN3b72tVxamyJmk7uXSVKyiC0MJb3TX7sY0VGbE+HZq1D
G/u6D26ZEgKwJJkrPVMwpQ1P1vQ9lV6I1jdsrB1eMKcR4akQQwNWEYbTUFctYhyi7Co36QoPvImL
xJLr/KvRnFgSwi66bJzZKbAUtDSBavSW+U99//X6lK0d/6fDEfw7rnpdLnKMGHpE1/G7popcxTgq
yodsqtxmfK6q/XWLqxOI+CFqO+SaL5i6uGwCJMbI1o/hk14cSvk2Sj/Aufe/WRG8bgJU3Y0VVsoc
ETwlkN7mdL6LFPU5Df2tS3xZCeEOXUjrebExHg4k4agNwUgosU3+HJLQfU1b3ACxnlmlbgcFWird
6oiWcv0YdwGNor6qeIZdb3zDytuDT4BlAj4L0ljilh5LAB/l8gmwrqnWvq93pXHbwx8oW9/7TXTd
ylG1lB+B/pNYg95Y2GhqMxbNvLwIMqOH3Uk6IF/3QTfHG9oB7rPA3GpgWYIQcYKZWLpllooryM/z
TTcr9dhpGqsJqG8/mPaeDP11f1k5OhaI3SJQDjU+LLrnFvKmSadaoz4WSm9l8JRNoxunGznpLRuC
T+ppJFtZhY15gD7Lfkss6UGxx8P1kazsr7ORCGszRImhBSWeUMcF3f1eWt1G2nsFLqr/xQ7c9ecz
NsP+q0D2Dse23ruF/AwgootLbxskvTZt5ATIrvO3hen/3JBKlbHSap7Vcw2wyu3qqUwgt1Ocna+g
jAi2swiLfdZVzt4nJ34bDuNwOwJjgGtHy290WhgAQpnWkr4MkdWxq+E4h2F8wFr3k3YcOXLrsMph
3XR8ZAHrmARkNM4QN2dTAvC3ZddZNx2VDHBIRaPtk7RUXUOax8/+MMtf46AJHpyonN7GILX816RT
ta96B4dOEUrkgwfZCo52qpg//CiZX6xUpTdUsvv8WJZlPoACC4bYm0d0xI6131r9g1MnUnXQmkQJ
j0oQhJ9rox8+S3WlaTAXFuHXcrKVyJUCH5U0u1X7GwqD+WGI69jZuO/WDhagUUD9eJmD9xLuu7nk
GswUUqZ+3u5a41gTvpb6zVg9lPo+s99dd6q1tT61pp6vdRB30RSrWLOqgZo0rWpt6NokN66bWdsj
p2YEl2qSGfeZMKNApJe9Jv67vvtebRbAlrkRjy2ofUDIEaNCy7mM9iT0qX0jdDQYGb2m+l5qOzU7
avpzEiKjUt5L8REgkVO9mObGI3rtTUnD+B+zy+hPzA4t+li8B8jwaT96aIeK7F2KJo3Z7w2jd2X9
uZH2LQQJW8juC/494sqFuFfl+KT0BGzz3LBdza0EMCvz0LP7rhdvcz8egEcF/ccuae7MYNrbPAgW
0ZGRhpvEeOUqvZ3D4m7SrOP1FV65oc4+RZiDtrZT6jJ8ij4oJoTIxk4ySsDLbeB1RXKrFlt8PyuB
FAPnhlogpLIlkiX4pp9HejZkXlqY74sUQRq7TDwj8586qfhFfeGmmZr3pW7/uD7QNXT4qWGRLMHI
lGSQlB6xtGK+9eWUYMfOLK+V9PZRNnvoSso8ie/jubGKuySU/HvZSiP6a8sm/OVPmix5bWIqJNez
/kVWp/gmzmwkLnVI6VT6//32a5gY46c+oC7vxnpY3YVDb9xNspy+yDEXch4UG/jSNRcmKqXgA5DL
QAxT8KQ4mJs27EcQTlLfez6odtluDE4F/SsqLcm+rpMPZGRejPQ4V4nmKuOWCMfKSQSWBPTdgj0C
4yEcEeAaZ0mL5IyAIPusaeHRaaxPprKFWVs5iZBRXZI/ZBsIicXjdYhH06hYvWmYXZOaBr1vXXjM
gFdc95OL9v1lc1LMUFTwOPICIjvfnI0yUBGzp8yr1K8jD0wdXvVdreyy+a6XP0KNBztkGN5o1eim
dDPI2nMa3YbBjax5Kv/t+tdczu6SsOb1DhUXd4sphEJyGs8S/rPg1jPQbDfdlHvp+NenPKTEBmJH
oMbxJpHipgt7SxsBGKA1Qq432o3Gm6p+Gre6Ry+D03MzwlFD0KJVTYGZDN6DQX+anGRjti4Ps8UC
0bYJVQ8Ex0JwaqRTpGQGFgqt20/yx3zeges/pjP8VLfXF2ZtMNqiHK7DKYEkuhA9mubsszKwlSJr
1760eUSxt82yjQGtOCMVUQ1EGkbAvYmiR1ZgWOh9YcacPhqIo4ZK9skZctpT0vdOA/6eVp1U6pG3
rmEeWbQwA7c1ovet+l7v4kdf+TBapSdpm12hl1f20h5lUsZB7Af+eeHgodqn6bVcZV6QO4izanDT
Rdb8TOLWhQBmX87Q/Uz/jH12SBsAUcb769O/Uus8ty84UxxIRm+2dUZRwjn0Ve9Wk4SirBI+zf6v
uokOk6TToEV4P26l1Na8jHISt9eiDcm+OT8gigJYypw3rAkv2Kh/VLPdEqv44/2cbNV7Lo89hvnH
lggZiQY6gsMIW9rcAqCFSGW816J7ewvdtTom2t2oXSzE5GKaEBI+Us0mYQDNTK4iF/TGHLrpKW3f
cum4sXSrrnNia9laJ2HX2OtNl1jY4i1JiPxTVgiRb0y/8HTrn5l8c6QfClBI44frhlfGyMsIRBnn
A7QjYjVDdeyosfQiB6/2K8glV825KOkfjO+sTRGWVVu8+nEPMoj8dT5GaaizPO5KxJHVhvLZUVWP
cgnJe9O57d/XN8E5g+nEigGKVIwmy3aq1GCqsNUcTeVxRo+6GRV37jbmb6UcdG5I2HOlNtVmOmKo
y+6T8HEuj6P2Q7X3IzlLq3P7/J4SiKx+Kopbu9l3yev19buMHDGvU1rjdobgUEzd5IaTBsSGuecb
A4AoWuHRmh6W8qT1Pm9KD7LvZKttY2X/ndkU7l+NY17NdGzOenpw4oOS+TeWdme0WwWurcEJhwr6
aEZcjnSfaWhwQu3IoCa3S74rhr9r9d6L5ENkf70+oZdP1rMJ1YXMBDHHhKwIg8stUmB3bbOb9be5
0Xlze2Nc3/69NS4y9NMIY+jjXrbMybafRrmn2UXhHV5Ee40W3qR+kEi8JdV4qLoBhEW3cXuubcJT
i8LiGUYXIZmM8qeklMdm/CZlNCjb5iEKM1fajKJWrak8KKl+LJRswpYH9RaHSc342rHYTbkFXQ1w
/6nYqQHNNltv5ou1gwZCM2wNhBHBMMHh+Wz6gzr0XadIVD899MAW1rHQVL1YfrTjVx5Q19fuItpZ
rCENBt6GMPTieggjI29SH2uS863JaFzS364buHB/DABihlMEeUfCKvV8OH3RWOgrweCfA0Mlf9m3
T03xKZ6QVUO7IGtuymGLl2HLpDCDaTbwPFNZo2B6S6n8QStdwEyYgr381tuG52z1lV/E8sIYhXtP
7ea2z8lluuP4ZKsHTS0Ito/X5/HivBJsCGGZPwdzZoXYCDkX/eDgDFCMjbtK39jMaw7BS4zsBck/
XELYzKBc4Z2OsFOXH1It8+pywyHWJ+uPAWHvmkk7zVmxGBjf80pXlNdNbrKtMSwOcnIgtcakxUmL
CTsMDuh+uLO+5WMbJsTOhEKJyXQs09SEpqsHn2RnYx3Wpwk0tbq8QWguPB+DP6pmjwoyY4gbF47m
un6nmu+u+9QlPGBxKpsiHghx+gjFxdZbWAzBIy1aVskuqKC4qXezc993Xqxbrmk9h1LtVh3Ees1O
rjY8enUKaeICuwUZA3xu5yNUgsRM4F6XXMt/rLJnu9koNqzumJPfLzha0Pd9jM47R9tEE6bW7yfb
lefHdKsTc2scgrdVphYY07L7izp1M+XGl7cKyJdvItZpAUVaS/8l6GBh89NfOs7DyDqNkLyaBj1g
bhA/1ZqnTbelsYv9p+qvixuLScp2OiAkDgNN8D+zqdqqlxlVQl+b7E7KBx1oUGXcXHfBtck7NSM4
QRZBvB+pmJHVrxZsKWb/87qBFS8AT02FBJl1Xgii1ro6liFyIHS2VM1HhZxktZv029H5dN3Kym7F
Cl68lARhwhBCBC1eQM71LLmpvs9JEoZ1Qpkm9K5bWZksXgMmLODkQai2Cp4GQ5+ldTnSc7Hz0bFe
5XCD/OdiFKQ8YMUHG27AeEs27nxHhgvFLqCw0NOlp2S4T8y95v/temOC+VnYfmhsd36rWJ0czX0A
Kr0e8tCj+0FO3+naxu9f/OWs4LD8flIXaAgZpkUp83wIUi8HUTYUoddqv5T6/dDeDeEhH3ZhtGHo
wq8EQ8JcBY6PzyHS7qnFTOfpXWS96elerv92yREqgB8J8A2YGEJPYX9oWS4jCT/Q4a3+aqNd128V
llfGcWbAPp+wrI0VcwLF7hnW8+wfaMQpARJtlZtWloUsMsttkFejDUDw3MTPFN9oFyvVY+ojQqze
tH3hoe8wbh3HK058asoU3z6jU2jKiCkYrPTi2DV3vb1xs6yNhqhZ48G6tJKKx3FahPrQtRqLon/X
S9fO7/2GrgOSdcmGl13seJb/1NKyeifbJVfNmbIwlgpUxuKc4sMW8cfKdPHsZlFATFC4ElPE7TD0
id4YoZfx3Eg+6uY+rjdqGSsuhglAzfAkLhRBgg8Dd/bt1oelINV+2roblFCux+8KBEevH4+rdmiA
XUpw3FqWsPdte3AKq3RCT5J2sebFwc60n+etFoWVJSH/DG4HqUFVA+t+viRdpKmROXeRhyySIn2I
so/XR7H1+4Ul79UuDzOF318mhyZ7actf13//5SwtytmkOH+/xy5O4CgcHK2pA8AEsdreOH77ZOtz
c9sW4COqMdyqCq6aW6rmwGRo8xYXn6N6nJ0YSoJq2ptNAWndIWLXB9LGQXm5J8mn05bD0NiQqhjK
NumMuFfnJ7TNPithQ8H5MJQvndocyuHb9RlcDqvzOwZTSAeZVMfABYip+6QyqAHqmEKAzHlNcnl8
HdLmfp6S+qbom8hTp+EfrZnG+yQav1+3fekdaLpD2kKnvAURuAi0GgJtlGqb6YR+xvOtfN9s4faX
A18cnc7dRSgAmIoaxbl/B3Flprm5UCwY3d6SDNex2vukjD631uT1JKstJB//xaB4a5Ke5oBgaOcm
Y62LQrrXQaNXL7Fduu1WLXxtxbg9F21werxl0UBvqVn8GwZtVEioxCgI7EbnhWq8HKPoNLj+Fmbk
8lQlh7MAATiFaOXThXiwz+LasStAhX7+MlOrql67rRfo5eNtyeZz1tHeq8ONIL6fSrXoSnsK4AGM
Plu+J8NW2t+MARquAcShLz3NpRVU9SaqeM3x+oJdbupz00LQULajgoAuplVrvB0Vei9NmpvfzX8N
AD0foiUkj5S0HcZWCeHytFPXTD6HeXlot8oWl85xNhjx2qj9aIibgcHMChhF4BmwDrxrnNFF9eRT
oCB6Vw9uMzgbB9ali2B2CYngX/p/pF3Zkpy6sv0iIgAJBK/UXD2PdvuF6PbeFohZzHz9XfKNc1yl
5hbhvhHn6Th2Z0mkUqnMXGthpE+/R8q+TsyJYm1hCrC92MniNfzrIrfaP1QPcOeC2ubzlGLFO6NT
Nirf7fa94/8LjOldY4zlHnnH9rJTzC7ojzGdEL7zSYJcBcYi8q9jbiaECU4XHO/zS/h8RXoPn0UO
nsgERqhxHdJ1514LMATnGdlK+1hbm6n8aRvfLy9s1ttPFqZ5YSQmf7RC2PRjO1/LVNw43UjxMC6M
DbB8SziCpX3UAnBmhvnACoh8mOQhCu+rDvM6C8iIJRPqljlJKyNfRBPjMT6V94GMDE3PgPGF1PUz
Fbr6VIpOGpMWakRR/YgTI8AxObR3sA7HvzGg/1fdFDRo2mAg+zA9OPEzg64eNwOoQVfOHU0Bygjs
ZuFJ+3mORvsV6uOe/Ao/JyXQ6PgVA9TVSGBHQ2CDNzd5j4a7DHqufbh2oX3XLYXnWac5Wb2W9EYS
8i5lDbujeLJdiGfswTW9Buz/sm/OHgiYgWw7evUAUGm7XE8teA5C2DEo6nQU67Bc0FeF6E6EGOGN
1LiLaa2hbX4EGeJl459zLgznYxoDUyyeh2tIe9UB3ueMlg3bSeUdgVpbpyh99QP54RbswNslh1KX
5nlmcmqO6vO2A/OqYrQh+JMiv2P/loO15mFA68cSsEKZy3VUbLO8P/TR+vI6577ln3Vit899yI3N
erQ5DOfQNaqIe+Cx3DIbM5MgSrxsavZWpxCZwOsS+eWnWz1t66HNY9jy0I4JOjIFXjuBNz9dj5B+
c8pho/5/WZPbxEr3+K0Y511gE5o9M6e/Qbve0bNr8rTHbzCYCJ9Rou2vMjfHo2oqulVugsKiN/i0
AxvVeCxjW95lg9w1eH8tUPj9H5uBifT/bVLpj1ML+kIojOCHmC7GMJp11+4F+2k028TZcojXA8Dc
Y5NQbBuWwtfnRBvORlBxBbeemtPRvnlFRAzmowIhko+3xKgw8rykHz7rVhgbd/CepIqA8dyt7NH3
M3BGY5vjH2C1S8g/voKhfyHPACICCh8YikcLU7tOhDEQoyilyjOcY+sW+6gFPGP8WPDbuf0C7AJB
iKGB/0lBgKVlbHlCpYQdQuwQeq85g1a404APJmxT+yUEuY9oshCzjP3HUBbf65o9VDQE/UtGXsKG
koXoNBsaQYMILAjqZqg+aCG4Sw1cTBKt4aTONiEJHzHHtG+mCsJoEGwK4wfaZhtnyDY8XcgYfpfl
9FCFRxoKwkqkBqNr2qdNwDhOQCK1Ssp76Q67WNKPdEyCrHmcrGZt8ehfyDqoOm6HPl5XvjUCt1Av
7UPtJEjU7MD13y5/IXVo9Z+E7+Khruvif/oY+8jqqmpGOHQ8QGKle8jIuAPnQRCGw20BwGuYLNFW
zPn3qUUtbyqh6jCOEyyWYqogDkbXtZm+xaibOItdc7Whl1anebllNNNg97CVIJv2+zhg5WvZL9xA
c/fd6YLUGTjJJaRjRLXlw8iIECxEFcQc7FHHMMLjZ3P5a809Sk5NaQ5UpE0bgeMwWdWYv6vzDVTF
WPwjTPjahqjUyNugbBfC/rxJcMpjShbRiGi3uejLOIEUNoJtWMGSWMnEPoy+GbSufxu6IOrK7hJj
WuD2nosbSqkeQEyQNYDC7nxPjUw6Y2QhCBKKkVvm3cZ8KUea+2xqPYAgqBqUPlFRlGYMVuMG17fL
xvI+G7seg30IGM46TkvQRvAG2pw1JIIWLvM5p4RADCjYUcHHS10LQLLMcJOaHTQBxruEbBvoAPVf
uUTA7oUrxKcUrSHtq5nN0Oex00MFsX03plsevcT+i+ttL7vj7ErAO2OjK+jhWtRuw4kNY4qbBL7h
xU9t270KCVRKPy14/eyFj0kUBv4X1KI/jWgDfhRycxiR4vk3TrRxk6s+345yJ9t709kU1obgjeBe
W93zF9Z3YlcLVdFgtVEfTSp85Fs/EQdSPRaZsbCLcyH4dHWarwseTzxT8kQRo+VKEvavMrr3Y5qv
7DJn27hsrXWV5wsjF/N2MeSD5h4oJfST7fR5RWr0+sHik63izLvqmLseJ+MuNPIgt4yt6/66vJ9z
pxqH+T8W9QG0sMnijgBYtiIFX3ni1m+XZiNnb/dTE5pL4nFDK5fDhOeFgCLjZG0ifs/7b6W7QnvJ
hoRZ2Cwc6LkQ+XuY3kI7GTB17bCFTunUk3DgJh1ayc4bKANXQ9KvCaaaYjkcG5pdm/14uLyZC1b1
zcSUxpAAxYSVDndTCar+ezt6lcZ9TfeyWlVLE1tzZ/1kkXrt0id+m2CuHBN1AjCeq4gAcRh94SSc
2tDOG0T8CpfbsEGTGkqJgUOjwEZFW47rsYEA3YK5pSVpB2/MvGSsTJhj0XuK2e582Cyqevy+RrQU
xIXDq+6/mtfR2wIk4U1V4w5dtSAGjreW3fE3SP25P2MM7m79wsqfhsJLbtnQyGk1Sm7cobuLtlif
8P46qtL0qnE8EDZf9p6ZtSvCWxvqfmA3RbX4/IL1cuAyG7xeUYA5hPxYsyHwukUAuOqq6otXr3M8
WHGT+/roPJQnZUE61Mj6vnKuDa+y73nmXKVDjyeb9HdjZ/drpC83A3iTg0gU08IyZyKOoqgAEAxQ
c6BgtXDgFnj6gBEZyyTAbIF+CpfF5Y2cizgwAQEzwMwdDMdp1zmfqrBxOHKywr3ym/1Qb7xilbI3
GplA8eyGHo/hhU7z3MdDjxG8g4pG+BN/XuqSrKGFyjiN69TdGcg7AUK9vK6Z8OKe2nDPHURaJiaW
mhyxulqDmmLg6ym7CeMX0FICtN9+IZUAqTtakICWqExT28W6HrnbErxHY+tIo2M5/PDihZxydtcw
1YqnHzwfsLLzFWUVjaNoggnPgsv/7LObsVl4XIKQacbjVZ6sSJDRB9ZpMBoxyDEBFzlQOnH1ogQh
Pxwz6V4hG1OCCjC0f6R17h/CWBi3LBfNUWRWthEAhezDwowOXMjmjQ6h+V6JItybFp+2wnA4XhVu
QXZFx8MteLfbo+lOHQ0mlk9vyQiGM5cPaRx0AzVLEI16cp2Nor1p4tRcj7VbruK6tW/qkRl3sgqH
Buo447SrrIq/28JKb9ysLR/Csh6uqYib+9SQLV6bUQmmuyTzQUfU1nzNTfvDmxKQVee0Dm3owpXN
c9vG8YY2XXzrMOnU69iJQchUokMKMH/EwA04QcTmtXFB5oON6x+7cuIHy6msjR8i0Qna1qP7qByK
EiXnSl7HhKhfFopDBx2PtV21ObSDaQSyVL/ot5XryK2Z9362a3nV7lFl7A9umMV8ZU4ReeHp5B17
tx7A8TDkJN6ENB3LgGYmvbZLM9zz3geTVFmbdR202MRtD3GutYM5LeD/3MzYd20aA6rrdP5WuF28
yybf/Z41UXZE9dF4FknW/ZhCL7yry55uDCsiLeb1KUmDGN1QuoYgK8VcoZlY38hk+2hrD+5VmrXW
e5tK+19axOZ9z1KxKaQVI2EG5CBdG3mRfssSt6/A51yk/+ShMxwFiO1fhdV1hyK3ppXsx+wG/3l7
E3keBs9TRm5CY7TQWCHRwRtscWPHTrWWxRSXQYVy7ze/st2HPue+gASyJCUAOF7ab8OM83QHILl9
KOy6eUgEqbZApfnNShAyHjHw1f9gXWSi1ytRLPagcrzrAY6TAQWj7b0HaMZtGlaiBPu7iuHQtHji
SZY/FvnkFmtRRuWhLarqjVM38oPKkv077QQGR1NrnJyjHaXNd4H5yK2Y0vIYtiZ5ztuShAfIv8Zg
BrSnB6gd5dssGZ2VERrswWFVeGis2jF3HQ0J31RtFVqBm6PuuqIiGbtdWtfDQ1p2YxcMqR9e946R
AWlktPswLg0rYENVfACoEz0T7EsUVGCpfeKWU+frnHXpcyHo8GSDWu2HX4JFlqe+2QSiFPlzTrrq
3UlRUQCOyAUcJEqi6lvRp/5D6PPaDfKSEHCe0+zK6we+mVpgvNOi7p/tarRlwA1Z/Bq6fthYaCg+
224MQEvqoVkUZHYBFugs9qMnkoQQ/4qdqA84kvNne7SNbRG2JArMwkwx8x8O/SuRvD+EaSb9IO9d
96ov7fCWkwYHuDCdAacIw4xRVnZXfZ+YbyMmnwI7qSh+uuOFGdh4C3abSTywQZ3jDIcqjA2EDlcm
IxT9Jnmk0kjuRzG1RQCxmepQeW6yzZ0G9TJniiSqD84ALIdI/sFcV/9SMr89ZF7qo7GNIuBdjjda
DoRStC5lId+5F0a3iIbt2pDZ+MEyu9pOFCxOpMuHKKhZCUKOaRz5VdzFSF390Q13FRXZ04BwvTVF
bXcBDPFD4ZfVFoMeyQ0tC/FohGO0dyPi4Dgk4ETw3KjZcAJG/XScui044ZK3zK+NgI5RuwFnBduD
cgJMci53urWUI0PRz7IxEwICVb6lI4MkJK36TSxyuim6xOl3petKf+Vl1JkCwIhrP+jBO9es7ahO
IzzKJLrDTgmK1qADqdgGAP+GrBhnyca1kvTZg2w85trqwYBkPHXkuALeZipXvlknv0ATDyzlUFTN
a1X44WYksnxjNGz2XZQmW/Aw1G+EG82+glbyShpts5FMlmuiNj3KjekbtVrzV08TL2AsKR4wGMCu
eePXV5DJmA4WHBFc4ka0JHIx1woAR+CfW07LHqPYGCHkFQowKTxO8dZEL8Jib7b/zUQ/eXJXRhkk
45YuSYvMZnNqXFBRCaCYrJmVmIEqLNVLNupdBTb4VC4NVs5mPScW1C84qeXxtrQ5qCnQ1G3HH6X1
jyLZ900IXhAUhOKffpre02YJ9D2bQlITQGwftXIMkKmX+onVqmaiHQwkDYkafYwPTrdtsziALlEc
7Yf4W0j/EdXCW3wuUUFVj2FSETUVpFznNuM6AnWxal8X4W0cB727bcpdX9+ES4+6ubTr1JC2pVB0
Gv1OdZUN+dzK74Qf2iW5wTm/ODWhfsLJ/okqlFGsvtrEDkPmgPGY/H1r3EWBCy85zHgp2uNzCwUG
2ait+m9+f9WPO+ZvfGehJ60Sav2tBI58gEhBeuB+GuO26qw2rU61bCfvuvfSYxMnUJ2MoSNrry/n
9nOf5MSUPpMhGavLLMVqQu/Jo/dQTLSWRns/I9nBIHpqQ3t5EWR5uR/BBhgJV2CgQ4oIyszJXLNQ
gmXFuLYxWRh1LpQrAA0koCLKwMGSW0Eihv0Idb4BL7bG/MEwJHB59QsbrY8PeSypwlpNUki+8clr
36KycORLw1BzPgmJAcD1MApsfVICd7u0BtEDXp62/JXI50i+fGEVqvIKkgBQ0Os6WMiC6nCs8ZrJ
/E1VBQ1QJqB79PKlCcpZX0GIwPS/B8CxLpDT2wLFiwTPWxIebePfqgNj00KLYcmEFiFMyE1Dnh0m
Wu/J72JAJNbmklzikg317ychokhk51EPT2av+FUlm6S4G8rHr3yRPzv16cUMEp+yxzJKpGuV880r
foTZqpdL/YNZzzr5ItpTObbsiLsO7ORQfyEvoluoCy9tlXYbGRUeSCHFVlXZpoLUYO28Wn9Nzq+i
w8katHgqEhucciXW0NRH0X6T/lMSPlz+HAvb9PvSPfnifphjGlzChE2/RymEN+QX7gQl+oDJVNTr
kIKdu9RotsloZuhRZdYxhowgbmzzr+Va1D4hbQMMD3yuvt6mNz3DrvwGp3zMMMzS33vGQ+vccAyw
uwtRcS4fOLWkHcIKeXOUA6C0Gs0djfZcegF1H0ABXPz9FKxakwvtPsXpipLP+b7ZVhlWuYClzlp7
9Hai267/yrcHJgpz+Ki9Ys783IQcIFxkhWi0N+WN4xdBk33lrP8x4GhrSPOmcL1IRffuJe+3bnRV
hDt3CbY0exIxQQWANGavsV3ny2BmnFd1q2pwbNfzrVElgVi6qOduQzCOAoeBNhBYdrU8sCgnwGF7
9NYiQMozvk3cMQBLlyU2l4/jXBPPPTWkORgkmiXNGmWobsprFJWSY46ixoY1dX0PxGe4kh2oYzvX
/TGYVr12J2ebujFZgWd4KeOec3bcy7/9EN1jW0tO0oZMxWTj6LJka9oD4PSP3LxqICk2WAtVx7kw
dGpK62nkpV2hrgJTaqA3Jg89xDku7+y8BZBXKTQYEG5aHCIpiMqFKp029a4sbkm3cJhmPQQV/P/8
fe0+8HOwdMkBf7/K/xGtWPMc1RKfbUi8RCr9m95Gz4HxtAPoCKkjZv41Z4QjoqcFDrOV17kQqnPw
+DG2DgezImpWzcQw6sUCm0OXJimuMbB8O6L2N9UtKmNdIEAFTMBDFPf+vrVu29BH4WthL+beh6c/
UHNioNPaqVV70RrfPPc+co9ZtIkKKIQeq3JPloYvZrf+ZD+0AICao+ODDgidRTTE6rgJ3HIEtHDP
USC67ERzoeZ0YVrykvsC0JERCxMYmCQvjXFrmgsRYNZPFe065hLQt9D9tDdyB4wQGLgQ9nWUWEi/
l7q/s8f6jwUdfh/nqV9gpgNzAtAsSOvnmm3z9HtaXxvZ0jj2wmJ87ViHviv7ysZiorjcFyK+hp7W
/iuf5L/7pb/Qa2KPgwixGt9tdwXpUVfLg5SlC59ladM0l666RFIrxJcfASEGKQbLQa6VrGn31It0
/f9bkubPYwkeRdB44dps6NotXjIX2G5vYd/mz+iffdPiYWhaMfNr7BsXexNDoLK+GfubykUCBf0e
a+eT7eVVzV9tPsDkoD8H+4I+bV2KMekpbXGdxNdxdgyHuxSzx7b1DXKiLYh8aECtFTrBAV6KXzm3
ajILtXcC+J62o/kwJahPw3RUH/M2Wpko9EdLWirqj3wKyydGtB3taD4arjq5vrcTbCezGiP5C62z
2QN1YkO7Zao8npzJgY0BfDO5IjVoF5xvyYKWFPK+LGPDgAXsZRAaxapbGqqd9Tw0/gDvYr/lF87z
tQIKMW6RYeoq98SzQEgNsgy6bWBydVcMFEhguhkf0Tl5x/TX4Qs+qFQlgaaFfDvwtOe2q6SvhdcM
aKA6/CHzCMA9z31doZZdXnc1W+WD+SCHj6l5xVz8hhp/TdiJlwqodZGoKtQw+1QnMKAhJC2sPRNW
Ag5pNpp72hkOVOrL5NrzCuvl8ornnBJbDRFdABxMzGOfL3iIe0tRocIpo8BKwCuf3018XDhec8Hx
1Ih2LcL2EJcURiLyM2Zo6OxTp8RT8rluXy8vR/0l/YydWtLO2DBUI+9apMflAOY/UD4CYLSy0SQi
zdtlS0sbp5003CRuikYM8kX/nfM9S54Y21w2MXcQFAIeXJHgCMEL5vzb2HZV1XGP0bI8fGcxtHPQ
fy7RkTSD3n8nxrbiH5cNzq/pvwb1YSgvbTFNXMOgXZCNO2BeAZK8GZqgl83Mf6Q/ZuzzdZWFY0k7
Vx8p2br5htJ1nj4R+oVAdbJ7+qPfgSA8WNthhcjvmdh15UKleS4Qnv599e8nlREGoPoAESM8SQaI
o0H4VSzdSrPfX92G4KYA5FV/HneiTkEJZ2FOmT3JZlyJ4VWaFM1E9EEP8Yg20RJYePagYt4VkAZA
8IGwPV8TbwqGmhUs+tZ1HAKPIrY574O+tZA3by97wez+ndjSvMAGhbbjSOxfBAio4WJmfiEWfGZe
VMH0xIL2Dsq9MadygIUKE5niWMqngj9KusqrXYsGMXJncbT4FvzWwHWt8nzhRTmb0DDnN1U6Zlg+
JTRhn7lWG8IDjcjqRZCxbnyhsYGGsxReAXB0mKP1N1SPKXOzOxcgqGKlZhBuLOD7wExLuVzY89kD
DrgGkAoguvlEfM1s3ld1SPCLuidhb+r+2PgLQWvJhDr8J8eCZP5YxSnFNLNgt0kLPrVc3OZyieN3
9mycrEQL9Ii+nRdPMFN3aXPlsL5AMmIdxRC769oRR89PISEu+BWtiqVX3uwpObGtxeW+aWOnK5Vt
UoBbaSuTpyLagRcH8JcvnJE/lnQiWyHqzuMSlqLGCSQ1g2ZJnX3hc+knnpGCMVnAQkqRjpZbGwM/
NFtoTcwe9ZNlaEfdH6wS4ytwu856ZR5sPF3eptkP4hGwNgEfhelBtcgTn8uFgPxNhV5UjOqQ6YAq
ey3SGyO8RxPssqXfzXE9wUBmi3cCAgtgB9pSktQSKVFADtADBCG56rpfaQgKxFsDwlBNsenJnmVv
Y3hTOvdoyV22PrdO5IZAPlHI4gBucb7O0DVyAUFc7KOo32WE2fLhB4bL7gbnmST1wkGeO2FAnwLT
BGwC/aTwVhR4Jnlq0M+mJvh+rjLxMRAvcIpVlF91ybpu/r28ulmDoH4BoAP8nI7O/GNACNQuwwZl
Gq+4Guu3GmwV3nAbeT0k7PnzlI1rCEUvbOmc/+MS9SCrrhSo9ZY0w7OP5RZgJAkFgx2kG7qrcZEH
atYIqL8wboEZZtAOn3833xtalBbxlpa03tbhdKgic1dzd+GLzQ6UgDwZckgA5aGOqV3fsrcV7Z96
PcTpzSjvJvDFRrK+BavaBrOu26iK7iFi+jiKeuWn75c/39whB1wZ/FMAA3koCp8v0vWn3K18JPkV
lBCN4bor/rlsYHYXwYCLZgQ6waijnhtIbFoNJsF1ysJppzp3pWFuOfcWPEJdUJ9O+IkZ7QIzCTRI
mcpLoMIbtDamdLNtK57oF4DPSov8v8vRDrNVWOCixRzoKkROF2MOJ8neKwv4vaWe1Oy5OjGkvVRi
L3TbEgQ6q8IGvbz/TjHGmT419K5l67yI97X3hZaehzEuF8EDbXWdSq/sW9+UFYr1PDmO03fT3Vvy
C91VqBKjZY8Ey7H1a8sgYNIRBgo2vhArNoCkAlfkUiF0zqNPjWix3k0mcBHlMJK53r3ptg9+/njZ
pZcsaIGBkDwrICaHMwPpHGu4c9KFTzGbg6J35ygEG4Tp9R5eYo4x7yVOZe19Mwtgha5G+8loX0T0
ANLl6Ma4QTFt+soL78Sq/nKJkHumjnrw98mE8ZjXRrKg9NaLrPjKdfWzempHC3hcmv0AiqhkZVVu
vovt8aEbvsnJv3ennxnwfAFLPi5/sbkgdGpR94k8IUVS4DAlDoAJSmKgfUz+WsQQD5dTI5pbZHZt
cxliWZ2/A4tsAFlecJCSJUrKuUh3akZ550naVLC6JwODmRIvsHQYg8z9aPp9aS4ALWYn804NaZGb
jlbKbIXNg1jrio/vU4gPdhOWjxDeg2ATSOgdGwnVF1p6gPmCgA9FZSDF9QqAL7iobXUdpp15bHJ2
2y2S+6vPrTkgTPiKcBNUVJ+0U0Kn6AfM38MEq24r9UwupyCO2iATBEiZCsWaIyP5une+D/y7XS4x
Kcx8QnQUXc8FggUQVZ3Ewe1aK4ttXCImGIH6YicwpWH+cJYIsme8/syMdicC/MtpwmCmaTAE3gx3
Da1+Nbm5vny4Zo7zmRntSmzaqepihaVMa3EDJRbAsoPkYWD+jSzCALMoC1f9zM3I8A5GFw3I28+9
NGEZZiVqXPXCrV6pXWyi9lcUAnfeP8GlMFP84cf97gtrPLGp3cYGNXqnamwVstZyepLJQxAQ6G+L
ZqFlPvvN8E5AXuuClVAnByxrmfFYGepHMHV60babsmM18QUekSUz2nrIIDnrTZgZml3l3ot6m0b7
y1umPvunQwZ9Ozx9IPqIjOk8TjVhBY0xDM+vuh6z+vHGl6jiAKSTBc0XejSQr8KMCGiZFROldqH4
IAdGUgZTQ9SvW3dPIJ+dLtUPZrcMgyL4axD6BYXT+XrqjAAm4XiowgBKB/aOETOaDl+4+efOkmVi
1BapOLZNhyZyPtgGbw2gQIW1CyOUwgUFaR0d137nA/QyoJAYFwtfam5lFiCCIE9E6vcJUid6NwJm
BvyXUQOJJV9m1Zr5Xb+NybSwvLnAd2pJi0jTxFwAE7C8yKdAKNPrvPMPHNyDuGkOl91vblE2+u0Y
3ATbyKeHMKhOwtRPUBQtB8jDmmCTE+5mlP5CPXnOy20X71ClW4VXnOblFWv9tIhRifGTHAoYO+hH
Rt6Vy4JRbC8vaG7vTi1p9z4k5yYgvLGg3NiC2SNw2UfnbzrydNnMTHILztA/C1L7epJeWIZtcvwr
zDjTHev9XVGUCwF8fiWKrFPJmn/i2E+zFPJfBIWlLP81AiLuf2Ptpl+S7Zp1ANBF/ceKFuLixCJV
pKqmbXlftIcRlCTDwq0wZwJMNijsAN2saM7P9yrOMr/tFfi9GW8H59UARa1ZL2zWkg0t7Mihl7jr
YMOjW8q/9xYYzJa05OaiDnqnPgj1obEFHP/5OobUTkAlhtsA6MWPMouuOwLVIyK2KRhIncoLPPDH
Bpf9bO4WV3gCVRfDMLieAzmFFH3Dsa64KwGyvRUI2FVWBCDiXbnlBghM6N9eNjl3Vk9Nap+rK+2U
lybOapWxW8x9rOw++9mV1ibzvW3HsoWwurRC7ctRicm00MWujkVZrBo6vIelUR/Srv5edOab6fNi
E8b+bYZ5sIXNnf+gfzZX832I9SVDWmJzJ2YNUONC4QqULN0a2g/vQxG+mYV1AxGAhTGGuXONmiNo
jVEHxE2pXcOQY7HH0lCxsL/Cs4EMSTDFKxn+uvwZ5wpmmKOChA5gKQCC63MfFEDGAeh2xA/bvTET
dzWm7hqKmrvKEFdZ8tZ42cEBDtHh45477c/L5me9SBWyUEEFpYHOBux2XSdBhYzkvfjZJBkcJ97a
vMOV9p4ZYuFDzm7piTEt6BPHjEOwgqEoA2690n1NpuTg15BwMb6SVePP/XdZWgxwgMQTrsSyxgiA
atO7YjlDXgiN66G4E425llETeNPiaOzSCtW/n9w3OX4SaPJgNxLl3k7lSjht4ADVAa6sm2EcVxiX
u+cd6GCEuQ/b5ikr3TsW9w1koNNdlbSBtchUOfuJXRPkQQrFDiqm898ENG0q+1YdH1Su02jrgzed
rkF1ECyRxM0e1BNL2up7JsGCEWH1dPhBSZCl+xTNEEusQ55D+WPBdWfvkhNrWkQqRjAQELWuGAwm
5vg9RJ3Uggjh5QOyZEULPlGfOIaTKk9yMI+6AfIzQDa2YGQ2uJ4sRf37iduQxmkja1SfqG2+E7+5
jlp33YWvQMNtqBtv4ug9x6zu5ZXN9aaV2sh/HENXUhBdJKpSWR2cdEvi+ADGypXV5ZuONXtkz2iv
iDVIMR67jmwjo9x4/N00+H0aHS7/koU91iWCm8pwQ6D9VBnaXtPIBjdmvCuNJZmduWQQqg54GIAw
EIzJWkRnaV06foI3D2cOlOTdPQDru6+s5I8J+/xDYuI5BvU9Ilzd8aNgEYZJo9dwmhbMzIaZk5WQ
czMFaQqvGbESOvKDrMsbq3u0cg9jIO6CZ841GzEDB/lNCggGpoC0TaN+Uxsk8pEVgpMOim6TA6n1
wCGvjH4fpm0b3jl9kNMO5A+beglxumhd288IqWpNJRZqo7ZU0Ac3Okbeqi+vwPGbth9AZOM8goa9
szFm1W8uf8zZcHaydG2Xa9ZXrVRv5CIGQ5lYTe6Ox+2aZy+5D/Hw1WVrcxXKs53WbkfOozLK8Mpb
RdOt021KjLk63W6KJfKqR2I8pvZ6EAtd8VlHUhOO6kCQT9hGw0970y9gswyjQy47kLDXm9wzdi2W
eHl9s9eQIvQCwJ+iWqk5Ujc62RjaeC07EUQxkacaLd2leGFM9DuurYWQMrcwNZ/uQ14HfD56G3Is
OHUMWiDhJ6wOZJL+01R+t7K5GweT7bxcXttciwM9TxPQCmi525BVOD+QvPC92nRgDpNqdFcn5XVT
V8XaafhwACGSu2td8rOJqzoYvLZYkwEc/mU4PWVuucQJPxdMEdQxHkDxaz7xwdpZQwZkWelKpP6R
ttWKVuwmXXxlzbgrOl/qOQppAqWnrd1ZjeCd7ZEORcT40cvfy+6hAFvvCJEcF935TW1Akost+NDn
rwqbKI1hPJZAokVvvxqeHcVFCJsiW1n1U+xJcAQfin6J7mrJjvr3k/uY2a2AqiRK6iNbNe3TmG+h
kC3pt8tes2RFnZgTK6XoQafvYTVO2gWRB9CW9URNdMafL9v57BFq1+CeGHI1faY7ZxVHUDpo1GrS
p757yM27aom3//PhPjehxa7IKSffVyYG9sHZwZJrXmCc4de01AX4fIcDc2La0Hr7rWSmj580ICwx
RjUrPJQPXPqPptcu1KxnLUBhhqLOpvRRNL8mlojCOERBvpWrRnyj5K9DrmLzhBwi+PGUGIr21duo
HOvhd/GdvdRkS8IiSMK7HJCgy199zrtO7WiJqz3kmMHrUfpyszVP04AzECqhGUQX1jO3X2g9ofmD
whFY07S43jZI3EoXlSnp39nFv2lvL12MM87lIK4inWeorDBd/lsCCZGPOdLD1ikhkP1sQvEzYpki
fwlkceP7v6grHhrSbhPxYHb1Hg2O59Yma9OSYNMqECOqpWfB7G9yQZRKEPOVSNj52ZUtVM4A5UfK
6qZX4dReydjakcrZjvD9cVrqXs6Zg5YIXB81QLiNOuInoaIowPHQM3xMWU/l28hCEMVkE8RFV0Wa
QoxdjBYFr0kL/cYcYsk8oLRjwTSw/sghErLx2yn1AiBCixwSDZ5i1BJd/RKiiHTvFB1dEmmb+73o
k7gQmaUYjdCn4cKpC1FHxvaMeE8EYWKujWk4enFxPRjNP3ncLvmIgume92cIpOegQGxTuCIarucb
NEI6d+CeShQNCZmE2lz3pL0GtmvNpnEtKx9lnAy4236HUcalr6P++Cfj8AUKzg/FUKgZB3KnNtoJ
qc3Q+WvZm3vD9LfMxCSt42yNlrxMcY+UB+O09nNX8oVC1cwBVOrxECtTip4YSzpfeo5YM2UhcjiH
f/SRF9jgsPrrUIJBrt+NB9BgACR6biHt+FCRLkTVNtzQ6FBZVwMIkvLvl63MXFNnVrQjNeSRBfpF
7GLHDnIAxLa6873NZRszDwoCI4oqB+cI5S5ts2o5xZOs0R3KnWGbAGwQcO5bK9ZY467xkwRKDH2y
TgsQcQ+iGW4xaYbijdU7xzprH7pmGhd+0dxJges64AVUBWu9R0bisKcYAAQ1qv0LnYQg825D07hv
/R69imG9sPw5T4WLgscTLzobLnP+JUlXo62tnjSlFUIsJauvfRB9baKqqN662BVbZAp3DZ/YLQiv
b4RnMIhCJAsO+3uT9fOCDwCZUwvnFTNa578idLxo6EIQUgyl2zeACGfEXHE3o8+GD4qcJmklSN6H
JI+uMMMFp4tFgjalBZD5gTEhnweSgKiqMRh99zr+P5xd147kOrL8IgGSKEO9SirX3pt5Eca1vKG8
9PU3OBd7uopDFDENHCwWGKCzSCWTyczICBKCz3YdcLWV+YXOlirZ5Cv+kt/1TvdUe6kRNlHD2c6q
ftnEq1M+m05vcx4b40nvLe2DVR3beZlmvthRxPZFv5RhlljrVZJaJTohUZT4MXjR7oa4nVVApb+f
mfj2SMyQriOvcUQZg3zGw9scqyKgJua9TPeusn/2aCPkRgt2TrKdVSBGSckZFkEQwC8T3pcX9j8b
HWsaXLxWhmXj0XsSh9XwWrlPyfgdgncpajDOtaWUb5Sdb1wG6MyCoh10mcLRmwpzsSEjUQRTAnJV
gyu75LdOaynAAJK8B3cO5LBQz8ZBF9G0UwG+vHQGEroYPFC5HdLmW0bfHHd7/ijJzi3ALtC1dnhE
EWtWU92SAbM9RWDRaWPOxcHx8jDpLL8g7/FsKe436d4dWTNPT8w6mmOWtbDWryAQN81N4d6xWbFz
ciOgxQcYmeNRhA9kJvkcux60B+dy+jnNznxH3fG5zvpa0WaWOyCkM9CeQ3cWo0Wny8kA4Wkn/jqv
owmY0x/dAmTN5er58YzO4MZ0L0ZMpjYqmmieuotxx/IIDhu0jDDBKaT21OrdyCmxi07/vA6Pc3MR
ZyAf8HPtWW/3huqtIqkKYBIAMH0ufYDhG3FOfoCAXwkUHXykf8bc+kwCPQ+jdNPnvpu9kSKIYdW5
oc3uvG/KMoJju0Lqn5mgFJwo1km7fpe6835aVHNhMvfnbyRsJvpWf9VS237qzQJEp3w0u+kObNov
rOS44dpZFdmHzC2PTQm+n9cxUG/IgAMaQ30qdvbULny9LL5woI/NCFdjnC1sbROYiTBU3Mx3c/7m
lXUQLb8SsGee/0CykA8sEUR7PMR8S8Sp82p/V009ThpGNbwHL/N8z75vo8cBAtOOqtBvyvzBQbCH
2hEBjZkY7w2mjawlPOkBjrM3fK95NFd8uY3G7rvoBbPgmnU9xN+XOijpnuQfXXOTuA06Nzs6XurW
r1Zjftk8Fuu+csK0UnHwyJzp+PcJ/uqwjuR2jHwAlNGZ7o/LtnXvSfejTxWZxx9MthgBcOOBvQav
VdxCQuAhLe2MxMZOtGYCGNeuWNDN4OSxfp/fM2cJE4P4eV9tihqXb/GtIaADCgr20yYX+fxSUVCO
zoHu3M+xIsJLM9Pjnya4+WA2BG1ebAIrL8FGhc3foDTUZiHxnrJy62ThmO9raLDFZVj9+wgWwbwl
zAMvBa4l8Q3BGIoeqERBNBhc56id+pEVTCrJPFn4PTbCb+6jR2zeNV6FAUMkAMZ73/t2v3PLLUme
JntfRremCiAhSwSOzXGvOzLH2GLH6QJzjp0F1PEtcjNjWM5TvY5k3ounvg5lAFR+0eE9tTMsmu0Y
NaItyUdMHB7a9SEBMZ1lfC9UrBuSuIHr8g+OGOg21PROTWEwNitTC6bS7NGJW4xzgo+4vo3BtUgC
DISdj1KS73ViTfheU2bGhTbDGvRSVgbOR8znp4nlO6ZfWt/AswvIiyIwSmL9iUnhm2UYRK7sESbN
lmz0fgin+lpXOYbkg50YEcLNOmVZ1PJkKp5KnxUXaDhiW30wrY9MkVKZ0i+G84SZWZT60GQ5/WJl
lVmFtfA9LB7T+TClN31FMKQX2vHGqp7SzAqS8VdX/Uqdq2jdu6QNJ8vxib6loCJPD328baMiNIYN
JquCuRjAtLlFRpFDHS+5nbx/vwTRLfn8ucLWID4OlZni77fAKHgALxntzmU/Jo1u3F/nvUvCK8qV
Fj5tCdlYSzGjs/IsJWI/ajvstNcU5VCv9/PkoC+bNt025MozNmZ914OdaakCZj549ltRJrtGdQXJ
wu/Rr4GI9OmHgnJZNOk6fo2HbUZjNYYIbGDnut+NBxCT+9H0NrTzzrbvqjKc5i90HGAeY3MOwcsM
c++n5kFeTbqZp6YRu5u9J3MFRKS+mBPFBSg9X59mxGFebY00r0thpure0nYK42Zfseorh/jIiBAQ
bUtLZsCasJXatw682EO6cVREwbLYxHFZfK7CBQOVcK6MYZ6KnLelE+dHER3WAkKRh9YF2Wx+Wdev
88t5Z5XtG+Z6IfeHohGgzMLn0Xsd+N54wblbNhrd2/Rx/cIVzEeH/2dC/DSNOUGuvYGJll0X8Ttz
NlqlON3yVUC1HPOtKDaJtSbQx6890SZcH+t+sV717KpVTZNJTaBz4ugoE2LSVPguyWga7epiFeP8
CBT0kl+h63r+W8g6j+Dh+7QhBKnFhtYFZEbgX+3b+s1Czb0LNPu3mX4bxvsC16I9lAqb8mXhnYOZ
KLwgxbIha/rBqgGkCuz2EMcfKYpH5Pv5ZcluCrSb/jMh3LaRodMSpXiwtEabSdsjCbfDrLpZvY3Z
Kd7fqtUIH8lb4iKxBpjyILseG/sp/QZ49Pnl8L8hZNr4SJ/LET5SPixTZ+iwwdLFTwvfcl8WWvqe
cUlUDSK+M+dMCYfTcFkbGQ1MTfVPQ7souo9mxkNxd35Bstc86mWGyfHRSJLFR9uaTVBCgfZTsCC7
A2YSki2GHw3jpcucIDJbvOSaG5eS3WJH14kb3ydMMXEqC3rHv0BwkQYoWJAx4BcQehiX3874ZBK0
qC9AwlPTbaqrVswDtbCxmCyzTZCSYZwb7KWnl9Lorck8GTbqhC1kVBK/SJ/delNEF7O1+rP3SlBC
7vF2/Pf7A/MHQM1jBh8KP+Jgbd72LAKN6J8wRWlY9rtx3pz/mJKdxGAN15GCopUHEoXTlTWl28ws
hSCZw9Kgp1tH3yXER/fNt9MQiVamKnlJfPTY4J+YdvQYcUzoSzRzhE9nZX6RNcASH9bhKiOKXpTk
aJ/YEe7eUccwulV6KJZAfJ26KGDPfveFC/7EiPBUdZvBriqkpUGCYSgvCoj3Oqk4mSXxA/QBKENy
eAk8gf/70YbljraWJHeKAG3Rq64eoF6VXfZTuqn5/OaYKfZNEn1PzAnhCow40OfQ4XOF+StnqZ+a
hl9oG+ieU+ylaipUZU1wv9YekAlUsGY6YZt9BxLTt9r9nIe2eZ8PH+d9/W+XsNC8Q+BBaolHiCMs
TdcjpxpcaFK4HUP1AiKGo1/V2/NG/vZvGEEfHCLU6ImD++H0c9lriQ7oHKP/im60NYRMS/E6fXC1
w3k7fx9c2CGAkaHZi3RJfE9la1zrTQo7hvGRg7kWYmbs1YTk3wj2JncKEluRMf/th6cGhU9V6FNt
QA4YC4s2bbUfvYuuf4eYlVKmTZLWHFsCU/jpFgIv0kxVD0ur5RBkzVGUbt0+iq8NkmXb1IMcRlO2
9S8rceKHxKDJzhm8/On8/kqXCx1dLl2BiobYpIlaryWlngLuya47QI4L856677MdslZx4qRf8sgS
96ijA17amd5WLizlUxN6yOCYA5mvGSjPfTK9jta91SvSHqmPHlkUQgq1IkyBE1gECXc9bVbTBaD1
Nmq+0GXFl0R/Db1NvOZwcZ4uzZqTCnq6MKS7QeoEttH54wh2Nt1vh4/IetDTp9m7AS7+K9/uP7OW
4EBQ1s1ip+LrM8A9BIYv7c7xNpW30SdFWUMaUj4XKAIejLgF7UANS5q1sYvrab0zlrfzi5EfhyMb
wiVjaFrjDkkCKDXnpag3JTpC/dpBai4FLvZ5zHxtOYwqngDVyoSUR09dfVwMrGw011ADsHCev0Wr
iuNOZYUX7I98P/Kq0m64g6TkMskeB+iZ5ypdUKm3I0yCpImiLmkJ3t60ZR2tHmww26/WzKeAnIIc
IEG16/yXkoaMI0PC/ZJ7VR8Z/CDPqKlb2s+YXXtks7Y+U6lGSUKGY4BqhbimAWCrCLrSoqHwVjdG
Yjht7Op2TMPefRzrG+AW8jp0y3/3cqj3AEJro2OAhoGwg1lC4pHmKYol2ZVr3BX2W/nvWQ7aMUcm
hL1LwbmZTQuK/nl115t37fjM6mBdbs3h368x9H0QkHBDo20tDneyAX0PdwTMhEZ3hf6YsYDSwMI1
ky378+4gO7gnpoRtA/CMuo2DbaPFR6+9ORDBDupm8bvh2mAvRnYdR4PixSDx9ROTwjYWmmWBqBer
Q4V6Mt5Wfdd6V5Wqfcz/yulziPfOPvdQCOvjknfrQrEwz/i1jN+hexd5Dyx5KNJ9ZCp8T7oiUJ/x
Ug1vy4hxaJi6BJp/aB2j9jgCi5F2EDG8IoPia0kiEYQGPu0IkSifRpPkPezE661ph1HzNKowV/xP
iNuGTcMZQh8E4CPBH6qeJrUZAZAemYBi6h9EVTmTGwCxGXjbUJ8TH3OE4l3srhjuhVoYJOXNx9Wu
FaP+UhMomPFmNyCNIrwwTwx7wqL5Of1VNw8OZmHOnxrZ9+YVuf8ZEG67pDfMea1KFJjKex2R2sxv
3eIhUWkByz73sRnBrdqMjbi3sY6kO6zVi8v8LFJ4lOQ64ApT/61E8Kgk7uJkzrESWr9o6bsHIXVI
beZL7hcqLkLpV4EcN6WES3+Iitw0tyaj09Gyt9Mrq2+CrmSKz6KyICwmR+pW1xyoAnUjggpIo9KK
k36QoyXwfz/KBNq+QVvAA/hLS55T64ksIPKdFF9EagOYHj7ChT6CWLiKo7Vi+QzgVT3falpI6ytS
fpx3X9nNjNbxfya4ex8to2jjLrcamGiWG0iqDl5oATbZXDMNUskMkqyqaSJZLDYpsLZoh6IuLhZk
gWmDVhBBjyFZtszpQhOaw8USas4V4jMD0+359Umd+sicsL4e4h1gmIE52l5Nxj51X1wSLu2+UWGJ
5d/qc11CsJxGCvqhFYaG+ZuT7Rgqs5biGSRdC3r9fBCLg0+Ea4wyr8SoCHp8pHmamuc0OVgxEK+P
WfaFnMP8NCSKE7JhGsqSIfDry34sn5DDF00wAoHpKEYQpJt2ZEgoPsQmBX4X0NbASV61ovYxhQk9
QIULSCO0h/I/OFgweyJ6nA6ofAZ2B7g48S10tVoa6gMmdBXZtDTiHJkRPM3os8xIYpgx9XtNe2Na
eN6TpekZgM/4xJz9HKnt6VGtMyerIo49YitU4bTkkmZ5SFJzbyTTpT7dzFUFeJpZMb/yOkVTQLaH
BEkAZyDl/wm2ezAzk7WC6830ts4L3872kwbc6+H8GmX+AKATv4NQHaQi4WDSj2TtKPyhNnZm9Htc
bhdXVQOVYBhRhvk0IvILgnd/APMGjAxNAIxaaNLryH233J1nBwYAE9VD5u06lcKizD2OrYquvhCg
IrjVrrpMocPZ/PtQGpblwi3g6SCUE2sXrTmuzdrAPfpZc4bAcrNuRzC4yQLm5g6oQQfdKxU+Kf1e
nzbFwgUAEl1OuU1Wfy9diFS/D8P2vEvI3f7IhrBxbBpB4bXChuEcks7wp9YGuOqu6O9WVCy7KKy1
jW5uzluVXYsEr28Q/2EKA0jh07M2k9VA/wFGox7KKz6gwtkIej6NQV+mpzt7Ms2w6Zr0WusjFBaX
0tid/wGyWM/VGzilD54SIra8KDRKhgI/wEJiUZANw6GLvMLXihezUqQZ0sPNO0UoM6PUrPOvfJQD
6CUZRs8b8Dpv03DNqg0Er5kPcWJkTbZqElTqMkfGhDC51lURzQw9P725W6ywn55zqnAZ6d55XHcQ
gGHOJ3a6Hi1O3KIqJngMq0DNofku/Y5nJkCumNhLbMX1InWVT2ui4hVzWA+QGRa0pNZjQt/X9i32
1vuy0i/1iuLmxGiKpULxSqPJkVHzdIlFzDQzNrDEEshQnkKNX6hJYkoOQ9EYbUGuJlYKy7KBbnqC
ZVnZB1k1f518Yvte9Wyrxijkn+vTkrAWtG/mpOMeMeiY1el8xwtIej+O6O+9f+FQYYAdjQ4bl6j4
3oSUW0x6Z0YdAPAgt7+B0v1In4AgHyOVQqzMzf/gx9FKNzgj2+kHcnK6pKTEB1rBCJA304YNeBua
L+cXJDu5oP/h+sMYy0B57dRKrdsV6DUXvKPc7xn5mIEDZtFt5yge0bIvhDE1DBhg0AmkgEIIHrph
itsE+xZrV0N80M2bYro06/vBUfTJpXfzsSXBF3QAKYak51/IaHZr611mPXBlpCIgVmqG0BgxplGz
nYmRjbnrfjX22xc2FCsEygZVib8knYeWrmvv8Q0Fq62nWWHMNj0iR/xx3o7UPY7s8FfSUcilmlag
n6xjR+llZl9a2VbrFHezLC5ZnyaI0FTIZwciyCmWMo+vi4ei7rzPQNMbk48F/SlzudFVWqlSbwTE
xgZ+yEGbT3ATly7mZERYVIlel7UEjvGRgHbfTBWZttQdUdilAGYC5WALdsolHczMhpPk6x5N2CZ9
0qZN19zaqrqhdEH8kYr1IKkSY2AxxF0dZya8sdAOTvtBvfGnV4Bdr2WKE6ayJPh9W0TpErWwNJn3
YIGzylfCBcPifHPe7/7g3cSaHjR//1uSkNjgJQzEa2RgSYxer2PtE6cNxip7bjrroc2Hq1RvwF/6
ZDYvVZrcYf7N19J1M9F3C++zpWk3q5MGLssO1qhiE1JtAr/0jg7FUNjMsRh+G9htO2/TWNd6Erba
w/ktkBUgUA6GVB8yO9wEgvfEzJtMYwQ2hs7fiuFjHIM1O+jsYmmC6dd5U7JbGgRxoIFHamVTse1h
LZkxUVDgBfl8Wxu3oEDwzxuQ7tiRAWHHcqI1S85ggDlFmJGrpQ8LRrbjV6qPxwsRbjPXrMfSGWDH
Tr+l5erbxr2R/zi/FumpPloLX+vR18foP2Ca3MYylH6Wv81NHORGgtn4B6pqYUv3DcOMFlQ1KESw
hXtzike8ABfYahvQWL7Nna9DpkTVkpR62pEVIchDPGNC0RsROMHRcbJNH/lAYQ36HY22Fn06v33S
cH9kjP/70fbpcTERg4PcUv06Aui7A+586xlPSRx07Z6lilRKsYPiI7pyNYCilz8X5dtQ7+YGMKyn
WMXpLb0mka9x0N4fWpzTRRlNDRGoesWjWaO71QAFsdNfR717OL930nN6ZEYICXaKPkQETrEggfp1
ChFu8/W8AekjFjTy/y1EiO+MkDK3QOUQrOaHNeg+a/eT92JZDyZ7TYBYgvoUrVWxXnqijowKsX5O
Rmja5zBqN4jtqAshPwzzNPGRHIfE/QUlqm1SPQwOMlTvfU6TQBtea716GjEqzbIapM/T8/mNkLrN
0U8SApY26LHdxPhJYzbhWfbYNJiJeGi13Xkzsg+KiTngzzj7AZglTv2mbPpyrHsHtRAzTMFsVK6r
IgeRLeTIgi18UC/OnbZMKSyMr7Mezu694b6BUO38OlRWhC8YZdgswlzExOL3DIKIOPf7+VvvfZw3
Iztm6I3ZfKgDw71iYdmZ6i6bGRZTor6BVoxtbVdIEJw3wvdczDyOjIhFZWo2emK2MMIwslPGjx4L
veweRFBddtnVWdiMKs5iWfw9tigca92MPcyuw6LDwFkcDCZOgOkv1dX0K69ULS3FHrqCQ1BvGM1l
gjGtfsqHcB6fiSLkGlJv8Di8Cw0N4DgFb+h7zWqXATUhu+2eXAxf7ufF3LpsfQN7Z+7nE512c9cu
YQqGrwvqFG9TzVD+yzZe+hPcEld2OW3JvPYKQJgsznANCWhJcK0MV9hnzxysROcAeDpqqHWkYISI
UKj6njl+r5I1lW3zsS1hm1ugCLUSsn1BwyYfPf9gbX9aKpSUbKOPjQgbjWs7pguH2VcLYAmxEdbF
eFNq4BH+Ugsc1WgTjTA8rkF+cBqpkJrQpItnXAxGaIOpOKm+nz920o9zZICv9TgvyGjsuSUMxAYG
AQE7J0PqR+NLbW2MSiWsKIu7IChxoX4Ajjci0rwN1Fr0dLZ4w/JbM/1k0/b8YmRf//jvC4thyWC5
cUTwelmTICZdmLhP/ayaGZFt2bEV/u9HW1ahCROVGP8L6uww2rtIx0joGBQUr6HHL6wHdB4YOsBd
hbL9qaViKmvIMuOeWqwsYN2WDNHWdBVxQ/pRPo38yU2Ol2NHo9npMBJhYIy6u2RUzWXKzosLzCkx
4crA/wvLqKCkVM8ZrinC9ivU4Sq/mh+yr6BFjqxQoaBRuTYqnibWYcbb0viYQe1y/mtIeHXxyOES
dBTvQ6DKhXUMg434ssCCg85CZR3wDnWG23TegQaLRoemfcUJzftdE0MvB+cVL6Hzv0C+kf/9gL+I
fTUtawGh5uWvJGipHznPdfc2j4fzZqTH6HOdIgVKrKcQkOuwTsNIfIq7oXj0VKmL9BB5nIadc3lC
gOXUtaOFdKA+wWO+AjdP+2inB7061N0mU6GUZLc82Nf/MyTGBLNe4ixB6QQVJ3O6nqbnRdtb/Vtb
7i1Vp0R6lI5sCS+6qc6qYnFhK0MrZgXJRJMq7lLFasRPU5uz1S0U22aWid/laF9c0eGK9aGVfysc
RZ9fZgyii5BbQa0TVSHhnltjzyoGHhnmvN6mphkMrn0Y1nbfGR4oHWa/bxtFI1l6xrjaKgAgfCRL
HGUkfZSmUYE8qU6DiOg+2iOEpKCEuo3YwaZ+Gv1G4uZn7CY3r9w87FVqGdK32PEv4B/5KB5qtB2N
dMQviOsbcw7XOLSnbVNcJ/F1y3Zx9hDhbXL+wMltotDAq+fQChArQUCh9H0KjZagxDDCZKFtc5c2
d1p7mTgdmAgxzV7nPqa2FWb5BxRz7j/soQA/cJoI4SYrKK3KyoFZryLaryZfO9SAIYswzFp5qDoO
JgX+bscwVBW4WUaQHZvT+qHTVccvQ6NzHKavAGXAuIdyGEhoMNYiBFmGGkXlrXyCS6/9qn9j9KNR
sjzKDuqREfHOm1H3tiYPg060GyCcqqOLpdhbWXzjDRFw82POyROfmHYOgp24T0s8zRK/jn8OYFrJ
vV9Vc6ccuJCF6yNTYq3FsBY6pWlcBnNchNBGuUrnJDTnSVGDVpkR0vghW+u8NWEmah868lq0BIdR
RaAju+GO1yLk72a1Ln0ZJWVgaRuaXDj0FklVNik+jvTzf34cEa5SLKs7ajqWgteI7zLiuyqwpGod
QhCJdKPUKwMW7Px+KlH/gg3L85OvtGE9UP6BnJpHTDElyales6YFa7IWty+Z6921hgZJ3vkSE627
zuz35yOGdOM+zYkJSF6mmb1G8OrRHnazMd+vuBHOm5C6GWdK4GpsYFES3MwxInuMS5jomp8EI6h5
spni93+24XJZQ+geADeJ98hpiB+cLraZ1pTQQVoiy18iXb/DoEXmhlZVFenmvDXJgDGwZTbX1UaB
jzN6npqD6m9ERgs0WlaZ+ZmGWGpfRWjMDy5av0Gz5j4dkr1R3JG230LERHG7SK7xE/PCmdJHM4N0
c4sdtbYaSsugYhtDD6Bdot/qmiJBkV1lJ9b4nXN0fXaYH8rzFNYIeejxFFv7DXg5fTd5GQjuGRQn
rqL+Cwf6xKhw3OwFFLu9iR1OmtsmnpB7qVJvk++ScFeemOB+e7SumNC61AqsS9PuI3vb0Q1J4tDS
r+3oLdc2aaX57S9Satss2STpa5INHBKJF2/gAg+XXk7OTz1+X9gTHSOVg/GnzV+/zbGhAvNHK1Qk
Z8DoW8lAjVgCsvZSgmBg/G6v26mhu7J9stYQzgdwsGoaTnJQ8dYA3hCM7SgMimUdfbEiZnCV2mj2
M/Li1NdZvz1/ciSX6J+hfECBUf5wxTn1QtPJTFyQPnQm2bnzT7PYLnEXzNVuVokzSgL2iSnBgxjg
TNSpYSoxwkIDAnTvVbtFRS4piZ8nVgQnwmx677EOVmi+m83bDtzw53dM+lGQq/9vx/gyj7wUMm+1
2aQwkJlgyH5Ox22SKmDGMhAGMIToeANsav4995EkLaiYR8wauKm+wfAMdNc2Zf4jj8LUuCKYCcq3
RQphNF1VIpbFlhPLQtzWSAEuNcKnHNg9FFzrMtSzHygkgAk6bUJwyyqfwlKTmE0D0yO6wSjECCmy
4WVRQUYUVfvBL0A6i6ndAcSSvd8vg5+VA4YVkUWE//wVgXr+NCquU6fZknPcZLXe1c6dbnw488/z
Jv7M2Qsx49iGWG/vxt6eDB02SDM92QO7yKLFzwCw7zDSlfck7MlHW7w5xiPycOZclXOyMSjau9TX
c0wd2skhHZ3tUkISwHk2Ix06Zz9TjN4Ct+KPdnU3T/Zthmnx879bck5PfrZ4l6ZjYtgdfvaIV6BZ
byfjxUtDrVKEVMmdibsa8EUdOQgq6sJBja0karoFcNzFWa2X1PPKbzG8A8xsFkkucSqQPPSV09bY
jASMxOcX+XeYAC8+6GeRoIAZ/i/SqKlgJQbGUwADisdav6wKxer+jhL/z7vPTdgYRRNWV45N2kYZ
/n6HXovH4iDT862nv51fhQRMAjPASqFUhlI7bJ0GI97RtCGAB+6F9KEFxWe+1cluhkpZHAOYe2uv
IRt917vqA/ZkW34fBNCqbbarKmLJlgudWmDGoYkF5gnBZ/qkMbLFxHJZ/bvOnat+0XbLYCrAaX9G
905PFKiJoTENJgagj9CCOV3uquuD1uiITpPjrImvAV3yYSSlc7nU5pj7etEDUtizFSo5NemgqlJg
BHAtjZaERprWdwae1bdo1Hcpxiq9zgnJFJmbqWvHGerpQ1n5GqQha79nefIUuUP3NK01dpDoOd2b
Uaa6rPjn+Ws9ALmBjwG1GFcMfWwoC8fKWrSsrBjPlwbyp4VXgFNdo9RnZnm1tAXyuQKTZpn2BewK
dhO5MthUATEFZux0NzVj9iAQgRNYFx+xcxmluzF6tcvdeR+VusaRFcE1oHAxZjafMKHdQ56HRguS
C+P5vI2/sxgAqjDFZjlQEeWQ7dOVDB2g9g0ZORi3uTMH+zrxyM6JVlwftU+1SHF5yIIHHy+FojWU
manYBuwY0WJjwJJaYJq91vTN5Pv5BUktoFSFDIALQfwVPqIaTKMJv55cZ+tZETgkFIM/0i07siCk
MQtDp7TJYWGu70cQSE+Penbp5Z3vqYSE/w70+DgeJzYBL7aB/xE+TjRCTdIEEDdbbwCB1Nk+SjbV
5NsUko6b8/sm4SI8MfYXFryN4rbisOyWhaV5PS27km1ovjHivWNtZxLW3W2ZhnW0p0Slnivz9KOF
evx9c5QZQnsEUAG+UJ1dtSiFe/tYpeomCxjHJoSnX5N4UWSsMDEU4TAfwBqAEA8dgMzbajToVILg
klox307cLHjM4+uJ7+q5ynOrAjgniJtt19/p65uZ7Wl3uyTQffhNyaGwvjXahJY+pN70752tqIjJ
zgGiE65QwPeQHfItP9rSiDlxNhCstwTNCWZ3/NFUhCepBZfDm0yQ4gDMempBX5smNx2OPCKdb5TX
eqri5JIUJxAqsIsg5OL86eIBaJmmM+i44Nay0U+6LJcHw9tr+XXcb2onjL3cZx0QEvhPUeqXnbwj
w+JhyN0x7scRhoFK97SdQX5k/Y2xPHfNhfHvAMWTRYoaddmCs9/wRTZxve2W781qXmhJGp4/36oV
iUeMVYWzcNR2AgI1Z70tqkvkv5HzQ+/3wI8prMkO9PH+CadtAN6jy3W+JjTt3W9df5FN7+cXJAvD
GBXT+Ry2C4idEBybxgadbo/JHxpZ6HW26e90NDV/qqGWkszxugFdjIp1RLaJqJNxxnZg+igVXH7W
EpJ6HMFR5o99D97yQNOfa8NfvItJRYok2UKD87T/Gf3EwLGwPlAlGrXmwFbvoSpmWs5T0zvrtnBB
bXh+JyWh0QC/AErbXEwQI8ynBznWIcs7gc8gSKF3aSzpTVzfATF9oxnNRUNuEp1sqY108LxVCRUv
EqdPs3+1BuYBKYKN+JHO3h6jVRBfccM4fSGLudc056Jrnto4uRyTLsQ9DiIHywsWaF1kK+Sk3Gcr
S/bWYAWWoXh9EslXxg+DW2HGHxmEiARp42ys3QrOS2tMNmhDnF8kdq2bQeGl2Qtek+s79QrvkJJh
2mfWkoft0E+T35g9ZF77NfLZmievVdvod1VkZlGoT71d7KMuH8CgPM39RTWTGdqii0NC10yaX0M2
xlNoauX8qwB78+8kAhNxZ83L7E+pY/5wx9Y+VNOSXy4xHeYAd/X6MHitAafQ8/eoY+kBYy7dFgC1
rrzSqsG7zvWxVjRd/37g4pNhKA04CTyZIIx26ilF1htW0qDHb3QXeCpo5NdSXxeRaqrqjzaAkN1j
Uhz9NT7shEFqIfPFw3fsWWKh9ze2lR4kSTJeY0+nj3TQur1uDSCrcPJm/kEra7ip5gktDH3Mm00+
593F5M7tQ5HXqOz2IPR7blMrv2OFNvxoPG1VbInMWcALZAMpzzmBRWeJB92CbAj60O6ipTvNWc2N
w7xD07TtgRBUgRZKI3+prfHfL3iIYwGPyu9HyPIK3wKPV1Tz//RHu3vQFPquszl/QGUf+9iAEMN7
K+6pBkcPQHCCskmtNX6U6kH27wUlDP4iWeeki/g/YiDX2MiGlLejqMM2w5DfVGTwh7FVXOmSdAUE
DYhyeC1yAgfhpVOVI8umfEIdmk5hquHQzsH5DZPcSHgQgiIQE20WpKaE22FKIIc3tliIuQQtKMSh
aT2YIMIc/dYgCluSj4MutO0A6sMVbcQu4ahbTTFG6EQntT9W39r5tq83mUo0S7JnsILKBDaNK/QI
PpbbXmrShVup3h16nakaF6q/LzylkmVcx4J3h+lc+bq2iedKsU8qC8JXz/TM6UsTK6jM/OCM2b5u
9ue/uvxLfO4RDxBHiTZrkoKtC9bAqnjrERDCzK8OSrD/PtAF8RaKshsXM+ZcN6d27NFokrGEndK4
X+3Zj+n3ntx4WaLYMUnecWKH7+jReqAo1S2AcJUYmLxbxutuetWG9/NbJqnSn65FOCm5E5ndPMLG
Gj9kEYDh5aZyMz+e9v16bbb3aXXQve/LFyLaydIEd3NAI6qllLuzBVnPLhiYHjT1JVF9KtUWik6X
1EvvDVheRB/t5raNZ5/k4fk9VNkQ3G6p16g0e9ho44eV7uspAJJZlaJJTw+KhZhWxCMWXDunvjBQ
M42tDhvGPGDQ7dAD6dji88qaqz8v4BZIX9risYugtgmE7lA8Yer0/DIlPQ64Cs+5oQKPgo7ISVZ3
DJDpGm4/sC1x78dyC+jCdmZBVHq+DuifPl8V/04sa0NSk2ffOHAotQsZsevk69IaLlLTco9RPvCt
0C5sx835tUlSh2MrImCh9UoKCi5Ysdu3qgmt9ZqOjZ93iCDbqHw7b0zmLxx5z8fGOIWt4JNrY+Q1
1YEqKtqwbSE95KJW+vAFGyBhMHAzWfzVfuouE7Icj3lwl7T6qOKrHkQrqltcugyCCw/ClcjORbhu
PbXZlM5wBw5XSDj6D+V6Fdm/zO29TyMiWnemiZutK4z0zVOE3nn6lYKXfWxB3CmkKEtW4vRqrPHR
mXSGi0jF9yxLRwAtALAZDPK8VXP6NcrFxZmeAL/pjSt9DofxfXS3JD8s08sXPruFR/j/kXZevVIz
z9b/RJacw60n7RxhE24s4AHnnP3p319z3gMzHmuszfkHcYFETberq6urVq1FKQhI2W8lsKMbA0rb
FE5aPrspX03e1q+uPfXjZRNLN4bgEgF1+Vvze34i27zp5GYCeaMkXwrphvfPNu92o/niWXvbOcTq
L0ve59ZKqXfhbscqKlXsooIG/GwLjaD1TFq6BHIEJVTUskPvquQhlq8BU8T3nj14MMREOLxrNNfm
J0dJ2qRW0xgwgdnucq10PZtpNmZgBuBfyg5YBohaCdRUj672FH+/vLsL/n5ifZbmdXEsSzY4DXCt
g5vZD0q5sr7FfWTAhlkO2ibmvMmVWF3dUDVneQTsWPo1DC9ScB+sXRYLwQEDf83M1tEEWhNWDmY0
/w6RxS64Mrz9P2zVkYlZFjapkl36cQqeEarevgYD7H+4bGFtEeJjHZ0mqYLnWBN7RQnCzZ1fQYdq
WbHSD1yq9jO4w4OLJxdl4vmzFaaqWIJcDCwGumtFyNMuYGxAc7PsgQc39mDfhve4yD8O7UdvDfW1
UHE6sS785WiNKOd2kSTjcGkXHWrHepW78lbQZfmaCSKLefAhxRHrw+WtXYiIJ2Znd2CYRD6PKRY9
aS+1d5cY94PyRau+amsTluffkHegBYeKjjA4vbVZ/pDWPfSAshXRTJUDN27Lh9SU3EQOVuLT+T6K
5gKUeogV8AY8exM0bdlkoxnTvatdvb0vhte+HDe9di2jX4Go7/txtgJpgi2UgzkF84L8UKRmUhRW
vKGTLCkf4+BFqr9c/khLe3dkYl56N1ozc7wcEwUwzkr/rLXmth63l42cR7zfiBkuK5trGMmPUwcc
ofnu+wFJ6tLqd2ZUb/u1HOI85GHBZqSQtzN9znmpLNUlM5ND5Mutzi2ka0PddRo0XN3b5YUsmEF+
XZRNGAsQzn26ELws7ZwW+EDafjScW21AAv5Dq6y8CZesgHmH245GFvUN8c2OzqshjaYSez5WEo/h
kdJ7SeT2oZ+k+lqRPenq8prOj6nNi+OvNfFrjqzFlhFNkoYmexaWsasX34Ys+aD6X+xJvRqbX5eN
LbgbLK4QKXCOYN3WZgE9iorAK0vc2cl9aBS+DUCnzOL1spEFd7PFJ2LIFFQvdFGnKwKM3OSWYCkb
wF0YLqmM9cxNaf932cxCOPjNs20LkW1gibOwMwZOqpQCD2Z5+3j6HMADFIWMfm1zZQ/4l0LR2tAk
TTh++mnmYuPlVLwAlqjQlc8y2WCSUifw4ZLVCrueXFn3RgZFZO8JcCRfzwp4crsBU/wby+7ardMH
vVsqNlk1b2TmDiSqM/VG76Ueuump7q/7XtLfUq8mFQnlrriKCi2etp1GNJVTswkObZ+gNdARWe/q
qm/vqCBXD6Uy+u1tYYX6kzmZnLdpnPZqMwa3pprKX9Uxt2+H0K6vW9wrZHgsJTDrk67QPIxjCYoh
3zF/pXI+7CfdHr+H0mg857WXvgZ0sj4Vsd3e6k487A1sPBc2qI8iy9Rgmw5Od6Mnpvm5KwPYneIx
UNyh7Ztxq/hS9pCHAJonOan9zVjJ3TfB6FnvIUDLr1tzImxXvZU+9VnVTLd0WXvvyQFZ+sioi91t
eqgSG3fIgvzaMoLxrWirYG+FHUyguQI/AAVN8xCEGloBng3d+dZvRwaAJjWQHhM1kz/H5eQ9500d
0j+xjPI67aRoi+AbyjmdntUb6lZBdpsVcX7DZ9T8nebE40+1VPMU1rQ4/QBdUcE7G8LwfVbX4a+6
KRN1L1lVxpvYstqYd7nfflb1vvmSTz6aMl1gR98Ra9B2ld/qSGtkiXanBzXlt8b0JPeyy5+/oamJ
yYIpzwImAeDj9GSFXFSBVMKVrKbTRof7QZWawxTJhxBqZq9Lf0bSWuNq6TBTkhBa1w6EbPOiiOH5
lp6lnDIt3puAj9rh/RA7FnVkYRbUiyyx8kawpfpIx0rJ6PbZ9eVtW1uD2NajENuMSquPvyMF/lWH
D4P6fNnAQoIJRZHGbYHeFS2KeSxqwKvmWTNS3MhV6avVWdaXLPD7alPaGeVRBwLMfeo5PqcwNbvJ
bQIvVLdNrKb/Vb4W8f3C+rYI+67cXv5lS0uHbJT8DHo7SvWzgJ/43tD7OsCIvv0oKZ1rBiuNhoXL
kpX/NSB+wNHe2lUT5+pvYqNefYtVaBxBYBhjcZOpK5bWljJzfiO008gS0ooV7QzQF8WqZtTS7Wjx
JuXhDYU3XYDTtYROSHwW2AQi1Va13hw4DgNj5YssGqGxSD6JLfrdp0Z0KwmLHn31jWQ/d/U+abeG
tmJi6ZvAw/rHxOxl6ABZNb2ILl09fI0Ncxu1QLKzng7mGrvl2mJm7iXnbV70EoupxyuluqnJyNdQ
CAv5kU1FhwwJ3AMIn9l+hd2odsQ9gULI9rAO7tOD+RpArKx776dyhQ7hyNRs34ZcTuNRokTpFeEV
YqdZ4u+NZtvI90Hw/qzvxNRs4wbF8rvYY7Q1H7xtY4ZbGFaT/E2XYXKXzM3lILB0bcCiCakxQjWg
2WfGSj/v2tphC/tiE9ahWwRo5F0hQ+Ua6CVHa06x6H5H5mYhoVZifcwkzI2p54bddpR/eZ3bJW+X
V7Xke+SZFFhUXT3vpMJy1hqJAWQkQPwAQIINaEOZ1riZVqzMNWPHzJfNcCSZjWCbsoMnU38x15iT
lzbsaCXzQbt0qqYy/i19WhjmodfiirK/cj9BiUezyIteL2/cmrmZm4cj8uZ1wsZp2o/E+sGc3aZg
ciiIPl22s9DNgLmPnIGePf1hIPynoa7iOFVey4h8x72bGhvHeGnVV2Wk8hFug3zfjOuNwyVfF5AN
cO4o2MGEemrTCeBY93PAFFqeiYk+7TZv29e2L9KdUj109HAkZwUUsRShHFj4WaLsWDSpT02SP/aa
1cM1IPV6u5O0JyNuPdgaMvm6sMvP8HCstaoWLf7mAoAXTAhan1o020avy5iwm4+JRbtNQW047kPl
qxp7UrAp9dJLDunQpiuFtIUrGNCUZlo2xRA4h2dPLj5xFps9bZUsMK7z9t7yysNln1k4bv9DwmiC
zKIjNVuZlKCDrrdUvuU4TnfGBK+kWdUDWAzr5z9Y4h3MLIIjRkFna5kKx6QQTJSKcgoi6nNrHQq1
3F02srRhTJ4LzhhmUs5K6spkB1VcCWI3c3QHxrC0NeWRBVdwji3MnM+akIKRtZGsiJ589BTJe0W7
StO7fPyHPF0ge+mPAo2A1Ep8uqNML86GbLRHgalUGCJtnU0R/Li8WwuBif4jrShA68CL5ijiuI+s
Qis0CEKUG7W/yfTdaP/KjbVn/MLAlWivgr2BNd7iv7NPbyRpO4YipWiiMN87rd9dZZ1TTa6VGaa/
tZzAvg/lNHjwnaDNt1Welg99nySv4aSFN0mqpvnBY7w7csuy1Xeq6SWvolR+p0YDxL0qyuygyA0o
OOu+rz03ypm+2plhOKoUDkLjNXGgj9nQBDGvo7ouK549ipStZIFiFae1CtYHHhqOZIre9ryX7I2x
71U0CHi5GfJu7DNvo9e1dN03wmDZjDtV7fWDMbb9oepKe3P5Y56fZMwzswKzMU3SMxlRlEL7MC5o
K0JXUu4bK/Y/2yOAkcyr3i+6jimB5gS8AwB9Hg4HJ1KiLKK/mLTd6FpKFl4HhWm7jOus8YMsrYov
J9i+HE3lRXx6CCjPSHmfMGobjEV9m9tm8axGjf3dLjRKOJd38Pw4iCkpgqphA7+FIP/UFrmNY9Yd
E6RF8VhqtJLQNe7Gg15IK59q0ZAFmgu9P1NT50QfvmqWVhZ3tJkBN46hwns1fECNZ1fr5cvlNZ0H
RNb019R8lsgr9FyeGkyNJhx/dfY4tsWXyyYWPxHcLTQybc05C+ylnnLmCkz0nb9NPe0pRoMviMeV
m2rhzc9SgGTT5wM3y6pOP08bOlTxkpH+Sr9vp5cwuZWiN1+9NhjxDpHOLG8nNNKjhyIBjvnh8hqX
thEWA6GszdVCkfXUtixJVhfGBg1ipJrTNtuk4f6yhaVdtAXwmxQKsOJZ3ac1cs8k9m7C4g2tt0l9
/pezJKK8DbGRICOc93NGP86rqWJ8s4+v5BThgukqJIu6vI6FnSINpIHDV9K5UrTTnbKNvAwLW4H+
Y1Q2bbxjfmTFwsLpASNPtUAgDGT+d2ohLRkbDLwg22TZvRc8hOW95fzq1ZUH48I6xIQXIgFMADLD
OQsGiGRmTZzF2aZH4FH/bK6p3ix8bwInAtPc7jQ95jE0q9tmZIYn2xQw6/bxVs0etXZFcXHhRjIB
F/ApRDUK3z3dKTXxdJMSV7YplYOSfujtQ2590s1r2XjxDBRTGOq9/PEXFwVKQwgEAHJXxWPhKGVR
YpDqfo/BLrozjLfA+hIzUPZ/szFb1BjLfpvb2JiyR699pGQdha+XTSx++7/LmAsEVMNUA+3GhD6N
e0VJrkamBN5vgpEITgj/Z5ZrFlCsXs9KWCSyjcTwamha1Ojjf1jFsYlZvKxDK6C8g4lkqlyHcedu
5XVy/vQjxaYUgI85pHXzkGUaHdRdZZVtzDx09exD9JnGKiWOrUmnZvh+ecOWfJlkFZIwAQFDTezU
tXA5J2mrJkMA63HskE9mmlqmp2bCP3gYPfMgr8mWLTkzC0RqiBkBKOpnkayNgtwp8o44Y4as5yaN
vrVrRLxLsezYhvDEowNTaZXEqwwbUuaGv7r6k+xvo2DFERa2zqL6KfTPqUbRzz81EvSqN1RSz6Vl
3Epm5KbBq8kcZOC4inmLZlQ5rcQd4VmzTBhIJ5kA3Ey0qNXZEe1rFYHJceRbOa+TdKujH2ButAbQ
xbhGNrbwkZjX4Ins6FwHZ2I8tt5l5OJytqnaEQpxXpf6h3JYa8qcWRGkASazsoJLkatzdpRkmakc
cjSgh03MDNO2UDLXCg+XPXzNyCx4loXiNN6AEcMD4A2/mJb9g9ia4CUQDLQ4NPCReY4rK/1gDgPE
BJFKrV3b9n6xubyMM5f+bQEb9GzF6Pfs4mzaomBUjpb3UDrbrNzazouSOBt5JR4s7BYJBqPeyHSL
ur74+6OT4+VVQRpdUAkvG2RYmWQaP/nvTsoYxEfmlwoJX530b7YWqc4DoxIKVlmgPWtttzUy5Pf8
lTi6tJRjK+rpUsak99rIE1bAT5qyfFDC9lGz1vBJi2Y09osnv84rcXYqu4E3ozkxiNclxl0zaPcW
4BE1bd/vxqgik6EJ5JCYwJutZpJUszJEi4J6twXQrNRcGkiXnezs6uHDwEtDTkPJSiF/OjWi5mXG
g9MEFGoY+94Jd8xlHnofLE8SvQxSvw2CNQqesyg6MzmLAZFdlNbQ0KxIQ52Z6l1YfPO9Zhszaacn
e706wHR1eZHiXzwJo+QFvK9F6Q9UB0wQp4u0ptwsjIZGrW3X5OwWHDXFDt6GgznZL52XXl02d46C
FfZEH0GBrZjC08zbAw+S5VYoc/WUGdtkV5i07Q95tMmtj3H8pijPQfDZ8W8um11aJaOQOipCpBAg
Bk9XSY7ch2lF0VqrbvyA/oxoGd/Wg+Pm3Qp/00JoovhEo5EGBpNUztxrsjiZyhxTpipfp5p31yYx
NEblr9Zpni+vasmUaJLIoLO4MuaPVT3L697o8BbD7GS3Vor23g7G5q6oS8lt/PEfIhVDkw61JzpO
ojJzuou9ateKJyigK9Xc0W+Fzppq2btB33gIOGmBjSdlPXtBOsA38B5KXLDqW9vY8i13SrLnUEmY
PM3y/Zhlny/v45J3gJEWaxO3+/yZVFpVl1RCgMHujJ/JOBxUVJgnv6rdyI73tbnGIrZmb5Yr1UMN
lirAXpGGv+SgQZR0uBmowNdS+WxW705ffm/o3+XNjviY5VaZxGyoncG0K31Apnefr7EwLgR+C+Ay
yT5dE/LkWSKb5aMDBx5rGGL1utSem87Ygbh7/71/YmW2c37aVnEk6vtDoO7lyvvcNuW9Nv3ww2ql
/7O0HmqBAi5IMkNp8NTXtWmMoikaicTdS9I7jJJJbrAWfBduGIpzlN35DwXd+dWvM3ldebAOQRCl
bAP5kxx+8urIzbz6uQyRdF2JF4vmLJwcqBtI/ble4TgEoAvE7HM9FTdWfJdo/1V9uTN/FvTFuzXq
F/Et5jcLvAYkASQ27OIs5sJK38p1R8YRO84PKYHQMQtXwMNLAZD0TOPxRJoGD9bpR+IQod1eE2up
El3LbbZt+/ErLxGmqoyVe3LJH8ifLB5poiI9fxqGCvC8zKJREllXYAlBQl/VarJSdjinXOGoHluZ
XR6mHqaZIzTYmkRP/5Mmw7zxBq16guFq/KhIk8XkuFkcaKok1Cat+jYqqIa4WRU5j6rTd69mulP7
NcL6857v7GfNDoMTjoYXmCxegr8n6Q9MeJjTxjcCdLW2ealt9OBQr90DS95K04irBrYvXf2dSRwl
3wqUu9YEHeGmqJrr0NSup7C985LhauQoelV7E+vV+zM+0af6Y3KWJHe5OXqZj0l4OdxGN93B/tF4
WwBXOzqJWbhyHpdOiEDtUqTXYQqYz+a0STFlieAIUBzvSYORfCg/Xr7ZFg8IY8/ok4q36xwkovpG
5oyVsAAOObzp5FSJDoOmlIEbFYb3rQm64l/2kHITtB+8/Kg0n57Jbhw73RfooSYLD60lf87k4iYv
KDlY6n0zQiaYrqnSLK5S1Dnh44I5cx5pgnIajIipiI1FU0CfZFgTs1s9d5i/MFaqDov5Kx9LBDUM
nmHvVCuKEUnl7vaahJHY3tW58yx/H8U/BsuVtIfSe7XUvW6thIbF+MMx4CDoArM529aAvvYU66KN
Wlsu0jFPYPT2HmIylx1mKTWhXvi/ZubImNoefbUVh06u/J3fvEk0C8p8H4wTGscrIXXps1G+5XtR
NoK5ZbYk35AU1D1FojcAJao9+z+n7K2N1AwBdDTx4fLKFoMYg3A6jxzaBrw9Th3TdzqbJh9fy2y1
h7B6yW0LQeq8PySGv1en5MswGchWPEbm2ozL4kKPLM/CitegaFMb+EyYpJ97+dMUa88FxdkNDa39
5VUuuQm1RBoeJM7Ux2ZpmFV2medHmIpLI3YLQ//lNOkNjbU1wa2l2EXLlJBiUYNX5uyFYaOhDDgw
MUnb/UteOoGrrdL5Lu4bBBE8orhy+XanXyxqh7TPGmxkFgBiBNHzCAS9rkLXuPI+XHQO3vqUeIhY
Ygr01BQ0OePUT3SbzaaxlZvG0fzknmSzGFwdKQMg6l1U267Zq/GD3hjBixqo7a0NmP39dRoqjVDl
8SpnyHl+KIywaG1H4ofEVfORfJqxNjXaZrDIrsTpxSUDpxIVNNF0nHcHIkMJErskapIG32h25Lsx
csteHXz1uv6/yVHfglTbqHn2pPAcuuym51+WRyuhmv2mUHRGOWNovdEX5Dobum+73oQiPt/6cFxm
2ctlQ+fxDEPg1eh6itfkPEPUut5oNYf+hFffZebXIfXdJLviQU5nZGVN50fv1JRY81G+Ar1XoQ06
ppQRVT1n5+Qki2sX+pqRWSbWGUZdKqKlg5KJX393pM6N3y0RAMqY3gfXDFUhZuVmMYRpj0oefEr5
MXM3ZtJdpVay16S1UtDCUsAbkSIwk0XAmjcOR4WkslCoqme19Y2u/MHyCMh+4a9cMyt25kzMiPTm
iLNO+Fo6ukEh7Wtp2HnGGs540QxsT+J2Jg+ZQ8AlpxulujTZtdHrNrKd265j5vB8td77g5VCl4Up
a0pIkAjM33F+WRGpEsj+Q7NwU3tnW5s4urfzcGtXX80i2NvMBE3vnlMRQQkEBrUXBdSbPXM9M6yD
yAuxaifJB7ih3tSCtEeWUGhjBshg2C31nd3l47sQJ8TImSlYKKFXmvtIp/lR0k5hzuiPvO+078nY
HyYy8hHNoMuWziuvOOJfS3Mv8cLcr4cBS439kcEWcpKd5Bm7afhqqOR6u3KtN79mcJaOJE3uAeXC
YFCXrtWTMT5EPTNun0LL3tXSZ2sNML64l3CeMZ8nMCDzm6W19NYY6jjfKMAWx+B5UMet7LmdtZIi
n7/b2Mk/dmglnMbBKi/kwjNZWKRoVK4/6c608aKNZHxOnU+2tCZpc56IKCwJUiGcknVps320pqAP
/IowUpq36li4GuzXl11j4WRDISUobOkCiLTqdEFDmVBoYKZ3U9iq7I5yH+3iBuoWdJvWeNGXFkPt
2ARyLM7Z/EVIRy2REtWine4XrmE8raZUvxP406oMwnpi7pkIAoJwnui0FRjcyuMUD0aduYVn3Fqp
0eylMXoMZOkxrXXjxlP7O0WSbmy7upbU/GNZTveF6vvwwHMK6+CJHpJO2tzd5EjgeBIZmS9r3cqJ
PKdO5boG9C36/+Qp7MnpvvdVB4QpDnJmg8x9oaRXciAI4+Vt0aGPNgCJjryNPPzwJ2MbKb5g2lsp
Ny58ecgFmLCmVkbBbN42qAuPDuQoCTzAjd9Zrl+9QGx1eLd7YYShWaRyANDMz2WapGVajD6BgDzM
q+WDCfX+qnbeQrpH24PHMU87C9jMPJluozJTtBgz+RDvsvajNQpsbDNcTaWg02m3I8JTSoHsoVGv
5ZqL+8izUlgnp5iPOJIGllpoYFuP4MQams1QKLdJsAYJWDg9AmH+x4yIgMcZWFbBwtRiJszp7yTm
QxOsCa8vRG3REtRBVJK7wndyasIukRNKJYKbWb3o3kOXfYZYpxle7Pqzrl+13kruslBuQETpyJ4I
tkdLasbG9sYwyjdTuc2rh3h0Q4rfyrafbnTpq6O5Tf9R6q7e75EU8TWeIUCsSGdOjTKLm6cFQD76
E/LjqOU3g288htLn91uhd8Xwl4zvq/OqDRSTgC0TVByNZNxVzXhdVvUWmO/KdbTkFBqaokCtwNid
laH7yA5K8iGcghEVrf5J7v/+degECFUFH0QnbpYuqxEDAZ1Z49zyB8W40dAUSFbWsHR+gNiJUS8g
Qjjf6QfxmMjOaZzidciBZJUpSEbc1bthybfp2YMUBHzKbTe7SX3Tzh3qIeyUedsyagKJidI/x8E2
835W/TbNV/JY4Uazqwh8iJhdg/2BmrlY9ZFvJ11VMY/OkLMGJ6fVDq7aPzf5U2iHbhKFbrmmnbWw
iwwciqasDGSNBPrUnjR2RsnLJt/EmZjWtX90PpeLpq6BBxc8TvQtQY2Ii5xa3amdTFMKLwhlkUpW
0s3Uq9Asd8YaVeeSFZqw1CDZP67I2e7ZccnuJWOOyMjtgKD02ojmgjcwAMwTA7pc4OPzcpnaWrCt
Bfz7UrUrZEqpMd3QD0p9B2+/6h/GNZTaoj3RpCQ/hclh3nADn2L0jcyuWflw0zrDgUq8azq/NOs7
OQvsfNaBvvF7x4+JcCbCfjCxOTL3+2wT+y4r+5gUh4upubL8HpnxNUan3//G3M1ZliKYoyjezpMI
vdWCHKrbfONTfIAYIgmvQ/m+ISNGG7P7qI6uPT0h7OOH35L20E2PwVo8X3KV41+gnjpkbAzdUGZ6
vlG9SbpB8Ut91Evjx7vDoKBU/rPMWYyqtFhhI1lmFMs7iT+RQLq2IBy7bGbhFfO7BQc4H9AKA1in
axkdeYRsWxwu0oimsDfKgK5I+FjmawyKS+FCNPv+v6XfCdVReDKqKQyDVMk3iTZdpTp8JE60m3rz
5f0LYlaNthMdE+qcs31LYqWMWupfG5/as+X434cqvJfJeGFLWssmFjaPRim0KoJvHr+fbR7YxjTR
fGypUXHbtv7TNJoHq0qR47D3cdxcydqTArw2KVWozB9U5dU0qzu/NtxS+17F8crSl7Kb498z3+Km
5Nldt/yeyfA+5Z2y0yvlxiiymygOnmoqGwk4SIt8lW5TAInIissuXEBwCiJdBL8KCK95yOk7dYz7
BnBiVjtuqlwPygZZwUQNN6lEVvfl8ode8CebeC0AcACEGKE99dzJ9KsxhacM1TGknY3DmHybupV4
tmZjdtINL48TxwuKTRVm7uQdstHflqtDg4tudLSSmcv6ZTHISs1K9PhgN18k5oqSbRDtLu/XmhUR
1Y7OX1A4TMS2rMVEAs4HrHDNs0+1P1y2srxjpiDSQBQZAv5TK7YyRRZuWGwSxNgVBuiTkObT/rKR
5aX8MTLXCQgg05GnSnx66T7TH1PrKho3Q7uChlh0Z+oGDC4xnXemw1VmlhcNFhsm1RppR3NdaOVd
C8s2Y/rqple8g9qvFXuWtk8UXhgxIdcBiH26fUlkxZDAMpRt2xGVT+dOTrOD0ygfL2/gwg0GCwsV
QEI+huaowTIuI2UsSnzBVO+RFz7k3vfLFsTDbXZLQ5wnhMVgphYsUKcLCfq6VSuN5NCywxQuNYgB
4qBnvrzOvvZj1BIX/XQl/p3bhKCXOV9I8BHB0+aF9imVjMbRSbGacNs5X3Rt57U3vf61lTfvXRyG
oIYWMzoEvHncDz1Fa+ucNKdoPw/mF6+69tu3Sr2Z1oY2z7/TiaF5QK9zqKmSnjtTqT5bMSF7TT5e
HMfTz4Tkt0m7mLccjLDzAlmtd1PeNCZZxnA7NU9mdpCCT5V/Vfa3hXrr1ytgzqUvdGxOHOyjGJT7
WdRWLeaSYtyM8jWcygcv/CoNV020Bv5ZtMXkHyhEoEz0qk5tdRMa8pw0LkP5rbGjK92YnnOt2klV
69JZWskFzg+umGAXQD1Y4/hz5u+G1ER+Lm6Kvk9dy9r39kev2F12u/OwJ2xAPAubAeJsc2aBPOrs
Me/RYG7zn8b4UkZ3wQgMZOVxvORzILSZcyUxpCky2zdFQc1Rs4QV5dn0Qioiz5eXcR5XEQAnqPI8
+B0ZZlvVymWRFWVUbPJsaxZocf7w9Uctuk7RZo3XwJpLXnBsTPyYI49LyzxoW9iENvaku2F8bVjP
hlG4lnxdr724llwANCWYNvB5ILxmVx90tn1mBGxcifZGUh2EAJwRrDEMLFoRchLcSYI/cLZ7QZUb
lI2TAhGq59GB3cx5kaw1NtYlT+MK/2Nktmt22UtEWoxMHM78ug5/TMqNrKyJvC1+HHoM5IvUYlDn
Pf04WVHUVhxixo6N25SB3SueptCW+sNXqzXvVd9LV47QokXEn2mT0kkBe31qMTCCzJA97lcv/U9c
sbW1KaVrqS+2TX647OaLe/jHFJCAU1OQ6TV1lOe4w3gF1V3ZF65jkNatmFn0hyMzs+NqekbZtj1m
vGRndl/a4KUI3y6vZHHTTORLKC+ijjqHoCEooVdAbYqNqj530b4xbmTHAzyyMdcQfIuLIfjIQJ6J
DvMiTMBsfa+lLKavw30xapsIhM+AKPnlBS1+miMz4u+PgkKS9raJmmWxiduU2thmCHejYrpN/g+h
VEy7/O9yxMYe2WFENFEh2ef5gPyw1tpv2eT/y+c/MjE7qdTGfMRxMNH5L0b4GDqP07BSV1z+/H9X
MTszte60pSEcGdKqfeDftvGhhLIi0NGZWX1SC3edJyRHWzZP7aHi6OtSx1ibBcyl9mJmYDpIxlez
tbeNle66Sd+WZhtBSdNdxZPzf9vPedZgWgx1wQX2O7y26odOP3j1WkFzxcvnGjpqAi2BXWAjqZyt
FTzKjeNaa/CZFR+fQ1VLM+8Rk8OI4m+dZtfZe0O9sdaKOou+wQASuCeqIEjvnnq4Jo9BoAxY6Ysf
aH6U465LnhPP31jxWj63uGvAiSH5YEyNtO7UVKBbNcTNBYFO/qCVuyT9aa3F0sXM5MiESI2Ozmvk
J41me6zGzN7s7PugfIudTWe/2r3qAqi5HISWt+7vemZByOqkJO913mCVBOVR2G6DYWAi1u2N77nx
dtnW2sJmUaL2/U4uc/YuqIwrejfd8MkA+qFoX9TivlP/IRdmUOHPl5oFDDrlceXrWFMz/XtijaFL
x3KPfMr15VUt1LvIJP8ams/8A08u6L2zhY2/q7wPRra1aB9O0dXQbnPzKg+J7sGVJ6+Bh8UCzoLU
kd3ZnTspA/TFDLJuvCp+65zo2hk+GJ6wyWSaE20UqtFl9S9p85HRWS0q96Y68GOMtn21T9XnouxR
cj2o9ZceYea0/3F5c1eO27wNBzq6jGVx3LIW+DAzoVVTvCSStbKqta2cHTm4eY2pSzEj5z+MaFM0
Nxa8cKNzFfSb0XHrtcx2bVni74+OuJ8UgTRo2PPGe6t5yPMPavl6eeeWHlDHXjk72F2ZFKUjTEz9
6zB+18aV+3gBenDq9rOgO9ieb0YdBuyheZtG6UVxIrdQgmeYdhBAMW7D7LFImBBIzbUTJ5LWS54/
CySVrZZyFGLa1PM3LW3vosS/tazxJtHDm8qRN1ORQURt7oxBXomXyzGM/BNNFAaufgeDoy+XMeba
ag3BOZL0TSL/kKPgEKTTXkFgJq2ieyZvV6oVi77C1QbelefcGcJdY0BgSCJx4gwkAcp+lyk6tC9r
4N3Fi+DIzOxgI11ZOdHInjZht09te1P14WMH9XGq/QyctYnyxW1kFpTSLIgLWpGnB8CsGq1jRpK8
oBHEmfHGaQ8N/G3y5Kr5p7hzLx+G5cX9NTe7tXWI+2vo3Dlv+ZsEFsb+VOfbqd5ra+/itXXNAgm1
P88fagy18aucMUh10wy3jf4oyTe6/vP/tqhZEGFcTMpT0Wkf22+WfshgrxvulPDeibaXDa0tahZK
BC611XMMNbB02Q+R99HxoMt6ybO7Qf2XsEL/RmBgSaQMXfyYowPmyJ6exszob4LQvs6DT7JmbKJ0
3JhWANMRDZbhh+wnr56z1tIVq5gHFVGHZuQQflC4U04NG2ZttFOP4TCUrwfJuSV8PkeVed8Fwdph
W7pvjm3NFgmDYJbLGVFkUOND4G/7/LmdrqjY7BzJ9QMdvjX7H47AsUnxk472VU/9okxCllcnv1L7
Vmp/DQ06KR6cvGuk1kv+Ih7OEFCCAaIvdmqqartmSCDz2Ezx3vIYsP2q2nfemO9VdWv7ayzdixfR
sblZLElzSyvaGnMlOaWlXyeB6sLYbfs0y5w7O98V6c/WNFcOxaK7HC1yHlKCpLEKTXxC6d4eDl1O
2RBEg7nGJrYU/o9XN4soWs5sWkONapP3X2N5IwdP8biSKYt/4szzqb2jo0izDFax0+9Fa6T1zZIb
Jrfzh67wXsi4Vq7sNROzEJIh0mvnTUWCVXh3nP5dWa89Ahc3SgyEIPogBtZnDk7BqAyRZgJ4xIyU
Enyp5cGN1hjkFg/uHyNnMGiKXGh1DIRCaxy/Ts2H0AmuQ4q5w/daeo1C5dmG9+1y9F3cOlBitDIF
O/Mc25sBJLDR0aZMNH6tnCd9bbRz0ZGP/v3ZpxnkbOwkkWKHpnllO+FjENMn93Np543/UteAQdCm
Mw+MStNm38gMuhDuY9ZCvzNxfUtK3bBtbspgrTe27Ax/DOmzsmdrDYkaGxiSCx5lxaf/GdtZCanL
O/fXyCzOyWSeVphgxEiYdExcmyH/9mMYrBzPxXBqUAdHDMhiSnUW3zKpbkZbw8wocLx+EmyCFGE0
Ywg3kzO4RZxc9Tz5LnvdQsYEexFzQjCaArA8A7BkRhSAZ8+ZC9lBDK93UHW4Vb6VnLfLhpaez4JZ
jMkx2LYYvZ1FnxjmDzM1HdBaRrvTx/QgJdPeQz4zqaarRv9JN/rBoD4VjeZdZKy115fWCU4HpKKY
WOXP09hnTnKf9RFgFb0t262GOM1O6WPHbeO8QUhGzbZyAEXU5TUvHGkA6MBLaX0zfTAHqKlZ+/9I
u7LduHUg+0UCRFGUxFdJ3e32Fi+xneRFyHa177u+fg4zmJtummjiepDkJQZcKrJYLNZyTrVGBLWn
IhoLQLj+mFeMWl6WoUAdsNC2KpK+f7B25Sz2tLHeKUcUgpzVfign9ANB2nDjgePo2ljBJmUsxgOS
Te4NQQgQWFv2HYO76BxyptxPY2A5Z/8dsEd8EnpeMbWOMUG5ztusllkuFHpP7Cdrn/M4D4E7jFVf
/cjhGr+pcAFnwiS/NqLKajYOhC3xgp4Zg62BBXgp30jWH5eXWnEpQBIKlXie4QUln5WqRcaF9wit
unUCA10ST36RpkZIVuPYrinbdwUnPgBifg9L/fmybIUPOpMtTO0krAPL3gjcIxSvjM0JMC/jWmEz
0J2tI1dQnZNTHaVTumbID/YNqi/x2t+7CHba6kCbDtQoAIWtry4rpVpQcBBglgUgamikkIQlw9ZZ
xQKlxh4cui21AJRlOssriHsYUqDVr7QASHDdTdmL2Y2l5sGtWlK0nnmAjMTgEZAIpSVdAOA6LgZ6
97am87OtGx7Y0LdhykBMtW3LqJGnWlqMBTEB50AFTvC5PEy+TbGdQ9sWo4zT+Mr76zG6IvFdOmiO
hCpUxrzIv6LkebitLm2W2vAJ9sIin7ApWOvkCxucILeit3zsjuhR/Lk21nE1P/A0PpMt3ZZVz5D+
ReYLr7nsYQItd8zIJ6Pugnwq/GZzXX9ixsNlQ1JtpUD+BIIEQQZFfol4Wes1syhTj/jrmIERvZA0
D9dY4wEUVzTam//Ksc63ENXPfsoo5HjRHN5VYV1hcKl9MPK9Z+0uq6QURanoKwX0GVpzz0W5xpiP
lMHZ1EAwjNPyACStFsw3Hbli9o2nG1JQihPQGFhDuDi5yShiTcn+lFZGM06v2s0hgItBl8xa1us9
LzkJizS6awqw5F3WU5wy6VECyCpkhoCaDTwJucOAthbmKFdEPU35SUDzAEvX1FFYKJU7kSF+fuI8
s7yikTlDxpK5P4Ypv4nSNEC0/YzI6OgmnU8NN7yslkqkCyhaQVwF/na5O2wq59bbRP/jTD4bRsDj
r+527OfPJYo72oe4yo+eCpMuh3q0IjCGo+3ERUdLMv2yM0C4oiPSpN8LI/Gj+SZl/7lXFaSVeIGh
So90GwYZzpe0SdLJzIRIg2z7hQzX25Dux9nZX15GxRgh5Fhi3sPEQgIz9FzONrZr34rb3ZrBi0mf
4xQlMiCaoME6tOKfKMDg1W94ISt1IxqqRQWaq2i4w3FgMl5eZmZoLm9w1k1UykBPvSvTF9N9HZ3r
2H2qaIqWhA/c8X+gVDAQImDYpQsCw29x1htYU5JYzyOmFsfS2iWYPenAVqlZV0VqHUcdr+f/lSVX
vr0lQctIjnW1818JcHjLKKoCdFG9dHG6S6v6aA1L65sN/+SZ8etl4aqLUCAeorUMuJzvaqso8Uz9
aOJ24sUET/rEce+jycjnRhxUjaYrQidMOhvbhuGdjEDYRH/y+GANRVhkb227W8Byflkv8atkV3aq
lxRQdFuP6VzRyzaRV6v4DjyOD/x+FDrRQYlsOqYNzs9CbA6x13D8/p6XzySZflilEX5EBEf7BbgM
gKYoiWjMjvIaJSWAiYYFoBNNEJNdlqDy96IXUrDWuJhjlg90NExzhkRX4JpDwCp/7YEBrJuZUXnf
UyHSPQ1ESOp1IsdL+UvrHssitDYPw2I0KJdP5c/LGim3/UQjer4twD9aW1ZBmLUYPgFuiE00G69c
MxfTxYC2QY+z3KeNLHLqWh1SN2uMxiEMTqdBXLyQrP+QHMxC4lQCmE/eG7B04LSI9h7PS+aDiTh4
l6OXOiSk1+UdlDvEAV0LT4eoTQ6GDTPLi57B/3Cz2w3OdZaGbPjNmtw3q880evrvWySAE9CnjX6A
d1PafAPYb+XiVdOsbwMyOIYuvaDaob8CMNl0bgNru3ll4UGAM393oUTrXic6n62TIZ2cBEXQvsog
Y3X2PHuk7B6R7uV1UsXRp2pI56YxRxMpdoiYp9skA1rZsRlDu9f4SZ0i0oFhwGO3RgopHe33ZZvv
wcTsl0OnsWaV5wcIA2Jo9HvimSk+4yTqcw2LD7NwAoLsyPMT/pKjKzJ3flb8n8vLplToRJJY1hNJ
GR9XxLaQ1ACX3QGmbukcil4TcSkTPaf6CH1PpLSYd1qbGcs2pdsj8wx/bnFvJiR07PxlIkOY8AEb
t6Kw5YT2Nkx+Vaf7osjuu3bRfYwqfjj9GOmiWG3WW2sGlRePv84Yfku3el8A2sitk+vFtn24kAOm
Z8Ok/EDflADX+L999aSzluCpN9qi1yxO75blRwsMrHkHQIkVPNfk+f+1s/JUdZVE3oA5Y6R+3eRY
xYCwrNA6NepgUDQG5EnnziHVutUuVhODrJ1V+vYY+6AqvqyLyuWerpsUCVWT0zqpaHZk6wOxAmt6
HPonK78t16tSd2PpZElnr5hasi292KNlvq1Gx+8ykKxP/W7Kkods4iD2mzTqKZMeAtkIkGh4w8LL
n5+Prh3qtRX9dJjViY7FSss91vGLW8bHDHTIPthBWJCz7Lnm/Nps12b/n9cXzz289xDUoKotP6En
L0pojb6lIK4TuLOfc+3hOAZsPtjTdaa7DVTqQpztoIiN7DLS6ufqFu2ccQc8woGXGPc2QSTPBqSS
0mAAU0gOELg1cXar2fvmWlxd1lRhrmeiJX9X2N3QdwU0Lcld1uyK9rWKNCIUzhsi0H1J/3CtyVnt
ymmidBGdHFn7mI2hYe8yvo+mm4FqGhGUuoCuC1MUSAKC8/V8Gac1Jyx1sYyTc2Wt10n9ms2fLy+X
UpcTEdLBKwwnzqMUIqp0l413LQD5AGK2LVdch/UrFl56gWCE668ykk1s3cyXvMHGAF60TK/X5tsS
o4n+x2V9FAEv8vsoFgkGF7RQSAfNzasu2VxYHGegv0MFZ9BRaKo25a+Ed+XX3Er5QkZIMI2Habn1
+mMZhf9dCeCWAFECh0hgMJzvO7BTrGkT1ba4NBc0rwHJFPFvqQl1VBtyIkVOxLrNSM1mRuQ+2l8G
Oyitmyp7G7bDZV0U3hb8nP/qIqc/7agcjSSFLhkHQCKA9pebItsb2Run99X2eFmYam/ExDvyywL4
VZ7P8EaMnAO+Ao07a2ch2+T0/rw1yc7FCJxm9VSGBl+OSj8koRFPiniNEU8duHVR2pnDfhtuVlNX
qVYtHQo6eFG7wP6DTZ+bAfOSqbQA1BkkAMIG5zL4e+uDhWRSVvNHO/nh0fJ4ef1U3gBwZKKFHSO3
gM88lzgg9J3BT4YywAJ8wan1LeOJFbHPVsNPmWaqWCdMCixaik6GgogYuNqBdTlYl+t+y/YrASS2
5voTKyX7nlO9JEcqOj+8XAw7Tcu9CSg3UDz5UbYry7CPBrSCPxgIwi8vpcoUT0VKjrWb82mdBkTE
aLO6ziv+ZcCAMbUTXY1VZSSwEeTFgYSPXlDJSKYNj5PYwCle0MVo5a+t+8rRm+keSXoVJZrQWr2O
/wqTQZzroVxr14KwJk6u5qLC2OV4Bd6nY2pXvuFuvy1nGX3PMHWDIipfdaKlPKadmNnsZKLlu2ae
P7YvS2z5W3oHSGLNthHNelqSVY4R5m8noeJsNd8TYne+2bOgztdbt1l2pUnDzEw+Ld5X04nC2nsx
zOaQ9ZY/OPMnq/kcLzaqPGBcA93SBwxKQEkCPAuZiXc9ONQoaOPibC5OfNX3cNjp8E+7dRp/rTyV
SH3+AdEV5FHnLoD0aImlBlyoY37uo+eBfuqqw/YrXt8+oI4FUDsiICPfDdfOvJ2MdoP/zDM7WPEg
5C6GEHVlcaU2iAJA2yyACeVSAJjry6S1IcV08kd8S5CDYSkCsEtZ1NcD0V0KqkYSdLD9lSdZz1Zv
G1wZwik8ay2/M39tybd6AT/5aO9RiLnbyPo5Ml/cvgucQoecrTwkJ8IlL5cvxlTk8QSHahY3Hnsu
zeg5T7a9i5X9wOadSJKcW0PJBuIgLGudX6FdY82+jbpxCKUyXAxZApaBYj793A6bZZ7svoIyafKr
o6FX7dMeI/k61B+lm/4rRg5PmjwtWZdDjNljXqapg0XMknzk6J4IkayCD3yy0k4E2fNzO18V/VMW
Hz+wIycipL036iIGjTD0IAwKgMvIStCurHGOqsUCXjLedPDFoAmX9iQu8zGiNYTU7S24Frr2NtEx
Liifjij8wAEJCD/g653ve9qYRe4uJoIe7+e4fo4T1wcHA2Ys70f4iSXzrezZKz9QHgE6+1+pwo+c
5K/wcFk5OF9wsYE0YDADBz3QlzdIYc9QCE9/NIGCjlHuJ2lRSMfZhF+1F+slp3idpDT+MS4M3R2D
LmejcHvo6bIJsvIEsbccx82rszlDj/NpkF+YZA6dNT8a1Rp6rPdp9vOyZgqrOBMmWbe7xMRKZggr
i+tx6RB7+POsqZQpV+9EIcm8wWeyUTLhyb2hJ2azXqziKcc0amL8uqyLIsA500VybHNvmH2Dv6Ch
X14w7Lt3B2SgeBt2Hr9bR/oC9PKdk+nMT7eE4ucn5udsFp/mUuwXyo0OWhvKGvCYGhchvl0Kgs90
k06W540xUFihWwwgg9IDb/OgayPS6SEdoxEpvKWIoUe20Bt04GOGgEMRHUu3IkY700T8/GS5ElDP
1GAzhDW4B2e49Yb90lniPPlsKINaYxPqdQNkIfAr8SySb6KhJCXjPbx3s9Yh7W/aVEdIpAoboNC/
IuRbiPWdJ3qskbVI/HH2ObldWADAFhdAykvujyRAedDRiVV7ib9SpYOb8MkYSA2pRcv8nj6W5ddm
uZ2SxY8XzfnVrKErnV+6pHnfikyWA2D5eT14hu4iV5/cv8qILzixidqY6qbnQgLedt7sL/Fuzg5l
LoD/AeJ8mKury65Ct3rSmU1RSlu2EgIBoIvBu217SOc8GNNwpt8uS1Kfqr+qSQd3rnjZlSYkAcJ5
HZFxIn5FNA3eqnv3zASlo9vaVT+MqQiEVvRxhk761lXfBoz5Tea3KgtXy590kEs6o5COMeag0J9s
Qy9KXsfomzaNpls3KVwh7QSU8gW/f+DJd2OdrwAh9jY0bH95e3RLJxd9BhAjTJsw7ia2MfWzB8RS
HwPcEdimyZ1ThZV1zXR4WMoLEQiqQLhlaA99n+fE5R9ZcIHeHIdpaR4pUjSu8dNFa/5l9ZS79K+k
d/nOjqRmOY6QtHYYLepqv+k/Yt8nEqQnZ+2642gKd94BCtadfoI1KdZBEimvjBMZsq/z2j7rKPaI
FV8d8HrH9yhTL8WAOXn0nGqWTOkaBCC5i75oIM1LroEYs9tiShZnyXqkpPCJFy797Zh+aozD5c1R
mviJJMk1mDwbx9wWp7Z/MlnIzB1vdJ5BbQB/tZE8A42ttN5maDMbiBmmnUGHXWXtSDP4LQnqbgZT
CHCj0fv2mpdf6ymYR80J032B5CiAz4fwcoCWff3LoT9R5ry8isq742QVJUexFXyLykVoWL3G8xMn
oMl4iMbPCwvLHpwMja4JWmMgXCoTs62K7AoMeUEMNDbXDKItmGOAfyXBpCtX6ERJh8uZO2sbibBF
pMwMsV9f0vXLlF8zHQypTpJ0xCimVWa3F5JmA12rN6mRBKT3neXn4mkOmNL7AREYzasAiETq8/yy
b7cVCK8Y7wxM780YQBLh/BjYQ6/rzVWerhMx8umy0qKPRY5qc79jNmSab51Ik1FVmvaJCOlwDd5E
Rlc8nmbvORn+We3jZdPWqSAdHZa1DnB5sVJWlflmHofmeKDRP/8/IdL5We3WmyexTtbkgFGsxPz+
gcZf/l9C5Fu27LpswFMZTzPcQ5m12wzmu6kOiE2zXvLLuZtoZvcigUfcl8T+lsaH4gMoUtjwf43X
k2Lh1kMnpifCHgx4B2x6Tac26OrbPL0lGKW7vGhKz3YiS5jfSVRspFaSuy1kxc33CLQ8W1u8mhkF
na25GzgP27bcM6f8elmq8rI9kSqdm2EgTrGJF1M8f7ObFwMw11Pn7AtCUFVyPL/Kcx29pMYjyKiT
dTJFsyfu96EBvn/i82gHbCnf0HVy6OxDOk+uU3VkEapZ69FbwnJ+0+K660RIp2noNtvEdQf74Ht3
eaqKH9oWa40IOcnfVp6xjvGf1fpcjA+8f7JTjWNTi0CruCgmIk6VHVtB59YUB2ndRj/JrvLoBc1D
l+1MeePQvzKkzRgdK1qIBxlpsb6k5eCni73Pl8hvmvprZesakJVmjXo8ULeAGIx0wPlhajuG/ieK
C87F/AJgxXw+7qcuDdvmOsmOpi5rrDRpVJdtdIVi2MOW7tMu2nK+uhCXml/t9dprj0kdlN7x8hoq
9+lEiuQhWF4gAV+tODj0Fv0y5vKWGBoRwmDfJZ4wRwM2VuiBjtrzdZu7wnLKGMnVAlNl5hXJdz3Q
Bq0l7OOD7S7+lr99QKcTgZL/6UbLyKkBnQpvtW4dxCVBNDLUKcxVh+qiXL4TUZKZb16TZ8u2oYmC
549blQRp7N4Ui2Y8T2kKJ1IkQ7dg0308QopTHDwKJOeH0rxnus50BaGEaBD7u1Gy53GA8r5wiJm3
OMSgYWF2vpPct81uqV8nzGGnNxg0SaObqX9aM4Ac7PmHHjSumEoCAopA2ZRsxQbE5uyIRDwy5HS5
Zes3R+c2lPZ4IkNaTYpKuc2QCxWPpoSGZfnDHb4P245Ev1p71+omSZWbdyJOWtXeiAezi6CSbX9h
609ifXb4jTYLoQwkXSCYAwITqX8Zf9BbC1ZXYu/6dQmm9kcSaWxQaeknAqRVm+3EThsXArrhkJfX
gGQCuMnlc6tysHijAz1R+HQUhs83H0OjRuLF8Hh0raunJhmuOUM7yDZm7HrAYMl9bIIYwLJ7HWOo
aovQNuahdwi9u+/IXK2lWhivFjgM58l1H9GdtFg3ue4Zq1pBCpRxislzC/NFkiGArsdo2oSK42WF
ERB+YraB+Y4eLq+iwhIEwx8wEzDH66HUdL6KPTCGjdQDT7qJeVCAtUSmDxw2HVSROIiSUz+TIt0b
E2/dZXQgBUPtD00DFNS22APi/rlH3tpB4vqyUoq1A8cNBfqEwIgBsPS5UslQFLa3CCb2MdnVXf+T
DkvgGKYmT60UQ5F1BM81yDjl8N8FXDLgAcByPWXNl2pCHzvpHrgOTUPVLo/cpoAVh7HB5sRnnITl
buqUzE7APx15Fdt5bZ49mU7yZcvjbJfS8baMmvs8c95qNAH60+bcRXFJfXPYWn+JWn7Me6ZDlVHt
pwXiZNH4BQoRGUBgmizMD7eghxaNkzOvN78aHOK7iHcDECglfuboANiUIgXeD0bssd4yjl2yuDGo
A8syWJY9H68j1uHftxW0qI2uL1+VowXd3V9ZUjBlp86UOTZkrYBkLZOrasr8Pg3M7X7YQkofV8AJ
dMbustFaCr9yJlWyWgeM6XW/FIAnKHOBz7K42Z1F6v5bFHnrnTek9BOJHPY7mhev2cfDCObMwjGj
Y2yS6XFeiwp1BYu0KHQu5pGTqZuCvutRu2voSEDmaXDyM+ljZzenMRzLgL7rxS8s2lxFeRq/JJW9
FmFrDMk+jSamydsq3DVmsXAi0SqIMVu5gZSSejYMAYC8MZCq0eeRHwFImNiH2b2rJk23oOpkngqT
gu85huUaI4RhItay/NnozN8Eg8xPo5EWXy/vm06WtG1rauR1m0MWjZ8G+9iQQ5QHHxEh+lTRqWy7
su1bDcU4xIjjVrB/luoBlO9aQiulFgjnBA87JrDl6fWR11k6d3AyJlsP+Wz6KCUgl6nrOlKNQaOx
CpzeYDNFe5qcz7CKMbfGP6uV1v662j/i6mc5FrcWBvPGtfjVETcgdhawMr/awBkT5+nD5cUkYkPk
y4gKjlPcDMxhsj/NC3MgHRUbBu6BHZhj3kxuzHvGMePQFhmYpJn9bHZe4ZtmerOw1PjqZsVTSUZn
B4QUQ7O5Ksd2+jnCLZy495I1JN2EL51o4s8gPsi3ezYEJL8u+efLqqs8DPQmmCPD5QQqgnNRFcbc
kz7PygCDRxh4GOMoiCq8d8iaR3j19MagK7QqJQKkCGyoaBPEdXwu0fSqOadCYkZ/D2Q3o+rebleO
roaiEyM57Ai0sjNpICav76MsbKK7MYN56bAC1NYLyjeUAh3cQlzs5clejXORp32bl0Gcu9l+amo/
49lttq6f+fiWVMVdV4xBa6Zvo2Psq2I7MuvL5S1UWgs6dwWahiua3c6/YIr7crIZrqbBBhPDK2zZ
X+pDl/4qdV00Sod9IkmK2UBICW4tcQl2Awt5/iVJRj9fTD/Bmycd52MTzZoskCoWhXWCTwfQ/7gh
JN2MeJ06Ki5ABMSLX+bLGnajrWtkUHk6W4QtaBcD9tE7k1xTGwSPFVawDbP8ZcEUrbmFl3dJGUHY
tikmf8Asasr9t+hVde3WQKBrxkAbul7W19Hbd9utB4w/MEAQN3R1o8GqZmTQ2/yVKTmSOI3AccIh
0wLlUQ06Qniy5vtE72m0b61wcz4lbbDC0RlfWisoAENRm+FQHp36yGtdCK5g+MawKspRGIoWMEzy
UeFVLx7t+Jq5vom5z+zf0fLYZL4R+bP17ET+Fu8ImGy6Tyy/oXUYYbC1vR7HXTN/LdJdne0vb4nK
uNDV+7+0KSDZk95TJCqNjpK+DMZpmXxTBKhDU/eaISyVI7LR8QgqeNgWsLXOjydfagTpxVgGzPy9
9V8axwUInodB+g90V+KyBugst5FbRNLvXNCY9/3C7LlE5/WRY7+39MHTDVGrTgqcHdoCQRoK6B7J
efepV48YximDamVXLmvv3JpcGaTXBGti5eX7GKireC0BGEVAsJyrMudFHRccvVhzX/HU32ZifpqA
cXfdmW0Z0m4wH6fRGq/LdTCdYC2T6u2yaSj1pGK3UB6k+HP+AeBtSjdnxAcY7TGevprRodRtl8qZ
YjLvXxHi5ycXR9vQFS87iGjLBEfgdnN26RbGk4nmNw8whbsPaARYEjzrsar4cy6OtjntvU6Im6zA
LvldsrDdmm5Pl8UotToRI127Y4vGhaGFtQOKD/jUbtf5lfHm9J+5cWy0zb7it72zkxNpkp1YcWpt
9gxpeNgPxZcNOFJJ+YK7N2neBm9X16bv/TbbI/AX/ct6/ol+L4mW7kJz66OuXrGeTXKwzOup2yX8
rjKCsj3ERei1xaEzr52m83v7Z+TtEvtr0h2j8SHV4fCr/Ave3QLN3WWYzZU2lrXobGUe1sDIRPf2
VVOHafzKN81jTXUiELABLhLk8nh3SCeCz0W7EvBAgOmbHLqF7L0+2a0R1Zip8poE/RumjC0wS6FK
cm6nMXOmfu7EJbECQmdXzgn7x5i6MffXyMqiPU/HaAcs2eGpQMjqBlOFWineBGUyaG5slcZgbwNG
vgBYQG7v/EtINoxulE8w5XnP6beq9E1D12itOi6nMiQDztGV1yabuBzicHP93LqyCoBW1nugDTgf
aODFQDWyX+BUE5soLe0IiFBchlCo23A9jFbmZ2P2Acd5KkOOOEpjQTAKGZGH0SJwP5Kj1Sc/3LL/
SPbnVJJkkCg1uEZc4borPvf1vTN8WrY7M/uUPl8+6ModOlk0yU2X3tyioxs7FOXPcW/7Bfij7RAE
a5t9QNStcStKm8OLHg8yxPPv+DA7NjhDQcTAD7vxskNhPTo6qASVvwCa6v+J+HMAT+4da6VdO7di
3ea3bf5l9SHpglI3BqaKrU6lSF7JSq2cjjMUGcCIbY29DwSLyxujWip0eGLIGeyrJsAEz48nyxuk
HBlBKEJvGcZNSzSd6lLhqjjkTybchHdFkko6nnzB9FmP4iOKIsgrHjaMY5Z481hN7C/NYajyMJt3
l9VSOsBTmdLF4lQ5ceAF4c/jzber2yHuMEp7Y5b7eQ36+B7YGWiZuyxUrJV0mXmCJNdk1ASdn3yH
GEOcdeiKxzsBzc+TgCsrf2crKqvdD6pDP/iTUjgXxoCdK/J9qOZiTlByQywuxsqdMIs5MtSmMQXp
eJO/5rvJdcCI98sDwN/MvjRk9XmcIE7e52vp5/wfmm13JVJEY39lL7fcfR7Mo+M9xWMFJtIidIG3
o+v6fL8u4lM52LGx/wxE6Oc2ZqZ8bbYSn1r0u3R+IuVXPN4mE2+U5fflHXh3XgC8KxhJ4ZdNwF7I
T9CeA/u2T5wCjKTgi283e/DzYtPxnr47M0IKZyLlCg/zbp8x8N44VYryBObct+u+7l8WboEUrnJe
/rs6oKK0gGRPUUGSc3oTHaKcb4gWzCT+XiJdtllxcFnEO8cMXQSOF/L+qFIRuUGkGgxaIOuBhG7z
daXPwwao68UncexX6StzdpelqVYOGVU84zDFYbkyMgCtmjXfWIcyVdq9MhLfekn3ymMdop/CDBCg
i+lcE7NXXK7CEjCLpWVcI/ox6Zu79o89ItvLmqhEWIxgDk84zXfPRHOZx4XjSAVJMzoBMEoHeBod
DNa7g4MBPxtHG+9RgOS/S093KQaNgRFQBqRACD5/ptUQxOzJsGmwUU1h+d2FBlkMpgBsEFvQn0qH
NI3Kia+FjTXzkET4xyBhuT2My+vlZVNJcYB+A/AMhtQlFwZycm2ubEbyq2YifbM8ZvQHJpXumsoD
g+Kmccbvs9FQCMjiyEeJI4r0xLmo1o6dsnIhqgNi8zJeTxTVmCteXxn2DWHBsu0cJEuy+Wvm3qBp
6b/riYc9SngMRRmAxpwL5yNwSpuprADEXQeJe3C9I96TPkoaGkEqOwR7EgwQndOYXZYiBI+Crpav
EIQGrwA85vdLbD9e1kUtAuEu6pEWUE4lXaza7BIb8IUgjo2PTT9jZnJqfl6WobIL0UWMtxfeCZig
PV+vOAGbBshWKxSxfnhIZ7lfO5AWm/+ZRA42gS0xYXmwdDz2JDFjls/c6bBa9k3d8rvSdkPM2mv2
ROHlzqRIwS7KHTMlKaR0DYb20w5kBfavsio19RblmuEdInD9kQuVh0+GlGW8niAmdr6kYIcsIr/t
Q+3w/vuxOLFo/8rBZXS+aI0z1CybIaeo+tBoD9vyjdbXW2L5iQNKVH5fIzvRBoUOqkhxNZ3JlUzb
ankRT5GQaw87jKoF1cT9rPB202L7Nn0ykSf4z1YIEGHC0OMAcB9kzc41rZYoHZYBvC3wXcAlq/10
mP2Ivka6QTzF1p0JEkfuxA06aMondIWgnhbls5tS64jybn2zds23HHDTGr0UK8lRlkIrBXMxOC53
FYwGRsYJhZPom/wVuGbhEI+jjzksPzOrO4qkXGRbGpkqFUGKhPcxYgvvXUIldwkQkbOxCujiAORs
8qck5BXoHVpNZlhx2uDh/2A/i2tFznKm09y1ngvXgRz9tVdWie8Q1AKoq8N4UWmE4NUF6T3Y6pC7
Pd80vprNNOfQaMW7PwUXL3+koETpqGbllAqdyJGMIzEN25nSCb4wcg8piQPLLcO83/aXjV11QfJT
faS7eIkSZKpK6BNtVZjnG0AS9727c9agca7Brb4A2bc1wh7Dm+N2k9L/2uQj3koYdoSFIJBmct2g
AoqwmCavAo4xAmLkO2u1d8Sqny6rqYihTsXIAwuRPZLCKCAmTvAMir7NtH22zTocLHJVNzpjVEoT
F7FIIaKIKBVD0qVdjNnboBTMwmzqG9P+kaa/46kPE7x+LqumuJiB8owqEOpBzLZlgyRGb6JbCKrR
tHowSnrrtt8vS1Ca4okEyRRbc+3ikkOCm01BFU/+RoYnMFRoTFGpCGPASAD7DgJ3adWGtFrLCfQ7
Qe/Fj6a7PNNUNz4nDufZc/nPyxwMTQ5eoBw0AeeHt07x32XNYOxL9BSJvqr6s4tkh9343nNV7YB1
6dp37m8TgPxVORwur6PKdYCBB7DCIsSxZIz6yu7biK0AUc+8TxlyUdX8Mx13kblpXIfK0VPB3AY1
PcDiS0e6Y+VMrBQtSRl179AVHS6140dr7nNeHCaP+Gmpu8qIUjckIDg2kLugGTpf2QJMidVs2xXQ
JembHS9HByxy39yC3jQDu6vG3gk2O/nsdO5TOi+zz/KEHDt7Nq+jsj0yu6P7ZmhLPyb05fKqv68u
YNPRjYKwWFSgAFd+/mmofyHvCIqMoG17nyXUnx3bdyZUU+YlO1p1tGczoKWMdvRZlgcEHTOsussx
8TGhbX1qZ79l/7BWN9D2Lh+Gz8J1jucvw6G15NQN7D+aswQBdTW4IWqlUP2fvOkPNXmptsCo75oy
vLwSqnPsMvRt4vLn4EaXrL9xjQGV86IKSFtmV61Z2EFOk+WupoXzEVFQENETB26ifJZtL+2jikO5
utvu+Iqi9GJ+dtz5+bJG75s3IcOFFHTyosLxrtkIBU+nNEVUuoEK1M2Tl2lI7/rp9xr9ovN89JIh
8dloBqjlPpN02THAo4eGZYJbZiSagF+1oUAox7qiDs6Y3DHdNYzM6RrhqTkTn/YBAA/jdg/aiQgt
eSv/PCYah6k6c0BgBysqrk6AscvvGODUpk4Xw4Ks2I/GH667r5otSHX9cUrFTuRILxmvdRPDqw2k
7aeXYXmYqqPJMG6F8hi/I82+mT8QywHIEchdwk2jvnJ+YFN4SSOaExxYD9jiyK4bxuz3HdG4SdVx
OBUjlvck/LaHIesJWEEBMPQwu7U/YNDC0/WEqXwxXA+2SThGSy5+4xyUJR9TnLnlPkruyg6I1+4V
N/dDtUt0HNxKjU6ESRuVmF3dl0WG6802/ba9sdJDD8jKy2dOFdycaiR5+ryPe3SyQaO12xvuGFQY
JEzq2yF9saaPGPhffWTWxgnDd3MRQ1RMvjbe1ZI/dtbnVsdFqjxGJ1Kk+8Hhc770DFK4d+TN29p8
Qq/5NGsuf+UhQkoDdoA3GEavJGuLiylLSzz2YhqHfPxtWimyrW9uDxAHI90TagbeqgtEVQYhoLQ4
iGnwLJI9fprVVtm5MAhE8TtetH7WxTtPBw/3Z0ReDqtOxUgB4kCAl2NwiDGQLn8Zczah57lPh2w3
MXd9tjEZGO0BTl0xHy0iYxk2hE/fcSXP4cpJjCE+byqMACEBqZ88yxhel5Gkopmp5y5apjuY2pqg
04l3tfujXDf+NDld0SDhQLznLMr44+IAlWcqo/5ri9+Caiw6N74ULZh4h6SO831s2NOAYhPwM/xk
QL3rsZuRUAtxN/UAcc1agHBb1Mz3c7LQajfPs93v3b5wAFq70bDv3OahidoNBKVZ0RX+2Axu4C6s
2bfoWyjjAXOuvV1Xhb8kY8P9FXXBe94NZPMdZ6l+GaAG/bKa+ZD6qYsWRh/4JHhVLfaGkLpv4zGw
s8ZyrvPJpaHlxubz3E5Ldjfaq/NAkpL/D2lf1hynDq37i6gCgRheGXrwPMSOkxfKiRMECARi5tff
j9xz9u7GqqZ2zoP9ulpCWpLW+oYxgujCkETOSPg9hI+7ELjlxPaZBR6axYFhAtdWj19Z5Y3OLSvw
XAyywXTuDVnII0uksxuzHkl7sqpM31ulB5c3b8qclyGrk9bvup7vDdmKXWG5VbnLvLZBtzG1hmug
Isf3WGdZFwyjVsFqiFR848Kg2oSnS2iV8+U8zLDvw/Yo0DVr4rsufnJQW3LzL5ez1+eWIG4MaEIt
osQoE8Ca6nwfNpluMWOpY07jfSkOEM3L9N1Uv0CU1q+y69g5mtrhckzlLjwJuTpoRrdvnFJD4UUC
hlyRmqEKUj0m1fztchzlHKLviH40YGvY8+dD85p67kuOOO0oDwOw/6LOXjLTfqq6YeNzqafx31jr
zvc4lTDuXSrOs30w3B/69NhaaTC571YVzXPU5LBK3/KCUTwyFlg1+kY26ungj6wyNRAeiQRAGLVA
7zapH8RwK8efCXufRJDR3YQNm37BPvfBaiVV6wsSpvlby39cnubPmfz8V5DzaQYLyY1bhl/R50A6
xs9yysNSH4OYhUP1laVB2my8Wz8vIEQ06YJKXoSF1+MuKXitKWtLuBLQoKq1nZW6xyHeCqOo8SIO
HiToJtvoaq4bc/HQ2xWfBU7CwX62PHj89kweWuZd2SaaxQXJh4CZeOS1qTymAuZY0OR2//vSWn6F
vSgo47EGCuL5/MYGMMpGjjt9Ub+m3q+cTb4pMavaN61476c70IineatVo5zik6DWeVC9iHkiLXzU
kc6HzLDfWtbthLQ2bgGKfYPBLV0HlNPBOVtXIHT0CGMBMVVIsENZsLiT3pcCJ39x78L3QkZFc1vE
W2Dhz3lhiYnO4TKlOAdX2wbOOZ3XSSyfpvglmxyS5XdxPAFL+OvyxlDO4Umc1caIPU9M3MHYZHMl
+I+2iIzh8XKI5TOc3zTOh7JaGxIWOoCpYCitfJx14Y8QEL8cYWuyVgvBJY1DWYlB5EBTI2sf89R9
dKDhC17NRihlIjmZr2U+Tx4gReVm6KpgMKV7rzkfWmP78wjxsNiPjZvBiP0Gcjr/fXTYUQs6H1Yg
8GU4D+mZdTcOLqq9pLVguXM/pXdln+7MLV0V1VI4ibOmow2sMSedIQ4zymvY1kStzcOZJxu5YivM
emWPvLc6HWE6iIt4oBuxQoZVsQU7/0xMgcEIMpFjwzN2EdxdxQHEq0p1FxXQKh1m9E2G2NoRSPRN
/pi3ZnEL0hXqV26t3aV62kemnMrv7lD016RZHCAHCfzP5Q+pHPnJLyLnH9IxpYWLNH6RG/fPIjY+
GscKHfF8OYpqhZ6Oe7XdjLKZqynG/DrDV6+t4FoHAmr9CNgB02dczt7QP78cUTkuFy9llMSW68Uq
YlKlecUIisBp6sa7rNbplTD7HE1GviUQrsolYE0tmBpgJ3EdPJ9C+Lu1iVhCdZ15I2PxkJZ2cHk0
ynSPttSyemDyCqvz8xgszrN21tEJqKHFn0iQ6Q9EP7T9DrpthvdAbOa33QbPR5XBMH0Aw6PuiUvS
KqamebBVGFH+pWPiO0Yb8Hk6FpYV2WW78bU+VzcgwIJC9gJ1Q7Q1psvJvVrOKSnR2iv8WQvnPvEN
+5skt+VwVcqXy7OpHNhJtFV5wymGdi4KRGOod7nwG9dbVB4aX2zp5Sj3O85J3DVRosWuX6VJbZa8
KZdxTVSHUHO7M70iTIG8bBstyBwjHKavQHEHUz3extzZxdm0sXJUY8UPQP0LsKxl9ZwvnKIQFSyx
cAwxvEPj4mfnsrAA+l730o1v+Lmeg0SN+inamTDQ/YTLm93cq9KlwZ42zS1K5GwfF24XthNkYb15
QpOdMvLl8pdU7XKAAA2cQ4iIW+356Kreq7xUB/w3sWG4JQveBEk9xFFXGb8uR1JlsAWeB6WCxRBz
rU6nlXAi8LRCoL9o9m/6NA8SPseGA7urxnLfhT019zRNBgC30J7EcxD30o0JVl6rHRsTrENJZfHO
Ph8tTXs7GXMHxfAy9k1zQDv3ufb8sfxOp/s0v6+se9vez3W7uzx25SzbqPrACBb1ozVG3XCdzkoG
G5cl7V2zYCmEV3yZbLxNFCV4AzcJQIdR+3ZA2lylG1vGBaHAkgYOYb6c9kI8jNmjXaD2s2f2QW9u
CNnNqRUMuGcY3wp94w6g+sIu0AUW1hMgcut0B26RWwIVuQCT7nt32C2I2/aBujdmdhzG1HccuXH2
qrIeumtQg7KwdTDu8+/p4msaDceIR/d9NvAweSgAZm8gROWMYdJsib4qNigSAZ59S0JCd3SVCkgt
KnCz6gX67dbX9WS5cImTDLLKVpZGJopM+7Z1m3hjlApkAI5+9G6AXIOqLfBY58MUGel4USBuOe1G
636gfu914Bf3ePjCU+XWo0Hn/nbRR0ODIjTofxZiX+hVwIiCrwpmIbbvefwYaiza0ELqqCBXQ/rT
qh9Z8nF5h6gS/UkMc41qmhwaU1siRuNZj4R0fgFng1H/mdH8BoiEA3rq39tk+ob6pk8641jlW/Kj
isV09gtWyQFlHFyNXfwCAUdgD3ppTXMHtZ1rux1DCpTdlGZb+WjZkatHFJplf8wjQAj8BHCquZl3
s2GJQKuS2d5rdJBv3ZzEiwXg0D4xlG8fa12jxY5Q2Lz6MXWS5MZIrPzgVKI3dx239KvMc4ctmpDi
SgaVXhNNUQr8Np7H55/cHnsxiqXAQDO612Z3V6VbKChlCOwlEBAgl/HJuqe3i3xyJiRj6Goda4Kq
L1AZl1eV4uw2QLReDCaXF8OnN3431d7cUbwWiuJA6gQufjcyJb7H4o1PqYqESt+iSYfc8AlgaouM
5yRBhk+zAdXeJBTeFRWPCfmbOLjjQbrCNJaW6/l3cblrNTgD8F0K/drQf+p1fWhGZNqMbum0KLek
hZ44Go6QE0SV5DwW0czKYk6+yOvdxcML6jG+zg4Gz2Glcq+JF7u77uhV0b8wewP8rNqKp5FX98u+
JDJlErcSfbp16lujPBJDC6h557AXYz5cXiSqWwGA9gtKyMFT55PpUmaxpJh0IYLKs24sQZ6m/ovX
V1GSiF2VtX5rDre6nt+4mnvVGPG3y+FVYwWKFxYKzlIu/vMVTmoPadfSDsZyy6ntvU6U+USYcIt2
YcCmv2GxXrfJlkqVesS4idhL3R1so9Xu1sbJZHGCEY85/TKC6KlNRjgabR7kdnJjGwOYK3BcrcyA
xh+FtUU7UN1UYDuFZyV65UDgrA8UM2aG07fYLaK5cSvc5Y/u0KDJPAH/fXC9yPX2XrzjUKHLUAbc
5Vvic6rXoGHDiXVR68DFd00Nkl4aNx3s0oMhOxpoRLUABljab4bcYGsHPh2t+BaeR//9SwO4CzmG
P8CENaQfyOOkZssBAw56dpO3soCJT1vdegWk17v0zsni9z732o0mvio1gR0DjQJQF1C1X59rpix5
SloRWLUJn+LSd2xcdoH80UH4uDxCxQUJShBorULHFzjoNc01riypOwLcuJ7+hDnIHpp2YYt3odfK
owOR/MvRVF8R7wkAWxAKJdw/XYqTrdPxGDrvHp4UuPo8/7GwJjA60fPIcOv90Dz0nh70XbxL0Ia8
HFoxp2eRV6lRE3C7GZbHTBM/DHEWtCVgSzzZmc6W3qkqCyMUDq/F7RLLdXXH1aYZtJcC+aGdzSsL
vVic/DdMS0KzklFeWH5RsZ1wn2abXc+DvW/0reqocrAOQXpCsRKbdpUtyjmtCSsx2Fn7DghZozV+
1T416DJfnlRFJgQ1BL0GqACaaD+vRtq5aBpjT+Kaa3RX0u0jpOrAro2fWtketGI88njLbEMBSVus
oHCgopeFx9P6zWJVjgPZX8TM0yOF3gu9MpK95Ae8PUv3wOawcL5S7ab0diR7gVmUD+dc6tx3/1lF
F/dqPCggooLT24Kz6flZ25neyLQJvyNDdSHfW+YXh966MkYr/trjW+Ycyi/6bzS6ohD041SnaLRj
pmFM0OpfUWsIx9Hyq62Up0oIKGZgflFxWzQkz4cVczINXTfj0a+3AdAVaLZ0T6VRXTMzfxo9+Xh5
BSk3C5IPARUMPDo0Ws7jNfqop3grisDwJsD4Kthy7PJO963qFkI4UPKN06e4fE1diNylXy4HV9xn
Uan6NzY5jw0Db0OXaJoDt5gAK57dGGwLt7rsgNV7AbBJYAZR+4Ca6bp+AauvirkxpCS55kYuUABU
n3ALTI+XR6I6n4H2WrB8oLIumJXzodAOZHerRTO3kZ7Ypwmz/NkqksfCTbywpyPfs07cZo6N4ADR
NJOV+SyZcDFM6Avk1dtjL4pp4zL/56Bajx640T/mLuD5rQEDxYRLQ9bh40pU8ntu+AOcrGv6AV7m
taUvXHYkYOvdS22/onJvdTKAtvohLR6kax9y2voxeqeZnV7Hrr1nRAOkfqvDp546ajrQ70CFylpz
Vvqmy5LJwyooe5jJZ1dd/pbFPqAk0Cp+yazqaKVvRmP6xB6+kILvskz6Ut9ie6gWCpYHVLLxHMHl
dpVK8UGMNEdbLkhNEHVSyxgPACMDmd7Ijau6OhLePe4fuuKfq+bJGYz6Xc275QmbWeTgGuzQ9Dyy
ubO/vCRVGQudWnTeKSrBoK2fr8hRN7UMRFU4+wCLUjWHNP9IQSm2tqQKlBlkAU/jOQDtpE9lynIC
javNQI4WdRyTiMHnZ0d12eIiofUvvTs5X43OMA4Fc6qbxmmMG9eWxrVVVhDVM7xkK6MtqXi96L2l
/AIgK5ig6wItTJqJSRerikb6fXoTi49O+03ayIFsMtnX5Z5v7TPVVJ9GXN1tJlbJxltMM7PyW60H
nKAuPN0P5lajX3U2nMZZPfLiItZF0yGORvhOq4E688ZAG5sjrLbhlMI20ofqdnEabrWCBpOlYzpg
Inn7NkuoAFTPQ/qka6GIhS+83eX1atAl3X/6cGgaoM+/KFetbxZzVmROaeKMRQkE4MxCjqPcN3Xj
NhG2jH0lW1KbUQJQ9W6CW/WrXknyoFFvMq9ap+jRq6yMcWfnJow9OhRKkp01T9MjmYTuBOZsmvwB
2afeV0NpOYc0zsf33AC/IKBTYkZsTpAGEzfJr5vaa4eQgDQqoc/fCxaNVJNXXBdalC7L1ixJDImf
Tjc+vFZvDqQZ8inUC09Lw55lpRM0Y+zeUa3OABs03OrBTCz9S00M/kb1AnJcmuHOuOU3eqIHVmrE
oCKKNjt2xWDi3jp50GgDiw6/we3ueic2qc91LXk3ZFqFqHrKZ7M2hyqcunqIuqzVv4O7gL1u6akN
ZlCRMHtHWU2ukgG2wX5bDS0PimagbN8UAAYAxLioShjcWnhZ+sGrCYQ9W96R2feqEfiObCxrpCYo
3V8NOfOgXZhk7oeAI0cwdY73O08q41iYXrpHlWAKPQ4y1hVA9dB6aiHW59cCk+wnTTZlIRz7ugD4
QTgPdrpV/Kqrqbu1Z0800LLM4g6ish3kNODMQn8XXty+G2k7uUGeNPJn1xjls4BzVOzTenLD1tW8
35xiep8c4SR3sNHQsyCZuAA5wppvLIgbR73MYaRg4NgvB8/d92VMRvDc22PRdtnVPAzlEYUuctRb
lMHrsRpSn5QMdreywQrTJGCUV5RO6I6XVLgR0fo0CSHgWEKOro9vdVJp8jCVhpOEOdG126LD2vUn
QcQbkRNAMDHwglYgp7muwwG2a+KxGjN2bcvJtIK6mmvQd8a6XmzKREOjMWfJLmNDc6fR2Xi25JjO
AEHDlN0npiDGQ0X7soq6weiSW62V5s04kCYycQn+AdJ7vYfABgCqFVZGsfHEUKb3hemBPhsyqrlm
HEvZYvUUcDTOILEWkz2rb8nwLU/vzNwvs4Mpfss5nMwb290kwCsSAl41qPGA9rnouK/yquhbr25y
3AzAFL4BT+yOJh853D+g+bInCDcN/Q5d8Ou6SP2GAwVviY2kpEiBUM0Clh+IMqh5r/sIpabPBbM7
AZCG4ZNgT2+6wcKu1KH/sGXFp8juuAqjn4l/uIqv0x+vGquYHNwLRN5AkQEl6xjqEjmojR7hqMQ6
0syvwS7Iqo08rwoM1hNYjCCw0U8iHYbGaWO0GmpbHQC/d1Vho596mOIvsZlurCbVfKKqAnVCAv8O
ZPnzS0k1DcjXNVDTcWOhjlZb4srQx4770LmFiBLSVxfOiZGX/tzZw5a8jeLmhU6mCyAMajtQZ19F
b82pSecB0S04QTd6h4MsPvJ0ywNTcR2AVCBY+haeBAAzrMOgFOlWrMJ1wGgjSQ+wosCJ/cXZeiqq
rveASuC+iplEBWC9Oid7rMwqScH3w1y91ejTohg3gU4UtMCkwyDVTvArWJZPQHIPVmz7Ew6573Hf
9bXPkyS/KRPDuWZN7x1YYrMojqvkmqWDFhkW71G0aOw8DvN2QF+U25ALJ7JnWxQdVVEKswWYP1mg
v8D/ni8Kr09LqnewtK5sVAvY7DNeRnz+zszSN9h3kGgIDwvL2Fj2qtVwGnb1mfKmLIjMELajQ1QV
X8xp2vMtS8Dlt6/uNNBXsWwArxYozfoy2nKzmXodl+MederEZPd50m2oKGyFWJbj6XtCSGzsBCGK
IscXjtkjadP//mZZetRoCkG/dKlAn8eQte70vIGXlKtXT2WjvScx38FdYOPuvtwoP83WSZhVQaBL
ubRbF2Fgn17xewF6AktvM8/nXmT2Xwt7f/nOqch8GBaGBFarDb3f1RIoalQPC9pA8H5ioRDtfTY7
UTtaV6SNQ6eYNk4TZTgIXSzk1qW7tgqXzXZtdwbu7zGqrcbMI1rboEJA18tkt9WWXZIi11roQf8T
bbUuQMEYtWxCNKndz0PjE/LR5Lct3TF0aMqtZKT6dCBqgEKIHQylp9UKsXJIcLJhsXWxf1lO5Dn7
cfjNsy/eEId19zFaWy121WRCDAIAJw9IOJSozpekZY6omyd5DbQduJEirvyZW6Pf5VkwMWcKOrv7
cXm1KBIGqgO4w4Icv9yHVp+vYKPwxKLTIASgYqN9nyR0T3A79i/HUY0M10MT73boIH+SGHKnyUmx
14CtbaJ+vobAqA8KDZO4HG7xPtWh0EtD9oUoxBpTa8ZQN5g5AFSOfBO6DjjaywRcXxUfpq16rWqB
2CCR/U+oNazWTnPcowyg1EHjIvJusOuQzHbgYPdx971ownZLfkV1dcUH+zfkaomkXQklmxEhHVjs
1dWLh3ubPhaRpeUPQKH6YqHYotu1WF3oe+55wRCTDYyR4jKwwKagq+/h0oGW0vkyRauyl9mMGeaw
S00hX+1p8rbV9KMLyPTldbMVakkIJwcB13piaos2UD3WB7emoYaLazvmoO1tHDmq1AJIPsgWcGLD
F13tBHOcPOlOgJ9mfRnF8CkIiSaetXGIMqeIXK5F4yg2jiDVMXcac5XOnCSzWZ8hJoezfSlNVAif
L8+fan870BywUIcEumK9GWLg+qxmAm6xojEUFzk07QG4czcEdJVz92+U9T4oQUXr5wG45LnzUKzQ
XtPcu1vgu5oD46PE2vfJlhmaauudDGxd4xdtZdhzDsC1zb7a/MGNf5PxmDbRzB9Y8Wz3vy7Po3Id
noxwdYpnbUr0dAnH4lt3hGBZNMvXTbF+5Xo4iWKer/aUoptoLvMoHXQuhgwF9ZyZG7tXlR9PZ275
ESdbSqDvYwwegoBx7ZPxYHQf0nqk6U+bRn8xaYt2HcByLvL+ajhd1rWOITBpPZoCmd6GZnqAb5IX
v16Oo1x+J3FWI8oar0MzGiMyl+XW5T/dSg8GI9vl3PtGY+uqyvO/yRYnIVfZwikHms0zQhYtCqNx
yNhTM0E/Ey1E+pP1W01u5fIDVRlUOwA10NU6/2ZT0ricOEtySjSf93cVkGh9+kjzrZaBcnEACrFQ
+iBett5Wc9xPRC8QqOFfaXGr8R34ykHpRTXqSX/x1U5CrbZUiZKcM5oINWk3ek58UnQR51cJaiN5
fkO3+srKvXUSbrUYzdRkuieXKdTrXc7i62TY8hP/7EkBpQkUHP6ZvdVCLFKvSK1umb3pe2k/TbAU
Z6PvTlct5P3nHeh6EDfk1aHNDrCGC+z0ZfCe7PZhgmRbo325PL/Kq8Lpr1mtUeBFIRJv4dfAGauT
1+jm+Q4Qo32T+JV97eEKRvRd3VyzMtrUwvjT8Vk/ewABgW8g9DDAX1zdUzQbJlFuM0H7wCXfcsiY
k3q40zrcTYx8P3nCn0sZjvJ76XGQr+Mt10J1fBRloPuBewqA7ec7pkdPdEg1MD06wz6aZg8HM+6X
3Ytu975VmNCbBO23iN8tW75Z+kZ2UPX/gJEFxR99/EW0bjV6YXY9UKQYfT98HUo7jIkMJ3eRQq9f
Y48cUeaNqjHH0hijhOZvqN5Gsd3eyGLTmkSVOk5/ymqbAVALk5kWE1F6ILmzSPd+4WWm18lhY7kt
Y1p/8dNAqxlv3UJf6Fi4qjm4/uavpgvzgMpvxBe77+DluK9RfcnQNmBbPSRVtWUxO1kIqmBnQKny
/GMDVpD3tYfpTkzhmxUgIx+m/lgYUQYjiDy7Z9Nd8RcYzLOYy6F0cozOFnZWVyNmjUJ+HZF0Mnlo
Z8UA4Eg6fgOlYni6PMOqY+50lMuV6CQim9Oq6A1EhHBlpl3nFQQZhM/GwNRvM75VqV6yw+fP+b9z
CrLEebTYqKeMVPicTimuUtEcKkDaHe/X5TGpzpt/x/QZyzBLgJeXMU1jF4i4xm0EBnnpc+FhmPNW
U1OZEmHDBiIbCliutwbYcGLYooMdUkAZDHjmQNcfqcX9yvni2j+A2eVi8lPrTcT3XbmxP9T78J/Q
a7RNM2o0dyeEbutxN5Bd0XVhAYOw9C8kFRZTqT9YJmSfT90NR44gTBFEKsQri3dyCkhyS/TBN8wr
noXOHMyb9sjKzX8Sc7UbnHnmpSEQ00bpIHd2XEd9GLX+bKfRaxvypHFka2FqvF9ePipSxNlYV3si
7V2t4wbilkUfSO8o2ztqI7nD7vEGiE5da0NU9ZjYdcSP7a09ovymAJQD07SYPpmrE9ZAJxDIQ+Dj
uZAv3ZA9psMQDOyVa1vaUsrdeBJp+SUne78dew51a0QSMQ8rxkITNOFKK6PL86kaEOrHWD0m4KdQ
sT0PI4x+BHAHXEWugf7gZBmIfQnyaGlZ33Oj23j+KqMBuQkvCPxZ6zacW8vC0HRQhTQCon9sAiHK
gkKrH6EPGVwemGr+wB38J9RqfZoV4RD6QSimgZKcmy2az6B7h5VN95cj/SmwrhPnaajVHDq0ZH1f
IJQorxvynXgPdnXX1Tes+pnDT3X+rhuvRnwg/VeRP0GGytsydFXl1JMf8Mer7GStoAlrN2gp4+oj
PoriSndvFotJlzwU6Vb3SXUknYZa3XP6OrYaDwj5oJmd3zl7zcvUF3YfVhoWDhCpvcU3plf5IVGo
BDwS2K9P6utaZmt508f4kCU9Al380lUsrPu/YHIAaftvmNWtyXQZemgWwuAWed0KazcjRDrSA7B9
G4ZgijkErxpaiDaA0OBFruYQFq3/87kcb2giHlteOOgFnDAS5yFDVS2kcgSVrW/kxn1C8SKCmBto
gi46tCgqLlN9uk6gkc+KgomAilR7MrvCCQooP218sGW5r7YDmoboxC6+eBCVWm2HuTZjUZh4GEM+
xO5CPYVaCBSFvruocHAYAhlyg29NVOOCMj8q97CthO3paly16FExrBfYG1gFJijQvOshlgtvuo5C
lYAe4AsRpcTyc6odTegOOk4S0Tbdt3Pmy2RA5WoIY3uIZtv5ogvDd12OSmoODaY8rEovyEkeXk4a
ikxIYZiGJLgIyqBicv4pphEWVGMFUGPZNPDzxG0k83n2UbSPl+Oo1hoF9RV/4Lp8sil0+lJDFQv9
+LHdU7hOxuyYAIEI4RyrPTjYx/+3cKusKww56868hEtehMd8w7vL+nsWv5RD72/K+6ueAZC2BiwQ
drfAjq8JtkVVp2Oj26AxDyGHz5zX+lluhA0B1Ndv6HEWt2KLlqn6cot8N0AdSEmfuogJ6ejI+ACy
gwxbkwcl/1VOXwZ9iyenSOp/ZML/N84qIUHwF90FA9uIuoceAkC2TzXLN+aAV5vox+Wltt6yyKyL
iYZJ8AJYr8ZklNJKEcsxHkbrQRshxdb7EMjr2h7S8jsQ7kW1g+wSFG337lapVfkZHaDWFqLr0sZc
puIkLxW2k9nFNP5ZpK3+M6+/O3RHeshbwjoKugbdno8b+0KVMk5DrhYqa+OxbGx8RbuRwTx7z4Wp
bWRb5Qc8GdUqDzLbnAbaI4RWs5uaQqwRaqS9TG9pzr/2m9qTqgIItvg/s/hHJPBkFonNm8ptMYtO
PXxIdu/ArYSz5B41sKvK7J61xN15KFS21lvzVzCns+irQ80TXjtVHkbLmmNeR3U2Asn4pHUfcfLq
shtRPRtuJM0vlbVxp1S9CM4irzZKqhFSTi4iw6si1CQ0fFp2Q+3sXtripan4bhqeQHzba0kf5tnz
ZL4a/ZZ63ubkr2ohuWlPYqgw+Xn9weNHIBrD1guK7L7/Y8lQzniLfW22vH6VuQgaxrA4ATDeWB+1
05ToY2khKjPCsn12mod42GXlxkJWnSEQuP3fKGsV0AXcKDSKKNTCmd7hdN3NxoHQ76Tx5fDl8gmi
uD2gKKCDHgxKJgxwVrsmdaYSpH+kIs8F8Sbf29Xr5GnPUi990K/g4UF8TtlGh2Qj6PqpboFx9P+Z
7r0IRf9C4+sMD0pGUS+9cZLUt8uN439JqKuEu8DxQGuA5AdugqvdAoU5LwEAD3ck47GCyBSRx6nf
asErVsdZkNXGoIVdxK2JIPP40OKVzj1INOAORjcO/a3BrNZ+qrkGEAVLHPcHkwNq4bHv/ncTJgAY
AfBb3qh/2JTnZ0RZw0ETbhZYhDyw+Cv6ce4cTRRCo9XWx1HOG4hLON5RTPkkaOERoKqFjlBVfD/3
v+rh2UmeafvfXwEY0L9RlhPqJF3POTpKXEMUzUGhlPu1G9lxVHffErNGC39jwanOWIg5G6D12zgj
9PW+Qqc7acgSzinuZfJjMGv4VL/a9NGZD8YQDR1kCDbWheIARIHWcUCOB54GFZPzEQJ07Fp8uQxy
2sLGFWo2TiQAdnZvaivdGJ9qBzvIggDY4koGKOF5LPi3ChK7C+4UBsQiP3rGCxNv7jj6tP05m5FE
Br6cqFSrBMsDslW4MAG+s0pUU23zJBsQkQKwqLVxoFnQaJjjkICi9H8KtX7fo+eQ0zpfQmlDkI/5
QSNfTdDyZ+Fu9THUo8ITyoNHPXqCq6tYk5C4GhMqgqmV/KMEW/yHWxnaG5Da1XPjkBg+y4In1wDh
8xs+z86NPREYNRiGx4555wjhuyMc6CFSXhgdTKBZ3Ye6WfQb9zfFmQR4AzG8BeqLdtNq9is6jg3o
EcA0ox2L4qrdPFDR+xzUMFMwCL59u/wJVGt58d4CExZ3fstb5dLE7qq+ahCPtbWfC6i+fBtxHbf1
Bzf9C8oKEFPgj8DjBqqj6+aGZknRmcvY5loaX0fCpog41a2EYG0IcNodDBXSAwa/gelQPaMd6GYs
yhx4Kn7ar4yboIdmQBZTacevbqlPT4ByGM9zOhIjMHvefhtsMz8Qq6C/a9p572Cv9lHTd2bmj+j5
HK2yoW/Y8cnk223hPrlZTvO9JqxhCO26ZyySvZ1/pUyDfL1tNiF0dIzfyWyi3mEYibH1sFGcTPB/
Qb0Y/UjUJNZ+Zn3CYFc/wUoaarF3IhE3vDQBhnH+e6KD2gjAl+j7QSNoDXoHadGFznReoRbuc3A8
dPKM2reX/zCHjWWvSHPIpsjfziJYQT7RDMuSCStd+HC1D0JrNcGdrbmSI4qo474Q7IjvcXnhq262
CAlKHOj24LGvAUWuJmVVw8sRpNPfer5HpvWNLvV5EfRjvsu9b0K8JuZrVm6ICqg42qeB1xijsepy
vTUR2IK2ZA1IfaOFmfdA43fCe78eQLi58uo95GJTDzbGD9J5S5Nvs7hrtrgFqu7u2U9ZnS5jC2Oc
zsZP0TQZUMhsDQb620VI9ffMaQJTHkhxk8whiOIJBEuAjS3/Qm8Sctkw0wTkH6iuNaXaMWOwr0wA
pGMIZWT0njHb18VGllPdEnCKYsuAxrpIba7SKnFaUsT2gvRGkWzYcfIeF3t3Wchyl01XEv5DtrMp
K710Fle34UUCEl6UoJEBl7ps45OrUFzhpwz5gpgW34h1SzweUvuxIo+EjCEbrxorAnDg8rpWHCBn
MZeD8CSm5UDu3HKB29TAuZk5GP/T+9IpoJyDQgYIP0A3lyMqV9HpMFdn6zgNyehYS0gZ6WInrH0x
7xekhOEcKqP10+roJbeoBrc1fEQeK+/18g9QD3kRWcAKwpN59XHxwKh4z0GF1PXbSoRN++S26J7P
ERAjJVL25Wiqdzlm+J9w60dVntZ5FRv4qpnOApMchHc39ceuDrQCzsAg9MX2a6Uf0HAu7I9RWlvx
1avq3/irTSuguwDiOoabzEfYClnp1wocOz2Y0hdmHka4MifZRkzVeXM65NUtYUhxNpBlhgl5ZP0v
fb6zut+Xp1V1ApyGWF2qq77n86hjVhnY+QIoKt3YUYAgvOIAHy25fNmNE0Bx9YElMcjRIAFByXGN
ENMGwxtmE6D42bsCd1HvXd+TP9J472x+M1Uo1FahUASQsfnJgcyThRVPyVAFo/ZdlCGdgaXKIxNs
uXHeAr4pbrqgry9q1uDtQIFjtTyslrrQmh5BmyjQly9v8B6PsuxnXx8ufzBVToXSOOonyG14nKwv
IUav2zFkC3COdRQGyKVjgSpmcQtq9U0LC7Sp0XGijJ5e3tiaC85ukXUDD+tkLDYaJcrpPfklS4I4
yXnQ27X03tRhVM7Gx2b+KdK3FsiAKUdvdN46NJXz60FBDDpsFkTtV/PrUjORkG0AMmiGxUrsaFYI
Heo34TlvGgdg6PIsK6LhWgTlD1DyIAu0lrbSUwjZuCKrIQlZfHWrtj+Q1JXgQ1f5Yx9P8ng5nGKj
AwnvgAKIZEo/OT+xpE/d2gNvQ89m1+/qHGgug8CssbW21CdVI0OzDh7zFDIIsA49/2gp3Fc9GAvV
gWFWeybLqOz745g6h7ZrNq5cS8lhdQ4D0gCyAV7t8Mlbt1P+H2nnsRs313TrKyLAHKZkR+VgSbYn
hC3bzDnz6v+HPjifuymiCfv1wJMGVKwda1etWqvpOoqOFabMsD4kRr/3jTVqvqWBoyWEwicbT/rA
1OL6gljoCjq1Yc0zGWGTH2hbIaUyGj8vz9DStoMxAt1TDhRaF+ahTEHSLc/LrgD7AvJZbK4BVGyt
1j3morEX6/Iukgv0NfOd5Jo/VmxPa3s+kAZUswT+iByTdzmfM6o2TegbY+HI7rCt3XGb1TGEY+1O
L8rbTve55ys7ESA6S7R9OvjhSjZkYaNPk0jyCjgoLH6zm75s0prWerFw8k6nL6QfoA7o2jvKPP5W
DYXEFo1G2l52emlmT2zOr3toMliUrVRwMSGvZHwVeQylMUTRl80sbYeJ5Vae2DroLpqdYQktfILh
ylPHlLUXu/69kLSDNpYHXZF2l00tPX1QquEyMjm/iGTmW6+0YnXUSMdlneykwCnVVt14oDtp7d9E
ItDWptgk7WtEVNG23v4/mp+5avagxbwC81XTG1sYqWnoCLpdl6tgSwJhcDjM73tPGOwi9L4bWnjj
muX3lY9YiKLoK1SQlQQdQWZ+dozTzDgCU9AKh56PBx0FanIr/c5yi2/SIF+FrrJvAG83vuXZHB8r
QfrSZNNIMBGggOGju/Z8H6VmOZilZRQO76Lbruqf4Et9EjzxczFaXy47urR8T0z9Pk5O7sZhyE2w
LCam6pye6iFN7sNW9x29VNdysUvHrEmZEwAA4wr32blX8lCbCvh+Lg8SojzpvnSq9n7Zm9+JgPkJ
ZIGHMICsTrK+s2lLYDYch0jOJ021Qt2IxfU4/GiiQxwrdlp99mv9Wvdehvzo9s+F9CO0cqeIb4V8
l4wHI92rA2DMbe7t0dfqlJXL8+OsIuzNk46UiQn7+JwGsuo1T81aOr4luufQ52oSzxnk99B6ujwI
i3bQpEQFfiKdnMuu9FartNQE4fRBk12jKBF2FK9g01uVGVi0hEv0kv1WAJ6d976Ql24XoPRH3zoy
hk+w9AzufZ98u+zQx4VDq9DvDPcEPIAA6HzhWD0qmqZLnqnuYh1RaATEXNdda2VfcoadQDL9N6nt
PF6tGkGrSp8XRpv38TVhqXCblTI9vuAcvaGrVuogHzfelMWlxEaT6JRdna1UyYW/ZHRJOZSGS/zU
7LXGcPRsjUlqaexg0Z54PxX6Uudty/CmKFGc8vjujUPi/pDjz5fnZjqMzzccbtBYji906xDdns8N
0qftoCc0KicaFI22m0AE4V9Da2aH6lFtfl62tuzNH2vT7yenlSS5gRJHWAs6bTuKkLfGxuayiels
/eAQ9BaWpGrUVea7tLCUwRsz3kdio9wJsbmVsi9W/2TIr/LYQF/S8AQs1njULhv9gEFXYrPQtZoH
YCccqmbna/sBmqE+2Qc6YBTSjvlal9DC8pskcrnbYIwm3z590clImr0fWm2vkHuqCuQWdsIobqJV
1akFK4C9aA/R1alrwZotcrfvssFrCHtjLdnoWU8zr0BeInTkIXwbQv1Tm71qQryJ3Ec6XN7RuL+m
WaS0lE0BD9fliZXkjzN79jHT7ycuVx1ZcXeKwS3rUUArLq/hPA42EVegXZtvaZNdt0A4rFHYxt1t
3w8rx9jCYPAgJJ/M5Uen4LxTR+6hXg6zvoA20PzEu82DWL+tnKiK1yK4j3GwrFLrpIwLcTb03LNh
z3IpCCjLlU42II7Xoppq56P4UBjeu6Y391ERGStIgoWNCcQS5gAgztRv5qUArUZUUy7rkgU83oBc
u67TYnt5/haGD34CwNr0WbEv5w+bLtACM5RlWA6zT/nwFKf74e9xJRPdIrsCyiKYWed7f9TMqHAj
rXQgI9j0EJhAsAs1svf3+rLYoQo+YdzgnJyPVtDErdfF2ClgE4fN3FUORXA0hd3lEVu40aZnoM71
MlEJzqsmZcqDlDbH0vGEGz19kovDiFTiWr/H0ryws9FFFAm6YMw931YWDHp9Yagle7uhwc88NLW1
Czr1rzMdjBlLeQLL0R5qzC6ayFMTKoKMWTIir/FouIVNH69JjuwfBu3EzuyKGRJ4uTMfO26i7PxJ
hcDQX6AIS+1sWMk7LJz6Zy5NI3tyIAWRpoRmg6kBWgEdqdpOszZZAWO21L6W+ntcInK9RnC0kJ8+
H8hp1ZxYFepUGdsSqyOoH9j2LPnnIEFYxkGU2YZ6hDGPR3JdyyDpjxCVXR7ehYMC4AAicIA8p/La
7GgqrapMw9QtqaeEDjgdENJ/P4E0YhrUI7lzpA+Cxwl5Db2fClYpwigDsDjjSxg/B+NKnLDkCCEP
/TCKyWN5zg3RylGTZ2lQOUFR0wjkdIRxl4dqYWMRuP2xMHsHow8xQgaIhdw6alVsCxVgt3/xgiOV
o2hSOBVni6FQcqWDKbVy4haxYcpc0pqs5sJdxHn9x8LseBD6RuyLHAud9RDEWyGFFQ+0smunykqh
ackSnS8kKKF/B0E3zdjJwlb6nmUNyaYzJNdlTf6JIOJHFmxq93B5YtYMzSambhI/KDMMWaywTkJO
k+csdSVQCmvlz4UmG7qsZYMUhDrdfdrMFgV8SIm7okJvr0PI7XOR3ekCbIXv2rCB47nu3lX1fazu
eK0rWmkDAW/MlXW4tNJPPkGfUiUn41okZSMOA58wgjNv9Uc1W8nPL9xTcCZQ29cJHSY09LkBQczS
CLHoyqkl2e4IW0rXlqXSphv/8sQtHLinhualdVMYqiYy8UQcgHzDZn+tBlfT65iXsabuFH8lHbFm
Tz53LMsEqfV07DXhIc03pUoItks0RxLsPPllrC2WpQPjZBznV6SpgZfSasZxROJBpOn8u1c/XB7B
NRPT7ydroaqVSkV2namCjbt/TaS7eA15sbwaJkA32S2JN9i5ia4IoyAN8GLCGhQ3jbf1lX2/Jka0
uKhV6mA06gClmospUIEyhLHBkT4UQU4ntrVWiF2wAFcYHBZExSBX5ui1KCrduJCHwtEJwG1AOhuo
xKuVqGja/rPXKqU1mm3h8+HSm78pVCMa69BSC2Tsyo2g78voM2WFEVXEvLn31xCiSy6RVeJRYVJd
+IArKmJVH0ufDJ4ei+OzXhcvg2+Vf58YIQ3zx8jsxKP1IkWSiuRnF5Q26glXta5yYeiHyyt5YeQm
yIU0VWSmUsns0ClCVwpTZKYdGt38XdEagG1QJLTTNLsvSst8ctWi+BTEhbZieOFQICmH/g2PM15o
2mwL1a3vNiaQCycQj565bayHUt9L4W0Rfa1qGEEeL/u5cFmdmZvd8KqH+4Y6tdkN+rYRt5GQb8Oi
JNrboBuyshwXFgiqHTSj6cBfSSzMfPNUK28SqyW2LI5tEjkxqJLL7iycDmcWZu4YcayhUtbjTg6A
JI2cKnxSk9us6jeXDS2N26kr0+8nJ53fQYCK/DmBqvhYdZmdegjMF9dSBiMz3XyXja15NVvzuY5Q
byZ2pdOMQnGf+FG/bYTCe8xH61FMa3nFt4VTnA02VZEQPJtOwHPfBsTm8kHDXGs9psmxDH5Y7cpK
WBq+iXBPpVwMCcEczNkWUZ8M8lg6Ffq2mt01hy4Ca/Tc/n2XBh0aJ4ZmvriyC6gzwpAZHpCHCcUH
o92ozWbwn/x2JVBZWt5/bBExn4+b2bQhQERs1f1z0F2Z/5DioOAEjRS33tTdN4sXBs/ve71ROBq8
klrlW0gPvCispGoWynv0mKCwwxYlV/OBKq2r/WIkZGcLeRu338RVsvF0uxJf5fpzHW/N/gYU1mj9
urzEl9bcidV57JXAYSZXk29m9iOPtTe5lLdmlX7+b1Zmz8sui6086fCNMHIf0SKRxNmVYq7xIS5d
HrQTT4UmykxU288XgmulkAupOGOIv7L40CVPYxbZbWmPHQP5/bJPv2OR2SUP7PWPtdmZJ/sqWmUB
1igP61/NsI+OujWqEjl3dwSHryiQkI/lQy15mqOlVXZjAN08AgCotqIQBw5y5dXRDxN905W1ua2j
/MflT1ycXGCTv9PJkxLN+XgoQazWnaXzhclDF93FtBOLT/9gAnoj9D00kkxzE60Ze2aUMAjaiDBx
G9F/X+V24ror4cfvuGw+2hONG+KfxAdk5859CTIlHRJ94A6L5G1bvzW8Dxpf3oShteuKd9mw7KJt
nD4HmiK2t7UyqHZXjLuq+TKaD7FfHgVJvSL5cK+J7ia31lRglw6h0+9Tzr+v8w25cEP6brPorVZv
kzXg1tLaPv37k/2Tiy9TQzVSVQ45mUNISY5j3W4M/yoMH9wWuN1KDmxp5Zxam+0kBBmEUAbHQIvW
16GckgOv2hoAdOl2PbUx2z96Y45dkTNisLyF0SeFl160kYeVBbqAvJEphAJPn+gnKUDPJsaDab9P
YlwZ5dfOM+jLPJbAWzPjCPeGXl2p5ESLtQfZkm+nRmezVVlKYboaq7VrX+LokxbzWrr9h749XCNk
nXikCfvnoLbAaNoE0n6s5NE2KBL63NrXMf17IcxzM7P7z0xMV4wKJgopqTHbWAMiMOMIz9Zgo0hp
q8rKfb48ZSd+zaaMrtmqE3+vjKFGHRKkC2gSXgU3iRJuukl6JIb2OwMqbRVrfBFLK/90TGczJ/sg
2xWRMXXFx6D5EjX7sr+6fGYuBWGnJmabS5CNbBQjiXiij59aU7YH1Osro/xU0i9BZWAlAbd0MgF9
nqp9EHx8wNEVo6AFlYs5PRZ+DmH3PUWi5LJHi4Om8F6DYIPu3zm2ofPcFpUV7vegMN8C2PSkTL81
fW3FzFKSnNa9P3ZmK1Giia8oY+z4SfBSFS9BYx31IYZiYXCU4a0fhb3cNs9V0G29bhIIDBxziF8u
O7v0Ujz9iNnqVI1ECjpxuvIG5b5xfZStqm0YqzeC7l1RJNlq6FlkmL9sdm2MZwuzjWQNxm/MRqVi
k/GxcwkYln68bGXNudnaVIKsBuGJlTJ2TNzoXxR02hUAJN/i6NqlDHzZ3uJBeTKjs0tAzPSo8I3J
nrr13Q0Qp9R6o9XrH6zQcsXSnKhm5hLMaeyLaKbzakyVG7Hfa96ma24VaSXKXQzh6S8FZ0lZj6zp
LN4KPIOexMmZIHstVdkOrspfhr4x5HuIDox407ffhjUV2cXD5MTmFDecxAVeXSnGkGMTnaYo/NVr
jd0Nb1Z4V6/yHC6FIKg9gzKm5xAsxsw9qL0N0sHsPs28LdPbxr8t1fs6f1XGR5CIfz9jp7ZmbjWy
MA5Nhi019m1f3+buRkWRS+hW1vuaT9N+OBk+SJaCTEeUyvGbeJv1JiJLPwJdhragps9ecYhStv/J
szkyFbGUpii9aRTz+8z7abQvAbw/lrgygEvrYqr7gwODVp/L9Nwx5HbFTjCoJ2oGPJ/xnd5djTCw
uvW1nO8ve7R0Mp2ams1Vr8Z91uiYQiHKzb6JxlHzfv43E7NpSjNQpryeiXQk2GCCByF/L/q/B/NO
oIz/Ddn8LWxVapS40rTmgkbdhiIMsVKFPkBA6fJeslzRuezU4toDaEDmjGZeMhjnU6TXuQmSbXqe
9fLrSK+rM+r9puyGazFOacRQ3ujxXLG5dN7CzkG4SCluyrCf27RUX/LKjkJvksFDN53oNdoOm1h9
vuzbsh3g+wq1P7BoM988uJdUGiRKx0q7I2LtITqeluA5+bCy+KY/NH8XAt4kAqZRZ0KHnTsEoiGs
qpFBLNpvVQ5AUKHlet9HWwiRlHQrrYn1Lu6rE3uzCyvJU6+Te+zJ4yHrbEXeePUXQ7pN879GG1Od
kCB8mKRrDfRmzh2TE0GK6yCsnEwiONx29a2LKJh8/Nt5wgq8ATKhIdnhOSYpUSNNHsYY3fOQJrQb
ULhlvxHWnnofBw3cEyn9SdyetP5c5kNWrZD+e5V6drlBzhjhrySHFfMhX+uj/HgUnRuazU5nej6I
GIX6kfIOVXnCG7n6fnnElkwAk1bJ0JLf/NC3KJlA7YXWrFjSN5X0S2/fszX+nhUT8+7a3mqiWh4x
IQ/HUDsq4h6l3cteTNHi+baZJmJC0ZNMAZE9zdjJvZcLxSDWkkmqLECmo6Y072UrKZslL05NzK4F
TwnFfgQxD/gM8qzcO0DNsi2a9K9fU3iiiCKJIQgwpA9QVyWu66zmRMs67VvkJwTHNAvdAhZ66rra
3KWavLICPh45WFQVQM8UElVa6c7HTh3gFId5kpgBoEHs3Y2Wvm9buruOvq/YdWkna9Wij6fpmUVl
luF2C+jEm3a6Yeluz4ptXwRfUWC8GfV2rcHr46WEKVgAodsgcUiS/tw5uTGjwJ0uJchbriOvftIT
knpCoX/qO/epEdtNpg8vlxfjQnP9udHZUqnEAi5WkdvC8MaHNoeeITHfzXB0LOPrYBjIVga7oTRj
wF7Co55Vdwio7EXjRYzdjaW2V6lm7PLIW3k1LC7gk6GYzXMBjMh1E75Kqsed25R3PVDgzC9WvF8c
cc5GUskKt/K8pU41g6Yxe/ZJ0n/Va9VWEXJAfxMyj7E/VIZgXx7spbOYR8qUHqfD/QPldS1Cihia
eBUnX2ol3ZlS8ZiMv9JWuabzfSXcWPTtxJh8vpoKS/cMirhkUypEbNLoEFVH0UI05bqqj5K5xlWy
OGMn5pRzc6VXBlpZMpSj69pdi3aOJjp9sFarWfNq9hRvBF0UWpc90teWLSjf/GAjiN+k8K01rw3h
x+X5Wtz7Jz5NPp+c1C0C9VZAdoi+EdnuA3lT1D+8Pj3G5Pv+m6XZ5VkJaRmIUyilp7+yiFKnbEfV
p9T8e0AMu52TBXAqnTCocp17RHOkaoSSRcimqDa527u6j22/ig6X3Vm84k7MzGaJxk6iqpyLIa8j
ceNmgXSA80DZXrayvBb+ODObnjRQxcpscEavbmjc2ynG57Y75vVeF5zC/HLZ2PJagLAe0BCKzeIs
etf6dLRcgfUNv7IjNEQ3emUrhWH76d/TAjNJcFeZU8Flig3PJ6nQe0lxdUZPDmCl1Z+U4s3oBUie
nqJUcqR8Ze0tnUq89+lspOcGWN18GJWRqp5PtJuWmh2VdyVSHVn+OLSfyzWKxqVBBBGt0MJHW9EH
FfdUbQYzTAl5M49mzbb05HtZDoN9mmsPkGjVny7P2dIynAqSkFjB+w9+/XwgJ9iMmtTexMsSbhPZ
uxu8fnfZxMLggWfCGSDESG3N5yrTvNIcQyCplvAYtLehAodHvtHJXpjBynJfyHFNPeY8GugdoVY9
f2+VGTdZljNRfgj/6vhu5cIG/UU7D4ZdQBbDUGAsFruBHNj4lGprADEej4zXLHKl9ZL2LLo2YBKe
Fz3CzEwGLYqAXsoU+7Uw9L8Y3hBtpboTR1TnouhT6grdVlS87CgESvJeZ6butPBAP7e56X9ya4II
b6AKG6VCvTPDQOPpYwo3nVK2d00tdbQYaBkrIlei4p0W/upzFPeKo1VS/hlMv+k7vZQLcN9k/XdR
ELSnqjCNuzK2XBgpE/8AvLD/GTR6otz1rgrHsTHFafEo6r/0vs6qjRL78jEfe2HbeWN8HEXfSGDo
jKB6VCM/vNFyclI2dStNtLW2lofN0A+6AepATTs70jNL3sOLrtLZNSaqvw2lHGHXSjQqYLad321j
dGa2huu2v9qmtyrbN0I/cKywsRTHRSTlOEhKfx1KQnJTxUn3yYzG/LUSihf6tx8w1R76LDUAaovj
2Nq1YcEN6cvJpDUlK7ug7eKvjVGbzijl8VNDsvvgVZZEG4MMb2Tak/4HUBCU+VbVo64F+ivqe1WL
la0eiuFRilN5G0u8anUkJ6/YNAI8AmV1FMq2uNLa1jwOwDBa8la9v61boanfI7eRvCsY/GJwmklu
Il2vB9m2UEtDuer8XqYDgSG32QmQ3zWpSENPXCJSQiU4f1bLICR4jbioEVV/TfISTh3BsnZ96wIR
KAy9sU21Er/2QwijUIMQh75RLQ9koBS64Y4ecDo3i7z1npuxqs3nOO6bwWlpr3lLuzo55Cr82Y4+
JtEONqbhh2h4AGtKmv63iRC1L0gOWfJGSl0924+Fik251Pw3ZBML80r1CusTkXdyGKBRkF07KVzl
doRFzLJhE6N5I5Wa+qaXcyO9opSjqqj5yOI2LUQ/szOLUqOtpGjE21lqGbSwBnnORuyydtekqfoa
JF7kIqmVpldCIoqH3I3KQ0+rumOWY87xHucqz6ZINlI78txPWqtImxZel9tGqfsdpW35qvLT4uAK
tXWjdHEgY9uLEPMQa+9Qx134BB3zeAS1Ttp77ANpm7kwmqv96NllbrUwUWla523y2GiPSMmjDtAH
vbQpRkX6pQQt3DdVGxBJtXLv2rrXuzeKIMTPopF1P62xCbaDNUaPQ5fVB9DY0k842/LO7kNzvI7S
0N0knqY8FpUkOEECq4St4PNOK9oIGKnglV8hsA5k20hy74schuRD8yA3uwc3TZMrEKECOVKxjh/V
rrKea7nwHhLwBl+6oRqMnRgp1n7sZDc9jIZQ3fhSbHDXa4G3TepIf2zzGOHrzhRi6aYW4/xJo5vj
Whb08FemESfa3WiRSlbVqtuaXtpYth6Zbfdcd2nshGFRX+mjMWy0JAm3ER1Dw9qZvXDjIQYFA8NE
mIZo8izg6iwj0cwq4WxgX2yEEWrrPnEGw9oA6EA6KHzRip8qmqW2z+nZ2NHV98HLNml2q4n998t3
1UK/H6/0k4+ZhWWVKOaVF03Xb+xBYfApSZNNaHzte2UzNt6vrHgvPO3Gd4k8a1ioqrUH7uINdvoB
s1AjRpzdTPsp5dWFV2HabJoi3aSVDORURdJIOqhqvdVjf5NQEoCu521lAKYLf36B4T/ZionDGEbF
84BAEIoQtAoXmF5+j3x141f+Tkmrr038liGyYpdttq31zNvEuW9beb8SjywuBpIWBtEvT8B5Lg7o
GYJcBhBrgML3mtt8Z6tctelVStVjxdMpLfHB0xNT06ecPF0yAdWDugEzLuTFJrC2YlhsMxpy0Iwd
2lc92Pf+VSOvhP0LATmds9NDGgYelB9mwxuJseqSEiaS5B7Uxu4VwbzDOIrwRKWGk5fRk7DWQroU
f9HeAsEKrdxQ4s1CPN8ThDFuMBlUgdMhy+zJPuR8Rzd26jV1lYVwUkI7igykxANGmbPTt6lfqbky
EH8p77XX2cZa79HS+jg1MI3vyaRxDMpFZmKgqYuAHkU1uUs793OM5D0Pw7jYXF4k026brxGFfjsI
JH9nuWfTBbKDKxzwmJO2z2X36odvnr6SIVwcsj8m5p0y/iAMudBholf6jd5Xm6rc/ycn5jF+6o5q
p8tYaMrvZntojJd/qHOgKTGJdFAToNQxZ39RQHEMUSTxjAh8gD5IimRFZQuS9DmV85vWrx9HH5Xp
olurii3tJ2ViH0NLkA6ueYNvpMT0f4ty5bSVBJHAdzHZErMJ/rit4k+9uAKDXVp99LtZyIZBUMYK
P199SNo1lTJdVZH0qci28fhdMK77tZNpyQqiNxLsXOxX0g3nVhqft6aoMF9hel/R6On2dqFwpf89
ukEBNvzHzmwvablVd0Ek4g080GJmHKoxvskIHONUXCkXLS1ylOJNop9pJ82Lib1QIgnrM01c/zex
Od7At3L4+1UOUyP3xvRS5y17PmpDK6pc3VRxhMbwaDlLjU3RB66TyhSP/sHUtNRJRcO2Mz/EO6uM
4tiwpiChsoP+Kk1/Il512cbiiNGwPunw0cKuTb+fHHSDFDeFFQq40z9Eoma78gqObelo008MzMbL
872grQe3cjwqyfRU2WrR2fGaRMECkSebhVZRYMb8R/n63A89CAo/i/SpnU0sDlUakbTR6mHYCH4o
HP2sq2/CsSAhmitaIjmeqYbPYyFWL1mHkoqbSP0hU8b0Ni9hzV8JPZfG+PTbZhugHs0ShkGWTJm2
IFf7YyZ0u8vTuIAWnPxHaWkiL6KCP7tBCjEMlM6E+DYaVR6IyrNUfOlk/xAhyZenlJ6Sn3kuPraa
vxLKLjv3P8NziRPg0GYVDAy8G0q7zvB3qbQmNzZ9+/x2PPFtTvRdj5kv5bpG72Aqvta5fPDcaj8a
vpMbqmdHhQf1sv5Q5eqXy4O6tHRP7c5eDLFSoqwm4loiPBTx90K4MvKXyyaWzmCQq5M6LbKtqHOd
L1skFHrTcJk2mqAMHpnavQ5wRPx82criHJ1YmS3ABsKNKBuw0gU/zPzYrGFfFv8+tzJH74Sv/P3Y
ODlERj3lpMzY4638KnQ3kbiyuhcnQocVlKo5rU3zXHkJhMfoZUrBTYnKndDbQ/HYjuJK9nXZimFA
Qsu1y+vjfC66zud86PBiqJ6yblsMD2W0crEvmiBdyNVBsAd397kJTzLrtu44bYvhd/hyB1geCqzq
X1bViZnZfJtjwt818KQIj5oa0YlwUPVXMVmpbS8u3hMzswGzYpFsRuKBnRkOSX4TGcdGQM7Hubx4
p4/9sPv/WFFnZd/OCtIx9rAiG84Y3ojlV3iVLOlo9ltpjSB50SNgffxD0QYozfn8QEmp90oV1E4o
3QQjDSthdAzLH/QlrsCRFxMAKPH9f0tzrzQSRSaHNl4NTpPvTP1ay9+k4c1Pj1GaESYd6/AxQbnZ
WysPLo7nieUptXyyWVtSDV6dRrRz+qAFnpL6Rmle++YuCW/64u8BeFxL0G9NtJ8A8OY7N6bBU0/B
TAJovS+RSxYfys4W0OJeu2MXd9YUx058BKQTpt9PvCKoCJPQZeYCmMorVbI763vrHy8vxcVz7sTI
tHxOjER6WTdWyKQJmmtL/RM5o8sGpv0/X+tTuQkmGXECw83e0FHeJvBjMzcjb+d68J3Ri2+z3nK8
vNqnRrnyJlxa7qfmZkvBqxXAdznmmtC1Y9XbNeVvvsE15PGaW7PJEc2yRtkSO5b5LfGvaMEaYpKy
hybcXR6/pVVw6tBsgqym07q6xpBGhRgmtMzfy90ao/gC74UCqdDUCD7lnT8inKukgRN6Ol7TrSeg
rhJfe/FbqR7hNGzCa9F/ElQblrZAvQnlT1HquP5KUL00oKdfMDvgRZdOq67mC+rkPh6eyWza5NhJ
BtlWGPzDtUidgY1FSyY5l1kUZIhRMpo9528w3MvCjyLZKWvpnKVpOzUx7buTfSWUVSsLk4khkx7T
EIFe3d3VUOldXh2LSc9TO7N1GCGAkzcpdmprb8XfGmFLo6eX/VI0WuXSjT84iXXfr+lyLxy4LBNF
RlwMks0PMhEjuqIEBFiVysKWpO9tA9EwVITSc+9SIWxW9sDCpj4zN9vUbRbEMTUtciRe+VCk6Uat
w10LEJQIamVAF87DM1OzpTESkpmdPoUzbbIt6+jKq/Tt5Tlb82a2NMpWMJShxkSb3I/S2yA9m+Nz
+g9xGY7A520i48FUze79olMtPRu5pvrumeKAFhzTemVall5opzbm8DUJPaq0zrmhBjPegALeWF5i
w1D/pTYyW/aKbQ0PFLo+0K0Nj5cHcel1fGZ7dq8MiHZYWodtUf0c5tsuuorzQxa8jsW28l887VAr
z0Nx7PKNKj4q+soJsnBanVmfrchI8VW16BndxFMdX/xRokIb+Z7tZuJrlq9xtKxZmy9KK/bjaIrh
YK+QlJ9qi+x22tpick2leWVcpy+f3dc8twliprZKFejw+cGlhLncmi6eaUNxpxXCjUiKq6u9hyL0
SXe5X7KUQngtPXWRe2+qAdIJny9/wsLRefYFs5sgS0zBkiK8DXsqJqbZSRTeSgkKoWKt8WxxYE+c
nW0S2H2SRkxxtgm0a1/wdrmqXSlWa0dyTC/aj39xjKQ4NyzE9/PIUfRGP04h9Xa04gjj4ZhRTN1f
NrHs0B8Ts7MlDpBOF3pMSNSre8POo5EUw03U7sPo9bKpxTtggmvQsz0xss8WpUg5PCg1TA3xATlG
UblGnU6Vt0H6lOvFyn5b3u4QvwGFmWT+5tSmLIKik8WY4wyJ4goEYKZPdfvRDof2NtYqWwM9Kuve
Vg88J5ZkO0NMu9HeAdasRMyLQ3zyJbOt7/tSX43tFGEC6+wQ0klpqKOpqNx0/soBu2ZqNpui3Fm1
7uO0YCBrqAPPqqNNWTZ22P6EMWVtjBfKejJSAv8b41kskYcwk2s55gbhrUeWtKGjeqIx9uAF+mTp
DzQt2MEaCcfibWhC2oSqOnmWOe5IGGW9yUqMuk1kD+QpTD1/pIVAytZYfxfPlRNL05echGSaVtDj
pmLJI/8V0KfQCrZorLw/lo3A84J0twmKaXaiBGZVR5qY1E5XE56Y+S6szJ0vrglcLI/a/8zMb96o
6oUxMjDT02MvbFL3AYKhzlrJ7axZmd2xJo2pfh+njFh00IZftfUQphvP+nuNSyLJiRvn/43Zb2TY
ycSYoF8GiaYYh6unPopV8C60afGWRuFPqVX87eVza82p2bmVxLVpRS5D50a/9GFrBZ8gC4i93WUr
09b8cI1aFLymFn4wAbO9pBmVafkD7+rY85WtmuveRh2CfwolT6xMvp6MXNBbPiAVzqIAySSecHsZ
mSsXbTjgSpf9WTztLZVX/FQJp7Hk3FIWJ4EiTaeebiAxJFMqgrH1W83SsO4FcNL/zdosBBjVxifT
xIroy/pacdvKLvIKVuVWAteniOg+dnpgJ5aVrZyBi4vjxM3Z9m0iFXTHlK0oh+c8oUUQUE867mNZ
cS57OP2h+fqA0Qh9Bm5O+jFm46kabVOnAVsrNcFF1UjWZoE9yMI2IgMojtUmMS2nU+LDZbNL0wgJ
H938oCwhQ54t/iJQPQgKWPx1f2cljl8+e9LRS777+WCX4Zpi5eID4dTc7ALL4NJqxRZzhg8VmnZn
pKGdiQdXedC6lyDYJY2TRv+wdk5tznZem8N7GcfY9GpkiNVjWsZ2r90RGojGo7mGEFh6gMsTFb8x
EQ/qHGLnG6PvaUs3tYxEUPBCU4JS7yuBfKdnh8rNRGgN0WFvbgxvrXz/W3v24wr6Y3i+97vC1YUc
w62bTink0PyW5S8F70oBnUGzYH8ownGoI7vRc1Cl5SbTmn2bKHtUjG3LanZuHm7EVNnpwhp79OT0
pW+bre66qLxUEVjdI7lR2X1K9c9hv7KDloIjIBMISAGfoM47s1GWyMeWAzYEn9aswUoFu/K7lvp1
3GwBxN0hQNut0OdIi/vnxOjsYGoTYxR7LydEMrKXsO/2ht9scrC7QZDt6FB0WhX0dPElF4PrUPul
ROOtKr3EomAr8KSlsMiqynhTuun+8r5eXoYnHzY7uETda/oW7jpH6aGlFd7k5tC2+3h4V7XATqHN
yG8N4GDN8bLdxYlGx2viD0WFbQ64SEMewYCUGY8+PWhGfZBNj1L1WjVu+SChnsiZBeziQ8YOpGgC
8o5N3ZaDg86dQ8/7tqaDTKNTB9bKT6qf/R9p17UdR65rv6jWqhxeWamjcrJfao0kq3LO9fV3U3PP
uJtdp3nH15Zke+wRGEAABIG9ncFAJekScZZ2zZPTp8z/iGZsmDoi/2VRG9brwy6u6y2oPziqvL6K
v0UwNqQYKbp1is2zUJULjkqYkJRUyPj/yWb9FsOcmKpAXVmGjI0dp5PTWomb6a07Ar75uphV13ay
YMwZwSNdb7TUtZnxVls8s3ywYPzTQ9KDOHLT83ooeYvHan4HVJNyxv5kktOOR10/6NPn9RlxVIAt
NEuSYLQqGqAK5dOk3HLDuNXvD2hIDR3UKMZiMUoB8otwcaFTKG675rG2NtfHv2q1wH0DlCC0xwCI
8NxHgTCmNLIWp7QT08OY6kSRkketetLVatPo2X6YeM3U9DteOIATiYwO1Lku1pYMifq81UHzjmoD
YaOVn4CpuD611d0/EcTs/miJIeoAICgyb/tWA/slyop4ED2rs0FFLVqL6Fs962rScRESsCLDBIxw
MHk2bcUZIFWR+CYCcLhbRM5+rUWhkomaH9CRoUaAbZpS+zIIyryhk9q06qspObqFxwOO7V7VCsAc
IvgESwqq8s61QigDMKPoWLpQz5ymG0mS1fCe6IwIN0XUEKHk3CFWl/G3QLauJurKKs5HCKxL35Rv
msbtyl+i+STxwI54gph7ayiYoDWt6cwE0FZ0DoDN0vRdlmxr4bxarZ1cxQB0Nvj7KHgE/fuTC1jY
ZlZtmANKhWQ0+A6ubPHe79ck4OEeNc8Ubxrn91xCBUBJyyrQr4InEHup0FjwB0WTKEHB+NHiBDZc
nQkk1VZSFimABCsd7HBEVZsTIZIVRo77WXXiKGsB4jwgQsyLdrakG5KgHgHiYEkvRobE8S/dOAzp
Uyq/JJoTpbuBl9KiKsyYIQ3BAnCbcGmFA2cUIWjaPJpqENlP+nMJoJL8tlJ9XLJMM0J269bkGYoV
a4SrPt5PAQ8O6jk2SynLQHzTJcA9i3U++JMF5GIUrQ/wSxnvXXhFLwBToCDVi5sH6ofpGTjRvCyu
4gEtqujjtETPrOa/FlXkKPfqbE5EMEa8iAdYPg0ipLYm4BB2uvF24OG8rNg6E0hGYBCBsUOLMLNF
et0nSlxByKLgbhiiPRnTST08NFx3FGvaB0G4KQAnG3kM1smGUq60aDijUEO7CbwYeLEZVF8JCPBE
CtTeZMcqerwuc22PkHCEuqMtH0XPzNyAlFEl6dADldnMvSKotpnRcGzqWuCPaf2WIZ/rwaJFKN5P
ISOtgDQA7lkFHeUFbY/zms5Z0KC1OFHnReG/T3SioggINhaqiuA/WLtkFVVsmWMDfL6bIPgVT48l
j4R8VTVQWYZSaxyqi2SFOIEfc8Yzr91VT7UlkVD5MLIEZvbl+jat6Tm45/6RwxjxqIjRotVBTlnZ
qQIy9Rup40T4a8VRKOGWdeQJUM2LquTzbRKMOJvAQQjty8v7JQmqTQDMj2ZRQOwgquEGLHiL34hV
cSilaAtKth/WCADEYgnzh+uz/c6oM0YRQwFwKnpo8HDD5oAktVACKZ0AR55NYUZay2hfxjIK74xs
qj5mtUDPZTJWBkgadC11hrYwb6I00m2lR1cjGLqSYoNvXvpFaqDBv4ZzOkxmOxpgktPDksTLchdS
6uFYqCYfwIP1oYrC7lkDhmWDOulqFIkYavFdManaJ2CGrddulpH4BYHwS2yNUuVEQOq6j4NUggI3
ZAKXGzBK5eS27OkNIqhmE1wVQ+yV6Vx+jZEwhwSNDqIbAhvrTipqBDK11Ms7GQgcf1A8guUDKBnl
4bTAtHO+k0AQKkPRhLbg9f2QSY0vCsUhCMM/ML54ugd8E0gyMWzGvmtTmOtVslAAO+O2AjzLjFdg
ooHt8bo6rNlF8EIhcYV3UBPwN8x8lloaByOnp8wCZYHVZ0gSzXrt1MZQPzZhO5MlLGVbzqSR6IAQ
d2XUmzxdH8RKwGYhTU75s+E98Zx4vqZRMFUZUIWAFlkivlYekyolwH8exucpnDkWc8WqnMliDKYa
RIM6z5AlWDur8bWoO4LZMjMETni9KgcpEYQ6iK8vGEeTAWdwCbGucSSb97OMN0JNALCUpQMCYdG1
4vn6Gq44G8CkIR8GTcdRYskgiimN0aWMeVkguh0VlEGOvJv9iqE8E0GnfBJzDB3A+mbABNsjWNMS
MGFb0ux0A48gfl0MkkqIo+A72ZAgjE2pnKnqq817k6OjOHhMhF/XV2sFcpaiyv0WwqhBHkZam1A1
qI3vRAV6hKb0rRC3kvSsZL4GdJRqwCveTY/CKp5urFy9IBxRKfBSUIXGNhYukZAV6Td2td6CBG4z
tjkg9G9SfadHTotW++uTXQmDLeC4i+iIBME4VvV83/IBJL5zQ1W+GrdBovrSNP3EM8C+DIeDqha2
uKhbTRlfrov9hmxgPA3k0sJchPzo42DkjkJHccKgLwVAU8zyGc4IWJy5t1jLpjUlosxo8U/i91D7
Euvu0ZxlEsnJK0yvk2uAjkHlSdH8TMHurrbjpgJgXiYPnJTumrIhgY/QkwLmoVXxfG0y1PmKtYa1
kbt4P+JRvSyn3WS8Xl+KtR04lcKcnHgxix491zicbTXeqAAmBfqpmSotEfV42YpFmz6kouWHRpDb
1TTeXRe/ZhvAEqqibxZAJTDy55OsglBAIxFOVDK1fieXN4r2B5cF9HX9FsEEUdmQ5IpOD60mxveD
mD8k0WjT+q/rM1nbLpwb2leK2EVjkXLUuU0Xoy9wJ2ksVNAsnlwtWyufOWKMtRNKSZxxj0PbosKu
WG0EQyOrJShiIqkuSWbh6AAkQxsdMU8bzRsiTffMoZ4ezb4abqosS50M6HH4RwIGSWIx7mZiiFEr
k2TqAOUDmOLSEbVGmO0mStI7EPEqR0BItGiGBHRr1Y4hYD9EcToEg7Hs1CTIAXwtJyGpraB+7QIL
SFuRlHek07v4MLbNcm+pY/XUJtayG/BQ7gxdtZgkznUgfJRgqgqJUlVJYiO0RjktIHCGD0XLwsEt
5bLcCIVkOeEUBXfmKNfw8LIxeqBiLYBgqw6+Uk9WQuTWbJANiu6aAYDRolQHW6EItmkpyFtD0Fyp
WhSvqIzZW8bKwhu3Nd8CaXjxVU1QD1qNmwmJsr4EZ1+RohBvQu08ANFUZTMv7fIyN7qUk9FIqjtl
QXKdABikC8gMHB8XvZzD05RNkt/XefpDCGMJQAexjgdLAdTCHBu5GgeZ4KGW4HLAd8te1mRLaIvM
wCUKpXHGAazT1U0P/o6tivTPC97FA+BpFP3kVMJk3khmnxSAqZj/PeeNgifh36Ng3FKG/GM1ahjF
aC2HKTWAytT714/Qmi0ydQCDorcQlPUsR/mIcLpVhwZW2ZTAXRfh2l2FsEaVJ2TleymW6Hszt5XO
y2quBXkmcFrB+Sujcph9K7Is4EUqLZIjhXSQY7sUQtSIFsg6biqRl2taC75OZTGpi7xPptwYsIyV
UQP2pc9yD+BuT11WNw+tJfwBswG27WRujKeLcc6FvoS8aMkmEmcdaiZn4WDG8a80yo6zEVUOEDwK
VyyAllIbY/N1fVPX7CK+AZBjUFeoIS10buHLGSAyWYcBSPWAy5BilW4wj++B0PKKUdcsI/C8kFVD
0ph28p5LUqe6TBAIwpWpwWuRDYNt1SjA7RQ8dGtgjRBREt5owD25PsE17TkVy+xoUlZloNDUWt0Y
NNMaG46aIkYokMDhEUZTX8XGLaeymN0smqbVEgGLCXw+khXY0GpzfTbr2/XPIrJshWjJFdoEcuzY
vNEB6D6O+yZ9vy5j7QyczIIF1DJ70VqCDisWFl9xIxDcQ1B8Ed529cBp/eJJYowWUA0Aqk3Xq0Pv
XzkPtjo+KqY7t5wwhqMDLMM2rL4yTzlmZDahayxeaaXOsjj1+AhoKY4/4M2J6sjJXadAXdXQpdgh
MY9Jb00kqoCs6dYt5/69KgfAZ6i2Rq+pyl4F+tDqFJlaRaWLnLJwGu1YqSYxJI7GrctBDhwpVlwD
WG2ohxmARBVNQCERPvRfDaCqVM2dgq8/0Dr6WP6/chhdaEo0pCgG1k2SM8/S64OoBS9JZu7g0HiQ
P7w5MWFtmNdzmxnIHWtW8K4j+UNClIK0TWaSsTQe/n8TYxRiRgNV3Y6YmACty0PS6KlbyU9BxPNd
a/4ZfIH/rCBryuU5zXoVgtKpIEY/ucBZJaL1siiz3cbpXd5UAJGvOflcnlS61if6jmtIpKE3HPY1
2Y2Z6FT6AdSwZJaArpIjjvSiLveur+jqcT6ZKONJxGg0RFCl4Z4/yA5udySW+se0qBElC3ZX8nru
edrCeJC4bwY0wEFcps1ECbb6AGAx8MvwKBJX5QDeHZxUqAC+oNMY57KQ5hkZed0q91GAGhW0EgnI
aOkFjwB0dQVPRDFTyvXUGoAjSF9oEM39pU8blHaAdqCwG/0PitEtZCLxygnAd8DVME6xl82xygsY
Kk0B5/Vc/mVE2a6WZeBpwT026sQxWGsvG6cC2RpnzQDa3yDCq+BivRUrdafH7b4NxW3Rv4FU8VbX
dCJFUNNcxDHJtteVc9VD4xosge9XsvDEcX4e6ikrQSiMXcyEyklqBYiM74EWcKKaVV05kcJsYJnL
Zd8lkCJSrOF+2IpR4vUpLpxayTngqxcclH8AzwqXWuScGLtiIvPQhDlkCZ0rD5mTyjGCb0cGel+j
EjN0plAh6h90MVtIluMKDdxKmsk+X0e51+s8G/FOVM+BN+ljRSSQfelCx8njrNqv33JY+pU5EsYg
F+gjTmqBRuwnEtVj0ZPB9JNgsLXmQ7NU97qK0M25CBNPRDJZ68mUC01QIDLDhlmRg+h3yO22/plI
BfI6nP3jSWMc62JWFPYWC6nSksrHUHjQrWOkPkbo2FU5MAi8xWQc66gXulqIkKUPtbsIzlx43YLQ
/gVoLzXgHVNuBzJPIuNd00qgFWWQKM2J12mDk1ihOy6SE+JkB1P+nMXTrd7zmDTpt722hcyZkNCO
NZglxIbgxcrrDC9PGieQXKsZtRDbARQQ7e94X2EWUy4MWJcYWdBYOETDS1O/de1eCR1J3iQlcgrg
0fWWJSNBcm+KEdGBbK7tjX6rVKCMje3rOrtq1k4Gw6xzE+ftMGeY8KA/5P3sVukeOWqOkNVVPRHC
rGqmjIk21phxmu6UZgLuyB+A2eHxUka/kIpq/QvuOwNblXUDso0CllAaPls1IGJBAJrD2b3V9ToR
RA34SViUqgqqpGsIQt0SKdF4GSovks6xXZdCVKB3ikhAy0iWgx3mXEiDfjWAYlFDoo62MMR+2au4
3Ej/elvOxTAWBG/QoZIq2HtTlge3MMXAneMuc65r2KVLO5fCqLuAAiAgwmAy5iI7efLSZDGpg/dR
+/kncoC/TWuP8Y7DyDGnSksyHbGP2oHQ3VQ3jWVURBk7H5B9PH7tS/OESQHrA5UjwGcEv8L5DskU
R3lSkb/voQbR/KigA9dwIoAiAAkbN3mcWo7iXZ6hc4nMZuWRoqdhJsKf6csN7jiks8L76yu4qnbf
YHw6aG80i9HtwZhKA0zoOERK9l4Uo/qK9pfAD1KLB3hzGaeCmkpFPSOt3cZTEBNMZZWwTNKs4v0h
LXeA8Bo6lFkgM17/wNvO9UldukmIAmmUqQF7SpdlxsAtYt32/aTB2kq7pnmV9Ccp2YIneVZgjTgL
uBJSnQtjDF0symEpLBAmZ46kHhUN4BkxEU1vaNBd8dgE7sKjj1pdypP5MZs2jyBFj2MdYXg2EKWP
yQK0bcQfQ7DhQoauraWio7vFwkOIrrN8RShzCIZSMLBtJZkEhUwWUvNDDQiXwembff56fetWIn5a
R/lbHqPzRWyoVWJAXpE+dyrJxJu8+okbhm2VR2Em0+SZvd1aHIO1draRvUXhHqJTvFQyyjlVkxCl
GcD1EGEECaDlLZD/uFJkkbTayOKzqW6vz3Pt3AG6DHDJwCBB3Rsd0IlPAevHks41BHZo0m5+GuXL
FHxeF7HyvK2KJzLYBGOtyZXcNQJ9Q28el2Jx+v4vsHj/VGnmYpbupErdVxr47s3Rr9EblS6vqDPk
OJyVqqfzUTBmM8niCMPATMexsivtvQ6K+3wqPSko7BjceGOIcPkgCLHfDD3wxTNOEc3aYTldBUah
0lLScjQG0TjWcuuqIov6ukgHLbkzJk5uck2LTkUx7qhEwrA2WkxVRH66qRoSGo7Sfyqth4AubTfG
8CfG51QiY+lKTUmMdoHEdH5Kah/I32GZEwEMEd3w3BqhG4l2I/773Pj5ljImb2rg9BYqdTKeS2Tc
VJ5f5y0kY+DMXNLaltK7tMUSEcCSghx0IG0RHwaldBUleClQvbkU2sP1I7Nm7E6XkzEDQhtUFUp6
YQaUgWjTo5p2xOiALB39SpJt/O9v/nQdcQ83JBQLo0zo3AgsXZ206AvDzSP/GrsBF35SWE4uPV+f
1bqt+S2GURK8SA+SQU9AtySboJ2Paqe6olxzIti1oO90NoxWAAYiFFsFYsT2oRipU6KvwraR6Jvr
8/kvJuX3hBj1UOpgToDLjVIxJOSnrHO1+FVfHNnwlRFdYR69Jmr2Ejl45OWEFqv+CVjgaM1AiRrl
mTnfM3NqpXJRQ4BOZtr4K0/VydfTJdni/dvEK2MeDA9Cpbavy6DWztD05U7Fa67bJLngXV+GVcOG
R2eAdgECC8y95yMRoipNzRQjEcRf4IwaG68S9iUSYSIvnuJJYhSIFmglUQ5JphXapeEW1VMpvoV1
5JZVyvEXq0f/ZFaMFoVIAqh9FSGXmXnog0KPea3OKB6qSK7FaDl/leKX6+u4GsGh7vCfhWTUCd5Z
MBYd6qQZPigZhd4VQRaQ6HbQOEN/b824o/c8PaK7c551wNk/EcqYGqsO4r4zsKZKdW+gGlDU9ln7
mi2S20qhVzQdmhOQdrlHmWtj7VJeBSRvS6klPIk/lEzvY6PBMuegd46SJwoSg2uMqrpGzHkZ/G5/
vjZVJtYJJm2I0xZTNZreiccFMiFsSZ7rVLcb60eugCCjGvedlvq1rP8wwI0gAlh7mMaDOHwJKJyH
7dxm4oclRTbeYHxlEvwkDh7qJtl3bWlnFo879TsTejloileI4Ay8P4we1soM/NoOvEuadIDDs0ew
yKjRZklucMzBbWqiuHmYHkBZrI9Po7XTxVej50ERrPoj8Pj9ZxCMkkj1MjTYKKDbCzpYZcafuJzG
oIOZnV6sgYHaOlOvGRzVXHUXJ0KZ7YrlPC2zCELThig1Zo43yYrHEwfY8tUD8M/c2Ot0D5p7c9Ag
JpwkFBk1gEL2gjSSQN3VTM9gYZUepGgsRtsYo27X9nHUkiSP+1+qlKgqSYPZehdBPrsHdr11FLvc
7EhYWOp8v0xB96Mc0vogDW2AfjZDax+AKdR7M1jIIk8eU8spLVyaungSetJVldWTCDi5IH0xs3oX
Jlq3Qe2Isi+NGkmlWpDuJ4CoPpZNHyPXBOqsTRBV5mvejsEubULUnpdj0DtzXyFhp4zLTWFYmZ8I
k+W3RQsqIwGEe6PZF4c8aQ0HubHGmdHd9wwyonEX6BZop0DNgASgZRbHDNVBtyBIN/4C7J95zPul
6klrmDJ69cvB0L1AU4udEk2ppwWG6BQo9wR9IFr4x6pVfsRd2t+VrRTnjoVGdTyjLYWzdHn0JCSD
TrIoN++6bJgNoqgNUPv0ZZE2IKzWChRAzvqHiAXcR3VI23eNXkQlsVWBerm2omljWng1Q9maAbxT
ym7TW1bzYi7D/ASagfrOnKbotkU/5s4cUmlboxHHzcZB/Iprebgvy0b8AcorawuqC3zHwGxyr5qN
eraXWeq2DXLpuzAFWBugIEPFQXLdfAZ4RHeM6lmvgH0pFp8BeHo8ED31gR2iuGIjmXmVw+dljbrr
k1nSiRx1VuGl5oxG0CYINODRBWk/EWSz5ZmYiSw9zFMb3quBHNGGjyy4acG4dYc7IDhe9drMfxpN
GLSkTMIqxsI3ggk8bsPaiGqh3olB2u3ARSscLb2jiDWimbgAIpi/9FZX7XIBv7x/3UWtOkUQeqo6
UKLRrcG4+jmDXgO1A6TBXamSbq6PurqYbtCPf+WJ+ZE2/cEoMGqtnLfXJa/HOxYyKd8VaYCxOHcU
ca2AWGnK0XsotV6gtKldmha4eGvVa5QhROOoAJuM93AiZsCbECRc0suy4FziqAu+sMYno2BddNeU
poi8tY2c8g3QzXxV2C65Xyejc32+q1bpRBBjcQcA/gpIjgOTu+57UvTpQKokOGii8KOPTTIsPHLE
1egDZdkKLdoyTaQWzxdYyFILGEsJQE/HvSJ9o/g0xqME49SFCBudYTomhvvvZ0n5JCjRHz7ZXgsV
vTZ9NkOm2LxTKrhRe9XBzWj2rxrvJXx9fshygCveBHAQe8kJI/CIoRwDnETiUzgBm2KvZUeYXcdE
6ZahejHogySJM8E1HwZ4ZtQigzZBuqDAHqw4rIauAMfEUhAN6LVRF7sVrj7X13FVDCpngS4hQhBb
jBT2c14PASKbctk0Kbi/hKPcfV2XQYNrVvW1ExlM8I17hWIpMmSERlV7UoMe8BpEbpwFWztgp1Lo
TE/iwWCelb6WIGUYGyAG1mDYTe1Rdpop5AT46wqh4MKLJy+k7tk2uFgvqkQQIEobG3cZNTLCiJr1
YtdtudXqTicFchhRYzogQ+Idt+8t+b2ceH0z8VAAxByk3dBWL4sUAO9kosCQL8HKnOe2lzzmx4rc
2Jv9/d75spwNr4jn2yz/lmXKEqC/IAQV9whKwbfNRFKTIZRjHcNVVs5oty6YxJ3JEYhAUObilnbk
gOHa1vGJm6LduZM9OpIdkISIpLIFZySBazia03N24IJm83tcsoYnHnT8SxcvGUIWiqNgWiOpXTqu
wRkclH7bLca1kN/jMuzYRoRpz97o/D2q1Cns0AlswzHtimN5L8CMcJ8W0SuFjmbAKF3WzEgjHDEy
PxMx522cESl0GovARumPrSfdBBsh3+ukxwo9R+Txk7coMnsCWPHMjWgQk6EE2cdEhIiAM0i+Nw27
2P68LW3ElQrAVkm8Dbxq8zHYGSkINGcmXwBMsHkPJYCGY448ALhpcbaM8AUJV9yuz3W0zpd2UOpE
J47j7B3n6OyP+J1HPzyPeNstIfjl6Hkefke2xO/I1vfJg48v//mBC3PxTh6Ij7/e4tcH/Dv8W5f+
Pb7Y9MPGD4d+sW3i2Pf3zgYf+w1kOfQLPm180H9C/yn9g/O5f7l/2X/uK6fCn/Z7fHzu6f+Cce45
GnFxRaCEt6KIYiNogyJLFrslWlSIU5abRCMl+fm3ciq3nWOQ2Y1J7A8eatad3P41erVtKm7wuOwy
f9yPpCcvlSOSr0/TDj3DmXcCZ2zShbrg5FCKE9D8iQCE0xmDmclTk5dCFtn7t5ykJKRL/fFqu/Y9
pzj0AvYUZxQ4CSrUQUeXN2Sda0MEwIZAK3BDkP3Gwab7/qF1MoL9uO5ovmH4z8wVI4jxNKMiT+kc
B4D4Jfm3yQKcKbRbdxX8ScEk6WeOn/u3N+doucdbj2wnOnH/7kMlB5XUjuZWruZ+kDuEqQTPN+TV
dx/tzf3n555HwHXhSOi9HBDjCqqZQPmMJTpfmH5CQ7jcIgNVfSSqjRY23M2G3fw2vk8/Mo6nv9gF
qB900UIVBzYdG8HsN+BnpGERysh+89697a+7D/fmMeSa5stCEVrAA5YvPEGBi9m4eG4TKqWPljy2
XzSCvSbkgNUltrvhaNX3w+7pZtP5ID4C5xdolimE7/niyYGclTKuNzbMy9F7O/79w4NVOcK40I+/
DQU1FtRi+NR+bPHf6ef3D9clbkEOBxtm437zdb9x9vcwDp8vm+t6eeEYMFTQoeuUs4g20oqMG83r
TlODsgf9ot3aMHrxt8WyN7wWye8HMWZNAC2GnlCAJCExwfprcSzzNJ+x+NSawdZi0i7hnLK1HQZe
nYTsH5iFEBMwN4xGsfK8jkG/mJL9/mXvHH96/iuOz6vL2WKJ3hwupnMiiTGfYhFKgRVB0v54xLbB
Nv3BxqDZWEJkD5JkEKGf61BcWmXSxgsV4DhvR+8X8aEO9oZjay/RCqAAp3KYiUhDXkZpCTnHnz/f
n56eQoQpTzA8NFhZ8Hv8CaLdg2tvHr8q+/HrcST059dMZhLRXzjvbt+FruzSorYABRMmDLLMIj42
6E0EWacETaHHZXsLlwwfCUe52cBRXl/my/zp9/R/C6Ou6CRkHQ14Qa2mwuD+4fgf4OUx1Q110NdF
XbgAetSA420C8/3b2TCXURFpkbmzwHRKow4abWzpsafnn4YA3+EAT+b6Wp7IlM+nF1rp1Ld1B5mo
MSf4Atw7fH3BbFNEoL/8V//ucHc4uJxNvEzxMpNlHGtfD3IkphAMC1gSz3vyf9g3PKOyet5Pl5Qx
tEYoyVUT0+k5R4NYsJ53PjT1macml69izHQYD6XHWSOh4xSC3hxv6+Nmw9GOi/vMt3boCNFRoIEi
HrZ7T0nKQkjnv3dqb5A3UJC7jgfnX7kf36bS3tAzwCl6XT/+J2KZ458qQZ4vEsRS/UjJW2+/vQC0
EO5gtjuH3l8QEXoPBJ6SRh0dog7ivwLx9ftOlRFcKPET689xTN9gZRdW4GRgjGMywUK8ANPh79MC
JXKO319wcOjhoR4VrpIeVvoFX/HjgF+/D9N38I3VwjHmnGF6Xq6Miq2CFuqg7sWzUdGRYUB/e286
CjoWeglwvz0pbwQKVWl2BAAZQAkWIC8QxzDrUpZWpqkN+jup4O97Cr2q0FvIK2Z/Y++omXTuPV5Q
8523OhOMnlINOBsW7raopVQYS9klhZBEpgKHVJLbkIQkt3N7IL/wu4VM+BrSaMrFGAiG4h/u7Ift
g791XQzp6+v+ExHX1oPtwSVnj7vQ/cvL/n7Tk68Qd/FPbvx6kWuUEQcAfgcgtAjvUX50bvhqQdeS
XhBTsIiR5S34aomyWd6z93BbbpOHijR++jQ74zuP8eLSoaBbwgJBOMoO0EePBOC5YCFDs/yELlXq
vW7hT5+eqEvBGjzOBFHVhrcvl4EVYiqEmhAHcBJAkzACg0jt0DEqC0T3l494k229ZfNL8YVd9RLb
76DasHWCZwwbGFW8uJ0a8TOVoOEcnDSiLQApIkg5n+uoR7qgDwZEP8v+2+CkL9l2HH3JT7eF325q
jk24uBfKjDxGBetC60W5grzBkx6lt+FNth9SO2gd+e4wHuSD4Yi+wTny/0UoiuPRZkEzKExSq1F7
IRlDCM0y2widn/H9chg2Hy0ITL6KPSygh3eW55oXYLJ34L/n+lssEy3EgRWDBgpiLdmeH+7zL9EG
4rQdi/vxx+vs5NtnVLNwa+mp9bjYUWwqElcA7ED38fmO9iLOzEInu1ik3mkfsj/75rH+6pynuyQj
822ENUbyiCTP4l53r1vXi0vn95xPpDPRSm21S60CdZvMGllQAPEChwN4qsAVfPmVhzv83WF0OVc8
D+CuKyOPzWhvmceoNgEuEUkO9Vf9IsOcZXt9K/nTQ/k27QClZdegHyQ8E7EqGIEtDg4uEMg+M4Lb
NBj6SoDgPHdRD+Gijab2i732kJHxMHumZ92Pm8lPXG72i+oqO+VTyYxVFIwgkAOVbi/mRuRd5al3
HSHhoQ0dnZjkud0U/r2y1e54e/vdZ3smGjAfoNjWwOmIpBMAt841awC5EHDRc+R0JiQ4w411qxD0
DjmBB+xDL96nbrfP71U7RKoWuOYvd6MPUHlYr4Lkd+0tdGAfuOrNzeIXdrmVSeg8Z5w7l0ynz47x
+5Tjnoqy94sy6qVtM6XswaPo6C8TMVwwlLrKzc8KMRCq//zuEO8GO99GJLnR7rMHa5s7MAO+8FS6
2pZzGC5CDTAIwLCjopuW3+MWeL5gFvoHxLJS8XjtGTKJWyK7gVO5bejPMhGwhssnR+KFOWckMtoR
Wqi/ykBJYjeCF78IqD20a7vYh4cax0H90P4PeWnqnJgVP5skE810oKdBLTZE9rtCOFY5BP6y7MkW
3+IcDFlEyh10R/nXJ3p5K1JBDAznbClYWg07fr60iqAvQzHpkT049U1IDGLujNv8ATgE9uglX7qD
kgNkptNDcfOluCO5yWyRmDc5+Wsk4fv1wVxmYJjBME4Nz/St1pWgpp6RD9Ron5s6EyBLHkB89t65
gQcclNou8TIgE70kwb+uIGLkM7uOjgG5bhcsxoxcZE7am8aT3ewJKDIP3UbaLP4z8Aa8jIBlxelu
ANa16zeFbXEKHC+NIoZhAnIIr+HIeVz0FTQhgs64QyKq+2g1MqBGfBvvQ9fcRu/LjXir+aGdR65r
bSXeQaO7zejgmeQLbUD9RD1AcuuiSGR4U796f7ltCcpltKPwsz60MU45zyBexm0I1yQJUDRIcoPS
llVCcR70RABjmZ0cFCfZ5u7oWi62XkAgrfjJV/hkHAfTBsiRM330dt+R64q3cgrOB8AoXmzpuRKg
yZhe/Txhs8REOphf3eHt0/Tm3eSE+2mvfsmuSlB7VezTJxVQS7a4u+nwnBgQoHXzRnThnrAkNIhF
Jx/OpSEyI8qypUr7AXFWpNiji7Z4IYMpHv9aiOl0oIsks5eQl/QJkUhof4ogTOWM4CL8oQOgWLkA
roMKft+WT7JBqjkJqaFhAEOMI0htgHob3o2EG3tc2r1zQcxMazXJMhmsm7b2mB0M0C2QOiPVPt7m
9qv8IXumRQKOd7tMyTCTYxxKmhcAG9YhEw8QT+JOtNUfPdbzl3kb2w0yevl7wRO5tp4AskFrC6Ic
GmSdG1qjq4VqEBEq6z+nWzS51HhWgr8fNqFvWHj/XFx3dGZoVe7wlGnFrkqKhtsJmqLoZuqMazH1
ZpJis8vsdJP0ZHosPMtGwZ3bAurUFvAsbP1adHs5ht60kHbPe/NcXe4T+ey9QUziSlEnyAeT072x
1Ru4U9NZ7NIf3e1CK/8k+/H6kV4xomdzZmtP4mlI+kilV5OSoKaepDvjDWzD76ldf0yYvBO5kxu8
VkdeZHnZD4MzC8QiBCtoP9Ngzs53uotl9JwsId6LDspn4y1v+U7dKscGLs1FHUpB+s31ua7YzzOJ
7PomXYtDhGo4W5xt9We5mZzkdj6GD8MmI/lxsmG97eJe9OJnMD4ZOy5lykWG4XzG7FoXiRSIsQ75
0Va4tR5D3H3rl8RJD+bTHLrLxkhJYddP8s3/cPYdPa7zTLO/SIBy2CpacrYnb4SJSlbO+vW3OMCH
Y9PC6L7P5mwOMG1SzWazu7pqYhai1P2TlDJNostVmBq4MEl8gSzd6TZsvMJbzYi+R01vMbq+783B
49d4RZjCw997/ksJcXtVgsYWD0MF7XPIXdDn+eK3MsNfqsQQnehZxN2ENW7yrYCn0pqxoBzjapvB
FBG0Af8wJ91/eAGhsTt40YP/Un6JCz4wc8bwewhNMBGbRs5OhTRw4UySdAFuzj+KJ87OvcDqNKAq
eBv5gp2YRa8bS6+E+26lyCMrR1MU9TA0KX6L0le7X4GZkOu0LDGEM0izR0cCtEN8zR1tBzbw+Kne
gKZvIUm7L3QTmzxIjFAQAJTj9/hd2Yz9UOHqoUwQTDqTfRwivdNFAFtUHQ6+Ufcsoiizbmx06Jec
7f5VANNgsiPSHETehMoP8ywRQUiMPUZtRY9WgcW/+pvW1hyM0p8wZX/428fusCLo+kPRC8yt6NLi
q6r8rXML4mWo+oQhuTBiiV29NO4e+kqqITvxQTYVI8Qz+aXxZF1zip/MKAztEVI+QBhFS0i3+4IE
fgvGblD3JIS/d1xsdVwLNRf//hbewDyoFOjZChh1KF/so4+/F37fY6CMUSE0r8Bln6cwFgKGvqq+
Ui8xFEP8ZM3YGpwlOuNZl0LOjcQTpQ90GKmzI7JlGfgMggh/rJCBXtyPyAi2mMlK8QziD75du6CS
VHfBfmm45j4rILv6zzLlUVo1hYEvh4lRXWxw9v8EG/azeoodZeFN8TvXT4WrG0PUjmZaEvlVCEMg
ndDO+ZM9OaihIb8Wdfkr3UonvC2MageSRHlXPS5Jnc/cxlgnoGBk/AzSmzTjZa0wFS8W+KDb/NTs
1YNYoOJRGoJvaEZgxG/5YVz3row63vOCK5EdvFv4lWXqDElamGshcaXmRZX0PTPpnCObgqLnn1Dm
GO1Kj8x6HX3ETpcZiw8q8tf/sk4iylWwihhI04XoFhjlEwCPwWrPgeXvqTcLj3EiezHRmgtQwBPg
vYAUE4V3yp064QKeqwaxUT6m73jP76YVA+Rfa2OssTWK9yWezdkL4Nog5VbJRVIDPoXB3uAgX3mY
VodujamJg+CgKMtuFkPw/bsI6wJxu4hXETovLGUwvqSS3KW4dv1jvAfqH2Go8yAzxlvCl39a8B3y
9KC/ngxqXoI6gIQBHe9HORcHPka8bw2oEYSp0e4yG3SAVmnK+9aFGO5P9NCe1aUr7v5JxON6+2eX
WmQ3KSFTRLCbAX62aw7oaAxerH+xGx41IA5xfrFJNHdMrkzSYzJ+7zdJqGFfL+60EdaCWRraTjMK
K3LrT/aT15XNuJJwak/Twi03l7lcr5bmhojrXqwh15AYyZO2EY+Dqdk+8uX+tVn79sXrTqO+ZJNs
4P2HhQqBRgBVPB3wuVaOBunSJsb00u9KI9kkh8kTjGgp+JCL484OSRSAwyGKXtTbtouVRApj2KlR
3Z7OKOXbkVc8Z4UVYCRtPbrlOX6E+hEyNvdv36UAyHBXXKG/6C5FAMjijoIr9TV+ypoBuYrRO9Hp
Yko22BRW8pMNcSKj28ovkR3CqVS73jyOer0y/v4Bc5n5zQ+g1j5IkZrLAX7AYG4BQP6M1pX7nWxk
N94JKNrKme4tEYAt2qTin8BHQyOXPeLfNux0tKi0fWzLTnTMnqUt6oqMgzFyzoqA1VxYLekG0V9a
IXzDEEUgQrvUkRXlQKoZstpSIfVKSzbTDfMtef1Du14smczdKiiDI/CCLxzveqo1lQx4Yo7lhHzF
qzoDrNwm/1WpRoeMN2h0LjYre2F5c5FQUaDvhGwU2l10ot9XBTfyipAYp4umS3vU319rvclW7Fo4
pmZl8ScYXy0d09m0Afh2QL/AhwMJKmpXMzEJpygn18tRs0UnP00rwiXqNtZmNBVkxfoGPDkYTV5K
l2bWqwiA5pGOroyckKrWFEOXJmwsJSgQtcblq9hEp9F7YNAVG1aSXaE6pXh43u55PdsFNrM+klfH
Uu7ya+XWqVAqQkMZ4nzImTDzBqe7yh5kECywQyeTSgLc2H3jUaA3S8t/q53RwjCa/rTlPcGWLMTL
SX9O4QadF5gN2ldMrIM47d23AiPcjs4SweXMcwDUz8TboXUmg8uESqugLMKAUYBBeHkqeCt4FD7Y
19Hk5a0Y4B244H334RoAdRWNCgiyohRJN9eVlBkrP5dJua5+at9B8P4hmOFXjjlEoOUrwKK/wEL/
3GzV9ZIm3kwjDJJahDkUtIL4FTIJ8VffACVQrcSIVGKs8RFQs0M7wBm9yq1Rj9cM5jEyUBfdgFt8
x7xVem4VTrxBjRyDlFawEGTuBiqwdgAUQauIgQpo6NFIDq4mlRYfv0XYv0WG8FJbZ5S2nNZ6+CTQ
juj0mdYWivekZgvyKNGMNoV+8fJzYE+WYCmHzFGthW9zf1KufxNQmrf7w45c0Pek9tNDUUfvLTDo
WM3HhdUPo1kAqR1hJ9bMaing8vc5EsqZhPMU5EuAFdOSkkOJGbdciy5G9ZK8i0aVAY7VPWGI1A42
wk4ve0PUw3evxV7VHvTefn7Yt8X6BwkDtwcUP0KBmhDcE6STdJgYwUClDm18MTgojGBw21E99h3l
6+Qpdy7rLDQmb/gZapvXF3b9PtHHeCbpHiMoo5ZNQ2LjTIgUtUHrOt9x69SBipbJMoCkSZhZxzjP
FOvDwmjkTJHx1iR9t3JKCx4RmOSdzI1OD5mL0XTumUwVFT/41k64447cm4CJogrDR19/r3jevEYm
nAgv2p3eYZWppXiZevQH9mxoBCdCD4mN3mnWtIuMyA0eNAdkWL1JKrv+Lnf/QxUdG3D1C6horDBs
ygwxBKEHm7Olc/gQQgbDFL3SKdZlDJSGoXhG8Mq+VLq2fAPf3/lgdMSjDresAKSRQs7hVRyKQtAP
8hXWz6z8bf7O1PpwEisLIrumhHloPV2sY98nr7AILBULJR842m/T7Mpiyo1TX3P44OxRPnIuEir+
WH+nwCis5HOjmMyjD7ybATJZczGqzB0sHC0kzUTQB9C129WGKdkBUbogcc5e4HD7sLPBC2IGjYkP
bbIxhCOM/GPxAT27Zg1CPHhlEhY5KuEQi1GYQoGsOV0rdvcCnTedhWpFrI+HTK8PkiOfW/Md491L
6fLc98VkpEzuOKyXhlNmUhSoeYj+F7SZrEEXAt1HvX5yWjv5QmUiWfy8SwapwC1DWi5gMxiMN+1P
5vpet24CHZLu0w8LtQx9qdTFzxlUMGWGojkS1zsYv5hrbaWVPPqY4N+ylbOmR1Bf0eVQP2z05+fJ
0AGtt2R9tTyNOXdZXJumPmuc9uB4HWBa2LepWZ8Yg9mh7+UEW/KWL93CsPTBCs69mT2KmwCIkr+j
10wiizTy39ppWe9MBUn2xHAXQ33jzsEuf+JMXNDx+Zt5qw/c0YNeuV5tlxrrM4VNuDAROxWAZyHN
3NtjlAe9H2Q+Wseoo5YYqfph9hFa2YWdrXk8dzeK1cP6ZMm70FtE7ZA/Tl+OYGGGzh7oQvAEpjad
6/NaLesgNTDN1Gk61rxJthBQSNzEjJ020P/e47kbArkopo1k0JRD6ozK1FL5UnWo5ELezJhsVBKM
wAu+q1X4HByLD7i2cFILnf/iETsQtwCdytzk+e/fMFPLwJNBxDQlZp0g80kzKAiRBE4TFb9h9Nhv
8bUkDV5MqxnJg2S0azBVWFCkXBqqnvMuJIUoL0DijcwyUq+VMGaajOEBGRrs0eLf/TfempARprkd
fGc7oDL3GmqtbnxcCiL3VSNRQ+sLtxKiNIQlqE9c+cEklKSxi54EO+qVostusAFlu7rwcWeWKKF3
LstItNBxQtHm1pObS8aVl6ZEwjPq0gOafSb7lHr+RtmCEhOV+m36lRnp+uItJpr3bgzLSDoIYg9v
brriyPkQ5BIrNJJjl3/z3zGkuAFO8qyhmeeb+UuHg7vqeyD/vXQv7sLvxbh5v8kQpUURCfzwGgoM
d6U5JsULTMTNX+7qI4vB4UcNAKXe+bpsJXML+Z/QVJxnbqUHLhjPMQxZoBuZGSoa/JhvX6wU3l/N
yDsVFDmQeiLxpBmEC4iyamKOqzluYQGhZJVvwFFbrP1VwKMRhSJh5iDILR2t+5QXmT7a6hrpcqIt
RnlAlBZAyoDuxuCP7ROc2xIg4Wey7uTlNqQ82Yd6tXCY75MBoqwNgUsA2AGCpOHkXd+XkN3yL8bo
oKl90XkjPynry94/AJr1kwV6Euk8YCOMuQR5nrkriWnC1YHBBrBCUYsVhaTxkwSBmztLZ9ETLcaK
P8Tjh7TrUPA2Ehdz4u1qTHVkvoIB5jCnX4qnvwDn2/h9+xuofDdmI/AmafgN0qcADJCP65p0WiNe
Z0Or/ZCXqt4zfn6zZnKJX+WbYXQJuzjEfRG67TbHNI3pbyDuhmTBy3TuyDjjcwt8zJPw0LwufOn7
/OB2qVQAZaCPdxF5LLV6AcWeG6lm94wxY3AwkQ9tNKfEXnKumWMEYDlLpDvQUkXv/na1DcS0qzGC
O1cga/Dd4mPCRFqpQ1BAD/aSUWzZ08BgQm1hpTOn6MYs+QhXmxwzQowZWBUwJAf57WqwA12v1oPR
vpTncr3YdrzP+QAL+LdKOmxzTDlMJY8ks9YDBzg6rA9tmx3OTaynjo/7+AWaEGZ4OgteZVxik9DF
x0uXx5xnXf8K8iuvFp0PbdH4IfZ6Qt1ET7aQBDXCs2Z98y7IhjAAU5R6u14PS241v9mA0MnkEaXR
7ThoCqhJBTFlDJx0prRqd6nBvKd4sfk6KZcupkCzR5bo//6fQeo+bjEwytcciZEOd7F9Z3gIjgDw
TwaHwZf/AqPD1wXNCXktsRiRoHy4BStsMPoIkK0xfDb4jqmu2HBinT9HwHUVx8FY0rCa6Tje2qQc
WM1A+S4HOKqDLf4k694CkMzJN5dd6QKKYEvu0oVH9owOg9eLpPb0IjWVrHQwyDrBKX2MNok7WIXB
nv4+mbM++m8vf7PbKx+ViiiU+wpmOlux21ivbQnL6RZccskKda/EWThyQkl273Myg6O/4XNcX4L7
91oWtuz3drtaC1rCfnPpYSXe+A6IXp5rEyp69lJ0mSlC3/jCbw/syk7LiU0QD7AjHjkEs2ZdWWAN
fwHy5/j3gma87jfBBRgbVXhAKKkLwue0pgg7FQ1DDq8otTDSHw0g1VogUznKG7OVz4mZr/62OpMF
wCohREMaoKIoQH0tUncOo9JHU8nKHlB6NlI7RvFN21zcWgYuP1sJ2ZPiFMax1zVUp7XN4iPu/lNi
5h5L1iSozSsYx70NnWzNaxDVSZEE6OkpeeI6PbBizkAioEde5PhgCBEA4Nh2VmCnZxAs/r0FMw+q
W/vk91194hKCtbUmAKnbepPNmRdbfOV2o83rl0d1+6U4718LBu9j9o1B+hy27FSB6w4G/TeJ03sQ
aj91a07XLGnbovD3g77K0hrv80wi246nMotGA0HH3K4xZkemkgZ85spkzvGh3HXnWDHlDbh1On1y
tDfOSMzSNwRpMerMlNHBMYLPCwV0lDZRT7+13aVlGQZNi7LiuUPivnnJDWUCaFQE/cGuW0egRZJQ
kCrN9pB+hJYKF0RtSFjagvsuAn4Ged6A8xhanypV3RR6f8jVBg9JzbelVue3o/GRGnhP8gctM4Vj
6UYblFXdpag7UyFBhRHXF1IwDbSHdHun06Qq7AsUdVt06JWVdv7G4M0ntqBCOgbwmcOu+rW2Kl56
zVy6WeacG1Q7YFoEWRgEwen4FZepyjEaNj961x6gQCDr00Y28dQMUJlBltRh0ka1l9B193O5pCaD
oWDUGsmbnTYrt0MAXkkUOdXOHC1xG5q8K5jZerQvJoFlq2YI4KieZxBwNDPHfPcM1VqYtp/BpN/+
CCrbj5RCqkR2JI8rPCRxsj60tW/W2whTydpW1cuv5HvD68m+MNWFq/Z3gbdX+q1t2tvKSgXvK2zD
4cAOKL69ob36+il56h6poS4fMd32lh7zh2Y3fcgRmOENzvLfFyLN/aPj9ldQoRWKKxlURfArAAl7
LaHZN+jFR/q46Z6YH3UlnpoEHbu/bfIzoQaju5iXx3FDnvgLoLgKp0IUQT11YlFGgYrIvoSAt9OA
Kk7ZP8SK/snq4Y/88FzpjGZUFngvTTRYgZJr4YPyrl3HS/DtGVgiKsHwfODVOCAvFSq8y42kJKEv
pnjU9yD01IeN6lqJkziYOQKrCsY/GfhDr0+t/sg4i3Mg958A5lEixYGAshPCz230E6NulFNOxpGX
1klvAsFmd/pwjLbTsbnoJWO/84uj2zOoXlL9RmsDRdEZLORUSHkjlRI4A/Rabz10cZtYh3IRHrot
IJl7sOQBQF2sBJDRVSPazKkB9CtE1ZEPLs6R3yeEtz+Gv92BZILE56XGj0HUBYIv7vBKCBDpmkNs
4/uzL8oJWFjQ8kXGbuGqnUlvbm1T916rZhGXZLDdvSQ/o2dygVXq4qF9/VS/JmfAI61Z9RtZ0eOj
4uTkMb74HL5/hd/+BCoKtZg+KiryLXJLOwsvHaYHhK3kYLjcGCxme+SPxRJTwD2CETUsICag04Yy
NSp7tzveAkDUB1WO0k7jjGTUsN4i9O7r2koOw5KxmfUBpgHlF3g47nn6evd90AdluQKpwF3thM8i
uB43fKuz50PyElpBvELuXC9d5jM+dWOUCq88E6aZmsIoiLScYMXpKkRCV/Vr8axs+RW/l0DDDQaG
dM2Rku3fEW7mXkG/AfFEJfNOPMBYt9uraNNQ+KmaYvDCd8pt7KpeALnwD/4QGMMxe4pMyY1ek+fo
HDtLdaQ5j8aAF9TV0C7lAJanHsQDpjb7uihxcRrZA7i1MYkjcWZ7QemsjjFES2ZYk03gqCCwu1gI
88+Zs5hL3WewuNTRcgG2EVBgzFPe7kDXVJesYfAjSusSWvEhfVQ3rMtDZ8gjkwocpGn+Qwp7a5O+
y9CbyBkJNquNcgaFIJnwkk4iJulTsHri+Weoe8XLDPZ/LxreGqY+NxjCI20IK5S7j5dDZ5IO26u0
5lGhVV3FwviTrT1xT93WNyRzwdNmDrLCIoarqJcBREoPomBUmVCQQADXf2S94iwTc7xdqpgAGpe8
etYW7inQ2aLBBST97TeN0m4EvciIUiQ059CTZt61zgToCHX+xXXNxAwU2P/ZovyHmZIYhOWwBfRx
uku36ldoEww5b/N7A92GLfvBLgjszbyvSVH/n03q4HB5OfI9B5u5FaK7k+NmDE1CyyVsw12je+pi
dXtplZTHMixHJgTRBlRw736yT0mANtLoAglramD45IyL17pLzaSZ2cCbddJCw3naSXIzYJ3QFaot
tMygVmGI52wdmwflWIPq8W8nvR9Tk8BgQiYvMOKPmES/b+qLOMW8FuXIsCWb2X0MZvpe6xU63GWt
O+Nn9XwiZzNbb5I9aD6ezsxD6BVv4DJ1/v4l958YvwQAUrDZATFFGiq3Lpx0hVYW1QXo4xXTOOqR
BTUx/9pIumyK4HDpnORzIcG4HyOCSVRNsHrC2wk8563JRuuTQR0gQj/tw81gdy7EJgzuLd+InyA/
XgpFJFW6eVVQ1qhzA4JZHx4Ma42NnHoF2LHDrav1tMM484DsbmE/7xyYmNNkkkmCJg3QoNvFKXhA
tWxa5obAgSCgAQHQpP9iwGSI5m46bzLe8bBc6vjeP5hhFuUoXG94qeN2oT6jL1W8Xw09ik9uvFe3
D/IX72Lcz2NRAMMMXm0aOFNMtODH98juX7MAJKEbR17M4u1qxyxQwqro4D17dIA7MyC8FOoDcpnE
Ubb5pnqSV+Vac5eYQO6pASjDlA9JBdNnRdrCV523AYanfbbp4b62cM715LvYlIhUaMo1SGxivXxm
PKsFZPh9BCBYchfzdXKf0U5GtBn+bx8oJ5OhFxSwMn5OU1vSSjkD67mWwYXCn4vcrO3BwsTlqtxE
++TZgKrYgs/NWAdtNhrwaMGDO1akMvY4VAI5heq8IT+qb8qGUCTXhn/QIh03BJpI5uTxnM5sVRuD
ZAu2Z/z9xjblAWVcjWVbwjYYxH/Sp2pzOQhroNFULFsrjMkQSr14ZJ8XzJI/S204uIlkYErgeKiB
UscM4lco/RYwy6xlsN5wG2U9rTWL+a7NEYoCOrte7DvfrxRQHYIoBSETIAcydTWFXB8NSpcXpItj
t160y3f5I77tCmUppLIJxqvalfKwsFDy1r1dKLEKnmmO5VETolMMP2wu3AXChUaBlxYadK/ZGqXt
LebUTCghff1t7f7hjwLUtTUqjCTNUIMEqUQfZVylFgi9ngjfkbLrvGqVuNojyL6szmowJic41Sky
i8XKMjkpd+sl4wxEKh4jXtTbX47zPBLTpkChF1TspN4ju+W2WgXAObow68WDzr3G7uLnvT9EeJag
yosPjO4vFLnxw65qMN0FTYYOwcwYjxI44I/gNMk9OQbeL3WzZ7RJvcwZzcT1Ad1eih/3ICmCHUca
iaFTlJuBFbo1nhVsyl6SFHp5+zzCXMHgJs54KF9EWz7L+nvxg0KXlVtAtzuYS1pqDP12BKlNRwsS
iwcLBXSA6Y7ohb3UmSjAtVuPMAWMR6TseiJC6wjIEdb1V6OZWfGj+vy/I/Cw8CvLKhW6pkSbgoBY
lvbp7rJvbMAPrUNmD40+YayCHKr6o9tWpS4tvchmPjgepDzQwxhbB4iF+uCXlOlqHqrO0PKDgDha
4Nm7YLUobi7Ws0gworYX6Y6KwRWg/cAEQH7JlWslkSxf8pArDHE7esFp3EVI8Rg3cFNYa5ceJfeh
EcoO/6zRyaySQ68pZNjCuGxCTD0Um9COtnhr2oEzOZJTLb6vZxI6WARzMOae0JLFIPrt+lRmUnqo
TJKjM5nj7oJp5a/KGm3/OXxj7EXyffLn6O1UQaWARUIsAtizW3NBE1/4/tIWUMuxOAx+4g0fPbIH
ySeP902xxBFzX5eWgG8HchCXK0AhPG0P2tV1Bska+KgtrEA7a4kG5KTWzCNYn/pXzDUY/APE0raF
41tJpScf6U+y6EMzX/X6R9zhrCp5SFsZcXEIUHuMLBagslWGiScwaoi8Ue6ZhwF0Io25cCPM+C7J
K6CVyaqkQE1dtBjBKS/JBLsKum2rPsWY2Rt/QI554HalGT+zLuQIyFAL5hUx5ZaVerlexNot/Qgq
2wv9POPiFl+gsbkNB6E4IJV5q/9JDUhAyS5BGvjoMmdPrH0MPmrvaWETyLVHedz1JvxSAV8d4FFQ
CijGwX68gdqPw50ijNQMBzXRK/TrUZnMUAR95m3/FD/Lz6zer/hda2jmo+CkZrroCzMHAJkeytSA
2wMUTw8apnJWp0M6ot19qp9q6JFAOGpTHhg0gw/irl58lM/cyTf2qCCNWzNT+xz2mJV6HC12G3lC
bl6eC4xWcW7sxF5ykIwl/Kwwk3ChFwbhC9DggXGDhrFOY9xJQgvkGci/RDC3cOC7QqJlfXImqmZ2
ewwswVNAK4ICj6rHXuwi07fSFaR03WE9WpkDSVbrzG/Kc4bJr799YubhjN/079cp1MEo0kmR0xK/
Tj5WocWteUBeOgNy7Lk92tnOt1jz52+Tc1nCjUkSI67cUJRyuah7mFTOL5E1ueCzfeONcL/hDDLi
7+tpqIubyBbQ9f/b9OJqqRMoTVpVlzxMtz/Kw/TS7T+QhjnQZvEOqTMYyRLP2cyDFtsLlTLCzIUZ
v7uhOo5gDsUEaw3M8AEQ8TjULz+jVVp7zN0/92Zw5lCncaEmCBmehQL97wQ4deAxPom2Py41tN/p
aKtofhBWcosCvXUBgARkQtYvzmHT8YCOS/ZLr3O2so90bcfotdN2ABrnxmtoCeBoVfVhzVlgGN6p
Zp/rq+ZlxEfpnibH14+F6W9DayFA3ZfXAfYmKjkqR6ZyUVq59YwkDiJAbvB7kyeUkSaz+sD8BB5f
362TgIvTDTfSATABq13Ju/+9CgrjwLiDLpZMgyJ/vDUuJDFTpRJw7piBeoOi5vAxyKZU2bj6M104
/O2J98V8WMP0Lwi+CS0MWvS31hRZzsI46NALqnDaFYLOVPTu9SV3CG+K/JU7ioIZNLAqMZvJ8KSv
cbU0xT+TOcoKpGdI5gikHU2NIHZDxgcd5NarlxTljhCvstjzTyOGg6yF1ZK9oxxRBRoApIMgtAJH
C5U6RpckaKPKx+SCIRrduRdByauPEGh7itaNK9gpCkrZSQPdPRqjB83VnDbDnJusQ823BgDo758z
Fwaufw49MCPnfpJVjJYa2UZ1ZHRTAivZ+ivUFsK14EXnRSDITNpzY5BKLYN+LIs8xvojsP+CLw6z
ZsdmpcDU8OSDFaNwvhaWeNenkZA7/9txmYrrU5/6QpfAYm80ULTUwZTgxfYBk7polPBOYv5tby6o
39ijLtew7Xs1LWGvMZuNsJk6Q9MT9NyzvWiw7znYX6HOaO7wiUOUdeBr/yG03/wA6kBlYZXLdf77
A+ptzdvwMdn+DLxnXKq+orPQogZz1/+6aiSTGoIVCRd4FtEUHFHcQso2QUY1GpxZPaN1cvrAScbw
Ph5EIaLpwcPMxqGF2NxSL/I+ghARQJwlBTNBGmIWFa84DVOrvdJUcGL+jTB3Rtbna4z5/MgCV54N
2gQ9Q6R87KE8dvzfFUFgHZSqGF1B2R//UCUWUWVCie/byqhxfYF8aAd6HphF6zHYdobwJOAsY2g3
fVgli8N+9y819L5QR8IUFAaxyMjObfAMenlghLyuDH4L6jKwCqtuYjznL7mb2Euxa94YQZGAhg6j
2DSgaRD8Vowa7DODeui00gySKaTuZKGftFoMTXdvBLK0K2uUG4cXJZhkDUsrLdkLPEYP9xczinR5
/yqus3jh2N6DXClzlBNh4qXkODR18eatzAIIBShMKBeM/KBiZPx9WO7bU5Qt+faryVwMoGILW73X
Wh/DOnEwF/BCsOOMPewXq0F3dw5ljvJQTmzBYUWW1ry01viurDuQOQF2JoLYIzg3TvV4XDyTd51U
yiZVXEX1Se25HDbVY7oKTdILG41wA8EcIQVdQQOKzsFBfsXambOUPN1FfGJbBMUx6X9BjIOKwD0m
yeqxgm3uU/tK3m1/y6Pp2NoDytde7i5+zrvXJGWP8lQpatmkIJ9T3DIAFvVIVQgPWgn+dtS8CD1m
Y1y2qpE5f/vRXdpC2aVctulHLWVK2AXnmK3G+sdJctj/j/mD+fWR5B1TUlBooPznAsmjkNM6RDiP
d9rvdAtWEKDZUhAcVVb3HrnvodeuMSX19/Luk5Pf9f2zS/mQlglCLMYYVSHcEzJRZfQ31UdlcQAN
ZRf98bg0ly7Mxhz0AjgZlFVwH+pLdhMwrFmEWE6yM21TW3vOHY396cWHagCZq1F2vLuNHr9lfXwF
A4Ie2E64jsC+qT08LtZSSRi4yRWxfkgtEzwRkEUSLUrJ5DGXJ5lYgYYcg67RakJeKurSEaPceY8W
YLlhQVQzHVp2KUDNnV5Mt2BODMwAKARSnhWKaAHVI1uhnd2pq+KArNCw5D2aFOxCtjK7xitL5P+v
nsARC02MdICl0uqgto63VqYtrOY+IyP7iJQIwHpC+PaLFLyykaipWPuKjPj3OUADE08MRwG4Q3bV
DZg9J7Q/Qn3X6zkYHxSXX0ix560jQZAQkzCdTZdvoXWVlu2Arzh6fGp2glHgAWdwDjz41Dvg1ZD0
kLFg3goJ27mG0WJzcTbrvhFE9gDQawAweQyK0RxHbRaFXJJjiFfe1u/qKUgBfI9Q4Rg/FRvD2+/C
pAtvlRU8sMCqFZ+RrXULn2Hu1oMCJrTRiVMRnc/bT13wAeqSbVQbKerzdrHHYK8tbdmvBh2oAvRJ
vPYf7vQbi5RzKfzYanUGi7+vflCM9gcNWNAGNGzVUvfhfiiMKPxeLY962aXFIIN4IYQKuyMfQ7O1
YpO5gGz8PDrK10JknDmfYMvigOVFJRs7St1wU1pf2ApqjbjhsB6Iq6Q6fHnAiJ28nV4XjM0ERTxV
AR+GKbTxaHjHEMllEYDzGI8lbc9aE+gCwVgIQZ73WI8dHN0FeySsU2Hvxh513SS+mE0CnwKyA2D0
UXQIs7iNGQWUp8xW0xtLOJKLp9DzTfQjPSxYJyH+L+vUpTMEfSlPGay3Rk4eELuPzmbRfFdN9px/
VUb4vWBw5hZHRRSMN+CbAuCAVmXgGb6cGD6HMvYWwO/ekx3J2h/26AcUK4icORfdwyhwi1LEfxhk
JDLEV7apAzJVlcI3Gmznx05HP8Dw94nTWT+toi+1ROe+6rUp6qtC5J6/9GFRgzk924T7ZsVsmeNS
03cuzGFBEJZlUWHEyC9lpVEaHmDnkliZwGTTgFYGvXwwvbjV6jW08xdtyz+Ep3EdI5lJPpJxwXnv
ecx+d/TfD6CiQJVO7aCx5AcAEzseZWCTVGeAyBP7BfCVXlmhDeg78KmcB0pcW4G2UOgMe01/AmG/
teBaZLW0L6PArKClABIBlNluI25SReUUsRXAK0heEHdRUWt3IQJvQLgMxFVktiATZJ2lbz33UgSN
4D/D1CHKGIhf1QMMY/plcllc7ixgU4TDCgc4Kv6DugXZ9n8GaQaWLqhjCL7D4Fvg1aX+nek8vvsE
HOVosqh3gLlpYW/nQvC1RRJHrpIKaSjTVuJgMd6wRvvtP1zWzBtodnbCUr/yHpRFLY46pRcZ85dS
Q3bTDl2gfr3MTB0NWCgsLsFoNaQ0VvyzePp7hb/P+XvvwcQU+PDQK6Vb+RL6hI2swJW1s+wpa+EZ
bBAYMD9gBhF7y9qF8QxXNi7Ix9kVa3KvS23C2YwBrovyBuqlQOlQ11yoDRe2VbFw2UERwIi/QuCq
d9GBMS8Wpk/dJRjn7B1+bZD6qG2sgvcenREyhomybK8/v/J6fR5XOcje/8v2Xi2OSofqEilr5cNW
brG+JWMuLtFZNKJBu/lM+JpI8+fgHz6LU2A1eKkn6Euz/3srEIBVZIUAXEFEA1hD6qQOfshBA2dC
dur4Tvoz2c36Y0J+qljAlZ+DQ+GIAdKKv9d+P5EHq5JEPimYP4GgoMtWmTL5XCJUQIzmoLSx0m3v
DHBoSc8gwIbJfRY1b5zZJcKPe2AMMQxWFTSBwNd7h/kSymSouwxPAYU3hnXpcSfGiCzZBYnndGzd
zkshaDC8cl9LoldzhxgoUlUDrybLogVGsqyreDFUOaE/GUkCPtgxtOaC1QXHWGwMfyWeAUnyQhHp
VLv4iiZ+RB1jgKE18KsAUIr9pvxMxPsqGicOr2hTAX2lua+dSLF0XrCKrW+pCMuEGHkxHZ7Jo4CE
RkUUNLaoTdKPLlUeGtW/wKxwBnnfxVZeBM30z7U9GaOLzM2uR3PBq2auOyg4gLUQwqBE852Kk/nE
sYnGICFlnfpEeHkwUYybN9PFlb9BK9dkTXaNF95CoJz1ZmSswJOBVQ7wIypqjBO6+mkzkPrP9AKc
u/ARo5K3i7zmWXabY3GSA537XoTNzCSOGG8CZlLhJTKJQt3uUOTtlbFQUEXcarserPrPyapYRdvK
uzxyRg1VLzc4+Jb/rbWr5GMxON+BFnCUrs1TkUOow5rViPnOzneYvQE3Y/aBSxBAxnoV5kuJFYn1
t24sQA8EaR1e0IR9jEqsxp6bhrQTajyjGeTlPP6tkVwJO97TbOR5uVMLuJRi4IQ9xUVJpjZQmFkK
IL+N17ufAZiSBpgqixo4telyx6oNk+CPs5heLQ3UEGzB6fBTwFW0agHJCkHmnjgZAjYDFQ3JZcEF
K27/g88BZw+cLKEjw2+hxbvFcfJ7dlBrI/h/pF3HcuQ4lPwiRNCbK105lUreXRgtqZveg/brN6nd
GbEgRiG2J3RoReuQBPDwADyT+VR/aK6I7oqTtkHa5bfu5tsYPNzifuTQNa+cx+egzJJHqglK7BmU
foxoEtStaVtfRTixGg+svNfjlrOhf7quMzyWrLEtpVkoEHhP5c6A3Hp2SywRAc6rZxMJQ3oUj7eX
EX9uqXNAxkmPWQG90hSA+r38TNEyAeLjh5wvE/Lz8niOw1xsBmGicTsCJ97VKAO+6tAv4YF04QFW
5Ba70UO2ynDzr9efH3m8yOLKK+Ucn/FYgRb4SjMvZO/6iMor19SLXzMXHuswQM5qvm7osGJhF+2u
/ww30kmCcFr07mOJeTHXlfjY+bcw51Mh5LHsU3xL8NS6iCyDgxsdUdBOA+lq/N68lE9kE1/fh8fe
jjc87o+VC8E5OnNmmOqoqsm8EuNec/2NkVomKo1EdFPObfHGR/JKbo0tNzI1GxLjRtAuissA3v0I
SJqMNyPZMBKJwo1ob7lDQbNxqp/F69LNdsVnhXs9Lz3701mDzRb3LBHnFJKU7DVvNKWKqJk5XzaH
Fx06Spl7oLhUK/YEmsqZfsL3wIXwCHdqjYVV73NOGHRtohdfgBzi+f3H7Ct5SCZ8AdmiyLxyj5lL
39HVsElBuV58+A/NTf9cv3EbaVbODeAiKS2jMhlBWMZhq7rS1jnBAiM3+waNNGgNvUFnM9jdV+Bf
3WaJzT0Zf95D5sn+hmTcpBxMU5/4GKpgdztxG7SOdtNRVNqLNnnVQDkQ76VrciNsuXy+s7WyZgUq
G/zMLano0D2fZEktx1CmPqIPm+FKekQdYeyAPWaL42iD4DKICO7rTX94+n97TYz3G5XZwZPRDWMc
kAZdqXlodYf4D/p/0SxiiZ+XgVbiCvPMfiMxuzXPtSaJFIwvQ1nuNX3JEcMmboGmO4jE0g2XZ3T2
g5fmk1nJ2vBLXeyAB3m5axXPs8p96aAIsPPvBe9Xs+UqmawcDGcDZPyCog1R1+kAlD/AFJAdJ8GW
eqt9aR6CiSuut5LzBu8hnl/oU8A18kdCH/WHyERXWLgxdehLs5FecX04GicVVVaclVuzTB09krio
zrUKbC4LumaVOWUBBetgcCffdw6KyulV/AK13TtFcVuoB9JfoFbiXSF4uIzFRLkmJ0ECXPEjccOn
3ImguSyB1FtHSZstXStvCLoKm7lN/m9GjGp2MIDMrHQm88YNNak1xlTHGbsvr8TPBtKYcEHCI8rL
gt9X5Dj9SsEALfO4PtYuaahzxLKiexB5FrbKNo+rXgDJNUzoNHihXaGc7lq4gZTSR+WZu3bLlbBd
ydPCjFA/hwZt6FuDvPXc65BU7ZS+gsZp+8to3apzhz14M+VNuo9AWY5cFghwwK0tv3JmeM21L3GZ
tRXzOha1esbd9xv9RO5wvB2L1qZH6lKbvvIEQFfe8BjozCeCUm3UZbJ12nIt9rrQRtQ2P0bFMp/D
e/EuOyazRN9g9+ALJUhjCYfCEXSLM9aVq/DMxo9mDHDKoBuVmWMhDpu+rgDd6GDvEfZ+jjK2yR1v
wEu2Ne7To1xa2Yn7zFi7N4CUDEXpCKujbYLxR3KRV4k6YYopqDoRR7b8+2D3Gh5NvgjN7EtZX7uA
UpgLQtwbZuBPGGGJKhUE/K7V9+R3cRxP4EofPcVTbxJPeAteQ34V1aohfY/yx7qOvVy08yjnNilE
OSEqoV/n29dH3y4O/LVc9UkLOOaVIXYTTaFIiElFd5QIKTc7OkJGyZbvZpVp/So9Zn9BuT/rzyOK
ixQ42h0RpTjfpFI9oKZYiilS+qCohjDyVrUGZzj0IohJ8YpX31roh4Bg+Xa44dju2n1oCc28NsrB
THOIWlDcStQPyc0LRKGSWXr8hO488xZS75sAVWS+m3Od4coBDu87S3gg+IUAArNtRCnspUEE9LjH
lcE/il4DogWcdDdIv6t7ZZvexpvLw/0qWGYMGZjonIJcLeo22Jo8UxwSsYuASR/mJHCBnuUSN78A
Ipe4f7pzC8ngZh6yIHvtGn+4Cq3+IN/w2zzmzXnpQxg7qxKUYPUpPkQ9pfZTckhDK9NsiToG9GpQ
qbn9Bb3ayiIP+aO8C3nMYyse62wamFUvhjox+2KeBg/CvCA6eGkGu9vGjnkn3lE3tHSEnO3Lc/+z
bt5AeSKKC1DtAKJ00HmfW3lklAkktFKY2j6/OuK87W7iGwhpPMDGQf1lgY3faz+JcxvjufcX2CL2
GESMQExvqMxx1Gu5IMVjRu2qhpR7skUbwZ8IwpDZVb3Nt7lh30j3xhxtBQvedry7jP6V8mcXe86S
fF3k0GfLeOpMH4NgDCneV7kV2sJe22vY6toIAd2ZUDrZqcfeu473rzdQiQMP8T0EyJ30oG4qLwfX
IpjFuSRBK4W5qE/4/ibWpZdCX9ey1iBxdXohbrCXwR1a3KbPaK0DX0P8DPZa9zYRLPWmOgQOyu3R
8XZ5WtbuJl98i7N8Gxrp2c2Y1GUuZya0y8ABpexlkCOHM9tahzgLmIJuZEvC3e8y5lpE4wyT2Xdj
6ne1ZgDzPQAl8NXwLNyMN8JL5byCBgVlkPC4TrhXDpj1LZdJdOVwOQNndkBvyrFp5t0c0Jj7XArX
H+1kQyDY1ENWRbQicPga3IjS6sabeS3/mWdmtwdgsfDLBLBkO0E7TbWKfZIg49t8XFUPyglKaY52
1BGBl7jZ5lWHu8RmnDwdceMdZcy3fBK9CZl0XHzf7zRUfGqOuBduhJNpyxsFTBHJ8z1EWq2/oOuA
31l+ArP3u5zWvebjE6SjLMLEqHs3WYNH7K+tl3vZS7nR9zJoIy7b2vq8Q5wKwpcaZLrZF//QKWMT
dJh30LfBtBr41dbqXmRwo+iI65SHGCIFePmDUNS3/+6IgTAWUhCAnisGz/2tmKd9HAnDV3RFdKrt
CNf3jlk/fORPpfUbGYiH0QLRvJ0+Gdzc5dr5Bk0wNB1AsMlEgdI5uNbVdVJNAJdnbiHTQtr2lP2C
XoCt3uJ0r8Fr1NnFaw317lk0fceZ+rUDbgnPmHxfRVGmDfPYQUHyMbwkxxhdw6UdQCUBwkXJr1mk
Pjt9XoZddao6BCFmXpC5mJGJSeiR3IPAH4mQGhzrtx0ilfopB61ouUu2PWh+ZKTI1QQeDl3UaKqJ
XXCEhI8Kl6Tkp6MBswGYZKGaIINAk83htk0hobISqVQJHu3FE+4HCFcVsDjNMROUePcvgd2+gwbt
8vi/DrLzg+4cl/GuYhMlxqhhdXXrwdinV9NN406nzrsFlxT+r4UsRov/1kGCbz2oLu4cz82GoNRR
dWuXbuMn0UalPc7A4qrAPu2fuaQb8xdc+kLGLo2iqNtSnr/wFG7CB/DxQa7PAN8VvuBQoiQQXAh7
w5LuIGYSgpiu4516X1ko9gsQ0sFFH0ImM0nf+c5QkrEtewmFj/rppL2i8H5TO6DYsGpUQ9n0UKoW
Uuy7wv7AJdT6Ax05wUsc4qXwT7zywRV7VZC4+/4Wxl7TIEBRpIhvQf4ZYX2UcPx+MyFN4H/CTcI3
4faLfzWrnok31R3hByhWyrrPPoFt9y60ropTFZ+AxHCGTiAJouza7r12snfVkj9HUKKUzz6ZO4eQ
hwcfCspa+lf57gN92F6xS+3eSRxew/HXBrmwSCZjyMqEjZUI+CrpGN2hs/kN5GTJ3nc+civaSKcC
ScznHvnq0cOTl7eNVi4p53PCGGkWNoXZzctibN5b2OA2vEcOebpF5dTrhM7S+BYhG/1KP/nX+rxI
PFbmn84blQEyiPaQr9cR2mBMdBLNpK36EFRh5EqhoyOPyQv6gR5jkr6JPiY+RXsK5aYDfgZYAYuX
2UypMbsu5pqsJq1QlRoqZ8t668tWIm46SN6C1EuytQkFJ/CmqPy57LJ+HhTAnFP0ApK1cJVMCkJp
R5JLc2WwKd+pklNnI7w05zRaxZjZMxDGxY/ALOeQVZNZlBhXqgWHStpIXbkty9+XB7JSH4WRLFCY
Iy+mRp3SHijRTKw6og+hSO4qfzg1imGLft0hMF87yiwPWasP6MvjFT38DCWcf8A8DYsqGr9EiLnI
YLU0GV80NPQMU/RB5HIrtJVV04Kzcmtn3HK8jJGqmdj1nY/x5uGGdk/R8Eyjp44bV/wZ+ppHNUtP
mehfRF6QGVUWZmLRJngntcnnJBifmTS6oGy25Ca46pSPDi/KqEWNUitHe0VCsXcG0vS8aqBHoIUx
eO8+S0M8RuiOU2jOUSTlfJzBxOVyXaNR4GPK+8mqosNkbECLZqrIXQtQwOYVO67bMapV4RF0iE8y
diyZtPGDeSpyY7TKHL2kpNgpec4pZVj1Pri1/gPDGPKgiD1KpQATd8+0PLUTLs+KZ6SGPaKVcbL1
uHEv7x3ewBjLHanoV2EHRCGbbGpA58oYRbugQ8WxWR4QY7NBqJWK2MwzqD8m6jUK2q0y5pV3rc4f
skZ41olzNJGxWEVPykhsUCXvg1G7SZ77+DoYY6fxf03RRkUGu9F4JNKrexFdPAZkC8BrxZISpWXb
av5cJx+pnlEZm76ByvxxbEXvLxbKQNoGbWDgNdaZhUroKE1FAhy1Ge1J2YWT6LYkcS+jrDqyBQqz
Spmh1HqMPg5QopdXeTOmXkDJq05RjydJ7W0RxLz4FA+ROYUK2Ze6ocxRctD6XtG+Vipq4AVceNpg
L8XJ7vL4Vr3GYnzMrQ8907HWVkDrqh0RH+N6r/bh7VT3TgGVV9mINpfxeKNjDDLPpi6OauClzeBl
unxTao2lGKkb0fh6KKSUs8vWrfFfK2G9okGlVNcjWEknooJzeKibP5X+OZC7y8NaP3G/55ElLkEN
ZRSXOXCoKb01CUhT6jgnB6iBX0lZhqaNYdDcHOyrtlBmKKmQuj+EljxSA95opfMDqongq8R5tDXx
JMMpUT3bppAR0HnxjNVlRLMc9h0qg8HRdA5kSlommSOWMSyPWeUNya1YIm5bP4f+9vLMrhroAok5
AXqim/k0AMmUnqiAefRyRBHy2moTwwJNxd/Yy9xTOnOcoJ2T8SoK6VMadfM6VkCKRCeDsCGdpKOW
9pzM8+piLaAY1xLXSSmUIAWwUbtwb0j9a6yOdt5ru1o1OaNaPWsWUIxPaWKSQygMk6gEyOOYGprm
23fF4KqR/UxD4oK0wGG8SaxAXvereSgHRdTk5HipSGHp5LCNKn2gkMuhN5Nhq9S5bCS8qWS8SqKH
Q1vUmMpKViwqmYWV1qDChV5Ln6s8l7JSRzyPEs3Hc5v1/Ou58VdZUUKYE2hqPPxOkTMSpOBkDMGO
ZtGLn2foJW/aPzH0khITPVQGdETixokr34Eo77OCUMzl0c947AN18T0sOUxH9LzsW7Rs5Qghiair
NhRQcYWaqxYe0ZzUdMFe9RczDsJBFXSAKPNVZMaiSJGq8pDXwBTQ4wzhbFcpRmcqQaUtKZxA/Ur9
iyIswRizSjtSoHYJHS5ZdZC7g6DZSnTVZ06hP4KeJkWCP+LdYlYCtueYzCLjnUYhcT83iIn7PDpl
FBNZOjS+T2RLax2lOAbCNold5K58ehyNrdjvQ3qnR26tHaKAFwdY28GLKWBTNISMciin+JxGDd76
pPnUpGRTDj4nGzh7U9aUEAICnwc0GsHQwrg/sQwKOSoAE+vtZtDyV9GYbi9b69rRsYRg3J4ZyAjA
o17YVuLGapRDg8N/Ijdi8uQLv/4bFGOkmkkNnYrYGHUjWmF225DKK/WDSnK7KTgzt75A3zPH2Cht
Qj9LIfBtwxHZAjgICCo0Fc5zaB1kluiB+DJaCpgBJYNpRA3BrksadEvGoZ0F/qGUc84SrZ25GiiC
/oFhxlJHaeFX05wPzI9D/aCR5qXJr4uUehoEl0OQ+3DOp9Xr0xKR2W2TrORCTIHY5oMdFlvzNwYn
X4+ltY+IPY122+XeXxgHOjJQgfm/zdnnXpziHkrbufdRCFDghp5dovduSq9N8YHKPDL81X21AJv/
voiHlGmQBwhs4lFUyu7QR7BGYoP/3/ZLrwtES+xcRXwqzNuqRojkqQWHPe+9tD7Hi29g9naQT+lg
1hiwplmm/zYod2GCA9lVCE6w0vX72jKUU6O/Xp5nLi6z4UtdD/W+AW49JRaUBIXutgCFnOSVUPki
aWaVGhK9iiPiZnAZenW7LEbMbJc860icj0AuWzcVoAGgDZuO96JZX9pZNwkXJ+iSz3eixdKSfhIK
EswpxUlwGgo1H5m2L5cHslIsiNMIchH/gDAX+96sqW4OqBoQzRNkgqn0bJqbmlxlynUXQdrm2ZQ2
Db02ig/Ko+VYdQYLaOaqT6pEIR3CPbaMco1WFawpeiAhythqwdYgBUh0leMN1u4zCB2gDhzlkfqP
Egm1zGMhmOYSifJh7I7UtPTI80sUZMgQJqZbo3A507sWbV4gsqdrZ0hpM+ZA7PQNlVytuBmTyfI7
6P2F1JLx2mhKS0h5deCr9gmGXxS3z6277GNDFk3k41XAmsJTHtVuJKDyJei2nNGtWugChtmAAzWT
XiuQezbIB22tSr+CC7cMv7IJ+LfB713r96C6E2JXCt+CarDUQuecjjPEj3vF4hOYnTjIYZrG4Zz+
rjJHCFUvUe5GZbipW87RtT6lJjRaFRC7/wh4xbUBCbUBOb2CXDXDbeIf82B3eT7Xp/NfCJaWOmjz
qmhbQFQ5cuZ66fTp38QGoWbyzyjYNvlM9CEXPI9CRYdinRROMB5CLqPFqtVD4QAsMyBHNxRmZwuB
mEbEAEqahK/4fSPWxrbWSzf2p2Ouypteu80hooO3RME5EFedygKaOQ8hKptNUYeXUCo+lUNomWln
9VG7a/1XuX9rqomzB1ZdygJvNpuFk65CUY37bp5Qc9rI07CResEtC8nKzO4UVNpmzktEqehcNhXe
MJmdlw3dIAszrGSSJ+K/d2kVWlQevUJ+E7vM7aWSE1RYfZxCDgW0tMgxIavMLGobKplJJ8xsJEEX
WBoexak8RmK5MQyUcomPkThuhwCfoY8gePChqWyZ5BkNuZbRQJ1a673LU7C6W6CwIKD6AAo5bAeV
MkRjG6sGWsirYZNK7d0Q8nJqs/P44Vz+hQBD7fnidiXe+FMICNSX9Oo13oNxsjEUTx7+xostgNij
vlX1zBxQhOtrvh35UDGioVUm0zYPeXHnVT+2gGIOfMlIi0iYl7Gj2067NfpnKvLO2fV39QKEsZVc
o5MwUoxHzwIESGWrR+VRgnYAn9px7lLdleaIQsNL13GBme2f+2D1D8W5J1mABqAfWBO63JVth/qn
erBGbStX15X+N0fDYrSMDzC6IjFiAtBccnSiWH6w0ZuOc3dZXbcvuUcERVEmz4DIeZoNxrxueWJs
hwi0DKPm6qJsX95Vqya/gGEcSyVpoxFrgIE0hNWW73UB2r2ZoiH2fH/ggK0e3gsw5vCG2Lte1CPA
qjG3xvS6BAPcGPxqionjLnlAsztdeGktEGs8OwEU5TdxvwGrnqUj0xdxMqW8NZoPiwWMWuIASGIY
goCunyzI7kNh9LKqub+8RuswoOwEPTgSpGxJK/iTwwxd0aC3lCFbII9IDdwPkvhXBveNwjiKPCnr
AHkJUABSdSua4cNYRZs4NzmRh9WTDNSG/wyGcRVtpKdBa5jwsQilTOFG8XNXjbYUL/QqcCZeQIA3
d4yDMGq/V9oCcEFxHUqg4usgucsrbeGNidmriH+FpjZg6jIEe50apR8oxZuyX1FqgGxQSBCfqrJe
duV0ah8u28b6oxhHFbr6IEgISpFzG1RaEtK+98H2QV0VqnitS0PUOBXXZbE3qQP56RbFBMHAG/M8
cT/Oym/cr3Kjhe3nwVSNXYIxTyK6mVGq4A+8G8jqtXIBwZySY0domoqAgKCxQzCKUt9qcLRSbCdD
Yo8o94W0esBTsOKNjNkIeg4xp7SDyahE3w1l+zTV6ebyqq1a5WJkzCZQtahthAaLZhbHOstRXfOg
wzovg6xeVRcgjOmDzsIg44hxIKpvKWTXwAvWkmw1WDBtgAz6fiLby5C8qWM2QtoLWd5KgMx9H0H1
dA/dl7fLEKuufTEq5sDSZB9pWAM+t0KZb14fc7/YtNoxgm7H3wDJoBmXZFVGd+X5xoq1sPcVmYDk
Re9vxCwObClHc+MAnQhDeb6MtXoKg0fmHyxmqeqqSalmwh4y9YCwwSDWjkwdGW0d4NO5DLVuFd9Q
zBI1Kcpg8hJQotxeycFox8rdkIGAQWiD965Od+hmd/vSlzjTuW7y37jMuilCAl3YBNMpwce3IOjT
gsdg6DkZnlVPvJhI5oYhowPJl+fRGYpD07tSiVC1BlFH1Str0w1C7/Jkrhvj96Dmz1k4wantWlPM
MKg0cDtkyLpyIzdvisYrHeXhME5eTPvOqAQMS0KlzTC//aoIWbnkvi1intedvepPx/7PmMAAej6m
3CCZHxnAMsPHqN+BjFNOwFnY2lMP5bzkfjL/DMJDoVCO71ghjEBo8t+1Q7vtOfBAtFSbMgBHDbg3
4z+NbwaeMQgWxYWkSsgmK++7brTMDqoseHKWne9JHRQVZWgqdPrdoFQ3YybwUt6XTQpsuueflVNd
aboUa0zjR9odVOOWFuE+Tp807S2pNc42Wd+e4A0TITQH9VnG68jiWELMF2denQogTrS7Au3rcgOF
qN2Q/xpRfGWGHI+walw6Oth0EREcPDXOBzgkviRFNZw2IpeWHroNfW3k35XGefOuh54XOPN3LDYL
acc4bnwMTa92Zb7LIlBWfaT1NutuR3EjSjhrP+v2sUpvR8V3Lm/U1UVcYDN+QTEqiWrzmS5X21RD
LTpkdpDUbw2vDRyh7f/jlDJ+ASJPYixSwAXZ7yq6Vkq7gha0yhnU6mm7GBTjFRoz1tJSBkqXTDtV
bT/FVuLc1i/bBjK552uWCrFZ5hEgogotbPBrBEFecpNW3uX1WT0dwF0AzmoBmh4SY4OG2Uk0zgLk
PobiSBT5qGXCk1brd5dh1m/LCxzGBmlYJq0vw8fI/TOyg6LsxlDbEkFEGLhC7RDIK/lW2AqcXb1u
+wtcxv6kkTRNOwG3RpVa3VV7f5ItPB4dP4cSYQKWWPNXk4cfZQwqpgptE21zpeuot748/tXlXHwG
Y5eyP+VyT2dflrb7UikPDerksgGNPGTiQK1eaRZQjHFmplr2eH1BqyD7VGE4dYzHXek1/TPoGrf/
aVgs43rSJH4uz2/KoPaCMLKBZY62oHCunqtOBBpZGiSL0f5nMIuoKIMW6z2MtBo3SvMbxU9lkTmR
4Kj0sRYazu5ePQkWaMxama2eUH3AWgn9m1Q/at1BMp96P0SZ7yEvvZG2nD3IA2RWLGl8ohTFPLw8
tgJoQ5GjWEtWXVxnsqtqrswLB636r+8Rsl06ahii2FhCmwRSCtaISMMU04fLlrFefbPAYC4VfoMK
qnzAoIRUuDWjHk2DadFZRSaB+iEdrqs+Pgm0+ajlHkXgyvTY+NOOzCmtOjpFtRjadZ3GbpHKvp13
yHZBpTuzYtMnnCNj3QP+a1xsc5APxlY1rPChsTDtCbIYaalcBxUklS7PCA+HuWCA1SUuYx1mhZji
VvYLt9IbC4IQHJj1vaLPUVKkX0GfyBwcmlKgbg3D0bXHTpusJnNaCs4LUK0Nt4LGVTFfvbWCAQCc
D2ACAGfkOV7Q64OfKLClNLFTfbSK9ipDkncIHwYQyeVbE0XIBO0iOa/1btWIF8Dz3xe3miAySVrM
rWajXm3I0G96XgvMqtNeIDBnYxpmKg52TOUAsrp88krNdxJ9Wyg8zplVl/3VZIoJNPDoPR+KHsfm
UPQwjTy8Uys3QkWFgDuS4kYd7yBatcIFFDNr/iB1Qp7PUNUtWjMsrRGsLIg5Ho2HwsxcFoTgCJjf
nCS6MpH5j1DOmfOavVbdJqqXwVQKFvgfhb5hj2IwtO2gokJE6Dy6GmO7AG2z3JzM1I0T8KTKnHNo
hZZIARUp+tlmiROw7TKbq0y7JEt0QNLcSo7q3XijPTTX0o3vgfD2Bew5uGLsgj+4Ylz2HWubeoHL
nrNSneSx+BUSmXYGCKNRGRvfSMGhFZ0xvr2MtdotuQRjPDeIvJIO17K5h9O0IGEfQA4I7IWWdpPt
s015MCcLQr3pY+UFTgL9Yh/EKpc/YW0/LL9AOt8PSGnKkabAfKbBa+PDOCJG8mDUjib+ugy0msZa
IjE7D0SNudQHQJLiA1xyO7aOLBxUFaUj8rbWvAo0LhUvePFToRXn4hKV2YSG0QVSRzDDjVUcJ1w6
74XYGgILofjwmT76dwc6d7RHzi/fDXi5VplnTMzmlKYkEjqwXEEtMfT8B+0mfm4c3Y1AUTluAizo
bewYjmLXO/WucsgbWoZ3G7CDwrpLu9niEAdjOPhUt/Jr7Qm35BDxbu1rrl1HByeofaCOrrCUu6k2
TkmcoRlQH679aLBH7rG15qB0qGzN/Q+qCOWlcwur84ymwojDI/ctdUQRW7bxuZ0Iq4+PJQqzzjU6
odF7DBQ0ugogWdfTI7RelfBTbpHZT4lnim4lPE7Cpjc9dRRcjnXP+4SNKC3xmZVOfUKFTAd+KqMG
tAk2AgrA1LQot1IsoBQ72Ycd3ShlYpd4ZZK436HS6G/SW8uPmE/ZxTmtINOJ+kh8hFjc9gREzqhS
zHJe4nH1gbmEYd8INCNylsCq8SSvDa9prqb+SSMa2ptfmvhRKLZqtaumu8tTvHZFWKIybwVSDigr
n7tklYrsk0k/9OkfIqbPzUg+LyPxLJY5eupOKPLcwPj08UYVH8funvp//hME+yyI27TN9QCDkZLJ
liLJ9uXJm9LcuQzDWyqWr3EyzFBt+3nSFI/gRY7rTmvsaunUqW4vfsbioRAdQct2l3E5M8he9INw
6EQhBGygvtTIm3XirSo9X8ZY963/+hX2NqwacVNmJVYp6lGz2lUId5AXw+gPtSq9x8Z9Y0Tby4jr
vvIbkfExo5nUqeIDsa6OvoCLNohCeDetVQwUN4KPERToPyqS8sZo0MU7G0YbXhdmj/CIqRTtx+WR
rM6d+KUmhDovlZ07ARVAfTpTaUiV5ozEGoWjn46ORGSn0k4BsnX/DY+ZuSyYxiSeW+yT6q5WTn7i
JeNVbLxm/u2g1Zwb3KrxLQbHuGJdiOJEmNkQxm5C/f2uThorTDg1eaveaAHCuNok6HqkvAHi95WL
rm9biEy8v40TCj04ZsdbLMbdakEeS4kAqAJV/iZKVlw6vY/DvSwdCOXkllbnTpp53nRQrPwIzeu0
GcvUx3UJgvbq2O9FsIdUPH7y9WvvAoUxh1yRSoIyStTYHsNTvZ22yF7tsmMJmo7YQuIWGmWOvMtt
csw8IbMgM+pKnPVbEQLCxXDxDYyV0FYhSp1gC3QfJxn37ifU9H2+PEgqSG0qp7PVjQ5p+vEZcvS2
vJ9UMP4pnG9YLT9cfgNjRIiNDlkTYB5a8Fk5WW+rd8Oh2YBP8L36CG9lNylBfVWJ7uXduH4pXoyd
sag0l0atqYALykyDQMZ7ONCt9Ol/gjMFuSXBk6zqHVnSE0jNZd39Cxbh87mfLX5xT/EVJUnMCPjq
/dHMcBH3r3rUU8dAHi3jrj34d9K1P1nB++WBr27axbiZgz3WmlLVZunEGHRpiNJA2oS4DS8JxEH5
eggtRqcnaHtADTcOpvo99g9qaidxZ00V54U8f+yPG+f3YL6O/gWMpDY+WPHmSQwyOw313zJeMqYY
WoL8ZwoFPK4ExG15JbOrzmiBOt+DF6hQMazDbgRqW34SX3HSZOtDb3Q0HjTEDaPGu7xiq0RLiy3y
de9f4AVlZpJ2jp+OdmXrOl7H+gv+QZ+sfq020E18Fd6pLdyRq3xDH5XYTm/J1bi5/BUcr/jFx7j4
CAqaPHgs2E0lYq/0olcoNqSY/ubcWkwt45EKEF934Ww3VZ1bvlbZKuQ6Et6VkLeAjM9J63wuUwCK
EH80otu0ThV+qIk7JpUVcwXI10KWy+VjPI1KhjrTZy9LusYadTQz3wi6E3Wt0zZOiMCbWno6fUIL
KMfH8ZaMcTFSWwnQhsAwabtBwGFIf6OUmrNgvKlk3AlK0wvI4ALDlKx+eumzXTZtDNT6QYDSmzRO
pIaz39liNHWso7abFy4zXNK6EZSfcmzBeDdJnT2ah4FwrJ53TH/9fWH2pQGbj2osXrpD+ba0h8Rt
eUUPppta0bHxYquR7bvRe0w33b63VMg2X952q3fh7w3x5RsW+Og+8JHLxIhJQt1A1xEK5LiX2fx+
+lBVMkHeD+JBlpina4kqKxKuVkbx1IY73TzQ6ilMXV3mDIUHxNx41IFURTZzLpWjV4WgQ9qjdTPt
nfavymhAyPDvkBgvonV9Fg7oFraF4gPN5riZpsi1FrwO3vW1MXRkCMFLjMaz83NgjGVBTLWZawgl
rpmRoBhpd3n113fXNwKzg0chlCZDg/VNYmyNUYXTpbB9XbnqCmKlgeo0vc45Ur+i/z/t4RuT2dHG
nK6rZva6KK+eE0nHEy/NofNpptlWb0oFB2yQSSq4VpPxNWqVDL3FaLPXUp2AZDwi8rvUTs1HO6Ch
qlaM4Uroh/JNoWF6h+5KBWRWoB+yUAkQbbOpQeVqiVayqqXGH5QV+k/tKIzv0K6E3FY1gNo1kYlp
jxT1CIkWBNuA6r6XUVXGra00k6PeBd1RH8dgh144kGJSemxopM5iN8rgVKYcfXTGCJWpxFS3k94o
v0OhiqG9kWSIDRHVjeXhXij1bJNU6r08EHOrFBL4HEl0U5gR4SzoejACBvN/NsPSy4z+pKM0ALML
wguCYv9hsrK4xTH3UkEakVxNxSNyZ2bHI9BePwu+cZkoez6GooQisjkCOYEThVh+qtnJ3x3f3yjM
zYjoaQ6KJeyICjRnamv7nRf6vy/vifUplMHeJkAuYWbQOd92QWUqST4CpI3vg2kj9I+Tuklw6UN/
RhZ5pHmv54q2vznoFqjMnUGZlZzrAah+8yuqniIxBh3egXQ7OblPVF4IZHW5FmiMa0n1SAXnNdAI
eY3kDwXdVpPu/seJZL3LUMSBbwIkLm/99iSZ14NQWG2xH0OnQWQ+L+weOZeSlwJfPQhkc+Y0BB0I
aMbOF7AMzTSdKCiy9NrfTMNgZ1F43fbBda2Pv/Qm+5sDbgHHrBwoGvW6lcBlE4ivSmWNJLJ02VKS
q4E7o2uV7Gg//ndkzLJpdW8ahGBkZiztNBJbobEtzVeCO7moH5IQPcGKi413eSHXbkUIYM0CqKCL
Fr5E4RZ3hAoEgiT/H9KubLduXVl+kQCJEinqVcMaPDt2PORFiJ1Y8zzr628puGdbi+ZZws5B3mJg
lUg2m81md9XCeTeNmV036W7KE2coOvAC5fswiA9T1qDRXH0+DytbRr5ocqOgEKROYgljDj0jSN1B
Pt5vcMCa9z2NEzjlBhc+61rFI+l5ONmWWMMJ4YMfmlRRR8Al6v2QNl7Dv8ftlpuUHbhrEME0zZpb
c9EDJCh+Q84iStw+BcUC2BWKS+KzjYhIW/yheNai1QePu0xblAUEuCidh3K0wDfCktBO/Z8Dt1G/
7Oo+qIgeO5x5DdTF0DRsTa3ta29/MaEg117QwRMgJkBTxShjXqCZ3CS/4GedaH5uty7o0vlcYQiL
VmVUr5OFMyMJCVpl9kOAVroYUfsr6X4ZW3RSUhPhoJdETYPBUOJ66li4nhQBHbDTcx1JnBAUQ28j
LTbuILKoD4np/4CIJ3gygH5XWWgEq6J5CnO6y1Fx/jcr8wkhHNasnJW8UzCOpoy8ENmpamod1v86
jyLdv5ZKNCjKgRRRND5Lb60oirE2vfbUJg5hMUwAb7EgkTb7dMPUpYawAhOcMPIyMykSgFn9g8/u
NI4uePqGplWXmsew/YuGPXhhC1XmkAyBQM6pIfhdXpq+tggHkHIfmLUdj9TLk40NtHyzuHvXKMvu
Xvld0KTSgjbYQIV146M0gZn7hNzF6QaMzL2vYYTH424Y58lY2C2COT+krbFvepRZ6nxXJsTuwOGc
j7eqtsWQJttLa1Rh51qJH1hDt6CSV6v7IO0FsR7PG+DW/IneDyovDdEA0bUj0mcW3nlKTl7HHBxP
2rfzWNLhLO21Bl/4C1ThZM7NNGt7A3wSAyxB1fjFYNDXGry652GkQ8JTxx/3A55DAaZsi3jSOsBQ
XN1QyGXddaXxoQfFHtW3+/NYkv0LHlOy2DhiQehEn5pfHUdGhZJi9K/xwy2B4tLQ3+jRFnndss6C
kZ+gCBs3n4wCXAgNWl/qQzm3dr11REjMGwCQP1NBGE6gsHM6jIlN0ZT4AKBJ42boY5w1AzSmj3MN
XUZfeQ+bzG64v/HII/FH4LglFgrDQOikisRYlh8yPahbtJeZ8OCqb4/MuDfL0I7zq/aqpFtlThLD
OMFbvmflK6YAZSGoj0CJWr8D60DcFIc0O85NsjGuP3nYL+u1GphwBuYhY2kTAkhD94VxpMRp2T5p
vMR6MocdqXL09hzGeE/nzm47joB0qyJcstXWQxXpThCk0aEk+IJpuk5RTEX4IckP521fVkl1AiJ4
+GzpLZ6X9UuUyfNHlLnElh2NzVVjISFhxqitCu1QGx4KhF8bm/y/gKPHF5RqhKL4/XQxUXgxTwPp
0F2AyzRFu6XCd2n0nBsPjVLYvnmElpQN+cnzY5ZuFBRs/gdV8C1KmZJBNXv01XQ7LXBz4iBQ3anV
PijsMsNz8hanvnwhPwEFm0WHXZ4pM4ZZN9foa7FGpxo3ginpVKLmCsSYDLq2X2qvJsP0y6AcYK5q
1N6MVji6ajVB3F7ToaZmoaMVvPsdmqHwMkaNmYH3q9jiRpCNU1sk6ClIMRnCodPlzFg7Kckwo60A
obYfELQu3oTFz/OrJ/PWaxDBZpQU5WFzPy2VsIEzJi8p2asQ7DKdod44F2QNdtoaSjCUVgVpm59i
PGz0UN8/lvcRfQ7Lh7HdW+gPH0ovTa7D9E1X93N3GFIHBaRR5JItIjeZz1t/h2A/bcRVDj1E+Dyw
hZT6U65OLnIOqKofN7aGdAWhqrFoQaNeVrzKJHg2QlE9wYh1CqL33UQUpyx251dQVo6LqpRPFCEk
Cq0yTI0UKDHNXK1xx+mNqxe9ehlWe59e9iakmMhVlFxrpjN2rzT58Oe3Zqucc5k10cGvv0Kw1qlU
1aHt0C+sR56JWsKhcLqK2m1ogk4Zect2I7sgnVvo+4J1AGovaK853R2Mm36qmMCbZ6t004bifcck
P2lLt7KHuizWgNYsXbRmF5VbASqNqzApQ0wwhZBk5Y0utfFi5iSQhE5sPPJAXXyAln0X2+lHfZh2
0VX8/Bva6rfkJnK1PQ6z5xSq9+phi9xVPgf/fJhYEI28TtWNAz6s4g+JH9r6fEz0jTuLzEGgFxQK
yqq53MaEdZ31YUrTXEdveP1UqfARMcgyLujsaWSrN0Q2z2sowRdFE6QsZx3DaRtPxbtFAraA83tl
C0FwQVnVpkMyA6GAJkqjVXay9ZokPTnWgxC8SzyOWWT0gIjiIwgxQsMbsp+heoghOq1c+M2VtsXm
JLMC6BP8EX1mHFmb050AuflsirXFCoydyr0KzQZbEH9eMMXdTUBEsAgUICQWGyR9I8TNIYYVQMj1
otk1e8tym/do/zy53Q5KwK7v+KDgsDPTRm20t1UKL3PZa3jBMpQio+m0DDEC1agKP43I2DQuonnj
3JfiINaH7IPGddj76VRyNqCYK8Iwp/E2Yq4Rv7HilpKH81YoXbAViuCwVaIMC5crHDZY8ZhyYAEq
yrfa6WRl1wjJQB1hQn2IQjTvdCwDSTuzL5AztHh2o6j7Gn2W/MkPnrrZ1mlxmVh3GfANvkOjiLW1
02TwBNIyHHk8XKHATHsKn04sCLViQh3jotYzuKN5b4bPdHwn+aNS2eHsorqHY1Pot2SLl0uyzZf0
EUdVO3L5GhV2RGPi/gl1TlSDqsovXlZu0NAtgiwZxkKaDmU83HVxYTsdX5f0TTtZDPm2si9tbaI7
COjcnzcUyZlKyJLRQ+iATKgljEMdNJbUPYSbachBV+rN4K6o+UcXeQ1EqiO+Ow8nsf4TOMF1sRD0
BdGiE60MoN9S+LWujGjlQUxPx8N5qD9Hk+BQIGCJ4JLp0EpG6uN0+kJQu9e+hUL84aJAA8bggLDF
ppD9cruLYt/H6LQpvDfU+9n0W++A5Q/ygoH7nrnJle6otommi/NfJJvr1QeJZ6lipcYwG/iguUPV
9+/JDF247BAsL31wXdbTX1yIMQEGygHQXgpdMGF79gFFB10OPG2RAIdqr+Fi1O/NS3iwEvt1yOzC
tJPJOT/KPxqVX+f9E1bwPaTukZ4E3YvzlHngtghARLuHvJLtH4276Go+WLv+MrVH2/KsH3i6zOyf
1vFncwC1nW4Hu+btBmRp7W5yfO/8h8miWMyHCeoJXF116IafGkTQRiDO9vFh/ndlV14FbvsOKkvu
+leBp4F7aekqc7LjX7AtncCSU1g/SBVtXhiBgwZClnpv8+fzA5NVs54gCAutqwPtKxMI43vv6ge0
M94UN/FL8z1y/AeKHLAdPBgvJcJJlCO4F6GX2B//4ycIi56VCQ3SAErREGy1wdD1pl0ZbvH9Lrt+
fy2v6X549h2stOJym7rT5RZ9taxa6WQKhBjSIkGAdx5MgXK4Hm+zD+6gD4Ud+PH9pdij6cvPbeWH
8cAfrL15P9m/zg9fdvE8gV/83irJNdaoIzIiDJ/e3nKH7fs3zR1RWhvcQ3CxhDKz7oCtcYvIRnLK
Q+4LvVWoCsFpJHo4C4pVZTYn4Jr2vabcURIhO546I3PxSKO210pwgZIKNXY4iiR/RKE3bj0ESM9g
3TTwjkagO4GH2NOBT6VZMhNCMM7c4nKtt3aiGjacMvp09rp+LKxb3tgBSNqz/GbmN+XW/Vd2oKCi
1sD4qY5WNmFPKyOUrYwO+AO95LEbxMfcCpAPfjq/wFswwh4eGJqyGxXr66PRdq6KK3SEvyt1+E1r
t3QlZEqnROcGZ2DIMVGFLwwpBI+2RhdbAn+507rh3r/nXnocH/mjttcP/eX4TbnOPx7oL0QdOxwl
uwY60KPTPG/tKrnHXH2KMOw6bsAGoWB2E+gBuz3uwLiaxrvMqdBG6Yzo5rT7vbqbL8zj+fmW3XGW
mEdDIRlIgpC8OLWrcUIHkWbEmIQWkmXmuFeI5bQQVB3GDH0d0XSLBOtP9K96pNnitpHFXUiNG7Ar
3MS/PGWACUmvqgnbigTo9Pnd+9/OD062bRnEEcE8xVRcpsSYa6IWODYwqyScptEOysIMdqMWpFAv
y4LKO4+2/Jp4HK/RhJArDqpmqkagpW17zNFq2za6N/HeSSJwUoSv59Gkc4ehoSpQBYOI+NrUmJDx
6oaihcuJUMLWXI1qunGDkiX6oRENylhUQP3JoJ7aRhAXE9RCy9YpismGApU9Q/bUqrmX+MVln+cX
/gCJCiM6mLVhz03nFBr0bmvdIZRenB8ukTkG1ECCeh8uCISDwtFL+izQ+65uwSXCvXJsHcPyL7Mp
3Y/+eNBSssvzdGcOD1rBnEzV92k3HUEUblccqgA0voJknxNCD7IDQ1Pn/4jznwketWhXghU3vZ4i
PoDUIcUDq7kRpkl3GNgrEB/r1MAJIuywxCChEqj4cq16MYcrzbJJ+1pCCjO8o6U95pdM3RTYXvyF
aItrzGU2V8ck82mtqg0wgyaxI7xO57riBIOX6cpOLW5H61pLU9vqUFGz6/4ifUjW4MK2C1OfjPEE
8G5QvrdNfMH4Y6O1Xoy2yNGvbGN6O28c0qhgjShuvZzTZmyX4ULViyMXFOavCRKXzHBZwOyhcnVo
mIDeUwd/VtPaqbqHhEue/h6mS9P6vfE1iymem3zhPoT3kzRQR3wNlEBda7z6U1lKXTJ6s594pn9X
5S+qkoGs6blKfyv8YQNfUiJGTCT5GBy6gUdbYavQRKurkHSYf/JYIxoywifc0gk5UihlmzsrQX3M
1huu7Mq1xhTCUiPStHI0+tZp0oew3/HoYlIg6aLvoBtpF8GGZ5K4WoubuErjgU7D65qwpaiphrmp
ohwta1K7VayHqubQ9oQuavSjL7cePJf1EtbzBE3YTLWv1SyIlpK7PIDRXGcgW/dNt2DfkqGxk+ba
0DdOZTkictwQMluqUIXxoVTLyJMGsaUZpVDzQkrOeI7Rct9l+sPQfaB1EERtW/ULMndv4cqGazzq
WlDmJ9hNbMR9yyhqgiBL2dAbAuJ1QnLbqD11OJLUU+bUMRTUbf6kXQEJiGOlH86bruRQO/kCwYrC
adCVwMJM62bxkjdlebRaUm8cJVLjWQ1TmFwjGpSgWEq4oj44BkHkMHpfs8jBS9KuNf6iqBdDwrMf
2oxxcBmiM4hbMxtnLKUVqZ5JZodHz1oUPbYF300xrFYrN4xn+f4v5vqJSAWiPYRtWtx3S/UYagtL
kh78JnCSTT0Q+Vqhfgf9zbga/fHJqyNGYQYfihiFhQquZHapzD/ULa00iVPB3H1CCG7dJ3o5kKUO
To3zAxKj4BreLWUHeeCO4GYjyst585NahkWg8GOBZgqu8/TU1McIBWSL0pyS272i7xr/to72PHX0
fHLPQ8k32wpLMPU+tyACNQDLnAv1bmrLayti991s7cselZo6UR6IEYFPCxlle2zS6Q4S6bpX0fCi
S7P4tuVZ9n3jm5bxfbGc1TcJO8Pqy6G3InyTn8VPUAH9kanlTZom7/7wlOEBMAEV86D4e5rE9myA
2s0P3gmDHPX575CEehZffYbgb4uCdjFfSlYh8NZb9EKDsJw/Pplb2ulyHIrSHCjzmFxsS5qbvMA7
FXCiwOHq3gySY4G+q83qcFl4ggF9AglrbdB+jPQO89rzdzXs9mxqkRL1ze9BmB/09JVZkGoEm4o+
tW7WPDekv+uo9QzNKVvLk5t4QouptUUeId1cq48SFrvAA/6ohvgoldrEvDIQJzZ8n5noO0Cnyjht
LKrUK63ghEVVFKVTaoLJ7ibkvlt37N0C9TR/YzlYzUUbDBKgQuQ5qJD/HGOU+1WlAxWkHTjDbYri
q0TbOEPkk/cJJHimImZ+P8XQzkvyXwad78zoHgSwNHe76V33hw2PLjfUTzThDKmHsIlQaooNoeu4
udqq1ewVrb6x1A2vtPzQVwfwD5B4dBQZKPhohhLaMHptkDVPVTdrM3BeP1eha/LkEqR051dM1pyP
oxHxKkfoAcExYckSH5WLfwqR52w8jBD60lDOkIOTOTWKmwREkQord5z+6roPmv8maJ/FTRDirpbL
umzjY2Q2uv4WYVVnSqokz3DeNEOc2zXqB9yh0kPXiMLkcH7csiVdQwlLWtIi5bEBqGQIjmmvge6t
O0LUHQRhW+T9G6MSO1qnrhzJiNYih2rKdVEh46+TAzM33rekB9pqRGIbK6wmLUwfML6S7rvIeFYK
VHzT1lMCUH+1xEk0VLINbL+IFU197JkR3g0Nw46GLQ072e6EV4dWHxg2kCoVEntcHTqlojDjJhic
FMKOrDWdxqJXQ/sWaePDANnJDc+zmKm4c0CsiMoKjkzaF2GVAVFKHS5Sq/qkf7dqSAg0RZwCNK/c
SieTGwRbQl7ydf2EJKfRil/66K1a5HdNXplOoMzcq6MBWqg93XrgWibsy+g0hvctExtVFU/KTBuU
yNQxoeCGuo6CXxY4f4na7VVoTMXJh0ljRIGQRCTdsVD7De+3nI5fwJH2ZQxFz0vy+XScXIt1fagA
Xk7xLorpt6SfNxL80qlcQQgbn8RjrBYzHGzHkh3K+g9qmrpFuNUtL0sFgU/0cyjCrtdzrFK6OPI4
vdLD70MYoij4viFuUl2wEKwK6ouCrri/cDU6cvYEGmzLNeR0/vLKyqymwaHIOtx1Mn+Xx93ehM6c
wsONAiOpV1tBCSbZUYY2WQNQIWfeiBginga8Olu3kOy+Oz8q6R7Hm4yOcx4l6mKLZgLdWLy7YiqV
1EG0ip71HNwHiKnq7I3y4K/m8BNNiF7qIGmMdAksfO2acTxhxkcrjOxkK80pdSOrUQm2DklE1Uwn
jGoKsv0Ygj+l/LDU5mIMn3tI4p6fQvlqfQ5KsPoiLCqSLt1ZSguGVus6Md9af7httsxeFlVYq0EJ
Vk/yqE0IZGqcfoostwr8BI/R7X1rDi8BGW66aYicAP0nlymLja2Vk4KjtgNPZ5axdIOeWn+PUiRV
ywBOQeWglO44vivN0coiu2ge0vJjkylWOqufgKLyfRnoaLirAFho+6H62bWulTxn6lavooyO2rJW
OMK2xits5asNSNlaF1sg8KKD73YoxbUNm+5/KteT29zOXuYGD8oV885bjtRfrrCFfd5bfTyZxYIN
xXeaxjuTWMdM3zpU5cHhCke4kM8UgpR5B5zkp+GxC+IZ3KPfSm/a5d8qUIvisNuD3HQjCpa9xp1M
rXBfCwZc5ni5wD4VXhq6ysH3jOvhyfid7fPDlEIvyqk/IMVFN5yadF7/KGUaKAP+UmiFZrOo8H0A
c3JtaWjIrNzJrLeGt6zOlwN1hSKsnkLaSNcWy4nrPW1uKZR7MhSJz40L3YIyKLxg2le4m+FAsvrH
85Yj3R0rbGFF88zso1IBdtAal1MKELW6AgHKvo7Y4TyU1JeuoIRVBKUE+MkDQOXKsFfAGUOmGOJp
KFhgKSoO6ffzcFtrt/x9lQ8bS7/s0hxwmvVaavfFUje95cy2Zm/5+wqDpkgaIUmK2asjHA33WXsI
zAv+F+01KFDDw5+qo54LT16nME2rtyFPVJxC+WWquHX5Hm6SskkeKdBoQvEehoJG/BMwqrYvM04Q
1dH2WePdxTCUtTvMr7PSXKMR3evn8iXXHpO8eDi/TtLAYQUsnHpRk+M3l8AhQoLPqpxihiNpfXtA
XRSLITTM6F+8VqyHKhxBGeXRxPgSqqhofB2JuQMn4+j391q11IqpG3x3i11/2d6fAxQPoDBXw7Bf
YpW4RYtCF/zsJzRinZ/ELQzh8MmhZGCBzhiEp1g13Ax8W53UrZSR1NpXAxH81JS21OgagHRdCTIr
lTo+4d5sagi/iq1gSFZgA4Ncuq5RxYdiV2H/Vk2lTWTCtFXxoZj3UXEX+6+o8TaCx1ZHAnJ6JvTY
xXdleGy2HvNlhCMn4MLGHoa2yKOlFdZIvYReGuQ6YM8UtAqjneJBrbrSqM37jdNGGhqBj1oziEoQ
WQojnqvSbIoIoLmSPY8huhviyB0I8Upq2E3DIJIYO2qm7M7bjnywK1xhsGMT8pEtceeMEp8pwjMt
C2yfT95YPIGbw9GmpxwiYQV/oslWhmsTXPA7XZPqJjiBELokPWoXrov8xqTv0JNyI/OiM/eV7wb1
wd9Kj0hteTVmwesowRxYoKaGDyBeE/P7qmM29audZj6dn13pMbQCEpyNStWhbkMAhWZ4nHCZ5Eq+
W8hdzsNsjOfPTXd1EsUtjceSLjCj5dvVMD6H+mwreN3Xum7jnrK1Zn/+vgILEwPv+hXAYvKhld6o
O35w9PGcXy3ETcNO7XZjA/bjLeUReSCIjm6KvmEGolbBzRVZBjKoALF8Ww92AMakZAzQSaDsuZ7Z
el0cSDrh/+ujocaegYlWZvMhRQNcaj1N+u8y647np/2/TMXnFwk+sazRLjnV6P7uy3uwTwz9bZ+i
3y+8oKDaN/W9grcS1npWsBFMyYq8IeXxCSwEbg00ZGjOMRVz9VoH+r5lxB5HdssmAx04plcqga3F
9202XfR8xIudeqRhdtTVBz0NLyzqP1bsbeCveUMctSMwk/CiN/GQNJBw3xba7yatvSBI7KrQVLtv
8PaxMIYM1ZZwlzQsXA1ECAsJsxI6UQwk7e/69hjE7xXKhAzVDcZpY7XkDvZzzgQHW/tlb/nL3bMi
0OJ8aPxxr5b3Wntr4E6hmHh2eTxvHvLN/wkoeNagVlNmDLCO0vBBP2QdGlVDi+bonYfZtELRiebo
kO37ZV9kt1DvqDjIbDI7UFH8dUwSJ+s6F6TQg7b5WrBY2WlsQ6FPTEHKhTY25HaFGS0tVPMRFQFw
GV01frT3jQsGi8f1pYvfEqS1xtjp86sxc+uut/FsuTHwrxMMfG1pVUS5pGqKD0wK6/UGj9IIwCvQ
5jTIb+0S9dKIiOtX3M3o5JjFXa1CcjF35uYbBdN3Gt6q079nVDz9DuE4IWjz78IK3xG2c7lDcmUA
/wjYaI28vvWLOLLBSDXtzg9eOnaIbSNXp1IEDYIHGGaSBAnVEY5ZN6lxCKrHZIuyevnsL8uLMlhO
DdywVVEWrZ8bPINOaMTxWYk3Asg7UEiYcANNOSFxLf+qQV/LxkkmGxbKT/VFRRzpe7GWSCEmDMrA
sMbphoESNpt2wfj7/NR9DZdxgqwwhH05MitA3byBC1XocAVms1l/tTUKYUdGU5X647I4Wej0yNFP
N1X6cn4Qy0eKi7MehGBzHTIDlqIAwsxvFbMDmZTHgqu2+dc55NO5EgKYAeuhLdvMGatrffxVoKEh
u+f6xpOGfEVQZIAsC6gBmICSTWwIphQr0pHBboNd0m4suXy2/gEQKSr8aOKTmgCgnB7qenlXD/0H
0vsb1vv1iMFsQa4dBGkc7F5izVZgQlbIWmbL7wMQVqLcHY53Ln36i8Vd/hxQJfkFscT2cfZjiLk3
aeJv3CKkA/3T/aSpOrquhJnMY2NQCwMDJUGINvFjptqNmdjZFlGp1MIpACCOhZSBKcRio1llUwN6
TTTQ/eA9mnt8EPqw+/M2/jU4wHSuQITwioWmUrULiJHueXQ3Dw9p/4RDx+66ZmPlpBa4ghLcaRH4
WjobgOL+FUPbZt5lzvnBSG1jhbB8wSpsRhUuK5UeCIPxkkWHESqE041Wfm/YwYhfimHjEU3mvDV0
FMN/Y0d9YUhox6aGUJ+FwKp4zHUwlqDluw5/heW7Yf6I8uP5wUmnb4UmDg4NhwPCf7xqTYcqfVPK
jaSNdPLQzbewqAJGzE8lehIMQa/A3PrnNrjS1ZukRGhtvZrGSwyW9OH9/Hik5r3INCPjBro88TKe
9+qU8Tlonbg3IKSo2U0Zo1x7K3DYghFOotrMrGwoAZPSo2GhE1CHU9g6Uol0cVaDEU6jOWaET8tg
6l1xA+aKY/CDBnZD0fTnpU/UyR12czn/0h9Md3jhaAeMnfoKjLHnp1RSkoDdbBl8YQFFyCj2IeqV
PqN6LkKvQOqSi9GNfrBXtLgffDu7SiDg6FmPSrkBKh/6J6bgQbjSG2FlofEWESrrH8m/r+Y4HZPg
NupWibXYx++H+lVdHpj13dqik5fbyOcQhK2VRdagGBwQjN8o9BjwxN7kUZSeGhbHYc70JQcsnBo9
j2aIxwAjqxZSnJ/IOC28Lc2/74OmaJiDWwL9F1vOyVMfqCbdiINv6dzrGVz6nPQPqc9D9IDwjryN
SVj8+4b1U0TBAOZKD5QgQ0NVPjz35YVqfT9v1bKZW49IMIA50cqsJ/h9rTmU/cegQ8d92vfZVopX
dhQSXHOABV6WL9WRk6bF6KqCA1RHVxtCm5JDrx750CDwO5wfkszg1lCCwSlhDsGnCu6i1JHGmRNX
D58rHrn/G8ryFavjUOlZG8QtUMCok2m9g2dZBi6tvwEBtwpbSHxQL3MKMnfEYq21DAVCL5DSMECO
Fm41OktNAK16/wERIvE6QDFOEAIkQsfSrEcuQ0NqkmiQG388Pxwpkol2K/R5qQx8p6fDISWyerGG
7WMaiy7mbTwefNXrt4SrJIUxCF0Rvy5EvxA+/ZOcX63NmEwRiZCXdXrTcCpqPsWQpDX0ubbR4W5D
sc2ZMvQ2+8GONVtV34t1ifeaNbZgfXxq9WLAU7pD8tnpaH03W9rGbUMWTID5geNIRC7RFAmOgnAO
c9jLUtYR4Lzt8t41GvDUxp2FyqkC/KRt7Scu4TUY3oZu40FItr1wBMJgQPpiwOGeLmJvEt+cI4RK
JgRyeADK7ZJf+bz9i4uAjpvU0p8HDgSRGrdLFctAyImIzPcIusuCvnBbsHJZ1e68UUrH8wkk0uNW
UzGEJQOQrjYQ/NVqv33Is3JQcZmDCubGjpbb5gpOOEKQiiymrEAYzaLRhtKoncbqgY+IcFMTYi5R
7rQWqmPH266cty4JspgaCRe0jyDhAvJtYen0XPO1MeK43iHfZFjfyjIEt2N1FSbENbRfLWh6zs+t
zOuj9gAdQCquc6rYO2Za3Wi0+eL16VDbahsGEBeM8gOpQDvb45WoevnfAMXdx1mitzUArbRAUvgj
YKodFwgSzd6mxvh8Hk2219GBCSVW6K6BTkYIO1CcVw16h8uqMYIvlTO8G2zph0tnEDwgqEkzEXuK
e92c1VjPFuvUyOjmzJtoYtdoywfFfvtwfjR/oiTRdaEHGE93iNPBKyiYpoo7Qpo2LYLBo3VoX8i1
DvY7e3wZbhIHHGLknR+H3XzD7O/5Nbud7qbbV9TeHqyDCQoQtPV6579HNrvrzxFCn2qY1Tks8TnL
Io5+gUfhp/MIEvoJivLTzxELGyIqMp1ATbl19B298a9BOXHXuubBvMkuulfF7S/Ka2ZDKQejzK5y
r90KVWQH4hpfMNeWNBUKyoBvgJMzTa94dOMXilvgqeL8SCXE7ctIOTRf8By9rO+p145TlHI2Azoq
sU1fFJyAyZS7bARTFvP3aYY7fNdCxg9dZWgiRU2IqxbdVumo1PeZKMoHay6Y+fDgcvoRqa/NldHg
BhUn3YVPo2PGuB3X3a4jYEJIA7uf7uIQVIXhr/PDl/n4NbAQ4uAxvsJ9DsBjkNtddMjRwdqOx/Mg
ssU04Vw1hvQvnhWEKVZLq04YQyitmPvZB3vJnrM3Om94OEllwXLmg2oCGTpIQIvUHUk3GEYHRhxH
C+4YhGjRVe9ESXrotebYJ+0hotMDK1/RtuvMQY42ce2C5OFGx4p0rBaiUlTLgsNLTHgqCiEKio/B
39GmDqpz4yKws9qD9OD5OZWdWOYnjpj3HHO14aiwgcXk8Tc9ir1KK3/Mvur2JLDL6tcUbZXryYIr
jk2gGmgjQYGz4NONOUP/xAiWAj/SoZiiz9mhLpAcjEf/TteL63HoQ4cUiu8QjWwJNMm8PQriF1GM
JXEoHtCQw2jiegINg07f4uGuz37PgzM2u/Hf95EurQU6JLRMVAHrYpoVbQtKkBA4Hsafy+YYx69N
9J6Ur536vkWbIXneA5YBrhuK4mBcUQQnGw95N+H4x4wipdz1uwlvWsNOC281uuPajhMoJ5FnspWv
lOZr1riCcx0TKDGp4GJzVGP3a3TulUNT7/iPb8oTr72o8eqnDS8jXT0Kfoul3xP/BPfG5hSvMUun
PE/RmEuvDNXWtZ9q/D3cYl2UbT++QhL8WUqHgkcLEu4/NoTsSvXnkDjGFue41NescYTNEIymPvIF
J29RKasdeju18wv9vkX6za3uKt+hj+c3/MbI/hwhq6ubP8T/P4fR0ouPjtniuUggNJV9O48j6aKE
VSIVATUfcMwRMZs3N2YBZuYRR++eOdpBe9wVDqTC+K32I3iYnXhf3YHMY7Dn1/PAsqNojStENe0i
Ol/wAVbZvAX9ERRygbU7D0GW3xADuTWGsON6NdWLRAFGv0uJTZ6gIe6OR35sXP+heNQGN3d0UOVR
N/iZOpfoP3D+Jt2z/gJh76WxqehKitmdCblLZnUHwiuHoaBj5nd9VR83Brw1qcLRO1GzndiIAZsP
bF942rsCuWrIjgY3aKuYBldzUzfaI9/U2fNkGy/Bfr5A8+x7+MR3W4mh/zL7S8AOik106guz30Zm
wOYQTlzd012x9/fHzGGabe60m8ppQOrmGW5zpf/Wjuh1zvfxnn1nf3FHBxHVP58gTP84+xCepDg2
u/gC1a+EHfkWabd0o0JHCW5dNSDDKDi7rDG0Si2WUZa/uvrDMnrI5Tyw/uP80kp96gpG8HTJWJWo
6QYMirub/g3UEX5xXZAR6ueb4akcC6ygFvq3wQokWFEyJ+Mc+sAKIDeQdnjpZCi0+dkG1GEDigbY
4CBRgXtl8rtlkWtO/bVFG3eujWsl5jslvRuDZMMfSmNmWNI/H7Wsw8ohGk3m+71a4VCBqHMHXQQl
c6zpOEFsm73M1YGrN/pWnm4xjy/+A1RQOmo5MRli8apaW1OhE5ycGVfvk4w9YD//RWCHFt1/IIRh
6WGijFOFoIDkulfHzqDt1QQdNcFxUi7CfMsfSR3ECk6w1qazWiVcGIx0ZFyGHv3cKRKBEFf7C2td
wQjWOrBSGzsfE8cS7RA0uyJWXWRHHGV0y61GRumQkMSBl0Gkaf3h81wZRoA4NO5LGIbWgAq1YrbR
en8jEAeVA2TmQQpmEMTFwsSxvE5bRKV4e9M+Qt1tkInTjV3kOwp4c7PYCRlYXQ7nZ1Fmfpa2POeg
H0/7UidpziOrOMVilRk4GGv9Jh3qDQcp815rCOEUViqQ61YRhqVESJmGt2ls56B20svv54cicylr
HOEsiCrwdUFhDgEUihh4c5s33jzmdlj8H3Vfshw5kiz5Ky11Rz0AjnXk1TtgiX3hzsy8QJhMpsOx
uDv25etHkV3VHQSjiemey4xIXlKCpIVv5uZmaqphvaTUuWRq5vMLXWhpZcBUqvMArMCy1NHG65f1
IWOvn4/qakX2clgzT1ny1AIjMJ4PyqYZvFr3nGO9NULX189yD3nEIPNSXwvH9c45x3ePif9Ig6WH
2nSW5k7q8jvMPEheNl2j1tPObHiY87AbxaprXM/U9goFIPLH52O+dtwuzc0OQgHSjUE4MAe29Qdl
Yt4BcyiYIbolV3V1a4IYFHkhDYdgniTRumIkSoOY2yhWIzlI4+jQl3Fpt1ydvQsrM0/luizL9Qb5
IJavO6fdKAoEcqN9X+WhdG7oIuf49FL4sFoX9mYvCV6gPSBqMSpw/zk/bWQLvpBAvSXPUCKlrSep
rzwNgbrRT8WqXkVHev8fLB/SXvYEKwLH0GzHtgSq5vGA8SqoWqSgaWKGby3J+V11XBdGZluSDlas
/JrUSLBA1Z8ZeIo/H8bVPB4Ebiwb3acTdG3mUMYU+iR9NL3IlHMhbjgFfBo41Vdm/CjbswV2PHmk
yjpVHz43fHX7X9ideZdI18Y0nk58NVJIiaCAayMiWnqVXd0lF1Zmq6SUbd6OSMj6BT8Z4s0YDnqT
e9BDopKDGi0LhfXt83FdPW0XFmdL1gtZuFxO+6LauclX1h5p9dVcuquvWAFrKHAJgLqC8X5eB2lV
qY61DisyUvzEJqusE17qnFuNLTyFrjS5wsSFqdlC0RSiSzbHU6gHe/i91nrjhh3HtXI0bsrSy7fU
H/buV22hWnfFnUyCK+jzQ21/4iZ7H6XKSmkI7ZCUBPOUgzISFLLHJvYMbVLkDaHQ+/mqXdmN78zN
BlmTLrO7FOakfsiVOy3ZaMrd5ya0pSHN9iLQbp1TTHnW0rzr0GlTBnl7bLIATKXIDYZa+7M2VqWz
V53bst2b/KZi54oGDRxbvDC7156UGC/ayVAORXPjPLWsVaqpjB0K5zKgJ3KGvNS9eDH8O3ZoD/Um
vmtWOQSyN+mBozqzix+rJWWtK8HFuy8wOyY8gpiXmeIL9NEq6lcyDmL3a+ueZLxUqVgc6+yiLQuV
ZcyEKUIDNM+BT4p6xo949ZYeXpNV8iy0gG3pDaTbD43HHuT6ZSk5ujTY2d3oOALwUBcr3+RBZwQG
rbwyDxn9RpKnzzfZkqXZrZjZYqi5hbEag99G+yLbDdldNdxHbOnimE7E7P69XMB5GyeABMRISlgq
dYjcf6vThYD6WpZXg5qzgaeC6SB2nw2lMqQeGZNKAgRSzOiMboY+WxVkNfL90AcYHDAm/miYCxei
ceWYgkMdhwJMvhrgvLOiZUyrSmaoMoNxmgQl/BvkuVF6SWoQ43Zh5kRekvrUtTa53NP2qMR7sEIN
5t4ip878YnW3jDNPH8BQTddpFCSiDVF379R9Oq46EdgjXj7EG4xt4kT7JgJzsdOHLcCHqGv7Vf/U
gtelrl/0Zqqi+TbUg2S6H8qzXaurPkYdGtAFKAkvecArO0cHd7oGZjuEAvr8RkFCRghlNBEHwANS
qO+AcCP1XZTvzKUO/2szfGlq5mxFBy3XTJ9MsQOkb6rYJ13iMWgC0MCSC579qjF0j1oaekh1tIi9
v0jo2IGPkMBY1roeyCdXKohfa+2L0h1Ec0pkvfr8BF65mSdD/7A3c2xNNXCGNyheTcqTaoPZV3+g
lbUam/BzO0vjmnk1aGkSWVnTuEzgRUEK6OivwlyTMV5L29k6ixRSVwwSDW33oFjCs+UD+6Six04E
Ou7G10C4SuWWjd8GSAvw4sy0cEmF/MosAp3mOChamWDqnF//ObeL0aUuSO3NyB/k4xCNyAysOr6w
O67c++/szLai1EhsVKrd+Nw99+kx0x7YkmTAFUf5zsRsA5KRuIwUmLc6MnyddL71H7QeEMSAoJ9C
5hTF4tlW0EdiUR5jsoy4ea75GLQyvuPJQsxwdRwXVqb9cZEeajVHsZgKKyn8G6khGrPUXnV1MS4s
zDx+osSuLkdYKPI3WYQEvJIa0qSfn5sFI3PxHcMUhOKANH4P4EttbjvHgOddQOcvzNVckcrJi9Y2
BEaiNuY5bvUAGgDB5+O4Vm+6XHWiv1+PskTLMSp6DVgwxiOzDuaQ+h0IJeuBBJLxwwQ143GHx7jq
oWcEhW7uo4s+iFuQTnbqOuru63SpTjAt0SwqePelZmE7bxNeuwpmN28eHXFfDCdK91m1R1VKS8O2
uf18Eq66iX/umF9yihd7MonUlif6tCdZt24ZxI3YM2RFo3Sh6WtpPWdnuGldp5LudIbT5KYpi33O
Hz4fyZKF2bUhCuo6vQoLaIaJ+FqvtYV9fy3v/25pZl7CYtkIrTLMVWaqD06SJJ4zdo7XuMNN3yqh
mzqrngmvru5ctDl/PrpF4zPnEdNRM50uwoFQH/KoBBLYL5pzPt5Ama1PXL9T9lzRF6xe3YzIeuHq
R83hQ9WhKh2LGkrc+jk8VsRDZqCdG6DnHs2BL9ad+h/01BHodoL4HQBT/YM6otMblYR+b4sO1PZn
XoqHHrmwRuOBCjDmwoTqVw7apa3ZhHa1o+dFylpfO1ToJqZeepAv9jG6f9Tvylex0Dt1hWkAEK+L
oc1csxOBXk7jMNe+qif2ZN+np+GtcD25twefhIG5fTJv6ZKLUz8fpDl9fnG8pa1n0EeBVbxOw+5n
m3vm0djGmReDYmXB2DVXcjHCD6ScmhQq72ELhc6AJ4U/AtKW3DnG+vOVu3b/XNqZFvZiTLGZZGmd
wE5O3K2VGfsY9HLdsJQgWjIzc8SNFpckryczpuo73S5Bdm0pa38NzXG5K8zJqV2MBS2k9tBMRpQN
ihHr8kvywA9awPfii3GfWB5bcMNX77zLyZv5YXRSqW06LVLFn+gL5H6/1UHlKSEDorI2PeVN7vWH
Fqj82+zp/27ZZv4ZfjMrWQnLhLx2zpNOKq9QHz+3sTi8mYtuh1RT1GlvWEcCdNM3zav3bDfRNncY
kvgy7vqbNIAqi752lp7bCw7FnDkU3NpW3Bewjbp4kXva2UAh3rMmdYzwqwpYgb0QI12BU024NEjw
oaEQAqjzzvZoQCeXrDWAnSXD2/6cZ7s0gXZYoOdVwJL7oTjyaNM062IIlOKUpAsn8UqGYfoCoF1E
1wEK03NcxdiD9CbjQFu7wJKnbRbkEtrZwFhBcjmCYup2iC1oooT5EuOkZk+z+T5Oem96dnKEQwG3
stEXnVp7aqMmmYMmd5N2W2hnK+45F4ey+CLIurSfXNNr0T+jiJCob5r2YuGNYnpqn94CHuq5VA0J
+DG7o1NEm7FNfVs+IEsC8YFclIELAGUlW68uv4F/wa/rMx0hmSE3RI9RoNy2RrWCBMtQHaoxRaHm
mzMqoVIbYBtYafomGUOZb81iJxQeFt2WK+so2Vp89Op8Ozpgil+X7X3aHyMCnj7u0YQGOf9B2Z6C
wdJCVJGLwB1vsuTMdbQBraD+LuWm5+cE+orDSq0Rr/InkN6p0SaxN477JOQt6N0gabDPhlvQ19ha
Gjjlxi7unXqVp8ST7cG0dgm9tcRBaR9j+9lFwX88pOVeQPSuSLe2uMvTNa9eou4BdRPu3tvtRlie
PayhWc1xftQWZGrstTJAUHHuxhV6UEIGSpL8i1p9FTYDzXUEiYUwtY4xJOy0R57cK+KFDBDMicBl
AQkyi2K6BtTUjF2lBC571YXpG/SrOpwgf6BI5jcopOhtssmdFbafn4jHqNiA33asf9aFn7gHNToj
jdVWj076vQODD3i02mKakD00r7nb+2m7okZYqdVWQVNFDd5DUz9npPNU4ayd9AvQQqucheDPXbrv
P4ZOU0vqJO1iqCgLzdt9c5NGpRk3ExjH17b2tlzVQRMyLztUXq166g05gso2xA67VykaZBcc4RXz
FnJRhutqkNWFEvr7i6XITNGUE0wwOaA11u/81OfnUvUi7/negmAn372icPRchcXCwK9IaKLqcGF5
djAtMVh2iUvtFzwIjUK7whufIV2aI3T17+zQPsqwOgybeGsHMkjWkK0FNU+wdBNc8Q/vvsbsoovb
StS0w9fQfTCNwXQUWGs4424lvjyC+91zA/uQel/cH5/P/Mco6P3wZ9ccxIlAC2GjXgYiqTj/JsEG
JqXXkKXxTd9/5v/ejW9206lpDuYkE/Wr3MtPhk/28SrFOIugXddhtK82jb+UUrpSyHo/ttkNl8dE
d2sHc5o/QYFry1cFJI5D5B+Dl/p4ytamv0Q5sDTKWdScEfDs/MLv2u6OmOuoPxFl8/mCXbtFL2bS
VWcxcjxItCiV01Gx6HfV3Iwq30pwv1bdCypOgZv1L3Wne3Yag9bYQXsNWtI61t5O/Ziff5UrGniX
E/yBydt1M126U0keweCtC5GYFd8mQXqKgu/pug/GO9xqHsosXrVyvNbvVkD7Bzsz8e4//yIfNrFL
gA4HGJegmwDg99nh6ZR4yFQ9Qhg1lCvdKfwCzrWyj/pw97mhD+sLQ2gMBbTCAqUdGuDeuyk3GzNp
QbAJiTfQlVscMkMh0VefG/m4wjMrszOpt2TM+gpWQKoKbu8R8ZknEjD9Anu7JT6HviyKV/mCJ1wa
2+yEctnlNi2SDv2ft3XyIM1Vt8RpOf2Jd05gNrDZgUTGUqnUBgNTElXdZmmRP+sKsRIQLQ7iaDdJ
9lNpkn4hj3ltd6B1yUa7Pei2nflDL00Ak2nHrEM5cK1WaALTn7pyr5MvC8u2ZGcKuC8eR6Ohg0p4
wAS6iOsCrV9Za7rTv4ISkB6ce34n9+Yx3Zp+tYSE/Pgsm+ZVh0YaqjjmRHny3jK1R7dzWQptiS1O
3dZWvefSa0OyRl9GOPUr+QtDna7jDwt5YXC2kA0tGlY2MGgd6wNDZnjt+uat/a1b9et455wW0xEf
EgOzEc4cq2IOvLNjGCzMVR8Iv/V0DXL1vrHiENVY8GsfC/fvrf1Kbl2sZMMz0YIsCY0zgXZ21u2r
yLxqCHV/ep+Na+tcITCK/foFu2nYLN1bVw8i3gKgfAVw8kMX2KAJwfUx7wCsAqS13XRTFsu0lgZ5
dbsSqIAaU2uoMS8iWLVjSxfTimCr+QnpDN8KlUOxk9+jGzsskQ455Td0VS9p7F7frFBEQuliCvXm
8g+NMzbUcmAXhaVX4xbA+lUUZN/1h9E3/eLcfF/Yq9Ox+7BXL+xNn18spqnoWR3HovNtHUiWGmKb
HvHZGv2JQad6DV5/CzP7EX8wbZ8Li7Ng1m6izMoVjND5RgevQJ56BSbO1ktWVqANXnUeAnutbNEg
svnZ+/Y3uVMOyUKH/xS2fhg1uLI1EM5gpucYwDKTlSPI5Iyyg6H9dJq3z6f1+iAvDMxcAJBlHchI
4cvr3gLKW3iFkfiJ6tzxBvDURrrAu6CUX6LvbTCQgo4hmYYidxdvqEx8kA94uhV57licO9ltU4d4
WlfeO2aLVJ/Clh4YH8P8aU0uvu7MgbSpkxaqPt1u1tb61r1A78xaxfdycye9auO85quxC5Id2fW+
ZgW9PwT3/zYC5v1XcGeBG1GMvsxMzFg+bgv1m9LcOsx3nWeODpvPF+fq4iPBAlFJnOsPWsxJaxYs
qeC/RtS6+ChPfa+uPzfxMUE8jQbMEaB5QyOu6cw2ec9tPE8njwwubxPt5KfmtDL3oKEdvtYefTB3
NSj0fbYqV58bvuq2LuzO3mtJVKYE+h3Y2EzfGnI8oEoNts8hjOPXzy1dn8V/jnAW7EFSwhxrCkuO
+8zYk8HCz//+dELmRxQoF0BeAB5A0DrDndiVjEHpVWBLUnNdIekR3bj9XcfXGs9O+RLc49poLq3N
3GBuyTGuMlgb3OeGrkS9hHlaMjDbEJbNzF6bDFjO/UQF0W4+n65rwePEnIXqjgmgzpzOQ9MHsP21
ZQdKlu+VGYh6XbEVullc6n9u6Gr8fWHJmR1U0aOt1k5hiRG19XkcI+OcJsec/oBUzIrqBODSrA54
6z53jKMPjtdPaotuBtMRpyirFnb8R8QujhpITg2oCwNn+oEvBQpGBWk5vk/6U/M0N6gBKqo8cTgB
pISESK0uvASuHTHXAQAIylAuEDSzcNJgBGxbRdX5NGqg93GQJEd3TSiq4NdE/9dr/7/om7j5+16v
/ue/8f9XIVFGoeD5fv/f/znLN/63m+zl9a367+kX//GDs59bv4nTS/7xh979Dv74n8bxgn9595+Q
16webpu3crh7q5qs/vX38TWnn/w//fBvb7/+ysMg3/747VU0vJ7+GmWC//bnR9sff/z2C0r1X5d/
/88PpwH88dvTS81eX/jfQIY0fPi1t5eq/uM3Tf/dMB0kw6AaaRigJMMKdW9/fQK3i2UBTAYvGiwN
F+BP/+M3Q/t9IgB2sFFwRtBWD3dTgWHhr49UtPKB5U6DZj0++uvbvVukfy7a30DueCMYryv84fex
OC52NHTpNjw+sONgIben7XMRUNVS0WnXE4CD1dgrm1tm3Eb1SwSqdRvFGejRQLq0v1ctZE0351Uu
71x21gkNI1DmmiiMKrlcEbTKKG6B5+0DL56IfDKHx7h7VMdTXNw0dYFEm4vMaNKvLcCBHKR+Xx37
RPuDHd2Z2v2/vw8fRI5/n27BI3stRSV+1vOf+n9xD048B/96D0JFoH7jb7QU73bg9Et/34G6+jv4
oSANB/ZHFzRb00b7cwc6vxtwtGCNAM3AVMm52ILk9ykQcF0kYQy8RidI4T+34PSaQV0E7htCiKAL
+De2IH7+3d2JPYhuskkIRtPRfo1LYfr8Yg8qiOrNhmSpn5FWnbQNS3Wi1KuNyovjvi+8vpb9NwM+
QQ+bdoAgNE3azPJ6OG66yTQ9sUI59FXY5lJXQ04d61BBhWEMEzbULBizQX0wdJDbeblV2j9S4nQu
pE5zhNOmXndBl5l5HkCvrPCN2ijfbAOilmtDce1VPtRm4NgR3lBNFGejV6DT7mxwI4Fw8hDlKMdo
yfCY9Sby26wYI68pCqD4nMZwVgKc06NvdJI85rnSFh5kOHrTV8cR+I2hL78NSKBD4J06MQTD7OqR
GIXLfAMzoPh2ZESgjpdCgXRfDkAgmgnAw6doJnK6kirqJiEKuRXIpr1ZRSYUXzNKsTOKv/ewCZYH
o8Ocr3UP+Q/PJbWA5FNi2zLgYGDM8Qo15QFOK905qpTNKRtq3VnbhYg3yHzmPcJ5U1c3xqDTh2wk
dMfUZuxB8pvZKFOlJD+l1miVfozp/qpATuW5qohee0MziD2a9lpAXxshehBYJcCDSReN2J0uwW6a
DODTkGpuocW+gxyx6sjC9IRRtI+FYiGAjimU/jxqRr3tuVGVUK+xHQxCGkP6M21M49ibfXqmrUG+
m7whzTrPHRNqFKJxrUA0uVseoXEHphMGMkMsb6Nt3FzLoDLr9rfCaJ0m5GOfb3XQosRe28WWAgRr
Wd1w0a8Kt3E1rHOcHhzFYM/gGHGfLL1WzbCJVLKzmwYtKBlzFYwlq5XBy033zk6V7AkbPItBamFF
fegoKEqGSsRBhFpFpsRVX6ZleUohI3wz1uW4B1zO6VF8Em0TGNh8zlaxpfaU65mG7W9qNMy6DpUq
ahYFUj9QWpdo4aMvqhU1SaBUnfZoWEr7AlyfAbXTvu6SVVZQkDSlrVFb/mBS2/Tk4CqJF0u7/Kqq
Y2Z4Y930R5oqQO5STsrRS0Va36W0jo4d1KBhwzXAO8adGGkLXbBsm3MrK31mJxYktZpxzKHu2KQ3
0B+1pe/YPa887CFh+M4Y2wkaAEujB4BaKIAKKRUsmApciZfjbjw5XLGTUCsMCBUkrVBCCQqVMih6
lb3FOhrlt6Mq0UmtVHSHJ4u2sXUFhOaQdOF5INKhzHfCIHJbCTsvVmauJdx3OSWgtlHbxPTGhhyH
qFOD2iX6baLaquF1eGg03sCMHCSxcaXe5kydEu1E6Q853tXYxFw1oflegGPvoc7tuvTgRds/0zR/
hinvrt9/hD7zGOlfXjzv4qUpkrqvy7e3+vgi/7+4ovDg+ddX1P1b+Z29vL+e8At/Xk/kd9xM6LBF
vRAMO4DvX1xPyGhB3VzFZyhp4pnzV4Bk/Q6JBNDVqPhARZs93nN/3U7679C2MxBgT0CuX/HWv3E7
aSBInl9PWGrAVoAIc0F3Dqr999cTYxVzbYoLwCqTdge1ZiVsM2HuFJuiqCy05lkvO9CFJ1YM+Gb/
jbjwxbFel2eniqID65jxPSrk6LsJc7ZZPMTPcTKOK7MZjUOdJEi5xriZv2iJqNYyi3i8BzKU37h6
nR06UbGfHTXUWwVtMFt3rJWTGaXlHY5/cdKSpANrYNfcqJpRH3urkU/VqFAwlcRJ2JmNGei9jUp4
PRHcuLrymNSFEchapdtaG3KUJFmJzne1L24dczDujVKOa4IH0ncBlK1nx6zbEjLyTS8hqtkN3bjv
a8vc9HWsH8ZYG/GQGPOVacFZiqo7IlF4Q3UtBFXMXaZFKMXr2j2cpoN3t4W+ibpvMA0kenEdUHGo
QgvRvYjSPYN2wTixmnY5vjtlkAxtfJnZuzK3izXaf1aJhiuQWPFOJ9nZoo/dIO4UMys3MTW7mwZX
8Sp3O+p6Ku26Z162w4Fzh+LbN/Wb00ljzbIs32gjiMMzxAmgj+uG71oSq/dGkxdbZTAexMi7r2nk
Ej8H9HDdaTToYnJKQPS/HrWS30a50I+jcORjx9UhtK3G2thCaR8oA891aUnaeLqadTvIZ1iAm1bN
U016eJYuzvoQTz+I1Tbxa1PkoZbkwssR4oPxNie+4hD0nNt19NrEbbzOC1LfEiJdj2fo35RR0wZS
GmdTiYxAF/WNXdVflFaZYAcEADQdUUVvbHlOg94ogg7V/1PR9E9UwmUPverTtPluE3ZnIuESggvp
qEa63DlDAlhJPoL30UhEKMxxX7f9vlBiX4GvzGT5PdYhW0EbmoY8bx9b3YlLr6JNfFCKCvzWdQHB
Ra/SyibQuYW3bIruhcJunho7Sfda7HT7yMHseLQbvcrKC58NOVmpEOgLaFIGYLgMu+KHXjg5wKxj
5xGd9lsbFDUA//i0IkAJ9EJZl1YXODXSU3ocRTvRxGHP2/RYul3jM9dJAqsCqCIhxhQaOa/QlDZW
ojAi3ati2wlaTWtuhs7wDIuukbCGshPwJEwdFM8cstZPTKQsSyVUDXDkxKNH0MSu8dFANCf6TaGz
Yqe37ltZalulB87XTuq9BpUqrycD5NVruz/GbS/D0qSrVsed3XbJvtWbFH2PJg4ciduwM9I9kUzb
tVkBaWZFXZkl8FM14WTLJCGnSshT1TrGbY9wykvt4rVSyke77cRZc8xbrqvMz2qZekObg+hVM8bQ
tpWXXpbpobJYcleqSYMMLVED4Nd93eiZ32cWImXbGgDSMSBWjoNQvow1qEzKGOjIFHgBrzUVP60j
eq5rjEgm8Vc9y9V1m2ndU2OB36ERRXPf6OaxBgO5n8RKwCXf2UgqZJz8THK2LY2YHS3aG08pH/VA
Zuca8oeBM7AElR0oEpGue+VDxDxaqOTJ7PMiaEqH7d1CWREGJbraUL64BVNXvExHaIXGD9FYBlbN
xJoP+cbWcJoCRzD7wBiTT8aAGz8R5WsWJ7cmN5sbVhle7IJ7hWhbhP1PwtZzj9EEe7KW91HMfvDB
frGb4mS2mTzZDPrYVoZ+rFxEmzhjyc6UNVqLG6vcKlnaPhVKnh9Bn6h4EG7gnj4WNpods/SVtG55
YBRaFF2fjT/LRKQBJ1kXisyi+5TZ1boB9R/xKhWyhaCqi3ypGcqullq2qpK+95I4w3kCW4BvgBd4
XQ5A+cddgnJYDMEzw43iAM3j9jofBiSKRmqFak6+j50B+sku0qHAxPs1BZfEfkAAt3dbJb4bwLP4
jQnDTAM7rrVTa+XlGTJGO4Omt5FeSB5mmcuASRqPWTr4ketw4nHNin9YSmpttNZNvoCOdTjZZVW+
uWluvvVYtl06urdamyC6c7r+u5kozssAxTSvNKM9BjLaQQa2YVrQrYOrKGwLU9uWDs3uc5v9qGvN
DgxRkECpNf4k6rG9k3qePVVDPqJqMG7jEvLFlOr8VhFogPaHxNUhYjNaX5QeaTju5uH0/Bts/hjl
hgi6ZFSIDzdwaov0tYtVYORYnfuFYmeBGmfoKxzsQn+RMavAZKXo1RNzYogAgu42Vj1GKFn1aWaj
zQ80BHd8tCx07nWZ4qyrQTG2jtIrX0kr+QHhR+oEqeT2g6EqDhgRuGy+2mA73OBtxG9qpWm3rpuK
g47uu6CCdhsFZ2auc49At+1Akop2vhaV+qPkuKRapsMNsLxpvzeqA/R+xNtoo6WFfAIewnxAe3Qt
/VTGI14MGbfAuioi5QXl2eYOUtPlvUIcfgfa7OoeoYiDhkZu+ZnVAC6S08iLNALGYBVOS7hmf7ZM
ezy2RdXs4jSTazMa00dhaE+imLByTS72ruzJjo1l/4L5iHEBW4V4G0aJ8s8QgywXPzQEGavIoz30
YGVIqA4P2VIoQGkluUn5WoCxAoSEvL3TGxNKXWbpE1dlAY3c+wTMClWinooyulNSGzexiPxmeqM0
bvZoDVn0k5WdtRqAqqmqYZ2ZPxyHB4pqr2ujDVI2flf1VRvZaRDHE/g/daPhzDIRHZwUMJU26baG
1r44rdIDhwRH4etMkd+ncHFP8BK8yWlVI3kwRpBBiaEpFDXipWgjJRhoI6ftezSLZu3aOKMd9LuB
L2rXykjNR0NrugBhBDmqGdyxCmG+FbdjDzScY6ipdnXbJpr1CJlSxG607ot7NPHrIShA3JuYArqI
errpswbXTJTpRdiMKV4/SeJsY9MS2IKI/mgtActzO+vNsqvvQ2aPj1nRdJicvFxLtTF+mIMZh4i9
KtygQJg2JYI0UJfuTTFm9+i+tsG7U5RB2VvrToyQJ4u173aiPuGp3wRlZfKTcEtIaSUFvLqI+q9Z
xDbqUKx1nEtT4QfqiDXYu+ElXcBQRt1QnxjWuPQ43vx7XEL8DXUTRCljB+CKLoG4iFhHvCRL6I+i
Sl9sxSnPeq6FiezNAyEpvzMlmG1QJIlvQHSkfy3KtkVvSCseqZWRMzBx1cbKwDVbWb3my6431nhC
J68tdyO00SJ9MKaEPHY0EwgFeOH8JHkGEQIdjEZrXSKcFQLcMUbuxxpIZaz2PNAddBhEwPO12dl4
sBro7Y0sFqIhLbuhoox3o9DLTV/VDkTVEnpWnbZB//YIYLCtN0qgITMeorXW3HKd3TbjYD+bJHZP
3Vgg3WOKIfZYq4lH27EqATnCCmVmMx5cCTfOiBIakJZIgKM0kRJVkm/dkG4IRO9tLbpHgok5EG3w
aA+GMFqPxbpJnDbxwM0bbRNQi/6EihOkFvJ4bzNS78C+T/aZBGSxKNmwSaFIti1L2WzHxtYhW6Dl
fotAGIBiXbgZZOctsCHmReWgHYixsLHLDKhWA+3WLTpLD7SpIIII0mjqhjqLtB0e5nUVGqNBIs+G
QiJOqQHJMIqO58r7tc+ZGOS3smd4mJv1mjIuvoDU1cD+GFiXB9j4NFDVGvhgh2uxj1nWAr3i0T7H
QUOtOC0NFS+PGKhe5AW6UO86N/cK21Ue3FIZRuQ4bBDdQbUOXL+uSTayKlC+yqpeItk1Ns9dWXC/
cAjLfcMqB9OzWaM+cPCT6jDEWnAwJhkB0qAD6ljmqvOk1VWKiqEowkgS+2GwqDplnWh614Mte604
kb2ifBSBOhhFAV0nhWDlcx0ylw6BhBaD2nuF1MJD1k1E7CTJz/D/dJVQBHJVXarhmOXsHCkFQ67b
LF/0pMeBVpJU/NSVanxJBQRoamoBMSOKB6A/0dHTuajxjByBhlEjmtOT/83elzRZqqNZ/pWyXjdp
SIAEWy7c+fo8bzAPdw8Qg0ACgdCv73MjMzszy6yqLXe9qN2LeC9euF8H6fvOSOiGFiq48ap95FZ2
7iLcSUGjoaDURh9rObRPFGsADiYsdbhAQphM8AUsbRl+4NMxB1U1DAbAlm360Vu2w8CjczGa9yHw
o6yNJw+ObyOifQSF1MF0BY486TN5uxpB9xZ6YARalRA/6xqjSuDNR4LL+agm5nat1/kQavfeafHi
cuMtzG3NGPunAjdfDs9XcJB1pfZ1FHp5VSuY3QeObItxHaJDPcQuM/GY4AYhazbA9b7Hb+FC9TWW
lt24NOSVLdfuDSysD75KfnV4fmGzBy45L0iMmroSunXVbhgwMSxfCmtRZX0cPVO43lZxGWwg+vBS
1njeaWbZMD66KnhYdHiMxzrKJ0busDB8mOQ7sOWB1uNuNktyEJ3AjEtQZ+4vDz02vnQOluSYVAFH
hHgoDng+Gujql+kNX+h7McsIxdb9q7fAjdioevpkTfiz1NVploJtoDtDyI3bJmiMswqVQnUxdNAm
Vr9hUcc76Q9sExqKhSGZo5zXKD6OB362oUHNF7p5G9TcIbu0uOgWpmWs9+2NDkKJE6iN9261cZFh
L44ufsV4OuBXsons87T2CuJPoKC97+EhtrzAdBgA/pZDeq1kHV0dnEMjd0ISeQKMvQl0s7VORo/a
oWHZK1A5rUj0PhdV/IaDsNkvovkImQzKTe8NMb5pQWB4lyscA1DC7/Cj77OCjtF+KpqnZcaGiKMN
KRQ1gvM2DRb6lGJCeuiLAhJq4oqlQYULb3dl4tegMf2Zb0q/LzJSMPCaQqncJfZR1O5rjcspq2BS
gIOhNhky64o7iImx7yj+EgiZ9CmPYFMIk9r8qmfibyIyRW2KVycPBrstgSanM7XeDedz8kATUAYb
XcQXhcUI+uCLaLr2NgJqcwqUYFu1GrZlU5hHkY7ThashswG2o2BcL8XK2zSJMGCq6SZRyVdtYobh
RyLLrh1z69FTIBTNGqaSbI3Vs4m8R+31GkhhpHAFje/TxJY9lko8rxF+HAoy2lTNbN6rsIzxHeJC
WsqbAgUMxzla3S2x7YcLwUTzYOb7acYCiuUF5RId6Aslbqiny4PFvswH/D9oLHYIGK9SsuoBbnqf
5nXZ7QQj2RCtGHh8EmMAwd8+j+RTTEA5/ZV+1JGKcwlnWu0CnQ2zKaAcgoUSP70AEzEw4HjupjyO
VZP2rbsnRj4iE/2gBhxJkOclWVBHOIRDMmxJGZ5x36aFVzw29JdHl3kX+tG6Ha0Wv2wJlAgw17Gd
+Qcf59OEcV0R0u4Wjcu4b8gj7orx1rRmOHYcJgtfUuxYS3gqCgp1Y4H2B1aUmygstrOe7pRM8hXw
a7ck6940M1iVhaHigODAKaU8VMCQN2qK5h3x2+heQ8C7a4ti3SbLsGasHl+XJDK3YyPhehLxWxLi
VJEQ3DaFQYxvU1wazOP7oQCgjRIxmgbd+Lx09TbQ9bnv9PeACLbc7yNsqvi+dqsV7ihH9RYQqe+7
kT9NBTLKorbHHLsk006G8XzTAi/YuAjxd6EaD1jR4e1BmEtWhLrctGHJEP3IphTxQWtuOgrvj+A4
Sz3yC+vbL7TGNxjmO3oYWriX6OiyRhVFWgKCCTFG510z4H0qK+T0zr5NhYqiazW2Qlyh7NO59A+E
4R/6yhcn2pW3zUDSICnBoaDROW+EKLMaPqrL0HYFWNv62RbBjT+WaBrRJsSbB4gnmTVWeoZwFjd3
1ZfwG6RualRxf5aBSDZNJR8HCjV6wGCnAMGSNhImobJ0TSoGcHSkBoqhJ31QzCJCWBYIaEUKE2Xq
WKoE6yYL4REIyn2JYhOEe1KR1QOm19WqPcJL0HQd+e8EF89t2MUXH4N1Mq9ZPRG1afzmtEj5ajSS
nTzmiy2LtDiTuMNjY/IFJ8oNLVC/en1O5D6weMqrrkh26xTfY/DwcwafNI5+GNsJB+OikqNdAxwj
PRZMgxc0xQj4u8JQ9hOv1VcgYDeamxUcWQnJNo4oCMz8eL1VKtijOgrbaZmInTLSQ+7R9BDNesMc
CovXIpoeugnUmWjfAlqrg6NdB8oB/J4mZ98b7plkOx147Hd8TSQWxa4Z3LteME4IiOVi14XBxgGw
APMp9M5j4dsU0fIjSeZyw12xCWh7Hubqi+NShLMDnxvHSPZGOnzw81huWBttHJnn+97WJzqN23Bo
daqbCO53GwAzEJuhsm1Wcimfwqardja0p7EcY1wcaDt3a/CpGnbsiulMig8+47kKrPhpu14gGRNP
YAjDaDwNOdEDZvQoktMpMoxnOg6ak6vYvZ3x44IpLy/GCqNT1+2Kybm84gOu2qYGkehkToutYN2T
YMmBIKMMxxD2vratwW3aacVOT5M1eGZV8Bs9VeRcrSRMVRUFW69i+mxM753j8cNX85sXTllS1kEW
afXNlZy3w4gWAoNdMKeu7rJqGWBnCBf5C/csat0jJC0Egd430r5bBz60mqzMtPrRIc0JszcAoeG4
aL/MaN9oDbHuhIrdlMGCsq91WV/EUrkzUTR6ctB83XhhiKclfIXa/bOH3n+fIBisc2avhvKr6TuX
r8q352UdbQZBfLsF/o2xZUwTPp+J8E+LwWVix3WzNhqGpYHddB2sa2bNk6px+PQGBAct1G1pxPx3
Aa4hthRk5FCM+2DtNtb7Gft8xPOv7B3UHvlC9I42v1f3Yvz3uaeZwN2IrECZdUHzs0ZyGw8tBsgJ
MSPMjW1mGn9M2dTNgLCq17FuvUPpMYfn8cxxmj/5XuhSiQjv78pQBpNg4B851e4ecGaQ1YgwTytf
t4DwPXnEOFqcF7xZwpOPvC5uJo8h34EqcWk5KMxhtM9LgQk9qk5VWeLsNx7SgyzYQlAGbzTs9sbV
Y947pDOFTd1e8PHbrWeifWFCfKF9JZ90YnFSDcy8Ge8tSuYtXW2OsYqlftDBO9IVdbaGRD+GHcC0
JabHkrhDgzdxh5Hki3kiL5ry5CMV1Zj5Wxb9TUjwUGI9+k7Aw9BeId2+9U9eX+7apMQn5lCZSQcA
HNBWt7RJa9JnoV+5I3NRjAy4FulW3N+hE5CcKhuZvCdD+LpiUEpVvMx4AsGnjtWo0x5VNpey6OO9
LcZhi3WqxaA9jPcwHHoHAcZApWErgd6yCVd3HP6MUQs6V2+ItV8oxyq3fAjte4OXHQtIvUGV7FpG
eybwECIEot0Z0RxILfIJN25UYoHl70ODkieNP2mYOZZLtV4cmKLtMBPoJhCmIvjGX4GoABanmH/x
vJs7g2zCNakftaldpmXZfYyTONWFB+xreTBThISkYsGtrMdnialJrJibtVZX4zrnRzuDtpCxBtwv
+JdtQ4b4HIhK/dHb1VxFJ42E5BQgmD6Fq8xhmVtB9AJAUBwvQqLCkwIwG+DWE2hS9LljPm5GCaJZ
R3KJUuboakC3855c4b/hYp3Wp8afHXAT2Kb6GehcWpTjBQDp736QeuMVCgcvweSHXC8y3k6zz/K2
8jxkeuGahFim3K/xpDMMa0/ceMF+8jqFPFQi0DBCMPeEJF4yWy0TUg0RszWqGcmGpk7wXsuowsla
F/Cxkpo/c4t7Ghm0yQbVtfIwgz/vNk6xqso6buSlID0OJtxBZY5E73gHbbUPZryBYdojyV0N7P2X
h7RzTHfx6G38HlorrhZg/K73P8PenL2OZUUsxSEZ0WqIUC6azQmO+dkqs51DVR+oTYpNYfFXrGR+
nHAv/+CHq9CyFyO1i8ew0nZN7b967eh/V5hthrQo2uqnVxX0zAaIWGzMsHH4IL+iMfTPVcv9Ty0c
DI1yWt56bu1LA+wZxbxBv52aoT1WDOC+EpsIcKgI3mkYkgsgoWiHbh/5aHAQ3haJeO7cVJxtk8j7
aqTs1+yPCs5I7AlZlHhDtpqgepnqHkE/TT27G6k6RDxNU7MldoQDl0Tisi5meDNwzBwXD95coFMj
plrIOYOxoBdpNVIanfwslb4LBfiDygeWNEbKO1RjzW/wQJgtScAn4Afm948Y+4aTEV30TtHKNmOk
L5cXm9T10XQhAc5UhLcrRC3I60gW/5j0LjxFDXGPtsY8wlpiMXfIacVVS8tb3mIebvuS7aY2jlOP
6/h1gWz8e45Gk3VF3G/7gq35on14mF0dpiQwuBYXl3UQrzyETdwfKB3GN0mj9QxnQH/qhSu+NQV0
AgxIloQBR9Qhnmr4thcOIDtEe2M2uPF58oiP48Yr3bdBsRWydUixA1QanHr7Aj2598ntVGAzYtOe
dr65H8uwzGJnwclJ0e5sU9cbNib6NBajxRWG4aIZl+vLo5BVBIHQZkQbeI8ZT9HiThTzsvchYT+R
0nCk/kUSEwJvvwZ8AEcnQb0CYpjgkJj7Cfxk0zxobPj5/w7xIusuBnrr6pmn3ZzIU+GgCdYw+OdB
WcZZ65UVjphQ3/37UsH/VmjxL5KM/1K48f+hYhAe6Ku/878WZBzG9uc/+t//cfn8F7Xr3/7cX3UZ
XvgX6CigVEbfwlWbh6Tavwsz8K9igEooD4R/kkEU4+Nv+5s0Iwr/EhKexNdSqmuz6z9pV/GvoCVE
g0wEnTy7Nlb+O8LBq8vjH5J7lLSjFSm5xqBCC/vHgfSvugzdLz2Fpt9LOwwZACo+rR6u67wfp1Mv
4GArUbmFRJ+8H4b/V87kn/Ca//SXE0JRsgCIEt/Kf7bY+9RLOroARUViMMICAKPPe+l8vZFw8h5G
hc6VFOzGdOyqcr73DJYfYQTZtf4yHkeMyhWQ5Gb8s8FAi8ia9jQt+E0/8t/mFTR+VVXKP+HTBZsa
cALKucFbRjr7tSxeb7PC70MkB/pFXupoetU+hc8mrrtp36Hu9FuQebHACYO52ooZp3zoCdrncbsO
wDP0ei6KKrnvkOLxMbmw6tPSA/EEZn+xL1fKl3lt9On5OAnSGnwCiGcA8dX1TkYCJuX973Ui0SWO
liT8q9/lf0RS/4sk7OpO/K/fypur+hvv5NfPdy//VS/1tz/7D8VUEPrQlCPPEaL+a9/aXwW9kPpC
qYvkZVTqUqh6E/x9f5dM0b/A6gBJeRRRyJjwcv5DMuX/JcZv8hiKqiC8iqn+DcUU/5Pv8I93g1OE
sSCxCxJ1SDQAx/xnM6K/MkWxU7VovuvnGJRTRc71Sn/EcANl51tdQo5YY93B2PxBxuGtqrwDYwtD
rL237mSlv6MS0iSoNO9CBnguRVJmvw86jqBWDYFt8o4WbIo4EbKLC3JPkOsRROoOJ8bbEEEk0y9T
9TuSALcwimLm16mIMGXb8aZvfweBTbuhHYu89RPxOE28v3UV7vbDuDbdY1NFzQCuLgID3cE9DbwW
otOHXukcU0rWxN2uZ/VtabF0EjulxPbIRYk9d6kw+15EJwEAhgAEKh+qyEk+t71+UZ27TNDcoOka
VUMrdn3pbWsmN50A+Wh6dJ6sHKYh2/fsNgKPdOFIC/Flc+gSjNJTcTC6fZ7KINmNId0IEX4FEz7A
QmuIT7qyvh179ZMkwAE7CI4xT288Mg3nSZkzQLfvSpBvFXv7IYKAufa7Vz77Oe5c8gStcrA1ZQwh
mAwfAwKdgzGYhTvtbVu7vGqoi9bSPalm+Akqbz6DFHxqev7uOn6MOvCiQU2/pe0wjwVVZlfvXqI3
oJfJnFpdrilYjXpTdG1yA2YrzKZCAjcbRLYMP4X2s3H43ft6KyY+/nTE8zNVVKCaRnVx+MOk7aqn
gEH1ECDnM+cmoumkVRZZKr95B5CNLTV/qGj7VOmHluI3ihbNoJNQAJttjKE0GZ/QWfQ5tdjmwhr8
DNRKtcaX2pEJQD7Ed5ugdwPcPivAdKFvRk2nWw6GLJtXTL+iw35UEGQxjEPJNtSU+0q3DBxIkwf9
xDexQnkkKI9kI/yW7OwCPbCFky+FEF/lFLqB1JPQLvvKALJfqg90FHYp2Jc2HRZ+hxk5B7cen7zY
i4FDQ2uFbzgn1NH02gWKt6ALs66vgdQP3S8BfexC3LhvBr0vRHzDgSkbyJRTQufdqpAmW5piv9Ql
FjjLgeujK1Z3ON8NIACf9tD1yTgLJyyl2sl4M3e6wLc1F+ydxuM7r7xepFgwIVCnpTZIvbiven5f
jwBWcQVAZBAiYcmc1iLY4THPtK/oJuT1EwuDFe9Hq36BTIfiqHcsKyMvfPcqyI95H+ZWeY9ACecp
TTxjaZo0E0Rt0EtsPK+7i/rbtireexTxFAmUaXJbu1eDJuKkqvKk6LDOGpqNHq9uosrdj20Is3ZM
0Bqu9xhPIAI27oD03txPNKR4Xf/j6bCNUvw8crjzkPyVfJTch0xuykjkgfQWCPYXOKRKgGj4oQDD
8xuUlkRB1kwUC0Zo1z3j67CPIr7cBdhod70dEJE0qnYXzOQREo3cJCijraq9tMzPfc1/hy64JLQv
b5rafUZrwW+qIYIOoL+JmxI3NvQAG1bqLFzKLbITj8UMKREN9n7tA6DvMPcbp7zU1hDXYdOFsqtZ
CnCCeMUSm2RNGRwgYAfitJgvBfWSCb1mO+hoxxLVI/4ZP5++IzH+afhaKTp6YjPCJu3/zFocTVXd
Vfgy9s3agz2wn8lUIVmxazclnf1b+DRQ/OydigpO4CsCm8AOCi/CkpYS5KFHdl5iP4gC9R5TZ5ER
Ek9AuRSeFcqgPGsDtA6Oy2tcu3O9IIfMIM8kXR2QgAIIuq12/lWc6ur1AfAqfqyNt2eyJil+V5xk
j2A01Lala4s87bYBwgfiFNvaksGJ4T78BhKqgH+sXXeyfiludCfrnEfdksOd9U4Ez6LJnssWGrU1
tF8I10qbsAdjRNIYoievQpds1AJK1320L6fxThjgHAEErJvBzE9+MSNg0m0G9lEOBK08cCVcONtx
573ZigNTtm6vwHdV/vgZq3g3qfnJErBOq331+mTGFm/fVzNfQHhB+tamvShV5iovuZQcxettKL0j
sNPMiatyEM0B2aQWkUdSyi9on5DZvwDm1d3yKRxkTHHi7jmkMRknM3AB8pvMwXQqFMK4IG77Gq0N
Ula+LOVaXwKQ9x/oF+q2rGavEu3UaY+KUjY/eVEZHg3sBaDQVnEsBnCLrlXTXbxUQMeQy+yLpMzW
pJQHm3D8FGGR7D0oBmSIq5AxdQuCGv+3X20EYQn4p3eeAPDn/B0EJMggAYItdkg992c0/owcEh5x
I8hwR7zxBCj9dzmodeOzGVBPgobhGs8zIHiRYa0PEXg2fw0CNL8YEtRu+NVzySeyU4x9reDet8lV
luxfBcpliBvV/FEtkwnK3uYqZQ6KwXtur/JmI4n3Z9TP6ogLZIrhSUvCangB9zZdxqIxd5EP474T
nbphVwm1rWrvBlFn0aGfYQool7j6XVxF1xNb5Z36o8SuvHLcJcnE3ypiK5SPXEXbZBzdtrsKuQca
8UNyFXcr54JfyVXw3eIawUjRQFUGNTjUrqDvrgJxzqV5LWOIxrXywqMKIHlRBGDceF2EEWjcPMTX
5biU1z3Zv67MI63bh8YV9Db2PAGSLc5qKtcNdM/R3ohp2CYCHHsaVP34O4n7BJHF8EOEIBc+WVhb
eJrG6Bh2HYCuTtOTC9ZPLymm7yZpSpwxnXpKDMAIHBQ4di1UCAz1iAq05b1fuipf/A6CZLsU0O7G
ITmodeLgZNRV7QLRx8VfquEEDQMkJZHyb2EvqY4l3mqc6xpkXtQJdfFHZjeybaF3/4xiuynKBJeT
RMBxDq/RbUcrc2vrOGqQU8GUAIyv9f1iE+84DpNLLXSnO+IqAKg1C5ebq5kIDl5ouhInyqMH1CJJ
awFCqq8LWF8KEfW5aQV7m2xpb6tGfU5gTzLYm5ZfS0Q9bDq038HvfkWoJbLrsxakzAOrB3ekvFAP
wmCkwzIWvTeKQqSNUxHlo8Jzu7LqxYlXPgOjeANhGoRZ4zZAuBfusGT8nAmc+WbqvuA323gry0Dr
IGFVw59C24Oc5ulZtBZGqyVDnO5H3bUnbwUgxdrlAAtBfWtMF0GtWkJxWw44lKI/HyxsW1DjFrSl
cBD5574CheUqehymRaaLhktprDOAOf0973tzGlqXh+34YBBCGcBFlMcjntsWt4SrDAKl6/Yb2ivA
3pa3SGafX8bCmU3QBJCwuKoDPwkDmJRwlffJqS8JkragCbj1EhQtdvEePoln1TQmwWylHu2y5M3M
kBd1WiheQld4chNF0CRI6d+EYwXdWzJsu9jeKXTT+fpC+gZz6FJkSmDGF17bb8bA658jD3Jv4Lgh
XQ8QPKLDlm+HdhC7whMPSwmZA6xQoP+Bu3WieHHuapweJmgwVtYdkQoMys70yb0tIe5itNiFjZ/H
UfUSMK3OHB7XdIBmrE6NXN+wVLzhkj7VbAAnM0V7Gv9WyBu65bQB/d6PePTx3356EnoACyY9BbII
RGrNNJu+IE9xR5M82aY8Q5WyhUwHznU7LsCKkUAiorwyf8QrED45yPqb8dUmstoIzILtmGTY6+4o
5BmZj5Wm69VtgYhXPnGwaaoQP8kSJpiB6ouarpfL9EIq5Z2DuLnISLjcLAWUZ+UlGp8DyDTANc4X
f2rOa+iOgTNy43pgg7RtHpMIOv5kOq4KWwbvZSZJcmzJivvRnwAH/7QGepbF2g/wTgKsvjuR1ksx
jQ2bJcZjZKZE5lpXzbbpwE4C0zuGM2Zv3F1eCaEEXuJ8YGMqRm1xMeB/4dkWcz8jGynZzYhYHTjT
bkcHcT+X+DKTaVtGsNQ1AooVvSpIOf4H0pvWqxEd5qgQ9t3/Dj44wdA8/4sJ+P/+ob/hBuQvV5dV
gBo5H5gRbIH/hBvAIXRtdET2NWoW2b8Yga/+p8D/YxBmEYML6+9WKwLcgLMgCeC1Aoof/lt4HiEA
Gv4Z0uMUuCEi2ZDvhQQspLJFV8jvn5zAbV3UnWONhLBF6YfoeiR7ZiwPStfQNzusyH2boQ4UisW1
9+G0GNsXHg3fZd9+zGtwpGb6xByd5BHU5fAEDxOe+zkAxwKDJ7jeAOQ0RhdQMrgQ6PhZCrtsV467
g6wrKEjQvJ5abssau2Egi5eFz1nJMMPKsbv3SCD2Vbx6mwU7z3qV0vkluaXG3nX+KjbzfNWseuQS
a0Ef9XLsY4J4dF0etVc9WzH90D93F+xaN5KuDnvhXGSFQYQYUjJgpYdqOGVV8Yskyx4cyo2EqNby
5g0+N7x3XXmCgSjIps4cyADB3Jw05wLO6Y1hwwP1abeTdWsybmy7X1x7gy2aHgqvPXHen+HEOHFA
ShcBZNRgpJKuiCEWggd3Tfp+q5r6tvbWNodKoshhnb/rUNl8DHFhG73u69mLdiEJ5C6puzxuxh3v
OYEMaryW9WGxpexlGv3U6WSjsR+mSKxGSCqGeRsEj2Vpb9SAIPCwf/CTNVdm2GNFx4ymDwIFPXII
DrFfnmc/yGNhzgsuP6ugj+9AOnQ1QNJ6eGobcMZS8edk7ORGFMHLypN+A9CghY+A7KCbfqaWbrFz
efvJUXlZUUCU19AvwoMKujfAF7OAkddgabjbDddZppEVPVRqwFw1uoOsiscOkIrsIpeGjQs2MAFn
cgywBoU6r+Gp4x3vNit6v9q4Qa5ruYeJYK8idhEtuqMbBPvBQZ2VYQO5bzOeBlWelqGAv6sO0G+A
TRxjYP9GCLaQRiK/ypsVGoXYFnPzj4iLERrYIkcQMAZuhXXbCI7MXvM1h4DQrjMbGVdcKJSjDLXZ
hSgmwaPb7nw6QXDkqn2t5nrjY8pr/fUDdrgdVGvjdjXyDAnrizc2dx0zt5g6s2acn+CnSJENn8GS
DMQBwxadpnysyU4MtUsFVN0ovIp/qbbb2bgBKCwpaEgi4bxZhEhrFLkt3N8XZHqwMz34ATsHvT3A
TgKh5Yp9pjFQCg5hUG/x/LwUkt9gRMRuZNgDiSW+kQUpwEKVudRq39hg2BTYglfXlBvxZ841SdZN
ULTUFEWUYfk4SGS2DH3O1+J1gX4LH8X0SwH5RiDOV0hRGimlOgZlmK1z+OU4/9TjdCopBDM+/M5w
lDzRKytlmHgElniwnJwDkGsBtEzNqvb0D3m1Xh10YlczcqvlsOONvU88SBTjNTn3rX2uVH1fKoQO
98GjouX9ABLsmh1TYgqlV3YsYfKJIqowLRqyBea+Y76rN2GbvAY9uFF4CsOx+HRXTs0F6l5DbTkU
02VCurKrgev7yCjGQLQn9Xx1wED4MPTffGrROvWNVH2IHMb+cSEYkQvovzEwlpnWZt7GEofE1RwR
XWk99ORKKCFCpG3o+cBD3m0H+xL45ako+wz5B1gkNJ4pKukTftFsGsPzdUSLhaPveEQLLOH0puNh
l9cKDn2CA0d53hE7y7aAEOlWoVXgwHS0Zb15UiAdIWJDiSE0HtqOu6aHdmvypy4riB/tlgQTphuq
59hbMDGjLLVBFBN0OzHtLzOc3lk8i313WposYS+JfK7iZ8yNbrOCVx5IBVZ8Ce5nMeHwd5glsK13
lr40Wu+mpMjGeP3qMWtP1362ZFVoJR6Tej+Cis0JJNNXoiiy4savrcZDLzHyCnYKGL90QOd66KY3
AV5dWEFcBtLlOeLyjkd42aBFwVsC1w1ixSfUG4/BITLmXfDoIWwdcBaYSgN2R0Pzaq7EbhEASipK
naQdVNNA726qNag3g5u/xz4YdkHZBWnQ1/fGzh/dlR5eRuzfWsfPepH3yQCzxVpAt8Gi7nOBwwDB
1vq+V/62c8CEaIQjl6/z62LwqzEsIYyQvcDomWC9kQCEYOpZfHmHo8Cm+KxfUT7tHmdbvYyh/MVK
dk6k+lpDeld27RuO84MukN85Jy5tzVXVYl58bfbUjMgtNhp53BJvM/hdTNp02w5QXODuwKzKILFE
lhHyjVd7xOb2y2MeLHUV9nzHF3gAp8tK4692hroKaBXgHh28SNbxrGItcoLr4dYuIW4mSDFJmfxe
SAw3EEVWs1TEYOwWZV5zNp9Rr/JhF/8trtujC7ud7qEyweUG21jCv5A0cerNcCsCOP2d9AZIWuAl
SHAypLyUr5LUastKcSeC9aXzvZ+ZIO81WaZDuJKHaWUCxl2+LxJ+v/DmEsJc27XqE6DwA3XQocfQ
dyK3BD5NeISm0Z5gg0OUa8P3/YJQA++qOegsvFocqLBBssUC7AOkGf3mNb3Dj/MZB5c+N82wbwIM
5HMRQwM1mAe+INo99nyH1x1Hxoo++d7YH1uSx6mo+83kXeW0ww2ujiZtB9hX1sJHOXoNRmDE9E37
rfCQsq4BJi1jrLZh39yRODx2Q3wv+ibCo2sQ7DMDJXQhWEqxlL9GG7fpnHi3Qdh8jTQ+wnCICHDp
6gsmmgaHDcHPMOFQKkT1ZnIjvBvLmvcV4msH8X+YO5Msx40lXW/lbQDvAO5wNFMSJIPRZWSfqQlO
Simh73vMa2W1sfqQt6peEIFLHmn0BpIGktIJb8zNzf6m+BCV2TdD8pQD8HLX49+z19ykPCAEcnCM
HuAaaVfbPYo0pfPR/KW58q6YKzw/IIpmxXjQsMjsnXA+Z2XG2cLJyDT73pOBQYladMZTVH63wI10
M+8lcCRT0p9bpT8nrXsK26Hy3HYed7YxEx6a45BNx3QBnwDDPKuA8qORzL9FlvP7ZGTt3g46LHKU
/m6ykSACaFn4rJNlxPzRBUzXIWZJkh+NMMMHOY0PdKXCvXD7DxIawq6Ns5MsHcG+b9jOuXyE5G3u
Ta2UO7cDFDMWWX/KfwFlMvUDmnzqoaH4lNIHPvQW5YVENqcM1tDe7MGYVnP8WTnZearyP4CIG/va
jZ6Q6zD2RoZBa91Gd5bMh6PRhiY1rOSTFumPOKjFJwJZd/B7E6z3CHYnKMBigrejygKg8VibtJyc
FExMq8zHKkMkZmqIGrFxP/W1vw/94OuwAILmqZInmAqCshAcpAwVgGOoePEBcwEsFYK0NU3Jdzs4
dBTPuS1+GCWgdlC15bGZ2mfi3EMv+0ci+URIjJ5sJ/9hA8/gHW/Chl1QStG0WBDEXqdDSdTaludx
EuHWG48QBBuo+5M0D6lyPrdi+mB10fdhnp5EFqHYE/+wO7vd1Tbka2A//UGE9PBU20iqkxFl8wqH
h9mH4aTni4ZIYP9Zys46EBcBEyfTu4EbF9DTgsKGDuDru6Yf3mlCIgFTyfftuADoKEsMeCa0JqVU
Z2ztA+DDj9kwgvRuHzIh72kHUEXq5M/SNo0Hexw+zqXzuTGdQ605fw2z6e6tBdiVlkfomcfQKiF5
q6wASCQ5Wpp9ACtLkwTFzv2QJ+O+LyCmNnpB0JmG71Mb7DvT9nehOzxOte7vCKb1ri17L7KmhRTm
f8BQhuJYBwbSreMfydg9GgZFfLkgz2YxPFuANvYN1K29DJdKZJDfJToIg6Tq3rP7eKn74mdbYVng
o+E9UbTN5KGkeIyx6PwJQAUumGn1KUdQ5pBM8qER0zfNBlCsSehilDk+Cb9+hDyF25P1zknmD03e
PbCHM5Z1+GQ4S3vEUL83IF1bHY5DoI33Mk7vJjU8mKE8BwA2dn0bk3HZ6jDFJFTA1V76FBIlkPQ/
QVc+ZTnJ8FxiEtHH7rtAtRnAxR6gd5HsxYLemwCmIjmkPKAIqJIn/p3SKJyU7rltgr98GXYnZctD
yq0Sa9Tr/QZRjiobviYOyI8UsGKnJQdVu2fNzJ1H3WmzU9Ym3X0SWs/QS9IDs7cjFh0DBAEp9tOD
ceGYhAuojaijQ7nSUwAVCLL2ACL0BdHrwpDQQ7UQOVGtLKLuburoApaE1fspbPVD6yP/IMHSz1B3
/MqEoU3tqorcH31H4tqkLQmu23i2re7Ljj5UnjbaMYKVQZoCXVxFtCpbl63atMDUqesfHRNKrT5M
35q0hESmq5fQBPY4NTHNLsErlAKTbDNYyNEXp8ofIt+RB7+QNsWZ5IcsOY0mch57e2k51e6wtMhI
A3u1q2VeH2ON7qYWg8us6vSln6NmH4U+ejpDFb2vw/h3Q4Tzg9mp+0zJYN9XhMRRaiezCOoTigPg
Cy2eo3agP8swewlD9aNVtQRzGgP9NeHD1MVRA9JaLCMOAHPsapfMzjNYXvKtlj8EMlCtVQfdKb4J
cH08/AKa8CG1s1i5Odnz9JvVo8qRRZ85rn8APXhHT5v3RZ0JsvL6p1uC4dPm8KOV/zHJ9Ksl6+yI
h9LRJLfmBQuTcxqT4dBqaXZMktn4LTSKHFpwGR4sQ0xsREjlE+jFR+EaP4ywJIcz+L+yyNKpu4Qf
26UjA3xjpnnieOB1dM+aNB4QLkX82NhnZuSV1iNQgG9xCFGEXCGFq5sbKDVE+acZhjrPEIq9tQ25
z6ZfG+xhM/50isM80SKHDeTLs2+2L2WfEJuxU/dp1IV98sGS79zF06qifrMTNpjGqTmX5XQPr/7e
0il6Q06HDAxvhILrg6vTsDNE/S0PQqomglaQ2YEztDQRcaOb71v92zhU/lmUKG7zyJ0ziSsM9EDT
qb6OPXIlfjV/qWxE/yQkKaK3P0zPYInqo29LCL8Kf1n75OYZpdLhfZ74wJDb6Hkuioeo0Z8Ajj21
pGChlX+GC/kJY56PsOS/GINx14Rhi8RsA8TbhLM5faKMgGaH27zYYMnJTARZkBjSQyq++wU+el0z
4zqTdd/i+JnO6+caSywvCJsE3tD0s55ppDQ8TU0yMH9YnvEUu5OygwilQmPvz5bYq3LcpzV0KF3m
96gcwCBFumoXcI53EoGEVgw7zf9Diq8DAbGfq/dRP4WnPki/PWSW+0Tj/anvwX+OYBn03n8X1n16
Vo5/nzNOnU1yjwDOn41dPZa6QxsZzunSutAVhecOGqsNosKKvs0ZXP4XVf4Acrcf2yT3bK0/tiU5
Cd3ffdcAMQalec5aUAidvVN+8WHsOpD3EfJ0agw/TtLWHvSha70Ww8hj1ffk+rb+PNnmpyJxKAhT
nM34D3YT0JC7ZF5SSkyZip9qFgE12PkZ5hGiPDQCurq8wwf3uYS3afj9nVU3n4AX1Md8+qFi9cOu
bPucjH/F6XiOqSRkuf6uKrv5Wc02mBXtp8Ev+mpC1dB151tezcVd1yY/C5+vcPqpf57QH9uBA9wL
Kxw84N7g8qJYHNJFarJ0feNoJ4jA0AfmmQVKAlldLDA77WRQ55NU3fdwvRGAyyPxVx0OAVO2YGtE
658EnOunXjnavWrs+MFqJUJCBmWAQSSJZ/ravG869Q+UJf8tCPQCKnoVVPr/IVzUNkkdkHp0qPzC
IZTm9Trzf/5H+iP/+X/AkPKP5rWq1+Yf9L+1Z8NA8hbXeiKo0uX/YtYMF5ypBMspwFEilGohsPXf
mDVLX0QoHWWhvGVc6qAq9/86FIwNFAqxEDUXfcq/AVpbZE5fQdZ0XSE0towPQg6DZLGShzbrpDKi
PuLpX4zuru26gcqBdV/FdU+xwBqPr+ry/60D91p2dWs46tzMNKIBSLBSUn9d526tCr9LN5y9mOfW
oSy4UfuFJV7Tb6UAJ26ZSix18/XnIbDlSnQ+Je231XhJI5VbKa4sW+Nvw2C0T8gedS96SktrapoU
YA/e82cX+ZSjy7P3htzzSkLt1/S6i6e8zS8Asggq8fX3JhnQV6eEYm6FpYVeeqWBk1Xp6fqsrroH
yygCC2UUHmwdYOCbUWpgGwJ5BE+UQ06jvCmOXW6V+0yPpsP1oTYmlDzLYcuQYpIwrxoVddnEjiwn
iJomEBjs9+ZDpnDUdKYivTMibh6FmfmhHbR5YcgUN750kcRbL6igT4PrAnQjjsgy4a8aJaaDVFml
KFVViFQgyQT3gA62IyUlVw4bzAVURCpoO0TnqkTu2gyRJmWNO0RItSr8OFoDdMgkMZPP81CE8T7o
IVJ7WacFLyiBTD8jv7P/0EsQiv9q0REAtyWHja1lAromBD0euke/oNWvfnvs0ofO4DzwKindgxVm
9b7q2uDgxo72ko3At0dde/JzH7fjMK53FrKOZzZ3ftcUGtRuN4zo11KC12Cfn6+v67IRVwdFSJRt
DYtitQ6d7nJex8hp89L3Z08zeBsMlV2eAvBTFG36fdSQelUR7Pu6EuMNK/ONiMDAykBSFUlDovHl
wAWKm3CS5Oz56Coc7RahjAppBHTJx5963/zrKvu3a/BmCfg2RPcEdhIuN/DaRrvJisHVktEEiTSo
Yy5q94WXHoAvQTnv+oy+OfrLUPiaK4Vjg7DWhxIBgKYyGuCURYmSl+8AV+yr7Mb30J28XDYGEeCW
9UXBGkHrlUTj7JdIhYRI441t6+8mo60OscmrAJowAKN63s+z3d0IAW9WbBlzMaAkEOi2LZd//2ob
a0bXxH0dK68v/OFlyNPqqTfhGrpJDY8mN5pP1ydyZXgJ22EZUBHeEHEXCCavznyWdKNZWQwYZclE
QTBPgIoFkWeYTuS1U/K96YPxobOq9mPGobrLaFwdNJUnN4L59g9h89jgyS2EW5fd9erLeflmaFVo
pqdmbb6jTFE9QeqWKJWg75bRm6Rpq9Hpb9Jixyu4OtfJkKPczKV6fUreLjs9cXRBKTg4yuDMXv4Q
qyzLEFaY8soKLAn+9v6pMNE1MFE4ABhV7pJWBLdC75sQYTEosqILhB7RUnu17ohm0OGhj+0JbTFL
w7BiTEGQomswwb6OkWwazPwULCoLrgOzLwN5kijTPcpwRl3Gj/O7fqh0D0Ths6yq+oGSgvTgmbQ3
NszG7Lh08h3ON8vk2KuQ0lVmbsFN1r2uSz9YFjoPgfSzD5iefS/aiHpulTrhjTHf3EtQD0wu4l+T
A+hzdRBNKwp8XIJ0lHqrCnNMXeMVhPRRQVT9pIfjH4XGRnFxO0WHrshuxJqV19NyRBh+iTTsCYmg
/epatkQRTjmyNRD9GptpRrJDZaW5GzPT9JpUdsco1YxD5CQu8iZF5rWxWZwmHb0kXh/qoMZGAE+H
VVkPXORJUXYHCx3WHWX8zLu+eTenyoYRwgFCDFAty/fqFE1TUVLqmXWPVgG9okGreUBTm4W8X3pJ
EZ2rwNln8LhIFZMbphAbe9g1XbYF941yiM2XY9uRGxlDwzK1bdM9o4gR7skE6/sSvuAuMAKarFyE
n0ZVyhtf/fbmYYVejbw6PQ3tI9FW8Hg7kGsHR5KedXkfHzRendfnd2v7c8kBI8F1Af3e1TdWBdrQ
1dzpHlCs9lDVJenEaDuHwDDCkxICKKyYzRs7cGtRXw+6+jzk3Nw2txk0clCeMszSvsv9/I9ZN18s
6sm0jSiFgve3UUoo/24KweZXEg4P6YOChbM6e11nN+ibcN4LxES9itDyqBaZ6yRH1DTXI3VjE20t
pQL0Y5G1MPAarENTxEorYeuemeX2Qk9LTn5i/W6Tst5KGZeffpGWLZ+2vA4NXRcc79X7RUN+oKi5
/lF5y1ovSgJo5XlPd6ihHehO4BcreOOAFPrcGzVk82KXVnaug5K8vqkMc+uXwLmydGehRTqrBVam
Trs4FLpXOxD5kQlTe7jtwO3zJD3YRem807q+3APSMQ9zTnWfVjRolakJ38kEyBLli/G+4KV8vvHD
lilYT5FlGay7gGKJAvblkQ6nzoxigFper2iAh8Baaqd8D8xI7Gp/Bs0xZQPqOREAU+Vjw1HDaHJr
QmBuyOFw/cdsHT0LyyqSA5Jp55cHzqvQJtLOQhq6N7wB5PqRZDugEl1Gd/Gk2e/DzA3e+XnW3Ngk
W0ePWGyZDvUmqcxl5V4NanV9iCKUYXhZbPGiQOT/zsqmJ61FUUrpaXTIFSDsru40sPTtTTvyZeHX
82/zIIM+R0KITPjl8E408yRxOA1BkVtnmKPlo6Fr1tEcAD9qUOoPik44qvq80WAD1FAZcJTlP5vh
Urv0F2VZHvsyxdGsMUta4BirXV+VrfNqK6AWHCUeN+sJyhKrHsOgM+B35xgM2HF0NBH8PTaqdd9d
H2prMiAAQ0NkMGLEKvYK27KaNEGHODcS9Wfvpvo+tdN2XwGRw0XcsW5suLf3Gfg2RWIGURkzm1+M
xFdrPxD9p8SyDXQZQlArtG6AGufj2YcHBCLHeAKQs08bI/hy/TvfRgPGXTIDZtTl3bb8rlfjIi9t
UffkoaomEX1A/AwzS0c6p+ujvN3ZjAJq05QwK0kEVzFHVFqJPJYy0NhT9osDgWPvyi7Zh6nZnv0E
PiFA+gxUtf/TGR3nRph/u5bL6OT6JHbkVOu17Po4GwqduXW10CVrVcIL6bB9TkHtofobazfO8dvg
IUCh2pRHKORY/O1yTsFdKxeJW7GQ3sJDVYXuTqGjSJadxR7cuQDhjsi8uz7FWwtJ5XF5TFCQe2NB
I31RZ/EyqJ6bw1NA1uY1CRL010d5ewIJDYbOo5Gzwa0pLz+to33m0EmF08YT4WCoArgV+nT0fBFQ
/CdD2YtH1JIPrG9MTC0iNJ/5oLCMJ8/IIOqMs44NfPH3i5lczJSglCE56ELYy4K+OgRNgACKmUL+
6zG2OQ5p8nvY+wHd7JYC2ASh6R98GWYBGBABOpa/fKxfDTdb/tz2Cg5UFaN801Q8QYULPVIgLXVj
qI2XrgCLzHJZPPSkXO9FJL+TWqpeeGPeJcfBL/pDCGLHGw0HzuCQQcSAcI0SclF60Fr6nVVOYt+G
mp7dOBU3f8o6pGpl5WYtWk7NoHde75TOHkeo7Chbfdo7Wj56bQAwkOsx+uaQKHhlNoKOrWt1Y1K2
zqdtUEQUVFyoH602cc9VBuwjMaCciPjOiSFICOhOtCYX3VHU6IDWXV/xrQjExW5Y/IV2xDqT1wKj
LeHw8EmAxw9JbOFrL5H818vwo5+g5HR9uK0PpG2+uEtTM2fxL/ezMyW0knyCejdF0Vnqo3/IUh/t
uC5/rxZuE1Y14Y3l3brAyKEphsJVRWt4NamRZYBE9s3lIpmQQkWU814gFn4qpFm/pznR72gU6Cer
Qkjm+tduTq5lL7eLTqomV1dYFcrOVGUsvLgESlAA9j5kg5EDUi3CA4t560xtxcCFf4CXrWmSp61q
NkM7xuagMbsSY6eDzDo61yoPj4bN3r7+aXJjJXkwkBEAbKda46y+Tfq6ABIZcWYabXwq2wpQhwbj
s46AFVdhjZlWCX4sP7up4YJ/091HtHU+606pkRUhP8sbB7u6YMBZgCtwFxoo7MxoCch5jO8Gkfon
PS0sr5fRZ90PIPHSc/4swCE8RCVCRapFYDLXneHkQ+BG092lV9BQLNLQ9T9HcWifMzHXD2pwgLna
IPwCaXTH67OwMeEGYhD4qzm6aYv1Mw2Mnkjmka0VDlniWaVo3lPlKA5hFcw3To6xOeH/b6x1QS6J
Mr0MQsEjBE7XY+ZOHWKE2DlEmVWdR5C3njs37RHjJfPoA5Q9IlmIblacgGxukGaOK7y8sLio933d
I2WLDD2/s7duTMnGnmdK0A2UTIrCQ+jyhKPJXidlyVtpYJ/ew3T6hDNX8qWleUZ8n+fo758xWp86
lz5PM3gyq/FsG3GVYUng3K7339Ofb+8a31XHusMKxayG5MY6bC45lUlF2YOvXIvTaEHuuK2lGV5T
G8FTPKVgYygqI7COvOf13fUr+F6+e+hDQY1bSqI8v9SSWb26jjUzHrR4KbNkddZ+mUMfil04S+0D
5g307IskjF6S0bZf3Fb/MCRj70F0je6kr7nPUVqV30oDRnUl/oy7xniqRxeuZdaYYAFC5ErZJm3Y
yPuyHPGg9ouQyljZQhzXa08bXQzNeWKOCKJlI10a3y8HhWie36MToeUzErZVaX+BTisg6Ia+ukfD
G1UEQ8scyA5zM7yMblTfu2mOGQUIo+5jZVMt2VExxaCSnHwByKThuzQVqb7D5sL6oVI5Yt6npNFD
EijS6mQgpamOoY02BIx5A8ipwnwO4KKdtN9dP8XotS86ehOQOk+VGblftVA6X52hHaA4ie7Zzq3p
WyYysP6EsfpYqq4Q3Omt+Jrx6knRtlX460B1bjA71+L2twE8/kd9UsYRKhL/W2OkJmpmdvndnSJA
zR253m6Y/QP1IMCouTFO+b61JLziDOzMz0B1UbqjXu/rqMWbHNOGx8cJJg8wzusbZCsk8DbSeQui
lvS2NUMOgedKQ6mRjgyam9a3Ku2ig+wqAP9QvZDOBKx6fcyt/Y/OJccNyy6dAS73ZIAFpZMpxpRY
F5zBsSIg0oTToRnRgPsHQ6EABWPOpNZorC5uVVW+I/qWoltHKMlLvTnBTyu+zTOLc30oYytskWUD
iAKroPN9l58lkJQBdtyjmuImtifdVj3oWYiYceA+YofXwfGGGQUEqTq6U2Acajm5e7CD6h5UWr4P
IixqqlTO52FG2t8XnXu6/gu31hqZb3NBGVAFcZcPeBULZqcZBWQA3fODrAC6jSIo1W/k6tsWGV0/
GR772L6RHG5U5MQCG8EgBVwBXOzVYg+dicUZ8tdY8CBZt4OGrx0QB6nhCfblH1ka47hRyjj5rBxs
qyBTjMHnPnbGL9OU+R+HCnDpLsJB4gU5HyO/8esWibRVWYg+PaVCMjtyKzrLl1OSwaiqSsNHt3KO
OhB/PbgvKFv1iLqgHJ2HbjCMbwmvedT+hQQXAYM2fg6lBDNPmS/6lgNFRAM3zx6DyIKEAhNaf0al
D8Vo226+h6Zy30N+itBtJFH5vdIa+/NYRubPTk61deNzNnagoP+oA5ChFCEXCanXCwzkrWzybKTG
hovD0Y6m35qyM/ejgyaz2yjx9/eTELSSEIdELI7a1eVwXEMIdWYzS9vogMbtsQLSryNy7IfWCwYo
i4UPx/r6Jt4IHlRPaegink5FwF3+/atNXM9OX2HExmujigLqtUWDrYEL6BhU+Y2hVmbgS7+KRxRl
DtBQpOA06i7HAgiLRWzEBwKJQTl0An7oO1wd9gDyUWrC9+wCpSp3mHlpZs4DLJj8qFVTjNY6zqrX
P3yjzPTrRcejDkQzRODLHxM3WFb4KiVRzN2KGAOZByXw+b6Mchxy9CGHuAEKFTAfSFcVtzeGf4sL
YTJM3daZCZAQSorL8Qc7VqINKeBK+Dg/M6OLPs7mrNCfHBLYnUq+T1qH0nYC0dPBAuhjOZe0rNpF
7Dy0hh1yxiPwaYtXTKNPN4Lv1s7n+P6C2wBnWG/FeURAHy1SHF6yysCfJ34y6/GEX0d4nwbxdOMC
23rtg4jD+5KWx0LJXoUNuKwSwXFqKmPjlx79MgGoFfeYSM8atNgXrDF1pJ3dSljEwoMwZQJ7FMGN
2205z6vkDqDOAhij3gL6YLUkQsEzhjKAu9dywlGeFggh9OLub288yQuFWw1RYBsYzOXCWzY+OE06
YCieWsb7YhJ4iATQzNK+HY9gvnIPSd/6nCPQe+6qIb3xkRv7nmoGHXhSEZh966YxnaIw7WHMIHxP
Vc6fx9nL9QKdEz9LjiY+Op6LVc5+YUyUoa39S4T030Jxtrb9UlniaSbp3gEpu/x6nOBsPeqo1EWA
lXdplVoPnd4vfhNGdmx7Z7pbugKUI0cH+Ubkw5UdI2/u87SMB2tRt0yBy0bqg1MO5Y2pWbbZev25
ZbhWqW6TSK0CcOT2Myh/KbzJhp8SzsJ4qUlPzmgmsSElTIVpnm9VCLYGpYsCAJLtTwl4FRQRfAEK
ZWGmFGCWUNfJs+zy+RjhXnmXdrP9MLW3mnrLn7j+TNJcYh7vM4My9+USxKa7mDcyojtIiLeA7Y8C
WL03ZEiHhHYol/Yi1pPQG04z8hkLY2X8lLj1j3RBk2sKI4PrR2Ij3EiMPShGL/KmVL0uf1GK43JX
oLsCDjrC9822upPWl5+bssYGK0PR//pwG3cez2GsdC3exZSMV0WZJKDgJfFy9CIDN5S4VLyROnJJ
y+2cW2F++bPWkw1el7KMC9wWvNblpynOWxq4qfRoH7cPKDPSMwnbeD+MBpLtPQSLYkD/K641qtVo
RJ9LeAQ3ovnWFiMjA7fJBAO9WN3xUaCaJkei1ZvhwnLuCwypZvtzDjEGtluM10hc/H59ijeHBKm0
4FI4UOu6V2xExYjVAkFuDtvn3BgwO/JrkCW4sHmAWqZw1w7wgq6PuhldiCwLUNRwXMCql7Nd1GZU
J4bPRkqkf65SuJrwyayHyp/mk1NBuUj6wjmgOYi6qw/17zgDpMNTJsd8c0JJQ8c55DBAjYbKxQJd
/3lb25zbnsDHzQ8I3bz8dW06O2YDz8eDigsaxEXyyi79cYfyojqgX+XeOunLH7jefIDWUEFBCI+C
xSqgsRUac16cxFgFB+cJ6gJWbCRHxLjLky/LPzFUG+8TNDXflUnRnLHmdfdl7+SIiasBM/pgR3Y4
nK9Pw9bxo8WAyDKNoaXzdTkNqhy6nEcxcExAi6h9AR9r0slrbZnfmPCtXUh+B8jUBhcDHvxypMBt
cE8Fq+dVWmA/2iY2pH0wL46LY+ZVEG0fcHu5hfnZGhQkD72aBZtlru/3GIhyFJit6cHDGw5YSZ7m
FoMq1zAEMIriExClT39/QsG9IWhChY+9v9pXo9GncV7HGO8GdrofKpN+d1OhFtFE843QuYE5I2Oh
rafgd/JMWb/KIxkGCn03/EcSXf5mBYgYKN196OIAq+uyI7BlbnQIeXKeUJ4Q+5HiMdbUk350VNc+
mDGarADiy3NJYnvIZyMF9EtteirCG6F3K9EhoQSB7wKU4zq/XPw4aIIkaVoUF7TJpi0e/Mg7o74P
67qCf5Yk952a+51RhCieCipQ19dkqU6sjx5gWddErZu7dl2HRssy74ICZY7AmTBZbom5SAz0MJya
8kR1Ed5YhoyoM07/4HS5vK3YgjRWaBpefnY4UOxSfsrAIWpote4EsHrRoODh0P6ToRDCQxNZQg+w
V/vOxN8o9Ct2euPjNeHoPcJroZgOToVS1vXp/NV7fDOfLsVdvgjewzqyh04K22GkrljgM/tsQHkD
nN7MBxdXqdDJqye8hOP7aqz+oKMmyGAUch+4K5zSWYAr7DC50vST2zTQbXMJh4C4a6S1jm6so4MP
SoeHgOviFFiZDjncH5BprcwbX7EVGhCL5r0JG0A3f5VPXj22p1pL5yDuzaXvPh5D9HEOMjer+8qu
6n0XND1pAYI816fO2EhBAKkuICkqhAti7nJHSG3qkrwZmDq8dR8SItcu88GMjHYReTUNVU+m5pcu
wyu8KPBm6QuE6a7/hiXQrlaP4KRsLmV+gG2uankh3S4/sdkppYZ+hAF++V3p2N+jESb89ZG2v1a5
BEIaYUub7/Jrqey6Y+wLE5vBHuwtXkxUmMe/knxwjlZStCcUo7q9nk28vC1N24+uK26ci61CB097
iilUPExCzyoNwaar71BsMT3IHChtGxg62vjf7Ho1DHfsPgdJJtw18QjTHouW8j2qnC5oP9dH7Q/D
5htTsizwm9lf9pyjTGBD6wu3yKZQixLezGExIA3c2rA7jEKDPtgqLycP2Km+RwKMjO0wUHM9p1LC
QkVbbT9xt95YoY0sCIyBzoXMHcLvWV3KEf6JWqvrJoKoTvcwGwSoeSq0J6X1iE4Vxg1w1tbWA4Sy
tKKgBvwSgXtd4CrCVKkgQFVao3OKkK+WnOMQM9mOGsCNid4cijbb0m0THPLVlzWBPeWDqE0PnQOC
iAoJvQrpaaSgb22xJbSul3ShCP7PUMskv4ok+ZBO9Ic4UPFiqqNDlT6IBr2QGztn2ahvhlkqMr9A
LzhQXA5j4yXboP+CvlQ+4Q5KIWgP4ifZNUACz02fECXxoDvrAVJpDpoiaF1Tao460Ja4koW46aCw
cOM3LUnrm9/EvrFpqlMJX4MHwrFuqnG54Cy6RQB/QQ6GsqRkIOrqKLCB/yPyJxN1z3x+GqDhLHZN
4SkeWnG4/ku2NjL1fMgYhBmO1/qUT/C96mI5VnEJyTqr4ide1OkOjWeLKyRRt9L5rXMMDYX38VKb
M+VqwFIqX1Uj5KJSfzEl7qwqH38LtAEHUyjF9B2yGfkBlTiHCBvsp6EO3WM0NsmXsB7CG8dq8+Nh
5gAY+dWOWEV0xHFQ1y8aNuCMXYbr46rbpFXlVY1dHFVod+mNdd+4O2kD0fhYCATLS/pyK5Z4M6Zt
hSIgLzbMLgeEjJpyTjAtKL5THYy9NuyrG2NuHehfAGz8ZTjSa+KANvVFiQil9HScee6zNB9wU0Sr
wo6qW7f0r3tpva2hORGhOa2UQlfBAw3+YNAwmkdNb1YHHdYRLWGsiIhf9a7Pg8azCmrUyMi7Hpot
Yp92mbFYfGrHGtsspACG4CASLI5VW5ZnhOGyR8eEAOnQHjriI6Z5NOWRbDFFfjeEakLxfkAEwkyL
U6WycJ+P0jmGml29S6FSHsMoF2BV7FtFto3EGOXNhX29dEnfvMlmEyW8Dtl4AI9Z5KGr7noiDK0T
+miYt6YtZWZ8wM91N7c3otnWliUXh4rq0IQgPl/uIGhLrlObqA11jt2ckCdpXgJLW4SYYp/Xia7/
gyNiUszWJS1CmsGr8RAKtiNhotodNva0F9GInFqBfLMqfQOxdGndXY9HWzP7erzVkZSlPqsQODX0
ow7Jn77GlFwLHwHjtOfGHJLnrkacG+3P+vn6wMtLar11l1oafyGPCrjqcmJDFdMm0wFggA9O/nJU
7tyjgcOLYJ6QA0Mh+yljN+2jyg6OQ+zewnRtdYoXZxQTtM+CiV7jkrW61rKEl4M3x5270/0i+u6T
ht8XqTueQ6zf9m0jcAoacd0dzFbcYZtZ/UC6qby38/rR7QJjUTy298NQp899lOQ3VmbzFy4sW95K
FP2ZpssZijEC78wJb+XZBEVo9flPOVY8lGzVnKoFAF/azrDzJ8Q/EUUTR6el9wC5Wn9shFXvBhS9
noaqlM96gPhyT6L98foSbrVgTJt8jJaE5IeucY5Go+FCzqg0V7DZRT02NQ9FhrMSIurHoS5ntGgr
52saJNZRapSBLdtK3+l+WN+4Vbc2E4RPl86/TjBcx0GVtEY7LqpdpsGzHfmyZJ9piXl2Zj+4tzrL
OnW9+X0mgzxG00j38PpEbIX818OvEqssVPWE3S2tqLExP/tUKSC2UD5DLUb/fH2oX2DD9bmBH/Qr
NuBgtCZRRH2suyosAGYlgfAGMSFHPugQrk1VnDvYKx8CRzSPqLPl5DnxdAr0PDyXDrfemPvqA6+Z
n5mIP7o8J+/BaipPGaP9jbwQuG6uqWdaQCjgpxaQ+djyEe2R+C0PSfsYdrPxHc1942Dk6E7FxaLG
rZLiNLo9qB0R5I8+3dEjYgnOEeFr+ahoRd+rTlTHLhXdQRgIQl2fjl/ttfV0OFSpIfqD+3gDfGUu
zNzowEpyWXXvwxCyL8Q9Gwhw4O8RBZCPfdnZ9yKbqicsEssjekbDwxy11h6znfldYWMeTXsJC9/K
tr0O9ZYv1WCJd0FX5idpxTnHPJ7+nBMgtaq3bzVWtrYOJBBjyYm4yddwQGpRgyEylD1bn58+ZSG2
tLqVnGh51DeuliVevJkqesdwpIE5QpK+jCeIivdO19NFm7IEh0hQLzst7rLnkkr+DnX43Jvg6z5d
X6DN7yNCGFQAbWGviRlIFWSG2dGlUXbaHWWvsi/DYP8wgIvdeCJujQTsYllTc+MNb2Q2DyiNkeoa
4Uow6/e+24uXxJa3coLNkehz0wkFbAZw63IiIbtU8HQJzEOblmeR5ehT9YZ/EPag3djfm0NhJkdn
gkotse1yqLmiXAeQjjUzC+B3VpUe7YYUKAqd6sZLYWN7wNGhxwobAmrYIm/++nWYTYoqJ47zXt0E
7RknreCkjKLeA1GFe43H8H7Sbra6Nr5P0VuizMPhh7azmkrXbAInL13hWYPjHsrATEFjqRFrX/dW
aXerGkhzhw7eYhRn0Ga6/MAGkRHXn+ik9G6dnyYLUGUEduSg41bxpEWyPozwwY+aVmM8EebVLnQW
rQIHfWuoKs0JHwaKwG4AnBGpEI9bWx3xIXIebezlPxQiFkCjZfFnKVqqE1ijnOgbBaeoKX+7fqa2
MgPwMLTmaH+a7pvajIEj1L+QFrCOirsIzsWu1JrgsU5RUu/9kuwYj5Od3SB9iVcu2sr/Rd157Thu
ten6Vn7MOQ3mAOyZA1ISJVXuLleHE6KTmXPm1c/Dau+ZEqURp7yPtmHANspdi1xc4QtvGMT4VkV0
0fEK7L7FPmo2eOgod3WXoc9q6fnL9Uec1+XirNGpY5HjAuoi81xEd1SypJloC6wca7Stasy+KQGe
19dHubB63oxythERQ456MWd3tHkgHIMA7TEVfYF9HCAaeH2oCxEG64aG86xkwYpdpNFJT7WtIZ8H
8oBkl2/EnVuj0Q4GCHW7EDMN/L+y6IOVKcUBPG66sjkvvSmcL5qjtAcohC3WrtiOrOsREYShqkJe
N4yQ+W1+CH1Vu9df9OJIhOVoRtFvQ1PqdJdIjQKGZEbxBLmff0QhsXerNqBwrij97zl9l43l/286
YFy+b+Zz86359q9fWYN51v239Ne//9vHb2HW/Osx/FVVv/41K4DdhWX7K8lPLGRff8dvyS9B0/+g
FEIpSJkvSGBuLLzfPpXzj2C6mOx0OmcUEv5L8ks1/gCFQQ0FETK2F6SY/7ab0P/gNCVt1E0uev64
/B7JL4KQk33MxcJdMEvGAE2W5n0sn64GVcBhOqTX5oJXr/dGH35izF1Zp7dG2ODArgCijib4OAmS
vI4RfGji4WZCw2ZndpEbJPwEukyw1yKUTBtJ+ar1oW63YrlFbxS4SJjeqOl09DBdF3PxY4tJBenU
X2qhOqNm3LS6cPSHTNx0IhlgOEQ/20g+9Jb6YgYcepI3NFsZKDE6YS+WVFjO/C+Rr8WbOgoKRx38
72lthvvQQAGK7H6wO8X4Pkk4KcaWsPV0YdiWnSlsY9FPNoCKsaFFckTNvoaivEdgF+kJD6JerYWg
6qhvBypSgOjH5hsRysjdBLZnHyUxoHz0OS2l5wnC6C9zQDtYhRdn+1r5OSnSr1aeAjH3jk1LNN1H
HrLDxk4KGB651e8iCqxu6ikYVkgZ+Mb5scJaTuyq1Nykg9kJN+ZPFKmHQnmcJpOOtJl/7Ucds9AB
Cd8m/Bl45jO3Z3w3zaicDCkoO2zElzToikcVALYtqELiDOgPA4ptN1Cbf3qDH0E++I5CTuqkpdrb
fdHeq7n0Ka0Fbvz+a6ePLzXgA8C/OoiDNPjeT8ZhMiNMCOSq2I4JkqK1h43NBCQmqJptmiWPgjV9
mnrmSdb4RuA8bMTgn9qmeIzFsnaikfeJMTF3elNTXAQmcIiUbquhbY6J6YxlX+5Sw/zcqKKTJyj2
Jx3OJDJ+R2gWis6gfjFE5N176lpSkmGwl4ffsd8eb0whKbZ+Kwtba1TjY5DDliEmRVF/VJ90ot1I
71qaGIJyrOohOYRe0HxQI6XZUcWSHc784Zh4411Tx/gm1ZTkUcHF1ntKKzsbeAQBv/NxqmVsKawR
ukjbbDWxrZ+BYg12Vir1tmqqyGEz4wUsBrmdqd4xqkQRTWrVHSBz2aGqEEd0mNKhYDkauFvg1Ng5
SS9oUEJY7LrW2kYhASeRHCWyDhIfS5Wyr1PR9ZtM03dBKR0lNf6QRNWjIfL1g7J5TKX70QeRVcYr
ocZp+WsOcWEH0HSk50KABtzqdP+jX5+rfmv4Lq1U/OxyzR0jfa+FMaBKNVm5zhdtuL9Hg48zgynn
Qt9itK6VJEFAi9s1zLzBt88CDgCqK88+yxG+WfF9r1GWabqcBVl/fnNOP/6OTd7qDS6KGX8PzqEK
vxmOLu97+qpZKik59x79zDj+TliTb3SBChz9iWjqOWtePwTQUugqtyZYc2Eydtcf4TQC//0EFDh/
R0z0XhfBMLGUmpaa5BM3dneqDJw9QAmwxEwFk5bci1em+7Wj+N9B2ut4VC24L8g+Xy2PF2+siHXV
eXxcj/az3QCFD8aXKn5oCrY8SVRkW7X1rMal5QRa/wLKCfuN73JZ7RMNp/sG7wQvhMGX3ZBPvFi5
gDbeTRl1L2Zu7lo53itFeZ9apTv9FJoEplHSbDAL3dLMM+2sVZ6yEa7m1BuHIg+/RX19wEkQ88Zg
y2mE0nHwSy8HWOZt8nVIBBOKgnQ7lqQkPDh0w67Bc0PaeCZIkCDov+EW+Jz6nJqATKobGXdDp+vV
n0ZZfY5qM7OpH9du0UpPgarWdmJVIQrYRWTn4/QilxyfJlYZo/kcTOLLWIYsssq8pz86OjkQ5ixs
d3mBQTDp9e8k711x0HOe8vf/OVE+fRXr/JEXYxX6QfMf/zthVfdXPoci9fJXnfzm+j9ef4wa4RzB
nPzH9jWaeWp/VeOHX0xt838lQ+f/83/7w79jouexICb6kbdZM/82P1zEQWyx/9np+zn49S/7W/At
/Va/1U+dK0B/x06G/Ac1E5qmUOsooRB5/FfsZIp/KODXCJnhG9EaeRM9ycYfsoJaKkkJzV0iJAKr
Om+b4N//DWtwfg1SPQYR1KvT93uip9MciLAJVgtlfCI7KF34QSxyIK3q65G+XOECnc0dTek1O6v0
4n2Hxt+jIBsIAFnTQMedbmJoaq2qDJim+EjWdI2HL55opU4scJ8P+Yh/aqaupdIX34yyNHhEBFNh
Kp+OOeXBxJ2qF24K92M7VjVm2mKxBsycP8SbJPL3BFLLoW8H4YFbc9GbAAqF9JYH9CmX0tLfoP+o
6hsxsPJNjk0eushSLha22oT+7Zg0mEpPSModMWYM4Y1KpTarqA6y3SaYQsu9VWLgnbfKx0hvoNDK
aE2FdjDWwu0YZIL82EqaL+/acByjGxWY1F2rmupDIaXJvq4bYaUutoB7zC83ixChGEItjuakukgo
+3zCIMPqcreeBPVRkGX8IlRkk5zUDOQ/W71FpLEH+IvEvbcjiOj2qlpEu1HK2gwHNtxj3myuS/ff
/NHe3AavD4SCsEWni8T9DPCrW3kQmrBt3Ekw9SP1wwGoTUePWszHl1GwCOwmJUa1r0POwAQILYiD
uiKkcr6wZNoQYJzg2kMYmjf02xqUlqseZGwjcw0sAj6Feo2qOBQq+/qrnq0rmhUANaDX66RXCJqc
joJnSCb6vZ/g4dUhDIGM3VHUuV+SUFgDqS+udApbFHVpjnDYMBCNttOhVHoSUk0B3kUArLxJh2b4
1CgyTgxmnv0pDgMS4X6FH9n1FzybRkaFYkgLkU0KfWqxP8cC/UXWje/6WoAPLX5OybGN63SlQ3U2
j3TNZoY408lnIxc9fTlfNrpSaiQoN2B2j0HYxNvEZPc0NH3e+0avQ5HWAoq0wIMtTjlKWrGKe2jp
Ck0dPSMDcVMLqwXyeXWd7AAGmcuD1JRes97FgR1hQdsrUVG4oYeKetUMCOg3Q/eQVlZ1l7TaO+M9
8nRgYkR1oOxJrs+A5yGXF0WdoXRzs3+UlfB2UqN60wodZknCD23AV+ad64IBZ7kgPpiFiNayuexx
Ck6ZbnJumzqugWPkwQgN1tRPzlbf6ygWfCV9pu0tO7tGi98XHd/ClTJUGxHSB7wneWtClhdHYSTa
jybY4qWeLeUHZjRRC7evSg//lP77IBn1yrJbJgWvn4gzAloPV51x1uH0mrIrWZW8C6UOp5d6fDel
CRXySXpJpVG/Nb0o3pcyVkxIuoW7Us78bd6L+ub9X26WckfCda7vLHs3cgbHSsYVy+2LmpQ7sZQd
HUZvJZZYUCFYiEwoaE92NOA3OuOLSwlzdN2sJV7X8qxiYzbIekYBJkNp/3FMu2dcILH5VfBmE3PX
D8uDV0hfsZCObL/SEieXPAGyRrXyVJe+ND5C7P1ZfQWu3ekxo2o+7hmSXLij0j4Lnizs1HJcC6Mu
DQKxjUOaVcvdvLh5FK3GxaRikAKOpCsIXeZg57rG27pwYlpU+8Ddc8UhLb2IaGiMxnlUDvAoqkzc
t3ERPsecascBi4aVw3n+VYvDbL7I0V5jyigcL26ekY/RoeRXuF2OA7SXmXiSilq2KWSqN+0QY2mV
giaoxLF496ZBXhD7AnpJMznNWLJUIVl7kVrAFtH7uvsStXgi46MkkHvVxUYhOrtpjT7/VbOC7xBc
SY6JqnhQfbRwZeXMH+1kDtAmgd1AxXy2PyCuOF05gqgreZNbuSv75V+iKETbYraN8hpvFoHv4pVN
enbZzynDTEl71SeXl5d97Zl+nSZC5kZqil1dlZUQENGajO8jr+n3cZp7KAd16vjnOw8HxqUVxLVF
7xP0/uI1G9Smqwh+jNuTLd3BE2jIbn1tpX38WvlfzCbpBQ3WWT+TQ3HRGRhIfOkSj6mbIF39Z2ma
48HCIWGPgqBwMxZl55gNmj1BGgRuIxjJPTBQZZumBAM6LLUvTNx4UFGdKJxE6/Vio/bRsMWl2Ho2
WvVzikDaUyxwDZK7dK6Oi6QdI5F8gD/Y0Pfwi6OCnDRiQUO7EQStfQI+Re/eh+efJZ14k2GId+OJ
VbMxVRSvlEYJHFD+ods0nEmx33pumgzxfYF/8macONfe/RlwgEZzjeyRv5bBq4AsSy+D5nUDbF02
qUiITjHky/VBFr2/OVYA9DErFSHnT4L7yrV5A+LtZUFIkN/K3MpLfvhF+DDoCDdCWRIcS+rCTdxl
j4EifMzEaRtR0rN7T3eD1t/JCkoilJdvc3pI9lBYa9HF2YkzPxlpM1JwMPhI2053W+uF0OTKieUP
5+IwSVW1mQqEbmUZ7ycsT9kBMqeAGqIceH1Szo7VxciLYxVXCVDh8P7dtE97pwUxb2fxaGzSsM3/
yUeeHVhoVsNFO4t5O8zlxLYHuVzh1pfpZQBtBJOk6y90dhvNL4QmIbUIEQLmMqmPlULxImHe0XUr
uUrKd1Um7+X9gyCAAcYdGRKC3sWxIeI3FoqDgFmoZMLwbGUDWmkvrXybS6uCusQMBkezEoGP01WB
y5hv0HTm2xBcQCJU488QZTR0ifv8LoKefez9Bh/ICubbP5hFYHMAwuYWFu3M06G7OAzbJBtS5GbU
8EVNxGxDb1/bX5/GC5cM2SrAgrmgRF14ETNNtTcCuAlTSMelfpOB973nVAw2uR+qTuWrwbfr412Y
UD4YxRcGRIVCnNfOmwNAHnqgJzrGm0JXC66mtJizdr7iRjkNtabN2o3cGdwz2bhGgV40A+ejB2Eu
KmPQDlGttRYjW4mZdH3eJRC802qj1Qq+aO1UwZutoo86H3XrA43c+HVY2nlRSCv16gub4mT4+RR4
8+Iti6jA6j5x4Vgh0pSXINp0nMqvT++FzwlknNuUV6SqtoRvx/hCFl6N8Y5AT2Q/EHnuo9l5FUfc
dqcp9Liuj3c+qRyWHCgqugZw4qxFrj4JA1E1hBN0DC3EgKP8c8+p8MVENdKx4JvYcR6oDwJsKCcd
OvNwffTzxYQQOnsTaXIOGySXT+e0V3yxy3WxcKMynm2prY3aGsJD2VYV7p1Z6rDIxHvY6Cunwqv1
x2kwgeIqJT0iF24ygBOnA0tK2fsYIQAjL7GrvoPX6eV0OVXM24akVGb7y5gMBMvD+mlog/qONECr
nR5/33yb+oP1aYAZ7bTGwLGhI+PzpaqlztigIiF866PEiGxpHAdcQyOz0myxbaiCGtPYfBBjwQid
om1JW2TfkzBN67tG2slmVL9kWtMelNjPv7a+EfbwmTDQsP2+Nh/IczboDOvmFyRqzcAW8j74Gptp
9ev6Jzlf5hLIHvIvrneIG+q8YN4s875JoaJ1EZ7qliB+qbmx8YSr8i/XRzmPVUGzKCRTs/ydznFy
OkrWTUoqlE3uChQ4PH+4lXo67J6SPeMViYV2ba4q1J8VGGczHVISxsOHhvPydMhSDOvArMLMBebW
HvS0pwsu5sOG/eEfLdmLsILHBGVIC4/qSyVHD7XRrwVp5+89PwTXN0HKnKMsFjwaeHks117qdtYc
nSdWVx7bcoLoPvjTaKeGL92IWPD8vD7dy9YmZycSXAToxIakWYx9+vI6ekz+RH/PbUIj3kVFLt7z
Z4SNalTRZuib5j4MIvOr1xg1bdY620VlNLnXH+L8qOEZyMkwy+Ampstx+gyoFVWpGEzcHKCUnhPF
CA9+2DRboy8jmKQBtCtq+dFNhIv0TkU8amX8y5Pw5gEWKwB7zLQrPTl1W2XIn8pmip4GVYu3YdcL
2DlrxY0Pi2cnIJvidCpkwxCS2buDgtNJWGwvrxlFwxtxnijD9pvfZOYHTZ3qlTv6fA8jaYa4/2t1
j38uDvWmprzdyZhcdpYSPNYdkoGgfJX99e95eRSAPq9f9Jwg68d9W1TEN8ZsadFIqfxYeaO5ckGd
F4VYugBdZ/eoWW5peVQonQUWAnq2G+BGZqdqjzUaVtdQ6SzhrtEgaZTt0D1i4qHdZVkyEdoN8S8c
hpTtNAj6fVZo8R6xIlwn4yZ6d1Bw+nCLJYWLQo5BYM3nxO/NlZNsfBI8WvXXZ3oOLU5vK0aBhAEU
C4AAud3pzqG7rJQtDGQ3U4vkT5Tnslt0r0MctN5HkZvTO0ZCLZ9+PNBeTujTkbyi8uMWpKY7TqHk
mFWGUZ1hYYAYVl8bI1vLAc6jndPhFseSIHOrcbkwnJh4jpIr+kavfO+AVEB0sDxBWJnIi+PR4VGB
uhFBLg266sbHMblLUxePWP/PVMklV8CQdxOURkNVOvfeHc3xfgaSBvR6KeCq84d9e5l6qW76I+N5
WSvcJr1v4OYNdcYy69GVvb57/3gzEYHBiKpooi1OlwwVvqAfaS2BmkM3RW+Dranl3yZpqm+MCQf0
6+vytcq9WJionKESZAEflMBvn76f4Ody7OVC7HLXIa0exX81s+p50+xyP3sQRIxmu4ngNYxvI6E8
Ynu9MdCdrNBzEXL/NqfXt4nbaBfq2SbJUW2G2EcotgnAL618+gs3L2VlFg6CDHPzYfEpOo/eQ1fQ
QVQTQ7RNyg8KRskK7kbmCD0xrSRr5WPMe385OdKr2QlVXfqKi/vO8H0paCzIFIpY9S6+wHOFKowd
sY7wL8j0o28AKAtpM64cmRcOZlp+NN8QUAJOtEzROh/rSSEfYnfsW7zZiwitwBxT5+sf/1U4dfF+
aHYQSc2bCdvQRSwjGCK+lF4Qu/gkmyDOdGtnZEH9MDSWse+rKTzKnjF9SxrkahDdFe/FbrAOWlLF
yMR3JtrClbby5vNHXD7SLKIAEIGmIPnT6XqsQdZ76RTFLlAx8aBkDRGOGKKakJhrTc6LQ3GSgP/Q
Z4fPxVBlAgaygTHtxo0auhku6xvZb9JDE1ufrk/0hc/JeUU7leB1Lv0s1lEqlyBxazMiV/FStETK
atfEZrQydfPzLqYOnC8dCJJ6kyx78T7oMapjWuSRm3asHLOTrI9thJJti9emm5Xdmg/dhfkD1sWA
r6LDr8Djt0cjffWOfFCJXMuX1CMNkAG10mo8mm2Wr2z9i0PxZvQ9YAOcGVy2Qp4OodwACE67iVsG
wNY0KvJBbyN1pUr9usIW04jzBXQwnGCQ0Dn7WLWUt21nhRThpf7ZKgPVsTpIalrRVZsqTut9JVbi
fsrGYKeXuno3CXp2UGgg3ihm4D0FoapuRypiPxUD9K4tDBpQqdlNawB5j1xN7Ogx/QMlEXDVjhPd
GTOve4gnlEg1DwnuGl2Y98IiTArvyP2RMtNt118Fxt/cYi2EsLKeeKeBZgf6IIWOujbuNteX+fkB
Tc0RpjwgEMRkzyShpdSrcdsrQjcvp26Xa4UOadRs3UGNclfXBW9XEr/srg96vjS4FLid57eaNW4W
AYgyBk2XJkHoUm2JUTDEEbjMwevgU/V8faQL2QdZD2Hc7/4+uPrTs2kQYKAEhhJg654Lbt+a6k5S
GvmIiiDGnDAnnTIvmwetp4PQ95bs6H61Ji52fpTQnwEQRhMGwP8Z9KQjtSvBI4VuBeRohzY6EOJB
WzOUXQg+z1EkwyDvTTeK64G4/fRV21YAL2FZgZuAjSME8HF0rCJYosKEhJFfeco+ASFyW+DUdghA
3z+MVvbV9wrtFqyrgqnDWN0oI2qqK99gLuuc7k4U7GjYo2c361EvLdgwPp3QTJDnbyB4ByHsB6cc
/HqvpRPc5Swb7jOkwrdp1KWbRJ6M/VTkmj1V4bT1ahBS1x/n0uKj6IYs9ny2k9ucTpOmD71a5nqA
lpyuffFGBMc64nNMEGNthe5+Hovw1Xlf6tHEa2dbWKu5npVGi12R5U3FtC7sqKVzNfp5ifgH8koN
RAebAshaqe3Suid3QZPaQCQC8Y3FFpPbJuxGpYxdOYLzMGBJY3OAonWkdP2+mYpbdcRLWvNSe8Sa
xzXhOXx89zy/ms5R4tRmHdn5O7w5v4y+bWEm+5gfZmW+xXOk2iv4bDsVSOyVq+bCIYZmISZyYNaZ
62W7QcExRB9fbzVZro9CoJvHtMsaGwpxvK011D7aZtVU9cKuxjwEuUT6v+jd6It1ZOhZMUYxV+ko
K4JTocixoUm5Gu9dWK4yggBoYQGuARCxyHWVrDSzqVQjl4sPffPIfBhTU8SR3vSdQoqb3I6Kpt+I
HpYtCi4uB71Wxg2iibWdeX5J49MUbmkd3EiFVLy8/xPDFqMzQKsd5M8iegkUP0GXborcKRnvY1Mt
byMTFSPAmuoKFe7SZHNXzC1oU6HLOP/8zWJSY6yOdIzOXAWnZzixaWrahtrWa35D8xMvjirYDxrt
Du0V5LpYtARjwiThID1rFEmOp+q+rYb1r0gWHzi33qdU83piMxq5EZg9boZlb6WpZDHQwBK5ZJDe
bqoxo1HCMrNHKAEYZ8BO6tpkzYr10oKCek6KAhQV2sMisI0Syyr7wSLkzPJwVxS6v9MtolulU9b6
pgsNyN8vSE6AltZMPUfQ7fSzibDyA3QKWCCC9DFodND1zT0B6K2nyVt8KfeRVh5qiOkRQidKZ3wQ
oe8MeX1vhvUm86m699W96g1/IrO8v752z7G4YLSx7sOnFb4b2NfFxjKMGLVHX4tcvKnxqw5hJOkD
mumGFPYbHfdsFEiq4n7S5PzAK8Jp86bONYRWB07jr9UQLuR18+O8op0IlmkEnE5VWRMTxRV7Kepg
S4QIVd4MKULKbRE/+nX/oY+weQUNTmMA2KoT6/ilJp1WbZWyqXdBTGPs+gTNAy63AkzDGU46Q8TU
xebOwH2Ics/BExWGegDuYdnYeECGzkT5UKQK3ePA0j/l2HHtx6n4B0ETH4XCAUQVNHiWRZXOMPJA
7Pg8Vl+QzEul6uQAuVZik4svaczMVwSGEF5eZNNenhH9CiOj0DaB6GeWL+jLSxuq0ZqdsO2d0exg
O/Zqel/nqrIyx69vcTbJpJl0VuHdEu2ffvUhSn3BymFNlolE8hI8tVjFtaV+6FEzwbFkWyqwCPjA
ems9KIi52VYZPVATfK76wp0kb1eIxqapJfzlgVqE8VE2k2Ojxjc1mBQ1i340cXFr+N0twEWnFOMn
sej/0sbiNpNpdMnhFs27Zz8fHkfRv5cyZJ5ANYKasWw41e5gxc5kyY/DEH9Ky/zHHLUas3haKR6B
7O5I5e4Uk/0xNodYwPWrH+wSQE6fzRmSeYjLYtcr2h4SnlOE3s3gW0cduFLftLs2lQ+pID0WenoQ
R/8HVlA3Qa9uhTZ4kONRthmMQzDZcHc7vZ5/bgRl35ma6w3ZwZPa2Db78iDU5T+IW+CCUDvkb4QH
F+veUFq/7Hs2YpDRDw2VQdylTQD/Gqu95+tb7NKtRvIFWo0yHkSvxVBDaE2tFc/3pyCZboBHke23
yRrI//IoKuNQYiCSWISCyGVFoNDEyM18qzz2rCRbF+T8H9zQ+MwQcc5MAiC6pyu5HBS8oPQ+ctVW
mja+J0ZYQkC4vD5jFy4vNiJEQRiKxJSvHeY3cUAxaHGCZlXkgpNCFrooRqzDM28XF2sd2QuRACPR
oaelg9XKEl+ndQiARSonw6ib022HsJAjxrl5UPI42kRxka/kChe+EvEd3GsyYhLjpQJ1SqmvaWXe
LKEKf9P2bXQ/6t4atvnyKJyTVKvnzuzivKOI0KYiUaSbthUavKmmb/2OO/f6V7o4ChpW4u/Af7kW
DKLUHi05Vpw+ljc6dgl4u9fpStXn4lqg7gjXCwQOZLDTFceNPeE80EZuG0kY0jTpuOl9mNSaUfjb
6y/02qZenNPA3GaPTaYNpN9y3jox7IUGSkc0cjzY9DPS0jGNsO73lVQED62Q5tM2lI242gENazRn
okjcHys1NSMb5fjpxhBEtbTZJ2jpcrPGn6pALp/jyfqp4UO+FYZGexlCxF5QJkKozM5GK7mTRgAO
NmZtnYoKdSFrNv9H89EX+1bAdrHvencY9YhY35BG31HJ7H4YoFF3cYg5mi36qpWhhWWV0hPkbUvd
dl3afdarMGqdBDGQxi21rjXsELJV72RSp7tJDr7Y8apc/iKSt0d2m6vpIZUQn6XKof0AkIJWi5LS
UciMPH2oynEnZ7JkOPXQIiOe00977E3gGAAP5eRr0Vjy/HzjsNf9iUdtLK2LndpMdVjyovih0XNI
WSZeWJ/gOdffcc5oMidoAyRNuLPjz2yZA38ya20t0dStIiZaa1uvVjuW3Olf8LdSPlSkQRooqD6O
nazT+8AuYyOGwG7o+VMF+nOPCmIRbeqplW6Zs3Y6VgUE+zI2y8NIufcx1ZEoa0co3EY+yXdlj+Wk
qI3p3gqNUMQmTB4suyowc3UM7K0/KfVg0lzwhCDdXF9uF/LZuXlFrYSmPSWdxcoWKskrc1EL3VSj
NFxY5i8UBHzbrKJHsSraY16b6kogdGnLEnjPZm0gHGnTnW6mKlAy8kpq6kaTCpuhFqZtEOrBSk3z
0qHKLhJRg0fhmQP8dJTWb5hPusduT65HLCNrnTshuryTMbS6m3qp3F2fyUtnBCXU2bQWkpu27KyK
Yi9imsFrKQ3VMDNm+akoPLh9av55faRL32y2rwCwNdMXl+I3WZdOFKuG0A31qNkJvmJ+ELKR8no6
9m5Jpvc90TEevD7opfmEDAOshhow4ev8UG+uw6SVOy8sQDtn/SAfWZ/dQcHe2M2j4Qf9NXFlkVyY
TYrEs0sCdxQo5EW0WnmtIWV6TRZeBKljxVq+KYrw5wT9aOXFLmVns7nZTMyAUAuL7vTNTHmqUGQg
4dfNKn32Ei4T0awwBANK44RqadgSMICtguQHaqW+flPJRb31J4JPvxPX2CgXPu7J08wT82aezTQq
ERqjlzEMvYPqeeNoqZpuOj8GCRwL6cHCrmDlEr042ZitUTQGFEyAeDpm03BOohocufC1ra2qBQVC
dSPqU0a+ZkRxYRkhvkDgBtMGFXJzLuC+eT2OfR9XzYyQd4qTPTB0cedHEc6YpYpSVk2N/vqyPWdY
UcR5O+DiOu3NCO1KAMKuMYHT86MB6JGvUiWsvHKjZbO8fe4JhzzKsp1cID7bJCguQZtbCbrmU21x
rVMwB3BBSYn6mrk49XrEqfVYItGZyR2brmoKitLZVzkZxG1kGem2qdXSFatY2MtFu7adXrUdlsNT
qdeovFKEgMVxOu/AnoYsMmTODDGLaTrl29wynT4ubxu9/TUZ+lYdEX+Pqxevjw7gUdA11B2Ww0Zo
ii+DlH82ZO+Q6OkD6ijOkLTPeFeOK5v+ws2ALgbgBvCxIDeXLMwOapRfzh2iXq8Tp4rwvsEV8m9Z
qP/R7uvCKBZajnMjCqwY1MjTqYiBvIuZ4NMjGdE3bVs5d2Mzllbe5cLCm3nGHM/mzDRmX50Og7UR
nPWQtLkSgFD3WMdv9biJ9+k0eAf6wcatJUTFhzxLvK1YBdpW1ivRTevwr+s74HzHzY1Kkj6Ds5HO
yGJz915bj4ZXUvQL5Pw21up8XwqK7JIS5t/Qrjb2/2/jzc/zZoeLrexXIhiPnTFG40aNQHINU+xv
y2DUKANU5QrT/VXB/nRpo91MNYvSCs1fA0mqkwFli0VDQ0XdwYoKPhRKMGloFMSQoD2zUQx7Amjb
3tdFVzyD0wipZdda/hx6tdIg7uO1yq7EPziy0SWtEP7JM+UGw2Nz3ExgKmv8a9AOnM1jQJJMY22k
Tq1o+HF0sSd98Aq2i53USEc5VpIj0WdWY1lSYMV8xg7aSqzRFxmUb62lITlTp1mFMj5Y5J9WFvff
IDinnxEJbAh4wVPkdqVGVbdppno6VIGKsGlUT5TcM7E3US6MSXttJGym3Tgk4ge4lmj/AGduzKOZ
eXG697QcMZWQqbrtwiZpN2hJp2QpgjYhZoTJ/EYfLPSAtNLPkw3ySAWUtXTQ481AdeppiA18gccx
/BRrQl1sRc8bElwiBPHziHPE02CGZWEX2TAkN7TM0E6hld8bXS3tEkUX041uTVi9Sl063PH00W1X
pZXqxGMWe07cisoa2vYCdnDWq2Mb4+iFgvZSfV4WkghcnmGhYCAf8HBVBHSDKiuyGyxZHHUcq22c
j0iNm6pnS3WMgbwqF2z6MHwwS687hpYw+ZibtiWiD2totNcC92JpAragL4bPxWv15XRp4rYuN2Fp
WrvaqEe79LF67gn6lUzb5IEhOcTBH+A3qjTMkPY06ddpRcsbqOAXPugjiGWvvimM7CMrc/vubQqp
mW4S8hpzurmIeoyixNmVu2hnNMFtPynGaCPZ/pSFufpJEti+14c7u/6IVSlySQjm4vAIleV0Jvym
jIIAEypX9bPeYUWZzhRE3Z2pUggcIh/shFdvMQT5MhSrIutnMdU8OK9In4W+9RlqbhpSpe2COnTh
9Ad2qviPep+9SHGc2kVb/KWp3eP1t704IG1fQmWNLrm4OPtDYTLLvui4yLrCc5M4az7i5FZtrJE6
q1pqSNSZzbsLLoD6aQ5yyzPJROiLczAT4MYFHW8ptjoRTJ9YDi6Oa2v67DqZRyGG4S5RAKAtC4kW
RvKWgMOWW/pScfA1kbKtkATboB7bbe/Fa9rX81SdbKF5PApVs7s91/aS9JoNtCyToJzzOOO+zGH9
UlQy7zwdR1wav4bTyYU2ty3WujZnYcJi4EXgWHY+knEGCU+UhqKdTn6387p6Dfl7YTq5mQm7we4D
/lpi7AZdrTs5HAEsIJDvClNs7JppCLc6Jt53sbbK/DsPSyArI+44V5xnXMISBib4voC1QBm4XiHL
e71NlA+FPyjHwmelomVYHJqxTdyx07wbyTfyjYe9mh1ZkfB8fY9cmF+E1FXiXhgb9LUXYVgxRKUQ
ZH5AQDz+yDTFvw9RRz1cH0S+sHxORllsCkSLtAqHYF43qEIbNkzkyEL9iyoN7ByuD5s+zMEqh12E
H9JIiW8z5mPkGHQ0sRrExaUxqy29NBU9dBHlxJlCNQbbMaTjEHKjD6L41NfRY5PSNAHwaGMoUNnA
H24oqujbumlq+/orXVoxQA/mXiJID/bg6UmKKCyaathRuHUtqHZPCrONdfFPYGndBtm5NVLeeXrM
gkFfRYe1RnlDWvbDByMVoqlBxQ0rk59GiBp/NKrKYwzlfJMi+K4pY7wFMxbccgA3VI68ZDfq8Kw6
RXs3xnd+FhPoOkgIjrilg2emmE0O0993Lezkt4LS+6gE1RNqkT3lj0RXdybWais35YUlNHcA0ByY
wWuwa04nnIzRT6WGhRrWzVPmR/Kz5bfpRwmMwLMUqKWDDTRbJCkMb231XrhHGJqSC/uUDtFSM5Di
zySNYRi4vZH/J2fn1SSn0cb7L/RSRQ63wLCzSatgBeuGkmUbGpqc+fTnh6pOlYadM5z1jUoXsnto
mqef8A+PiYbifx7HDSgeyRzboYXY5wJy+vxtRscwK+IP0nHuDbv5ST/j78Yi6Zqakd77+K+d5oxz
JemeMv5g6nFOPFcNu3Z4hkKRIfjU/HAsxKqHouxPSX2kM37lY4cATPW74Qy3+eflHg5Dhfedxx7O
pd5HntM7eE8i1HD707i6CsUj7wlQBc4Rl6vQ5BQCdkFyN1FGhpxoHX7hcmTtcfWlgHljJASBgs/i
cpUhz3MGiKgfAYZZA+QI1DDNpXZf2DwaDk9UEnTQDo7C1UeDt7GpTIB/2U/WclUU3uigmd6Z3s+m
17STlYji4KS/7hKQSPOV4x5FU3ibFV4+WtXGZuYCOUDpIatfzMbW/E5b1VNSpkNUJgauDEh7nID/
KZ+VuumDppXqCeym+AQ4bQqmcTbpeJvWy7jiA8Y0UCOHbZ31MatL6c85Jqs+3g9vVlfZfjf4EgQL
6GLTfr383VkmRNwrKq9k8HAB0ZE4ssf03/9wuui7bn3yLfLurhLMaOPWbVhEtbv+zsgK62S35ZEV
0bUXTZYM4wL4Iq243SqG0+cTMy1e9IpARbk4mDBuWcHtZ3ldOLFjG1RmE/uBMrnPUIsh98zY6Ymk
iZp9aabVvJcq0yV7FUjw0KMJwYdBnZhANa/1/AEdFweEAFDKHCT8eZqX0a/yFjQLpk7ngx+3XWG7
nI+mvcoqG7eG+erl69QTBvUJ7POIu2T4AZoMoWOIXxgkrs2DaqFz2xXcLZAMTH+xJVTDwY6yrO6O
dmlb6NUPgf6ySTQxyNx3ode1EuWQ90q0FJX3koj5qUkU97yqhRlZmVG8lPVmieXF/zKUKv6NzYQE
YB3nD7VVaR9u78qVg4GcH5k9E5NNcHLLC37rq+AbPLWdWylRLZcmRGBL89MYas1bV9nwk2TbQKg2
0cfdZddVGgyLFeUnW+qzr/ZZe5/K/EhQ43UIZZXNCpYIyve0t9401cXOS2RaIwB/GELUy4LLwDgG
OoZUZx18SaCW+hzefjRafK9eJ8syuuBOZa6Ans3lFnZiMVpr7uNIDohJCe2pNor6J7MgnApVM5/u
anDJnl97VWsEQ9HJj1bszKPfFtas+ZO6cgnXjvoRoN3yAZyYwiWsvtiZ531KRjP/Plcg4U4eIFum
QKte/JGmhv6zMexlxUxpWOxgHYX6fZBaMYeN6S4KXaS+MO/ndlaE7zGwlUEc5/oQSmPN/sjaRcaw
GoW3+KJAuNh3DDCDYadl3hwKq0riMB4txQtcRW8zsC8yeR6XXjy1xRD/OaNhvTV86h8iGRZ0azOI
jL4OVvbDONTmZ22ai3/LXi//yuqkEchbqtbEWNIaOc6eoC5QxF+52XvvBAJHmBmWKkvhuuDgbLHa
MxmYM9VAVvAU48ny9GfmNnwBFR7PP5TJ0wof+QHxNdGr4Yu9LjDfIX980aq1Xv3W4AzcZSlO26Pe
DyCEwLX+nE1teLFF6QG8tOz2vGim86HAcNICdaQrTxpm6vHJALxzTgeDGbWuqPJ7qrjT17I2uw/S
1Fa/idXug8v0CFnh4ikfCgVBNXdQSwBDNQ2Xcor/sMfGeiS6OH9IeqMfmiyLTwXtoi5sEd9+rBh7
e+deyYSJY7X0lLB1u1r9q3by3vXNyRMioCbCdq9wc0oF9NqUzi+U2JsieN7Jd61cxyZEcHp4l41p
vty1Vq2Ywf9knyGu0+jgSISTwsWuTe+Dktvlu1Etrc8SlZLCR30zfj83Xv8xAX+V+KWbg57WCsWl
QaTmyWdX2sqHSRTFl9ufyPZ1X8Y7EEKQxxmHIQ7zij6QtJ4zxznOc0mHNGicItAwVJp+53T257ev
BHJnY6CigUFlf/kpklk0epsUdMcRG3msu/Tffsibdyru6MF/WQm1a3SomXHtk0KU7ZN0nFNWojSI
mqRoH9c6toJuUL7dXuk1Eh54LcpkKN4QO5nO7tKQ3K1dV+GARnXSIdNkrMUfisOkn9hgnLlIlhB9
fyb9AIzDNBnhSebFUWj99Ty7d8iP4AdgM76NenZBbqoNoHRT7EVFYq+RnO3Ct2ZvjjD//qwvwyNE
6da3YwzorLj7UWYuzY3Bqx5bpf8n8b5nyvTY9/GfwrUf7dSw/x3qNTl3mVEf3PJXzhqNJLiFVLL4
Eu83a26c1VQrzlqvdONdm7p/y64YTvCjY//2e7ly25jMdYFpwQxh9LarmN0kBrhlyDiKLbsKx8Ji
3DdgxkUjW0UJQhr4AYEEefu5Y/izqVVtelrg1S5PeBKLKWMZWtO4lH0be23xEz2bzvzbI5PFa1sJ
y4n+ER8uks+7j8nRetNLS5by8lT1B5GnPoChBj3Jfj14qqtnnKyU8+3CsYF8evlYnpUPE1oeXjS2
EzCZKi4c/M6t7tStuneSwCzuJy7fk2JpY9i4dXnfkEkcXOXb3u3POBI61Hho32J3sttbOxHJQqfC
i9ZMkxFNQwbk6exGYmVgjSZu+wem6z0ycOXRW726MmMV5J4IKJzdy8e31CLNFEnbvIfcfSrLFpOS
tHEflBFp1VxMyeelylo8Ty39fPsUv87/ANLhuwLnkJ6yts//3AQ5lTaBg4uLd3Za6lpjvuEdqU1d
PUok37xch9O0RwlPDWMaUc5eVCqxwOXEjn/A9noCXeccDMSvPg9VCIgZmiqvBKpNkqBG5roXmcJu
3jE1xPRUiCOw0fY+Xp0UsPcWlwwmM3thUwwIC4+Eg1VKpJywH+0iQ5vls1pn7XNJ5/Ug1mwhfr8e
jsAktiD3KNZ3n+LYZukMysiLlDJtXrwF0Zuk7utTVY0FUWbUw7E3Ct/ojPSlbKejOf+1UEc0pU7g
rOAdsLuBhLXKVC1YPjac6d5JZ++9njkKdrLIsjDvggymivnr7ZN57Zv4bdG9xNRUazFINxbF9UT9
2dlx9mg4hYjg4RUfFs9s4TTjdqI49h+3F776tHRCwWVCDaIqv/wYe3teW3BJvFzmZ4iGtFXoGlKe
1R6j16VPq09IcP28veaVjjItmE19ZZslUUnsIsBgW1mMlBNfiJb+qCT1C+V5+vdo2kowGMsYIZSy
bu7Iph45WVI+tGj2+onSFVHcW8TopejANCoLwxPnq6W0zfvO6u13+opAQcERiSDr2ufG9MD/MB+O
GN/r95LmGrDMzRlnUUv+U2P42ZZF8vH20109vpu2APhK4Dl7RLqZzVVaTeyoVSp556vgrR6HziOR
xynhp5DoqOZakj6qTmL4mhe3R3IrV+IP3V0uF5OGK22oXWRP29Wh2uJ66au2f1ZVIZ/F7A7PrWMW
wWqU1bNqjZhI946HL5EX+03aTO8V6riw1LBTsnNH3hfD7J4npMX8ZRjjkyxgUedLYwWjCqKyX93p
Ucfrx5+Q3IoR7zyjsoWO5FrYz0JqyQl9C/Wz5Y6z39WdE3qI/J3UpEtDVQeNMvNbAnvVtUckBlFN
0wxGy7NYmXCfBoMhionCFwNUM+2bO7dYy2cT1f9vmpbk97ff1pUQivIhcr/AHmh87ZNodZCNorac
KasvxufaHb2TKlLjIKRd+bw3qXcmVCheM8/cHfi0sESsuw0JpaU4p6SYETuttSxM2o5W0ZLLUC/6
Iqq4TKLbz3ctl91wK4hVEr0pTLYN+K3nUQltnEaL2xZMbnFfp0YzPkJU14fAtWc1RoWzXr5LK9Pu
64QPQk9zdNnk7Jxggs1LAO7D/LMU7fCpr3FBCJB8Up9cnJMwrzK6DglmoYn7dHWmNzOaNpbFxmQi
Lm3earvIlC85blHKtmelZpyVRPaBo8818OymClfdHELbMpCbo6CIMHo6AhFe+4oMEL3cd1uXb49F
TcB6zEtbkaQVQGwXPcZ+p+7k2dLigxB87QgC2KJVRAACzGtcviHRuQ4yeDyoJsYkEi4aeomaqAdH
8DVljf0ked8SoM22fK82PYtCFN3akuG10yQirRNu64O3RYBvJlWTAb7F46eubZMPnWetD1MshTwL
RQrGH2A7qYGqpc/9fvbEp9uH9BfydXflbw0zsFV0lGgsbbfU74fUc5QsdqQXTb0dNor3fc5AGqoD
jmyJda6r/HGs5DsvpkeSmB+LSf0rH9fneikekrb+MDTTaapFYKnlp5HGeN0bQe7MZ0WrTjpSxooH
rT7hwAzGGMLhaX0daZmD/b1ykdL022ADkDXpx+2yFiHtIYfi4EYUSCBdB/ApRT2YQWdaT5rXY6u0
AUMP9m07Gvt9Y7APXoFamUR+F1fkoubDutputDgDJmcis148YBMlTe8553Gb3vOp3tu/IK7r30Bc
T63fDd4PpaUl5TejWF4WyOY/Y7CNbWjO83NGd77wU0tkf+qKhsDlglLqV5lbPX5TFRqqwYIB7bc8
zrQjNu+Vi5MdZHSCqiJQp31dMA9o2Kf4TUW990PKYn1E+ra4L2sQZe6IUnOr5jZWam1+MhKYD7e3
8sqMdtNmsoDrgKiFULy7NWWsxU4NnyTKmAf7TtY8anF3p2TtH2riMvrWsJ0d5KfS0z6mtvIvru+P
uuiOpHivniKH0RH10a/r+/JD0JBDTnLAaNGaeO+0Kd369yv3ZSmSkxc3ve/E/9x+8GvRB7Q95dCW
BQJnulxxGiRaT9TFUa1NaBAVrhNUKSHo9iq/kDP7k0qEw4MBejFM5v0XLlSUXAautz5ZvkPadaOy
aCGmABAP9bwQfp0zDK8ZqNzPedmeQRwPgael1mc3niGvCse8s7UEo7J1G9yKcjozyk6fFhQbHxEj
NCJZ076d7VS+Q9X97QPLTVR9wwRtIBO8hS53qVsNpexqA9P0Uc8fGfHpkapPGE4menvnrZnynCjK
fBBSrr4acmQYzzDMQLhcLko/fEWZZXUjOjMZHczGBmzZWAcZwrXPjkYlbCnGlVR5+uUq9trWLb7L
biQ1t4pgLdm0RScvatYq+2zhqvkkVuE9FuXofmol7ta3T8a1bghNkE1gBmWCjTx8uX7cjo0nFdbP
lwypFdIxcslc3FcgI4I+Tr1PjhQTWcC0+qqT0z23B/3gR1zd6Q32BZKP23E//FRqAfRqpPvhpqbm
L7FjnnskN8Lbj3p7lVdeyBZ4xZnOuRspRts9DV2JYoCn9P/lWcDLaQDMgO27u/2ka4MLKG56QHIH
rAYGzQkTFxGX//AsYFnQOyKlBcp2+daklRuFOYycTZEmBGT7U4ka4kFQvnY0AeHBF4TntGmgXy6i
u5jWdRrRcE5L/UW6q3i3eiRiyuJmZ0M6aIbMHcIPTaWfPNBmB894rU5l1sUvwJ8Jbume5R87Rl6Z
qC3zaaQOOlNZu8LzzgfMDRrX/d7bXvbNNPK58jFVUldfqJaSM85NGvOBijP3fKx76gSXnTL+dxjp
ufmeUo1uCNDIYdZRWiiPagvPkTSVhtpe68H0tTNTjkHeOPXLik9cEhgDf/pK3myTFMcrPhI+k4+G
J7sDK9FrZQq5NnNjcjCQ/bs7EFRGWo+NJIepoIcDcbfIHrgVoGhO54ya+tQbgxXMqrN8un2crt17
G0mYiSIxCIbF5ZvOdb2xGahzC61J+r7FDiJs7Pyb1raf3MH9mDrrESjS5v+4v5B+X3F3gE3pAnBR
uYfQUg4Zo/yUjr6eYX4F67QqB9/kteQb7w0wYMj6wmvbE/aadhBDPnDLYiNbfivaam78Gl3vU9Oh
VZGSeTytHeqz5aJ8Se3ee5hQpwxnw82DwR3+Bl3/ZoNAyOVc6xu7D6QEeOLLHW89xR0UhiBRgurb
uSzN8eH/o+q48l4vVtl9weuYtkmyBdYFUYI71MTNCFVAXEytrnufJ4t4UdT/UE+hweaCYKKpRdlt
XD4ZZ3dSvC3MGtU6UQisS2BvzY3bJ/a1gBcbiI7OpnHzC+ezO0A2voRaBVSR5pI+frAGLyVfKZpw
TrX01CWa+6XN+iVaurgNO3MxHiqjNH8wfxxfNCuWD2muKME6ALu4/cOuBE0KgQ0VSvWs0lS8fHzU
Yk3sd1GoSVe79QmS3eY5SaU04Ipa5AXDM0PRotEyvrpqO36+vfprERkPSadtT5BIgJG/t6woKERW
hhlxRMk4toGXJdNzGltjHQj4G0j04W8Y5m6XfNSaTTtlI/XjXq0ozuPaNxZOj2CGfbekQAkVpsYY
yM4yjbJKyO1b4Ovyc1eaBz/7SuSDTEttvJFCAUbu4o8z65aSTVvHydOn52UYiodGaYYvnkyRFxnR
S3FofEUqTtoH3JsrSQHjCGbFUNWBjOxnq7mq0TgbEEWgdzT8rWXzEGTj6h6w76+s8gsCyZeOT9cr
eS8vk9lory6G5gterb7n1kbnW2Zd+Ldf/+vvHbopQMuNp0eU27eTVem0RtVhnB53ngxVJU8/phmG
25Y5O3czZY9feHH+8c2LbsMW0EVAYTZQzOWJ5zjWda5hXWLGetf4q+st7ytP+xrbevtU1Wv5s3Vm
+yA5uBLSaRtCwtwaFuiK7cc8eBoJ+k+pEyGenTzQcO0+Lha9BTfRDLRV6Zc2Wh2/az0wJ/Nse++Q
D6mjymaI2blMr02nfnvBQJuMT59e5gZ13WOC0sGNE7cz7EjigH028ma4w+G2Oeg6vL45WQWeK3p8
4Lqg2V1udy3NVOBdZkc43slzSz4RoiQSoqiHxbpbHYnIHi1nXS7XGV7Xc6rsCBaQHXRq3Z68EQSv
6gxxqIvx7Vk6nz/FHhM1AyHKX+/9t16UkEqrrMpiR7NRt3dzzwxW1sp0cHxeBxxW2RJ0YjRmj/sp
U9vZBpYOnR3ZsZ6HRtzNH0YjMYDgKayHJfKTA+IgWMV8RC7c9usy8aHRCBabW5+mMAPvy/3ET9sr
5FLbEQhoJVhkhxyeKZt7kTvj0Sji9VI8HnAONhTi0L6zWUvkcUggrUhUk34PIy++V+e8yQ6CzpUn
2gSAsMlgek9Ot0tl6BkUCaQrK5KpkjzmItPPIzCiqGqc6iBaX1kKVi2Dmg3JCAtrd7maQ4rYRJnC
6xZKhXTe2gQ4j3hhXa1HraCrS23CdptXGfCs3XtKu1R07eSZUWmJKlImJHCTSZ/uNHiEB4fxStTG
E8zG1/4XIGAPx2aQ1vbpapoRLtjwbPMY8cc0sd6pq8i/aq2m3tGyWw/e2pXJBNvIV2DCqIYEtafM
qxpFE+7UBjq2FMHNhLTdXLthLB3zYZR5iw7maH6cEv1n5hniU24AI8QLRkTz6nl3aW5pDytaIqEt
zT5K3FxGddeqfo+Y0ZMTT1/efMn8apKRL+Meh9DZ5WdDRRJTBK7MGgrTJdgRG6LABIl2bos4Pd9e
7ErMo+5k/MzebDjp7Wz8FoOY0Xku8k9mhCu68UjqYd0pizKic4gByqIU05tR/6RZwHuodpHmBGF5
ud4k64lPGERuvALbbDVYzoVbiIOnunKif7GVMHTeZCn2H4+TjVlTS8Eq9mJ+tD25nBK59sj9E85v
b+D2g3dBjkIWgjrDIyDge5gqjuSyNDKHruDSai+x1yWIEoijVPsK2B/xLKI4ItwMsxlpX+5bUziz
hWSrHmFWrDwonht/7PKkZiqFjknuC1OpTm5Tz/e4j83/FFW7ROVszvct+hAvjGisR89mHGqJploR
3ZESfQotx3tFpP7gpGsXAIq031syXaK3bhDDYdqZW8+Xj8/ZBbLeaKrerl09yi2a7LKOf7pum/yX
RTYpF8RAjS0jvNwerVmLARFlPcLPewQiV3Xf7aQp/7j9KK8/FmySKfPQlqJJxNz9chWzSPIMMQJa
yyjs+cxh0mDte8oEYBSoRIsj578rJc7lgvrlgsoEyTubbQexC6V/WGRb0btMi3+mKhcP6VMK108b
xoDyzEHqZaASE3MaIQs1/VngdAUb3PE+dl3VnBxBj5MasrzragT2bu/L68+Nn8lYbWsfM1DZD/wM
sTaA9hwnWkTeBM1AIlhP6oAzPHz920tdoUSyFtoBNHGJV1wll1uCb5EHhgv7bZEghQj1rA21qtIC
pcnmKC5rOuXId9+rddWFKDUt4ZibSmCXTXkQY15/+PwQzA22Ti4F3Z7aZ3pUaDA+nAhHsvE8xWjL
G4t31Dy60rRmGZgEjAMgzLzCKCXlKruY8TVThwS6P2SlcxKng9+4DdWVVaP+siDZKHEhe6xBQ6MQ
qWkH7/fao24mlNu8ERzdHpdVZSllDzP/KE0cE8/VtAoMdTDfHElJ9DeQMfAFSov9iFGtXa3aDJki
0U9OGC/Tcs5KpzzdPkBbinYZr1kFEi8SQpvgx/78qEM7w6LRN0qbAwjQ1eaztjr/TKlD0a1rMJ6m
vHjQyQEOUp9rH8kmc761eDftnu2H/XbTIinbx7Ix2cS1dh77zopPXSyxCtfKo6WuxSmiE6k3EFPE
SYzLpfBUMJR64X1Nw1yGY8ZES9NEhqtyz6VumW8vZH6VaIyIQNBuBJzL9TSUrjtlnpzI1pfqXh+E
9OWYugepw9WnIr5vX/0WgHdPNWrLBtyf6SyUjhswNakpw0V5FsX02Zgb+f72QflFEXt1UrZBHK0a
0sf9By7o+6XgA/nyADWdqrKZg9gbdDDISxzpiZHcr8bICIlOBOBVMT/oeENC+qjluZjR4yVR7ENN
7c17NTNQjShGGfaK+Bsmov7MJE8D8mtVZ63X6oc+H/9cJfQKTwObMMbF8FKWjnGC9JD4aIEkoYYU
e9hr4FCSLC5B+q/p3e0Hvra/dNFIzjaqj7qfSxvNYNTLSkdFaaUeSZnHEW0H1oMTwPjR0I4wpdsL
228wYW3z1mQOgNT/5bHJGQCqcera0dJXJTr7gxc47GOY4qkRJIlR+x30mDOau/Z5Iv+KYJ5gDDC1
6YswJ/fcDKPhK8m6RNaKoY4czClYVJgkY1doPlr64/OA6c9Twv3I3MTtHrzYnc+uPU7hsG5gzylZ
7p3VawMgYGrle6gJn+s2xh8ZZw+jQ7XWrlyfVVy7mrHdyqw7fTGyx2pGW+B/tdb2iWhbJ8oLCJS1
snYPMuPeWxkyfr39cq6Frd/3anf4a61JOWMMiDpPb/y2L4wvVm9pL02cGUFj6PYd8nJW4AGaCm6v
fCX4g+dCSM6j5KWJsB2b3+LWnFSe2TmCsDxazdMwo62uya47317lSnQEHceVjp7pFiN3qRUo2Tm3
YTdHo+yxfZRWfRZG9TRbc3cQRl6XoNhx/bbS7tQVhYHUuUwII0liBYZeTlhiANJWViBHjoJlbqsq
7X/ZRLgTG+6BJHXvbKLA5+ibLuPWscr5rvRqhZlBdoRnvraJdOMZj20DIGvfKEybNKnNmkZh3g4o
1KhKiV7apD/0inWEmbu6FNFiA9CA5d0bHadKKxJLkw7JZt6Ejad/gu2bnbsKlMLtk3Fl/EHJ89tS
2wH97QBWhRzA7Np2pNiW8+w5aR11cZU/mXCwotmL6+9KJf/N3Ln37bFJH4RLrjeUreM3Um0fh9L+
KQH8H+RE/4+fxfwDnbgr1J1+LD3RFwXfhVGq6p2jYZoZLm6l6ydRqbbvwv1ClkJMy0tdrGbrx1bT
PbqTWXdhgwPG2V4qoGfoHDXf8l6dj5qnV0pGuu/bkBN4MF5Se9EgBK54+SOvyExtpCfSqK7mx9Vz
vmve+pIqoKpUjQLGhPmWZu+NYT6Pevo8bYjnIRfvl1q5t7XyS2X1wWKo7zpHCaYVAdrbr/d1eCHb
o3HHxQMbBnGwy7fbMX7s9cpaIwT143tU3oZARQfw4BC9vtu2VajQN59hisRtlPXbGXJj1RoQI1sj
q0sbqgH5HOfxO23s7MBRoXq+9Zm4jWhZA0KC1/Kqg1MPsbAgKunRoBtNBJlQQmLtlM+3V/mVdu/u
z638gOFORkTnYfdQNImctZO0x11FiUEGDNPy6FnJeOpFj/IXflRRoXf1OcH5xK/Xajpjb9eE5MXy
tMzGdFKwDDjlxZKdFSnNd96QrU/2ZIN953o9Zfaqff0fdAwNFLyFXXuN6bVaOtMJXIvpw5g6QjZe
gcZxZOn2ow+2IYj3MnzL2iyJk5t2tGns/VzqrvLR1xnDTDXRdo/nPlCMUb9T9GJ9n3oloEtP0Pwo
CuvMYP+Qd//6bPJzaFJtzHaYXnsfDvx35yXLPDtKN2xL1xaoGOmJeWfFZuFnckXw11VEUGz6hKq0
/2nHcoR4LnOfzH70p1YdohYa68Hx2t7rq/dOMwUoOXUnF+blYfYUUD2SZCHq0viJlKj8ZOdJ86kf
ETOuVfUfWzj1uYDyGxkrCpW3T921PaFKY7yHThdMnd1FrU9jntlZbEeUikuoiXnFrEgc+UO//l7h
q6EESr+IbBRVxstHHLR46mh+M2ircOe14mF6Khf52YSnccp67+1IJpbDJQ48pkN9tocobFSNQbSO
HQ1p7Jzi2RBho6OkfXvrrgzyWAbPCpNeNJXnXvSr6FJDUyYGTGWeDz4ySjKg5f511RsvXPj792lB
cqNtrQcjqdCddp9dxQrTYf5y+4e83l0s5pGZRAoJhhrCrpe72+qdZidy0qN5kX9SrOqBpUCATjzp
Akkr+4Pz+jpXYDk4Y7xP2v4orF0u11ijySy11CNzVZTBp4E0+KMs0kfdrsw3D4Iu19ofT+5UVB9z
GoGxOj/Z9vi3oyOn+R/2D8Mh1Kr5+jBvu3wgWcW51dogM5cFjqo7eOrJWOrq5LQ9NamzHHVGrm2g
Bfl620SA++aW0v52e2HJu2yAYS2anbr3K/TqXkgjy1NnafPp9qNdW4oGnkqDhJ4204fLpUq1QFEC
bS/gCaV6GgQQMrV3sV5z4vxgqWun0N4eiyACVXI//kTXFwI5rhCUmqb5YlR1/YDMb31KgAE+xnXZ
HBzD7VRfhk3uYpoiMFQ2cuYe40e4XvJUVDzaqtISnGjrnQTWr1R8fXGK1aYIFViJ4Sy9oy/gddBk
aZ0ZAUxc8o+9DyWAc6F3idQijO7buwoHE7/E4OZgQ6+vwveMzBHqe/u2z9orS6O5QsPNVzODfqDD
hPZBcbCN104IM1BKQWSHILftTkg9tDXypby2zRUAlteyYt1ZYyJjNu3BA107IYByuHkpnECs7D5m
pLQ1mGWNFqlZJ/0sme2wTQc9TKj8/R4S8UFpeCX/AB6sYauGjJeF5NT27L99aBtKb50UZK6l1ov3
iotgkKkmlp/jyXAqOECpb6AnHtperJ/VRl3vTb1pgrZ0uiCe6vJgq18/Pz+H2gcZmU3UbT86iTvK
VIbaakQnyT4tlTuA4ssxdYM2eoJu9eOt3/7lcrtroVQrbSQE4XvYuVCg1EZEE/dlBMv4j9srvT6p
5Pt8+JtiDHnZPqB1KCkURclKm97HndfE00lqZXNgPfP6pDJK5Oah30oFCTPt8m26XYnEbuWtiM11
5T0peRKVwD/vab0djZh/IeQvgwtINOwL0I8FFsQI6nItr2yKhGpTjYahi41gUuf4+1rqlhE2E8o/
/qh0cR5OMl7JynBVf8wAmtZR0lbp8MA/mZJT1empcqfEeT0iTKi0H5bZNf4czcxogrVy1jDFs+9d
k05DiYHKCha4t/sWldpSuN1HXRl+WtlYf8YrLNP8uB7Wr9kat5PftwOUyHRUdCYU2STlS+pO1AGF
ljUa+r8K25K3QF9np/qsykmD72ZM5nerG4jB8zZvCd/6+m3qeaAo9A025vouhODqxMzUHtVo7or+
rp2FSo2apn/eXuWKbBYxd+tnMrGgKbJXP0hJTqGioSEfzwpzXzGl78pybRHQQxUhe7LqRcngOZRW
FmJl1kAxdcf+vZcNBj3X2FiehGJNj/kQ9y/9mscwA8FZHRWmWwy7PDicG1pe22AFu6c9+GKF9CTb
WuvpKM9oy9t1GjD/cNEcntx1DufKVFbfUnRXvWtGiV1nHHtAejtpWxN9kMnsQw9c6CMtkfiH1bWi
2Myxenlf27FRnB2vJ0fI+sYA2yC6k9U5yIQaTS1+MCgevbtEWCyQIiK7+p2BcySULBdiZgX2qvQp
ZkrNB4JQN4HZVfHZ6OkCwnzW9XfQfNYn4XTOR9WccSBTm77swtjBMcxHrSwtA9Qmh5OmI1YSaLHl
zX5WqSPsrlHvnpaslkEGXxWmcJGXPzqrxNy1UxXtT0GC8iwqHFfOS7HQvUFhXj+5aL9XQEZAqgdx
hh6x36WtOYfStYbxyfCKjorLSNFLSRlH0gmmLX/7QL1OIEDikICBWgDRZO6VOyY1F/pc5ktkzHb5
uHFaQ2NKi3dtrwBoKbwUMnhXvtj5fCQ8+zpesjL4DDqIFA6vmBa4pTIG9hjNt5Y6nnVgqaHhluPB
WbyyClWjgbsKN5+DasVlDCPJNJUpo0nSD9mElOyK9YE5228GiGJasX37G/uSxG8XlTWrcRDm69co
qXrxaIMRC4RduP/hWX5fZZc65A1UcaNtV8hFzRAWzVJFngGf6/aJeH3D8CyAPsgV2DAUJC53bHLz
SUH5ih3Ly8avWmH4Zl6uQUKEOygef1kO7gIFQDqwgsRMg7ptV3Q0sjXGZtHBdZgDzYV0LuTXlqqq
fZCKvhIRFNk8dbOalI9K3sKaTo0Jn5lEXSrFzwzFtU/9avY/6jodnzzXTOM7M16azx597zRoawXu
Ww0pEC2vxlN8r10HTPuqUn/Xx3Bmw7HRsqMu8pUvitO2dRI24wXwbpf7l+cYRC10R6PFzd2HZeoT
xjjdRqxV9TIo3U45KcVCRz5NnTffQRuqjoXBWJHE7IlYspwyHHEyXl1iqqHMoMfTQlb/yyobYhBs
KhSIvY9kAq7XEYu7RBRC9FmtYgoVIz4qL17niRsxgHrt/yJTLrexVdsCEqMJBWAx0i+rNfZ34BTl
XYUAUFB4CM/dPvZXOJZ0+BjUbF0M8IL7xHRabdkOzGKjAuTzo+z1sQo0sX5NjBjhbT5uf67Jhr1F
s77AlvLe4yJf3zlgJX3DHcuPbbl292qVjFiB4d2gjCryb6IC0zTpzdlsGzLwOvvb7NX0M/Sh8iAE
vd6vLfoQTemAAFvYT5LtrnYGtTHnqDW1KZraMn9KF2F/iq1Zx9h3sA8S6yuglW2yBecQYUqUH8xd
nCC5GWOUXWY0nzwQ3JlIHkTaxQ+zrn62ZyOLECmBQILm4Zmaowi0yhyeRW18vv3erv0OBjZb0r1N
6ulqXh6UZokzW537CcBqWX8DtiUhBzH9e1/VSfuvotCUASQwFeXJaKblw/+h7Lya69axbf1XuvY7
+zKHqtPnYSVlWcFyb/uFJdvazAQIgvHX3w+S+p6tZZd0z4OtklYACQITM4w5RutEKkIPLnps/an5
iKriV+NJbEdYTB80TPg4FW8vZq6LgKXxzOZNTdFT0XAZQDS3a5ba/V+fBsCFSGlwahtEeXB05kRl
jmhUzVDjOGXfxsUadj3wnQ/ijd9NL9lr8kH4Bqa3/Gh60cFKwjGspwMJ7s+Q6qTbeqRau6wQxsz1
5aqD8zma/K3ljmeBLr+TbvgICPebEJZQkaCKsArfGlD021l1lyAa6yVnWVdwKAWsJDQW3exT7Xvd
htyeoAiQeIe5HZqtnpb+PC3RchBFprdNMfofWAqzsN8eWlwNGSuqO1RfCKvfXk0lSX2MVjAemiL0
7mQv1900iOyDbsLfrCQ43mFTMzVPsvVHx4jTxbRH9IxidW4HEX/W3+s1HMqNbXn9B3f0S9XFtCya
ZJuhJCV0Pc7lTBMt4fjTHe1sTYfWaNIU/66lt/wVukWOx5ypVWxCKJQHXFY5wJaP/ozbNIO/p/e5
JJbrROUD3MvWZjNk3vRFtaNjnaMmWCqYEuoWD5ZOllsR2+IuguHnZz0K5J1aBHHL0WbJoPwVfhQs
HR/F5rbIwWGeTLkDcO7bJ2XL1vLhDUPEBrDZnqgz/jpDzfxjaD1k+HQe39ZpUH+LrSo788UUXfnS
khtonCkeFdBcS39UF6qJ3GVTVnbCTTnRKfBbENI5PeXvG7LjZWUuljQoGRrgRgYw8PZilZRWmM5D
d5j8Ntrm6xrhtUzrB97d8THBKKwlSExIWkMfdVy0TyNlCALK7gBojC7RgRinzqXYpMXyrQVI8v49
/QL2NMOR36WxDAy+QcG9vSmcsVjnBtUEffGPIAv1Ye1wTRzHkueemuvTeA16MJWdd+vPuX9q24ia
Jk1pnfZB971UE6epm/X7RNDn0c9NdNHM9lkyWMtHdu430+9SVTaYXni8qf+/vdIagF0+4o0eRB7m
19HSFZdenSe3rg7VmWMJikPaSxVCFErc0Y653JWRMEn/BYhK6ZfS3a698G7XxP+IFf13l4YBJl9G
dEEa5sjgtAty6IFsusOMSjtdfF5+qET2kazDbzYL7g+j0FdAfuk4gRF1NoowqUSHelH1Nezs/RUy
U+N2KNrgSqZteAUNbbXP4dX9IAb9BQ/KKkFJABUl8OaAwY87r9LGhXwPqZNDHTRfmlAkm8yz4WFR
lT3czyiEXac9/a9+n36VVQg5czVPHzz/Y3MLjyQ5ezsmkU5LERmWt48fDefAnSJvPIwrKuSFCvvz
TpG6gknjI3bx3w5lClWGscgAr98OBQWqVegYmrW1ip/6avHOFlH8O2zkR30Qv8yruamQYIDgiogA
ati3I0EVLhoZNeOhS9EhtXNUeaKq8u7DRWX7roKpZYY1b5dOtfpc2e26973/dS8B10BQbDyzBFfe
Oz5awozZdsZkOKwxoAuvaDSHhf7IeP5mTk3oHftkX210ko/mtAzWhL7JdKDTta3AUfbplghpuGgI
/nfv27TfDUVPVsC8kk+nwvp2UvMeNF4kwgHoSY0l87P6XIilO5+nj7jwjnekmTogoewLkuWIIRyt
yTXw5inPqLfnkd1uM4syyxAH1alCNXvjrV5/h3ivPgAS+kgk8xfdMDM0fFJkmjkqKJsd3SR6bZ6a
pBoOWbEMaIZ5ziaQAz31SaY2Tr62JGrztrvvcxN82+tJOAA8GxwlL5Y8kaepS3DLdgsOntdUyBv6
6+cubcsPgp7fPQsjwG6ANgZqY17/e22DEkaagyc92BOIhBCG+hOVyXEPVjj44LEfG2EQEwZjjS+B
iaCM770dCld+GdCW7w6JlvZ28XGIhin96MB8Zv74u3PJMAF5MfKmBu5GX+7bYUh4go/IhMmiz1W+
FyqR31KA5St926VzTn29a7dVFSTZ13ZxlbMhl10WcGp6UwoNbujt8q5aGljyvGpv17l7Mk2ZozdB
N9BJIkda2DeNqEca1cixz8BDUV3ZWE3UWvTe9sW/dZASFZUQ/d+IkkQz6XUdgLUqVdFv67CNf/Id
9lPgD/pB+l6W7cqxH1vKqvTAbVhNGJresr8Mgda4FWWQAzb1Z6vcu40KmkOSBpB3xK0z3Aajg7Su
a8+js7GcQlx01qoOfdsE246ncNkMPYKB1AqyclvQVic3Ddvhk/ZHRD3e39THbhHTDmGqOftNZ+ev
5j8p/ckvA3moxTjvbK+SJ1OyQYdJOkX0wVjGFh09Ytwv0vcE6wCpwqNHDEfIAjS7kQcgrmrXJG66
g8a3AlpDiVpGVrqD8/Oj0/2Z/+vtqLSohWivmgwRft+REzFIWjyBdhfcYW8BDy38uto1oTLC4+Oa
fAq6OhkoCk4lWN+Ul2E4VPaPIMrRkl4X+lKKcEm/QcKzTvslLJbrbqhEcOIL3ecH34XhNlVpWFGY
qle5n+HMX87CRBV3C42648bK6eLeF51O3U2LtsM+TXK40jzi83lrld6MjhDBn7ujTEuPfdTojK5o
PMbhEE1ZUUEU4diwz7P+qw3iYPO6n+LCW85UNS8/bL8ZqS2F4sw3spaLjRQWw/jDZ4tNjZL8OiaC
cyGgy+T9lfNcP30zsQmOGbsEAj6OWDzItzu27bTdWLKvyHfwOEurpG7aDMN6U6yyamgqEdXGtZXX
soeqXJ9qLT1Nxkxb39YaWqozex3FkzesBfg2UqWboWngaVryMoo2aTcOdwPQ4U+2M3b7pF97vfed
NHROYLxinprRqya6uY18w9Quorl5//Z+ib0xQywWIwXjAQDkAby9vTwfPF0Nqjho9LBpThr9Yd35
ntXdpEtiRWhFFoncVlbOOVHTNad24yyTeitnmsf2IvYdMtWpeHEZ/88bDd3+v/+L338IuQC8zfXR
r/99VfxQohd/6f8yH/t/b3v7of/+ND4pPainf1w9yv4fh6H9+agL0R5/5s1XMNLrlewe9eObX/Yt
QMPldnhSy90TMal+Hi57Euad/78v/uPp+Vs+L/LpX3/8EANETHxbxmX98frS2c9//QFb/N+elfn+
1xevHxs+99AW+unnP+71o37qf/nc02Ov//WHFYb/JEdkAL1GxgYPEMM3PZmXaI/9JyS7PFkaZBFG
M/iwFkrb/F9/RM4/TW2ZuBkVBrPe6ZM1f3fif0KVGICQMIGjybX98Z+7v3nZES+PiNl4/f0fZFxu
kKjR/b/+eJZG/Z+NY0YEk0P+hIiG9nY0n96urNopiaenKniKnVQPyd4F523VWxvZyvVLEAyyevQt
FfSHtlv6xd9pdw5ybIVI7e9Zq/zW2gqXZsLzJA/Ip1eJhRDQRHt+f0UcIa0FHRB6Vr4HlYZVeMdc
1fQVZKbm8RTNYhnuasrD9SOlTBo4vcbrwussRGDWQ+qjoPSw9WWgmk85/S5Tu8vqQCFhJqagaS4d
AkQuOWsaZ7lwG68t/0JEQPCZvz3S30zS27OC84HjyBC4kmfi8VEqeTtHkaE0JB6Nn9JJtGV3ilZL
7Z/W/tgr8Et9posJlgPagv+q7bRA1OP94Y92P+MDBjP6r7iAPCku5u34a+nFPTmj4mfpVF5VbLUg
1sg3gFvoTTwofF6lqWRQb8ixBNYq25vJ95be3VJIDSfvXId521cbITpPOddJEHe89v5Fvj27wfuZ
xELMEiL1TeXq2ELNeWG5ufKsn6GlRhskzRpl5Hzq2NeevWmVDsNvVYCk/dn74x49GzMuHgNpJcPU
wylyNDdyWEQkLC/+mS2suXAz2rLu/8yhUYFum4zaUHxq01xrvclzEPQfAYvNgf237cPwEa2FpGYT
H1gpe+jto8mCsbDsOfd+WlEddd42mEhIP7KRLH0mYHysrwsoXJ0riEyW4b7qbRv1PmgRMNIfHIG/
XgkgEXIGBA2m6nUcZuYRLni52OqnH9LEOx8WB5R1dQjUNPTA0eLUD7+pgSmgoAcgKPwm7GVUyX6k
p0BOHzwV4z29mRZSGLQxg0k14iPBMY5Rh4VdLlWb/kiTtQ0ApnWySZe9lTY9cvFLrGaWyPsL4QgD
ywqkkxUoqNmoHub0GJSR0fgWJFJb33MAt411OuvcbAhqcXkvtsNU+qu/hT94Qfl5JvnHRASFnQ/3
jQzLZdtaaF7dJ03eqHbXBUK5d81YtP339y/zbTgJNJbeSdIsdKKCj2W3HNkSopVY2d06f5+VViwC
e6hsno89T15gQSrujda9dKvObBo9CfOjkNnwwfP5ZbIcIJgGv4TvS4sxpu3tuo07t9dLH4rvbR1Y
2HAwEwUkreNi6yW48NIAu99ng6oemxIS+JoybqOc4DS2IHepoFvH2hrLv+R8qi3Werzw50qKjzCB
RwwbZr6YJCDplB4MAOq4A5RmglYm7ep971PXqJiXGl6E4aZbdUEdcOqWjouzSK/wGgmARiy7uFoX
636SMj3rE1WX2RaAnb1cNHnXatjCgSpQKB0C26rvQoqYK+GPl8yYRNcqF6c9t1fYPOttVaRT9xGr
w1EpB0sF7QrOKp0plG6Bsh9ZDFZm24Hml98I+YIy2Eric5ZiSomHdkE6hi1Me7q8WE86D3lteDYn
6CuQdNzMk/bC7jBM3sd76Cg+MRdHypGNRHr6uaHlaFlUc9XDBCLkN6nYRd3e60kaXLlO7i0XXj+g
aY8c7livX5p8XpZoM+Rq6vItBn8K77JuTS2oRPxy/aKsoQ+v4yI0DsLsj02dnFRUqXk8AjokltAy
RsF4B+FttX5Z67Caqo1d1+bQKph9HpBok5w/evil65e4mVFs23hBufCjX+1MxzsZ9Ah5hBGtgy7Z
SIT5xK57Hh7qEWuZNrGYS75C4Dxw5YXVGt9Ay6CpHgmH2k4eklE5470PzZ6+VIrwdgNts3KbrZWl
zXyagT8ixo/b1P8CeZrDIoviDD9j7FqBi/K+bTi2msy+yZqRbXpO+BxrSnjp0mZOIutvq9P0Csot
0NTQDsA/JOozD4pwDMX7Ix5bI8pMVNAgQMUr5ew+HhGumT6n/jp99VZaFYLtNPjG/Ll9VHF40/QW
hN/oA6WPYDO5g+6zKyCuEev0/cs4Ct/wcilfu3DIGU4VWKuOO/Rpdx6gTA/JOyN8Bu+FFkNgPQlU
HbBGedW3zl6lkShuAJBmWByZo3q3z2KDD0DkKJrArWjU6S7qNA7vZ7pYYijKJicc73Rs2cW2C4A1
UraYbZgtbLq75cYnfjObPUdK4k6MOd7FWVpW2uz8EYnuT6YSKpcNKg7Q9py8f8fHdo0EOwkAIISU
ynHxf8kKVyGyalPXRw/j0No4sYFSLk7sCG3XtDH4AqTtnGlm2c5V4vEjgxHRmLpQmiXtAaRy0/uU
YJs/ul2xNuq0kK5nTGS39rZjSColMvBrsFTsOmrvxqd2FqQovqjIIQXwwep97qT926Ef4wGZEjVW
jSfoUPR7e6Z0XtvAt9y6D1SbwAEeNGLiXIC2vMFs3ed9DHxg4drSHOCk3mIrjUkBA8hBY+UObrwz
B+ZPoqv66rFOYBg4LabazEO3TCK8TruZdyFvYW5xyZqwP1RWpLyDjNVID/vCecHtvv+0ntMHb2/N
ACjBfKIBacR3j25Nz5UT1YNYHqBtN5ZKq46ltdZrIX5oOwZttKHVvFu/RG5rzscGoDwPBNW1Olv2
KIqgHA1MDHjoA16qYjqmqPRYfWR9sCZtYSUsMR8SI2PdBszmaeHKCbOm8UgYsIASit+IsRymoqHF
IbzWOsoBQAY13XUTRF5uyW8v82NMYfUB1uTIOpEng8abIwI8hZFQOnZ1nWmljBt21uexiQTW4cW9
dfN4Hmlpj908+wil/lzveTPtpAMNBSfYQf7hNb1dUXYp8FrlHH3uSWpXj3pBR7044exnfij2+SKg
8m3RM78Ja29hwusxbXFZMHrM0kRpU99EYR+n4GC0H2MM2JDjnaqpTzzODfCBOz23HFSvjy1Dd4Cp
nGuwMt6GXWQeR0adi6lHBNLhR7KUyXhni0ZwJUFVcTZVoTZx6vtLjg7Stz40822y/hgJird4QceR
De5gb2X2vCAfirptukEZ0UP3B02T8pqGU18t+y5XoYw3hj6nBP2qugJh3Hrw5mAj8XasC0iBLf8q
bfKIXv5JzNkPpHRsOGUGP9xVUSvqnz7thuquEWGjHqfVqadPZHbted3FZQsLDN0Xno9a4TShhHOt
ujwFHh42duNceraCB5WsaeJsy5n0T7oRFJHXcpO3IwDabTZXI5thXNWE7uhsBVRoD6BbBv8+rPXi
Z1t7doZpOJHJlDsp/lua6TNNoYXpjNZ6WlfCWpaihFB/Aeve9bKkkT9BdmgXNNa8fp5C4RZfBr8G
iub52nW2C/GpWDZhpuG0SwoXUZcMgP4pzCl61wlqFBcpHUj2iTM5uXtAkSnO7T2yzo3/sIAbqqyH
RNjz/HnWs6evrF63FjjkFGZTWrNC9bBGY0blRcINlPe3yQyZ/0lakN04rMKPG8geKuG5+TZSa9/F
352mjNufuStNTpulsnRPyaCnyd5W9YSE66lO2y6Id8QBQR2epA0yoNcUBKyqOhlD6fZ1/pTHraeZ
5RkCQeVfURwF9XVYHdXL/Ja2JB3aiND5UkZnAwojeX3ZBpAUZvtyzPQ0Xk5BmhUFzbfNNAR3aUvz
8BkU3TmEU6yV0Ks2cgT9DNtIH8Obj0yVH3Z6l6dA/uH9yXorL04QGuW02VbJ5GNgRxCdwZ/CGsKg
P2NxTFa6nTzcFud6kHhdyUYvXgzGt6Yzkh/65Y9WUdS8ZqM+wnCr6P3u+zrQ5T+el6TBM/fUmeHR
jbaU26sBvtW2dJoamtfRnItwkxfcTuYFHCqPc7qEQLYpbtCb/GmZ5CSjmxJI6VQfosqzXHlWDUiv
jWjzegGdpF2SmJxEpHSQV1+iLE2t9cL3656ZosMJk32F1e7y4AIopYrqS6foCqe+KUu0uGl5KjEE
dFMUAOHUFpNlLmkZ0QF00YUC59ftbFmVKt612raC9k83c1vGa6CFSB6GLDYNPYTezKwbDwUnyNYJ
c/MlXD8uy6brEuPT+3nP3W8leh10dJb5ZGbMq1EERwmFWp913zaRMfn+qDO0LpJJCxYATSGQdehE
NbxPvtxqroOV6evIYjOnGmYpRoMPmCCzhYGd5+JIP3eDfzv1bOa59ZOSXJI1WIpHYbUVYgJPXUdA
Q7d5UeBp0d0G23u3LeI8gAqCJT/AMazLFoQC82XlqzjJh9V35qu4jMwlg+FRcr0PWVmM4PFS9z21
ZrPAQmWZJx8sFn+rk8ZMzTg6vJUjFhEYrmFse4bdvt6PUp7XfSfhlvO3YJYivK8CP008qqP0ktcb
SaWEuXhdPenaJ3xlVFrm5uAoep6MgVWjtq8+LjJBMN4SAEJ2d+XZhbLuX6faenn7fyb55X1kCtzq
KnJpmIm2Tmvl4/eqCGWhTorWW7jpzl3BT6Px6WWFfU8ADsvJBtyseVBiHTVLjcgb2M9ZS/d7Ck1D
lY9L+CmBWo5ZGt2m5i2uJMemtqQ50jHZVPS18LizBmwgexQh0e578jKDQrKDsGsv95S7BTHaVoo2
nJzTZYhNdG6/PNqX5RGmVc38hH7BJ/ZBVJubn8MFbYBD5igzTA6rA39cRGdH+cMKBmvQ59ypZ6b3
ZSGtwzJwldyk+RanUD2fo27ksbp6nZtLf5lQCyJ6fhG1J/xob9lBW5VnKz0CszzJAHvw6akYIJO4
hGTbZD76iedbjLTWfqeTuGX59AEeKzevRpzdTz25bPOF7mh++GMW86NubbMdmjUw198OYZZPD0Od
1RBttlnM9+ad52TeadUvkaMvvJe1UpR9oqOT1ylPylFxOXPhVXwJJ4Bg8FIWYGdPRmgAQ/sBz62M
x53sLN0WW7vPUgYPylwQMmn4B/VZTcKAlA2PKR/OIpGZ7TxwvvK3ahnCEoUQnMV5OYcRuJ4FCh3C
bpptnfh1AzNon5E2pC1g4P3IxvX8wGkM6uumG/h/aSbydoENu5MFTZsb19djpVOSApMqGd3JMzF+
CVu6kmg7XVaz9ifKrSSJZ69zsTCxyushRgqPI7bZz1YLreQZxSe1zl9t+vqxN1ktRAW84SWdXOo6
VyXd6zXx7o/F78GZncoSXnb7xHveM52IayaMhqEqXb94eSwm/dDRvjKFp/rl1sEr9EyRJ+e14o6q
DGbJfbjaDlZOK99MnzNLs2rIV5kl/pI/jelIZAacARlGa6OLAoLzjWKB8/6uIPtobYp6Ja9Mm1bV
JqiqFUvYXHmwJ/GOkGopi3oM4Me4f02yrE5QQ5BO95lK3bMs7Va+Y31JvaWE5WQNu8CvSFGmTkXo
2zTETi20myQmgoumCs1+0v5UkITPqlhjKr0whZ7zul+wNOWBWM9M3lDQjt/s3SGuyMWXdZvxcVTc
ucuvE+5ZaiFN1itVXCdeaZKUYuC4u4qq1Av1LbpMzZLu57S0lvwQTjKo+x2pCyektE8SKPzmZ6AK
EfPgrObho2m3cldhC98G9PhBapabApbA4nuZyVILMtFeAUBhPJ/WoEmj22odJuseEglNVmGV1Pq/
YW9ZX9YkV2ag9G1zD7RLWxh/wkuTpaoL/FU866QRk/wWJkveOd/9uQ7r6zDsJPRlvit6bf01FdDA
p3tONK+m+aom/w1vUA3s+wsZyanSSFJ1aHJv04DOgvluivBtup/JWIyd+7VPY1ITJ6oaxiYB1Lz2
1ZfVH1wfuAenAyS62nEEPiU0islAWyEXBIXpduSPVjRuoonK1Lx7vZOXZ9nJkgTxFt4TyGf36bO5
qevR2L9kQVBXbfH+zeYt+sa8Ay0Y5iwtXfM3gJUW71iyxbwx9chONHsid1PbKOpUspUzvMX0etWL
I/clG9XsyqQxr7wuWXxKLBEoI/PSSwremFMr26p5UV4ExlLZ8c2QR9lEO5rdkrD3lzVN3LOpa80u
z6zVpAN76kT88HHL9Fm32qxv36b+ANdxYq4cUnc++jpQoBKOtI6lYt2/RGxtUa5RtSlbOfi31YvB
ql4SjR10aqwG+n1MErJXofL9XZM1nUhRLQsH634oAsk964kq3nhewFnCfOT+zBigw81lDc8bzhIV
5wjMRIPZ5NI1ZcZdO81mTUbp6lbFJsgBmTT7vKzZjYeXCSEPbIxeBZEL3+v3jlVe5C4yOfEHia+j
shG5HOwDK9jFuIHHOE4r55oaAvlq9z4XIuSqoyyb2Q2TwMx2lm92UD2SeMnBaHTm2j+I7t7GdmZ4
6vhItUGqS0/4cfpdDTMKH31EqurFNJbkgLkK4gB20vtDHdWF2E1A8WzGImXF/8dAFzrJuthIv/1n
jdho/YhtJ1OoEWAoNKs7CXPzUIei5AkLX4HB2b4ax/ev5W0KAVUK1o+Rt6Dj3ANK57lv4/l09FzS
t2V2jx48ZqwIHOOP96hHevtV4Dp/NM+/DggwjcSBYfknuXhMMVflCoruxk7vurnloMgqTvyzaKkw
c687+/0bPAZ7cofkbiElBrdHQ6V/nMic69LPWl2Hd68WY8pXk7RfQm8J4BTz+3g8lBKK6tth8pZy
B7mwseeewjRY/epzHn1wRW9XOnNOKEUvIaVR0x5EdfDtnC+JbU3R4nV39cummvDr2OPzUKXY9SIe
Cx5B7g8LOzPxOBxwLazcXEgpvW5Yt2NHZH8IGk8E9mbGtKBF08mOt7M/Uue6WDziye30Us+SL2b2
/Zs4fow8ON9wAlExMXJdx6knzt1Ou7M1XtNtYyzT+uwISTp7h9sFEaCPuF5+N14A+g/ILNjd8LiT
NJrxRgBwDdevx96c5TD+gyEqgOmhd5v9r1Jr9A05SKeQWTQYT5C4x+YA1CCZ6LEoOW6MF4yTbJ5G
VNXsi7bvzIHx/oSaxNn/JNbIz9KmZrrrAKVQKeb3t4tiWiC/UisoVhCHqoLOGbo571uo2DAfbcFf
h+LR0VRqhA0IMo/vrUld+iyzMDt9cUXGgOwI68jtGn68f1evUIy/3Ri5QoZKAMg8F+aBo769Mdum
LhPRAXeiVtfOe7RTZ4NGGGjfGsRf/QrBa7gVfUZuNdk06Uq0uNFBhlj3Bac1EJxsKypJ5ufS9ck9
2Dco+GUZ7eL4BoG4TueicpAUTl1KTl/7rmsIg1Tp+m23h01wdfXWhqKvb3aQZJNqu/RmR3jhTfJS
z6tCghHvU9o2TjdfVVkOJHuHkxMWDjmREqjGKYFGVDS72iolj+LVQYksPpZvqhe3Ag895rAIn83Y
S6hRTTamm5ZxF9NNaGjcgGl0LRxagW5Wfd26A2/AxULA8trra+PMWS++jaQ4ym43LMlrAeO4biCx
aHuVtMUulFENFPE/KY+OYxNyvxdH5nmpUlmbmF/64s0hHnUjmSViiyp09zIWDNlURBXjuU21osi2
9dz0xFPk8+uyfvBwexPvOlx04sszGghpXzsP+lGRZ11e4rCERjL6W3PoPEi7koGJqDJsylzHIt1a
NHxNdrPp4N0K3JukS+An32cdCLruc7Ak4yo+U28wFS18QODL18AkKSJ8LiTZ5mwHCAk4wSFXneOU
KHjjdP61EHr28XkQzpP7zQnmRcfXpM1SedsmSVlBEtYCrCUSxnDAGgeUi1r6vhULz3Y3ze6qFprD
yEyMW1wzYMaglJd0uqyQgOlXKH7LqSCaTmJFXbTI7f7Et2s9fQ/tBgL2XerjcLcbkMCN+rMl8wKt
lVEJwxt6tUX0VwLIvETaICLgaPM6RGX01c8i8W38xKXV5tB5WRo0Q+INQsxfEbIpYMqD3IzKDiGy
VX0m4F6cXdql4T+wxuQzRlzE99B9W1D8FUFm+Hmz6T5YCrgslmJKaQAZvdPC9tYzxE/HUzIZ9JKp
0N3OSUDLTqFrm5zxqJDydZJTPwsEAvK+m9NHJOs/M7sQ4NedlFi09vQJwS4pJbcNLmJpfxMV27Gd
ZAhZYCF3Ee2tPF1IUw9lNPt7BLSGT2tZa3uPV673CBZ6teHIb37kcriH41xeKB/9lGYEoBn0pKDB
vmSnoxiSXZ5M8W0kIWmsCln8LPou3dF0lW0Wv213QZp05/HqNgdoyqgCI4jk89Xx0iKQ0UaHia88
i4nHvqtZDCfgHtKfXVLVJ9Xs1OtmScrgkJe2uJcwLaybmhRNv7E8kT1M8xo/1lYLp7o3NJ+n2C32
tqvtc7Qi82Ij4Ny79EnTHZTu2yeYXNNbkocFeCXtJT8dSj3EM4507ka3zIuDXFpr78BuctePPgkH
TMGuX+bh3OvVAjK3meJtGiWwH/9ZjC6s7SAQhh+965fOXgxSE+YUTb5sRsgonmIdRHBTpZY6b1A2
C3a+o8vbGTQrcVIjLoJeO902jXPxCFGSvJzhBL3o4e5khdLMQg01G6fzGXf2yo6q8Yzst3VeVF7u
7mKs309nmkDcrit814TN0vo6yW566pCZ3bqFsz72fSlcEAUS+OC69qzcvJYQpTtCDTu5TtV8TktD
l21sRxbXixMZ3g45b8cJtdxzYLq1PFdzp1AxGNyLABAzfATBl2ACizyk6bXvsH3GftA7Uot2scnm
ZqQjYhHe3o90ey1zX31d5IxPZlPepptrqMBAVCjCZwE9iIPnP1KZFhvPrVvYtSYPEHGjb2dAuLd9
jpT4tkJV5aHLl+5PNaN/sOnmATZvWjBKuv7tmoprTM6NjTfn69af4+kmcfscSr51LB/LRq7wTNvN
lxYZvo2Uo3ObUEQ4k66Kt4Oy03O/QHGvR+f+siTfP1J28AcGTfUmHayOiHTILsPYQvOmdqrkUVk4
NTv0OvBXgrLvbsIJNDiGPgy3SbFGp9oR+Q04HbAdU64eXNHKk3GYnZNSjuEjKroPE3Hyw9o1a3zS
SZ+mSwiInhYm5CTX0TDscQOXe62SIN0ov6NiW8GtYOfjeBYmIPY7/FA4sqM+eUhanXz3Zul9LlUq
vo/ruD4NLPDdGAn3ygdYcIIetrtD71Xf419am2Bqx0tL9dW31RbtiVc7Kcgs0snX+WL7nGUzFsku
i5h8UFCFpxGFma3s2/KkCgb1ALbL4/pH99yxW4SoQq//Sl6uu0naXJ06S53cN41aL7K+7PZzhMkl
DG6Kawij9LmC5fumRerws4pj/4dXjRgHt1vGa39p2DzktD45nh4uZhVNZ8U0e4K8TdyepGHj0/AR
grAk7ZGcrZZKL9M0V7doqecPMamTr90a688c+Nkpmy26gm5eg2EKaQSgFeOSCrfjbXWD3hwo/9Zj
vasW/WxL3FSk4G+yWUCTAzLEPqip7L5KPfhQ4QTreqkSf7gAqFSRHWjE58yjbRib3cx7L6riU4ea
33aUq/8pHjOPzLyyflqpCwbtcgl8RJG3SzPj6+6igZR2fFkF3hjpvS1UVcOYkcj0crJkdkOWpb62
/KX9Umv1yGcyEr2F86Vv8GDKISqv56QEfhnQqnGeCOl+Gyy4Nbd1PtlXQH2Gh8Idx+4kd2vP3ya5
E134qVDxIYEXMDlv8ljuqOP662ak3r2Lk7WJNuWqEzRXvLS9Fhb1/ovF6iLmOrQnrS67ZKTQ48zK
mc5av2s+ebNv3UaQJ9OENKtc7OmBUndlVozNnpLvkl80RSWKnaXaABBimjoWzBF9v94tcauG/MS4
HvYO4gBRi4pZE1NWnVfE5KreOhGeyzZohnS8IltS9kjaOtnnKVrFshVwtF4C10ud3eTgIl5oAnH9
JaAbJ6ZhxlKS7h0cpwyNl/R01GF0Hriz/X+ZO6/luLUty34RKuDNK0wiDT0liuQLQpQoeGDDm6/v
AZ3bccUUg+x766Wj6qWOSkIC2NhmrTnHrLIvUO4idXSXuZGd4agy2ckHCCrjEjbFUrV+MnbGcO9I
5MOgwIkLwvlaKYrJkZR0Z75PNVQzrproxW29KNIaThw0M0+2GlW+mJxsrjy1pY5/aRVMpz4CudWv
qWwdM7VPPcJQchDeWEOy62KRTGfVePwVkfWkCwCq31RaQjXK677Htd37i5nhGaHA3tV8DzbtTcxm
i1rihRiK5ILkXcC9ZUWZl/SaualcrVxo/FhYtvZVqht1ENMovMxTyqR+NqfzXot1xfbxAyUWJbGs
VQ553ArakYNhLa460f02e7W/kmA8WV6ZRXrnWnquUYqjZvegCKn9OTpsTbRWLGpY15GiBfGYqAPk
UXNOJOwm3SZFm1zM4neLpNcWG7PBXtLCYybt+X+oZQmc1w8moQaSTSIK4RpxgyUTgDGWkyQQ6lwb
xqUijebwlWZuGe2zxta/x+P4vK5J/DVOxHPsCCNzOSaU9xPajiCyozaUWTxkJgmzpf1lradiUYl2
19JhR6is44lGrMLF7SZjqoJXdd9WBSDC1lzcwU515texL3+Q2gVori5o48VzdEmH0ZY9Ze4msDos
NvqNA/313kJA1PrpSK2H8cCAcdHDTT+VWuS3oqk6O+gsK77o6qq+H5quj4NhjsfoQNU4xj9Szs6h
rLPGVyvi0YEcGZxC4Ug6fVKf8siQLtV81k+qoGmJ65nmtcOxyFfVaPxeDdYQrrOqQuqyWIR92Rmb
LhCKWV+hH5z6g2inyMUXKM+EQ+Ej081uFLjeyggNKYLI4dCZ3BwgQkm5By2X/iQFs2jCjP6a3/JR
Ti6IzfaKVZ7FP4U/7acZ+wt+QnTHqpPuBmzNgAxE8gACRXmm8jbvEO04ISjQcmcJK7uRMrn1xtJM
HuWq/EqcAgVVDm47S42yJ2D2GOUMra6fNDlqj4OqRbMbtXNmeynF0SOMam46JpNWh27mcdjVrjOO
JcdxUtIfeaJZz3kUK4+5ok0XI51b3xBNfdAoGT9QfMc4z5w2k4+dyc2lGUVbthOT4zYI9R96vh2G
l6rcVu1Z7V4I2JbSoDBTGqEUk2vzUBnEA3pQ2OaeXtNaUyy0JpI+tIJ5xDWlNDMuC9GpL+DuiBtQ
C34DJGkrsQnzLhuP8hdjIgH3eijNQbX8PkHI2bLXyuHGiLr/Jji1JV4uNE1+ZuGdWoK+7WncS31u
+r2ABpA2hvp10w3slHWEM5wukrg2jDl7IUVdsDxw8tzVQ4Qaqo4M7YLWXXsi+YPsGwyhansxd4N4
ydV+Tr2OMiM0wrGYf/T9wrfCR8k5bRBUMX+OdK1Gl47cGFTZqB0pUsdIpkBCs5lHNvqqIyGNdqWV
9CedtF3OsmxHer+IGskIpKZE84uhy3jou6J4ssQ4g8AB2FHIUiNfDZOl3NNdszHLISnKXbOfkiKc
2FQdmf2qKZibBApcMztsPVFxSPWVlkyK5A3RpsRbSkAAQStGHAYoUhhEnp6QV6/n4y4eTVopZHxk
OZu0NtiOsaMHDStV2VNrIHAfq26o8mu1VqbO51QR5UxpRKhhnW0h/RdLKMlqVunX5qBFtpsrTap9
L5CNkrkwSvacEUsMV2iWL/OkxqXvcdqedeEOa1J2g2ex4ILPTuhf2YU7oObWF78al6jMT4sdqZrs
dQMHMHFTjFSHNHdG5o0xvB1Ekz7Gca7XsT/xqdBGwY2jwQwZ56aGGRGzV6sOQzJI5a+u6ebRCBL0
TyB9jIZe230kq/ReQoFQqq/8dtElObvJBpHzHgiR61KwKcNAD2BE5s7tv5aSY8k8xy6rFt8RyWw8
GnSZkvt/irWS2BoOfeFspVFViWZx2kzInITRC2x9EL7D1foZ65E8myG6avAnh0bpnPRpEFMiJSS5
UuiSONlG2WSyRDAd9w9DQkHBvujZUM5XcubIi+4NcTc0ebjS3eJtseRldfai2UM1lr5R9MNSnbSB
21td3GOq2nmIXrQyutd6Q6RmYCJUTbWjPAzQ4NAhpT17HM4OcbMTApc49M2+9nNUSJcqYi627sJh
xlyclE2UrYdpb5ULeI5EH6mkph6SKlJH9SAmaC8tAjGhuHGoHVS1Depn0O0gkgoz2ki1kSMGV9Eb
Rw+sZdX0kL5f+SDsofgqoa7pXbXGfAZ5im8nQG1S/pSrnF0W6vekzYPa7JzEH1t0KrO7qg3Nx9Uc
lt8qe7gx8XgD9GLcUwdOL8jj1rxcNYfLTFkwNwutRKw1OjSChVTcZ848WYeGLZzlapUAVT1XU16F
bS+jYpxtAUoCCXX+U6xylDO16mXkmqyjg99r63LXpYTSsUGQioAdKCfEKBOGEbam3pd+VNrzi7RG
8yJcJZ4a5c7O09zwp7QiGRnuQet22cjRoFqlkdNImxFgznai7fZDYuTjz1iat4oLO2rwb2uexDt8
WmMk7cpBsRHnqI1TeZGs13WgL3K3V7raeirGQlc6su4AY3gUFFODE6q1dFclBIvBV2Vj6B+RPiCb
cFuBys5D09GMbJAUFV0Rxa2rmJN36eoN+/DLmYbbDEkytwBAmMVRikkh6BBeY65AWydKpBtwKTrf
rgyHlpTUJyG+BV6MNceSq6Gt2xM+2WTeQMHsZUWwwNiInNtBkmvucxU7UxHzzcLL9nUSiZwgQ1vx
KiFeoniYifhCYhrunjlcTsmtlZXttuvS1HTPDsY8ttjh0xemSG0JNTg9d/WkRZfIJOOfcavw5O1p
nZGrRQOVkZVYX1ek8vTVno3hZmqLhFvAxkZ32CprZlOrxKyAR/6OiHlCDpysng4KRYvUn9DGfJs0
HR+hkXf6vtKzDHlia9w3UVzverWSH822U1wHn7OftMWKQr8jNhTL0XKFp1JNfXXoRkxdxZbL56Sj
Mx5is0Wd1lUrctA4ImHJnog+RxrBadgTlbWoOzpE9FmheKedH4/ayNQr4XdI3V6ArXC1uGvYFFRL
d6kNYriIVWWjlBsxUV0IIcSXabZ6VMd9xV2iBrCe9TaxY7dkA37dSNuOtyPdsXLZUy+pS9iUgxwl
b9LEZ0HPUF5RLrlZMZt37moKYQb5iMDO1+QyDdZm5u/EBnI6ZCOl8EdN/Jq6pApUkpW9qTeWJ4vZ
YjzNfdUKv2hG+64zsN1yOQN0Kh5gqkClWl9qRaSe7KTILWRC0VK6rRI5J0lK1JelSPPjjFP6Bq1e
BlrPVr/jihkq+gyWs3ip0UG3ASWWLv4wLVnnFq3dR8GQpHbB/NtqxSlTYIHtenMyHqQoETOY0i7X
KAZAk3cLUcJZdVA8uCVCjKsahYkcWJOxcChwVFwNDZSXMoARnHwhuLOdPNZNdnXsz/1Eaxt7e27m
9aRNlKE1tY6u7KLUHhtUFrE7DsWT1pX1Y9uDbIUjS+0RRSVCqXhkyBftE4AOKLF5N0uexM7jsh2w
93TUXZ6reJAObcZH7bdpbl33Q18fe6PB69Fa+QV1AWsP299+oGIMbiCuYvNFqKsWzLrc3Y3toh7y
ru5Vsu3tadutySXSmYoSj9V19r7TksoE2gUgxC1ThywmQx2LO9yyqd9S3PJbhrpOopYxBGxflBM+
8QRt4KQ8JtEyPzpRr7iiG2Ssk0YelHYR/UJWLPu6ofdfbbb7oaJHygtsw/xR5q8YrjTz4JD8P+K5
sS9nmvyhGHu+Onv4jkC5vxGDvESu3deywnew3jgxkC1Gg16GrAdtxTGj03zbQpzC376YGrX9llHs
8O2Zg0qDpxjeYqLUD5Jd6PdZoumlp1PVPwhRkTDnorTMNe3HMlD9b4NcUA9qX1ig8nL06YHjYnrk
RAv+5q6F8asb132WNMzyHfANtEltgzMEkQBZKGVDr4GGY32tL0hplnBS8WqovlZDFUwO8pCU2XpA
yL30XyOAGMYPo9LrfJ/VNglpXqS3ci/59mjo8Fn4sFGz0NNCH5E5SmrKPsI7ZWXbaMtL6rW52crz
YVhmqpiuqc7GTteryX42q6pnUiF5qpgL5jEjkQ2ffR46BZ849RheTwMXZESOzDYeVdWCF5qPBhm7
biAFTUT9KjfSQv4jDU2EekEnJrIB6FimcY5aSJDATHODMdjQBomzeJWb21Gze44wqTabbftQ21M0
Zj6NWJtzH5ahdM6usqzuhtrvJggsSiALbeialyFfR2Vx+VdEupDHpbMlc1eRMDPsI2ySmeNRsd7u
RAcA5BRhEs+j1XwbSLZToTFEds6foYW3zPkk9R0H5lO2EDBjerNM1Nj4mY95Q+P+uzlH8w8DNWRG
9ph0pU2ED2+bc5XMmSODS/BDznCR/KvrrZq5Qfup1coYtSeg7Kr05FJvVcu12gIjklvQR+m8Xqtm
62v2u9H1cdvwbbeXn2XRp8eu6tB/RQV+ntGSGgvWpDi1fua12Bot5T/CD/gPBQNRqmmXfdKofNuT
366IjZunsXmHafmeUzspGtoASOPqtfzniuM/qhrNqFpa852V6AMiuFGeJSwfaUaz8p9X8R+RG77U
Jf97jmB4A3H4f4M7hK/1BkPozv+p/y9pDn8Mjb9gDu4rJtfXtxQH/q/vvyEOtvU/ZMUhXQExQvsc
Ncn/hThItvM/mJzhJ9DHcijk8Cf/gjgAa9jc6egvVA31grK5PWki/+Y4GP9jo2sB2upg7iC67z/B
OLwdwiiZOPls0BxGL/8WCK63XxYpIPHG8O0wWyUHO7H9tGqP+DE/+YLfjtt/XQb9NIQAQKRAHd9e
hhQtmAPr0oWDJJ3qHpbu8hJpP7U5uSn0/LPMjLfKpX9dDRkGmC8bQ/tvg8wfXKmcW1IitH+h3VpX
MX0UYqanxxS316ZXcLxWh3CTyyjhFsVvKZNno/SsROV9ZaWXYk0Oc3unmwlMmLh7kR3nC6XAhz/G
x80/c9ef+Iy/0Iq/Hzx7OkRNPHzFOnMoKeyQ1RnvcAg7P3WhEnua0Gy6wwoVzgLhsdJ8aRR1b8TS
HUnHDWJNsXXe5xs9cy5kdT4AbelA5RYqLYR6YE0vP3lpf8X1bb+RMYbhXIYSAcn07VtDy1Ovudl0
ISyDAZjNgqS23Y0ZJY4hU4/URB91Ig5t0cTems2XcaL3rtZgvtBKdMCcT2RpeKLK8jxV1f0aV/u6
XmfXkiM1+PhxvvfGybpnBPOlWQS4vv2lkmFpYBR4mtRUypADURekaRTjdmRLVzvWHmNkBx6pGt11
+k+J2r8fEzBZeXPGo1fZftwfw00ebILtItGFRZsSgxHxHUlPH9/f+WeKGovC+TaeTQ3kin52CWAs
qZ5oWReWsn0alm6fGnmo1OYnUVXnKjQQilwHsx6SKZSG8Kjf3oqJnGXJqk0F47SvcWWLyy5P4QBp
BZ3u0qJrbWexny5F7G8bE/wh7d3Hd2oysf2x1nOL/ASUWrB5eaA6//P2JxglioMil9ow1538Ik+z
KWhLMb5Qkll2fVm30hFr0vKNXrxEhkmkPMU4OVAKD/aFbOSEVeCdTF9HUeSwSK3apveizYd1Mae9
YvBP7UwMcs9zG11GjXMlaAxdGpXlhAp96DVbhZ/oCkQ2Qjlo5CmhMpjXg5CGEFia7E+xdT3m9W4m
yORrXbPz7rP4wpFVbc/PuJDkdgyWXDJ2kTLHX/Re1r3ZzhJvgpCPcbi+toVqBXqaIQ3OObxOnCDc
Tk4uUFEUwWTVhx6bKx0b2QUBG3uUZKVv0iTlOyi7VYCt/EUvaS8qZuoTISkFJkUWdVIDbeydC8NJ
PvmwtLdbr39eB3pXx9AhKpisF29fR10OdjHizgqLJkoClAS5h4M48Zga7shr8KopvesTB3PlbJPs
Dcp/CC1E1AecE/Irqt+HYaD/iXgdDxIj29Np0IWcxFC7xLbkLWN82bH9jNuYCZlblr7NLX8o2hh/
b6PEzzFVPheF6Z5FxPBjrVndWLZ/fTzs3vvADMvQsEczANlovr3NJZZng+TKlgmEVEz8H/1lvHZf
mqF4/fhC24L6763sv54nS7cGdYYNnHY2p04UjVrW+TYUckFzq1mlwbPnAtwRR64uIDGzD8aueMoY
B59sHt+7R6ClNMYQm27o8bf3KGt1q4hetGGX1vkrZezLxJyVp2it0k+udL7c8wh1DNkgzJhXtb+u
hHvKQM0TiRDZ3I0xUBsRHAPjTbO06jdpJH7+xw/VRLi3qWeRCZPf8PbOaLBFlAxl+mZ9yjZYs44K
IZAprVQ/EsqlnitYMcpPbvKdx8lFUUUgwgQ+cL7LoDCdFXPKqbGMtdx3zOxCn9DHbPK/T6703rQM
DYcXh0IYK/l5Ig8eSY69edOGOFpf4yX/rlnTGjrG4I0OHGhjmg/T0P9Cn1t5XZn/+PjpvnujHETZ
SVlwuM+HLKXW0QJk2Yat1rklDU0z6XddM39yl+8MGhNomo0SE98N13v7Eh0I4pQIK5g/qzru1LV6
SNuCzjO6HrNQvgil+pRcvP2TZx/jRo9gzd5g/6ZxPm6UBv9SKzWh2jvGNwIoPVV0hyR1mH2X4m5Z
5gTUnykOJg6XwFbb7MnuRDD1Zr0zzGk90BYzP5Hdv/+ycSvBe9p41ufjit6FsKs44WVHMti+Afup
vXzn8NvORHFa6ywFujzcELoN4aO3/3XCe4Pm+3Nn+u5rcCg8qAY5FqAs374GK9Iy0E9OExpTdtc7
E8bi5UI1q6tFjV+yYon9j0fXe++A2EqbHQdzEiyRt9db6C6idjSasFido9rU35ps9D6+xHu39DtD
CMsGLvHzDVpsZgMpZ9TB4jbRdzo52Z4qtctuUhZ0hfEJO+rHFzyDdPye5c0/rnieLxo7STW31cIV
axEFWIvHa4Gyyy+rkVgpdAFBa6E90mtStayp2xts5QYzfxo79aowxR5V4BxGVvd9LNXLuEGU21ra
vM+s9PXjX/ret60r8FsQyG+HwLON89Ip9C3HoQlzKXuwivly0pornIm3/7vLnA2qfACDZw7IeMyu
kX0aw15czLkfydNnAvV3to/EMv77hs6GU120qNXg8Ifpuv7AtRYAeLouBvOhB1T68U29+6X+Xucs
w+Cg9PvP/9j4T5a8CWg65AZavVmgL/IBUU2b4+qzjUvZLg5SXuzlVK9D6kR3H1/9ve8GabyJMmIz
6BhnNzrNaTrJgiFW0vUIKgTiL105i8f/3VW2X/HHLZKHNatQexvQa6NHrSAgRuqTQ8c7OyKbzgmW
JiZ+Dm9nY2N2oibqGk2Emxp0rKcnyAh3SpfdAKa7l5uy8MElf7ZDeffd2dQymeeo3ynn0asVUoZ5
FZYIoxUNo1TNcUAvsWJbe5gtJr8oRQ1ldso+o1B/iBT9y8cP9gzn9c8UwXrOfYPQZON5ds7J5iWa
1bnk/QnluW6Kb1KSxx44K0+Jy69zkz/pIv3Vox8N+lzZsM+l//FPcN75+DkrE5sEWZgj/rlbpU4Z
XvhMRVgbbRSubfGarsiFKZe6rQEcdkyWxcPqfUuLTTvCtZ3CflSDJMWSPXNO9SmmIGddoiRUmuoY
I8TCIjEWu9mxMe2aMwLNPD8U+kIeaYJMoV5hSI7xrqcz37VJd6Il+7BIqFOr2TjNs5OHgFpgcZHr
FVpalHqKNsp+P0mHoqnWxyFNOdPFpNhUUoeUmDdmSuvimxKaFfqyqWuJfHYXLcfSUBQ+Yc43orUO
OK2TI7CHyTfAh3rJVF5WsegvdDkvXHVNAyS8X+axoIWfa8e5nS9iO9XCPAG8oMU2Ev8VBjKADZoq
1BZ0l7CoAFF1sRul5h6aMrnLUmweolW7TmYN3yodEEQOU/Wk0Lty5To6NWU7hd0qlbT67IsRv+Bu
kSXTM8UQuapCj0pHNH3MWySqFCp+lYb1knb5lVYth1TKCj/uaAoicDZOAwEchzrWdx+Ph3eWSQKG
cRRZONBYkM++9SirNKeUFxHCS828dVqR/cTJrdylN7GT3fG33P/8ghy4gECw2djOCm8nF7KsAYsn
jQirgQ6iKOzYG0CqYLlAUT+mtC6rT27xr5IWJxPs7SqJidjawBeeXZK2a7Gg+6/ZZJLr1IC4Cih8
Zff0Mnp3rNLvQ8MfmhTyA+EYt2VZviJxuuCnVZexKnQUGElxUJxM9Y10Xq6NvqpedEnVdsNG/c7s
Ip0+eUrvzRT4cpkmmKVwnP6mvP4xBwPeyheoHCLsRHlhW+I4zFJ/XMvk2tZE57W2JUFqX+FtN+ov
lD73OujOT+aKd6YKIkHZIVgcQSjQbGPnj9+gY3C2+sGqWW1KwFE9zXqCU5LVsj+5222QnW3J0UBs
8+FGcqdk/PZCWifEAG+oDtW8fDYxR3Dg+GSHvZUs/roEFXV4cVjmsHe+vQTVimbI2rEO80l96KaW
oLcKeXKd7KnLYC9m92PG2q3VkW3z8YB/b6kDzcSeAbc4/ZuzYgr2vMKBvliHZPsdc9t4RWP+xejK
myWpbrBRIFnPxsuPr7mN6L/ulqQLDLyY8KHEvL3b3G7tVUa8HxI7gPo1Wu8buuhWmjs7PZo+udh7
j5ZGAvXgrdvxV3VjWIoIkpMjwsIw0U0OEMcJ9co18ySs+iTp1j1GMvrB8idxW+89WLoXhJkjPWZD
dDZqjMlMaklXcCQQDasgIUWaSYMyxQzSKAF9OoSEef7t4yf7+0R69mg3EySJcbZKiUzePpo/Pop8
7EqcpAlXXZ38oEvdhaJwXNM740WDKummuP5dey5fUrPfU17yqzw/KQtKWBy7PBbLwfxnFeUuRm7m
xa1m2G5vaQgRa6b7Nvuh64JaoNQFiBM6lJia4Slde2/lxouT9+gTVw23i/JVg5AJ4MC5wp8vhZ3k
JBAsk+9CU0H0Z11MrdE+UacZXVrsiZ85ZFO0HYoJy2rVHf1Kycetfv/x41G37+ivx0MpjUMkvkos
cW8fj1HopnDmqA7nrtyk5ZLuqtsBTHRQJtbaOOrLYO1EJB+XbXeQSGrzjHZ9h751vZcTkOFI7gKr
Ri0BHjDAxKPzMBrdy1L9ybSz0kei7+xqM/msUvbOSkj6J/5GGNG09s9zr/oYAX7eClYJExfEzO9x
h2pFo9/N8YUteKtDY9uffDvvHBq38Ep6QtDCt7Sos7NYUcyGire2DttJ73fDjHBdLahACNZlSiBC
3gFrLD3HkKId1F3FgzfIVJJVGPEj7athGy8wXh+GMZrcSV5vM2HqRwyTDa4MR/pkJX1nVdo2CSg9
qZ+gOjn/5ARK8MYa9CqUkZy1ffYFjWqPzLFuvUaO5+0/8zMRlSiFQBE6NOV+Uiflk3Xp7wlHAapI
B5OHRqvqfEads2aj205VKC05Knn5SpaRIndLAEzIrxbnYkLhYNg4xD4e3H+fH9Ai2LTiN2L2hgjY
ZqQ/vn2DiHCDnI06LMjmQAzthCJZsT30tifHL22U3DNKcb0Pl0X/yT3/tRafXfpsFUEAQvCKXLBE
9ss+j2YCqOgfiM9UF59c5rwkbo9qAdwp5yNwxsuqGCiudiGQlk8G0l8L/nY3ChZv5lHmiXObNx42
9MoZD3Ka9fYAWqA+FeiMgv/mfWG931rmKjvAs42futoDyXFZTZ8iJzxQv09M/cpMk5fRcW6GGMkh
Ta1T0zZ7Fc7Rf3PxDa5iWQr7zvNYIFEgrsqnmIsL6VgN2u0QZT+XvB+wyXxv+uYQZzj77PYL0q7D
J9f+q4GzPd8/rn1245kkpQlW3JpY9WFnOEXQmlunlkPfYqLvHr80evY429KXGZ+moxiffCh/TaXb
5XUi+TT0DSgJzhaBGH0wdkynCkf7JVlUty3j09Rcq0W2R+fyycW2e3mz4pxd7KwmskqxxAHaqsKy
wrFhq645gvgxVKrWnylxPrvUNqz/+P4jmeYhR8Mq7HBR1FMJ96R3lfFOpSj/8Rt8/0pbbgd7f1KA
zmYaTR9EY5KvFA69pQfCNFHfIe7lKLsuV6ppjP/NQ9zqE3yRKilWZ8sQ2l7iFjZ74uKQIIb9AOHf
WAjygUp4CLNWfDJC372/P653NkKsKR8HFd96mMbixlKmy65tDo0NEEHt9//Fo2Se0clM4Ws/76Nk
C9XhIouqUElRAghbv3Ig/LdFObE9/KyZ/teedBuM9BUoXiPUss/fWyepQNKc7b4WzGemWQbkEl4N
Th90zXrICvQIkvb14xv8e1Wmc0890PzdQldBuLwdlqgZJbmPtpc3pF69qJLfRclL35SBEouDpJcX
oLFRCxdLUPXWfTG2nxyu3lk13vyAs+9i0IWOW4vvvUmR3RTmXqdDUdjT3cc3+s6qwZDhBEfJmubB
73P+H59f0Zh4YGcebqcoyZG9OZzrfPhsaCK4+ntGoUhosy9jJ6j8lmH9+Zl3/cq0nbOHNVXpOU0B
AulZacKiNUGeVgHOtOQWHziZWtryYxEZzVtKfn6uphrFL/k+l5pfNh5cF730GFp21h76gfpa0Yj7
DSyxs9Z2v6jdqam1y2xWbxco1G6WmvOBeLVxN6VIHJOxmdxhnGVck44EQ0R8pT7VXSx17IQ95W7i
5ir9FJVVv0leBiQQ/YafGyLGOc1yvJ+C+JewG0v7Vz3K8R7RvXFRjymUTOlmHLTylHMlvzZXByqo
fFQGzfbXUTvhD+53Y+cMNyv4gGl08v3YKmpYWdx9Xq4/RZ/rV02kP8bUt/yZnm9joNUmAGwMbV36
qmVFccFLeoZRO99jb9W8muQEV9XEup/jFuHpEll7E/SkqxL+fZhGorAlfC+e2mSnAeNALbAwOqXE
caUYmlv8UnY4VFZ0reulEqKSw1VgorHQDU5NptL7cWKkqFTlJ1TRX+DLYoGo1GsrwiSqCOwI5qIa
u7YTJnoD1XoCY1qgX1e7C1g2hFySAHC55PIEPGSNbpPIGD3QZ+2RZrntNXxhR+hQOJa34uGEk+lV
WrXmaKqLuJJbtp4btBxyTRs4WQ+uMFazC9vACII49dDKiRHoZi8fpiq+UAiD3htlgStcV7Csaco9
vr/vUTkBAZju4cVORywQpTsKLAq9nf+o9EJcwUV+4ZhNqKBJ/Bv1c9fR1z7UtCILJhwdE9qCQEcQ
xhqYw6FHD7AHU465L1P2o7A9Qkwc8hYXLK9ZZvi0jbW9ZFbXVN55d8iIE2TeveWuQ208LgJ1LqbQ
bDghzplbF332rsj6tfIytZ6Csk2OE/GCXxVELiSL42NxrFINIVCYvrXq9VEfunlP+F8Se1nTBllc
P9Z2V+xiLcu9yZ6mWxtDEqdDbThIHU5Vc5G/TVJsHGM1zm/aSGgSDIoM04kzu9KiRxu5QId5ok/P
SF+zsOLBd4GMCkDbjZUpN/txVqRLU2/ylvJxS1YqQAB413hcrTjZjdra3Q7VoIYWhkQmZzNHW23g
JpDwYhirEKeSVsWBiJ7AADYRZtDe+Ov1gyX3ewVj5XdjIK6OgMQ7ztH5A71NWXVHFJCHZjT774km
4OkTiE5syNJNr0aSqLpb6NPYHB21mWxk4VLm5dnwJV2UvUXBwlXxAfXRHAhp8krN6XcFtLnjrBpP
VjIrpwbspTuIwkJfbq3XiAJbb4ql3dDyTla4/oHSdEPrKwMnNhck9saKcMawUBqJKUWapgs1jr/3
8mQGUc/6WhKKofk4K1Ygy8jLwthekBdy7LnCsx4xZ7QDjmpl6WJPK1d1J681ZU87blesbh0SpThu
1FCyhomkxXbGk2dltbiWpGq8tMDuHDuFb2anZLhESlPq7vF9Kge9qHWAB6We/pjr6BqjaeetY2cG
NRYfb5Qj+VYaAbsTX8FMtpRmdYEN7zBOHWbKeAJUX/2EIDxvoOM0DnBNrq0npQY1yaiITKxCpK2H
dd5OV0Zl3OUaNo6eE7RDFeaU5wm8Vxh2PrYbT87163zIbpAq3k6Kvksi8Y1gkZ/tIiS8lRJkkOLK
juW9lU5HfSXTwUrNGvxPknhDq3yTsGd4jL3YH+yMSnJRHBdkNiFR0ieAfLeYsKjEpG0V4AUF0aBk
j+gR0PhX2CJxSX+zDFaMho0PPA7txu4259M4KOGc9DfU7H6WNuNi7pbJH6cYTKs+eSw5D2rBfwZB
+4sLkduHlK1vxlMk0q/VoOOS+jb2K0rMdvgG4uZbApSBmUDikCyLu8np73Nbu5RKkhjzvr6wUyuY
JB3RU3M39vqLbqEHmswpiNaFpjQeL56Msji3EnYeOXpwhhb3E8RbDAA72x4uKzM+WljPXMWZFLDE
g+EvDYVUs00uosrwor58zcC96M5Dgu20Ec7Xqkp31LoPtZ78Al0WZmV3GRfJKcHjggnlVS6qr+ME
HGNSpuOaq1uxlF08/nY5w7KuSCdWf0/hUApfKKR4fqXFT8rcF3zmybdRmORmWeqW3QRfLq9uVG3d
OyZzwRwX1Z2k8KXna/mgjYs7LXaIJeWaXrFnjr1BK0r6kYyYJHMzBgRT+nqqPEl6d6sDQDwwz7iD
bT/zTT3n4+JZVh70YF1eHAp+cVKe5La1w9i5MyNzJymz/b2s88u+NC/bXimwADEcp1baL4V+7CND
2Wv8h1mL6pssTgq/0Y3/w96Z9caNpOn6rxTOPetwX4A5c0EyN0mp3bLkG0KWbO47GVx+/XnoKldL
6WzlVDcwwABz0YWu8hIiGfHFt7zL6FvwzVNDrGISEr9wusTXJ7PzdHve6HV7mxbjN9StxFnN7L47
y9ohNMdNZIq4fZyiUcQ3Bm4oTXkTlNYYrcBIIs4bp/MZHczvH6dhx9ogC7BdA0WOn7KhHxQLwYi8
vTTRKUtgaVsCIiPix6X9pA5XkypfgcZ9CPVhiyrBqZr6SGHJzJ12L65DAH4Py5S6QBSVbVRu2hYh
1sjeZp2EkeVdmQ2XTmBewy3dBTIT1bZmn5vflNg4mxrrpkNBZG6f5Uzyu1OIgF+TX1C68B6XptBS
XhyUarBtpTCE/bsJA+ENKlaseeFJoEE/fuu/JqUKD42rIFg+1A0PkVKIbgWLmRIyN8jG4RvoShJR
Yr5F1sSVBZxBtCM+XvHXB5OBfiIIihI8JaW5/PqbdFuXUanplu7JYJg7WxGIGPf7+aRL85FScMH/
OrrOBBK5gIPdFCWxXDA6LTdIL52FjrHJIwk0ZLOWa/XEEx3buUthRvKjLGMg66CLhg/KkHQWa0E6
JQFABnl6VosHva1mTyuQbIG05k+0lpG3O7H28lcftCneLn0IxCzzJsAdlLc5ZdN5GDM/gG/K1V/t
EF1dVK9a5qDWmUDP6ePPePz9/vXMh2emlUYJkf+o3GiBcw/HeW0U1bqvi0t17M4+XurYjqGFgMQc
UnVAQZfj+2bHjFARx6qg7SQVlJqackOJ4pV2f8JC/EgUQAgXNV5QkXzHwxFMiByAOTPe3+AG4prO
ZzWDFtprW/Q+V9j7nICqHNs0KAJCywGabtP9PjjgstlbapV1nIOpPTNlcZaXAucyO/06NxUtRF4v
Fmzap7COzkzrFA70yDtlUSbXWO+hwmyr799pCjFXQM/k80EFRnxiQqDLMqEl9oruf/z5fg0xMtyj
pV+Haylz54PTMVWtiMemxpJBzMZ5ZeTzOs9VwfBhiLepAYhrbudxZc+deWJsdKSyf7OyIh+M8iqp
IDZYPKTV2rtlehggdPDxwx05BksPiM/oEKehZr1/j+Fs1hgwcf6MqTsvzK2tXWqUE/iZnFjoyO4E
XASyRgHRqkMXfL9QjuZ3FAzEGDttHtX6FqG911KyV3UbnluteeJ0H9seDhUG1oxcyPjzvl9tRuOj
ScmuN4zM0Jc01w0aeeF46u0d+UBLfaiCIdd1Rq4Hd0GDdP6EGkW5AZLwpVmgiYZ+8/EHOroEIwGa
9bCz6Gi9f5IxK2a5kllijKe9mee1q3b2/b+3xrJJ3gSoUEXYOXIIUAmG9Ywd3S49NXQ48kHw/yUA
GoAZuNMOziuol6GinVHgrSI/2GX8KirM2fAxO3GfHF9n4QNSqIIZPnhdYsTkUDZZp7DmB5EnX4VW
RC6o8dXHr+zUOgevzEK0sTYqentAdbA/SIU/2PY9Kn8nCHzHP/8/nmc5Vm8+jTRMGhg8ngeK341s
aTdSHp0aFRxdA/vSH3wqxzikDPST2ZgOohGUr4gUBOq2bk6lGMeXYDJJA9Ei2Bz0Yit7skdgCTSA
O+ks6YoLIfTtx1/kSCSj1QioAxqhwbMcBEtZLDICDu3ecs6+60G/n/Loa93mF1h4/P247NCvMHXS
Wk35ZU6nNNC7+fzFBlnS1o1mHkn8bawKkBjQMZqp8vGhVC9v9M2HV5wyxeHTLDbgkC4dCa0qgey5
jrKNnNgnGtXHvs6S/EGps6BxHLqkmUOHhU0ps1Yn38ztbRicijDHjosOPcTCsxd06y9pntKUZmgI
Ps6UXyxVZRmgFmHFJ7Avx5YBgoKCkaUqfJ2DPZABILHDgEtGsxJXL1FKa6h6ULr7eKupR7JWrkuL
7JzpCV5oB6dyphduBxkbgCb0FbLFqBOtVcVCfLT2rcpYSwkINAd9sMbYGbRzlFDdDO1TasZuYSpu
XBde+pLPSw4xu3qdIxuEtWuJfGPenBWDfleU80qycJDRUCbSLoVhnLggj1zH757g4N5voxYkgKMV
m6zT6C5/7XR1g/TuXtWbla42m49f2NHVUDnSIFTyfQ5rptDp5diq2MxxE/vyfIW0iytF2HKW32Pn
1JDw2CYg0/hrsYPQnI/Q9zDNJWRG9GptlDx7ZBDMz//KI+ElvySGoCgPMowiSrvWHnmBo4F8RGAj
9xBtQnDvOCqXpvUvXGsAtP9a7eD6FIKec1Wy2lxaawttIUN6iNQTYe34iwPHoS7oOGjO70NOgK5F
llfAWFC8WEnFjewguNWcMm8+FqfJ2P9aZdkrbwJbhkkeph0qY7kkcGXnfO5QGaLVq+j/5uMcbHEU
vmMxaSwktNK385dMfTJq9UQoOLqzQSrhzUkFTb75/mm462yB/NWSB7QbafiumfWmlCyfdpcn1c6J
ouvou/vHaodcGrALcd8OrBbq7WoMHX+GDzrZKlv8b4NPuX+c5TYFJsJc8XAzmLVcYbw2sRmQHoOK
sF7M2j4+Qkf325slDnZCi5ufLKSRnWCpPl1ltO5RL/qX9huEXZJPLjcw/u+/EPOcOGC6UVCn7tGi
gblRriqZqvgUCfLox+GCw7SEf/wC+Az1ySpMi1u0Y+Q2WuZqUjoPHS5Xz+8/fnG/rkRvTaH6XXB5
i1fw+0cq1MpZ9JtJcg1zreEW0LZMSOr+KqHw/nipX286llJBkRLifjB13y8lVBwUeyhvm0Cy1nY9
PQB/2ERKdCml0SbH4aE9L5LuxKK/bgwWpcdmyjJAXbAy7xdNsY4382ImW0jnlWx9dkrc29rhxPb7
9eiyisF9ZNKoXOiW71fBIQ7Mds73Qqx7BaWEASC+T/JnJN/pKpgnvtnRZ6JspiMKI/gX5HoNqQxF
XM5TJ6W+AtEkk5gXouP08fc6ssximcOBpXcIKPHgoZhCZmmE/BSJFrI3pXTBk7t1X5wIRMtf875t
R7+d2ZlucCuBIlt+jDdBXJ5B+MapnW/CFkVLH9+B7t5OzOQUSvzY48Anw0MJsD2Cswe3bFiILO4c
dCzyUr/TjcpXBuMacsvfToAXeL0GF4I6HnzKQYxQ5jTDH0vLQZCmOEYaYCRjyThxHx3ZbwZKRfwP
+SadROj9O+vsRFRjN+cbHAVWhlpe5LJzIaZ6paLBUujF1493wqnlDp6J0noImNvmm3qYEK9vrmxV
dZcpgFMjpla2T//CciiOoN9DsxqQyPunK6JSVoUpWK5qPBR2NiirbyJk2LPYRoS8PXF4j8QlIC9E
QBNmBLCUg40xodc8NHKeb4Y5d0clfDbmegW8z7MMzJSmbT8hRBeeSvyPBN53qx6kYb1ZpfNUFvkG
NIJXxTMoNwSXUSFLc/OPg/y/6lL3U/Xt//2flxJjv2a6/Rai9vpOLcpg5/zf//yPP0jav8pLNXEX
t9FvEN7DuPht12bPxWv7y1/wp96Uqf+uWqjR0ASk7U7vljg2fPshRcUvwX6iskZEgCsb1uVbwSnw
lrTqgYoCXPsB+/spOGX/DoifDYfsFFhOB3Wdnz/q9R/xsT3497f88sPtZFNwmzrXHE0xSN8/EGxv
oug0N001tgBXWr2pPH0YmaCj/y/mTZ9N39+8pj/XfrvWYSRd1rIXrTQDrpfCQ7w/nzLA/Uy0SeB3
hcEwLgyT1ZLjrZyoffh4pV/IDj+Wojm/8Ni46g5JReOMy08Q81gz4igA9s+F/VDk4+Ark56ucyw7
mezjdJEGkh8M1eNkjf4cyNdAGMovufZdhIyl9WRlSLnsA1XBcBnvZi0lD9W1xezQ//gHPoyUy8/L
CFFBT2IZZRyOKhO7yY1hwIa9n7TYRZFf9rShRFR+QIYXTP3kSwT0P873P9UW+EH5eHuFQqpgU9o6
g5pFyk7T3n+QDE+hrJ9yx68wLvTsurwJa/E9U53sBueF/RBEsDqlodxHMfCMUVNWTL6dvcC/s6AZ
6OPF6eMmfYPQVOqxlz2tFaUb1vtKPIxSOqwZmeMyR/YIEMmCy5UXaHyGzpfJMF0Egcq7oTHxqWnH
VadLGrYxM4LLph3haExAQ9sYxWArcJUK+5CmcRDaDqtVCwLtc4sKsMZw/URS8YO9d/BKFrWLZYsu
OhSHjMRmGENsYTt8hux+9BuLbrTGmKDIcjBsim75fRs+5l1nQv0JLuTAOcvwjqLrEpqbj7fEDxW2
X34Uzon2owmHVsL7rzOVqaXnonJ82YlLVwx564NtxMglt3Nvrkl5s0x2VjEGfpGiu0rbdZhUgUIy
6s+DMJsTbeBfIgX5qfqPH+ew8HP0vrQYeDm+I+HsgPBP6AsN9wOtf2iGOTlxuR5md2xN0iBCIiJi
iPEdsl/jMcx1TUBcrms8prBGF6sQ04ITJ+CHEtnhO6YZSGRemo9EwffvONcr3HyRHfalDIqaGLsv
2jhm+Ab1+xxZVkQ5Z38abe2sijRonQqgBaua/BmoYmRsWxOTrKi02o055rfwu8DgZWJbFNarVvSt
K5x9j/XNfh7IeSStXweFKlZVGW8kXTJR8W8l1xGX2hxjZhE5nxpDueqDVj+vzAxXiDat8IpA3g0r
FApGUIj4IneXygR0Ke53dYicaYBrtZ9L1qawIww8RtAXVhY8o9n+mhbDEyJZ9QXCuwjrhzNysHLj
Gg4hJY0/wZaZXdusoeiVLXy3KIlWacGw2xFFeeI9H93Lhs5Wpgrm2jqcP0djVmNglDk+amLTahq9
Es1UcKAG3tmGdB8J7CkUmmWM/SOwXiFeIuroZ9iuCf7YidpuyXJ/+ehk84DOqYZ+6ZtZaK13dhBg
loPaoKuhxurm2P258guUbqzL0fGLOvnEhj66qK0ghwTTdFEYeL/T5HnICRIsWoTXouucdQi8ydWb
ej/H6HfbYA/ZbScy4qPhDIlLpnaIXhKSl0P95novBjhTok643g3MORwiOKDCdCN4p4zK8WRu+y9W
ibi+KK0vk5zGeK4ZW7uVohOPrywn6fClM60gE6KIX6R03v8kAdZoZdXTLwrh04EjlLFTkFENjizY
GnIN43BGjsLDPqQ5C5oEsYK2s1eqJV0CYR/PbNOXyr50x7FJth8H2h/CiYc/GvvSIlmgvQm0/P2P
lsZZGBoqscbJnzQakFfZdAkdiJGduV7m8hweGYKOru00zZsxCt/rPT4+woh7LKKNzk9xtVAUGf8f
tWncsnKeWtCcQNKj3Eu021hdSM1t4mxGZ+ZvU03Zo09DiYKMo0j2tT3YqyqXnpiv+qGD05CZPgNn
cADXsjvG7CIdkq0zBIGrSSFA8jJOEAuvK3CB0TP6vLjMz9MaN5/5wgqvaqug8Qc+wC3C9lySa0g3
OejWbKHFhGPim1Nt+fEcpp5SZzcxqMuPX+ixm8JCHnGJqqR5hwNQAw2Bog8sfBQTR/gaej6h3a1w
KsI8Sm3+CC1/q0j5r+nbXolvTdc3337bP1ftb7jDvz53ZP7/A+RuDXbkP69HPPwfnn+7jV+e39Yg
y5/5KXmr/s5oFaUlUjzSiB+x588SBDVchF7QcIY4SmDm0P5UvFV+5w8Ak+Zc0PoAz/mX4q2BFi7N
ZtTHFgEE8vm/U3/8EqEY9zEsNZCAQLyNydxBUSDlcy9nk5OuccdRVJd2bLca0A06k5AIKj0nnxAg
iTL1soFHuJIkM/JBLMMhyJPyawpt4FTIXALx22jA8Bb9V/I/+iOgbQ4BFXNInp4K2+KWspX7qLW1
XWO2JIRKha9cL+INPq/ORbnQFOpJDj4X1H83BT6892++4pFyCTrZwY9iguNc+nUMrAk/nKT3gQk/
EkJI3amrDnE5d7ZznPVGUe6KKVTOVcV5xVOBvLxpoEXb5gRQeSxbHAOEtYJ2LF/MRqFcGyC0PTxF
tEc1kIxN3aBMO8cKnIgiW/dR12HChHLMvrPCcd2C9YcNLt/WRveCeVO4KjPRX+iYVe1hnEWXZTvJ
Z8xWOq8FKmu7ZRM31y0SGLdWVIJcyxGhd/oKbxS4HZD+0SX4ro26ucnTPjjPjLTYc0tZXtln5+UA
hRVqdOnFUt5vcJJ4yTtw8qJMv/CDQIIwoukV8HQB6VsC5d7qmhda4a2eZec4ruuY2C3e11o+PqcK
dkZjdJllQOlrWXuxpPTJTOTLIao+DaKz1jUQUU8t4n1aRtmjndAjyioluoEpGLkW1GCcrRTjopHD
xbevnlZD27T7uTZmH2PncZ1GRvupGAoqHadod21aIiyD39/OmVDRjUd90lza4imQa+3KQcb9BRpF
vDKq0YSHkbzktY1v1GRL8lXQSwMI9wQOTakFEfQbefpWUBCDw5ej5Wqm0OzwcFh8gMxGf86GOs7O
EFy8kJQoDraNo3jpMNNZLbetkGRPEg+VgduGxeerwhpP5IgqXjLzr9LU4CkafQdIiq5R1K3oM0Z4
MnXyNkQV0sUerzlP5NbcIv9f+KOZvTjo8/twTyGy4PVRTdQcKPJ3+0LH6bVf/ELFpONwZQznGO9E
n9TYxkBTR7g/maFXixlNn1L7mjjBuh0VeQejJ/dBXaBSggHnvQX030XM5yLCt3UrVdNrAjeF/FbA
0B6QmlXxfvAaM/qmJNW2nIrHtOXaVJOg21ZVOrhtmnTbIDXu8FPsXT2rt5Ykw1yyqIuywbrSIEbg
Pmrb9U7uZHkF9PE26Bt1cIHveuhuytdVhprgurcD8jDAFddhEE7bae6dT4qh8klrCYueCkc5nKGC
+CyIZeWqNNPxOtY6hO1tqoBzEJvmdZHhdIllYLPsZDKbVQVf0/B6FS8dv5fMOfUwTIvOS6KJH6v2
4BdFFSJz1E/PsSynN1JtbiRMr/AWSHXJ2uPlS5Y24CwTnJuOqKKrUoCN9eLclJjdt1Whzm4wTFBv
RnIt242qelRu5NIY521TNlO5trDjQNtzqDIYKnZ6NQTr0QjTx2Iud0aS38txZfidCGNArn3gTV0W
YASDpMVszDK/NarONH0wbieMG71whleg1ipKSVK9tIhK9TmzHOWZgAcZyIiy0qVIl3eCVDMCiTwZ
X3I9kL7hBdjfOHYv30siLPZakEOwDgKrfpXKYPZKNa3XEgUDziSTcBu5ivadMjRuPY7qFhU+hPps
GU5PgO2KlXXzRhuyvPeMMYq3tpPMn+Gi9O4wyu2niU7PxnbEVlXaYasOsfU97bg+fBlzrqeyEPVd
VOBz6TX4xp0PTUX+NFcKyPQEbpWg9489m14JPzYYZhaLZelYQ0AwJjZaozbYhNjmmN7iOp4T09iu
1/lodA9RCo/EnQUGJuvekJIdfZYgfZidwbTvE03J7Q0ktaajzoqMpvo22/W4MJASJbiMdT1ZO04L
ciPpEnNFo0ZG8BLD4n1VyI6XQx80HywsP+4Dq7hQpwByDGPEa9sYSDKbMMEOKtWVx0mdV3FdwkVp
8Jt6wYK092CAa7tEK4bFAgylYwX6H2lppXFjJQOejcaAp1Cr0LSJ9Z1WLd2Wok8waW7Hcl07wXiG
R9pcLKQf5R4VGTyeatFOME2sELCB3IzjdWiEVMsBhkvNZM/EiSK4qFMr+8Q8Gq2wPu5VzSvKJHmZ
LOMubhj1Ivdtj9cFcg3XbJnx2kL956Ioq4hCt4ikZtW2lXK/gCnvpZjf5NiZsRsCitpaEDDkkKaH
Dtj9LrKbYUthn9+FU57dqaZ0zXkfdhHvf9/rOH25tPOafWhg3hG3krIKibneAP1xG+d9zkcsaNiX
fbwZG8EGF3N+a5qCdLXW9B+Oe/aFk2i7atAwHF5MZO+budaeJpDPvYfNotLdxYv6SadM4RovkSRF
haSDuBaVuLLC9tGrvRXp5ueKODS6Zl8me8Er9qQwCxO3sAz0jLscvxtMuYJb/l+9GRoKhrhI0clY
/B61oqMWLrA0hgVKowyEpNK7ECsaxcWkyF6FGE9eFWZtwUnVtY1iSlq2MlMtu5WKcKXaVfrJKHMj
3GKVTBigvXGfT9bFqAttzSaUd1Nslxx9jFUd+hScFzFgeC4NfX8/NUl6HSbNfFOIUnPxFJU3uZnN
F7lSSQ9oX2WepMobKUBkHsqTcaYMM6btelo/ZXNt+1NQak+YMQ6ejIHWtgxwOQ7TqLhvm6R+wh/V
3CObUV1PCFpfJlLjrM1Qh0A0jQ7vlHMX2ra5nrg2YkiCmlA9tN4spPlhOOE4TNSKk0dAg+ktYpaQ
LOShWYVzE5zPqd3dyWqaJZ7Zy7hDVpmk7aKy1+CCJnjZOpHV1vg569WTg6PQRTDU93i4Vs+x3rMP
R8txOQz2czqpXHVSgtEyLolyBsGxrdcjhtjbacAuFP9sAemzUM0bral7vC2zKf+cIGAI4zfLjTMj
klDyCbQAQp1FMxfWkN34JmJDmPngHHpmtHHR+Vqrta/dGIZ+2pmr2mrStS4lwXUz6/Z6qIzWUxSt
uHFwyd7LKAK/RigEyf6PM6jOGZslKkxky3VolVMXzduE6+o8CfrEt8NJ3qpZnXkaTqjwJ0R2NsZO
9fQjQIRx3F8kNMqf5gwKZNY5wWWl1LlGBidz0oK0iHfY0Ua6x84qVxj0QbRNhC6HZ/Og9fpeLjP1
vuly2wegrt5nfavHscubHWkTJrbW3QV11r3GAkM8zzQHwozdjdfz2LfxpwjlHky/ksjSt0IyOWsa
wh9+bjds+BHqJbrkAVmdWajj9Y9ruVZbWlmirZ3vRRQ6Fw681deilR0aA4sF7T12PrxbZSipxZ2m
UUqfkYyAnFd3AX5xbZaM6zwMp+uG5oIPlWR4ZLCMRowIg+soN8HxQ7FDuV3rqietnNt94CgCrlet
j9c//iOZBhsyMTT+acKE1TgtQ/WEmmEj/LI37Nhjys4DlDrsTSSlyBaisTJfIiNPv5taqu/AU/PH
dNymMVoPUbocRmW8liWzeoIfXD22SEyRelkJEkdKZ/JLpqieplnI14LMf1ONOES5cWbXXtfXtCfa
hHvoLhf5cN6UAi1EXSYwhVjQSXe23ofXTkID4sfrDx3hXOlG/Uep8reK8H/Hh2ZZ6KWspiYOo47x
1Z8LL6O3d/+CCkLcTTf9t2Vs1/ZZ93PStfzO/+ov/vbtx99yYgi4cCz+ec296Z+7b/lz9q7kXv7I
z5Lbpnz+x4ju7dTPUReXGRBUC2yGWbxD1fez6LZ+h6EDmWyh0DAGWubzP6d+2u+0qIEtYzoBA8RE
BOvns/9ZSn409UNT+31piZ4fADcVnhWdQTRXD6vcdMAWmgs+hcI4xquCY++WRpf6ZB3Xcmznq04x
0ERLwu92ohT3stVIi07oDQzDbZJMja9GVbtGXD3EJlGddoGRhjs1tQZama21CoDmDEWthe4U0nbC
auCrOmNIMOkVFqfT8KVMsMQNl6yXWSCkV53pkGQZHh3Em9QWj1h10fcOhmeqbpjNqQi/W6MtVvU0
RZ461N8NZc6Ay2DH3WmmN6M0usFkAs8Y+H2Ip1PjtBiDrRobc0bMTsFAtVoXMC5fig68W5E9HeT7
UEkUV4stzc8i2/7cObWM/WyoFzH2IZBmCR/py9QhTjopk7bml829KsbpBpOzpYGN6Pw2iLGktdNc
N70hoKeOLOqlVSmXI+9ybw9tgdVwdSZqkizNRuYyCRriaR0hDjFU7TmJY2y5Ba4xG3zzjC910Gs+
Nmgy/pxYJSfKJzmAap6nqYmAvxR+R3GsQS7FcS7LEA5/jyJASLRViR5Z6ysI4btpzugg1gtpO6S0
CdNwQBAi3uttM6/1XDc+Tfn0yaBXva0ZTeyLqM93bYGHIJa0mInUU6f7MYXAl2xA+aFQZpXaLRXt
mTFmTzDWp1fDqtuLWM/MHazy6bGspfarWtbPMr73uptCYO9cS6sN2VWbUWzALPQjb9MZZmrcwfKS
sYl3gyE5V5DtNLc2yvrMIklwQV3V950qxV5lMh7BgtBrKzV7nPUg39mp0vsioWLFSM/EzpIOatGY
6Wvc9EtPtEa75iYyC03adwMTsm03qh3amOmYc813EgNdI0rPZmEkhifGQDR0T1CmBcsbeP0Y1sVW
lBK088DO0gQEh1rcRmFGHQUlj/IRm3ivpPlxMYf4IqNYcMu9hCaBWKi2hUUZM2PULDf2Z3PILh0b
8VtJm7ycgaXaDaWfT9VDi5MiJrbTHdmjfkc1np5bZVRgiFqnDJt7BHx7j+Jpmj5X9KrrRyFl5d6o
NXvbNTTHDCZLn0dpwGlOia0XnISTyicjmO/MNg3OcrrZfhia02c5wG9sHPLuLkG69QJn8uBeLnMH
O26rQKh0NOxztcH+r0+A9VsAU2/TssmuxjbOH7WJI5v1pXxhyXOireJ+SsordRpwWi9yLV7jsyd9
LnOup75QJZIbtUaiAoARGuIm7eYNbYlyS/ZyQ3vquxwI2ZuGUvGsjpLPxNjWnxVFwbdG689iyhA3
ivKrLAgeU3n0JWHJW2m4qkur90dDT3fwQ2JIIfm3fhxGxDK0Yl0LeZ0nqFblyKH5WiGlLsxGx9ML
fbxXMgq5IPFaJBVXeKOv+wTrpiAOL9WkfWXy0H3roga6ZewodFx0HSSAONeVKJI+pS0j6PiiCaUs
axk/pLEx4Wjb4vG5amkdonJoGoEKNLkdqv4BZO75HJjai4ao5SsNLPPRKAvzOmgj/ayu8aRpuut5
lugKhJ2NUICJaoY9Z9u61vNtNTc0KxZhv5skNl4w0Ua3dnRMT0W8pYiEs8K8loo/jMRDGwXaZSHd
YgI1mV5gWpWPyuaw7+uxxEI1SS4cO42eEqcLrjBmEfsgzsM9Zs2IDqoIAq6jRjIv877t6lUraWvk
tS/GIb7oAuvc7ptlulJ8VSf6HzKalaIt0Laqek+Nx5g6vLmDrq/4rSPfGPOIvkFh+UPVwc816tRr
k3FcS2mdnpX1Uz1GXqyhhRVCz8Qhs7avmyxA2DmqxJWT5Cl+rVryQA3Yk57DMnYR8CJTVxJZcjso
C2s5VVIX00j8jAPLAu2klGW8QorFn5v5JYPjNlYtWa+sDWJX5ZXqF3EEbsNCrjPraX31YrpZYiZo
LHM/65ZA8lM553vRBDTpK8QFxrdGXdOTgBZ0b9KNsGJTubIzqdgWozy+qkaarYeWJo8TTsrZ2MV3
rY4yskWP5V4zaVSW2MN4FQq9PlT2AZnTJtwicB+u2L8VpqxQJ92ik++yRipvQTmYtAnrRxkXzvOu
TrAPDsNX4tQaY26JpiUnrmS85Vq9k6seHbL5rlOcB8RqrHVRRGuygxQZoOwzRpGDiw9n6GvQToH9
T801DDr24zh2XkaDqGmCCwPB0y+A/bAmggbvakEmr8152KBxWvjl2G0CZchWUe4MVxhNeY2aftIz
EW7qQsR4/dTj2tZTe91yV95bXfgpwBWUz9zaPsiEOzHMj7MY0jsQPTWl0SAukGzJt7poI68c+2jd
IwDjk4Og+KgjWYIuDPpH5WU49petoyKBVav2uZNUSLSi3bwDpjydRyCbt7juNFiBco/JiEki57Z0
VsmHVzHOui2wU48fUYbCIt3YMg6LVjcVnpYEV2mgXKYW6UfZt2Kd6qD7sb9szlUzGKnZCUzNTKTq
0uC+H+d10uuPM8qvWozOTH0bLVUJF1CLb7h+polIF0yHI8O2XXVSqmhFc0G2HqQsTDcS6q2qr6aR
3T3TsyiuJqe8KhSsiUkx0qx4IHQb+HWq9NhEp6zGWEI4vokSVH7VbVcI/bPSqQaMnGg7Os5eteqb
skhQmxfTXitBcWhhxA1o7uFgrZE09wtkTahu3EiKd5C3GTOCvvZspVgnOHIvRsz58CxEiMwNuAXH
SU13YlvYI32hqW7ItUCDy91lOwcVkTGiuTjtiihejUjptKJ56asw2ofCGe+kIbomFb2N0bxaR5Zi
bqW0lH21TTH20rjtTD9DF8VlzxO57CB9qctIuUN7am1lS54WMctWh8D4ZAxV5DOAYKxZ9s7doDIx
UAfnm+H0xb5XWoLMqL+MVMTrcrSaG6npBZdI0FUI6iQXC2SNpmGvi0GNfAcz5mTVZyTeq6oH+9W5
ZRnF875pQhX3cXss00udsYSxT3tKx8TVjDGxdpLTDQMmw8Ek7fQpSsTn1Bli5wWD2gnhlh9lwH9b
JfS2EPrP/0mOnAv++p/XS/cN8fT1+fU3oJK/3Zdfn8Py7bCSguiv0smUmS+ipmHDK3egfiyYhZ+A
SeX3xaULRggYLcAkC7T8Z+mk/L5IwgGiY8yJe+Ui5/uzdJJ/B/kA8IBZNOxf0F1/p3Q6nMnBuoTh
ufxFGA2idbL8+htEBfzCcKxDw8G2YOg3QnAgBqKu/+btHJn92Qv07s0UEhQC0CdgGwxHl87voVBn
M8SKRMs58KQgCe5JkqJxleHMht4XXcKnNNIlyZ3oQJq+PCWjskKhP5VdpRvHq8ko4mk9B0aMcVIl
i3ZlzqXZ0kzrEyKaSSO8jWR1vKhQs7zKRT1lq9m2Fy+7oDsbJE1KN+GYdw9zq0fWWi1QOfRFrU6V
x8CrfZqNqrluJj0Mz1tzDiw3MCbtJqPfW7t91jcdw0hnAmmkgELwWrq2xi7IOrvfJVYtrhOMeBEA
B4l+KezaMVeYaTnSZgSWQJ830ElVizCt3aQocOkr5wAOnaPzeJ48OPP3wRowuFSRLbvCczN+YDSj
J57amv1DrSLp5TVUb42ro3Rx0WcWPdypxQBPTZDcmRgNgN1COmFeVbOBjl9eZyiO2bEMALJMI4y4
jbScdE/wNK5Q9OI+n+1Z8kv4vpeRBjrLrQcjuql0aUDIZs6CtVYUdUgWocPA07sMIbiYTF54upSq
lxKjvK9paGupR65sv368TQ42I7W7BVeaITxqyyp0Q07R282Y5mOnWtMChZxbZ9uOs+pS+fbrj1c5
1Nn4YxlcLRnM2mCV1YMZPY19u3PoJnlTWwy7NLZuW6GoftnpTJsX04M4CIJzBGl6j2ObXIzB/2fv
PLrjVhL2/F+8xz3IYeFNd6MD2cxR2uCQkgigkAo5/Ho/xbn3WGzJou/nlX08i5nNiIVGqPBGkX5y
DSeakvdLUBVOyr5AYu97getPnx3Ww2gKCqmxnUvai3xqrH3akrWz2IkM+9Q1P/kA1Z378P1xZ5UQ
lN0hhgICjT7e2c62pszWhbaWtPjQkojKJ+/aTJ3yjE+Enu8+6pOx8CIq84fDa4bb+uNYtUyitPWF
YuLKVNvVJslR2jzgmkEMR4+5hU5uQf4kHLLxnPa6inX9x1gVabYlY9A6Tgv7kPVUVsNVPXDdlOgE
Hbsqi9KOjmIIUomsGMeF5PPx17Mr/HAal+pcsqLfJOysLoRb/Z08+q8Wwv/XdTngcD99SQqD/Btb
VD3a//2/7avye9+8tD+vdO//5B+Q0PqLVCrWONpdWfJ+BgmpokYQg1WQ4CVEMe8t1f+sdBRYI1BB
1k5Zi4l5AAHLPyud+ZeSsJE5gseQfQ7Q4r8ACd87j356Lwl0RfvDagoCbtkul/PxvSR4oM+TzHW3
0zzOoUVUJxSDc97p4sbSqN0hQnTTR6jPQL1XZf0EkeKeLXFhHgaSjUIjopYWrGBbGOntT/fxN8vj
u1Hpw6XRGMM+ACwUcT+B9yczUuq1o9nZHFaW0Yi+5FEZoYEoMsRxQPLZTo5tPIVQbMUBdaOeHyEk
yNdzKRI46JE23y3pLMPa6tt7LRla1RDU2htbM0As4LGuza4zyHCPk/RaVEsnV20T2cN6qQqT9ggB
RthXUfSDXUhAgGbSQDpEHD6Omk1o+p9/6nuXy8lPxb8AYskTMIjYPZnj26SxCOucOLxDEdxPZd+N
24gzK8mLBkmtaZ+STKotB1/LtF2j9emXwpHasGpnJOxgI5Roa50prlLi7XYIHvzviL0MsAgZfnKl
J3MmIi78eFihVOcH/3MqcU0ANwe06slOjMt0LQqvePCdIGxIKztD5jReDRDFD1MyNdulGeyrJZD+
QSweFu+qi/t1RAnYoYuq9Nxd5vGTBeR0ESMNz6IWgawoZGaU2ZxKvd0KaQtgmbOVsu3uqq6eEBnr
/no08mLPXDo86nN2hZokIijTN44OLudP3AX/ybX/8DCVBtpEl6HyIQD0Tz4p4tSwnDaxtfVaV8sv
6DmLrbO48GUo7Ow5RoSwma18Zp8lmg2CIxuGvsoQRD8sPbkFNFEZ51m9mOBQo37UHGoA6nFcW8NS
rdp4qG6Bm6WzqrR572LDhDtzzGsrdcbdZBtAquIrmyGD6i9dPFJwkys9SfbYQsysC49w0tG01402
3kOpyosakmBloy8YaHHp0/vEGhFnk6BLiAZ64RfcpAZqvMzMt5FmOtUa/rzcuFGfPBR6ne/0Rj8S
WL74K6Q9yzYobXrBSNQdDlUTZNoqnlFZC1IgnvqIgzdmfIIgEJDBBeT4HrbBoIeBIe4JdZw24FWm
QUa3/W2kUfqrb2T1Pq3pGGvhyMBBELqDvk4e33Kdj+GYOwD/km6xH5qWG+vayBwCsLm/Y9dEK08K
OLQBH+IjTOcMvEYf9UL/29cAvdWlVqgoOCJjdp3ZR6GMAKsTZ6r2ml23LxEieVGk5dEncGtbz0Nx
1mcmoa7QAbAoeXMo2upyKrMCQKZ2kAcNgu6S3AUtpiZFDpoMZxflSTIb5ZGmluRH0OUZhH09HAxN
3ln09W6KBhbEtJqt70XjTu/n5dnLK4lN2A2u8jpo8KsPKQRKGwRfuzH6gv7hepn1oV4PvWPdVyMF
dkgx7tNxkjl+ljm4F1TXvsW5FMn5pAXuJRK+CX2SYaw8E8XAoJGQuJoz7j2OwukyNpMWmr8xizt3
Rh4zl4a7cxr8C5x47uZCVtvMqyFcW9qhkaDm3YqcjfskQXAOVDj3a3oKp1VeVFoYpDzEyaySLUy0
cQCbTn8Y7eysA73Mw2r0YTgr1RI0fsmTQPuhJbiti6lN4F2rr1NilGu34iYvmT6GrnCjHSzPN20m
sJWdIaTq2FxFc/cKqmSup0DiZ/IsbV0hHMBrMISORtQznbZ1uIiy3aS8SEU7mefDot0ktbjJI3ZW
GeCW3bj9Ic8Wa83XGG3tPuq+Z7lz7RjRshvr5LKQ8bhN8JSSNO190waOU8TBqkhj39mKtKCSO0h5
YmbarE0qG1dREhkkHbfm+TREyRvYf3vJXKOj7+4T88u4kBNeGZm7NaJq2KcLfuN1tTQG1efxfGjG
BkxTBj9YqtsVabrdmndyvJJztmwzkXb3My2bq7iq7euatqJyXgyyrvNhIxuHMMUU4uro1E1WrDgX
6iGrxvSV5Ojg1Spq+4ACyn2Gfbe/Umxjr+bATo9R0WLm6vOMJP6U9tS90y63lRksl8iZCtqkLPfK
r0sS1uenuG3RAxGQd0S6E+8pFom2mqzsx4YzyV2SRGdLlC9nVVFEN9nkLceuGFXouLs3VKmciGaX
w6Bhin0WCCB8R/hpsJJV0r9lfKNfTaK0fKKETdgByPK9isXc5t0IojgLulbGfGPEi9h1DdHbUOGT
fOpLDn2iGPnciHXFx9i/6c4yXgKrNaGzNOUSVlGOOjV2M3EdtBxsIEufhZyPTTR6h6RlGiNWu16h
56rPEregtzSDp8Gvk136S+w+pUh2y3U9TuV5RSIeSGn6pQ1IkG605JbG4PqS03G+B6ztk1UxlmeG
V9sbzx+D+7EkjJF517htkcdsdLNtt66bsIXSEVMFK2NK5MaJ06s46a1t5aVPFV7+dEOtdis3xdBT
JWSTHNHFg2au7NJodmJBRFh5XXOmWy3pNgoZ5J0o1tjmq3iF4gjZRkdxZNoWm9orkkNh1OJ5FEb6
oGel/gaXOV6Ayb6Se5CeY5SQByR8zv2EXgrDSmAejFG8BW591+d4ZIygf17ed1RJLMttQiTcRTyL
8pCRPoGkVXoXtYdUqWyG6Eq4xU2xdI/CrgChDfeOZSo5sywwi5GO0UMeBFvdrOSZ24xH4bZX3uyA
qczWpYSbWWlt5ayztGkOniwgg+za2Gfp4p3b8XIGq3QDSNCT5z/KFRmiBLk0TafdDFRsETM7R5gE
U3RNTZpsAVJeS9LtNwmSznVRu/k+nmMI1EE+NXVcvRh1LbEoiDxECVRxkh6aTdbbzi71zAF1jy2I
J7SntUU6997NgpgP1DbDKRiSg53U3o3d+ckmWep8W+QICc13oZnf2Fd9IdDg1CACK1a+YU8kd3Ze
seN7mIOSArbC+z6ZGpnE6UMviG0x5ui6HgYZNsiY3ma7QPSEYORCRB7ix8kpwbyjMQY9TZ0fZZvm
b17cj5f1gCmvkR3ysmKegC9K/XoSgWwJ39SKamNSBbWsPE2CirZDNCE9jDumL4NomX7lx9NAFSZI
bbPV+rL1z5uUQoKw9GNKTuph1u0wiwbN2HXDVAFFkyOfW3dz6jVw2WmUl7SW1nWyGbW0NFdO35Fe
n8My57teWsW3ksUpv6gHMXrnbmGRg2P4NHd+J9odBjMlxVJf67xA1b6k3txG51J02R0sU3E0orxn
fgpgSQfX6bpLetkqdx/XrTavCqCR+KDrU+1uzdFqRqLkZ1hvjdB8tjxeCz2H4uLCsMf4rW/mIEUC
lox3ZsX+6pLXvOcA09DnOCXl0UESRt76xP0w0aJRIYUQcmQDJoajqucuNos5t0+2kRsPfYPowB6G
/FKWPpPu7GgbLy2CFz3rrH3jVVZYCt8jng1RjscHK5MsRO7Q8+D0GH6cMC7sk4kd9sucAze1MRBb
Y3mUTRsKdtD0YUILYFZLFWIWjAmWrzzkFF3XiQePcEnturB7e7X0bnzdJ+ABwzwWIbOMfo6twrqw
XMs45mMVffHQXzYhaFEmN4M3VHOYJClzU9AIsr4naecrUPfoDL9zdJZBR+gb127Lgyzd8c4a7PrM
7HvqIUwdgD5JDXPfoLJ85Q6wT+vLSLIHFe5tVVfRWZIO7M2Wgn5ak8D5aCmHV9ma6Vm/aEazbqI0
vTbNyHqqYEm+ste2Qv4vy6tmeUsYeXFJZrVWeT/QPyYeXszWvvOK8a5RxHlflY9F3VSbKEifUu4b
gaSoK01xmWnOU6vo9wXgg6ohKHmiXabQzNrbAVzkWJUzxL2i8PsU5K8rdUxcpluXtyRzp2IvzMWH
+R+NqtzLaIhwR8X5Rmi0sqxLGoiddVc54qxIukiEttcPxVHmCzaxKEpoIch6Kg6SqGvNm3QJcG3i
68u+j/hmobFi9zt0cn2u+1QgwRMVh0aJGhLUDSCzGnHRXkrphSvvtcpF9ZDH9Zkc6KpVCXBX2iAQ
S3QNsolZoqAQ72oKQwkr3HeNhXjXWyzv2gvTLF/GcWxffcTFzzRiuwfbQ6zRZs38PRfiy6SEHHjF
QGuTSmK+oPv3q5tWHICXJosJR+vMFxHlxQFOP77oXB52Gg2k6DbOg6UkJGMfX7TlJJ+Ngc1BObFb
2Liyr160LnEjztG5/lD6TGvr1k2gSNPGFQuxc8kEJ0PX1PdCFtd6rolLvt/iQk6mEOuey4+RtVjW
RjNghwkIcNjbuP4bjYjuphi7s0EO+Egy/QwhYiLCoJmsi4wtcpg4dXdVGwUlD1L1jtiAFUCyZb6Q
4N/68jsCcXz0hb2pWqtaFValIfL0y/FrkKO50P3uxopi/kmJ9mijizJ6ymy7Emut9Lsd+gO58aa+
uJortENKf0/MH/5dD16tEqjn/WHA5JYGFMKCYU+Br23QPhlrowm0lS21H5hopqusFQfWXWa5qOze
UlR/3Up6gx/se9fuvE2jdS7p82WHKdZuSUfI8xGjhzdnNNcb3dIepC3bC+75W6mncJ7B7OytqtVJ
ONDCRsOW7yPLHVsrOWhO0CEZLW7GLs03WeY/xXW9rFGwspm0mpe4jUe0rXxfzkDraTTlN5nIjIuJ
6qcH31zqArAnm5/jlK8SG48dIW8Oii2lCtMrM8pCKHi2QcmFXQi+8MAZS66FHJ1V4HJGbXs/OcRM
wBiU2X9t6OYCOMJGxMsPMRq7dGAEQQKGxG5nnQpPPOZjItZOzZaTzfdwrKoi2bOly87tJtZXdTeN
965jH/KpOzb4Fu9m/FQrMy/mMJKu0mQ2Vfkgl2raJJM3DCtBviApA+QK3HVTpvhReq2ohdeLZjUh
6j9PKLxcmTWzeTAbzuUkbHMd55MVtib1Baw4UI6CICYCMrptldJ8TUq59wLj/Chz17skPEK8FlnR
nhdjMIaIIBK2rO0hzsWdrfnZl4imIGen5yI+BI0lvnXslZ+SyScXwR3jRza22nkV9MZRFsP40i9t
c7XMdbvRLaID1ZVlyUF2qWWHbWmxfcDW8k0fY1hpY5Y+KRauN6x1FgNKPLAGqZTADZRadZ4KU/x4
B3f+FZz7f6Lw/L+V1zRUrPf/mte8xHXJx9J/0IG+/5t/MF4T3ablOfSHwhWSZAC4/z+9l8ShAAap
jDGAMBV8/Q/G6/ylm5YPfAgFoeu+ckv/g/Hqf3l0wXGg+i8JQYFwP+BRSFBJTweOYnzkoCc4qpcT
vgDk1W45FNUgJ45z59mAGlZUZp+AX+pPnQxFowWgtWu7SF9Pc7Qq15KOSINmO3rVoS46ClGzHXqP
exvRfudpn7i6fx2OWw5eSp4KKYK/lMZmUvdh+5xm6/bWPdRcaCEY5TAscgw4+cUi8vgThPEX+FM9
ZJ6wrkKfjV+SuIemdZq5Z8SEJYhZuA6noQ7ZFn8WlvxrbTojgfzj5+VNUK7ej8C8g2VPlP7cbOs4
avdKdkY5SYfYdpDxzNKeZOeO13b3+JckyqHhkMzjHX/p62DL52J2dyWbDpNwmWDBlNBc6XYkQ9eM
DiWT2K3TF/Un2SG/gq8kqZh6AJbFO6bYiY9XLEzCBPMgzrdC6y7cqj7ORXvtxcFMAi8HlUQfNgOI
/6rgzBJiRRs/w6ZP+EMyv7kAqkb52FRE5imfPnGYJpfOJ6LfwNiyLtGKnFdocbYBa1TqaeWK9PFD
YGhrH7/6UnhHWj3Opth50fXxvIonbd3pyzcKDj4rlFc//cN3AYER+HiEsR3DZJwaoFOf4A3HK4pt
ZGb07aAk5MgeW05LNV2pA3pJogEtCWg5mg4lPMSjWtc/zVm/oVNc//T2MBHhdmZOgeqx+GiUXPwn
elWB8Dg3gnRbsLd70wQmvmWenQT/terdwmZSrRJl+CvTvPiiRc19NC7LJsJnVOJ6HYdwkAv3zfSx
DSoDIYCLvqVb2d5a3nDfK59hrxyHPl/IJpDVPWeaw6xciTAb5mD59zbViFoIDmujSYKhH4knFJ4Z
ilmkMqQyeemPKIwR/0DF6K+u7LzhNrZy49Uvc3FZRrilWRi14EtTp91Ty3+ecBrqr+CKo0T31Cze
puSIgcxxruEnypSIBBlEJCdIshmGvmEvEbut0lDrJe1qRXnpjTPbhaRqhx8ppV4JiQt9VK+9tsle
WhqYHpusnA9MQ5kVYlxcdmWXz9usrLUdccPV9IQI3RC7OdJnxYEMATi8yA6e26hDJXHEl35bVOGQ
afJHwWD3FsV87qr0/fyY1AZJJJnevZkzzcqrzPCjy7ztqqc5bpsjjWO6zeZyrp1VzrbBXKXDMqgG
5Co/Wo3XvSXmCA2gVcFTGWCjXHmTVjyXnhtd0kQ2XhhehwjayM1D3qXoLTRpD5tSWkijO2w62boh
yOMswbCB58au5n2ZRyjcWtw8+NCLntamnFZp9mZuMO4SZGf9rh19EBE/lsMactE9BoTY5CuRm+2r
TBPtKu4dOR8SWcqZ4jl0PiFuAXCFZnKXBZpaJN2We6mk0rDv3VlR682BFF3Jj3T8DOUZkst6PnAU
MbIDAFGzidIuQbuRpN42cZxsPdQSKSk1Q4V/ZabpDCZJ91FEWFEGENC71bJGMm6gELG6Bzt2BAFf
Vju9mHaNbA3L8VCfZY2BLmVYujm+WNpYE5wJBO7kLBM3UWbLANV9od3HlQ9C0LA33ZQ1G9uwzwYt
fXUWH+ABusmlpoMuuYqyVs+5mbQ5Sg6+AmoqBdk03mz/8N9xnLYG3s4UuLOAx13Ujt9dcOPEW6NA
IGf2r6MZ2bOVxw+BH1xkCjBaQI6kgpC8ssjOtTzo96lFYQ22R5mvcVHZVxEQygqH8rxKFSg1DhZG
ORjbm1lBVgbFEaGjYCxbAVrYnac1PVjiPFFwV66AL19BYIkCw9hRohVdguqhVVBZJMonDfJqbVpz
vs8lQEahoDXke6967MdbU8FuuQLgFgPcr1WgHOk37bQSCqrDxMu9nu2baiDbxZLe+aiAPS1J+k2u
wD5RuTZSe1oAsENfUuRkhZrZX2H/OxoKLCxADQlLnQ5CbxA/Jd2yXwz/jsByFIYt1M+goSksc+1K
ryzO6EachFPbGYex94pDV/kSEQm2XQvCjOx0AE3THQxYbPPaBOrEHAnmmXL+dxQOqumGhKkEG51E
9lortFQvreVtUghqwbz5TFJYcqB2sdgMXXlDd5iL26FgJi8UDmsoRLblnmykQmnJrnCJfO2bHZwd
IG6q8NxSIbtTNDdyI98B37HIn9C1WRgj0ytTocKtrACInf+AxRw8to1CkBug5DFNAZVhgIJ7sBt7
Q07BWZkZ+GucdxyaQ88lKuTkNivE2gOstjPTZmtUleeukwFl62JxnmpE15eR6LPzVGHehHXUZ0PS
9Zsq5ehEEJx3sObxKEeSIsoqTy/LIr1Bqcax3n2H1aVC2P1WjpeDQt0TjeQsQLgWMmT0V907OP+O
05sKsnelkW+aOD8UCs7nwOptY9l+h3bx1r7Z1FdG1siSU5eOKEYRAh0mloDDqOIJlrnJsYmzrVhJ
vCT47R4nTIGh7k/L0Z7c4KYsgvnMcLua0jZbnHnCsx4TJosd9dv0JALAHJHLATDBZGSK0hgVuVFV
y4KKdLkNKA/b+xoy177CaG5aE5TQouiRWhElsQdlUixyfs6JBDjLFaHiNt30lQSKJQyoEixWqVZZ
x47AABbPlHXFJ3ZgJ4kGuq4rdoVCkTdE9y9bQxE6fp4TXeFZIhxwDWClhfwZMRauU1OnR8BU5FBM
3ci2m9oqNMRirSIr+QL4au2ytl9Q/ChmiSUZSW0aVCsna/BMF3kb+qmJXXGK+PtJsuxSRVLZVv06
lMvZUC0vmYQ3xS6RryU/ARghem2ZnkK/KG+D1lo4xFrXVm+u8yRpXgqK/HZxbULeygpQoolDY0ib
6yVxr2Bc70rFq9XS/BZb+F0HwIQwKVWxaZTRjWsYa1Af9O6D9GB7coRxWv06K/6uUUxehNOWoswz
G3ML3FW0K7Mexi9l3c7dsVxzO78Wc5LAdZYkoMpO+2F64jam8TAOCCyQfpKH0mBt0xTH6NbSOHQK
/0+DJLjpSUxBb+5PFDX2RD7FiNhwN9NPudIlE1Vuu/1WAAy4OD9fAcD6l+SdBZ0dgOFFUaMJtawo
rs3Gfma34V4ui05V6GDyyeynXuQPqdbVeIqgXqXiYLGgWfdD7vdkHwb9ddS5vQyTzG4IsoHKJWQU
zxgXfZcDMnwNGi1FSd5kPTkoVZqec+pHizInwZclW1xy/iKb2I4O8/UjX0J6wD5FHgCuhfpH5vi8
QkHidM/LTLSJoY3TLpVR7G2qAu3BSvaZEYEW2bhh08GizNhYOpywhFPU7CVSiz1dKsmHoE0C5RE5
cwFhxGYW18Ua96Z55SROda3h38XYUDTVY+Rqk76RzmTW0OdBWa/mOk3vCahCNEAYg6hwb7ni0SpK
Wrdx7bdvbd+TgzJqE/kpVuYTbdg4rbzPlaoBKU1OSknZb5wlZxaSmnGEKbAvU8AP+yyzYi+CShQT
iXtF41z4fiq+I+vI4xCa0jq0bmcdacD19zK2u9tgJioRNWY3PQnmgHVrd+Xd1FehVdjTuYS9aVau
3pVMWXr0Zc4oZ4KmHM9x9Y175D/yIsUJ94q6jh3mymlLkivl6L/lRT3teMuXm9GLo31Jc66xkW1t
7cyJbg1cBJWxpbNyDlYQOB6e/XIBPu7zJSZ/LZuvhUn6220a+HOy6VO9YAl0nU3sdRZ/thXDeupJ
qcPmVMThwi5HrnuTSabqRHbMqK2edrosp2djJLeHfC8nCTZR1+nWqgF0JYqfwqHiAYxy+uZxtPoh
e3++M4B9g02Xy4bKwDpwNs4Ug2uaja6/phhHSBdknrmr4zLH8N6oyQBwanbWzBuswnMV8Cyjubqt
c16I3Yxn5RIRDTBkXUw5toOxDE0jQbqYmMFzy99OQtRwxcbt8uHG4IxwllZJd1umi7bL57w7emPd
PrXkY6RsqAm0XOnwHY9yJk2CTVVP56cWL5ODMyaoqoNtVbHNvnOxlnURTYP7SHwpG7FmcS7M9/AM
SvzcUKHe2YpHK7bFe9AGbOOM4CNxCOBghldpHOl7NIclseDek0qb5I+EEEImvwd5BFNAqEeu8j2y
96SP99APT+V/1KaKArFVKsio8kFIDaQ5oG5oEomJjlhEF2WrKTXJFDE11sBGBY1YeeCcx+/xIxzF
67tFZZKI93gSQyWVmEE27rO539f6zClE5ZlMKtnEUxknXSpTAk1U8ImrMlBMv0w2QxxUB1clpEiV
lZJoS7Ni85BcgPAPrAlA3XHZ1NtI5awEKnHF/E/4isph8X0SWRaVzfL/AcL/HZ84JtmfDtu/aECv
X8qX4iM6qP7B3+ig5/1lcPD2CUYEA8DvjZbzH3TQwrUQgAqoGpm/c6P/RgeDv1ylTiZdnzoz33SV
ZPBvdJC/Ry4b7UO2RdCb7uKQ+BcKUJPhP2ATyMoVJqFkoCCRrgqB+xkWKB0vaO1gssO6S5JtALp3
h94cpRSdfRvTn9C3F0N3GDhJWGvCTYPbQHmWHDDvo6Xp2cbskbCRNTXQocB5ouviul2hWtc2AfPe
zk34O7FLAoPnTeXhpxv9G1TjvTjwZ2SFq0eujlSWfBAkf5YCPX4CNYwcEiSIAivMNde/LlBZnwc4
68S6iOdUhVB/qUSrY5NSWjAvK5OzGSXFypJUyGGvo8pY+Em5HfR0uwhuwkTsI0REkZ0hshsVFPC1
TapbBw7xmUMsi3LKCgE3pG8MYZGzY0K+r5kip11tJcN5EujzJmLB3RQBjUwdgfWX+lCk+6rSWroj
NTxrvW9ucXOK86Yopk8gUaUMPnmcuGOAJ9/RMIJ1T0TtnAQL+nBbI+xH/msh+uOhoz5wU/nphCyS
HnmvyTderyCPYXjUOO+e4Xz79ufnokb5+FhMy1AaZdsD32Zl+/hYHDLzSX8DMCH0errPZdqSbdfX
8XkUJA2eFit7rvXFnFZ9M7z+eehTUBiWD9ElLYnorfEIWSfAaZXgURsmwig5CiMtaTA/62P+pnn+
o20Wy4ELSFd/HvIUFWZIH6sQ2L+LlQCM7+OvJcAr6rva62DldUy9rv8MfX3b+rR6/3mgX28rAwE9
+67jGHijTiDWUjK7O4vbhbZgdV2R5VXtIjIdtpxp7Q3uOkRHjW/SEyecfwvvqh8Jcsk3hmkCnulk
7IiXKpak6qIPoY21kLUMfbfMNn4be2GuN/eyJLx0Ip6gNZZHddD4L/x4daPxhnATfrnLrYaUCzd/
F1ZO9KxH1QtikGdhsVGu4Z/HzgAGd+//fMNPzDcOPxoVL3M24jgUz6dfU0rwi172aUdyXesc0jQm
YyXz5cOfR/n1/WGTzWRuAJ0GBnPwx/enn+y2LT20G15GEBryPASac9fCVNvp+s9D/YLS46cE18Ja
oCv/HR/px7E8dxyzGhaDx2if97X3UBvOD42z25qoOrlaRBOySUHWxrnd7NqnT4b/9ev0TYTupBXb
tOn6zsn01NoLdJnF8J1lfm+y6qhPzVdPJ5M77vdGBJ5DgDIWancDb32na8FXAmZxFy8mYRcT0ZYx
0h4C79J15n3587X95il8uLSTFxwINBmimEtDG3dmlsF1YHevPJr9n4f5zQzNLYDcgf1jemKq/vgE
XK1Aom4umArs6c7r2p1fWY+5OuD5fY9nX+ACSAgVId6ETfi8GifcyX++hl9fay6BtYG1k20Jra8f
LyFla4qRa+IloBAg9AA7cflb9Se/9BfCAcrDJIMmUCSdMrp8HEWvRF6M+sAownuIZ+++y7vHktW2
mdrwzz/od68VHxAUINOjAxv7cShh54FeO30TWots9kvsPacVIQsmwqsdsZYO4kFz/uQm/u7nkX7M
5ABwRF7PyXMMGsp+JtFSZCj7+xg39spNmtfOpkY8sb7/+ff97rM1Cfb1SLBmJBRBH39gTcqkCW7Y
hGha0Y1rNSZGn9LheAY2SqQYd6gIBmJQ/OcqJo8NaOaTp/nb91Yl6MPR+TaBFyffRz9G5Ex3dRM2
rn0RsLs4TxH6bQnc2Uxz/2PmsRwNQ6SbiWZM9q14yxvtk3v+24ugTZ35H70xi9DJgwbJrmozKdH4
TtUzttrb2TAvZqO7l4Z8ZGt3zdq1rGrnzaa/1pqql0+eg5qfPm5s6ODgzEhYL/FOvNUfn8NQiKJH
V9OEQztAbwzaMcj0aodMJAk7p9y2NOYNGSo9t0YWNJHSoXFUd5KNZmph1wEqljO5rjbFoVGtZXuk
Xzo1SaW++fOF/vpy4pvXLfalDhdpWCcvp+6XXrJA0LNw2Q9pb/lnIvB3Hnw5WZakJP55tF+nTpYS
WF+OnTbv6GkhKkYtt+9EjibdaYfvWZbeIegnqUP7bHv7iylMxSWrdUt3312x5smcIkRkZMq1GeIB
QJAknxfi1tZz2V7TJtGgUCWuIG5mkmOKEmrXDDb4u8c9UYabXkceXyIqRTZEUGuZeV871x/23Wij
SSsLMhscNhPEw9w0gyp2peV1hbqw2chuhlrq7bWnT99iQJo/373TZ+Vh/eYAxqN63zKfzsZjXyau
JAkk7DlAkV5U+DdTDHLmk4eEAaT8bF4+nf3/Mx6SS06eHCRP7e1J0YlBl80SNhwMziuhOzdtHLmf
vIGnU7IaxaYJwicc3lR71o9fSm6nRgHstYTEZYD2yuR1mdKvnS2PbYHnh9CSTwY8/TQZkHgAxAds
aijsOtW5THJMfBjDOTTJj36WdWaGSV+/mI3xzcjBfouB3EJR2eUn4/7ioVQDKyOx2iTi4Tst9sHN
0IkOb32Y12R2SFYhs7Luo87DPI5Q78yE3xOOePCXt8T179D1Xbl+eYzYAeE2fMaMTdFAkFSfzJWn
HyWXxUGBOcqj+wcL5ckiT2xb15Z8C3jvsbxEU2wfgImDdSBnefjzG/xLijlj+ZhH1QEowBV4Wu2c
zVrf5YixmQPjfN0sZbyOLZKLPISUKMuzcCFpfuMuxotDUjGhHO2aQ6dG0rCNdjgHkx/T1z9f029e
B0yOqHRYLthnnbq7+9pOGCubQgFivAXuJQSmbmFaveUFRvNZ9EgV4jRPtn8e95elGoUQiyQnQbom
MACqorGfIQkwG+bzSYw0tmVv8MNZTNAjGsJNMJUpBjCxHMeyr87dnIArMmVpBqmLuvv+58tw7ZOV
Sl0G7Z02WkudCfP0kfQ56GXca0No56P13ZHRl2xIr0bd7HeR1/3Ixt69H9jbxLjrgvi2wRqzz/Nl
U5hBcqP5zQFU2z/2Q1btp8aLUSnHSgeiEcxGUmZDfulS3Xhak1yhCnEOmb0Yh6AkH7bS8/KLU9TO
vrIW/WsnF3MX2VWwI6KPoJemrLf4U9p1O+krwtKKDZkXxeX/YO88liPXsiz7K201RxouNAY1KLiA
0510aoaYwBiMeNDAhRZf3wuR+axIJ4tukTVr6xqV2csgHOKqc/ZeuxwKv6LrttImGhE0gbQLZBQ/
CsW294JS2DON3fGuzUt+ZGcsLLxyW2jaUzXo492UwTF2oNftNKsxjxUabpQSWXmdE6HtRwhcNigt
6PD3IKrW4TCMV1lKy4GwRMoRFjC3wziI9DG1MeD79G/1+cxg/OCr4E2wfeLMQ8nv3SShTFCZzQ4N
aVjoD2ZoPPJQf5S2/N41aerFS3N0bna0BjfhpLyc+RbefQqsykiiEAAxQl3jZOdG2R3KU1b3G/Sx
5k8H++ujJoJil8/qk1m758JBF7DLm00ShTAoEhjbBeI16E8nm488nkkqsjJikGidPHVCal4e2+Ya
nVHwQu6pFQMXqpSVlinjnTUEwxfwvclDlNX2IbRL668+6fkQk1E5tDnuVU/JoKOs6qqkjRYss1mq
TuMdtXRtRT8KAoLNH1LNRvWlXgpauzCfP3+E72cTg4GLkPN3QYA4yLeDOjOnya0HNFAolXHmyDq+
qd3YuXbkyLdjRcEFLshwMV9g8vj80mwElhf0etfJA6XowerFL4CMcTqWIxG0IeqedhNESJq2aYKe
QZhOfqGVDv1/KS35rYxh2nl9ONr4DmIzB4Gi5NcBeWw/RyeOv4SFBSZxjOOLojHh8wYmoVsz3qcD
Hd7pq2PRW9Mk0XDdKI5J5DQHLRXZ0RkEJ6cqKEwDDR869rbLx36rxFN5g/H1WyHEUbUzsdO0klAr
h6gqDLmPs5s/A00JGXdteaE3jfYF+YT9nRaTXMmyXHzROsYwVDMABLXqps00e8WOxb0jeEAeB0Nr
HOzvHXp/NP06hKes3kVOoj2Uql2W617BUcJ6u8NsA5u3VYWfBBaeONpqhE7JqvdilpmvUV4Oj9Rt
3E2KHqLe0N3CMFQlYbJyER24G6mrPIicTudl3GTN9SLhwShT9uUhwOTee3bTz89K2inP7LPFQzPo
5rM5VrR6FTdl1RYNoLOkFfLbSLN2PeMYRGffZVvshTPpBPR6s8CZboEUl6teKgF+N82mTp7QUYw0
26b73CE5VPRedUPPMWdzIzEI6OumKqpjHVJN3qZVEawiKEBXGP/LNQnTYbVNJBbVVaCQNoT8rOVZ
0DF6ILkOwNwQqvIb3kS5baq8jD2hK+5RxEJeNR2A+hSY03dHr6KDifprm5X0j90QHMnCdceAZbfJ
pi7RQsHuK/Jv7GVMeo41TLoI2cMO04W9mMa6zaRD9ZzSJNlpIHF+qmHf3dDds1ZT6uYejTDyOvIx
2U+GFvt2Eg/0EEiSc1T43o2a86lNqCEiKfDVqCgxFAg9BBe4FrjnxlH2sFzNX2M7yYaNhBrihebE
S4u1pczlA210AFejI8GvFlRggGoOxdvSWljUMMRS9u4IqhK60k61U2n7bZI0wsaREPFC+oIOnbmK
fcOJO9y6VryPktDZZTXSEFXRopoGugsoLxyyaT/bU3hrW2xaYCO5l6lOb25O4nuBpeKyMiWRy7JW
n2qwlUhrpInfeSIco1ZFvlHjotuPdVqtq8Jy6Tm6/XasHft73Fk01YFZVvBn0mg1puDF464A4Qrb
6CpQgBVpmgJSUs1dbT/AWVthjNyIyenW82gpDDLIG/Dg5N4obfdp6qFJgmof72qF/QVmMqe6qicQ
RmWP8qOfbJ5IK45tEVZIOTXjKrCmzVg1w75MhX0syxrMTOiIteW2sQ8mtGu9GtWEhZbOVPbtNFRH
00rqe4bJt86ucQUheVkrnCn8ttbsC7dN3b3qxMoOoE68nkH+PpC2aBMkH7hfR5GMd2OkzS8y42X2
4eBsJZPmXUp9+apTZbsustQ5Qvy3rmw76K/qbrZ/aKwCL26h8OqCPPkqzVRDV847HZrU2mTjYvKL
R6RYHNXKg5BuNO7sNk3XTV5z9Jvivr2CX0i3CquFeKBPzqYB389OoChexbFaHRx01ddKCiYfpeBN
l2vjXTnq8SEYk3LbU9jfanYwoVBzlA2eHQskI3BVPLBoFvLkebBGt/OwjSkrVcEamFnmrZU3LEay
djcaRJGbJfDwBuwVfClqjWrvabMyX7flrF8NrZ3gTBIlm8UkNRH2WCKNcXN3+pUVm33jWdnwWCjV
Bm3jfB9j6z3aCd8vl6ipm/bkiSUpFq26rgGP/14FESXR7upJCeJAEmvlsAlYa7+ByxJHnJ/ym9bV
yQEjkfUTjzOim2ooD7otYz9HY7bJC5guHv42cg0HHsTXUjX4jWLsiyOhCru6Dfp9laENipzwmhjH
eguWotoblBOPcZo5t0qCyKOYuuqug6Lwfa6b+Is1GdNt4Ub3xVAqv6zZNph70E1QQxNHfVJJd0l6
IhbJabmxoauKCyUU3UReBm32TjagnEc4/va1TJJaYL4unDuKKXI/56lGsqDDP2Y1tR97G+PsZlTd
AWxoF/YjkY11eAseYnS3AGq7NU94MDkiikKsqdISR4dIUfGGCm6Dj9sSrWmKfMLDTK+Pq7Tqyb+Y
hdwCRS1uZWoBYXAqq1zVSf2Yjeqwiuraui7hQ/9KhDJ+WRAHXLrph20vxuCLrmAghu0IHmFo+vIr
eayODU9DsXB+jiYSZbdOUR9HrYtXQv05E8a56fp226YmGGoEYyTwBOYV/vfky0JU8OPATrA/gf5e
scoMNxTH++92qqTPqZqj0JFjuM0LHcGsOw5ai2BTa4Dw1sr8TTH6olobaevIFX8+35nhzHyjZheD
q2e39EfLv+YCohkCwQK8rdsNj9aoTzdS6amKhChVC4PgCSJ7pL4XUVIRkFF0h96iJ5NKH3X9sIEk
YDwPrtYeEf6Pj0Hgynk7EjZwDEpD/6Wq8Q+8cfZ12Jr1T0Vm7BM7AKOPI9kqWL0N6PpSjOxqUunY
j/Os0bgsTfUoJfpqN+k0Co8tHGASE7xGphBXkyT71s1Eq/R9DTW8aPDahXBPy/BeTXsSgkWDW1wR
ADHCA/TvW8vsC/I5K/dSGRmsfajqF1QdHX1jBRxwfAFQ+lKX4DcVcyzucDdrviqGdh3Rgfw+JqBX
nxC2fJtiI1K3LNLA0juCW1bQ7HhBTcnojCJ3P43anjAVY5ePNY5CizOPj6rlJhuUAuWKSQCWF2kV
q5ze6EzBhl6ztNsFfQSeCYEqA0m9+J2XXZDbhahPImlelBj0ZtQoebUTY7x3+I1XbFeaGybSzLNb
+yk3l31MnbkHSwfCoCb97SDCeMvSnRyIiT+oXR6uW6sizIbdtJmrjW93bKmxxKJvirIdYuycCRQz
H8e8xus0+0sR5JshojfVKbZgQdb+CvimdqZZzJ5Uc3PjSHuTK521lVFOVkRQgEQuh69W0im7DE0V
GVCSC5pp9MQTSn/kFSnEQArsberY4bFyK3bXjnuRmgSfO7nWXLeGY110S9GorqLxi2Xl8b7JQmag
OpieVBUEMXCEbVuitB8yxG1iUEtA2yMqvrFEADo66QVARr/qkF7pzUDYarmLydpdG2HywGDOVmk4
H1Ns3uBKZLppJv2mtUipSvEj3DqBIO/CHKEKjzAWt20cFdfpIKcbbZZNvq1rGR0nUikOJg3DWzRa
pT/j7TnOU3LN2gYZnSfDDhbtnJ/XbEcHy202sY0b1GWiuzXHjl4qkSKXSRNXd4NO9oUj8peAPIhD
llHAWlud5VyOy39Q6zYJVwYxJZ4oQ7GJgFIt8lNn04xpjV8UMIPdV+M+GkaTeljYPfJ3Dj2jaw92
u12q9qJ9DvPnyY4BMbfpsC75amHcTOzIyCvzKyMz2CcHyaXWmRYzluQdhkG1iYP8CJ1AHBWDb5MA
IggnWrELGvLTosYtPKjZBv98eNEtgLgQ5qcjTOsZuZ8YLtQh1R8VfByXWRFOdz188wu9TdWbEM+F
32sqh5yySxVrLdRhzNc0TEemTzFd2rOWk2xnTI8WRGovccvkzkgWV2iVG83K7jXQMoi1zCs9LFLd
Qz+P4b1U+OpnDm5orezqQI8EbiSUWQyvdWwweLpZJNMKikK6dYmo3YQ6srbVgJkOW7g+/wJDI4d1
TggNfycMevbpVWvdIPPX+XScuvyeAMS975VUXiB+JlopDAYHWD8O9dtGcs5dJSpgEtJJUIuV2rit
QKmTi4BfxF2V9Zw/dFmiXGa6gf2hmy02AKVQqBlRw0Rfs+4MeMYBHj9kvsZ4h4/FfB77HANPZRpb
KlmYWUeVsIZYtRG1OYNsUKVMMvMHw3RwxI/KPpz1ZCvSIrmLM2RnohLuN6JQii95r8AoWEJbymXN
F1HB9iWLeagzOmPLa+3SQd3LThAiGIewRobXqlXglbXmeNeUWkEl15SbMVMqwhDcVdGbLvRlFb9+
Yzpg6AlL6ekFTe08bXKQDVvhKk6wagA0b4ZYt3d9FLYba8rky8TntVZD29wGjmJvTXaNiyl4wrJR
Afa9MfMQlbnSSYzDiGlaA1dAOufo4YDqqM8llOO1VTtiHyStpDMGJ0BS54Y634K4ngvpJTFKpSqz
181gsqnTxwjTBwEUahrW20zj5ZSDta/c6UhrTzzNUvlpF0n41A96/KNvVXU7d2H+0ik58g41LVFY
t8XdkHXhvjHL6HJSeuZ2BP1rgm90zzQGjby/whX3roFTegWPlLSA5Sc1FoWePrt02lpIz9RrIl9d
eAS10leXvaORlMierm2lsqtkWm0IoOz2KtVrfzTdYC9mPfNDpZVrARZvHTqSwboY0bWwGA4dk5U3
yprzi9KgHnVpn6+iuUYnQtF1Z7Yu+Gh2DDb9kBKtspdWYfugTTNJGxbut8FL86japEPm15RErogl
crxaJ/8J+oo/64A5s1DveIpgrC+GsQM9rU8WuGq9/2JoKYGCUoH9ETQZ328B24gKW3FQcpf1rtbW
ffQwm0a0x3JBJPMYsWEMMof2jWQ99XqnZndX6BwEkgeS2oOLQKjhuqAkQQViug+b2NpPfQgcy4Ha
vtSQu4tAF/220HM8KoBXtqnKlORmZQ51Xp3liodW+lQGCBtl775JkiHF1AR1S04U7FmjkkbYl3Xa
HruR4yLLzqqHDfMS0qnH1BZ8czWk4VNmUYxCsHcTLupqKiOGtzC/Vn0QXLo2gjOrbQaovIm70ZXy
Yp7J+VUM5SvEd3TL0a9CLN59YznEDaW2bpPZ2owzyCd2C65ftyB5ui4iYqSaH/qCf6xHybxqR2K8
QhFvEpXmFWeVVdOnJBENYUUZZJoZsW6ykZGtbEsVBpuEsRDRqvAiXHV+NabDpZNQYNQMMDvBEvyY
BRPhX3qxVm18pTAH7SuhA08j9/FSL9J4k8Z8CmYksAdMKq2TeLwqEhBWc5jdBRjHPBMGCp9Yy353
9DVLfeQlPLdh8sSDeprMdDcYtT+NJPHhNL2qWJGNTV+HslrHOIQCFHO6yxZlnlzT62wExo6hjDeg
Tpu90NgEzTOMfGbKwasMEzhUDDHvxpnr8daIK7TlEmrNHfSCyqvCRDs6nOh/xa5lrlRRfJnpUZae
kUIXa4DfbN1GGTeT0YarIA46Pxld44XxhDtjmfahdGk4ZHRSRCTFIhLMNL8o3BbdHgEPmQVzTvT6
l17oD84MO2/Ic3k0EfV5qLy+YDCMceRPKXovMR/Q5OJM4G3uYjT9q9jVOZm5fcNOSB9WmQg5z8e6
+11r5scM19km49TOKppQaJnIc4+UdFW58aM2Kh1izKgn6r392QVA5Wv8Y4PB4ZrypnZjar22iRNX
vSJby7klZ9o5xhFpWEJ2yQ5tXH4MFXGBrt1BpJwFkVcMHUxmJ4ufgmkqWb5T89hGrXaVEVZ5VCvY
g20VbtVB/+qEAvZWwd4BN6B5ZY11zuAarJ0FNv+rLcZxJ7pm1dMoP/ZsDRAWtuMPd1DkXZkQt4YD
j3ygWcx7ysz0Dyydapk52hI7UtXs8KbmR6VKgqs2ytwfdgkbDGFl6aoeD4BqWoagoF6FVaGwUkSq
FT+2FHmgcTjo1F/M2WaByoQFzIMDsn7sVYMNcUi6mlS76NmmJnKoGBO3Nu/gEA5VcShUfXLWzmw3
v1zy57lclNCWmNp2VyRTeG3bGJpM1uSfZK0o97LW078CmU+XYxbKb0R9p3eI73GP2SoVLbuiYT8N
wDaJ1eho+DfaegkX2UD05+MpQ3Ot15XDUNTqr6HWTA8CXjXR4Gn/2MxGiU+wg4vYdnG0A6sM+iNR
k0sbn9SGVr08kKgYwOvW8LGw9bEOuAZDzuetscKRSXCCHpXzWuPSV20xxnTQarjb1W++R4J0qyFU
boLHgiywb4/EBOhe2E/RTRco+T3MwXpXxya7GiclynNT4VSgBcH5aLyLRYFXl8AxCu2pqM3ncI4p
VKCodDd9PvKaOrYMyQEwK2AOx85+uDXr1GwPMvFG03QfKgunZqXnZL1nufFUTHr4RWFrY5eTu3HS
qoSBpOnK2qmqJS5vZJnIZ1LqJbinp7jRKaPZY3jPHH9HRW+lGhyJafmzNblPqT6yUTO3lVX5I2ET
CI4dCCQsYI5Te7aI1JUQfCadm31vc4oPDYkDNCGUv/Qlvl2NJBXuXPfmuTM2lLV3Ec2GFRbBYq04
BLaicST+KW2fYmJlGbrdS73AwOtsaNZlZC2RPeWdLCsqggH2tCqKzT1xWNIDZ0aqsFCId7LdcjOP
ROTCHG8vIqrYa5NF9pcasES3Zq5tAU2bv6aRFBuzA/3UsdEDFMnGZHD7A+kZ8nIRgF5Qr1cIktTM
dY3lt/GMHtB65BbZKuLf7WEC6SWPjkofJdjmvsMV71G+6q9kyESBG1Y8pF3nbtROJxWiN4uIXW7I
wahxoNlYDSksiFYtPqbRua0oa13+PnBPUTE8hlEhLnWd4EoSOlpPncpo5ySZybI7OIe4sfZAbDM4
89p2wkUcehXgY18rte5eGCL3e2PqtxSrM4XQqzLx9T5zd8bQQWrSW/kNjIv9XJAO9rUWbfNEXY2U
lwEbb7JOtKg85P1Ifg9dggM4Uf0CS7M4km6dXVazJUlqSROfkDxiJYuETKApevq84fKOvbDoIhaL
vAN0nd7+qcgIOj5VYlWrNlDnjRVJfYu51H0sUmrSmbwuyL2+N/lVj/RcfrE8sWnRctVGqqdn5rO1
bKeH0LF8u+Kon6nZI2S9ct+Uc+ilcRFRXzPdM7/5gw68yTyPkES3aPjS8H7boDKoMAWDnqLeLBOD
tFwiNqNRJ6HNkOkqMxBqNcuMo3Xlz0hnIDU0DQ5J3hhX0iGbZ9YQfbI5Ooc2ft83M22U2EIHA8Cv
WiIbXjfDdRVu/myHZBNR8m5QmtCPuiUuk+WoiqBRgVT2ILxl5wRJS4vxbcfMROCCR2LpQsJCWH7X
K1+Abc580W0MCbQU2d4tAT1O1tgnsIrsB5nozyjjHyf0xCunTnqOCGzUTRoGXls5xU02ywzVovlM
6SG9ohHpHIfYKC/satLXs0K3LZ+1EvmsujSpakEzAdLTmmbHXzXiW4+Kts1OTTINqKH2EtTVMShI
pBVSbIpocP0chtHKpD2Pe77IX5QJ14ANZXePHSxlXZhLjt2W9UA5Bpp1P/ff6lTM6zogQ11JGn2N
nihjN5N/c7AeAAVJhPUyM3Zw8VMAN+Zw+vX5oHinvAPEjRya/iPaBuu9ctedShSjA3JRqZjTeqgn
3wXKcqQSn/qYHKkGVZYdPXSOEjPdENcmLIK4E5MIhc9/yTthA8IKDc4HIh9aOLZz8mohpqky7tRy
0066dWsFoUOvQh9ufl/l/8OQHiYJt/6l7Iq2JmEzjMviDbyeZv7/zEL6ryLs4uxtJKbgX/zL62QB
p8d5guUG8/PCO+Ld/Z3rov8DIQCCHCjzaJJ0wYj9m4REkKZLS90lcGixPC3K0r9JSM4/BH+N96eh
YfmdBvMHXqd337BjMQ85eFLopKNN+/3fX80Kc95TjyeDeF0SxL02VbriVLs3kyxfSrf94cTObVdN
Yhdpqdw3PRDHyWCr+eqJ3fxzEvo/jOabMi7a5j//450UBPcGT0E3IL4bzI2nWl4CuJgzgWisO0Jh
Dp3T750i/9UkycOoNIC9FE5DFJW8sigviU0azkgZfttRXs+Ny/VtnvKi0CBn51SXTWyLFA36KPgb
DNY1u3E6RoQ6X8vcjMhiAw6Ye7oiZsiYxOTA7XQqxQRCnQ7bIStIb8uhLnkh7QbJHjKJ1lZFiotG
Mj3iHCnL9Z8Pxf/XYyaWBKT/edituh8IlX/99ipe/PzP/1j+13/bCw0CJshDQma56JF/j6u/7YXG
P/jQyV1C42nzqpfF919DTmM0wjtGTYt5brETot78e8i5/8BvaGgYUmzVgqj/J+7C07la5S/h2GGs
YcViTlhEoq8GXFm1bdq0be83jTNta12E65jm7z8/EHhy4a/ygxF1qjdarsIMYbBT01SBTObtVRBE
cHpDb+QrsteJTacuh0s5AQCuu5tXz/3fuNSy73h1Q0niDqotcqCckMnNVmDKdgKCmGmTnlEFn2p+
uCnCFhZVJQAwJr+TK8H5yAxKkh20CiUEV2QqlyAESY1O20j6vetKH4R3s3V10XwbgA+ekbp/8Oow
pWrLU7VRrp2+OqHBYs0U8q+sTrM8lDIUZAL9X2P7T14dUz4fMOJxk2/4ZH/YyKgRQVp1PoVJ5TAn
VUxUgqZ4dUv65eev7qMbwibKd0jqCVv8EwkXRnpHmWnOAAHukcLrASWKyNXPzO4fXMWylsMD/bRF
MHbyLRY6GXvUFVufExgMf5if9yx+xZ/fC2cTwILIjfGnLXbj159hZwODyaTR+tJpjQOKmADeTzOe
ucrp5p1PkPfCSs78gITYWcbdq4+9bDVnKGkc+6FW1Be0waiQVaoDSyqz9yHL+aqzwRIg8w7PXPmj
p7hkZ7MpWETFyxbj9ZUJZbLztmhbv+tIGFBKQ9IsQKjy+Rex/JXXCyF9YR4eUycHBRwdp6I+e1bL
uMo1MlgDURJoWSmXtFEtoMBzff3nl0LYZ6B4ZoeD+evtDQWuOamNHCnHitzez1pnX+SlVR8r2zzn
if7orljesV05hgG+6+TZETwZGbSlJZ+4Cg2tqcnmVrRkq8ya8sevia7Zq0uxLL1+TTq+Z6PNMy7V
NvqupKJ4oN1+7obefwxvr3KyiIAi66QkXtXPWa48lwrDVVyG6e7P3xCbIROrAscL5LJv7yXOkymv
wpB74fC0MyNt8FzFjNcJUor155f68Ib++1KnMxEBEW1A7Rfv7kQByw7N2bdi7dfnF/nwM3h1kZOJ
yOr0SpbAvHyZ5I6PQxmm96CQ7dv07Zk5b3nNp+NoMQdj9GO4uqcGCPxHAZVTp/QJeqn9sM3NXay2
+ZaM+Rdmw+zMm/rw8WH+Yl7AvWiY+ts3FYUKFA7HBoNnx8oWHjVcNaBgf/ySMFDhHTDZQC22kpPn
V/UkaOeQkv00ap+6sU830jXOJRa9e0m6MNm84exz+GxZqt/eCrAXLQ5aNfNb8NIrS0TtTz1qwXrI
2srPvKV3j+33tbD/Uj7E9GOfPDZWq6Bkp5j5srfG54BetgeqEjbP59/du+MFqzmeM/rBbDyhzhon
w7Uk2C+PYCT6KkHVR8Vy48tigvY5pGZ+CVapuxZQwq8UfaguK2oe16nrmF9IsEYWKhSHkCM9mq/s
TonYcIzJgRWguS+gfZ9xtL/7apffyUPHIqM7SDFOnkegdbEZQ872u7BzvyNnM+n6lpWvhIZNW7j/
4/2HzrU4fS7m+eX8eTLBoH/tC7zyma8J5WmizbLOVHv806+Wizic7riSwf8tp+zXM3I6F4GZLsFM
aZDVWzuv+k1g9t2ZR/euQso7XpZM1XB+K/zdk4k/qzi6Kh0Zog2v6VnCp5rWlqITCVEYSLfQ6UGH
lEMNtnzOR4yaketXsBMemMnRESPnvHdEqMG8qmzoTzwIr1JImsak1cwbRJnldpAlTTx17OXt5x/o
+3GgadSvEGaCp1AZ4G8fEYqJuWQRSf00mxwPfWu5q5XJ2X5+lXd7J1ir0JaJ+sJovZzM3l5FCV21
c6qOoMYa680kE7FCEBxuyXyMD7Rg6stgmH7ZUA3vP7/w773Rm9l4uTKeH0Y6EF6iyN5eGdBioThW
m/g2IU3oAMZEvzfnyXwuZT3Fq6Gz7d6jUjLeTgkahnUFXjRdyQb506V0XIYdAQfu9xRe2Pcwsia0
jzgrEOt+/jvfDz/OFuzvDJenhA1xeYCvNpedmYthDOMUmVSmr4cs+W5GBSHgbT6tKPZ3Zy730fsw
mffY7KmcNozlq3h1OcDEpVurEAlTwj5WeWG2G3M5eqysNg58K5XG944oeV9OVvH4+Z1+9MHxIbAV
Y69uMcu/vXSk1cnURF3ij3B/N7RcYYQYfH+fX+X30D557xw7bJud7O+S+8m8W8QljYc6S/wqqYHX
ZaqYPIum3V3TjMaecBB9P0GMe5wJbCJ7CjvgUPWBse6Ldryg0ur+6TKtMwCWMx29EWbw07UtLmch
SqihPn7PlI8f13G9xJF8ftsfPFzyZlVg41jCYRmcfO31PI1zl5kx7jKa/KGWS7CJXfK/vMrJKxQE
i3eYaujrTHa+SVnPPa1IlTNzxkdDl5HrUCv5zXcyTqYmVLGV0000s8mbu3boWd9HcVgjAyf8Iluy
KGi6y2oyLE8qVvyQlWqH/GUJXHMSS6VlaZUF/6+r/dQYVH/J0Y6d9Z8/b6j01JWYQLGxnTzvtowV
AeSVAMgO8nBOcPKNkeHg+Pwqy42efssW3mFOS5zVeRxvhwzxhyJM4jn2Y/LJ9qZbgS52u2jDzr0/
82qXYXF6KRBFWNUoQDM5nFwqGrJGQ9FCV64fgL3a101skFHX2o8LLSlxtB+f39q7IjQqU6gYlLUZ
H1TH7JOZKHJEj46FNiAIydTPO/qe+NbDdl1xhL8WYh4Al1otGFoVza0ZFltZ6tENr9L88vlPef+U
GTkMHIjplKH/SQx/NScC2cVCB3KGHWE2P1jO4kdyCCwhmyI/Mxm8n+3fXupkcsLjgOCCKENfY1u9
tely7Ux0/T4Q0/ASUYjxv7zeshy8vjWj6VWSIyNfnQpgDKXUf8ZpOqKZtZAmAjk6M3TfVeuYhLRl
b0cmgMnTPJkgSEWpW1ctI18nCHBXpSra0xjVBhGuUy+ulKJGVGpDug2C1vmWgTH46/N3+dFnxSNG
ccNy6ljvOG6RnioVOZmgbyutuq2HrnyyKSivuiDQDwNveVPZeQaV0Uj3blgFG3ikMEtkf/H5D/no
o9LBgwi659SnTmMAItTWhADUkY+jljoeww4B3aIQtBAD/huXAiYEC2RpTp5SxgBE1iIsEcPXNR6H
eYox3OM9W2Uasr7PL/XR96ublMW1hdhDAfHt99QusiaS5kO/UiOS7aJx2AAnDSDXx6SaRlly5nt6
v6xRcuUQ9ZtvJ1gR3l4vBZ3iVrEe+umMIIKQPfGXahfFmarU+7mPq7BnoMqscWunHvlqTGTbEBjn
q2XQf5EZnOou1AVOJ5K1Rs5la1kn50q+H94aXyibA0R1VDHf3lpIrZGtZhH6ma7K+7nshttI6MOZ
CeCD7RBSCJqJNkU3drOnvT5FcUb0Jwnx0ZmR36ZzOr2Ewmjg/+nBURsqe99MdrQxCk1SH0uKVV/Y
4w1ouRytEkaGz7+f3/qLt8sMP4dtncb4pJR6uv8E78EEAmvUpxhZXgN41UEhzQoraFOt3CTV72C2
mLVnTnr1q0wAzav5ZOwAyyRXEgX/BbrM6Nza99GroCXKUZ1m/FJvffsqcpwsSqxUIflH7uLHKeCd
Wj0IlTM3vxx23t38byLC0nlluXl7nWnQEZO3Ueh3fA8/Sk26mwzHxMFFv3SQqAUvcFdHhAA0Cm5f
KW9nVA3ndorv+q4svDqHfchFCxSDesvbX8G34HaBrShbUkXnr8VQo7nCs7RGhNisqq51KAG76bqd
k+Q4x3aB7NUtv37+KD544pQcYLxRGFlIACdPAlcaem/arlv0Qumt4qiYZeAvn/n4l79y8rxp4DG1
2kwd5I6crH7LsIusYlC2eIefFFjiV3GEgrMyoVSq7pkD50cXY3hZzIzLEnia067HUp/TvlW2cPO7
LUdSJHf9EqabFc6BWT+9+/NHSNfDEGydTPUd6ytyMc6RB8rN6e68BtswrJCyp1f/xlXonJrG8gwp
E7z9WLpiYOPU1crWJmvDg2/NXjAYz5VrPpiAsc1y/CW6hvFxKgWgyYEsv+IqfW0mN+HkYD9tlrGv
Qhrsymo41ORInLm15aeffh2vL3oyDsJsqnFScXpJ2tm4auXQHnBZwCVuSuOHrQ/BriFT2g9kYG//
+KGiDgFIBQCQKvtpty8tFOo5cahs3RAwm9oz68+EyvifX+WDHQgfIzIgHi1vUF/++6u9X5xaYjBr
bJ4it7LVWM+wNUpyFkuSoVafX+qD4cw6RgXX5tC9zO1vL4W1VpBpVwOMj3rn0Rmq+VDLdjizpfqt
kjt5Y2wroQSD01ggkSd3RAKEWs+Y+LZWrY/b0SqjfCOCpPSKeFRfdDEU0GvV+KeVONmM2aEPX9Dj
i6NG1IhvW5gFJtbcm6bTMRaJ2a6FhypWWUE2kFdRYUKH77rhTBjYOy4S8y1SEwTiC/eYveDJw1E5
1AR2ELtbM83kEQxNQ3iswN2IJZDY3HyXkI09eVQzJ3xJs9F7rhrFLykIgDtykoKbaLLJNGiFCvw6
45UjpTdKvVhNQ9iFN5+/yQ8+mmXrvFSjKPfTy3j7JqvU7SxFdM5W6Qs4ZtKNvWlQso1dA1X9X13q
tO2oDoAWiGBwtg4B7NcsE80F1qPhqhrn4Mw7OHNXp00M5LpBYJfYn6LUaR6KtFZ3Nr2TyyrqzmVc
fXgp1leC7tArgMJ4+wA7rOuJS3d426l1TRokAfTdKtVr9y5wcmvz+SP8YNyBQ6EnTUOVxfS06qNQ
8elHYA/bFufsSomWOA5SX8+8qI+vYrMLX9ZsCutvbynj8lNS801Que88tyDEVUZFfmYO+Whfws38
92VOPr0U4oc6ZtgFdDzeT9VY0fYOFONSSPUvTDfiWQ9MZJ9o9ldqZ+XkVlhN+uczs+OwBzSXiRP5
3rLIv5ozBwgugYGadavUueKBK5884ojM/8vZeSzJjStr+IUuI2hAtyWrWG3UrW7ZkTYMWXpvQPLp
78deqVgVzeizmBNxRjFCgQASiczf7Ez16ge1yRXoHwi2yeaDLoubaQlk7sBBieTE/8OcGL3qm/9h
c5AbuMBUHervm/vNmdM5HIvSCSiS/40nOC0aRIidFsjV7c5De+2A8FATm/r+QBGH9ybbPWkG8RjH
Sv5FKo556upwr+S2N9RmPlWL0VNkcYihJhT3GvDYUy/k4mO1s6ehd20oIGHr5cnTibN1vg10iAgr
6McJMK+ubuYeOhbuD8nBlQh4vH2V6E6QB6DRxjNt8wE7mm7UNjnCFcqxZHAVrkLOuCeedCXBAnmO
WCT0VPpV1iYqhXgyZOWYskxyNO+aOUnuctBqNwLHRS/RnfZ+LOP66+tTuzooGT6wplWCz94cphGX
aMzfLTtIR1kf1w7Y0UV95L7q++U9ZeOeVoOR7IT69S/d5ggu4ofMlQcd454vHexPbIbRNAkQR7Ae
CymNAKkS9O7ywX6wYyN/e8SAw7yW96nuo7e4nvV/IsaIakSt9pzlvmpLHE5wqTIr2eyE4CufkkYm
mrOgBwEXbM+yQOtxVkdG0eAnHRE1QriTNwUst6b04Ws2nxsXxf7X1+9a7YB+DZVndKpXf4TN3kyr
om5HvnRAwoDHE+yY7lmP4ObAXyudb0NOjBS1UT5FON8EdbJ21CRexfdlFiFLSt6y84uunEvAZBhF
gMokd94GTkMdxDwjEBzAZEgOxcqOU9WwCZDA/1/WFXV5kMmg/iAr6OfrKgBpthnUrqBGI+p5lGbs
iWh0dlLaKzcBdTtyc9od6Gau+NN/dw+OhVLtCEBBb7NHBzUtDsnQxW+/b5Csp8xEQkdJctuEjYal
S8OUUWpEx3FfGH4s7VieXt8t16aC4wJkeor6go7X+VQyGzHVvNDsIOnS5YhXHlxpU7wZarUuhg5w
DCTK+obefDDHXXSA+dIODBdet4vwmyedeNhZlmv7DDQKipmrcQN96/O5GJqSt1bc2UHXzc6NRHvn
LlTi4tlwURh4/bNdG4o3IOCgtXvHET8fasGDyMDyyg5au4S3H1nJUeEVEpSxKnZW6NpQKzUKMxUA
H2yE86GyWBvtZULQB8RCfVjyvripNbs4RIrcTebWG3IThmkjkc3R9QRnsy0UI4ANzhqYR6C1GAag
xePplXKkSP2frUCgViL7c+k6gw+DlJjR6d/xuvz59i/LU8Zgo6BXSMf5fLohlHkkmF0Eq4hWQWU6
VPUyUR7bxpU7i7imphezJTumdEGIhtVwPpSJz0ZWqLMVdLWu3CNarB/qSI/9KtS0BzPRS5ReyubY
9vH47DTdnh3ztaPH/QofiOc3KfomTkdojSkcPSvAHkx4tih7fyRW7gTfy9bKyl0j9q7XKlq6+iZB
rxS3REGssQJ8VgV6DklYeh3dgN8KKtT36JqIQ92FFoJ5afV5kGIM0HvrnkS6Opy8vrYXM+anEDSB
yoBeonm3/vk/t+7SaPqUTSjr9I5a3Asrye+sUf36+iD6xYGhugb9kTolz3dum82yynpCjBBceyCs
apjRWRy0xpNtAfxSHYcpcEpt/h0aGdlUoyqITdQ2rOjZXWrbsw10PD0cfiHE9bIqphPCGe54GvFW
+1tJhAQ9d7K5VduwHpEfyhu4nzOKbB+nVlc/2x1tu+OIkg5S6aaGOpMCSmUnzK3B8t9tC4mNlsB6
xdMr44bYnJBodmXtNON4svE/eOh4Lfhl6SS4v8pFvalH0go11ZU/r3/W7Vd9GZUikQv+ZJXd3gTX
GifkQtcgQ1ht0yFEmEcHqx9x2Wu7PT+E9a/aTJAoxGVEVf/l2jjfJjAuQhO1hBEsSOEGo9CxUlyE
jRiWrjzFtVCDLBLOj35xsh3awvbTUhUlZ7JJQQm33Irrn/+zQd1YiU29XEbwAWL+S13296LW9aFo
o+Yms5zoZlow4n3bh30Zk8ozKeI6sL05nzH6Ea0+spwiR11kQbQDrnfl+MDr5p2MYptlU4ETqg2o
keBKgN+aIJhOik1tCf885BoNco2pDQjjHagL9J5ile7O59wG2HU8SvlsVbHCXNTN59SxsSjGcYDv
XhrdqZr05XaMoPp7Q/JCipfQ7gn1txP39j0tdnjkr3/bbcB5+QE8BHWiDSFhW+Fs3DR3QitvThjS
IGhucsF5hTohmfL6OJf7ZmUG0kAg+1g72JvD4QwaLw0dUovrJCjs1qU+/pqscaUcVGVy62iDcSjA
kZ5eH3Z7JtfpsV1hAlAsoKyhn29X3OF5PdKSOWVj/j13nNRv6+bTotl7HKUr35FyEYQrSmRUx7YL
adSOVBptRoWGlPq2QDjQmyNlvnnzdEwA0ZRduf55umwuxCVCp7Ie2+pErUd+lUao3JJ7o/NSKtne
m+RyRtDK3LWlxgteBd12/ukWnHsxVk/LU6wgsyPsTvMoxuSH12d0eeDA7EGX5sVBfnHBp1GrWU0o
IiD9hWLdwdXQwKC5Bq0dhZIOk/o3b3eGW7tZLBV7frvdp7Sts5KX3kmpRhc1CTUK8mzagwJfmRQP
V1iYLrZ/4Mu3y6RlCB1hs3oarOyrhd2ln2bipusLdHsVfdz5hFcWikUWmtBXaBmErvOF6pPeNsnM
qlM7qcuz0VdzIF31rbDa9YG1clph+cEYA+d8PorAQ3vUGq06NXUu3slcm74YldrsrM/leV1pwJTb
NC4Ykxh8Pko+l3hC9wKqwaKGAQwoyvTaiCpWYXQ7EenaZ6PJCACNl5CBGeP5UKlqNlmmYO4y1u3g
qeD/6NMPS/D6/r42CrsbAIvOgxhhovNRFArZZj7l0DSk1Hy9XnoIB6ifvT7KtQ238p7pzgLGBKR0
Poo7VUSB2i1PmH85/8Xz6g84u9Yxc8fMb+0m3Emwrs3qhZfGrUF9fuuIlw9akTX6Up7wSnYDx1Zi
v4iV/+GwshHAdrCnKSO+pLH/5BrTUEu9hJF8QoRLPZYdwm4qykNv33I0hCBMgB3gMnY3K2QINULh
wUDbRY7FDY+M4oh3dQbgtHd3hrpoBXCIeDjalF1AP1JN2MRUBCOSQkm5JajQ9p6TOoCUja/0an+2
cf63yDGYHMqPSOnc10m70xa+smbr1QFil8FXQub5HpFtiFGEy92Bvujspxq6PrFd7k3xygHmr4cd
AroTYuHWG0AnLHa4QTBKhTxX2xNg0y5/Tpx2L+xdpk4U/82VXUqCD+x6c7W7S2MpkCGqEzD0OEBK
HkedzsD9Iu/SR2OJdL8C33ED7DPC73jX5+3a56SnT7cDkiYU7fXP/9mcUHrtuhmS6mRXGNi1im4G
NEP7nR1z5WDTgeAKBouLDcb2viLRKFRzhKUU92b3lC4KIO9kEQ0vmcxA3i9Tx50RLxM1h5YkLCJr
pU/yjDqfV6YVpTISh095Nzf3vA95/UWVeGhxq0edHbawB8CgaXei8dWj4RK8CPvmSjzZbE9zijrk
wGJC2LTQnBoS5XPUltmd0+ri14SVq4d0nvGEP2t7p5MpfhlA+ez8iCtzN0HJcR2QLNJ/XFfjnzVN
RCG1QXULZIFd5S6d0vxBqNS8O7OHP5rq4wOIgLdiDIgJYPTW2wHzCcL3JiZAeO9bWZMBtSDHbuYM
YzNbifqdzPHKdjXJ8VdyEkeF+2gzNaK1gzpVcVIbdO4XXFQPCpWF4+v30HrP/PsuXefCIuJKw4Zl
HS9eanY5lLksTmHTJ++rpdbfw1ctD1PXx4ewhnOZNrHiVc0QHV4f+UrcQY6Et8VqvsJEN0vXF4Oe
oslW4FyqN+ggx8LLjLkKED6SO2+2C6zfyyx5WXD64ZuQDJ1/S/4t4CFZFyfFsn5pdfnOVPqHPnEP
ad4+6f14Y2HqTkbh3DZzc8iU9NgY0Q0q+19fn/OVNaUsTc5MIZKC4Lb8raO9VPZcWqdhaImAKLqj
5JYtOzvnypeFA8xrf31JAX/exNnMdMpai5b8pEirvQklkbSU41dFKeadNbwS7PigvDpWnDNF8M13
7edcKbMSEPOE6YHX2YNzAMWCnfCEzPmbW+Ks4kqkY7OSYJDHbJJ0I5y0oa/t7JS0tXpYvb2+iVEu
j6+v0ZWQsj6iIK5w6SKes67hPyGlsFE4NbQsO5luNn2PJ707zgsqshW+0nd5M2qY+UbaHhf0Qi5s
nRwzc4BOcBRJOM6HjRc3LWN4GycgqRWaxkOWnwoYOzd2bvWnNI1wCyhm/XnRCu0AJ4GWs9LmgewE
vVrTyf2oXowTdhT2ThZy0Xvjl61aYaCseXmvrY7zXzYrOZd2TH5VGdXopUpoIwqJqjrQnXeOSB/x
wUkCXUWyMS7epaV8LBoHHWpz+v36wlw5PGA+qBOSYJI4bzFXaVuK0WzgpylWr90NndsE8zyMOwHx
6igAb2ntsQe4Ts9nS6lxGsxSSU+ikR2IaKu9C3vz1+tTuXJCITSuSw0aehWLOR+kK3P0gWcrPYWg
7Q5THC/o38ORGtxhZ6QrJ5SWDhuZLiWHZwu6RkpQd5Z0Tk/WtGS4qxHiOjti9Uj+l69LlO29By9q
82wX6FIaEIwVUcgst3OTWT4msN6cJYnuTGMqK6+IlOSj7COsvNwJb5IpaQ9d7iBYO8/xfTtXqb9Y
SbGzc68tJao5K58Yc26KZee/ZE2WJhyM05Om4nmLsx/yjYArdyD719aSyjzWvbQ9MDjfHA/HjqM8
rtQU5m0VBahxNgcXRM1hFqW6E5ouJ/RSwKVy4L6UIDcBUJ1jIe2wKE5wsJRbEU4/OynU2529uT6f
zlMCRsHMc72YaW5vJ1Q2oeHigFmcsPiwZl/OddI8C3K5+QjPLOx8nEL68Jjh2YmW9lh3jceVqr9f
EfVgZEO5/KT8m49+B3JcpyZEQ+wQ41D3rHZZNxE8qvqnWdkR4rpQisH6F2F/j+jyMB9c0lXLL4Db
/556I/kki3a6natiPo6q3r7PUtkanqIZnQhoapTFSdozIo5Gko/VjUIE/KL2WAmcOnNufQZ2D3Oo
Gd8bA8AJigQG3lVWo/5YXUn/KLNYRf56vFTQHHTVn3GjzNqxz4fwRijmgkRiXRWLN2Y26E1dRCgY
l62d7AScK3k035unF6FgheJuC62z2qRpryMfnqX18nVsXetbk5qK72hK+1wXsfagoQsWAFHU7+xS
DQ+ak721IUsmy2+gbgh0j2R6+4bgCZrr2OFx5VhLFEz6iCNEbXZeL+y958q1TbxuLBpaDKhvVQ8G
mQ1qh4D5SUeZ9ljNYXbgDb5n6n11FLJLtKdWEpi+eRS5tWGWjdvmpzgLjRuzkONjDrVu5+xfG4V8
ElrtqshEk/48wogo45MuqLLndfVJRTj/FIaFspO9XgYYhGP+GWQzlVifkzibGSRLUtqcqZOdatTA
fXrneySnq0PxkFz1OXmiby+/Mlotblp8UsZIXe29mjAIAax6A7YuO7O6vJiYFWidl5ouTYpN2FxA
68yqlbNAbV3edXWvw6etCtXPB5w7vLyc9kgvl4kdI3KnU9BZn1Tb9DEN28RtU0Y0m854sKn6++Ys
7QMOZUjKI86C96fx9loVg1J/XXlPwF22aR1+bdQy3Tg/WWMi78bKSOjHJjWX8LzXsLmyGSGYsOF5
z9Eh3rJpnEmOCzLp2WlOCvmQF7r1I2ts5e1VWLrQaxOMtimFS2NzCdldAT4QNe7TbOryUe+q7hve
ZcXOLXRlsThRZBG8LaBObuFIXVGQ/0MlOaVVHuGn3mi3TaJqkw+tWnuQY2IdxhY71Nfvvqujmlzm
PJoA9m9zf1iRg4UvaHaKYKcFjTAaX+un9NEKMzWoIpF+sRbXPL0+6LV1Y440gHDioqy5KWfiE6yv
hans1NfaeJPgUO41dvJWgTIiPJq/tH/JN1emxyaK8CmF1lV9dpJLE72b6jAvvAovop2IuB7bTfJw
Nsw62X9eT3MfW2JCfO9kYuV6a5Hn2t7UF7/QlcHPBaHqU566EB3mInbujD4Uby4IYcfJUQMESdMD
CNj5+F2pYwSDSc4JD7/V5WpW/UngrDeNmFONnWhvlaKIvry+gleeSHQRqZ1SEUJNjIT+fFR8LYu0
bhq0LMwRiWMuGvcxqVsMy8LO+CsRQ/81tqp9T1qFyZyaTjcxHpEnC5bjg1pk4c6OuhLGaQICjrEc
QTa+Rf4XxE7sCuoURz4NjwMlzY+Y3KuHJjbinXN6ZfOiSbgqm7B5gehuokHhhDOi+DzKyCrwAIqb
7Fimw16OdG1C9lqfEiSkK4Dw/PuKRG1VhKl5L2UxjO5lqYNSTZ0Hw5R7ncCrE1obtuS/PF62TzO7
Qqe9MRkqbtzvEbbgd2oS7xG+rsQZA2AEhGLuQLBam8M44Le4ivKiw+6ECbDxZsJgdI7eiXhW/Diy
rFsgn3svs2szo0pMxkUZnk70JllJw6IaXD4b4gIhuv2OLj9MY9V8fv0sXLnXaQdyyb4USZGnPl8q
pM1CoRc8OG0zke+zKGqfyjRE32TAwcPvQ8PciTjXpuXi7U03Dd40aMLNgFgY9XjPUDjRKudkKqIL
VvXu4+vTupal85JE3IxPBxp3W33IFbUYRTamJzcf5Z2Kj9etxI8RK7ohe4oiKNskMvktiPLkR9ct
ZhDFaIr7r/+KK+eAT4vGGgpZlEG2Qmtd2oF2XiLijLOIL66S4rWlIlzRhuMeneLKZ+WwYVO/iicg
F785coMc5OQUc4J5hlr+cBPB7sRM7PD6hK6NQjZG84zzgBrQ5u5LdQmGe84Qi1G079jiKkejQang
9UGufTWgHistiYuBUuVmh6C+GGVlnJymLFJ8ynqjX2rW7BW60e/M5+pQ5HsWitar5Pbm+ikWWVpt
bccnLVa+NdEUHhKpPylKGv4POwGEB+90PtpaaTmfE7ffah2LME1lW5FfzZ16NKYEZ47wzbwQMgeo
Oy+lN/rhF3osAsUVhBV0NHBEQ/2vBcIqlMg5vr5IVxIHxKcot9r03Vf46vmE0tYcCx3I34k+ILIR
sCfCJLBx9eyOrOl0lChfz34IAGbxZA7Jg8e4Yu5wiC6CF28fKh9rZ2flxG7fpiuEtI86zhcimtX7
ZEyx1AG8i7U3CnRFUYY7lfqL7b+OB9h+La2uHKxNSHZ7rUXyqkxPo20XgavKwXNwRdrZ/1dGoR/A
UPTJ1irzZv8LC1VdHtzJSXPlr0YZxoOqteFO4vXC8DvL/EhTqfnxLqDOCPpos/XVqaWEnGCmqFBL
wEgGq03c5pC7y+PO+OAkbvZoyTQ86KJV8J3WhsQrWr14sHVkBqOuy/Bd1MYhWLqo8/IG1dfWkNNx
AkwY5KaiHNoEI5u4GRbFt41mflLmxNpJ5C6O7zoHTKlo0fBeoy91vgkLlCVbvedLibjvukPTlIIs
2bHyxJtIaA+vb3l9/STnnwyqMgeKlrhN03jLahH4HaaRIlFm0XU0HqK5SY9OSIn0TqV2Et519gq6
zdsJakE4Nb/bZY4e8e2sUK6ZKwUfT825g7Rd/o4tQzlVsz4VXheZ1UNS2uNjnInoOAxh8lAt0gbV
OpTeiMC0XxqLuMXu3DmVo9reFBI79yZUfoCq3uPTX+49poi0A3RKqFdE+fMvmmgqDncJIb2ocvNx
zrrUy0Sd7JyjF9bR9kuiiw0WxIaQAWfyfBgrNSItT4f4FOqJi4WkHqi1/gGre4Dv7hfsue6FHT6h
xJd7ohABr+JbF9l/LyxbPy7np6kcP4UjnQ2pStVrZRs0+WDgm5j4lTHtlD4uv8lakVq5KSSYAA83
JwX2t4tVJyxWUY54JZaVKDBDGQZlZ39dRjPGWR8AAEhgd25TlihDMgMBAycowsX4mNhp+bOi7F/Q
q8+LDwtV3J0Br01spXXQ3AQNxj/nq5B19tQOXA1B6I4KfsC8u3B0zN+a8IGbW9EOK7du7R5vtpTp
JrASaXZAcWgl/nx4mq9Ke//LXMCKkKCv1YAtJ9wyqn6pC+aS9nP8EKmNxIwuS3aeT5cBhyQLPPH6
bCTj3hITY0evxgzv8qBvcOKzGgzYnepPCUBlZzpX9sKazQHQQ+SMcuXmgPRG1Fdx51hBGUXzvWxy
nuCGzdtjNOXnBiee/2k87poVfwgCfHOzJcLsi4YsKyhg93yXA0KbVoEIVI/w5lFWmrkTua9svZWI
ByCVexsO+uZMLVnZa+h6WYGj9/p9GJv4LzbaFLwesa8uF6kQOFHIa0iHn29wyPsu8mXrrAzQQzGY
lJvOmCc0gqw9Qv21BeMuInCuSDfgSudDGbOD9KCxQHGh+nu3LI3xfpzodyzvzDatd7bh5ddb5QOR
AaKzThDdIrP6xKwqI0yMoNVxDcU2nYXCdGsnxbv8emsbjpYqxVAuu5fr8J/aUJWay8QweuA07s/F
yjTfpE4btFBOdup41+azaq+RHfMoBCV//vH6ZsQASep6gANrDlDeHA5FlIdvDkTMB/ArPWmWievt
fBSM9FQZRavl2oxbZJIN2mel04ZPb91zwIBoz4BaoxgKD/R8FBcJyrgKpR7UM/KHaNEkQVqb6sdO
N8Odoa58Nu7OlWQL/kDTttzeRSCGXDmTTt7d3HajMO8HPJt37uqrg7A4gPw1coLtXpuaUEWimEGs
vJyp9tvOXSKVvS7TZUluzTrY0aQeK6xiW1UtxxyN16LQgsUp209t3OcIrajISj4rgsT+SQtl13kZ
xuLw1MKyVr0abnV0Wy0YE3vIaK40K8sc9wLj5fTJgl7ggQA6V/7B+XKqUdHLBG5FICIr+5MDuqT/
rzY7neLL6EHZXKWSvdJfaftviiJuMRddbpYqH5n+muPMyMxH+bsxbmos5fN252RfHQ46J53pVct8
q6QNNQumSxGpAQdmuS1roQeJhTZTNBaxN6nFni7rxUdcOTgkAOQ23J/g9c8/4hgmohWlMAMxWq4H
pL88qovYUzO8mBWjABPlVuZpBttwE0VqdUGAbnDMoJuT32Lsbb/tZoF8QP9LUcxi5+15bU4UKXgK
4BdI2WUT8Kc6SbumxUxzqkWOJ21YHyO8sHYi/bU5gTsj6QQ6TYFi/RX/xOAGpmJSY06Pt7oV4X9K
F0CMi7ztahvYqIj3ZDgvxOdfiLcO0QsUCm+qbdctGWjbDOilBmmDsapXL2Mf4h/S5a2/NAI4gBB1
HVOa1tF375ZcN72mjeQXzDjM9ID0XFX7xqjrg+/Estew59UUg4ujqXpvkD2g7FzW816Taw3dZ+8J
Wgc8XMCyQwihOb85pUNKJpVqjQhwgJ2+loAujnOpWAejhsqGbpLzbgI2sPOEvoxZL6PiEUIFZCWT
bi6UYXIW1Y54n0RLnD9W8+jeu4h93Du5M97EDfYRXmZV8mBGNZZkKwkvoBBYPQrcaX+OhjW8NVTz
e7g+V4wvBCZ1C36P0HkYRQpR3y1j8TijIuSp+dy99RplFARDETmhrrp6l5xvScplPfYyPeoYvZjf
CVlbVLFs/e3HC4gF94EGLtumirsZxdATxD8yEeAtt/jmiAL2INhhr1/W1/YNKgqAFDXyQ7SSz0fR
sa+2DekYAcYOVegXTo4JpQtRymutub3hSSRuqei9ufW7lr4hmEGKsaFJbQnmU2bPWm6Qvyk0Ej3A
CBB2e7fd+YRXJufo9LCJ8ERDAu/55GQpBrUZVAxzV2Vv/C7r6ojYmnYIJfe5lxAUPZAJ/ZfXv+ka
ZjdnEfUDdgioJDLqrfCfNecCvc2ZhEGbIm+Yp/xTKrER1urZoaQVDsfKCdXn0Jn/vj7wRb5KUYbc
cW0C8Q+qnOfzbTQb3XJiD1nx0B37sRgeM7Tpb+fB0nZO2kuBYjtJtAHWFwwxB/WK87GydkjqYZi1
oExUeNZtXOc+Cmwds55qJTuElNx+xSI1D7ZdOkea1MPRSm3ccMVS9Uck5do7rgzbT3uKPl0qtPuW
UvpdHsV4v9g9cr8KXTN3qJL7hlPixbNe+EOi1d1OZfrKPUbjFZQugYMO/pZ25qLQpbI+WuCarXWj
TFnqhzROdg7a1VGQEdEZYSWTbL5XVwiVKkqvBYrVvm+70H7qw1Tb2XnrX7JZFK7INfwzAnfBJgGo
OgqakzpoQaIsRN1k/OnWhY7k2Hg7d7zVX99uV6dETmjTFaQasAWHl4kRY25dawGewImn9oZ9my0Y
VL0+yotN3HZSlNi5kYmF1PM3kyrxBmrzqVYDtTRL04ch3X7DWIyyINUQ5yeO1fGXKtbTxJ8MtNyo
J06yC/KRQqUXpYMKNdLRur+NMYU1TtyD8sewu+WHDNsx8yYnS8QRSkSb+EorzNxvwVnjxuuSA3i5
GJYawW3X+mEWtesehDGja8b/QL6tDG1MSMJDo/SSVJTfCxk6v106e3803sCfRuHIz1OvJALYjiG+
Yd2QTR4sb/OriDooBNBges1TYe2BbtUdIGy5iNTJL5C6/eBko+r4WJrQHoHfWX3ME5l9i9pminxD
FProj2q1tL5WO1O5kmby3uOHz+bx/5zKtmOnK7VgDPPU8qwIkLCnVk75c2dpLrYb2FkCLEUnLlvY
1ecxwHXyegH8pAY8zeyjPuW1NylJjUHUtKfidMmI4CVJrRTU/qo2jP3G+ViqObRZtzRLEPMYanze
fcstz/aSu7cokvZ2woRZQS0wTodDPkTWF8xH6p96JYv7ISnDwZ9zSZVUZGX1681fYRV5ogGD1BEb
dbM/p6mp0wrqEnhNrOhdSJEHGoiap9fNXgH+MsBzV69GIGBsCPJbxSxiX+S2ZrwEbajJI2q5IlBU
R4IZHPc++OXdyVDrA56bbAUkbx5kg9orvVOZM9KbIe9OrQnrZ23BGpr8N1KeEO/ChieaDXSsXv+c
l1GFygTKcTQL0Z0AsHW+0GZv5nEopjmYpbvcZVX41zWlupMZsGsu9y6X1pqzrtQMGMfnw9QL5saT
5nZBWMnMvWncflaOhcCy9miE8/RdmA34YbWKjMqzetf6MiZOqvIdpAX6tunC8BBXU64dRrNIdQ/h
W0V4SW80iadpUouPk1ub+pHLfxLH2JyaT5O7VLEvw2RKwSijy3CDdSA1q6ZwpyaI8g4+uokO8bHM
w9m4WWSM7/rUUW71CPgoouAZkEZ+gvd58lgXBUYo85LbqV+YevRfM4+O4tfOGDsHt6ydd8DQInFj
RQ1oUrutXK/OpP5JHYYGs29ZKGQhYRqNx9Fqi+wYRkXybIEiLui4RE7vvwi7H8JBjdZJtzLzV/nV
tc+phfnB0Gar9vRQL/5L5j78CFY/fx6dyPrdhIPyEVSamiF6Vmsf7UbTvg4Gpt7e1Dr5gJ1TxRu7
6SrTAhisyweRazqIYXNy35dDW4Wem9mp6c9zZU9BFzc5Ysa2gp95gVIQfVX82PmRiYK3MpKXPMia
2nGTR95fhRoso9Y/Ubvu4Hwssfq5GZ088bPaGDNkL5ai8JbELEIvMZDaODVWHRewuPQwPdAP1D4I
2SbGUeZ6V98UcTt8MczY+EEztEegY0V9J601PlqKEueeE3FqPodJjeNyvOjLsRGujFdiWGWc+qou
MWFWM+uQOlPheMKMxF+3DS0TARxzBlsm4sjAJWzW3o+SEOtliVS/4MUi2oAcJHKPbJX2Oa+UsUJT
X8M+SVv0nrqIFbu9Z8+pctM1dCA9RB2VkCi/zN+yLmv4aI7COY0HZcZNq+54j41uzRlOEtpJbmgM
v5zQFD+VweoRxyjs5G7hv/45Rs3MyrQOSZtcsu4dFZLFCOpuND6No5sP5GBq3HPqI+n6lj7pFkZb
Q/y3NCrxTjdl8kTvECUHJXeSp5x09IMTNTl5oWuX46FvHKr2aqrVv9pF4mM02LlkakoXVj7BTiIt
PhjjXRVn5s8MWADNLYp/zKxwF3GM0mj+W7eZ+VGXo2Ujra5rdKF6a5YHaZPp+5imUnXEAgcTe1E5
w3IDzqYr/LCP1KfRUuCpW7TsuTtklBwrKO23heNMIF/SpP6rV2b4HbWf5lvpwDD0Ol5Fzx0Fb8PX
MbxuAfRr7UNnvbfH6F2T1OEnWTfKXx5MXeY349CVPsKr9h8JceBbmg66dmrdXMyBPhpFcZ9bgo8t
k7T9BTvJLDGqi5040Ic4S7zWGdPHEoRt6ttidn7UTTP+SaiwPPNxQugC7KHJV9E+/VO58WD7kMyV
0pO4Z/5Ae374NM9SrU8Vgsn8W9sd+4NRaEblDyg5h95SZ+knyodJ7qv0tzSvhFj/s3OpdRxnfCrN
wzCHbJAsN8P/+M8ScF2DtLwskmnsJ2ZjHwH+WaTkpmJ/6JUZ1TgzzRzP0Lr+KTdqBLpw1rTZlV28
ircnLkvQlXZcewZw1HtX6mFzGyJHPgacKPc9DuoOLmHTTG9caFUbeZ2l01RMEL+zPUpj8hOp0NJ6
rKBMyZ80496prPmDUaSqL1MDYq5UZ3HXLK7GntViR951uqxhtvIE6n2EVaPCY4ISszjb6u4V00qe
Q6ufykNW5iaGKqMqPoZxWDxbcdNZLGGl4eVl9dqNSdH/qXItmD82jRLSK6RrmmMn8BpQ3L4EADck
7xZEUD81QteWwLJrs7krsZtrQOoo8EJaSSj1kzGL3632LewNIa0pqDhtY7BMfVWexiGtS4pZpVPe
ZHU7AhtJCjCfU9X9l1PF7/yYruLJCSNBwK1L9NyLTprvnKGFkp3rjfaognKyfFmkw4PWdGh6FRgf
nrCyJIqWOOold3giRz1GI7HUTqa1+tE3MEU+tVma/4p1RUYnM3GmKOjHtExOOeJVvIPIa41TYkqX
HLWOCU1plNTfGWCibBmTnkA/dbWPOGBkdKRbhUygJRMrQa4qc+ajx65/XQr8Qk/tMNrqDQaveuyZ
rGLGwiRwbCa3mEzPGEKn8uA29v8VTqIiVZCqkGNKWyz/YVGNy9lS9Pqzo2f5rTHQ8PcS2VSTZxgw
8I+pHSXdTUgwVg96NNgKimqV/TFCAdzyXO6sh5ZDZ9/Zdq2oaISLHIf5tMz/5MnQItSFStA3Ot7t
fYV+awjWSmspY9Y2efi81PNT6C7KiB1MWRDD29CcPDtNoU6niigbv0OT+jafQtOreA2chsZW/SXq
30E76p5GVp+7iFwu9XQMv7rArOuRT4DiA75f0epRSVN4eBLJFKUeaK/oW2cqxeCb7QgAnpZUeqcO
Zv27osTGA84czNRLhUqGTR6s1Ic8LcmCw3luNC+qrSo5zLOtvBsK5D0pqpjxN0P01sMyNzI5ESiN
6VArOvdZrKWKZ7spJolDIRriZZNOT+aQdt+KKswr36jsZCaWmhlkKanV4WEBp5F5lZTmeODA5O4x
Ksb+x0L74YSk9OzcyTjJbpqWq+OQ2iSpPzIzs5ZjkslIu41LJf5uq6OoD7UctcGnMZXcVFY6HPsp
qYIuqeFeCSNrtP9n70yW40aydP0qablusDEPbV21ABARnMkQSYnSBkZSJObRHePT3w9MKYtDdvJq
2W21SDMpQyQiAg73c/7zD0E1N+Up32VGH5bWog7SRYmbQMer7nwpkJvem/MEwNrn0r5uOst4TDwb
hastilHdFNLFE77iw/Z+pnFc+6rbsT3I2hYXede1j7LloNthJghjyxDRTHPHtise47F3OZVUcNkq
UucvmjGVj8Oi6VQHbTeb1/mgjA+y+54UWy0rl+8EMbtfp2KpqOga0N8pkrAzdGgErq8Mjt2G3DeL
8SfBkPu2d+WD7IvhS42ndeG3aHY/p5MzfKc/obxrbK0Z/VkXlHcmLoHF1Vqe7JN+VpLdUCRYQHqk
Xw0+jH70GJ0l+zHABGNKgmVa0NioXjpcd53ufGlcS97mbir6cyT+1QPK39wOXKE5nV9GSnfuTCJ9
smSl3+qG2XRBbEbRExsbR7PQTWAXUlTL2Of3VJ96s9JucrV0roZ2ViHClAqO7Ez+izacUkqwkKex
8I6oouxpk9fadGQvLCdYtOvqyZEJ4DaSoBh1Y+nsSc/KC39KmgT1JCZZe7UujDgcFVl9baLceszR
41FEZ4N3o1h6YqDit8pHEXnKRdXN1Vk2atMmHbR83lRaV67hBWl/V5Z1+zC3EklWGUXNcj2iSGNJ
pFNyVY8eRbsT55pDYCFCQX+IMBTkM+QzguCqzm/4wvLheMAZ5XNSK2mBoKFWmvOl7TQlHFQAytBh
v298cCsOpCxPLWfXaBq4Jb4KsRUWsdRTGhVRZhfqaM/1jUjZNALRGeYS5pMK1ZGdQO4xEu+aoPKc
WfolS/W86jp1jyTdJllCHdneqLyq2W9AQktfS8hI9d0+82Y/9zD+8xnCWfGh7hHrRtzb1KU+A92m
3+TSjT8TGOt9r5kxwZpzpmTxJdy3q7y1ScGRtqp8K0kgWaiki+TTqHOK+mkKEjV1ZrT4egJLxp/q
uK59JeJ28jhWcXVsSW1KyIkYjPMSg1x9J+w+fZpk1dNZ63kUetlUOki8prX3yAxNBqRENH3Q4amp
HI/kT6WYMrjJdeYUg8n+NyvTZxJ85+HQcxc5b0q6QOIQVbtlIE3GKMeMpysWCKbdN1s7WtLqsIXP
f6p3Us5hbmTAxUvh5dso1WuBkZxhPa0py5SiY+VaR3VfT98hWjrNcWkacecLxYmAZvS4DHJkBreG
UfMk5dLhIKm7fhIXOpm95WHc9YUXdKOV5qE2LdPnypD9XQQFMQ7yfkhEoI+yuUu9tIsDGIrOQ5Ut
xJ72VbXYvltw/4KUGGvLNxXZfZEqwzGoUqV7V9Q9dntoScGbytKKT7Fdb5WNKm0t2xiiSQh242Q2
/AlaeBwWdqbGobLEA1/Pkq7+fHG+lLtBL1Es6M6QpeSSYOWxs50CO4rR7kFd46w2xnN8I6rxchCO
faM4WMcE2ijZtVU1dQ4HafTCVyMX1ArvWAzr0IfM8EXBwQIrHlr1sBWFoX8tCAvpzxUhGjfApqg6
S+a4rY+8fE7OS+oE2+/zyqx8+lD5FdsdedlpRJD701JbWeApFKMBTzZytcXS+yioaDNqChYGyb7b
zhlVe1bkVzguFYbfD5VHKKboxejbGC1XzCA8Me4kt9vdpR5JF4EbJ0NyoleGN59QGZGk4DSae1S0
jQobrcJTNSgyp7sqtLx/qnJ2xHDM5/bTyIRoX/Y5NX8W0x6eZJEo2DtQFRDR1dQyOVUapZt8d+6a
gXzIMscVO5144qZkrDsf9x3zDim4SMLctprLaSJj5FChDNjlORPETT2o0bc555sOO0q7PHBlq+6b
vqVoNEa1zjZDPyjd+tU4/R78ufZCmfdS+O7itYafVQZfnDT0uKGeVOueGmZiIYHxMAaH/GZpJ3nK
xnOcDJ2sqUDi5oujqDI9yhHufHVVXAbCZYm7JSy9ikDuYpzxOaSCkjvZg35iHBwRrilnZ3os8So4
FoNF8zosZGb5aMMw31GbtozYrtxy8JG2x2cCzealmzT2XldctmytjUt1M7ttpPuDTfUMjJrlDkBJ
mnhcq8+bwEtcD0RgGdUHd+iwV9ObSX5vM+ZOhyjEom09LV4U2pWoHnphdGr4H0Yy1A3xYeM2Xxvi
OtcpHltlUq3gPxqblr0tGcQDzzuU7HI0rp0G5Cm2MFULcJIlXgs7BS/xAaFjk/tmFFe8Z+8j/8r3
oBuGnXBCsf7HVQsRzGukyCZPenD1AkAqZojLzsFZYNeugCRmfeRt9R78YraI1hhoD4nSu6FfD9Nk
1LJm3qb1wNncm95FMibF91+F2MC7GKW7sKsBU9/OxbR0mGtjrqZtN5hn+Gna1BcCxPiXkTzHgVCH
37GNKh+I9PUXl829MjSaOm5VNKUwgJE+Ver8kdX++5kHgcUEK6KhY17KI/T6KpwiIokxgycRqs/O
yiwpL7vSK461yDK2be0aH5g0/MXQe2X8Q4hdDRQwWXuDjC5payyWFY/b0STpz2JnKruB89qYPisY
oPhu1ZpBi5Gzby20I2W2z2z6gu5XUxAtxEPGqt8z1ukVFL/XH7yTAzVKrEsMiLLxcGzIbapwOvjl
m8hVcMyBq8wn1t6aK+Q6wprYGOUWoSa66s4RFDwkyPz9inz3jOGYydAKLr66shjekldB+oq0jge8
xqNxOMsKYmTAl60dDUIR/P2l3j1i7jqEg2KD7BjblLeXkpNs4mUoym0rHRF0SZVeiikdP3jEVtD/
9dAKRQ1kKZzwwJgxSXh9c3jzZim4L9ycgrnOQPFqZw9TNIAgKl9RnMHv/ohU/u5LxNtLdVe1HKoh
IOE3z1vRk/coVYtbVWV5oJWZEjrw4QJ8+n9ZmofWgHVBccUjQIn25hnQF2EtkSXnrUlajZ/SfO0W
LLo/WBXvbtXzVZB6INBgoP02o6nIymrszZYZRKMsGzqCxV+0+pd9vdar8N8ars7e+5bHFJfO6Giy
mhmlTLZvgcttU0nG4yKUH97P//kw/Vf8WF/+sQDEP/+bvz/UzdyRzivf/PWfZ+kDiXv1k/zv9cf+
/Gevf+ifF8NjJ/vu8bezu0b8tu2r73cyrau3P/PqV3ClH+8kvJN3r/6yIadXzvv+sZs/PaIKks+X
4z2v//L/98XfHp9/y/XcPP7j9wf0j3L9bTFv6/cfLx19/8fvNsvyP1/++h+vnd+V/FhYl2mVPtxV
v316bPr7In14+7OPd0L+43fFdg+gJGPzuHq7IB9cyQzj4/NLjn7AwYWikdnjahW7cg+qmqb9H79r
3sGql4OVg60Ak/b1aBN1//yScwA1iDxh2JUr7Q+y/893+erG/etG/lb15WWdVlL843fIZ2+ecFTu
2IEg2uYcgIr8lsLSKIWezUYxbphYuc5JBio3b2uJbdE2z4vsWmeKMW4wCgFjWyKRDVsBq6H1e9EW
J0JTaz00lDyuj4VVzPxDTx12vQYyGBBxn94tvc54YClq4zuDB2KacmbRpd80Zn9TZTwsgTNCIPB1
GSsZjXLaVUdMzWo7LJzOvUkrrQbtxdeGCl8acvbTyjVzLM+yFqt6ZwZlQqrm5mdVUYrY74bRI6Cs
d6IsYJg9xztRZ47CLDo3znNdWp81O5NNQL4dxt1aOeHH2i3CaTZR7QyPXm85oFRKNV139BrlYe66
K+Rk2uZw3iYlZnzRIJo2ULwE3xrPi76v7mG9j25JN8OB1uoKvmdhn1WaaLwgpxQ+G73B64+JmNRn
f26ES9fcTWXJw7LoiClGwGmMmpCyBxoteLeVmpuW56xXOYYCC9KrMgOHO9TUol974gHiJQOmy8HC
5DocCWm90ybc4HzH5qcD+JmT2OCGh8OPYUeKHoxqWo1hPck++ZbISr2gNVYbP13cGiiWw384p9g2
x51Ix+6LKK2BYZQHr3/YKCmU8cO2afJr+vXcDIbUK0+NNBkmnwFgeRY5g3o3Om52QZyBc49jtCn8
iDIY+T95xpNPer2pIbKZs4vC9OTnpvVyNzAaV039akKhFyaRYtwvzhTPvpiy5SZmTjqC/kcTEzsb
fs62hYgNeKssShrMtYAz0DX4AxN72lrOPnMAOnwCHAdrtyh1axybZpLotE5jNAQ1OkByiyxNfEKO
77RbnOeis8YapB6CGzmP6/C/OAfP0j/JgTjv08wcdPuw6Q09DxdzcQklnqK8DN1yKvDAjlAMntQ4
rIxHlQIWFwz6rI/0uZGQoZBTEweFjDEZyTScHQNtaD1zi5VkooR9aRV52ORGEe2U1jXPTLvMZBBL
AQGiIzPN2E0ak6dtns5w5ZJa9J+Eljh0U5EzPmjlOA2+zZZj+qDDyXBaScY8cIDxTkzot6bAA25u
fEfvXCtQ8mE56k0hMFmxRxW/FdsYtFBqFdJ3IPDWC90ur6/wjYoYPVRK7AVY4GlICAv4YF97S4lc
BmMYm/vWlCtfpMB61xfWpHzu0mEcw7R0rM/uOKpfPCaxkU/nUznc8TUdA9iy22gpwy/DndoHr27x
PjMzlUySKktnEPluuHeqfLhUpmnCu3qYDSaDMMefQMRwHJ9zqDBY4awAvSwf5wgW5G6yl3kKljSP
NH/wXBzGUiJH2ES7MiiKiezzPInFg4RzIoOxWNzTJobJ4NdZy2PjJOl0nfS5dW4yGweprLxWC+EF
lVsH3xPQvHh2mI/UTXxUFnzaUJMSSWWPNV0Z1g258iHVSFOHutV5kP40ScdYslETZ2N2JKKgbWMG
5JG2NG+AFJ0zRhxaEyiOxWTGm8B4g2pIpwmiSzkaJ3psYQ5RqupDqUf9XdWZoM3WSPIcctTCNP3Z
XnptNyEhuzGzrAK7IQnkymIRNog6k5Q5Rmz1X1QbxNGPJfYj8H7mCTMfhOVNmA4sXX80Eyb7rjmC
IqXcAg0eaxzfx1Finqkyt0Zf7XWDhPoh98ognmy19d1awVTNHIhX2rq9kWcfsKHenzoGfFBcCgjB
xhvorbGEjSxqWSyJt+LSaJtIjzwfJPSjqIFnuv3L8hVjjFWAR3HnQLohdfx1+ap3atKLqYNjgluQ
ZMbTKXagSh6Gvl+ysyRTOwbAWfRtzBPrRFsYmYYm+rPti9rgx6n78pR9W9HafErEB6jZIDbSQb4p
MxNhtGNrG+3GrkvtGCx0+Go1mbhp08qksPizDPmLS62k3defGD9QKKmILxCvwO99/YmrKvI0UaQN
fO0+LYPBnCyxybWRu+zJxtVOu7aAAJaUOjw6+nS1D0RWpz/sbf9dIb6oEFf/8z9vzVqAvqoQd91j
dff97mVZuP7Az7JQO8B4gTBgOGBUeBBs/ywLbe0AlJoWkmrMgZC2Sup+loX6Af5IJjr59SZT/9Er
/ywLtQOYnyRervkonFYQhX6hLHy7YIEF4IODRawIAUqW9fUXaoWZ1KCqcdosNDIlC4TZ2htFG8Sh
NUknfPGt/MWCfSfGXq/F29X/sPDhE7++lgaNRptwIg9by1POCnBGP4pMO/TE/E3PV7w6L5LNKlwi
7bi5LMDHSD5k5OXOHIfwUbKA9MPd2C9gqwC6K81QAHIp/W4s62051BlnbucxmGLgWLm58EkAIjyj
YFhlJw0nh1cv1I/S2P/9R3vbPPPJaPcAc5AVrEFybwj2DvmMXh5x+UXRiq2kAwi0SdQbTo/WNxCD
+EXv2f5CXfDBhvN2e/3jyuA66xKDZPhm36N4h4aOvwGGtVW8weEBcFU15w/62mczsJebDZdBKYh5
Nf0If3pL1GYqpaW956XhaGVDF3aW2mzyPulD1UO6wRFvdKGeuVFBfkgcPcAUjr/OeC22YzY7gZYr
9hWMqGOHs34HE4ypnUWj8JSMbrqHZiYrX4PJ1HOO1TED677PTiZXy75l3eSECKKAtqFLGScG1KGj
frSmL8838N+72ItdjB7zxap+t40d3qUyfbmJPf/7H7uYox2AZnCKr0kJrLY/9zDHpEml3yWLgik4
3BGW/o89TFcPQGsRu+qQI4GuVrH6zz3MPUDEjpvr6oqOuTwqjl/Yw96ehKsRmUlOnYa/DW/iXayi
2xnk9ybwEAeKVT+tSSBI8Y08qufUjPxY92rMCAflEeKTvLCnLv5IlPJ2F/3jHVDiUIKg7X1r1K9n
bV5DJnA2MQPabdcaRmAmZKozcfxVKc/qtku6wppqswrm3pz6VtspUcnQdlMy0A3VZrHChIb4g636
/TfKJyLwAGwJBQB+La936sQt6PZ709woQ65edAQSCQDiGtuQjJrK3OplIQ/x7lDObbycv8AA0tMP
NrYVDH6546xs2vUAhKKM+Seg/Ou3AAEPUkWmQ3Vfk+MaW9hnxRx5IQdISXcAH81QI+XwxYr/qyPq
2aTv9WXh8uqrxhK/NRDe9W29OA89vYzaQu2sjVo1WezXSZqoR4pZwNBaEr3xNt6kdfGR7DTSqBOv
pQ2KVIsm0Gvy+iKWinnTLOo4+wPctNOqsZk9qYPd3uWp9OB/1nFMw0hPcdJqCwPxJsMHkWlbhSrP
M5Yp99MkWmzIpBUbIe9Uk7vOTcxr1V1zBVNr0h2/c7LU/J4lQmkDF6HauIVdHd0kRprdcrOyT05h
mPdu3ubDdkYALg/LTEPyaLee/SmevfQbXbhl7yWDtfLGZMps+J6FN8qh2yv219iaI/PcKCDu3eTm
XOxQvy0DCYi5pgfacweiynL4QgAifYk2mV5zjuGFfhXbDp3LvDYxy3M/Q5fE2Uf/Qp9TP/c81dr+
MDvXHpgjqmTXrN1R/dwpRc9dEyJTaFTtczdlEmJ6Bi2SHovQEfotJ4Np7feZtGI/c4uCnoxFYWyr
514N8IK+bbUXL0P9uZ8rSWdOQqit8VHV0eBTMazdH21EuU1dp6Mn7Odl9Iuot87dtWmM4cbQoZTk
tvuwZdxTZ4SsH5CG4z6Uz30nQnV6UH1tR6HyZTv1uUelf6NftXlQKEaK5lFheHC1PHe2w5TBPtXX
hrfF5SuBjrr2wXydw2VFb1w/d8lFVps9vEoroXteG+lIRmWwIHc/7JRxcDYRwU/7QjrJqSds77aL
h+QR8i/sVUNRV36tuxjQ8IZ214hC7hxTcU/KfHaGk0zxzK8t+N+l3ho1eBC8mWNmys7iOwAzZ9Pk
uXAuF83bD2jKuxAmCrNWtGBM6fM6pSPWHbGJQB/g7lWquQQDTeb5pCV9G5gl0QShRxOS+pauJJ+b
fEj2TZEXyiY1G68/xNPaToNCFPGGeJ8p+1wOfGmVHxOVaB/DP6NIapCqVseTmUXLKakAZCM3eul9
Sh2v7YOEQXcW1CJfdvR4KNn12bXasI8qKsSlV5YlFElt14fmWMT35jDbCLy8IlsJ341rB3KQpt96
dfbQODUuSIZcVHyqgYbqQC9txbjIGBhFwUxSh9zkVG7nyGPkFKT4unwC0qq/uoB6Dzh8pLAGWiXa
Y6juXiR55iDnsJr4pu0d1jh8H/HooFu59BCZqQEc+Ww/p5qMN1mkFtRIaZmJrWsp1mcTv7tvnT5V
TyBwkLC8thi+icWN7jU0NS2biwbx1cLujLAVk8jZQ8BJK7oYim5WIW4xPg7QsvZ9kBX1pPns5QX5
j+o0Ao7WOc+J5mTepc30XIb6UGlfopL80kCrepjZQDc1jJ+00s9VmRm5b7tS68O8nyV/bpkshIne
r9WrhrHFNlXrxgz1kZ5lRQaXr61iK1ipFLK6s+IaQY+eyDrbVmXPSMIzFCSt9UAZzsNKWk2YukZC
2knfzZq/VMIDg1CWIr4wGhz3AiMvBze03YaUlH4wMCdWRhXKIuBUwZymmbrClzw78By1NoFtqKGW
padNdTaXwZ3upr5TmLnXTqNu1AlP8UA6hrL41A1xvGmzzhhDQgjV5NiM0twKGgi5K+XCre7c2Cwv
F1Yv7F4k0oZvdPVyYc9KpQWIgqMHdFXZqlIe+q9FrKjXrQIqwxOBKQCWVQ52S52qQ/kVGZEgIUz+
zgW8wfolJLU698JRVNY1fuvSOaxqI+vCynaH+njsJStzyjv7psdtOPMbtXKhftsi/0j6+B4cwRcM
7QiHBTMwQqgoxF4easjuyKpfDeWKnnzrwBSOp92bySDY45bcs084hif9qM1KFa8ETRUdhNKV1NSy
EfQf1BYMNF4d7LgHM5RF9UfgIL3vW+cQt2Y/hK5ubZS2t/aF2NcMvo+zpWg+mQ537u9P9L+62ipe
ojmiPKRGff3Rlxr1hS0ya5OiS7iER7aE46i428EoTFAh+fj3l3tWGb2sH+zVMAH8FqUwUiTM5l9f
r+uqpWNDMzfDEvf7xE2rxE+s3oEM33lL71sQaLpgTDJGLRkumtUNVFElCgEyJaQXD0JT2Jp2M6M+
EKB2fSUg7MZGjKR/qObxzPAgBoW4C4k5YOqRyseKc/hH0OW/+6GX/dAKEv7PsM7xXXnH3O9VR7T+
xM+OyD5AeavjkYEBvYnLCi/9HPcxCQTnQV9I3iVBgC96Is0F18EVAtzOYQyNJP9fPZFz8MxZWLGd
1VLE9X6lJ0II/OY5AxFAUEuXRYtFjffWKkyX8H68Rsu2i6biKolZT3pH3jPw8chzSeVZV80K8nva
p1pTc8ihomqHkOC9YfYLFX5qgAKY5IayFA2cK0UzieCF5gWAkjinzO2NEgrXytGcDED43i6UQyct
sMAb+2Em8t1bIj9q2l4PZkRhXxpJLMqGKMDjJErKT3ORGU0ApwGfUDt2CzRmpEKaGMOYlKoFUgsO
FWy6483iIJTx09gyPpekSBhhhbDstIj0+rYtEFAw0bd5g7oRXbhFXcGwy3HWIcSm97JdawntUoxq
6R0mRjl9tl0FzjiCpKVFh6T2ZVC2owlRX1AqwYR0z2sYyBMTPm16jDVvol5qy+lGy7CimrS8KAOV
HNgj/lr2WzZ67QsRL/o93H78MgD50rtet7vRb/U8xn8ptvR0I3t9yjba0quf4RiZX3KRlukhkiXv
3knb9sQcR8vZYCanNIEKWdmEYZcVWdgvrnKtWSjUAgzY8luacJNpFBIs6rU+4eYIw81uG0dw2M2r
0MGHlCd09CVRNPuOhHwQMFhRvsHBHTQmeciotjH0sA2IjXNXK7qLFY+Sylu4msnDCse5fm030YWO
hVjq4z3dGSHRSfIblHzDYJyh463QAEQtp5g9ZLcK8s9AcAoPYUrGK8VaLa0JIEdJv3Wm0uS+UlrC
RJTjGY9D209pgM3NVCOI67KtEFZ6O+iRUWzsmAmmYqJN8KdIH7FART2HTkPxxigYomSN8+oHc28L
qO5k/yXjsTmbRN5wAUTcH5wb7zr6Z08joHWeVIDWtxrZrBZQkCGzbiFxVJuUm0hxi+mO5Kj+4FLv
m218W2DCQL7h2HDetvRFnxZxR622RZJzqThLxkB8JJzE6pQN6qT1JEiH04Y/XmqZOv7BDvv3Tv9y
p1+HI//zTn921xGRmLY9h/0fjJGVFkIywp+bva0egAcAMWGmpUPUsCgzfmz2gPgAY5z1Dr4d8DVW
0uBPEN88YBtf869VTGiN1ev0J/5lHlB68hJw2uo0zbnyC/jXc37Ny6JjdfOFTrfaQgHRUey9LjoK
0UPcrZMKKKiFPe85TnSYQZfsfXuel+tySEzkSLmznUZjCZO4H7/YizAfSzuJ7hrFOSS3nkRCvck8
zIomvUVOouwq0vmQTU/KlSmx41lALa7TjMAGZ8yKXa+PgDF5U31re6Fe11huPYrG2sex09r+bKhD
iOVne5INenIhSis6hhucBHbdOYavz8I8d1fprFMiT4NH7mrf7bK3bnlAust5MKjyl0lcxY0uUGDI
0iJnMzXkVaZUOm6ATfEEwQK5Vztr0oIqYqqfNbrb70uGXs0feUr3UC96PzYaiYpqMk1aPajYSFIs
SJCFHKx6awwCUnatzZvIiJdb245wheAIOavBH75FZev4Xjei+yJfxNn2swNzIYe9eVR7uf69qId4
1+beFtLyZRON2g1c4ea7kS7ys6HQZ65qB/XQ0QmUnZaGLqhooABT/rZHTLQLFWXbYh4jgEZxOk/9
6CdIKx9erOS/QLRYY6+qbXw1KENYtZjurhnV6+sv8Cy45ZoJklSFli28ECWIeqTOyg+Z/y9tIhfN
Y3Ulu8dHCQPsLe3rFXHsfy9V7NmU/m82khrq1WPX3cnXGwmHy89poH4AZ3Qd7ZGhQZjsuif83Ej0
A90A0V3T99Do8sd/bST2AdNkUpdpnWBJri4pPzcS+wBaC+Ud/5PpDJyRX9lI3lmJUcriTgkB2oCg
rEMWe71aBncUNIJUP71tiJsMXeTXJJ92vVmoyBzMUTseldHYl61dP6I4sS+xbZmOK2aHx+Bm/Vc7
znXo/3l/ouMMcjSnevGJmOIi+2Me9Uvr7f86LRHH2heP+rtxzSXUSFn/9il9qF8utuef+rnYLI6m
FcOnC7BWKP/FqeUccJ/X5AGOrWfr8n8tNloU1jkm47CaLeq9F6vNOeCMQZdlwW9dB8fOr6y2tXl6
tTfRkUNstFcLIwjb9CmvV1uVDjEekqLE18FWNs3Sj6EpEPcjGcIOnCQXWmGSUY9n3bly1R6NYV5t
GiNLjotiUXG5tlMaDjCqRLquP2SKe2oXyf2MSOo4SVrK0qo90Xo8bFJl8C5ieNzHbTHLzYvv/S+2
2LeTCoxJiRhhm2UmQwTCW0BjbEwtjbS0hIgREYk39yIso/TSAkwJcGdHBpdp4x8PwCta7t/xTKhL
KRrwTIJxykT2rTkTsnY0iIwINlGj5qHhFU+E3X/z1PJXTZrfXujNPKT3piVlrBtvaMq+dRmaNLf0
rv/+C3y7DtZr8GmAS9bVxfbzeh3I3gAlkTR6aJtcvxsFJDvZNR/cpueG92WVxGXoMUhiZsADjP1s
2/TiKIQAgP9QU2Jz7/ZeCHfzpC69L1Fqkf7e3Q5df9MJbePkWF5li7Yv3eny7z/nWoa9ewPwNqjx
0bC8M2q060HzmgwRqpfXpwVC2rNF6q2fD3hkMLj8SJrzDvZ7/sBs5JwOKAj0t3oL1IkGTqur70vf
zgGM2/sE2h92U+7iR4VzUXmWQJtr7hFTPzGjuvr7j4t/3PsP7OH1zxzRwHFpRTReFR9GNSnmAuK6
Sb3mmO7mvFAWfWPa2VPcN8sehdoexXW1K4fGYKhV3OMX80TS5Gmjy8xPykaE+YzbfK0uyRajAPOy
N93zNkUj55SnrmKfL1n+pFJLVqmL+mxmjjWPCjLJHnWmllN0luiELnMNriMD6u9DAbG0U1d2aWTs
FyM3/GpJryyt/ZZH9rVwzX3dWXtX5cqmE98wFmBqZmX3Di223y6dCNerMSuo/PVtuJ4NG69yrkfc
nf1m0vZmH99H4LBQA9Wv7px5/rC+ZOW6daVGk9zYOsY4ReJ2h7aY9CDJuFQhqgYwDxoqiOCyN7va
DQnyEn4zlKdppu8zQZv+/Mn0zDybh3Y+Mdt1z0sV0qCUkTgDp83P0lzcYhfFp0IADNFlKYNxGt1Q
wX1s41n2eWuMzJQs+6viiOqLpLMOMYrwghpvQ9poZM5WPhh8IuHtdPgsftWW93bhnFOgn1uZrA9z
AYOmyHtvO1vutb0CL+zhy5nbmEPgJAnmt0ac4rGHfwonz7lmVWu571HjK/ifLo6xb/LyPp+Nz3qq
66HniNuoTIpNycwSw5dqvlnva+RUpyDmrl9MRXLRe9EGvaQW9I0rAgYXajg0prIxk87wTbFQX69f
8vPXOJkg8pmLk1UCOffGwT0aUyS+hBkp47bSKm83J6oXuKlzTmqgt7O6ed7hz+7iOpfemxWWJkYu
m60Km96PMQLZCAUDq1EYy2FdW/u6sC1owSwFKiDrZORrSCAibTtceTbZ4s1nURzh8aMYeWiBDAWM
XeBQVxxxbVs8uWNzqyfO0fN7L2Kn2qmVc1SVCwzmCZO3QX+Cy32NjWyzTRCB4i3Chxza5MmeY5j6
8aiT5TFjZ6NBY+/TQTJUm9vDfCj2pQ3zwa0nfZMavO+cicnWi8Qt+lI1tDI7B6LxJr/AFynU0Ez6
XpLGWyOr5h2dC6umkreLxQJQrPRJic2KwIvuVk5OvplcBKKjwsSVjq3CPnHiePXSBkqVtvc0HDIg
CoPfZC0/HVWn60OjAljD1uIfgQIasPetPeYxzBZo7/yBGCnI9BG/uvdcfy7zJ2vgISuW8h7PovNk
1M70aLxoVe+6hA/kM5bLz1oUCGvOsLdLI134/WjulwgOcSsmFxNm+7yq8BmritTxZeWda7Oxx1BO
+Lod3xseX8xca1wj6m4tvT4FnrpVFL6p2Um/gKFBZxq5YRqzCCx0EuU6I573LHGS2TdzuNTWsD6i
zvIwEFAXTK57rS4LzpGlck2tP+HQ4V4bMUoaUdxXMY8sVoTXItGUzbr5SunkYSu626zU913a8NCi
EMY8hIWvRvjPEBmzYRSI2F8fLZwKMMwxTLaMxemm4yaV0/FUEnu8Dixx4FAlAz4zOUf0vUQBBn2Z
7xAf5VuCN6kSiHSmMuUnycflEW2Ke0syhLVKzA0QBMRbpWWw2g11+VAuyVFuumngNTzxIutuOyfB
7La/7cruFnbpGihCgKdjd2zKDuvETXjftZs8FSn+ds/PqdI412WhLv+PvfNYbhxL8/2r1HJmgQp4
syUAkiIpr5QytUFIaeC9xxvd57gvdn9HWdklUWqpc2YzE30jqqqzS0UBBM75zmf+ZsO8DzA3NFe3
KZtyW+Ek4SeoK3hQK1XXHqSbaU5ZXJKzc9KsWtuYU12hgZvdDlYAnVYOknmTOcF3mfaop06a5Es6
nwpk9TJLc23FkRk8MNGhCyDSvsARobGelINmoYaA5IOhbLR2xFvYsMZzpeNdMoqZLmyNIMiANvVB
X2gnoipejQ1LO6i7dl7xUqRtGCMIkjXSwzyF0YVm5yr2DWW57VUCfmqUn006DWwbariDjpLkWgkX
9UpZYnD1gzQ3+8GaibRaKuWrLpJkyLeRwSeVXtrmOreM+tS8CeGU+s08EOlz7bKJaGgsUz+4YMxT
kx5t0t41WRSdp1KR+UZjPECmTD1dyVtvdFrbQ2hC/kxHw9gjW1ihhyJXXxTJnjZ2EcynUsZ8CtWq
6LENpfQqlqUHpYbwDUtGvL9ERpAa0QnJV0dF9Yex1r8BnEDbTdEGNw3ZLENGmwIXi8yfkPjwwJbY
a6se5M/0fR6nieNZBCdko6edxoFto2TISdV8fjoWyVsv57FR/YKBqNvK4lxMg2aPbgLiB7ZxhuNC
DJ+HbVARMDR60Z6aG81eVzrJbdvxnLF8fF8WRPCnGJHG5pncVsW1VCSPYVYFlJoMxjsBOSLEizMl
u8Gcmum7aSHOQTye4CK5ABd+9JV6UWn9aVNaX/Uo+1JY6T5FowSwA1lCOyGOUxY5HZxBVtFvYcOp
hLh1H9PoKeUMch3qPyvG0/N+quX0ME8WhUpgN14pM5Jg052o6XCdtEO+VjO597rJmC6wXGMcPLZU
xohxu2SUn+1CfE1a81yU/Zil9XLfxw7MtegxRoBzlTbxD0HzdJVabFqRYDylC8iGfJ7N9BEH64oz
q9VQ5hg+Mr07hq+SFz81KJkRUxXCLDzK03JKvWJaIj/DEds3Lelm5EoEzeTHGDcqNAx8TED5xe77
GeIT5exFRmziIKEDfRb2y5SBRwkiI562R0UQ2qc1nEex5XVdtNP04TJIUdWqFFTNQuR6V3KTeeQj
p2Yn3SpW/TnBls1KC0YXOuf5omukbKjgyk2NVkK9TprlOmQ4sQop3NyobU+CTv5q2J2EBIR0R2/l
2qgaEFh2ta4ng85k+Elp+2+Jmm2V0AKAw7IesuBH1cDaifJ4hyohaVo2TGeG1KW7fGYvFwGBmzHf
yShy95HpzUqsOSMBO1UQdRJNCDRmRMi2S89nGyzYqkGrwQXXTdaYOWzJsV3c0Z7zVV6lkyvs1f1e
Uj9wQ3pVoJoC0UbjmhobfsSxp0pZWcDnYlvyTJUkBCYxSZpinixW+COpiJ4crD/ef7FPZjBHLxb7
JbgYNCBYUsemVGqvFV0dZJJXiCfFy9FxgyK11SIH7eR2+dLbFngDTpU80zdDYJ+JdFJdCOi5M6hu
h3cW6oGcuSJnkkdSIPGWG5KBWUsfsSxLvZwYghYZXabBa1HTOCnV7EddNZ+1ikynX6hrEu1ysonz
Tgt9J44rsiCOfTWKM3/o9EtVJ3UU6aa0kDnkJOGtzO5Epy/1QSvNq4ipPFkbRctTTjc0MP0W1b6x
W7aIxPmUpo20VUbeNiiPs2rhv6SQ+jwlSntTOiraR+2IuIcTCopZwDH+82Sk5gpHDoZxliV/miI0
Bpy2ASQ2VgRWpMUQH+FUcJxZEold61GqPMLtSj2Rbmlx/Rm1qs4neQ52IaYv90+v77faazdlzl/v
9nH/tQ7c5nspmLTt8a8Sd/MPMvH/DCYwBcmzdf6q5Xb9ALX2j33cde0fD8W3P86+D3H7svnG5381
32Bw0OhlIgNWFzaQ6Gr83enFYVQRgrjCOQS+0t/NNzi/CDTQxeMTWPnY9BB+tXrBBzgGP0RWWLTN
5N/CB6ivmhFcXaGLhxgyI3fQKi9jflLFM5jGUPYwBkhOzVJPr7RCk2e2VaheJAhf4W1cRjujjJXQ
14xyAPzbBuhm44xXACKQuolEYlS+lrB/1zKj8dsY1GoJo8yYz1SMF1nf6lIT24xc2iOIfW+Hw/SI
DrgJOwMfYxcSffMdw46PIEavFC+Q7mACLQwedEEHOzb9ckxYBMU4LV6IiOIDOlDKj0kxpUMCvQGo
rgRlDd6rciJh13Tt0NFSBPg2/rzUw4mONn/386D7rQ317zAfYRL63ga6Qerv59ZxgdaU7R8nbcZG
ermHxK/4hbFR/lRo1TGOoGvHdF0Aaf7aQ1Dq4U2ZbBT47AiLiCXwi3cAQQoCIENZODlsITFI+WsP
qQxryTRwZ4Gbh+EGJgG/M3c9am+BDjdwugCww3qzyV9ebqFZmqUg6qil1DHtbucccqhCI8gzM8Fb
7+IfAz5it5pSAjL6x1DpjYYz46MXfcSn6zpCqgPakdDseHndZbaKEYVI/N50GflNtImuEioBN5aL
/rcVLfiOeIYIGSHxsI/tdnmU/TAMeMtldohYVE6/AOHTj+ib4o6fpwviGzGVJgUgVUEK5CgYta1u
5aYiHOxsK/e7Nh/XVqCkW8q8Aq3GKT9IZeCr+qZpx/zk/ad5nB1xYSD/BkrorCT0f47eooFazGJn
XHtCrce3Iv0ANPUUQbF4rTax4jcVo+P3L/nGCyTVJi6RdyPGIIAGz4eyGubnKJbBMR+DOnaDQtZ4
vAmeKbURfcAXeePJMmBDeAfyjoBAim//rOntOFGFsqtEEd1W8YUK1d5zliI+CQxKITCE90Yq723k
ZbZZB5Dn/e/55Jx29F4FDlJ8S0yeEP55eXVTalOubVAzDaXtRpW1bACWaSsQCTamqErjaepiAYWf
+3WcLJQc3SB5ij2utAW0EyNKN5Ljj/zM33r8NKSBGbGuVQi7L+9qUYyopV9I/1DPnLVZLxmW1XSI
Q9R317//BJiViQEc5xF9AVF6PXv+Sp2McabH0XoInRKiQ2A8RqWd3QONMND6BiXhmKNbyUlx0qcH
CYq4i8hs4sdIM6MN3tElVwJl+WB89Or0Z9E7dA0U6KVMokGAvbwtZlNV2LU6oWvSONKbzMpxEZvt
0osrRylXNYZIN2TAypk2LBrqmuMcuYhVzpjjauNuVEfprjcnPoUtTuS10NndsCiq+qD20DcLzQLS
moceGm36IQ6lxzwFrBZFEUWShETSNjFH45p+OCfvB0/89X620RQio4EDD+bmlf6TVUawtHm7DUXC
2hiWfo96bE7lXcrw5YMykn9MQYkCItKOk4fqrJBTmAd1hVRCBbmGdPwUuRCSgGqonDvgj+bs1WEY
ISypzeUHYynt9Q7l8II6x/4kxlrHwku49RlzORkBbc2g9LomgVNRFgXKi/BM9mizK1dtFiklwbfo
T5dEty8StR/xCZ8DdFbxOUAaUNc6lAkntFVWY9qC3BwhudIqc2AITSrK0agChNf4Mo0XcS1Hlw31
TLySyslCCj41LihLs6s4M2AsFOsQZeMOsH6nb0DbqzvmasZVbAb25CrtRGdEQWhhXIrlUwr69FMC
rPVrp3f9Wumbj8Bxx7NB6HS0Bzio8QOlUaAf7VVtMAYj1PQAhE48fMqqWd4Udm147y+at69iA9Ji
tG1Dun65HaolSgLJkQPfCW2abOr8vaxM+4NoeNxlefoqsJ6JhSC/DEOEpWehAMGSeKmNMfCV0exo
xy/W50bV8lUYFhl4SdoOfTU27twU6gdH3BtXFqZcgi2GkCxt8JdXTtrOAYrROv5gaEmKKH7qRmMK
YrRpYeFYn9CLiG4lu7A++MZPLoEv47+IMSxvMggE/I4xyE1kxlKUaI6vlTK2FNpkB7fa0LQPKAen
iGg0huTliiyhgzLm9H6Zfm1LmtyG2ydq1dJQt6pDlMrzN0qPQz3SAVUDosYKRfTmJlATaT9ElnYj
NJdz1HGL6EpKi/wrUGQdbomTXEx9GmzeXyyvN+zPwGlpMhUai/Pl05wqrNGrSnb8qHKGtT7azjWz
zSu4pQR47AzXMATOaINGGwdvpv/SI2XDQTTA7A/swcurp6CjsbZuHL9Mq37TNXrkBhIe20CHrU2S
1sN5hqjfqpqZ7UlJyQmrGOl6yWTtAumR2a8L+za1ghLB0GDxdHVBJVy2im1V6qaPjmnt5s2oepVc
fQ81A/5O3jygMhGcdSrKIe8/yVcjeUGWpZgFAqKDe8W28+WXCadJGaLBsvw6VK2rhXCyCnQn3kd5
p3QMPOk90mZyTuIu0L3MqJ2TKW/Ki6Bpw9v/wq1g1KPiywqQA0G6l7cyFYAD47RkjzRoqlZy3zwM
Pdrupta3J/aiSOdWBOik1lHpZ4gjdNatg6I13dUHNyIi2tGeESmwsJMxGd4fLy+Ht8l8LuJG6uZQ
9OoJ8inyCcoS8YEMDTNGWgMuMtSHuZX0LQQqZ6MkZeZVsWp8sNjeWOkaK5zFRq9AqIe9fCYRNiO5
RGLnY36ifQqj1D412an7VilqD4CXtbFC5cFByG3PQLn+wPLmjaCs8UaIltRwwISOcpSyxlEjqbn6
5ATBadA69lrL9ebnGvyt0vxfa2T974Ut0kx6tgj/SV/rNi6+gn5+6mx10fc/fsqaxMX39kWLS/yq
Xy0uynOQYgBZxELFxpNI+KvFpfzJMgRzAjDxqQTn5f5CRWt/AnkGqgzcXcXkm5/86nDRMgMJJgDT
OjZdVP2/U52/gpeBxmKqoeDJDusNkdqj0gcR9saWlhZx7KFgqjXmhRmvTGdApL9y0LSjnZWqsJ81
7TYBoBCt1LG1L4Yuaz/JXb2SIYsxCSjVYK0bTZ0AiDASZreWjJzZVB5ooHURpihqeGObOC5AZO6v
567MZ7+HuLhNWvUDz21V1IXPQwPfCPUUam7KEZm/xI55lkHEjoQpRFKkHuOZ1gtnO7/QKwRUk0SL
XGNuEWRrWybODuY/8lxmp1rT6pe9XaUbRtooi2vdgE+ScpFk+riDcYxgWIRgvhkayDO187Yrmnb7
bCld/Ly750i143ScewZoqLAQUD5EgPOo1sXOQDbw2EjBX6CE143L5Idjfkv6OECvRZ64C9rxg7il
vPGgmHQg0crwQQMdd3RI8pIcDeW2xHOGRP2UJvNthbTYSumRzSotHQH1xlwn2GG6gLXiddUXzgfB
6wmBd/SuONOYL4lFKLpXL9+VVVMyWQO3UBXoQphahPKZrhSfJ0Xr3cyIrFO5ZY4YIXS2UaRE8tNZ
FXVIxwDOnKN9xDx2pVXp1yofpVUCx/uDh/SGHA/gTkIrvStaH8yFXt7hAtso7wuLh6TdxsNpz1ix
YSoKGm01oFheN0igJ+dMjtxFnnbwpA+Z9g1MKPp8KNMHhjerGynMN+Qb7tLbnmYVIBG/zHaCRtpd
NVmck9I6dq6bXv8gcRDv7+jhgrlEOYSmAj3s41uvo6QocsaTXiuhF7hMDRR1zHtcJ4XMP2DD+UEC
/aqRwXwUCC2tXyidQshMnJTPdp5tDLrTw/YnYZLm9Whne3mukk2JGp6f5WlwysTrse8SrIAA9vl2
uiDON6Jz2TL6X9mtaW66YPhdq+mnu7JEKaHYmNcfVxTgZhqGztyV00yDu+iR6pZV12yJsaU3SwBR
n/byb52V/xZtbCF48o+O7Kvz8tP1H7d4JsTFm/1r8dlfB6T+p4H+JlBPHYQrOR1B4NcBaSCOg/Wz
g5i5hlasKJ1+HZA2MyDNEXNTRg0qerF/n5AWcH98vtFGEVQjw/wtuL8IQc93EfhQpkiIkBMHxCF9
FAAkOAdjiCAHeNRhrcbzZrYD/9mDeSP6i1rovUscZZAm8GUHKFrgTUgQqhUCJhXxbXCu37/McTz4
+U1IHCgzTdFtfLk9O2Rqwk6WAy/IxnWp54eyxHrDcG6lsv8oFLx1LRgawtxVdG2Otb4cA6UfeZkD
zx6GfaR0YAEFwgd5xwAcYYFhlDbsS/Ro9Sjdxfl81s36dg61rXi6zjhvZMSw3v/64ikeP2VmeLIY
DjK5fxK1eRadFIRXcRedUCWIpKtKy7bRGCIF2O9D8WIR18Vi/ey/d8mj401Xw5muOjVmLod3xcxl
kUCdCtwS+wQUYLgyJueD9Oet5fr8W4q19uxbdjYAwqbmW1ZwhRO0HCI9/SBZeVWQioVE/SeUG9Ho
RzHh5TUSa6ZRHXa83KC8WOTiHg3ircS16FCdmrl+Opj9vu0wDenKC1nXP7o+seLVm6RFJPqyqinE
yl9ev9GNXgVTgO3EcF/pzfnS5d7cZtu0cA52EO8g/O8Sw7kanWxb5/anqO0+GBg81dzHi0mwMgQX
iL7kMVrECWY71IYcZHDOPGZJvqhNfqjoTiHl/glAk1fG4UruR18LEeBVQGHauAnZkDV6BfwiqMIQ
imzCxmMpHDKn36egEnGD3w7ViKFOefH+ShRH7+v75Z2R8JEXH7NI6qYqTAwUeWWzedq1iZtJsBXU
3tVG5xpPmD2s6NNCbh/fv+xbkQ2CvdD6pFx5pcqfBxYbbixYjcX4iP3RRVUOfmNGV+9fRpRDr74e
WRoNUPgeHAtHK0ILbdykuyTwUkiWaXVR6Nhe5OCEqq7EpwLljAFTwTBcy6l0ECEGIqgPbuQA6Pow
FtllVSwbWggrKV68yQovzXT0cziTnYQfqwb2WZ5BDiYgQsts61T1OTA0DzUjBKdzPEa1nYw8NBfH
d3Hz/neD7vbWl6N+hAdEGkd/8uVyXyLbTqXOcrxCcW4iK79Qp2EfGs6p2QZeFpgeo5V0pWo4EMbd
yWRW4apLH/o29BEE2iWaTgs7/jJNKDjRIq5o2Y/Tec3yg3jgVjPducBwAWai7YLehtXgtYabYdZo
REhzuyzJ1dywLhuMZVIJ6gcSqcq8gX60ndQBWQMABG24KXJjBerOF09SBtoXqERWJMiVdny0WiRn
a2Pb8ERD/n3kjGdGXZ8H+T1AvrNIa09wnDqgSLnup+hqHkE9G87iBSXk1HRA0TLMD441+EFruE6d
fAGv5IsL6nl5wS4/9HPoWnAOQrwdOzP7Us/dPrfsb6Mmrdt22tQxYmFRslsmdQfwehUghiRr6laM
1Ay5eQDwsIuT4mKI4e5IUXNOu/bUDufNYEYbA7Ppss1o4wTX2Ps8SBXKdVUznakj21a3b3MlvgK/
eB7XmeFVS3ozzLiMN0V2kTj6FnUdXwojvw+7c9uWmGDF32wwexxGmxLH0qwaEDVQ7+KEN2rat4k4
Fwz6vrPjd5Zr9olvbAztNG3s1UDwEIGkNH9EPFsRd8WzruZqrRW+Xt8TuMFwFfwrzfg24RRciMkH
x97WMqsrPO4ODT6/+WJdS+O4z2Jp3RTSQfyuclg24dKeO2m0s6LAb7vsgHPVLh+FQZExb5BkuMEZ
wR/CaNfW40pgvXNp+RRoxqlpsPCk5YTxw2kX9igUgH91pk2BxRfOUttaci5F1JFieRMq2qmdRRvQ
5ogOGVtcEld6j31ZgSMu7ejChU38OOMRlNiD+HuFeBvHZtufJJlzTR/uE6Mef+pweBqQl1iNSn5I
anlT9cYK1wdE/9qTFhEuOdCpzaKd1I3rIk12phH6ozXstRIAaTt7VdCdZAOuRyPKWB0PFpRiHPZX
gZ5gBd2cMwzyS332MC/1wjr3ipHPYK2M+HjnQjP92hY5BooyYopqc9K3+k686ijj/zMLS23pFpv3
k1EffaDFWznE3bMWAvyYH4XTmpa8vWoB+hVDf9KN4RXJ8S6dFybPwdMaAIm+m/Xwx4ygV63C7YgW
z1LDa5MRm55xunCwmuqNrfQwU5KdAaQ/5LE24tWAQlCa+EvLIFHPRxDF+nbAQ9FQgk+5On0Qod4K
8mBJqJHxUqLQOgq+S4O1oc0UzdPs5txC5CQsYMMa6gfH/qvGjkg7RCuMXja9NFpWL+NgEuhZVUPH
Bd+d/ojYxY0ZghAtLzJj9lpF38Vzvu1F/2oue7+Wigv09z+LM1U2grsI8Q1wxfkVGl53GNMcUCTE
8XX23g/Xrxztf94luBP6GmKeI6L58wQM5mWRB7bjSQqmcRU2BavZWb6Ohr5NVG038b+So+zAuD8u
yMrpxrSx6FatwvKjqeBrgJd4YI5FLU6ihJCUyKOe3YpqZGOmZabjzWN0FXf2jV4sj306b7o890yr
81Wt2xdj/RBbnVtbBAvoQu8/jjfXxrNbOHoa05BLeYvIj2do05lV44oaldVDQv/t/eu8tThACeqM
JulmskaOFuGQ1bGkdprjLWP2pZL1UwDacAyMbbc4T3ukGALfsmavJwzVWvR5bs5xW15rRCEnaE4k
eVg3jnMom3iX92zbqP+o2SXO6aMcjPMbrBYQE4c/HD0LM5xBEDSK4/Ulcizz4EfYu7WgThLMQs1s
WAtqSy/hkhlC/cFScPX+M3qjJhMkZgOsEkNi7YnX/mw5SImlRfUkOwwT76c28u1A/RqTB2XFR+Xf
G6UWI3oaizi9kJYdN5WlCo2yNMNRQU1O8l7zzUT1ksD2KnXeaJVORP6Jxf2nTF9mP289XDY/WFEi
kHE8mcpMhCy6mEtCsfNTDo7eMFy7AZJFotsoGBVbmDOKH4qqU3B7es2ugGamW7EiEDV09drYzdro
z/qwzhd1a8zZ1jSzA3Z6OywpTtou/LzEE5wOedPng1+Pg5+YuTfxmXwafIssqAnDUxrdhzyWbmHR
Xk9p5Cd1e67MCXKQziFOOfwiY9c1NHZDY4fG0a7NAdk0ySW+JitrMLa1mdyjeXYPj+JWzupDw02L
z3cTQqVJ5HeVtgWWsgNCiptE72NosJOm6LPIxnquB11gb9SRX2XdyVCEp1OSYPDSnetz4A9kgTN6
GgokJJsyW+wSBKA4D5tzmYjpZPpWJEvj2Lt9Gn4OdQlipGBcJTtGWz8GO91q1Mp6P13VznLRF9iS
pLjgmBUpYtyeKOTBItOyOGy7YeB0y7ZBJPmRLF3ZKb7USrjhtEOVaPqqq91+CaczEb/nRt8F6n1c
B1dLldEblPatgztIgKqWSEWCwT5oSYg386kZFfdKH24CGKp1GdzKLSm4aR9oQ7jzADqD9xAsndtW
rAInvgzJPmuyXqsEVd85h9lCabyJdiNyteIZDl19LufhlYM2qaI6G/G5eCEx5ESVJ2OLvNep5PD3
KF3jffoDt8hdmfT73L5phplKz3Dpe647GaoCB76azqDY08uUcSPjnavFcvymI3/KMm+U541IZPTE
ubV1hJvMQDttpQnsu/UpoB4JnO7cKuazIR72esqBn/BOWWshLlxymh8ME3JFfr5YyVXSkHS398B4
XGb+F6JnZAekVca4USptN+bDSTVDFOEU6nCsxRv5cpljNyzHfUFxWhrpZUHBmjiwuaSGx8aHoyEh
Sa6ia9ELEWvEnGBiEaaGkfDEGhRHLGzhk9mC59MuG13OWa+j7+jdiUl07QLWp62v1AY/5shwxbtp
pB5JWRPiq3RtlTwgibITdBMuKlulIZMbb9jSn94Pdq8PP3QZGJkzcENxgMb90UiFwVDS890dHq10
LeoBVe/3C1mlWAZFom/jNLy2wNrF+rxpA9JAzfmgLH0VcLkFmpaAEBC9F6LgL8/fUq7lRtYmxxOi
rkPRwVfQcQPKtnP+F3b6nQAoDrgXp4toxoDNUWWgK7Tgj74vlF0Jz9TQ9nQj2UkwbEGwoCCPyemV
JS+etpDGo5B6ib6QXxOHk1q5raPpHjehq2quUUHS1F1QSYchGtcUMiDQxkdTj1185JkAlZScxAaF
IRrUVDJ1pE0PuCbvhgW/p84WaY54uBRpVRVu+hiHppmiIAbqro6b0cQEnWbXgqwncprTxqxgvY4I
j5d5ug2Cfg9MbVda2inE7J2h0T+y4ivqj6uWrQPY4sxhBNSA10DHYlyhUkzyP+unZRYWXhyZKyQx
FuZ04V1iL9HKNJezQpnhoIsKNCNGaWoH9bQgCi75QW/M07GLPhdafCml5UXX5MXKngK/MSgqKuIl
BnvEWNZqQeGoBleNElzL8A6LUcLeHFNZvn2HZ05WSNcShy0KudEV3l7qapazra53j1ITfZ8nE0av
rW3Norqwzf5kYPtKtCIgHV6lSWrC9wyuS9NwFY03ENbSIU/Du06jIqRyLIYCI6568IkEuzDGEzhO
dgG6uZ1BUQcOdhdRrKkFNXA5rMN6mNw2DK/qToart9ZSzrrOPkiqc43U346W2aUSdGt5yQ61rO2A
hp/a1NOZ5PhiX7SgAbVCR75v9lhmu5liHw/RLVI9294Y1l0V7SqsD9MmvBJhFrb/J8yZ0c/r3aFp
mpVeSd7TL3eSbTxlKXYOsWsBtjPqbNupHIqL4PPzg77FEdburtXKEEcwhHrN+WaZXej1eD0rUStB
DK21LbhUG7Pl1A3tH31mVasWENpKD9A2kVJY9tOZZs+e0RlQkoqHNLWv46ZHkzu7NIktVlceROGd
EJQXCqlK7h6jJsPJPce7N5WWeVfN2SWM41v0665a1b6qCc6+0+cELMbGYRt8EiV2hK+xO8Hukxrg
e0Q0dQpdyUwhOYa+mXFSlmCxRiZaFbV1KfkgJE9k6mT0De7NmDKefDtTHAbrxEy46sG+VLQdLf9d
Zpk3WFJhOLVMZ6mFilZpYZYMQTzjbE++OMWAqANCzz0jkr046Zsi/CB3fiNyACsiZwacT/Z03Kvv
aG/lc4sJkO2MZEc8TA5eED37Vi8OKd2J9yPz68sJLRZyfvBMwGWOgflybCLJCO/ck7J+L/KTiKrZ
LooHsdKrafzgcm8cBDCMUIwSwGIkCp/olc/S3hkNQ9gTo+WVBP2MAruJET9LFxlyZIe3d3ovz9H1
aKeHOMq3cdu7k5NcPn3n35oJ/mv4mf8Oo0zczv80sphIxP/5kNAFIPb14aU2k/jEr9Gg/ScIZfB7
FtgqKFhM8v4xGnT+hGvBvxYHHsKCQq7512hQRTeQiTdTQ0AgTO45d3+BZ2C9MLKQQduDvNGBE/8O
eOYJmf/8zDWZfTjYUvJPFRLVMSNjRr4c1QtT9WB4St/gRUVnaYOd/H6oGhlOInZ+GO4V6wpRcrdY
5C8LcIv90E6WA6e7DhYM3WoPQLni+HE7aJexZOLnplQoo+pIYkeuXrXNdagMDe6vAabYQ1JaWyVy
mHYgva39GBCJPwElEhh+aZekWHnsDwkA19MuivcpzH00NuLli63XSEAZzthavtySV9oR4bVUcuK/
PhJsxqHHICOhRo1Ioqmbpi7oP6DYHudDvCyRkPEwhAsJz+xlPoQjEfruXaF6Up/tGAiO7jiYtzIi
D0IXo/r/mp2vXFkhHb23vX5yMVcod0b/9/9k3/P5OUjt6bO/Npr6J407VLlpFgHEeZIz+zWDV9Hn
hOoHOQbOOyRlWjy/Nhr6aIK0ItSLBBBNjOd/bTRE0Ei8FUEeMfmtgIt+g0P2er4jtj+/nwEW4C04
KS9XTovtpSX1IG5nOcJXNJm71dRJMX/6pNWIw4Tqpu6s704S3Jhxnq1oBUBtgEls9Z3jdmp8Exzs
xnawnXcQaFAtr3C0k2LGaTXpu9sOooeb5uWpQ95rSZDMUYIv3GEIei9ZFugOijRsrMmqcWucGn9G
XHcvL+kuDaRvv39S/DugRzSkNskM/vnRcC1oxKcPrN3vL4yI//rgr4Wr/cm5gMEbZBWiPWvw7xNC
+1NBWAACj0A/Py3Bfyxc+09a1VDKQPuDMedjfy9cfgRykHCuPB04v+W59GSq9PyAgD0pKEQwkTV2
gXLMKejKMoKAomvemIfoGijmgIVMfWvEQCarWzx+01VQFjc9mvUeTjq6m2Y4o1ckoOSXyV0X9yPg
u+ijJvVTA+7ovgSNhs4ctDP+JCL1s5xozOgDFsag4QSHF1TXDsXWaOR9n82PER4ovpwF91IHxi3K
louqauikW7j6ZuXtvMjzicUwLIOV0FT2J0Vp5NXI0Joi99QJKS6sENVW+FnGqsjtiwUnWM8aLURa
0qF2m0ZL1l6Yol7u2AL/hWqOi8bIRkVexrTRg0XfYYZ0Ju/J9TPv93fXv5aH/e/FMYsknvf5zs56
Yuj/1HP+4z/WzQOQ5v98fjL89Rt+bTGVnOmpi4LY81NQf7HF2Hec6YAK0AAX6MlfZ4MNKxkN/ydV
fczwnuOz2GKoatrYnjHQNsjdfuds4Iw56ntARoLkzETWMA3SvZdLOZ1gck0yevfzoqjbss51N9IW
mVI2nlbPHtPFz/3xHKX7esggtjNXAtaEcwkany+vpRl4GU2Jo3lJu4xb3H7yBuQ0roy6q5WTG47W
vCoGHBgbEzHhqqMFM2VrGz0T6COavul+xBjUbrt0wWxYB2srx5GnN8XBSuUPPQ/Jco8fjGg+CXlS
SCMkXC9vVrU7i5RS07y2tG7DdElX02BnB9uOTktnXE0VfLeaDYz5FtIy9VbGVnyTTIg05a0trwwJ
paOqT5VVrdmPaVzfWBROboX+UG7VwtWl1zzVTmpOSAlXmVRbT7Q/N2Fk7SgApxW6Yez5sbC9BKGD
tnCLsPJDG4voEakcRLbKeK2oyc6Wk30DSlWL42+RHVxpNYPjwJBu7DrYGUFp+L8fA/4dTlixIyh7
4RaA9wG8jFvGs+X+Cq95VjY/yiz9C635PBy8+Yt+BgfOkD8Rr9SF9ZwQY9YIAD/zxqefMKN1OJyF
S4D4yV+hAbsEPiR6N2JCClBYpHt/5Y00ozi1YSMwyoF+q0AF/o288WXBYTMmfvpNhCGUfdkFYk71
7JiDjY8DF4ZFd/1uRk9yhcjfByXNEYj+9SXEXOrZJTpF6xpl4RIeAMKH4XN2PlhcafSKj+jILwPd
qysdF5uZxUzNsblS6Tfbi8x99rLfiG1vf5EnNjBGyQzujqaTIa5eqR6N0d2IxteqP1vugrV8U519
ZFn4RC3+O/f463s8u5CIW8+emK5MdlKpU3RXEDUjP8dfbd0gLfIYrU+GFc3fXber9sEFqfeqP5m9
5kxjorQyPXudnlBQr5EiU6yfQeGf9s+PMrXXd3UULbOELveSzdFdY2+ZHaXbdfnd8Znq+KPXPEy3
wz2uK6by0VMXK/C9h3F0ekVNoOq1xWXlneI1N9PJckhgBty1n4a9sgtW7UU7uAmZ1G730cj8za+M
5oFIkAW/4dWUtpYSU0+66E75ih2M3azK+9Ltv9h0WG+wEdTP03WsEsFX6eP7a+1lB/Dns35+4aNt
6aiN2siKWGqzLyCTzWq5/Vpu37/IUd/v9VWOdmargbDR+ced2ayQy66+4OOu5Cuk6rigXuLSg+K1
i47n+9fVqDhevVIyEspl6lUaROLnz9b3EGN6B1IvutNzvynabh2G8+KPtlOtKhqVNHY05Ass8zI3
EmFpcIILBGDFxuz2liJlLqVuvQqHvnHlaCpPM0U/czqoQelkYezQ3EuCm5rbiZ+jmbqKFYGykn6U
sxVtrdLClhFTmfWkqV5atHfLvLRY6lThz0T6n++Xl9nFr6f797c8CheFElnzJKvRHfSW8+6CKfNV
7Cpn4Wq4nR+VLyhffgSfEL/xeKs8f65HcaOgNzX8P+rObElyG1nTr9IvwDHuy+UAXGKPyIzcb2i5
EtwJEgCXpz9/lFp2qqLUldZzNyaZlVQlJUgQcLg73L9fmQt7tM62T4Ff0Igd1VFG/KPGqP/km999
ye/e8compHPVq54b7JFH9StfpdHsUxlNcbXTUW1I0dysTgtByj8Cs3KGgnZ4qbn0qSpXEMobQRlY
saRaD6sqwb+XRy00t9/1DvyTAUGt2cX5xgGMZMyvq23xlc4agWfsd8s2OCCF901pxY9Y8HrefSgq
wPt3QJ65riJCsx637D7PH4GxoG6Cpt59edve9h+iIwvhVIvex4Lwe/952bJwPopHA+UtUf4itrPc
Cz921/PJPIOhRTo6P2ZhGk0FSaFTutZi4zyd4Hqio/kT5eLPKH3+6O2wNKIbtAqc5Ed5SklBxu1M
OoLr8uz0OpLv6qSsfzpZf37Dq7VcMW7oAJGyR4fIiK1V2Bw1ssQgTFQEdaLReKvbpNyws7+GQuYc
LzQlZljH9ptLespedJLiV35GjSdBdc93Z8TFUP3pA1x94hnqNI1tpOwRl7a7eaMzOjygaiVRK9GG
SPD6Ipk2xkbf4bL/FOzABfizRXP+aR/8PD9X+6BBSbquUqyAknQ7e8OeoSe6Qh/cdjyV9M5bFeG0
9cOSPvabIQT7D4uCbzgVm2HP4n473TRvp9f36aaK8riiBX3ChWFoPUNhJkBrHyn27aN5O2xHnXT7
cSu/2cY/SDW/zR9KAOCHImSDpNCvW4SZZa5NwBk+ilCEzRoSM24SvDuxETZxEXsRbHIXueclksf8
Q1Bxn4Vff57Bq6LAv6wlOiWAWsMzXPKlvz6CyTJt9t0if8wfzAfzU7u1P1xGxKapIxR52LjMtdB6
+82LX/Vp/D7qlXOxDFnpWE2dP0I16+isNHIadiJB4cv2uy307VCXI/+nQ6/vvA49+RiqPDSC1HtY
hDTO102UHmA4v8PB/OgL/e2T/jSfVx4Et4K29Nomf7STdDOFoEsfUirCaTeFMEiH6U2L5md9PYRw
H8m4Hs5l6IX54zdf9R835k9PceVheHNdLV6Nl8amTMakWy1J9caO7C04ZBsnQvfBXgGzvk8POmxn
8ufRr1pQ/v11kfhE8y1iO2Ayf53ypmomo04xBzJawiosjuCjbKuQhZDBo93X+Azt3zAl3cbcZmEv
wj10b7NvlhiU8zDKb1/iUudyuXBD9/JVZn6WQQYoBubgaf1Wk5w8nfdvD3F+QKY8xIobKNq8yNt6
/+aRLTRpiRHWNDJJtEk6wshpbdOaHk2q03pTkyc3eQFAMa6TO9gQFt9GJV3tWBiD84Oftz5FNt5P
kbeHLD7X5JiucQrTeEtRMx5C4pnsMwwxkJebvRdv2+TlpiTHBf+vQ2KPOKGd6ORmClHYHu+PKhyj
gaYhrQhN5vD0GZ+eb9+j+YjWXDNa4pzsjzp1CNpFyVaF7ua4t6OXO0Yt8gUBcrJ/eAk5uXvg+Of3
Ppzpcb8Qe12TVUvuKoLxiRFb5ClO1yDc/pgAI3YpC/FTwVqHmfw8vnh4uJs2rMn5MJOP/cuCVwi3
WhjdHklPdhXFY6/D+Gbz0JKR7PE+H6jpie9XH1ns4+GQLCare0lT+vGURg8v6TonLT1B4RCW9ozq
dNrSI+bysjqm7Ru+B7oGSI13bqlG1g652Z9DFe7XgtwlE3mZk5ct/QDwCb/1MuGldLrAauIsD/Dk
Q3J8QaQGnyugcU2TBW9Y7gW5RWM/nU8ufkpN7RD7LsbPFySCRCMpL//wHjlRlPiEgoZN6TnaHFxS
JutTPJHn1T0e1aKJouuBnJAax7rdPR7O24oeyGm3YDnvVpuAapSH0Wa3iW53PtkE4RMn25Uk5z5a
O9EOg1B4WoQCgUe+Xv1woPBIF8xP8mwTGyvuhIrEjU9g3veSHBoSrRz4Ei0+haSHs0lWESMfS+xg
Qq3NOwuTMdY21oaY8Ss53KOi/y4jLwB8JS4mLrrFLx3ZZJdvV5CHgOBOiTSU4Td3nx6NNl2SbqON
QS9P9tnSOARWK1TUPR52GAjPSTu6P+Zh9BWFm+Tz4uhEh4+9pBuUoJB7GDTk1U9REyWfCy1WPNrL
zc1M9ypUsQqNWISrkqz2wMFRc/OA3T1jWe2PdyqMZzpHfXj/sD865GnlYUeo0E/0JFqJ0CMP++0N
nrwM4ZFFHQUYnmxldHwoQ9KGXxY5P31gJV+2kUe+6jBa3T/Q6LSZsQAPyTOmryZfD6unkWB2ZyT3
Xnc98cnhOaPPczxFm0jczKFPlkhFWtKGjBTblOBsx18J2OEki1eY7G4Dfe0QP/Xy8yRFhXioXR7o
PrrH04lok9LzzdPbSLZTOGBCPIKdF0OKZX33oOOLuYmPKbzxwupeJ9WqO/Sbhm6+AzNcXfH/28r+
ZN+uUr4mlDtzm8O+eTAvT9r2aQnf9gNWzQO+FDbsmtG9TU1MfUvf7hIR1et3pA34+tEnu4vvijrh
2KLn/zevEO0QCKSR3IVGwq/mvytSA/pGfY7MQbPWowyIxKRbZ6i6OhexQAJqPLorvyVNZNEGC+7P
p8+VCNq/5+Wn4a9O4IAFzLWb4eITmjcv7WFae7CDSR5Zh3TlHt2425RH/k1M/0/BDkhnJq4TwAYD
hP3Xd9ah/Kd8a8wfByhDRMxJT4GJbinN4K8NCtIhU9O1NJt677ss3+UsvT7lQFBFoRDiebRQmr8O
XNd+OxoaBh6jZa1/+V/28/hkPiEi6fbeCanqv1zu/6pe6P/KQVyoUa/Nv4jsP1/lv9qvf53Fq8hB
RX3//4EUfbkf+c/XUIieWqiUvP6car78H39fO0HOD7ljRJ3eBVKCXv6/U8uab/wfsGGQc0a7p3PR
q8If/X3t5EB8DTVDgD5c0C+6jj/6O7VsXzRI8UfoHUKGE674f1WT8IMb8b9rAjdNyE+jMkK/ENwh
HmlfeT6QOenngLV1PES22NUP7a3YOU/ZrREvcZpczk4I0RwgDzzt+rWPvbmEEE048Jf+todB/irv
uInjcqOQYUTNfHg/hucdJFXCAF7KxTka1igohwcH1eYWzawxUHRx+fHTlJ/+etyfr7SMX7fU32+B
fpkfb4EikF9X9oiyQq8d8RbVk4y6EF0OIFqDcknME7qDoQQdF1EWsnW9tW+/GfrX7Py/h8blM+7G
0RMDCvivQw95MGcGbGtsJks8PRcWrZ78ff3gGwkEKGi9XnxaeeHSHJpv9vM/jHwR1cOroUDFgRj2
ryPn/gTBFznUMVRB4waVf+PkJQZDJ4IyvnnL34ZC4cqPcmywUTysyqv5TQfLknrp5LHnI3pmGgmq
KNOLVdv70Z/n8zJdv6zHq5Guoj131HN76TGSsm5H+1xN93/++VcmH98LQnouVMpwd/Oj7/1qAF8W
uaj7vozttmD8EXLlLqSeG6yeR7Rr1PwQ+EbrxI62pPwLGjyTe3YHJ+jW5VAN00NXjdz1iLe087BF
b4xQoBhKz4Oml7DVAwSTLCuyVZ/K058f/DLFv04MKgdRbwbUgo0roetbIMhoa50z10UMNuZcn9wC
B0X3X2IXMDcIw5BcACsEKK3rotZqsvJaDRhDKuwaB0D44bsT92JPrl4DdhAHENL1oEVdI1ulJwpz
gthDnDriA6ofkWVAEUWkmzFV98Bgg7WHu1obQMPmmzX8a5z748NjZGQZLyMDS3a1UfXe9TKlY2R3
j9LvfXoSm/w0JeN38fTvewVbBVMIagviSet6WzrD0IC2FeSIml44Uk1QfKIjUkUtRYV6kt0FCQiO
f520/zmRbf7TtKIMAaYAdYm4jsSf/5S5aAIvHRqIr8Y2UrXtAbfzqzReNsXBXWlrY/3npfijV//6
IwZIA6GQDtLWoN78OpqmlZB686w8HuHAohHu2B56xMAT+cRFU6zgMi90ilJi0Z6gM++bl/3RfPr7
8BcCDJi/qNy4zlikgFqa+UUTaO1uOF522qZrd+2HYqVWoGvtvVvn1gFjtaWKLFTzafFZfGof1sk/
uAdvHayzMAj1rbd2vpmZq9uovxYZrnz/frTr43TsMmhZDZiZCT3ULMqwvoeVMBIfIW5FVE/A67zo
/SAPfPYuClzfzc0/7a/g0qB5Acb/VUn280LwmnYqrHTMY8BmV1aM+vTY35h0XPlRedCetKd8K44p
+hU6Yp/Sox2bW22th+OuvWtP/Qb4GvJd6vJ3k35hl8JsXWBaoP5dfS4J9ShQmSWLxdA2bI8sDCD2
hldM39yt/D4OzkADzhY4/bAs1zTNVqtSZrolLGQrQVCYK1OWBPYun745o343xTBEIMSjUQlKkrjj
/3X5j4PJ63HkGCiz3yFljrsS7BUqUWP5zef8zZagoAZFD9C1QKkR+nyvQgWUK+GerIO2EJpqkqB2
keXdNHlJrea7E/63qiCwHXEegnuGX8BG/rHpfrIgDJJjqRikFjmkvAXJ6Ki9ibOz7Y/lJoj8Y3lq
In5c7ieIIb3ob98Bk3+jrmF4VMRa0EoBJ8uET/PrnHbwTTVzrNCXFHfrfg0JeWRqArhPZtzhPqij
H3+2YdeL5aJwgL9R1gHPBvv1yu813HwB2An7pMn7qEeKBeVDfx7h+tthBNxlgeqKkMtEw/LFZP88
oZKZjWRzjjwGgN6navXd3fBvrwDVE9TGXMCH6BnHYvx1AGB0LVy6QyQRvBDkFVDWRWwxfquli2AE
P+hne4s7BwNTBJcAlCB8pqso2SvREgsJK+Sn06w6WBBBNRlggY2Y/TzkddfX0MZyvBq9qjaexClB
4AgnBw1KBIIz4121oHArrOpe1+PSgVQhqTKGioA+sLKZdt7ofom5s45wToy101QCeA01GG8Waz0W
6XOmnwrX6pCE8bIa6p4+g5ag7i2CFLajcMfPEcSARGK3GRXSxNV/zix5qVtTzp3bM0OSoveNVVaj
rX7LFy0QYSCkM0WQ6CtwmS7kkBJcbOjL1quh5Q7JmgJkHMi88ekBXUypS+sSmpJn9NkvRkCYwaSA
6BezCuJXgl3qwOoJpaW8VDcD0wwzXApenKrSlVNiLHZwXGQ+3vnljAftkJeoCZtsPOKk+uqVy6zX
yeBX/QjYYjrcujJz9hxdBkMEWr/tUdV5BpK3shqMBJPJkKN2q/QoZZ1XBF+v6cLKUkYXAo82S+Lo
nfqwss7ySKCP3sHtpGqg/2ejKsNrcvdGdcVi06VY9Dp2mKEqwhbVHho8VEdRDmk+ptzqkR9mmSVQ
3KvznOS96MY4B4BxwH8NVR5qCCfHzvHysUEN+1juWsCHTn7nj8ggzmLhZIGdmdC4C6k9IDx4021m
gGJQWLRkGbKsUu8s6nZuYwDWOnYv3Jrr3ETLpaf3JNMr78uEfgN0SJcCwaNEGbxOVTG0AmKtxTLS
2rC1mZZFr2XYx1p6KheRioh5Pe751pWngqxI+rHjr4U510i+GyipjzwtmDn6IUFpge7YPO2Dob2g
4HkgIDPqqwINfIXTetGABmcoOPdqembl0gDNOelVH6J0Eoe3X7TAXViynQAHL/2JmDp4MRdElJhp
AXFb3K7WdX+fdSrvCNp2rWWHXs8CdFqZdlAzd6fUR12KmqoId98SmsO87GLHaM1krpvRB0oSUSdo
R43s6Bg0GcduWqxHz2iaB8Ouqw/Tr51XD/KEXdgKWVtUOGCoEM/T2tVo5cYZe3oBr8i1CiMq8F+/
1m5dQLfc8/x3mQdeS7LBU19YWwtHhJraAGy24MeTuhQjOCPmoOO2YwLBdC0Ao6rizLI0JyymKkC2
E8sJHe8eRP1COer8Gbi8Ccs76AJQQpk/+PfcdLC9uHDqjPKu1JuVySFuSkeJbiiizynEj5mpgm1X
pTOKLlylS0AMun7ZW+gaPRYOnhR0XlFNSaZNPVtPGYIk0sA3fR8KKNREOq+0s24JB5kGBgHM0Gw9
ZyKAmaUVCUCdsih3eQXFzaCoUMEAKD40aiFEal7gFUYeFYWvP5dma0LRFr0R91B0VM+dU6DYJAN9
PdK0ulS0zqwqadDrd/C9WXewWWtn56D2BdgaR4h7aZnq1heNMjCPbgCkaq1PQ8JRmbQdUEKK8jDb
0z/NSXL0C3mDdyg6hHmhpQVo1cs0Pk1nNkktc0MjzRy25syENFwx58UXJK09PTJLFAGGWG8gxnEz
QMu+oYy6jxzpzGbYTlltQHIQQqVA/bc2OKG65B30auvNJMzp7DSGdmMOgJiGCm0h0K5rNecz0xo7
WHcometXfiBc6EFnQy5ChQOniSphVlPoNvmAhu++NpHQ4YtxMIe8A3+1QVcnepGHEUUhaF9haGme
uoGApNg4oax6rHQt9dM+zkBRXCK/7eosQa4kM0NR9CkaNDXFgL9hKZwOm3WFXIPYlCZD1pVGiG6X
CsUoLMhf+iUPSvTma0t9yLyyPlfYUZA2GPm8UH/s0V1QKC5gTNs676E72xmwSsuA9laIKg+vmZS2
E021XVlbObPWXNncmOBfdMz/HNFDga1WoDknLApAK6g/9xBodSyO9jGVu8tjMHSBQbU54AwCn123
q/rOhEB17VcY2a8g8q0ZKh33I8oLyohPRscOEjA3Re1aQuRG+laXkrkM8gGvbtpPKFMEwN2CXvIX
LzTmRtjpqU+kMLISarXKz8IC9dYXOylRSzVDqQJq50ofPtHjPqEyQVtajTjzZJ0qVmgdGYHSB/PY
R1sqKeDXfEjIN4EdheMRpR02hFJDl0Ehk5iTD9Pa5DLDsWc3zoLN7EnYJ6gTMgI+WGdT5B05uhnq
oH12vUJYhFkGmsXnNCugIwIkUgfZWNPbwqAoLIyuFhBa0/wSfKgMp0SgnjNpTW1U1P6MgwBa4hIE
DO6WdACX5qkVuPRGv3TWfqSg7jc41urO2ICO7C/U5IWO1kDPNQsoJFbQaEcq4m4JFPreF7j+H0XQ
oMveRykZ0QqsKCiXWhqkJY16PCq/qxntzNH6WDpgeZMRYQluDdM5wFVT3qMofKplfgctHmjGaz1a
e0PfGsaSWGNmv9ZO433OXpBOGJpJD+5MNkE8TvVwIDwGhkTLL789Sqd9C7zFx9WZfnFLBmPWDWKJ
cYb1AhIAS6seDCOqWmzd1dQs+MbUcpX2LDwIXZJuMFBnzoKuedFaT3Ji5rXZUay44knYPSyv7nL4
HDbUdl/U1ML+QJgSnhXepPtUbgeayDLqYlmJym4nyhVf7OhS+PTlKnPgwBHbPS5z0LmQUUhxiue+
tmoZatoAUWWETvKhMsGAobVvLTbkSYz+XOCgNSJXLxSkemSgR6ltTwt1F9g5D97iq52nl83hDbmN
zVDl0OmAxk5GBk3vQLAK/KrB7VWuJj/B6dsOsUSE/gqejbFQC1tqDcEY6VAYVuexKu0cZGwowO65
qCFw7vXBcjt7UEeh3mi4H41g43vujGYPlXrRN1QUTnrbVlOK9Z2O3l3ugraiZ5afx+h9dkRsD3lj
rqC7qbKFsBxZvh0PmHxRHBNy00jd+1oQC7JosNzaDCsQD2UyKGUYpE1Ha0gW2AorakfL3gWcwx9E
dadT0445+RLpCCjvA+F3S2JpmfNUSoFASG8HxuK2d9EkJN0KIAUL+mIzsQdvOlXK9hu049n8PUO/
vAg7bUJjvYOaxi/OZrTVT30bNJE7pk5P9KJQO2k4Bap45hqZt7FyYOJQIiK2FQbeYrGrPDTcgvdE
LV1gxWNWiiByKujXpn4HyDmTTRq1uejmuLLhDKHaCU7MbMz1A9rIpHHK50Irs1UKsQ3+JYCamu+R
v7QARIFjpG9k0AZ1VGvcH+Lc6pzydgFEfgwXOP9jopnuIle8nQb3mS+qg2x7CvD5XjW63x2sOgMs
RgnpitXAIGqelO6oLDLwdHxiOZKx0eBrSByLtodSPO99S4QFePw2LSquw18YoUNJy7z08htf6+E7
zlWj60g0XxSIijotASywMvaOJJ7/OU0LTqZsapmRQEirtB+E16Qdejps/RlKX2O2bgy0Ku8tPizG
Bonb3B7oHGSVRktzMLECpEj5tMvTcgocWuPQ3i1IKcAxr4paBZGncs12wwKKKii0NXyw0KLSzec3
ZU6BFS1QYn8RfWY/oGTf6hKgLQtFjLzk2r4oYG9XgRjTHk0iEqwgyCjhtJ/QryxMhNe5JvPEVlmW
77puNsa1NsCMlKi1XIozTlj007nVUmWJ2S11dlRKWeNKsxfYbHj6HgpypePiih+dKiMohz4HCCBr
eLOxB943iQegA0yQnQYVbGsa3AlfQvCyyZr5SUP1ZZAAZuotm6nR9PdgLnJO6kIfx5WbKjujQ+X0
CuRKxkYnKSA+n685kvYslvVitNEgphm6tLqlvIPZlBzlo6YGW6JDn0Yjnq+yKvQa1PveFlAea4ka
0tpDjVxtD59mVgKq1/fwdjZNaqbVpjAWIw+bBkf00S6nGh2wBW5Oz9zx+sPkVJN/oxmdtMNg0Jxy
hL54WTprlItK9znX8W1ASrNcKKnDJRX7QZcwxNySlh724yTz0Js0vUwCPkIQ3rL1oCSl23A3rszG
zk49SuWhAYyFPUZVoZc+UBfVVEY6YK+XjiAT1K1GtlZGkTifsaOsoa2o4Rr9gJmdyhTRX9ektC9m
gNAEpip7sXRpBcQsm264XXx7aXYQo879jd4vtUHdWmvt0LUa79zgd25VIH0IFw1Wm9Su3r87AMDI
DXoay+qmLazxkWcy0BIYCTQ7iaBHLec8QDFnL/VW6RG4o+iIgn5ZNj6bIziLl3Z9QOmbWnJQBe3U
MG5FmTcvNSTUjcT00+DLyIGm2tgLwqbDoOPbhR6+r77xSnD/47HvMwPdH325rBUEeOBs6/5Qejhn
nWmuQ61jmCwhHBTIuY2EitwIT22icF2qLwMoznbDuxQwDCIX9FNu20XLtVDkdgcHUVc4fbN56sXB
tXoBOIg2YPWJlmVZZIxAih3bChq026FgECuqcmTfqC3z3PCRNW0vno+eGrUi+VLLdGOZlW8/tLaO
ExNi8erNTl34JrnlP6TanFthzl11rw+Op87QR2pqas6j9tmlCKRjMFCHdxRGaAjFm3nZVH6ulYmV
yeXcQgyOU7tg2afQ7bEPba2GHkI9QNPvoR+L+mnmjOXhsuTdPsgXM6MOKvkuyu4jAhgbWYUPfxYT
sHF6k3+Zw8I12rDOaZ9MiGPJ0PEzr9m2da89a3CxIHXE26YjztLVCiFKLt1tI6cMW9yQ5b3dCJRj
lxDi608QSmX3lVNl7cYovapcN7UoNFLryn/kzcIfFXigKkbkylMiHJ2DlezbeUmUo5kaYmp7AqUP
mALkO9yOZ6uLyaqPQrk4es2+Gw1oQikEF/NkTruqhj0hAMcADVTh0MG7DaXy4Pu3xj2rYSLASM3L
c6lncAEgLjeIPTpj3OY8DaLJT3oAgbMNes/FsFNQoMt6Yrk8yHadZrdvqI/wkGQRnXKjukEkEWZ1
t0AlxPSWJm5Nl93UCCMEabx2tmI7XwrA8HA8AkLn9CAOcj76HJkgNeOgablt7suGzcY2zxDDvsNt
K4PVzH0/o73qlNjNhtOcZMV8tARmUEIJs8WV0G+V0GF7H/rMPaFyok6TQkw+h08CKWGkY2YOiUQU
OSS2XzCUAeEmWA8XCcVKSCVXOMZcCQ140gnLwXUvtyZ0JnKpUNlhpVxbCXiijFQu3BiSzaMqQt9L
dUB0EJCeZrPtl10lmd6D4KbVLnv2WNbdzczSipXKNMRcM7aqQ+bZ0YeNB1450HdalwHaZM4uWnwQ
LqDtpQPqDOp/accBW8ugE3O5s3wZhK9K0mtwN8hUSuthZMXy7EJw/GkEazJb+15h2EgXzdhgWlZo
46rIGIpwOjR3Vqd5amzsAGuQoXIWNJtUNnNRHVgWWUAx6SDKphoUYkmFNIa+zhBcWSAacP+9hcTy
BBJUne3NXFqQyE0BsookN0WxmhVUCNNe817ShaW3bpGm6dZmABaEKbLqycK0EbcTssTOK63S96FC
0g1N0iOkB5zWnFCSXQp2yhVnJXFUs2xYFgDbxNwGHwixB6LoDnNtk7oakOWb5NLf5aps4ZrxRmdw
r4fhJWsG52wrbzmndQk90gktXQM1g8GAin0xqtfO7qY3q4Q2Y8iQulRE1Rc0IK/Q9b0Y2ESRkbb8
vvM0/dlK8e2iwXQG3I+rCSey8jT8oHxWwo17CxMEdEM1XDpWedET05+NE1RUOKh1BccxOcy8A5ev
9W/6jNXHqUFSl/RCL5+C2dJBD2wnCHH1AxsGorPUO3VW0YAFZnnZbc89SLtAEGD+aCqgqcD3ytx9
KXUEAZ6zINPnNa57yKtUOIlyawZMViG1AbgxXLXTwO370+goHO4T13EptUzaFxDSCLHAV8k0MFlm
E+Xmnl0xYpS6j7yrj9T2Ou3BjIscJqARDtxVLhAlZUjYDJ0BGArCq2DcYPssMz6SAcsyNDbwU8hB
2TtHDl4GznnVoX24nzvU3rm5ZwI3HTCEF0Cs+mBzN1UBM4UmJL9k44tRWwajvGmzlb20LhoIetM+
t6nrvUiF+o9wKmx8XN8d+ZeXaTB6RbM0IoQWHnIRphDZJwDqw3vQAyQf1ZAy/3Ktdkby2hjrewHS
8zNnen0MOATMY210xHEyQa66nE/DZ9Nb2rOSI0cPU1vMIF9nrnPTgth073SiQTxp1KAL9KYED0AE
moR5gPCpDt7AyOatm87tk0AiVg9zo9I3eXnRA1ZVinAcOof+Ox9thSRrni9bl3OUWQSQZ91U1uBo
hMMtqIloltmOcGDD+1gsGTwhgYeErg+Mzos72PklpG0M0B9dMEKoXaLrmVZZ374Pc9mgBrZrDViK
KeUzyR1kwIjnuhzoEH9WIBhMqnmrxjZYo/QfrHLXh7lGM9BUQa10bpobYILqHru7he/cIwAHtiQD
4ZzC3ZGMjgbs6iZoVX02PaQ1ZOHiwIf8qHcHIMR4J6VZz6TPCgcgyEI3wmmxEDxaog405Jcr9cHQ
NR1q3EPPKb7wK8uh7k3g9RVn1IebUWVxe+MCTBpzq2GS5EqzRuCGg9QioMePjx5cuhSRb1Eca98P
ngUSE19dOg4rUI0sGSHhLASFCoJGLyFnZLI4c13pUivoxmOLQO1uYao6Iv2W7oQzNw7hrFIvpo1U
UuzhlNyA8ul9OHpegT6U21a7tYsORmZpi+Wu94W+zRrfAGBT7wTVtGr50JiPTYTM7fCULZN8buV4
AQdqxfwalNMMGbLewyVJDtjhDlF+hfoaJJ4z9FFUIy6tg2V4NXDViU3rWdMXoME6flohp/tJlRZK
JQAMkFRf9ODNFgobD/uu7+gEE7mESze0L7aWVws1xtRSBMkLZsAAjt7Zkohtcap1cl8D/QS8dgVn
gujKcys4177dIxfVcmBKhwa+terrD1/n3oOOy1DcD6u5vsv1oblHQ7xhhIY9QawTjXTgBqi8MKE7
lg41Cxtb6LglKXMISs79AM59l1stYBxN8BIw1nhIGqVIc1iLwW8tj3VvGfynjiANcsleaEXzuVj9
dO/NQf/kjFODnWmzT6QvYeJS3Lu1oQrsflfoS/Ne40KvIU5bp+jZbwxrXRiq4FHAm/y+YIPUqd5C
d9LOCoTH+ZKCIwkdXezGTPcrI3Y8DTTI3h09Dzz60eqijgNIjUwZfAQqO9v+mDNTLOAFBvXHgiwI
9uroLSYtQTzBae4z4Or7nlnYSmk5vEN2Y/of7s5ryXEk27JfhGvQDrySIBk6IzMj5QssJZRDa//6
WWB1zw0iokmLnrd5qLQyy652Qrk4Z++1CWz3h/IeyIiBEo3qvhaoTEX9RplGUu7rMEGwoWXcnF1q
+wU7nIy1HGQKnHR4XMPjWBvsirLOwPEJ3dF/Lzihf1J6VdsbPqLw59Q3HcxHNsI93S7hc2wzbf3d
bBXON3JblrpMa/RwJVNjdDYjgsLWnDZjjJCpnDQg5x6ntnppncXRpu6Xb9ayKfHtDKMPsXuaJdC+
qR8TfVNSXuCaw8SBAshN7DYJoR8zOVytSXpZHg5uMEEGnHlfqjjZJbke9nCrQ7PdejbHkXtmf/eS
u3GBM530JhdlH5lrVMCxqS4hYasmKE0vx8hruauEt5uyQ5o616p+Z8OSb+1PrkGW39ztafQCwfeC
yEeA77S73rilTvdgmEVQ2w8W1UDQu4ETgcsdrgdKno09XefevdIuhbqum7bCMZDseUgFDfSCtreW
zmRuI/s5N8jsgt5swS29zbykuyAxfjkKQDdAV/zq5VR7NDo96z2nzI30+jO5M2utuk+FEX6Iclke
zne4X4xCLBJTDPghy6aRd/QQPxvFJ7t06OYyJ0tWGRsiYXp4mLQn3j4KeaRwFrBv0iRZdeppOQwc
GPGYTSGNLbZAyCW2JhFQl8QWL14lLgcIH9QGxNEmj+n0VepG349CEnCgPZdiY5h1Qc5aPhJdqNsX
dB2v3TmfNwG4ODUloDOnQw1SUgfTuHOx6dSfNPqgD7KI1JtHIbaYhr1B+KZAp7XSqcAmHQy/7yRx
43X4FTGJeLCFpu3PP5+1zkFQNl0AFRTlHZP62nJbn70FaQvqzFAO+R6dVE/62Az31KjEtccxAwK2
M75R5nMcj3oLTBCuDdPY6XgCBitZtW66q6yG0tGccoBBEHdBqPjqVaG35L9EEoPc+nSUnq4/CiA7
hRmuIykzterKdji82NTqrir0sBfe8mWeeq6x4MUzDC4KWTcvhn10qD27i3OlpCMyywvyZXWbbPtB
H12OcRwfKb1o74qYsIzzD279vjMkuQpcHb4LFxTV6hLTxJRxT3c3KMskvCpJiISC2zqBpRfFhat7
ORTvIbpbYJXYD2x39Q1rrZpdd+oxx5gko9h1hfgjouI5DaDqzl/V+tMiJIKgaeZW0wRXzTty+uBY
wty543IDLYwpycaN5wZNbXBUfvs4Nup7Xkc+AHH06z57YHK2ysgPE2zeo2VdOYLNZTmJS3EhL18L
8LLAbBGBIVdCvXp6NdXcoo5AZ4TDeLY+sLgLtvCame+zOM6+97KgZ2b1k/7mmwgpkT4f/gSgc97a
j59KkqjGmUpl4ZbVnkqdcV07Vbx/6y1EQoeaHOQoa6K/cFGfzxxJyoZDqAw3pNcMN05iI4wcm7fO
F0dB2zIFkrNIk91aeZ8cwgtM6acAF1lkqOroJNikzaX4mPV8wSioD11T4PbAmWGu1vWk4wDdd5UV
uI2aaJuFBnGoM0YxK3IIzkvqxzffO8JZbHwbOGdBA65mXWesnZH6txUY0uj3jeYPH0Q5TX/Oj/Ly
9cN8sqgBCRxd9lnLx/bsJVclYnDq3BYVfdd8lxBYceidun0KC6E9qow+JLFeHBHOj/pytliUq0wV
Agk1E/zqXvq98qNBxhZzoaE2fkSNPrS7BChZNf8z1JssSv+/o/QWFsZ/NjDtfvU/fpfNc//S8h/8
y78knP9Zpp9lFUTEe8Iu9k0Yk3xScOFNk+r/8vn+27/0PyxjOCzYhKLxPwbZ/du+RBaqQUvMJ0fA
JWH3LVystesHv6CAhsWmEGQfmxdn9Q1oU9nHmam0ncrKfS+yJ1rw2yb/W5BOJCf/uiyIq/iBWkqK
Ow+kP4WRTTeV17XWH6baPMRms9On+frZ7Xv8Z81+bkZazQT8KiYCywLUbePOMddqSVmi66p9cPSI
nKrtMGXFdmzp1LZoEneJS73j/HjeyvxkwB9bVgZ/uROseuZqgguVnQ58T+4uURLmfO0WTv7QucoN
N0OcVWh6IJ8AECg0cC+u3qdYVjOI/62B/g+5EdzMzRTV8qEnWQOFekSmFKmPTguyRG+190Ydd1/q
bAqbHQFkVKYs2oEc06kzfK0m+uZwfmL1JU4757vWi4ncEn+eq2W+HdOPResrY5ebjmo2aUkyyn65
EiQvsm+NDRIrsgZx/TRU0P2GPplVL09TEiY10BAxuw9hawhjW85S7avJGBxib7zooLlz6gQSBrNN
My/u93Ee6e6mrCwsAaUsxkNSky2wmfoi/RI5uYXD2I4NNyjSIqViPYz9t9p2NaJD2jreV2GKkLQ0
TNkGcSXIVE4yG11r4YBRR5wYsrz7UVQjKjVypSM4KgtEBzGy7a0dzuqXRzcZUn7Y1v5NFlUO+XU5
Eypp3m2ZBUU0zu9amvAgOpDaUAqxUs7aSpOluxk8kXe7qPGJhShiki22vaY57kbXpfOpV3Uzb6fS
cz9PWg1sbJSj0V1FepU+EEg/XOKzLRuKZ/vQ5WUCeOxZ7Hk5PbK0nM74GsIJOeUzHqbEaq9dXfoP
Lg36alNqiC23IaXR605LURtJ2SNa0SnH/GtS/o9ulpcvtHEMueb0KhZY52oL15pRRU3GNXZlI+p5
K5eCz1YNUMdvSDLPeFO0kVypcEKeu5kEBdD9+U/KWFaYZ3fBQW+/HGgWmjQGTdybp3dBtTMhCSoD
mpOM1lOf1e0jRaQxmPu8uUORVFz7RHbsQyPxt5iZiKcY6auJMOfIKGOchgOZh+d/03pfeywcmPwi
fwkH5YR6+pOE5lbJrKdGEBuhvKfu1b+jINh8+i9GwXSKMpRNBdvk01GiKTLTtE8MtBZTcTsnhdzJ
kATS86MYy/07ub+ORXoYDxmlP/smsVrhEXl1YRlyMcgevEd/8JwPVLLsP4aNlpSu+QOxkV+Zmu2g
sqN229VZfGGWXr1jhGud/oLVheLx0xWKEyMYJ+OvsBFQl20HpC5Rm9KtEXlF4bxJ67m4kLm7+r5e
jLtas8I5Le0kof4z0Ee/UZWr3aS1/b2OEYFvuqqu9tQT598zAYBAGvRyvrBvXK1Ox/GppujA8zH6
8aGfPmCtQEhEHJYe8FJH+9DOw20cO/2jmFp5I2bL/XnhUS+rz/pRY9MChInpHHj0ssV8toVMOFeG
pnL1wPSbbKd5sQhavTI/xdLVt6agSe7IzH8/VNrwoAxn+jO7ufhIh3vqLiyUL78gAhV0vDR47tnS
WKsvqNSZnGc0hEEIzXrDN2Z+sOs5e3/+gtdbZl4svlCTrCdu7xIQcnq9IzEIFgICI6AZlT51/qyu
C6B3T06MP2MuecM3USzDf2IC/uOU+fLabDZUwPqwPqG9WVuSyNubM7noZulFsc7GfbZTpG9dmIOW
l/P0WVLe4Q7BWoStifXv9NrKMnJmHqce2KKN91M+1Qc6Ps1dbqTy2/nb+PI9pSCx8DVZiHCzidWm
RtF5tPAr0WmPh/G+8Mfys0bm+IYiur0rqyi9YH197dIEWl88m6yAWOxPL02bJqdAeKsThFbWB2fQ
qJplYxr0Ux5fGMpYXRvTMpMewURUZpeN9dokGAu3qfQscndd3Q5qFxmFi2cDechPayY+Zlu6ZrZo
zuoBuk9qj1emjnMumKO6mu9yQQIQWqN6ehxRA/S7rEKkcj8lYgZKMmqsyeefxOrO8GvZWQPmo1Yt
qCOuq7wE/tqiKVNzR/8YpA4FXzoS6bTXreJSRcpcrQv/jLXgCJZOEpPU6gUzVK8AuM7mrnd7/fuo
pnTRNjvtp6bo/WbbzgUaZpXF0jok04QuK4s8YgBFOs5bmGX0UluUwWjWE+X/yHFoeHs7C+lz5JNl
E1Ek9WLjlq1pB0o4S4KyMVPaePP9YttEjQsYgL+cBU7fpCzzJ3QmibUzZsu7M6Xl3SizmW/FkPUf
zg+1mmuW28Vsxt4eIxg4D301txZ13GaNy/JsdwghlWGr9w6gejaWaQMws9DDJ6dO+wsz3ApFBwyZ
YXG2LQs3xSk2YqdXWPaezquYW6h2kvZDWtchQtemgYPYhKXadY0xoJQXtFC6bDJG+q2msciwMQhg
FaClSFuoMUDRhMq9SdxUlYcekdfBaXIiA4bWT4obYzSlcztFUhQHegM1spkO8PcmM1JvDM7fxtXk
ebwespyoFTJ/wixd7XkLrxvbUeeUYjZRd+/3lY9uUMUXRllmkGeT5z+jUFCjxmtzbD7uiZ4thLSj
x7yaPGThXSHv3KF3f5duSnBr0nkwD8O8xhw3qruit/2nnoXpwhLxyvgQpEEHuhi2PXtNUkeMabZl
6jB7RsVd01i3lQkFUdQPtZv8yXu7p/EpPiNm/XX+7r6c7Tib4oYHVbIw7v3V91AXmpkU1Kp2eUUi
XKaa9lqHorB1hzrZdXiR3nyfqZUu7mefKQTf4urtRHDtEpZYmruM7uidX1ryo53HxXXGMTrf2FgD
d1hNtYPtz+NWJARTXNhnrDCCy/fB0Z9vw+b0QIbhuhaI98xOTFFzxfEYks6Ye812HqlKc8TtcFeV
hhioQrjGCMAsw51Fbzrp/Y2L6ekTuaXOeGEKf/mCU7sBjrJUAbg5awc2XWlMEo1l7/hbJHR18ddS
ONLPP+fjZf3vC44Xn2YWlZiFsEBgFd2R02lBOBp8fIy8Oz1LCYWi/ez8qtrYmAKPeqG9z5ncH5PC
cDg7dsIzgzajFXcY9SL+66KN/0YACvpW0U+qIt2Ofi+x5KK9jX2VtMTHIfCnhEPa09aOlfzSZpnK
yV33cKXQS0D5k0AevtTdOpa6V1dFw4LH6FrLxsdevU60BMuqSGwMUxJITmSykU3dcWP0uftLkQGp
b5Qhte8J8gd8QEPdH7oynRZnIb7zVlXm1k4K573tadmn8zf8dGHmfluUmHyKLcuPs4lIOL3fvsbD
ngnHQlCY1MHQeVgtTUo4773IcD6/cSwb85BrkK63FN1o6J2O1fdj3dIDEYFgZQ4aLyLLD4PndhJo
0946FIcFVzc5hAus6OvGih/b3azmnsCFzrHusmmEbWrHw8ERUlw4DK3O+dzC5WBCBZNwAHgW6J1O
L0takaerirF0zCuKX8WEhPmrzw3xy7coeHkWNaRyIEdX733zJnZThFl1tiTDpNUew5N94Xz44qEu
23cWdVbW5dR0LPY9WyVMzC6W0QquXrPnfYvFloLeCNyimYc33+jToVZbXmE3ullIhkrikjQoqhrw
oCUTZaeiC3PD6UZluc9H8ApNQB4pxf3Vvo6AjdwPezpxqtCHxwHF3+cSid4HNc3e+6GNjCCThXVh
wXv56S6jsuLy5uJXZPk5fbrNXMyxP6SCnTOip0xHKO1PdnqNrsq8imTo4T2HcGPFc7lziZi9Y04v
H2M3aX4PRoNTY/Cd4YOStfn2h8yxhki/pUy8RDSd/jCS7tKsyDoRjN7k76u6U8GEjXGPf1PfvfVr
sijFc+Mt4DC4ZVeT8lhGpT3mrghyVepXVtS69/RPswe9FPLT+aFOV5njQ2aopd6/rDMUj1ZXZVR1
yZfNUC3mcEcyI+uI/S+8taeFm3+NQvFo2fCCVViP4mpOU9lWKOiICuRTJg6db1YbFbdTnjpqM5h+
/84tC3XrDWF74TVerez/DG4eb6aN2M7xVpcIilihlOrBeblWf0Mlvd9HWW2/c/MQB34e+4fIc5zP
lDXknnwZec3OP/kRibGuL9yG093cv34JHWGLUxklh3XvQy+iEMFqAQ84m+V9S1T3r9atp4ccEfOV
VegzCdFm9UmMev9UtX1xQYTxygcN24hvijn/uOSfPussUXraZZob+I423eaabn2GZxDu0757YueP
jirr46/n369XL5k4GLQ5LEAvVmK3cGfNm3IRTCWixsw3qdlx+L3Gxqv9ZHmdb5Vt5J/Hdp4Oae5O
T+eHf2VmRhhEDiDEDYqwZLqcFLJQ02apP9UiCD2j3mMs7x+nPAvvO9Psf58f6piucLLpWCRiz8Za
Tc16VY6NB5YZ3T2iW47gDlntrYUJvq9vZxe3tsiERTVeDe8dMYJmjqbsW2GV7n2fzfF/MYdQF+Hb
pjdAvu5qozHbcwS9gndNn+sx6LAs82GXf9kMvY2s86+3+tlI64lRi4oi0xipkP68DSm07QojMWjX
6HVw4R4v/18v7/H/XpV5+jwl+kl0WK0IjMod3yk3j3YYnMx3MW7myq3TnYc/cytrEcptm1jDfTOO
eyndS+fCV9+r5cRAbZK6/lHh+GzF7ylU2iwHIrCGuQmUE+KCHjtyqIzEu3DNrw1lWdT1wcVQXVmr
SeKwnQ3ZMn1ZgD4OsumcvVlPViAp71ydv72np75/niTvC3RJYpKRZa7eYF9WHimwbE5H8r83+EaK
777e9Le2b+d7krO6CzBE+5WnydrDhIgkzBXrJTWaew4IfcnTrJEH9nSltiAdpgsLwGtTEBHTTALU
7hw2xKfvDCyW3KwNRlHKaG/qUWkPVkytTtMbNKNFFm39LrHuc9sqHqxxvETPe23WfT786pWdrFaI
ZlgmfYe6vWxjbw9iJj/g1NTBoJAgTqEoPZx/kq/eWUSK9Pk9aq7rgjaAHR20FvPeWICVAEcir/ET
ZBdGefXVxCrLtpeNPxXf0zuLTj2vbMGlpVL3Dl4xOeShIkgTeKvPX8+rkyvfFAUCquUUN1dDZQBs
XDKoRJD5kjdEq6mDuEk3XcmsD4owmXeTOZR7ZRNx11dfa0eoHzTT9XlXUc+98Ea9+p0Im3aBqXPV
66+/shvRNS13F2uKuUP+VN/bueXft6kF+X7s+uvzV//q03w23urEo8dzMdHs5+LhD2zrLrLB1GBY
ffsolAZdisaINFnwT59mmOP2s3Tm1lZq+QejAamjjbH+X1zL81GWd+rZzNkVY76YWfnmXRUf+qgU
+7ZSye78tbz2zbNRt5ZmNASsF3s+TMlGAachSGTd3AApSLRNVqfjt4FM1HxTWklN9Y4z80agMzQO
0hz6Cz/hlY9j4SwKlIbMjwTOnV4o6jUrHHIyCKcx6m/7uIfNi/dti93E/nz+al+ZYtCfouexiZqj
W7da610dU9ekweWZzKj4NsgG1AQ1o7Ytq+8NS9helqG+Pz/mK+8kYzpIu1G+cjhcftOz59hOM26Z
mTGjpFZBnKbEwDjYSP6LUZCg6nTIHJTKy3N+NooYXKXmRnpB36Jv9czyr1Vb8sKL/+rtW3IEWYqW
3tVqbpGt1c+uwZNKrFyErAtetoMSJ74p0ZvvqC9n78fUuJTW9eoNpPS2SB0tk4Pe6aWxE7fceGDU
mtrEPfVW+zaLL3Zyl9VltWFCBkgWNrUZk5P1aupoQYb0uWYwdYwYLbJeNF+6CR+LF+cKR2/XPaXK
UgccliCm9NE8ZJU5X7emxL6q1fWlktSrt9px/UUYu8wxq1s94KIrkd1y3IwLXEljUkx7azTrg8Sc
wtSdj/ezDa3jwhN+ZTpYxJD/d9jlLj17jeIkFhqbJhE489juzGoI/yitEjtgHHWQR3U6b4TV+JvR
c+YtRuLkwviv1KxQY1IegsVHg5Qv9fQHJHCNOllGXtAUU/aZBa7Pt0bjYFqRXit+eIMz/lati+sy
6nTjqYR08AMzWjxsulzl5a5STkT0QC7oxpz/woxX7w2VDUo8QBXppZ7+tM7tYmuC4hewf0U40i9+
NbOTGm7/3sN/qhlfp94+pG1HgJKJwah2elyBvTs/qdG2/7RN+E0IGW61NLGvMYqnez3x0neJm4wJ
UtNwuFAieu3DoUVHX4Kpa5EonP7g2ZGalyPoDVC7QKKLRHytL5a08/fltTeVzHdw7rw53ov87Dou
ajqeKU9MgkSpklGbNgB7x71hRdPBL2YAAlGpqYuRV/z60w8W9S6iZCRUi4DcWq3CRRGlqfA5RXgG
yfAx4p5dI2K5T7uLSXrLCvRiKIvGEsIkThjrJz+mldb7CN4C0Bn5Yzv2Bu7bcZgm5EqeRT6Upad3
faeL/Ds4yemSYuwo4l6Pj5iIt50LRWeymtzHCk9V7kVhkPVhTwB5Umd/Mq1nD4Xa0H5IpenDpup1
987BNq12bjd+1PScVmlrtRVpLQVIwx3MNPiSdqPScWNqucB27VZzs4VVnUYHvR7sH4kicngLwTrs
9qyQ5oM3RxlROyJpxl0k9OYDW3Pz/VKY/NFGg4b7UsmSuM+ibexNmdfTu6IDYXhhh/DyRV5cWJT6
FjLt4ow5fZF9usxmkXLcAtJOIFAp0g8NVc431y0ZZdFl8K2waK33IVXvJE7kZ9Temp6uTqH8vaOG
P4BDpgsaidfeJyLdmd+IJeAFXs0kHjJDwHiMhGa1uhapZX7Se2Xtrapx1EYDo/cXX99u1BzrUk/g
1VvpLbpzks4Qu6y+GrPL7BywH0PrDfmMI1C7HetqcrD0WXyFW1YfhFtVmwgWFoA4lsKGXvUtkxqQ
RUzOMJbC9w7O4/fnZ5FXzi3L8ZZTwqLc4l9Wu0CsOaxxcqAANbckrXECNT+6yEGf6APZwHIq+EAq
M+SvObK0AXiAh3iSaMUJMsSkRTXO+35+cx2Q3wTpnKMwBSt6y6fvHUyw2Hf9WQS8leWDTLtw0/eD
+m3YJX78WikJCTG6pKB5uR/mJUScSlNzMR6uJdaNGfMRYh8I4MCM28h08M424rcxgYu5cNOXCziZ
WBy2FuSPO8wqJqrQ1QU2odH6BJdqQY1P+MZDr7ypAEx8YLrp7xIPD8tGi0fzu+wIYgAb2h/KwrOp
BdfpB1Pl1S8Pz/LvajL1R1cD87KROPWD8z/yxbK7/EZeDORQfCtkgpw+hDCKtBhkDb8RYNJjDxvl
V9iE4Y82c2HktkUS64fKjae/PT/t62yq9nD+B7z4ZFY/YLUVa4hHjx27gHTYS+Tmsf9JDdDPzw/y
YkpYBuEAxsYagj96jdOrTDsBSZB1BjSidkcr7yaTVrGdNOuucYbbznY+OG1zYX/w6tNHBcuZi7rS
P7lxzzZ7Yw22yF0ARh7UjAJAVx4x7bkNp9n6kBSR9vX8Na6EsZTNlovEh8Qum1MY3rzTi3Q0FIxC
E2Eg9D4MIjjAQdr6oECwOTZ/pyGvfxal7yDug4I01+gI3fzS4f3F17X8BjYMi17DFLxQp79h4j2L
I6fUggSVLJhNwLOwppyHvuqrj+ev99UX59lQq/0XPc4IwQwvTlFM9k0q4g9AsuTV+UFee4gePV7+
OQr8VoPMwh6mSEtBw2J4DHfEKymIn7WnH8K81b9MKN3/nh/xxYaP0yx3iaDORS6JneH0DmrtPKPC
qn2qSWF7a3hyvgf5Kt/LKYIboPpU7guFj/7/bdTVVJWFHa6pufGhDvglRvbe/WvWCzCjBX+Jebe6
0+Y2vLBcvnyCrC6IAheDkINGYnVz60wpd4rNMLDTRNzaOhw9AxTY9flLe/ntMwraFLY40OEZ5/SG
LmQwT5lDGEjfgDAcD+juY5uObTIqF9rKDFo2z2YIjGUqkwvvz8sTl7OMTlaXT+38ZfRKBolikqUT
BjNBXQ/tcszaDkVXP7lWe0cWgLEtZF1dz20sPoo6839wRNP3Lr38mxly67Vde/LNkyEHrMXZTQuE
/rG32u9WiZM0RQPdK4XFgtKvzK4mbNqfw8bowq1tlvDDCxfYb2GqdHP+YSCM4HavF0VcIg6zBFLW
F5LQ0chnLBoDERcWaMpoUbURWFaqfpeKStc5/bP7KUXlvEsjYyLtzgENvNWTUep8eKabsnnSmmaT
ObXrHOBbJxZGGV1+YbUni9vQH8vQAqJc0fyxd3EbQ8eKM6sotj7EJdrKJXi3HZRR+2vc9358mKxS
IMwo2+YRQhxolEIzxvfQb/V3PRzzBFpG3vTQODVmNKAyMgvq1hvcDW0z9NKwsxElVZgtdSLMB+s3
bovpb4H6/s5XWQv5UTTpl6lzCti5dHmps0/K/mhVc/m5QQLD9QDm/exkQr8PBzEVm1rCR97gIefP
IlQ0s+ZCSLktELz/Uh1BvpjWO63b4ANyYVOAbJ5uhD4M3aYLGwiyRjlWE8Vw0BB+LmuMqwqk7yaG
IBTdaY45I2PXm/onOWFRFLi10q+RqvRfJkTS6Q4jKvg7t/LK+L02QuAgaT3znjJArBlRfiNYty21
JG8AdOxpV3od+Wgwir4xiPdSeSPMTwa9Ig5GguvL68BDLgC52smr8FMSWbQ4Ek8vnwygwp5xINVH
5jQGx4akPiuGk2yH+Sh3Rpz51lYPReYGjtsD0oxkTKdEq3Xxo5twMDcDza9tCnFYAhuCOIuJxnPY
dUP/AhDvTJz7IURm7dYQyfRnAPz9vqIh/SceM9FB7ch1uZUa1OrAw8GgPgPmjsY9jMcwu2pdGxCX
UjoZ39NEYyioDM1Ntk3vsW2riX76aLQFpRxDUswKqtbh1GpmNRwqCZ5Q7QQeNTiZWgTyiiI3+Kvq
iMLyj1isJDJQA3ULLWteuFnTEaGFYaV5pNICWAtsYgju/QjcSo/wrcIa3AfviOSSRzxXXDpgvip6
OOWR3EW21vybdgA8r3lBe9VHypexAL8G5IwtLKqFAxYemWCak2df5yMpbGhM+Y7tpfe+W0BiiBJg
iqm6rCh3moXxOB+pY8BfmnF5K6GR1WHZgns8UsoMxATg3uHZZhueHCQz35n0b+aCN6PSA+nMMano
bFXkNtdJo+vDBk6R3QBPAZFGw3n4YR25aXQD8RhCTIenhglCfXTCSP9I49P87hzJa+mRwjb3qnkq
jmw2iqhApDMiFtzA7BOYUH01A8yjXJL86axwvoHtDeatlUn8GNoL/M0ygJpnRyRcy6rvbUonnppA
P2Lj2JiltMkjROA1XcLozmvt6YO20ObUwp1zWtHFV24aY2CUYYY3O/TMhbQLqs7W0oU6WQjxayQR
2OL9W7h22pFxhzYQFo4HStrb5vQzFXXxGCZer1vw8ebCsv/UR2oeYCoIehFcboiqR7Ke5ExnbYQ5
lcl13GTFt9qsim+ApqzP7ZHNp9cNnD6xIPu8I71vPpL8/CPVL8+Jxtp0SVZ0WyqNkP/KzmFP1ljx
YUyt8cmdMvOqdWINGyfcvU2lbvpMJj+nGTEZwDaZfo2hVs0bcgoaJmDHaX7mA5TBCKm8se08t/tq
dNI1rlxHzGKZGMBigQ+LP8F1dD+ZaZ+1e+iHE0nUY5JP36iaWVMwTLaT7eYkNt9PSThMwDM1sKl+
Yun9r6SpJVjuGUU1dNmkFVAZZ627Dm3DtfZgHVMQK+1Es9snd4b42hm6y7bSECjt5khmBMDFPbBV
vZv0GxAMuty4lM816s6Z/r2yM2DEs10CvR+kBozMMzjlAGcc9DkQrQ2acCJ4iFyJxMRFUWCVd6Ek
dgKedht9th3A8BvVwpvfVkOPxWyedA3UUupK/boEXxrBEUdSdZXlYjx4KXFrEDjTrL8ypGt9NrWh
J6i0dJv8uhUDAHUduZO/QYUV8ucYRWLf62Ge3JrupB3iuNX/ms1iKLQnPevvpJOPIO9SdtTbvgXs
/ynrtLZ4BOQ0lwc4Kt3A+xK5/C0e03RTDTTuAull49deOB5ht06S+VsDvLFxVVTY4z5ZmGDz312W
jmNAal1CPrLbVrdGD7s5chP3k1776qvNDpREbxLS1CaxwuQLHFYcvemINeIh67Au7SBKFulPYtBl
vTHA4fxFkeDTGNV7Sa3WMmZ9A1u9B9otYu3HoLVAo0dSRYtAgpSdAkVI/Xf0ftODygkF+cCrPRLd
ElXGVWok2q/Gtvv+2urD8odOryTb4jQG3dW5YcTc4Xe+sm6SXrIIlIXWGUy8/mjvRwQ+zg4RJmoC
vAZdtnNmd/6S5J3xWbNC2M9RkjFPaOxDfngJjFFoWo25KeA3ghi0O/spckPta93aA0d2a+I8oLWD
RTAEVVIwZU0WfwHLa0TbMgNtliMjMoO6HIy/Wj10f0ZLzd/wS498eKQ63IoQdBsblBkgh69s0Gex
ple3qqGSvC8ImIgOUiTy2nFadyYmobAfKaTI76aIzYfGKUyiNeey7D5ZTZrcg/azmsAvVf3Q8r8K
NzRnK3enm3H2M4Z6GG+TtMidLZhhtnOulw5/TIiKCnpZ6N6llV5978um14i8NLJuN8wdBmQIfs5t
V/htdw1VsO4OdpWRhWbIwkRn0qNX3toD/AZ+v3KaPcYb+70dF9PHsCAD4SCqBLD3oOyR8ICRMijb
uN4XdBV4rzdYQMqalRRZ+4ZTUBEH0FWNcOsSQPMj6wpwtlaaaySnc1/uNdgUhB+XeMaxmssSoH06
3QBbIgzDyv9YQzwBHa1t7V5acZoFiraNM7q4mxNeIVYbakjDIe7K7FZ6Ve3tdX9Mv5V8j912ICIB
DlBT9QqkvK19JTeFj9Dp4vZHM8+Tsx04wTs7V6u8m6K0SI9pNB13pYF87kcBr163JIkyA793k+em
eUjLRm9/5pOIdDBm0ky2tpeH9C0mf3GkUoOGGA4iPmHxh6NtpWOpQ4vWxttG6+MHtGNFFuidsD9I
IJSUGVW5haDEVedZyvaYvCKWktGsJI7AoeR0X4aq7NDAaiP4tKkq6h10menWI5sEHK2GcGAnxogY
Amb+KQsg04ldnZd1t3XjpP5tEz7019NrdkRF5Ob3PlYbZxM1AzJ8Oacu4UIdoOMtx6aGTD5TNeSx
TuSPbMKQQt3GqEGfbbFqko3CzpfpzKd5j7/dcYp2N6fcmuWQZV6qWh/bAqcHCYwwNGD4cykirtWp
AJCdhcGtBXhSYixCnGOIpmvK6hZAvr8J3dm6sYYwpVNiZe880Y2PjvLqYJJJ+DFxSw10ulBXfh+J
D7nyHQrTSXhbNIOzcaCmH8pediDhbALwCpi7MAcQr6sRomzWQhqu6k/nj0av1G/wl2Jqxl+jA6dY
2+dhlakx7PQwWHT7BwO88LUN4nxbVbZzTy5MupVGmD6wwY7JS8S69dD2bnxBC/WygGPYPgd6zmfL
zV0XisXkjw2xQn5gm5KwHT3tPzDXsB0v5vrtB/OToVbnUE3r6rpMqXS0hRZfxZnRftQieIoFh4iD
nDFKqKp+stkefzl/p1+pO2DwwUsFHgYq3PGI+qwyB0MWEHeXEbjuNtBBs6zeaaA2LhyzX72TyJk5
YaN+9NaVVaUXmSfT1A9wiOVfckt4LbRFWMRU3S66dF4fjOM0FUAB+2BV5CBgDVc/+SmUUiY4dyVN
UnaeH/yZc9P5m/fy/M4LQjHj3yMtf//s5gEej1Gf89RoiE1XsQjLK29emKGOQLkbVeMWsEr8dH7Q
5eevvnXKmqgH8JDysR/bG88GdfoxjCvZ+8GM+S+YTZEFif4QV3dGSDDL+bGW1+7FWFiQaOOAAuNK
Ty+wKaKya0XuB2Ft2n9Gv3XGwHI6aMFTpwfkBxVPcWHJr8B6jcNUOubn8+O/8nZSOnWWhgF8Jno1
p+OPbvh/2DuTHbmRbNv+SuGOHxPsG+DdNyC9oUerkEJSKCdEqCONRmPff/1brsqbCnnJw1E1vqNC
BZCikzRac87ee7HtNqkbW+bkfWgKbI1wKMd/tuP+N7zoH9/KntiQw9f//q9jqe98eNGu/VZ+yf6x
H+DLP7+MMDr+Z39FGDnGH0fjkk56Fb5Vxh4va/rW9f/9X5pj/4GYhfolpUUUHZbDOPorwsj5g2YD
yVeui+L5mFbEEPorw8j8A+kFGV+4HOi4UBc0/p0Uo38md/wcrCQMol2hMn0kvbNzoIX+62BpeoOa
Qzlh9EmTUR4GjdSbaLH9OudsJDkdL6BoSCYvnLmIJtFMn6w2s4f91MsKax2LPMlzHMw2GLIqPaor
XZG9bqXp3iFl3N7Rr5c7kfe92vbOOsVVbzbgWNrFD0IhXW2KqCm5zyTns3/u2yy9bzutgl/s2xwz
0xpLVJSYNccry0D3uhmWVTsgUO++B36nPoy1EhVUnrp34tVL7DkaW7YmWxpkib63F/BnRLeTphJ1
SZbM7wYUIldTN3bEpLlB+4mRkPURtl73AbqM9eCmclSxWqr8q9SW5q2E2vEpMNKRuOcxa55Ssydn
u5vHXLvzymmOJx1yEpkHzfJNwVeA3ki16stQmdlTT5jIW9KU1bJRFWm9NxAxNCsiKnhNoqpz7PcU
6kZJWLaWsw+eNPXVMBNXfdDT3vU/UFAyKLYAgsm2vjFaj2Op2E+mnkflTl+dAQe5GgvO0O4sBjgC
GglTPl5t0AcqTYGNBMiQwkVZA28xG6FJUXnSmlvZZeAIeyAb7X4oWxFQ006bK9CbzVf0XbqI9MXK
m13rLT6ZVTmdrlAmrXmUoK7VnRqOlTYj77rhCo8XSRkDiDl1JUjtS2HfDQ2wEIVVhiQmR96X9djx
Ok1X1eA6yzyLVoiDX7NgNkmzkZzaD2hA26dF1/zn0pzsr25Wdirk2L18sHMt/VjonH1D6Zeq2Zq1
7Q4EgWN+I/Y3GGBM1VMHpZHKr3lre4397QijUfek5tjGLhMaogWy8+f8fY/Ywt70c+mwtCmLYos5
HP23hJ3IWwNzXRlCJbStHRyywX3reXXLyVpz9QPO5mOBcqZ8unEpgpJB7DVp9kgwAYehUBjLNIdN
zXcGGwLRblvqymYHnM6fzQrhEPvsGfoa4t72CQ0G+eNNi/6pVa7/UGXsfHfWuBbqwUAaQz04qCbt
YBf29L3tk0AAEAL98Ny3S+/zESSWd03nqE1DtVBu3wA/JStrLUo32ZUKgFLYdmMNDGKdycYjFpVq
o1FkfQAUoEz6qOmaokavnUKnXNNKPNE1yb411J2QdLpebYTIGDn/tpY1Kd6VVcWzk5YPuOZtNG70
GhhNkvG+EZ59JEtVNDC39Vz6IE9Q3WQbjWDs77CekCkYeX+06eS+2WE6z8pnzyDwKpxsq31HdCXM
nsxqCY2wtYIsSWIW7OZ2yKp+3poUe42NlurgRsfKHK6mdq4AVys33RlmrYt41kq1n3OnhpBQ6OPD
j5zZOktbLWqL3r9TepdQmAuM/rFoVaY2gWnJxxQJCUASc/Y+pkoP3tZ9Yb7RSVy6za0V0EjqDhXI
FcJJN7T/K6gHlMDcCPZaBW2xa9w/mSHFR2id83PiLL5/8DkAFBEzdUOY/ywIzEpkUt5TMxizrQug
ZgjTMp/eAB9Fe6nItrYpTUlJ3mSLlZyymhMQlqYm30AYKof5eNz2YqK/Jef6RevmqyIZ5nHjw+5k
1I8+obqwzjj1/1i9/ndFf7mis8i+sqI/F5JMvq//OHTH/+l+WdT5L/9nUff+4OCIBoZEWcTZJN/9
vai7xh/sL48KJfpjaO6OKsW/FnWNvYBOthhaak4tHNCOOrK/kwnNP8i9IvSUHQK+cxvj8f/7v78E
8HQn//9lCuBJyIuGR41aN5c4tjJfbHNbSldotWURy9m5nzNAZsBURETDDktP31p/6p3U3nuQFZ6E
ZJKoxDrtACC60ZLMC2S9JdjjSRbbEdTRB9mOF41P3P+LzfHPX3ayKc60XB8735YxNRZ1bdpLjbu6
5dRNjsItKK8k0lukBQ0qttAYl+Jdb63vRy0zdiZ5H0gQEgeiJVyyDcl05i4xcZ1bFURir/LnbUHz
9u2LN//mn1ugX57hcZv8c2f085cejxIvnqFecSbumSTiIUHRY7VDGxYapBCafNkXHQrNtWsDmBzX
jDA4J0FQ0zdddUGCdnKW/3n14zntxdUtv0uCkTo9bTHT2TEfTxtNpM7Wb1hd2qxXMWL4AmLdVNNQ
mkZ4HYm4oDv6teH989rHg8WLa1elJaBFmzJeEW+WYe2O4iGlVn0gtR544hTob+FDQcTrPe+SsvnX
8+fPa1q/XnMM2DOBrM7jWg5qN6mB3AW/LG4R+n+98ELP3dbJFtcnaFHp6yTj0Uiza0oCGVn9ZfUI
tQHk0JpkABCgXAbpokNYUGWs1rHf+el6J4vph8d0E9glpGbZfQbfZu8qYQ6RoRnJhZf+w2f0uyF3
InrBgFCVnTvlsSnzOSo7kW9BoHS7gvJDbFEIuJrIKbtKg0BFHqq3R7wvOdFN8O+qQU/5eNMO8m7h
7S05Z1f6ZJh3NUXWa4vQpoPewc6isdiFiq7M3etP9dx7Ozlkqm4SfeE7JdTLWUELcaiLzfm4BxF4
QabzIyDkX5+K+y+xYplMC5vyZowBsyAsxmqApdEwdop6vkaMxAauFdWeHkCFtX9pgXzCSRkVoBl9
HowHILbLNmuPXDcAKijlRvmxL1M7TsHIxV6+UL7FXRMlK6pKaFradp4roh4ArEdGNxhbCQS4oeu3
VUli7sZ+La+p3zeHuWYjWDvcctsZ87Wd2k3YyareDClnP+K3bs108GFktta/pYH9n68EF/CvX0m+
OCvoL7eKaefrUVULYgVcMk31evF2r7/QMzMPJ89fr9G0ZBMFy8zj9nIYnORubkbm6qgvhzvUnR8h
Sn4i6qncTJbXhL6ylgsv+kRj+vPuTmbcWksG8iDsKpbCHcBnO7ntRhPFDU5C2fhNjb4HZyQvPJe0
kUXa0VAbwb4LyCELG3d29HjtDdp4Fx7EcV743bg7mYIRlNTVWjk8bGKmbqYVNg6yDaFiMGgefSH7
qvTTAvuARazrAPBQM6TEENnM8WirS8GBJ7b/n0/lZDYeS4fPXTeqGHmEiEuTqFuJSZfs+uR9Y03s
to8HokXv2URPjb9dEePsfX8dLqwGx6f/u8dwMjNTTrM1jrlF7E9Q9wyOZ5u0KpprkIwFG1Wyo15/
3r+fSXCV/DruksXnyyJdKx7zWe07svpZ7LGz6Ebz+PoVjiP4d3dyMr22RRCsBBbIWPZDvkmQk0F/
JSO5cYzhgMjhyKdfjI+vX+zcd3RqYhtK1PyqWVPYy521W6QrHwAcaSw8zDrScLuN6VvZQbPr74BH
24075+WFL+mHBvk3d3pql/U4sS9L02t7IbLyqqspN+iVv35aSHG4rQ2j3DoWh/hIy5x2n9RmOvOY
MfeFnM+dz7S7W4CYPPh0Y00iuCuXJLE2rbMMMTxktdPsMo0tJYwj5ymoP4NjU0+EWtX7YNCpo8AG
YKvWlA2KCGEvM6cVenf3Te8G/f71x4sC+szbPF155nwoqYWXMe7P5SuiXZIA0awsV7S6tGAHcw8i
nOxckNVDWxTXBZClfNMPkKXD2g5oSvhUTODp1q1LB0fekqjE4BM91pti9OXtXLSu5Oi66F9QniTP
jUqMAYWHlX+SSzd8yvQxxffVI3PEZATinII2iiqHtSqcQAFDDy6zQO7dRHhvdB/0dAQpjBA6opRG
kIqzedsN43JnJYU5bFeq0odi6Xy2d8LQ1m2hEmhaFP+RYLnsgPcuMjoDTx+ZDwQsUm2asCrfp46P
3t8CqngtAMcaNHQU2LCyM7WPi91K6mOamrc9nDZ1A7g9/eSwbbsGTj37d2NQGlvHnW0ryh2Vwn3m
GB6EQz7lbhSQy+Zus7oEETRXab83s8p9JHOoEtxZtX7Xklz7MuUCjlmi+U5MUK310PhUE8gY0+yb
NneDx6XDdrk17ETUXHQpERSPyrTBPQ0AtYJkIg8n4/ZCQqvXdgsNvHVuFsJ/LK3njxRO4sEqrgqd
nOqwnMWRQkU27hgZ5pA/5xSeHi2h5L2k2nFoSlptTmpSGetbhzeP16n2UWfU2UI9w55E3C0dJfGS
IFhi2gVJ3qssjScX1ZsVTrX0ZTQZrrx3MS1pV3Qwu2+V6xTfMRcF123j1YCz4EBu2YNVW8N3RpRG
ou0bkIB9MmLSGZTECTf7j8pfecuGnIq3pSpLRbim6QNTEcp90lYBeKTtbGjCjRXQb/RGQz1NSoCP
W1ZhG1v65LSvMzPVVBzMmfWUL+4YW75s3xMenj8b0nW/KNRCHdEc1UJmW6+7X8gKWrUd2QEzZGuq
G+mDK6yyiYxaqzKqPT77eVOa1VvsJepDalZlSli0KfVYNkMD/t3o9V1SyBLn29iZB6mR9rETU7tS
Su1c9Bzoh246ZwnAbWkjqQOiFkhiXR/3Uzhn+vBg93z3IbBzpHq+wB4y2JqZbkQPKCU0lrLYTLXj
bhSMxdBtg+DaaathQ9UlAfiVTH3otyQT+zmH0zBJQYUGi9M0EQFsbhmZydy/a2piUkPHXjSseQOc
u8m3s709TwPA3CzoH1KDcR0Nic9gL/r0u5OVdR/a4Nuomxrg/9pKpg4hb2sTa4GhdnPX1Pn91Bvu
uz6bh6dW1+p+q7kV45Chk24gprMZcnUrfwC3LgqolW7wueJbA3RftN67ZKjL75rVuV/8dDT6TbaM
zreGKGMRGc0ASm4Ex/o+1zoT6QRqks/92PVZ5HRW+a1K7fw9tHpAkykl14F8AxrjIc3ABZC0MZTP
DTEEdwN8kY/LPAw7k2DwR7cVNfRMBFyH3q+Seps4WmJECdIOv/O36YzbIqzJtPw+p06NK8h3QGk6
9VVaLPNjbyhqjHOummeP4YT4TKHkjM1K5Ts5ZVZBHodvfRq7Yc62dLKuJqVnhwZdKIXm3Gjq2EeO
fMxWyue4twvPjJLBWD/LoK37eOnyZd2awFxvkm4lgoJJQb1NYFoya/b1J3rxi7rS60S/hcy6Hpoh
64niJAnrg93lvPghWPwbgxT+fivbBt2XhlRpSBNxZ4CMJy/baWKnmWY3nBxiC6NAIkkxClC+ixIF
EwURh/G42L0K2zkIvjmVLpKtKib9i0qpXcLyEA7g4mAePjecCModHMLCCGu0NypyKfzdLkHVo1xw
4fGFsq9zojW8jMXyqMOctNr+pAe9eh6Lidm2AD93xIs3og5dKRnP3TgmCXM4c2YkmqBFTJhlzg3R
X3yHry+BZzZM3slhoJmsgSpzy/60X7qdU1rpAQjlElar9e/hz/7ee3onZ4F5UJ1C4lHF1CBbej2L
FadgxuPXb+BEgfHznz/Z8AOtroLVM8t4Vj+UAZJWTUBdeXDShXZI1b2DMj3tVhOJI2UHxAoJZIWh
ZWsYVCLbSQM9vO8M8EPtCnU2q+DOXnPxoR49Y6+ZPdzAohNx7sDF5hWyyk5yvWpsv7vT29y+dFI4
biB/s92CKPJLwWSm3J2Ifi3ifJjyG3oyIBBzmOa5aY9wHhdj26XV8WsLukPDNnRfAGq4MerRvLB3
/n1VjYCGX3+AxzZOSb8RsbPk+j0pHsntPNX5k9Zoa7hMkDHRS6exNpTZPl/T5cJZ0Tyzoz6N0F+8
pUAhaYs4yfPmKzpQwnwE+nQj86b6ZrCUiwYmHZImHBs1ve8du3uGokcQGV7ZUd+7tQQKugYdkApv
ncHrGZOg7wSFlj8kY/OBkz/tF8N1RhJRuiJ91AqVcrDPiirYkjfgftL6ebwuJnRdHNKthAkEGvWF
N3vuuZ6cSUq7zismV0Qlw2yy68mOhaK66LfDPMESnZvE4ZxqEmYPoT4pv2ZdXqWb17+Oc5/3yWll
bYF7uBbnh6B01Sc3nZct7Qnk+HVe/1sOs7+/v1MDR0tedwtWPGfnZkaIEdVelQYbWU18na3Fu/AQ
z9zIqWE39VaB8bOWsRgt+yalaUoz5agJInj4wlR47pB8mt5RlqurFdZcxJazZrt2QthUCIu6N2H3
5IWy/ESzky9vyjJoGXsQhid/zUn3MZNvr7+uE6POz4d5Mpl5hE8EIxUqvrK+OtTJsuzhzGVv0EKK
hwbwL8zarH1fGgTI4/R0bvNGOQ9rI5towasV10mhLhyOznyWp9avsk0FA7OXsca2OfQLnTag7qDZ
LiotMlSVb71g+UsI8kvz4WWh/NzrPZl7qIZ5pD6lVTz4FoHKbupH6Bu1rUUO99vXn+25S5yUIPqF
tKu5tY5FxtzcNYCD2OzIkQwQvDKvX+L4a38zhfsnX3q9BCjzKXJTVZzN0BJdRTJwb1wQxZ2pofgn
37KfTNQCPLeMm8ZpI7QejxUk3euuQGo5EQx64TM4M12dGjfLcfJL0n/KGGvyutV7fborUu0WX9B6
o6D5RBMyrsgdHLY4Y3IJg3viyPp75J/mHpQwGCCvl1UMlaH5AEmWG3K1nJOJVtjrk0CFCLNdz1MO
vVMqcIUXSYUXQWJQiZJGkzd90R6ZvYmQ39FNVB8qFBs+uQdjqyGEHWXDhu54oNYW5uK1LJjxLaep
9gt55m9qNY9PHup/GU603A+mSa9ik3h2lpDuznZzr8uOs5mnNXAfgd63D4asaxrndkta2dx344NI
BvmhXBRdJ7tsqksQ1DMf4mlcY9BPdLNQpMcJIPOwQLK+q7t+vbGw74F5kfkTeO/0wiD7fX8DZ/qv
mwCSvK268msRgyP7Zln9wzEfjuNLfldoo7Hv/Kn4006xqL3+xZybc09zi3U3hyPj06Iqh+zG8Ifh
Qa8U0p+j0sEzRb0buizYFYF8TlZPe0IEoocDq/Wb169/ZlJwj39/0aWSEIhq2AwytoF7RXrhqo0x
rAIVSSEuNGTOXeJkamtpufgg6bOYVtxwSISpgxEQ1TXXWi+s8udGyMnUtvp4A+pBS+PeUrjWpwZn
XOPIm7o16sPcYBNoQF59+c8e2ckkVx6hZ0vgpzFnR4DYk+4eoC4G0TTr3vb1S5yZ6U7DCTOPYBMU
CzJWFJzeGGuthX5pIenClrRPehxGr1/nB+7lNxP2v4SN9I0zay3bIyNxy2tY4FbUuVWyMdCh7ErN
0m4Hv5NXnT7cG3z4bzxXqa1nVPWHoTSN52pSsOYz41vJESMsKyyZfq8/plNexmPoakkdF1nThVkq
P65CuLu1h33LIRmQnkZ0zjKkcqe1/T6rjiKqWjnbETU2dY9R3uNC+JJTguWEi3Uyx1AfjxVWLt3L
mnCo2ADNbqYeSl7vNpEtyzEGg2s5dNBFOpOAajf50+tFs/M4g14YaOc+16PM8OX30hdo8nzd5BTg
g/PNkLnnIeYsN3Lhv22QoPn7rDX1uNWmZDc2hfYp7ZohslShXzjvnRnrp9DkakSwvFpGGnfKSzGh
rOW71cRzaQ66gT8Cu2CIBXX89voIOUEC/L0sOSfzodeQ/9cvMo0J+tdvPZe8Gysp17ju2vYw4X7d
925ncmrsTFhCowoFxsRImYgdE+FiYJ6r90GmBVGnZItBqNV39jQjWlT2+qdLq+XYIsw3jlmYG47h
6JPw0lz4jM49qpPNZDDiD/bEkMbePHdbyyx1MMXlgpvJ+YgLTzysBQWO1x/U2ZFxnP5ezKTLMTxI
1U0aA7UuY9taur1e9Mtnb1zGawHB6Wp0JQiEIsveTVJVqMHybtMIceluz2y+nJN5NpeBEJrec7dH
mRj8Ry1SgnywC/f3eyUHe+tf76/p2mAkJimNU4M0z9U0RFytU7vFzYzXa56961qbTaRma35onQZP
IMkvF45Yx2f4m2nKOZlydQgMpKKwjdGdAknDMJcbyBSCHFOzvXB/Z6Zc52RzSdEpt9cF54O3LOaT
lZjzLZK3L51PxHtE7eRSvelHyMnv7uWk4+IvMMSIvc1i6SH+aIJ5ebCmVV1Pbd9vzCox9z6B67up
QCUJ1048lOagQRsVbPncOqeNQW0f0ay2bMfUs64Wxyw3nede4pCdedanqHnExla/+CzXRVvmD4lJ
OdhYzYKWiWN8eH0snbvEce/14lMRi18NeDVF3OMq3//gNGREmNzbg30pIvbMNu6o+X55iY58AlIU
BJfo8u7Kmwx0OJoMdqajAtxzwoQ3ZQxbekb1hbX03E2dTDaIYJu19nsR8/owc82mvGLIdpGNxPXC
TuoEl/v3ZGwfr/3iwSEPTke7CKhQeVr2SAlW7cegNd8UbVtHS6pZmwWf4zuu2xxosmexOePFclJ/
RX9cDpvZNnBberMdrSTRbGxoZRFFhH7TtvOl49OZD+mo0X/5G4egwWEjNMHxCbtmMDkyWnJv2VUu
XR4P9+L+9UF07jon81HiNprppczfrbE4NNMVofFVgEqZclqUKWzDr1/n3Hs9mXsC4t6qunEE1dth
PRTjnIdaEmjbdirUhbnnzMx9Cqap6AaCx0acMI5Tsl37wL7tm3LZ/mc3cDLhYPpHpa2CMm7xDofk
IznbxGSF8Be69v/RJU6pRLKpegufbxnnZUpPiVSHO+J775HxTheW1zNv4RQ7kgZgZNql4CaywL+v
JQ7MoGrXN+OoLr2FMwPq1GmkZZDmAGgDImqS/kOS6DVCbGkcXL2rQ6Sg/eH1h3VmV3IatMZPb+dB
WnmMzvIdxu67NO/c0CCZezPWCUEY9qXos3MP7fj3F9MFZItpnRBHx0BRCYcuIaLmXmNQRciCC0P3
nIDgNJmyT82y9+sxj/McHR95mMmVPgsNrHIJEGrq0MgfWzYm5YWtkAaOXZAQV63C9gqw5uK+/NzL
O5kN/MyhLFByjM6qBpb9FPg9QSOOYfyZEJ1RE0qQt4fRTDC7k3j4rLrK+NMZurrCdGxbX/pFm64C
6ZBvLzlzII0rOEZAX6KA8vpb/zFSf7Pun3qDKk04HO/R7FpDE0r85+8We6B3D3/RbGW7JUTFjpAe
Iup1Kz/qrIVUgF4fdkE6TKFdOM4G6dZC9iqvcSK8nW6v13wcUsPf9w4pNKNK5i3ay5UgjCnd5mlO
pIXMrtupu2lG1YVVh01jgFqq0y28GZfU/ehm/rhXqSV3Q9pe8wab/dhr+BZFat7Nercx2ktzxJkV
+ajXfjkYC2JLzNpgoND/Nw+5MXNOCXJ0t3rLYXE1v2vrEXDe4pp8/YmDT+Wf/t0jP5n5UGpm0p+z
PJ7WQEfwPFT+tWhA8ZIMIjFJzvpwdFYVbhDVpCTcGqIaBwr31Pe2liPEhuMjkhQMpWwzBSstEQZz
zYo65cQctOBj4UEyE5mOthtbkmuwPfNsI3yz05+qIPYFt4WW7HvpdwdTcC4I8S7NX7MxIbwlY9V+
4zTaeI+syXpXWAaJf6Qofc2aMjNA644FvOROuLcTbWgR4pIYsoj8zOReBZpTbUYtmN6S4+KOm7R2
q2GnpV/okpYVjojEvCt7gjRosUt6EOQXXhH+VOebYO0bHPnE1W68RUehLmgfzluCedIsXHyviId1
piuoedpabHCsSm+bdFiTQp+A3W8uhZzNDCCOxMbZ6j61oy6e/d5HSKk1bXD0KDvkdpCWmjzrxjB/
wML2tnez6cpZ6K92RnBfpyPWqpWo3NBuM2IzxgV4ezRDJbupMHfrIQEc9hgmxInUW+5PfB2KwrhJ
8jRxIvKHk2GDSKbduU2VPZte29HXTHKkeg4W/2xrlbbx5PSNeVUQ17vNMr9r9roqKVUQN4v/XU5T
a0R+nTSxpXE7YoI2EfksXdkb6IkWIWDJkOOut8r5W6XX/fgW5WTzNvfykVa5H5DqgMgl+NIkXWFF
qxMUcarbVrUpDTfBoFIvitQDK22nuz7Qiq8lUadPxcIpNNRckoRIgLLzD9DuMLJPBEN8nETmeNEM
QyrZDJja3/e4dvJoXNP6cz4sfCqrLIgeaNNlPBhzbg2hTjc9QpPQmDskOgNDejVJssGaVhYhA3J6
WgyjSjGSjf772kzEdw3pk9jjBlNy46kuiee+zIk2akva8vaCDCO0Jys/JiM5CRktaT9AFpELsTRW
W6JhGkST7ziRONiLS2XPezkBWLGs0TK3oK5tO3IyT9xOIFsNTmqT/jCl2eoBwcVrJcwge59aZD/d
+kaJPUKvZ906jOuqG6EkJ6bcVljQgkPTaeVn0dsuSLqhD/6cvGCX+NS9I2xRyxs/WBb8a0Xg7Ufc
3hZhIfYU5S74XbxjRXczERoud1S1mk/LKNLnTl/FThuL/FjFyvLIdDs9uBppp1VRA7RuW0+0Qa8m
YZBTb1HpeMAHV/sx2zs6Xz5xQ8V2aImzCZm97c8BpKj3WtJhzOSr8K5y0yCVVZalDn6M/DCIVc7w
lAzNeE3LkXQG02+dPKKbFLxLRacRklLTD6W1HbT5WyrN1b7MNefL6C71hrGgqXBI1EqtTzbi/VAm
3tdqcCSLdg6kOZqDrjtyRssKlXRDp2DXB/WaMmsn9W06zULuLK3oHlIHcFTkU/dwolUGAHJbvx1I
ncDqkIZVtjpoKYZJPmpY6LBadaZ6jySaTNRZZv5n4iI5aUpSt1asCkd9Dg5L5371jyL+So5uscm9
PtkjlmuzrRYkzrprKCbeFWom5GNmBhFYJleDqaYeNdwlRYecjNwZbbtYWm1sCgvXwLZafbIp9KR+
xDKD3HvUvRtpTcB+s0D1X8cRfhOpYd66W0Sg0+YxJpogtt0V4Uokgh+aOaMh6Efq5FY/3Y52R0w7
/54fmXOSxm3S5ebVMKy1veXWkQ3WWVt8DYJxGjZqMgYwE8r5hFtfZ+qS/cITasbRP1g2+qhQkSOG
C7P3x+t5BVAcIs5x7nUwjmkYtP10UKTPkKASCOeBr75BQpgFTR4pRvICq86fomoli22fUsX/7Djj
ra+aD6kOl25jAFi9nk0t/ab47xkJiHlCgAPi3lae9SXJUo1gpryuMcS6pnNIkdd7OytjntqC0aQD
SxSS91DPHQlLlX6ses6FZ4duw4JKQNQwwoMnXec56eAwE56dp/TelWE0IdUZ/SlZyDqOe5XcN8Ly
7pU1Go+iottItlFWhY1ZuwzFHFNtqFP8SdBelfZNQbeNgV5PyZtZLxw7tPva+ORVwVBtnQ6pEVqq
5r5LzB6O9fIeweJRNhHk5aMmVy1HV5l1X4vZrZYIhLtFWtQg1Z9FUPDjKgBoBnBhu72iwqjI22bI
bpa60qZwFr5O7Gcvh7co0qa3GQCvPwHidcve7y3N3LrSaXsYTwJ+dD7CnApZ0nXaU1WqxyWPAARg
UX7GUjg+rlWp7mqiYvCV6ulah2U5NWIza4k2Ri4DJyY/bSH3TFZTGunenBGpIgZh7WsMaV8yvt1P
bAzIJFLojWtkdl1y9KWm7XrU60oS+YIk6BFceMnBHkqKfXR0hxv62k6IkMvCKWxqIYK1GzG2NWFf
jtm9/T/ByMBg1+DvxzJXH9Hr8NPIAqs/vr4hOrMD+1HifXEcyBNmSWIigj1ZNF0IjOuLPRXdfcDc
dVApqTidz0oD2zq4UK84c/445X8ydc5ldrwg61H9IBECf+ec6x68Qnx5/ZbO6cN/mIBe3NOkEx1K
tk2w90aqYqVlgX1Xmdy5wug+965HA7ofi02tujYWyA03ABfmzxcufmZ/aZ7sL3VUoq5GFW8/GtNj
6hh6tIwZZhbMuJGZ6uPGHB2xJdJQhCaz8oHcRf16aiYcvrYsNxZInZ3Ux+fXf86Z1/sD6fDiUcyr
Wat6nNy9PlUsO+no7tq17O4CoKBQ9KAEJ7qAcsgm5cIVzxy6ThnvLJu9BHCPUULL5QcTn9DGUjN7
DiasA6r9S1HyZ8bRaV40AZrQionf2JP7UW6zwixu2VuOm9oU8uH1h3fuEsdbfPHw1iIhUa/2/D1k
GaovgXtfzAsSV7jmF07K565w/PuLK3S5MiyN5tHe9bX3fW5Zb/LCgGHvLJdgSudex3GYvrgCeQAF
PTObBoBozO1EosN1NVfGDldotTcG/xIk5EwB44d258V1EvDTXZ0RhpfK7IlD7IGEVrTGKvvaiGo5
SLf3Lji1fpRrf3OC+1F1eHEpty1aHVF+FicDjs2mKtI3XtCO93Sa3HDtOze23AF1apeXt3jQrKhq
U+DvWTZvLBaPD0ERfCefjz2L6OXNmMzGh1xNFh4fa9qYnIy2fop6wSaFlohuYjXQRLtbsxDuG4ug
253w6LW61KVRrJXeYdLyNuoXW201upC7xgA3C/mguE9JNt1bXi1vE5KVo25YpptRq+dt5unqoAoS
/qaCbA2W0HVbTjkYDaTqG29AKsFJlGSrtVsuDLRznagff3/x0Jq0yJHQFdq+ccvuYLDP3JJMlhEH
O3QbOwH9RiocRlsptatO9PrbzDDYkPnZpeyeE2zv33XqH7P1i18gzbQx20Ql+3HqAotEx7W4p0to
ETyHm2LvGW5jbnDeBwZqw657Hs1RbdzZHfY+WaOcIBZpbKbcce6CnPr0hRLMmelaP+ndWlna9Tbw
srgtGmNfCtYktJzm5j+aQcyTf32QhhbMCV+fg0sgqgpCzxxr+f/snceS5dbZZd+l56iAOTgAIrr/
AXB9ep+VE0RWZiX8gbdP3wuXlMRiN6nWoGe/IqQgxUrevO6Y/e29drfjEvzvbA7njfP/8nX4c1tC
T8A3tuIlO8CT8Da8qfOuihDYwSZFFAXgzy3TZSRbWy/bUoXRd/p4GmB3IG1Nc5lPucnFLnSbaL+M
YCGK1guvQhpBd4gVZDIj77YUeX6XdeVHY3vJ7u9fmb8aeZ2Nr3/4OMRlGKk+Z96zhAtNH9j2ggKU
5O63GPbSObeNJT8mt7Yu81nYBy9hNGMmOoQ+zsa3lgGBEossX71QeA8itm3fbD3j3xRg/MWyaf5p
6XcjANALcOhD6FbOnSdhL9LAkgSmt5BvaxzxbyTsv1g2z/7tP7wKWaQXWSRNZx978y2VS+U+oxjF
h/4W+ryJ8ENINfz9K/5XT+lPO0HhDhCaSzPc6800XM74wgLuiuPOdHVyh4Q9fnvp/ht28QfYxbnb
+69pF/t+/hO46vwD/4BcyG+CsmGIggKQGZ0CvFO/k6tWyAWtqoaDigjj+I/kKvcbl2rKpkBh61R5
U7/yT8aF8Y0fMOnZo0ADOhr18v8J4sI+24f/taJAruIEZQDPkjT1gOX58wjKhlckMzXEQUwzhQG7
x3IU1OtSVEEzSSCcQAyWt2ExxBPRSwOzj+ulSWAvdUyQY+qGhzGZJpzCRma90WYKNokdoPVpzNIe
ZyDSn+NSeeaGeu8TXPfqnvk2eZlOm8bBLxEhLqzKwJ8RWUN0X0KHdgJNLdld33f2Jbk3Bxrx1NjP
U5agqVSLKkcsudUITV3MIscVCP87aBcY1WOkewj+yIWvKD7dNVIEBPV2DI1uhz2CZ+SEWftq6PR2
MQK1VhAS1q33RvTRXV2Fw+DHvZX9jNoYenWD5Qi9fcoakPhjR/9dw4bV6DEEr7lZXfS2BMWx15Ry
LmoztEkzkpyLNlVeSKYdggfbGmYJj0aORvS9a6P+aujgIrMQAyH1h6iY72Lu/WKPTNqeCt3V0Cbo
3bxpyLDlO/CdpJVNhN3BzxwUCL/oSahtoN5N4fq+FPaxWnTzEEUQLq7R3CACR/bkfDfsLowCgZyl
bcI288jJkrPhVu8Mqc1rPxL2xEmaIALWTYuTh96EA1DUzD5ao/3ApCq811IRAShrqX3z8ewb91oR
RzlEbte5Evx+0YaUpt0HkeUsT1GDYdTHqOoedYrUtXXc5KbcYfFx+5qITQDxY8eFNy8074dsJisO
Kml3P4wJp7VvZaQ5DqZe2A92l8wIK1o+PI5Z7gyIPu262fU1vNMYhLPZ26dEZct2HJOQuE7vVVdg
f5iS5B3cJNpkHOPLxcFW+CHKq/L72mhbXm1Q4WCdPW3FPJmiJofVSEDTAxnHoJw1gh+9mD+ttix/
DovUvyhD0G9kMzO4DpVpVUR6ocIE1YizbZshREJOEFrHW1bPyY9Yjt3ow2WdST257QCkOqzeHFXG
gCVI5ODBncXCiAfspb/Y49VCR2ey1VuFXWd0U2JRMF2bt3SkxsKXI7C40hySnSGyTmzRK+XJ7jg4
Id6HDuDyKKZYm3QRko80y6r5MWthfg3mOSemEzvtsU8ihxdyyAuxxSpi23vHHPKFMWNvLhuztS+M
1CrCLYCp6lHoheUGtAwRGk1NWatgSgbFtTbCZbwvm3S4a2joSI8O1T5zIBVDi8DVFvdHpRa4N41A
RfW9wSjl9aSZ6I0J55EbNCdQvaTv8s/OcNvmovGc+LKSZA18oU/TiletqIGAUqOLoFp4L1aabvWF
ah/TSZaHr1jJl3et5K0PmF3L7wroPu+dLqrveazhjyyjdNA2+gj5DOK8XaR+vXhJAc0jnh5dLuIp
+p45XA8VyUOf83r/ZiOkv48ZCUiaSuMUuvmoQKwti/bu9ND9NpRQeZ9OG2mOv5Rh+0hHldMdLZa/
mCqLrn5QNIbc8Rmz2jW/UiG1wjVOmZdAug8AzGtI9IQXn11u3grXKx9cmNPYB3e9E9NSrkqz6ik8
qjzj1OvVOF0PIpkcVFrHTYJwGvruJEuPl0PUUNiDwl4B0r1JfAe80NLIRzo0MivGOlnDGQM3mrLI
FVDeEW8TKMajrpfZtV21ibNtQJcnm6HDd3SVjnEkbkgv6j+0FJyvH9Kn4+7zfJEwtBJ9deTJbppu
asrASLZYlZ5dlmRMFaiMyr7tc23u7soFcT0Q1FKF9BhI4dwLQ4uZ7sZzqZ+0OmEY3PSFLUN/SaTR
m74Y6llOvlNw+kZBNZJ22869/uQsI1VMMwYsLVDCGXU6DjU+33FsAcww3Whunh1b7/KfWQ6UxQcQ
6dINwfsKHLt23XmfcaxhlZhz8UKLqXvb8llsfShl2F6KyTR+rD1IPxicpWQQQ94rmgqSUUeGLbrH
kddmITBaK2+X1q0zEc5P5LRp5zi+tvVsPLWwQl6TtAj7QC5eerVAnzL2oTsMABNnV2MmOJbVR9RF
y4fdZs1NWWfpW0W76EUcS+Ml5Av9YTBqWIKx86AHsuhQVEGQzvl0xrF/suDYY09MhqILrHX+RNAl
jOHFU5/QgEYJ4dWamXBfrGHyyguJuMZ0cCk4xtddQ32pWy8FuwRLTj8CmoO4XLLaUDpjLRtypCXm
UE+fFvZLieyILfIBuLWYD2Nb2c/lOOZMUaZ+foJlzWdvyPIoYsIQMYizxlHFftKhweyyosG1jYzB
C1hjHK5PRgLHGlJhmMU7Y2DK6Wfx5MCdDev+GSgtqXjNESL0baNPUsZUroGdgkHTU+KMrRvMjkeS
rbM8vWO7gKTnp16YXS4eFac+67Hcana08DFLSvMNyCCT0JIFZWD7z/JhB57efpORXXw5EWMOLl6y
anb0RabfVVlOz7aZ2qAKQl3+wKfQPVqmZbKDiikv/JxbBLs42YUPp9S849B57aebzNmtV/clC4YY
8NY19srFr2I7v5tVkpbTnt3WU/qFgqr33Kch3Xxt1NWYIhmdf2U4kb4GPfK+DFHprE6FuCZEJUsf
A2x7Yyui6OSayitGSN2rcmtu5gTGy8ektevMX8geYm8Whgnq3aicA+Q77kuKW9tl3tFH4TeJsrqt
o+ML3HCx7g5h6Fj9FpNeYQUxrh4I/LGlf8pxWuYN82pYMLBWwPdZKXVO+jR4GUR303x0rV484mCO
8MWRQkh9ANMhg9yo4sw1pe5j14ZKBomXNQRNKqqzAzCG+go5HF49XXXWOp6lkwc2h5UQtbaXawY2
8B3avm+PeBZdQbQ9T697EeXDdUGLgLGxQcA/saPo2TH1MuPZcWpzDKypDXdxK5nsTLhYxWaOXTPa
Wk4/WztzUgCFlGrkU2cxadtTwyNeGxpQ0XmsOHtcUr26BT2RRMGga6jbU5TllyzqoB49MXwWsDE/
Oc3OP3LIC2/ukmGFYIDFWwemy+S3dHirA77zDrnLqmr5msuwu02cMH5iruKGQdRzHPNHhuZ6EGpZ
9jimfZgxVzHk97lPlwsVJXa9s63R806VQwrebwCIG8c2CWlwYYBpPNfFUN7iZSqLA9yxCUIpkZ+N
xd5xYYT9GG8aoYyBMS/YRj8Oa+cIY2Uw/c6gSHtcljRHNE7lCaQY4xEGEuQ+27iF28lnOGPTNJmJ
kvCuwr1rDayNi8nxYNFtO9rR7dQpPyon45UzQhFjoeeQuHFrr32JO2D/QF2x3ftQMzMHyrzHhBMD
pZYevBCGVqCJ0HSA8y/e/ayWmeG964yPIq3jl9Ki4wAMqAobiD5m/KK0efzpOimAOZVxdPKVYeO8
yTDBXNDJGd/1THkB0o6j81hUKbEB9vjoOmFGuWacqhleLuX2JtGniZ92q9i7XhyDvouUr5myeu3V
UppjHVLNAsle9qM6aWNGW9Fgz/Yxgyv2lDI7Y4GlN2ChVqYNbxhT8zuMKmR0NsxGZPqIgBbiSR8z
JzpfvP/7QvzHC/EawPvrC/FDz0L0Xvz8I/YR9vq/uI/WN8/VdaoYXZoQXbp7/3kltt1vumOwUvDJ
p133fO/9nfsooT7qwCBdhjqAm+1VKf4d+2h8+60veMVFUneIg/tPkMe/gz4ymv/FNMSNmNpGGF10
4VmgJLnO/KqmR6bZyJQ2OUglicHdx1yoUXBNGiX8PJduvHONvGLar4f4bUgyvxRSTRd2FI4m/LI0
DQ8iNaJnHEhsnm3SqsXPRJ6ZlFXAygAcsv7lesbeplx2dukQF4TvR0ZCtMEZCWe9MX1LtYU8R4HB
w9q7TosFXDiFPm3C0S4uZsc138XUcy+0OZX3vrU4ce9nZlM6GyaSprn6GVanZArPwldJX91AhNDL
YK4YnW7Zyhoq21YoRJm0UcqRH3PQhqkZZWILpclOkLuN+MEhBxDKWC7wI3sps+oYtQ4q2aDPOWdw
YsPZHYPeBZRhZM/F1nVb6jCsMvW4o1uSmTBqKEVMrhs/K20cl53edMUUGPHk3YloCr9E30dPoT22
T41V8nRIV1kvTR/F9+ZkTuA7ur7Y9pbJ2Wg4k2Ap5lU3qcISin8FSDWxoyImA0N+0T1WkTO94y1L
X0gxybckUVUfDGk8yUDzZFVvSiNN+g1yxFBuMgtQrbEia71lNG+ZMIT34wq0LbmurAmfLH/kzAPx
Vm+T/pHNZ91I6a++rs90XKtzvddkRebmwLhpfomGYl9VOvEIteJ1IwbEnHdW6G4z5JyOiDNrNL5B
iplYmVHCr+BywOtNzuze1ovg+HJoah7cM90Xf5h6D8/MXzNdgx1RvrKAI0AOX+mZEFxPKy245rm6
lPatFOF1cV27k+Br+PRzQRqeV+gwuOPVYjyAGCRMCpU4HUbcoBA5oBW7VpX8pAkmec3PNON5Tgr2
DxlpHbzylXgsz/TjMFel9Nt2pSIvlmAV18+0ZL5HkJPDBiLvRp2JyktHCcFFDJfGZTs22IqV0WvJ
KUrK6atwxaQdK82JsDeQsSjuoryqsNHJ3Lubz0RnDmoQyoXWvE45sbGTIXI9PUr6cB+6oec+tqGB
aTKfYJvb9Q+4hTK9oBGXJrhqHNwXJWyarZyEyTtGUGYxh7rRwgfIQlEX9BrqCV1CuVP6SQ7D+V6T
XO44AWmcyALm8NDVY9uMrocQP7vvCCOCfdPmwEsUF+b0cjTH8cooTaffcMkCt84REKuD2ZdY7Kn7
WrrbEP6NBG1oklpP9RZPHGGACdKwpJYqC5I2TdWuq1OUBTWnRn8aIhtAtK5hmPKzQokJR5NNfxWZ
6uGyLQGncvKoCWSouEzTrf3blVOC4uYXlPqdUcb1Q+rpWbytM2F3oEan9lGeL7Bd0XmfapTC2nDq
0t4hrmQ3XqJz7S05DWu8mNyGBRa3t/G3K/IUjddoBVycp/UOXZ2v03oN2waDjbNonBTWK3c8lVy/
K7OuvlMptdRkg1v5naguV/Xatud3xrXhq25a0U9CmOUX5o/e8qvUXgRerPXaX3YMeBlWrXJAuyoD
MCmb5sK1wuzT1i3Fq3dWEWgvg44UyUJe12ehoTyLDhgV3R/2WYqwIsedQX7meXqMON3e1Z4kMeml
BpFaHJ0IGsVZ3Ci7xnQDDWfwYzUx/N0WwrrIurWHaRicbFkdGUgl7ZLkGIfOEsq8qineWVjBUVxc
22e5hQgG0gsVN5yzvMh1Oj92nLDY1iJzTmPWNw4GxHLQtixuQXIWdYxV3+HowZ91RVNrwXyWgGbE
IGhUyEJpi2Vl+k0scvEBBf2qIeEh5WpXqknnsoWs7+er3hQOHkU4CB7IUOVZkprcAnnKO0tVc1rP
9d5tGkxS8NXrF/Msa0m1fKpV6iItCy+8PStg81kN06cWZQwGNypZPyQoZlSCo56hzOHsz5PW+LJH
Gx9qf9baQt6uO/qE7LckD2cuodYpd5QbeHWGTBunxbwb50lySiUF9yjOol5PmeODeZb69LPs10EJ
/pH00oStteqCyVkiDM9yoZcwkPfhovHdXM6S4pzU7pECWQPplIzs83CWH62zFMkA37nibItAOTYF
N1zNMh0/PEuYUE2KVxny/I7A1DzggXMX76EWrfLnWQrtzrIoeYn4UYOr8jIQv0cUUhwD6BnAKn0n
0l73tWKu7iMFCwJ+ghHjIRqkzR5XFhUl7QySfm9x/u/D5B8Ok+tA4q/PkvufzO0TXCn/ahNZf+C3
4YqQ3xzOaVh3OUsK0hH/PEgKfT0tWrRSoz2xAK5o8d/PkcL6ZjM4oRAI7xyZl3WU+vs5UkAWtz2b
dm7TEBakQec/OUjyq/xykOQgSt04i4VLD5ApTU67vx4kqY/3nMHqmy1exzqjSinVB9o6K/mc2K3o
djHlGsznaC2TOyma6Ql91n3nN56OIeKbuX7MGc1nMXsh+L2Fk4Suc7e64MbnvdphD0it6wqPPZyb
OiW8UcaJzkZFvZlMp+WaFVFS6RdR677RDYl3uMVKae8Wrw6vGOO0TCnGLkZsQwThLJs5+PAzfZwu
O1oEQ99FuKMowyCSDaEpPSSD7l12Mp+vI7Mu34Wd1l9lpcZNqsX6O19XK0KjcLPvpcei7BPHGhV4
t1i/TpJs+o6/0nnyVDEm+xiBq/Q5mXk4H+e1UDscBWTl1Xq7tssV7bvMauMzVgXfdnB/mOI63mpf
nyNr9EPkL7xzxkB5shu3XGkNejhe7VhyGU9YS484FCh3N/IbUzRs6/3oNSfquopsX9Bydd3k9kiJ
MHvpJ+c8jY1ZiPnUyIqWC511Bc/zOLc5XDSCJAH7+JgHotFooeTO0NIZFwL59oXmmt6WYg8r3IY0
ICs6a63qCq4ww6FK6803FFKD0bzMmzs48xFUFwpaX9NuaQGwcylASjM796bJLKlRmuAiEtZFO8G6
EoVubjVNNC9WaXs/QHaAf6gtZskY+0fjfdAMWCQRgme4yeKxOzEld+Uh1OeRjpcqLYAvE9Dp2Syo
rkZ37ZdbjBgGVrlxHsHPpQLACDgLJXasgeZhmMrR3Eh9zAHQGIv7VCh6QgMglYgMHuEYWvA6A/eI
cpBw9/3kORwdhObUp7qtsM/myKUJPpeyZkZSMuAOhrCvzENX5/UOzmk5+VwK3WEbe3HHrsSdHy9t
2pgPLoOkezV18VHxwPdTOMWrbVxZDBpoUPnCRjeTIOTo+cQ0bgFFguOH99zrCxSRWKU97cOOeM+j
mdYVfDjM49w+bLYz+O+CYwlufYZ1toPLp6BVOYgXzb1yllLSGoPgDtuSlgwDKVzj1pc57bIc2D9p
iRBJY9sHKB0cJaFzKvJBRRYn21kY05vqJu97pZlIwKJDk/SpqSXPFcIG4q9h0+x0mtx/NAuzOL/u
e48aiqq5Wiw0kSAxUh0P7pBn2zGliMe35MT90ZOxQ3OvNs1f9Lom31fGIgXOQ9fRrp2CkD3GEs9x
4OmsEP6i182XEblkEVIc3GupYGZEG4o+eDY5prMcqSi0X5yiVFlgcdBbOwBFzYspRPOMfJ9/5cOo
vRXMNOB3NlX4s6O0svT5Bo7X9kDx+CZnTmcFfUtPawBsAQQ4kMK8J+RvxC9u5iHhjVYtjQC3LBD1
rot7OOmJES2+l69CUEvmwaYzb42KzNSccx1ePzyBstPWOSlBYAMzcUzQ2sqovIMuO/I9tT1tuXXX
TiQOkzTtbHRuejrqeUWTgONqkFAVAph+ZAg7pvsuaVJ6YHNXODuw0+a4m7WIpUmmi7QOs5clmN/n
dQJpRaKh+WNplAgSgXMyWKpRa3bxkjrDDrJc7u30IROvTD1qAW12YozTld4nLP3+ldIrAUBRT9ph
z1UqMndl33WP3jSDqkzzIZMHXBam2lpz3xq7kCHLuFOIThUrD/zLD36dqUchLZJpp8tWvE2eIObF
E+/vY4cszraotGE8cHtarH1Ee1F3T1qGT4imzba87ac+6Y+8jNq70hkO7saxpcTAy/L6k3Z2bjhV
FyKOw3Opq+ROAI1kEa57jjJx6RR8MovuYEYk0O1QtwOkTd5WSzd5+2wvZnychlgTi30yleISvzQT
I1RS4L1Hm7feTdSFW+JiMS1OvbNfJ8boG0V/nUV0lfM1xoh6I2r9o+WxKexlhoCAyQh9b/VxsglD
0k+SXwATED49dSHXeFPKxcLylpuWVtBtElUXLakZwl6fc6sepsziS1rtBsN8N6LboauvCDblfjIf
rDY+tl3Ktd/bzgAoIPwHRkSHNsD6oo5fGySDTWfX9cFpxkcSFQYl8sl0sGTeB0rdD4R1OLDCnwzd
KxVbJi5y+mlrFpj+g6Z2FTDk2Ywej5br0T4lukWPs3vyrPTFnq1413H752uZb8wQqvNCRCizxIbE
zqa15lOyVNlJtJZ2coueomYBw1a0NP2M5YEaBVihfFPn5phFaKqxcg9NVNBVMNy38LQH6Z08o2Lt
If8iph/AcLtAIUIf+fmXsIle2lS0fqjEA0XLp8GJL9zMugRtjmvfRZHR9Xk/1NwZ8MIXzM/FHZr5
h62lalsMcYseahuD49tN+6xQQVXBF7UB2irMXQzCA28iVBj9lCvjYqSkIQBt51e2uOljrBcNK46e
qWMUtrLyXbd+bbRyU6QZtF+A4FDc+tQ86LP7XDFT49qChWsu3Ox5HfPqsrppzYTkGeT3xS2uWIss
X05Fso2ntNzGUCaDWDEfKNGtO8QQKue7D6ZA9zQTuAF8OC/oF33jaPmuLuvHwUxfWU4DW65GB2Xe
DXCjOBmVrAF0tjBCpXxyx9HnoXbKi7rO39E1Xqawcz8aJkqPjqkFrTDhylnUqRWxQbmwO121ow5Y
1+PGY5fT3RDz76z4AtEVUY8J30ZTXBR98+ECEQ5KZzCuRsOY/W56FVWu+FTLnzzcJnWz6zhBatl0
g+1tChup3C6Mq9QQWwulnxQDQH6z0j5pMNqoagRlvYQns2qqh1asmoG5BMOknbTsFjQ2RVvWPTMP
H6WtZyBmypkRwyC+982wXBJV2WQrODhHLc/UfGcKimnSeGPAy8C5w3uY0mJcKOrcmusmGqIjusA1
Oh613d2xyRUpWZX8WJL4igmjz2yP+Ux0rUn72M3yFkNKwAEjCaZK36jCejBtNa8tKhsTkH0snB7g
9UKqbE1NzZlL1KjuwMMAtyDWVBw6blGmll1RKX6RZfLWNIp75YR+60AnYEXFwHNrss/YKPWZAX6L
QcvBq/mwefU+mjexywArf4szE3hQ+8Qh4zXByuLFH6pyL0V+l8zXWk+plyofGB+dZMjbbw/vHAI1
plnkV/LkYEXLeNtHz3meBI7R7MKm2/XeJ7Sby1mm274Lw6u8sS/0Lt0xby+Y54d+b/4cDYqtiBhu
mbwTiwISx5SSdb1dmCuqhlrxqN2maqDwYX2oNlFvoVfeiirSGRiDovQtHRUvk95uGLMbe2CP9uQu
b4nrlObykXGtD6qMkJ1hip4iEg4j+tJ9qjbelWM1UE/cc0RW4uDJ4nq02ws1NYrGYZaTNnktxrjZ
8NTo3B65iWZ2/c7Rejh45Ttho6oO4Lx7CWJeEb85HW/QMVp055MwzI0xhnXMtaDr3C1VzyZTtNbV
1a5ExpgPjSyyN7QlzyVtl7vprllzo0nb6fEGpPk44s7stR29yOwFbdUn12KgapWm4kQomiUKgac0
Ld4NUczDFtGfcCf5GGr2wqpADQ5tGzYUjeVkowYowgdbkoeBLCPZETs6On1Rhe1F5RaMi7SptU5c
YPqfvLbZcDRl6CQbmYQjalVF/2AaFcVXbhve4od6U903UK44ebo1rXrTFKlnHSlvuNQmjlc3sOU7
fOVDHG/bfBAPoPxR/MvKEznyViFMRvxT9clXCxDktHrSd8XgLEXQqx5lZVoTfpuKcWIeGGwNd+No
tqTPu26+QbMbum1hUMe0mRC9QZ8mEyZMcP7EwEeR8gvi209zKFeQ1X2GnuvB0stNeSqxcLyMS6ld
czCZ64tslhme3dn5NDrJNlNVONaZlqbLb4GW/x+CQ/VTPXTNz5/d1Xv1P9cH+CiruUmiuPuvX/+W
4cvvj795795/+ZvtuSL0rv/ZzPc/W3qc/zG3Wf/k/+s//F0aeJyrn//rf3yUverWfxtasvqjagBL
/u90htv35j3q3+f/40f+YeMU30wbsCRqA8q85L//nFlJ85sEaETPJZMj6nVWz/Y/usoM75vpGYLB
lfj9H/5TbIBR8k3q647Cf/hf5Iv/RG34NVwihU3jGSW5li2wmLrsdL9qDUx7XHOkdnNrRfmDMs6b
Ga6AKoyczR9eGMYcc1SqvwaV/uORpOPpBusVY7JfH0lwxDU0kWZb7ETzddXr9i3lLoKkAXHs//yh
VgesiUuVZ/hnSJ0pRN+ZHU8K0txtDIo60Az7vm7Cf5My+dUt/dtTsizobYwppcNr+OtTwodL9Vjm
pdtsMrn1txMmSabZBmsOvk87BWL3909sfY3+Zbr9/QFtV6Jb2dRenk25f3CED2SmEwHAktRJk994
pYvtL22uNNcSuyz2NN+OWUf+/jEN98yx/uVhXfrgec9cRzeQJv78IQmLtta81oq3lAI5txr9cD9V
NYfgOaA+WeTlH4apGq/nNR5jdW11YP6Zn6ZqcK5DjHEbuwFsb1dZ8eJh4Nql5Nw5eerydonB1oqC
6ol47pujx/yD3VA6Dykxb1w7E73tbZuHwVJg8feLEiN6hdh1klOZfc9hM20dM8aSQ4lu2QZNVnUb
fSBI4s85toWQJjFC+ZnznUK9Yh/TbSH8dmy1G3cglhnqoXgTvHXclBdw10WTgQvt+m6+RJHv3p0y
/4yzIQ2YSV8PrUPVh+kNAUxlD9KW1aW8Ho6DBcsmlUKw9wLdnL4eA+IY8GHtxRCxe2079bg1CirN
pOxrTkAcbJ8Vs689faTJTTa6ps9VOTkKYAgHWy/e9bI2D2G9em0pg4iedVka7w1xkYeKcSmntilD
nynm+YOm4pKh1OjmO5yh/R7HBdpIXqA3abInsO0lcPODnDnIjY1LqPMl11RSjh6OFOo8LuPcxrVE
xjPbIKQ3rwAksnvGZuOjE1fG0Z1Te2NyQWmZ+Zk/5GKBaUl05bdYV6zNEiba5WRGLh15uo0m6PYf
kZw1n65f41GzqjUYUXKUCuauSC9lCW1lKPLw2JDN3ZoLPTdh47WnGJzITZo30W2X1+HRcCgk8g3+
z0Nf6FwhSPTkdKKjQGYw11BKoB4ESW4Op4o2h4e5sGtJNakaDU5XhXPqUjv+HhmWNLgmMGxfhlwC
z8voT1106+Q5lno3o5bjXtml5geTAcZEWdH2B25pXeLH4BmxejXuwUgSpA/CzPOWgbOxEUU57PUy
uUlaZ0GCXfrPjiXgVEwem7MuscaBN2iM+05nD+x1vb1Iw0hCBOLFXdB9d0mLAZ470BgPvqoZ8VQm
98A07+rXWq7H6iG10LDoLu09LXY2Vg+eJR8o3hiKZNlYM1d8bzLsZzzL5S2Ra3gVESJNWFbhi9st
KfJdStMJOiDXxzh7tvVhcX0uL2+zBkKnLp2K7Jj7szMUs0SVOK94b/FYyW5+TLwiuleDLWmLFd5T
iOOA4mXp7pkvRSeP9rErGCPuhEfW0J+sJdZveqsKrw0jwbQNknp6iENb35CCDj8T9vybyVZpsMxO
duElU3ZHk2H7yuDY6egrqep8q/FrtB9aLKp4a85ekR46NevlblQDZe0Ow5FuAFGxMq2brLU4zA8m
93J34tp3N+gmV5SaUmX9U3n5mO+wMPXhXi21q/ahDREZfcAqy6uYIfwhs1ovfcoyyzL8aM71z5ZR
mLOb9TGat1GCiwi8Aw0lV2wpvN4LLkU3COdOvC21JrvNhKHD2QGO7buNFmZiPMmkQnwGvX2r0wzp
pLph7xmKMfht6FMYN5jOcEMpmn6Kd9L6/WMylKhtNiMfZ0uCQlxRGEbZMhmmYjzF9hiWJ4UM+MKs
SAx4nK3pvRhMW/qE3mxA+2Y7ffQ6Hg/y4K31TCOt55wyJ+6+iqqdH4y5iK3HNAtJKOIloLvbKcwl
PjaalolN4RQ098Up3sENJ4L8HgCN62tJ+ATDudnrRIxXPVsLwra7tCEowyMoaSJuHRgjXQOddCAc
gBObJulyPKE672psp4FBT9WzNSQNaLg0/RLxzMWziikNrT26Mvk4TfzByuU8zl1pz8j61Cj8ccTG
9Qutl6wXvB5HbdB+prYzXNZCq247PDTQhXuGyaVtHkj0g0qYh4eMj1fZ6cEYAejTeby9MTHp62Lv
se3bm0aiZavCrVaRnUN33e6rSJ5MZ6o3rqKzW4XCQNyfn4mJBGqJ9+xAtHs2F043XshYOxaVc5FP
+fM41q92WSf7KZw/7Np4t4baTzuxN5rh0pDVk6vHwxP70B6D8kGXGCVlQ6IcoABt4CPn7NDk6hBF
/bFU5X4xbfwvcnnOZr42NOyQ93CW9zxpLsssu2KXJEzRfEGZ2peWuBGi2hR59VDW+Z2yPGQBXexH
ae0TDDtvaMIaesNqaHAIx4Mm4dLeiutBhV+xGP83e2e2IzeSZulXKcx1MUHSjDTyoi/G6fTdPXaF
Im4ILSHu+86nn8+zKqelyCwJhUED3cAggbzJlLi40Zb/P+c7jyQj3SiDQeIWd5XZXyplNn4Zuc8N
CVaei5YUBC2lp7Bt75yKcTQsO6XXoEaxLMzUsZYk+jLpQI76eRW6b/21Tl9ThYiW7AMt8I6i/cCU
mdHtTGkmEVNG3E5xsqzpJbbVTkjLu2a8i5J5NzX8LMmp1HafmoE7XoxTlM43UMCRfVOjAZ7EfrNa
+D/qTduMUHnVTdeOVL10+xJSk16RoX6mJ2c+SNX4FsTcepge85Byj43C/Fw7wQ7FDePIzHfEkmzm
ipwklc0vZPNU18PnYRw7X8YOoBuDMRyUmumNeCPRKGmSnkRdrsNJI/kOvYNnjDggS6deKWVR4ncb
r3QyGmnK3CKex+cwN7daRG/ccAbHq4RsbnqixsQgewJuJlGesqWPUFZjxYFZeZCAoNaoHjvQ69lj
bLE1pAZ2RpAdbtOs2Fzp2friHK02+pSV6ddC6PV9JEN/VtG8kqZ5SGgjDPTYQgSyD27uHOc6FDcJ
NTlo0lCOuQAPT4VOBTNMXKFvVEdlWpuc5zmY32SFlru27N5DwQmzKeozb2lH6KCdoe5MlVQXZB3E
qkM6oP7XXKqKGs7kav0dGHd375bWR5r8vLJ2ProqCTZ2pu9Rj+vbsOq6+6Hpg01Z1pSMtGDnLub4
ydSm6FyrRR0wNt8GcbGbdZTwEp/LOdWsfe1o5S4el30TthN4KO1VsNbvsL4Oq9wxznQw74qJamdD
SB7i/YTwN92BtFVd8Mm2HyNOSN7YZKDNW3M7ByNhX2267vr4I1b8dtNMGM1BK/H/hK03OdNdO8Qf
SmO8R0d0dMeW4o9ZUrZ2g201mubFUNp5RFjuRTbqnbKLHqZZvxhi2Iu8unMpy/ZxexqIGCNkCx/S
2o2KcVuXzhlF9eI7OkySOjzSjt2V04iY3yo2c2+epDU9VrPxLY3HnRL1fR0FFJDse2GJS5g2J9qc
t6nbD5thQZE9L1eWVS+8eJ6+2JgvZvA3MnX2btfsWtoVSy1PGp8rWloAmW16xiZ0yZI02ThOfCkH
47OY8vXSx9uhwzoSA/5fGZrzasj6PpyN3KN5fYNCzcfZt0FScdO0WQqwBIh7tGgnWy8eu0X/DPFB
XxXZsI60KV5f8ysYsmN0oDyNd54HDx0k4fM0UWbMCJ6Jxh5oJ++FdWk5AQg6LQnfets0zIUl+pA4
tsS9qjtypFDnObI3dl2KUGxqqJxWFarkrurVyq3MJ6019gWYI19vFrXK9WHeuyNB7VpjftUdfsT0
WvvXJHLAVPtSZVLfkHVjH4jB0ZkU26eslA9F1GuwQwdszCMZcK157VE0oonvaM5AKEJFukKwuaAw
BsfTO8OXISwDrxiqc2+P2iEeNR+63HWouB/brHi9VsxUmywPC9ruFXl92PAVixOxAvWmGsGIQg15
trph5q8cX8DmnPOM9UbZuPYNkEGkM7bGTi4kXHRTm3w1B/XZ7LLt3GrHuSk/BVjs/QlUG9OUL21e
b0b1elPZ1OToki2bJEIc2DgVvd9weECxyeJS2Xuen0exi0sSV2/Z1B4dPQDtZ1+BWTU9y5hEa9ge
YP1oGLF/Q1tAHbnVVp2ZtcdgaAlU7lDWEYR4leMZZbGzk7TYloudUKvVq4Q9a1ivjRodgCjnt3zp
K4qHw7WiTCV5LqoC/kFdb6nmWQV6toTgoFafPsDKng5IyawvRKimj3T/Li0BZeAQmvxh6eHuL5VG
nm0UmKccBznnrM7GAVIoOks5+2OdZuLnAt1V6JlU1/1clM4DaQDsAELOfNdvkVEXonejxlK+GSSu
n7Qqtj4gi3Nxd0TDthsF1Hg7h7kzxynWnyjtXN9piS4Ihyy6p3pmf0r1bNo1UtBiDaLNqFN5x90e
vyX9oro1jXv7VbNdzUNOQZgH/p/I68Ig7XC7uPvCiSZo5q0+7+Me29oqmUygIFAhaJMbuXmKgik5
kOoZ046q63VBYtVt4NjDxh6t6dKkZffQda11IwjmODep+0KQGMYCnGpvQUY0Hw3TjuONHdpemDJG
S7crTw2z4FbiHSOxILUfmrlIfF301qUrNJRFZjbRkWzqdYWuE4qLNdxgF7U/zEO7QFiPeg5Rc9We
7XFQxzY22h5NZRvcVW6Yr1PIop4IYj6noe6f4zkyjyhQjTuKA5To3UikZ/CA8aMW0vOmWqqPtZda
QbphxKovOLpK6G6l8zwxCr8phZBloBn4eXJFdtLTpfJ60GXHKG9i2vnEA/U0PaI2YlyPOe1Fvv0D
xL1wC5FG7WoZdGcr6DI/i/W3vq3Vhmp/B5Yich6TaRI3tWvUD+Niauu5Hdme5cY+spaAuF7n69AY
OBWZSA7t4vJDT2azjvSqnNFdL/19Y+XXqoZKpnoL96suKLnySx1wqWpjyAcWsWuClqwzbueTnptC
Ot8KSE9O6TsWw+FWReY892ddXjua6xrtcgIrr9Mhua+QEYzCr+cUBkg2BjY5W5nKYJhNmnFuG8Lr
b+3UMZ47CtxydTUXolCTZXify/lkWJLJNR/bvR6FA/Zkoiu3CIbRqc6W4LCFc0UGY54zxZS+zd2z
EY3EBkuFuTGMrD5VVIZ9HDXtmjQN3S/nuvdhV86+QVd2iwbC2hiuPe6GXmd7sgx+I2ZCkSKxpmtQ
YNwqFCWY5NrKFt2aOqFzEoZ0VrIPbuuR3ZIBWw5OqjttSxb+xUsSmkWoFM9WWg1bHnU64D+jgZ0F
D/MwkbkZjs4+mIEK0471k24Mz0k7vUhnebNjMMmzRijEIDrNH7RIHCJcKbJZ7h2Ukakp9ENI7gwU
X7StUzh3a3rc1maa4MkNBC4eOpze56pzxm2fLdkxwuUNWKg22GEK8TFwAUbwPdMrsugsYa/c4Pzq
fSJoZtAX8jEw2QTPVrvBdOZyojBR/VYTbTzK9PaR1rzjWZY2nJtcVZsAdOy+Ky2yHvPAZK1cJu2C
5NweHWMzdaW2VkAFV5a1fCaEkJGH8tgjZNXezAZMJ3w3fe7lkX1nSXlEnmH7DoRV7sfyiAox1w3j
qF6VblmuK0ffk1uqTnzKEwumwh6Hdx1vXyRvmqq6TDG5WpGtd5tQTu6hdkfaiRSxkme0FzhB2yoc
92Txfq7K1l7bWZf6mPoHv3XScjvNtfRlG5LQqYscsmX7KZ6XYgM1DiZJ7GibKAjjfbQ49U1d9vdI
ve21asIPg073V81j6jf1/Dp1tcR5OKCLNUtiN5JR7cLJRuBZ0ztyB31T5pQhhsIQH+e8qDfBlc6B
dAgwpiMulDpn5PFZu+ZUma85YvRHi1ayJ9pUY0uEKniDMWlVsuPwcoOBGeppgDM2oHQXasGRg9on
3Uy/NYSS0OyDMLDk2SWZZuccu8ENhHWOE405vAj8nHt3xoy/KgeB484kJe8a9vlkDcyCpNzdVZ0e
nxCKMKktgp6bDk0Id4n+YjAx76tUb9ZkraozU3ziWbXT7jjGZD4LwbX/qzIPwp/pz42y9nprXZHx
xvRxobzqt7Yzn6iD5zfJNM4cdJLis4a24Q5zqoWbwrWSF6srUr9yjGAf8PB+i9rYR+xFp4cSfrDv
MRYcTJ3ceb3p9Hu3spIrVgAtUZhr+pNT9yyWmrD9OC/6h4JEliNn8covG9C/oUZElKHVNeKMwt1D
JUdlRnIjhc2EHE7YiG4FzRNtGJ3bycDkX3+Y+3TZzwFqikEoRqdooE6aZo6hgH44UjmP5YLxltcf
FlrCCFb0G4KgdOYll12ZqotkAtIAzGidzq76YJJpvsZBF24nt9EOwrUhM9IupQhRPqUVZXb6mFAF
I+UFSSnZLOLwHeE70AETzsqwlo8Mh2TXNsuV0JgAhU2guK/MgS1oxOdB35aRQu/+1BqvuSRFU6AF
2CQC5wHf0609DeTLOLmz6VPq9YkR4ehyKvuW8JX8gqTgAmAva1cLxr01endEgWX81GXGk+HEtGeL
iIN8abH/m2sLIUXDLMGQcBo0gGKg793ZH+qrwZsYQ7Ywy4Z0dZzkxd7tC19O1YtKnF0SiFsxO6/5
NHxmK2WxxU2GLaC37iaS01dZLXKDTiP3A6k4drTt5ygcATBV854gVg55td7tjWa0bvnm0IaVaXdq
WOJ3eWIgFQEKuIvqcPLtClJzGCtNvyV+OD0gizpb8fws6vmThjWOE9s4PxSL3t7LkQJH3YXh7GVN
DtOqM2+qPmebScSvg4KFLq2Mx2Nv9iiTrMJ9Dtp5erZExTlKONq57Nk8Z7HE+AmaIXQQNpGo+2AP
zgfl2kdsDtkmAyWbpRYrXBNid5zql8Kea3Qw47YapoMi5YJNw5qC7mlW0nmtZ9bRNNLXnKd2g+of
xgbX/+Ss83S5t6us8qjAb9AewYzUyzPZz6hfbUh5VoLspYnju7Fp1xTA1w1/qLQYi0lf78ci3qNb
uqjY/eg2+jFBm1JJE6JOcghruXOW/HGSurPBf+PBwNv1JfOlG9+1Wv84RNVTU/ReUzo7aqobGr5+
TznEzYdD2MbrLLI3sEPeOhoELTGIs93eFtpivZomae74WTODxZY467VZa34ZNn5bzstzovLdMgDD
jxC9EbtZsVHPMu3Y1Hy9hXsUytjkwYBIY3Cg1U5gOtpbx0WgYuUfKjzWqEVeCLWDp8nR+Hq0WcID
hGIvtyoiW0nRwYH/MuRA/lIw8oQsVY0JQgOQzGF27acAz5Plmn4me0bRgjKs3swpRtSEQDdF5d82
Wd+weF2hwwj9vuaiqi9T7ra70SzXrBoHLC7Vx1GIQ24122gY9xJhzioOpn2IzCsqQcpLsqsp7p66
sthyMGWsBuJUAEalYOBNUesN3Gkali9VgiohwRHixmt0J7d0Qz8qjWnQCVm0dfuUW8V90VJAwgdO
aYV4R4j7G1UadAUMfgzEnco+TardRvbgUfO4FaKC/ptEHhZrX3XORnPT4sSrPLtW8Nh1DbuML2I0
T20cbwDj3spRHmvYCOs2wxUTZLezg5tnmfhLqD5z2HHNAQ56eAoJjCLWPH+Ar3vOZqpfrOgCBctS
59fUKXQ3xSjuwggrzuK+QntGMgZZkcWD+qi2m8zEF2Ix8RBPJ0zf59apmC+cs9ZXx6yt15nFt6yV
+yLg2N/zjbkTjb9VNSJqZJW/q7LwJIbkdWz72zksYloI3cFMFi8yLOeewvrMNiBbl0Hf+bZln/se
r5CmXQuYDYSRcpjuRGpS1saXgCEsuWXBv8vs7tywpVz0lAKCSWmNp0dqyWbf7Y5wve8JXu5XjRqO
VdaCe6YQS9TzNiZ/rpLGccp7CDsj6X+UnW7hyJwksVaeHY73gzU/RFmwVolJPD2o9UK0o9+LBmW6
y2waaCguI3IuNl2s7+IISLZgXHG29e1EvgonQOOS9i+l7D80kqkT3++yTlt1lOassLw1X/WxZ3Xp
v03RtG/GZC9Ldz0V8csQqTs6Rk9IkBwq7/1rJobjkjrunl7Eo2TWqugN0uME6hh9nof5EA0ApRP7
dnaTXegETJc0e4zYxX0duBukQPejRVHBHF1Sx+PpWEtjb6X5NnCtJ2fRbnAAwNLXEPK0oXzo46L1
0A55ONzP45C/JYQyTrW5rSbtBh3vJxfjl0fdZR9IDn7Xo1zJo49aecPZZC309Ghl0TFwp/vUru97
nWZeZLWHomovrH+vZUxis204T1kYTdvc7Ng/KYLJ6Qp6+VLcqCY9NUB0t4G2PNPBXo35dAQ/fAP8
fOFcEegnFLfxg4GC39P6ZLosC1250SlDdhqD2T8gq39Mk3HyooAySaprCDpnTlr7SAbGXrmA7Aw9
nU+jgcwxc5dL1ZDH5rR8F3wf2b6da7UNJ+kAfxYVQm9lPM3XvqAeRlToDaebV8rs3H02gdsx+4KC
j9OQoTyynf2okX+4MOjc5RjrwjibltV5adeiFi/JFPeNprlugRx7QyOZJnKdpbu0y6KHnBjTz6kw
k9tsrqn6pO5cg6oI9HUfx+b9MMfWrVAR0Og5dkNSNVP9bRhcKjHgKnsmogBTexgQJlnr0ecsmoJm
F8RSgv1Nwv5FG+uZFXIsx1ui56sR8rbTs1iZKSJ5jFcEghDWnhfNXU33cFempnoQsbs825pFQEk+
OBfNrQ38FBknZjcOl3U7SN0HPz3dUjoULwF2ideRSvIO4xb2LQsGKUx7PfAS2nAZEli3psvT5Ru0
TeN9zS/jz2xv/KACVgJSavCLFteMWyuAlu3Sr+2pmzy66oL9OFnEdtJNR6ufxIZ2AmbjMnDvIbsT
7K63nBszNhd4GDRTbAyqJEzsw3iWEDzODgpjfqPCHD9kRYA0i5P7YbBG51NEIOEGa9yEkLWXSD6h
sI4ym570vsM8iccvxKe2LnGPwvQYWQAMV692rVn0B6fnTDTG7dckukrPrO4mpnrgG/j2H/tc6v1K
lu1AuHta7uelTx8ai8JqNcYUZairrpcGE4YqrcJLaaXo+Bl5E1lIU5ICqqWWzwW9QRRUrjvuJ63N
tlXbMf/oi9oop66OddkUfEBMbXWoI0Y0LiU1981E2e3e1Zf0GHfWFmHCHa0hcR/lC/tgcsZbX0fV
s56covAHdtvPUzuRAwS+3DfbriAiA6uNb4UZBfUYZRvOGMpmglLTICg21DiSz0GptAupqzhnFQ6L
amXFE5WLcsCZMo+0zAoZHrH+jKwdY3BdTVBcrCC195cYtAbSUyM5BpFM7vRSvdaNWW+o/7QbVITZ
lr2TC2LFygGflyzsPSnJF31QZcwIaGk2pYSGHmDIuw9ul4Lzbvuy/boY6OKuUIt8U6uxv3EqPee4
ZpOH0GMx2g6jC38FzCouJPZu20W2Tce2IKGZ3kQhEw0maHkOmkkeWiCqB5lWGUrUerEpdERVOmzy
aUp2PQ3Qqys6Cdj7m418xEhoVmtrEgAsXJ0KAMgc9ybPe0hd1azN7Bi7+TKlRBqgl+8+Gq2R79Ih
jtauBSFj6jrrHNOo4+/U7AuSQLVGzkyVEus5qIikNFd/XwoUO1VvUEpwzRnekxPqJvpSINcMsiww
Prp2YkcfhVIoVKeIztZa2dc8gr93kVEbNa1IPxwQWNHeIAWG3lhX6xe7Vm23/XuKxrG1BYWKKnHp
Z0Ux1/JmxvjkJdUcfQgDwZn4d93Of4Umb3hrur55+xuSvPZvm774+qlDBvejHO+/pTrPlEiy/rUL
8AnH/ztx3u9/4g9xnoAaYVn4ehxOrGx7UOD9k7EIUEK6QiEFQUUmfzACagKToGMR0AprgnO5dVWy
tbg1ov/4X5qQv/FnHEf/4y+1/5/EecpFAyiusEXAF+b7HGNc3YOUI6x6bGv6S5tdi1MQlB47faJ6
8t2b+Qt5HvbFH6Vl12sZuhQ8sUKO+I42DaQmFnGdCl8Vql2ngR3fDqZyNiKV/bYPtf4hTUpOCA2+
v59f+aqS+0Fddr0y1wRM6doYKyF+fE+hdibBJtkE1ZKGlM9LC1teRXPg5xf5k87xehHB8zmI2JT5
PjU5l30n0pKLxJbzALYeIcBwTn/F2TWu9/qnZ/nuMte3/J1AzxiIAahcLjM2Q3zpCwQWY91oj5XU
MLkx9/TbclJUdqOM6crK0ud4AeY49eEvpIm/k33/fCcgHPhHWrZibH9/J2NG8IWDr8QfPZzs69Yr
z0jZt4NnbQ3+jQlw3BieuaI07XVr545zpZd/pqF1oHW+/1Wg2F/+xkhN/7ibd0pJAgNiW2qZ8Icx
LDnMW1chtfw3f2Ol86kii3T5gVHcOu8VpnIex6AvhA8eydpoZpZdKlZDomancvfz4fT+eWByGwag
JqlbjgW39d3blaIN2VknpL0j/lvVqckv2nW/ksyKq9j4h/HEdZTiZM+YtRCsue/kuXpPxhVr1eKn
zYTBiiN8tOAA6ud2JaMoKLZy6KNoW8VCfhYcQJYVwnZRvSIUdM10pTC/Dcgq9YDd4jiSBz85UUAy
e0Dqyl061ODaVjTU5I2VaWkIUqSiT9XQ26b7Jlv8hrOJI/jYZDE9S06aGdu8AqPfHbg0BDRynnUK
qQnwN3LeM9M55zNvZp+koA1T2O4X53racq0TpJiQ02Gt49klclh5cEsmA52XGuQa4eD8pMYOuUgz
1NJZT/Axsx2OORqkVRq37i5qpip5IJG3oqwz1ug4nbrmRMc50f0AOC4IkKL1oYvmxbDox83WgGRD
g0b1JS8WiU5grIwXvCmBxrcHnNAnG4pwOQ3X3AfHcOxyja5gWjdh0eIKlDg4kVA5YbtZSL4xPT1v
iLvQVIl/OInYA1RGbmwEfgf6VlEgPk6RMcZ40+JuP+VZ3u/CRdPO2aLKlI5w53yV5VQZN+SWUANw
u7AziRYOkG9GmRHTmOl17RxLw6m3I9yG2R+xTHx19YSi51a5k3MMtZnnddUM9kwTTq2jOu6yTyIR
1JibfFjmTRFP6HtSCgYLxR1AQbSPCu0q5jZuzcaMcejZs3Nbk25yS2dU3TVGan+2+EZKLwOZco+j
wRhWY+SiUYlTAC/o3+xlWAttbr9FkyBdxbKI8KFyB48Ix2U0PqYgiQnmtseF+JtIOXhdjboxVkNl
Zl9YP6nvjjiuXzB1dLnXRmaEdEdzCs4Cuvyi0V24hJL+0YoPFv5gVEWoiCsVhleTepi9SEzhxqoX
E6a7UXOqb6ndzGcq/8GXMKzaW/bdxC4BEw4bz1T9cDPOVfGMvo8JNqzC8CYWQosoEKXOXYsWf1mJ
ooV0pmJteJhoRH0dMR1W1LjHqaSlqzVyldla9LzUU5Csc70tQQfGEB9X0miyC8o0bMhT7XSnHtUb
AjeipO7MXmRQkcQ8XkQoJpq9A8DExkQIvA5NvX3C6Ovum94GPWRmyg5B5+kW64KuEUM15+BdtHjQ
7+Yo74l8SbDUejEQ9GgFXRRmaspAvzG1JiYwJlMazJeMwo2E6IY7PzXEV2XIQT+Wbq6fNRpqr2Yl
YNYzzJybsSYehpfZXV2eKtNfbbdQMG1RLVXg1yp57waYbrDVQFuhOWl/6paZzooLAeQqAzGSmyKo
5ieGFILoEJrpGsnkOPGVJRWiOCbKC7A6XlNCAeC+ZQ4xqCLxM3Bonq8aMBpP58DKZQZHSHQf5wH3
XtXNnbWOGTH3eYFWHKVYk78V5BWR85eIlHE7IxTh5RDnTsBNbdo7WSf50TLkQsaeTDJrl5p83LSM
qxoTswmaGbUMWWl0X65OIkrVdDViVMU42ZY57T0zqspXUMWKWcCwhtsJHMdEkoFTv+m6hgzYFiaq
0VkzppPVE1J/itO6a1dZxFFto2K1pBsYl670R3D3ul/jFJMrJLMmFqOKD+GuSiqig+K+nOkL5RWk
AbNsLecQtCBqAPjWDUF1nBzkVi7wME8GXM4PnJxAJiyglR+iVuqU2VqhR14QDwLVJ5jEzAfg0yzn
K0HndgGZakIuNYAlmEV7g/wlqXzLQFlO1YL+77W4bFE5Cfo6wU054+yjsjaJnUT9yw+mdzBOQ1tW
rQdcE28cbU73YagTtCpYiCi6FHqh21ubuhnTYGNr4HJzYxq2phsiypGdCEYvnEvoVGNoRp0/OX2K
gB6C7oIpryKSDxsadO6uxyi9oYGrRj+N9b6mFOOMjzK11Gpuo2y8t5sqpoAVWKY4LibvmQ7lPKHl
H6LM2RWS9tNaLJN1O5ljU3mVmoTlR3rKOXApYgQVRsnNb3KrNLWj0ZtWs8qTEtF0rZhRE6Opnthg
htJ3omG46Iau2T7B65nj43hAZVk6gET9rKMegXWQop7HaZjYL1snk+Zk4Y9BOhlaGUVMPRKZXwHY
6B5tCurjmoVTPFsTzNYdPZLJhQkV8MIge9fTJjL1ZvJoFuBd5vuySqgLRr+QJxYFA5TlWGg+2iih
r5AsFsQruV1yZlpNXIpdCHvkbIJ2ggv1YKgqRss/BNYDUi+JujgwCzaNUK/WVl+5NubRyLL4K8ys
SU6OM4zfqjZViObzpK68nPWcszTRPt1WxY1sD5nhRpKzeX5tUfFsYNgLZT5zSs9u5tS0P3YdBo+T
FmltyUxG/NqViSNONdZppsFYdemmQQL9+vuu6v8fWb/D0BhgA//1ifV/529N/OVT8beHT3n5A77m
+uf+eW6FIfgboBmyF+jNYMe52oD+eW6F8c/hFKOONG1lKee6Mf2/pjL+k1SO7trkzWGPUvyxP86t
hiQ5wMFUJNhCS4uz7b9zbv3RF2WxY+XuqL1aXElR1Xm3EW86tx6kNagHczHMNbpDm93n3PmoXfV9
kHTt/rt3dPuPU8331jIhftgm85y2zd7fVaYQtsSfdP3v3x27aHi7db6Uw6NyZxGs46GjstQYkYPl
s+3XDvrBE6zccKPXUuxKV4bbdoaTtzZkGB2SYEDu2se04AXGoL2IxYzBqX/JHYt+mjIMed/IOXsN
NZFuw8DQbsAzgOgSbR7vZ7ihnyYJYYWCaaGvrwJSZJayOFglgOPggyJICQJNvZjEQ9f5y8+f/ccT
wj8e3WKrIF1pWSCk352eDRACwYy96JF6MmAKND9rHMwfqX1a659f6Ufz2fVKJE7AzTKkpZjZrmWP
71+y2+lZQ3M7fyxUTEhCFlLrr8mdDVRH40eGVXnsWQ3+UcbC+Bm+lX/x217H+XdHoH9clhqLqWNV
hPOi3h2BsJeVhMJN+WNTC2Njxr0C2O82aynmaEXQRYoa8KoE76JToaYvdFunx58/uHk9zf3nWfof
t2BjC6Fui/eOb+7HJ0fpMjfSzPNHURfmJawbXAEOgEPkYxd0mOYGr9LoVxT+NpG+3OlR29PQZyDq
aYrfsbVMH7XruIXnk76kEiDoLFW8TwiMOdjuCyBsc9NGIwKgZjZ/cVJ9Pz5cijSMDQePGhRUPsof
7x2VG1YPN9YeEv3ZNkOv1A5m+quh8f6Dv16EjBIuYHGxP33wQ8i2OQ5T7cGO8q0dv3U5oIDO3U7J
h99/iv+KFeJ/mNHYYjb+1+uCV5bp3/Zt9qn42n7vNb7+qT9WBUv9JgAxXeuEFCV/WBVs6zd+F8d2
FIAeA9fxf64Kzm/AdA2sxFiUTRvcEYP7j1XBNH4DbGeCQZMmn/61iPSH0/qfX+7PCLnXD/WHrwj3
M0UMg3Aa13RMcR2p303Syposjj+BuG81c+J4yXlNgpbZctYMaCyQrrK6HiqMZXn47lX980a+Xx5+
LNbw+eqIQAxLScxeTF/vUwdzggasNmzkPZj8cl0q+pOLwhb186vw5n98PMMVBnXk69pKFdV6twZZ
xZD0WMP0O85rZ/BWb6wTkRdriCDHr6FMioMydP/n13z/3ZG988M1r0/+3Sst26yppkTX71o0GlAM
1dZoIShWenjrVM0vLvan+Z+LXQ2tOlOxFMDp3l1MQ31Cc16/w/mAMop2nk9vdWa1XS0PuT5Gm58/
3LtiKr8b08nVWs3Wn9XG+T0s7runG/pWNAEgh7smTO/NQLanJqj3RZruUec+siJr+xi2HXqdoL9Y
Hdk7v7iB93PnNdrIgtTG5IaHn7n/3RMLyAWorc07LiVOvTQvsVtW21pD3Tgid1pVNkAcHW7W2o6K
7iHd0B4v8DMUyTMQ4b2279qhO//8rv70m5sAAkFZwwd0TLZq1/Xyu7cSmo5j0DhTtwvxQ6u4JSin
y1oX1ZVaMEZSF/r59Yw/vQUuiNVcmZZOdd56/7s31DdssiJsFBwuODMnfmgMjlqcbTdVMo+e1pnL
YwZ9fRXBJgVC7ZFPgeW+mqu9WVjNWs/Lh7BHOfTzG/vTfMJ90WYRrgXLAy/Wu/Gom1OKXnxRt6Ve
+0Nm7WUXvBJlUvu66xiofvQTBP5kN2dG84vkt798Jy59IdsWzIqOfPexN1moWpy56laF7QkM8Dea
luLJCCfUWGp6Rvp4g9+r2C5Wg7xWyHDvGsO2VOQXiwEpOcF/v4oR/KtxQe+JqZ+pzmW9/3FcaPTY
SQsy+ZmwBNxySIC0HfZvqSZfitYxfzEK3798cBWMBnGd60waRurdZpAIpUCi9LLuHbdHUGDumyuL
Wasfp8l8jZbuaYoHZLJL8KvR+H4yd1nehMEydt1mUOZ/96sTfF9VcByNe4L9YmDMqRNiy8Ybdwit
y6Cd6s4fOMpb2Nno3SYxNdnh5ecD7/cF4/uV7Pd7IAcFHB7LKkPvx1eNZE/IZTSNe1R/AAEJ0RCf
4V/19sVqPMbCN2WjH9vBZgwLmIZetA8WamP/7vT0/jbeTU9ZE89ZCLHyPvxmy03zxeh3Bpqkgd7+
wS48NFNJ7WWf7GatjAP0uV+8hffrwfvLvxsCXRnmYCO5/Iig19iFyFziNVbUQt0gSwif0O7SpWyW
J+QN8cciu8XiEb394ibenw7e38S74dAneUH/SzfuextzW/0y0PXoHfIapi+FflcxQMif8tpZ/mLy
Mf/y6a9NIEEMHwjRd0vvoMO0mYEQ3JPtmkbe/2HvPJYbx9I2fS+zRwe82ZKgFWWZIpW5QSgdvPe4
+nmg/mdaBDVEVK8nIqNqU5WH5+CYz7xGFZdQTgBf692mGV4cIFGasuVpWITtSHJAHeHHkD4kKhDc
dRt9M1yAdsq2UY4edkMZjJNdHC5d/V6eSwA+4qqr3cp5UXi5ecbGlvnnByPSULZKQ0V6CYt1Z23Q
VngEYguLP63tETmZYvmCvPwqOTZIGvxq/pY7LVkJm464LFpnySavH2BRyFj69QuKXmvtBIltVHSm
EijhhrFFx+r2Z/3o+U5/M61vLhmiRRM/w8vfnHmmEwtKI7/ARIMF2r8X8gFxVCH5bqjgkCiNLwz6
Q/z4VR6sQNsM7vPQvnYwR+Dw3Hszt5361Tb7/HsmX7tDKB3lxJrfg1k8HmHu0ngwm3skZgZ/rRsr
dEOC8L50d0ppex2889dA2UowQMz60QWFvgii51i808StSP8LIQvx7OP6lsKPAPS8agqApiptvA3Y
5eiNTkXkbBG6El/A9d5e2vFA3FrZyd01gmVroWJl/eFHZW1BZ0UgFc33uj8pytPtsa4iOHrupkpt
hsalIuno7lx+RlXwKDUhffZiVUv9WVnjYrOBIXxv/TD2+UzHWxv/souZTQabzAw3LdXwDPZ53dqZ
wp9FVax8HWU+Y2Wke2wMrWQfehs1vAMKqTiAG4HyDC8wc9N+rwSPTf1QSSuwuuEhR06T/vyziDTe
CuYStlNttKCZIB39Y4gGDJ2iN5iTAH30+wC8UJYKYAm/lQoY7nsvWAXoLfQHxbX5n/1fY3dReJGT
/cz6jlO6nrKlIT9NTK5P33yiTVVQUQl96TcWwjD5MobT9Ut5g8VeymvH34xyagZNlkMeLukX3R5e
uzoV44rzCPOvD9eVyeUrtJFqBRkrbqFyidBstbSQw+cG1pIF2F5p1QcPibZJ2xWoOW2L3wbUBtQu
TbuSAB3ftznsonWLyZccnGDqC6OUwMKJn5PGVjlr0WEoT+jVqkd568OsgGv0J4d+Er9Z6YsrUG9b
ezlyMN8G6Q7QoGCbqZ20czf9JaaDWOpjloSMuK4CL5Am92eZYTEwUMR8iTw0+5Y45cnvIrfniSae
B5lRus/dtdztE3RkH2qYzDq+KssOyomOBQi95JllN75e9v/8oMnD61Q4gZfo0L1gXeDnEItPgXpo
Q9ujLLlsovu8emz8x0bf18GdpO+TwUaIRz7SGQG7Qy02HKt18KawfLGThNQFhDqg/IX7aGLnmi7r
n+XJ+AVj9sV71t7x4jOO7C5n2EFZtRE1TfEkfDHXzpsuL5STFEI/Xqh/eVpMbdGe4gdiAOvRegKl
m8frtlkik4l3BklSthd+396CH0XHqxNA+ZcMDcF26hSXN4wsorkmCq30IhytR+1X8NtSltrPWMYj
cSdKa11YQ7TrD8Ve+1NgcoqYzyNzj98JxK033PLSd7xV4ofqRVllp/hbvtP+Fg9sOfhLyVttLpGf
EX75L8nBuQMdLTyXh3KXzmUT09D9Y4ehiyYT14KQEcdg+1NKJ0MKRROaSbC4tAcbBXz4In4QMrso
NhC+kTrhsxl/6DvnAKQ39GtuL+NEcv7fe3xM8gBiyeTcH1vu0y9oS0uI0YyXX7zftIrLV2/ECoW1
bakb2ldUZaJ2jb4xlyacd/FNXph35bfkhQ9ao5hiJ7TMVTKb++oVpVFzsA1hc/sXfiBqph961Nqm
gETCRRZ1uUZWbNAUM1mjYg1CG9RJ9433X3teYSpcPlWv1sw7OTvg5HIrwHAI+rizkoJUYqHTEbCz
sa9pF/1iuFfhvxPVJTO3zeywk72QhBj3xeNecF6HX4BE2of6j/lNeg7em3frFM3Ez1dpHHfbp1Wd
KuUJevw/o7knB6diZWm+y781XNGwF6r/q032n0+oX5WiK90rNVI3BILEbqfgAdw/pilMOYD4Xfrm
GYhTYs1MPJVGa39kLC0zc43cXed8q4HMy0/WgBXig6i5sDlPyBmobLeGzEt7dPJjiq3kzK776u7/
vD6T68ULBIwhfa7aHCkuz+5fk3SbYhLnI0bEu07HKAnmNt5Xj/rnMSexb9LiuQB1gx3Ad5AWfb8S
rHVSHokxBWelvAqY6sHDBaaz0J4Ac/03Uzbop0lj3ZcO4+VBgyJK032I5Rfnr/ju9nvnuyWtkp8Y
DuKoAAQ/nomtP8p4Vyf7PwMq43P36e6B5Z/gxZTLLzBkZbBfITS0ddx/o2fdgxpvOO5+tUnkO4M4
KxT1NWyz23Me745bv2CyMRtE6LDkYMrNN7x5SIugoRCn9+G32+Ncxd5j+MBlS+t1rGh+xFOfZuqh
e9j1jiMe246cEVu4et/n6ybGn9yTsVD/fnu46zrFZLzpvMI6MQqf8ULIGyZqeqsKXn4OI3GJpn4U
21Vsy/lzZKD+t9Rem+cSU2hUHWe+8Ny0J4eohTztYAQiYlC2N5FUa5dxucfZHKH02Pznt8xk0pPj
owUpon8eowkmsK1l3tlpuR7VRDTkwJESWjX6Y3xvtksHUlS3E3GGRtv/Hj0h1QP3vOCPK64xrMDa
pNBB31DSpIy/zOY6mx9FwottN/ml6uXG10KnMTPcAY7IykfV0s0OnrIamg10tvTBK3duepe5GzQZ
SjBrGO9xIDr4rVr/K1cfVAhyzkh/Rw5eySgmFPct7e78IURuo7Z7FK66iHv04A2IRbqbGjwRclaD
jtE5HLwcMajejoRtCuNIJFHNjWPc/J7ZgONaX81Ql4ADUKym7TMJnTVksmpfZoZN8vgjs1o8eZed
vitgYCjflXBnkdoPT1G3rPS5d/QqSB4X99PQ03gBaxvRExnaU1eGtQnQ4McXC+U7b1lyFGTQUXND
Xj0WkyEnEQNC1O3/fM/okIo7cdk1e6iDov7b8Dhw94q1go16e4k/Hs3pEqN9IdKXNjXwHZPbE9lt
H6hSLx2pwlX5TsUXDSwyDCBoV4CG0F9CiO8kjHQ3W/b3QbjGkU6iEteuock3Fa/mLo42Tj1WgQLU
zdD/M1YQpkfFgZf2u3UvotkBUPNH/91lL7r81ZWNuh/5MTrXzUuhrFVnI+Igdm+O3jZ2KRGwjoGq
D4XTPFhQRCv1DLC1cvcmsPOYBGI9swpfbTQZfLRCr0gGKzC56SIrqNHrEMQj+MiRklou3UPzV0fh
b204jxAiReSbUMwBj/WzRo3Ptzk+xbnbd2gHLcxvwkuYLiKTBUBj3la9lWhiE7Guza3/3f0W3sec
SyzeVr6JGOfG6+/qct2ZCx1fxRrVgVcLLJf6txb2EWD7dNnW6wHis7lAm8xFTc9Wz55OOf6Pk+xM
cjSqwsFMqHIVybH5Pq/A5JLFiBqkC2bMx1J+rkBQNhtf2Oq7d5wPUADb3V5v+SpGmYw2fo/PL5kw
ukbrrDdFll3xy+BTm/EKHSDzPXW5yRBaWgh/IA7mCPgnG1R3ij05JnnVr+IHlkA8NM7PcK4C9MVt
Q1Ue8o1E+8P6CK0//Sg8XkUIgoF0LBQb/YXGxRl+ZpWvg5Vx4ggPGvz1DDStuCR5GElx0UlHAz0x
7IYtNCUW1e/op4vmu7OsEP0EBgzd292655lFHz/h1VH/NPbkvVA6BdRezNjIUKgn4yz+ASrLFtTO
zbkNgD0uRuIs6fh3qj2ltHTPDjWVbchauwvx4fav+epR/7wQ4w75tNiuJaZgrlvpCKgbYfsUTvVS
LMHPL+daTdcp0WTNJ69IYg29EBeDdCz7ZGuGFPM4jbZYL03pYPCqCyQua0G87+uZa2V25MkjEsY9
dGCHSSKlRYErR8mkXWFcUJKhYD6EEKq50CrbmM0Cx09561NPnhL4gsCbNAbWf0Bw/84e09/RzwmS
hXAS/njiEuBrNHI65t6wLy/ST3tsEv1rZRyY2FlKR/T6FASPG9vNN+IDAaTy2L+rf+puk+EuLw4z
22nCVyIo/vjIY7sdqgtN3ckNbkVGpTStKNEPWSL9AIdV6MGYbpAasPsfutksau9bkb4lcLrV4Jfv
HvvXIdsXyvdcQiFUegIDNjj0YmkFOsoihs0MKUeBxqHIJR2W1X+z/f/zcyfXLSQaCeqAJB1h1hTq
MuOdKXeOdKL9WOdzZd6vAgt6TCrvPFAI6pCXZ62KhKjN1Ew6JhWIcwmeL+KHKr0CoAYHDzNVx19n
3n629PkB1Lzahp8GnuyGXECLDRcbZknYjk4PRIhuCdQ+klemvhQxC25sBC6GM40QvFUqREJqOwzx
86USvBCVVS3ZJd4uie2Fu767w/NUrTZqsFaQmDaeG/XojkbWu6bda/X90G2ccubC/vJZ/M8MPho7
n64pM/EloYxztpW6hIqPbgB298KiD75X3XYY1VxD+/bOuC5JjjsZTqmGRYMBKnUSkaHuoqZtRUTm
GTsFUgyQ7BJrIBG9EDXaybVdumuj3uTislC3fRmvO3JANHB1XJyKdZSctPg+QhqiW8iVrfmP3XBv
ykuMcxXYetkub+8NsiYjPRfid7++L9GSid4idVckO9ncRgjXhsMhizFEi/JVgvKhLFNTkV485+CX
x5nJXj0DNACUD6tK6GkKcsOXWxPNBN/TOwIBCwNDQjvVrBGLpsxsbuJTYe2M6jnIHjmtcXwHMcwI
1kNEW/ZZQ34GEcJwCaEL3pT1p7KWyHH1K+S/QtmuidUIwggeHgRhhVK7B5ceFbYNgtL5Gi2CrliX
xq59k+9EhDxpswGCQeH5+fb0Js4H3EqT6U0eAEEb+qopmZ7arSz0a0ke8mX6jhPw3to1SCuN1spI
NDxTRTZkFn7lIkGiUZBaqzgEaYuMuaGgp8FOWaE8bLV/A8GGoYEHb61s4Mbgr1YKmyzbMHc8g7qt
mhwRF4Uq05bbCklUc4lfjvYQG0spWLI0hWlrLkoeaz18j+tVJSMiskR2qJZtOrbQi2oF5e2F3+Hr
vqh+dPki+0H6iipghMiyjvyjuS60c2Ydbq/VdWg0rhXwaxV4OXUjbXIlFrB+QNq4hEbwb+T1aHE9
VE+Jmy1wf0IQIFVxGnhy8/0wxt7dXq/+3P4F48e4uK0mP2ASlBaN3GJqQPxnBlszf82qB0NfGvJd
68wccenqlZyMNI3EMk0BE0WwjR5NRWrZ92+SjpLyLh+d2/cWYvMoiqOcm9rlHPVUurrSJoNPIi8x
ViCmjXsSaU/a0XpkW2yGbi8KmzY5lM1O89bIBTnO3i82UvDgFhu9wN950fEszpXOruDZHyfk01ef
XACYxSeSE3jSMU7uKmOL8H5Sr9Rj+hvcXg58oJyLyebWfnIkQfSgCSkzfQCOSf87b3bQNOFtnUU8
wXo7L5/r+I1VJ3TBu3l3e4tdJz4ATqA2KNiv4GFDtnF53xUlejxQzsIjqloIaGfwGNUKB7rKGr47
GIbYqEGrJJf1Dze3vLtwTL9KTWnt0iAbSjRN2/SF84DZdDKyZ/+actovJElAoUH/QczXb5S4/+W5
6EG3xj0v1rehxHLt9iyuoksmAS0DESB0DHRzimcfW/WG4kvhsUhGUAWmICiTohd/e5Tr7j/pOBRp
ZBQ0cLcAby/XqoKqJQSu4R1zU//eIQC5UvwKgC+uG3AWHWkFVPmABCEFGZnOaU1TXWnm5np9LX38
CuCjIz1CR0jh8legMJ26rtN7R72jlRnioGvmCDcmdQnHqoD/BWzKUpV2RYYep1tBOKClejRy6bVu
/WFm946n4dMVNTJ2wK/RlbRADYHGn0Ryedfllec47hE6tWznfnT0MIRZiJX7ty0KYSb4kSdnZRwO
YghVMDp6GmDRyXChmWjiYKXMvVEOOmqNa0mpvCXeeq8O3mlRpvrbSlaKVZbE7/BjwDCIqXBXisNb
2vCKZw1ESVXP8pUbxb9ogLp1rW3zRiHb7FRkyrlYJK0NkR/Vopmod4oBGn/82IUw2TuEvaI22T59
n8JoAPnwIuO/thjQNV0WErbDlhPu0AO+1wQDpXAXrcFciD3bRABz7Rb0kCCDIt6vp6c+zaFiivJO
zkx3o5h3utcLdmB06HbW9arRlLnvK19/4A+YFXri9HM1Q5tEzG3v1I5suOKx06UHD+PZNlcDCO5+
eTcEzjfBD4VnOR5cuu6wBiMP8WyklsRNYOKbG2Bv1HUUC4GXHno/7nc11N/MQb8GXPcCjQ4P6WgX
Yms9EAXoWvPgiXX74AsiNhmI9i1vn+Dpbccn0AFgIXSCIbpu8Ofy7CDHHVi+JpbHJsBIMfBYfVfA
LsnvEgxMELxb+sEbyh71Wi6JjRwXIA1Wl6DgsGenOVp3e0FoqUbRWU7C0kGknBKcO+hrmK3LtKjy
50o2UoKgPl5XTYaHnlDAmO3Irm9PZdoLASoNWNQSdc6fBQl9qoeBO7nVWHFmvQRZkd4JfvsqE2rG
uvGAqq+xTHXIsBFKj9pArVTptPYh9gC0KNBjoUuGq7oVgr0SoWFgVEgJKVJgywrP/cfP/P/8lv81
sg3/3/yWtR/4n3kt43/9f3gthvkvjj+ElhFn+2+eIziJf6HAoXCro7Yjm2Ph5v/SHOV/Ia9lmcSh
4JLFkcr4mdBCiMojAGJqzMy4MP8BoeWqPESYC8+DB26ETUALm1yvuRn5lcbOP/Xoqe4hJZRvjacK
PxPEvR89JRke0frtIciZ9QPsfmUXIka4bHMZJUm0zvy5PT6tE/B7NKRt4KlZig4JZXJceWw9V2zh
k6tyoOwqNUWiPgrSO3XA7qCxTOQuhDShNC2bqKlHLlDEDE26KoxnKrHTAIMfMlIFIIKOXR8Yg5f3
hjPIipNYtXRCHhfquuuhKNQP5fbTFnn697P5mddzhcEFrsKEER3nU5J8TvupPTINTiU3zkngNVuq
mhLaZiwOeH0ZoJycytx0enXHxYA4Yzm0f7qs8PCS1owdFgcBeLIiWsdSXm+62AUHlQzuzmwdZ5sg
ArapSj+ynbjp7vRI6NZhlqtrCWrfa1xlMRZoELVXalLwNCqIGc/MbIzhP8UJUPaQfIL4MpK5ZPUq
dNL6So4bWsgnuOR3+KhRBygeUsk/5Ak5npFsJSxS9V7DFTpd5p6/xBvJVms65V2+9VBIVUVnzf2E
PoCxj+N0HQTGtkubY6WRkwrORpDJHISZRu/1Zx9/NRRJmMQ6uN3Jiy1z/yttVZknT9bzrYDJ+6LP
sGC6vThfjgIESAVKgnKXOMl/4s5JdfzEzVOvIZeOguiAlIDRzURq1xSP8VAT6RMmU+qHIna5h10l
Tz05kr1zE/X+c42rn7uBbQV0NHSj8rko1VxcK2bgn/oiq3kS5La490yxMJZ6qCb5qirkFu1ubGHq
RTbocbqKrX4IZn7nF6shY/FB2q2psDCnCJ4wQnAQ7IJzCrJMWFkCiG65L7WZq+Wro8Y+VFlwHDWh
8U1OdJsViHNWgnOCFCJtm9RHHlHGMU1MUN8MJBwQszLAxjjISswvOhPLv1w+WnmYfNdkv7cFItEl
Gir+uk+T376HpE9LIvUUVDquYx4+jX2tKzQLSxB7A/INQaZj5FTHiY22tfgc90OHoK2c/tOqxQh5
QxQM0BsovDHivPzMSezLMnAX5yQ6UbsvemaCvsxPXqBwg7hhgmdShMhvB5w4yMPiPjHSfJGmkfoi
BIAraxEcquYj7nV7k49Px8UFAFAErpVMU5cIWJz2mbTOpZIWVO7ZxU/urvMlgkJBVO5MJ0/xi6HH
yLVW3Je4Ftq3R55EsIY5jgxgm9IlJT2YfpcLUilDrfte4J5jMz4kOEQcDSH4UyQObLZAn3MXHZ+k
6TzJQOnUy8AOGe9yNK2FmQDO3ztbUUiRIjUAq6IKikVXjDZ0nlEE9XNl5uGYVlCYIrkvulqwXYkd
lHEJPhWF3ZRgw0ot8+TAWMVlPTPQH1aTpawm6Rv0UGPVq8lZqYdhozVtM3Nir+52Ruc+oaBPlm3x
Sl6OHkhDWFZ+xv3lNhqCOPiSi2myjPpwrptzVYoeJwpTCykIc/QTnsbvuYoYVoRg00nAo2uAn1fq
GzeR2p8Yu3jbXGkPRmsaW6nNf5p02Z4dfJmGotOQyjT+NmKc2/Df0ifFl3/UnTNshVz9TlxlrAdB
xmlcDhvwwImwjtTwb6ha/oOiQjuTklDDdQ2bjdR3CgRllfMg9iKK5vjF9T1NAKkWjDu/TDGuRuvk
bpCoo8mDvlKN+imPrGKHoQhcE/Rl3vtUs5aVqFW7tGjddVdmgm0VATqx6qCAMe/FmZP3xY40RtKJ
qhBEyuBNLz9PaaA02mSdcYK6aK3lhiJ6jBYwNdV42A862OAmjueAhl/sSGBhKF6Jo3AGxM7LQQPN
FTMl0y04GCmi5Y2u2JKRCFsEm7sd4rjYcwwg3wFzGiAd23rmQHyxJU2uGkIoMiMqE5NTWGlir1QI
VJ2wXUEqDWm7p0xxn6U4TWciw6t6IX+/KY8BwggJ4iEZL75PZw/Pn0DHf8M66f6QPJm1WNvobYh2
qWMDLXtauw6NokVkvleWIXKKmNS1/Uxp4aoyNf4IBa8eQmWAh8a0tNBhLNUKWiqcojRW7aIy0kOc
SfkGBapu4RhKsZeHSDnIvd9jY1JZ6xojoG0p5t5MJe6Ly5aPDvKaBxztlmklzg8btUO9yjh1pRRt
VEJTvJDS9CHotZdqEKXV7bv9i70NxhvLaiJLWqzTWhhsXRUrWcU8FT6Q/ww+/DowU/EgKL2+iYJe
fmgt/fftMa8CFKalkoXxmAGbgLp8+cHbqMWpQ2rNUyl6+qr3k/cCY9WZR+uqIk9CD0+MR2QUSx1l
Bi5HqQyS+7Bq/XMqUJdNhxxd5VDpd22r6y+OUZRbSbG6vRvnvGdF6W88SRb2mW9VD3EOk72hTDG3
1a/SsfEJ1XghR/I6b80kHI7EJKkQ/yK0qJGC1qW+OQRNixJ36ETbSutFHKmVfuX4uU8p0Gz3JR4b
GwqE/cxn/2K/y5o0+oUjAkHsNg2Z01TC2CZN/bOBvhpXtldtIbI3j6Stzg9Dk5uV3xl4vlFM3Gpe
HO6TBuRxnnjV5vZmuA5rqDzD7Kc8xm8hSb/8TKgZinLn5P4ZBWZMN/sqlL7lkksqXCKojoAzAR/6
VrHrnSuzTpW5gtb1PYtyAbBmAj6wzeSOl+OrXYp5ntU0ZydEsT/NZPRRUxBLpkpfj+i03baC05wp
zNLwDge4j46Vg1tNzHPgqN0Bf8ryh6Zb2WOoyu6x7kVa4lVUYC/GWwiQOX7yS/TME6xkF7XuGIum
74ptHo1+HLEmbQJcYBZJKOIIGhVYQyDAOPN+XV8pAAW4UYjVacRRZ76cIo7gXp9KYnzOU6ezsyKS
N2Yg63aaW82m7ORuZk2vzzeJNYEqQhSolaIhfDmeVkRDmQHNPmtxg+hSMpQb9BbVmRfqOh2D3kNJ
weJ8j5mlMRlGz6MkGjBzPvdIWC7cXNvLsQU9Ih26lRL0ip0PXU3HOBEeYw3zOET2f7e+LP7C7dLf
mVUcrROz9E+ypjgzv228wS5jWDJ0aHBc4mQ/V1FWGkdCFctJeEY6ULETN0WSqEiVZzGD0/ZPzw89
VuJk4gRGg3R3udiFUmednMrJeeiT5Kkt0uxn3eMUZsZZu/FK03+W5KpeYytgzN2w17cZiHUKEyDX
oVQhvHA5dAveoRzkMjrj8CsfXY0LQjEg3IqV3qNl2qY/UWxXlkSO6e/KcdBHNwVkXUrQObfX4HqD
j8karENQFmjzieOG/BRB5K3mqciLJWdBEsKl1DgxsqYpICwrW5QiopO3h5sWwUmIxkyMUt+ILRxF
1y7H0+Q4ChI5Ts4+OoTnShsCaJVidVcpSOJqptE851LLQY8LzBrkgNpKF+cLMcjlg9FFw1Z0UAWw
PLLjxIuxFs06IpugVZB/9l2cXuSaPoqubbTY7O0ATv3C6uvuTtGz4jnLUdK4PZ/rGIBbnKVDNGws
hE8zeTeNRAf+oHcuuzb6VgYGhCrVNe0mL6xNI5eFPWiBORdxjYt0eUaoGmjIZbCO/HMKiolT/Gk9
JwrOPJbhE8aWxj51Gvoe2g9T/1mISbGKcfa4C4a4eQgSY47hdn1LQR2jSIg23kftd7J7y0oWWyuI
ozPvI+aRfVbCn0F09PbaXt8EjAJqhM0JJgbBocut0seiMaD5H55VDDOoy3XNXRhkxgbRvTk1ni+H
InIVkezja4rTm8DTja6to+gcpSkGt4aT20gBvwZIgc9FD+Ovvvx2Ork5KuIS9+8I5L+cFeJhWJT0
YXzGEtNYS9QG1kKdl1ujVbBjCgV9U5f1m2DA1eoRdX2qQ3yBpbr1VoWu+isrsdqZFPr6a+rgvLkF
IOUSXE0lafywQ6U3iPlFTmltYmp42CoJc4n69UmBso7EPzk04lHIY13O25Acqc+kNj5D0/APDdYW
0NG6ZF2mXry11FqzhQ6U/D/cQiayJgZwSGrnCO1N+1QFmyoaPLM/C4byp0Zuf92UoYzAQFm93B7p
OhVjKEWDdkrmR6N+2r5A1s6sxDAdznUc+atOtxosCWXK326e7N3BxTlzANLnKV19SDAeoDKjxrvb
P+LqS6Ihw03OodSpVFz9BnmMS03c/c6tAecANXBgS0kwxwa5+pIjIGmcpyVS7qM9MvmSqpwnoqBk
50Yu/B0O09pB7PrWBgkxrN0A//gqz4KZc3P5ThFh0mhiXUWQD9SPxenyhpLaFrVpla+uph+kOnjG
wBsWiied/CT+e3sZ5ct1/Pdg6JxJpmXwQfndlzPs1b6KMUqpX2Mkh6KFgZsJwI4i3MCZMJZVavWb
yKx0AMvcD1YhqY9uXCar0MCMnUcGBywdZIQYOPqiTqp+KXlNuQnjqoCiBQGzqPvmRTIia0nuFGzM
pDc3uVZqy7wsu5m3YiK2wVyQ3FX5VDhX8d244C7n4nPkhMEZ6lOfCfE+FkJhhe0W1jFRHiP7jrmm
1YN5w9AxRpqXKglYlxLxGVoiqhYZp8qQfTx41AxPzqABqcobiptteBKNKNnUeVs8sKXNfdRp5qoq
2/AoEMCuEJQ37EGFeh2gDX5HD+NvF2BumyeOcpYDA3KDCPLYBIQP0r7LUwpdRrhXkZ26M1363YOn
SSs/EjMQna1h6xJ1xduf+eorszLAWMatNUbBU7Z7VLVSn5tGfWrLwFsFeqUsspahbo8yibXHD0CU
x6YlnxZp5FwxMh1cmyrVEfGLNrEVTnrUxbpEtesmbd7Q0W4W8eBra4wtNBywMB7Cscsn7EF0VSb/
OJQxJkFonYPcVoxs5tddr4FKmZg4go2L9tQofvs5/DMdoehjveXHWQhtqxI+pTS8rJnD+3Fg/vPo
/XsNRr1EkDo8e/SZLodJcKRGl18TT2brQqfjDgMMXxfQqdTokZCRuUpYUGPbV2VL1iX/IWI6hpVp
D5lPE1Okvmt96WSmhG6IFj7QZmhnVuIymR1/IuWzscSA9CZlbH1yTlQPwXgceqUTPqaaTWYGLNVv
4SWgbA7AJem2Tq55m1pwf5v4APyjrOffoxNM0Rij8T32ni4XKMOiVUh1Vz5FJgbntQEOx3epUcao
f818jKublHoVMSs6MtRGJdKey6GcKhuKLEqUE8lEvFZrybEJY5OlksnufUxYPrOwk8b+x9xIoQni
kFOzKOBMBlTo+na89Aolekf9jky2shMLJXu0RhiORhXBDvCOGhv7yk4QBnUpF7GzxoIsfApx6pgJ
Cb6aPjUFcDRoQxg8lJfTR+xc8Fkc5eS3WW9TANcWHQnQQgkr1U5qI5kZT+Pvu9z6JDykmZZBT3EU
Fr4cT04qBBdzQzlxwTt3xIXsobSTHlQDx6+Zq2Y8rdOxxhac+MFroPR8OZbm1Gbc1OzhukyNx4HC
sN20wrPeuvpqUFsDgFMmnkUjMNZKFEnb3CrkJVlqT6Gm+CYDKrSDn8qmTM1mJWhSDBlPmnuQvvyN
nDFJAveJDPDknOlR7GWDo0qntpHVF1VJuvsWK5RVn9Uu2vZqskZx3rARnQ+ebi/PuNJXqwN+z4BK
oNHHmXwJgYzJVRNL4q6T5XUbyu26MIdi949HoYCBQDBgJv5ljvvhU0KNE54aDsj+n0y8zBaBSQEV
af5ZXsT1XEYVYsAa9JERbJmcKaPzAstzI8TDqFWu1DT5VqjNXB34i62rEq+b1GGoflEFu5yKJBSp
ZLa9dpJ0T9+5WFNu1TpN7vQANbh/vmpIyykcSy4mJM8vh0Imn5rYwFBV4jkAKGlV4j9Rz7z4X+w9
arajCCoq42Mz+HIUUi9Pr4tOPWEGIuBPbBibOA205xbn9bs+zTqYxnSqlcIS547mx70y2X26riJ6
BHaOOHaa9wX4jwUNiP+TVGMQsRIdoXdWQVy571HErsdCEnvxpSBl+If7TfBaVIL5QuUq3+uxb/4i
JM7vs0i3zhLKB8lyaCTnXUhK4dlVtOyxyiKzRNHNWFeqSE89yA3fWSZRMPyEdhfAMdPE8H2o+kRa
6YAhzaUc6tQF6NZmBwsD8bWSNwGPQCuF2SLIzOId6WFKkAIWX3dJY2orVKtGmxmNdLSvncyzqyHr
CnxNKu0X/jHGT3TqC2VRDgpKQK5W9crB83x5qSSUMvHcrbN0JRmlnmOARAkddfVCfFeVxvgtqFWm
rbqha7d+EAsYkEoYjdquF5bHXq38o6LWmUoPL3We8HG/99IwxWdL6RHALyrV+DWqzUIOyXC9JWBs
/U0wuJSMce8OM1QI0uAOD8bWWjiWjxaLnkjVIcwdiBM5xfJi2YmJ8R0jyJHNVMh4UMNzAvzTY5uy
cqKmHFYlfh+lnadK9JATiW2yoiWEyUvcfRe1oRXnKjSpQeV0wL11m7c8p1rnJO8DVjybivaYu0ta
mfVzlF753XQVxS7COi7fMtEf8HUByhFlNfbnddwivJJaQTACglMYKNrgif5WFmvn2LD8sI/CpDm5
jaD/tWo0B3wlSB/HFAViOS/6rnGT4rfijDh+Jc4wTOqERhYXpe7Ur3IUdIlNXlK9ZvnQhptKquo3
szO1bSB3moTMYmH8Dr1oOODGhPptlhkVsRmmVMFiqJKQsN3vPRQMQeJA/dLyaJmpiFmpzZDRjkY+
7amIMcboOyyO+4BkG1sdR4lBOBf9W5MLsoH7kyvtI1dJO3RqNDDscuB2eNvKTv5dZj+SI0vowQ+x
hO2KIRSFDxs3K/+2aUc9TUImslqI4qCcTbRZ0XUZBsTjwcIeKlcUQ7vpAyO0Vb0zH+UK4x/0rL03
KY4VbAnMBiPbKgnqJeXrUtulw5D+vX2TXWbHH9EOL/3oiwWhd2wcXN4xwtAIDWVMYHS8La9d2gNv
s/IOS6aOzQ+NyHFXdaL669vDfhFiA5BWqOXTIaN/N83KI6PMOoxfnBO6Tto9vqf52UoESHqNVvzN
C80BBVJjq0kjz87aOrebSHW2GK+pz6bm46YKOZG2PLkfR9Lch6niz7yM05Whl8gtbtC5VHVe32mu
UWO0oqRJWJ1CDTu/0C2jldkExlIdSrhc4ShsWMhzBeevBsXwQKJ8QB2R6t7l50CsHRBWHTdEu0aw
DGRDxD9bxmrOW/XYTTfJ79vfYRpejpP835yd13LcSramX+XE3GcHvImYmQuUZdEVKbJkbhDaEgXv
PZ5+PrC7o1moGuLsc7WDWxIBJBKZK//1G1BBepTTS9DnVKM2V5qhF0V7csdiV1qc7PsQ14Imk8s9
VKCFDU05R4Ihkk+VBlsZ/T9gT4DF88crtNQY1FZvT93YdlvNGOt1DJv10c+Cdk+YWb6qUCFvVDso
8acJ3b3PGQ9DNFUhKzUs1jWt65Xpx/aGG0fgSKtxJSC/b/wgrO5t1xzWYzMMC7vhlZcCaWGqXt6b
anPaghZXle3rQXci6s/AskezjrKvEC8sUnmvkD+38Tt1idt35c2QJaqiImDjt+FAnw8VyEtHjGza
neyiLPaDJcS+heHnwDrt1mHdJguF/5XrTRzCKYYT9gvhgOfXI8WvrlS/6k+eZzwHoVLQA/UI8svt
g6cN5cLVprv/WF4wEfBxswCgplM8R7zzqyUYtncgVP2pKgUaYd9HNmCXSyeMK8/E8wAmUb0D/s0F
wK0KLTsioumU1sRgkTufHOrOeGY7qG85oi99vFcvZ/KuMOScAiJns5tyTTK9QOlPRLgl+Bzh9KRD
gr4ZRP4b4Clb+JqujCEgGXwaqjSAvzl7MetbIi/HdDhhsuRvoShnWwJJ5Ne/vUKwO5CGy0DKUwP9
/E1h9GG5aaIPJ6nWf+pxc7SV9s0b+jezb9PN59d67z/NpgXUXpXliK4y4ROz04jnW2afwxk5JebQ
rJUoTBxUSOOmDSttN5i5v++ouBxhtcFN25Jp6KZqvzb91FtVcaCuckn31yk1wuf3NT9ZALihg+GA
CjzPXH1f1j4ckuwgFiVOq81JeG27za1QXeM3Y+2ljC3/80tdwA/TtbAWmaiYKHDg0p+PNy05PSAF
vDk1lODkIg7ihYzJ8K7LjXyjVhlUBSJNV5qNxQmRQMOh16p8RzJ9fFNTie/+J7fDugBSTxuIHuj5
7cSYH0uZ5rfgAaK4GRW2Xggak0BGI/hxBHuq2kyFeg9TT3F7nG+bsVhPoWb7oEm7BcrUBdT9Pjq6
jus2KxTFw2x08jZLPLMWwMPwq2+lFoWF3lPK2tAQ1oaC+6jmJ+lOGmKLIOGgfegD194VFuYZ7tCh
ukc4ao51srPp4K4sESmP1UgenJ7r4qGp0vgwxgpafKRpK4h/PVbXSJnrOOsWCELTjZ7PdHVa2IEU
ppgJxBLn49rYSdsKSKAnJR7Rb2W2+hBpHLF8v5Ycy7fdVUwL4VYLtdPnb3RmCT7twcRXw1lgnWJv
AQ88v7LUqiU7dNaeWDrw/hbD+AIplfK4N7H0Qey1rkpU7J1eDLuKnIXdkNjfg9BVnpoxz79memhu
BCXhSvOkADclXTh2JOubsqPVbalCoEWwmbm6Vq2b0te2RtG6aKzwYB5tPyMMs7Hw7FDpaxlB6ch+
2dzKMA4d1fTHTW5ohLyXQ3wUilLtCiIuFuq6y2VTg5BFsjeADhT/OZkk8mvosiQ6nnRrwJFAzToO
noG+8H4vl4wpNgeAdBIqUGPNzu5DmUldEhjjydNJzhZlazqQj9Kbou7EwpJx5YEQ3MOIoI03lfAz
jgJ6U07MtSSdGnicuBS3mCRYyZLu/doDEbmhTGRtlmd92vw+rIEeTVlO4pF8gvCC8Q2qJ2fM7aOV
yM3m8xl6uY3Cj4Z9axq8KDpos288Us2S/kcB+t7Keyma8hjl5Ckf9APGG0te/pffIa1t0qvo2aMV
pho5fywbZFcu3Uo9RUZkOsIbpBWZQeW9JIPvuXUo7YdMyr7G0riEsVx5TOh4cKihR9JYnw/oKMqG
M7yvnuzOM18qT/sp+5L0WxCxuyZ3oltYya+8P4oSiMZ0WgHu5wHZlZZade4N6klKJHlNgoG5Cyws
whVhNK+fv0BmBKN2vroRxk0ZBHiEMwht9PNRlY3eK4fQNU++5d1WRZ5am6Csvbs6A6xCD6KZL31Y
V9FKi4T1Jathjaw7uY2s1dgZ6cFWXDjl2UAR2tQEQTucgXQVfMDCYs3us9TnXC+F34FrvdfSRKCx
rzS5lNeqxvl1Fdo5tsQNcZpOUVotHhRpjyueF2R4owdG2oUbTVBWsImiuidxs9EOZheZz9Af2buU
3HYqOo2nug6gKQ5eBtpLqQolXezzysyeTTepG8QJvo5UpWif8y7GzcPrGHhHAZeq1sboK9+MTFb7
G7Mf5G++Vjx3eh+Vjk50eAxhSMTfQy0Km52F1KB2PLbSGLfKAQ59HnBvXl+Jm0lGjnN3TJAwET8c
hxupftJDqPhgLkOr7DW2sJeGQv037Whx7PpkxBrLzN3XYYhsm/O71KL5hrB1kIqMcsr3Wzw4ofeb
uOiWcPJLyP32ygfTktly4lpziszGd7oP9AYoJQJyXUVG1z8NhQQwp49BPmE4XnTbxJOTe5RF3+Vm
EH+xOgDAIQMjpTuOjb0cjaz7Sm50FSG9kd87thImP+AHgcVMuKe+yoZRfE+hgJLvp2FVZhiBkjox
OyeMoHKsXoFvO5jvUKe+SFLv3dbCi3fl4NVfKomcY9kUXbmrSDjNGSStBHTTutHYWVA9Q2w1h7rf
ENDsa6/pGBTuo05IuusA3/gPImyNJRu+K2sJ2hn4FPRp2WXn/QwZ7DlHQTOe0qBa1aaR78mrsra1
r4rtwHfm0LjCKkYKFz7tyw1AB72fWLWomCRO8udfWxHoWdz7wj5hMVDuBykiSl1d1EZcrleT3BXg
deqIQm2bfdO5NrqizWpxojyrDzgPVDulywT+NlNggk5w8OeryOWCxfWof5F5Tge4eXRJl7m+GVit
OOUWvGU3w9SmrdSHCpHh9vMrXam5uRTtLgRP9rQVTI/+YW+TXcShfWmKU1CZ/q1vy+NGBtFcS2ZN
a6dQxdoLbe85rIP6sdbq9A/Z4sna1jt1HRq5WJKlnbMtpwptuh3iWqDL0V+dd37o9DWUCYo4laMx
rGu/CI5V6Q4HNAGmU6huseXTJxxc8/RDiUHDymJ2r+qRRObPB+baxIL4yS7MKZO+zayIkVMRBZ7i
eV87IaJ1o40AlXgcLFzlyotmD+bQAwMIJcRcBgZKXQadWRsnxffR96ixv6kGRdkZOTZdf/uBMDIg
AxH3k0kuPdvtXd0YROY29imMG+1G8dJonRPetvBAM3LV+ws0JhjFgDFHd3PSrn+cT1i4R1YboejR
FLL5yFqvbgl3rrYswcNGsWlcGKlPUrfXyU6VjTqGEIM4fv6oM97/+01MjBFCBah26YtNe/SHSR0W
ZRSpXul/df0WLn9lpu4dpxzMFpJAyzzIC9M2SYSsoCvS5K8jQlo89UxhvSq2QCLy+f1Mi9B5STAJ
XZCdINAnAXJedmPLIXmunyFqNLHwWaGv8oqtMub6FI/iBkQwxE0tHaaAde9vX5omHXu5BZTIyWcu
jfcUq+9T1s2TkLGoC+hZraCq26sqSr5HlfrWZ5rYfP60Eypy/rQYDRCZiMwQwjJC4tngi0Yyxkmd
XvSD+hZDBZ6UDVVx8rVYwGBw8VGhhUDA4MrQAyVaZSkssYUV9PLzRb4MdxHmKwRGCJPnN2FkjR0E
tYI8WMLeWqvDiiQw1AefP+oV0Ob8MjOEaDQgnoQJlynsnE6VYeaOydJxaxaKfDRFEj9GvVW+JjE8
WAVnmTUnFtOJo8B/yEsD4V8zFI9DEVoLR7CZLmj6AlhJ2RppOivsV/OX0FSuPDaBhGumYmRb/lp8
r2GJAw3Pz+9iY7Q3EZKkdRAkBN17TQygO/Y/hFL0aJHDcC17nbdw+Lw2WMDe0zoHyxNDotnEKAvb
Hb22nyQuareLkKRs3KnOFfGAF9LQ0nJJSQusre4NBrH9mGudsaZOZM3vMd3RrCp2atvq/vbCyPnt
vQvEnmuzeJ1Plcz1FIMOE22gVu0c4NJknSPFW/gq3vH92WfByXEqVjgYQDKZbSh+grqxD3J0BCIJ
X0Qxij9KoOTDJijkWIIjjyGUTyt57TXqmGKqmzY7VQrJasp9NbQdRavso02790nAFjHXVR6QkBL2
EiZcbm8uoE3XbhejAQYGfQtotT5bx2XfNY00ssKv6hBZD+NIe04MkffA6o6TwghBRjVF9UwAa3DQ
BwoGf2iTgybhwxsZWrXNCinfSQYaZr0pQ2wxA0IDe4gKCx/6tVkF5ozrB900wlnnFtiDCdTlK711
ygcsiEWckAEVKwVG8ZX4y+vd9rffl9r3zItrLLprane9IoYAWKqcvDIQ6+oZOA540d+jqk/fIAsu
RCraVsBd5oXoagwboYW9faojpJR62qVrTxOkJWW2vzCHZ2KNf16LIu4dqcX2c15IBEItfLsZ3VMu
WclNpOBHnGtVt0JHYWyKBrPiMCNvofSHcVd5erJrYtd7hDfQoVg2rJ1q4qLay1hxSS0qwSr1/UMC
GvFcNNjJxlQwr21h1djSdhKMCInf7FnhxjYbwh69JD59vrBeLt+0ygg9J8VIhYQxR97z1s8k7FOi
rxHkiX1nkmgvZ9nPzy8yTeHzL3IielFrmvDOoZbOprimuXIvOin66veE/Pleoq/BPZt1KVvDUpl9
uSlC/qEtwjRgEYCEe77IKGGQDsJzo6+57BtO0UjKWoRpeVcmWb2R+Db2gprqLsvLci3UXjqYbt8C
KTaESbJ8bbwxMR6RWsobKzGqtemF3qZSbXyCaY998aRxUUM/Ff6z0QHvh55GzBqeAXNTE6Db2MvT
MfxK2WhAeHaD+FuCj5vi2F3bRRPdpHiEW5F/1Ru2Ykeyo/imLasegow2NIh7tHyb95l/17mD+6J3
pkt0kB4mz6wjPQioPkan1nftpy7Jo3vRsw454wBosUmV3H9GVyEh3Y9IWHeURnXvQtstErLPajxv
vKoKfoJvJj7ky4BpUgO6y4yxsbaToF+Z/IqDFaVJzXG7Tb6UmlUQYoc7bbky6p5sALtS0E3x8coC
xkNbP6Zy3HyXCo+QqSDGk2thnbo2nJRgrP+QRqdC/HwCVLhtxWyL4Vc9lX3ScpNynYNK/dVFmb/h
2n+XhT+R5yDF4wYF8jLRys+vJyY3NlkTIcIfw1irBYasFs5IK00r7Y0y9P3CQfxK4U9Lc2oAoqxg
BZqz17NemGMuhzXOHZUCcDNY9le/MYeXtmv9YmPS8L9H0I/wN4ljAeVHCvDuadPYXbL/mzmFTouh
DbiNqQltfToM9uzD5jfinl2I9ivASnmTapL2klmdvc27/GAgHjpQf+hHZAOSk1ner8KHu01sRr6V
mrK8GWXd20gDn5rdyx01c1btgEXJNuzGH5x6loKALpYhCI5sD7AROJvJ+jwsxIJY3sdhjQdCQvVI
uFcWjU6X/Ksi/lsWa4/5W/qlLt/e6vuf+f+e/umvjCzvAAubdz+w//x0H/wqsyr7U8//1tk/qv7v
+x97b9n6Z/3z7IdNCiIwPDVv5fD8VoGH/dtwbPqb/90//K+399/yMuRv/+d//coaGLj8NsDK9KNp
2tSY+8RirXxLf/n/dWRtS99YFeb/8t92a6r2D86LSJ7QAOC8qFKf/dN0TQCR/4MmM1MbPoyMvSHf
9r9d18x/oKxjtvOp4RM4MWU/uK6Z/5j675BY+e75L6zMfw/CdDdeljJ+vAOG718/f+b6BSg4mVrC
yjfgEqIXn33RddjLdRB2w30XNO62yKPqtu7C5tFqMWONyq69b/q628gyPQqqm/HQpBlkISmK112J
O3ao5/1ajStO5ZovbQUaNacZ4+RQGBI5ZH7QvASJgU9kOp7KvnkthuBnF/bNC3uitpN0bEqFAH7+
8DKuPNZs3YDAjzkCEAio/IQbsuefL1Qdh16MIOAWY9Ns3SDWln7kbeHQCRe79xuVzI71PvCPmhEM
h7zIlpTc7+Dkf7Y6boE7gJxLiTfVARfyRSMw7JBeiHQ/+u32m1UM6TEt+jDbt9AKU6vst3Lv4kbt
oX3/Nrn+onyw3PqrNMrZU9il5F5kxoAkDr3RuE8iOOsOTW6CFOkY/kJskTyGatQcOrUygY0lPbzp
VQQLwh/DG0OvtLuyLDKCWDJ2Jaduwr5yChzsHFmJbYr8WsC9iqyltOFZ6fz+3MieVFzkpsP6RfZA
WfjNIBdlf08HW32OvboYOb7aonEyrSr+yIGvGE4bk4GIDp7gv75ztQPcw0dfKWxH7saqYsdOwu/g
umq7gFzMjrDT3fE98TnCAAePoRI8nxhhFIR23MnKfYhV58809jESNvHP3dGd1UhR6vRhE5Wq9xh6
eX+IYQgVmEOJ3jHg12UrYVlx5hRd5P49tzfuaxJFMktIHZrM2GZAWhVUthGVVXdfBuGPmk4Dk4Hw
ts8/i5kYbHr6SffB0WuyFAd0Zo37CGG1ru6VOqfEeykldLUsu/r98ODA8vgSFUV9gLU1vsHFEht/
lAykSRA1tkleJy9JnHkBVqTk6TEWEx2UMI92jZYlImRWFTu1HtuXWk0LGs+2GT4YVUhcvDzUG+gk
1lPCKS3F39b+OegZiFTvDxLOxXKgfdF6K/lhJuWPQG9HD+oZ5iOOW00IC3GRHb1kjGdpHSrryiSa
ZYyM4jcTL1pLmgLT9vMxujJ/p8IGmhP6XAwf5oKNcuyULPR7EqaarP6mRIM2dWfxL+JmVQE7Lqi2
rtFutQpXtZU5NuYXwy/IG684NNrr7gUWdRnGvxdua5qY58sJullmB41cg67xXEZWVVUddbk93Kc5
yeICV8j7aDCSNaRKUkM7jBoxh+1uxqztTrBagTdC3dwPcZR8W7gTNp/5nbBt0LgGUZ86yrNCiEQG
L0xzImIEXaF17ca6t8Y+ipcEqYhWa6Ua29DLiBKVM2n4AR5Ptk9WMYDRZM+ziQy+JQeapLH+/M7O
q2FcuZjauCpAqyGYXUeBcT67azWuOY+77ZMZpT9zhWGydD+C+k4cHYeDBeRpqq0/vhCuhvIf5IVl
hAPYvB4UvQ4C0BnSU9WrxXetj32UK2W6cAa/2MkUREo28ZGTGwa9+/kZTwhFj5rCk58GqVJp2MRi
UxWJfzu6krUe4HGRrqv+yE1MtSrbDn6ESZcuVeHnxeQ0sAwpzuagzYi4IC2dD+xoU3dUaUNh1iPh
hLOebztNqjamwiz0Teuhtc17qzLCvekqZOrZrUusRvSAgp/C07XNwpFUmPeu5v7L4/f/W8DMWk3T
vVnk/E7tM14HLbv5vYWV3iixGz/ZWLFxDNNYdBIynfxBDpwxJBjEiIpsk/u1/hxU0Ag9udE3Uexa
ThsO9cIUPD+R/+tumA8WZRtNy3dE5UOPQPPSvk8kNX6SEyyoMCIjDhE3qrW1fqg9zfiiJ1q/wjRF
WnpF8+XhfRg+XHj6Nj5eWEkbVQml+KnvktJR80ra9JJKvz5Ji1dMztAzpDkZoCak/iZH9BCo6dai
Cbc0Xy8+QhAW5ik9IYpT5QL/6FFq92kv/CcTf1jHpSpe531a791GzZ7SMM3QdcBTSIWbYhv/HQHA
9yrVt32JJqGrRvNIyKF6b4z9uO38uFx4P5efE7cnT5OZ8zIb4HuT58M4NcJWa9cMgyfVa4jqxszq
qVPHvd4b3q0cdizypdQ8hJycbo2W4BGZzuTCPUwz8mzh4Baw7lBhiVPFU3mfvyrcVkMfklTwJGnu
QzHo0rPmDdmGtpd7U9WyTGaq6z9YhZkvdLCuvZqJCzo10CDDv4/Nh2dX+N9eMrpcGLX5Vm2YHthT
BStbmP7WiL14YS68Y5EXT4oekf0eE0y41+dPOsTom7QyDJ90O65WrRt2N4VBjotXJMZNUJOtmFfE
tyQN9vmd0dercrSCXSfhjd+IQhx6qftRhGGzHcoi3eAeScyD7BUo6zNt3eXu8KPyEwPCYn0yylze
eobqLUDWV8eMcpFW19TxuaiYgkAey6AJnpSmCTYiQh4bxOG3kH6MIyfaEntqGpGLEUMpzT6GGhkl
3PmIWb3kNmKMw6fCN1/cKmp3eWL5W2n0/8pC+w5W45IedqZPZ8nC8VbCmH7qqiFSfcc9PswKPQrG
2Jfs4CnUEdvGrvJNKiv3pgt8EMWK2JnArLdllD3b1oOtZw9BF9R3Wd3sSiCIjeJUgpH/mxs5twSq
yTkXnQjb7OwLST2zRQ7NGiJXmN9qmXlSlPZpRFC5Ht1siTo/k878cwSsd2c5yr0JMTkf9LHNo7oZ
6uApFaMer8oupDEkdA/VVNmP5W9CWY7gYvh0BtQ4sUKsceALqyKizx93LYEB2ATr+9Yb9FfL1eOf
DLc+LNSlM6nH+11iCkaPRzdA1+w58E/hnRRBN4ZPdJjVx7aXx9e67fwb344bgpMgyhAYFWcxIjZY
XSHnKqwm4K/TeZKNUP3S6W3zINtx/MvyCnzToIeRY1oZjbZWqlS9T2u9uPMMMTylsa58+/yNvpsp
nE9sFjwaKaCGk/h8zggxLTej1k+9pzgdRsctrGITw9Tdk0eokI4uq2tKeWWVkHC79qJoB7lYvR0g
q34zXNneD51CPloW7cuCDCalCf21JBO+kUs9vX7TdBQr6g6K6ArkbvWqqmQy11lP7d5111pJLGnW
6tqKo++bl3bioJfP+BFHX1zdzteaBi+5iMWXPqqVBz8te9zMocB15M1si9SI8V+2yb0AT4Ncxglk
YWwuvnnaTGDhGJNjqyLpU6H54QMEuJY8sx/FccByxFGSCq4drLAFI5CLMI2JoMuBhq4WPBgq5NnJ
18Y8LJPxZn+qzGJYa3pu3igpGTsRe9G6bGRaghGBe5WQxy8hWBHhXEHzmOXdi++m4z0k1uwQ2zFp
ZFr+UzGT1yaiYcg++2IM/Xe3S3z4F8lGqgpsF5Xa3bkK4I7W8kqKEhrg3x40lq3prAz0beIMcz5o
aLpgBFeyOKpVJJyxJAXAHv3w1+dXuVIusA4R70OvcjKhmi+OrshBmSQDI8KAD8ttTYpaD5828gge
tap+DOFUbTs3zSev/Hu91JOF/WfWMp0++6m/Q5PXoGBRqHDPH1SqMa3oBz05Fq35EuQ7U38QLsmk
f4VkuhW1uanM6BZ+ld2R8Dj0d2ph77q+uc/9P55CQHRoLyAVMyD8X3cE7QQSBJUUXkPndzQWQOGe
1CfH0avVveqCPslDoJCEMOWs0R65tbJAemmLImHRqciwqo1xJblttpbwNtmoPe6OWA2Gv0VVuYch
EYnjeXqzyWUvpOBa9DOdPqDztWfaTDi8YOWD58V85YT6qxXwLpNjq6j6ZujoYAY2zNHP58rFIYkX
BZT7HoSBxHzuUBQTkF3TiUiO1rvbT9N5q1hGNewO0PM/v9RlUUJTZCqvkRDBiZrPCb8lpTrDge0I
Q81bK0MNE9JNEifA9mkVqdLSG7/yaP+5HlYAsw1S0cKwbI0gOoaxdQOFkDVArW+ryJ7khJtc9e9T
Kz/EKgG5ieFA6i3adNdNTOC2OHhLYQIXZyxEmhOpYoLTMT2em7V5SV2X/VDGxzyi+ZfroEpa6O+6
rPX3CuJoctEJ56DMxzdb9O7m87G/Mv1NcCVAg0m+w2o9Qxn0ku5SoffhMdC0cWeYZfnFHQrz3lS7
gy9oQKExUu87TTSTeUxj79UBdU8qvLsU87GRFmc6HIaolPeeVNlO6ir9XuSDd2/XYXBXy+7L5zd8
edyA84+kDXM7DSbtHDjKcsNVVUC0YzUO2O6jZFgZbaivU82QVl5MqHdlisfMQin++YWvLJ5AF3A9
8BaasIO5qQP+UB3zw/WPAHjDFvXGc2tp42vbKr8lyxu/1jLNUrWUVAjmk/Qs1pOFW7icuNzBNFMm
0gTu8LOlCuIRXK529I92VT2neakcy0rJnS5N04VRvgCWUTazsVLk8LQcMecuN0MYdgXJFVyqz/ah
mXdgxZF634isujWT6iFPbePBb5t1Tuu5yaGslXaM34Ly0JDNtfDcV945etAp74SFD2nODOdVOtMY
G3UIjipOfg6ZNNWDZUT6k2KN3wLsm0sjTb5IWHH++PyVX660FDFAH1OhhyZibq4DUakoTKUKj7JL
Np/AvXiFunGJIHe5/PE2J3gBVAy33LngKqtwHIjU1D+GZd/e2KHXrcD58s1oaF8qeVhgD1+ZQ6zs
cJiJPGepnRu6aIURdXWahUdR2C9xWkZbwnfwg7PVbgFRvDz8cUy2MFLHwE/GPGC2zJZK0fVVFIfH
tpN/ZxhobGRXKU+eFf+Kh1r6DVNnyY7y2sNx0X+y3OlXzcqorAgSpQtFcJRDVdwZanXybEPsY0N6
+3xmXHlnU/IZzAdw9ckF8rxo8BHXjhV78yM6EBSfcW3sjaB/a5Quvx0krGc/v9yV09IETjM3KFEY
0bnLlZzHLliTIj+OfmreQyktt5YfjA90lwA8dDzCcbPb+5E53tElsw4FvaJvsHbXZVCYN6XvKvvS
00d6GaXp/Wrqut81ef9H9fvoOSyIN0vGKFjgV155/yxV0ySjRkFVNHsZil9YrqFl6mOJceU6b/Pw
SWTaXW1SbKalqNa9nS1FhlwdKHzZaFIDVwKfzl7M4AY5+t5CedSjdDdI3qGuXqLmjyqUNwqqfe3j
zDG4jkacrtQiQwwJujKzg+ZC50ocrBxerVFgrVIbK6hP+7BrFtaUy1FhMQERQdvJZwjx+nzmJC48
1JDt86hk0rFp7Oeqk9SHQrHuNKlMnru08BfKq8tVbDqnThwPDhdgqrOSO8+rURSF6x0B0kJ0QYit
cMtqdp9P0RmffKqjzy4zhx1SKv4uM0zvaMDbLut1ZMeHVreJU7Tkb0Y8fhuhxiWeuCu1/i8o6Uvt
ksUbmI2sPuCwHbS2d2R2bEWnGg7pJpLDoXDb5Mq2tSFQxfa3xD24hkfeEkqoz4fgclGgLGG2YwPN
2oUy5fzVdm4Raa2asfqQnuJ0Idcamj+yp2XrpPr6+bXm8evTcHMEnrIqsMtCeT5bXeNaJe1Wkbyj
WoTPkkwRFue65wxporQrnEm22hCWfzi5kBAEGP1dlgrrttaMdK9VLMWRTL45ZY59Vw2e9Cesc4MI
2lggesqt4i2vXDB2pNon8AUEWkiRd8KM8KzXtD65FTay57UbY+BoAj9vUIEQkNrHw32INnmr4Aj8
oFhxvnXbxPgLM078jfLB/Qa3zL2zeEkLS821d88XZU2LMaMCOns+9K5aNHaUB8GxIekRi6nxzaIx
fHAVsVVbpTnoZgsAPwYgWyZ6PRrH8iuhKgsI8WWdQjeTYzVHbHtq3U3b0wfoo5Y0AN9S9o8603DV
hdEfeyyCXVt20R2nnGKNPdHvJK6lP59PhivXpYCAe4NoGzLinB6i6P3opVXrHb3cGHAo1dSnrLG8
Z5jjR4ki7qaHD7lPw9q8/fzCV9BW2njaJGWYpMz0UM+fOBMk8xb0FI6SQuuOkIk/tZuE60RV4hz2
axCwN3buwc7FSSIr5WlQBmUnsxg9hrXvb/QqgIeTa4+hZT4t3JrKpc+PyeCKrK9AoRD8cYQ+v7VA
pOWEEdmPoa38zMFCVvlXhTb8NwOkngZq9MWoozvsrwynUxJMKqO3CjHxPQTuJW3LlRV4QlyAOuH2
28gtzm8lKyuvNPTQfgywNPlpZ2PkYAYeLcyCy+KHviFbC6Uk2Lc87wVlcQDoO7rWY5I1jy2RGYQV
2+Wua0tjKYHsyiY2Ubah5GGABHF7GvsPE11JRzUwlM59TIDbNpHdhlsPVqhTmEa7LtSsXcW5suTt
fwU74gNn9OCsUikjWTm/alooARRD336Ukgg6EXpOfVVlZMRlWvA9GkrTSVrD38XNwPKLLb+77kb3
SR0tH0fugrjfujRR9dS5OODMjA42t6Q/VbPkoHBtMYIiBzbDl4iGYU7MHjsMk0YpsR5R/Cb7TCkM
sthxcahLpfnKAvIzldX8rq8H6cBdWTdWIZWrsPF/LXwBl8gCjix8nVNKL2DpvEi1IyHkGmO4YzOm
+VdSmOMbDpAhpVjZrQd6u2uDw9peMdxXoQ0dmccov8kkWeUCW7UE2YXSh/pdJwY8jcc42Pa5nzkp
hlC3cewv2RRc7J6TdpSTNVUb6UtYjp2/XRmGtJqxmBylom9WUl+C/Nfhq40f2qof7b89hbkc3u+s
0xRjFNbT7XyYwhFHBbdzVY8jdBNCFxyTbS+sYm2Vabw1fDTabLrxwnp5sRBMF51EZrgoTc7ms2cs
mcKIfrhoBxKzApuOnbJOhoVtaCZ0oBRTccNlCCfXH1sy5xl2nFuNTJJy+zGqwh0wCbB2CmM2dJrm
xg5M4rDVdeLtuuYtbm8zcdNH0mPbvipZRp8lvxV9tPac4lcfdDuE0ls9f3Vt7JSDlv8uhrdcGRO+
aapeFi8433PNZZma0lgkmXisaRxszKR9Nscy3E3noBf4atGe5GWxHkr72SS78tAm0VSouPSuJJwO
gfolcx/YlrFwer1cbTCR4HXxtjgvk8c3K7A4kUddj7r/2NBNJzzcDfYeh6Sbsi0d0qqivZbTDebI
4D1YUhjubJmvSuv8ZlfDV/Kc2rIa7CQZNAyw3zy6kU/QrsaFsvviq0Ffz3sGQaS9CGAzje6Haax5
eVnLvqw8D7Tmt0n6l1c/VZM2Kg66JbusS1CIMxWFBh8ozS8NgGh2sQgjmMHjHJcLy3gsM+3RDPrO
Kd618l5uHnyjUm6nelfLrJBEdRmvmkT6S22QHgv6jdvPV7jL0x4urmx0CudiaOwstec3ZI2NTQmi
2McG4deub6qRBCvJA6SEO/TcjF1wX7b2d7KDlF1nIV4ioFMhMFdXeYdFn+wKHV9RVy+qF1ywm185
hPjRkdya6F618VxnsK0/sIPlJQnwxWvjxoEQJ2MP+vAXx1QtyseRYEPtiM/ZZuwDcyWU7IkGHdsF
DaDPh+naxaBIgmVRhEwXPB8l6FieFpe6dkyiaLgzdIJL3ZRuY0383R7ruqU89YsvmocDfNHwLeIr
Za6cXw+ZCc3bruHhCAlzcsWO12YrLa1yV6/CLMQhhZkIP+78KkmCst0iROSInWC/avMCAo6tLroM
TFPorIxkBQABZBvFtG3y3Dq/DLzkEClGbx4TWWnvJFE3r1nkdeum6vRnS00lUM+EE0ZojsKpKnI6
a7iN5qYTMGM2jdzItgNVqj1mFCdTDsDg/jHrwfxmDZX7pWtKXDS8VJq8vChYV7EPfMMpTupSp+1L
a6OYmfdgRkn0CrEajk/QV1Xp9Bzp94PXY7gBuxXS3JDhvE9VktyEpdU7nuDnFZTJ/Kftt/tcAsZd
2W6plKvx/3F2Xr2NI+ka/kUEmMMtlWXZlN3u5Bui0zDnYvz1+9DnpkUZEvoAszsL9M6UqljhC28I
1LB0K7NTpFXcpeqaBonPAwjWMSlNTogiiQ16JsrW11NA5mUQDYHbWam/hghmBHfO8NXm5KVSucFm
kCov4jI2JmuZwrZ05LMe5RF0LahFomx0fhUq0xqNhjuHQbuKigCwI4WE8fhch8Hk6PKDisxIOpEO
k6d08tG2viud9iZa+xSFKXjg2g3iY2W/FeH40qeJqwCoruJ0rw1olzgrCqYbVRN7tUe0yYLT8V+q
/6EpTK9YpS8cuWWVbgVd5ciX1qn6jD6um8ThQ0kjKadol0mf7W4UK9oxzy0WooWSb+RUWov+Tn/8
KhmYZ0n/D3MRmEZgpC9n2RK893JfTh7mHGT6at2chqBKf0dT93r7dvlwJDgJ/9cYobV7OVIfaGFn
h/rkIX46fqXJ/cDOzg+TEOnm9kjX2SaToqBMkgvLA+T74iIDEaj4plNNXmEMoB/1X02aPtsmQMCi
Q08OoTkXr5P/otrfhUbjpnF67nmUk7BflzYFfPmec9Q11mb+RTyKxJEo/5ESXU4ene8I99pw8sLG
Qui5VfVDoXahawndD1zgcuWmVgdzl6WKjcFjRq/GPDaY/XnaIOVrS6Fa0pml/WRpJSzbPq3vNNyv
bkmELBSUdAmt+Y3cy5c/sJBJ/qzCUjxpcuKDYVdEgElzvvNhrgoQjEJcO38Z+iTIgl+O0vWOgO2g
yl5C3rdV1B7u4+ikxqEnFnVF6Nvf28I5a4Wj7s0U7qE/yWDkYILsZj/pkCPfWo8QHX/34YyIiqKQ
T5koyP1KenZnG70jUC6udKJNvhWPL/c58fbibCSxXip6KLWeZfIKdk4c7Swdz5JMmWDay0OTHh2E
MB4jvNxdGMLyjgw+PA95HX7xA60+pzAKcZaqTW4psHTKkCeBW9cOanV1O67CsnFgyLXZqqPB7haR
Fey61pIsV0NRxO0KnbKZnGKmqxcoDWrT1smz5leiNjp7BmXsQ2X4ATqVo9jlTopzjdLDuxmtaEsZ
QT2wz/tNKOJ6PYxqdKT5+Ccbo3bXlZr4FI29vZWi8NkeFYeNWCrRWz/IDprqRbGloT9s/M544tU+
NVDmd62U3bOpWqgwkn8g4AsjmWb2nHwSoV1uhzKpIznRxOCZhcrz5hgieEap2e0DfwJhX8nroRmR
MI79J7rvlhfp+vgAfDA611Nle1pJ1tlmVrTDJQ3LeM0pHkQbwp1oguGpBF/yMPqJ9UdXMm1NwV92
K6ls9mgud3c29vVbQSOB4J+/QP5Q7ricCGIEiTGGYe/VRq+g4ksiwvbtdnWuyH/YXb8qEfmZK8ZO
bJOhVu4hFeZzs9ips24f0hOzUAU5/OX4WUWPo5GzzlPj2PqiSA24Z2uwj0NPREoAMu6UOKo+t0bQ
vDUSWUo71OtG8Xs3aO1offuUv5eUF78GBhSQK2j6M/B2cdmNgaZ2bSksD7pcfEC3AJyrPRnWyRzG
lwm75o5fhxRZEncapfa4+ZG1RftLadPxhYZD86p1WEhlBIePcS07z2i+4Fev5daT1GSZF+pOsoWK
hY9TiZkIvel4KyZMmlCLI7VxxozntQnpqmd6bRzUSJhvAMDDT3lZIsl2e7JXYcmM1gSFTnROLe2q
9VtoASXP2m49TSnrbZw1sQfmJt6BAFZWdYX05u3xrng6SLXRY6YMCZoa3M1SjKQHW18qam57ii81
WwtW+RsJRPAYOWXjtUktr+Naabfs/m6nDxMyr6ne/W5Dq/gBCq/ecKOqK3WEnXb7h109IBQQaIDT
lwZudJ2pjJ0W6znyVl5Z0eTsksI8lGp/T4JnfoYuthZdkznZpldMmoKsweVG15Q8ltVocjxHFY9d
gbaVUPsjpEHl5+3pfDwQmSIFRJAUy0ZqnIVG2oWm4+Eskz+aFk5dcO6bXdmo92TXrrNTJgWYb+62
vxfJ56X9KzdHL1kbbTW1Pakbs995HmvP5KDydxOlH8+Jp/CUjtE3TUqrNY5hc4CYOcgUjIbrTFnz
JklSDDK3NPdjNmY8LVKMZKDU7XuS8M7VKCm6GSzuP7dX6Ootf2fi0tpWIeLTMVz86rFN7bjohO3J
OZYSg6xgsx5p6IkNSBqcEnt0HiUjHz9PVRLeeZmvysoMPUO2ZwrTrICz2AVdYYQkeonjoXkYb+T+
xUJzdt3baHIIM3ST0b9XffposmheUtOg7not4l8bQaQlaEx6nM5kjdmBue7KPHjisyIqAw0uPNn0
loRrhsO9CtM7AGKx6alLcehpz9K8WaaWQ43pTVI0tieiUfmEzWnvamEr1lNtF49J1yrbqPGd7WjX
onQD257WBnrLq1xrgm00VIQNQdWdeqOmVVeN8tsUzzQZRGUrlJfbjDQSZWi3nqAetomQT5OBlJcR
h91aSXm1Qn+U6rURGrgpwZjcCxFa74yEYMMmEHigjikGk/XoSWJYBRRzmlUTSwIL9bLON0hU6riU
OA5E/CSP9rUcRUfcK0o0IKHp6rZ/8POqPMRBJx5jJ0Hjt+p1zaXAEWEcOIwrs5W119ub911r/3JN
IZ/PSCFiEPgoxqIqENchjhptonmFpBluH3WQBquseYyyCT8UQyClJVjaB2L6z5VIlVUszGhdGiBv
iBU/IYeFWYCSdxBGW3ACftY3j5aPUynOivfACtd3Eb8VjALYRwprir74rUpntlITpXS/0kb54dv5
RsO65lswRS+3V+X6MaMJgUqfPLeH+J+Lh3tAkxPcj9A8ZToTrAJS7S1rL9TydTSVOyHT9XvBADNw
lDcTsNrygrUK1Ey01NA80HLdk9IIY4VjmrT+5xnxOPORKKUDwVkCfcxBRc1NlzSvGlXir66VNzhx
/Qx11FwtH+TB7eE+mBRYdlr7XOUgcJbW2pWStZWt06ecpJ4+p9X6tNT8vr3zna4hhhRpmRfCcDaP
EwrRly/GWNR9a5IfeHIQvBkt3oXu6EP8a2QRu7JZPkTjgCb1kNabuMn0ZzVMPt2e6XucsThAtESA
iRDBg2uSF5syHcTUK9WkeWJKko2Wpf1+yiP7LAz/GTjF+B1GHk+CURfpF6U0EV+maj84UKzbeNQe
azX8Ghlj/wiDoX2oxn7YSkJGO8lOiq1T+s05UIrADSe9O/hpT+Guax7GVHdFUEOIbtRyZXfZQ5xA
zUkBbBcbCxyNW0MVXtdBFB7jXCnuxV5zDW8xZ6zZaZrwTpMtL5NkBJ/wt3Za3Yuy1nQnyxpOaUGI
pSWp6gWWXX2tJedMRYobj04BsAbF6r7fXvirVINoAP4eoRZJNOTUxbobYUBRGrdiz4acdGgNo6Uu
nekPRWa36ywXP4Qh8i1oZc+sRm13e/APbiLNwOmX5x4YAT3zy31XKGgv9VapeWlonNROqKmL4OBj
q9dAkm8P9cFRIvNGQg4hCQj8y2K0YkXjKMWF7RX9GP0MnPyt6kL5zi7+6CDxGYkjeWApTFjzjfhX
6CWZpSxJGqNoownBJu0xhXB4/eiIzi2kJj5ZiNXiZZdbeKv7f6oE3s7tiV6HFhjRA0rhMKuEmsYi
d0tiSbNbLXM85LtPqj4+qWOWPZuzHutYFdnJiXkSs7K7E0N9sL6QGOZ6D/H0rMRyOfNJNGhKZQS4
RZYo29IJlE1QSvfi9Q9HwReau57NCkb4cpRMyTp0+X3HkyCentNIPmnKkD7fXsEPciLoYZzvmQc/
90sWS2i0gdO0g2l7Zaqd6RIGrgKB56iFZXnCCKB60Qp9fNSt7guazfIz8tzG1m+sZpvqeX9IrEAc
W0PceeCuD6pKSRUmMJoTaPcv4bqVMtIzApfldfr4JnWNeIgr6IO+U3Q4MskiWWlmDzs85go6Sr5u
33mLrvcVr6vD8Dgl8X2XbMLalgMlUcgqdF+Mxz7vi3UjqgjHz+eqWddSnq8pWt6DNs0f9PKKhCNA
YDX3W1AjWL5MaRjJ9lgplmdNxbc06YCbIRxR9PELrdsfmtT9o7MIRSSq9OTCNF6R/Jr9RS63WNIl
SoD7z+QRm7W7sTaiXYlC4gzfrB8VM9hadq1ggIEGO1yFbGO3hrLuwTGsaNy39yoxH8wfegp5AvcW
lLNlViRLZU+CyvXclrmxkWMeKdeO0CtP6Kw8NFhleCK3ld+yE0jIF7SrETFkBym4cQWBXPuiy2jZ
qP6UbSpdDs+lhmg0+GSolrfPzPXBxBgBfi/dN+wl0DC+XLUYrVK5UokpFT0yz6aTP6ZtG945AtcI
F2Sn2eIz3xvxRp6sy1EAHbexQrfMCzBZTRGNb8JVHIlhm43iIcRPe22IadzkSPhtHa391Ey4seGs
5/x3e7bXTXqHLFWTgdvROyIcXGSMuJO0hLGS4vWjkhyCeCoOpW6QAFFCijvXkUr9zUd1c23mbbJL
G2s8R1p1aKEPfm+C0n50SuQmyflq0poxr7JDoGbZ0WnvZdXXtwahhQzHbHYVoZS3uDBNGr6NFCum
N6nS9CdoECoqOmWd+7o7atY+HOLPqdJMbwUaU3e2xHvx5PLsMjb1Q47U3HBeImukdtLi3hlMz3Fi
l5rISVRa6SYO0lXScZp+1dnvqht+FbHtAlA75GZ7tClIuPlEnAedxbEPQ/xoicbt7IfYRFRAhG5j
dH8kxzjc/qDXgQh7F7EFILSIXVE3udxYYViADQxC/Sm09f/yLiqfMhQW147ehXdGus6J5uwBBvwc
7sC7XBwUOYgbKSt77alURn1baZm27VOr2DQALjbUKew74cB184qxkJACe0OUOTvsXE7NkAUNEZFq
T3WPWAcSefpOSiM4vVFq/lJzB/uSKg/dfo73jcTmv/xwQ0lEf03NUHpDSdTa1l0VrYrYvBc0XKl7
cYpmaT1K9jOIW14iVyVu92LUhOkF/hOggLIuN8UY/gr1b1KmrCMEjtArf+jy/FQY6bBC+AbriJ/C
mJ7NoHlopL1poy30KiGzKWF268hPtfoY2c9mB+I2TEnEtXXt0BtHbmkAhTs0e1HsOsm6t9k/iPyY
CVG0pSHqjFjDfEH+FfmR3E+5yV8U2MIvYW0ka2mqa1fEbfkc+HayxpjW/9aaSoNzIgTU5q4+//VT
QSaBHhUNg/dccbGzUNtSnSA2Vc/sI+VUptJzpjmbttcfFeRhDxj3fb59aN5zg+UBZ1cBfKbfgr7A
ItoNFGHW4RCQDRvICxv1BtfsdYhyetI0m6R9sUH76xKQdDnaTmO+akOgkWZxyKriSyCbq2p6Gexy
JRvH0D8VOhYYUumNw0YkGKkIdZ9qK7jkKyUXL7d/+QcPCWsFb4prBMl3EuzLr1XJhZWHiaZ6pNXD
U5gVyQvq17FnlY2y4i3jgbe6YGOgS75rGt3Y+JEarZsJIPrtX/JuKLpYQwo8HAMOKLnv8kkbcC6z
uzDT0W2bwB3oD7EtrcpMPSdRv3GSFyV+ztp4bUvhvhrFgUMEUmDEV7zaUDM6O+FWDaVzV34ZpCPI
SaP+Eku7GsOXzv4VyU8G+nXlWUuKVzOocCrPEexVv0T5wZQl/i+BZ8XNJpaf2prqXE5jJQgBQojk
l68au0qdnuHUf0rzigKeoA8ySdaXvHUeZ+UAUpd7HP5ZyHER7uHxSNEfTRcqLJCNL7/L7ExjKGUn
ezXaTLrEtY8xipl8lYZ+1RL6RNZ5jF8p+DU0G3PZ1SKvU07h8B8+toOmrILOo5o29PgOBrDmYVIX
uBu3tvaGFp7pWnn6jJ6DN+VbIT4XyArJxv72B/0geUBcAmYEKSZXG1Knl1NANwb1trqdPD00plMo
qUgekC2es9LPttGkpru4KfrHtvDjnSzVPmD0JMMMum/atWTI6YPVpe0hDLq7uvPXMRoABiJJblqE
68ylIVffJRqGQePkDSI6xg2OxJHZG3vFxpRu0iyJ4m4m3ghExy1BXPdL4E6zNaZYdh2neC38bPiG
hvCdS+Sji5OmL9xaUAw0LpaOu/2g+nqcQmkjFlKOja5i6paFh5gu/XOXhdHONGtpo9UqGDUqzUcr
1O7JGV6//pQ+EPWbmcgsjbl4/TvJiY1CA98RaMleQSYAjACMrYcpDO8FGte857nMQlGPnMaGHLBk
jBg+sn2d8EevscfuiNrWadKr9GhAW3sMEpToqh6aTJ3L4fcAMK0ABZSxYbtweuAVztZ5nPIqllrU
PjqdqvxwpMDaIyluPsvjZD1qkS/fYW5et9UpJbClwS5xzSPcu1ieVkkiu6qcwWvl7AitYvAiQePb
DWWVemBkuCk3tGsOlv7cyGP4IEc0zjEJH46iS4IjQoSoRNvh+NTU2eApWWw/9YaFfpYlTnWC/jAZ
1C4IGvQL8io5twJteBNhljtX7UeRF8Y9iDaBDwCJsXitMIDUAbG12hMuqGtEEvw1MB6vm7R25ZT6
ncGuzxpRF3kyfSwgT7htXN4CQPfs0Kgq7WmQWmVVSdrsc17/uX3XXO9bWD+0i7lTyHp40C4HSeIx
LoGipp6vh7lX2c3LGDnG45SU/5z7zwPRIp3NIXk0F3U6mO9+p6tN6lmBlO9xqP9dp84x7qN4hdP9
KSf2d+sk+2cZJ+Dqs0/GbKhJYLO8sLrCT5xYzgovspzgizYZ39UxfNXLBDCLY7f7JCz87e0lvf5u
85DwADRYM+QDiwfIh5VtZZMoPCmwzROyP+pJGPfAUdeR2owAJH8l24AvaqmX303utS5D5YNYB+jH
JhajTc21iDeWmanuoKoDVgldcucYX2eCJlVWFHKgq5EMLgGPlp0HfjRZpZePRr/jCZZemlJvn+rY
/uHU+on2uEINWhtPhU+J4855uOYG8C3/Hn7+eX/Fx5EVS1OcNKU3yTU2c89++iiByuo7Z6P17Zqi
4qufdXsduHvR/izsjmIa2kF1/qmKBY2yzxWxeyJ2U3XCetelrP5ml/XZQZB61SovoXNPrvGjnUC+
hZobTXsIVPOf//WDHTnPS3uMKgrGSDUL31E3tlMkd9blo61Ax4X8hyeQy3VxsmQZirQRyiUyOElw
SKOQxUnyL6ON3/0Yt/XZmvR7pMUPxkS6CPY417nN5BafQq1Gs5nwPfXm9r4J+lU3mhdDytYRAvBx
5a9qRJTb7ifiEk9x+Slz7Jeik1Y83ke1z866Fu7y/t6ZuL6dwSXMaCO2JkC+ZWV3mIqxLRMl9+Ki
/ypMq6AiIpuHSc9Q1ajKu2nx9SKAwON2JhyiB8PFdvl5S7XGn07KWi/t9PxrkqbBtq7s6Us0qkCu
1AhueqrH/VPSqP5B6M5LzoH+nEcV0ZCFzmDtgzFzHTPQXjKRR4e4tKYfmWOEr7cvpA9SlRlAz8VL
fIR40tIvq4gMgGB1iZY4wcu+sVT/JHrNbFa6mXwbHHH282ZbF5T4XEUy88/VhPlzQb5x5w24/kAk
trOXy4x616lFXi5YbGM7lDagF+UacVJN6qVt2zjVrigNuoVKcU+p7brezHgEHfNVSY962ZgCcVjF
BZQsL+qCBD2vqtwYwo4fs1rfCntQTkWPrkAbDfH6zorP8cxlSgYGhYYoGLy5g6IvzqRqTRpO3lbr
JZFsbKK8UXfdaEhHv4HhkWGU+xwGA5ShUiCRBqX3e8SfgpHArHfyy2bdZ849uZwPdiv5IUAoQFFs
gve86a/LKNHqQc5o2niZUM09kax/NIwqX9OlK74DtnU2XTp8v70O1xcgbwWYmLnwbCCZtUhkxBj0
Fe6GHYVwUlJbSazVpKB5dnuU6xgGpNI7SQS5U/qPi0AprgwprtO68hDLaMAPZs3OVkr5eQqd6E6/
9aMJzfwh2LkABPjGlzu4FGk12rZfekNE3OCDaaEmVE933tn3lsTl9pmpv8AruFxZt6WCFXxQ0plc
9p/ihi60Oab5gQDqhFm9uVKbqNqUhfGzHPXhoUNH7o8joLRrFhl2WicwN+gibHBKajBgm34MREbb
XvUjFwq9hpZAihx0aWabUer0X//6JdhXpCUQhsF+UjO8XJ7aFNYIgMJ/6sKWOk0Cb68w82bX15Rv
bw/1QdJHEDIHlDLfnit/8SmaDDVf4DCVB9XjhyDLe4nqzt/0SRBgA2g7bsrNvddkiea9Pc1ajKK5
s/HmIf7+THhnzaGXSdUOh2VlOV2MZqw6N4R4ot4pbXs7CjaRM9pfOjuN9ji/RPvOaBqvC7VT0aXB
PfGxqxYCJsCzpwW1cQRxZprP5XJHY2RFpd1bTy2Szw+9rVaHqAq2gz9LvcnxJo851aGmT+Tmyfeo
Nf2D1EH/E+QbL6XUqaskrcLtGKrfBj/v90V01/F6eesgZgoajrbbXM3gUZ4P1F+3jhMEcEZGPTp3
TvU77HuDmotdH2QjKTytBjCrRXn77c7WmIPfi+/CoBRSiVEJOPnbYtAgR/QcTnl8zjQ9+NQHDvwi
I0ZBJqXlaQ9wr5FTDfeSpooVXsT5Ca3yDCtgLBvd0CjvJQTLZ29eAyo51Ezm6IRs63INWqAEQPLs
6NxLzs9YFd8yzdilNicyr4ruzp6c53Y1978GWxxBcuaIcr0VnfU2sh/8RPggBdDKvb3E11OCuDi3
cgluCcqvXlalCzAZ6qKzKpzs1U59chC+8qoeBuyRySjvnPblFU+ZQwG4SBjDSUOZZ3HFq9RzIj9n
Vn1g/JwMPTkYiShXeIveeyY/HGnu35Ci8nItb3j8Msnf2iE649JhG26OdpebDp02uSSP92wsry76
93kR9YLqnZ8UeTGvPoHJyRUPe0ARq1KLt5o9d68iJAT7YZhWk9++lAmoI8rhMHGsjRGMezmbtmWW
PI7TCL+ConhKAkNg4yKrsg204ISazDEKkjtB/zKamn/rTDjXZ0Ae7/nityKjZ/mx6UTnsBxVCCC5
/TIJNd+UHToUhRz162I0/I1eDvfyzo++CY0uAylHsln6gJcHCJ/Cus57Ro4wY3ZxE9UeotT33UDW
838kHc2TpDM8zxMkCk/85VAStsRGHSHDFUZWtuqxRlhJTn/Xfe3qkM5XApA8thlR4rKt6YeJJOIu
iM8lvEaaBQlhGEzC7b8fUp4G0jO2FgIm8yH+6+41ETmEothHZ9/xn9LA77yamuyxkvrhKUJH7fD/
GW7m6aJ0gYPK4kEGuIO7SMkZheaBEKn5HyFmtXEk+6eaqsPm9mDX7worSH2cPhmOA0Ril3NDblUt
Y8wxz/qAYeUQh38quUKqq437XZrZ51ht/jG2IWhCaoGFfK8wg3q9HLGbcK1r9Z42uG6CK06Heov0
Z+t2WtXfuV2vKh3zWBB3KHZwwc4w68uxks6AUJWrBpANbas2/nagCroecEhdW704Sj0+onZo/zSK
T2qg7ofoMdXPxfA5zM5NDeRQPypgmNWQcmg6bSNpUFe1lX9WZl640outnWooSRV3fvZVnsnPpr5H
rXKW6QPgM79Nf224vozMwSG99BIcadw40/o1OuXErmFsr5PKKL/GKAa6phDmkyJ33bFTUHmJLeee
7fn1hcEPoRGGEzYrSCR6+UOMWtRmnCDOjYmZ8jC35veDFMFpBbx9Z9LznC7fW2t2EACmwOVEGrKo
9iHjb1ROJg1eHgYoNqEauB3kOv96e7tfv7eXoywmVARladZ+MFLGtMGmayoGDraySzSaWn5Q7m6P
9t4xXE5q9juDmm4hlvAee//1IRUJ4R27bkYvyJWt1Pivpa36q6SBVBjiCXCs+u9SHJxa5ZTHZ7M/
xtVLFH8ZY8/wT+rwK7A9Iz6rSe5m46qtulVpnoHJeWn5o0l+NvUx638HIlhNMgI8W1X9bU8/pxYp
ezwGnA0lF7f1v/fIi4/O0bHRcxGIf38T5TkYMPL72TsaJgU1jOt9LOE9q3zSjGdpepXlDZmt1D8L
B72weGdU/zndoVe+IJvfUY7EfMO1wv8kZ1UYGZ4je3PWGfqZB5jAJ24e/6KfnoRQWJofVvQnz//L
YMjbvk6YcRybo6J+LZ0nuwUBpa5zpIQl8NtWesD2xL29/le5DcEyqLFZxZi6POWDxflHDCEaQnIp
0IMtLcrWUb4gw2/8Es4QPFRqGCAPnykH6BL6qQDW56K7izf17V/xHiYvdgFpxYwWJHJH4Xvx4GfJ
YEPm8ntP1CXmA/IxLvejIX5gIUGhKEz/0ARM11Nq/FLseCUrP+KRSl/utgBxKjzrtGMXTae0+WYP
vyflj6PsUxs+h/TU6j8kkBXFVD4mxcMgtnFhfdUL9dnIflgD3WOUMVaU7e68h9cBDBBhclOaHTy5
V1RfQw5DqzdTzVMj+Nda+CpROV1FkHS2em7kD2j2u5pTGXeGvWrnau9tOvCgswsbIIdFSK5UORJn
xjB6rc5Hiq2m2g0T4pep4YudHoPIQ3u4U75Fmr8TWZ5+SlrNeIyKtDwnRac/irb1VybQ2H9+sCnL
4MtnzzhVID6Lq6tIEiNM40D2GgRpC8Srt3qX2ytqZm41A9Fub6fri3J2SZ7lVKHbzwjQyzsZ3+JA
HqOC0ZC83Y5lm0OAHe6BIa6aoyw2rzRX/yyhieDx4uhY0HNVpVShtWfSwedGFgegzG6afuqyjD3Y
hbTSDLyHpGAVB6AzJ+UnZty/zKLU3LxuPqE1uquTdNUNcO61ybpnG319lc/MOl516hYkTstsMIr5
YzEib1CWRo/Elya9Go4UrXy8jD7RYtH+u73u128h/0KWHilTkMjAui/XHeGNyqQ0LnuqBDNbOGGz
7YJi2Gjmvdj5g/MFS5+HyqCRONNbLkeaMn0KpQDYgoXc2TqIgDVC+21dP5xOQbijqOb/6o328+35
XVdB+OLEHKCIAFsDAJsX/K/HSssKsEVhOnk97PAvGSDFB1pfBYL7yojtr2R6YV71mN6Q4+uS9KsQ
EtpV0ViuhBYApSDP23UwUg8mDHhXTusOu6g+ebv9M68DVnxrZ6ICtZAZ1784bBHuHvHYmGh3aH4B
satRnvOqMZ9KfYpWfWTEG61r73U/P/j2FEFAIIO7JptZIgVypNxqv1f4ImTM06DYVLvxgwAK0N3Z
ZVcYQc4dTHMQkFBvSJ+WQo6jNALTsh0wK2psrpVONs9pPX1Oy2QCcekI/c/YoNHllOkzHQDXxJfy
e+kYw05HV/F7PSSvWtDV205o2j9HaPBSTHI5fh7ViiWFTE2zOmyGsvZobQRoI+EGXw5ldud6+2gb
zp2+97dl/s6LbZhWJcAZo6q9qJlAFaXh+GAj4OcqUAcfhSbp23ioNrIqoi2BiLmOrB4p8Lz20IrQ
NoCy8m3Ryt+hnU2rdHZgwTd4uPcjry/hWQGLNgAcC07oEgtuCRVpbqMuvRAa2Gfd6MunyY4x/o6c
b0YdJo+xaf1QnEzgz93pT40VtQA8m+4ZceqvcVTTo6jk9N7TcKXOpc3KeZQUaGLygSgXXh5hW7RA
w8228ET7LUKH7Kj6dX3UU6P/lucgefLAgZvpj8ZpwiPoLDCF2chZGX5r5f7YZ/ecJz9aJbYL3Dzw
fehELn5OKzC/aRs6qmkQlq9RU4TbLk+mze0b4aNRyF2p+0DFgDusXk66BcMtKmD2nmVn4amdIlR/
zdFe3x5l3naXQRzIsJmbRaN2lnlZ3DtpCspBrooKIj75EGTKalPZxrQ2pRCQ/RD/Y4Nk/pKMRS2a
wBGX7sWkesMup6FUCw93MfEgtzIBYG/d6SNeX2vcMzR5iVtmK5blUVOFHJB5myUiHUEAsbx5LgYl
/eWgwHh78T7amJSd5hYW52WWPbv8RqoyhVYqOY3HQ4aIR6v4e9WKd2bcjLsCTYjfZa3uIyHGt24Y
oxUw13bVqlqCUrT2GmNTf+cAX+FlWd/5joUkzDrDY1iEN6UAgxFj4Oo1Yb9vdcO14xKZLkx9/dlV
PJFXRdZrn0JOzLpw5I0semc9yW37Fd/FmfmpOwXN+qJ3nRDdGgf13RP/rO0mmeiwQEcQl7fR6N7s
LG5dpCUxeBeOfGgKnArlVNSTG2oR8Lk0037eXuw5PLjYqXRzCE9mODc9Uz7u5VqX7TCh9jnKntwA
X9HDKUIKsHCOrYJOSJbZ0aEDjflaKGV0iGRpWt0e/vpbcy8il0ajHHd7/aooZ6dh7UxxqnjpkCWv
vu3sy3ga9n6qbUFagnbvGn+H3NdbXsbJyig6c21h56BO2OWNU5/faQJebXJ+zsxYos2OFcGVi02g
mILmUqZ4NO/TY6oG4WmE/vejyvx7+ebVTTQPRb8R0h37C/mby5X321CMhlMoVBeK6SwZVrMaVHrk
txf4KjxkFBuXVmoyMCVgklyOArUgDZG3l72ZHLxKVZHttULp0RsbB4+jVX+qDKPbVAiu3zk1VxwB
njyKumSwcw2PoRcTBCxedbYjGg/rZGzlsqT5JuESsh6yXn2ohDLurdD4mssAEeMiADuJ1Z83tqH9
abSwlKWZ3GEdEvifUsTG92WHr25RV29g1s9k6bKrJI44js6QeVLY8I5TlvlPT2e+CQKJ6r5ENmur
Dbiy9qW0LUFIrNPckL7TNlG3I5atd7byVazJdKnCQlblPzRLFoF4WkROh7s0nceqRhaV+tXamvD7
jEcFowDNadG1spJ7RaP5ar88v4w6t2iAEuIKdOWmaU12knV646HytwPVYTVfDCqAUtkBkd60xNaV
nqzUYpfVr+jiuH1/FJAxpPxbEIMNz56DplnP12yp69Q6n/0ewQi1nPXP9lKMl5Xzo+zVbSLidVo8
iVDCAWGLfHPY0v1Qsn3pa1hZIrQTiZWtJ5tAZflDdA8f4ZwHibGSRLEOu34bW/EWJt7eSvsNPNw1
angZ8ISwRvIzD/eDnm+aOF3PgWKKKGLKP+ZjVDvshR4A+ASuAr7Y3mhGvc1tjKf5e9DL2C3bWz2N
1r50AL29Sy1llQQ/ZX7NoO9aVd01/rjLqJEgIFV3YczDCDX+9hm7Tn8pcNAfs8gr57rxsiWdm41M
r6qWPb+d3FKaOjfBZBDtNuckaWPgjazWbgDNtP4fZ+e1XDmSpOlXKat79ECLtekxW4gjqA6ZZMob
GDOTBa01nn4/sHt3eHBoxNZYWl9ks5IBBCI8PNx/IetpDfelmRGgTKqrSTf+EpSqOKZabrg+LQoH
Y+jAE2AcuE1tKrdc37ZEhS80L0CTI/tFqYs1Q+hfG21YielLQipTYtLa4pCXUXWDSqtE0XAQrtU5
kO5CMY3sEEi3NJiqJ9at7zWpIl3jMf0diMMpN2iRL2IylTMn8bDzFSu/V7J56+S9jJFgDGjxU+al
60Af8jx66bPaKs0EVqqkWuBO2RjsJtmoHj7+fu+NspAWaNaQeNK6Ph/FKkWthxjYQfUzsRIrEMLV
RRTaPh7lnaOObAbEGtJIS0lsnRTWXR76otJ099ggGVd0wr7LeCHYdSa/jCJ8PkXN8H3s99TlnKRu
ELAx4tmysyCJrplfaSNHvWwccDkFIUBLmesT3OxVVlNktVYHQlLe11auOEqRDCczR7U7jwJtF1Xh
Mx7FvTcA8HPygtQLA3vDiZL28eN5uZz9BcbBfCByDf18PS1aFIwxvi/5/WwZz5Ya46gWiMXGMXgx
iAoUHvcLZJzoMV80SXKrCTD7iIXTjOjmDXxEqn/NWGxE44tkahkFWUMWPwQlLgDnCymOWKaKNAkn
QS1mr0370uv0oj9YJTgI0wzjXRcN+lGYTGMPPlDYyNBftRDODgM8ywCGLvLklGeoe56Pr8hzrsTa
oN1pQ4QYO/astjTiVlMVYeByxVNhaFEntK2ICr45oZ4WZb8nq1fsKEnvlQapskZOJgdBnK9x3wMk
CoQee8XakO9HKzYOJm3n66TpB3vC8N37eCFcHKDc/uB0IeyF58yiA3z+9MWYZW3baskpySrJpfqU
w6eKKRgN7b6WoqMedeLWnrw4PhGc4axetGT5ZHy58zFrdayZRlo8GS5KToudyf0QIx1ijIX6y4iU
6DgW1KaledZu8cPA59LXy2MzR+Z+Qt7R+XgGLrJPapNsgkWzFLUxajvnT2Ohse+X0VzCtTBxW9Ei
5WuFoPBfwiSoG7v/ckPQOIMyDxOas+TihhqOmuonAnCFSsiTHWUH4ErIKG6McpF9MmugdGGhLF+V
tsr5C3XwGyZqF/HJN7p8F4f4oCbIl+2QOQ++VNkQfU0KP9zVtL02Rr6MbgiCYRyK6xY8x+UWeT50
Mg6+2ulteeqGVnPHUOxucWCI8R+Md4U6JrsAXqddp2FxNPA46BFrdOJc7X9+/EkvQ8IibsSBC4CG
IvwaLeYbg0qvpslOmgZOBEmRdt9qhiPF0/BQxtNkI49eHgp1QGLZb+SNWbjcUlyqkMgHPPkq8rHK
SQcZl4hZHLIT1JrQziFM7dVO61124Ke4T0wvl+ItT7XLmhzgB+KPKXKrocayrkgjhzoj8mXKdxxc
qkeCWnpkemXmtokafA8EMTuE4gzBv0Dy1KbsE9rF2CHHHujJbV4mslO0c0nzURF/aGXHpk/KRLlW
UtH6u/ttYVYjiQG7moYrsPLzNRLPeW+W4yjeqYL8mS55T8VJRbvH7zeOn4vvAD6DSxDwFsq0cLqX
3fimWi5k4CXKgoFm4WRk2XcD28m8QHqirpMvfuZv9ZKX33d2ECzj0XlYClCvtcfz8eZazWta/eId
1NPWDo0xcvQgTTfe6iJcLaMgGc1dh/Iz1dfzUfIk9RGLG8Q7QcjQwcYb7igTsW3K7PNGhesyeWIs
FSrLK5eNQLIKjeUYSVk2N+JdqMuPygKsxdwlcVQQUS9qN/b7vhFv/VJ+jPTGlsHZV3ZSB9Y+yOiW
5qP5++Nt/apSvZ5hFZwDKQXNBVLH83dXOrOORqsS78ygnNxcD30PKZD4SiqUzk5F39rHYpgcZl+M
/yp1nDFtOMnhD0ueFZTb28zyMNRq9nVgtDbW4/nOp1Wx1820OqA0+XvU0/AAfFLYi4n24idJ6Va1
PBGmBOVaG5LsLpqL8LnS/elbjXb7IS1k7bqLVP1U5a3kEM+xX1X76oaDzHqS8m7TXWeJ3eczQBMT
cA75Bgw2/OPPZ8Awijju5BJ2odTprj5AHR966SGJZccqBg1WMv93M9To9ilm4FS1UG0kDJe9csoK
eDWRdYEMWsqt54/g60YsBzlcEDkXrhRNuOmUoPGq2hivM7T6rpowfR7mPr7ORTQEMZgs4R3ECl4b
SRbdpCkTqgSztMeZtv9Lb1PV9Zsag+YU+n1cBoeaJGcfc2R7FdmPN0ijeNOYWXlVRUrriALS+848
waicJ0W/zf1Itc0iE24kRarwW8yJ9QaaTVF+//HqeyfEIgxCnXzR80G0fR1PqlEo465KYNhMirBT
UaL3daVBaCOSKsJl1HY3mWDVbp3Mh3SYH9sqdVMF61uxb7RjFtODJQls/Uf6n5ZLUePUmYOyEV0v
gx4PCQeEaxU5BgfB+dcxA3BUtdkIYMXV6qqZQiQTU5hLsQlGJarj0W56Rdw48S4jH5Vamk6UvCwO
vrXyXowVUbnwMU5VEMyPaIbVt2IYb7X4lrV9tvYX8pECJnPRA0EAbXWuot9c8RIIKIisf3lSB68Y
h8Rrh7gCULrpQXAZ/Sgq0DwijaK+D6Rhees354epE2m1dJJOcVKi7102OjWRbmy+FYMqeJVf40yg
RHdTI8nHWAk1JynQjZeFsXHlOB0fgb1tpXYXX3d5JMS8yC0IbDRUzh8pb9AAMSaUdJCf+8b/MifN
yuxXVgBTCVQx+jz5W0LsF9/2dUgQ7Yj3cM951c99MwsYRI/6VPjSaYq0wGmRPXXjsRj+bgkYFSR6
lovIK00iiuLnLyaKyFYnNERPai0FO3NOzW8d0u2HTCiUx4/38UVySGbGMHSimECYYqsdEpdDjOww
MnpinXR3UXLdWTVGgJYlpA7iQoro0GL3ZNTeryAJbwx+iZDB5OtVPJJqEO2WNSZiTvAzi/Q2Ow3I
3+2RXvQPiWbUFCQkCeIm9laiN1Tik2iGpdc3qYRLQdF7GUVxuxw03wkCfdoI6Zdp+/JQwI6Zl4VS
uOasm0kvcLCH2SlS1OZIUVt0i6Kw9klQa3ZC0+jYi/KnUBudRIxRbYqSgy+nW2XVSywYj0F1ZJG3
4RrBReJ8EShAKjH4GdJTXkm3kxgFt2htKh5ZNkAmqSrcFE6Ha3Vi4o455t5pkm8kV5f7i6yCqwOX
B6oJFzYZ2RwkHC09HPFOfVRVITi2MapZQli2LlpeXqpUW1v6nbcGpwVAGo6OiEmOuiR8bzZYilxn
22RFeprKvEaGtbR+1KGAG12bULocTBF4B5WDmIoZi7SpvGa0KBJ8vCkud/n5Q6zyiowaUVLXXXoS
kkjYVboQe2kRB5//9iiQ++nx0KCFhL+Gh2WtJQlJFocneQjB2ImS4A45JKaPR3llo54fFJRhaBlC
20YEkJrr+YxGk6hW7ZSHp8AaXA5zO0u+pErkwlXajdo3S76PtatW+aIOuWPEqg2I1rbSzp0ErIa7
O8Of0GOO8CkU7TZ6lufkTsmvNPWlC1QM4x/l8LM/4iqRAL3sBsdsgJpU6YHMfGfmw2eIUDdm0H8p
6x8FHmleXf5E7fjvfy8IgJyBgAg4CNasZEg/XdBFcnDCU+XazAQZr4hmM+NZruvriTQBESIluJAE
1vk2GrMjGUoVnhKE6w+lNhmOD0PvMFnFLhSMwMOio3YGM7YcAyzdIU9lyQbg0Gx80XdW58L6At8M
dpbL3Op0aBD1sDr0RU5DHys0NzAbFJcK6cfr5nLzwy1j3SwRALnadRQsO6sPIiMPTvlcPw3ibD1W
jdE+CQQqXFAigysOC/jT3x6UdBo4CHk94K11Qh82gKhCE2mhWWzS44xRxDXAcvxX/HGXJkLvkolu
OZ1evihXYiaSqyp22pDbz/dHo44hXeE2R1UFfKCmx9oX0Zxb18xHyWUZBddRlaX7j1/01YbjfDEx
KuAkgCbgcVCpOB/VyuijVVOdn1rrNBe+I4X4G2opimOZXcAwmIddB0c7fxrB4IrDUypwm1M9fziW
/qGkVqUnd213RLjFNsyHPvqhVpajT9MhmQ6SgjsN9C+4WVmxU4bQjpVHKbtVwjvDogwcaM2DPku7
SQSz3qRoPDZ2xLFqRdnOb7N9g1RmL7Vui1ym0STPGcBnb0rBzJo1gMWwxS1oqIfDx1Oy3JTezggl
CSp0uM0aC/IGgOT5jBgze1scouFTzuFwqER80SrMIA9CISr05tBQaI3e8LJO3QqRr1nb2dBo3S66
UYtIDSqpa6SYaWXhzKGUfkIoU7ZbBGgfu1S7r+U2OOLfQgstYK59M/M9JWZ7692gHuIWJHmmT8hl
9ZmMK68eXaH/ozoEoWlXETINzFsf5wzbrdH/8vFkXfT7kJbg5m8usoOsogurx3EMklCtdeGBq/cB
EZXyqjCE6FSGaeMJpVYfhK5xU00sXWEggZlG0fR8VZDuYzOyDmOLw3FHSV2fZOzGe0l5nMy+dtsi
SO4zOZY3lvtForcgdiDkY05CBKX5sdpkhWBVndHXyoMvBVwUZLXZQSQovoEw/yH4HSpkiBg4ouwX
t8FsanalW52TRH3nmo2R7LBU6h3cw+O/eQQD26Ozt1xjFwYHleLzNZcUs1BYxSg/+EUQerEuNG4X
hP5G5WgdsF9HgSKDvRkcfLq056OMZRrmw7xYaUxRucN+j21XVe3x4yXxqsLydhUD8AN4BbQbhB8p
/fpc6DMpldpU0B5iyap2eq1OTonSK3xo8RllgKshURIvMdMnfdHomJrOy/u49KYR0V/LbGuvyMbk
YOWWdIXYytcaFx+7Cx/DMAqRSjY/x5o4ur2SF1fU2XWiAzcglFUqRw6k0MtVo7qx/Ew7hGGZO9Is
JDuKs5qjipmBcmeL6hs+1U5eqeqTmeipoyZGhX6cmW6cXBfbmYlgFugoEFzJQ18X45scMiqH2Wqx
CXwg1/G0HXrvzuT0x8ijzH89OsVt6ELxO5U/2pfo0d84wpYls/oKC7oe4M5SjuSWeP6xEVpu5bBu
5QcAnwdYnGptuLq6l7gufPy9L8hir68J6gJBKojoIL3PR8J60czY/fJDeWPu9X1yN+7Ko7SDaW0H
nmSLu8xR9uWX3jMetL1xJbr5PnBDW9h9/Bzr83P9GPL5Y4x610W9WMkPqATbGlJwqfZDKfe1rAPf
3Fjj651ErgyuZcm9yEyQElm9sqos1ZQQtbVRyrVbwwy+NLllbdy+3x8E7DRlPQ7mte4tCVVV+2kG
eDrCTbGI4sjDQC7aeJXlgD9bJ+iSAIGg179I13H8nE+bNoRIuc5lftK7APdmuNbIQRfBwsz3XcQy
ftAayO4rMHOOkMxbi+fyHRcs4b+qOZS114w9isMTPFRGr8REhz05FcsNa8u4cjUKYK8FZYD/7tJe
p4SnnL9jllL5yRCeOFHBzTp7BnZ8SLlQP3y8AtfgyH+NQw0cDRBqYez583HQGPHZDWp2GsV4PIb5
ONCpLZyiSAyOc6nFXLQta6f2tdo1EzRdAcPPT40m+nupx5OuzfrCZiUUnqTU/fUUTqE9J1C/q7rT
90E5HrvwkPTRzwGvP6eV6muzTB6hhcf7Qi5/TbqfbPTRV8nQv96IvhA9rAUBvZZPmGCN+22uZKfK
Ch4mlXJvzXfSIILaqPhEthqgUVlKovn3NvPruCodIiI4GRXt2fOZnABCGmiYU5BpJO1zmqXRVdlx
pWvVLLDTyvjalFt20O8sEhApIJQpqPG6a8RConKQDFWUnlpDDQ/+NJtOqkCNel0j//Fr/F/BS3H/
r53V/Nd/8vdfRTnRvA3b1V//61S+5I9t/fLS3j6X/7n80//3n/7X+V/5l//+ze5z+3z2Fy+HOzo9
dC/19OmlwVTodUyeYfkv/39/+MfL6295msqXf/75q+jydvlt6I3lf/77R8ff//xzMfX4j7e//t8/
u3vO+Ge7+iX/Ff7xWHRt+FLnfzznv//435hq1L/a6NcfN/y1Wf+yl+em/eefhvEPukakuuSPzDyg
pj//GF6WnyjWP5Ya4BJdFyL3a5MwL+o2/Oef3Ov+Qa2Cbcy/I/C+Gso0y9j8TLX+AWYALhmdfFpx
f/7fZz77LP/9mf7Iu+y+iPK24WFYYP8dFhddMQ7NhZUGiYv4tEYExbjFtMUchI6ihc1TohgJri6S
/tyLqr9LlR5oH6br3puJ+/dDvB30FR13NiqNG8pcHNkMTxRZ5YEUqf2UK0bspEnnVt2dpN2kxs/a
upnjT2qcO3390Mifqjb2ssVu10pdKX6q8kc1Stx++N5pg10Y4jGrf9Lh2WFTbCf9AfGv1BiPGU0H
vXuATLHrfUQP1cCJ4hvZeqokmt9NYpMI2xYsA7UZnanL930o2aVIalTuZfx7W+qhH7/uCn3HJK9e
d3X2KDXWbShgxI7xaN5Gd5Xd2Zk9u8KucOpT6SkP6Zc6tSVHtq2NU+88rl2OvPz8TWo2YAIt+uB4
aBZ1nQ1c9uTX3wIp9qo8+qsbtaPa/LXxssu3++jbLgfxmyELTQfVozAkoBlvV3m71qUxa6c7be8f
iiPujrvHj4e8WMPn07umIk5FMdBGYMSQnDM9zY66GzauFO8OQdK+8C0oIKzvU1LXz1IrUwgdjV+z
SYKi3QcV2m3Flyz+/vHbrCBd//5mb8ZarZZUq42qX4quwV1O4+e3ua8+14fxutjD0rkLXoIr+aRy
JF3nD+E+aG3laYzt4evHT7Gqyr8+xWI6Bl2IysiSm51/RjVtujqO08RpUPSVXMSWOKMNu5+8UrfD
wI4kW97CS76zdM7GXK3WTKp1Efs1xuTm1GNXm7f4CwQjnaYimXcbb3g5GikGNS+NIi2Z2dqVmvKT
kAno4TpGIahOIKfjQ2DBUU6mUHfzQlEOXNraXT6X2a2KxaYL/MJ8xgeqOzSVUmHY3XQnruHySYjM
5GVKdPXvrTrCI6kIrT+CJVq+KNSefwNJEyTiX4SEphYuzWyR/oMV+deKMAHm8wUw0PRINkLGeX6A
nOPicghIGE4Rf4CwnA8qSpmVSnKmIwGvNXZmBvWOvCc6fDz7SxR4EyXArfNOlFSpUiwn47oSkE4U
UyOzmUBGY8sBWl3vKH/rufZUixDCxmIyrulKgflPat2IqLjqWzfHVYuVc29JkulTk3uBOMa45fxN
pRIYpBxDl5dpi3malFqUAkmZVaSdMPHKCizbyx+hXudOVFn1dRxSTkgiaXIsofWv+o6a4Mezsgoz
rwhShDTIA+mwAtBdzf1cWG0eYDqyaxV9Brc2V9dxWVVHtTZfFIiMB1Cs8cZh/Mp/e/MplkE5h5dr
EZQn/qymoVCKuBXykEGnMXsss07cRZ2VfDbkODmEilJn+DNMs6vijUBOjIXbaEdADybHhCSo2ohO
bzGcV22ppaYCPpm1yJUQIJu0lhjtZTEshmqudiESSQj3TMm1b/QKFcra34m++TsZKKIUXDqkAOuW
1qr0jUvO5bQAaKPPb0JkxdCYKuX56tBmv4L/VSELyBIJHdo1Eqsi7cUCdFURfsr1WB6AfKjptCfF
E7/5YV09G2gg65h1DzNRcqz8nx8vkBX9l4l5ZeNBAEGkiz/ra6waDI3QV3KPf7eCZCFF3PlTDIT7
kIM4/GRobVTZotqXlNKDafyFEYBmuqmhTAgG13V8b2ZZJtmDbAjY5lXz/DmSlSByN55yFVqXYxL1
RnPRsKJ2gBTB+dyhVNcag5HrB2KAf4MXYfZNGhLfRkQRnad+knaJgkOgaQSUMKDZHWlF46titpaD
qGvnqHhiOXOroQ5VJqAE227jvnfxdZcnpHYHfYMkGuT06qqcTEpjdHQMDrk/Gamt5rrkSRUkDaku
ZZvW03BVSL6CVB80dSx5My8OTMkJVSh8gCCGjcNo2dhv9+DyOHxcuIaUxpGsWi22slLaFgy8fogp
63H8hZmX+OXA3pK21AzfGWrBpRLcuQJSHl3VdMRW66KsRYkeTuKLWNN5GZSaOj/Fha28d5nE87eC
b0vNEQ4lAisX8ppSU1VjpSX+YarjX5MVxchuSCFNJSzuozRXnyjhVs+d0hS23iY1ruB17aAlazrD
iK+Igajpxq5e1SoX0SwaHvAeFwQGNj36KsIOCkEMDpp/8Ns2/j2mivpgddpRDFLBifHe2BPki+s0
bK1dLtTyZ2lCemqI53Y3DhFa9L7QXTd6r8PU6M3Wq4c2v0rmJtu3YOM+VRzHntTP9fHjDXX5zXhq
UEBc9rg3ievmYMrxZaJH6h+63phvogjxl7GrxEPqi9PW3l2+/+qjUQNB1nGxewQRsOQHb/J3LQks
fYw061CUavdk1nEA9Wtxi1sw+prdWS2+o2bWvIRIpe7kWEoOxURhbVfnsbal/bxOhpfvtQRPDLwW
UWXi3vnTDAjaWkYv+4e2qyvAXX7yoI7008pwVBI3BW2Oo7yGxZfTwuj5nbO1YKapperNpohLOu7w
uIdopWYe+0FAESauwhFBQyXFSb5ve+Wm6+v4OdNirTgYGQ0caHMSV8AaUurG6X5xqi0vA/cAfBz1
xYV3dP4yLfoYCCTzMj68wF3WLR3twW8PAPs6T8vSfJeVRuw19OY8GMCpG8hGt//bS4kLNzA9iEBg
FNYbQG9i4NkNG8AajX4Xlem89/tUv87kZAsNuKSnq5W0yP9Q3FoCLVo0568bi72OLrkoHMLU19xO
6UOXUgMeNtNouiNaIqgt4t/RFkbpfPySS7i8GBkJOQYGNAmI+HzkFCTEFCeVcMinvDkIYvRc4NPj
4BtClE/K3BWyXPSyCq4ARtXFRtx7Z7cu2RsqFZRH8ShZrdmoLtPEnOPgWBaBduN3k3ifs/ZsARrI
xouuE0ZW1NlQq3A2tmEmmijxHtmyJk1cTFA6UU93E1md22t+5xZSmmyEiHffD5rFws579bA6n91M
6Tk+OjTw28DsvbYRvhpsfUzBhnJjpHdfD3Anzhyoc3ENPR+pD2W5NQuJ1+NW4sJfsYHWRd+Nufev
lMxXHzVx/vHx0rl8OUIfgCMMjUAdKmspF3Tk0ylgSo9JapU7I7XqXSN2wW4QM2vjDnS5P5ah2IP4
CcCbXtPBBYWmvtKyTpo4LjJb1Auu+9GM7MegKbln1lhYZSZ8wAIY+cdveTmxyDouHrsLjlpj7POJ
Hec0tgjnwVEJzfwomECEUrkf72pjyRyj0nfFcc62kq7Lo4UNgTjVktYD170oNsZmKkmTGRyLEA4G
I8pgn+Yavye7mofsCPWbwoZZBnV/RAhPukonS6io/eXB92IMtyoAK7r6kgxQdMULjTwfzB3QnvNZ
IESP+ZxY1qEyEWkc1AaaSk36qYcVmv1EEKfJa82VafIerSaerpKQu5keCHi5GmIFECH1H7IEMYg2
lApI5013VcXD9C0zYmTzcrHxslHRryM/Lu+xu++ORp4kxzSfRqjVcXtEuD27l0ZfuW0nJb0SlQgM
ydBXABto00Zma2wkEpffnXAI82e5UtEC0FahaVCjogZ6ASKhC91avptrGjbat7y6i/otJu87Yy3J
Ckkt9wDah6vwP0JqrbOanmQUGeFt1VnfaHWI12iiI4pRpk/NvMknfOeEBZ8FYBqLKJ1caV0xiVA7
mAMAJfh8ohkiKcFBb8MR53BMsVHnaA5o66JYblmJa7aKceMXk78xxZd3Hx6ByM9FDfoPOdT5oioi
TFBmGfBmYuIeLenWs9BVgatPs+zpQ7IlbXwZr5CuYHLpgQOQBstzPlyeQwAt8cM8mvnUXUlCVN3O
o9zfpNPUbggTX56qS7dAp+VH7mwZa2kt9MW7aQjz8Dia+lVQ+DUae5nhqipc/YbZJH/3/UdARbpb
qUO8cUVaVyTZrUtZirAFAIc7m7aaWIhPitDPQsSxCgkjnyLzWAVK6BWWUjus9/nQTJnws+lTyTMx
2TjlhfAVIV7D2jjfLxc22BUCN/c1yNTI+p1PuZnGWjbieXDMUT7Q02p0pUyYv3fpoNzWoSL2Tjxt
+Z4tG/M8o1nGRM9DB4ZIOWL5Nm+ycr+OB4xgDCixShp5vhSHt6Ssw8bavVxMyPxK9I/BZdEdXMPt
OzSMhLxCAWbIkZJI5Uo+KDWa/jAK243a5juLaZnBhSmCDTkR4vyFrFoZ1MFI42NaNAjU+tpTKurJ
NQIw4kHiGuWofZHexKWI5nWOhffH59/lJuVFyQ1lroLUO1+vHW+ms5SKLvHNMj5CCU+90a+KXeVr
lT0WynHujWZj56w65stJw3isUFhTKmOu45LatgMqD0hBx6ISuoNujF6vToE3+WFwiHNTuPO7qLkS
gzrecVoljmS24SFssRyuuhoLRLFD6LeLop9iV0+QmQrjMLWa75LS+qAUtfhamnvV6SAJ8R/HwZ4W
/XjrzwJ+VdRfn7W+fVD0pv388Ty+E3B5MeIsfcpXmajVXggSKWy6vImPtD1juzPxuzBxLbJDPw9Q
HK6vq7ARr4axBVk28sMRfPRGkvju5OINwbnGTRFhs1W23whDJwH1So6jL1XeSHXbLeVRMe2ikb4A
Q41PQgUnmXpcoR5AzLQ3cq6Z3ySpn/Zib4YHuai+d0M2e02IdFOj6wPcSU07mIICFlHFXdggv77K
JS6bfaXRgBQENSdRGZ4Vfm9mKPkeycEtN7/34gxCbeT4RBvS7VVor7IyikNsn5HWVeNdW0q5N1dT
iOVIoLioVeNDUubT88df9L0QADyGqAbHEX788vM3O0OVYqHHaiM+Vnqn2WIxFpR5B8W1aq3YuLy8
swmpvi+EXKq8BnDF86GioOmkuK1ZO0IhIU8kBtddAEZWVsZxj8bIFlDtnRiK9AWbj0NXZduvq5JF
vajpsFalRtJdRa0RPEFIcGM5Xmb1KkNwRiFiQgV5HVqEGbMhIZjjoz/o/YGSSOgA7B2cJuW+3Yq5
dSfIQ+Gyb/yN/Prd91tIcCwZnZ7+aj7bIO7LWDbjYyOZUN8lofiCM2d9//ECee+r0Yt61ZhdYtkq
rZsQOqW4IRDKRkvyikD0b6epFw6CISQPut9sySO/Px4wAW4rlE+0VYRBxSSrh4757KPYA5FT7GQg
XA6NMaiX7VYL8r2vR5JBw5OUajHgO1+TCZDPwDIYzWik7BqFgMSFqjsfxmR2amm61avxWyAEhfc/
mFS6YOxy+lIXWFKLfk/t51p8DEsZ/mlsVLtASjs78Cfh1ohE7eF/MB4csGU4jKrW7be2ylUr60Ps
PUoJQPqc5jd+zKcbLEqZfTFs0e7fOe2BpS2o3+XQJT8+n1YlTwszqrj7UOcUnAFricPYkDa20EuO
gggSzMKXjBqrFR4GUQg3ko13ghr5+MLEX0q+FxpvKAnpHL96cix5N9vvtPFujOsfI2oRh48n9v2R
WDqLyghJ+Wp3hHSuraQK0yNAN98LIqs+1BG9cjQ9tjBr7529rwYAi5YHsrzr8wFE4Sg11J2PodiG
P8HPVcdpqgyw8DEGRXpXHoMxN2+HYvYdkqHmm9Y3Wwou7zRSQC4htk3WSCUWdvL5ly3hW+S+NMVH
UYAfKOqoBpGnA9zPrJm6cQ9tzcikA2sfHeg8LJxAV0KWgV8ekPPv9x9PP1omjHeeKMOwpK+LFB0c
OsCN58+jCjCB5WoWDlFcSZLdGmHxV9aq0skojHDeA2ua1ENbJurvtE79aq+r/nAzVoP2vWnLkeKy
Lj3q+VjftmMN2UPqRvlrjEjrlTb0yhd4v4loT/iT3c/mGAW2mCzgRbkPqFgk3/s2/0RRo8NPYu7M
HQ3O7MWP8mH0YM1r3/Ffb0zCSOxycUTZvZw/yZ2U3uUtLAJQ+cKnTFXLe0EJ49jOh6yd7EQTpxRB
NxJTt/L1JLSjAB9XBLPz1u1xhIxv1DDAbWEQ4M7satqzqe1jILDv4qok59GgvNlJ3JgMqrXprwKt
3C9ZFnHiZmM3/DTLKb01kQz8qmLKEqK/E9J01gfFt7vOoDWPkFkmu9j96jdiLZW3YyWjDKfEY/ZN
boiGdR2MgDYnOjZIBAVdYk9q2HgYY1jP1VQ0X7IZpUNX0jIMRKKmFR5bHhut4iTIJHeOMul7JubB
YzcWEVr/rZ4YdiW20aOgFSViCMZkjvbcgb9MpVi7GczyBTPbL4EhGJo3prn0rWqjfDzIEz3XOwrs
w88KkLuXiBDkbYrDseQGsaEclvk2TkjwNpM9II14bVLXyZ2sIwdzolE1Gk9BrvorhNTkpxHKfevp
nDTf1cIYArwR9Om7JbW6cUXDW0W2ro+Mu3KewmctiXzrWAuGdBTqWslx5Oi7O5xpG3SXsiHPbAws
a3+fawVG7wvqH9niAoCPoHf+rTXq9aOfDPRWamAPkjcK/mzaUZcbHHUCWoKuEFnzY6ZGtEw7vzBh
FUDNQb047PPPmVIiagXesz2oYVF8GgCuHmfYsi66iOItHsHlJzxiKXL7XUXDwej7/qHM5yp26sZK
WjudO+lJ9Ikmhzrt4ptZrMV7NIIz1U78Ed6+LgjJaE/6IIb7MhKDQ6dXyuT42dSZrtTot8Wkj7/y
CoEnp1UNv7eDoWort5DFFBlELRN/h7OfgFiaZ9F0ZQR5v8lD2f8MmiS2gN7B3rObWiy/K1pUvFhq
2j4q2tw9z2IkjSzmUXFVlNx5kmCIT3EbTJrTTJr2U2uHWnT8sRJL7PpMYWAZhkD/Rq1+RCvBpJbo
g0J08k7Tn5smnDI41mHxnMTJEHsCYPRvcoLMbETxUbEVMyozJ4iW35PGKc4IgIPUozgU0k+NYmmy
94fRvKe5FMh2nhRq7CRcaVyoFuqXCMW1q7yaYnQMIwkfASHIe1zbZTX/YQ3UVpGJiDCwKKMpiDxF
xhgm5Pgo6PBWk8ICSRTNUzmVvxlTFoZ2aJXsJDWiReV0YlgHuy7vpslLw6jDlWOaU/pesZ5ivZY3
95Blp9xWRiNwCQP1r6IZs6+CEqvHrLDk2BZDMJ2L+UFztIZR+TInef8b1StAxlEU9IHzf7g7j+a6
rXVN/xVXz6FCDsMGsAPDJqkdREkTFCmJyDnj1/cDyvYhQV7u0u1J366yT5WtYy6uhRW+8AYpjL3a
qWPJDPHCEgQAZUHSfqt60YoddGjr736E2KIt95NZrhEtQGE+apsv/ZjoowO5rFRtX0kwL+H3DlI3
AGyqUkhWx/LCaqMG3kCQ3iR96aW2WVYDoM600faROCkk3QX0EbvMquEuQBUJIeii54O2bN11O2vl
BdWk/RQ9kh8Uq/zxrorgKIMjiJoMycROY6uHRXjHBe53zqQpqDGq0+g/9JTbJoetB68p75r4uovi
4bHzsuDRGKVetsUOjImNloKFQFI8WfuxxvTErXMaSFez4NsxaVHSscfep0Le67UorTh5A3y8sY0d
mvXJ51Qsmx9aEV01U3gvTprarguEIqD4eVB2L2KjKkS3EFBBTUGd9q4Hyq23k24oKpe9kAd3RaBC
HpFKI9vm8tT5l7UQGIZLx0r43E6KHq3CaKr2ddgGe8vsMGZhMY/Yb16nmnVP6hhFrt7y2CC0z80R
d1l7jYTFhEMwG/hb0XZFiHQqe0tMfPR8dR/9CifNUm9amXErh6s2DsNjlCj+t1gqgy/8eNyNqEbx
naZ49C4nH/FUOxQ4LDYlnfwpVz25taVGSE8peMhTWydlzaSSQbelEa0S1xKEzLe9jFjEDmptxBVw
UrS9OaKLmaBcfZ2UMSSzdhDwiMnaRqhWZm9VPpYYnsdmCmL0KBG2wdDSojnSY70ZryBwFg2kF+Kr
Ka07wx7KoAmoeqSo7UA0QKZANAfroqlz6VvX+Thi+n1n2rpUpJKT+0J/xWaGrmkohdFhLtMXhavn
zWDYiZI3MDwtAMJjpuff0rKsbwsCxNaRFWvA2TCg4OzIUMhFuy+wGVzJZSd9FQLN3CHGbf3t8vT/
NYIeFbAX8dqM0H8Fod/+eqh+/nVRJzN2fv5798PNs4fkn39XvwTQP/+svxH0yifaNORFaCYDDEMH
5B8EvSF/wgqDhgYlNorCYAX+11//IOg1+ROBMdmGQQwKlm7WK/kHQa8pn+jwQQSiHEfcihTgn4Do
3ySNc90Au3aSU9ppoPlfx5w6qCwP1xPhQtDadG2lkb7Sc+9biX07ghEeutbaeOrz9vRi8e5+B7Wv
YPRv+mmzkivMgVmXBnPLmb/wslZjNQit5ZYXXXZxXd0VYm3hadh7+T3xevqQZIGwR8U7X3UGaBec
sYexc2iHEdThTroKsrxDo7yQriJCIN+hhCldhUGWSOsqEfOvWKf5gWsoBFxK26pwGIsh2o2wz54C
goHjOAXlkxC1GzWZhtbxpHa+cOJ2pxeS/yOr0lOlSkXrcEEIJr5GsvB1FLLwLrHCTZa1iI7rCiyl
Tu4RLNPEEnWgQPDEWwNH0d8r9UdnaRf+qPI6f2peU09eU1j+x3FWYPK82DRvThxiyoTU6UP996l7
dcDm//T3AeOsfQIUNldwOTEI3v97wOY/QZWFhgBIOWSvXh4wSfxER0aBWE/2h0rDDFb854DxZ/PP
olsDfJIiPz/xD1gqz8iYF1mdDpyCc46rCN4VmEUugbGWgjYKBGxpWxa1con6S9XbpZAagVsUmosO
dzkR3qQhWOVIKdeqBZ2iEqHSd0p/nVaVmdtSLT6iSF1cBLp/RyYGireT91aiEoh3TVTdlAEkkc73
ph9dOUgOlREsSWk9ZBeqV+/yrv8b7ftHu/J/t3VTPSThQ/aX3Va/Htq/8qe/Ds0DJUFoRfVyr84/
+18S1f8brClpptz+17Spm1/9X85D8utnnoWUon8TsWa21fN/9/f24xrnFqYFD94dLtLsmf6bIUVv
4dO8w7j16W/O0Kn/3O+S+Ym+PVp8WAjQ8KUz+Z/tJ8ufZoF0FDXoLdHiAdv9B9uPffyypoA2Dt1O
WFIIH87X+5IdmJtG49MF8PZp8dgTa4n3QX6GBLuo9f8egnnyG1OfeiOtJ6B+Mwbq4O2VUISJ9LWx
wpVqPUj+selU+8UHeOfdWHZSnwfjrZwxYPNhWgJPvNDqZ9CzsO9p1DjjjUXXpNyYVKlCJ1W32UY2
zgz53vTmlvgsHUZ3fon8EKNGKlQ8f/ftU/49P6kHGCRnB1lUip+nNaOEKP+g7wOi//VzSAzem0qm
efsiMu3O8NHRrhxVi9aTH/75fIinQXfRlaEhbS2G8kD1+ODqvT0FfUdQT0XyVS8KW7ZqW6fa9/H3
WtT153nBOAKHTt2Uq3Zpy2tQFihyihyHALiVXuHnfa4Ts9zg9HnY3QhgzdVnztIigOmbGBJvMPqH
whOvkXEVfc0V2n718TwWYRL45tejLIrAaimb3ehP/sHrVp5g68q9d6uvO7OyjT9zFqL/wFBgjCAR
cHKR7FtMSKp9vFYsPzjURVc5cbwuNTk+0756XpUXj9LvQXj9kD+wCEGXenhDryhZRL3sUP00YyQ/
nLEABHsxPOYX8iPuihQ7g8GW7xGEAevY/5nt8N9zBFhN+VdBDHPpniSjOpg1ch4cuuQ0quUh6PNt
LsU/+rI48+GWlebfM30x1Lx/XjQFeaqgKfdlcMDhHZsxY0++eluu5ethl54p1S83+/OXezHU4svN
6byRIkV/kPTuogomx2/+EJg0z4Zgh3wADUSIbc8l7RezEXXkS62kYjYiGu2jdqWFiJEgldlI0jbI
zt19bw/X/H0A/j6TqjC9WSxerSnFqMj+YQhkfFi5XBuXIsPHZ+u9QebeBmwGMLdwCF4PguYz/YiK
OyIP4idB3kKWP4V/6Kc9bzmSnNkZiYWj5b/0047MDGWMQA4OZaNFR1XCvCIwPCH4wwvveRjAeUQE
8KDePIbiMFZKYWrBwUypvUyl6UhGfk6S4b0Vm2nZhBakjsSqr1esthL07nWfW7WvVm1yEyThHW4h
ZxoSb7czPRF0K7EXmgE8SzHwtJz0SUOb/yAljtTFklOpwjnpsGV0PH+WV4MsptKAFEC8kEHc3e1R
2cqqbd13t1RNHX/7uL+bnNFFU9EtLtWrarDxsr4a7c8f77935znzKiBUQixZIq4h6eVBINThQaE7
OuNTbvysWf3fjSG//mJBnYSWJ5Z8MTXZmuMA++LPOui/F/LFLBbduzFChC9oivDQN2a1CrTWbSBN
nTmq7y8VzFocagEhLKsFfU0P0sT57pDF1Tai3hpkZ5qQ50ZYPLQN0MuUXJ8RuOBq0XeC7MxCLcRw
nm+CGY337yTmt/7FHWoYrRX14RAeqrW8gSO3mdzQPqaO6Ya/vIIXIjzd/TA2vXsz2uNjL9re3nTU
M4SKd+cJSZaSIxUcdDtf/xJa0HdNJU7hoY3bC3+KXV84h+U/M8SyvemHJeDrcAwP1q1phps6Oyfn
84wHfR1FcHhVmtPsBa7vZWqrllA+vF7h8D7SVNrgr7SuN/ku3mk33tFY/fh2uTVcvqO+T3bxWt7m
62oTrEb753/jcL34NRbvbpBGtR/GUngw9UPWzmHsOa3RZ5/jj2a62JZgv3Fvi43wQPNo412Ov+oY
FzJ4fugnGY5uI6q+SlbFBjHM2dIc/Natvz6Hl333g1KaAHP/HLkt5jk1kRAOvRYefL3c9G2ZPghy
6f36eDHnH/JmpjC26MrjsPemCd3QAyGO18NDmN94CjIXwtXYKk4+nIOrvDubFwPNj9yLYyhlgtXn
HUsK/s2hUkdP99wQ725QcD4wwfgbWbXFpThQEZzg7kSH3WN6maylK+neH+xua6xKd3IUJ3UzB//2
VXvlu4nTIm7xud8Gl+LV9r/xxhDQY+0LVozfZjHZNguJCaY0Oqh5faNE6c0gncPhPDvUvf5ysybi
LMxM0EZxeHGv6XkbIskTY0+ddcavehK6gxQNTWWjBwCIS1P74VuHa/dTMfTJ13HCpr2OleRUqF20
05VB3od4YFxWeIBh8DgKdIPzqPN+mCjQcTtOc1s1jZpy13qR+DT40vij01MxtHVU63a9CGWHiEdS
QBuZ3At2UHUCrtpyrR6TUs7R0UiE7DM8eXEn6x7/rIHPtZw6xbTGjpPCjGmej+owi/UONYrvUnbj
IWqP64YyqfupTIMdAu06dODBHJTVgPtObptJhSmB3He058JK7kNXjYMysS0kQjzEiLwJDrgm5V9H
U0ThTuZ8iXS5kSGwTWydnz4+PfM98OobSCCFJAijsK4prC/FNtJMLbIwjLoD5OGbsdjnqvZkJXPT
/oa34E/fEDhMJAMQmeT5LV6CuacwjIN+8EUGE21DwqmhOnMZqHNc8mo+0HzYtewrInMVKPDrQyoW
quynuRoeTQT5aS81SfFNR9r2J+SDpnZMNRP3glIJna0NSiUBKdeMyyoKoqc0jP271ioJqeQmBm2e
CWNSnVq/q6NnyMIXr/HINNG1yn96ppzeCcNQPDWtLv6U66n9PuInbNme1ykhPI8BxZu0NQvskac2
K2xYW/FeLy0wrJhYSCMSpoN/5Wty+hnZruFkBqYCDTcqcQjVAkBcK1DFcmZXUOh2fgVsxU5SKdY2
A53zwKYJiHDCx3vhORl7vXhU/ij/IjRLTYeK3uvFM4SyDpqyC48CSJWdaCI4IEpt5aDilud22CfN
d92ohUvTy6HheL6y9zP/BwiEfhVY+jm7r2ci9vLXQfhsTkxmI5A3vw79lrYs8/gYizGGNanku4Pn
mVthFItV3kj+FXB34NuQoA5VURh2Oyr5SREBI9mD2tarujS7m0rzhkugkqIz5YlwsAo/WFvYC1CG
642D5yVroR/znUKTdS0OpbRORm285EbKsddop12XGJYb9Cp97qhRVh8v+TM7//Uc0aOiWoedNzke
SfLrJe+x/a2sRhKPlpHMl0CuNk+dCXPVLnJJvgqRS/mWFt10oUiVgBJT0qife+UZQCKi6+uT7B4z
c6weWn0a78AaBF94V6RjPRZKao84ro7OmPfFXZOmvIojIYHSOUDzpCP4ifKzFsbEcUbaxjsdyFFo
TyWsAKe1fPMXPI/ha1DV9Kcpf4S/OnzOCkc3g1Z0AqEs0RDX4650QlEYADbWcNwLL7fuBaAmd0DV
9dgWo05u7C414q9yF5Y/aFd7vS0VhfilpIJ56IWo2ckxLS+70y3B9ZLYgJb28SK/qcGyoS2Dog1Q
UxlZ4mVNeTT0sPS63jq2tYWHcKNHeb2rLczA7Dppu2M7xmPolkFdRKCfqM85bVmb6mYC4EOzbfTa
Lx//Rm9CCbo7CIDRxqF0BjV4EZ1NsVqgO9/Fx7qNrC0PheY2mWHcfTzKQpmWxGEWAwCrT+WeIsKb
7Ef0pVDQwjQ7el4h2WXf6iBPUZpG/WAbt2Li4JOTjr6+8eTZX3Rq8KxNPRRY6hEdvqDX7mrO4Prj
3+qduSNFM8Om8XGd0/XXOz5v/EBLlT47Zr1prqsm11bTlJ6zx30bSc08Q+hps/sxgf6SQIUdrhQA
RciPSVrVV4Euejem4Otbc06XizE+NHmZXku+oa76BAzOhMjHKvW11GmxL1vBch/sEuSfM0DNsXsP
Wy1JFBR3SuO9WYPzafsh3epYgm9bADfbTuiKq0ZDqMqM4tqZYP2veONDp/aUc+D6Ofh6dWnMc+PF
phNIv4Zr4/US+qavlUZd5sceGxa31oH51qpIaTfWgs3HX2sBJqYPCC0BbSr41bMa11Jhv5nYpmo5
5UdTb6Ir+t/6yigQ2h8i/IK7BMvKtEvioyWh5lagXXjx8fBvNss8PNABA3IfNaqldIiuJ7k36k1x
JCQUnEEfvBsRVNaZhtAzT2C5oDQW5sgErhl9sdcLWgC1qwFGlUegpIED/gVhg3hqplVc6sFGTsNm
jaeguPdTT+eFl3aVEuECJanCVk6S8RJ5gdQuhhgWbTPI4HhC4ykUUEmLp3KwM+LXgNc7DR1T9OX1
UGSD+/E6vQnjyGnZ6FTXZskNRMZfTwB1rYx2f1ceraFFV0Wb8foiXidarR2aQgM1CxPn4yHfdBie
h4SXPg9rGkt7skDxAt7tqTzGgqZgF4aNvNlMygo9F9ZIaA2b+5VEM06kM82A9yaLdj8iucjlUgBb
fK1Gppnsl1N1tGL0dUyvMRGEn6ZkpQJZcmNRbQ+5KZ/TOXhnK7K2lNtoezHbpYSZWKWqWEtKdYzq
HHP0IfSgLQfambfq7dEmkSXxszh5RLFLfpUEjK0p2FxHbFsjfDKDxwYpC6dF0eePt4wCWgeVDB4h
MrAlPbn1667QA005+hlHy7KA0PPWT5tRQI9MB2TgaoLin9k0Sx0wZsUWpQRD3xlPHODsrzeq7Jto
JvS5cIzCAUAMZO+6AzRteaj+N5hnW+aVFLTHWWqy8Uzwip22bzy1sL34HJz+7Qclr52RTPPRIcqc
U4kX+Xyl1GqIE41wDBpaSjg1Pg1h+zeyDGjA+5qf8158fbNgXjdbl8NzgVSzbBwliphih4u/SmWU
1kqXc3wZZUSglNxMV9AW/M3Hp/JtDE+s89yMJ6+DJvDGy2pUTUHUGuNYh/r3vFQ2vlfFdqQGnwfv
gLUdWPAM4FJrh1ksAVnHfDwuzxzQt5OeRVhNeBk08Tku88q/WFkKQqSc6GkdlczS8Dsfp0u0+A3q
8fk4+y+LZ16JdwM8+Dxzxjebki0pNmnG88VraR6DUATDjeOB/C0DxXBXy1PU2RXNlL06TpjEJ8qg
TY4g532w9sJE/dnw7p8rZL7t4fER0DukTgrMYEbEvV6ADslVRBci6xjrY7NGmgnbPOItxRZKS9i1
laHeUggTrtIgmna1Qppf1Kl1//FWeLu/6Zc+A43QgIC6tThqaZkMnaEV1hE+pWWLviDMKOunjwfR
5lPyeoPTzJ5p6jMpRiNCeD3VsRKrJPTU9BR6RUfdoEvZ3WbUbItqkiZHS7rmQhwDSd00aqv2Tlwa
Y2yndZbTSwVVjR+W2T2KBT5RjgoD03dNtbcSpwDDRpprFrdikqP7rlTx1ynFFtHW2oIadyBpPmLw
umfekSJm90VQ9cMsYFhZbi/jzDZqQ4wjxFjd4ttciW6TjC1puBB2F3IbBSBoY0/4QiIvZ04U1ta3
ED4LagmSgcQ/yqo4qgrI2iByP8mn3JrAb+PkLQp2Dd+W38wrWt/NxEir13UUKqNdoG5xO8pg6xxu
AnydgiLfJ2Ip/vx4yd/Z7bgu4HMKFnYWfluS8wOl0+uubIqTb2nturRA5FuTIiQ2xgmKowI1dzQv
QWIpii61buzWflTEp9JrzrX13u4w1KtABc19SpjSSz+AvCxSo5CK6IS/iH816j52LqpenbvS5ozg
9RZjGDIllB5Q7UFW/vUWE7ValKrYi069b0TbMhTNK9/QUypIqIbMRstbzwzrVdgKwV5qe8Nmo9Xu
x4v+9kqbcXWgaYAmgbRbGlDkXqKrU66HJxEPuR3N7OHUD5V4A+b/qIxDdU7H+J3xqJnDi8Rtgedp
GfgWsinj4DGEpzTGO0sI/G47yfN7qInDWvODc924twALogEgumjGcHHRllvcFhQaUIrGYf2EAmyz
HeuZC1Gr/mqW1EGapSwplfYcPivX7UG3knXumYqLly9GqGYeOIMRZge45/VFgEKGG5G6nOmDvQ04
59+Q14R8juxxuSSYcAQt9bnoZEp8Aq2ygFMxPAzHAZbZ7CMwdG15ysKzZfl39vkMrwTpRMo+O4Mu
NmCJTh5o/+hE4QzOJKHumvpmf+bVfOfpNg2QYmCL0UugKrt4NfRAHNTO1AETGBTTkOfFxggP67VG
wWKDCZiyLjpDseNYr65HrY0vNbhWbhaIituD3Diz4+cPvjh11EwAb1D+B3NjLC72UhrKSsiy+BSm
1u0Qj0+6mR91z//mGdFNnXePHx+wt4Ev0SgsQmiElLTfNO9xTRmNEFeDUz9pxZUu+NpeMKevFFKl
MxN7m9ICfySBxn4A+Bohw+uv2fielqa1nJ20yfoe+2JzZyGOcRP1mMpUUt2v0KLsL9JGqt3QDPXV
H8+TvIWKhIkyJ0zMxV4yW7hJMZ3OkzEZ4mVaUYgsRL1coYd3DnsI6ffNN7REbMPUZ+FNdBgXIa5e
yHk0WV51KjiixVbsQsUVTfhD6NDW6apQhbhw8kzpv0/aqIgbT5jNY8s2yh+yPInaK8NLknTTI1iE
HiPizLEtF7l2kMzSvxslYfJXujLJa0XPE1oVYY+dGgIDq05sA2WFbkNyo4d8CVdGbfpB6nr1KUKf
bttJRaVe6tDbH4bYawobs1MyawPLKfyaMbP3OMtEBK5fmeE3K2/HdmP0YP96cvNHU8bM2TaxY74b
2lF9zPzYCh3MFZCw1xVkLZvE6K+VIrP6OdAY917A/8/uKDTsrSyCaESyg0MvlNRT7YujnXEc3WDG
sV2KRYY3oMbUapigWoeQu1Y0utP1iXGoc63cGVqrmesAt8gOYUgZPSm9zFLBhnOZbMcC2Ab4ez6x
HRDiXRhtK1/61FuPeSl4T6ThcU83oRXxDSqF7usktfScJi1OVm3eihP4OWNInTDL+TcikJke0t4M
LRCxxRM3sVRA1/LzJmgdEbnMwp6aMSDMzXtjYwk0m/gKNCngBozTbeXHwrfSbMTGyVSpawEQlYpl
02gaTbfPI5l+j6ZgdEm/LZBtIkbstCiExSs984r7SfN0zNE60lycKRNPv8OSma5NUUcyrDxLbGHa
WRCwXERUdc+NAz2BQ9hV2T03dZO7rTwkhm3iGdCscipipt305XiFXIn1GFJWfvQ6NUXRwA9EflCV
6ysNKl+JJ1w6wYjMcANxW1ULL0KrhdbQQcs88UbIqd0lZk7WaHTKjUVwmdlGkpMhszGyb5AsUfDI
qZmLw1CvuAK0Sx9zt+MEpdTxtXBw5UmFhDEE3jRivDncPItR3up1XCm2QT8ic8PciCtnSqtwb9HS
OyCSHDUYkU/+ZYB5zQ6o0/gQUcjVHXkaUhPxiXYS7VowlMj2W1R3aylLf5la6kX2QJX/WFmexWc0
/eBzw8H7hiiOAV/MLO+EZkx+tW2SXFeqHgIT9tX8asB2yHIFvfYfy6b272lZCrprFpl4NwFqzu26
Dk9qr8YbKSlzzPUUoHwO2V/6xcjV9qrUx2BjlkXQ2qrcByYVEjFMnbIuxi/5SE2BJYon3akCFRqW
L2NoPFrQIe2BuOYefYJyn8ey+L2sK6vi7Q+rfVlVRm1XNUG6PXmdtrOasGqcyJyCdaHqQraKGnVV
jU18GmW1uymksBdsqGlIP4bShGaNBrSMEfQ+/J4Jpn7rT5n/mEGf5+wLqC1dJpiS8qGt2y4z9a8e
3fCKkEeAxW0I0/CdLiqVA9jgqCfovhK5VZLoFgU1KS9dT4g7fVawH3+WptVcdUMkb826ZxnGMnBi
SNBu34XiddyL+s+gMlH8D/JWuReVqb/lc7DzfEp/MJ0FyPt27ufKl5A/q11LzJGTDBO9PU4DYf4x
7icJmZHGmn4OUizh720lP33ZygWYNkVxsPzEgOhbT4+GNqj0/SB0OE3WJZvRx03TV5WMQnFZTE8d
po91Ktx0kXVhiSkmhzAgfup0T1w1jelFgga499VYLx02tpzbSmMqO8EnswE/7pWXKS4zIuldiMRK
Y0pjbg9+h3+6bI7ik9yV3h3RWn/wPWH8AvFxvLQyonVb6D2dcJIqIcWsoBx/RaY1sXxli/LjoHHr
F7k8CM7M+uKTeQnu635elqJN/BL5rjqx97jjsCZFMr+LPmdmHF6LfZRLLt8ug1VtNup9JWneeKaI
9BYQRcJBkZaIHEApCdAiVlXVGNf4VqpOslxAnY9G/XPfqA8p4mQ3mlWKq7zKMxRIs3ATKX3jVmk6
OH1qYPacR3wH3Wjo8DTKtdp3XN/JmGyLGukycOzyDVyKblMA3N50bSSvenUyL5rBL/ZUL/xLlSrr
mXjkbeQzVyyweAJ5biAQOccrL6olEbfsMFpadeomiK/xmCPMHQit06a6dibEnEOb1zHdy6HeBFmW
jN+kLxjVaWwDf6WEPZy5CdHLPw1xMC6nnkbrCdV/kB2vJzSIajCiaZadPKF46DurvfVNs3QUQdCe
Ph7pnfkAUAFFT6drlmtbbIQCWHbrh3p+qmZa6UCR09bQC9j88ShEUHNATjBF5XMRCaMoaZY6jmKn
YOCKbRKkQmMdL4uPR3mb3lgY+xEaUtJ+5tm8XrUGYwCpjMfy5Ol1eunXmuzkppm4XEjIkSWC5bZ9
N25bXzuXay61OSnKsvXojlIvnEXTlsC7atCV2B+T9hRTMsK/BkXAbaBm/grCsta7Ym6YKW2PBsu4
YRwJ1HBWH3tHUNLCSbK6vq09Md7JaiRD3EYo4FKMjemBCK6+GI0aKaasl3BUpm9RQUhOtebWIvgw
XBakBSzTV+Ep8ZsMcrtMVlVLmNPZNJSSYBMgZIZ1NPbo+FYMdGgwf5X8z62e6N2Z9V/uJVTNdA0A
DBUKbjDW4vX6j6Lg0TPvyi8xL4WTt2roFA0wkI+/8nMS9/IIMgKbVcXNkoYThJbFlp3yRmtG2eu+
5PZ3t7Rre7Jzx3AK+wmfSecspGN5uSyHW+xdXS9CLKwZTnQ0G3UGt3bClbDiLmesaHUp2uH64xnO
CcxygrQVgGHrz1aVC4A0gQDoHli6X/TCum0UInOliB4xn/ol1PmZwu/bb0YZ4MVYi/zGi6ykllWh
+9Kl16r2I4yOH8/lGRnw0WTmBOvF3SxLiKLHA8t3ZdmlbdmN26469+JRdRLbtCVnHzgbnhZXXiOw
7Yr2GYLGsiRA9jbLFcODm9cT24LFboEKkuuZrAynuMxECXmFfKTMNyK95BSxXF8isA2krMiiRlzF
eSgXgMlGIwDcJCbqipxBu03EesrOJLHP0lwv1uX59+J+JxamXQoteZHFilUYeEJejid4oMPXVmpa
xEdIZQ0hmC7aUvUcTH28vZGHCr0kC0J0Lnu2L9T97ZgV+rq1quq2LLvPvVQn181YNe5Yir4bqnG8
//gbLvbI8686c7bpcyFVBBjo9SecyC+J6vThZE2G4LZjCcZlILX8eJTFrucoSxQmuUcxlECR7lkq
6cVGqdVOEVCiMU6otpqfw1QQnbio8fml7Lb19P5vpbY/4rP+/8mynsXu6LNihsViUvSlJPTiU7xl
XSdhUfwCJpK9Q7t+92f95sEKwK3QJYDyAi9zrrjNlLLfRNjnP8IPBxWEObqYi43/MmHhWtPNg+eG
nwfoVfyV/yXC8kfoH8y0DKQITbAZ5p/wYKVnUsx/ztibX3159i0fEZKQSsdFizgeBQ9D+pV2KfYp
oy0EGdIfN7FB9srBofZxKv21mK2syo20FTKImndJRSbIbdVAKGiVx1vjR6zbqnhh6fuyvNO9m8na
ED1D7zCme7O9joyfYZej9Ys8ZPOjVD9L6rXnHzuPgq7rGw5KBpL2EEIUim+E9sbAt1PGnuMuN6/V
6K6rr2L+90rwrqbwth7wcQGp7F1JUuXI4Q1evrYxTuDPbwx149PZEdF9yraet++tL1p4mwu/4iqz
W/WmmsBGknJm3bpIdml0p+IxKOEveKXl1CWOg2bjniCXrhBt5eoi6B9IcuwqDwgZaidq9+l4CJTj
JF4I8b00fe/iCySxvXqbNhf6eOX3m4qf06/1YhslG8261iXPnpIvFuLjsQPqJ49vh3Gjh2tVuw2s
a6lfRclVXWyH4FLpd2N3h1FW7blBcDl134R8ndQZ4jZrJbozBBsbGwNxp+mrq/lbYbic/8rXk3of
DJ/b+Dh3roToKk13mXZTqYeyPnjJLgq2guZEyESYK+Cf5KHx5DbRZtQvK2FrwHWNd4W0lotNGfxW
y/2je+SYp/z1P4H+Pr8z/zX9/Y59+RBiF/pb9aR+xYCf/9N/Tr6sfgIlw9meq6MqSgz/OfmK+AlY
Go5Pf1PZeU3+0TiRlU/c7XPFGGHT57P/79EXZO0T+FQJMAHhDbXdP1JgeP2WALqfFQbBtsx3Hw/W
Mr3luSyLrs2mG23IhVXatrZYgXDPBhw56eKeY2ksgox5PMJ+BWotKRSX7xKHX6notElWIN8AISK6
gPG1ktFKcupOv5l6+bsoJTntHjak4N2l6VfBL2cVLXncvPhad7+vtpcaK8/gjxc33ozbBvwyoyLp
tiCUuQjn8ikFA1Ln+U2BbFA5yROaRnhsSSiAX5X1Q51m3kYJA2CwamBsq0p78uv+kHFRu+rQajeZ
UX9ucyvbgC88GnkdYoKlSntZxdImEvO1n6elW1ZKteoamiaN34UX0zdZLxC0CPv8TPBGKPQqFGZh
Z8tDOhoo3xgAlpZ5VaGVQaqh4bdLAwfb17YCoWwrP1BJtsN6rcqXrbhVk0s1vvAbkJDbpP6MzGF1
ZxUXUUshcqsJjv4rp8RjV9WmLh5qc4WyfUU9JnaYLyKfNmoZuzG/jsL1fOE2VCApoNu+6morrDxK
VzEcX92nll0h9xTZeraWf2qxHQtrfJWmmz4ietwG99L3BKCwsUEYG+VVdNz68iJPnPHWyr7oVKiV
/EcmXeo6ov4XCGprmYvBaOsYBR1+F0UvS9xI6aY1N0q1TgO3RdHNcI3eHbR1AggstFPVCShshG6x
b++QWNNNO/lcnIxvyjcLMUPfNmjD2GLtYIGU1vexaVuRm3vgcmzhuoP09uivqJ8Khi3d55+Fe8u0
RQsNzPWQrj1hNdY/hmbVyW4e7CbEuX6ElV16Tqe66VXhet8xcNIsSBv2yPORbsaKGr8t76KdcaG5
xgHaq9La3q/aWMMaMHkErvxHvpp2QKMVAVXE/EoazkfFBiy7UTfoxsI534X3k+96Iwjeiyi3rdv+
yxqRwev2Ci6FYWvH/KpZJ9fDV0uy1V2WOY3vdjymj1Nvm854Wa21C2+fqKAp/w9357XkNpK26VvZ
G8AEvDkFXTmSVVK33AlC3ZLgEh4Jd/X/A03vThHkFqJmz7ZPOqKNkplI85nX+HhwDeURO2r0mI3n
TvE1sAhbutzp2fsqDsrT9DX7K0dj8JCVWyAG4T7Y6If+F7yV4EU89RvvybuPduq2QRNwU34b7939
8Cnc1JtgQ11969yjGVkBQ9yliR9lPj6f5a/klzf4yS8iikS979yN9YBY3L547Kk7Tv70nBzNYsuC
fs0POAPeV+22TDZyr23SH+k9DJXk4H1wn6aDd+x2/b33szuJk/cCkRjerThN3zm29S40/Aq6Re3H
z9ouf8lfzHTjSUyJ/HiWdfMNFMDVTflPretdL9v/nxEyL9Cri/UqIn7+Xsrv/2vWgjnIOP/5/eIZ
nP/Xf4RgLO9fOMPgRwPEAMmvWW3oHyEYU0XNC9ivOTP3UNimIvm/H0H1Xy41StywZz9sonReqf+8
gpr2L0Aa0NYpIREGG3DW36EEwy97XUigEEZiSR2Gv/EY0H6/TNx6Y4BXgFrMUwM8JIFT1Sq/cmhk
d68W58ars2gHz8OAWgKITjJAbWbZI0WYr1BEU7pPSluKP2GP4L5JunGqyzz/HCqa+bloFR3+RaZ+
riLbXkE1XM8SV9zZtgVXHB1V30WFQUE0vLFyKzzm6tQetNTNttnQvy8HZo5Ijc0VZsIJmCZLFHek
Oq3A2ik6ArFGLhNf3Y3Q67VA4vK5A4/LKAAYZtsQshlU4i4/mIIMZOCNcXRU6SHR98kzjOEmYFRu
tuZDcGvVELJHXALYEU4Ei72RyoptXcvomIyJ/NsrXGWvZrUh/Lf3xq1hZpdWiqK/NbkWHwcHWGv0
JDMauqzdRT1yhMJK15DUS0DXvHCEXXx/vg6h2NIHIO6aQtE6NTqGXsEbYBTUBA3E+YtA/9ljmrGt
G9vdIQzn7vsxwmxsmIpdndne+/ci7RxAuWAGwOguC9103M1A6d3oGDWOfIhcaClycsS3txf1Mrz9
vU1AelAzggACSnSWknpdU/NGxDAHmkrHKlV/9EDdfM8uX6wSCdlRH+zt26Pd+ISwS9knXFVEaEuM
mmTN69izeaulKXnKDXyWGxSY3h7lxtZH8wPjczoeDid5UWYN6riz9axOjsY0BIfBE8SZ2fizV4M1
lNDVfFCsn932Zj4cNHxzsSWztNboMCbZsc1T5H8ZuLkLvEZbuTGuPpLJRgC9Swg7S7j85lm+qmeB
qc9S1ym5MaYs3tphlv4A3tf6tszclwJQ7Xs/E+PhXDh/IOwOAGZfbopRg/FLZznGRoUsJ0oKyKEG
EOm3P9P14um4bcxVQAMCEhYxl6NUQvaVm4A5GGDY3k8JVLiiTNdIfdfnGSYttVrQlhxpdP4Wt1MB
BdasnSA7ljbWJfUAqiLRq+EHqA5vH7Whfh6n7sVwq+ZX2dXFOdA7IKdTMe7fO13aiZxmHa4VioLG
Yq/ElhgLDROpoxmZ4y6Syg98zId3fzkmSNI4V6gdJrz4chTgC1nFHDAvaOUuyOt4C+Gu+n8cZTGV
ogkRWjfG6IhnvbeJdHNA+dpd8xO5OsY8KfPhIu4gdQO4fbk/PMwyhaoV2TFTdHMb2v34DdiF3GGH
5T6//W1uD0XHl7yQmGlJsFcLt3dBwgN/yTT7Izq5XeDrVd9+SoHPryHB5uvnP4k1Vy7yXDz7MCDn
+gXCepfzmuomHHH+LI5ZLZ4HUGn31WDqftCOGw0LLVGpk48Mc7cSWl0fN4bFm5NDPd8iy0KGkY4D
9pVDcXQ1sNpGFsPTGdN3WmT+e3IOgSCBLGd7GcC5EcJgimYVxwpiRLnpdIWCaTU1QbgZ2zYOV3pO
N9YSSYSZxQ6LBfmCxVo6IEGbbkrLo9NgabILKmqHIkJdfo9/pHsKsXz9MSrSPg6lEjcrAcn1tUww
QsytAgymC7scPIQ5UBiDUx2LttXybQq+KvRFXidfo0gY3yKhwkt750Yl8pkdfHjWZp8WSlsXz7UO
sLapEMA+hoMFaB5Z6+cJFWwqzJq1Yt11tV8YigCEgjsYK97TxdLiHZs4dlm0x5kM+MsEaHsq4Vwl
K4t4dfQQEweYMIMuoIxcsUWQE0f1IRfdcZJa9wjKJsMfuMHHUAmCL28v3tX3IvIgO5mlVOeGwXJv
Fl6KBpVVy2ONi/NW8JEe+qGCiOEqeAhorbsSwd2YGtUusi8CVg0e2bzCr55tgIGQ/bxGHhWdCc2c
xm1e5z2lhcFZOdxX52CeGmwuKlszqXqptMDWqwcV5vZxFjn83qsCj4WQPuxgOf0pn+oi9guvgy4K
qXbFUQ4dh+WFNg8OYIbzN4uV2oudYpWKKWje6OeqUwbzZXAGxdw1bm+5L6GHuP1+zk51JMvhoDyF
Xq2bQG3zoqDnXXpUjBKoC90m0zLgvlMwqTaKHDWYQnWTwesA3ywNIlHD7FXl3rHt2thaiEQUfmbA
y9tasgs+KXauEB+PBh2UtAxKfYt8SNEckCmgkRFUZdVsJYXVYWuqPVL/HpgH61udTNm4KYNs+ixy
PU6fUxmTjelx2diPedDEiQDClpbFRy2WHgT6sjOsfd1lMvkep13f7o2OeuZzJEGqnVPYJ7+sptY6
TAyEEj3lBaIN93ruyfZFirBENcZC/d83K1uod0abqek2MWXzJcwmZO9nI/rwyXUDAaN3MCDi2UA5
Mz8Stts9xZoon1R1EJ/a1qkN3FLdKP7DHgFkagVX1PfBGIV+itKmjM8ohg0j3YvJ/dYQz39WdDKH
w4TrRbRvYPyFhyntA/lZpFWqPA3JkDh4WwaoSO2AlATaS4IrR0VZCqrpeTI7pd/Dj3C+G+aoudso
A152X+TNjPMbpDvdVU7ZT34l4oKuMSoDjt8Vntned2YSI3Jf94m7D3Rl+Kjg3CO2JZrXX+o2KyOE
Vpys2DVmac9FP8PMtqEXxN/LaAajVOCWMBEjhb5X2jBNtlrTqI1fDhkc8Qzjhr+CXrc/tP1ARsb5
7cC8tWYR7crSpP7VCneCSC+6eBO3XNGHIArGbDvZSmkelbyz+n06Ob3Gr2g4mLuICBGfFEOx202l
YIDwV2QJen2o/8sQXxphVe6udCYj3hSKV/xl4yf+l10Xpb4BSSzk3mz6MH1J61jH6QSDav3bQB4U
/USisNfvlNhyQdwEKp43QxchkRGFdiT302Cm1t6xEqHeB/SzvX1jpb0Gbyl1IAuTJaXYFahRNTxQ
rm/s+7Q1YIP6lnAlZTuva/tt3lYGrKpUVcS2mcD1YmnRpu2jjV4Gkg+irpFEGbWq2Xs9klv7OMXx
ZWfoRtk/NFgNN40/GtaQP7pWT5mzUiy2e9I1WfxYN7lAk8tWWu1HD4gyL5GMTKLyKAdh9ZuiQSBj
lzVVoN+3aIXGBysJSuW73WWzq7PjiW42RCnEoWti4I1OKOwXyjcRfVF4Lprq20EVWvc2PY8Q2+my
qA+TBIZ+H6f8z/6Y4NG8m+oW67Oy7SP1ATi/aW/tTlBAHXmmgl0v1fLZDvMe5GpPVenc1HWb+m1X
6u6XUIg063zqPXX+adI6O/gxaW0efhnRI+5BtIpwKOGOqVkk78spRcvIV8C2Nt9LUVnth5TTPj4p
Jc/KIcXMqn1qS6NtgYFFQ4CVxYT86I9uTKv2LzWMYNrme5wzZK2yF3uL6n4sUzU7KWpnTIcG7xPx
mZQ7hSzVcwA6kO21KzPvEXi0ccD3WaD+aWcjNzZFtr74WLZhBVQiaWXx3GeJN90B/TLFC9wuy9so
VawpDxwtTz7Ygh7KXR1mhrWx68gtzujs9Pnfw5RPwzMWEo61VZW6cIdNomLO9HOsx6L7lcaj3n3w
0iJsT0mCf8jPnkjGOJS1Euk/Mx0cbMvVZ03TH2MO1HjyVQW+8kMFlbn+WxSDWj+rRZbHW5VNkOya
UgrvAZMc+kbwfcUHpTFi5yD6yRgPWiIzxBsSTZfHjrDO2reNCHGqqrJAapuI6zlxtxkQTE9u0Jwy
aHs75t/a5MTe94BzDcmhUStJ8zlBl6XIXY2uSZ3GrXGX0NAaUVBLCqvclLBpxWYIHGDIOsC1L51A
2PeJC88JfDdKonSr6GF6wjHGq3cEkq65dZrO+5RFmcsdDT7qh+flpY7XHmjnRy/DhtYfCjuj4zX0
LsBkdNjNu0jrPBWJoan0Nl6UOXw24OkoFuSq+Stvg3ry+8yqNF8aaSGQt0jib7wCRu2j3lvlm1KR
0UNUw+eDg2DQktFxwM72VS9UCBVAtkAmS8C9hUR95g+zjaK/q6zHlE/tuIieKs3LuTkxS8fYuW+l
esK1T6BKlsd5s2VdCnWLjxQmBk4Tlj/o6AXatsjkVIJMxsdoPyiRaT/nQzbVdx56f0ApB6VK230g
Im881MHkRU/1EKm0IYpaM4anpHVCEtgCgsg202tNuXcHsrONWsNc2OSdDcV5aivEcfxMDB6A7STR
EE6TVcKdZ2eW9YIRThJuQk3mH0osqWsuczUdzxGqOMO2qKzG/CBzN6yf60okHLEYOzhYbD2tK26C
pjh5pQF7uq17Dxtmq7Kru1jrteDQO0WvPzh11CkvmVGihJNVaknDybKfI0FN1M/1HneqJBxkvBOE
bt+wzVOzh0r0geE3upG0P2SkVk8mwG2n8uNI6NOB+8VKNq1M027wjTSW7SaYAis/0E+Ej1J0UWAe
0o6oZdN1har73NkSFR7NRWzKGJoATIGLd8/eRE3Y3mKIiUeF31StrT5SxkKN3FMoY+xrx01+jZ2e
xPf850j1mU37qanLocZ/dZifn6geynTjlqmC4sFQDPo2jS12jWXWmfIhNyqI7c44ltbHKgwgZqBs
1XBNNHZUNo9DLsof1hyb3Hdd7uDXFUcJRREA1SBLdY5pf4BUYoxHTR3CYl9isT1h/pSp8qBnuA6B
d0nabJMlhOnburfL9N5rlehT7GSIXBhF4XzMYTa4fgU4vTi4MvB+xLGGQEtTI67GtkB/xa/LKfwO
aLfK70bCwHwvEuBzvhFiRvD+7IJAn1LpbJRi4L10GYIbWIRPOmJSx94Fn2PGypcqiWrUvMZwpbxz
M9if+b8apE3qTHNn41Wwb+tYBRmtI49emU2bArcdv0FaZ8M81ypJN4cixf7NrjfglV8OlffF0I2u
LY9T3xVEf6r6RQ3U6SFuzHxFJG4BR2DpWDiaPrRjgDGSzCxymEa3Oyyg9O7oKhUyRIRpyWlCaepB
M+zwqGISmN8NpWNx4aFRa/pliG2VU9X5uapT7aUmgtJXcuAbiSmCoVTEPYj0FCgXP6lEF0ylltEd
x76AFRT05oPZxWtu9rdGMSijzZnirMix+J5TPCnt1DLK1IkAqQA57FMqibt3p6S0Zuhz/dYPdpbO
vHE0tHIE1n3UsffbxFQxDmqNiaUDj+iLbJrk3SkpYTr2rurcgQIas0jV+tGLGqVVp2OfAGnHbbXm
XVCqDSymcvveqbFpkGinvkt5l79d7tKxcfJigsN2TNSazDNrGl3zS4OW1FZB7C3YCJwU16Tpr/Ng
Ek3oDhxDlMXgB18OGjpZALsn9I6mHLzxmGhWEx+UNhf1/WS4QblrcKrscOLhMT4KemfOyuacAawX
xT2+5syK5+Xg4bhiJ8tIVytNxsrRdmv3oYeRfx4zhUS00YALJg0J8jZpgthcGfd6u/5mrICEpLKH
uNj8u15dP1ZkBVRXiuA4QZnYIbAMN6zg2Xn7m16PQrVmbkohTU6bdHkbqHqAmWzhBscgbaf9aOrR
Dp7wWj/x6n4DiQ9yi0LXTL2AYn45l9khbsCYzjnKQuBySOtqQ6gD2yAX+sr5u5rQYqhFPU1tRIe6
4ugcnV5qx0rN3TNlonzlFboexSDAoBU7nwhO3+IVcsMyq8y8944lhqr3lezwhyMXWqmFXi8bBX8q
kbPaC4ysZYG3w9HH1EQdnsou6tEZzHRyQbNSBl9UXvLpnTthFl0iHfboEgEwWLLwnc5BKDDzwhOe
7Gp9zunaZ0cKrebKs3q1dHNtiRsLyf1Zr3RG+L7e19Okp1HbaDzgBNT7Cgj8t9yIppVn7vrUXo6y
2AZ2FVeh9AgTjEz9Cm0V21oz9u4ypQj+SBLR88ok/UqX8mrMxQouTizy+JkXKVl0avUOlmWu7LTm
p+KgSeQE1rRv3LBdGfHWBqEFRWUenj0gk3mtX90R6dC68ZxAnNzRxOVTT/vsAck3Pb7rrTH6+90b
BJ10jhfMQAMo4fxjXg026n2iwOePTnHmaCdHa3G3zVI0Wt8e5sYqApiZbwlLp7/3W9Lz1TDQX2NX
i7volONudUrwiyF51PKznLJgl+ntOCJA0hsrB/rGSs4wHdrlKP8RHix6ihT60rqAtndy8iC/r608
3iGh5WzRTF+LYG3W6eJBoaxL4EUnxeSjUdy9XEc6GJpWtlN08siK/FqB2zW60LD9bAr0Ta0X8QpS
8urEMSBhj6GTcBAhzHij1x/OCVEMswo9Og2Z4XwJXUv7mnr4lL/93W6OQtscopfBBbLE06vVIMvB
cKKTNulVA+K6tIOzN05q9N4LhOnMNXiVJgZ94CXFq7PNDtXeNj5VkOvvddFMOxRb12Rxbm0IHkYU
usk0LP23eu6rbVi2TaRg+RyfABCFdx6YEN8ekvzoCHstxLm1IdgOkOJmTACNoMvvI+qRAl7fxydL
rT+0wiMPzGfoqSm/0mv/8vZnujkv9h2yuJwtMqjLwZIicmrXGuNT3gjzrIZ99ffUDPXGGPW1bsmt
HUHcxn0/a9HRoLwcKhe5KIxWkF5oBrZVbd0FzSfFc6Luj7fndHMg0idasFwbV2rqwozj3GjN+BQE
OWRtW3HsT4bae+907ZivBx5cmCc4uyHqPYP9Xh8kQdpv5kqSIEuUys/OaA/ttphK8U7TC8aZ3W9w
j0OLB/ja0vJpqvJAnyQbwpl9O8JI0/ej40Yf37tqtLqheOOcps5fad6Wr3Y4unkj5ZIqPbn1MOBh
26lPmZ2KFTb59X4jPAWNZIB9tzWw95ej0L5B0oniyakJRfJ1QkRzb8kCMJJQpjWO6dpYcy7xakaJ
K7DntKf01MX69AIc0dwWjdrvqBevCQFebzmbvYaeKcKtIAx+M/heDSXpVwThMMSnNjOCT0IJcBot
Yue9yR0c/LkqMBvpMdoy+cns0jDrOEtOXRo3zk6ze09+qAFCYX6aTq6xEm/enBSfClSoBZRheTeo
cH8dSxrceX1PgZr69abVEI94e9/Nz83l+wdGiAuBczSDhdTFjtDn/MKSXAtBFw/UJkEdYFwdW/B6
VLd4km6fPCVKpJxMsxia/aBlCJC+/RNubBQUpMBDIfNGHOotNorVJFWBn3dychqaflQQJ5SEZZEU
n7Vw1tN5e7T5T7uaMHTdOcviOVEXsagZmmUfKXVyMqXR7CnKUVSxy3YzCy082IlsH8O80e9qjwrT
2yPf+KAoTMwpJO/x/NflgYi7OPYEKoinZBTwCCoNf+xeH1d26a1R8DkABgX8BR3IxT1vuQPtkKpN
TmhkdJ9tNcE1nX8Yh5u3Z3P9TtrU4mx7XkaS8uXGCai8B9bAOiIkOH20W7P8mDgh+PuAGLGkg+Wt
DHhrm3Ddc/Y8IidQGpfLlzljP4W9Ep+Qj7QouisdbDTFe2ipT65cxtdRL3MjpkbmEez3VYyWz+bi
iRnEpzRs5J4zEQI7PJadrn4qEvy9k6lbKzDcnN38wXgDEGhdPs89/UQRK3FysjrN3EP+yR8cZVB8
pG6aw9tf7tYJoHpCuAErn1dncQLquCUZG7jHZNyKjzZ+HI8VhusPfZur206zEsuvg9J7aFKn2709
9M1ZAkGfJ0p1/jcN9NVFPdDYMy2EtXFYsZtvhtcmgM2bCVGs0YBztXIUbm5RpMew4eB+4Ya73DFR
lFUj4jjJyZVwyIPSKFFLxe0977T80VYn8+vbs7u5bV6Ntwjts7Kmz0Ib5pT1o0n1T/wMpYL+J+rG
D7TeUWBPRbaSWt9aUYh6AM+QpSQwXiTweGdEvafMjbYgQG0qidze7yKZfw0iaH8rd+dvEtfy8nw9
2mLr0AWhP5/oyUmrm9LcDnmF4lIHUy6RyXDIkzwCFUFfcmxd6fiNY+SfYRysRRZLYeU5JMMlFS1O
CucA7pZZqRdEk9fHSPN1fU95LBdO/qNKI9obrWPQQOyKsBOb3Ab2QBO+6F9qSw+eZVyGdxmC0/cD
5l67CLObf5jq/1cF5Fs7QJ/l42mJaDruf5c7znWb3sZ/JzmNmowQKUj6Zp9rKf1K6qYyPfS58xeP
fbmSU97cBDC3wUGRRiBDvBi2doNASqA80mpOExp3n6YkUHeVsJWVu+PW60KmTJQ1I7MB5V2OVLlK
Hbgtd4cxYN3TBTmuxWOn7t8+SLduKFJxgCe/Q5MlzLYt0G1u5JicCgr1iODbzUdBK/9JN/vsw+S0
3qMRmO2dVgXhCirv5koiOMu3Q5wS6s/l/Mw6Vcsm15JT6qXWzmumahfqnfFAjbtaCQfmP2p5lihg
o7KDJA3q8Yul5AGTMWF4epqG+mfmsVXbppp+NpWhf6VSMR6iyB2/Fm6R/QS10azAym6eIaQidFhH
YICxeb2cqVDDin8TpKeanOCAqH4LC2JKEBrVh7L+mJZx+xmpOAHuqNd+DJn1dcw7c1+60vhYqwr4
lcjqp6/v//AQGCy8HukLoUlw+aPScazpZBIiqYVBqafG2W0flFP7Xe/HjsKCyL/R5G4+KJpuryzI
rT0HC0Tl7bUBDS+js95IO69Qab85RdA7mwhLdzryCbCNbZ2pfb5VgFAPvobcT7EVmefJlaN16+4w
PGsW1jDAGS4LQwoeAyQDTXLSJ0TWKsBhf0JNSY7aoOB7oUbWwYs63OXfXvFbbyTwb2gPFDzmM325
4kjMDtQKyuQkcMcKfaswixlLESnnjrrevZFra8aEt44YrHKqA6w20cfiVQ7HaEgBWCSn2tCqEKky
WMxbMSgoP6GFJNainVvLaqKlBFeFyiyRx+UEuwk3ExcRzJMW1S7j9NVfiOOBPPSiONr3fe/9isi0
Pv0Xyzr7RYB7QkbryvilTKUdw687yW4A3jOFIpO+DgToMHPr5N6QWvPn20PeWlcyU/wNSIpQZlms
69AmxYjQFEMORn52onAYt2UddrM+hpm+/BeDoYYD1JcGNmnb5arGIQY6Y96S3Fu1+GRJupH7YojF
X7WThmvmBdddct57BsMJGw9Y+n+LevDg5U2F+88sxUseoyTIiir0zXcAhKaNrYWbTpjaS6w2+dZJ
9Gg7Tg7F6rBBQF0ZorWS8a2Lm44JLwS4T4oNix01922kE2cpUCCZfg2ytj2lRUQXjXjHPRnpUJ0l
Cou2bwADerJcSpYrT8c16WZeEO6qWV9rRnUvvnUF86SyFH5CnTbmxtMadXiaOmvcYqk2nUvXU2b7
1/651VrzSYkdDaUDTYJj7/u1PPDWvQkig6o1KRkdxUXI04VJVBlhnZ6wXXD39CEQUzCnsHqUpTvu
pYy8v80hE8eyQPL07U14MxydCaWzKDsuC8s4sKnlGAolFac8oxvuc2uZX1o3kV8UbKTrjT02zcHo
JIKgU1+2s35bhaKKUkHCXYlYbt0yZFNUMSAPsFEXeyLpM5Gm2GmdNORQO7wOqYZvTLylUA8dqU/u
2zQMfimKUKeV2O/WyNCQdYQkMP66KoO2zCtHIRMGOv8JYgiIpkY7qbTmByFByvk1+En0E9BhW1n9
W/cNZNS5QQN7Gp/cyyvAHLxiNPE0OwmrEE/aUPUbU82rD50eOyt5x605Qv9jixGYMdVF2qHYUxSD
LKQ4CphmHwxtjrmQZt+DM1Aemyz6lOSdurKut6f3nzEX4VljuQCbyzw9qVTGHvsx/AC0LX8MijK7
f3sb33qCqVrSYXPoOMDbvFzIApBypQJ+OwVF5Qx+ryNnfKhyKb2No+eh9Hup1CvRzs0x4bFBlYYn
BQTncszAM2C0jGV66nPQYb7ZTlLxOeGQbVLD22H9uvbs37onCCjn4ApXZWtZox2UWFapoaenIbbU
XZCVaA7qeVDd6XpqP/ZOHKHnwSu5Vbx6rVVwc/8QUVFWmaNtY/73r8oOUeeoYaezf5SwfihwR7OT
ARCZLV+UGDOeMVurc9y8mZAa+D8jLtY3x+FQc4ckPeU6DAAUEtGqKKtgB4ClfnAwHNhOTv410wfv
oLfddIgjqa9cSbdSNWRlaFgA5QKyvTif1Gy1BqxwetKz3DrEOGf4LuKIKzWWm5/V9hDyn3uoVB0v
l1ZMkYGlX5OeotxJ9xa1fUx3bBftni566oDI7Lt2xD9YwTb8/c0MGOT/GXrxVe0IVXTgtjQz6GUp
vmeL6M/KjYH+qs5Mg3j7lN5czpmwPh8a2p2LLxrGTVebjRCnUZkQRXW7jsiqrPphrbpx6+IBtw31
zaOn6ix7NHpLQV6L58TMRerZT2xraPeEtxkFhVqF1fP2vG4ORzQ+88MQlV0CCUq9nOIkROcst+k4
4JQkqs/A+Jtfih1I8V/sSXK7uZE2d2qMRdgohiRS8knhqpOi3DYwjjAqRWvsv5gShgczUYH2yZJf
DbepKUIvFqeWnoaK006b6wcjj9qPfeO4zX+RQREKQqIGM4kmxCI4VRp6ep6sxUkWRvqxNdvxa214
0RcUPUx301BCWKsyLS5v3jhaxtjqwMHHjujKvqSycSUstM48JROIcCv13Gd8xKZj1DfaRyg1/d3b
67kIeOfxSCyIMmG48s4vy0stQKR4mmzrJG2lvtOVILXvrcIS38G1GOkuRUlLfe4rh2qT2eqgkc0i
r9aI5ovz9+8fMSM56d3QKF3mAEpbBdkoUuvUDriq0nwWD1Nu6e979edRyNrQR4RIAhV0SQDNmnJy
O5cXoo+04qEfnXRb9sLeSmsV+7s4eP8eyuI5nLFCqKEsnn27zAsl1twAFe/WHPctiK9sE0IHmDam
JCleOefX6zcjJ9ig+LLRZ/udUrx6Ax2jcjIYys5pwBXYR9/A3lVxXB7e3irXW5MXHusgqiikBFf1
wVL38ANATOHUVUl1dtxa/9sZjfq+7AGEelmufnt7vOtFhMRCwRMXFRaSD7d4fjrFmFrpeqdodFOM
85p63DjeIF5s3p6Vg359DKCZUjIj6wNqCOjqcqxatwTUmyY45bGRU2pWxnqrlHW5UxvTgsIDU8ve
JQjA6DtNwR6CDoA5razvjfliJw4ne659Uz1cvEJJabngmdk0BYXvu0KTchtnhbvrHDmupPi/Wwev
CpRsULAIQG54isBhkbtezheLgtlFvU/PdaBVrY8LclMeEj68cU6hCNU7O26MBv0Kk8Yx5gQYh6p1
XZuHshtH5c4rI2FubStsmq3Sz5ydxIiS8c9WqHm9V5K4RwQgb+30Eaf5utu6sWf9qpvKKvyCJtjY
I1SZdZ1vVyWVuCj1DPmpHkHY7YG4CLQ/pZAo6YqkgAowcppw0QhrK0MiOMyDP1LTDPo7NS1cVOa4
UBS/p+eEzGSXBXg8cbUeMBMYzlrW2v1L4NlBgBAdZBFEMJWqPmohFhDbxsMv1R/y2DTuc90qEpg/
ZovZdCDM7DPcwHHa12YdDJsxwRrjD+nUoXmoQzUMd4neNtOW7jqEFVfYw3fbK/JkoxociF2cZURJ
ZeIq/c7NwsH1e3cyqpe00TvYerVtKXeUVoJuwznrwz3rqpq7KbUG60Ui4Fc1iKKOvbdXQbXXeJCk
1C590fQdDn9dVbXmGQ/tCrSlqnV/Jh2c7G+DLiVO7jE+M+SJYRr8MVSAWuAGB9iDPLhGnMvnYNDV
8YNnFM14tLigwvupr7XSLz0yzYPidIgqtcZY2S9dNrnFylNzfUv9g0alMUmLZwnq6XDstqj9lueI
yviuAfnjl3rY7N6+Na5H8QiLaZj9xpJbS4mIzGqyUkjRn2EKyZcyM7tdEunTSrAzx5+L8wMy36Mz
BzOGJvTigg8Msxk7Zb7gbaFvwXMUf9QqJYhdLvFh9M0Gw8itUyTdl/fODtTfrPiJ4hniL8vanGbj
XwLaIzkrVdLDRRx7049Q9c+3b49zfdfTRCZnpU6Paz05xuX9gBOhqUperXOfthyyrtDFLxHV6Sd2
v4ywK9GscuXDzX/k5ZIyJDNiepQdCLguhzSwGVKGykjPSjoVOuiNKhC7vAyi7mlSxeS+ezciVUVc
DOFgVutZqjfhi6PDGi+CE7ba4U50ON0EmZauvMzX6whLmQCcNjUay3TVLieVD3044ZIUnFLDbA+l
WUYfCjl1d4iz4EpAXVuuDHi9/RmQDwaagvIlMf/lgHgXmAmt8eAUKap+8BKaeEBi3omb4/lgayAz
BxFmRoosoeXZSNPEtuPk7PWmeTamyN44SrimzHBj8WiZ8PpTZsew8Hfp+FVYA6OqAQ2apWctkMa3
vqqmT5FBa9oo3Wyv4HC1UjiZH73LHUh9HUgW+4L0jMrJ5drlg4YpjujKc9EL61EbxNRtA5pCnzG6
iB6YqXrkUuh+NoM2rOS7t4amtjzvFSBhwKUuh05FmEFUNKtzrqlNd1fmGO5u3aadQG2MhlMcxgTh
2odeG1C7nqTdrPRGr7cNOSkCH8Bi0AvHRONyfBHqE7wxuz+bej4+UPAL/AyA+t3bt8qtUajwcxaQ
F577v5ejBGk2jrYlhnM6xRFCpEr8cyjLaU3t7vomAdLJVULIyBGgZns5TI5zm5lX3XBO6vwRfX9n
k7aIELR4EKyEjVduk5wA2DzgQkhdIKkstR2n2KwMPNTHM8Bb3AmiIYw+4FgFydURk55vO72f3Oey
CWt1R/xhVc9Dareaj2mZ0n8PMwUB0arHPcrHd0txd1bg9E9WHyrWDy+iI/7uOxZSGSVs7FZnccNl
QV/BMEkj6hnPBEDjAX0H9W7QWnl2HaKZt7/19eEFJkx8yVliV+OQffkRQkPt5FQr45mItqv9Jqnt
uzzqux+F7Oo/FLuvm/3bI9747Bw/jfQOLilvyKJObwRp3adWMp27VHYPehNlmxHAy9adHG1lHW9s
ZI8sksdRR3Mf3tjl5HCiVvA3T7OzOqraXRtO6CKnYk0Q6jrIIMDgiqX8jxEDqdflKE6MoZcSDtlZ
Vp280xOz/NRb0topVZX6Hp5dWyHlOzGGXO0UcJgbdWMTPdHlyz+XxUMMahi0HKxdGefZRjf/h7Pz
2pHb6Lr2FRFgDqfsNDPSsBUsyfIJYVkyc47Fq/+emvfHDzW70UQbPrANwd5dxapdO6y9Fv2V+99q
RSkta/mYIeOns4EfvwpkohZRKiUty3NSU07w8gUCh5YB+kk1sg9IXNd/DfFsFb5Hj+MUttPLrJrT
X2Yaoa0GWPXdaFUw8lZTE9hm8SCak9MqpyAlKByspcNwwuXGU18SunAG7TwWJUUCy+3gbXD0jd7A
1SGi3MKwI6AeWGFh/1rdEC1XRTtFjM3FQpdai5l2cCPhbhzVt8HCi1cNzisZpTKVQi+Xb3q5mJSc
FwG8fghyvRC275kErr/Svhm699FiNeprOZDSPkVTL+YdYp5ufcpRLHVfmqiM9F04pGl/YHhmmaXg
3Uj5ZBHF1uzn1d3lR1o8o5xyyqNkp5c/0tZmUE4wrQS6oqP6mBjpYZTER4qePTgDzcclmKAmQ3WZ
aiUTE5em0mkhAVOnIQAd2u5GJ65ORpp5G+7v+uPKK4sFaYR4TP75b7FL3sU1oybNGMww2+waT49P
ujUXj0Z7Jh4PsByxpUG5cD1KqJpZp7VDrcq5cu2lGqEWUAehbByhK1f+ZgU8HnVCILrrVmyDNM6o
2ohEL+Q4kOpYPwZjeaoauu/o6G6h1q+PAkUsDoLswGvUO1bXwppSks/c0AJINBibN7IiO1kwt0FV
kxvf7ruhm7akqqwE59DbXd2NKuzCts56DcWAlEEJNCShJ+LdgGd1q6V6fSBYlsQVoM4KA9063wA0
mA/aMmrB1Ec2bIVRuE+Wxto4EFdPBp8KkIID2kkWO9c8bUuWT72+sHkA66r9NJSC+sygfO4NmCVa
o6qPmp00GzX5m0ujcgtv5v8kgS/P+my7cUfpUAsWIbojxBGomWTDVonuphVCComiJkheZwPa0Edd
XJlaEBt2sRuQ8n5nDNFWd++2FZh2AVCTYNurLobdzwKyNUsD3NNbuzCFUEBRugcn6/BBfCawNXgh
mPsY17ncscyKG9UTLueudWhiIPzoA9Ne/sthAOqIDjVVW22NOitEVtojyUYAlGbZ6UVyttXwD0bF
/mDY83Usw8fwyv9vVf/f3rqMH6upBUiAL5TW/V9lRL938KJ6b5XDFmjgqlwr9w/wN4QMJIZX+ITO
bdG1E4oWGBOI5FF3n5KofHJir/GNZvnSLNVf4RB+pOnVb+zpLY/BbpoSCaI7JNmXX67LW6tPE86H
6VjhSR9GsY9cr3zKSRkfjWdZpITw0+UivaAAfmkq6zkWy8IhiZmv3jEt5EJEaFCNnODNue8Hb516
HC5YH54RIpKVH1QpOHdFk+pgm1Esar1CgRGrzE73rdzcOzJrCZwjm19DPZLZHCzRNnrQhhAtgEX4
FabzsHejLNlYzxpVxlGEJJbCNgMe0HXQtLjcO3tQujocqiUoDQQpkINsn2D20Xd55ZSniZ4eU87x
/DqMGupMWg/n6eLWT2WPqpJCg2qjsHC9vQS8xJFyAFDGA6svWZSGsMzFXILZisSulIOnFfxAG4u+
ZQX9tjeQoE0ML9+G30IOej9tVHuhHpRs6z7qx7/QbJk3DuW1Edwi5xEmXBoIoIMujeQjLInjbIgg
UmrlqEUjYDD0cTdOylXEAeqI8VJg9vSuaSWvNiwM40GLvdgJksZ+L1zrldEVz49HUcEks3VYrpYk
yUaYNbB4U6hxOCuX782xlo5pZwXQdpv7qTDp/RdoMt8//Les6MSB3GS6O1dz76EYUEaeRyuwWugh
bX30jmYGbdt/sELRFn4RhCbsNWTDddu+hqCQTqoBTDCcFYMxvyj8/LAVgD5vjyQDYjTMLg9BDam7
ucCCFURQ/O+ZhtMOY69sEXJfuQtacpDDg7rTYNe/CqHREu67WUndQMu7/nOT0zVKjKz/xx6WYWPb
bpli0AY6FD4PvQN5Hn+7Om5Sx0vLDwmKYSz9atHHEwTF4S7x0vbRLjSrklzSwMCJich+L01RNs2L
uijoNCpZvAeEPvhCtUGBF8sWfPPGkQP1QRBNMdji2K1MJVXVw59DUzNSQb0PIVQgmtuLR199uaA3
oS9uEdUQ+St+27s2pt6XGAkL8szvCbMxz8bg/TRdd360ekgxGIwgI9Q8UvS7V8spe10YSVREZ0PR
oDKv9X+qKtvSfL7eM55BiRSAtpkYY536D02UULfQqDlP5SfQpPEXxcnaTw/eHy4I9Sn4oRlEtK6o
AejsDMmYLeV5VGnitJ2u7B1dmTYO9f+YIC5Sf5Iaeg6koZQmqYitPJtaEhbq9uAGUwtd5R5Kz+hD
A+5w3g20/aDEKPXKObMhDfLMIpuir4moZvejA+ZXf4lomkzf8kRFD1WUjeiY9yet3dEv1YO6zcbw
mzZNaI7FBmRffqUpI9K86Wgbz7WluC3YRhiV4R6yu5kBGCNG0Awge9btC0+I3K9cNVL2OrRaM1Rv
BPdHlJk724fzbkLpEfEV41h4U98cAUFPxSkC7Tq/DKNrNycPVYJjotaaI3w6RbP+SRTVMv1ZMehh
0lae3Zcoi83mqYFGMX6eoOj8N8ed/CIWN7TjAlNm9N4rYzM5ql42Dr0/m7Dv7acaaM6neSYF+Rhm
ZhyfxMQ83LtRSUT7Xp9cC5EoCszA/mHehtCwC72/JCdkxEjaCJsl/QNR+klVFkxf1nYCY7WpQ0HZ
eWX5nqhkbo+NmS6fYLJ1vmfahLil3eR1vJ8XxfzLNamDHFy4QvXPNoTJ/VPCgIO+czWI/P0ZvBEi
505Y2/rBBoxR/+yKIfsI6EXTXp2WKPJY9hajD3BEx/051eBMfRFtPU2nucu17pilpdY8hSS64y5M
VAXd2kRD/JGCNbAfnnUrh4lTCc1fVFIjdWcvcy7+BXjnwHimiqTflXNRd7vcTkPn00K06B2b0azH
XVmMy3iytNJKn3rbYWLBLyoxKa+87kN4MFsz+lCxRckPz5nC7ACx2RAfGzcz/oyt0jR2gJHz+uBN
WeF8hNAyV17KMYw/MRXs5bva7mrlUHpq0+xHJ51UDsaASNo0x5BZQ245mO8gmMy0l2IKRULOK7z0
Q19FmXgy2zKDUiSuFRAFnYNCWoHGgNiBW0jjf+G17N2dF7XFP2HUlZ/sCBSZbxE2drs6mtJPEGPP
6h/5MhivAgppJlk4aZr3ki3MX+9EaSkVTNRxtTz3vVr0e7uj1vPRWsw83fexqSRnzcyV9JSSJkcn
AC92fFiUytUPIu4HACbyM3xraq3Tj9Q6dGunpulUH+cqrdUTcJdBR7LUiRuf3r03n2gPpcKPk3z5
S9Kqwofl1NwnmLFDM98ncbH8NWrh1O874B217zgtRJeu0WjWvmbEzzpAAqravzStKdRdbLR6BtTE
0z9AgpzYHzS16iqpqmd2f2bcW21nW1mkH9Mx1/pj1ZnqP/dd4dXLy7AwZT+peg/mje7E5euhTeo0
5UrVniNKWMfeq5MnK1H0ry204Bup25VrlxPzYJQBMREmkz+uTPWFFetd156turef4nEqdsaoGfv7
C7oKXaUV2eOCCQC3u+6kQYsCJ6o6tOeGPOiF0c12Z+pkOSP7F/fJz/vWrtcEaIkaJjtHPE7Ed7mm
RvHgxJ7SASF6mFDD1q58NVKbw30r1zVkWd0ByMysNfUKqheXZloLDFLEpzoLpSgnX0MTS/hNHWmF
H0o+Yj+DmSQ+dBA+Fz81T+gF0ytKCIwom6ruPSzY1XzMm35xXzMnt+DpSuHDe7QMBeyDrrRJFAcC
lXLo5Y8cGO6jETP258wbXWtfTJP6zpq9+cGpMwg0bcDuPN8MSFCzXifLemfMorZTg+nKaH6psxh2
wnGc0y90cMzDDA7qGNlDGW0cLJmyXj7mdBrh0ZBSJMSPa3KLHMLLEBJvJ2gctIwd50eqTc2JSajw
b15ooBJxD11zO6BJfP/rX50xkJmQUIIqcBhH4h8u9zVSjTZaatsOylqbT2ZmFPvUNT/fN3K9OuJh
SgJvyZEUtbg00hoL/HF67gRQTSLpqZjGu5Qu6N6qXfOYZ/q7PDEiyOYn4+GokkicpBzwN/EMEeal
YWOAm1U1ei+YoBT2I7Bu7zpV2dJQvfIKzB3b5JjkmWS0DLxdWiH7a5rJVrygHcL0I+z06VEza+Vb
HwOAgrps+XJ/O6/dKheWMjrPiUROrJWbtJpLFofedMb7wgOZtOk+JX70Y5jnN87lDVMkeHSXiP7x
Q+u2axSxb/GsDufCEqPkUMq+wItqvKsrZdi44TdNWUTmVDewtGbvVeJGeFNsDuc2iWZnx3WjpGNF
0UCApbaNfby/ies5al4K6ug055j7QiqZwtjlVxN13qu6cKYzE1ZFgbwVGko7dHIsFXREZS27buA/
ey6t1tFRuhvV5otrMrgAurFOnb1baEn0xFgYHROkEpKtWoz0uhceQU5/uLSzaLHDO7feeXdS+t4W
7nh2FC3ZGVNKsEcb7X2ie7ScrKYLRkZvH/UGHF/JcgcmnpYi/e/LPYmNwXQEjdczbmqIfQtezQ9S
O2hj768/tXzXOFGkYQBN1hk5hFmtmhXLfNYHWsI7Q6mWs6t0XrJH9MbcGrq8YQ25O3JLyIp5Rdbl
QlEki0btbDnP4SyeEiQIjkqYJO9rPf5x/0xdfzP2DhgtYqBMECE6cbl9XoXkYSHC+czLrXwUYYd+
AzVzfV8WrlEczTpBgCLPpjbeyAZvGKbZThWZZ1yO9q68OPpKQE5Aqp4pP9R7SuqKH2vKtB9Urzpr
TZM/TTIIvr/aK7cHSZwMuiiWyzfEWbk9Z2n7pBojcS5RZ/iUjEv0DrEZ76mvkvF9V2SZsnE6b3xI
ipNktXLGxiQcuNxeDUkY0qkSg2z+a+Sk5ROkC+mXMOyT0/21XT2LrI1SATtJNVQqn16asstQMxan
EOdOdeN3epqhLlEk9sbzdGsHeZfgHZGiVVeltso0Io2URpzNMBZfIQvv9pFm5Sd1SMP9ACH1BhDs
xgZaOhpnXFtaolQpLlfVL3anxWmpnrXcs5G8qAcp9Jf7aTsrG5WwGxuIKcjqeA6Johz5578VjsKx
H6uka9SzEU3hoWlc88k0NmW/bliRgHr6efQM8ZWrBRlFnsflkGhna+rN52yC2poCyIPqnLwU/K8R
j+LRJZ2hb3i5lqnsOtrTrXaG1aE/ZHk/+wsc3fv7R+5NTO/S42OG6i7cHjh+mocrM04SKa4TqmfU
gYSxh/YI8FxFtaIDbDyrP5TZBdLeA0r+KNq48Y5A/7sIrgu3Vrwn0ap6ttNDb/4qnFksMG9Ar3Mo
VWewdvCmTe651Us136k2kOmXLGzbf5wwsfuXqklG9wsFsxqBay2hU2lYcZweBWIRD87IvW0leDqC
TVnAph57uca+Lft8LBvtbBaJg6770EOQXycSlahp3+5v6I3bJd0+V5i8kFLY6nDMbYETSVXtnFeq
M/qaBWjW77Xa+EChuO0ObZ7q9sPHnjeRxjIlJElruO6Sur2tx/NcThA/Z/pJdxNwTIvZbRwV+csv
TwrVbDiE2UYGORiYu9zFTNfGMuvt5ezZ1fgjt7rxyME1PpULxSAxt/Y3sy/bZ02o5gaU9dqDkB8B
JCXRhmINP3JpeQgNIEMxZ7QItfo9nKva1yEDsDsJKn/3P588CutFSvQ9qS+BCD2vS1M8OD1aM5hC
GmN6NTgqL4k+OM/3rVy/nEQEEjdJwElyueYNcnoRLsNcG2eqpe2+tCbrWMyli/ZqG33OEjv/6fVW
eLxv9Hpp0ORAAQGGFYZS2L8ul5ba8O5XpW6c6cJ4O3Rhkq+uF1sPB9QSCcVXQoKMNvqae1fUqSmq
sDTPueom7+fR5Kq7k/1qN84W9vf6WFB2AXSKkySo5p8vF1TMjofY3WKePTX+0S5QuKtDLY5T3G31
8254SUnuh2gJfwG0WceOsU1V1mwM6wx6PYNqCKRfmR6yFKrXZ80soU5LzKlm+kjRE+3Fjpel2zd2
U51Vr3Hbg57MtfiWJLPn+WI0ZYdrNtX0KXLG5EMjskjsRas0Px28cfLRAScSPem5ahQIK6lJzIgS
cnB7bSgSzwez0oSMP+Wd2Ap15IZdHn4uOHN4lPU5AxSbLjd0WIwyRHrVOLdd8m/VN8bOMVHhChkA
0pPubzHGzyJrTyJSfjx8NCUon1SWkEQCwi4N2/BAIy4l9LPhVfb7xVSUv3Or1TYuwJoHhXdAjoLy
CDBoj511uW5MRrNd3NY6MxLl7iiaW0GOcss+Svv+o+Z03VmNzfwkILndzWKqP1jhlOwru1c2vMz1
ySV6BRmBqwbghNu+XC9J3ADfZuOencxBkSpXlF07NxUl7yU7PLq1cvJPXkYeQMn6d2mqt6uoCOml
nU3FRWOuLAdaCfQT7lu5sSAgxeSMFLAcCQq9tCIQfa0VN7cIiSgcF1YSnUbksfdezNm5b+r6GUK9
BDURGgG4zqt+tMLIkDfUnXWGhknZi2jov9haNu4iqLEHX3NjJgJnTaT72cjrR1EX4IvfOKRxN+Tw
61YeKmB1ourYTiFnRQjLyEl29OTx0wGgwwLRRxkW5PmqF+6MuddM3Widk6UeTlFnle9jErGjPlZb
ucDqIZLUiGAHJSc7IjTwmK1MhaVWkj0ueWA5igP/U1GfRq9HNi1HeHFXxcL80ISdeLr/CVen5X9W
SXVw2ZT/rmJOnrbcNUqIeMzFYDqbKlp+tHgPM598XP9439j61v/PmlRrJx6j2WuuziZsHqHd6jAD
tnmJKulody+JmefPjSjFyY5a/djrYfE+RSSr9q1Wbfa0Kpw/aW6VG2+j9J+/+df//RKJhQfgDwXG
umRnd6GSw66RB+lozvXz0IaIn4WFWuuI1S/GH4RP3V/3V3/rAzO/ILMhibJZo6CJfKGcWCb4fug5
/mBEDEXWNlEPhToaZ/qk4RF5R+LU+1ZXocbbQmW8DXAP9BBNmEt3QEvXq4ZZ5QOXi1D2bez0TN1O
urvl3db1tDdLVI5wobSlmS1Y1SAQxHKUqmyLYG6FmR20lrnTna1X+Zelr6BSQ7AyfUrHZpeOVnqA
UqbYx02EWLMyua9h3jVPdjkrH+4v/9Z3lozKlqzMymnAy+UvrRc2sKsVAddcO/TNmOS+olWU1idX
fQZYX3+/b/AWgYwH1xEznBQOuM3yg/yW+Op054A4w2EBOw4Dt2Xv7ZZaF8+ci+kdmqHqLoMcfEDg
FQE/atHlH6qSlRvLvnXWgHNTdafuS3tn9dTAPQzRvce1hnJz+SNplr9dJRdPijk6n2srsY8cty35
dnmS1lcK7IYsBbEW8q7LhTNcZypMsOSBWxji0xCp9vKuhtq13Xnwze1bI/+WgYMVyBUNkfAJwIzl
6/3Nv/W1gZAwq8erxFzmyofWE7Kp1syt5tVpbb+eSpMmA9Rhv5y2HPt33jJY1WOlt7djD5YTiBos
OsB9V8e+bY3Yzkw7DzolH7/o6aI8F2pqvjpirPeMzCtPMSNGx/sLvfV9gYCDoYdcTxY3V3s9w9/R
9lEROLxEB+SJlRMNfDTvcrV50vS5/z5lSr9xqNaNwrelyjYOJRfqqPiwS6tK3od5r1hFYKRJ9Y3s
NEHb0pm+tks1nVQjanZuIg6ojC6+YhIlMzZf76D7rZ+1pY8P4HrNU1UjTX1/M256HopNJG+UPykq
rD5BCB0HPhst2dJF7XRUem+PwMSU7FzqHjsFMMxraEy2PyYi2pt6B0E2HU5gOiA1G0EKocbpxrt6
6yRSlSIGowgmO3qXWyVSUU963BQBFOTO5JN8aTa7M0iJ7URteWVAkmgbG3HrBkpKWsm0xt/XwHOt
r+KQwRU0dUWtHS3AuM8ecgrPaDY1x9mCT95zFXs3FnMogQWT2Dogt44l1BIyayecoDB3ueo8meKy
hJGcsS0QNEwowOHsj4aB4ikAXcA1IrZeOVy7JqwHP5oAathIi/s4lXbXKlnzknat+JdBS/jv5tat
foZ9RM1L1af85/1DI8/qpbfi1lE9ofkjEQrr1zgu49ZMQ8ROGLCZ6PswJ/LFyFtzi0vgOsCS+QVc
13hGxl3W46pZOlu6JnmXe5gd3gv+1eIRrIfqRcspQ/16eFUMxaJ0Jo8dxlbHrlkGD2VVG1ma3AR2
2MRVs5zMKGmmh8MK9g2mfchiZPC45vQ36rIwywTGdDdDgM4Iq2KP0OfWrO8qwcDh8JrQTuFE06lj
QunyPCm60bFaqOcgR68SpEHc2t0jMZAMPlQu8ddCKYscUA5CBn4joV5/39/O6wuFfTpwnGbuDSWv
S/tAQCxkQ5IsYPjH+eAhsrwcSn1Uoz9rpa3hqQQ/9E+nOAlPS9933WFSKrE1PXd9qeSTKrsDVDQo
scgf+VtA0cSAFRJlygInEfkhZ8J48jvUPzJujCZQw2hcLkuT69/vL/7ahfGgQUzP1mOa43tp14mS
qCJUgfILkFG4c0DRRoe5cwtxsgrM72OwYVuydrcWi+PgQJErkyCsXvCSDKvWZ754a+bLT6gilx3E
JePJzI3mPaRtyZ+NN3obn/nGSsFU07yn3kIFa91qVZTIrocBQkzbnDw4QOXsEGMFpfDQKPYSVJup
oO3u7+4NvyDjUSJFms+UcldHK43zuMgW6Pegv8ia/VCMTvaUN0Zj+G6hDH/ct3ZrhSZVpDeWUzmR
e/ktG5jiqtAtSC7tydijVU8lfHFn5QssBFMAE2u/VcC6sT4qOzJ1piAuhT8uLVZA2G3mFfJA03vV
fl56tZkOPSN09VfN6tqHn1vgvBLhDUIZKs51FXcxU4ZPdKMMjHyp9ip6n8FYtChpQ3N4MmGw/fLw
foJFUskn4BiR4x+XqxOzm5Wum5dBmNr509Ibhl94uvhV2h14174VqDnft3jjYsCpIBmzINgB1rF2
hTlzDMkylAGFHxDF9RyeYTICqmCL/MkaB++dlzMktnFKb7ySVJJwwFQk8MbrgRBqFTHo8KUMcED6
FwVt7x9NE4vn+2u7aQVGGo2d5COuUXUazEtDisZoUM1VdYiNbtzBrrQVJt64A7LnBGaDaj+oj9WJ
ZFiYVnwzV9D2kw8fzQQtCn9KrFQ/Lrob68dOF49SxLBnDDcAe2KulsSEpvLlQTHiqE0G4MEB6EDr
kxMv5mcoyMpfSxxan/NqsK39o3tJMZWMj4qYnOhd12/TUkQhFYgKyj9bOQy1ORzpxW51d6/3EisE
UAwmM+pPMnC5rDIyzTS2XawUDiLqej758HeFexitoBFddOP4H1YlKf6RB5ABx+rbpSJ0eogD68BW
JuM17hHwNSqx8QxcXzH+/6Z8fciroPZbOcleUWBgbrMmmPIyfSnDJT+E0TjyzhY6UkxdMv8ZUv3X
Nm72taeUZj2MUoCGOWW1NjiQgLEbXh04szKerSjVXqBNn1OfblW2Ve6+vmouEhTyVKKUALXJylgy
kMPpUdwErT3+M9TFQAvhcc1l2CU4efKmebBnrU9Ho6Wa8MapDdKhKQ3QW1bzp+io/B3unwr5Yy9j
eEIT4FEEaIxEXfkNQW8ryiloBbqOMOJYO9ELNdx/9bwug1mpt4gjrs3hgWkT6ABDgC2tHYioTGjj
smUK4ir6Pjeus1PU7qNtje6uz8WWnOV17Pvm799iMOrCVyxMfVOqUTnNgVYpNlomoVrvQjXtIVdb
Su99ORZgqOuoKZrDVHrTFkX79WXAWSI3DaZajpyvR6XdktHiMmsEN7xQ/dJtv/Xa8jXKRg/wGe3t
Wm2OD35NHjVGGaQGgqReWSufDpaBFF/jKa9x63T7djYPdPB2dVy6vG+L9mjE8GYNzCsZDFhfY+XB
IGJCSLvWlNck11WwPWnPLEvSL088+DZ8lPiHDYtX95xmFwHfWyII3HBdiYUoTK3yhoyTFupi7+dK
YdAkCnXnZ6vChrJxN64uOtZ4t2XSxOKIpS89NATdBgz7UlmRuUrfnAflozmILTGaW2uSsBvohrgQ
QLMurcxTG0H24CTBNC/TPnOFBi7SVV6UvJweDRJkrxAUB/cd0CbEq5em8thKS2Y406Cp5voFwHx+
ENq0Ncwrk6kLl4IVkFEyn3trockF/5Zs4e3DEU4jOIEpr/zBBBogNiNJKSb2RRSWP6YyyaDJ6JRI
i94NRjhXPhNkuhdurPbWxhLH0rxm++hOrjYWfrcwymb01ig5htVh0JsKMs7YtMbX1LOH/3BYkO4h
nsWPUlZcrdqjwzU41kg2XyLCBXCsSvZ9Vfb9RnBya1W8CNxv0mrAVKtvOLWiEOAiEFvInXTxoQF3
fyauvuy0MFHM/2QMLiIKcKR2a/LjsA9h5DAxhkDQSNXAS6MDutftp6UoGHe777yurxtOxANbR4gH
f8V6GM9TYXKKYYkKRlGbh8Rwl30Bm9ujXau3vePpZsJYvgmrCGVKIq+3JwV+7KKBDSG0QGD6EgL5
DyLLyVm3i3TjHN5YlyafO4lq96CgWcULDLN2C/WxIqBbITUiJ6dUjn1RVc3G17p6XFkaDMeQuhE0
AECQP+T3i5eWYWy11C7bvB8bX60ZivO10a7E3hnrJPIbMIRbww9XjxxGuWN8LxJVlrm6ZfZClpo0
RRRElakEzGqpR8VSDCBpbfG01N13eMaMjSjzxkLpNYE5AlB3o02W0iJJE1ShAjOdk0Pf1ub3iibz
J16OdK+EgD43jub1peNEEvDRE6EpwvNzubO1W3nzPNGgyGZqH3uvcrp/FDUSf8Df5onT/XtwvTp6
IXRgIKUipiVnvDTWVKoZ22iqBMWsKNVO11u13k+1UBrf7Z049RMLKoqNLPX6M8IkAA0K+QFDTPAw
XBpNPTO37aLPA2+xQmb35ib2c2H2nxjZN/w+nSEKGUGJPgZBILaFzJ3xEvI7GSGtaR0rBpWzYqTt
4E0LekVeinTP7LTHh3cUtAwaOYSAdO3cVUnXLs1JWRw6mOBTfjFnm/ybgxz56kKCiFARLfTP9+2t
jgs9YlI6IGNvMHKaKqvjsqCU0yl6Nb/iU8OdJvt3bmq4+7h3HuYzAO5ApZr2FZJIsBqtngO1qxu1
dm3xWjLp8rlNYHBk/D/ZiLtWLkwuiNwA2A1xFaWv9WfqlzTOSujPXlWzo17C+3NITSPfOPim9L2/
RQ7SjLzQVInlAIXmrt5Q8ElzW8WWeJVaj9nO0NJGZ6i1jQs/abgre2/sHDjYGkf8G/V6XfmQ1Nnv
I5JDI5iyKfyuRZXzqVL7Zj50ZWHoECLkYQa+rMvZ/qxUFT9CLWT0uwKppOdJtQvxYgL871+7kRuy
q6aiyY90n83pxDh9FR/VPCzsswKgy957i1o/R2aMHEUTTqR+vjCdKHqf2k4Xv2a125UHr4a1bhep
rcpOmSRvTyqSDOK59JriS5bFQKTg1DK2Zl1WXuNt78CKE/VT4eJKrfzwomt1Eueu+toMZfcc5rV3
0Io8PS5e2hzaotEfxcFDWgmcB5fKwcNRrRyGVjACqxST9mpMjbnTjNo6SOEbH9hdunUuro8FKDrC
HV5tmsTrkIfOxGgDMdVe1azv/SEC9bB00dbrKTdodfhg2GPCRQ4SQDG72kDTiSH0aWfjtad4HO+S
dg6Pk9Nph0jLlJ0uhn/7VLOroxiRV73vL25cLzZSBlgQJkkawkvnayjTCIVcPr82VlnsS6WMPspR
vw0vuHLxnBDKmlDsULiToyZr7BwXQbWhX9VePXP6w05cyFhd1W/K+FdU5iWs7luZzfWyGDBhuoWc
Q7LUrJnGlXKY7LZUtFfAuvVTl5ZfBPj4jVXdNCIfS14vXYZ1l3vnVd3Qp3bDLEuPvNsQafERf7FF
1nrt0amNAxOH+YInC2aySyt9XsMXQ+8cEoEyrI5jvXSWj/AW9XGjLzaVZm98KopoaB0w0Ypo03pR
wLabUISj+TrHnvZ9mJfymQH15AXEQvTadIZ5nDORbrzFN9YIPR1mQTwCsnJWa1QsrRN92JqvJMUK
/CRt+GWZEsQ/cxjvH4vCOYswb3DboKOlyQr9xuV+WpPQGLl0zdeURsZuUaxsD/U3yqNxq+5DmnIb
N+zaO2JPNuCYyXOoi6y8VVbYUxRSkHlNw2zaz6FV7BzYIpizGge/7qP54/0bff0BZURMs1HmGZRk
VjFcUiWIysKI/Eos7EAlIYy6f3YUV04UeJ3TvOvQcETILS+yrfnDaz8GYSzjpiCXmGajMHO5tT0j
S+a0aNYrg3IVDEdq+IPpKcBS4KROcxuJTyZKt7tZG7dI+25sshx9ZNiVCgBg+VWYldLRhp5VOK/0
UyfkHcL+4FB29lEicv2SmaKHPypVEzw14xR4NDzM5UqBmjY1IslUu5yohFgEHsw33mwjybPRb0Yx
/nv/q177GuwxCE0iDDcBqcClQeEtAKqTXnll902/78tyN7vNVvthDfHkcmBGTgGwMPoe1uo5gNLd
zJzMVpCgsILSzJZ9N9Z/T5b6r9Uz4+0m/eckdploUsV50qwnN53njYRHns/Lx5CfwIwjl1SyhK8j
MTTFAHwS2QSDaSNnYM+hPX3OKu5Y5JeeC3lJDU96cRq8LA5/DZoWGr6jwni1v7/j1/cIECSNGHIu
0lpK1Zc7vph6E2dJFgVeEzJsAJWrRp++q/+2a8SZ6xRVWzOem60iy/XySdRl8kWlkqRIX7mLERUd
GqVFElS2sJ8QjuvEwayLWvW7WLfFbhxV+29DF5bl14vRf4E0xvx1f+XXZ41WBoVVxvIwxSz35cqh
JVGdZAKeFqNP89plWnqwymbaONHXV5Zakiz9M9HIgVtjrNLZCbMcvDBkW1AsT+n0Qu/I9b0RdpnO
2qoV3FgTLpFKKvEALBnrC4uz6ps06osAPprye2aU5sH10i3Frrds5PLwsijwkxoD0jrt+tWhibsp
Mhc47oMkdRdb9xt2L/PblsLoaRi05FdVmuqy98qpLmNfqedieoka4U57txziwK7V0dnZhVkZn+Er
9H5GdEk0H+LHst+lndpUe6F5kfGMx3HSjeGwW1tEtZnXl7aBbB1cfvYihaWjHLwiSLXB3tH8V3YO
LD0b1/v6qQfgZMAoA0EheOOrYuXcRIPwwjJwFN3cKcK191OY24wumltR59WCKOqB3gLGS8hJareK
z4ZwQezLCaug17xkN42xsnOrMd6YGbzyE1jhrnCm5LwsD+vltlVhOpRaPtVc2CI5Nq1BKNEKW/HD
MEwnHzD8eByYK3x68JIyikI/lXiJMTGWuXqBDAN5tAHMXdDbPWQHyoAis6nNh/9ghUgJuAQuEDrr
y8XlxZxkIqppqobauOu7PiLtrB+e02At0svSCeQ9hRT00spoh1bSwMgd9FNoPC3CTl9zQps9lZ+t
puPV8SMqwacRazLAhw7RatvmBRmv0VvqYJk6+9RBmLAfIxtJWyV++AHBFKwbjGdQvZMIuMtVUYnJ
jCROm2DQZv0b3yab/LHTq0PaiDnxmwnurXJc9EfjW2mWiUvUWd6QhKsVqn1a6nHdNkGqG4it9gK6
9ilcvodZXBy9IlceVLJk8hKDgBYIpcm1rornSd/ISkTZBKqb108uKO1TnGX9YcicB9t+b6bYTIn9
pGNM1fByS2dLG0wmuTGVaPWTmuZQCCTmcMioDb1Lczv7+Ojx12hP86XkVCQjdSt3bjp16imh0QTA
k+3/Y++8euPIsi39V4R6ntANby5uNzARaeiUTFFiyrwEJBUV3vv49fMdStXNjORlDgsYYB4u0KgW
QXPyuH22WXutdZEZ+SZTpFeCTH/NigwhVwDIPymU41kZVadHae9UO2syZSiLYW5KB3PeGOp0Ttvh
1CQyIdKQlMng7aRL8HgoyBPNAaanageNNtxEajHsG7TUztj4U5N4PMpimyh5Bb6UlfWONhHDi0yr
HT0tVuvQxacL/pSM4Udn9vH939gs6DuFrWLLloFdZeWGguh3vZsDO7gaRr30NLPPznj+z6wgxx0Q
C3Ek7XnywiIaeuvTOWfWu65NHa5yXK38MJpWL8/lGTOFS8KjRUTDm7IMiP0MYEANQeOu8ePE0+mO
3dkVjFaW0mn7vzEUuBxAshAlwBR0fCQALgY0rs3VLuid4ENaz/LlpITXwRT1Z56sZydFTgE4rMDe
LlO5EWk7I2+tamdPMtTSDR2N8FnY3hRRX3h5Us/tElEodhe0jIBvH08KN6bV+iyuUS0NJC8r1Xyj
Btrd3xiETKTIJlB9XXqwmWx2ZhPm9U4RkX2bzYPbTsq5y3TiJ3MQKHNxXamtkYRc2PO61+AK7HoO
HDf1sipN+IOmsoZUIq8ugyw/R5fx3C7RF4qAHl4sIiiLENCKyGo53cSsIn+M8QOnTtrkUtTedgi7
dGfOxHMbBXIQNJoDvp6E3fFGacgQoy8710iDa+U2CuTcrY3+XNv583P61yhLbJjv0JpWx1q9a6Ko
XpHmz70q7gL6MoOH158JKgiin5Y6ORiA4/nQg9jOJCbrXS1F/SWCJroXNKO//hujCE0yUY5HF21x
JgIVDdsRwfZd2VXxqlamHwqMDmds0HNbQwhIIxqwVTKCYlGf1HSjuhqkYEiaHdxa+ioY2mEbTsbr
nXScZ14+NgeE4An213B82+nsotkBmLC/KlpvOJf6mNbq9m8sGQ2woseNt3wZ1EptAOOGn8G7ldTz
7DrJKJuQ7Oaoqf2NgYDVPvaUUQxZLFvrGC0NXRHLhqLaitDAcruIkuarRwHIQasijYoyqdrFOUs7
Y6QJ32h2qR5ra79sJq+xgGL8jVGwoFgBkbxcwpbTHmy0UZvNbk57xYvjSFppZfd6C4czIsh5BDbo
FFcS9LFZzqpB10BR5Hs1iuQfdMJp74O5TS5h/Yq/vTwr4U8dBemklZiPIPuiqZbI7fhg23lfWKMN
GHtG0Lu7KMK2kj4M4YSUtz9MRfUuh+nX3ETWYCNNoLdt8GoXncwhmWDINghBgE4ff4AhY8lHvS93
Sd2Qog2DQHkoUwQ1PLrDpM+moXbnLODpK0LUw4g2/8eZWToUuhPLcjbpXDM8mM7Lc0nPNuAY5q1m
oMbqoriZnUsHn45JyCh0m8mfkXNZGhC5o1E0Bia3C9CkDFeOnFbmJ9TE+uBe0mtJ+1YmcXAmiSFu
1/HeHo8pPtMToxU0Qz+S8213LXwCNwnJsZUZZu3nKcEHffkYndpHYU4w9UIHTgasfTyUbc+NLkEi
u6NjS1qNNSjqtArKMw/kc4vIUYXbQigusZrHo0Rw0/ZyU3U7JN8Pmd50kFfFN92sXnZxcc65fW71
aHvEN1NoPyZGPh6sKJQ5IaXb7bQ6aq4Ce/4OslmIEfrn+O9PRhLWixNNDwJlLZ6Y45Ekjcxf2Y7t
zi5KaRWnVk5Dkta40TzVr90n7BYvMmhpHXfmpPcim6oiMqWg3/l5E7hJjKxjjBLDmVGemRBeIABw
YFYCPb0wyPCc90qk5v2ugY9EdQPohMfEz/JVYqTBa112ZiRAKwSkQopj2b6nt6VRDbbaA0IyUUJo
oUKsPOjVldKr1Jxc18sH/cRePiLqQccRjQj7sTgV+E1G3WT6sFPtgWegA2qYe5M5mvVFPlPPWuVT
U+Uepbr+gPyh1p1xRE6XFkeUjDjGC1AzkfjxWYGe8BdB5M5E7Hzdk2rxGmRnt8NsnONbOIlcyRBz
MGnU425Td104VoCb5rAaMg2UbzZ5Cn4W0Ykdb2yp0ndqWlvfU82PXlv9pGCGbeZNIjWF/MDiLtgB
0sptVlu7zqY3YksFKDC2CpcmXEm9NLXrl7fzxG6BZ0DZgBQvwZ5MDfR4Oceh65OgLWyam3vZa0PF
dGX1rHU83TRBjkURnh457t4ybJG0zmgdLZ6RiqO1fFXbULd5VtvYOWJxSXUOby+u15HdVwmTBbE0
uGlRbBUf54ndL5XYUtpk0naqr+qrsADyBP1qvUHYT0aXplLhg42oJ5MEhnVSPfcWnJwbdKCgsRFx
k7AyS71IMwTDkXXWvJNavQ429lAzRKM1bXpNmas23DDLung1h7kUb17ezpPbydCARsCmkHsmjNKO
Z64r4RDKfqHs6GQoS9jgtVDZOGWISh43tR9XPLuG7RkhmsnrUmr05ox5OFl6OrJ4LAQEAm+KJMLx
B6hqaaRtTjZuJ9QIyQ9Dj3bnRFnzKeTUrxJNy/5M67j77EMyHbhBYDrnstQnZ41PIJowgfIJyo5l
15Qe6WEPbZJxW9J7/mGUwv4d+bTgk5kZ58iiTyukov+MhAxIBYLxEzxaUeuYI181b3HaeuvCn3vJ
cpPKdBpXseLY8gonHA5FE9UZvI1j2m9lp4mqd2atgCqu0CLLz0Q2z60/RUq6fClEYEKWByCZLLK8
tXmrB80ExXyaIdMxfSybaq0XpuE2vvK9cYKNUqSvLuawGGAacbkUjj2itMdbPwNrG2AZNG9NR7G9
PpJ9V5aCehvVbXdmls/t8SOEGcuMpVwijBs4W+DnDq3bPh9VF6wRwLjW5B1KfP3u5Rt1qlDGtHBO
OFAgKSE6XpzodqDvvgoGi/PU9tKqm/vhIU4rMnGZlM3vB9Aqk2vNXXo7DUk0CqYMP9m0RdvdNXFm
jlstUcNzJMEnZhvlSCo+VEl4/XmbhAl6YuH6PGibqgjt20Gu9V3RZ/27ESG1jy/P/ZlRQFEI4A+k
QyIhczyKGQUl8smdc2sN3YjcUt4UX3vDnNyXh3lmN7k9NGEQABEcLGuNZhFa3SxlNmRqWeKa6jTd
DYYybBRKzmdmdOJAi6wZ8DPqE6I2uyTFtmJ9trpetm9Tu+3veyP0r3ulR+7DSmVX1v3u8PLUnllB
nBVgA2QfAf3oCxcil4pKBdVp35qWnwLwSZNPqt2ea3p/bgEfdSxEKpWE98In6/pGCxw7cW6TLO/W
vt11nlJYGUUX+RyE+bkJsVG4ChAqCQfl+EgYRmAFVpU6t81YTauhLUuPrMZ85n4/N4pA1OApsGrE
O8ejhHU9jh3Ex7dGC76tJYGyimE4vnj15kD1D2RUyENCVbKwlaMS5oh2JMEeQjhjmxdD58qaf07X
+Zm54EFyCjhvIne7mItJzShSbNz+ctBSr4us5DLBQp6DwZ68/NzTx0KOQM6LYsHxktnxoFgZbZN7
PbO7eTVhtOZ7JWlyKKHbUbKBC4NvX+E9lIpXNaocrKGfQNQ0HW29eU+lWh3vaIxCrAfeszr14KWk
w5rFn6TYNTBzXyK5MFK3ok/RWQHpdfh30uXSReqDqXpnw+uBAJBs5UgKRIaR3de27O9bbEtEU6XZ
yvBkDYRahdFP6feCrqz6XWHVE4n/IEjv5jEywINKfVvGLhIMPujaataa67L20ZDSAinS3YSeLcdN
VCP+MST0kN1FsdEWF7VaqMZax3sdrkfiFsuVFUjSvwy1HM3EJcpkXkt6pFi3kZMW1SUUQ62/kruB
6CFXJwfVirmZIbKaScS4EmnopF4FfSvp35UWvOXDKw8erhFFYLiESBUQui3C+F6rESGFmvRWVbN2
0zboDGeBds4NPTl4MFmBXgfDgWk9jdR6HA07KSf7tsPNWJlaFlCWAJDw8lxOLKoYBcYNAjLhBi0d
vkaSFBXNcfvWLrp4bwJ8dbM+0K9TbRzX/pA2n18e73RWnG0IuixiXhZx+Vg4euUUfFe5jbuo2FQq
xQ/of4xXzwpwKY8+wEnRM7UkTDFQRZanaVBv68CqV4UVlxsk36VroxylS0OtzlV9T1eR8qsBcpjm
CdAPywxIFstSZ9aNdguSV9/TSeGEbogY6iHwNSlw5Y7W4JfXUZidoxiJ1B/ZRvJVImuMe3NsL6bG
acuEnpNbvc4ya2VYZfWgD1NYbs0cI7+tDGk0NsB3RvNMwvMxcbQYmg4R0sgIh4oOzcUbMtS16G5w
nNusGbtpV45O+iOx8uQzBGRJsLEStfsKcBWpjDQZg5FcodM0q87xu4eyzRrp0kkBIbuamUqwg1ER
Qc1OQ+roHhqDRt3CyFrPqyjSrdwbqrEtv2hWFpCS6OLJ8Mqk7qJ1AZ1yveoio2g/OL5p/vTV3vpU
9Z0GZ8xErsuV49781jdoo2xeXvjH13gxfdhbBKBPt+E7XdbUFJh+Olpj9dtxzkq3mpXgNnYGQ3fj
yTG+a/10yO1+NYHQ+FEXffNFr83y3Gux3HzBkI3nKHpSQUTpi5evDrUKFE7h3EpxEm2HtlZqWvvV
IPGmNknOZGFPXiYbfwtibAE0gFNvyQPkD1qbN3Xj3DoBAnsDoZmrx8FXc8x0N5eqbZ6r7wObp+bl
dT4xFDaYRfgLwYbAIGiezLG2MtlIong/REX3GTan1KVipR5eHuXE9RKj0KYGf5+oJS1JGIwKQsw+
yeN900vJ1soU+Qbu12QDu/O5+OrERgAkZiDozclLiSLZ8Y1FYbHJwm6Gczh1QAyZ45cxCSzPl+x1
2/XhGftwOjEyQ4LXmRdEJcG4GC0I87EIyjLY10NfepDnIrKSltpOybpXt53ApQawAW54JiVoOxYT
G0cyIeCU9vFYoG9Q1dmmT4dznJan54FZkCgjOUF5kajxeBQJnupCzSveqNpPPfyO8LKIA+eM5/rM
somIiccD0DtM7YvMbxVahZUMYcKyJVqwKgun/GrPM03ncZOH8url03dixOnU5w1kRhZ1IMj8j+dk
+NFgZgPvrmwEM7QtJcpblfSjLvtrKe6LLQqE53Jrz0yQNwrUpoAki76C4yE7bIU5J22yR+G1vPSN
lrblqZVSblfr919ent8ze+YwN/EQMyjtZMeDhdYY6HJQZnupaIJ3DgXIj7GeFevXj0LxQeX9pcvl
ZBXJkYRSK1nZflZmFOIySVpLhV6c2avn5iKUR8hNcq1oJFvMBTKYvMyTbK92tr9Bmtn8FkCE8PW1
cxG0mcAzRbEZ5PZiFMkpkyA2fFas1JHRLFXHDfrqXLPTqUlnFMgOoegCv0OV9ngusyXPatHk+b5I
tXmbIWi+dqZk3jRT317qkjq6FTXi67bKzHMKUKdHXhOQZAwSEQmJicXT5Q9KGZdymO0LxeqHO7XO
zHiHLLQ67mtCyfzjpJbdd7P0jfjVxfxH1A2UTAaCGWS4FqexKdNGiYem2KehOdheUdKRbNFI+for
BtKfRDlOi8DeLwn10wiKpNkOir3fzzklDpqEjKwtt05qWu6rjwttfrxfvFzk5pdeoBZnhRVWbbHP
y7nbkB0x90XcFmc8vtM8KQpkkFFwLol48HgW5yVqYq2TpLTY93EyXMCxm2xCS/K3xGLRWh1Kc5Vl
SDJChGV7I+DidW8P+i7H5m1fnu/pG0qNlqsOOFWQ9y9Pz0QOnjylVexL4JTbocpNN4PodK1Jtb9S
EiQkXh7v9NILzhS2UBCHkSBenNYs0I2xrONyX9V9sUJ3730OvulvTIqYVlRy6DM+kSDJ1VRP7awr
94hBB96sObGXO37oJapfrrNZbi5entQzV5AGG4Buog1RJpl7fPuJKeZ6qq1yz03RPF4nbR0h7LJx
UvT97JnMAhKNwbeXB31mJXEPRMpTyGSTxDseFLPtT2VuVPvRVx3PV43U8FRcS/vMjj1zQshskcGG
f0AwjS8mp9AMOBqTXO2LNpd/RmZe3GWJmR8amjjWahm9WpURkXQoHXhKaXyR8ZKP52Wr9WBog13u
UWrVrkTZdJMOo70CT3jGVT0pDTASZoV0JNYLh3URdtV1heRhwMzIwmjrJkir3iMMQZi7UhOHFvU0
k+/NqaXdow/bS05t8fnlPXzm4JBMFhQdsJbpPE/Hc22gvunnOW72mLhCW2Ou4RHTFDhJrpxCKatL
k0zVXQ7J2Dlmb+XUbaEzlxYj3g7hAS6r5CFsQzCvdsY+rcBKWbxPRpnXLjiBMriatbqKLp0STbCb
kCJ2/bO0xtnaykMWNx9ya0Zx3U0KczZ/KmZTVNd04UO30Y5q1Qg5azm/fHmhloeQGjtHgT2ipcMU
sdPxQnUDqrvwZKX73sqbVT8nV4Hk76FI+4RsymvzRGIw2JNJ4ogwDX6R48FUpegUa47zfVg0Cl19
KQw7o/za6IVRBGcJw2B1CZUWU2rSUm2zvK33dKiYnmFIzpajdm84ZeGBB2zPPDnLwy6Go/WKAJvA
ghqdWOEnBZJSR7TQtqdmH5WStW11npjU6ZU1YuK9N9hjum2mwV7XtRl46lSFZ6zI0loxvOA/E02h
BL9ksY+H7/tKgRG2bPdh7/ukW9H6rX2537x8TE5H4R5zPnD1TGK0ZSe92UglerxBt6fFzX5XoZOe
XYxZNZxzkB/LIk9TFrBo8XYLXJMoqZpLN8FsUil3um7Yk7cBKalq8WhvG1goriwkh/NNas/xF92Q
KuV9WKtdP6/K1jTqFFGcVoUuRu6aitSCOlheWgbRR+rS8rxF0j0ePbsfKgP9JhlOIhLjcex2iWnP
2wC6i++JJWcfIyguJDerw5huWjtwPk/IUaBwLUv3mtmY8St9IiYrgBfYCqitRIr2eO+0BJX7scrH
feFIX9VeD7dhEZtnbviSgJ+6HYwzWEEgOwzFNV+MUgWqnUXlRMq0V5R1PRowq1fovU2rWYKjz4Pp
h3SVNLZOvUZFN8j3qcbt38ZGYDcbeplj061qsnzuaIeNtKLQpA2vjIwEvoaTzLWlsEsSZRHslZU9
kI2by33v2PjamWLtpKyjcP94jv/jx/ifwUNBEIDObN7887/4+kcB7UgUhO3iy3++i8hmNcXP9r/E
r/3rx45/6Z+35UP+oa0fHtp338rlTx79In//9/irb+23oy/WOex/0/vuoZ7uHhpoMh8H4ZOKn/y/
/eabh8e/8nEqH/7xx4+iw3Tx14KoyP/4/a3LP//xB/nNJ1da/P3f39x9y/i9/bf0W3fy8w/fmpZf
1fS3oGyp5jyml3B8/ngzPPz6jvKWzP5jIIk2ADCoP97kRd2G//jDfospx7MFO02wQmrvjzdN0Ynv
qG/J1ZL5EEoiOG78wB9/Tftog/69YW/yjigqytuGv8vp/LdBIKykAZNMFA64yCKf5Kt7tfIhDrOm
G7Ad7Qq8TeOGuk0BRYlQCSiRiCk1WpUjtNaerM/vD/J0YHHijgc2GFrAqXGZTqGCchlMTqIM9Y0d
zonbm7GJ5LCaXyijdA6VeGxdxRwZCv+HQgMKMCfo/T6FHbkb8vqm8J3US9re3IyGGZ2Z0IJs6HEY
sJWQM4HawcwuGZOjoAk6UDndjW1KjSvXdggU10jv6f/qr9pIHjZGkioq9GIjiT41rhJ3NPUwBR7s
DN+iMVTWg96Y5mpWq3orzaqPVI9SQEqkzpZ6W0JlZAmyoejP0kloy9M7GPfbabpX+qn5lPTV8Gcf
hdIXS4Lo2pgrx3CjMe53fS0VpJPGcLqLM1W917uh+tIGinUdhON3o4nl9yDmh5Xajx1AH1+uctfX
svGrMyvS65K5j4sknAYcc+JiOroWnqOqNJmqDHJ7kwxWt3EGNAr8bjyHeBU2d3G4KPhyQeijECgB
cSKeOA1mLIOaGezmxpjDQ1+ttG4HALDcaqZ/ThHzETZyMpYADD8yx3Ejj8dquoB6Z+k3N/5Eo/Ak
e2qQrSpf28TISnc/gnhTqgadCQ0Vi8ibjHrT9S1Oiwz5Gv1SNWmkb4kcX0ZV8RBI+jocbBIxt1oz
uoO6MxoH1vvJC6GIN7KDDS6zqzIXBiNv0G6Uet9HV3Lrlc0dPLRuKH/Vo09xf9UUXpp70hx4oSWv
g0Rdg/eEM6zbSH3sxvNWCUtO36fGv42L6T2NnbQE3cS0UIzx+8l88NvDNMfXQ3SHUdqkypVPy12p
7DJr8gZzo9nQNvYD//yGONmtXaoXeXdXI570spF4zJCcLC5hvkgaEuYvkZuA+4D1N0pzU4SRsuXL
jWnn8iZO8ocoKSZwQkp0o4ZxusmcoNgC7Ak/Kkmyi+DC3Rh+KK0y5FeuixoKzcyXXaXtPlMF3fT6
A4917aVkSlZZn9fv40aO9n6MOA7wxutRitJ1G2qapzQjmjWD8mdaGu1lAiPntVP01jtTbypR9VBW
NfLXH7TELC+TMRrYJXTT1LwMzzgaj7HCyVoIOmpBoyFaN44PGmqachl3ZntjNLa2QiY42mCLpqu5
nA1Pz7X+pzOMmG8r7d24z7TPQZOrl7k2yqi6OEjM+GblRvBArwwwV56Ei4jKDtzBuRF3no+huRj9
hr8Mg95a1ymcv7yZi3rZr7sPoJH+DLjlBHL7eAJSFxqCsK69yaZB9+IWbaImcMxtW076urGHfJva
U3KNUz+6pdJ9smL1HBXiM68O8BDMNNh0YHXL/nq0p3o5UZPuRrLBQfmOFF9LyWxsbcM/Rybz7FA8
qzCAqfify+cg18Oqauauu3EqpIVGfVLWmZrIX0JKPOdW9rmxoBkjKIPdRUhMHq+srLR2Y6D6eJOW
crvLoPtdkRHU3g99O1yzGJqbhLPtWUOd3ISKXK4rtW42BsIoF2QNwXh2hblR27iB6TNTz5QNH2Ok
44MLmyCvInwG/BdH9PjTBVZBWz5trzdB7avrhpyra5hyCJ6lKW0P8vhuZQW27dHd+dmvIm2lDbF/
YeTDsMmV2dya6TBfkHWkE2PuZXpdJtV7+WieekGk9h7DBYJN4A+LyBldrBC0mlbeFGNLmiivUTxI
xvTKnOt8a01hchk3s3mjUAA9M7LYmaO1IXtChxzYJVwGKJsX0XQVyEpnIdB0jVazvbampFwFlBVe
FQlx80i0gaHGCQK7hI8iguwn72HZO2VfjbF+ncn1uJEzBPdiQRr78iqevLokBOj3I1rGs8NcL/JS
ZoC6XDr183U2KVutrOuLbpZJRCgWmpFoOD+O9j+xxh8wBT1Z+JNY48M3XPk3Fw/pQ/7tf735382P
h7whWnnzLf/zzUc6eNpv+Zs/v73xujwkNfsruhEhzOOf/RWSSPpbEsxA2Uj8QjwF/o9z9ysmkRT9
reD/JMdGeeQ4KJGst3Sn4uhAtYEVRSqHI/A7LJF0+S1W3WDn4XYWmYVXRCWLp0KUQOm+Bu1EnYE+
RdJaxwd2HqEoyYrwSk7CPt00FpiGdEVbSpVf1LnSZ/dgcMrie5AgFOq7oaTV/XdN6QQNh2qF4TmV
gQV2GL4oCisUqZg0xVIBJjr+PMDkp8RGMtFF2mCEeb9CnNTr4zKrNc/U4Hn+IfWN3YabwsjAniC3
YTjNBYRwmpSuIgvFb2k9mrNqQtXpWOcMrLhY/zYiQurLobyPKJZIQUCUtvh0AfwfjtVrnVu0sTrO
HjyilXqVwO2LWnM79RKBAtiqMPZ8Ykp99lojtat9nKejs6EyJ1nvQe7Z8rnPdWxWhcWnd0pwN9CQ
iVe1rGGqWqXlkhld1Yi6FtN6ljt9vJHQJzabdYWsM/C+2lRnWXc7Ocmrwzhoen+ZwOtj2Z7Sx75p
e9ogTbPlhk6Oq6WbUxN/zOi+/aT0STr2q6SOo1D36t7oGrf0lUn+DWr4f2BnPhYZ/1smM46SIP9t
cuT/w5THY6Pgf/x1i0/MEET7D4ukx+Nv/LYwSPe8JdNIGwFtzGDuRTf7XxbGUt/yHFGkt0nQPdqK
v9Iekv1WuGcUMQUah+4pcfP/sjDOW2AlGCZSpSCQZFoz//pw+1+34Vcq6r9JfBy/vIBVhd6DKH5j
XTCFS9IUFcTMBJWU/EFV3mvVbR6s/E2cv5/U60K9HoJLTb4rg5sJrRR/9DJzV2brBvbbK91x609O
4s3hTepcdTnqmVcBB9of3eBnscoaz/hYb4ZiVSlYiL017oLG69JVoN9mISyJ162577t3zrANpvWo
3VQk/lT9Et5z1469ZHK5rbF/H9Zf5AiOC6/aFqhX9fZHyUS7tIqgf74y8n0UfZWUL2Z+O8rgKeh+
uk3V2zwk8ZCUrm2+U5JDoKdu4czupF9MwU0afOhHFzSiW9021RVG/IyTsTCSv1eUV0boDIsizcJo
D/SbFXaYyR+ayPhs9EEE1ZNuXWuz9dUaOzdBArSopM3wiVyo8c7Spn4VD1157mOcbiwxP/0Hgl2D
lNoSS5PnjV1qjT5/SEL1oHSKfWcEcnRdaNdGFH8e7AKuP/0+k0dIeO16S1SleoaWTh/A96/mXrl/
8jj/PnhPE13HRpBVoVjM8aJ7lPQ+j6fwmp74XkVhq8Gk2cOHGt71TVdGzqaZ9c+tNm2z2LwSgMdL
0iXK+n/cI5hQhB8jaP5esku5KEk/8XvEz//LKmlvgawK1InI1OHMPLFK2BccZFoisD3wurKRv5Ox
kmK8FT+NIaO7ReT3SFv9ZZVU/a3gBNFI1f5lsV5hlhblBOwkTjTpSnKxAlcqLxuCLICORhiNxv2I
RsCN3hbNpRNn0iqPzeDO4Mm7IIjMP5KRpe0ZLZTiQs/V8RIQeu1Vcg8WtgWI6oZKPf86UUe5/acH
WRzUf3sZfDIIUQllhXIgWAE6TY8PcjaWchBEUnvvo8i18luIbiuzUvaV2SebWtLTzZNte+biLO/x
43ji8QD5DtnPktsDJcuhp7LU35PH6NZw8fUuVdxzSl8LV/PXtOhMwWuCYxYarUVGMvTLRPHzsL8v
rSRZ55JTaG4d2tLWD53hjhYM24POiKQF8IhVa6GDJ1V1t395rmLtjtaWIIgWMLQeIGWBCm3hwUVJ
rDe+YxcH6H2ni0ZVpc9TNaVCuKf7NNVyuy4AhuxRnCFZq/va6uXhTxeBpjAgvbyu4lGmY+d4b6Fw
amalUMYD0ugDuaAs8zp1tPea3Cq7wrD6VYcm37VWNeMuHvXPHX7XGbt9st20etKXJ4BoFPap+h5/
BOTIpblJg/ZQqyibOpnarNraMs+MIiZyvNCMwv0V2RJuGGHKkTUex3iolHBsD5Wp1ZdqBHufHNI0
VMdUds8sqkjIHY9FqxCKf9xiuItBCh6PNZf9oIBPnw6T0hirYOziDe6Q8kEmlLjqVSMM3aIMlc9O
CzvIUJvbNJfai0jKo08+GlSZh9bAOcy+OM3Lz8RjRGu9TFSDIvXxZ9ItmuGzrh4OpiZ97chHrGs/
v4hH4/2YSm4YldqZBMfpghPBIUVlgNcAi7PsmlJtOnHg1p0OxRjDHkiT/iqgfEzrdHSOmvFkKNEq
q3B8KXKCnnIWJ6itjKkh0OgPaQceP4tggZxBwKxHvXldwgijwVB0aFOaAzpJZmXxqOdlFZehP3SH
DrXjzWg50pVP34fn14ZxV0D4t1as2qIBKdPWL5+q5yYJKbagTBCFuyX6OW67sCQ3Ox6oo+gX5LOl
FUgWpDON6Rxy/MTgM0nRMkP7HjRo9FsenxWo/fPImdXx4Ov+jdUkn2mwTN3RijQ3bLTvL8/r5GCK
AJZwgHvCU8uiHg9mlSp5656+zWQsQcXjV+VeQjnyopyy8maOpOy6y+1zWN5nRqU4CJQK28sbs1TE
hTMqmXIrlA9zkvnfkyH/oUV1tNUiVbqQOpEMnyTt58szPTF0OBhgpwCuA8inGr94cPgUeg8vpHzo
g6D3nMEnluAOX7x6lEeIDllFKp8n9B55P5D8af35AJmdsw6NpnVtDQWKl0dZ5HYfLwLrhkoT3gp9
XMsCjQ/8qy+N3jzEpf0OMgTUD2VPbkuQYd1NX68V7UtrUf6KL8L0MIIojOXpYmwn1wxwH8bDyx/n
mcshPAVICPHHKGwLX/yJr11pYQk4NTMPdk0ORohEFyMa6PnfmTVdMDyVKiIbJwi8KbEowIF6OoTh
So0uh9TVrqN39odBX2vvWQT1svpBF2LwpyOKDK+1qCCJnw6+uCnApVMnqxvzkDsQ499Y1i44x358
uo7k9ojjhNYGtOtL2Fqv5bmcSnH7ieJRuk1nGjmyBD6pODWSV59TXmIuPn4ltVr+dbxl0pDpeph0
zqEazGGdqKTXzIoq3MsHQ7j8x++eQ0D/WPMxILN4xFM8PRmQONQRhAfOwbb7IqElr2gfAtopfc+P
rbhY+YXa1K5ZzNXVkKbZtmzb8GeVpzJykMooCCAqXf9C+x7NsopvhsmqkPT8T7hjy4gqvOg38Kn4
BPD3J1G7DaHf8t25StLBs7V2utbLqt/XnZlPBOftKppq+hKGTirkiyCqOCsNFKSyq/Wh89MuyH2u
Xl6AU6PD/BGregSHiwT98TIbSlIFszZYh7xJi3WZ+ZpXl805mNGJG8sqY7uJE6gDUNlYeDw5YMha
tRvngPaLtkp8Je9dvy0s9Up1ouEyrPSpvekGed4jm5FUa6VJs93LEzVPNhoW18fsNB+DZv1FlDKT
VKRiKwUHY1CdS7rPm5UqJ8mFNBT5OgmTV0cp8LiC3AEGxnMMeYj4PE9MTqHPVabUbXKQ6yBZWbMu
w/SeJGe273RhGUWkzMiIUWRZcsupowJhntokh5CXGroV1JHAF1T+RTL0xj4P+vo6yHMfURdoNKYg
KM/QoT87vghLadYQBA+LWdaToacznZ0HavTRrmz7L1KVq9dRgZNjZnRvDuNoha5WSJ+rUDkH4Fm0
HYhXhunTKAIXEKOfcEWN6WBLYWjGhzTU3UGWtjyv9bUFBpoM2lR+jEO0hpF0gkJNw28wqzm9qCZF
P3O2Ti8RiUeykyKbQ8592S0DCl834NpJDooFrnGM2sZVu6LZvnyCnx2FIh06HTCwnHBnDnPgVJXF
iSqqlpxjOo5XpRyfq8o+Owr2FkkKqJWMx4jwyblNhwxmZTtJDmYrKe4whOUqzqxzLEKPSJujeIPt
Ev1FgOJ/lSiOr0eHzrnf93J8mKTErsFeNyjY1IrbBI0BhwKtWmE5qK4z6c6nYqjCd2nmZPf0wsk/
BMOOV/j+uNZy/6dljf1PS+4gFR4Hy6G5f86nnyhpqVt91ICQGW09rdMoMb42fqJ4fo+Yy5mI7plb
wGSo6YvZiHD9eDLqCDmH5nfxIZurdNuhlyOaXBBXlxTF7SahfOAX3zPaYMt+OseXdpJe5RLQpkV7
uait4m0tQrcia9KIpuf4kKe1sWbtYjgdSuWylpV2k8CVtZ200boYqk7eVMZgwCbjT3ejL0ebIPHD
v3EXwNM9ytrTerxcC5PMjzNkeXxwUvn/sHctS4ojWfZXsNl0t9kQjYQQsGmzkIJ4ZDwyMiAyq3KD
CVBKAr3QAxBjYzab+YhZz6oXs5vl7PJP5kvmXAlF4oIKInDvTrpsKKuyiiTyyt3lfv0+zj23fQPw
THC5tJVDLEi72hxzhm2QPwchtoqtvOi2V1GyWDuf153lTB/OVval07W8G8fz1jfroLU6cPb2LDKx
F2KJgaVHKqzKigfkWoTtGsWfu8vFr2G7hXJqG/CtpaRmN+tVU/1FSha/LJTYulgEy+mNlKIp36qx
iG+bUTA74OrtRGUQhwFol0oswFuHzFxl9rbjtd1p5ieI5MvSXGsMk/gDHCWvZ3Vj+wq7Pv6ChQMm
ylI8Swtt67PtzA81AtiJSNIocJcjJ4voDPzdyq6f1/GeZ812QiGDDjIZ8+QLzFMLvQ6DtLdspHPN
8636FegH/MsMEMdRkjazwbAum34XuNQseQLorXsgYJYXeG0pFtwFQF0jXEstcFFfUSVIk4Il+iJ3
hotf2rjt76w0nP6ixnGyRANe1NlqUbvjoSljFEtoRLfMWvdWx53/os5B/KpJ07Vqa5nbdB/mfjr8
aktJI4bH6bbu1bbdjLXFchErmqe6aqitrYU08JQVkLD1zA4+gm/YRX9pt9v4Rba66UpbJ0t/AC4L
qaHVwbr6GC9j6RPCbd4U8RtHGchx2Fxpzda8UdejwJp/tRzXHge4UQeuF0ybIA6I/am2gpsGnq9w
PU00uTWcPy2Wdf+r70XS56zTXbW0VgoMnKY0h0jjSurUNmSQUk/1jj3r3gYr1b+PgsgaA/fl41Zq
ycGoCdr8QSDZzUkCSGhTm848edRcgFRBl9UVCFG61vyTsm4kkYZ6LKuhhWEDxuwae+nOQVPTcdht
e57mL2GcN1ugy9JA9RAN6ug9uUIkNuyuQT+3RmfDwA6nvzZ8b1i4Bn+DzOs/GpocNsSWTbCbWk0X
hpuyOQz8hZccRveMMqoAehEcIU9UbPDkbfUMxLxwxWEsAW1FEccyhdECdAMpeFTyEQk88qowCMoU
htQ4A0MT2QEAWuaU9+/IYOQh1K2TCaMFiDJozg5hJVArVHEC4rYSJi2AJZ9TF/X5Hjgybldoyt5v
ealy7aRx58aPV96VakXBo7xohh+UcBheupm6foybq8VtOpu5umv7V5YFurVOMJ/ddbvJfCBJK/+u
7cPmU6WVda1E8frWkdYN9yJsxcO7uX09k5PW8BDRLOsLk4sPexcFTwiMIzyPe4G99BtK1FKHSB/3
wSVjXYCav9ObdjrjxnJav9l6yY/FEm0nWCg68WPhNk8ipASSAIi4VdvdpV6M3lVh2urLntvq2eim
iStn4Vz5rdC7nXdt9T5MCZHfdQ+2I9gzSTwRfhOVWSF1Wwmc2J0wWHW8xrDfcrqLno9uqLfuUFHu
rJaaHbjVdh6FTYYmJQChoeAUW6WynlPsm0V34c0H9aWaXNqZaniq3UB9jHSI+yenymIWFLkq1Cpj
GwLAA/qYys0F1JBqeWo2H6D66NKz4hvEjS876+TOnzd685V3icpGrdW88cGXslC+QEN/kgIZjOi3
1tDw2iZia3pUj6/tZfIh8x4bkX2xWCg3Hki2PbffSu3nFUq6m1772g3j26nn3EYL6zGxZUdLZenA
jUeDZScDuAKq9akMGQ+upsM6q2yq2rI7A755Wb9sNwDxXg19WfOyJNAdpX4oyLWzG8FjLiNyjwAQ
siXYGey+D5er9myKMMUA4B71aj1cra+7YL68XXpD/yZcLbufZnVwm8vRwR3CuiY4B3gy5UBx8lA0
iSA7+2Twba7UroWrM20jJGSF/vAiBrH0gdO2U0mae3EoE0DCjShzq6BZKZSQ8K+v5EE6lIJr5H9m
1wpyUFczr61nIHq7AHl9rA0t1FFYEcpF4qGN3gKAfetTL4ITnPrNXh1Q73RuvFMPAK0JpgwgKRDB
RI+zigINV3M3DaZD69kZWmi46SbpRzSlVPRhuIg0qbmSewvJfqq3Adt6/cEVbw0rTw6hCmsP/yJb
U2UKl1DR2bBR7/ecKD1AX+ML5Khsrb30P83j7EvUXAymbpbpbavbIPtplDSsi2UTXUs8ZahZYfqI
MoVYyzLJCEBzMEtl0wJmVkOsdoSi2wuFvOYQPvvBAsqKqYyRE1YRPZCAxEOaHi0U2D1TD5HgtRCT
fZ635Hu0iLtauuFF0Ok+xN3l7dRX9Fbia05d+SKlxT76fyvln6A2t/bPjpXyxQAxd5zDTi/TJPWx
y7dAF/R3XwwWFRAJiiiDmwIvh8rcXqBgHUKJERCD7IjSWJGaZ2TXIB8MxBeQ2XQVvhgryhkYNYhb
G1odjE1IObzDWqloAYSW4A0QiRBIyOFT7Dh8FsqQHEdqJM/TdAozPGp67sPKd8Cn2ELw8Kq7bETa
dGVZsx6azC1GAH6mNupg46WeNNXZ83CezB/cVdN7AvRwfRXDfzxwX7J6Px8gcHBoFARELlI5VIe4
HWAEhYCKWjI1eZ5Pk8dQktMPYKwF6fDMmysHVCKreDePQvoEmQ0E//G+2Ecli/ZyaLXWyXNWR6ff
dBlZPathTw9UdO8YiHT7A3VHuS8cV2TI2ccs13O1HiUeKrPA1HklqXP4WvbycQVwg+7G8fyyAVQY
ui4lQ1x2btZ5WM/r97PIvY3sYUtTJcuH3z1b99Zru9X3OljxutSdXUyzbHbZHj7N2vPwdgZw7vXU
Qjo7jO3hlZ2iq2530W0ciheQC/7jVqYlQzYGljW0JUg7EBxl55LBMowyL7Y/t9t1e9LGnfCIUFqs
w8iCX+6EXc1JpQ8rBcx8qQKmkoW71q1s1rjwkpbmR+H6yo29SPfTQUtZoKffzHL+Xz+h6DcHglEd
w28DwfqGF1R0En7/RSdJZwAjoJQW9hReIwWCXnSSfIYaEJTRIN4NW4TVSyjUgOkK7ASw7mAfZvQS
VAjBUxGkwwUKQq136KWc1Y7ZWDC7kEdB7h2DQFC/YpGD3goX8GLVHITOfF7/tW6DRNdB68xI8xBR
RavYBbAx66Fv+IsZSkTRWa51GfnRFIxow3U4CZ2h3bOTVksLZBtFiZ3GHFSwHQl/A70P5Fn7xl80
5stLJwh9tFJrd+OetVx6ay12VfVRgWMPQtVGM57p1iyT2xcoxQr603X9a7SIUWjoy8tg1EDYNdP8
oIk80hBI9yckhdY25cEWnia7iyzspY2WPfHUsIMQmg8UuDa1o3Xn0kvc8NFBv+fLebJczPUl1Z4e
0Js7ygxBSVQ2UX0zWj6gKoU9mRFerIMwrTRwG85Qj+U00j1PWVxsbak9PtuOdsZTJAmbhQDJ4N2o
2B1uBOtsHjoIEflK3PPtILpcNWOUWYIqvIdmdYdqbPbsC0wFjii4HonJu0q/kcqeD5aTVjZQG2GG
pE+w+HXV7NRRbooQ5bcZLtSZLkvT7hVKi2y8Zam99LS4Gc71xSpAejpMhigAVXxl7PmNxBw2gi5Y
gbuzoK0n7WXiaVYWKH0F7TFcXQ6V7DltZ62hvmqiyqHnhD4CQtkyinvIhKqpjut5FlysiZdXm6XL
daLbYRtcTIqnTD/GUtydXyjNMJMRuxw+1NFEVLpQlTC8lYft+dNsvVwZdXUaTPV6nDaNlqNG3xRv
NoWFrYRtT1OAB/G0d74wgimg/hD8i6CKxiKy2wIVksDMrNTVILH8b8N1cGvVsTZruXtdnw2dy/xh
/0C24WaoZLz1qmwJL3B5+jYnCBgEx/1Sqej2C9qYhYcYFsjPY7R5PqSc3eE1Ca4BEoh0AhKGuiKd
ocgQZwOp0vyD0+gGvrX5Hu0sznBuFLC44As8amtxfmv6r89sl3ViV85rY9+yl2E4cE2+1aDaLFw8
8BjzDyyVrbkrZwT3g2mHAF/+KRb7hFaA8g5cK6C0UYAGaDf4WJipo6ANChpZlCZtDnyKpT6lqRfb
sUBiv5yh9+x8uQWKESpcRX68+LBLAAoSuDYgpEa84zSXgHf/1zFFxLWB5EMyaM8BqKv4HnWOAIch
e0ufkzsBZDxwnYA6AvnAyuNDAJGt019vwaHOJw26xPxzcgqQiha5Jt9Uz1oAzwOegg4N+YdZAvA6
nyG1C6jn6b33qhvz3otPRT0dUEEIBGw0XOXtd9UzWIxoQYbcz2m+/bxYnOv1t2SEjPD+FeTFyjlu
nQCpewaYLzJgiKDnn5O7BMjP5FoBpXuG7jREV40KfPpgo2+vQAu6gXyHUv+d3grg3uZaARVaDg33
UESxsXLYc4BLEoYhSpc2OvD0DAGKuHGtQIumCPi8tHXSt/ZAB1ckAhcg/c6fc0omEAE1uaYO8w+R
ZBT27TeAoQBQy4BkD8gLyusBzzuhJaDmZ3wrADWP7AeSH6wBLJ+h9oYYcMuZF0t9QlPHqeSce12m
vQ3PPuek3tryOPQo6qP2gcXyntCsNyM63uxvSWAJpE4I2Nf5h33vZA0ilA8cyEYdnpzGRzcjzvcO
shK0/mojC1TceUSztPX2UbB6BuohoBoQ0KXP6S0BUYlzHXtZBi8C9fEFBj3/sLdeG2XNKtByQBIW
XxdLfkLnQNrhu3mvAVxvnKF2FyYwECWbT2UfUBAAzARE93Ca2p/4ybm2AQxgpCQoxboxcdltAO4e
4o4DsOBkrR/gHTjXoNkArxHBzkqFiEXd0gYIEQBaReDezef0zCAqWePaBkoT3CpgKgIEr5gkNN7W
EkgyUvH0RbkGp6cQqYse1xKQKwgIC+hjgHekD7sLgIQEwo1IrE52F1DBHdcSIBiCIjdQfIHFpviw
u6BJ2gD3IuXm8aBTugyIU4xr7nLzDJAuCgVhcltbH9ExxEmoDTz+Oblpb1yy443BZvcMJSloNNNi
rUBS/PiCgGSbrXB6BgCRbnC98xYg0UQT8qLXKloPAGewEuW41tPa7iC64Jw64towb1HoCMcv/7Cv
v9tGVAjl5lQ+mH8K1XJCJx5ljZxLQBQ8QBLB+2etPgXeAboVgfkfdBf0ObnLDiFLzrlLMP7bNEF2
6hTuxsyJQ7Ew+09u6gjHck4dl1yO4UWv7OL14iht6XuwYyDdC8WX87me2LHnNnVBt4lYL4VzN1qd
NXLqMANR5Y6kb+kYn9wGAMCZcwNA66ttGHJUkpl/2DUgJlNAgJAURq1B/smf9ybV94ZfeoFP6Lbj
TnLghGPGW90oDv5CCS7YFbABDRDKDRA0VJWiFJEIEtDpFXj8F2BZ/hcJV1E8qoAT0M9/GQfpj0YW
uX239WVp723/9c2Ed4fyYh3ufsXCH97//dYsgXRDoRCzIEfMC9bT1jSZNYg5F6EwzJg5lqO9dszI
iMZ21ssRNptZFY1Bzt2R4TvGNjQatuePQe60HHkxg16V6k+CKGKkYutzS03jJGLHSqAMXrGa6VpO
6pWCCiri8qe9oKA3rYGGvpSOkcPPr81obVrBwqli0AU8BRynURqXgvLBI1bNvSapaxmVtW7CFOCV
e2H6nhHNSkE0XMop8Yq9ibAM/qQUlIsVsOF6cRJUDkcbME3e0eprc2yz+5hcQV6xl45fXQTyW7jF
GlFg1m5iks3sM6re5BYeGf7YLOXQe6MsE6/UK2cUGW5iRKUoEkyl8tyC0crJj82slJTLhcPCLdeM
PMNnxYpYB/SvYleXQk28g0UVOCCNjHIHdINf7nUKYtSIWQRApfjl3ox3lAOMTgFyE8NlR0vBUd7V
/WBGlQ0G1LYAsSDdvzcyk20aRuE13gHfGWgBx+4Gaj3FLdZJ7LRqmqBYll9yHxSLxqw6ZAFrfOdA
ryfodpCYDrvOBB7jXpB0ZXqjII2sUhZpH5QPlD8eb6rcB+4Ea1IKyuUSwSHvkO8D3xgHpZxCrIAj
ck+6nZGqCnh7D2Zim9HOLQdKsvJRxy/wQxAtDVZXiLiaUf9RsXpynBrva3tEi7/UMtxy3vmLo/gv
r+CnALcce/AQ9OOXSyfarAqmiineAfdzrRk5PrOJQVwqQHSINimlGFpheM/lj8dvtD6IOUZGxFjC
6GglQPDSnLCXRx4e4V7gpZOsi1NXjjFfCxFX3vMswhIzxiWYeMrHHL/Gz76TmJPareNbk4B1G4lx
jXdJPsO4GmPf6agiLKXla0KEWrzCoZFxQZmgLill5aJFeDV9MxpVzjZVm/KOGI6HWQu+wXhhTguY
nojSi1c6FHNiQ/bYnFQ9PaIRFHBZ3aLX7IJZbUAc0cRLgGH7/d9J/e9zzYCzBS0FEssok6a+0KAc
OLRW++Jrf5/QmkzVj7/D0Jpu+MaEsVOokpx3x17Bp9vx80VczvfmyqkYa5Tq5h1v0Q3sESHIyMyD
YffOPDWRBilF5wqI+lzwPmmjl/uJkZhxKS6Xrgi4r3UMD0GF2rlnRtDPjHxQ97ym+DGYN0UMdUTc
RiOzouiAk0dt2GtXeCH/Jx5gtKf4HZ7f82+WDXOV+tVtv20Bt/A5TJ6R4UxZwQJ8xPPIq9rBAoxK
zfAt15iYsb29DiJMtPvMoHgwI1bEgO20+tIEaAAtStG1d3us1PyGV2vpBpz6CWs4iYif9COndmf4
M0ZTibBPkWJi0xgighvXqIKu3dJ/+udP5aKS7pYIN8C7xjdIR/lmzC5yjuoVILkqVYB++GCErGpA
c0L+VbjNIitbV9UZMMf8ogszGm2qTWa7SXlnqzzpeLy71UcHbxt7Y0e2gI1xa6yNmb27JALO9Z0R
4F4u9le+kYkhhXe7wVExgp0jQk0tuCXj7AVuZS9TRxVuwYY7cRasQZb3JxUg2MiqZ5rqNXgFP5hh
JfZFTWx4pT4aEbxMd5+3ljOk8suf7ZgqYA0UMHCgR5wwRCSF2c/o5Movu48YihHiaJeicnOdMGe8
yzGwDacaHEX3cQGCjamzu9KyLGCLDAxnyep98OcIGHEazcgsrKo5WYRGel6PzD3LISIr8dkxE99g
A2wiVN1HoEiCRe0mARVeWPtzrZcEUZCkm5NZrneuswHPEvACNg9E/ycjtp0Ijyz/19n3ULDpCbAh
+mFkJG62T980JaDuynkefzHfO5MJYnM9I05KYbRooOh8VTq0yJu84c2q9W1nFlDL8D/XXv63ACNs
PxQlw2hkKiC8gtySkRl4QZHj/u+//Uc8o5+uogyRHIzg2hghhVG+NUYfEn1vk7qrcGsuNM+J6ncm
soilMFpWKpTIyYh55fdNOAWzcrvHf75wjCCDv+TUPqX+xGBDlQDry20Bu/EimE0CLODAmMGNdDzG
TESlB3i4Dr68nxfgKLZ0CafTCU5Jx+ZvCmo8Es+nGTZlPbZ3joi8kp6FFZTZ4fdVzOA1mOAVzO9a
H5i+kBkvkcPw7vIbAItKKbkqp5ZA3ELjyDDZtKiIxcVY5+Xg8rES8Jh3rB+CaFJZAhEJk9t0aTiM
vkczYv7R3pmAobIx4Zx3lXcVPiLhXI4uX1rq38Yr9BPo6JiYFYqa+KX2jXTi1M4jo5pFo/IT3iH3
swqYE70X+aVuIu405lrPc2BwVHwEIvDmHfoX3IQ1hCAZ0CgqSPkl/2rCLC7F0O7IGYV5x/sQ1LDp
/hDXqu4HEnHlw443uq4I8lHrp6MJ7HkkIpijCEJREWp5kPqjfXYjFXOAklaAcjofpbX7NGasgI10
AWv0L0+9fu/pc+/iX2u0eQDZrO3sf9RkgEa+SZyD1E5CUZQTtj9QSIMM/VvsD8TafGzgnVoCtvAg
GCPJdOB3TqI44Vs11YaS6eoZ2kz5jV7FuQ/dPSaERSmnuBa6O6//nXIrkSiZcmIV3fc+ib00CkLG
BShqULiEFoHafTnMPAnPJfs8hUYyKjFEGX4R50IUAeA9Y27CRNixPd63yB/pJLBRTxXNa8FcjI4N
1OcDKmL3cn/fMx5hLlhVdIlKLg+681JnOtD/tEGkXd0u6Y8Cqbf6zNgzRmUjomsA+Lk71IQMRNBU
iPvazfnWB2mAYDpj2O7VKx80LhL0KYqdMT8UhXVfvajf+rh7Mw5CRAE89lVR2xd0kiI6DQnuP2h0
Xrub3vwww7Ijc1S+DtIP4CVFgztsB9Cno7EDGqmKeNBLvr/2G9jTfaV1lSO6s0l+npeM9/67hAHs
vTHA1VZukN8y5n7em6Bb8i3Wwtbm+UewBlwL0Bvm3hbgXpxT3osRunNdbS3TG60MLUhihPIZsZII
uQjjsx6LgLSDhji4P3HK7Uz6TkRmQLeNybZMEdDbJzNMRy4uHgBCgdav6ZS1ZB7SLH/6rVN5OCp1
YXrBGL4sHnP4eQJ2IBAgZhSwwY/D3sjheegBAslsErolIB/4AoTLjXP/ZY3Khaf98+ql/8YzpBuh
WftsRhPGBn7VTHqj5IupgzqahNnxxLhvwq5LsuM3Ts/KQsYfF5GN7s1TAwkqB9DDqxTOHaNTVAE6
pRc5SQVbIQK33Uts9GZh1bWITMIAx/4KmClWMrVO5H19V0juMMqVujlzCwWEkHllu97Q+6+X3Y0A
Eg3+serf/zsxa5M/3CwCh03JSyIur1vTz5il2OMiv38t7pxR1SoAmSr/YiABFyQ2c7kAti9ArjOq
rIIi4A6/R37SMuJxJS4t4hpB1WiQsLlISUgpCjKtS0YHg/iaf32RwK0IFXCK73GRjivgeBGR1nsD
eeYEPYXLeRfBKAFnuZBcjW1IIq65+2BN+hcofnbUArbxgwMTn5Eq4srIpbL3BXi4y8ccf98Xariu
OXFspKW4/A3uhqXer9ievv819R32RgKXcvmc44f9BM+ErUuRRYBs+2Y2tk3XraSARDADbCKAO9Hg
nJab94YGHsKsFLvKIugB+lTyYtTuTECPy5dGmwMNJcsfj3+HfcBQqpFWERnuflpJGoPPiX+0g4D1
0vI2dNzv7ft/BrVB4H3/a15W9Bh9/y9/7LARc7kpYK2RDnMqQdW8sSLvBAaGv64qaLA/8y/3s7Vz
wEVUFCBOMAP0v3ZpxIxZBC5b/jGDjcqp2PSyCPhxD3EY5MQYk0BWBVywX3d8EFkEbO+r442M0ZLV
GCJAC4UO3T3fIugNNIAaBzDmGGgMMif82+J8lLElN2g7jqLWBpqOtlGfC0V92J/6eXFYeGVF7R5v
MHZ7CnRpAHm2/Uc9ClyU3H7Ms8pvyj98DY11HqUj1j8T8P4wMistWNA0IxrheimF5ndh+cPxNyHi
t6njshFcEQByGq0xYcNnIurBKX4BkJ7hGYzRLwKOoxsZkCf7kBsi4Nh6ZXeIcNYuAg+6mc3Fi9Ci
pdz90UlVwH2FMuxqdbcIYMxVijpLN0hZM0aEO3EN2B5zC4KBl//0fcA+rrw/9Dfgl3tvRHRrV31M
EfFrosCIyTRnQrWgoucf9SPo4ZKg9lSpo5dFAL+KOvpbJ0ni3N59MBcOq0FElCoUT7lLx6y7LAvR
fODRcSbGJB/+IBgBFFEueX4XiCAjG8BGLdZHx74M4n3KUN5F5qQ/oBZvzCEUC/XZAXuhn+QzonxU
oRV2SqVERPg0ChTFdu2zE1nOXiUPRFu5nsdfp8/9V58gILCqgRSsEl6WqUs41pEr+6ID+4LqyFJQ
vqVERI/6BmsVyUTizjtYFL4ltR4AU3BO2OifLCIyVexOmDCJ/f2vrull5YhpVdCKqvzx+H2ST+De
wBNYCC1McxFZr2ICxS1Q++MlwPxj80/lqGkSTUCmDvoX+2zkVyxngXTRBHvjx2Bsj/9vZvaD/thZ
s/6mgA2uB9jbdBMy9r4Qj96t9Q13AduciRSLUCGwvhITgTVmzLvI0PffFqA3mBA0b3sHA+9c/nj8
MXzAAkcGPKxSFJ0N6VU2mjdecI/IW7JlWlL3oJbe3rC9jVP69ztwv0v02T5QrQhqQyCBvwXubGMg
bW8fNGmTwTjUVVUQlVFX+sN58J/33gsMcBneOLY0j4XHnwT0PbLIxmCxA6/W1b7xXGtgeajw9Yqo
C9MiY83G/5oHtcUbIEwotWSuJhEZeD1wgyp+RERdeW8M5529lEQQqF0i0jC2CfxTQZKIiNxeGu6M
6pT2+UntbqkVjr+frlIwPLGX06vQ6Tdu4j7S5riemK2B5sr84yWWDtymjL0sdUSEBswoLYdX3NEC
YAnPUVodLPqLl485/q19Rkp0DZI+5sUBzH9I8s+7BvYVbfwOL4WCexDlbIYXMC9HhEunoQlBNT4v
wlMkdRvsjViIoJ7SAwrz/PHWhBvjW3/ap8hEhF/ywimqJIRPSop433NEUKbrQVDaZIy30BIA/Lh0
pk55hEkHiaA1ugQtNNX9Tja1QDlVrzOOdvnWXqWwfKPe39yF4D3PdvjcRDg9G/l5rpReNt2MLxWD
RKc3YV6KiIsBPidDcbNbbXaEu2mCAnyzQ/M53I8vEHVzyz9jJoGqwnJTHH9j3DqgLkUsq5SUX3Ei
wBe6HaHQGcmyzXTYBwgY+YO5rOmGu4f/WQQp9oNTQcmJgFZ/NnwEKlhzQkRQ8gFoRFaqiDNLC/zV
RFCF7c8EfuryXR6/7R6dZIxg8t7LBbWOAh5ghMhe0xT2YK67AuJkj1gYds27AjY1LqnYNtz9bHMi
AlpFfPbadJEF/efaeYwsSAysYq5sBnRikYcGY5Ke+jZjp6AElf+lDIIZbFNm1dBTXoRcsNGVYkiD
ySL4KwcpejJUBitgZ37B63WKVNdlmoBajBm4iOT8jpEpi4A860QmSGnS8tBuj7uFqH67jXaSaIiJ
+KjSEtElZcNSUtQq1+7RzCOqfUzBjQZ7ca8Z1yY+qgboITqIglGT0lN2fPbUkfM6PttuHOnm19FG
279dxny3mowyg3nX95skGx3EfUXsjODNMF+J4+0UuG6P+/Asi1hVHl8sJ1EO4DVM1ZUZIF3LnM2O
AEv+KY2riFQRaI7B9/8BxDMzt48kKArKH3/rnt5eyR+Ls+9PRe+LfWwD5Ws5Nha8Pe7D+2L7t8u5
C5/lHpqD3+Es93AsnNgsD7zsjZ4cu3C//vJ/AAAA//8=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6.png"/><Relationship Id="rId18" Type="http://schemas.openxmlformats.org/officeDocument/2006/relationships/hyperlink" Target="#Toolpak!A1"/><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chart" Target="../charts/chart3.xml"/><Relationship Id="rId12" Type="http://schemas.openxmlformats.org/officeDocument/2006/relationships/hyperlink" Target="#Dashboard!A1"/><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hyperlink" Target="#PivotTables!A1"/><Relationship Id="rId20" Type="http://schemas.openxmlformats.org/officeDocument/2006/relationships/hyperlink" Target="#Forecasting!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5.png"/><Relationship Id="rId5" Type="http://schemas.openxmlformats.org/officeDocument/2006/relationships/chart" Target="../charts/chart1.xml"/><Relationship Id="rId15" Type="http://schemas.openxmlformats.org/officeDocument/2006/relationships/image" Target="../media/image7.png"/><Relationship Id="rId10" Type="http://schemas.openxmlformats.org/officeDocument/2006/relationships/chart" Target="../charts/chart5.xml"/><Relationship Id="rId19"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hyperlink" Target="#Dataset!A1"/></Relationships>
</file>

<file path=xl/drawings/_rels/drawing2.xml.rels><?xml version="1.0" encoding="UTF-8" standalone="yes"?>
<Relationships xmlns="http://schemas.openxmlformats.org/package/2006/relationships"><Relationship Id="rId8" Type="http://schemas.openxmlformats.org/officeDocument/2006/relationships/hyperlink" Target="#Toolpak!A1"/><Relationship Id="rId3" Type="http://schemas.openxmlformats.org/officeDocument/2006/relationships/image" Target="../media/image6.png"/><Relationship Id="rId7" Type="http://schemas.openxmlformats.org/officeDocument/2006/relationships/image" Target="../media/image8.png"/><Relationship Id="rId2" Type="http://schemas.openxmlformats.org/officeDocument/2006/relationships/hyperlink" Target="#Dashboard!A1"/><Relationship Id="rId1" Type="http://schemas.openxmlformats.org/officeDocument/2006/relationships/image" Target="../media/image5.png"/><Relationship Id="rId6" Type="http://schemas.openxmlformats.org/officeDocument/2006/relationships/hyperlink" Target="#PivotTables!A1"/><Relationship Id="rId11" Type="http://schemas.openxmlformats.org/officeDocument/2006/relationships/image" Target="../media/image10.png"/><Relationship Id="rId5" Type="http://schemas.openxmlformats.org/officeDocument/2006/relationships/image" Target="../media/image7.png"/><Relationship Id="rId10" Type="http://schemas.openxmlformats.org/officeDocument/2006/relationships/hyperlink" Target="#Forecasting!A1"/><Relationship Id="rId4" Type="http://schemas.openxmlformats.org/officeDocument/2006/relationships/hyperlink" Target="#Dataset!A1"/><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8.png"/><Relationship Id="rId3" Type="http://schemas.openxmlformats.org/officeDocument/2006/relationships/chart" Target="../charts/chart8.xml"/><Relationship Id="rId7" Type="http://schemas.openxmlformats.org/officeDocument/2006/relationships/image" Target="../media/image5.png"/><Relationship Id="rId12" Type="http://schemas.openxmlformats.org/officeDocument/2006/relationships/hyperlink" Target="#PivotTables!A1"/><Relationship Id="rId17" Type="http://schemas.openxmlformats.org/officeDocument/2006/relationships/image" Target="../media/image10.png"/><Relationship Id="rId2" Type="http://schemas.openxmlformats.org/officeDocument/2006/relationships/chart" Target="../charts/chart7.xml"/><Relationship Id="rId16" Type="http://schemas.openxmlformats.org/officeDocument/2006/relationships/hyperlink" Target="#Forecasting!A1"/><Relationship Id="rId1" Type="http://schemas.openxmlformats.org/officeDocument/2006/relationships/chart" Target="../charts/chart6.xml"/><Relationship Id="rId6" Type="http://schemas.microsoft.com/office/2014/relationships/chartEx" Target="../charts/chartEx2.xml"/><Relationship Id="rId11" Type="http://schemas.openxmlformats.org/officeDocument/2006/relationships/image" Target="../media/image7.png"/><Relationship Id="rId5" Type="http://schemas.openxmlformats.org/officeDocument/2006/relationships/chart" Target="../charts/chart10.xml"/><Relationship Id="rId15" Type="http://schemas.openxmlformats.org/officeDocument/2006/relationships/image" Target="../media/image9.png"/><Relationship Id="rId10" Type="http://schemas.openxmlformats.org/officeDocument/2006/relationships/hyperlink" Target="#Dataset!A1"/><Relationship Id="rId4" Type="http://schemas.openxmlformats.org/officeDocument/2006/relationships/chart" Target="../charts/chart9.xml"/><Relationship Id="rId9" Type="http://schemas.openxmlformats.org/officeDocument/2006/relationships/image" Target="../media/image6.png"/><Relationship Id="rId14" Type="http://schemas.openxmlformats.org/officeDocument/2006/relationships/hyperlink" Target="#Toolpak!A1"/></Relationships>
</file>

<file path=xl/drawings/_rels/drawing4.xml.rels><?xml version="1.0" encoding="UTF-8" standalone="yes"?>
<Relationships xmlns="http://schemas.openxmlformats.org/package/2006/relationships"><Relationship Id="rId8" Type="http://schemas.openxmlformats.org/officeDocument/2006/relationships/hyperlink" Target="#Toolpak!A1"/><Relationship Id="rId3" Type="http://schemas.openxmlformats.org/officeDocument/2006/relationships/image" Target="../media/image6.png"/><Relationship Id="rId7" Type="http://schemas.openxmlformats.org/officeDocument/2006/relationships/image" Target="../media/image8.png"/><Relationship Id="rId2" Type="http://schemas.openxmlformats.org/officeDocument/2006/relationships/hyperlink" Target="#Dashboard!A1"/><Relationship Id="rId1" Type="http://schemas.openxmlformats.org/officeDocument/2006/relationships/image" Target="../media/image5.png"/><Relationship Id="rId6" Type="http://schemas.openxmlformats.org/officeDocument/2006/relationships/hyperlink" Target="#PivotTables!A1"/><Relationship Id="rId11" Type="http://schemas.openxmlformats.org/officeDocument/2006/relationships/image" Target="../media/image10.png"/><Relationship Id="rId5" Type="http://schemas.openxmlformats.org/officeDocument/2006/relationships/image" Target="../media/image7.png"/><Relationship Id="rId10" Type="http://schemas.openxmlformats.org/officeDocument/2006/relationships/hyperlink" Target="#Forecasting!A1"/><Relationship Id="rId4" Type="http://schemas.openxmlformats.org/officeDocument/2006/relationships/hyperlink" Target="#Dataset!A1"/><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hyperlink" Target="#Dashboard!A1"/><Relationship Id="rId7" Type="http://schemas.openxmlformats.org/officeDocument/2006/relationships/hyperlink" Target="#PivotTables!A1"/><Relationship Id="rId12"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chart" Target="../charts/chart11.xml"/><Relationship Id="rId6" Type="http://schemas.openxmlformats.org/officeDocument/2006/relationships/image" Target="../media/image7.png"/><Relationship Id="rId11" Type="http://schemas.openxmlformats.org/officeDocument/2006/relationships/hyperlink" Target="#Forecasting!A1"/><Relationship Id="rId5" Type="http://schemas.openxmlformats.org/officeDocument/2006/relationships/hyperlink" Target="#Dataset!A1"/><Relationship Id="rId10" Type="http://schemas.openxmlformats.org/officeDocument/2006/relationships/image" Target="../media/image9.png"/><Relationship Id="rId4" Type="http://schemas.openxmlformats.org/officeDocument/2006/relationships/image" Target="../media/image6.png"/><Relationship Id="rId9" Type="http://schemas.openxmlformats.org/officeDocument/2006/relationships/hyperlink" Target="#Toolpak!A1"/></Relationships>
</file>

<file path=xl/drawings/drawing1.xml><?xml version="1.0" encoding="utf-8"?>
<xdr:wsDr xmlns:xdr="http://schemas.openxmlformats.org/drawingml/2006/spreadsheetDrawing" xmlns:a="http://schemas.openxmlformats.org/drawingml/2006/main">
  <xdr:twoCellAnchor>
    <xdr:from>
      <xdr:col>1</xdr:col>
      <xdr:colOff>431800</xdr:colOff>
      <xdr:row>0</xdr:row>
      <xdr:rowOff>82550</xdr:rowOff>
    </xdr:from>
    <xdr:to>
      <xdr:col>5</xdr:col>
      <xdr:colOff>241300</xdr:colOff>
      <xdr:row>27</xdr:row>
      <xdr:rowOff>120650</xdr:rowOff>
    </xdr:to>
    <xdr:sp macro="" textlink="">
      <xdr:nvSpPr>
        <xdr:cNvPr id="5" name="Rectangle 4">
          <a:extLst>
            <a:ext uri="{FF2B5EF4-FFF2-40B4-BE49-F238E27FC236}">
              <a16:creationId xmlns:a16="http://schemas.microsoft.com/office/drawing/2014/main" id="{B57A8084-2959-C9E6-5CEB-D775910E3993}"/>
            </a:ext>
          </a:extLst>
        </xdr:cNvPr>
        <xdr:cNvSpPr/>
      </xdr:nvSpPr>
      <xdr:spPr>
        <a:xfrm>
          <a:off x="1041400" y="82550"/>
          <a:ext cx="2247900" cy="5010150"/>
        </a:xfrm>
        <a:prstGeom prst="rect">
          <a:avLst/>
        </a:prstGeom>
        <a:solidFill>
          <a:srgbClr val="28282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469900</xdr:colOff>
      <xdr:row>1</xdr:row>
      <xdr:rowOff>152400</xdr:rowOff>
    </xdr:from>
    <xdr:to>
      <xdr:col>8</xdr:col>
      <xdr:colOff>565150</xdr:colOff>
      <xdr:row>6</xdr:row>
      <xdr:rowOff>139700</xdr:rowOff>
    </xdr:to>
    <xdr:sp macro="" textlink="">
      <xdr:nvSpPr>
        <xdr:cNvPr id="6" name="Rectangle: Rounded Corners 5">
          <a:extLst>
            <a:ext uri="{FF2B5EF4-FFF2-40B4-BE49-F238E27FC236}">
              <a16:creationId xmlns:a16="http://schemas.microsoft.com/office/drawing/2014/main" id="{FFE89131-D0FA-A602-DEDE-1687C172AAFD}"/>
            </a:ext>
          </a:extLst>
        </xdr:cNvPr>
        <xdr:cNvSpPr/>
      </xdr:nvSpPr>
      <xdr:spPr>
        <a:xfrm>
          <a:off x="3517900" y="336550"/>
          <a:ext cx="1924050" cy="908050"/>
        </a:xfrm>
        <a:prstGeom prst="roundRect">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101600</xdr:colOff>
      <xdr:row>1</xdr:row>
      <xdr:rowOff>152400</xdr:rowOff>
    </xdr:from>
    <xdr:to>
      <xdr:col>12</xdr:col>
      <xdr:colOff>196850</xdr:colOff>
      <xdr:row>6</xdr:row>
      <xdr:rowOff>139700</xdr:rowOff>
    </xdr:to>
    <xdr:sp macro="" textlink="">
      <xdr:nvSpPr>
        <xdr:cNvPr id="9" name="Rectangle: Rounded Corners 8">
          <a:extLst>
            <a:ext uri="{FF2B5EF4-FFF2-40B4-BE49-F238E27FC236}">
              <a16:creationId xmlns:a16="http://schemas.microsoft.com/office/drawing/2014/main" id="{B5E14592-7C4C-4809-A467-922B105B5D96}"/>
            </a:ext>
          </a:extLst>
        </xdr:cNvPr>
        <xdr:cNvSpPr/>
      </xdr:nvSpPr>
      <xdr:spPr>
        <a:xfrm>
          <a:off x="5588000" y="336550"/>
          <a:ext cx="1924050" cy="908050"/>
        </a:xfrm>
        <a:prstGeom prst="roundRect">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342900</xdr:colOff>
      <xdr:row>1</xdr:row>
      <xdr:rowOff>139700</xdr:rowOff>
    </xdr:from>
    <xdr:to>
      <xdr:col>15</xdr:col>
      <xdr:colOff>438150</xdr:colOff>
      <xdr:row>6</xdr:row>
      <xdr:rowOff>127000</xdr:rowOff>
    </xdr:to>
    <xdr:sp macro="" textlink="">
      <xdr:nvSpPr>
        <xdr:cNvPr id="10" name="Rectangle: Rounded Corners 9">
          <a:extLst>
            <a:ext uri="{FF2B5EF4-FFF2-40B4-BE49-F238E27FC236}">
              <a16:creationId xmlns:a16="http://schemas.microsoft.com/office/drawing/2014/main" id="{D52B46A4-3459-4F1E-92F6-FD71E957DE0E}"/>
            </a:ext>
          </a:extLst>
        </xdr:cNvPr>
        <xdr:cNvSpPr/>
      </xdr:nvSpPr>
      <xdr:spPr>
        <a:xfrm>
          <a:off x="7658100" y="323850"/>
          <a:ext cx="1924050" cy="908050"/>
        </a:xfrm>
        <a:prstGeom prst="roundRect">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584200</xdr:colOff>
      <xdr:row>1</xdr:row>
      <xdr:rowOff>133350</xdr:rowOff>
    </xdr:from>
    <xdr:to>
      <xdr:col>19</xdr:col>
      <xdr:colOff>69850</xdr:colOff>
      <xdr:row>6</xdr:row>
      <xdr:rowOff>120650</xdr:rowOff>
    </xdr:to>
    <xdr:sp macro="" textlink="">
      <xdr:nvSpPr>
        <xdr:cNvPr id="11" name="Rectangle: Rounded Corners 10">
          <a:extLst>
            <a:ext uri="{FF2B5EF4-FFF2-40B4-BE49-F238E27FC236}">
              <a16:creationId xmlns:a16="http://schemas.microsoft.com/office/drawing/2014/main" id="{B2EEE6CC-DB0B-48DC-8F38-7FFFE7ED761D}"/>
            </a:ext>
          </a:extLst>
        </xdr:cNvPr>
        <xdr:cNvSpPr/>
      </xdr:nvSpPr>
      <xdr:spPr>
        <a:xfrm>
          <a:off x="9728200" y="317500"/>
          <a:ext cx="1924050" cy="908050"/>
        </a:xfrm>
        <a:prstGeom prst="roundRect">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469900</xdr:colOff>
      <xdr:row>7</xdr:row>
      <xdr:rowOff>165100</xdr:rowOff>
    </xdr:from>
    <xdr:to>
      <xdr:col>10</xdr:col>
      <xdr:colOff>12700</xdr:colOff>
      <xdr:row>16</xdr:row>
      <xdr:rowOff>133350</xdr:rowOff>
    </xdr:to>
    <xdr:sp macro="" textlink="">
      <xdr:nvSpPr>
        <xdr:cNvPr id="12" name="Rectangle: Rounded Corners 11">
          <a:extLst>
            <a:ext uri="{FF2B5EF4-FFF2-40B4-BE49-F238E27FC236}">
              <a16:creationId xmlns:a16="http://schemas.microsoft.com/office/drawing/2014/main" id="{1AAFDEFC-BA45-45E3-AE77-8D1FBCF2D305}"/>
            </a:ext>
          </a:extLst>
        </xdr:cNvPr>
        <xdr:cNvSpPr/>
      </xdr:nvSpPr>
      <xdr:spPr>
        <a:xfrm>
          <a:off x="3517900" y="1454150"/>
          <a:ext cx="2590800" cy="1625600"/>
        </a:xfrm>
        <a:prstGeom prst="roundRect">
          <a:avLst>
            <a:gd name="adj" fmla="val 12267"/>
          </a:avLst>
        </a:prstGeom>
        <a:solidFill>
          <a:srgbClr val="27282B"/>
        </a:solidFill>
        <a:ln>
          <a:noFill/>
        </a:ln>
        <a:effectLst>
          <a:glow>
            <a:schemeClr val="accent1">
              <a:alpha val="86000"/>
            </a:schemeClr>
          </a:glow>
          <a:outerShdw blurRad="63500" sx="102000" sy="102000" algn="ctr" rotWithShape="0">
            <a:prstClr val="black">
              <a:alpha val="40000"/>
            </a:prstClr>
          </a:outerShdw>
          <a:reflection blurRad="63500" stA="45000" endPos="65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196850</xdr:colOff>
      <xdr:row>7</xdr:row>
      <xdr:rowOff>146050</xdr:rowOff>
    </xdr:from>
    <xdr:to>
      <xdr:col>14</xdr:col>
      <xdr:colOff>349250</xdr:colOff>
      <xdr:row>16</xdr:row>
      <xdr:rowOff>114300</xdr:rowOff>
    </xdr:to>
    <xdr:sp macro="" textlink="">
      <xdr:nvSpPr>
        <xdr:cNvPr id="13" name="Rectangle: Rounded Corners 12">
          <a:extLst>
            <a:ext uri="{FF2B5EF4-FFF2-40B4-BE49-F238E27FC236}">
              <a16:creationId xmlns:a16="http://schemas.microsoft.com/office/drawing/2014/main" id="{AA7AF33F-29F4-4EBD-AD4A-1496962A2703}"/>
            </a:ext>
          </a:extLst>
        </xdr:cNvPr>
        <xdr:cNvSpPr/>
      </xdr:nvSpPr>
      <xdr:spPr>
        <a:xfrm>
          <a:off x="6292850" y="1435100"/>
          <a:ext cx="2590800" cy="1625600"/>
        </a:xfrm>
        <a:prstGeom prst="roundRect">
          <a:avLst>
            <a:gd name="adj" fmla="val 12267"/>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533400</xdr:colOff>
      <xdr:row>7</xdr:row>
      <xdr:rowOff>133350</xdr:rowOff>
    </xdr:from>
    <xdr:to>
      <xdr:col>19</xdr:col>
      <xdr:colOff>76200</xdr:colOff>
      <xdr:row>16</xdr:row>
      <xdr:rowOff>101600</xdr:rowOff>
    </xdr:to>
    <xdr:sp macro="" textlink="">
      <xdr:nvSpPr>
        <xdr:cNvPr id="14" name="Rectangle: Rounded Corners 13">
          <a:extLst>
            <a:ext uri="{FF2B5EF4-FFF2-40B4-BE49-F238E27FC236}">
              <a16:creationId xmlns:a16="http://schemas.microsoft.com/office/drawing/2014/main" id="{21364046-4996-4DF6-8FB1-0EC32946F71C}"/>
            </a:ext>
          </a:extLst>
        </xdr:cNvPr>
        <xdr:cNvSpPr/>
      </xdr:nvSpPr>
      <xdr:spPr>
        <a:xfrm>
          <a:off x="9067800" y="1422400"/>
          <a:ext cx="2590800" cy="1625600"/>
        </a:xfrm>
        <a:prstGeom prst="roundRect">
          <a:avLst>
            <a:gd name="adj" fmla="val 12267"/>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469900</xdr:colOff>
      <xdr:row>17</xdr:row>
      <xdr:rowOff>177800</xdr:rowOff>
    </xdr:from>
    <xdr:to>
      <xdr:col>10</xdr:col>
      <xdr:colOff>12700</xdr:colOff>
      <xdr:row>26</xdr:row>
      <xdr:rowOff>146050</xdr:rowOff>
    </xdr:to>
    <xdr:sp macro="" textlink="">
      <xdr:nvSpPr>
        <xdr:cNvPr id="15" name="Rectangle: Rounded Corners 14">
          <a:extLst>
            <a:ext uri="{FF2B5EF4-FFF2-40B4-BE49-F238E27FC236}">
              <a16:creationId xmlns:a16="http://schemas.microsoft.com/office/drawing/2014/main" id="{07AB8903-87BB-4C47-AB5F-9565DB861185}"/>
            </a:ext>
          </a:extLst>
        </xdr:cNvPr>
        <xdr:cNvSpPr/>
      </xdr:nvSpPr>
      <xdr:spPr>
        <a:xfrm>
          <a:off x="3517900" y="3308350"/>
          <a:ext cx="2590800" cy="1625600"/>
        </a:xfrm>
        <a:prstGeom prst="roundRect">
          <a:avLst>
            <a:gd name="adj" fmla="val 12267"/>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196850</xdr:colOff>
      <xdr:row>17</xdr:row>
      <xdr:rowOff>165100</xdr:rowOff>
    </xdr:from>
    <xdr:to>
      <xdr:col>14</xdr:col>
      <xdr:colOff>349250</xdr:colOff>
      <xdr:row>26</xdr:row>
      <xdr:rowOff>133350</xdr:rowOff>
    </xdr:to>
    <xdr:sp macro="" textlink="">
      <xdr:nvSpPr>
        <xdr:cNvPr id="16" name="Rectangle: Rounded Corners 15">
          <a:extLst>
            <a:ext uri="{FF2B5EF4-FFF2-40B4-BE49-F238E27FC236}">
              <a16:creationId xmlns:a16="http://schemas.microsoft.com/office/drawing/2014/main" id="{CA1E9673-511F-4E2A-AAE5-2DAA05FBD074}"/>
            </a:ext>
          </a:extLst>
        </xdr:cNvPr>
        <xdr:cNvSpPr/>
      </xdr:nvSpPr>
      <xdr:spPr>
        <a:xfrm>
          <a:off x="6292850" y="3295650"/>
          <a:ext cx="2590800" cy="1625600"/>
        </a:xfrm>
        <a:prstGeom prst="roundRect">
          <a:avLst>
            <a:gd name="adj" fmla="val 12267"/>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533400</xdr:colOff>
      <xdr:row>17</xdr:row>
      <xdr:rowOff>152400</xdr:rowOff>
    </xdr:from>
    <xdr:to>
      <xdr:col>19</xdr:col>
      <xdr:colOff>76200</xdr:colOff>
      <xdr:row>26</xdr:row>
      <xdr:rowOff>120650</xdr:rowOff>
    </xdr:to>
    <xdr:sp macro="" textlink="">
      <xdr:nvSpPr>
        <xdr:cNvPr id="17" name="Rectangle: Rounded Corners 16">
          <a:extLst>
            <a:ext uri="{FF2B5EF4-FFF2-40B4-BE49-F238E27FC236}">
              <a16:creationId xmlns:a16="http://schemas.microsoft.com/office/drawing/2014/main" id="{B9C5A0DC-213B-4745-8751-F1C528613CD9}"/>
            </a:ext>
          </a:extLst>
        </xdr:cNvPr>
        <xdr:cNvSpPr/>
      </xdr:nvSpPr>
      <xdr:spPr>
        <a:xfrm>
          <a:off x="9067800" y="3282950"/>
          <a:ext cx="2590800" cy="1625600"/>
        </a:xfrm>
        <a:prstGeom prst="roundRect">
          <a:avLst>
            <a:gd name="adj" fmla="val 12267"/>
          </a:avLst>
        </a:prstGeom>
        <a:solidFill>
          <a:srgbClr val="27282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546100</xdr:colOff>
      <xdr:row>2</xdr:row>
      <xdr:rowOff>101601</xdr:rowOff>
    </xdr:from>
    <xdr:to>
      <xdr:col>6</xdr:col>
      <xdr:colOff>505367</xdr:colOff>
      <xdr:row>6</xdr:row>
      <xdr:rowOff>12700</xdr:rowOff>
    </xdr:to>
    <xdr:pic>
      <xdr:nvPicPr>
        <xdr:cNvPr id="19" name="Picture 18">
          <a:extLst>
            <a:ext uri="{FF2B5EF4-FFF2-40B4-BE49-F238E27FC236}">
              <a16:creationId xmlns:a16="http://schemas.microsoft.com/office/drawing/2014/main" id="{22F56C0F-F132-652B-F6CE-39BC719E73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94100" y="469901"/>
          <a:ext cx="568867" cy="647699"/>
        </a:xfrm>
        <a:prstGeom prst="rect">
          <a:avLst/>
        </a:prstGeom>
        <a:effectLst>
          <a:glow rad="393700">
            <a:schemeClr val="accent1">
              <a:satMod val="175000"/>
              <a:alpha val="19000"/>
            </a:schemeClr>
          </a:glow>
          <a:softEdge rad="0"/>
        </a:effectLst>
      </xdr:spPr>
    </xdr:pic>
    <xdr:clientData/>
  </xdr:twoCellAnchor>
  <xdr:twoCellAnchor>
    <xdr:from>
      <xdr:col>6</xdr:col>
      <xdr:colOff>488950</xdr:colOff>
      <xdr:row>2</xdr:row>
      <xdr:rowOff>57150</xdr:rowOff>
    </xdr:from>
    <xdr:to>
      <xdr:col>8</xdr:col>
      <xdr:colOff>571500</xdr:colOff>
      <xdr:row>4</xdr:row>
      <xdr:rowOff>95250</xdr:rowOff>
    </xdr:to>
    <xdr:sp macro="" textlink="">
      <xdr:nvSpPr>
        <xdr:cNvPr id="20" name="TextBox 19">
          <a:extLst>
            <a:ext uri="{FF2B5EF4-FFF2-40B4-BE49-F238E27FC236}">
              <a16:creationId xmlns:a16="http://schemas.microsoft.com/office/drawing/2014/main" id="{0F34C8AB-20CC-59D4-7691-F9FF135537AA}"/>
            </a:ext>
          </a:extLst>
        </xdr:cNvPr>
        <xdr:cNvSpPr txBox="1"/>
      </xdr:nvSpPr>
      <xdr:spPr>
        <a:xfrm>
          <a:off x="4146550" y="4254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Revenue</a:t>
          </a:r>
        </a:p>
      </xdr:txBody>
    </xdr:sp>
    <xdr:clientData/>
  </xdr:twoCellAnchor>
  <xdr:twoCellAnchor>
    <xdr:from>
      <xdr:col>6</xdr:col>
      <xdr:colOff>558800</xdr:colOff>
      <xdr:row>3</xdr:row>
      <xdr:rowOff>57150</xdr:rowOff>
    </xdr:from>
    <xdr:to>
      <xdr:col>9</xdr:col>
      <xdr:colOff>31750</xdr:colOff>
      <xdr:row>5</xdr:row>
      <xdr:rowOff>95250</xdr:rowOff>
    </xdr:to>
    <xdr:sp macro="" textlink="PivotTables!$C$4">
      <xdr:nvSpPr>
        <xdr:cNvPr id="21" name="TextBox 20">
          <a:extLst>
            <a:ext uri="{FF2B5EF4-FFF2-40B4-BE49-F238E27FC236}">
              <a16:creationId xmlns:a16="http://schemas.microsoft.com/office/drawing/2014/main" id="{D1751C68-BD49-45F0-999E-207B6EDABB4D}"/>
            </a:ext>
          </a:extLst>
        </xdr:cNvPr>
        <xdr:cNvSpPr txBox="1"/>
      </xdr:nvSpPr>
      <xdr:spPr>
        <a:xfrm>
          <a:off x="4216400" y="6096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955F65-AE26-459F-ADEB-EE219C44BFD1}" type="TxLink">
            <a:rPr lang="en-US" sz="2400" b="1" i="0" u="none" strike="noStrike">
              <a:solidFill>
                <a:schemeClr val="tx2">
                  <a:lumMod val="60000"/>
                  <a:lumOff val="40000"/>
                </a:schemeClr>
              </a:solidFill>
              <a:latin typeface="Calibri"/>
              <a:ea typeface="Calibri"/>
              <a:cs typeface="Calibri"/>
            </a:rPr>
            <a:pPr/>
            <a:t>$2.8B</a:t>
          </a:fld>
          <a:endParaRPr lang="en-IN" sz="3200" b="1">
            <a:solidFill>
              <a:schemeClr val="tx2">
                <a:lumMod val="60000"/>
                <a:lumOff val="40000"/>
              </a:schemeClr>
            </a:solidFill>
          </a:endParaRPr>
        </a:p>
      </xdr:txBody>
    </xdr:sp>
    <xdr:clientData/>
  </xdr:twoCellAnchor>
  <xdr:twoCellAnchor editAs="oneCell">
    <xdr:from>
      <xdr:col>9</xdr:col>
      <xdr:colOff>139700</xdr:colOff>
      <xdr:row>2</xdr:row>
      <xdr:rowOff>133350</xdr:rowOff>
    </xdr:from>
    <xdr:to>
      <xdr:col>10</xdr:col>
      <xdr:colOff>283285</xdr:colOff>
      <xdr:row>6</xdr:row>
      <xdr:rowOff>45974</xdr:rowOff>
    </xdr:to>
    <xdr:pic>
      <xdr:nvPicPr>
        <xdr:cNvPr id="4" name="Picture 3">
          <a:extLst>
            <a:ext uri="{FF2B5EF4-FFF2-40B4-BE49-F238E27FC236}">
              <a16:creationId xmlns:a16="http://schemas.microsoft.com/office/drawing/2014/main" id="{F90A0DF0-158F-D9DB-78A8-489582C3F8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26100" y="501650"/>
          <a:ext cx="753185" cy="649224"/>
        </a:xfrm>
        <a:prstGeom prst="rect">
          <a:avLst/>
        </a:prstGeom>
        <a:effectLst>
          <a:glow rad="393700">
            <a:schemeClr val="accent6">
              <a:alpha val="19000"/>
            </a:schemeClr>
          </a:glow>
          <a:softEdge rad="0"/>
        </a:effectLst>
      </xdr:spPr>
    </xdr:pic>
    <xdr:clientData/>
  </xdr:twoCellAnchor>
  <xdr:twoCellAnchor>
    <xdr:from>
      <xdr:col>10</xdr:col>
      <xdr:colOff>171450</xdr:colOff>
      <xdr:row>2</xdr:row>
      <xdr:rowOff>57150</xdr:rowOff>
    </xdr:from>
    <xdr:to>
      <xdr:col>12</xdr:col>
      <xdr:colOff>254000</xdr:colOff>
      <xdr:row>4</xdr:row>
      <xdr:rowOff>95250</xdr:rowOff>
    </xdr:to>
    <xdr:sp macro="" textlink="">
      <xdr:nvSpPr>
        <xdr:cNvPr id="24" name="TextBox 23">
          <a:extLst>
            <a:ext uri="{FF2B5EF4-FFF2-40B4-BE49-F238E27FC236}">
              <a16:creationId xmlns:a16="http://schemas.microsoft.com/office/drawing/2014/main" id="{17372E02-CC10-423C-9BBA-63329F0F0455}"/>
            </a:ext>
          </a:extLst>
        </xdr:cNvPr>
        <xdr:cNvSpPr txBox="1"/>
      </xdr:nvSpPr>
      <xdr:spPr>
        <a:xfrm>
          <a:off x="6267450" y="4254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Unit Sold</a:t>
          </a:r>
        </a:p>
      </xdr:txBody>
    </xdr:sp>
    <xdr:clientData/>
  </xdr:twoCellAnchor>
  <xdr:twoCellAnchor>
    <xdr:from>
      <xdr:col>10</xdr:col>
      <xdr:colOff>298450</xdr:colOff>
      <xdr:row>3</xdr:row>
      <xdr:rowOff>82550</xdr:rowOff>
    </xdr:from>
    <xdr:to>
      <xdr:col>12</xdr:col>
      <xdr:colOff>381000</xdr:colOff>
      <xdr:row>5</xdr:row>
      <xdr:rowOff>120650</xdr:rowOff>
    </xdr:to>
    <xdr:sp macro="" textlink="PivotTables!$E$4">
      <xdr:nvSpPr>
        <xdr:cNvPr id="25" name="TextBox 24">
          <a:extLst>
            <a:ext uri="{FF2B5EF4-FFF2-40B4-BE49-F238E27FC236}">
              <a16:creationId xmlns:a16="http://schemas.microsoft.com/office/drawing/2014/main" id="{3C8889CF-E2D2-48F8-9321-D83B7D42C150}"/>
            </a:ext>
          </a:extLst>
        </xdr:cNvPr>
        <xdr:cNvSpPr txBox="1"/>
      </xdr:nvSpPr>
      <xdr:spPr>
        <a:xfrm>
          <a:off x="6394450" y="6350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54EE4E9-49FE-4C34-911C-6CE557B3D0BE}" type="TxLink">
            <a:rPr lang="en-US" sz="2400" b="1" i="0" u="none" strike="noStrike">
              <a:solidFill>
                <a:schemeClr val="accent6">
                  <a:lumMod val="75000"/>
                </a:schemeClr>
              </a:solidFill>
              <a:latin typeface="Calibri"/>
              <a:ea typeface="Calibri"/>
              <a:cs typeface="Calibri"/>
            </a:rPr>
            <a:pPr marL="0" indent="0"/>
            <a:t>30.84M</a:t>
          </a:fld>
          <a:endParaRPr lang="en-IN" sz="2400" b="1" i="0" u="none" strike="noStrike">
            <a:solidFill>
              <a:schemeClr val="accent6">
                <a:lumMod val="75000"/>
              </a:schemeClr>
            </a:solidFill>
            <a:latin typeface="Calibri"/>
            <a:ea typeface="Calibri"/>
            <a:cs typeface="Calibri"/>
          </a:endParaRPr>
        </a:p>
      </xdr:txBody>
    </xdr:sp>
    <xdr:clientData/>
  </xdr:twoCellAnchor>
  <xdr:twoCellAnchor editAs="oneCell">
    <xdr:from>
      <xdr:col>12</xdr:col>
      <xdr:colOff>279400</xdr:colOff>
      <xdr:row>2</xdr:row>
      <xdr:rowOff>63500</xdr:rowOff>
    </xdr:from>
    <xdr:to>
      <xdr:col>13</xdr:col>
      <xdr:colOff>504517</xdr:colOff>
      <xdr:row>5</xdr:row>
      <xdr:rowOff>160274</xdr:rowOff>
    </xdr:to>
    <xdr:pic>
      <xdr:nvPicPr>
        <xdr:cNvPr id="27" name="Picture 26">
          <a:extLst>
            <a:ext uri="{FF2B5EF4-FFF2-40B4-BE49-F238E27FC236}">
              <a16:creationId xmlns:a16="http://schemas.microsoft.com/office/drawing/2014/main" id="{6DBC43D6-3A5E-63A4-3FAE-449D81BEB42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600" y="431800"/>
          <a:ext cx="834717" cy="649224"/>
        </a:xfrm>
        <a:prstGeom prst="rect">
          <a:avLst/>
        </a:prstGeom>
        <a:effectLst>
          <a:glow rad="393700">
            <a:srgbClr val="7030A0">
              <a:alpha val="19000"/>
            </a:srgbClr>
          </a:glow>
          <a:softEdge rad="0"/>
        </a:effectLst>
      </xdr:spPr>
    </xdr:pic>
    <xdr:clientData/>
  </xdr:twoCellAnchor>
  <xdr:twoCellAnchor>
    <xdr:from>
      <xdr:col>13</xdr:col>
      <xdr:colOff>304800</xdr:colOff>
      <xdr:row>2</xdr:row>
      <xdr:rowOff>63500</xdr:rowOff>
    </xdr:from>
    <xdr:to>
      <xdr:col>15</xdr:col>
      <xdr:colOff>533400</xdr:colOff>
      <xdr:row>4</xdr:row>
      <xdr:rowOff>101600</xdr:rowOff>
    </xdr:to>
    <xdr:sp macro="" textlink="">
      <xdr:nvSpPr>
        <xdr:cNvPr id="28" name="TextBox 27">
          <a:extLst>
            <a:ext uri="{FF2B5EF4-FFF2-40B4-BE49-F238E27FC236}">
              <a16:creationId xmlns:a16="http://schemas.microsoft.com/office/drawing/2014/main" id="{6B60BB0D-114B-405B-BD98-AD80052ED614}"/>
            </a:ext>
          </a:extLst>
        </xdr:cNvPr>
        <xdr:cNvSpPr txBox="1"/>
      </xdr:nvSpPr>
      <xdr:spPr>
        <a:xfrm>
          <a:off x="8229600" y="431800"/>
          <a:ext cx="14478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Avg Selling Price</a:t>
          </a:r>
        </a:p>
      </xdr:txBody>
    </xdr:sp>
    <xdr:clientData/>
  </xdr:twoCellAnchor>
  <xdr:twoCellAnchor>
    <xdr:from>
      <xdr:col>13</xdr:col>
      <xdr:colOff>381000</xdr:colOff>
      <xdr:row>3</xdr:row>
      <xdr:rowOff>114300</xdr:rowOff>
    </xdr:from>
    <xdr:to>
      <xdr:col>15</xdr:col>
      <xdr:colOff>463550</xdr:colOff>
      <xdr:row>5</xdr:row>
      <xdr:rowOff>152400</xdr:rowOff>
    </xdr:to>
    <xdr:sp macro="" textlink="PivotTables!$G$4">
      <xdr:nvSpPr>
        <xdr:cNvPr id="29" name="TextBox 28">
          <a:extLst>
            <a:ext uri="{FF2B5EF4-FFF2-40B4-BE49-F238E27FC236}">
              <a16:creationId xmlns:a16="http://schemas.microsoft.com/office/drawing/2014/main" id="{661EEB39-3521-4E9E-8971-1494DD2B5DC9}"/>
            </a:ext>
          </a:extLst>
        </xdr:cNvPr>
        <xdr:cNvSpPr txBox="1"/>
      </xdr:nvSpPr>
      <xdr:spPr>
        <a:xfrm>
          <a:off x="8305800" y="6667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EF4042-5CA5-452E-B3A4-ACCFD7C8D4E6}" type="TxLink">
            <a:rPr lang="en-US" sz="2400" b="1" i="0" u="none" strike="noStrike">
              <a:solidFill>
                <a:schemeClr val="accent4">
                  <a:lumMod val="60000"/>
                  <a:lumOff val="40000"/>
                </a:schemeClr>
              </a:solidFill>
              <a:latin typeface="Calibri"/>
              <a:ea typeface="Calibri"/>
              <a:cs typeface="Calibri"/>
            </a:rPr>
            <a:pPr marL="0" indent="0"/>
            <a:t>$90,612</a:t>
          </a:fld>
          <a:endParaRPr lang="en-US" sz="2400" b="1" i="0" u="none" strike="noStrike">
            <a:solidFill>
              <a:schemeClr val="accent4">
                <a:lumMod val="60000"/>
                <a:lumOff val="40000"/>
              </a:schemeClr>
            </a:solidFill>
            <a:latin typeface="Calibri"/>
            <a:ea typeface="Calibri"/>
            <a:cs typeface="Calibri"/>
          </a:endParaRPr>
        </a:p>
      </xdr:txBody>
    </xdr:sp>
    <xdr:clientData/>
  </xdr:twoCellAnchor>
  <xdr:twoCellAnchor editAs="oneCell">
    <xdr:from>
      <xdr:col>15</xdr:col>
      <xdr:colOff>501650</xdr:colOff>
      <xdr:row>2</xdr:row>
      <xdr:rowOff>120650</xdr:rowOff>
    </xdr:from>
    <xdr:to>
      <xdr:col>17</xdr:col>
      <xdr:colOff>142820</xdr:colOff>
      <xdr:row>6</xdr:row>
      <xdr:rowOff>33274</xdr:rowOff>
    </xdr:to>
    <xdr:pic>
      <xdr:nvPicPr>
        <xdr:cNvPr id="31" name="Picture 30">
          <a:extLst>
            <a:ext uri="{FF2B5EF4-FFF2-40B4-BE49-F238E27FC236}">
              <a16:creationId xmlns:a16="http://schemas.microsoft.com/office/drawing/2014/main" id="{51056F82-936E-3C72-D16C-4726148B2E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45650" y="488950"/>
          <a:ext cx="860370" cy="649224"/>
        </a:xfrm>
        <a:prstGeom prst="rect">
          <a:avLst/>
        </a:prstGeom>
        <a:effectLst>
          <a:glow rad="393700">
            <a:schemeClr val="tx2">
              <a:lumMod val="60000"/>
              <a:lumOff val="40000"/>
              <a:alpha val="19000"/>
            </a:schemeClr>
          </a:glow>
          <a:softEdge rad="0"/>
        </a:effectLst>
      </xdr:spPr>
    </xdr:pic>
    <xdr:clientData/>
  </xdr:twoCellAnchor>
  <xdr:twoCellAnchor>
    <xdr:from>
      <xdr:col>17</xdr:col>
      <xdr:colOff>25400</xdr:colOff>
      <xdr:row>2</xdr:row>
      <xdr:rowOff>63500</xdr:rowOff>
    </xdr:from>
    <xdr:to>
      <xdr:col>19</xdr:col>
      <xdr:colOff>254000</xdr:colOff>
      <xdr:row>4</xdr:row>
      <xdr:rowOff>101600</xdr:rowOff>
    </xdr:to>
    <xdr:sp macro="" textlink="">
      <xdr:nvSpPr>
        <xdr:cNvPr id="32" name="TextBox 31">
          <a:extLst>
            <a:ext uri="{FF2B5EF4-FFF2-40B4-BE49-F238E27FC236}">
              <a16:creationId xmlns:a16="http://schemas.microsoft.com/office/drawing/2014/main" id="{EB276562-9470-4663-8800-E994621FB1E7}"/>
            </a:ext>
          </a:extLst>
        </xdr:cNvPr>
        <xdr:cNvSpPr txBox="1"/>
      </xdr:nvSpPr>
      <xdr:spPr>
        <a:xfrm>
          <a:off x="10388600" y="431800"/>
          <a:ext cx="14478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Market Leader</a:t>
          </a:r>
        </a:p>
      </xdr:txBody>
    </xdr:sp>
    <xdr:clientData/>
  </xdr:twoCellAnchor>
  <xdr:twoCellAnchor>
    <xdr:from>
      <xdr:col>17</xdr:col>
      <xdr:colOff>88900</xdr:colOff>
      <xdr:row>3</xdr:row>
      <xdr:rowOff>57150</xdr:rowOff>
    </xdr:from>
    <xdr:to>
      <xdr:col>19</xdr:col>
      <xdr:colOff>171450</xdr:colOff>
      <xdr:row>5</xdr:row>
      <xdr:rowOff>95250</xdr:rowOff>
    </xdr:to>
    <xdr:sp macro="" textlink="PivotTables!J4">
      <xdr:nvSpPr>
        <xdr:cNvPr id="33" name="TextBox 32">
          <a:extLst>
            <a:ext uri="{FF2B5EF4-FFF2-40B4-BE49-F238E27FC236}">
              <a16:creationId xmlns:a16="http://schemas.microsoft.com/office/drawing/2014/main" id="{97C2D61F-37D0-453F-AA78-875F2A171251}"/>
            </a:ext>
          </a:extLst>
        </xdr:cNvPr>
        <xdr:cNvSpPr txBox="1"/>
      </xdr:nvSpPr>
      <xdr:spPr>
        <a:xfrm>
          <a:off x="10452100" y="6096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A4B2EA-EA76-44C3-9161-0A51D89EB6E0}" type="TxLink">
            <a:rPr lang="en-US" sz="2400" b="1" i="0" u="none" strike="noStrike">
              <a:solidFill>
                <a:schemeClr val="tx2">
                  <a:lumMod val="60000"/>
                  <a:lumOff val="40000"/>
                </a:schemeClr>
              </a:solidFill>
              <a:latin typeface="Calibri"/>
              <a:ea typeface="Calibri"/>
              <a:cs typeface="Calibri"/>
            </a:rPr>
            <a:pPr marL="0" indent="0"/>
            <a:t>Ferrari</a:t>
          </a:fld>
          <a:endParaRPr lang="en-US" sz="2400" b="1" i="0" u="none" strike="noStrike">
            <a:solidFill>
              <a:schemeClr val="tx2">
                <a:lumMod val="60000"/>
                <a:lumOff val="40000"/>
              </a:schemeClr>
            </a:solidFill>
            <a:latin typeface="Calibri"/>
            <a:ea typeface="Calibri"/>
            <a:cs typeface="Calibri"/>
          </a:endParaRPr>
        </a:p>
      </xdr:txBody>
    </xdr:sp>
    <xdr:clientData/>
  </xdr:twoCellAnchor>
  <xdr:twoCellAnchor>
    <xdr:from>
      <xdr:col>17</xdr:col>
      <xdr:colOff>298450</xdr:colOff>
      <xdr:row>5</xdr:row>
      <xdr:rowOff>38100</xdr:rowOff>
    </xdr:from>
    <xdr:to>
      <xdr:col>19</xdr:col>
      <xdr:colOff>381000</xdr:colOff>
      <xdr:row>7</xdr:row>
      <xdr:rowOff>76200</xdr:rowOff>
    </xdr:to>
    <xdr:sp macro="" textlink="PivotTables!$K$4">
      <xdr:nvSpPr>
        <xdr:cNvPr id="35" name="TextBox 34">
          <a:extLst>
            <a:ext uri="{FF2B5EF4-FFF2-40B4-BE49-F238E27FC236}">
              <a16:creationId xmlns:a16="http://schemas.microsoft.com/office/drawing/2014/main" id="{B9BEDE0B-2FC2-4D28-957B-25C05C375ECC}"/>
            </a:ext>
          </a:extLst>
        </xdr:cNvPr>
        <xdr:cNvSpPr txBox="1"/>
      </xdr:nvSpPr>
      <xdr:spPr>
        <a:xfrm>
          <a:off x="10661650" y="9588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C6BE0E3-B8FF-4D70-9A76-2A624C4225D1}" type="TxLink">
            <a:rPr lang="en-US" sz="1100" b="0" i="0" u="none" strike="noStrike">
              <a:solidFill>
                <a:schemeClr val="tx2">
                  <a:lumMod val="60000"/>
                  <a:lumOff val="40000"/>
                </a:schemeClr>
              </a:solidFill>
              <a:latin typeface="Calibri"/>
              <a:ea typeface="Calibri"/>
              <a:cs typeface="Calibri"/>
            </a:rPr>
            <a:pPr marL="0" indent="0"/>
            <a:t>$847M</a:t>
          </a:fld>
          <a:endParaRPr lang="en-US" sz="2400" b="1" i="0" u="none" strike="noStrike">
            <a:solidFill>
              <a:schemeClr val="tx2">
                <a:lumMod val="60000"/>
                <a:lumOff val="40000"/>
              </a:schemeClr>
            </a:solidFill>
            <a:latin typeface="Calibri"/>
            <a:ea typeface="Calibri"/>
            <a:cs typeface="Calibri"/>
          </a:endParaRPr>
        </a:p>
      </xdr:txBody>
    </xdr:sp>
    <xdr:clientData/>
  </xdr:twoCellAnchor>
  <xdr:twoCellAnchor>
    <xdr:from>
      <xdr:col>5</xdr:col>
      <xdr:colOff>527050</xdr:colOff>
      <xdr:row>8</xdr:row>
      <xdr:rowOff>165100</xdr:rowOff>
    </xdr:from>
    <xdr:to>
      <xdr:col>9</xdr:col>
      <xdr:colOff>603250</xdr:colOff>
      <xdr:row>16</xdr:row>
      <xdr:rowOff>171450</xdr:rowOff>
    </xdr:to>
    <xdr:graphicFrame macro="">
      <xdr:nvGraphicFramePr>
        <xdr:cNvPr id="36" name="Chart 35">
          <a:extLst>
            <a:ext uri="{FF2B5EF4-FFF2-40B4-BE49-F238E27FC236}">
              <a16:creationId xmlns:a16="http://schemas.microsoft.com/office/drawing/2014/main" id="{2669CD30-5DED-414F-BB03-E2A26CDFD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196850</xdr:colOff>
      <xdr:row>9</xdr:row>
      <xdr:rowOff>88900</xdr:rowOff>
    </xdr:from>
    <xdr:to>
      <xdr:col>14</xdr:col>
      <xdr:colOff>406400</xdr:colOff>
      <xdr:row>16</xdr:row>
      <xdr:rowOff>44450</xdr:rowOff>
    </xdr:to>
    <xdr:graphicFrame macro="">
      <xdr:nvGraphicFramePr>
        <xdr:cNvPr id="37" name="Chart 36">
          <a:extLst>
            <a:ext uri="{FF2B5EF4-FFF2-40B4-BE49-F238E27FC236}">
              <a16:creationId xmlns:a16="http://schemas.microsoft.com/office/drawing/2014/main" id="{568BBF5C-1C33-49AF-8A0A-6A8487B89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533400</xdr:colOff>
      <xdr:row>9</xdr:row>
      <xdr:rowOff>31750</xdr:rowOff>
    </xdr:from>
    <xdr:to>
      <xdr:col>19</xdr:col>
      <xdr:colOff>133350</xdr:colOff>
      <xdr:row>16</xdr:row>
      <xdr:rowOff>95250</xdr:rowOff>
    </xdr:to>
    <xdr:graphicFrame macro="">
      <xdr:nvGraphicFramePr>
        <xdr:cNvPr id="40" name="Chart 39">
          <a:extLst>
            <a:ext uri="{FF2B5EF4-FFF2-40B4-BE49-F238E27FC236}">
              <a16:creationId xmlns:a16="http://schemas.microsoft.com/office/drawing/2014/main" id="{0F53BDDC-5050-43F7-8432-3255052F6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31750</xdr:colOff>
      <xdr:row>18</xdr:row>
      <xdr:rowOff>146050</xdr:rowOff>
    </xdr:from>
    <xdr:to>
      <xdr:col>18</xdr:col>
      <xdr:colOff>581025</xdr:colOff>
      <xdr:row>27</xdr:row>
      <xdr:rowOff>165099</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3027DDE3-9559-44D4-8704-D339B7896F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175750" y="3460750"/>
              <a:ext cx="2378075" cy="1676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241300</xdr:colOff>
      <xdr:row>19</xdr:row>
      <xdr:rowOff>133350</xdr:rowOff>
    </xdr:from>
    <xdr:to>
      <xdr:col>14</xdr:col>
      <xdr:colOff>266700</xdr:colOff>
      <xdr:row>26</xdr:row>
      <xdr:rowOff>146050</xdr:rowOff>
    </xdr:to>
    <xdr:graphicFrame macro="">
      <xdr:nvGraphicFramePr>
        <xdr:cNvPr id="42" name="Chart 41">
          <a:extLst>
            <a:ext uri="{FF2B5EF4-FFF2-40B4-BE49-F238E27FC236}">
              <a16:creationId xmlns:a16="http://schemas.microsoft.com/office/drawing/2014/main" id="{FC06C7DC-5ED0-402A-9B2D-4244715E2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457200</xdr:colOff>
      <xdr:row>19</xdr:row>
      <xdr:rowOff>82550</xdr:rowOff>
    </xdr:from>
    <xdr:to>
      <xdr:col>10</xdr:col>
      <xdr:colOff>57150</xdr:colOff>
      <xdr:row>27</xdr:row>
      <xdr:rowOff>12700</xdr:rowOff>
    </xdr:to>
    <xdr:graphicFrame macro="">
      <xdr:nvGraphicFramePr>
        <xdr:cNvPr id="43" name="Chart 42">
          <a:extLst>
            <a:ext uri="{FF2B5EF4-FFF2-40B4-BE49-F238E27FC236}">
              <a16:creationId xmlns:a16="http://schemas.microsoft.com/office/drawing/2014/main" id="{C513D40C-9B73-4800-8718-93A8857D4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31750</xdr:colOff>
      <xdr:row>0</xdr:row>
      <xdr:rowOff>146051</xdr:rowOff>
    </xdr:from>
    <xdr:to>
      <xdr:col>5</xdr:col>
      <xdr:colOff>31750</xdr:colOff>
      <xdr:row>5</xdr:row>
      <xdr:rowOff>165100</xdr:rowOff>
    </xdr:to>
    <mc:AlternateContent xmlns:mc="http://schemas.openxmlformats.org/markup-compatibility/2006" xmlns:a14="http://schemas.microsoft.com/office/drawing/2010/main">
      <mc:Choice Requires="a14">
        <xdr:graphicFrame macro="">
          <xdr:nvGraphicFramePr>
            <xdr:cNvPr id="44" name="Market segment">
              <a:extLst>
                <a:ext uri="{FF2B5EF4-FFF2-40B4-BE49-F238E27FC236}">
                  <a16:creationId xmlns:a16="http://schemas.microsoft.com/office/drawing/2014/main" id="{D6C8D120-D053-98EA-3006-A27444D6EF0F}"/>
                </a:ext>
              </a:extLst>
            </xdr:cNvPr>
            <xdr:cNvGraphicFramePr/>
          </xdr:nvGraphicFramePr>
          <xdr:xfrm>
            <a:off x="0" y="0"/>
            <a:ext cx="0" cy="0"/>
          </xdr:xfrm>
          <a:graphic>
            <a:graphicData uri="http://schemas.microsoft.com/office/drawing/2010/slicer">
              <sle:slicer xmlns:sle="http://schemas.microsoft.com/office/drawing/2010/slicer" name="Market segment"/>
            </a:graphicData>
          </a:graphic>
        </xdr:graphicFrame>
      </mc:Choice>
      <mc:Fallback xmlns="">
        <xdr:sp macro="" textlink="">
          <xdr:nvSpPr>
            <xdr:cNvPr id="0" name=""/>
            <xdr:cNvSpPr>
              <a:spLocks noTextEdit="1"/>
            </xdr:cNvSpPr>
          </xdr:nvSpPr>
          <xdr:spPr>
            <a:xfrm>
              <a:off x="1250950" y="146051"/>
              <a:ext cx="1828800" cy="939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44450</xdr:colOff>
      <xdr:row>6</xdr:row>
      <xdr:rowOff>57151</xdr:rowOff>
    </xdr:from>
    <xdr:to>
      <xdr:col>5</xdr:col>
      <xdr:colOff>44450</xdr:colOff>
      <xdr:row>17</xdr:row>
      <xdr:rowOff>50800</xdr:rowOff>
    </xdr:to>
    <mc:AlternateContent xmlns:mc="http://schemas.openxmlformats.org/markup-compatibility/2006" xmlns:a14="http://schemas.microsoft.com/office/drawing/2010/main">
      <mc:Choice Requires="a14">
        <xdr:graphicFrame macro="">
          <xdr:nvGraphicFramePr>
            <xdr:cNvPr id="47" name="Country_of_Manufacture">
              <a:extLst>
                <a:ext uri="{FF2B5EF4-FFF2-40B4-BE49-F238E27FC236}">
                  <a16:creationId xmlns:a16="http://schemas.microsoft.com/office/drawing/2014/main" id="{2E3A69FD-65A1-E741-F4B5-D29DE02F4350}"/>
                </a:ext>
              </a:extLst>
            </xdr:cNvPr>
            <xdr:cNvGraphicFramePr/>
          </xdr:nvGraphicFramePr>
          <xdr:xfrm>
            <a:off x="0" y="0"/>
            <a:ext cx="0" cy="0"/>
          </xdr:xfrm>
          <a:graphic>
            <a:graphicData uri="http://schemas.microsoft.com/office/drawing/2010/slicer">
              <sle:slicer xmlns:sle="http://schemas.microsoft.com/office/drawing/2010/slicer" name="Country_of_Manufacture"/>
            </a:graphicData>
          </a:graphic>
        </xdr:graphicFrame>
      </mc:Choice>
      <mc:Fallback xmlns="">
        <xdr:sp macro="" textlink="">
          <xdr:nvSpPr>
            <xdr:cNvPr id="0" name=""/>
            <xdr:cNvSpPr>
              <a:spLocks noTextEdit="1"/>
            </xdr:cNvSpPr>
          </xdr:nvSpPr>
          <xdr:spPr>
            <a:xfrm>
              <a:off x="1263650" y="1162051"/>
              <a:ext cx="1828800" cy="2019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6350</xdr:colOff>
      <xdr:row>17</xdr:row>
      <xdr:rowOff>165100</xdr:rowOff>
    </xdr:from>
    <xdr:to>
      <xdr:col>5</xdr:col>
      <xdr:colOff>6350</xdr:colOff>
      <xdr:row>27</xdr:row>
      <xdr:rowOff>38100</xdr:rowOff>
    </xdr:to>
    <mc:AlternateContent xmlns:mc="http://schemas.openxmlformats.org/markup-compatibility/2006" xmlns:a14="http://schemas.microsoft.com/office/drawing/2010/main">
      <mc:Choice Requires="a14">
        <xdr:graphicFrame macro="">
          <xdr:nvGraphicFramePr>
            <xdr:cNvPr id="48" name="Year">
              <a:extLst>
                <a:ext uri="{FF2B5EF4-FFF2-40B4-BE49-F238E27FC236}">
                  <a16:creationId xmlns:a16="http://schemas.microsoft.com/office/drawing/2014/main" id="{09D49270-FC7A-7075-059A-91774143681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25550" y="3295650"/>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546100</xdr:colOff>
      <xdr:row>8</xdr:row>
      <xdr:rowOff>6350</xdr:rowOff>
    </xdr:from>
    <xdr:to>
      <xdr:col>9</xdr:col>
      <xdr:colOff>133350</xdr:colOff>
      <xdr:row>9</xdr:row>
      <xdr:rowOff>82550</xdr:rowOff>
    </xdr:to>
    <xdr:sp macro="" textlink="">
      <xdr:nvSpPr>
        <xdr:cNvPr id="3" name="TextBox 2">
          <a:extLst>
            <a:ext uri="{FF2B5EF4-FFF2-40B4-BE49-F238E27FC236}">
              <a16:creationId xmlns:a16="http://schemas.microsoft.com/office/drawing/2014/main" id="{F0703F51-ED97-8A87-2589-930FAE6C380D}"/>
            </a:ext>
          </a:extLst>
        </xdr:cNvPr>
        <xdr:cNvSpPr txBox="1"/>
      </xdr:nvSpPr>
      <xdr:spPr>
        <a:xfrm>
          <a:off x="3594100" y="1479550"/>
          <a:ext cx="20256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2"/>
              </a:solidFill>
            </a:rPr>
            <a:t>Revenue by Manufacture</a:t>
          </a:r>
        </a:p>
      </xdr:txBody>
    </xdr:sp>
    <xdr:clientData/>
  </xdr:twoCellAnchor>
  <xdr:twoCellAnchor>
    <xdr:from>
      <xdr:col>10</xdr:col>
      <xdr:colOff>228600</xdr:colOff>
      <xdr:row>8</xdr:row>
      <xdr:rowOff>19050</xdr:rowOff>
    </xdr:from>
    <xdr:to>
      <xdr:col>13</xdr:col>
      <xdr:colOff>425450</xdr:colOff>
      <xdr:row>9</xdr:row>
      <xdr:rowOff>95250</xdr:rowOff>
    </xdr:to>
    <xdr:sp macro="" textlink="">
      <xdr:nvSpPr>
        <xdr:cNvPr id="7" name="TextBox 6">
          <a:extLst>
            <a:ext uri="{FF2B5EF4-FFF2-40B4-BE49-F238E27FC236}">
              <a16:creationId xmlns:a16="http://schemas.microsoft.com/office/drawing/2014/main" id="{B7A6A36C-5C30-4EF5-BC86-0A3479BA4A01}"/>
            </a:ext>
          </a:extLst>
        </xdr:cNvPr>
        <xdr:cNvSpPr txBox="1"/>
      </xdr:nvSpPr>
      <xdr:spPr>
        <a:xfrm>
          <a:off x="6324600" y="1492250"/>
          <a:ext cx="20256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2"/>
              </a:solidFill>
            </a:rPr>
            <a:t>Sales trend by years</a:t>
          </a:r>
        </a:p>
      </xdr:txBody>
    </xdr:sp>
    <xdr:clientData/>
  </xdr:twoCellAnchor>
  <xdr:twoCellAnchor>
    <xdr:from>
      <xdr:col>14</xdr:col>
      <xdr:colOff>584200</xdr:colOff>
      <xdr:row>8</xdr:row>
      <xdr:rowOff>6350</xdr:rowOff>
    </xdr:from>
    <xdr:to>
      <xdr:col>18</xdr:col>
      <xdr:colOff>171450</xdr:colOff>
      <xdr:row>9</xdr:row>
      <xdr:rowOff>82550</xdr:rowOff>
    </xdr:to>
    <xdr:sp macro="" textlink="">
      <xdr:nvSpPr>
        <xdr:cNvPr id="8" name="TextBox 7">
          <a:extLst>
            <a:ext uri="{FF2B5EF4-FFF2-40B4-BE49-F238E27FC236}">
              <a16:creationId xmlns:a16="http://schemas.microsoft.com/office/drawing/2014/main" id="{571A32A7-4ACC-437D-B622-5A12DDA8D3F4}"/>
            </a:ext>
          </a:extLst>
        </xdr:cNvPr>
        <xdr:cNvSpPr txBox="1"/>
      </xdr:nvSpPr>
      <xdr:spPr>
        <a:xfrm>
          <a:off x="9118600" y="1479550"/>
          <a:ext cx="20256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2"/>
              </a:solidFill>
            </a:rPr>
            <a:t>Range</a:t>
          </a:r>
          <a:r>
            <a:rPr lang="en-IN" sz="1200" b="1" baseline="0">
              <a:solidFill>
                <a:schemeClr val="bg2"/>
              </a:solidFill>
            </a:rPr>
            <a:t> vs Price</a:t>
          </a:r>
          <a:endParaRPr lang="en-IN" sz="1200" b="1">
            <a:solidFill>
              <a:schemeClr val="bg2"/>
            </a:solidFill>
          </a:endParaRPr>
        </a:p>
      </xdr:txBody>
    </xdr:sp>
    <xdr:clientData/>
  </xdr:twoCellAnchor>
  <xdr:twoCellAnchor>
    <xdr:from>
      <xdr:col>5</xdr:col>
      <xdr:colOff>552450</xdr:colOff>
      <xdr:row>18</xdr:row>
      <xdr:rowOff>12700</xdr:rowOff>
    </xdr:from>
    <xdr:to>
      <xdr:col>9</xdr:col>
      <xdr:colOff>139700</xdr:colOff>
      <xdr:row>19</xdr:row>
      <xdr:rowOff>88900</xdr:rowOff>
    </xdr:to>
    <xdr:sp macro="" textlink="">
      <xdr:nvSpPr>
        <xdr:cNvPr id="18" name="TextBox 17">
          <a:extLst>
            <a:ext uri="{FF2B5EF4-FFF2-40B4-BE49-F238E27FC236}">
              <a16:creationId xmlns:a16="http://schemas.microsoft.com/office/drawing/2014/main" id="{C0C724F0-7B0E-44E9-9A35-6022AC1A614D}"/>
            </a:ext>
          </a:extLst>
        </xdr:cNvPr>
        <xdr:cNvSpPr txBox="1"/>
      </xdr:nvSpPr>
      <xdr:spPr>
        <a:xfrm>
          <a:off x="3600450" y="3327400"/>
          <a:ext cx="20256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2"/>
              </a:solidFill>
            </a:rPr>
            <a:t>Battery </a:t>
          </a:r>
          <a:r>
            <a:rPr lang="en-US" sz="1200" b="1">
              <a:solidFill>
                <a:schemeClr val="bg2"/>
              </a:solidFill>
            </a:rPr>
            <a:t>Efficiency </a:t>
          </a:r>
          <a:endParaRPr lang="en-IN" sz="1200" b="1">
            <a:solidFill>
              <a:schemeClr val="bg2"/>
            </a:solidFill>
          </a:endParaRPr>
        </a:p>
      </xdr:txBody>
    </xdr:sp>
    <xdr:clientData/>
  </xdr:twoCellAnchor>
  <xdr:twoCellAnchor>
    <xdr:from>
      <xdr:col>10</xdr:col>
      <xdr:colOff>266700</xdr:colOff>
      <xdr:row>17</xdr:row>
      <xdr:rowOff>177800</xdr:rowOff>
    </xdr:from>
    <xdr:to>
      <xdr:col>13</xdr:col>
      <xdr:colOff>463550</xdr:colOff>
      <xdr:row>19</xdr:row>
      <xdr:rowOff>69850</xdr:rowOff>
    </xdr:to>
    <xdr:sp macro="" textlink="">
      <xdr:nvSpPr>
        <xdr:cNvPr id="22" name="TextBox 21">
          <a:extLst>
            <a:ext uri="{FF2B5EF4-FFF2-40B4-BE49-F238E27FC236}">
              <a16:creationId xmlns:a16="http://schemas.microsoft.com/office/drawing/2014/main" id="{949883EB-373A-4AFD-A156-0A6752800A87}"/>
            </a:ext>
          </a:extLst>
        </xdr:cNvPr>
        <xdr:cNvSpPr txBox="1"/>
      </xdr:nvSpPr>
      <xdr:spPr>
        <a:xfrm>
          <a:off x="6362700" y="3308350"/>
          <a:ext cx="20256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2"/>
              </a:solidFill>
            </a:rPr>
            <a:t>Charging speed</a:t>
          </a:r>
          <a:endParaRPr lang="en-IN" sz="1200" b="1">
            <a:solidFill>
              <a:schemeClr val="bg2"/>
            </a:solidFill>
          </a:endParaRPr>
        </a:p>
      </xdr:txBody>
    </xdr:sp>
    <xdr:clientData/>
  </xdr:twoCellAnchor>
  <xdr:twoCellAnchor>
    <xdr:from>
      <xdr:col>14</xdr:col>
      <xdr:colOff>571500</xdr:colOff>
      <xdr:row>18</xdr:row>
      <xdr:rowOff>12700</xdr:rowOff>
    </xdr:from>
    <xdr:to>
      <xdr:col>18</xdr:col>
      <xdr:colOff>158750</xdr:colOff>
      <xdr:row>19</xdr:row>
      <xdr:rowOff>88900</xdr:rowOff>
    </xdr:to>
    <xdr:sp macro="" textlink="">
      <xdr:nvSpPr>
        <xdr:cNvPr id="23" name="TextBox 22">
          <a:extLst>
            <a:ext uri="{FF2B5EF4-FFF2-40B4-BE49-F238E27FC236}">
              <a16:creationId xmlns:a16="http://schemas.microsoft.com/office/drawing/2014/main" id="{8D1830A4-84E9-4455-AC2D-8C1D6D9AAC8A}"/>
            </a:ext>
          </a:extLst>
        </xdr:cNvPr>
        <xdr:cNvSpPr txBox="1"/>
      </xdr:nvSpPr>
      <xdr:spPr>
        <a:xfrm>
          <a:off x="9105900" y="3327400"/>
          <a:ext cx="20256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2"/>
              </a:solidFill>
            </a:rPr>
            <a:t>Global Manufacturing Map</a:t>
          </a:r>
          <a:endParaRPr lang="en-IN" sz="1200" b="1">
            <a:solidFill>
              <a:schemeClr val="bg2"/>
            </a:solidFill>
          </a:endParaRPr>
        </a:p>
      </xdr:txBody>
    </xdr:sp>
    <xdr:clientData/>
  </xdr:twoCellAnchor>
  <xdr:twoCellAnchor>
    <xdr:from>
      <xdr:col>0</xdr:col>
      <xdr:colOff>0</xdr:colOff>
      <xdr:row>0</xdr:row>
      <xdr:rowOff>0</xdr:rowOff>
    </xdr:from>
    <xdr:to>
      <xdr:col>2</xdr:col>
      <xdr:colOff>190500</xdr:colOff>
      <xdr:row>28</xdr:row>
      <xdr:rowOff>133350</xdr:rowOff>
    </xdr:to>
    <xdr:grpSp>
      <xdr:nvGrpSpPr>
        <xdr:cNvPr id="62" name="Group 61">
          <a:extLst>
            <a:ext uri="{FF2B5EF4-FFF2-40B4-BE49-F238E27FC236}">
              <a16:creationId xmlns:a16="http://schemas.microsoft.com/office/drawing/2014/main" id="{504D9112-686F-7EAB-9BC6-33E669CAC8D1}"/>
            </a:ext>
          </a:extLst>
        </xdr:cNvPr>
        <xdr:cNvGrpSpPr/>
      </xdr:nvGrpSpPr>
      <xdr:grpSpPr>
        <a:xfrm>
          <a:off x="0" y="0"/>
          <a:ext cx="1409700" cy="5289550"/>
          <a:chOff x="0" y="0"/>
          <a:chExt cx="1409700" cy="5289550"/>
        </a:xfrm>
      </xdr:grpSpPr>
      <xdr:sp macro="" textlink="">
        <xdr:nvSpPr>
          <xdr:cNvPr id="2" name="Rectangle 1">
            <a:extLst>
              <a:ext uri="{FF2B5EF4-FFF2-40B4-BE49-F238E27FC236}">
                <a16:creationId xmlns:a16="http://schemas.microsoft.com/office/drawing/2014/main" id="{F82A39AB-2B43-48C7-7FD7-944FB1DD1637}"/>
              </a:ext>
            </a:extLst>
          </xdr:cNvPr>
          <xdr:cNvSpPr/>
        </xdr:nvSpPr>
        <xdr:spPr>
          <a:xfrm>
            <a:off x="19050" y="12700"/>
            <a:ext cx="908050" cy="5238750"/>
          </a:xfrm>
          <a:prstGeom prst="rect">
            <a:avLst/>
          </a:prstGeom>
          <a:solidFill>
            <a:srgbClr val="1F1F1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0" name="Picture 29">
            <a:extLst>
              <a:ext uri="{FF2B5EF4-FFF2-40B4-BE49-F238E27FC236}">
                <a16:creationId xmlns:a16="http://schemas.microsoft.com/office/drawing/2014/main" id="{9DFEEC28-6F8B-6F7D-78FE-A9F81903A0D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953002" cy="781049"/>
          </a:xfrm>
          <a:prstGeom prst="rect">
            <a:avLst/>
          </a:prstGeom>
        </xdr:spPr>
      </xdr:pic>
      <xdr:pic>
        <xdr:nvPicPr>
          <xdr:cNvPr id="38" name="Picture 37">
            <a:hlinkClick xmlns:r="http://schemas.openxmlformats.org/officeDocument/2006/relationships" r:id="rId12"/>
            <a:extLst>
              <a:ext uri="{FF2B5EF4-FFF2-40B4-BE49-F238E27FC236}">
                <a16:creationId xmlns:a16="http://schemas.microsoft.com/office/drawing/2014/main" id="{3BE8964F-E8B8-A7BE-CF9C-85F22A0D2E1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5901" y="965881"/>
            <a:ext cx="469899" cy="469899"/>
          </a:xfrm>
          <a:prstGeom prst="rect">
            <a:avLst/>
          </a:prstGeom>
        </xdr:spPr>
      </xdr:pic>
      <xdr:sp macro="" textlink="">
        <xdr:nvSpPr>
          <xdr:cNvPr id="49" name="TextBox 48">
            <a:extLst>
              <a:ext uri="{FF2B5EF4-FFF2-40B4-BE49-F238E27FC236}">
                <a16:creationId xmlns:a16="http://schemas.microsoft.com/office/drawing/2014/main" id="{EE509E7F-75C3-4D75-A344-67FA42980354}"/>
              </a:ext>
            </a:extLst>
          </xdr:cNvPr>
          <xdr:cNvSpPr txBox="1"/>
        </xdr:nvSpPr>
        <xdr:spPr>
          <a:xfrm>
            <a:off x="31750" y="1377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Dashboard</a:t>
            </a:r>
          </a:p>
        </xdr:txBody>
      </xdr:sp>
      <xdr:pic>
        <xdr:nvPicPr>
          <xdr:cNvPr id="51" name="Picture 50">
            <a:hlinkClick xmlns:r="http://schemas.openxmlformats.org/officeDocument/2006/relationships" r:id="rId14"/>
            <a:extLst>
              <a:ext uri="{FF2B5EF4-FFF2-40B4-BE49-F238E27FC236}">
                <a16:creationId xmlns:a16="http://schemas.microsoft.com/office/drawing/2014/main" id="{1EFD0755-917F-C25E-7BEE-926DDB1947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1300" y="1835150"/>
            <a:ext cx="466344" cy="466344"/>
          </a:xfrm>
          <a:prstGeom prst="rect">
            <a:avLst/>
          </a:prstGeom>
        </xdr:spPr>
      </xdr:pic>
      <xdr:sp macro="" textlink="">
        <xdr:nvSpPr>
          <xdr:cNvPr id="52" name="TextBox 51">
            <a:extLst>
              <a:ext uri="{FF2B5EF4-FFF2-40B4-BE49-F238E27FC236}">
                <a16:creationId xmlns:a16="http://schemas.microsoft.com/office/drawing/2014/main" id="{5D3497FA-1111-42BE-95B3-3A2F8B1CB385}"/>
              </a:ext>
            </a:extLst>
          </xdr:cNvPr>
          <xdr:cNvSpPr txBox="1"/>
        </xdr:nvSpPr>
        <xdr:spPr>
          <a:xfrm>
            <a:off x="88900" y="2266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Dataset</a:t>
            </a:r>
          </a:p>
        </xdr:txBody>
      </xdr:sp>
      <xdr:pic>
        <xdr:nvPicPr>
          <xdr:cNvPr id="54" name="Picture 53">
            <a:hlinkClick xmlns:r="http://schemas.openxmlformats.org/officeDocument/2006/relationships" r:id="rId16"/>
            <a:extLst>
              <a:ext uri="{FF2B5EF4-FFF2-40B4-BE49-F238E27FC236}">
                <a16:creationId xmlns:a16="http://schemas.microsoft.com/office/drawing/2014/main" id="{364DF4B8-9364-4529-FF7E-9971A861D59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6850" y="2686050"/>
            <a:ext cx="466344" cy="466344"/>
          </a:xfrm>
          <a:prstGeom prst="rect">
            <a:avLst/>
          </a:prstGeom>
        </xdr:spPr>
      </xdr:pic>
      <xdr:sp macro="" textlink="">
        <xdr:nvSpPr>
          <xdr:cNvPr id="55" name="TextBox 54">
            <a:extLst>
              <a:ext uri="{FF2B5EF4-FFF2-40B4-BE49-F238E27FC236}">
                <a16:creationId xmlns:a16="http://schemas.microsoft.com/office/drawing/2014/main" id="{37F48546-4121-4794-8740-5CC510AB834B}"/>
              </a:ext>
            </a:extLst>
          </xdr:cNvPr>
          <xdr:cNvSpPr txBox="1"/>
        </xdr:nvSpPr>
        <xdr:spPr>
          <a:xfrm>
            <a:off x="25400" y="31813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Pivot Tables</a:t>
            </a:r>
          </a:p>
        </xdr:txBody>
      </xdr:sp>
      <xdr:pic>
        <xdr:nvPicPr>
          <xdr:cNvPr id="57" name="Picture 56">
            <a:hlinkClick xmlns:r="http://schemas.openxmlformats.org/officeDocument/2006/relationships" r:id="rId18"/>
            <a:extLst>
              <a:ext uri="{FF2B5EF4-FFF2-40B4-BE49-F238E27FC236}">
                <a16:creationId xmlns:a16="http://schemas.microsoft.com/office/drawing/2014/main" id="{1A78E15F-C6DA-B323-DD00-FAB7CF1466A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15900" y="3587750"/>
            <a:ext cx="466344" cy="466344"/>
          </a:xfrm>
          <a:prstGeom prst="rect">
            <a:avLst/>
          </a:prstGeom>
        </xdr:spPr>
      </xdr:pic>
      <xdr:sp macro="" textlink="">
        <xdr:nvSpPr>
          <xdr:cNvPr id="58" name="TextBox 57">
            <a:extLst>
              <a:ext uri="{FF2B5EF4-FFF2-40B4-BE49-F238E27FC236}">
                <a16:creationId xmlns:a16="http://schemas.microsoft.com/office/drawing/2014/main" id="{B92AA6C6-89DE-457C-B2F2-2199D6CD7447}"/>
              </a:ext>
            </a:extLst>
          </xdr:cNvPr>
          <xdr:cNvSpPr txBox="1"/>
        </xdr:nvSpPr>
        <xdr:spPr>
          <a:xfrm>
            <a:off x="107950" y="40386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Toolpak</a:t>
            </a:r>
          </a:p>
        </xdr:txBody>
      </xdr:sp>
      <xdr:pic>
        <xdr:nvPicPr>
          <xdr:cNvPr id="60" name="Picture 59">
            <a:hlinkClick xmlns:r="http://schemas.openxmlformats.org/officeDocument/2006/relationships" r:id="rId20"/>
            <a:extLst>
              <a:ext uri="{FF2B5EF4-FFF2-40B4-BE49-F238E27FC236}">
                <a16:creationId xmlns:a16="http://schemas.microsoft.com/office/drawing/2014/main" id="{697C77E9-02BB-C6E3-7422-B632249AC34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22250" y="4432300"/>
            <a:ext cx="466344" cy="466344"/>
          </a:xfrm>
          <a:prstGeom prst="rect">
            <a:avLst/>
          </a:prstGeom>
        </xdr:spPr>
      </xdr:pic>
      <xdr:sp macro="" textlink="">
        <xdr:nvSpPr>
          <xdr:cNvPr id="61" name="TextBox 60">
            <a:extLst>
              <a:ext uri="{FF2B5EF4-FFF2-40B4-BE49-F238E27FC236}">
                <a16:creationId xmlns:a16="http://schemas.microsoft.com/office/drawing/2014/main" id="{FBD8F55C-561E-4B83-AA50-ED95B880322B}"/>
              </a:ext>
            </a:extLst>
          </xdr:cNvPr>
          <xdr:cNvSpPr txBox="1"/>
        </xdr:nvSpPr>
        <xdr:spPr>
          <a:xfrm>
            <a:off x="107950" y="48831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Forecast</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298450</xdr:colOff>
      <xdr:row>27</xdr:row>
      <xdr:rowOff>82550</xdr:rowOff>
    </xdr:to>
    <xdr:sp macro="" textlink="">
      <xdr:nvSpPr>
        <xdr:cNvPr id="3" name="Rectangle 2">
          <a:extLst>
            <a:ext uri="{FF2B5EF4-FFF2-40B4-BE49-F238E27FC236}">
              <a16:creationId xmlns:a16="http://schemas.microsoft.com/office/drawing/2014/main" id="{E6BE0EA3-60B1-4084-8852-D2AC61C74BF3}"/>
            </a:ext>
          </a:extLst>
        </xdr:cNvPr>
        <xdr:cNvSpPr/>
      </xdr:nvSpPr>
      <xdr:spPr>
        <a:xfrm>
          <a:off x="0" y="0"/>
          <a:ext cx="908050" cy="5238750"/>
        </a:xfrm>
        <a:prstGeom prst="rect">
          <a:avLst/>
        </a:prstGeom>
        <a:solidFill>
          <a:srgbClr val="1F1F1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xdr:colOff>
      <xdr:row>0</xdr:row>
      <xdr:rowOff>12700</xdr:rowOff>
    </xdr:from>
    <xdr:to>
      <xdr:col>1</xdr:col>
      <xdr:colOff>317500</xdr:colOff>
      <xdr:row>27</xdr:row>
      <xdr:rowOff>95250</xdr:rowOff>
    </xdr:to>
    <xdr:sp macro="" textlink="">
      <xdr:nvSpPr>
        <xdr:cNvPr id="4" name="Rectangle 3">
          <a:extLst>
            <a:ext uri="{FF2B5EF4-FFF2-40B4-BE49-F238E27FC236}">
              <a16:creationId xmlns:a16="http://schemas.microsoft.com/office/drawing/2014/main" id="{CAE176C5-50C5-4FE6-B6B8-E48D8E0E9E81}"/>
            </a:ext>
          </a:extLst>
        </xdr:cNvPr>
        <xdr:cNvSpPr/>
      </xdr:nvSpPr>
      <xdr:spPr>
        <a:xfrm>
          <a:off x="19050" y="12700"/>
          <a:ext cx="908050" cy="5238750"/>
        </a:xfrm>
        <a:prstGeom prst="rect">
          <a:avLst/>
        </a:prstGeom>
        <a:solidFill>
          <a:srgbClr val="1F1F1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xdr:col>
      <xdr:colOff>343402</xdr:colOff>
      <xdr:row>3</xdr:row>
      <xdr:rowOff>44449</xdr:rowOff>
    </xdr:to>
    <xdr:pic>
      <xdr:nvPicPr>
        <xdr:cNvPr id="5" name="Picture 4">
          <a:extLst>
            <a:ext uri="{FF2B5EF4-FFF2-40B4-BE49-F238E27FC236}">
              <a16:creationId xmlns:a16="http://schemas.microsoft.com/office/drawing/2014/main" id="{590FAD4A-A930-4AC8-9DD2-0911A4B523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53002" cy="781049"/>
        </a:xfrm>
        <a:prstGeom prst="rect">
          <a:avLst/>
        </a:prstGeom>
      </xdr:spPr>
    </xdr:pic>
    <xdr:clientData/>
  </xdr:twoCellAnchor>
  <xdr:twoCellAnchor>
    <xdr:from>
      <xdr:col>0</xdr:col>
      <xdr:colOff>215901</xdr:colOff>
      <xdr:row>4</xdr:row>
      <xdr:rowOff>45131</xdr:rowOff>
    </xdr:from>
    <xdr:to>
      <xdr:col>1</xdr:col>
      <xdr:colOff>76200</xdr:colOff>
      <xdr:row>6</xdr:row>
      <xdr:rowOff>146730</xdr:rowOff>
    </xdr:to>
    <xdr:pic>
      <xdr:nvPicPr>
        <xdr:cNvPr id="6" name="Picture 5">
          <a:hlinkClick xmlns:r="http://schemas.openxmlformats.org/officeDocument/2006/relationships" r:id="rId2"/>
          <a:extLst>
            <a:ext uri="{FF2B5EF4-FFF2-40B4-BE49-F238E27FC236}">
              <a16:creationId xmlns:a16="http://schemas.microsoft.com/office/drawing/2014/main" id="{918AD007-0AFC-41BB-806F-4A1893C125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901" y="965881"/>
          <a:ext cx="469899" cy="469899"/>
        </a:xfrm>
        <a:prstGeom prst="rect">
          <a:avLst/>
        </a:prstGeom>
      </xdr:spPr>
    </xdr:pic>
    <xdr:clientData/>
  </xdr:twoCellAnchor>
  <xdr:twoCellAnchor>
    <xdr:from>
      <xdr:col>0</xdr:col>
      <xdr:colOff>31750</xdr:colOff>
      <xdr:row>6</xdr:row>
      <xdr:rowOff>88900</xdr:rowOff>
    </xdr:from>
    <xdr:to>
      <xdr:col>2</xdr:col>
      <xdr:colOff>311150</xdr:colOff>
      <xdr:row>8</xdr:row>
      <xdr:rowOff>127000</xdr:rowOff>
    </xdr:to>
    <xdr:sp macro="" textlink="">
      <xdr:nvSpPr>
        <xdr:cNvPr id="7" name="TextBox 6">
          <a:extLst>
            <a:ext uri="{FF2B5EF4-FFF2-40B4-BE49-F238E27FC236}">
              <a16:creationId xmlns:a16="http://schemas.microsoft.com/office/drawing/2014/main" id="{FFFC402E-7328-4D99-9268-3E92C2231CA2}"/>
            </a:ext>
          </a:extLst>
        </xdr:cNvPr>
        <xdr:cNvSpPr txBox="1"/>
      </xdr:nvSpPr>
      <xdr:spPr>
        <a:xfrm>
          <a:off x="31750" y="1377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Dashboard</a:t>
          </a:r>
        </a:p>
      </xdr:txBody>
    </xdr:sp>
    <xdr:clientData/>
  </xdr:twoCellAnchor>
  <xdr:twoCellAnchor>
    <xdr:from>
      <xdr:col>0</xdr:col>
      <xdr:colOff>241300</xdr:colOff>
      <xdr:row>8</xdr:row>
      <xdr:rowOff>177800</xdr:rowOff>
    </xdr:from>
    <xdr:to>
      <xdr:col>1</xdr:col>
      <xdr:colOff>98044</xdr:colOff>
      <xdr:row>11</xdr:row>
      <xdr:rowOff>91694</xdr:rowOff>
    </xdr:to>
    <xdr:pic>
      <xdr:nvPicPr>
        <xdr:cNvPr id="8" name="Picture 7">
          <a:hlinkClick xmlns:r="http://schemas.openxmlformats.org/officeDocument/2006/relationships" r:id="rId4"/>
          <a:extLst>
            <a:ext uri="{FF2B5EF4-FFF2-40B4-BE49-F238E27FC236}">
              <a16:creationId xmlns:a16="http://schemas.microsoft.com/office/drawing/2014/main" id="{26002ADD-DF60-449A-99AD-373E882396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300" y="1835150"/>
          <a:ext cx="466344" cy="466344"/>
        </a:xfrm>
        <a:prstGeom prst="rect">
          <a:avLst/>
        </a:prstGeom>
      </xdr:spPr>
    </xdr:pic>
    <xdr:clientData/>
  </xdr:twoCellAnchor>
  <xdr:twoCellAnchor>
    <xdr:from>
      <xdr:col>0</xdr:col>
      <xdr:colOff>88900</xdr:colOff>
      <xdr:row>11</xdr:row>
      <xdr:rowOff>57150</xdr:rowOff>
    </xdr:from>
    <xdr:to>
      <xdr:col>2</xdr:col>
      <xdr:colOff>368300</xdr:colOff>
      <xdr:row>13</xdr:row>
      <xdr:rowOff>95250</xdr:rowOff>
    </xdr:to>
    <xdr:sp macro="" textlink="">
      <xdr:nvSpPr>
        <xdr:cNvPr id="9" name="TextBox 8">
          <a:extLst>
            <a:ext uri="{FF2B5EF4-FFF2-40B4-BE49-F238E27FC236}">
              <a16:creationId xmlns:a16="http://schemas.microsoft.com/office/drawing/2014/main" id="{0C3603A0-22D5-419B-B579-2D921387E643}"/>
            </a:ext>
          </a:extLst>
        </xdr:cNvPr>
        <xdr:cNvSpPr txBox="1"/>
      </xdr:nvSpPr>
      <xdr:spPr>
        <a:xfrm>
          <a:off x="88900" y="2266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Dataset</a:t>
          </a:r>
        </a:p>
      </xdr:txBody>
    </xdr:sp>
    <xdr:clientData/>
  </xdr:twoCellAnchor>
  <xdr:twoCellAnchor>
    <xdr:from>
      <xdr:col>0</xdr:col>
      <xdr:colOff>196850</xdr:colOff>
      <xdr:row>13</xdr:row>
      <xdr:rowOff>107950</xdr:rowOff>
    </xdr:from>
    <xdr:to>
      <xdr:col>1</xdr:col>
      <xdr:colOff>53594</xdr:colOff>
      <xdr:row>16</xdr:row>
      <xdr:rowOff>21844</xdr:rowOff>
    </xdr:to>
    <xdr:pic>
      <xdr:nvPicPr>
        <xdr:cNvPr id="10" name="Picture 9">
          <a:hlinkClick xmlns:r="http://schemas.openxmlformats.org/officeDocument/2006/relationships" r:id="rId6"/>
          <a:extLst>
            <a:ext uri="{FF2B5EF4-FFF2-40B4-BE49-F238E27FC236}">
              <a16:creationId xmlns:a16="http://schemas.microsoft.com/office/drawing/2014/main" id="{15DAE0A8-32E0-4341-80CD-6F4BB23C417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850" y="2686050"/>
          <a:ext cx="466344" cy="466344"/>
        </a:xfrm>
        <a:prstGeom prst="rect">
          <a:avLst/>
        </a:prstGeom>
      </xdr:spPr>
    </xdr:pic>
    <xdr:clientData/>
  </xdr:twoCellAnchor>
  <xdr:twoCellAnchor>
    <xdr:from>
      <xdr:col>0</xdr:col>
      <xdr:colOff>25400</xdr:colOff>
      <xdr:row>16</xdr:row>
      <xdr:rowOff>50800</xdr:rowOff>
    </xdr:from>
    <xdr:to>
      <xdr:col>2</xdr:col>
      <xdr:colOff>304800</xdr:colOff>
      <xdr:row>18</xdr:row>
      <xdr:rowOff>88900</xdr:rowOff>
    </xdr:to>
    <xdr:sp macro="" textlink="">
      <xdr:nvSpPr>
        <xdr:cNvPr id="11" name="TextBox 10">
          <a:extLst>
            <a:ext uri="{FF2B5EF4-FFF2-40B4-BE49-F238E27FC236}">
              <a16:creationId xmlns:a16="http://schemas.microsoft.com/office/drawing/2014/main" id="{EBF4EE0C-4793-4D6F-B721-C918D7DBAA78}"/>
            </a:ext>
          </a:extLst>
        </xdr:cNvPr>
        <xdr:cNvSpPr txBox="1"/>
      </xdr:nvSpPr>
      <xdr:spPr>
        <a:xfrm>
          <a:off x="25400" y="31813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Pivot Tables</a:t>
          </a:r>
        </a:p>
      </xdr:txBody>
    </xdr:sp>
    <xdr:clientData/>
  </xdr:twoCellAnchor>
  <xdr:twoCellAnchor>
    <xdr:from>
      <xdr:col>0</xdr:col>
      <xdr:colOff>215900</xdr:colOff>
      <xdr:row>18</xdr:row>
      <xdr:rowOff>88900</xdr:rowOff>
    </xdr:from>
    <xdr:to>
      <xdr:col>1</xdr:col>
      <xdr:colOff>72644</xdr:colOff>
      <xdr:row>21</xdr:row>
      <xdr:rowOff>2794</xdr:rowOff>
    </xdr:to>
    <xdr:pic>
      <xdr:nvPicPr>
        <xdr:cNvPr id="12" name="Picture 11">
          <a:hlinkClick xmlns:r="http://schemas.openxmlformats.org/officeDocument/2006/relationships" r:id="rId8"/>
          <a:extLst>
            <a:ext uri="{FF2B5EF4-FFF2-40B4-BE49-F238E27FC236}">
              <a16:creationId xmlns:a16="http://schemas.microsoft.com/office/drawing/2014/main" id="{3CE934A8-3F9C-4300-93C8-863F250E9D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900" y="3587750"/>
          <a:ext cx="466344" cy="466344"/>
        </a:xfrm>
        <a:prstGeom prst="rect">
          <a:avLst/>
        </a:prstGeom>
      </xdr:spPr>
    </xdr:pic>
    <xdr:clientData/>
  </xdr:twoCellAnchor>
  <xdr:twoCellAnchor>
    <xdr:from>
      <xdr:col>0</xdr:col>
      <xdr:colOff>222250</xdr:colOff>
      <xdr:row>23</xdr:row>
      <xdr:rowOff>12700</xdr:rowOff>
    </xdr:from>
    <xdr:to>
      <xdr:col>1</xdr:col>
      <xdr:colOff>78994</xdr:colOff>
      <xdr:row>25</xdr:row>
      <xdr:rowOff>110744</xdr:rowOff>
    </xdr:to>
    <xdr:pic>
      <xdr:nvPicPr>
        <xdr:cNvPr id="13" name="Picture 12">
          <a:hlinkClick xmlns:r="http://schemas.openxmlformats.org/officeDocument/2006/relationships" r:id="rId10"/>
          <a:extLst>
            <a:ext uri="{FF2B5EF4-FFF2-40B4-BE49-F238E27FC236}">
              <a16:creationId xmlns:a16="http://schemas.microsoft.com/office/drawing/2014/main" id="{0056D18B-C333-4098-8590-B5E5DA13119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2250" y="4432300"/>
          <a:ext cx="466344" cy="466344"/>
        </a:xfrm>
        <a:prstGeom prst="rect">
          <a:avLst/>
        </a:prstGeom>
      </xdr:spPr>
    </xdr:pic>
    <xdr:clientData/>
  </xdr:twoCellAnchor>
  <xdr:twoCellAnchor>
    <xdr:from>
      <xdr:col>0</xdr:col>
      <xdr:colOff>107950</xdr:colOff>
      <xdr:row>25</xdr:row>
      <xdr:rowOff>95250</xdr:rowOff>
    </xdr:from>
    <xdr:to>
      <xdr:col>2</xdr:col>
      <xdr:colOff>387350</xdr:colOff>
      <xdr:row>27</xdr:row>
      <xdr:rowOff>133350</xdr:rowOff>
    </xdr:to>
    <xdr:sp macro="" textlink="">
      <xdr:nvSpPr>
        <xdr:cNvPr id="14" name="TextBox 13">
          <a:extLst>
            <a:ext uri="{FF2B5EF4-FFF2-40B4-BE49-F238E27FC236}">
              <a16:creationId xmlns:a16="http://schemas.microsoft.com/office/drawing/2014/main" id="{DA2B4AB0-01DA-476C-9D92-0570904D08CF}"/>
            </a:ext>
          </a:extLst>
        </xdr:cNvPr>
        <xdr:cNvSpPr txBox="1"/>
      </xdr:nvSpPr>
      <xdr:spPr>
        <a:xfrm>
          <a:off x="107950" y="48831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Forecast</a:t>
          </a:r>
        </a:p>
      </xdr:txBody>
    </xdr:sp>
    <xdr:clientData/>
  </xdr:twoCellAnchor>
  <xdr:twoCellAnchor>
    <xdr:from>
      <xdr:col>0</xdr:col>
      <xdr:colOff>120650</xdr:colOff>
      <xdr:row>20</xdr:row>
      <xdr:rowOff>171450</xdr:rowOff>
    </xdr:from>
    <xdr:to>
      <xdr:col>2</xdr:col>
      <xdr:colOff>400050</xdr:colOff>
      <xdr:row>23</xdr:row>
      <xdr:rowOff>25400</xdr:rowOff>
    </xdr:to>
    <xdr:sp macro="" textlink="">
      <xdr:nvSpPr>
        <xdr:cNvPr id="15" name="TextBox 14">
          <a:extLst>
            <a:ext uri="{FF2B5EF4-FFF2-40B4-BE49-F238E27FC236}">
              <a16:creationId xmlns:a16="http://schemas.microsoft.com/office/drawing/2014/main" id="{B66EAB8F-A8D0-42FA-875D-52E5E26FE10E}"/>
            </a:ext>
          </a:extLst>
        </xdr:cNvPr>
        <xdr:cNvSpPr txBox="1"/>
      </xdr:nvSpPr>
      <xdr:spPr>
        <a:xfrm>
          <a:off x="120650" y="40386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Toolpak</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304800</xdr:colOff>
      <xdr:row>58</xdr:row>
      <xdr:rowOff>47625</xdr:rowOff>
    </xdr:from>
    <xdr:to>
      <xdr:col>9</xdr:col>
      <xdr:colOff>241300</xdr:colOff>
      <xdr:row>73</xdr:row>
      <xdr:rowOff>28575</xdr:rowOff>
    </xdr:to>
    <xdr:graphicFrame macro="">
      <xdr:nvGraphicFramePr>
        <xdr:cNvPr id="2" name="Chart 1">
          <a:extLst>
            <a:ext uri="{FF2B5EF4-FFF2-40B4-BE49-F238E27FC236}">
              <a16:creationId xmlns:a16="http://schemas.microsoft.com/office/drawing/2014/main" id="{A919C524-14A3-12A8-0A50-65F274321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330200</xdr:colOff>
      <xdr:row>169</xdr:row>
      <xdr:rowOff>73025</xdr:rowOff>
    </xdr:from>
    <xdr:to>
      <xdr:col>9</xdr:col>
      <xdr:colOff>266700</xdr:colOff>
      <xdr:row>184</xdr:row>
      <xdr:rowOff>53975</xdr:rowOff>
    </xdr:to>
    <xdr:graphicFrame macro="">
      <xdr:nvGraphicFramePr>
        <xdr:cNvPr id="3" name="Chart 2">
          <a:extLst>
            <a:ext uri="{FF2B5EF4-FFF2-40B4-BE49-F238E27FC236}">
              <a16:creationId xmlns:a16="http://schemas.microsoft.com/office/drawing/2014/main" id="{18122B2D-94C0-771B-72F0-41D5FA107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200025</xdr:colOff>
      <xdr:row>63</xdr:row>
      <xdr:rowOff>41275</xdr:rowOff>
    </xdr:from>
    <xdr:to>
      <xdr:col>22</xdr:col>
      <xdr:colOff>619125</xdr:colOff>
      <xdr:row>78</xdr:row>
      <xdr:rowOff>22225</xdr:rowOff>
    </xdr:to>
    <xdr:graphicFrame macro="">
      <xdr:nvGraphicFramePr>
        <xdr:cNvPr id="4" name="Chart 3">
          <a:extLst>
            <a:ext uri="{FF2B5EF4-FFF2-40B4-BE49-F238E27FC236}">
              <a16:creationId xmlns:a16="http://schemas.microsoft.com/office/drawing/2014/main" id="{3328061B-837E-CA9D-B92B-709412C56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368300</xdr:colOff>
      <xdr:row>187</xdr:row>
      <xdr:rowOff>53975</xdr:rowOff>
    </xdr:from>
    <xdr:to>
      <xdr:col>9</xdr:col>
      <xdr:colOff>304800</xdr:colOff>
      <xdr:row>202</xdr:row>
      <xdr:rowOff>34925</xdr:rowOff>
    </xdr:to>
    <xdr:graphicFrame macro="">
      <xdr:nvGraphicFramePr>
        <xdr:cNvPr id="6" name="Chart 5">
          <a:extLst>
            <a:ext uri="{FF2B5EF4-FFF2-40B4-BE49-F238E27FC236}">
              <a16:creationId xmlns:a16="http://schemas.microsoft.com/office/drawing/2014/main" id="{1028707D-9AE5-7DAE-30DF-6EEEF3D34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342900</xdr:colOff>
      <xdr:row>205</xdr:row>
      <xdr:rowOff>34925</xdr:rowOff>
    </xdr:from>
    <xdr:to>
      <xdr:col>9</xdr:col>
      <xdr:colOff>279400</xdr:colOff>
      <xdr:row>220</xdr:row>
      <xdr:rowOff>15875</xdr:rowOff>
    </xdr:to>
    <xdr:graphicFrame macro="">
      <xdr:nvGraphicFramePr>
        <xdr:cNvPr id="7" name="Chart 6">
          <a:extLst>
            <a:ext uri="{FF2B5EF4-FFF2-40B4-BE49-F238E27FC236}">
              <a16:creationId xmlns:a16="http://schemas.microsoft.com/office/drawing/2014/main" id="{C230EB0E-FEE0-3FF2-CA33-F82665978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187325</xdr:colOff>
      <xdr:row>244</xdr:row>
      <xdr:rowOff>111125</xdr:rowOff>
    </xdr:from>
    <xdr:to>
      <xdr:col>10</xdr:col>
      <xdr:colOff>196850</xdr:colOff>
      <xdr:row>256</xdr:row>
      <xdr:rowOff>177800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D2ED7140-6978-4BB3-1906-5BDC6C3865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02375" y="45043725"/>
              <a:ext cx="3686175" cy="2276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xdr:colOff>
      <xdr:row>0</xdr:row>
      <xdr:rowOff>12700</xdr:rowOff>
    </xdr:from>
    <xdr:to>
      <xdr:col>1</xdr:col>
      <xdr:colOff>317500</xdr:colOff>
      <xdr:row>28</xdr:row>
      <xdr:rowOff>95250</xdr:rowOff>
    </xdr:to>
    <xdr:sp macro="" textlink="">
      <xdr:nvSpPr>
        <xdr:cNvPr id="5" name="Rectangle 4">
          <a:extLst>
            <a:ext uri="{FF2B5EF4-FFF2-40B4-BE49-F238E27FC236}">
              <a16:creationId xmlns:a16="http://schemas.microsoft.com/office/drawing/2014/main" id="{DDD4DFF6-15F8-4B90-BA5A-5068A9D27D91}"/>
            </a:ext>
          </a:extLst>
        </xdr:cNvPr>
        <xdr:cNvSpPr/>
      </xdr:nvSpPr>
      <xdr:spPr>
        <a:xfrm>
          <a:off x="19050" y="12700"/>
          <a:ext cx="908050" cy="5238750"/>
        </a:xfrm>
        <a:prstGeom prst="rect">
          <a:avLst/>
        </a:prstGeom>
        <a:solidFill>
          <a:srgbClr val="1F1F1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xdr:col>
      <xdr:colOff>343402</xdr:colOff>
      <xdr:row>4</xdr:row>
      <xdr:rowOff>44449</xdr:rowOff>
    </xdr:to>
    <xdr:pic>
      <xdr:nvPicPr>
        <xdr:cNvPr id="9" name="Picture 8">
          <a:extLst>
            <a:ext uri="{FF2B5EF4-FFF2-40B4-BE49-F238E27FC236}">
              <a16:creationId xmlns:a16="http://schemas.microsoft.com/office/drawing/2014/main" id="{9D4AC8A2-9ED9-44DC-825E-78FB2C58E4B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953002" cy="781049"/>
        </a:xfrm>
        <a:prstGeom prst="rect">
          <a:avLst/>
        </a:prstGeom>
      </xdr:spPr>
    </xdr:pic>
    <xdr:clientData/>
  </xdr:twoCellAnchor>
  <xdr:twoCellAnchor>
    <xdr:from>
      <xdr:col>0</xdr:col>
      <xdr:colOff>215901</xdr:colOff>
      <xdr:row>5</xdr:row>
      <xdr:rowOff>45131</xdr:rowOff>
    </xdr:from>
    <xdr:to>
      <xdr:col>1</xdr:col>
      <xdr:colOff>76200</xdr:colOff>
      <xdr:row>7</xdr:row>
      <xdr:rowOff>146730</xdr:rowOff>
    </xdr:to>
    <xdr:pic>
      <xdr:nvPicPr>
        <xdr:cNvPr id="10" name="Picture 9">
          <a:hlinkClick xmlns:r="http://schemas.openxmlformats.org/officeDocument/2006/relationships" r:id="rId8"/>
          <a:extLst>
            <a:ext uri="{FF2B5EF4-FFF2-40B4-BE49-F238E27FC236}">
              <a16:creationId xmlns:a16="http://schemas.microsoft.com/office/drawing/2014/main" id="{5A31265D-CD34-44B8-B9F9-451CAA061F3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901" y="965881"/>
          <a:ext cx="469899" cy="469899"/>
        </a:xfrm>
        <a:prstGeom prst="rect">
          <a:avLst/>
        </a:prstGeom>
      </xdr:spPr>
    </xdr:pic>
    <xdr:clientData/>
  </xdr:twoCellAnchor>
  <xdr:twoCellAnchor>
    <xdr:from>
      <xdr:col>0</xdr:col>
      <xdr:colOff>31750</xdr:colOff>
      <xdr:row>7</xdr:row>
      <xdr:rowOff>88900</xdr:rowOff>
    </xdr:from>
    <xdr:to>
      <xdr:col>2</xdr:col>
      <xdr:colOff>114300</xdr:colOff>
      <xdr:row>9</xdr:row>
      <xdr:rowOff>127000</xdr:rowOff>
    </xdr:to>
    <xdr:sp macro="" textlink="">
      <xdr:nvSpPr>
        <xdr:cNvPr id="11" name="TextBox 10">
          <a:extLst>
            <a:ext uri="{FF2B5EF4-FFF2-40B4-BE49-F238E27FC236}">
              <a16:creationId xmlns:a16="http://schemas.microsoft.com/office/drawing/2014/main" id="{0B0F953E-3FBF-4F7E-BB2B-F631FF609954}"/>
            </a:ext>
          </a:extLst>
        </xdr:cNvPr>
        <xdr:cNvSpPr txBox="1"/>
      </xdr:nvSpPr>
      <xdr:spPr>
        <a:xfrm>
          <a:off x="31750" y="1377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Dashboard</a:t>
          </a:r>
        </a:p>
      </xdr:txBody>
    </xdr:sp>
    <xdr:clientData/>
  </xdr:twoCellAnchor>
  <xdr:twoCellAnchor>
    <xdr:from>
      <xdr:col>0</xdr:col>
      <xdr:colOff>241300</xdr:colOff>
      <xdr:row>9</xdr:row>
      <xdr:rowOff>177800</xdr:rowOff>
    </xdr:from>
    <xdr:to>
      <xdr:col>1</xdr:col>
      <xdr:colOff>98044</xdr:colOff>
      <xdr:row>12</xdr:row>
      <xdr:rowOff>91694</xdr:rowOff>
    </xdr:to>
    <xdr:pic>
      <xdr:nvPicPr>
        <xdr:cNvPr id="12" name="Picture 11">
          <a:hlinkClick xmlns:r="http://schemas.openxmlformats.org/officeDocument/2006/relationships" r:id="rId10"/>
          <a:extLst>
            <a:ext uri="{FF2B5EF4-FFF2-40B4-BE49-F238E27FC236}">
              <a16:creationId xmlns:a16="http://schemas.microsoft.com/office/drawing/2014/main" id="{AA3F0037-9F2A-4F5A-89EB-6A1DD8443B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1300" y="1835150"/>
          <a:ext cx="466344" cy="466344"/>
        </a:xfrm>
        <a:prstGeom prst="rect">
          <a:avLst/>
        </a:prstGeom>
      </xdr:spPr>
    </xdr:pic>
    <xdr:clientData/>
  </xdr:twoCellAnchor>
  <xdr:twoCellAnchor>
    <xdr:from>
      <xdr:col>0</xdr:col>
      <xdr:colOff>88900</xdr:colOff>
      <xdr:row>12</xdr:row>
      <xdr:rowOff>57150</xdr:rowOff>
    </xdr:from>
    <xdr:to>
      <xdr:col>2</xdr:col>
      <xdr:colOff>171450</xdr:colOff>
      <xdr:row>14</xdr:row>
      <xdr:rowOff>95250</xdr:rowOff>
    </xdr:to>
    <xdr:sp macro="" textlink="">
      <xdr:nvSpPr>
        <xdr:cNvPr id="13" name="TextBox 12">
          <a:extLst>
            <a:ext uri="{FF2B5EF4-FFF2-40B4-BE49-F238E27FC236}">
              <a16:creationId xmlns:a16="http://schemas.microsoft.com/office/drawing/2014/main" id="{CD57D8D7-DF60-4297-A927-203DF4332BEF}"/>
            </a:ext>
          </a:extLst>
        </xdr:cNvPr>
        <xdr:cNvSpPr txBox="1"/>
      </xdr:nvSpPr>
      <xdr:spPr>
        <a:xfrm>
          <a:off x="88900" y="2266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Dataset</a:t>
          </a:r>
        </a:p>
      </xdr:txBody>
    </xdr:sp>
    <xdr:clientData/>
  </xdr:twoCellAnchor>
  <xdr:twoCellAnchor>
    <xdr:from>
      <xdr:col>0</xdr:col>
      <xdr:colOff>196850</xdr:colOff>
      <xdr:row>14</xdr:row>
      <xdr:rowOff>107950</xdr:rowOff>
    </xdr:from>
    <xdr:to>
      <xdr:col>1</xdr:col>
      <xdr:colOff>53594</xdr:colOff>
      <xdr:row>17</xdr:row>
      <xdr:rowOff>21844</xdr:rowOff>
    </xdr:to>
    <xdr:pic>
      <xdr:nvPicPr>
        <xdr:cNvPr id="14" name="Picture 13">
          <a:hlinkClick xmlns:r="http://schemas.openxmlformats.org/officeDocument/2006/relationships" r:id="rId12"/>
          <a:extLst>
            <a:ext uri="{FF2B5EF4-FFF2-40B4-BE49-F238E27FC236}">
              <a16:creationId xmlns:a16="http://schemas.microsoft.com/office/drawing/2014/main" id="{A9A8D353-3E74-4AFD-95DC-EAE80007E94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6850" y="2686050"/>
          <a:ext cx="466344" cy="466344"/>
        </a:xfrm>
        <a:prstGeom prst="rect">
          <a:avLst/>
        </a:prstGeom>
      </xdr:spPr>
    </xdr:pic>
    <xdr:clientData/>
  </xdr:twoCellAnchor>
  <xdr:twoCellAnchor>
    <xdr:from>
      <xdr:col>0</xdr:col>
      <xdr:colOff>25400</xdr:colOff>
      <xdr:row>17</xdr:row>
      <xdr:rowOff>50800</xdr:rowOff>
    </xdr:from>
    <xdr:to>
      <xdr:col>2</xdr:col>
      <xdr:colOff>107950</xdr:colOff>
      <xdr:row>19</xdr:row>
      <xdr:rowOff>88900</xdr:rowOff>
    </xdr:to>
    <xdr:sp macro="" textlink="">
      <xdr:nvSpPr>
        <xdr:cNvPr id="15" name="TextBox 14">
          <a:extLst>
            <a:ext uri="{FF2B5EF4-FFF2-40B4-BE49-F238E27FC236}">
              <a16:creationId xmlns:a16="http://schemas.microsoft.com/office/drawing/2014/main" id="{EA5F3D8E-265C-4D74-BC65-88F735491A76}"/>
            </a:ext>
          </a:extLst>
        </xdr:cNvPr>
        <xdr:cNvSpPr txBox="1"/>
      </xdr:nvSpPr>
      <xdr:spPr>
        <a:xfrm>
          <a:off x="25400" y="31813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Pivot Tables</a:t>
          </a:r>
        </a:p>
      </xdr:txBody>
    </xdr:sp>
    <xdr:clientData/>
  </xdr:twoCellAnchor>
  <xdr:twoCellAnchor>
    <xdr:from>
      <xdr:col>0</xdr:col>
      <xdr:colOff>215900</xdr:colOff>
      <xdr:row>19</xdr:row>
      <xdr:rowOff>88900</xdr:rowOff>
    </xdr:from>
    <xdr:to>
      <xdr:col>1</xdr:col>
      <xdr:colOff>72644</xdr:colOff>
      <xdr:row>22</xdr:row>
      <xdr:rowOff>2794</xdr:rowOff>
    </xdr:to>
    <xdr:pic>
      <xdr:nvPicPr>
        <xdr:cNvPr id="16" name="Picture 15">
          <a:hlinkClick xmlns:r="http://schemas.openxmlformats.org/officeDocument/2006/relationships" r:id="rId14"/>
          <a:extLst>
            <a:ext uri="{FF2B5EF4-FFF2-40B4-BE49-F238E27FC236}">
              <a16:creationId xmlns:a16="http://schemas.microsoft.com/office/drawing/2014/main" id="{9B4B435F-C403-4714-A4D9-067F56B4408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15900" y="3587750"/>
          <a:ext cx="466344" cy="466344"/>
        </a:xfrm>
        <a:prstGeom prst="rect">
          <a:avLst/>
        </a:prstGeom>
      </xdr:spPr>
    </xdr:pic>
    <xdr:clientData/>
  </xdr:twoCellAnchor>
  <xdr:twoCellAnchor>
    <xdr:from>
      <xdr:col>0</xdr:col>
      <xdr:colOff>107950</xdr:colOff>
      <xdr:row>21</xdr:row>
      <xdr:rowOff>171450</xdr:rowOff>
    </xdr:from>
    <xdr:to>
      <xdr:col>2</xdr:col>
      <xdr:colOff>190500</xdr:colOff>
      <xdr:row>24</xdr:row>
      <xdr:rowOff>25400</xdr:rowOff>
    </xdr:to>
    <xdr:sp macro="" textlink="">
      <xdr:nvSpPr>
        <xdr:cNvPr id="17" name="TextBox 16">
          <a:extLst>
            <a:ext uri="{FF2B5EF4-FFF2-40B4-BE49-F238E27FC236}">
              <a16:creationId xmlns:a16="http://schemas.microsoft.com/office/drawing/2014/main" id="{9B11F39F-A7D0-4F52-98C6-5477BEA302CD}"/>
            </a:ext>
          </a:extLst>
        </xdr:cNvPr>
        <xdr:cNvSpPr txBox="1"/>
      </xdr:nvSpPr>
      <xdr:spPr>
        <a:xfrm>
          <a:off x="107950" y="40386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Toolpak</a:t>
          </a:r>
        </a:p>
      </xdr:txBody>
    </xdr:sp>
    <xdr:clientData/>
  </xdr:twoCellAnchor>
  <xdr:twoCellAnchor>
    <xdr:from>
      <xdr:col>0</xdr:col>
      <xdr:colOff>222250</xdr:colOff>
      <xdr:row>24</xdr:row>
      <xdr:rowOff>12700</xdr:rowOff>
    </xdr:from>
    <xdr:to>
      <xdr:col>1</xdr:col>
      <xdr:colOff>78994</xdr:colOff>
      <xdr:row>26</xdr:row>
      <xdr:rowOff>110744</xdr:rowOff>
    </xdr:to>
    <xdr:pic>
      <xdr:nvPicPr>
        <xdr:cNvPr id="18" name="Picture 17">
          <a:hlinkClick xmlns:r="http://schemas.openxmlformats.org/officeDocument/2006/relationships" r:id="rId16"/>
          <a:extLst>
            <a:ext uri="{FF2B5EF4-FFF2-40B4-BE49-F238E27FC236}">
              <a16:creationId xmlns:a16="http://schemas.microsoft.com/office/drawing/2014/main" id="{89E033A3-7944-4AD4-BEEF-E540EC10C96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22250" y="4432300"/>
          <a:ext cx="466344" cy="466344"/>
        </a:xfrm>
        <a:prstGeom prst="rect">
          <a:avLst/>
        </a:prstGeom>
      </xdr:spPr>
    </xdr:pic>
    <xdr:clientData/>
  </xdr:twoCellAnchor>
  <xdr:twoCellAnchor>
    <xdr:from>
      <xdr:col>0</xdr:col>
      <xdr:colOff>107950</xdr:colOff>
      <xdr:row>26</xdr:row>
      <xdr:rowOff>95250</xdr:rowOff>
    </xdr:from>
    <xdr:to>
      <xdr:col>2</xdr:col>
      <xdr:colOff>190500</xdr:colOff>
      <xdr:row>28</xdr:row>
      <xdr:rowOff>133350</xdr:rowOff>
    </xdr:to>
    <xdr:sp macro="" textlink="">
      <xdr:nvSpPr>
        <xdr:cNvPr id="19" name="TextBox 18">
          <a:extLst>
            <a:ext uri="{FF2B5EF4-FFF2-40B4-BE49-F238E27FC236}">
              <a16:creationId xmlns:a16="http://schemas.microsoft.com/office/drawing/2014/main" id="{AD4A070C-7542-4CF9-9AEA-FD42113C558E}"/>
            </a:ext>
          </a:extLst>
        </xdr:cNvPr>
        <xdr:cNvSpPr txBox="1"/>
      </xdr:nvSpPr>
      <xdr:spPr>
        <a:xfrm>
          <a:off x="107950" y="48831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Forecast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558800</xdr:colOff>
      <xdr:row>18</xdr:row>
      <xdr:rowOff>19050</xdr:rowOff>
    </xdr:from>
    <xdr:to>
      <xdr:col>18</xdr:col>
      <xdr:colOff>863600</xdr:colOff>
      <xdr:row>36</xdr:row>
      <xdr:rowOff>127000</xdr:rowOff>
    </xdr:to>
    <xdr:sp macro="" textlink="">
      <xdr:nvSpPr>
        <xdr:cNvPr id="2" name="TextBox 1">
          <a:extLst>
            <a:ext uri="{FF2B5EF4-FFF2-40B4-BE49-F238E27FC236}">
              <a16:creationId xmlns:a16="http://schemas.microsoft.com/office/drawing/2014/main" id="{72E50871-9C4E-185F-3E74-6A581A204A9E}"/>
            </a:ext>
          </a:extLst>
        </xdr:cNvPr>
        <xdr:cNvSpPr txBox="1"/>
      </xdr:nvSpPr>
      <xdr:spPr>
        <a:xfrm>
          <a:off x="6807200" y="3346450"/>
          <a:ext cx="10267950" cy="3422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1. Assumption: "The Market is Perfectly Balanced (No Niche Dominance)"</a:t>
          </a:r>
        </a:p>
        <a:p>
          <a:r>
            <a:rPr lang="en-IN" sz="1400" b="1"/>
            <a:t>The Evidence:</a:t>
          </a:r>
          <a:r>
            <a:rPr lang="en-IN" sz="1400"/>
            <a:t> Look at the </a:t>
          </a:r>
          <a:r>
            <a:rPr lang="en-IN" sz="1400" b="1"/>
            <a:t>Mean</a:t>
          </a:r>
          <a:r>
            <a:rPr lang="en-IN" sz="1400"/>
            <a:t> and </a:t>
          </a:r>
          <a:r>
            <a:rPr lang="en-IN" sz="1400" b="1"/>
            <a:t>Median</a:t>
          </a:r>
          <a:r>
            <a:rPr lang="en-IN" sz="1400"/>
            <a:t> of the </a:t>
          </a:r>
          <a:r>
            <a:rPr lang="en-IN" sz="1400">
              <a:solidFill>
                <a:schemeClr val="dk1"/>
              </a:solidFill>
              <a:latin typeface="+mn-lt"/>
              <a:ea typeface="+mn-ea"/>
              <a:cs typeface="+mn-cs"/>
            </a:rPr>
            <a:t>Price_USD</a:t>
          </a:r>
        </a:p>
        <a:p>
          <a:endParaRPr lang="en-IN" sz="1400">
            <a:solidFill>
              <a:schemeClr val="dk1"/>
            </a:solidFill>
            <a:latin typeface="+mn-lt"/>
            <a:ea typeface="+mn-ea"/>
            <a:cs typeface="+mn-cs"/>
          </a:endParaRPr>
        </a:p>
        <a:p>
          <a:r>
            <a:rPr lang="en-IN" sz="1400" b="1"/>
            <a:t>2. Assumption: "The Market is Perfectly Balanced (No Niche Dominance)"</a:t>
          </a:r>
        </a:p>
        <a:p>
          <a:r>
            <a:rPr lang="en-IN" sz="1400" b="1"/>
            <a:t>The Evidence:</a:t>
          </a:r>
          <a:r>
            <a:rPr lang="en-IN" sz="1400"/>
            <a:t> Look at the </a:t>
          </a:r>
          <a:r>
            <a:rPr lang="en-IN" sz="1400" b="1"/>
            <a:t>Mean</a:t>
          </a:r>
          <a:r>
            <a:rPr lang="en-IN" sz="1400"/>
            <a:t> and </a:t>
          </a:r>
          <a:r>
            <a:rPr lang="en-IN" sz="1400" b="1"/>
            <a:t>Median</a:t>
          </a:r>
          <a:r>
            <a:rPr lang="en-IN" sz="1400"/>
            <a:t> of the </a:t>
          </a:r>
          <a:r>
            <a:rPr lang="en-IN" sz="1400">
              <a:solidFill>
                <a:schemeClr val="dk1"/>
              </a:solidFill>
              <a:latin typeface="+mn-lt"/>
              <a:ea typeface="+mn-ea"/>
              <a:cs typeface="+mn-cs"/>
            </a:rPr>
            <a:t>Price_USD</a:t>
          </a:r>
          <a:r>
            <a:rPr lang="en-IN" sz="1400"/>
            <a:t>.</a:t>
          </a:r>
          <a:endParaRPr lang="en-IN" sz="1800"/>
        </a:p>
        <a:p>
          <a:endParaRPr lang="en-IN" sz="1100"/>
        </a:p>
        <a:p>
          <a:r>
            <a:rPr lang="en-IN" sz="1400" b="1"/>
            <a:t>3. Assumption: "Battery Size Does Not Guarantee Range"</a:t>
          </a:r>
        </a:p>
        <a:p>
          <a:r>
            <a:rPr lang="en-IN" sz="1400" b="1"/>
            <a:t>The Evidence:</a:t>
          </a:r>
          <a:r>
            <a:rPr lang="en-IN" sz="1400"/>
            <a:t> Compare the </a:t>
          </a:r>
          <a:r>
            <a:rPr lang="en-IN" sz="1400" b="1"/>
            <a:t>Standard Deviation</a:t>
          </a:r>
          <a:r>
            <a:rPr lang="en-IN" sz="1400"/>
            <a:t> of </a:t>
          </a:r>
          <a:r>
            <a:rPr lang="en-IN" sz="1400">
              <a:solidFill>
                <a:schemeClr val="dk1"/>
              </a:solidFill>
              <a:latin typeface="+mn-lt"/>
              <a:ea typeface="+mn-ea"/>
              <a:cs typeface="+mn-cs"/>
            </a:rPr>
            <a:t>Battery_Capacity</a:t>
          </a:r>
          <a:r>
            <a:rPr lang="en-IN" sz="1400"/>
            <a:t> vs. </a:t>
          </a:r>
          <a:r>
            <a:rPr lang="en-IN" sz="1400">
              <a:solidFill>
                <a:schemeClr val="dk1"/>
              </a:solidFill>
              <a:latin typeface="+mn-lt"/>
              <a:ea typeface="+mn-ea"/>
              <a:cs typeface="+mn-cs"/>
            </a:rPr>
            <a:t>Range_km</a:t>
          </a:r>
          <a:r>
            <a:rPr lang="en-IN" sz="1400"/>
            <a:t>.</a:t>
          </a:r>
        </a:p>
        <a:p>
          <a:endParaRPr lang="en-IN" sz="1100"/>
        </a:p>
        <a:p>
          <a:r>
            <a:rPr lang="en-IN" sz="1400" b="1"/>
            <a:t>4. Assumption: "Sales are Hit-or-Miss (High Risk)"</a:t>
          </a:r>
        </a:p>
        <a:p>
          <a:r>
            <a:rPr lang="en-IN" sz="1400" b="1"/>
            <a:t>The Evidence:</a:t>
          </a:r>
          <a:r>
            <a:rPr lang="en-IN" sz="1400"/>
            <a:t> Look at the </a:t>
          </a:r>
          <a:r>
            <a:rPr lang="en-IN" sz="1400" b="1"/>
            <a:t>Standard Deviation</a:t>
          </a:r>
          <a:r>
            <a:rPr lang="en-IN" sz="1400"/>
            <a:t> of </a:t>
          </a:r>
          <a:r>
            <a:rPr lang="en-IN" sz="1400">
              <a:solidFill>
                <a:schemeClr val="dk1"/>
              </a:solidFill>
              <a:latin typeface="+mn-lt"/>
              <a:ea typeface="+mn-ea"/>
              <a:cs typeface="+mn-cs"/>
            </a:rPr>
            <a:t>Units_Sold_2024</a:t>
          </a:r>
          <a:r>
            <a:rPr lang="en-IN" sz="1400"/>
            <a:t> relative to the </a:t>
          </a:r>
          <a:r>
            <a:rPr lang="en-IN" sz="1400" b="1"/>
            <a:t>Mean</a:t>
          </a:r>
          <a:r>
            <a:rPr lang="en-IN" sz="1400"/>
            <a:t>.</a:t>
          </a:r>
        </a:p>
        <a:p>
          <a:endParaRPr lang="en-IN" sz="1100"/>
        </a:p>
        <a:p>
          <a:r>
            <a:rPr lang="en-IN" sz="1400" b="1"/>
            <a:t>5. Assumption: "The 'Sweet Spot' is 350km Range"</a:t>
          </a:r>
        </a:p>
        <a:p>
          <a:r>
            <a:rPr lang="en-IN" sz="1400" b="1"/>
            <a:t>The Evidence:</a:t>
          </a:r>
          <a:r>
            <a:rPr lang="en-IN" sz="1400"/>
            <a:t> Look at the </a:t>
          </a:r>
          <a:r>
            <a:rPr lang="en-IN" sz="1400" b="1"/>
            <a:t>Mean</a:t>
          </a:r>
          <a:r>
            <a:rPr lang="en-IN" sz="1400"/>
            <a:t> (350 km) and </a:t>
          </a:r>
          <a:r>
            <a:rPr lang="en-IN" sz="1400" b="1"/>
            <a:t>Kurtosis</a:t>
          </a:r>
          <a:r>
            <a:rPr lang="en-IN" sz="1400"/>
            <a:t> (-1.2).</a:t>
          </a:r>
        </a:p>
        <a:p>
          <a:endParaRPr lang="en-IN" sz="1100"/>
        </a:p>
      </xdr:txBody>
    </xdr:sp>
    <xdr:clientData/>
  </xdr:twoCellAnchor>
  <xdr:twoCellAnchor>
    <xdr:from>
      <xdr:col>0</xdr:col>
      <xdr:colOff>19050</xdr:colOff>
      <xdr:row>0</xdr:row>
      <xdr:rowOff>12700</xdr:rowOff>
    </xdr:from>
    <xdr:to>
      <xdr:col>1</xdr:col>
      <xdr:colOff>317500</xdr:colOff>
      <xdr:row>28</xdr:row>
      <xdr:rowOff>82550</xdr:rowOff>
    </xdr:to>
    <xdr:sp macro="" textlink="">
      <xdr:nvSpPr>
        <xdr:cNvPr id="3" name="Rectangle 2">
          <a:extLst>
            <a:ext uri="{FF2B5EF4-FFF2-40B4-BE49-F238E27FC236}">
              <a16:creationId xmlns:a16="http://schemas.microsoft.com/office/drawing/2014/main" id="{86D2E9CA-5681-424A-B92C-C0C0601951E1}"/>
            </a:ext>
          </a:extLst>
        </xdr:cNvPr>
        <xdr:cNvSpPr/>
      </xdr:nvSpPr>
      <xdr:spPr>
        <a:xfrm>
          <a:off x="19050" y="12700"/>
          <a:ext cx="908050" cy="5238750"/>
        </a:xfrm>
        <a:prstGeom prst="rect">
          <a:avLst/>
        </a:prstGeom>
        <a:solidFill>
          <a:srgbClr val="1F1F1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xdr:col>
      <xdr:colOff>343402</xdr:colOff>
      <xdr:row>4</xdr:row>
      <xdr:rowOff>38099</xdr:rowOff>
    </xdr:to>
    <xdr:pic>
      <xdr:nvPicPr>
        <xdr:cNvPr id="4" name="Picture 3">
          <a:extLst>
            <a:ext uri="{FF2B5EF4-FFF2-40B4-BE49-F238E27FC236}">
              <a16:creationId xmlns:a16="http://schemas.microsoft.com/office/drawing/2014/main" id="{1DED6CD2-9794-4519-A94B-A3E254338F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53002" cy="781049"/>
        </a:xfrm>
        <a:prstGeom prst="rect">
          <a:avLst/>
        </a:prstGeom>
      </xdr:spPr>
    </xdr:pic>
    <xdr:clientData/>
  </xdr:twoCellAnchor>
  <xdr:twoCellAnchor>
    <xdr:from>
      <xdr:col>0</xdr:col>
      <xdr:colOff>215901</xdr:colOff>
      <xdr:row>5</xdr:row>
      <xdr:rowOff>38781</xdr:rowOff>
    </xdr:from>
    <xdr:to>
      <xdr:col>1</xdr:col>
      <xdr:colOff>76200</xdr:colOff>
      <xdr:row>7</xdr:row>
      <xdr:rowOff>140380</xdr:rowOff>
    </xdr:to>
    <xdr:pic>
      <xdr:nvPicPr>
        <xdr:cNvPr id="5" name="Picture 4">
          <a:hlinkClick xmlns:r="http://schemas.openxmlformats.org/officeDocument/2006/relationships" r:id="rId2"/>
          <a:extLst>
            <a:ext uri="{FF2B5EF4-FFF2-40B4-BE49-F238E27FC236}">
              <a16:creationId xmlns:a16="http://schemas.microsoft.com/office/drawing/2014/main" id="{DBC0E738-A7AB-435D-B746-4F2F574E55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901" y="965881"/>
          <a:ext cx="469899" cy="469899"/>
        </a:xfrm>
        <a:prstGeom prst="rect">
          <a:avLst/>
        </a:prstGeom>
      </xdr:spPr>
    </xdr:pic>
    <xdr:clientData/>
  </xdr:twoCellAnchor>
  <xdr:twoCellAnchor>
    <xdr:from>
      <xdr:col>0</xdr:col>
      <xdr:colOff>31750</xdr:colOff>
      <xdr:row>7</xdr:row>
      <xdr:rowOff>82550</xdr:rowOff>
    </xdr:from>
    <xdr:to>
      <xdr:col>2</xdr:col>
      <xdr:colOff>114300</xdr:colOff>
      <xdr:row>9</xdr:row>
      <xdr:rowOff>120650</xdr:rowOff>
    </xdr:to>
    <xdr:sp macro="" textlink="">
      <xdr:nvSpPr>
        <xdr:cNvPr id="6" name="TextBox 5">
          <a:extLst>
            <a:ext uri="{FF2B5EF4-FFF2-40B4-BE49-F238E27FC236}">
              <a16:creationId xmlns:a16="http://schemas.microsoft.com/office/drawing/2014/main" id="{71C6A833-5520-47E7-A305-28CC80F5A769}"/>
            </a:ext>
          </a:extLst>
        </xdr:cNvPr>
        <xdr:cNvSpPr txBox="1"/>
      </xdr:nvSpPr>
      <xdr:spPr>
        <a:xfrm>
          <a:off x="31750" y="1377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Dashboard</a:t>
          </a:r>
        </a:p>
      </xdr:txBody>
    </xdr:sp>
    <xdr:clientData/>
  </xdr:twoCellAnchor>
  <xdr:twoCellAnchor>
    <xdr:from>
      <xdr:col>0</xdr:col>
      <xdr:colOff>241300</xdr:colOff>
      <xdr:row>9</xdr:row>
      <xdr:rowOff>171450</xdr:rowOff>
    </xdr:from>
    <xdr:to>
      <xdr:col>1</xdr:col>
      <xdr:colOff>98044</xdr:colOff>
      <xdr:row>12</xdr:row>
      <xdr:rowOff>85344</xdr:rowOff>
    </xdr:to>
    <xdr:pic>
      <xdr:nvPicPr>
        <xdr:cNvPr id="7" name="Picture 6">
          <a:hlinkClick xmlns:r="http://schemas.openxmlformats.org/officeDocument/2006/relationships" r:id="rId4"/>
          <a:extLst>
            <a:ext uri="{FF2B5EF4-FFF2-40B4-BE49-F238E27FC236}">
              <a16:creationId xmlns:a16="http://schemas.microsoft.com/office/drawing/2014/main" id="{1F44F0F0-EB58-44DE-AC7D-9D1B1CA3F4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300" y="1835150"/>
          <a:ext cx="466344" cy="466344"/>
        </a:xfrm>
        <a:prstGeom prst="rect">
          <a:avLst/>
        </a:prstGeom>
      </xdr:spPr>
    </xdr:pic>
    <xdr:clientData/>
  </xdr:twoCellAnchor>
  <xdr:twoCellAnchor>
    <xdr:from>
      <xdr:col>0</xdr:col>
      <xdr:colOff>88900</xdr:colOff>
      <xdr:row>12</xdr:row>
      <xdr:rowOff>50800</xdr:rowOff>
    </xdr:from>
    <xdr:to>
      <xdr:col>2</xdr:col>
      <xdr:colOff>171450</xdr:colOff>
      <xdr:row>14</xdr:row>
      <xdr:rowOff>88900</xdr:rowOff>
    </xdr:to>
    <xdr:sp macro="" textlink="">
      <xdr:nvSpPr>
        <xdr:cNvPr id="8" name="TextBox 7">
          <a:extLst>
            <a:ext uri="{FF2B5EF4-FFF2-40B4-BE49-F238E27FC236}">
              <a16:creationId xmlns:a16="http://schemas.microsoft.com/office/drawing/2014/main" id="{170A0504-C0DB-44A1-BD3E-0D24E6B9C857}"/>
            </a:ext>
          </a:extLst>
        </xdr:cNvPr>
        <xdr:cNvSpPr txBox="1"/>
      </xdr:nvSpPr>
      <xdr:spPr>
        <a:xfrm>
          <a:off x="88900" y="2266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Dataset</a:t>
          </a:r>
        </a:p>
      </xdr:txBody>
    </xdr:sp>
    <xdr:clientData/>
  </xdr:twoCellAnchor>
  <xdr:twoCellAnchor>
    <xdr:from>
      <xdr:col>0</xdr:col>
      <xdr:colOff>196850</xdr:colOff>
      <xdr:row>14</xdr:row>
      <xdr:rowOff>101600</xdr:rowOff>
    </xdr:from>
    <xdr:to>
      <xdr:col>1</xdr:col>
      <xdr:colOff>53594</xdr:colOff>
      <xdr:row>17</xdr:row>
      <xdr:rowOff>9144</xdr:rowOff>
    </xdr:to>
    <xdr:pic>
      <xdr:nvPicPr>
        <xdr:cNvPr id="9" name="Picture 8">
          <a:hlinkClick xmlns:r="http://schemas.openxmlformats.org/officeDocument/2006/relationships" r:id="rId6"/>
          <a:extLst>
            <a:ext uri="{FF2B5EF4-FFF2-40B4-BE49-F238E27FC236}">
              <a16:creationId xmlns:a16="http://schemas.microsoft.com/office/drawing/2014/main" id="{57830852-723D-43CE-A6B3-FF2F4DE585B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850" y="2686050"/>
          <a:ext cx="466344" cy="466344"/>
        </a:xfrm>
        <a:prstGeom prst="rect">
          <a:avLst/>
        </a:prstGeom>
      </xdr:spPr>
    </xdr:pic>
    <xdr:clientData/>
  </xdr:twoCellAnchor>
  <xdr:twoCellAnchor>
    <xdr:from>
      <xdr:col>0</xdr:col>
      <xdr:colOff>25400</xdr:colOff>
      <xdr:row>17</xdr:row>
      <xdr:rowOff>38100</xdr:rowOff>
    </xdr:from>
    <xdr:to>
      <xdr:col>2</xdr:col>
      <xdr:colOff>107950</xdr:colOff>
      <xdr:row>19</xdr:row>
      <xdr:rowOff>76200</xdr:rowOff>
    </xdr:to>
    <xdr:sp macro="" textlink="">
      <xdr:nvSpPr>
        <xdr:cNvPr id="10" name="TextBox 9">
          <a:extLst>
            <a:ext uri="{FF2B5EF4-FFF2-40B4-BE49-F238E27FC236}">
              <a16:creationId xmlns:a16="http://schemas.microsoft.com/office/drawing/2014/main" id="{DB3F7C54-969A-4978-AA34-152DBC0408FB}"/>
            </a:ext>
          </a:extLst>
        </xdr:cNvPr>
        <xdr:cNvSpPr txBox="1"/>
      </xdr:nvSpPr>
      <xdr:spPr>
        <a:xfrm>
          <a:off x="25400" y="31813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Pivot Tables</a:t>
          </a:r>
        </a:p>
      </xdr:txBody>
    </xdr:sp>
    <xdr:clientData/>
  </xdr:twoCellAnchor>
  <xdr:twoCellAnchor>
    <xdr:from>
      <xdr:col>0</xdr:col>
      <xdr:colOff>215900</xdr:colOff>
      <xdr:row>19</xdr:row>
      <xdr:rowOff>76200</xdr:rowOff>
    </xdr:from>
    <xdr:to>
      <xdr:col>1</xdr:col>
      <xdr:colOff>72644</xdr:colOff>
      <xdr:row>21</xdr:row>
      <xdr:rowOff>174244</xdr:rowOff>
    </xdr:to>
    <xdr:pic>
      <xdr:nvPicPr>
        <xdr:cNvPr id="11" name="Picture 10">
          <a:hlinkClick xmlns:r="http://schemas.openxmlformats.org/officeDocument/2006/relationships" r:id="rId8"/>
          <a:extLst>
            <a:ext uri="{FF2B5EF4-FFF2-40B4-BE49-F238E27FC236}">
              <a16:creationId xmlns:a16="http://schemas.microsoft.com/office/drawing/2014/main" id="{5195E479-8A50-4963-B783-B1D9089715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900" y="3587750"/>
          <a:ext cx="466344" cy="466344"/>
        </a:xfrm>
        <a:prstGeom prst="rect">
          <a:avLst/>
        </a:prstGeom>
      </xdr:spPr>
    </xdr:pic>
    <xdr:clientData/>
  </xdr:twoCellAnchor>
  <xdr:twoCellAnchor>
    <xdr:from>
      <xdr:col>0</xdr:col>
      <xdr:colOff>107950</xdr:colOff>
      <xdr:row>21</xdr:row>
      <xdr:rowOff>158750</xdr:rowOff>
    </xdr:from>
    <xdr:to>
      <xdr:col>2</xdr:col>
      <xdr:colOff>190500</xdr:colOff>
      <xdr:row>24</xdr:row>
      <xdr:rowOff>12700</xdr:rowOff>
    </xdr:to>
    <xdr:sp macro="" textlink="">
      <xdr:nvSpPr>
        <xdr:cNvPr id="12" name="TextBox 11">
          <a:extLst>
            <a:ext uri="{FF2B5EF4-FFF2-40B4-BE49-F238E27FC236}">
              <a16:creationId xmlns:a16="http://schemas.microsoft.com/office/drawing/2014/main" id="{707FEB0D-2C05-4B77-A329-BB023296A417}"/>
            </a:ext>
          </a:extLst>
        </xdr:cNvPr>
        <xdr:cNvSpPr txBox="1"/>
      </xdr:nvSpPr>
      <xdr:spPr>
        <a:xfrm>
          <a:off x="107950" y="40386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Toolpak</a:t>
          </a:r>
        </a:p>
      </xdr:txBody>
    </xdr:sp>
    <xdr:clientData/>
  </xdr:twoCellAnchor>
  <xdr:twoCellAnchor>
    <xdr:from>
      <xdr:col>0</xdr:col>
      <xdr:colOff>222250</xdr:colOff>
      <xdr:row>24</xdr:row>
      <xdr:rowOff>0</xdr:rowOff>
    </xdr:from>
    <xdr:to>
      <xdr:col>1</xdr:col>
      <xdr:colOff>78994</xdr:colOff>
      <xdr:row>26</xdr:row>
      <xdr:rowOff>98044</xdr:rowOff>
    </xdr:to>
    <xdr:pic>
      <xdr:nvPicPr>
        <xdr:cNvPr id="13" name="Picture 12">
          <a:hlinkClick xmlns:r="http://schemas.openxmlformats.org/officeDocument/2006/relationships" r:id="rId10"/>
          <a:extLst>
            <a:ext uri="{FF2B5EF4-FFF2-40B4-BE49-F238E27FC236}">
              <a16:creationId xmlns:a16="http://schemas.microsoft.com/office/drawing/2014/main" id="{2D01A28F-20E0-4CF3-BD91-0123DC05A1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2250" y="4432300"/>
          <a:ext cx="466344" cy="466344"/>
        </a:xfrm>
        <a:prstGeom prst="rect">
          <a:avLst/>
        </a:prstGeom>
      </xdr:spPr>
    </xdr:pic>
    <xdr:clientData/>
  </xdr:twoCellAnchor>
  <xdr:twoCellAnchor>
    <xdr:from>
      <xdr:col>0</xdr:col>
      <xdr:colOff>107950</xdr:colOff>
      <xdr:row>26</xdr:row>
      <xdr:rowOff>82550</xdr:rowOff>
    </xdr:from>
    <xdr:to>
      <xdr:col>2</xdr:col>
      <xdr:colOff>190500</xdr:colOff>
      <xdr:row>28</xdr:row>
      <xdr:rowOff>120650</xdr:rowOff>
    </xdr:to>
    <xdr:sp macro="" textlink="">
      <xdr:nvSpPr>
        <xdr:cNvPr id="14" name="TextBox 13">
          <a:extLst>
            <a:ext uri="{FF2B5EF4-FFF2-40B4-BE49-F238E27FC236}">
              <a16:creationId xmlns:a16="http://schemas.microsoft.com/office/drawing/2014/main" id="{450D6FAE-4E2E-4D95-92D7-AE797CAD939F}"/>
            </a:ext>
          </a:extLst>
        </xdr:cNvPr>
        <xdr:cNvSpPr txBox="1"/>
      </xdr:nvSpPr>
      <xdr:spPr>
        <a:xfrm>
          <a:off x="107950" y="48831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Forecast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142875</xdr:colOff>
      <xdr:row>16</xdr:row>
      <xdr:rowOff>98425</xdr:rowOff>
    </xdr:from>
    <xdr:to>
      <xdr:col>10</xdr:col>
      <xdr:colOff>333375</xdr:colOff>
      <xdr:row>40</xdr:row>
      <xdr:rowOff>79375</xdr:rowOff>
    </xdr:to>
    <xdr:graphicFrame macro="">
      <xdr:nvGraphicFramePr>
        <xdr:cNvPr id="2" name="Chart 1">
          <a:extLst>
            <a:ext uri="{FF2B5EF4-FFF2-40B4-BE49-F238E27FC236}">
              <a16:creationId xmlns:a16="http://schemas.microsoft.com/office/drawing/2014/main" id="{23D4CFD8-DDEF-5232-D109-F5F206BD0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0</xdr:row>
      <xdr:rowOff>12700</xdr:rowOff>
    </xdr:from>
    <xdr:to>
      <xdr:col>1</xdr:col>
      <xdr:colOff>317500</xdr:colOff>
      <xdr:row>28</xdr:row>
      <xdr:rowOff>95250</xdr:rowOff>
    </xdr:to>
    <xdr:sp macro="" textlink="">
      <xdr:nvSpPr>
        <xdr:cNvPr id="3" name="Rectangle 2">
          <a:extLst>
            <a:ext uri="{FF2B5EF4-FFF2-40B4-BE49-F238E27FC236}">
              <a16:creationId xmlns:a16="http://schemas.microsoft.com/office/drawing/2014/main" id="{A994C37C-D80D-41EA-99BD-E90D5A619135}"/>
            </a:ext>
          </a:extLst>
        </xdr:cNvPr>
        <xdr:cNvSpPr/>
      </xdr:nvSpPr>
      <xdr:spPr>
        <a:xfrm>
          <a:off x="19050" y="12700"/>
          <a:ext cx="908050" cy="5238750"/>
        </a:xfrm>
        <a:prstGeom prst="rect">
          <a:avLst/>
        </a:prstGeom>
        <a:solidFill>
          <a:srgbClr val="1F1F1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xdr:col>
      <xdr:colOff>343402</xdr:colOff>
      <xdr:row>4</xdr:row>
      <xdr:rowOff>44449</xdr:rowOff>
    </xdr:to>
    <xdr:pic>
      <xdr:nvPicPr>
        <xdr:cNvPr id="4" name="Picture 3">
          <a:extLst>
            <a:ext uri="{FF2B5EF4-FFF2-40B4-BE49-F238E27FC236}">
              <a16:creationId xmlns:a16="http://schemas.microsoft.com/office/drawing/2014/main" id="{0984F74E-3822-4765-8488-C2CEB4BA9D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53002" cy="781049"/>
        </a:xfrm>
        <a:prstGeom prst="rect">
          <a:avLst/>
        </a:prstGeom>
      </xdr:spPr>
    </xdr:pic>
    <xdr:clientData/>
  </xdr:twoCellAnchor>
  <xdr:twoCellAnchor>
    <xdr:from>
      <xdr:col>0</xdr:col>
      <xdr:colOff>215901</xdr:colOff>
      <xdr:row>5</xdr:row>
      <xdr:rowOff>45131</xdr:rowOff>
    </xdr:from>
    <xdr:to>
      <xdr:col>1</xdr:col>
      <xdr:colOff>76200</xdr:colOff>
      <xdr:row>7</xdr:row>
      <xdr:rowOff>146730</xdr:rowOff>
    </xdr:to>
    <xdr:pic>
      <xdr:nvPicPr>
        <xdr:cNvPr id="5" name="Picture 4">
          <a:hlinkClick xmlns:r="http://schemas.openxmlformats.org/officeDocument/2006/relationships" r:id="rId3"/>
          <a:extLst>
            <a:ext uri="{FF2B5EF4-FFF2-40B4-BE49-F238E27FC236}">
              <a16:creationId xmlns:a16="http://schemas.microsoft.com/office/drawing/2014/main" id="{02B76A71-84B6-403D-90DC-72BE7D3BBB2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901" y="965881"/>
          <a:ext cx="469899" cy="469899"/>
        </a:xfrm>
        <a:prstGeom prst="rect">
          <a:avLst/>
        </a:prstGeom>
      </xdr:spPr>
    </xdr:pic>
    <xdr:clientData/>
  </xdr:twoCellAnchor>
  <xdr:twoCellAnchor>
    <xdr:from>
      <xdr:col>0</xdr:col>
      <xdr:colOff>31750</xdr:colOff>
      <xdr:row>7</xdr:row>
      <xdr:rowOff>88900</xdr:rowOff>
    </xdr:from>
    <xdr:to>
      <xdr:col>2</xdr:col>
      <xdr:colOff>114300</xdr:colOff>
      <xdr:row>9</xdr:row>
      <xdr:rowOff>127000</xdr:rowOff>
    </xdr:to>
    <xdr:sp macro="" textlink="">
      <xdr:nvSpPr>
        <xdr:cNvPr id="6" name="TextBox 5">
          <a:extLst>
            <a:ext uri="{FF2B5EF4-FFF2-40B4-BE49-F238E27FC236}">
              <a16:creationId xmlns:a16="http://schemas.microsoft.com/office/drawing/2014/main" id="{8FB630A1-A1D3-4E58-BA43-516075909747}"/>
            </a:ext>
          </a:extLst>
        </xdr:cNvPr>
        <xdr:cNvSpPr txBox="1"/>
      </xdr:nvSpPr>
      <xdr:spPr>
        <a:xfrm>
          <a:off x="31750" y="1377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Dashboard</a:t>
          </a:r>
        </a:p>
      </xdr:txBody>
    </xdr:sp>
    <xdr:clientData/>
  </xdr:twoCellAnchor>
  <xdr:twoCellAnchor>
    <xdr:from>
      <xdr:col>0</xdr:col>
      <xdr:colOff>241300</xdr:colOff>
      <xdr:row>9</xdr:row>
      <xdr:rowOff>177800</xdr:rowOff>
    </xdr:from>
    <xdr:to>
      <xdr:col>1</xdr:col>
      <xdr:colOff>98044</xdr:colOff>
      <xdr:row>12</xdr:row>
      <xdr:rowOff>91694</xdr:rowOff>
    </xdr:to>
    <xdr:pic>
      <xdr:nvPicPr>
        <xdr:cNvPr id="7" name="Picture 6">
          <a:hlinkClick xmlns:r="http://schemas.openxmlformats.org/officeDocument/2006/relationships" r:id="rId5"/>
          <a:extLst>
            <a:ext uri="{FF2B5EF4-FFF2-40B4-BE49-F238E27FC236}">
              <a16:creationId xmlns:a16="http://schemas.microsoft.com/office/drawing/2014/main" id="{D4154A76-6647-4F1C-8D0C-D147409FF07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1300" y="1835150"/>
          <a:ext cx="466344" cy="466344"/>
        </a:xfrm>
        <a:prstGeom prst="rect">
          <a:avLst/>
        </a:prstGeom>
      </xdr:spPr>
    </xdr:pic>
    <xdr:clientData/>
  </xdr:twoCellAnchor>
  <xdr:twoCellAnchor>
    <xdr:from>
      <xdr:col>0</xdr:col>
      <xdr:colOff>88900</xdr:colOff>
      <xdr:row>12</xdr:row>
      <xdr:rowOff>57150</xdr:rowOff>
    </xdr:from>
    <xdr:to>
      <xdr:col>2</xdr:col>
      <xdr:colOff>171450</xdr:colOff>
      <xdr:row>14</xdr:row>
      <xdr:rowOff>95250</xdr:rowOff>
    </xdr:to>
    <xdr:sp macro="" textlink="">
      <xdr:nvSpPr>
        <xdr:cNvPr id="8" name="TextBox 7">
          <a:extLst>
            <a:ext uri="{FF2B5EF4-FFF2-40B4-BE49-F238E27FC236}">
              <a16:creationId xmlns:a16="http://schemas.microsoft.com/office/drawing/2014/main" id="{659BE937-9CF5-49C9-9D69-39A86E63F720}"/>
            </a:ext>
          </a:extLst>
        </xdr:cNvPr>
        <xdr:cNvSpPr txBox="1"/>
      </xdr:nvSpPr>
      <xdr:spPr>
        <a:xfrm>
          <a:off x="88900" y="22669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Dataset</a:t>
          </a:r>
        </a:p>
      </xdr:txBody>
    </xdr:sp>
    <xdr:clientData/>
  </xdr:twoCellAnchor>
  <xdr:twoCellAnchor>
    <xdr:from>
      <xdr:col>0</xdr:col>
      <xdr:colOff>196850</xdr:colOff>
      <xdr:row>14</xdr:row>
      <xdr:rowOff>107950</xdr:rowOff>
    </xdr:from>
    <xdr:to>
      <xdr:col>1</xdr:col>
      <xdr:colOff>53594</xdr:colOff>
      <xdr:row>17</xdr:row>
      <xdr:rowOff>21844</xdr:rowOff>
    </xdr:to>
    <xdr:pic>
      <xdr:nvPicPr>
        <xdr:cNvPr id="9" name="Picture 8">
          <a:hlinkClick xmlns:r="http://schemas.openxmlformats.org/officeDocument/2006/relationships" r:id="rId7"/>
          <a:extLst>
            <a:ext uri="{FF2B5EF4-FFF2-40B4-BE49-F238E27FC236}">
              <a16:creationId xmlns:a16="http://schemas.microsoft.com/office/drawing/2014/main" id="{7D5E7A5B-1797-4263-B2B9-F187616C1FA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6850" y="2686050"/>
          <a:ext cx="466344" cy="466344"/>
        </a:xfrm>
        <a:prstGeom prst="rect">
          <a:avLst/>
        </a:prstGeom>
      </xdr:spPr>
    </xdr:pic>
    <xdr:clientData/>
  </xdr:twoCellAnchor>
  <xdr:twoCellAnchor>
    <xdr:from>
      <xdr:col>0</xdr:col>
      <xdr:colOff>25400</xdr:colOff>
      <xdr:row>17</xdr:row>
      <xdr:rowOff>50800</xdr:rowOff>
    </xdr:from>
    <xdr:to>
      <xdr:col>2</xdr:col>
      <xdr:colOff>107950</xdr:colOff>
      <xdr:row>19</xdr:row>
      <xdr:rowOff>88900</xdr:rowOff>
    </xdr:to>
    <xdr:sp macro="" textlink="">
      <xdr:nvSpPr>
        <xdr:cNvPr id="10" name="TextBox 9">
          <a:extLst>
            <a:ext uri="{FF2B5EF4-FFF2-40B4-BE49-F238E27FC236}">
              <a16:creationId xmlns:a16="http://schemas.microsoft.com/office/drawing/2014/main" id="{3F807E68-0729-4508-9AD1-BDC5B29621B4}"/>
            </a:ext>
          </a:extLst>
        </xdr:cNvPr>
        <xdr:cNvSpPr txBox="1"/>
      </xdr:nvSpPr>
      <xdr:spPr>
        <a:xfrm>
          <a:off x="25400" y="31813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Pivot Tables</a:t>
          </a:r>
        </a:p>
      </xdr:txBody>
    </xdr:sp>
    <xdr:clientData/>
  </xdr:twoCellAnchor>
  <xdr:twoCellAnchor>
    <xdr:from>
      <xdr:col>0</xdr:col>
      <xdr:colOff>215900</xdr:colOff>
      <xdr:row>19</xdr:row>
      <xdr:rowOff>88900</xdr:rowOff>
    </xdr:from>
    <xdr:to>
      <xdr:col>1</xdr:col>
      <xdr:colOff>72644</xdr:colOff>
      <xdr:row>22</xdr:row>
      <xdr:rowOff>2794</xdr:rowOff>
    </xdr:to>
    <xdr:pic>
      <xdr:nvPicPr>
        <xdr:cNvPr id="11" name="Picture 10">
          <a:hlinkClick xmlns:r="http://schemas.openxmlformats.org/officeDocument/2006/relationships" r:id="rId9"/>
          <a:extLst>
            <a:ext uri="{FF2B5EF4-FFF2-40B4-BE49-F238E27FC236}">
              <a16:creationId xmlns:a16="http://schemas.microsoft.com/office/drawing/2014/main" id="{4EFF33EB-DCE2-4C37-9F87-1237BB884AA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900" y="3587750"/>
          <a:ext cx="466344" cy="466344"/>
        </a:xfrm>
        <a:prstGeom prst="rect">
          <a:avLst/>
        </a:prstGeom>
      </xdr:spPr>
    </xdr:pic>
    <xdr:clientData/>
  </xdr:twoCellAnchor>
  <xdr:twoCellAnchor>
    <xdr:from>
      <xdr:col>0</xdr:col>
      <xdr:colOff>107950</xdr:colOff>
      <xdr:row>21</xdr:row>
      <xdr:rowOff>171450</xdr:rowOff>
    </xdr:from>
    <xdr:to>
      <xdr:col>2</xdr:col>
      <xdr:colOff>190500</xdr:colOff>
      <xdr:row>24</xdr:row>
      <xdr:rowOff>25400</xdr:rowOff>
    </xdr:to>
    <xdr:sp macro="" textlink="">
      <xdr:nvSpPr>
        <xdr:cNvPr id="12" name="TextBox 11">
          <a:extLst>
            <a:ext uri="{FF2B5EF4-FFF2-40B4-BE49-F238E27FC236}">
              <a16:creationId xmlns:a16="http://schemas.microsoft.com/office/drawing/2014/main" id="{A6C947DB-2337-4E03-9ACB-D9D4B7C582B0}"/>
            </a:ext>
          </a:extLst>
        </xdr:cNvPr>
        <xdr:cNvSpPr txBox="1"/>
      </xdr:nvSpPr>
      <xdr:spPr>
        <a:xfrm>
          <a:off x="107950" y="403860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Toolpak</a:t>
          </a:r>
        </a:p>
      </xdr:txBody>
    </xdr:sp>
    <xdr:clientData/>
  </xdr:twoCellAnchor>
  <xdr:twoCellAnchor>
    <xdr:from>
      <xdr:col>0</xdr:col>
      <xdr:colOff>222250</xdr:colOff>
      <xdr:row>24</xdr:row>
      <xdr:rowOff>12700</xdr:rowOff>
    </xdr:from>
    <xdr:to>
      <xdr:col>1</xdr:col>
      <xdr:colOff>78994</xdr:colOff>
      <xdr:row>26</xdr:row>
      <xdr:rowOff>110744</xdr:rowOff>
    </xdr:to>
    <xdr:pic>
      <xdr:nvPicPr>
        <xdr:cNvPr id="13" name="Picture 12">
          <a:hlinkClick xmlns:r="http://schemas.openxmlformats.org/officeDocument/2006/relationships" r:id="rId11"/>
          <a:extLst>
            <a:ext uri="{FF2B5EF4-FFF2-40B4-BE49-F238E27FC236}">
              <a16:creationId xmlns:a16="http://schemas.microsoft.com/office/drawing/2014/main" id="{F706DB18-E8D6-45EC-A99A-77012702157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22250" y="4432300"/>
          <a:ext cx="466344" cy="466344"/>
        </a:xfrm>
        <a:prstGeom prst="rect">
          <a:avLst/>
        </a:prstGeom>
      </xdr:spPr>
    </xdr:pic>
    <xdr:clientData/>
  </xdr:twoCellAnchor>
  <xdr:twoCellAnchor>
    <xdr:from>
      <xdr:col>0</xdr:col>
      <xdr:colOff>107950</xdr:colOff>
      <xdr:row>26</xdr:row>
      <xdr:rowOff>95250</xdr:rowOff>
    </xdr:from>
    <xdr:to>
      <xdr:col>2</xdr:col>
      <xdr:colOff>190500</xdr:colOff>
      <xdr:row>28</xdr:row>
      <xdr:rowOff>133350</xdr:rowOff>
    </xdr:to>
    <xdr:sp macro="" textlink="">
      <xdr:nvSpPr>
        <xdr:cNvPr id="14" name="TextBox 13">
          <a:extLst>
            <a:ext uri="{FF2B5EF4-FFF2-40B4-BE49-F238E27FC236}">
              <a16:creationId xmlns:a16="http://schemas.microsoft.com/office/drawing/2014/main" id="{B159543A-E5A1-47BA-99A2-108B8B810B18}"/>
            </a:ext>
          </a:extLst>
        </xdr:cNvPr>
        <xdr:cNvSpPr txBox="1"/>
      </xdr:nvSpPr>
      <xdr:spPr>
        <a:xfrm>
          <a:off x="107950" y="4883150"/>
          <a:ext cx="130175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Forecast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f khan" refreshedDate="45997.742456828702" createdVersion="8" refreshedVersion="8" minRefreshableVersion="3" recordCount="3022" xr:uid="{CF397F7D-8755-4AE0-A49A-6331176D5B52}">
  <cacheSource type="worksheet">
    <worksheetSource name="Table1"/>
  </cacheSource>
  <cacheFields count="21">
    <cacheField name="Vehicle_ID" numFmtId="0">
      <sharedItems containsSemiMixedTypes="0" containsString="0" containsNumber="1" containsInteger="1" minValue="1" maxValue="3022"/>
    </cacheField>
    <cacheField name="Manufacturer" numFmtId="0">
      <sharedItems count="53">
        <s v="Acura"/>
        <s v="Lamborghini"/>
        <s v="NIO"/>
        <s v="Audi"/>
        <s v="XPeng"/>
        <s v="Jeep"/>
        <s v="Changan"/>
        <s v="Citroen"/>
        <s v="Rimac"/>
        <s v="Volkswagen"/>
        <s v="Jaguar"/>
        <s v="Mini"/>
        <s v="BMW"/>
        <s v="Faraday Future"/>
        <s v="Tesla"/>
        <s v="Maserati"/>
        <s v="Polestar"/>
        <s v="Skoda"/>
        <s v="Geely"/>
        <s v="Chevrolet"/>
        <s v="Lucid Motors"/>
        <s v="Porsche"/>
        <s v="Toyota"/>
        <s v="Li Auto"/>
        <s v="Volvo"/>
        <s v="Seat"/>
        <s v="MG"/>
        <s v="Nissan"/>
        <s v="Ford"/>
        <s v="GMC"/>
        <s v="Cadillac"/>
        <s v="VinFast"/>
        <s v="Great Wall Motors"/>
        <s v="Mazda"/>
        <s v="Honda"/>
        <s v="Kia"/>
        <s v="BYD"/>
        <s v="Rivian"/>
        <s v="Opel"/>
        <s v="Hyundai"/>
        <s v="Lotus"/>
        <s v="Dacia"/>
        <s v="Mercedes-Benz"/>
        <s v="Zeekr"/>
        <s v="Genesis"/>
        <s v="Subaru"/>
        <s v="Canoo"/>
        <s v="Fisker"/>
        <s v="Renault"/>
        <s v="Ferrari"/>
        <s v="Mahindra"/>
        <s v="Peugeot"/>
        <s v="Pininfarina"/>
      </sharedItems>
    </cacheField>
    <cacheField name="Model" numFmtId="0">
      <sharedItems count="181">
        <s v="ZDX (with GM Ultium)"/>
        <s v="Revuelto (PHEV)"/>
        <s v="ET7"/>
        <s v="e-tron"/>
        <s v="G9"/>
        <s v="Recon (upcoming)"/>
        <s v="Q05"/>
        <s v="ë-C4"/>
        <s v="Nevera"/>
        <s v="ID.Buzz"/>
        <s v="I-PACE"/>
        <s v="Mini Cooper SE"/>
        <s v="iX3"/>
        <s v="FF 91"/>
        <s v="Model Y"/>
        <s v="Grecale Folgore"/>
        <s v="Polestar 2"/>
        <s v="Elroq (upcoming)"/>
        <s v="Emgrand EV"/>
        <s v="Enyaq"/>
        <s v="Mini Electric"/>
        <s v="Bolt EV"/>
        <s v="Lucid Gravity"/>
        <s v="Geometry C"/>
        <s v="Bolt EUV"/>
        <s v="Cayenne Electric (upcoming)"/>
        <s v="Lanzador (upcoming EV)"/>
        <s v="Lexus RZ"/>
        <s v="MEGA"/>
        <s v="EX30"/>
        <s v="SL03"/>
        <s v="Avenger"/>
        <s v="Lucid Air"/>
        <s v="MG5 EV"/>
        <s v="Ariya"/>
        <s v="Wagoneer S"/>
        <s v="Cybertruck"/>
        <s v="E-Transit"/>
        <s v="Hummer EV Pickup"/>
        <s v="Celestiq"/>
        <s v="Ami"/>
        <s v="L9"/>
        <s v="ID.5"/>
        <s v="VF 7"/>
        <s v="ORA Lightning Cat"/>
        <s v="Mazda EV (upcoming models)"/>
        <s v="F-150 Lightning"/>
        <s v="Honda Prologue"/>
        <s v="Soul EV"/>
        <s v="bZ4X"/>
        <s v="Han EV"/>
        <s v="Hummer EV SUV"/>
        <s v="Polestar 3"/>
        <s v="EDV (Electric Delivery Van)"/>
        <s v="Corsa-e"/>
        <s v="Panamera EV"/>
        <s v="VFe34 (discontinued)"/>
        <s v="e-tron GT"/>
        <s v="R1S"/>
        <s v="Kona Electric"/>
        <s v="Grandland Electric"/>
        <s v="Mustang Mach-E"/>
        <s v="Evija"/>
        <s v="ID.6"/>
        <s v="P5"/>
        <s v="Ioniq 7 (upcoming)"/>
        <s v="Niro EV"/>
        <s v="Jogger Hybrid"/>
        <s v="VF 8"/>
        <s v="EQB"/>
        <s v="Zeekr 001"/>
        <s v="GV80 Electric"/>
        <s v="MG4 Electric"/>
        <s v="Volt (PHEV)"/>
        <s v="Zeekr X"/>
        <s v="Zeekr 009"/>
        <s v="ID.2all"/>
        <s v="Solterra"/>
        <s v="Lucid DreamDrive"/>
        <s v="ë-Spacetourer"/>
        <s v="Pickup"/>
        <s v="Ocean"/>
        <s v="P7"/>
        <s v="MPDV"/>
        <s v="ID.7"/>
        <s v="ORA Good Cat"/>
        <s v="Lexus UX 300e"/>
        <s v="EV6"/>
        <s v="Taycan"/>
        <s v="iX1"/>
        <s v="MG ES5"/>
        <s v="i3"/>
        <s v="Kangoo E-Tech"/>
        <s v="Ferrari EV (2025+)"/>
        <s v="XUV400"/>
        <s v="ET5"/>
        <s v="Scenic E-Tech"/>
        <s v="Model S"/>
        <s v="C40 Recharge"/>
        <s v="e-3008"/>
        <s v="Pear (upcoming)"/>
        <s v="ES8"/>
        <s v="Leaf"/>
        <s v="EQS SUV"/>
        <s v="SF90 Stradale (PHEV)"/>
        <s v="VF 9"/>
        <s v="L7"/>
        <s v="Roma PHEV"/>
        <s v="GV60"/>
        <s v="GranTurismo Folgore"/>
        <s v="EQA"/>
        <s v="Deepal S07"/>
        <s v="XC40 Recharge"/>
        <s v="e:Ny1"/>
        <s v="Lifestyle Vehicle"/>
        <s v="Emeya"/>
        <s v="Macan EV"/>
        <s v="Born Electric (upcoming range)"/>
        <s v="Mini Aceman"/>
        <s v="EQS"/>
        <s v="L8"/>
        <s v="Geometry A"/>
        <s v="Dolphin"/>
        <s v="Enyaq Coupe"/>
        <s v="Zeekr 007"/>
        <s v="Lyriq"/>
        <s v="GV70 Electric"/>
        <s v="5 E-Tech"/>
        <s v="Grand Cherokee 4xe (PHEV)"/>
        <s v="Optiq (upcoming)"/>
        <s v="Model X"/>
        <s v="ES7"/>
        <s v="Tang EV"/>
        <s v="Roadster (upcoming)"/>
        <s v="Bigster EV (upcoming)"/>
        <s v="G80 Electric"/>
        <s v="Eletre"/>
        <s v="Polestar 4"/>
        <s v="ORA Ballet Cat"/>
        <s v="e-208"/>
        <s v="Equinox EV"/>
        <s v="EV9"/>
        <s v="Explorer EV (Europe)"/>
        <s v="Megane E-Tech"/>
        <s v="Mokka-e"/>
        <s v="Battista"/>
        <s v="iX"/>
        <s v="R1T"/>
        <s v="G6"/>
        <s v="Atto 3"/>
        <s v="Seal"/>
        <s v="Seagull"/>
        <s v="A6 e-tron (upcoming)"/>
        <s v="i7"/>
        <s v="ID.3"/>
        <s v="Q8 e-tron"/>
        <s v="Honda e (discontinued)"/>
        <s v="X9"/>
        <s v="Silverado EV"/>
        <s v="MX-30"/>
        <s v="Ioniq 6"/>
        <s v="Wrangler 4xe (PHEV)"/>
        <s v="ET9"/>
        <s v="e-2008"/>
        <s v="i4"/>
        <s v="Q4 e-tron"/>
        <s v="EX90"/>
        <s v="Model 3"/>
        <s v="VF 6"/>
        <s v="EQC"/>
        <s v="EQE SUV"/>
        <s v="EQE"/>
        <s v="Ioniq 5"/>
        <s v="MG ZS EV"/>
        <s v="e-5008"/>
        <s v="ES6"/>
        <s v="Polestar 5 (upcoming)"/>
        <s v="ID.4"/>
        <s v="EL7"/>
        <s v="EC6"/>
        <s v="G-Class Electric (upcoming)"/>
      </sharedItems>
    </cacheField>
    <cacheField name="Year" numFmtId="0">
      <sharedItems containsSemiMixedTypes="0" containsString="0" containsNumber="1" containsInteger="1" minValue="2015" maxValue="2025" count="11">
        <n v="2015"/>
        <n v="2025"/>
        <n v="2020"/>
        <n v="2023"/>
        <n v="2016"/>
        <n v="2024"/>
        <n v="2019"/>
        <n v="2022"/>
        <n v="2018"/>
        <n v="2021"/>
        <n v="2017"/>
      </sharedItems>
    </cacheField>
    <cacheField name="Battery_Type" numFmtId="0">
      <sharedItems count="15">
        <s v="Lithium-titanate"/>
        <s v="Calcium-ion"/>
        <s v="Lithium-iron phosphate"/>
        <s v="Nickel-cobalt-aluminum"/>
        <s v="Lead-acid"/>
        <s v="Aluminum-ion"/>
        <s v="Solid-state"/>
        <s v="Flow batteries"/>
        <s v="Lithium-ion"/>
        <s v="Zinc-air"/>
        <s v="Nickel-metal hydride"/>
        <s v="Sodium-ion"/>
        <s v="Nickel-manganese-cobalt"/>
        <s v="Lithium-sulfur"/>
        <s v="Magnesium-ion"/>
      </sharedItems>
    </cacheField>
    <cacheField name="Battery_Capacity_kWh" numFmtId="0">
      <sharedItems containsSemiMixedTypes="0" containsString="0" containsNumber="1" minValue="20" maxValue="150"/>
    </cacheField>
    <cacheField name="Range_km" numFmtId="0">
      <sharedItems containsSemiMixedTypes="0" containsString="0" containsNumber="1" containsInteger="1" minValue="100" maxValue="600" count="501">
        <n v="214"/>
        <n v="212"/>
        <n v="235"/>
        <n v="140"/>
        <n v="336"/>
        <n v="390"/>
        <n v="170"/>
        <n v="105"/>
        <n v="420"/>
        <n v="549"/>
        <n v="370"/>
        <n v="401"/>
        <n v="578"/>
        <n v="306"/>
        <n v="528"/>
        <n v="332"/>
        <n v="344"/>
        <n v="398"/>
        <n v="137"/>
        <n v="577"/>
        <n v="563"/>
        <n v="138"/>
        <n v="386"/>
        <n v="155"/>
        <n v="135"/>
        <n v="502"/>
        <n v="562"/>
        <n v="506"/>
        <n v="534"/>
        <n v="330"/>
        <n v="550"/>
        <n v="272"/>
        <n v="208"/>
        <n v="499"/>
        <n v="593"/>
        <n v="224"/>
        <n v="350"/>
        <n v="403"/>
        <n v="281"/>
        <n v="329"/>
        <n v="256"/>
        <n v="216"/>
        <n v="274"/>
        <n v="491"/>
        <n v="490"/>
        <n v="461"/>
        <n v="523"/>
        <n v="141"/>
        <n v="487"/>
        <n v="182"/>
        <n v="436"/>
        <n v="162"/>
        <n v="360"/>
        <n v="236"/>
        <n v="196"/>
        <n v="594"/>
        <n v="432"/>
        <n v="247"/>
        <n v="371"/>
        <n v="230"/>
        <n v="536"/>
        <n v="125"/>
        <n v="396"/>
        <n v="346"/>
        <n v="163"/>
        <n v="425"/>
        <n v="586"/>
        <n v="451"/>
        <n v="174"/>
        <n v="369"/>
        <n v="115"/>
        <n v="380"/>
        <n v="273"/>
        <n v="290"/>
        <n v="113"/>
        <n v="292"/>
        <n v="317"/>
        <n v="406"/>
        <n v="270"/>
        <n v="178"/>
        <n v="423"/>
        <n v="226"/>
        <n v="447"/>
        <n v="143"/>
        <n v="209"/>
        <n v="126"/>
        <n v="278"/>
        <n v="569"/>
        <n v="254"/>
        <n v="414"/>
        <n v="291"/>
        <n v="189"/>
        <n v="363"/>
        <n v="325"/>
        <n v="355"/>
        <n v="465"/>
        <n v="202"/>
        <n v="309"/>
        <n v="128"/>
        <n v="255"/>
        <n v="433"/>
        <n v="130"/>
        <n v="223"/>
        <n v="551"/>
        <n v="383"/>
        <n v="201"/>
        <n v="478"/>
        <n v="471"/>
        <n v="458"/>
        <n v="439"/>
        <n v="215"/>
        <n v="495"/>
        <n v="479"/>
        <n v="180"/>
        <n v="190"/>
        <n v="378"/>
        <n v="445"/>
        <n v="328"/>
        <n v="558"/>
        <n v="211"/>
        <n v="176"/>
        <n v="192"/>
        <n v="444"/>
        <n v="168"/>
        <n v="400"/>
        <n v="204"/>
        <n v="568"/>
        <n v="526"/>
        <n v="600"/>
        <n v="426"/>
        <n v="573"/>
        <n v="183"/>
        <n v="529"/>
        <n v="438"/>
        <n v="582"/>
        <n v="237"/>
        <n v="103"/>
        <n v="303"/>
        <n v="493"/>
        <n v="437"/>
        <n v="213"/>
        <n v="172"/>
        <n v="431"/>
        <n v="302"/>
        <n v="158"/>
        <n v="430"/>
        <n v="480"/>
        <n v="484"/>
        <n v="415"/>
        <n v="148"/>
        <n v="275"/>
        <n v="181"/>
        <n v="139"/>
        <n v="152"/>
        <n v="469"/>
        <n v="251"/>
        <n v="315"/>
        <n v="312"/>
        <n v="527"/>
        <n v="459"/>
        <n v="368"/>
        <n v="470"/>
        <n v="333"/>
        <n v="112"/>
        <n v="131"/>
        <n v="399"/>
        <n v="384"/>
        <n v="345"/>
        <n v="151"/>
        <n v="457"/>
        <n v="408"/>
        <n v="286"/>
        <n v="455"/>
        <n v="571"/>
        <n v="207"/>
        <n v="149"/>
        <n v="249"/>
        <n v="519"/>
        <n v="175"/>
        <n v="263"/>
        <n v="173"/>
        <n v="539"/>
        <n v="364"/>
        <n v="116"/>
        <n v="545"/>
        <n v="205"/>
        <n v="132"/>
        <n v="435"/>
        <n v="343"/>
        <n v="161"/>
        <n v="296"/>
        <n v="357"/>
        <n v="570"/>
        <n v="124"/>
        <n v="203"/>
        <n v="352"/>
        <n v="248"/>
        <n v="589"/>
        <n v="554"/>
        <n v="367"/>
        <n v="353"/>
        <n v="145"/>
        <n v="443"/>
        <n v="101"/>
        <n v="200"/>
        <n v="334"/>
        <n v="407"/>
        <n v="265"/>
        <n v="228"/>
        <n v="449"/>
        <n v="120"/>
        <n v="358"/>
        <n v="566"/>
        <n v="422"/>
        <n v="119"/>
        <n v="574"/>
        <n v="507"/>
        <n v="150"/>
        <n v="300"/>
        <n v="289"/>
        <n v="171"/>
        <n v="419"/>
        <n v="122"/>
        <n v="511"/>
        <n v="347"/>
        <n v="381"/>
        <n v="576"/>
        <n v="501"/>
        <n v="477"/>
        <n v="308"/>
        <n v="193"/>
        <n v="165"/>
        <n v="485"/>
        <n v="591"/>
        <n v="279"/>
        <n v="544"/>
        <n v="299"/>
        <n v="327"/>
        <n v="512"/>
        <n v="584"/>
        <n v="104"/>
        <n v="136"/>
        <n v="503"/>
        <n v="197"/>
        <n v="100"/>
        <n v="428"/>
        <n v="284"/>
        <n v="198"/>
        <n v="411"/>
        <n v="555"/>
        <n v="179"/>
        <n v="453"/>
        <n v="321"/>
        <n v="349"/>
        <n v="264"/>
        <n v="463"/>
        <n v="585"/>
        <n v="298"/>
        <n v="452"/>
        <n v="424"/>
        <n v="522"/>
        <n v="392"/>
        <n v="221"/>
        <n v="356"/>
        <n v="427"/>
        <n v="377"/>
        <n v="598"/>
        <n v="206"/>
        <n v="514"/>
        <n v="322"/>
        <n v="156"/>
        <n v="533"/>
        <n v="340"/>
        <n v="186"/>
        <n v="107"/>
        <n v="404"/>
        <n v="304"/>
        <n v="592"/>
        <n v="241"/>
        <n v="376"/>
        <n v="588"/>
        <n v="492"/>
        <n v="434"/>
        <n v="123"/>
        <n v="559"/>
        <n v="210"/>
        <n v="314"/>
        <n v="146"/>
        <n v="271"/>
        <n v="348"/>
        <n v="440"/>
        <n v="379"/>
        <n v="257"/>
        <n v="245"/>
        <n v="323"/>
        <n v="282"/>
        <n v="159"/>
        <n v="486"/>
        <n v="153"/>
        <n v="361"/>
        <n v="267"/>
        <n v="259"/>
        <n v="293"/>
        <n v="276"/>
        <n v="335"/>
        <n v="393"/>
        <n v="521"/>
        <n v="450"/>
        <n v="467"/>
        <n v="583"/>
        <n v="166"/>
        <n v="341"/>
        <n v="397"/>
        <n v="597"/>
        <n v="587"/>
        <n v="331"/>
        <n v="510"/>
        <n v="316"/>
        <n v="362"/>
        <n v="301"/>
        <n v="232"/>
        <n v="250"/>
        <n v="413"/>
        <n v="320"/>
        <n v="509"/>
        <n v="472"/>
        <n v="184"/>
        <n v="366"/>
        <n v="114"/>
        <n v="258"/>
        <n v="462"/>
        <n v="579"/>
        <n v="389"/>
        <n v="448"/>
        <n v="260"/>
        <n v="365"/>
        <n v="339"/>
        <n v="191"/>
        <n v="305"/>
        <n v="543"/>
        <n v="310"/>
        <n v="394"/>
        <n v="410"/>
        <n v="489"/>
        <n v="127"/>
        <n v="580"/>
        <n v="395"/>
        <n v="129"/>
        <n v="409"/>
        <n v="516"/>
        <n v="421"/>
        <n v="295"/>
        <n v="520"/>
        <n v="285"/>
        <n v="147"/>
        <n v="160"/>
        <n v="106"/>
        <n v="217"/>
        <n v="246"/>
        <n v="288"/>
        <n v="375"/>
        <n v="238"/>
        <n v="575"/>
        <n v="240"/>
        <n v="596"/>
        <n v="319"/>
        <n v="494"/>
        <n v="225"/>
        <n v="565"/>
        <n v="454"/>
        <n v="109"/>
        <n v="262"/>
        <n v="385"/>
        <n v="474"/>
        <n v="118"/>
        <n v="185"/>
        <n v="476"/>
        <n v="542"/>
        <n v="548"/>
        <n v="590"/>
        <n v="557"/>
        <n v="483"/>
        <n v="220"/>
        <n v="382"/>
        <n v="218"/>
        <n v="318"/>
        <n v="402"/>
        <n v="540"/>
        <n v="460"/>
        <n v="108"/>
        <n v="326"/>
        <n v="351"/>
        <n v="473"/>
        <n v="167"/>
        <n v="195"/>
        <n v="513"/>
        <n v="227"/>
        <n v="464"/>
        <n v="481"/>
        <n v="177"/>
        <n v="581"/>
        <n v="556"/>
        <n v="456"/>
        <n v="561"/>
        <n v="133"/>
        <n v="233"/>
        <n v="567"/>
        <n v="222"/>
        <n v="572"/>
        <n v="546"/>
        <n v="560"/>
        <n v="121"/>
        <n v="337"/>
        <n v="387"/>
        <n v="219"/>
        <n v="261"/>
        <n v="117"/>
        <n v="388"/>
        <n v="525"/>
        <n v="342"/>
        <n v="142"/>
        <n v="497"/>
        <n v="311"/>
        <n v="313"/>
        <n v="446"/>
        <n v="359"/>
        <n v="466"/>
        <n v="541"/>
        <n v="338"/>
        <n v="442"/>
        <n v="253"/>
        <n v="531"/>
        <n v="169"/>
        <n v="111"/>
        <n v="307"/>
        <n v="164"/>
        <n v="354"/>
        <n v="266"/>
        <n v="547"/>
        <n v="538"/>
        <n v="498"/>
        <n v="429"/>
        <n v="277"/>
        <n v="552"/>
        <n v="194"/>
        <n v="134"/>
        <n v="504"/>
        <n v="530"/>
        <n v="294"/>
        <n v="508"/>
        <n v="515"/>
        <n v="441"/>
        <n v="599"/>
        <n v="524"/>
        <n v="532"/>
        <n v="374"/>
        <n v="269"/>
        <n v="505"/>
        <n v="553"/>
        <n v="417"/>
        <n v="287"/>
        <n v="517"/>
        <n v="157"/>
        <n v="564"/>
        <n v="239"/>
        <n v="229"/>
        <n v="324"/>
        <n v="188"/>
        <n v="416"/>
        <n v="475"/>
        <n v="283"/>
        <n v="154"/>
        <n v="187"/>
        <n v="412"/>
        <n v="482"/>
        <n v="595"/>
        <n v="468"/>
        <n v="537"/>
        <n v="243"/>
        <n v="102"/>
        <n v="373"/>
        <n v="110"/>
        <n v="252"/>
        <n v="488"/>
        <n v="391"/>
        <n v="535"/>
        <n v="280"/>
        <n v="234"/>
        <n v="231"/>
        <n v="418"/>
        <n v="405"/>
        <n v="500"/>
        <n v="199"/>
        <n v="496"/>
        <n v="144"/>
        <n v="242"/>
        <n v="518"/>
        <n v="372"/>
        <n v="268"/>
        <n v="244"/>
        <n v="297"/>
      </sharedItems>
    </cacheField>
    <cacheField name="Charging_Type" numFmtId="0">
      <sharedItems count="16">
        <s v="CHAdeMO"/>
        <s v="Vehicle-to-Home (V2H)"/>
        <s v="Level 2 Charging"/>
        <s v="Ultra-Fast Charging (350 kW+)"/>
        <s v="Plug-in Hydrogen Refueling"/>
        <s v="Mobile Charging"/>
        <s v="Vehicle-to-Load (V2L)"/>
        <s v="CCS"/>
        <s v="Solar Charging"/>
        <s v="Vehicle-to-Grid (V2G)"/>
        <s v="Level 1 Charging"/>
        <s v="NACS"/>
        <s v="Inductive (Wireless) Charging"/>
        <s v="Battery Swapping"/>
        <s v="Overhead Pantograph Charging"/>
        <s v="DC Fast Charging (DCFC)"/>
      </sharedItems>
    </cacheField>
    <cacheField name="Charge_Time_hr" numFmtId="0">
      <sharedItems containsSemiMixedTypes="0" containsString="0" containsNumber="1" minValue="0.5" maxValue="12"/>
    </cacheField>
    <cacheField name="Price_USD" numFmtId="164">
      <sharedItems containsSemiMixedTypes="0" containsString="0" containsNumber="1" minValue="30014.46" maxValue="149978.53" count="3021">
        <n v="111203.94"/>
        <n v="127131.65"/>
        <n v="94347.37"/>
        <n v="75615.149999999994"/>
        <n v="141046.94"/>
        <n v="89907.75"/>
        <n v="35653.97"/>
        <n v="94436.44"/>
        <n v="90919.55"/>
        <n v="58904.59"/>
        <n v="141469.62"/>
        <n v="30862.9"/>
        <n v="86756.75"/>
        <n v="43112.28"/>
        <n v="141164.04"/>
        <n v="144878.12"/>
        <n v="90939.42"/>
        <n v="54511.1"/>
        <n v="45894.79"/>
        <n v="46114.93"/>
        <n v="80829.09"/>
        <n v="130151.4"/>
        <n v="119937.31"/>
        <n v="133031.19"/>
        <n v="91128.68"/>
        <n v="148108.29999999999"/>
        <n v="109606.5"/>
        <n v="66113.98"/>
        <n v="64054.37"/>
        <n v="105571.85"/>
        <n v="126169.99"/>
        <n v="130783.55"/>
        <n v="113273.98"/>
        <n v="143129"/>
        <n v="130860.68"/>
        <n v="121347.56"/>
        <n v="143953.41"/>
        <n v="49651.9"/>
        <n v="66189.919999999998"/>
        <n v="73462.559999999998"/>
        <n v="59459.42"/>
        <n v="135638.39999999999"/>
        <n v="56591.57"/>
        <n v="116554.12"/>
        <n v="31697.8"/>
        <n v="60297.41"/>
        <n v="124888.9"/>
        <n v="61757.54"/>
        <n v="84483.76"/>
        <n v="49910.73"/>
        <n v="118144.07"/>
        <n v="108181.14"/>
        <n v="89456.28"/>
        <n v="52509.9"/>
        <n v="103064.6"/>
        <n v="87899.95"/>
        <n v="65826.7"/>
        <n v="58027.49"/>
        <n v="134902.84"/>
        <n v="132280.95999999999"/>
        <n v="82076.58"/>
        <n v="125102.34"/>
        <n v="85830.39"/>
        <n v="75763.72"/>
        <n v="138352.19"/>
        <n v="40816.01"/>
        <n v="70645.83"/>
        <n v="119881.39"/>
        <n v="66262.820000000007"/>
        <n v="117191.9"/>
        <n v="147341.1"/>
        <n v="45110.87"/>
        <n v="125821.66"/>
        <n v="87149.52"/>
        <n v="131675.82999999999"/>
        <n v="101687.02"/>
        <n v="117553.5"/>
        <n v="100375.81"/>
        <n v="56909.38"/>
        <n v="62792.45"/>
        <n v="48889.11"/>
        <n v="79702.05"/>
        <n v="66170.320000000007"/>
        <n v="133411.72"/>
        <n v="143713.72"/>
        <n v="105986.96"/>
        <n v="122741.77"/>
        <n v="100970.37"/>
        <n v="127177.91"/>
        <n v="92888.23"/>
        <n v="116848.04"/>
        <n v="107219.19"/>
        <n v="88352.51"/>
        <n v="113141.48"/>
        <n v="53281.94"/>
        <n v="96544.89"/>
        <n v="77574.48"/>
        <n v="46655.12"/>
        <n v="80379.070000000007"/>
        <n v="79988.11"/>
        <n v="72851.27"/>
        <n v="87423.74"/>
        <n v="95163.68"/>
        <n v="52418.07"/>
        <n v="66779.5"/>
        <n v="126131.52"/>
        <n v="111487.45"/>
        <n v="44131.32"/>
        <n v="127261.59"/>
        <n v="89282.63"/>
        <n v="68043.320000000007"/>
        <n v="66494.95"/>
        <n v="50236.31"/>
        <n v="79990.41"/>
        <n v="88110.14"/>
        <n v="83951.52"/>
        <n v="91766.98"/>
        <n v="30981.29"/>
        <n v="90510.66"/>
        <n v="35436.400000000001"/>
        <n v="90877.8"/>
        <n v="61863.65"/>
        <n v="82924.63"/>
        <n v="67650.31"/>
        <n v="114588.11"/>
        <n v="64515.64"/>
        <n v="110380.08"/>
        <n v="135677.69"/>
        <n v="77639.350000000006"/>
        <n v="46103.99"/>
        <n v="132737.57999999999"/>
        <n v="66233.5"/>
        <n v="106645.36"/>
        <n v="101497.74"/>
        <n v="92440.98"/>
        <n v="77513.850000000006"/>
        <n v="147399.99"/>
        <n v="94471.02"/>
        <n v="63077.97"/>
        <n v="35308.410000000003"/>
        <n v="92550.13"/>
        <n v="78991.100000000006"/>
        <n v="54400.41"/>
        <n v="134336.85999999999"/>
        <n v="96249.52"/>
        <n v="79671.62"/>
        <n v="108552.96000000001"/>
        <n v="95056.42"/>
        <n v="104140.23"/>
        <n v="127578.87"/>
        <n v="145115.74"/>
        <n v="39922.33"/>
        <n v="63644.76"/>
        <n v="131933.09"/>
        <n v="122280.68"/>
        <n v="104233.91"/>
        <n v="121361.58"/>
        <n v="31480.87"/>
        <n v="50064.89"/>
        <n v="104423.06"/>
        <n v="113394.93"/>
        <n v="85394.67"/>
        <n v="124689.21"/>
        <n v="108912.2"/>
        <n v="76936.100000000006"/>
        <n v="84639.92"/>
        <n v="49722.49"/>
        <n v="135971.68"/>
        <n v="88738.08"/>
        <n v="66645.600000000006"/>
        <n v="88757.04"/>
        <n v="130787.02"/>
        <n v="43585.32"/>
        <n v="149917.51999999999"/>
        <n v="127623.58"/>
        <n v="124282.93"/>
        <n v="75020.679999999993"/>
        <n v="125481.35"/>
        <n v="105141.54"/>
        <n v="73252.25"/>
        <n v="92333.31"/>
        <n v="135718.68"/>
        <n v="48164.9"/>
        <n v="59780.04"/>
        <n v="125253.36"/>
        <n v="50732.44"/>
        <n v="39891.339999999997"/>
        <n v="82498.33"/>
        <n v="144361.94"/>
        <n v="147006.07"/>
        <n v="91058.99"/>
        <n v="39346.449999999997"/>
        <n v="64991.41"/>
        <n v="106313.02"/>
        <n v="41163.199999999997"/>
        <n v="45684.99"/>
        <n v="49725"/>
        <n v="132788.79"/>
        <n v="42228.88"/>
        <n v="61058.48"/>
        <n v="81978.77"/>
        <n v="89866.99"/>
        <n v="97878.13"/>
        <n v="61983.24"/>
        <n v="33384.79"/>
        <n v="87358.68"/>
        <n v="143030.79"/>
        <n v="100674.02"/>
        <n v="42493.23"/>
        <n v="72057.740000000005"/>
        <n v="38845.129999999997"/>
        <n v="81758.8"/>
        <n v="95959.52"/>
        <n v="43861.07"/>
        <n v="130449.45"/>
        <n v="112448.15"/>
        <n v="83884.77"/>
        <n v="96763.7"/>
        <n v="97522.05"/>
        <n v="136748.91"/>
        <n v="57354.89"/>
        <n v="91832.36"/>
        <n v="73245.009999999995"/>
        <n v="71971.19"/>
        <n v="91593.75"/>
        <n v="56185.09"/>
        <n v="106871.37"/>
        <n v="61131.15"/>
        <n v="131450.31"/>
        <n v="136421.23000000001"/>
        <n v="79572.87"/>
        <n v="30565.62"/>
        <n v="53929.71"/>
        <n v="128861.26"/>
        <n v="56918.559999999998"/>
        <n v="32369.01"/>
        <n v="114087.16"/>
        <n v="65442.14"/>
        <n v="123543.15"/>
        <n v="67524.850000000006"/>
        <n v="41154.160000000003"/>
        <n v="139347.21"/>
        <n v="37600.33"/>
        <n v="117198.24"/>
        <n v="88997.759999999995"/>
        <n v="44244.82"/>
        <n v="73601.100000000006"/>
        <n v="106039.34"/>
        <n v="132263.32"/>
        <n v="30520.52"/>
        <n v="76159.520000000004"/>
        <n v="142261.45000000001"/>
        <n v="97473.63"/>
        <n v="53988.29"/>
        <n v="97352.47"/>
        <n v="123710.99"/>
        <n v="50855.42"/>
        <n v="101625.64"/>
        <n v="94444.31"/>
        <n v="71520.87"/>
        <n v="91048.27"/>
        <n v="80905.13"/>
        <n v="51359.06"/>
        <n v="106970.73"/>
        <n v="128654.68"/>
        <n v="31338.02"/>
        <n v="56494.559999999998"/>
        <n v="88462.85"/>
        <n v="73739.210000000006"/>
        <n v="122972.04"/>
        <n v="131950.47"/>
        <n v="100752.09"/>
        <n v="46844.480000000003"/>
        <n v="54812.89"/>
        <n v="73835.61"/>
        <n v="39250.589999999997"/>
        <n v="107671.11"/>
        <n v="97632.56"/>
        <n v="112270.94"/>
        <n v="93771.59"/>
        <n v="126276.02"/>
        <n v="135211.96"/>
        <n v="42789.99"/>
        <n v="99318.14"/>
        <n v="145748.43"/>
        <n v="92520.67"/>
        <n v="110882.93"/>
        <n v="95951.12"/>
        <n v="90380.3"/>
        <n v="85061.81"/>
        <n v="61601.96"/>
        <n v="53959.98"/>
        <n v="121709.31"/>
        <n v="80781.100000000006"/>
        <n v="42089.74"/>
        <n v="78071.11"/>
        <n v="31169.07"/>
        <n v="37204.370000000003"/>
        <n v="107983.86"/>
        <n v="141428"/>
        <n v="142652.38"/>
        <n v="135442.92000000001"/>
        <n v="118511.19"/>
        <n v="113714.75"/>
        <n v="73894"/>
        <n v="121904.3"/>
        <n v="105038.76"/>
        <n v="62656.1"/>
        <n v="31766.98"/>
        <n v="137483.88"/>
        <n v="111773.08"/>
        <n v="58315.9"/>
        <n v="89990.3"/>
        <n v="82646.27"/>
        <n v="68841.710000000006"/>
        <n v="135951.88"/>
        <n v="106908.47"/>
        <n v="93098.559999999998"/>
        <n v="125309.95"/>
        <n v="143700.4"/>
        <n v="108903.83"/>
        <n v="55671.38"/>
        <n v="148127.32999999999"/>
        <n v="136755.04"/>
        <n v="66047.19"/>
        <n v="92926"/>
        <n v="47761.49"/>
        <n v="53531.92"/>
        <n v="32904.82"/>
        <n v="36544.559999999998"/>
        <n v="120042.62"/>
        <n v="108570.94"/>
        <n v="88159.46"/>
        <n v="72229.570000000007"/>
        <n v="40535.4"/>
        <n v="46629.18"/>
        <n v="130742.7"/>
        <n v="103483.44"/>
        <n v="49654.37"/>
        <n v="136510.43"/>
        <n v="59486.6"/>
        <n v="80695.460000000006"/>
        <n v="137594.1"/>
        <n v="114873.49"/>
        <n v="67142.2"/>
        <n v="89216.02"/>
        <n v="47790.74"/>
        <n v="112981.63"/>
        <n v="131197.16"/>
        <n v="112638.51"/>
        <n v="57926.6"/>
        <n v="54142.46"/>
        <n v="53281.87"/>
        <n v="36722.67"/>
        <n v="105181.3"/>
        <n v="144087.21"/>
        <n v="140836.41"/>
        <n v="141880.48000000001"/>
        <n v="53105.48"/>
        <n v="62526.25"/>
        <n v="40334.35"/>
        <n v="41149.94"/>
        <n v="109821.67"/>
        <n v="125610.93"/>
        <n v="82242.44"/>
        <n v="78695.240000000005"/>
        <n v="109305.77"/>
        <n v="99927.24"/>
        <n v="58228.94"/>
        <n v="48512.07"/>
        <n v="113446.86"/>
        <n v="62310.05"/>
        <n v="39388.15"/>
        <n v="86307.89"/>
        <n v="65010.39"/>
        <n v="139215.78"/>
        <n v="120331.36"/>
        <n v="119538.07"/>
        <n v="93755.199999999997"/>
        <n v="111326.18"/>
        <n v="34085.01"/>
        <n v="113478.44"/>
        <n v="69918.570000000007"/>
        <n v="107200.58"/>
        <n v="114006.62"/>
        <n v="94236.49"/>
        <n v="51194.2"/>
        <n v="37559.120000000003"/>
        <n v="134424"/>
        <n v="45664.53"/>
        <n v="127382.52"/>
        <n v="74391.28"/>
        <n v="101247.66"/>
        <n v="103445.98"/>
        <n v="53246.28"/>
        <n v="118850.03"/>
        <n v="43215.94"/>
        <n v="74818.210000000006"/>
        <n v="56382.43"/>
        <n v="63500.51"/>
        <n v="77318.42"/>
        <n v="66580.39"/>
        <n v="38483.83"/>
        <n v="139200.49"/>
        <n v="43626.92"/>
        <n v="88347.23"/>
        <n v="137753.5"/>
        <n v="80415.600000000006"/>
        <n v="98070.2"/>
        <n v="51043.12"/>
        <n v="47753.31"/>
        <n v="65466.82"/>
        <n v="130905.23"/>
        <n v="144914.84"/>
        <n v="147302.84"/>
        <n v="66387.740000000005"/>
        <n v="129874.05"/>
        <n v="109909.62"/>
        <n v="87124.89"/>
        <n v="73339.61"/>
        <n v="134693.18"/>
        <n v="140508.89000000001"/>
        <n v="87542.19"/>
        <n v="47083.12"/>
        <n v="139023.51999999999"/>
        <n v="71740.39"/>
        <n v="41842.29"/>
        <n v="67713.63"/>
        <n v="130930.82"/>
        <n v="109025.79"/>
        <n v="80964.5"/>
        <n v="84556.17"/>
        <n v="104787.91"/>
        <n v="33791.82"/>
        <n v="43125.84"/>
        <n v="64132.5"/>
        <n v="36773.910000000003"/>
        <n v="138169.18"/>
        <n v="127374.86"/>
        <n v="104948.67"/>
        <n v="65989.08"/>
        <n v="106551.16"/>
        <n v="79231.23"/>
        <n v="129267.46"/>
        <n v="35067.879999999997"/>
        <n v="116908.13"/>
        <n v="100119.15"/>
        <n v="80853.759999999995"/>
        <n v="76162.83"/>
        <n v="133130.01"/>
        <n v="128428.96"/>
        <n v="124922.32"/>
        <n v="68327.899999999994"/>
        <n v="32756.41"/>
        <n v="98069.15"/>
        <n v="102009.93"/>
        <n v="86265.79"/>
        <n v="142718.63"/>
        <n v="90449.61"/>
        <n v="141148.45000000001"/>
        <n v="47834.5"/>
        <n v="116371.68"/>
        <n v="98494.54"/>
        <n v="48453.06"/>
        <n v="149978.53"/>
        <n v="145805.92000000001"/>
        <n v="140603.98000000001"/>
        <n v="127319.32"/>
        <n v="82482.66"/>
        <n v="79562.33"/>
        <n v="135210.64000000001"/>
        <n v="32149.83"/>
        <n v="40516.22"/>
        <n v="122366.54"/>
        <n v="30944.91"/>
        <n v="37284.559999999998"/>
        <n v="86308.85"/>
        <n v="125970.61"/>
        <n v="89247.01"/>
        <n v="44482.559999999998"/>
        <n v="120691.72"/>
        <n v="121435.76"/>
        <n v="40228.06"/>
        <n v="91938.64"/>
        <n v="121103.09"/>
        <n v="30948.27"/>
        <n v="135716.96"/>
        <n v="49203.28"/>
        <n v="108115.49"/>
        <n v="92360"/>
        <n v="83539.69"/>
        <n v="47321.54"/>
        <n v="44251.93"/>
        <n v="100754.91"/>
        <n v="123761.92"/>
        <n v="138029.32999999999"/>
        <n v="44853.79"/>
        <n v="62995.5"/>
        <n v="32886.83"/>
        <n v="37069.65"/>
        <n v="101640.55"/>
        <n v="32234.74"/>
        <n v="148237.04999999999"/>
        <n v="60106.67"/>
        <n v="149858.54999999999"/>
        <n v="101941.64"/>
        <n v="124476.63"/>
        <n v="56582.49"/>
        <n v="148111.62"/>
        <n v="45389.57"/>
        <n v="81253.740000000005"/>
        <n v="140206.98000000001"/>
        <n v="37541.29"/>
        <n v="92361.01"/>
        <n v="37440.269999999997"/>
        <n v="101949.1"/>
        <n v="101421.01"/>
        <n v="67400.02"/>
        <n v="90852.94"/>
        <n v="97931.63"/>
        <n v="118150.34"/>
        <n v="100282.37"/>
        <n v="131145.76999999999"/>
        <n v="147252.22"/>
        <n v="121569.88"/>
        <n v="76573.899999999994"/>
        <n v="137386.16"/>
        <n v="34937.15"/>
        <n v="39890.22"/>
        <n v="119425.36"/>
        <n v="120936.73"/>
        <n v="143031.57"/>
        <n v="120315.14"/>
        <n v="54504.55"/>
        <n v="53879.85"/>
        <n v="43289.27"/>
        <n v="90297"/>
        <n v="64549.41"/>
        <n v="143482.48000000001"/>
        <n v="49780.69"/>
        <n v="46377.67"/>
        <n v="44898.17"/>
        <n v="130380.14"/>
        <n v="74957.36"/>
        <n v="35281.5"/>
        <n v="108479.13"/>
        <n v="124951.17"/>
        <n v="109964.47"/>
        <n v="118549.59"/>
        <n v="69442.78"/>
        <n v="113553.37"/>
        <n v="50841.1"/>
        <n v="54168.12"/>
        <n v="81287.67"/>
        <n v="86311.02"/>
        <n v="34659.230000000003"/>
        <n v="118279.7"/>
        <n v="102257.92"/>
        <n v="60344.55"/>
        <n v="55143.07"/>
        <n v="74958.17"/>
        <n v="139556.57"/>
        <n v="120215.84"/>
        <n v="111823.2"/>
        <n v="44747.34"/>
        <n v="73224.67"/>
        <n v="53409.23"/>
        <n v="58908.19"/>
        <n v="110472.15"/>
        <n v="124209.83"/>
        <n v="99230.02"/>
        <n v="94595.15"/>
        <n v="67066.97"/>
        <n v="142131.95000000001"/>
        <n v="93341.33"/>
        <n v="99258.89"/>
        <n v="81253.33"/>
        <n v="44256.31"/>
        <n v="43995.32"/>
        <n v="45028.37"/>
        <n v="54895.65"/>
        <n v="132174.01"/>
        <n v="83390.429999999993"/>
        <n v="65965.11"/>
        <n v="39990.49"/>
        <n v="48418.97"/>
        <n v="47559.56"/>
        <n v="133847.79999999999"/>
        <n v="47120.42"/>
        <n v="63098.76"/>
        <n v="40150.21"/>
        <n v="114311.01"/>
        <n v="74046.11"/>
        <n v="65225.4"/>
        <n v="72467.13"/>
        <n v="30829.25"/>
        <n v="30697.23"/>
        <n v="89468.11"/>
        <n v="129580.29"/>
        <n v="149310.85"/>
        <n v="34603.97"/>
        <n v="66514.8"/>
        <n v="102782.62"/>
        <n v="63113.63"/>
        <n v="104281.24"/>
        <n v="38125.019999999997"/>
        <n v="93896.38"/>
        <n v="124877.63"/>
        <n v="143045.51999999999"/>
        <n v="114655.41"/>
        <n v="112573.85"/>
        <n v="57806.78"/>
        <n v="128099.9"/>
        <n v="31626.25"/>
        <n v="87651.05"/>
        <n v="42307.93"/>
        <n v="115782.14"/>
        <n v="102540.77"/>
        <n v="141945.82"/>
        <n v="68766.41"/>
        <n v="95920.71"/>
        <n v="132071.41"/>
        <n v="129338.62"/>
        <n v="101271.08"/>
        <n v="116706.89"/>
        <n v="129542.19"/>
        <n v="119519.49"/>
        <n v="73524.2"/>
        <n v="40204.720000000001"/>
        <n v="76876.960000000006"/>
        <n v="48184.54"/>
        <n v="142816.94"/>
        <n v="84576.94"/>
        <n v="46853.67"/>
        <n v="61539.29"/>
        <n v="134899.07"/>
        <n v="71090.83"/>
        <n v="127024.03"/>
        <n v="134853.10999999999"/>
        <n v="112659.66"/>
        <n v="137580.13"/>
        <n v="119484.9"/>
        <n v="134130.98000000001"/>
        <n v="101387.02"/>
        <n v="119993.24"/>
        <n v="72073.64"/>
        <n v="30498.91"/>
        <n v="107332.12"/>
        <n v="105772.93"/>
        <n v="114909.11"/>
        <n v="109110.92"/>
        <n v="89309.41"/>
        <n v="51576.77"/>
        <n v="53141.43"/>
        <n v="87788.98"/>
        <n v="42347.35"/>
        <n v="72349.86"/>
        <n v="81526.42"/>
        <n v="97396.87"/>
        <n v="53778.05"/>
        <n v="64123.9"/>
        <n v="96774.02"/>
        <n v="68743.08"/>
        <n v="39005.06"/>
        <n v="110188.23"/>
        <n v="118232.19"/>
        <n v="67419.05"/>
        <n v="144179.35"/>
        <n v="141231.32999999999"/>
        <n v="52733.96"/>
        <n v="93855.81"/>
        <n v="64559.11"/>
        <n v="84625.96"/>
        <n v="59701.25"/>
        <n v="118177.8"/>
        <n v="112294.1"/>
        <n v="40712.879999999997"/>
        <n v="63149.66"/>
        <n v="48027.33"/>
        <n v="81638.740000000005"/>
        <n v="33856.400000000001"/>
        <n v="46701.16"/>
        <n v="93188.57"/>
        <n v="46870.27"/>
        <n v="40159.089999999997"/>
        <n v="137406.28"/>
        <n v="42432.84"/>
        <n v="106343.66"/>
        <n v="63021.760000000002"/>
        <n v="138847.01"/>
        <n v="116305.09"/>
        <n v="68889.19"/>
        <n v="127026.66"/>
        <n v="74918.649999999994"/>
        <n v="49450.75"/>
        <n v="111883.34"/>
        <n v="45263.09"/>
        <n v="134576.79999999999"/>
        <n v="148192.07"/>
        <n v="143759.71"/>
        <n v="108040.44"/>
        <n v="121881.78"/>
        <n v="57255.11"/>
        <n v="45565.95"/>
        <n v="65122.01"/>
        <n v="96355.88"/>
        <n v="40139.199999999997"/>
        <n v="121559.56"/>
        <n v="96395.3"/>
        <n v="63684.02"/>
        <n v="98212.93"/>
        <n v="103239.42"/>
        <n v="34620.21"/>
        <n v="35367.97"/>
        <n v="69184.87"/>
        <n v="55377.56"/>
        <n v="145035.01999999999"/>
        <n v="53402.83"/>
        <n v="72238.149999999994"/>
        <n v="125502.71"/>
        <n v="121861.15"/>
        <n v="113631.44"/>
        <n v="105699.84"/>
        <n v="82630.44"/>
        <n v="120876.03"/>
        <n v="88396.29"/>
        <n v="34769.4"/>
        <n v="115950.11"/>
        <n v="69253.89"/>
        <n v="105274.21"/>
        <n v="132858.82"/>
        <n v="108832.92"/>
        <n v="83660.75"/>
        <n v="33475.51"/>
        <n v="56273.78"/>
        <n v="40830.33"/>
        <n v="49368.5"/>
        <n v="122689.4"/>
        <n v="119118.24"/>
        <n v="41961.51"/>
        <n v="144174.89000000001"/>
        <n v="147098.09"/>
        <n v="67374.59"/>
        <n v="115064.18"/>
        <n v="134369.9"/>
        <n v="135627.14000000001"/>
        <n v="69621.259999999995"/>
        <n v="94527.78"/>
        <n v="66690.039999999994"/>
        <n v="100478.05"/>
        <n v="87055.679999999993"/>
        <n v="76263.58"/>
        <n v="60064.68"/>
        <n v="51480.67"/>
        <n v="62994.17"/>
        <n v="134992.42000000001"/>
        <n v="106497.38"/>
        <n v="142865.42000000001"/>
        <n v="79110.179999999993"/>
        <n v="100937.82"/>
        <n v="114709.68"/>
        <n v="73633.58"/>
        <n v="113958.46"/>
        <n v="100418.49"/>
        <n v="72960.539999999994"/>
        <n v="87906.91"/>
        <n v="136391.43"/>
        <n v="54048.78"/>
        <n v="112414.37"/>
        <n v="117644.65"/>
        <n v="120202.14"/>
        <n v="145021.53"/>
        <n v="45448.74"/>
        <n v="123720.42"/>
        <n v="127540.21"/>
        <n v="32823.64"/>
        <n v="41348.71"/>
        <n v="103122.42"/>
        <n v="82012.23"/>
        <n v="110572.76"/>
        <n v="56978.97"/>
        <n v="68357.14"/>
        <n v="71435.899999999994"/>
        <n v="64066.52"/>
        <n v="148125.93"/>
        <n v="85669.67"/>
        <n v="79235.259999999995"/>
        <n v="144221.53"/>
        <n v="65157.83"/>
        <n v="116645.55"/>
        <n v="129330.46"/>
        <n v="99577.44"/>
        <n v="120837.67"/>
        <n v="115656.38"/>
        <n v="33360.559999999998"/>
        <n v="75357.45"/>
        <n v="72780.179999999993"/>
        <n v="62576.83"/>
        <n v="61891.6"/>
        <n v="94432.04"/>
        <n v="99805.63"/>
        <n v="91704.03"/>
        <n v="146922.53"/>
        <n v="66646.06"/>
        <n v="91975.96"/>
        <n v="81035.75"/>
        <n v="116000.72"/>
        <n v="49250.15"/>
        <n v="36733.75"/>
        <n v="97420.37"/>
        <n v="73347.55"/>
        <n v="107068.83"/>
        <n v="70050.31"/>
        <n v="85885.82"/>
        <n v="57027.59"/>
        <n v="47794.06"/>
        <n v="49594.67"/>
        <n v="83617.490000000005"/>
        <n v="73006.84"/>
        <n v="143487.81"/>
        <n v="31112.87"/>
        <n v="142354.99"/>
        <n v="136658.45000000001"/>
        <n v="43489.27"/>
        <n v="110211.83"/>
        <n v="60080.480000000003"/>
        <n v="125972.57"/>
        <n v="128038.74"/>
        <n v="126838.62"/>
        <n v="147010.54999999999"/>
        <n v="111668.92"/>
        <n v="42016.57"/>
        <n v="86160.5"/>
        <n v="121751.15"/>
        <n v="47089.01"/>
        <n v="135627.23000000001"/>
        <n v="117811.12"/>
        <n v="69459.56"/>
        <n v="130489.44"/>
        <n v="116194.68"/>
        <n v="143513.97"/>
        <n v="148917.07999999999"/>
        <n v="66700.22"/>
        <n v="145117"/>
        <n v="40865.07"/>
        <n v="34892.74"/>
        <n v="32492.87"/>
        <n v="114809.51"/>
        <n v="99475.02"/>
        <n v="89655.95"/>
        <n v="143682.14000000001"/>
        <n v="125809.96"/>
        <n v="93572.64"/>
        <n v="143883.59"/>
        <n v="72144.08"/>
        <n v="76170.42"/>
        <n v="98878.2"/>
        <n v="89718.13"/>
        <n v="78514.16"/>
        <n v="107183.82"/>
        <n v="103159.59"/>
        <n v="118710.85"/>
        <n v="143995.72"/>
        <n v="139829.4"/>
        <n v="115220.69"/>
        <n v="31251.56"/>
        <n v="69285.429999999993"/>
        <n v="96570"/>
        <n v="103838.5"/>
        <n v="72014.070000000007"/>
        <n v="59493.13"/>
        <n v="47218.38"/>
        <n v="139297.37"/>
        <n v="135533.32"/>
        <n v="135576.6"/>
        <n v="109844.81"/>
        <n v="95139.44"/>
        <n v="76316.479999999996"/>
        <n v="88402.2"/>
        <n v="48072.35"/>
        <n v="48242.03"/>
        <n v="34725.4"/>
        <n v="148537.84"/>
        <n v="148028.51"/>
        <n v="114061.79"/>
        <n v="32305.46"/>
        <n v="96285.92"/>
        <n v="37795.1"/>
        <n v="69708.08"/>
        <n v="39529.43"/>
        <n v="61591.39"/>
        <n v="90798.53"/>
        <n v="128124.42"/>
        <n v="127315.84"/>
        <n v="131577.79"/>
        <n v="31674.02"/>
        <n v="132457.76"/>
        <n v="46977.34"/>
        <n v="70931.67"/>
        <n v="96599.49"/>
        <n v="135687.38"/>
        <n v="123331.11"/>
        <n v="107500.99"/>
        <n v="54508.800000000003"/>
        <n v="62826.25"/>
        <n v="105466.84"/>
        <n v="141233.85"/>
        <n v="92961.52"/>
        <n v="131147.18"/>
        <n v="64756.73"/>
        <n v="129484.4"/>
        <n v="69246.97"/>
        <n v="119137.61"/>
        <n v="136125.65"/>
        <n v="87621.07"/>
        <n v="98173.31"/>
        <n v="61527.08"/>
        <n v="114345.21"/>
        <n v="145131.47"/>
        <n v="114353.63"/>
        <n v="94892.04"/>
        <n v="60384.04"/>
        <n v="98843.11"/>
        <n v="112081.28"/>
        <n v="107268.27"/>
        <n v="52920.79"/>
        <n v="74989.91"/>
        <n v="122374.49"/>
        <n v="115873.02"/>
        <n v="111029.12"/>
        <n v="84207.11"/>
        <n v="35264.959999999999"/>
        <n v="74001.08"/>
        <n v="40469.15"/>
        <n v="87345.57"/>
        <n v="109909.34"/>
        <n v="106007.59"/>
        <n v="129357.08"/>
        <n v="45279.16"/>
        <n v="114536.92"/>
        <n v="134539.09"/>
        <n v="62185.4"/>
        <n v="101731.26"/>
        <n v="116729.11"/>
        <n v="47560.79"/>
        <n v="80459.179999999993"/>
        <n v="38433.599999999999"/>
        <n v="58881.63"/>
        <n v="103955.6"/>
        <n v="63536.480000000003"/>
        <n v="76137.06"/>
        <n v="102786.47"/>
        <n v="75533.289999999994"/>
        <n v="40735.31"/>
        <n v="139901.99"/>
        <n v="49995.46"/>
        <n v="39245.699999999997"/>
        <n v="50615.35"/>
        <n v="63513.25"/>
        <n v="77402.03"/>
        <n v="34370"/>
        <n v="106614.44"/>
        <n v="54563.09"/>
        <n v="65274.12"/>
        <n v="115332.6"/>
        <n v="100274.54"/>
        <n v="121453.05"/>
        <n v="98182.42"/>
        <n v="71128.460000000006"/>
        <n v="123395.53"/>
        <n v="47756.639999999999"/>
        <n v="104766.98"/>
        <n v="77561.36"/>
        <n v="118491.62"/>
        <n v="140170.03"/>
        <n v="137646.74"/>
        <n v="113993.13"/>
        <n v="141659.65"/>
        <n v="38813.06"/>
        <n v="108741.8"/>
        <n v="127893.74"/>
        <n v="89442.92"/>
        <n v="69902.149999999994"/>
        <n v="120692.83"/>
        <n v="66033.899999999994"/>
        <n v="145036.49"/>
        <n v="132628.07"/>
        <n v="65078"/>
        <n v="37917.870000000003"/>
        <n v="41043.61"/>
        <n v="140965.67000000001"/>
        <n v="119728.12"/>
        <n v="142070.41"/>
        <n v="149536.28"/>
        <n v="149808.37"/>
        <n v="69330.460000000006"/>
        <n v="39460.660000000003"/>
        <n v="34888.49"/>
        <n v="100902.46"/>
        <n v="128661.08"/>
        <n v="76612.94"/>
        <n v="78665.399999999994"/>
        <n v="45955.45"/>
        <n v="69013.39"/>
        <n v="143897.16"/>
        <n v="63519.37"/>
        <n v="56467.88"/>
        <n v="108995.26"/>
        <n v="147294.21"/>
        <n v="126551.18"/>
        <n v="72825.679999999993"/>
        <n v="149514.73000000001"/>
        <n v="63649.31"/>
        <n v="112679.6"/>
        <n v="113565.49"/>
        <n v="53502.73"/>
        <n v="81818.7"/>
        <n v="55414.22"/>
        <n v="80986.36"/>
        <n v="45213.47"/>
        <n v="58857.95"/>
        <n v="35282.230000000003"/>
        <n v="68621.09"/>
        <n v="52850.64"/>
        <n v="61296.49"/>
        <n v="86264.93"/>
        <n v="78622"/>
        <n v="96305.2"/>
        <n v="37285.410000000003"/>
        <n v="86837.01"/>
        <n v="92606.82"/>
        <n v="134813.29999999999"/>
        <n v="145106.21"/>
        <n v="74204.62"/>
        <n v="64965.15"/>
        <n v="101982.62"/>
        <n v="34705.339999999997"/>
        <n v="52179.46"/>
        <n v="106420.01"/>
        <n v="39150.230000000003"/>
        <n v="120782.54"/>
        <n v="142053.35"/>
        <n v="119250.86"/>
        <n v="121528.34"/>
        <n v="43052.84"/>
        <n v="148217.63"/>
        <n v="110043.09"/>
        <n v="101742.04"/>
        <n v="106413.24"/>
        <n v="46955.07"/>
        <n v="50869.75"/>
        <n v="147712.4"/>
        <n v="121572.63"/>
        <n v="129673.7"/>
        <n v="62628.17"/>
        <n v="39006.81"/>
        <n v="68567.13"/>
        <n v="82877.95"/>
        <n v="89051.29"/>
        <n v="84463.97"/>
        <n v="137893.67000000001"/>
        <n v="52846.46"/>
        <n v="41341.949999999997"/>
        <n v="50438.18"/>
        <n v="95535.01"/>
        <n v="57468.99"/>
        <n v="78610.16"/>
        <n v="77202.81"/>
        <n v="98474.19"/>
        <n v="134169.32"/>
        <n v="65776.47"/>
        <n v="82968.67"/>
        <n v="37617.730000000003"/>
        <n v="119971.74"/>
        <n v="76818.53"/>
        <n v="51906.720000000001"/>
        <n v="129637"/>
        <n v="143402.93"/>
        <n v="76946.320000000007"/>
        <n v="53299.14"/>
        <n v="62296.05"/>
        <n v="136331.87"/>
        <n v="122371.13"/>
        <n v="73318.39"/>
        <n v="83973.56"/>
        <n v="125592.29"/>
        <n v="126194.58"/>
        <n v="106010.14"/>
        <n v="132041.04"/>
        <n v="64549.59"/>
        <n v="104888.14"/>
        <n v="114740"/>
        <n v="143056.53"/>
        <n v="145242.07"/>
        <n v="135787.04999999999"/>
        <n v="59342.54"/>
        <n v="32347.24"/>
        <n v="33369.410000000003"/>
        <n v="142767.23000000001"/>
        <n v="140705.69"/>
        <n v="134640.79"/>
        <n v="128789.9"/>
        <n v="48888.55"/>
        <n v="116600.48"/>
        <n v="94337.82"/>
        <n v="46873.35"/>
        <n v="118317.99"/>
        <n v="80863.45"/>
        <n v="73418.710000000006"/>
        <n v="45177.93"/>
        <n v="78664.800000000003"/>
        <n v="50697.9"/>
        <n v="33197.449999999997"/>
        <n v="47775.86"/>
        <n v="146253.04"/>
        <n v="93374.68"/>
        <n v="48790.14"/>
        <n v="36909.71"/>
        <n v="60277.99"/>
        <n v="50654.47"/>
        <n v="100838.06"/>
        <n v="61940.89"/>
        <n v="81694.44"/>
        <n v="109252.82"/>
        <n v="117714.81"/>
        <n v="136012.96"/>
        <n v="68423.78"/>
        <n v="100851.59"/>
        <n v="44149.68"/>
        <n v="75286.42"/>
        <n v="81516.990000000005"/>
        <n v="78795.710000000006"/>
        <n v="61023.79"/>
        <n v="120802.63"/>
        <n v="59835.040000000001"/>
        <n v="108034.29"/>
        <n v="144771.13"/>
        <n v="104705.7"/>
        <n v="112642.7"/>
        <n v="59567.58"/>
        <n v="147103.71"/>
        <n v="65845.61"/>
        <n v="31722.61"/>
        <n v="59102"/>
        <n v="36443.89"/>
        <n v="76817.22"/>
        <n v="100657.19"/>
        <n v="79025.84"/>
        <n v="71486.31"/>
        <n v="135437.99"/>
        <n v="143335.72"/>
        <n v="33684.61"/>
        <n v="76442.98"/>
        <n v="31417.84"/>
        <n v="81299.7"/>
        <n v="101490.77"/>
        <n v="121720.1"/>
        <n v="148379.48000000001"/>
        <n v="43527.55"/>
        <n v="44535.19"/>
        <n v="105765.49"/>
        <n v="116940.71"/>
        <n v="67119.600000000006"/>
        <n v="100599.16"/>
        <n v="40385.01"/>
        <n v="97403.74"/>
        <n v="94792.27"/>
        <n v="131267.15"/>
        <n v="66327.08"/>
        <n v="46556.37"/>
        <n v="51243.14"/>
        <n v="74741.81"/>
        <n v="56346.879999999997"/>
        <n v="40675.129999999997"/>
        <n v="37909.33"/>
        <n v="108832.47"/>
        <n v="101237.81"/>
        <n v="46901.91"/>
        <n v="125163.78"/>
        <n v="109678.54"/>
        <n v="78675.789999999994"/>
        <n v="57342.18"/>
        <n v="73706.649999999994"/>
        <n v="109929.89"/>
        <n v="36478.01"/>
        <n v="51868.91"/>
        <n v="71642.94"/>
        <n v="35942.1"/>
        <n v="137671.49"/>
        <n v="148858.28"/>
        <n v="145650.49"/>
        <n v="90114.46"/>
        <n v="131767.95000000001"/>
        <n v="85125.42"/>
        <n v="33833.800000000003"/>
        <n v="77109.850000000006"/>
        <n v="118433.60000000001"/>
        <n v="52384.63"/>
        <n v="81773.89"/>
        <n v="122736.31"/>
        <n v="92011.68"/>
        <n v="126444.7"/>
        <n v="94398.55"/>
        <n v="146872.57"/>
        <n v="45744.07"/>
        <n v="77504.75"/>
        <n v="108211.35"/>
        <n v="124218.98"/>
        <n v="31679.05"/>
        <n v="37253.35"/>
        <n v="71254.789999999994"/>
        <n v="140356.22"/>
        <n v="141636.62"/>
        <n v="145488.68"/>
        <n v="114768.7"/>
        <n v="143128.97"/>
        <n v="138713.37"/>
        <n v="68771.58"/>
        <n v="76176.72"/>
        <n v="55618.92"/>
        <n v="128634.2"/>
        <n v="51146.18"/>
        <n v="79310.66"/>
        <n v="107484.66"/>
        <n v="37885.51"/>
        <n v="105305.58"/>
        <n v="52378.44"/>
        <n v="103913.83"/>
        <n v="86345.09"/>
        <n v="88967.06"/>
        <n v="131017.74"/>
        <n v="140357.12"/>
        <n v="72448.679999999993"/>
        <n v="112040.9"/>
        <n v="76244.009999999995"/>
        <n v="68210.45"/>
        <n v="110463.03"/>
        <n v="48995.49"/>
        <n v="104436.5"/>
        <n v="148210.79999999999"/>
        <n v="130879.21"/>
        <n v="44962.71"/>
        <n v="115315.97"/>
        <n v="40683.230000000003"/>
        <n v="100663.6"/>
        <n v="35945.440000000002"/>
        <n v="103689.78"/>
        <n v="143051.48000000001"/>
        <n v="84106.85"/>
        <n v="87243.36"/>
        <n v="112952.63"/>
        <n v="45079.31"/>
        <n v="123454.22"/>
        <n v="81629.289999999994"/>
        <n v="56738.67"/>
        <n v="61814.78"/>
        <n v="137662.37"/>
        <n v="34504.78"/>
        <n v="120467"/>
        <n v="31195.3"/>
        <n v="87406.57"/>
        <n v="96735.43"/>
        <n v="116123.92"/>
        <n v="112918.06"/>
        <n v="111316.59"/>
        <n v="116964.85"/>
        <n v="71598.67"/>
        <n v="72302.61"/>
        <n v="59972.800000000003"/>
        <n v="53082.92"/>
        <n v="32497.15"/>
        <n v="138452.85"/>
        <n v="49202.16"/>
        <n v="64300.5"/>
        <n v="50683.26"/>
        <n v="42836.3"/>
        <n v="74653.58"/>
        <n v="61457.27"/>
        <n v="92930.09"/>
        <n v="43415.17"/>
        <n v="88271.71"/>
        <n v="93221.51"/>
        <n v="71740.259999999995"/>
        <n v="30229.32"/>
        <n v="120754.38"/>
        <n v="106199.97"/>
        <n v="57073.06"/>
        <n v="142547.47"/>
        <n v="127586.24000000001"/>
        <n v="65869.03"/>
        <n v="103396.27"/>
        <n v="31083.9"/>
        <n v="98891.32"/>
        <n v="39032.160000000003"/>
        <n v="65156.08"/>
        <n v="44192.11"/>
        <n v="30065.37"/>
        <n v="133859.25"/>
        <n v="32074.49"/>
        <n v="139471.94"/>
        <n v="140272.07999999999"/>
        <n v="142799.82"/>
        <n v="51696"/>
        <n v="69081.64"/>
        <n v="71723.78"/>
        <n v="106811.1"/>
        <n v="66632.86"/>
        <n v="93491.16"/>
        <n v="93470.93"/>
        <n v="57764.160000000003"/>
        <n v="34492.15"/>
        <n v="112112.55"/>
        <n v="97743.01"/>
        <n v="37836.53"/>
        <n v="43459.86"/>
        <n v="64861.13"/>
        <n v="139300.64000000001"/>
        <n v="103104.33"/>
        <n v="127306.22"/>
        <n v="90333.3"/>
        <n v="104063.42"/>
        <n v="124718.24"/>
        <n v="58935.73"/>
        <n v="37088.5"/>
        <n v="71190.12"/>
        <n v="59039.34"/>
        <n v="128449.36"/>
        <n v="139321.63"/>
        <n v="60770.97"/>
        <n v="61872.12"/>
        <n v="91093.22"/>
        <n v="78255.83"/>
        <n v="72072.600000000006"/>
        <n v="120907.08"/>
        <n v="56693.36"/>
        <n v="129108.56"/>
        <n v="46074.06"/>
        <n v="107189.59"/>
        <n v="76772.95"/>
        <n v="41961.45"/>
        <n v="108335.73"/>
        <n v="85781.56"/>
        <n v="50599.82"/>
        <n v="140645.92000000001"/>
        <n v="47363.97"/>
        <n v="117908.21"/>
        <n v="56957.919999999998"/>
        <n v="34446.65"/>
        <n v="126280.05"/>
        <n v="61058.15"/>
        <n v="66093.06"/>
        <n v="91183.38"/>
        <n v="149744.53"/>
        <n v="65002.9"/>
        <n v="144593.4"/>
        <n v="104133.11"/>
        <n v="59884.94"/>
        <n v="69567.13"/>
        <n v="33596.559999999998"/>
        <n v="107275.49"/>
        <n v="136881.95000000001"/>
        <n v="141666.25"/>
        <n v="124356.21"/>
        <n v="40230.370000000003"/>
        <n v="138533.93"/>
        <n v="137260.04"/>
        <n v="67095.320000000007"/>
        <n v="110181.42"/>
        <n v="79052.37"/>
        <n v="43062.37"/>
        <n v="143696.91"/>
        <n v="63169.47"/>
        <n v="57041.68"/>
        <n v="133940.56"/>
        <n v="44215.66"/>
        <n v="83606.62"/>
        <n v="100763.28"/>
        <n v="107761.7"/>
        <n v="140714.88"/>
        <n v="96302.98"/>
        <n v="130500.15"/>
        <n v="146433.67000000001"/>
        <n v="121610.2"/>
        <n v="147905.13"/>
        <n v="147507.01999999999"/>
        <n v="56446.879999999997"/>
        <n v="73767.41"/>
        <n v="128422.25"/>
        <n v="121790.2"/>
        <n v="75165.67"/>
        <n v="85509.119999999995"/>
        <n v="106946.08"/>
        <n v="68918.11"/>
        <n v="81433.289999999994"/>
        <n v="45045.64"/>
        <n v="123620.65"/>
        <n v="83924.64"/>
        <n v="49054.23"/>
        <n v="114739.99"/>
        <n v="135964.91"/>
        <n v="137818.65"/>
        <n v="134202.18"/>
        <n v="55041.43"/>
        <n v="144948.32999999999"/>
        <n v="89190.75"/>
        <n v="107505.8"/>
        <n v="95535.79"/>
        <n v="49908.47"/>
        <n v="59671.94"/>
        <n v="64041.59"/>
        <n v="65345.19"/>
        <n v="40855.9"/>
        <n v="87734.65"/>
        <n v="148318.04"/>
        <n v="62888.34"/>
        <n v="98529.83"/>
        <n v="41290.46"/>
        <n v="45221.98"/>
        <n v="95127.79"/>
        <n v="86072.39"/>
        <n v="87339.11"/>
        <n v="39618.370000000003"/>
        <n v="96296.48"/>
        <n v="102658.14"/>
        <n v="64204.84"/>
        <n v="85641.64"/>
        <n v="112210.48"/>
        <n v="80839.11"/>
        <n v="142642.95000000001"/>
        <n v="80426.789999999994"/>
        <n v="96057.48"/>
        <n v="62078.29"/>
        <n v="65210.63"/>
        <n v="31450.55"/>
        <n v="102408.71"/>
        <n v="90622.66"/>
        <n v="135220.69"/>
        <n v="140940.34"/>
        <n v="81408.56"/>
        <n v="78546.179999999993"/>
        <n v="90848"/>
        <n v="113231.94"/>
        <n v="37041.919999999998"/>
        <n v="49543.12"/>
        <n v="145893.06"/>
        <n v="54749.62"/>
        <n v="149266.07"/>
        <n v="91515.56"/>
        <n v="75228.62"/>
        <n v="108485.87"/>
        <n v="91581.3"/>
        <n v="69149.88"/>
        <n v="101080.36"/>
        <n v="44405.63"/>
        <n v="92630.48"/>
        <n v="48745.21"/>
        <n v="140194.9"/>
        <n v="123466.14"/>
        <n v="115476.02"/>
        <n v="67249.429999999993"/>
        <n v="80034.350000000006"/>
        <n v="120179.48"/>
        <n v="35862.69"/>
        <n v="35960.44"/>
        <n v="44185.05"/>
        <n v="119073.94"/>
        <n v="81372.86"/>
        <n v="40221.01"/>
        <n v="30807.31"/>
        <n v="89504.17"/>
        <n v="119305.3"/>
        <n v="64393.34"/>
        <n v="86452.32"/>
        <n v="72201.03"/>
        <n v="130220.14"/>
        <n v="59499.59"/>
        <n v="100627.96"/>
        <n v="31493.71"/>
        <n v="36659.25"/>
        <n v="35107.21"/>
        <n v="53963.06"/>
        <n v="43372.61"/>
        <n v="144236.76"/>
        <n v="98675.39"/>
        <n v="73596.25"/>
        <n v="141375.16"/>
        <n v="30961.71"/>
        <n v="61475.08"/>
        <n v="104793.72"/>
        <n v="119659.99"/>
        <n v="64007.22"/>
        <n v="75586.34"/>
        <n v="78732.600000000006"/>
        <n v="127075.6"/>
        <n v="61841.79"/>
        <n v="141888.71"/>
        <n v="68672.3"/>
        <n v="126154.66"/>
        <n v="102444.53"/>
        <n v="142172.56"/>
        <n v="58595.82"/>
        <n v="89357.28"/>
        <n v="76680.479999999996"/>
        <n v="55613.29"/>
        <n v="90747.839999999997"/>
        <n v="67583.03"/>
        <n v="111047.7"/>
        <n v="78580.56"/>
        <n v="55063.89"/>
        <n v="118811.14"/>
        <n v="60871.19"/>
        <n v="31954.04"/>
        <n v="129205.31"/>
        <n v="107155.2"/>
        <n v="60650.14"/>
        <n v="125613.57"/>
        <n v="76102.929999999993"/>
        <n v="120192.95"/>
        <n v="36898.78"/>
        <n v="131763.60999999999"/>
        <n v="35469.82"/>
        <n v="103045.6"/>
        <n v="62728.32"/>
        <n v="89057.16"/>
        <n v="147910.92000000001"/>
        <n v="131326.07999999999"/>
        <n v="38003.24"/>
        <n v="126717.71"/>
        <n v="80398.8"/>
        <n v="147807.12"/>
        <n v="141342.13"/>
        <n v="127506.17"/>
        <n v="38472.160000000003"/>
        <n v="37776.239999999998"/>
        <n v="93014.84"/>
        <n v="98048.69"/>
        <n v="121251.01"/>
        <n v="114772.81"/>
        <n v="52921.07"/>
        <n v="138608.20000000001"/>
        <n v="39161.99"/>
        <n v="120006.24"/>
        <n v="91485.37"/>
        <n v="103578.72"/>
        <n v="58022.57"/>
        <n v="66010.31"/>
        <n v="131587.07999999999"/>
        <n v="83034.41"/>
        <n v="76392.479999999996"/>
        <n v="106430.63"/>
        <n v="85161.56"/>
        <n v="131883.56"/>
        <n v="118844.33"/>
        <n v="72055.42"/>
        <n v="100146.78"/>
        <n v="61524.98"/>
        <n v="141043.15"/>
        <n v="117745.81"/>
        <n v="46081.57"/>
        <n v="116770.4"/>
        <n v="31773.86"/>
        <n v="78785.539999999994"/>
        <n v="36335.26"/>
        <n v="48408.3"/>
        <n v="118822.63"/>
        <n v="33303.760000000002"/>
        <n v="144642.82"/>
        <n v="81383.62"/>
        <n v="134036.35"/>
        <n v="69901.87"/>
        <n v="78518.37"/>
        <n v="106054.84"/>
        <n v="133609.35"/>
        <n v="99330.14"/>
        <n v="90011.17"/>
        <n v="123001.86"/>
        <n v="44698.33"/>
        <n v="114303.75"/>
        <n v="109793.25"/>
        <n v="56480.84"/>
        <n v="39756.46"/>
        <n v="97602.21"/>
        <n v="31250.63"/>
        <n v="141099.54999999999"/>
        <n v="61335.98"/>
        <n v="95225.42"/>
        <n v="66414.61"/>
        <n v="88149.47"/>
        <n v="106458.26"/>
        <n v="39888.14"/>
        <n v="51060.04"/>
        <n v="139788.17000000001"/>
        <n v="71744.17"/>
        <n v="33106.839999999997"/>
        <n v="61281.24"/>
        <n v="94355.839999999997"/>
        <n v="94326"/>
        <n v="126304.05"/>
        <n v="30918.69"/>
        <n v="32847.56"/>
        <n v="125984.09"/>
        <n v="57281.34"/>
        <n v="144938.6"/>
        <n v="35860.67"/>
        <n v="62804.21"/>
        <n v="56394.239999999998"/>
        <n v="135172.73000000001"/>
        <n v="116417.55"/>
        <n v="63306.05"/>
        <n v="68659.02"/>
        <n v="41905.050000000003"/>
        <n v="75893.97"/>
        <n v="48146.85"/>
        <n v="107535.32"/>
        <n v="67092.52"/>
        <n v="86246.77"/>
        <n v="103713.46"/>
        <n v="33180.33"/>
        <n v="105127.63"/>
        <n v="38593.480000000003"/>
        <n v="34805.089999999997"/>
        <n v="105164.29"/>
        <n v="70899.27"/>
        <n v="133895.84"/>
        <n v="76308.34"/>
        <n v="105056.91"/>
        <n v="120083.26"/>
        <n v="99063.360000000001"/>
        <n v="71386.67"/>
        <n v="96660.07"/>
        <n v="117581.26"/>
        <n v="143897.79999999999"/>
        <n v="124798.03"/>
        <n v="135204.97"/>
        <n v="141663.41"/>
        <n v="35854.51"/>
        <n v="70791.66"/>
        <n v="104935.85"/>
        <n v="85510.76"/>
        <n v="125859.98"/>
        <n v="116330.06"/>
        <n v="144222.64000000001"/>
        <n v="62122.16"/>
        <n v="76109.84"/>
        <n v="81176.289999999994"/>
        <n v="115802.95"/>
        <n v="123627.93"/>
        <n v="145717.44"/>
        <n v="82140.3"/>
        <n v="103799.19"/>
        <n v="99534.65"/>
        <n v="100409.26"/>
        <n v="98618.47"/>
        <n v="98454.6"/>
        <n v="54920.21"/>
        <n v="89767.2"/>
        <n v="68355.55"/>
        <n v="68432.19"/>
        <n v="83204.070000000007"/>
        <n v="143199.01999999999"/>
        <n v="139942.79999999999"/>
        <n v="131616.5"/>
        <n v="54336.36"/>
        <n v="120896.17"/>
        <n v="58342.5"/>
        <n v="83262.39"/>
        <n v="99693.62"/>
        <n v="130632.55"/>
        <n v="96172.33"/>
        <n v="67004.38"/>
        <n v="136679.23000000001"/>
        <n v="37656.94"/>
        <n v="55298.47"/>
        <n v="80816.94"/>
        <n v="143524.45000000001"/>
        <n v="69636.759999999995"/>
        <n v="97387.72"/>
        <n v="33515.82"/>
        <n v="134552.1"/>
        <n v="93841.4"/>
        <n v="131344.35999999999"/>
        <n v="111190.09"/>
        <n v="122613.44"/>
        <n v="134272.47"/>
        <n v="53092.66"/>
        <n v="138225.25"/>
        <n v="83071.42"/>
        <n v="60904.63"/>
        <n v="58184.56"/>
        <n v="114467.86"/>
        <n v="40854.18"/>
        <n v="45901.75"/>
        <n v="114869.75999999999"/>
        <n v="78960.03"/>
        <n v="46950.55"/>
        <n v="111527.69"/>
        <n v="53579.61"/>
        <n v="67161.429999999993"/>
        <n v="112181.29"/>
        <n v="38600.51"/>
        <n v="58325.51"/>
        <n v="114169.65"/>
        <n v="116072.57"/>
        <n v="56002.99"/>
        <n v="77451.350000000006"/>
        <n v="131574.88"/>
        <n v="131528.07999999999"/>
        <n v="80911.55"/>
        <n v="57211.71"/>
        <n v="138287.29"/>
        <n v="112811.43"/>
        <n v="63619.15"/>
        <n v="53109.55"/>
        <n v="87247.72"/>
        <n v="72713.539999999994"/>
        <n v="59190.48"/>
        <n v="139662.71"/>
        <n v="54861.78"/>
        <n v="103670.43"/>
        <n v="123182.99"/>
        <n v="48495.26"/>
        <n v="134117.56"/>
        <n v="54949.1"/>
        <n v="104611.49"/>
        <n v="85308.27"/>
        <n v="44522.87"/>
        <n v="37359.71"/>
        <n v="148229.97"/>
        <n v="91770.46"/>
        <n v="86094.97"/>
        <n v="53956.08"/>
        <n v="123044.13"/>
        <n v="66665.25"/>
        <n v="60882.51"/>
        <n v="59890.720000000001"/>
        <n v="121094.19"/>
        <n v="102112.77"/>
        <n v="143944.79"/>
        <n v="79029.960000000006"/>
        <n v="55787.14"/>
        <n v="117356.56"/>
        <n v="147168.59"/>
        <n v="125448.57"/>
        <n v="134555.19"/>
        <n v="134180.69"/>
        <n v="126781.5"/>
        <n v="76474.95"/>
        <n v="116247.7"/>
        <n v="56380.9"/>
        <n v="138207.46"/>
        <n v="131813"/>
        <n v="87602.22"/>
        <n v="107201.97"/>
        <n v="147982.91"/>
        <n v="34418.300000000003"/>
        <n v="149234.21"/>
        <n v="41161.129999999997"/>
        <n v="115441.78"/>
        <n v="52312.3"/>
        <n v="93832.09"/>
        <n v="129313.66"/>
        <n v="141080.54"/>
        <n v="143361.17000000001"/>
        <n v="126807.74"/>
        <n v="71419.42"/>
        <n v="145262.07999999999"/>
        <n v="118260.66"/>
        <n v="72763.02"/>
        <n v="136559.93"/>
        <n v="97003.41"/>
        <n v="146603.88"/>
        <n v="46967.44"/>
        <n v="33657.24"/>
        <n v="121207.6"/>
        <n v="142713.07"/>
        <n v="75612.399999999994"/>
        <n v="102838.46"/>
        <n v="138069.60999999999"/>
        <n v="76722.34"/>
        <n v="63251.3"/>
        <n v="97214.34"/>
        <n v="135924.6"/>
        <n v="121096.7"/>
        <n v="49769.96"/>
        <n v="79140.509999999995"/>
        <n v="39521.93"/>
        <n v="40438.269999999997"/>
        <n v="70157.42"/>
        <n v="35978.449999999997"/>
        <n v="63693.82"/>
        <n v="113298.94"/>
        <n v="119624.5"/>
        <n v="128963.45"/>
        <n v="118666.3"/>
        <n v="134970.22"/>
        <n v="97341.440000000002"/>
        <n v="111310.34"/>
        <n v="107291.13"/>
        <n v="115003.58"/>
        <n v="133031.49"/>
        <n v="143969.60000000001"/>
        <n v="90057.78"/>
        <n v="109822.96"/>
        <n v="90190.21"/>
        <n v="66069.960000000006"/>
        <n v="44938.27"/>
        <n v="39339.97"/>
        <n v="51371.76"/>
        <n v="111222.71"/>
        <n v="94599.71"/>
        <n v="106230.35"/>
        <n v="139700.76"/>
        <n v="117535.17"/>
        <n v="125611.67"/>
        <n v="127201.44"/>
        <n v="140944.12"/>
        <n v="54729.3"/>
        <n v="61220.49"/>
        <n v="31370.15"/>
        <n v="58468.6"/>
        <n v="35015.599999999999"/>
        <n v="65684.759999999995"/>
        <n v="139406.73000000001"/>
        <n v="44805.94"/>
        <n v="38038.160000000003"/>
        <n v="63161.33"/>
        <n v="73450.53"/>
        <n v="138881.54"/>
        <n v="133478.74"/>
        <n v="60437.9"/>
        <n v="96882.3"/>
        <n v="110195.57"/>
        <n v="120591.61"/>
        <n v="94968.16"/>
        <n v="79626.789999999994"/>
        <n v="91408.33"/>
        <n v="75627.070000000007"/>
        <n v="87162.94"/>
        <n v="126947.65"/>
        <n v="146020.29"/>
        <n v="78136.27"/>
        <n v="135594.57"/>
        <n v="87465.18"/>
        <n v="146931.18"/>
        <n v="100811.01"/>
        <n v="123082.3"/>
        <n v="125664.43"/>
        <n v="32326.34"/>
        <n v="73988.88"/>
        <n v="72661.41"/>
        <n v="98743.79"/>
        <n v="147338.79"/>
        <n v="42822.89"/>
        <n v="116504.46"/>
        <n v="145759.98000000001"/>
        <n v="133105.37"/>
        <n v="51338.07"/>
        <n v="66685.990000000005"/>
        <n v="92223.29"/>
        <n v="105178.11"/>
        <n v="146280.66"/>
        <n v="105543.49"/>
        <n v="69391.06"/>
        <n v="145539.26"/>
        <n v="85796.800000000003"/>
        <n v="133759.82999999999"/>
        <n v="104309.18"/>
        <n v="132440.6"/>
        <n v="59552.800000000003"/>
        <n v="142008.56"/>
        <n v="45848.28"/>
        <n v="128138.36"/>
        <n v="122483.37"/>
        <n v="134938.34"/>
        <n v="79262.080000000002"/>
        <n v="67519.3"/>
        <n v="55892.63"/>
        <n v="88271.06"/>
        <n v="118063.09"/>
        <n v="51131.67"/>
        <n v="80397"/>
        <n v="60636.39"/>
        <n v="38205.370000000003"/>
        <n v="40728.58"/>
        <n v="87853.32"/>
        <n v="31513.83"/>
        <n v="100337.9"/>
        <n v="122632.69"/>
        <n v="89006.23"/>
        <n v="92624.27"/>
        <n v="75869"/>
        <n v="90820.92"/>
        <n v="88309.7"/>
        <n v="48635.13"/>
        <n v="74038.95"/>
        <n v="102513.93"/>
        <n v="131639.87"/>
        <n v="41188.36"/>
        <n v="83392.11"/>
        <n v="38305.08"/>
        <n v="84599.27"/>
        <n v="146360.46"/>
        <n v="142836.38"/>
        <n v="124416.65"/>
        <n v="106337.96"/>
        <n v="30471.45"/>
        <n v="98848.13"/>
        <n v="57293.95"/>
        <n v="73223.17"/>
        <n v="84763.44"/>
        <n v="75133.899999999994"/>
        <n v="54090.98"/>
        <n v="45035.45"/>
        <n v="142640.57999999999"/>
        <n v="119683.58"/>
        <n v="119981.51"/>
        <n v="30144.880000000001"/>
        <n v="53597.06"/>
        <n v="38618.6"/>
        <n v="48664.88"/>
        <n v="47681.03"/>
        <n v="139381.12"/>
        <n v="112055.3"/>
        <n v="81130.28"/>
        <n v="139181.54999999999"/>
        <n v="86155.45"/>
        <n v="68336.990000000005"/>
        <n v="145400.46"/>
        <n v="72617.56"/>
        <n v="144748.88"/>
        <n v="86604.38"/>
        <n v="37686.410000000003"/>
        <n v="69149.66"/>
        <n v="45458.559999999998"/>
        <n v="138529.75"/>
        <n v="43422.87"/>
        <n v="63413.78"/>
        <n v="117464.18"/>
        <n v="32179.01"/>
        <n v="125182"/>
        <n v="50922.82"/>
        <n v="114494.92"/>
        <n v="101161.07"/>
        <n v="118374.27"/>
        <n v="86128.31"/>
        <n v="43083.57"/>
        <n v="90910.48"/>
        <n v="133236"/>
        <n v="47464.06"/>
        <n v="86431.679999999993"/>
        <n v="131999.88"/>
        <n v="33719.11"/>
        <n v="132608.64000000001"/>
        <n v="144629.42000000001"/>
        <n v="94152.18"/>
        <n v="69963.679999999993"/>
        <n v="64169.22"/>
        <n v="100219.21"/>
        <n v="61856.27"/>
        <n v="117890.29"/>
        <n v="80309.56"/>
        <n v="89810.28"/>
        <n v="92345.83"/>
        <n v="70459.039999999994"/>
        <n v="131801.21"/>
        <n v="106223.17"/>
        <n v="80148.36"/>
        <n v="94976.85"/>
        <n v="61042.35"/>
        <n v="144096.94"/>
        <n v="94361.13"/>
        <n v="48378.38"/>
        <n v="70992.009999999995"/>
        <n v="149934.82999999999"/>
        <n v="77869.149999999994"/>
        <n v="123533.34"/>
        <n v="147005.03"/>
        <n v="86277.82"/>
        <n v="104132.83"/>
        <n v="134178.73000000001"/>
        <n v="49891.62"/>
        <n v="123717.2"/>
        <n v="68427.679999999993"/>
        <n v="55372.67"/>
        <n v="61012.45"/>
        <n v="60034.239999999998"/>
        <n v="109921.01"/>
        <n v="143792.51999999999"/>
        <n v="126523.85"/>
        <n v="148400"/>
        <n v="130671.1"/>
        <n v="145977.14000000001"/>
        <n v="84441.41"/>
        <n v="87422.04"/>
        <n v="37452.300000000003"/>
        <n v="65941.09"/>
        <n v="72257.27"/>
        <n v="125753.56"/>
        <n v="141611.07999999999"/>
        <n v="103614.33"/>
        <n v="110381.86"/>
        <n v="147619.53"/>
        <n v="116685.03"/>
        <n v="105995.44"/>
        <n v="86377.95"/>
        <n v="117218.51"/>
        <n v="146527.92000000001"/>
        <n v="31219.1"/>
        <n v="102274.52"/>
        <n v="80609.5"/>
        <n v="58958.87"/>
        <n v="110839.03"/>
        <n v="85296.88"/>
        <n v="33050.17"/>
        <n v="97098.09"/>
        <n v="38916.71"/>
        <n v="34843.22"/>
        <n v="59036.69"/>
        <n v="130259.58"/>
        <n v="63877.57"/>
        <n v="123807.42"/>
        <n v="137099.25"/>
        <n v="149271.84"/>
        <n v="44042.07"/>
        <n v="48192.54"/>
        <n v="138229.57"/>
        <n v="136482.5"/>
        <n v="120135.5"/>
        <n v="146690.38"/>
        <n v="71444.399999999994"/>
        <n v="119062.74"/>
        <n v="33674.5"/>
        <n v="101973.44"/>
        <n v="122315.52"/>
        <n v="58862.47"/>
        <n v="57706.59"/>
        <n v="30584.51"/>
        <n v="94681.79"/>
        <n v="115113.27"/>
        <n v="135274.20000000001"/>
        <n v="144633.73000000001"/>
        <n v="126350.58"/>
        <n v="102547.12"/>
        <n v="52658.33"/>
        <n v="103566.8"/>
        <n v="43469.52"/>
        <n v="115391.86"/>
        <n v="115452.34"/>
        <n v="136923.23000000001"/>
        <n v="109012.19"/>
        <n v="97244.12"/>
        <n v="66083.61"/>
        <n v="88736.73"/>
        <n v="36780.730000000003"/>
        <n v="100266.71"/>
        <n v="66892.66"/>
        <n v="127289.11"/>
        <n v="136716.24"/>
        <n v="71713.58"/>
        <n v="91179.74"/>
        <n v="146996.23000000001"/>
        <n v="103414.52"/>
        <n v="77965.45"/>
        <n v="122048.3"/>
        <n v="137425.14000000001"/>
        <n v="113151.16"/>
        <n v="94488.74"/>
        <n v="42123.32"/>
        <n v="117348.77"/>
        <n v="84036.26"/>
        <n v="102862.66"/>
        <n v="123525.29"/>
        <n v="41234.44"/>
        <n v="86364.33"/>
        <n v="140034.46"/>
        <n v="36429.040000000001"/>
        <n v="108817.41"/>
        <n v="41524.589999999997"/>
        <n v="96914.46"/>
        <n v="79780.039999999994"/>
        <n v="112639.94"/>
        <n v="83100.25"/>
        <n v="104276.36"/>
        <n v="56674.96"/>
        <n v="92533.56"/>
        <n v="118158.64"/>
        <n v="96149.9"/>
        <n v="45722.66"/>
        <n v="92238.99"/>
        <n v="102910.26"/>
        <n v="99166.6"/>
        <n v="120145.63"/>
        <n v="53365.59"/>
        <n v="92658.04"/>
        <n v="140022"/>
        <n v="137906.09"/>
        <n v="139833.04"/>
        <n v="78547.360000000001"/>
        <n v="142970.97"/>
        <n v="97670.76"/>
        <n v="101294.52"/>
        <n v="73090.41"/>
        <n v="41487.15"/>
        <n v="145431.6"/>
        <n v="92651.21"/>
        <n v="128582.41"/>
        <n v="70988.53"/>
        <n v="48023.85"/>
        <n v="47929.64"/>
        <n v="106881.03"/>
        <n v="95278.98"/>
        <n v="108377.23"/>
        <n v="63868.89"/>
        <n v="68631.570000000007"/>
        <n v="93272.08"/>
        <n v="113555.61"/>
        <n v="102501.27"/>
        <n v="44613.74"/>
        <n v="125483.6"/>
        <n v="33018.07"/>
        <n v="87139.51"/>
        <n v="64615.92"/>
        <n v="117820.3"/>
        <n v="30447.82"/>
        <n v="90413.440000000002"/>
        <n v="149796"/>
        <n v="70806.210000000006"/>
        <n v="86121.91"/>
        <n v="141085.96"/>
        <n v="79213.58"/>
        <n v="130013.9"/>
        <n v="102936.67"/>
        <n v="52011.44"/>
        <n v="142052.29999999999"/>
        <n v="103571.63"/>
        <n v="66666.320000000007"/>
        <n v="111842.89"/>
        <n v="127004.94"/>
        <n v="86913.93"/>
        <n v="54091.75"/>
        <n v="61113.95"/>
        <n v="122958.34"/>
        <n v="126567.54"/>
        <n v="52383.56"/>
        <n v="30156.95"/>
        <n v="81825.75"/>
        <n v="53587.92"/>
        <n v="87952.65"/>
        <n v="133565.04999999999"/>
        <n v="139354.17000000001"/>
        <n v="139716.29999999999"/>
        <n v="100589.96"/>
        <n v="105356.22"/>
        <n v="117690.13"/>
        <n v="104422.93"/>
        <n v="92310.89"/>
        <n v="146606.13"/>
        <n v="102846.2"/>
        <n v="101180.23"/>
        <n v="65064.75"/>
        <n v="139205.71"/>
        <n v="116002.81"/>
        <n v="100425.79"/>
        <n v="142423.23000000001"/>
        <n v="121464.84"/>
        <n v="140094"/>
        <n v="90934.75"/>
        <n v="114964.73"/>
        <n v="137124.88"/>
        <n v="109078.92"/>
        <n v="123868.61"/>
        <n v="63950.12"/>
        <n v="125319.84"/>
        <n v="39534.92"/>
        <n v="123412.37"/>
        <n v="124806.63"/>
        <n v="142851.72"/>
        <n v="103792.59"/>
        <n v="65877.320000000007"/>
        <n v="53294.93"/>
        <n v="97977.4"/>
        <n v="82459.490000000005"/>
        <n v="149519.96"/>
        <n v="57186.77"/>
        <n v="148723.04"/>
        <n v="85244.97"/>
        <n v="79707.73"/>
        <n v="91212.19"/>
        <n v="79061.75"/>
        <n v="79290.789999999994"/>
        <n v="88927.87"/>
        <n v="114394.86"/>
        <n v="137621.99"/>
        <n v="54139.95"/>
        <n v="79348.02"/>
        <n v="84828.34"/>
        <n v="131455.04999999999"/>
        <n v="112578.73"/>
        <n v="134504.74"/>
        <n v="93398.47"/>
        <n v="102815.01"/>
        <n v="114066.87"/>
        <n v="145998.82999999999"/>
        <n v="107033.26"/>
        <n v="114173.39"/>
        <n v="89948.12"/>
        <n v="141767.49"/>
        <n v="108306.36"/>
        <n v="33166.75"/>
        <n v="89951.3"/>
        <n v="76283.66"/>
        <n v="73442.039999999994"/>
        <n v="117672.84"/>
        <n v="96119.61"/>
        <n v="66827.39"/>
        <n v="81094.289999999994"/>
        <n v="59437.88"/>
        <n v="112745.51"/>
        <n v="74206.78"/>
        <n v="98118.96"/>
        <n v="55401.95"/>
        <n v="62600.87"/>
        <n v="124918.98"/>
        <n v="47508.83"/>
        <n v="142567.82999999999"/>
        <n v="68994.09"/>
        <n v="64059.88"/>
        <n v="133211.57999999999"/>
        <n v="59980.24"/>
        <n v="30054.61"/>
        <n v="53009.4"/>
        <n v="82709.38"/>
        <n v="42317.279999999999"/>
        <n v="99729.71"/>
        <n v="90730.65"/>
        <n v="76270.210000000006"/>
        <n v="41804.870000000003"/>
        <n v="47706.18"/>
        <n v="94427.56"/>
        <n v="66286.070000000007"/>
        <n v="74444.509999999995"/>
        <n v="82424.160000000003"/>
        <n v="91354.71"/>
        <n v="108085.62"/>
        <n v="108096.08"/>
        <n v="109034.7"/>
        <n v="139434.32999999999"/>
        <n v="119099.52"/>
        <n v="57647.1"/>
        <n v="61297.78"/>
        <n v="136421.16"/>
        <n v="49347.77"/>
        <n v="58888.54"/>
        <n v="144220.20000000001"/>
        <n v="37521.74"/>
        <n v="45403.1"/>
        <n v="65307.45"/>
        <n v="149820.78"/>
        <n v="138746.76999999999"/>
        <n v="98851.29"/>
        <n v="127018.54"/>
        <n v="88135.2"/>
        <n v="122064.88"/>
        <n v="38964.410000000003"/>
        <n v="142436.39000000001"/>
        <n v="33754.03"/>
        <n v="74047.320000000007"/>
        <n v="82008.44"/>
        <n v="48843.62"/>
        <n v="60764.04"/>
        <n v="130977.7"/>
        <n v="112720.77"/>
        <n v="117460.47"/>
        <n v="38764.74"/>
        <n v="33965.83"/>
        <n v="80930.41"/>
        <n v="132122.22"/>
        <n v="51956.69"/>
        <n v="33631.18"/>
        <n v="86803.32"/>
        <n v="93848.73"/>
        <n v="133841.24"/>
        <n v="35222.81"/>
        <n v="73268.27"/>
        <n v="106154.57"/>
        <n v="117109.05"/>
        <n v="134889.82"/>
        <n v="42283.44"/>
        <n v="144840.21"/>
        <n v="50364.98"/>
        <n v="124504.43"/>
        <n v="120790.84"/>
        <n v="38193.980000000003"/>
        <n v="104723.61"/>
        <n v="84464.22"/>
        <n v="48794.65"/>
        <n v="138831.96"/>
        <n v="133646.9"/>
        <n v="71945.83"/>
        <n v="59772.92"/>
        <n v="140262.98000000001"/>
        <n v="102572.9"/>
        <n v="118293.1"/>
        <n v="90480.45"/>
        <n v="61916.38"/>
        <n v="38192.660000000003"/>
        <n v="55001.14"/>
        <n v="43816.67"/>
        <n v="102689.87"/>
        <n v="111558.43"/>
        <n v="124461.54"/>
        <n v="39893.78"/>
        <n v="130000.81"/>
        <n v="60083.11"/>
        <n v="97582.43"/>
        <n v="125408.24"/>
        <n v="137033.17000000001"/>
        <n v="35624.269999999997"/>
        <n v="37442.769999999997"/>
        <n v="112432.69"/>
        <n v="79786.27"/>
        <n v="32378.18"/>
        <n v="72657.5"/>
        <n v="135563.39000000001"/>
        <n v="119345.97"/>
        <n v="133285.39000000001"/>
        <n v="100782.57"/>
        <n v="149616.97"/>
        <n v="117721.16"/>
        <n v="148249.32999999999"/>
        <n v="143327.97"/>
        <n v="31737.919999999998"/>
        <n v="54265.4"/>
        <n v="72551.88"/>
        <n v="42690.33"/>
        <n v="60562"/>
        <n v="55826.21"/>
        <n v="110154.9"/>
        <n v="116056.97"/>
        <n v="48757.21"/>
        <n v="68352.92"/>
        <n v="147056.35"/>
        <n v="108506.7"/>
        <n v="119827.74"/>
        <n v="79006.570000000007"/>
        <n v="106491.31"/>
        <n v="45655.41"/>
        <n v="88402.77"/>
        <n v="115955.9"/>
        <n v="55490.12"/>
        <n v="112539.96"/>
        <n v="70246.83"/>
        <n v="127754.12"/>
        <n v="110636.88"/>
        <n v="127650.66"/>
        <n v="144849.17000000001"/>
        <n v="118944.19"/>
        <n v="135198.93"/>
        <n v="141381.68"/>
        <n v="101376.52"/>
        <n v="30684.38"/>
        <n v="139577.44"/>
        <n v="131251.93"/>
        <n v="50127.75"/>
        <n v="84104.19"/>
        <n v="138642.79999999999"/>
        <n v="119036.44"/>
        <n v="34895.5"/>
        <n v="63721.43"/>
        <n v="57922.19"/>
        <n v="70769.100000000006"/>
        <n v="97764.94"/>
        <n v="104154.12"/>
        <n v="85306.59"/>
        <n v="83739.72"/>
        <n v="143859.70000000001"/>
        <n v="34681.26"/>
        <n v="66640.039999999994"/>
        <n v="96675.45"/>
        <n v="138136.99"/>
        <n v="96868.41"/>
        <n v="70018.84"/>
        <n v="45983.11"/>
        <n v="85124.41"/>
        <n v="99103.63"/>
        <n v="43159.28"/>
        <n v="82911.25"/>
        <n v="147788.67000000001"/>
        <n v="118818.03"/>
        <n v="119373.26"/>
        <n v="83504.87"/>
        <n v="122729.19"/>
        <n v="52469.57"/>
        <n v="114241.95"/>
        <n v="107679.76"/>
        <n v="147570.67000000001"/>
        <n v="103056.52"/>
        <n v="41964.6"/>
        <n v="134948.72"/>
        <n v="77135.5"/>
        <n v="93167.64"/>
        <n v="106909.17"/>
        <n v="119938.14"/>
        <n v="89012.86"/>
        <n v="111437.23"/>
        <n v="115739.84"/>
        <n v="59718.93"/>
        <n v="136217.28"/>
        <n v="34928.019999999997"/>
        <n v="40420.46"/>
        <n v="112098.42"/>
        <n v="72849.66"/>
        <n v="36062.629999999997"/>
        <n v="111445.8"/>
        <n v="82801.97"/>
        <n v="84379.91"/>
        <n v="125712.83"/>
        <n v="136840.62"/>
        <n v="127979.96"/>
        <n v="135462.85999999999"/>
        <n v="112182.68"/>
        <n v="112943.08"/>
        <n v="31509.22"/>
        <n v="121233.69"/>
        <n v="86171.520000000004"/>
        <n v="78879.86"/>
        <n v="74574.02"/>
        <n v="121177.35"/>
        <n v="89359.27"/>
        <n v="46097.17"/>
        <n v="149543.43"/>
        <n v="54730.21"/>
        <n v="119339.11"/>
        <n v="57512.19"/>
        <n v="148196.18"/>
        <n v="55091.74"/>
        <n v="63585.73"/>
        <n v="105953.02"/>
        <n v="126748.58"/>
        <n v="102435.89"/>
        <n v="79638.710000000006"/>
        <n v="98099.62"/>
        <n v="68380.78"/>
        <n v="99914.47"/>
        <n v="31831.8"/>
        <n v="149429.51"/>
        <n v="87208.29"/>
        <n v="113582.33"/>
        <n v="59278.65"/>
        <n v="90313.64"/>
        <n v="89440.54"/>
        <n v="31559.53"/>
        <n v="117415.69"/>
        <n v="92841.1"/>
        <n v="99950.95"/>
        <n v="118599.67999999999"/>
        <n v="76469.100000000006"/>
        <n v="64412.41"/>
        <n v="51643.26"/>
        <n v="86388.479999999996"/>
        <n v="147907.91"/>
        <n v="134629.64000000001"/>
        <n v="113761.62"/>
        <n v="108563.42"/>
        <n v="85193.64"/>
        <n v="56800.73"/>
        <n v="99370.06"/>
        <n v="94249.74"/>
        <n v="112562.4"/>
        <n v="120890.93"/>
        <n v="114203.73"/>
        <n v="37730.9"/>
        <n v="138549.47"/>
        <n v="90449.46"/>
        <n v="105012.82"/>
        <n v="141949.03"/>
        <n v="31713.78"/>
        <n v="114883.73"/>
        <n v="73539.98"/>
        <n v="91374.01"/>
        <n v="32110.5"/>
        <n v="88992.78"/>
        <n v="98668.26"/>
        <n v="33064.129999999997"/>
        <n v="68014.73"/>
        <n v="51719.71"/>
        <n v="132124.5"/>
        <n v="119024.29"/>
        <n v="77158.149999999994"/>
        <n v="128535.73"/>
        <n v="70149.59"/>
        <n v="57780.54"/>
        <n v="93594.87"/>
        <n v="132144.16"/>
        <n v="111405.69"/>
        <n v="74816.100000000006"/>
        <n v="107703.03999999999"/>
        <n v="74003.39"/>
        <n v="104328.15"/>
        <n v="80041.320000000007"/>
        <n v="122797.8"/>
        <n v="67652.570000000007"/>
        <n v="99140.81"/>
        <n v="139549.21"/>
        <n v="49752.59"/>
        <n v="115591.46"/>
        <n v="115198.36"/>
        <n v="80737.05"/>
        <n v="100642.84"/>
        <n v="83442.649999999994"/>
        <n v="115673.64"/>
        <n v="145561.53"/>
        <n v="148873.51999999999"/>
        <n v="85022.3"/>
        <n v="82608.38"/>
        <n v="129139.34"/>
        <n v="127576.95"/>
        <n v="82251.22"/>
        <n v="143405.71"/>
        <n v="126774.65"/>
        <n v="147813.28"/>
        <n v="100401.48"/>
        <n v="70167.14"/>
        <n v="130213.31"/>
        <n v="62261.33"/>
        <n v="122853.66"/>
        <n v="96666.78"/>
        <n v="31704.6"/>
        <n v="130722.4"/>
        <n v="100957.07"/>
        <n v="144721.18"/>
        <n v="36188.94"/>
        <n v="39484.19"/>
        <n v="64249.14"/>
        <n v="116893.2"/>
        <n v="79586.509999999995"/>
        <n v="145723.63"/>
        <n v="103429.51"/>
        <n v="86401.31"/>
        <n v="145428.01999999999"/>
        <n v="109264.82"/>
        <n v="118314.72"/>
        <n v="115491.65"/>
        <n v="83635.850000000006"/>
        <n v="45377.85"/>
        <n v="41976.9"/>
        <n v="124052.49"/>
        <n v="99147.39"/>
        <n v="64777.34"/>
        <n v="134367.39000000001"/>
        <n v="36199.089999999997"/>
        <n v="98423.08"/>
        <n v="128039.67"/>
        <n v="77704.62"/>
        <n v="116483.56"/>
        <n v="108304.18"/>
        <n v="129957.22"/>
        <n v="137452.66"/>
        <n v="89704.33"/>
        <n v="71791.78"/>
        <n v="97228.32"/>
        <n v="75465.3"/>
        <n v="134098.62"/>
        <n v="36458.03"/>
        <n v="112539.19"/>
        <n v="92019.48"/>
        <n v="108822.94"/>
        <n v="82147.06"/>
        <n v="100852.31"/>
        <n v="68779.62"/>
        <n v="47246.35"/>
        <n v="89860.42"/>
        <n v="35894.120000000003"/>
        <n v="97441.44"/>
        <n v="129609.13"/>
        <n v="133274.31"/>
        <n v="148433.17000000001"/>
        <n v="39124.22"/>
        <n v="65764.67"/>
        <n v="134651.01999999999"/>
        <n v="87467.04"/>
        <n v="140094.56"/>
        <n v="68842.48"/>
        <n v="141067"/>
        <n v="54261.4"/>
        <n v="139947.23000000001"/>
        <n v="100558.76"/>
        <n v="147129.85999999999"/>
        <n v="32066.13"/>
        <n v="110485.34"/>
        <n v="116001.34"/>
        <n v="77025.87"/>
        <n v="79848.94"/>
        <n v="98299.48"/>
        <n v="97963.02"/>
        <n v="110005.01"/>
        <n v="109072.77"/>
        <n v="48149.84"/>
        <n v="86029.81"/>
        <n v="40719.9"/>
        <n v="87306.92"/>
        <n v="57031.71"/>
        <n v="123881.73"/>
        <n v="55406.26"/>
        <n v="112490.97"/>
        <n v="145109.64000000001"/>
        <n v="61333.09"/>
        <n v="134031.67999999999"/>
        <n v="138449.17000000001"/>
        <n v="137598.53"/>
        <n v="74293.259999999995"/>
        <n v="127270.14"/>
        <n v="111104.82"/>
        <n v="53694.85"/>
        <n v="105411.53"/>
        <n v="82632.210000000006"/>
        <n v="86383.47"/>
        <n v="131342.84"/>
        <n v="88678.05"/>
        <n v="137707.73000000001"/>
        <n v="34947.699999999997"/>
        <n v="80804.960000000006"/>
        <n v="95301.3"/>
        <n v="75606.710000000006"/>
        <n v="96031.48"/>
        <n v="133973.75"/>
        <n v="144721.89000000001"/>
        <n v="35036.660000000003"/>
        <n v="36245.89"/>
        <n v="50188.59"/>
        <n v="43456.03"/>
        <n v="127678.89"/>
        <n v="63617.13"/>
        <n v="47377.26"/>
        <n v="61757.05"/>
        <n v="75986.03"/>
        <n v="30936.19"/>
        <n v="38832.339999999997"/>
        <n v="40443.39"/>
        <n v="32604.25"/>
        <n v="48139.06"/>
        <n v="117443.56"/>
        <n v="136420.35"/>
        <n v="68541.17"/>
        <n v="42511.91"/>
        <n v="59326.879999999997"/>
        <n v="45585.63"/>
        <n v="114883.67"/>
        <n v="137346.69"/>
        <n v="140321.99"/>
        <n v="34047.93"/>
        <n v="120829.71"/>
        <n v="62914.74"/>
        <n v="121086.77"/>
        <n v="39912.769999999997"/>
        <n v="72012.08"/>
        <n v="81122.490000000005"/>
        <n v="93928.91"/>
        <n v="144668.51"/>
        <n v="61344.68"/>
        <n v="42147.78"/>
        <n v="103973.21"/>
        <n v="98961.34"/>
        <n v="92468.58"/>
        <n v="54897.26"/>
        <n v="135222.82"/>
        <n v="122176.3"/>
        <n v="148492.54"/>
        <n v="66191.53"/>
        <n v="110537.2"/>
        <n v="90924.66"/>
        <n v="141657.62"/>
        <n v="42037.78"/>
        <n v="138650.57"/>
        <n v="60676.04"/>
        <n v="137538.74"/>
        <n v="59260.13"/>
        <n v="44357.65"/>
        <n v="147420.89000000001"/>
        <n v="83671.520000000004"/>
        <n v="124447.66"/>
        <n v="33992.300000000003"/>
        <n v="31626.18"/>
        <n v="73353.789999999994"/>
        <n v="113601.64"/>
        <n v="69588.13"/>
        <n v="146476.35999999999"/>
        <n v="145609.07"/>
        <n v="137367.82999999999"/>
        <n v="61938.57"/>
        <n v="58155.3"/>
        <n v="60557.2"/>
        <n v="82226.05"/>
        <n v="108938.53"/>
        <n v="82328.55"/>
        <n v="149322.93"/>
        <n v="34293.730000000003"/>
        <n v="117907.54"/>
        <n v="123641.63"/>
        <n v="96638.7"/>
        <n v="50697.52"/>
        <n v="60725.82"/>
        <n v="71172.88"/>
        <n v="110386.88"/>
        <n v="115933.09"/>
        <n v="50945.32"/>
        <n v="41506.589999999997"/>
        <n v="98874.99"/>
        <n v="105337"/>
        <n v="78123.740000000005"/>
        <n v="47229.96"/>
        <n v="90771.06"/>
        <n v="130182.07"/>
        <n v="98013.46"/>
        <n v="72912.539999999994"/>
        <n v="40995.43"/>
        <n v="126229.16"/>
        <n v="136277.20000000001"/>
        <n v="92906.18"/>
        <n v="40015.25"/>
        <n v="69357.36"/>
        <n v="90291.01"/>
        <n v="61614.23"/>
        <n v="96969.01"/>
        <n v="118562.03"/>
        <n v="32253.88"/>
        <n v="47157.55"/>
        <n v="138200.85999999999"/>
        <n v="68693.52"/>
        <n v="64073.81"/>
        <n v="51225.19"/>
        <n v="94168.34"/>
        <n v="127009.04"/>
        <n v="37299.379999999997"/>
        <n v="118226.92"/>
        <n v="79602.02"/>
        <n v="47315.21"/>
        <n v="128682.82"/>
        <n v="91832.9"/>
        <n v="76057.570000000007"/>
        <n v="99233.98"/>
        <n v="69408.39"/>
        <n v="71336.92"/>
        <n v="126117.03"/>
        <n v="42219.42"/>
        <n v="48482.98"/>
        <n v="51380.09"/>
        <n v="54621.98"/>
        <n v="81302.62"/>
        <n v="139937.62"/>
        <n v="48678.54"/>
        <n v="61020.68"/>
        <n v="87195.83"/>
        <n v="135951.34"/>
        <n v="140663.03"/>
        <n v="95333.16"/>
        <n v="95315.8"/>
        <n v="83143.89"/>
        <n v="125800.4"/>
        <n v="110395.96"/>
        <n v="116975.88"/>
        <n v="149154.47"/>
        <n v="44333.01"/>
        <n v="133682.57"/>
        <n v="65316.3"/>
        <n v="70092.039999999994"/>
        <n v="41867.18"/>
        <n v="130117.93"/>
        <n v="73248.28"/>
        <n v="30488.05"/>
        <n v="132857.5"/>
        <n v="45635.17"/>
        <n v="128943.61"/>
        <n v="37887.019999999997"/>
        <n v="60868.22"/>
        <n v="149516.21"/>
        <n v="97653.6"/>
        <n v="62853.57"/>
        <n v="147031.82999999999"/>
        <n v="139621.32"/>
        <n v="101572.39"/>
        <n v="71838.429999999993"/>
        <n v="131834.29"/>
        <n v="86087.78"/>
        <n v="104325.3"/>
        <n v="109200.84"/>
        <n v="74523.22"/>
        <n v="84360.48"/>
        <n v="49569.86"/>
        <n v="139737.66"/>
        <n v="141422.21"/>
        <n v="109817.05"/>
        <n v="126212.54"/>
        <n v="57276.58"/>
        <n v="138823.63"/>
        <n v="135812.56"/>
        <n v="103044.9"/>
        <n v="98963.93"/>
        <n v="43176.97"/>
        <n v="62866.65"/>
        <n v="149376.71"/>
        <n v="84957.78"/>
        <n v="36541.85"/>
        <n v="130494.3"/>
        <n v="54287.14"/>
        <n v="99141.6"/>
        <n v="33873.54"/>
        <n v="67316.45"/>
        <n v="83638.990000000005"/>
        <n v="127489.51"/>
        <n v="51901.3"/>
        <n v="123914.34"/>
        <n v="99625.77"/>
        <n v="102581.77"/>
        <n v="90063.94"/>
        <n v="130231.16"/>
        <n v="107703.99"/>
        <n v="71705.89"/>
        <n v="141864.44"/>
        <n v="120229.77"/>
        <n v="113294.97"/>
        <n v="74478.92"/>
        <n v="85541.46"/>
        <n v="136301.76000000001"/>
        <n v="66578.37"/>
        <n v="134074.9"/>
        <n v="45957.47"/>
        <n v="148584.62"/>
        <n v="100542.09"/>
        <n v="134265.96"/>
        <n v="50283.87"/>
        <n v="36825.730000000003"/>
        <n v="93513.69"/>
        <n v="59455.97"/>
        <n v="68292.460000000006"/>
        <n v="30435.06"/>
        <n v="122384.74"/>
        <n v="39110.76"/>
        <n v="96638.88"/>
        <n v="113010.36"/>
        <n v="134239.53"/>
        <n v="71288.36"/>
        <n v="109057.37"/>
        <n v="132068.6"/>
        <n v="85850.93"/>
        <n v="145270.93"/>
        <n v="135418.32"/>
        <n v="30014.46"/>
        <n v="92097.37"/>
        <n v="35255.94"/>
        <n v="111062.28"/>
        <n v="147304.53"/>
        <n v="138432.79"/>
        <n v="135571.29999999999"/>
        <n v="110835.13"/>
        <n v="74184.350000000006"/>
        <n v="60513.2"/>
        <n v="81672.75"/>
        <n v="138967.96"/>
        <n v="41545.760000000002"/>
        <n v="138456.63"/>
        <n v="116502.32"/>
        <n v="148103.98000000001"/>
        <n v="42848.21"/>
        <n v="145742.67000000001"/>
        <n v="31796.38"/>
        <n v="134518.70000000001"/>
        <n v="114799.75"/>
        <n v="74719.02"/>
        <n v="143732.41"/>
        <n v="58028.82"/>
        <n v="72506.7"/>
        <n v="35431.1"/>
        <n v="37845.54"/>
        <n v="125220.18"/>
        <n v="32260.06"/>
        <n v="138236.82999999999"/>
        <n v="78257.61"/>
        <n v="97676.93"/>
        <n v="137771.94"/>
        <n v="41491.15"/>
        <n v="90462.37"/>
        <n v="84609.2"/>
        <n v="40569.14"/>
        <n v="137131.24"/>
        <n v="117494.54"/>
        <n v="36238.300000000003"/>
        <n v="82502.789999999994"/>
        <n v="87557.67"/>
        <n v="122712.57"/>
        <n v="138743.20000000001"/>
        <n v="94286.77"/>
        <n v="51889.81"/>
        <n v="79324.179999999993"/>
        <n v="75038.73"/>
        <n v="104697.82"/>
        <n v="47815.37"/>
        <n v="98669.32"/>
        <n v="113234.3"/>
        <n v="131634.85"/>
        <n v="100658.5"/>
        <n v="53155.57"/>
        <n v="137261.53"/>
        <n v="101588.05"/>
        <n v="93225.72"/>
        <n v="126545.1"/>
        <n v="99914.52"/>
        <n v="100560.66"/>
        <n v="87471.51"/>
        <n v="61249.440000000002"/>
        <n v="49573.14"/>
        <n v="142875.35999999999"/>
        <n v="42757.43"/>
        <n v="147890.82999999999"/>
        <n v="77079.42"/>
        <n v="129006.91"/>
        <n v="35807.599999999999"/>
        <n v="133019.06"/>
        <n v="67936.44"/>
        <n v="50946.5"/>
        <n v="145578.70000000001"/>
        <n v="108072.44"/>
        <n v="126025.02"/>
        <n v="91216.23"/>
        <n v="148253.34"/>
        <n v="121763.76"/>
        <n v="71492.100000000006"/>
        <n v="84519.99"/>
        <n v="121013.96"/>
        <n v="97224.11"/>
        <n v="137232.76"/>
        <n v="83108.649999999994"/>
        <n v="93690.58"/>
        <n v="97494.53"/>
        <n v="68325.81"/>
        <n v="96259.98"/>
        <n v="105934.5"/>
        <n v="87319.8"/>
        <n v="103250.88"/>
        <n v="88645.67"/>
        <n v="30619.88"/>
        <n v="75982.179999999993"/>
        <n v="66083.679999999993"/>
        <n v="44669.85"/>
        <n v="62570.85"/>
        <n v="120042.82"/>
        <n v="56065.48"/>
        <n v="48469.77"/>
        <n v="132452.82"/>
        <n v="138825.89000000001"/>
        <n v="114250.52"/>
        <n v="93696.17"/>
        <n v="84240.01"/>
        <n v="98312.6"/>
        <n v="105178.61"/>
        <n v="145949.76000000001"/>
        <n v="48113.67"/>
        <n v="45084.58"/>
        <n v="141614.73000000001"/>
        <n v="105479.5"/>
        <n v="104068.1"/>
        <n v="70271.91"/>
        <n v="52469.48"/>
        <n v="119074.24000000001"/>
        <n v="74484.800000000003"/>
        <n v="72533.649999999994"/>
        <n v="84736.45"/>
        <n v="31855.91"/>
        <n v="41978.04"/>
        <n v="46160.23"/>
        <n v="63814.09"/>
        <n v="61370.97"/>
        <n v="96611.68"/>
        <n v="44414.92"/>
        <n v="124317.19"/>
        <n v="114912.49"/>
        <n v="46090.92"/>
        <n v="76853.14"/>
        <n v="73134.789999999994"/>
        <n v="101984.41"/>
        <n v="135029.6"/>
        <n v="132097.15"/>
        <n v="35151.199999999997"/>
        <n v="109440.37"/>
        <n v="138556.89000000001"/>
        <n v="55327.67"/>
        <n v="34774.36"/>
        <n v="76360.66"/>
        <n v="110981.46"/>
        <n v="129135.71"/>
        <n v="73210.77"/>
        <n v="71208.539999999994"/>
        <n v="30726.36"/>
        <n v="132330.01"/>
        <n v="59538.11"/>
        <n v="128150.81"/>
        <n v="62556.49"/>
        <n v="93173.32"/>
        <n v="118326.64"/>
        <n v="104540.55"/>
        <n v="43103.48"/>
        <n v="51734.97"/>
        <n v="79398.55"/>
        <n v="129649.85"/>
        <n v="95673.93"/>
        <n v="53758.94"/>
        <n v="108616.56"/>
        <n v="139528.87"/>
        <n v="73917.98"/>
        <n v="35081.17"/>
        <n v="60224.23"/>
        <n v="68768.97"/>
        <n v="98898.46"/>
        <n v="47638.19"/>
        <n v="65753.59"/>
        <n v="142589.43"/>
        <n v="43988.9"/>
        <n v="142072.84"/>
        <n v="88218.53"/>
        <n v="110221.3"/>
        <n v="148993.26"/>
      </sharedItems>
    </cacheField>
    <cacheField name="Color" numFmtId="0">
      <sharedItems/>
    </cacheField>
    <cacheField name="Country_of_Manufacture" numFmtId="0">
      <sharedItems count="40">
        <s v="UK"/>
        <s v="Netherlands"/>
        <s v="Argentina"/>
        <s v="United Arab Emirates"/>
        <s v="Australia"/>
        <s v="Sweden"/>
        <s v="Mexico"/>
        <s v="Denmark"/>
        <s v="South Korea"/>
        <s v="Belgium"/>
        <s v="Norway"/>
        <s v="Hungary"/>
        <s v="China"/>
        <s v="France"/>
        <s v="Japan"/>
        <s v="Saudi Arabia"/>
        <s v="India"/>
        <s v="Poland"/>
        <s v="USA"/>
        <s v="Finland"/>
        <s v="South Africa"/>
        <s v="Switzerland"/>
        <s v="Portugal"/>
        <s v="Germany"/>
        <s v="Ireland"/>
        <s v="Canada"/>
        <s v="Italy"/>
        <s v="Austria"/>
        <s v="Spain"/>
        <s v="Thailand"/>
        <s v="Israel"/>
        <s v="Indonesia"/>
        <s v="Singapore"/>
        <s v="Vietnam"/>
        <s v="Brazil"/>
        <s v="Turkey"/>
        <s v="New Zealand"/>
        <s v="Russia"/>
        <s v="Malaysia"/>
        <s v="Czech Republic"/>
      </sharedItems>
    </cacheField>
    <cacheField name="Autonomous_Level" numFmtId="0">
      <sharedItems containsMixedTypes="1" containsNumber="1" containsInteger="1" minValue="0" maxValue="5"/>
    </cacheField>
    <cacheField name="Safety_Rating" numFmtId="0">
      <sharedItems/>
    </cacheField>
    <cacheField name="Safety_Rating2" numFmtId="0">
      <sharedItems containsMixedTypes="1" containsNumber="1" containsInteger="1" minValue="3" maxValue="5"/>
    </cacheField>
    <cacheField name="Units_Sold_2024" numFmtId="0">
      <sharedItems containsSemiMixedTypes="0" containsString="0" containsNumber="1" containsInteger="1" minValue="6" maxValue="19996"/>
    </cacheField>
    <cacheField name="Warranty_Years" numFmtId="0">
      <sharedItems containsSemiMixedTypes="0" containsString="0" containsNumber="1" containsInteger="1" minValue="3" maxValue="5"/>
    </cacheField>
    <cacheField name="Total revenue" numFmtId="164">
      <sharedItems containsSemiMixedTypes="0" containsString="0" containsNumber="1" minValue="334028.27999999997" maxValue="2946178306.0799999" count="3022">
        <n v="2193608920.4400001"/>
        <n v="425763895.84999996"/>
        <n v="594388431"/>
        <n v="176863835.84999999"/>
        <n v="148240333.94"/>
        <n v="94493045.25"/>
        <n v="445817240.88"/>
        <n v="814986477.20000005"/>
        <n v="1636551.9000000001"/>
        <n v="1028179618.4499999"/>
        <n v="2399183285.5799999"/>
        <n v="240668894.20000002"/>
        <n v="1327638545.25"/>
        <n v="106487331.59999999"/>
        <n v="761438831.75999999"/>
        <n v="2749496961.3600001"/>
        <n v="357210041.75999999"/>
        <n v="564734996"/>
        <n v="454909158.48000002"/>
        <n v="518101238.55000001"/>
        <n v="427909202.45999998"/>
        <n v="1525895013.5999999"/>
        <n v="1305517619.3499999"/>
        <n v="971659811.75999999"/>
        <n v="1733632008.3199999"/>
        <n v="2523172998.7999997"/>
        <n v="1991111679"/>
        <n v="698097514.81999993"/>
        <n v="309254498.36000001"/>
        <n v="1470721442.3500001"/>
        <n v="2086851634.6000001"/>
        <n v="1224395595.1000001"/>
        <n v="231078919.19999999"/>
        <n v="1034250154"/>
        <n v="1837807389.9199998"/>
        <n v="77055700.599999994"/>
        <n v="1028115254.22"/>
        <n v="645325744.30000007"/>
        <n v="803678008.63999999"/>
        <n v="650143656"/>
        <n v="738367077.55999994"/>
        <n v="1806296572.8"/>
        <n v="788999668.93999994"/>
        <n v="1055980327.1999999"/>
        <n v="509859113"/>
        <n v="105882251.96000001"/>
        <n v="1249638333.3999999"/>
        <n v="911664805.48000002"/>
        <n v="1176858776.8"/>
        <n v="497310513.72000003"/>
        <n v="2272855618.6600003"/>
        <n v="1666097737.1400001"/>
        <n v="739803435.60000002"/>
        <n v="459461625"/>
        <n v="383091118.20000005"/>
        <n v="393176476.34999996"/>
        <n v="744434150.29999995"/>
        <n v="734105775.99000001"/>
        <n v="682338564.72000003"/>
        <n v="2345076858.8799996"/>
        <n v="872391968.82000005"/>
        <n v="2040043858.3799999"/>
        <n v="1193299912.1700001"/>
        <n v="982579684.68000007"/>
        <n v="619956163.38999999"/>
        <n v="709953677.94000006"/>
        <n v="919949998.25999999"/>
        <n v="1852047594.1099999"/>
        <n v="252130030.10000002"/>
        <n v="1422826857.8999999"/>
        <n v="442465323.30000001"/>
        <n v="344376381.58000004"/>
        <n v="1334841990.9400001"/>
        <n v="123752318.40000001"/>
        <n v="2624562643.5599999"/>
        <n v="1837077703.3200002"/>
        <n v="258500146.5"/>
        <n v="169133239.84999999"/>
        <n v="800202792.17999995"/>
        <n v="824590453.39999998"/>
        <n v="252170029.38"/>
        <n v="1549009341.75"/>
        <n v="933729385.5200001"/>
        <n v="1876569253.52"/>
        <n v="1885667720.1200001"/>
        <n v="512870899.44000006"/>
        <n v="1299835344.3"/>
        <n v="1219924010.3399999"/>
        <n v="431260292.81"/>
        <n v="1819773313.9299998"/>
        <n v="1187760326.5999999"/>
        <n v="1487559042.0599999"/>
        <n v="1524345855.03"/>
        <n v="1646774241.3999999"/>
        <n v="920871769.01999998"/>
        <n v="1623981594.6900001"/>
        <n v="251806762.07999998"/>
        <n v="329665077.92000002"/>
        <n v="43243939.660000004"/>
        <n v="1330442233.6300001"/>
        <n v="793714586.6500001"/>
        <n v="577433802.70000005"/>
        <n v="1035000183.6799999"/>
        <n v="729135353.70000005"/>
        <n v="771436784"/>
        <n v="143789932.80000001"/>
        <n v="1148432222.45"/>
        <n v="289457327.88"/>
        <n v="656797065.99000001"/>
        <n v="252223429.75"/>
        <n v="1310514343.2"/>
        <n v="171822950.79999998"/>
        <n v="67768782.189999998"/>
        <n v="1265848238.25"/>
        <n v="1151158979.0999999"/>
        <n v="682945615.20000005"/>
        <n v="646865442.01999998"/>
        <n v="371496648.38999999"/>
        <n v="1168221088.6200001"/>
        <n v="162298712"/>
        <n v="986387641.20000005"/>
        <n v="770697351.70000005"/>
        <n v="169166245.20000002"/>
        <n v="585986985.22000003"/>
        <n v="1026709465.6"/>
        <n v="427158052.44"/>
        <n v="363591983.51999998"/>
        <n v="2552504381.9700003"/>
        <n v="1444868303.5"/>
        <n v="388656635.69999999"/>
        <n v="611522031.05999994"/>
        <n v="256522345.5"/>
        <n v="2116697105.28"/>
        <n v="1876287221.6400001"/>
        <n v="1373488080.8399999"/>
        <n v="161926432.65000001"/>
        <n v="1814346476.9099998"/>
        <n v="1433219844.4200001"/>
        <n v="497432871.42000002"/>
        <n v="666516855.57000005"/>
        <n v="1295516719.74"/>
        <n v="373627903"/>
        <n v="91827892.080000013"/>
        <n v="516390889.83999997"/>
        <n v="1617280684.5600002"/>
        <n v="1090146776.46"/>
        <n v="1639149696"/>
        <n v="1284497403.46"/>
        <n v="1882438797.48"/>
        <n v="622457306.73000002"/>
        <n v="150630138.12"/>
        <n v="690895842.98000002"/>
        <n v="1224206958.6000001"/>
        <n v="338936108.20999998"/>
        <n v="1965784211.6799998"/>
        <n v="526902415.05000001"/>
        <n v="1622604324.5999999"/>
        <n v="589982984.66999996"/>
        <n v="813354202.93999994"/>
        <n v="465726847.59999996"/>
        <n v="1356203362.8"/>
        <n v="1144800946.02"/>
        <n v="1708990312.26"/>
        <n v="1426096346.8"/>
        <n v="263506142.50000003"/>
        <n v="884487164"/>
        <n v="377741756.52999997"/>
        <n v="278741944"/>
        <n v="1331337414.24"/>
        <n v="837935128.80000007"/>
        <n v="1409373038.1599998"/>
        <n v="140072898.42000002"/>
        <n v="630330897.84000003"/>
        <n v="1030982785.04"/>
        <n v="1223782508.6200001"/>
        <n v="1311682043.22"/>
        <n v="1117733111.3199999"/>
        <n v="1388702100.45"/>
        <n v="2313113.88"/>
        <n v="561991262"/>
        <n v="399895565.61000001"/>
        <n v="2359197814.4400001"/>
        <n v="930497703.10000002"/>
        <n v="590865915.36000001"/>
        <n v="49475077.200000003"/>
        <n v="100500963.64"/>
        <n v="265596541.71999997"/>
        <n v="1645841683.5"/>
        <n v="1271251243.6400001"/>
        <n v="803829190.75999999"/>
        <n v="105446310.42"/>
        <n v="516894313.64999998"/>
        <n v="416139998.23000002"/>
        <n v="1071209989.5200001"/>
        <n v="128881979.19999999"/>
        <n v="677736826.64999998"/>
        <n v="502321950"/>
        <n v="1300267831.6800001"/>
        <n v="180866293.03999999"/>
        <n v="257666785.60000002"/>
        <n v="502693817.64000005"/>
        <n v="1548318370.71"/>
        <n v="187828131.47"/>
        <n v="720617148.24000001"/>
        <n v="593047409.56000006"/>
        <n v="170436784.67999998"/>
        <n v="2047485758.8500001"/>
        <n v="1889651355.4000001"/>
        <n v="123527819.61000001"/>
        <n v="977535300.84000003"/>
        <n v="216522754.61999997"/>
        <n v="508948530"/>
        <n v="1887235879.8400002"/>
        <n v="265710362.06"/>
        <n v="1469513054.25"/>
        <n v="127853546.55"/>
        <n v="1196700128.8200002"/>
        <n v="1862991516.0999999"/>
        <n v="1551673337.55"/>
        <n v="90527778.420000002"/>
        <n v="167763053.25"/>
        <n v="1711204196.24"/>
        <n v="73318255.00999999"/>
        <n v="117025154.94"/>
        <n v="671565375"/>
        <n v="688941573.57999992"/>
        <n v="198780748.19999999"/>
        <n v="687358650.60000002"/>
        <n v="2407906778.5799999"/>
        <n v="2608646760.0600004"/>
        <n v="1193036039.9099998"/>
        <n v="129598228.8"/>
        <n v="439688925.63"/>
        <n v="564927763.84000003"/>
        <n v="69668317.439999998"/>
        <n v="162395323.16999999"/>
        <n v="1860647492.4400001"/>
        <n v="5824350.46"/>
        <n v="1069142420.0999999"/>
        <n v="306157669.90000004"/>
        <n v="644926841.36000001"/>
        <n v="131543766.23999999"/>
        <n v="710458235.35000002"/>
        <n v="209550453.12"/>
        <n v="1176016400.6399999"/>
        <n v="131761073.95999999"/>
        <n v="876147494.4000001"/>
        <n v="570385609.86000001"/>
        <n v="201437036.36000001"/>
        <n v="177202139.12"/>
        <n v="344774147.04000002"/>
        <n v="618410523.1500001"/>
        <n v="913230439.47000003"/>
        <n v="522120752.59000003"/>
        <n v="1236279016.53"/>
        <n v="2215787541.8899999"/>
        <n v="973169317.12"/>
        <n v="242682028.31999999"/>
        <n v="676032370.98000002"/>
        <n v="893724791.51999998"/>
        <n v="499399760.95000005"/>
        <n v="191178822.19"/>
        <n v="653030447.89999998"/>
        <n v="1762449747.48"/>
        <n v="1243447482.2"/>
        <n v="562235416.82000005"/>
        <n v="1015998167.04"/>
        <n v="202314537.95000002"/>
        <n v="1053733310.9000001"/>
        <n v="1130727907.8"/>
        <n v="2384872794.7800002"/>
        <n v="1201267169.0699999"/>
        <n v="742157096.6400001"/>
        <n v="582058078.90999997"/>
        <n v="853761158.42999995"/>
        <n v="296224202.72999996"/>
        <n v="1808659305.78"/>
        <n v="545668377.84000003"/>
        <n v="744356332.20000005"/>
        <n v="3657092.01"/>
        <n v="404209540.02000004"/>
        <n v="2315099179.1199999"/>
        <n v="557254039.76999998"/>
        <n v="526485460.13999999"/>
        <n v="1256351466.5999999"/>
        <n v="1330817317.28"/>
        <n v="1283026383.03"/>
        <n v="1906452803.28"/>
        <n v="740756938.80000007"/>
        <n v="614231330.00999999"/>
        <n v="360248262.07999998"/>
        <n v="629497126.68000007"/>
        <n v="1095627208.6199999"/>
        <n v="318600658.40000004"/>
        <n v="473172857.07999998"/>
        <n v="690538967.95000005"/>
        <n v="322444029.14999998"/>
        <n v="440053288.36000001"/>
        <n v="1581423629.7"/>
        <n v="1468446924"/>
        <n v="584446800.86000001"/>
        <n v="461183142.60000002"/>
        <n v="1385632833.48"/>
        <n v="1950435392"/>
        <n v="832637592"/>
        <n v="1746035288.9000001"/>
        <n v="925181398.07999992"/>
        <n v="381700961.19999999"/>
        <n v="343750490.57999998"/>
        <n v="1995441034.3200002"/>
        <n v="447315866.16000003"/>
        <n v="464486143.5"/>
        <n v="1581579522.5"/>
        <n v="1314240985.54"/>
        <n v="1198121120.8400002"/>
        <n v="2400910200.8000002"/>
        <n v="109474273.28"/>
        <n v="636701051.84000003"/>
        <n v="886442586.29999995"/>
        <n v="2159960712.4000001"/>
        <n v="1326448649.4000001"/>
        <n v="334028.27999999997"/>
        <n v="2687326020.8599997"/>
        <n v="345853496.16000003"/>
        <n v="901412049.12"/>
        <n v="1196236398"/>
        <n v="623669536.41999996"/>
        <n v="1010361458.0799999"/>
        <n v="157219229.96000001"/>
        <n v="365372510.88"/>
        <n v="2293174169.8600001"/>
        <n v="383798272.90000004"/>
        <n v="62064259.840000004"/>
        <n v="609834259.51000011"/>
        <n v="319256810.40000004"/>
        <n v="657098404.56000006"/>
        <n v="1172892761.7"/>
        <n v="454602751.92000002"/>
        <n v="330002943.02000004"/>
        <n v="1763032203.4499998"/>
        <n v="96070859"/>
        <n v="1323809021.3000002"/>
        <n v="739293099.30000007"/>
        <n v="1261655540.6700001"/>
        <n v="7721353"/>
        <n v="1754343817.28"/>
        <n v="467345646.45999998"/>
        <n v="132640433.62"/>
        <n v="1778771095.28"/>
        <n v="1306043523.45"/>
        <n v="393495393.80000001"/>
        <n v="201951375.79999998"/>
        <n v="236997757.76000002"/>
        <n v="694792916.39999998"/>
        <n v="1083893296.5"/>
        <n v="954145504.62"/>
        <n v="612356710.68000007"/>
        <n v="2420197227.8400002"/>
        <n v="476143733.68000001"/>
        <n v="1107527466.25"/>
        <n v="470016180.55000001"/>
        <n v="634449774.92000008"/>
        <n v="1659734898.71"/>
        <n v="981900639.80999994"/>
        <n v="1547391508.6000001"/>
        <n v="158492213.36000001"/>
        <n v="1133938057.98"/>
        <n v="1797191411.4000001"/>
        <n v="1040085326.2800001"/>
        <n v="773670492.36000001"/>
        <n v="1320748344.1200001"/>
        <n v="1184763290.7"/>
        <n v="695909834.20000005"/>
        <n v="1690167409.8699999"/>
        <n v="591854590.55999994"/>
        <n v="1077390921.4200001"/>
        <n v="1360586687.52"/>
        <n v="2077691194.6700001"/>
        <n v="301891744"/>
        <n v="1500120275.5"/>
        <n v="669429596.4000001"/>
        <n v="1587676854.04"/>
        <n v="459714597.75000006"/>
        <n v="1566200473.8"/>
        <n v="1628926586.5599999"/>
        <n v="279882375.30000001"/>
        <n v="602658122.39999998"/>
        <n v="417544737.04000002"/>
        <n v="623592936"/>
        <n v="95667190.349999994"/>
        <n v="190182102.36000001"/>
        <n v="916872526"/>
        <n v="898876725.48000002"/>
        <n v="324303147.30000001"/>
        <n v="94245915.599999994"/>
        <n v="1732239187.25"/>
        <n v="104107199.46000001"/>
        <n v="1394162525.1400001"/>
        <n v="1021198572.16"/>
        <n v="1231338389.4100001"/>
        <n v="1030190628.0799999"/>
        <n v="302408131.38"/>
        <n v="684011594.42000008"/>
        <n v="1671380283.4299998"/>
        <n v="458082660"/>
        <n v="1308422476.3"/>
        <n v="679262508.5"/>
        <n v="885054093.60000002"/>
        <n v="152008810"/>
        <n v="737419954.63999999"/>
        <n v="781435164.83999991"/>
        <n v="240917897.59999999"/>
        <n v="2258115217.5"/>
        <n v="1714487472.04"/>
        <n v="1393042957.8799999"/>
        <n v="14339751.840000002"/>
        <n v="1972267323.3"/>
        <n v="998309078.45999992"/>
        <n v="1660513278.51"/>
        <n v="1234892353.1800001"/>
        <n v="2559978579.0799999"/>
        <n v="2420125121.3600001"/>
        <n v="981172865.51999998"/>
        <n v="172324219.20000002"/>
        <n v="935628289.5999999"/>
        <n v="1359049948.1600001"/>
        <n v="147117491.64000002"/>
        <n v="90059127.900000006"/>
        <n v="2040687760.5200002"/>
        <n v="602694567.12"/>
        <n v="1061768453"/>
        <n v="146366730.27000001"/>
        <n v="1007954906.2900001"/>
        <n v="36359998.32"/>
        <n v="220847426.63999999"/>
        <n v="1227175387.5"/>
        <n v="367408134.81000006"/>
        <n v="1767045643.02"/>
        <n v="314361154.48000002"/>
        <n v="1826211806.6700001"/>
        <n v="1183976073.3600001"/>
        <n v="1823410001.0800002"/>
        <n v="665780025.68999994"/>
        <n v="674905408.66000009"/>
        <n v="691293118.43999994"/>
        <n v="2223475724.4700003"/>
        <n v="1441715760"/>
        <n v="55789094.399999999"/>
        <n v="969476663.07000005"/>
        <n v="349333146.24000001"/>
        <n v="2304914545.1199999"/>
        <n v="645973316.72000003"/>
        <n v="444746301.09999996"/>
        <n v="181110190.88999999"/>
        <n v="652748262.39999998"/>
        <n v="96093354.059999987"/>
        <n v="724287572.83999991"/>
        <n v="1414627060.5599999"/>
        <n v="771716072.51999998"/>
        <n v="1459333824.5500002"/>
        <n v="181818934.5"/>
        <n v="1939915905.5999999"/>
        <n v="917476640.0999999"/>
        <n v="943381078.19999993"/>
        <n v="1588122654.1700001"/>
        <n v="1361244069.1200001"/>
        <n v="920815465.0200001"/>
        <n v="935415044.04000008"/>
        <n v="1413752792.4000001"/>
        <n v="1312460195.6800001"/>
        <n v="1512195797.7600002"/>
        <n v="634058947.25999999"/>
        <n v="277779204.31999999"/>
        <n v="1785327818.5999999"/>
        <n v="294843102.48000002"/>
        <n v="578283525.5999999"/>
        <n v="1324840847.5"/>
        <n v="1993232962.03"/>
        <n v="463816710.96999997"/>
        <n v="389889638.39999998"/>
        <n v="416869200.88"/>
        <n v="1747217714.8799999"/>
        <n v="555871333.07999992"/>
        <n v="1558543825.28"/>
        <n v="2062627828.8799999"/>
        <n v="552086188.52999997"/>
        <n v="2314517035.8399997"/>
        <n v="814609503.67999995"/>
        <n v="2060356892.9300001"/>
        <n v="296475600"/>
        <n v="1599450904.74"/>
        <n v="183039716.72"/>
        <n v="222277444.39000002"/>
        <n v="403825679.28000003"/>
        <n v="1821156652.8"/>
        <n v="400285056.99999994"/>
        <n v="766820393.84000003"/>
        <n v="661389754.5"/>
        <n v="181206433.30000001"/>
        <n v="173041126.20000002"/>
        <n v="1060212577.0500001"/>
        <n v="321734939.94"/>
        <n v="4743585.5999999996"/>
        <n v="89558938.299999997"/>
        <n v="1283388622.1999998"/>
        <n v="31907733.32"/>
        <n v="2452563040.8899999"/>
        <n v="562090455.65999997"/>
        <n v="2677858089.5999999"/>
        <n v="408006844.73000002"/>
        <n v="324039915.12"/>
        <n v="2627058184.2600002"/>
        <n v="411227290.66000003"/>
        <n v="1351149215.29"/>
        <n v="68440813.559999987"/>
        <n v="338267113.80000001"/>
        <n v="851632220.96999991"/>
        <n v="325542096.60000002"/>
        <n v="599084286.36000001"/>
        <n v="1591388987.5"/>
        <n v="1404571241.9200001"/>
        <n v="719425722.38"/>
        <n v="1454144297.76"/>
        <n v="915025295.08000004"/>
        <n v="1115646788.76"/>
        <n v="1318449410.1999998"/>
        <n v="1684079549.28"/>
        <n v="362927114.19999999"/>
        <n v="128606069.28"/>
        <n v="2125413131.9200001"/>
        <n v="831681892.20999992"/>
        <n v="1432032078.8400002"/>
        <n v="605907045.03999996"/>
        <n v="544064418.10000002"/>
        <n v="101401877.7"/>
        <n v="184282422.38999999"/>
        <n v="1789596243"/>
        <n v="877871976"/>
        <n v="1021451775.1200001"/>
        <n v="753430743.14999998"/>
        <n v="665194920.80999994"/>
        <n v="648284676.63"/>
        <n v="1317230554.4200001"/>
        <n v="471931538.56"/>
        <n v="626246625"/>
        <n v="1311512681.7"/>
        <n v="1590878296.4400001"/>
        <n v="837489403.51999998"/>
        <n v="589072912.71000004"/>
        <n v="656373156.55999994"/>
        <n v="240392484.28999999"/>
        <n v="329043599.19999999"/>
        <n v="835489082.88"/>
        <n v="1234922282.6399999"/>
        <n v="1389866355.0600002"/>
        <n v="395877725.06000006"/>
        <n v="109408722.5"/>
        <n v="1332420697.5999999"/>
        <n v="813866945.85000002"/>
        <n v="175024104.18000001"/>
        <n v="522083654.05000001"/>
        <n v="1564568706.27"/>
        <n v="1479736774.5599999"/>
        <n v="1304529451.2"/>
        <n v="696760831.13999999"/>
        <n v="195216970.22"/>
        <n v="527362737.02000004"/>
        <n v="56375137.830000006"/>
        <n v="1204698795.75"/>
        <n v="362692703.60000002"/>
        <n v="1039335229.48"/>
        <n v="1412778565.25"/>
        <n v="1087826253.4000001"/>
        <n v="741360251.20000005"/>
        <n v="400340964.37"/>
        <n v="29678408.109999999"/>
        <n v="312419053.85000002"/>
        <n v="129936526.16"/>
        <n v="691254467.84000003"/>
        <n v="581001058.11000001"/>
        <n v="804440855.10000002"/>
        <n v="1832196126.6200001"/>
        <n v="1470673623.4799998"/>
        <n v="277713113.10000002"/>
        <n v="352996055.22999996"/>
        <n v="174501967.88"/>
        <n v="163604886.40000001"/>
        <n v="792378975.99999988"/>
        <n v="384596868.03999996"/>
        <n v="840475483.20000005"/>
        <n v="179471438.69999999"/>
        <n v="2281876381.6199999"/>
        <n v="274711068.10000002"/>
        <n v="1101787456.8"/>
        <n v="1022946007.08"/>
        <n v="541885727.25"/>
        <n v="333157037.19"/>
        <n v="385249681.66000003"/>
        <n v="1821250975.9499998"/>
        <n v="2457656591"/>
        <n v="461824583.62"/>
        <n v="396095634"/>
        <n v="45943831.140000001"/>
        <n v="248857043.09"/>
        <n v="654990468.44000006"/>
        <n v="161040084.47999999"/>
        <n v="1868256272.8600001"/>
        <n v="1098673388.74"/>
        <n v="2505728373.8399997"/>
        <n v="39097494.810000002"/>
        <n v="813796361.6500001"/>
        <n v="333545120.59999996"/>
        <n v="1689509581.0999999"/>
        <n v="621392560"/>
        <n v="1561065200.5"/>
        <n v="592141788.27999997"/>
        <n v="1355577295.1199999"/>
        <n v="1013205348.37"/>
        <n v="1816764550.1800001"/>
        <n v="932747585.24000001"/>
        <n v="1325816053.6200001"/>
        <n v="1511821430.27"/>
        <n v="111619229.06"/>
        <n v="1888705642"/>
        <n v="663712083.42999995"/>
        <n v="2213616942.7200003"/>
        <n v="1586501710.26"/>
        <n v="510478520.59999996"/>
        <n v="414430253.75999999"/>
        <n v="254385860.64000002"/>
        <n v="222371652.09999999"/>
        <n v="2328201755.8800001"/>
        <n v="496551214.74000001"/>
        <n v="198003609.41999999"/>
        <n v="1130845993.04"/>
        <n v="482264175.25"/>
        <n v="1269753314.6300001"/>
        <n v="1760299007.74"/>
        <n v="408470070.18999994"/>
        <n v="2204298907.5599999"/>
        <n v="2347392178.0599999"/>
        <n v="748333928.69999993"/>
        <n v="1871663694.9200001"/>
        <n v="329609202.02000004"/>
        <n v="1139815786.76"/>
        <n v="884776004.63999999"/>
        <n v="599578071.68999994"/>
        <n v="610934427.03999996"/>
        <n v="1117385232.52"/>
        <n v="1348343496.74"/>
        <n v="396618194.19999999"/>
        <n v="223273525"/>
        <n v="579361857.40999997"/>
        <n v="199864918.22999999"/>
        <n v="1254328946.24"/>
        <n v="587992954.75"/>
        <n v="695716253.75999999"/>
        <n v="326676364.94"/>
        <n v="1940048253.53"/>
        <n v="1059804031.35"/>
        <n v="34178038.700000003"/>
        <n v="384967051.56"/>
        <n v="1210840611.1200001"/>
        <n v="745698737.07999992"/>
        <n v="1742847233.9099998"/>
        <n v="837320369.58000004"/>
        <n v="851772277.70000005"/>
        <n v="78289387.049999997"/>
        <n v="245883745.52999997"/>
        <n v="86167290.640000001"/>
        <n v="676231111.04999995"/>
        <n v="1008542416.42"/>
        <n v="473397620.24000001"/>
        <n v="1027577915"/>
        <n v="1365426301.2"/>
        <n v="1314290146.4000001"/>
        <n v="702907873.19999993"/>
        <n v="941561430.60000002"/>
        <n v="24493938.300000001"/>
        <n v="1500030208.76"/>
        <n v="289810784"/>
        <n v="455009401.88000005"/>
        <n v="1424573669.5900002"/>
        <n v="450517035.23999995"/>
        <n v="435967081.03999996"/>
        <n v="903583697.27999997"/>
        <n v="255870025.19999999"/>
        <n v="1904933981.5800002"/>
        <n v="1165146298.8800001"/>
        <n v="2277646352.04"/>
        <n v="1501266101.72"/>
        <n v="359257125.85000002"/>
        <n v="1748394948.24"/>
        <n v="1408545538.6499999"/>
        <n v="155868764"/>
        <n v="1306909294.54"/>
        <n v="801699850.07999992"/>
        <n v="1376855240.8"/>
        <n v="676348607.48000002"/>
        <n v="379525634.39999998"/>
        <n v="694483948.32000005"/>
        <n v="1468553567.22"/>
        <n v="143710326.09999999"/>
        <n v="307342332.75"/>
        <n v="115200835.69"/>
        <n v="1432619223.8400002"/>
        <n v="295183676.79999995"/>
        <n v="862465078.19999993"/>
        <n v="1639009285.9000001"/>
        <n v="1191719066.26"/>
        <n v="119034071.16"/>
        <n v="430301902.56"/>
        <n v="68963458.319999993"/>
        <n v="274632287.05000001"/>
        <n v="70568567.399999991"/>
        <n v="389858022.39999998"/>
        <n v="576079099.43999994"/>
        <n v="403992408.94999999"/>
        <n v="543808793.19999993"/>
        <n v="2368738148.54"/>
        <n v="666580490.5"/>
        <n v="2266606333.6799998"/>
        <n v="2041909509.1199999"/>
        <n v="1527423683.4000001"/>
        <n v="2056222146.3299999"/>
        <n v="807058127.69999993"/>
        <n v="231425126.40000001"/>
        <n v="519804343.13"/>
        <n v="714353875.35000002"/>
        <n v="1671333357.96"/>
        <n v="775364073.5200001"/>
        <n v="1398611854.9200001"/>
        <n v="952812281.75"/>
        <n v="348379632.56999999"/>
        <n v="380185657.68000001"/>
        <n v="281565955.68000001"/>
        <n v="32385736"/>
        <n v="527319041.19999999"/>
        <n v="2364139709.2800002"/>
        <n v="771336476.82000005"/>
        <n v="1096450038.45"/>
        <n v="1943312866.99"/>
        <n v="591953147.74000001"/>
        <n v="292147953.01999998"/>
        <n v="615817251.69999993"/>
        <n v="2325327315.3000002"/>
        <n v="949703607.65999997"/>
        <n v="1731937985.1600001"/>
        <n v="1295053886.76"/>
        <n v="1558615511.6000001"/>
        <n v="1213469123.52"/>
        <n v="1512840636.46"/>
        <n v="719694995.75999999"/>
        <n v="523558413.89999998"/>
        <n v="118114068.75"/>
        <n v="677526955.98000002"/>
        <n v="58147569.480000004"/>
        <n v="690468574.86000001"/>
        <n v="223169817.77999997"/>
        <n v="815981336.88000011"/>
        <n v="1025389829.52"/>
        <n v="930507550.46000004"/>
        <n v="814916947.46000004"/>
        <n v="1180821023.9100001"/>
        <n v="1376984271.4199998"/>
        <n v="310663019.94"/>
        <n v="240321699.66"/>
        <n v="433417166.81999999"/>
        <n v="352868707.43000001"/>
        <n v="103644936.64999999"/>
        <n v="365654909.88"/>
        <n v="1645559300.9100001"/>
        <n v="629146907.81999993"/>
        <n v="2155580877.6599998"/>
        <n v="1923433907.01"/>
        <n v="38305187.880000003"/>
        <n v="330706982.57999998"/>
        <n v="1020396345.9"/>
        <n v="131219568"/>
        <n v="750457322.12"/>
        <n v="1097642878.0799999"/>
        <n v="873672606.34000003"/>
        <n v="69149951.199999988"/>
        <n v="259213139.91999999"/>
        <n v="1762698567"/>
        <n v="937740207.81999993"/>
        <n v="1556655917.9599998"/>
        <n v="762643450.63999999"/>
        <n v="377589624.85000002"/>
        <n v="1472766714.3"/>
        <n v="2167837170.52"/>
        <n v="1574618058.72"/>
        <n v="1089955783.4000001"/>
        <n v="585221282.80000007"/>
        <n v="564961083.5999999"/>
        <n v="159833151.44999999"/>
        <n v="544614086.93999994"/>
        <n v="525019603.69999999"/>
        <n v="268795218.80000001"/>
        <n v="257988333.27999997"/>
        <n v="1596890.08"/>
        <n v="1511649230.52"/>
        <n v="2133608980.6600001"/>
        <n v="337562293.89999998"/>
        <n v="914976850.08000004"/>
        <n v="1085473871.25"/>
        <n v="2128497211.28"/>
        <n v="629466167.14999998"/>
        <n v="89042610"/>
        <n v="930267113.13"/>
        <n v="870488723.39999998"/>
        <n v="1797150311.55"/>
        <n v="201324590.94"/>
        <n v="1485137599.4400001"/>
        <n v="855356822.40999997"/>
        <n v="199396818.31999999"/>
        <n v="714460816.01999998"/>
        <n v="1388301186.47"/>
        <n v="1217024022.8"/>
        <n v="1832195845.8899999"/>
        <n v="607821028.31999993"/>
        <n v="951927818.13"/>
        <n v="2351755266.0500002"/>
        <n v="1000253.21"/>
        <n v="514909669.75999999"/>
        <n v="525103395.20000005"/>
        <n v="668158511.28000009"/>
        <n v="494229536.40000004"/>
        <n v="1092461034.0599999"/>
        <n v="1478926133"/>
        <n v="2059621560.48"/>
        <n v="583778223.58000004"/>
        <n v="589337820"/>
        <n v="991663116.75"/>
        <n v="923368397.09000003"/>
        <n v="2073333465.0100002"/>
        <n v="1627796245.04"/>
        <n v="552481340.24000001"/>
        <n v="421480891.19999999"/>
        <n v="141873704.28"/>
        <n v="1686289147.5"/>
        <n v="839445579.95999992"/>
        <n v="441822257.28000003"/>
        <n v="2665073705"/>
        <n v="178130840.13"/>
        <n v="250355409.5"/>
        <n v="439011166.56999999"/>
        <n v="2032817184.0599999"/>
        <n v="742581024.30000007"/>
        <n v="169001465.75"/>
        <n v="1865568905.7600002"/>
        <n v="27929811.120000001"/>
        <n v="555634336.32000005"/>
        <n v="1467180967.23"/>
        <n v="1432925716.96"/>
        <n v="1243482106.5"/>
        <n v="1741739493"/>
        <n v="1143098694.3300002"/>
        <n v="1520819279.2"/>
        <n v="1497250781.5800002"/>
        <n v="140709680.75999999"/>
        <n v="203945240.30000001"/>
        <n v="73437817.200000003"/>
        <n v="714388404.60000002"/>
        <n v="38598931.149999999"/>
        <n v="228323897.36000001"/>
        <n v="650313045.9799999"/>
        <n v="352480500"/>
        <n v="715966457.5"/>
        <n v="434100813.96000004"/>
        <n v="126958339.42"/>
        <n v="599578989.24000001"/>
        <n v="2239065925.3800001"/>
        <n v="711956529.96000004"/>
        <n v="1870821503.4000001"/>
        <n v="1308031997.48"/>
        <n v="1719835656.8800001"/>
        <n v="1004935408.64"/>
        <n v="248321779.79999998"/>
        <n v="748342272.44999993"/>
        <n v="742251873.57999992"/>
        <n v="501712579.20000005"/>
        <n v="540083586.24000001"/>
        <n v="931395384.92000008"/>
        <n v="1712067467.8999999"/>
        <n v="397098714.31999999"/>
        <n v="1005225004.8"/>
        <n v="422473627.80000001"/>
        <n v="185353784.72"/>
        <n v="240971405.28"/>
        <n v="377493629.31"/>
        <n v="748724678.38"/>
        <n v="2469213822.2399998"/>
        <n v="951558588.15999997"/>
        <n v="1809063034.71"/>
        <n v="490155459.5"/>
        <n v="2115217969.4400001"/>
        <n v="244141235.97999999"/>
        <n v="571992986.88"/>
        <n v="724592774.49000001"/>
        <n v="1182651204.0799999"/>
        <n v="2270649066.21"/>
        <n v="1844071982.46"/>
        <n v="830441568"/>
        <n v="34868568.75"/>
        <n v="977677606.79999995"/>
        <n v="1667406833.1000001"/>
        <n v="484515442.24000001"/>
        <n v="591604928.98000002"/>
        <n v="486970609.60000002"/>
        <n v="1127032217.5999999"/>
        <n v="1369081843.8700001"/>
        <n v="836703435.02999997"/>
        <n v="920345519.64999998"/>
        <n v="307900439.98000002"/>
        <n v="1199285154.96"/>
        <n v="960683827.12"/>
        <n v="111943960.59"/>
        <n v="1293266529.1700001"/>
        <n v="1376245937.05"/>
        <n v="909255527.27999997"/>
        <n v="325047287.31999999"/>
        <n v="1623893454.1900001"/>
        <n v="1450555925.76"/>
        <n v="1077509772.1500001"/>
        <n v="116214054.84"/>
        <n v="1207337551"/>
        <n v="1523562400.5"/>
        <n v="1225820678.5800002"/>
        <n v="1412179377.28"/>
        <n v="427098461.92000002"/>
        <n v="513810467.19999999"/>
        <n v="1317811232.6400001"/>
        <n v="160460179.75"/>
        <n v="859567754.37000012"/>
        <n v="1730082920.9400001"/>
        <n v="1659230798.6799998"/>
        <n v="816372531.88"/>
        <n v="888694073.32000005"/>
        <n v="1281553597.8799999"/>
        <n v="605022287.73000002"/>
        <n v="1153352613.8"/>
        <n v="1205006774.7"/>
        <n v="1900816827.24"/>
        <n v="103682522.2"/>
        <n v="1152577753.5"/>
        <n v="533035598.39999998"/>
        <n v="292700582.72999996"/>
        <n v="424242803.60000002"/>
        <n v="928839801.12"/>
        <n v="1226263488.3599999"/>
        <n v="1360687289.8600001"/>
        <n v="54081835.639999993"/>
        <n v="224940381.81999999"/>
        <n v="2077124845.53"/>
        <n v="288223826.89999998"/>
        <n v="474441267.29999995"/>
        <n v="223821077.69999999"/>
        <n v="87965851.25"/>
        <n v="1535733677.23"/>
        <n v="423369660"/>
        <n v="854088278.84000003"/>
        <n v="528170711.19999999"/>
        <n v="144908546.40000001"/>
        <n v="1694351226.6000001"/>
        <n v="1860894913.3199999"/>
        <n v="1205421521.25"/>
        <n v="212564939.29999998"/>
        <n v="770534607.18000007"/>
        <n v="1215322574.97"/>
        <n v="848492222.88"/>
        <n v="1422002219.54"/>
        <n v="854183257.67999995"/>
        <n v="589732792.74000001"/>
        <n v="459056848.25"/>
        <n v="323194545.51999998"/>
        <n v="608039355.42000008"/>
        <n v="170699878.25"/>
        <n v="155912062.01999998"/>
        <n v="898533493.39999998"/>
        <n v="1050135499.14"/>
        <n v="1057215314.4"/>
        <n v="450449454.59999996"/>
        <n v="1876532120.8399999"/>
        <n v="9244746"/>
        <n v="1455151104.1699998"/>
        <n v="1866474829.1100001"/>
        <n v="615768036"/>
        <n v="664207328.79000008"/>
        <n v="116194459.91"/>
        <n v="478296518.31000006"/>
        <n v="1447153786.4400001"/>
        <n v="624115311.13"/>
        <n v="1553532412.9200001"/>
        <n v="2606366021.2599998"/>
        <n v="257562658.90000004"/>
        <n v="709778891.42000008"/>
        <n v="672545421.73000002"/>
        <n v="343371071.38"/>
        <n v="2431308428.7600002"/>
        <n v="722153572.44000006"/>
        <n v="641280340.79999995"/>
        <n v="20679952.5"/>
        <n v="329953017.58999997"/>
        <n v="280887256.31999999"/>
        <n v="466867369.5"/>
        <n v="943070063.88"/>
        <n v="861498535.03999996"/>
        <n v="2741145248.0999999"/>
        <n v="1479889498.9199998"/>
        <n v="181991374.31999999"/>
        <n v="1050939037.1700001"/>
        <n v="195021485.84"/>
        <n v="798785684.4000001"/>
        <n v="2127422324.1700001"/>
        <n v="235786531.11000001"/>
        <n v="1004079086.4"/>
        <n v="944646208.34000003"/>
        <n v="520823281.16000003"/>
        <n v="584610167.10000002"/>
        <n v="161153067.09999999"/>
        <n v="598810007.56000006"/>
        <n v="54416524.369999997"/>
        <n v="1047499684.8"/>
        <n v="986444413.56999993"/>
        <n v="738514065.7299999"/>
        <n v="952033798"/>
        <n v="1761711023.5999999"/>
        <n v="646640865.63000011"/>
        <n v="1137304319.97"/>
        <n v="395986762.32000005"/>
        <n v="1283692242.5999999"/>
        <n v="1381701331.6199999"/>
        <n v="1483424558.4199998"/>
        <n v="670700208.60000002"/>
        <n v="805662698"/>
        <n v="564794703.15999997"/>
        <n v="191498618.19999999"/>
        <n v="10642001"/>
        <n v="691745413.87"/>
        <n v="2001970600.5"/>
        <n v="1707481267"/>
        <n v="164685437.66"/>
        <n v="698909483.34000003"/>
        <n v="739906108.23999989"/>
        <n v="2567277569.23"/>
        <n v="233731523.16"/>
        <n v="988118692.4799999"/>
        <n v="1079455906.5599999"/>
        <n v="727709674.86000001"/>
        <n v="1004117995.25"/>
        <n v="2740803582"/>
        <n v="1507014321.48"/>
        <n v="1070456393.5"/>
        <n v="1054595754.63"/>
        <n v="61240691.699999996"/>
        <n v="923736375.36000001"/>
        <n v="1094983475.3999999"/>
        <n v="194844222.51999998"/>
        <n v="954105005.12"/>
        <n v="1906242094.0800002"/>
        <n v="292082384.42000002"/>
        <n v="539636473.3499999"/>
        <n v="812407765.25999999"/>
        <n v="725110725.89999998"/>
        <n v="807266902.52999997"/>
        <n v="1392578984.4000001"/>
        <n v="670120390.79999995"/>
        <n v="1905770999.0699999"/>
        <n v="1010294979.6"/>
        <n v="181016845.44"/>
        <n v="1466056398.8999999"/>
        <n v="708266620.44000006"/>
        <n v="933500108.94000006"/>
        <n v="314187787.69999999"/>
        <n v="500328874.07999998"/>
        <n v="1107488891"/>
        <n v="1044403539.1899999"/>
        <n v="817862435.28000009"/>
        <n v="130103200.73999999"/>
        <n v="599412593.10000002"/>
        <n v="1417442452.3899999"/>
        <n v="2372653839.5700002"/>
        <n v="1339160393.3499999"/>
        <n v="928075785.12"/>
        <n v="341485436.50999999"/>
        <n v="478529847.36000001"/>
        <n v="1822950367.4400001"/>
        <n v="1788099763.6800001"/>
        <n v="282791753.78999996"/>
        <n v="550348070.58000004"/>
        <n v="978732200"/>
        <n v="2126106148.8599999"/>
        <n v="1033978296.33"/>
        <n v="1349044341.75"/>
        <n v="951023546.03999996"/>
        <n v="123437067.84"/>
        <n v="182275464.5"/>
        <n v="59330810.980000004"/>
        <n v="1741189137.0800002"/>
        <n v="378076189.03000003"/>
        <n v="2589142391.7000003"/>
        <n v="392165245.5"/>
        <n v="142950120.20000002"/>
        <n v="950060711.03999996"/>
        <n v="462538331.46000004"/>
        <n v="576823445.10000002"/>
        <n v="2262003332.8200002"/>
        <n v="561758387.14999998"/>
        <n v="147938700.65000001"/>
        <n v="11204126.640000001"/>
        <n v="167241364.80000001"/>
        <n v="721279023.30000007"/>
        <n v="531922741.34999996"/>
        <n v="795850275.88"/>
        <n v="1919863656.0800002"/>
        <n v="368643236.63999999"/>
        <n v="126171302.03999999"/>
        <n v="30155233.07"/>
        <n v="1111827525.55"/>
        <n v="824756080.53999996"/>
        <n v="1357582801.78"/>
        <n v="1199485334.8499999"/>
        <n v="459122752.80000001"/>
        <n v="1322286880.46"/>
        <n v="2108389961.9099998"/>
        <n v="1665886734.0799999"/>
        <n v="671579400.70000005"/>
        <n v="1295741228.3199999"/>
        <n v="798314513.75999999"/>
        <n v="111423901.59999999"/>
        <n v="1498037725.23"/>
        <n v="686547021.23000002"/>
        <n v="44059176.380000003"/>
        <n v="1612594307.8700001"/>
        <n v="42961558.719999999"/>
        <n v="1714180079.4299998"/>
        <n v="377563107.04000002"/>
        <n v="854189100.60000002"/>
        <n v="408329787.5"/>
        <n v="120743484.66"/>
        <n v="268905581.88"/>
        <n v="591096040.97000003"/>
        <n v="30326815.16"/>
        <n v="356916978"/>
        <n v="539661123.12"/>
        <n v="1267023226.6800001"/>
        <n v="1905843235.46"/>
        <n v="138453271.68000001"/>
        <n v="395390780.61000001"/>
        <n v="1630537961.6099999"/>
        <n v="398473301.60000002"/>
        <n v="523997793.16000003"/>
        <n v="1525113893.98"/>
        <n v="295044935.44"/>
        <n v="1605750374.7"/>
        <n v="1283655258.96"/>
        <n v="417378222.90000004"/>
        <n v="1100678982.6400001"/>
        <n v="299643654.20000005"/>
        <n v="91965167.350000009"/>
        <n v="1898279014.52"/>
        <n v="1955482552.6200001"/>
        <n v="1005183129.6000001"/>
        <n v="1285355467.3199999"/>
        <n v="527751310.68000001"/>
        <n v="1811125141.5600002"/>
        <n v="1507386677.54"/>
        <n v="374111377.5"/>
        <n v="1001870543.4"/>
        <n v="841227049.53000009"/>
        <n v="89624251.859999999"/>
        <n v="309356351.58999997"/>
        <n v="514108933.12"/>
        <n v="181573780.31999999"/>
        <n v="144282909.98000002"/>
        <n v="1571214369.3900001"/>
        <n v="287312904.77999997"/>
        <n v="529616367.72000003"/>
        <n v="874394167.08000004"/>
        <n v="1293548700.76"/>
        <n v="564656144.82999992"/>
        <n v="837081143.63999999"/>
        <n v="82109208.099999994"/>
        <n v="1828134070.7"/>
        <n v="376671931.26000005"/>
        <n v="86257997.330000013"/>
        <n v="663198695.58000004"/>
        <n v="56680691.699999996"/>
        <n v="205681206.05999997"/>
        <n v="1823216213.4400001"/>
        <n v="280522843.74000001"/>
        <n v="905740437.46000004"/>
        <n v="314661864.60000002"/>
        <n v="416859181.74000001"/>
        <n v="599771772.60000002"/>
        <n v="844121527.95000005"/>
        <n v="1626330195.2"/>
        <n v="196599516.38999999"/>
        <n v="1405202525.76"/>
        <n v="2366969738.3499999"/>
        <n v="1820635112.1599998"/>
        <n v="572162267.5"/>
        <n v="274227787.75"/>
        <n v="62714587.390000001"/>
        <n v="290703564.85000002"/>
        <n v="1167221535"/>
        <n v="1058523425.7"/>
        <n v="1575593542.3199999"/>
        <n v="478005185.44999999"/>
        <n v="526687862.29999995"/>
        <n v="314447388.26999998"/>
        <n v="466403719.06"/>
        <n v="1764792285.2"/>
        <n v="2534412805.5999999"/>
        <n v="1755846341.3"/>
        <n v="2214491423.8400002"/>
        <n v="2602956388.0499997"/>
        <n v="30465809.940000001"/>
        <n v="1456498886.4000001"/>
        <n v="189994230.72"/>
        <n v="2347702784.1999998"/>
        <n v="188422527.12"/>
        <n v="1040317927.22"/>
        <n v="1294222791.0599999"/>
        <n v="373816327.17000002"/>
        <n v="1193428138.1400001"/>
        <n v="604551954.48000002"/>
        <n v="756077027.08000004"/>
        <n v="1408547453.1699998"/>
        <n v="647947097.98000002"/>
        <n v="1900150283.22"/>
        <n v="2576535651.8400002"/>
        <n v="117004618.19999999"/>
        <n v="841091036.29999995"/>
        <n v="1183002059.1599998"/>
        <n v="598205646.5"/>
        <n v="1294847637.6600001"/>
        <n v="144144731.57999998"/>
        <n v="1623987575"/>
        <n v="1646918409.5999999"/>
        <n v="393161146.84000003"/>
        <n v="716435821.13999999"/>
        <n v="1644636364.1400001"/>
        <n v="440721430.59000003"/>
        <n v="362489623.60000002"/>
        <n v="623078256.96000004"/>
        <n v="957056669.39999998"/>
        <n v="568629633"/>
        <n v="1547061398.9000001"/>
        <n v="770707842.24000001"/>
        <n v="1286982266.22"/>
        <n v="563536454.30999994"/>
        <n v="1584164551.04"/>
        <n v="964205173.4799999"/>
        <n v="292941753.20999998"/>
        <n v="841979118.38"/>
        <n v="404452043.06"/>
        <n v="53033846.859999999"/>
        <n v="36742435"/>
        <n v="125561082.5"/>
        <n v="796186446.13000011"/>
        <n v="147908472.47"/>
        <n v="1573711363.8399999"/>
        <n v="975724956.46000004"/>
        <n v="2133605080.53"/>
        <n v="713953444.39999998"/>
        <n v="1066104196.3"/>
        <n v="259132554.24000001"/>
        <n v="222019305.60000002"/>
        <n v="770233169.19999993"/>
        <n v="371994876.05000001"/>
        <n v="1436032960.2"/>
        <n v="134961524.88"/>
        <n v="665381574"/>
        <n v="430452927.18000001"/>
        <n v="220392763.50000003"/>
        <n v="1329356299.0599999"/>
        <n v="1905175.3699999999"/>
        <n v="1215897297.5599999"/>
        <n v="90954781.149999991"/>
        <n v="1291503389.01"/>
        <n v="669982992.37"/>
        <n v="9039272.7599999998"/>
        <n v="559212190.67999995"/>
        <n v="2411344214.2200003"/>
        <n v="1510482173.3099999"/>
        <n v="653258244.75999999"/>
        <n v="202845049.81"/>
        <n v="1925786706.5600002"/>
        <n v="325195401.11000001"/>
        <n v="1718446007.4000001"/>
        <n v="273072061.5"/>
        <n v="994747787.88000011"/>
        <n v="310188575.52000004"/>
        <n v="1291523817.76"/>
        <n v="871468409.20000005"/>
        <n v="532818487.13999999"/>
        <n v="2677185"/>
        <n v="568969378.11000001"/>
        <n v="142679794.62"/>
        <n v="2224434644.6399999"/>
        <n v="2795163676.6800003"/>
        <n v="744629184"/>
        <n v="1209619516.4000001"/>
        <n v="300164019.30000001"/>
        <n v="862286010.30000007"/>
        <n v="1096843508.46"/>
        <n v="824779013.51999998"/>
        <n v="1778190972.3199999"/>
        <n v="157349571.84"/>
        <n v="196743223.59999999"/>
        <n v="781312360.95000005"/>
        <n v="1590376515.7099998"/>
        <n v="466259559.19"/>
        <n v="333163286.75999999"/>
        <n v="632331156.37"/>
        <n v="2365882069.7600002"/>
        <n v="1526562709.98"/>
        <n v="2182028610.8000002"/>
        <n v="1455359796.3"/>
        <n v="160153603.38"/>
        <n v="48515395.359999999"/>
        <n v="915979115.66000009"/>
        <n v="344403811"/>
        <n v="183955270.07999998"/>
        <n v="174756446.39999998"/>
        <n v="426194976.48000002"/>
        <n v="1726612960.5900002"/>
        <n v="919647089.00999999"/>
        <n v="994223096.28000009"/>
        <n v="686205226.25999999"/>
        <n v="1296620847.27"/>
        <n v="1159431916.2"/>
        <n v="1996296797.8800001"/>
        <n v="432003403.19999999"/>
        <n v="167066476.63999999"/>
        <n v="893099579.03999996"/>
        <n v="506470812.75"/>
        <n v="1247790756.3499999"/>
        <n v="136416673.94999999"/>
        <n v="1387672365.5699999"/>
        <n v="1582755563.5599999"/>
        <n v="125285154.31999999"/>
        <n v="2521640699.6800003"/>
        <n v="616631525.43000007"/>
        <n v="696483796.47000003"/>
        <n v="1039937703.36"/>
        <n v="102616570.35000001"/>
        <n v="1743296090.25"/>
        <n v="1129514716.8500001"/>
        <n v="851212519.74000001"/>
        <n v="1576925373.72"/>
        <n v="1613497310.75"/>
        <n v="1099394047.7"/>
        <n v="2342702266.7999997"/>
        <n v="1868564525.8399999"/>
        <n v="188577676.06"/>
        <n v="592155410.56000006"/>
        <n v="300890791.35999995"/>
        <n v="484241561.86000001"/>
        <n v="1456560829.95"/>
        <n v="2599575687.5"/>
        <n v="129081745.98"/>
        <n v="231686700.83000001"/>
        <n v="1018501453.3599999"/>
        <n v="481508220.32000005"/>
        <n v="901023052.28000009"/>
        <n v="1398753126.9000001"/>
        <n v="208540152.06"/>
        <n v="332010872.70000005"/>
        <n v="1677517727.3400002"/>
        <n v="1131617885.5799999"/>
        <n v="121042444.95999999"/>
        <n v="1628583269.04"/>
        <n v="719565650.84000003"/>
        <n v="36118059.839999996"/>
        <n v="513691201.44"/>
        <n v="425335429.89999998"/>
        <n v="634342679.03999996"/>
        <n v="1879834169.5999999"/>
        <n v="778433394.75"/>
        <n v="1023278485.96"/>
        <n v="1763226289.8"/>
        <n v="1445181025.23"/>
        <n v="543710875.71999991"/>
        <n v="28562121.279999997"/>
        <n v="558566828.51999998"/>
        <n v="2127442993.5"/>
        <n v="393016975.39999998"/>
        <n v="46452384.060000002"/>
        <n v="1401066931.1999998"/>
        <n v="799849732.32000005"/>
        <n v="1192558975.4400001"/>
        <n v="551059073.42999995"/>
        <n v="44550137.960000001"/>
        <n v="586456363.60000002"/>
        <n v="158869343.52000001"/>
        <n v="236539497.06"/>
        <n v="1842609499.4100001"/>
        <n v="1669785059.71"/>
        <n v="1201778628"/>
        <n v="1759256377.6199999"/>
        <n v="794578083.48000002"/>
        <n v="2612403751.5899997"/>
        <n v="139494333"/>
        <n v="2071744271.8"/>
        <n v="530987920.81999999"/>
        <n v="457061768.25999999"/>
        <n v="731757000.22000003"/>
        <n v="597700159.46999991"/>
        <n v="1150663450.71"/>
        <n v="804779518.20000005"/>
        <n v="523951329.79999995"/>
        <n v="1113275208.24"/>
        <n v="211996594.13999999"/>
        <n v="536593454.18000001"/>
        <n v="66766673.82"/>
        <n v="376925203.30000001"/>
        <n v="730866810.56999993"/>
        <n v="1419936217.8299999"/>
        <n v="1672718634.72"/>
        <n v="137951164.34"/>
        <n v="534926946.39999998"/>
        <n v="821265.12"/>
        <n v="1209554980.76"/>
        <n v="1484169621.2"/>
        <n v="1932937728.48"/>
        <n v="1086962673.0599999"/>
        <n v="919048526.85000002"/>
        <n v="474518060.99999994"/>
        <n v="943572626.03999996"/>
        <n v="1019077208.64"/>
        <n v="1213308981.78"/>
        <n v="496415481.19999999"/>
        <n v="1434029166.1300001"/>
        <n v="1610092800.22"/>
        <n v="386055069.94999999"/>
        <n v="2098601662.5999999"/>
        <n v="1358301823.5999999"/>
        <n v="1223513845.8599999"/>
        <n v="1152679424"/>
        <n v="1197088069.6800001"/>
        <n v="537441217.27999997"/>
        <n v="130001146.88000001"/>
        <n v="2552253191.6399999"/>
        <n v="425897293.98000002"/>
        <n v="9702294.5500000007"/>
        <n v="225860402.07999998"/>
        <n v="1429494237.24"/>
        <n v="1691945628.52"/>
        <n v="496920133.80000001"/>
        <n v="1280102578.5600002"/>
        <n v="1345177430.8800001"/>
        <n v="408309767.84999996"/>
        <n v="432769602.56"/>
        <n v="720892910.68999994"/>
        <n v="193048377.29999998"/>
        <n v="2212142830.3800001"/>
        <n v="1525784652.26"/>
        <n v="565365958.00999999"/>
        <n v="988584291.20000005"/>
        <n v="1775771996.48"/>
        <n v="222779030.28"/>
        <n v="359316716.48000002"/>
        <n v="680582325.1500001"/>
        <n v="590368594.51999998"/>
        <n v="1515488144.6400001"/>
        <n v="693490654.42000008"/>
        <n v="195996106.22"/>
        <n v="1228981758.27"/>
        <n v="1796737818"/>
        <n v="877681224.19999993"/>
        <n v="1578878720.1600001"/>
        <n v="1203952175.25"/>
        <n v="499003576.48000002"/>
        <n v="35818753.18"/>
        <n v="1793693387"/>
        <n v="291505779.75999999"/>
        <n v="609276735"/>
        <n v="622169975.62"/>
        <n v="978781982.27999997"/>
        <n v="225841180.27000001"/>
        <n v="650219314.08000004"/>
        <n v="1319783341.25"/>
        <n v="901848447.5"/>
        <n v="1718415069.8"/>
        <n v="119976626.25"/>
        <n v="1203497641.1600001"/>
        <n v="1013879241"/>
        <n v="2185709377.3400002"/>
        <n v="1252365266.52"/>
        <n v="1047777845.0799999"/>
        <n v="966049002.00000012"/>
        <n v="536894410"/>
        <n v="648163800.99000001"/>
        <n v="1881160517.1799998"/>
        <n v="842128414.89999998"/>
        <n v="677702833.51999998"/>
        <n v="970457032.68999994"/>
        <n v="2205380750.7199998"/>
        <n v="812724023.39999998"/>
        <n v="1414972528.8"/>
        <n v="1384696107.8399999"/>
        <n v="233742657.87"/>
        <n v="1317114149.76"/>
        <n v="83194709.929999992"/>
        <n v="501047222.39999998"/>
        <n v="675557074.31999993"/>
        <n v="1036247345.91"/>
        <n v="807915752"/>
        <n v="1064454499.5300001"/>
        <n v="143920996.16"/>
        <n v="271847972.24000001"/>
        <n v="236598681.59999999"/>
        <n v="538573243.20000005"/>
        <n v="634474142.07000005"/>
        <n v="1121224467.6899998"/>
        <n v="26923220.800000001"/>
        <n v="365777606.13999999"/>
        <n v="1007596325.6699998"/>
        <n v="477920354.68000001"/>
        <n v="223505906.40000001"/>
        <n v="27035905.919999998"/>
        <n v="733029483.96000004"/>
        <n v="1130483161.5600002"/>
        <n v="1229343434.8799999"/>
        <n v="623709174.88"/>
        <n v="1782791461.99"/>
        <n v="6512302.7999999998"/>
        <n v="1752253407.5999999"/>
        <n v="2327622196.8400002"/>
        <n v="1871790575.5999999"/>
        <n v="686574167.36000001"/>
        <n v="483498095.75999999"/>
        <n v="331504889.75999999"/>
        <n v="1640942875.8400002"/>
        <n v="582974856.07999992"/>
        <n v="1189046311.5999999"/>
        <n v="296199228.79000002"/>
        <n v="1011146819.0000001"/>
        <n v="291051909.68000001"/>
        <n v="1755331272.48"/>
        <n v="695105841.25999999"/>
        <n v="1976281977.5999999"/>
        <n v="1074055793.27"/>
        <n v="535211593.47999996"/>
        <n v="1538121378.1199999"/>
        <n v="1535970516.1800001"/>
        <n v="720381086.39999998"/>
        <n v="1213202751.3700001"/>
        <n v="389358652.31999999"/>
        <n v="312695920.75999999"/>
        <n v="1075065809.1800001"/>
        <n v="124007377.81999999"/>
        <n v="1168212188.7"/>
        <n v="651918688.08000004"/>
        <n v="2646674709.75"/>
        <n v="1379627655.77"/>
        <n v="657491840.75999999"/>
        <n v="352296296.80000001"/>
        <n v="422052182.38"/>
        <n v="630914604.31999993"/>
        <n v="398997490.06"/>
        <n v="933989740.20000005"/>
        <n v="1243954113.47"/>
        <n v="334736091.76000005"/>
        <n v="1342719298.0600002"/>
        <n v="145351145.31999999"/>
        <n v="2072604080.0500002"/>
        <n v="1170227205.6699998"/>
        <n v="1117394923.47"/>
        <n v="1349229674.48"/>
        <n v="1188321558.9000001"/>
        <n v="769311934.29999995"/>
        <n v="86140689.689999998"/>
        <n v="2232360757.1399999"/>
        <n v="581257083.32000005"/>
        <n v="2191317191.25"/>
        <n v="2040397758"/>
        <n v="50945717.68"/>
        <n v="627953285.69999993"/>
        <n v="1388489039.46"/>
        <n v="25500514.080000002"/>
        <n v="182865016.79999998"/>
        <n v="960766790.72000003"/>
        <n v="1546079919.1199999"/>
        <n v="200240049.15000001"/>
        <n v="1064404850.25"/>
        <n v="998578478.79999995"/>
        <n v="242480003.06"/>
        <n v="814050217.72000003"/>
        <n v="1011786774.46"/>
        <n v="433047810.12"/>
        <n v="297729812.11999995"/>
        <n v="826990333.79999995"/>
        <n v="498764970.24000001"/>
        <n v="1840583238"/>
        <n v="122893840.65000001"/>
        <n v="563833230.84000003"/>
        <n v="358334032.03999996"/>
        <n v="2519177863.6399999"/>
        <n v="834531842.45999992"/>
        <n v="1321405216.2"/>
        <n v="443309602.53999996"/>
        <n v="458219516.15999997"/>
        <n v="735042524.15999997"/>
        <n v="771160424.6500001"/>
        <n v="1202826126.6000001"/>
        <n v="299500922.55000001"/>
        <n v="314526970.62"/>
        <n v="637124380.20000005"/>
        <n v="82041381.570000008"/>
        <n v="333898404.75"/>
        <n v="1326878313.48"/>
        <n v="627985987.20000005"/>
        <n v="813738274.95000005"/>
        <n v="1155367944.4000001"/>
        <n v="442260618.57000005"/>
        <n v="704355121"/>
        <n v="523636336.64000005"/>
        <n v="643894164.99999988"/>
        <n v="888533086.20999992"/>
        <n v="70402975.109999999"/>
        <n v="1386089735.6800001"/>
        <n v="411759802.63999999"/>
        <n v="1318674334.3199999"/>
        <n v="1734602690.6999998"/>
        <n v="478277902.07999998"/>
        <n v="121428725.67"/>
        <n v="177661208.66000003"/>
        <n v="1642610202.1999998"/>
        <n v="959654428.19999993"/>
        <n v="845756249.30999994"/>
        <n v="2517516541.4000001"/>
        <n v="1817258223.48"/>
        <n v="80027266.320000008"/>
        <n v="1194750845.8200002"/>
        <n v="378188803.40000004"/>
        <n v="572152495.15999997"/>
        <n v="1808607912.5999999"/>
        <n v="2054970509.8999999"/>
        <n v="671067943.92000008"/>
        <n v="411994165.12"/>
        <n v="925191215.03999996"/>
        <n v="1423507421.4399998"/>
        <n v="458579682"/>
        <n v="573386339.33999991"/>
        <n v="2039752725.1200001"/>
        <n v="1640177510.4000001"/>
        <n v="1239777525.3600001"/>
        <n v="927862007.29999995"/>
        <n v="1306023244.8199999"/>
        <n v="713011538.10000002"/>
        <n v="1630309721.4000001"/>
        <n v="255488816.91999999"/>
        <n v="415442601.59999996"/>
        <n v="256538379.15000001"/>
        <n v="200437884.51000002"/>
        <n v="472931933.88000005"/>
        <n v="1035185715.5799999"/>
        <n v="1967595767.9999998"/>
        <n v="1504508211.5"/>
        <n v="549123254.15999997"/>
        <n v="1961903046.76"/>
        <n v="757985760"/>
        <n v="1083326956.29"/>
        <n v="1568878497.9399998"/>
        <n v="309991041.15000004"/>
        <n v="1249374739.03"/>
        <n v="1324944610.1200001"/>
        <n v="632688155.67000008"/>
        <n v="495414702.64000005"/>
        <n v="903245208.98000002"/>
        <n v="763396815.24000001"/>
        <n v="1789032269.2500002"/>
        <n v="955694894.23999989"/>
        <n v="510603815.95999998"/>
        <n v="319271701.31999999"/>
        <n v="104816085.90000001"/>
        <n v="1855713685"/>
        <n v="1040115986.8399999"/>
        <n v="343243807.82999998"/>
        <n v="755666630.72000003"/>
        <n v="1673169248.6700001"/>
        <n v="71250349.719999999"/>
        <n v="141542656"/>
        <n v="1019535537.66"/>
        <n v="118154982.19999999"/>
        <n v="592493374.48000002"/>
        <n v="1051730697.6799999"/>
        <n v="398614234.25999999"/>
        <n v="498171692.75"/>
        <n v="143472330.23999998"/>
        <n v="1008556463.1899999"/>
        <n v="239400854.45000002"/>
        <n v="1648936896.6500001"/>
        <n v="662351138.82000005"/>
        <n v="103898732.20999999"/>
        <n v="1558422480.6799998"/>
        <n v="689945515.74000001"/>
        <n v="739100862.72000003"/>
        <n v="1818494185.1999998"/>
        <n v="2132253110.9000001"/>
        <n v="485937944.22999996"/>
        <n v="599705803.05000007"/>
        <n v="1899678117.4400001"/>
        <n v="1244124108.7199998"/>
        <n v="1103148072.7"/>
        <n v="490990895.21999997"/>
        <n v="1261041797.51"/>
        <n v="2195197616.3699999"/>
        <n v="196328696.90000001"/>
        <n v="92941712.5"/>
        <n v="304320047.36000001"/>
        <n v="1030859856.5799999"/>
        <n v="683472472.56000006"/>
        <n v="2699959509.7199998"/>
        <n v="308707236.06"/>
        <n v="2045210243.04"/>
        <n v="2412538859.1500001"/>
        <n v="953756278.42000008"/>
        <n v="533922006.36000001"/>
        <n v="1085904114.2"/>
        <n v="1845451295.0900002"/>
        <n v="576342672.12"/>
        <n v="250396620.88000003"/>
        <n v="115217345.64"/>
        <n v="2918796339.27"/>
        <n v="1731892121.1200001"/>
        <n v="157381605.16"/>
        <n v="62265316.32"/>
        <n v="263683570.59"/>
        <n v="410257948.5"/>
        <n v="507516603.36000001"/>
        <n v="40845471.039999999"/>
        <n v="32695431.300000001"/>
        <n v="1750008652.26"/>
        <n v="1779589438.7700002"/>
        <n v="1512949554.24"/>
        <n v="716920536.13999999"/>
        <n v="694868191.75999999"/>
        <n v="2780603339.46"/>
        <n v="1832050916.2800002"/>
        <n v="1813265740.4400001"/>
        <n v="371814691.99000001"/>
        <n v="612354645"/>
        <n v="761843451.89999998"/>
        <n v="1675013109.3"/>
        <n v="763848433.20000005"/>
        <n v="1234607240.1799998"/>
        <n v="1681406628"/>
        <n v="253345620.24000001"/>
        <n v="1254263049"/>
        <n v="971063855.42000008"/>
        <n v="276895223.5"/>
        <n v="2189862797.54"/>
        <n v="787041966.7299999"/>
        <n v="256396193.38"/>
        <n v="917086931.30000007"/>
        <n v="1816401598.22"/>
        <n v="705406015.30000007"/>
        <n v="352842430.54000002"/>
        <n v="2527170704.7600002"/>
        <n v="709742920.77999997"/>
        <n v="515648212.39999998"/>
        <n v="1483852147.1999998"/>
        <n v="1143817103.52"/>
        <n v="707693132.51999998"/>
        <n v="1820207306.9699998"/>
        <n v="848294820.45000005"/>
        <n v="282798884.51999998"/>
        <n v="547640350.39999998"/>
        <n v="380764356.12"/>
        <n v="1840052575.6000001"/>
        <n v="1548722235.6400001"/>
        <n v="31681595.599999998"/>
        <n v="1693852274.6600001"/>
        <n v="2301206189.8699999"/>
        <n v="221650840.25999999"/>
        <n v="1054778678.8000001"/>
        <n v="1464047960.3999999"/>
        <n v="984501877.80000007"/>
        <n v="592162863"/>
        <n v="341919625.19999999"/>
        <n v="567358316.18999994"/>
        <n v="427034453.64999998"/>
        <n v="567834187.33999991"/>
        <n v="1001918115.02"/>
        <n v="44361428.849999994"/>
        <n v="1252666357.9400001"/>
        <n v="2055016173.72"/>
        <n v="960465110.5"/>
        <n v="1263068029.3"/>
        <n v="1389701039.3"/>
        <n v="962067728.15999997"/>
        <n v="1816488611.8400002"/>
        <n v="751344795"/>
        <n v="2047329342.6600001"/>
        <n v="1267224448.02"/>
        <n v="917518186.52999997"/>
        <n v="1134048539.2"/>
        <n v="1439483555.52"/>
        <n v="63477670.880000003"/>
        <n v="347412688.92000002"/>
        <n v="207856094.16000003"/>
        <n v="549010844.58999991"/>
        <n v="45437665.350000001"/>
        <n v="614663108.39999998"/>
        <n v="1297524134.8600001"/>
        <n v="22609330.690000001"/>
        <n v="1976309431.4000001"/>
        <n v="1784537508.24"/>
        <n v="1950966286.8299999"/>
        <n v="339905179.01999998"/>
        <n v="1137180873.5999999"/>
        <n v="1582238691.1199999"/>
        <n v="769056123.60000002"/>
        <n v="487315100.39999998"/>
        <n v="47494407.100000001"/>
        <n v="806691274.19999993"/>
        <n v="574816089.60000002"/>
        <n v="179319394.79999998"/>
        <n v="70539805.38000001"/>
        <n v="850909606.54000008"/>
        <n v="175241803.12"/>
        <n v="1128440321.78"/>
        <n v="1381237216.6500001"/>
        <n v="1503670433.5800002"/>
        <n v="840782583.25999999"/>
        <n v="459146726.30000001"/>
        <n v="1230986503.8"/>
        <n v="815226826.86000001"/>
        <n v="2144962967.0699999"/>
        <n v="160116317.76000002"/>
        <n v="1023283878.29"/>
        <n v="1011890213.1"/>
        <n v="1480551149.3900001"/>
        <n v="585822119.74000001"/>
        <n v="1487445615.05"/>
        <n v="248234493"/>
        <n v="580083668.48000002"/>
        <n v="215730960.87"/>
        <n v="28076322.779999997"/>
        <n v="2682375622.0799999"/>
        <n v="307271958.47999996"/>
        <n v="2094737663.7"/>
        <n v="1237040648.9199998"/>
        <n v="22434479.960000001"/>
        <n v="165217169.04000002"/>
        <n v="948158739.09000003"/>
        <n v="1287421534.02"/>
        <n v="2566199705.4300003"/>
        <n v="181183647.59"/>
        <n v="1025588761.3800001"/>
        <n v="2118767069.2800002"/>
        <n v="2541913250.8899999"/>
        <n v="730489398.02999997"/>
        <n v="1318915510.22"/>
        <n v="684112365.21999991"/>
        <n v="1664338412.6400001"/>
        <n v="1058340575.1"/>
        <n v="393043956.75999999"/>
        <n v="506485346.94"/>
        <n v="392956002"/>
        <n v="1582092992"/>
        <n v="1423873390.3499999"/>
        <n v="914791508.5999999"/>
        <n v="965227092.80000007"/>
        <n v="98440778.400000006"/>
        <n v="1124707795.2"/>
        <n v="749115046.91999996"/>
        <n v="656068403.20000005"/>
        <n v="85493392.25999999"/>
        <n v="1911131709.4199998"/>
        <n v="1123460721.9200001"/>
        <n v="793149217.10000002"/>
        <n v="200151508.03"/>
        <n v="1130134381.1800001"/>
        <n v="1355954588.6499999"/>
        <n v="928142073.83999991"/>
        <n v="584646984"/>
        <n v="769960880.22000003"/>
        <n v="56849590.560000002"/>
        <n v="466423698.16000003"/>
        <n v="311615726.04000002"/>
        <n v="348007224.69"/>
        <n v="1676746646.8999999"/>
        <n v="319335524.75999999"/>
        <n v="1203809260.75"/>
        <n v="1226808456.1500001"/>
        <n v="917256210"/>
        <n v="1613706106.5599999"/>
        <n v="406666168.5"/>
        <n v="867261638.15999997"/>
        <n v="369972633.14999998"/>
        <n v="1684098842.04"/>
        <n v="2381891807.7799997"/>
        <n v="139752105.47999999"/>
        <n v="1564435983.5999999"/>
        <n v="594686367"/>
        <n v="1456038035.97"/>
        <n v="339556267.19999999"/>
        <n v="409940410.60000002"/>
        <n v="1145130846.5999999"/>
        <n v="42216170.120000005"/>
        <n v="594589403.85000002"/>
        <n v="300597163.33000004"/>
        <n v="702194651.19999993"/>
        <n v="969840886.64999998"/>
        <n v="429835404.24000001"/>
        <n v="1362478142.5999999"/>
        <n v="10385468.16"/>
        <n v="822392352.44999993"/>
        <n v="1109315790.6599998"/>
        <n v="93472875.980000004"/>
        <n v="2208859599.0999999"/>
        <n v="370872458.63999999"/>
        <n v="818748688.55999994"/>
        <n v="665939138.39999998"/>
        <n v="808031667.51999998"/>
        <n v="536316225.44"/>
        <n v="2592628213.1199999"/>
        <n v="1990550349.2"/>
        <n v="887727523.75999999"/>
        <n v="1625083777.8"/>
        <n v="610755985.04999995"/>
        <n v="1279131778.8200002"/>
        <n v="306649570.13999999"/>
        <n v="694006020.91999996"/>
        <n v="2649483499.52"/>
        <n v="1211075649.9200001"/>
        <n v="85623523.520000011"/>
        <n v="44117483.080000006"/>
        <n v="672968522.24000001"/>
        <n v="929119033.25"/>
        <n v="548517693.84000003"/>
        <n v="964777248.91999996"/>
        <n v="654158018.41999996"/>
        <n v="128812577.02999999"/>
        <n v="1247563812"/>
        <n v="549966456"/>
        <n v="1994043526.72"/>
        <n v="729877120.05000007"/>
        <n v="414901816.35000002"/>
        <n v="1097963695.8799999"/>
        <n v="530746498.82999998"/>
        <n v="836376416"/>
        <n v="212244948"/>
        <n v="401545947.59999996"/>
        <n v="841671699.83999991"/>
        <n v="1485130649.8800001"/>
        <n v="569819239.88999999"/>
        <n v="312956390.40000004"/>
        <n v="2206900319.7800002"/>
        <n v="871566730.25999999"/>
        <n v="900012779.51999986"/>
        <n v="516562221"/>
        <n v="488568648.75000006"/>
        <n v="218414489.36999997"/>
        <n v="594167061.60000002"/>
        <n v="894969736.63999999"/>
        <n v="402799105.80000001"/>
        <n v="1283237653.6800001"/>
        <n v="1067172619.8399999"/>
        <n v="494518139.91999996"/>
        <n v="2121064258.5599999"/>
        <n v="1167280715.04"/>
        <n v="1613751658.3500001"/>
        <n v="982232453.85000002"/>
        <n v="1708269223.7"/>
        <n v="983431696.86000001"/>
        <n v="635740291.57999992"/>
        <n v="925380850.3499999"/>
        <n v="855828009.63999999"/>
        <n v="1419087389.5999999"/>
        <n v="1891666035.4199998"/>
        <n v="1414629403.6900001"/>
        <n v="1052330570.5400001"/>
        <n v="1243658388.6900001"/>
        <n v="734226010.56000006"/>
        <n v="476913995.58000004"/>
        <n v="2464446624"/>
        <n v="1168060497.5999999"/>
        <n v="644980860.15999997"/>
        <n v="180962926.69999999"/>
        <n v="1173309186.5599999"/>
        <n v="29898514.719999999"/>
        <n v="2706606603.96"/>
        <n v="1221714295.6000001"/>
        <n v="230465200"/>
        <n v="1973917636.6000001"/>
        <n v="2780280608.4400001"/>
        <n v="1427566477.46"/>
        <n v="1031667494.04"/>
        <n v="37115229.300000004"/>
        <n v="1063168194.0699999"/>
        <n v="1287046493.24"/>
        <n v="2104234319.48"/>
        <n v="795004603.11999989"/>
        <n v="1702694284.8900001"/>
        <n v="606106793.25999999"/>
        <n v="2619656179.3800001"/>
        <n v="1673263330.2"/>
        <n v="448254715.75999999"/>
        <n v="481729827.14999998"/>
        <n v="856281215.54999995"/>
        <n v="1919222696.1600001"/>
        <n v="233487648.89999998"/>
        <n v="1418343043.3600001"/>
        <n v="224819895.5"/>
        <n v="478628106.66000003"/>
        <n v="1184204196.52"/>
        <n v="1624905564"/>
        <n v="89863412.229999989"/>
        <n v="1167507434.1599998"/>
        <n v="117995464.72"/>
        <n v="231149921.48000002"/>
        <n v="18537520.66"/>
        <n v="165429666.59999999"/>
        <n v="495370555.35000002"/>
        <n v="1488412803.24"/>
        <n v="520977150"/>
        <n v="2946178306.0799999"/>
        <n v="313095075.63"/>
        <n v="474359171.22000003"/>
        <n v="161866826.47"/>
        <n v="342571075"/>
        <n v="822567768.5"/>
        <n v="903466050.42000008"/>
        <n v="1415385008.3999999"/>
        <n v="1070254969.86"/>
        <n v="597722375"/>
        <n v="472340974.07999998"/>
        <n v="942685712.63999999"/>
        <n v="600220606.59000003"/>
        <n v="652719239.49000001"/>
        <n v="440355774.97999996"/>
        <n v="277133599.32999998"/>
        <n v="1432469531.8800001"/>
        <n v="1569857091.0000002"/>
        <n v="2782174430.2800002"/>
        <n v="1344875573.52"/>
        <n v="1383873384.3999999"/>
        <n v="984236846.03000009"/>
        <n v="1615227812.8"/>
        <n v="405309804.47999996"/>
        <n v="1839115464.6800001"/>
        <n v="2142218168.7"/>
        <n v="906157936.1400001"/>
        <n v="1163378091.6800001"/>
        <n v="1894412701.7199998"/>
        <n v="1093155076.6200001"/>
        <n v="701197640.45999992"/>
        <n v="114240947.38000001"/>
        <n v="1184651178.6500001"/>
        <n v="414065565.40000004"/>
        <n v="1812851504.6200001"/>
        <n v="1949573582.3999999"/>
        <n v="744100106.08000004"/>
        <n v="10394490.360000001"/>
        <n v="1873319955.1200001"/>
        <n v="1291337111.24"/>
        <n v="1468323319.8499999"/>
        <n v="517972985.19999999"/>
        <n v="459274817.88000005"/>
        <n v="1652798994.1200001"/>
        <n v="395907820.60000002"/>
        <n v="788632797.03999996"/>
        <n v="1782527816.3"/>
        <n v="365641767.25999999"/>
        <n v="802225885.34000003"/>
        <n v="2120929229.3"/>
        <n v="484216028.92000002"/>
        <n v="1250123676.75"/>
        <n v="1903068311.3999999"/>
        <n v="243528132.40000001"/>
        <n v="1800601683.27"/>
        <n v="31143442.499999996"/>
        <n v="290064978.78000003"/>
        <n v="645500303.63999999"/>
        <n v="1201642879.9200001"/>
        <n v="1368162516"/>
        <n v="1747671793.5999999"/>
        <n v="346624055.36000001"/>
        <n v="2035738.3199999998"/>
        <n v="1308725096.6400001"/>
        <n v="139898104.5"/>
        <n v="772484340.70000005"/>
        <n v="286125346.98000002"/>
        <n v="1260033223.4399998"/>
        <n v="1569509778.2"/>
        <n v="399243928.49000001"/>
        <n v="72257008.859999999"/>
        <n v="1212708427.52"/>
        <n v="428047254"/>
        <n v="2750536965.0499997"/>
        <n v="1561655390.72"/>
        <n v="362810255.83999997"/>
        <n v="2535018269.0700002"/>
        <n v="1063829917.92"/>
        <n v="855938694"/>
        <n v="1278058909.26"/>
        <n v="398981921.55000001"/>
        <n v="1859633869.2"/>
        <n v="1254034127.3500001"/>
        <n v="869088509.19000006"/>
        <n v="718545900.65999997"/>
        <n v="187293015"/>
        <n v="908793904.03999996"/>
        <n v="928903031.73000002"/>
        <n v="1657473136.0799999"/>
        <n v="1844255322.9099998"/>
        <n v="300694734.12"/>
        <n v="419544787.41000003"/>
        <n v="1157879601.1200001"/>
        <n v="1758635732.0699999"/>
        <n v="115723933.83"/>
        <n v="873447801.71999991"/>
        <n v="933723467.60000002"/>
        <n v="536972872.40999997"/>
        <n v="1425166686.05"/>
        <n v="680664101.27999997"/>
        <n v="1916347179.5"/>
        <n v="119842619.52"/>
        <n v="638409299.84000003"/>
        <n v="159233148"/>
        <n v="717550132.1400001"/>
        <n v="636354792.99000001"/>
        <n v="338606304"/>
        <n v="1348848840.24"/>
        <n v="99980689.099999994"/>
        <n v="316942006.93000001"/>
        <n v="997059304.80000007"/>
        <n v="2805817029.5999999"/>
        <n v="1982050283.3100002"/>
        <n v="958595015.28000009"/>
        <n v="1230048104.22"/>
        <n v="1690816766.22"/>
        <n v="835416695.15999997"/>
        <n v="1053761381.75"/>
        <n v="477788861.09999996"/>
        <n v="2112055406.1799998"/>
        <n v="1553489985.96"/>
        <n v="73598901.799999997"/>
        <n v="102111432.7"/>
        <n v="1056615909.75"/>
        <n v="1010668171.1999999"/>
        <n v="756128932.04999995"/>
        <n v="1624551703.1499999"/>
        <n v="1842401481.5700002"/>
        <n v="434238260.39999998"/>
        <n v="1649775933.96"/>
        <n v="1475197792.4400001"/>
        <n v="1783358539.8900001"/>
        <n v="1895902717.0799999"/>
        <n v="1666119253.6099999"/>
        <n v="742266836.19000006"/>
        <n v="828631833.39999998"/>
        <n v="541516590.95999992"/>
        <n v="819750785.25"/>
        <n v="1637059149.5999999"/>
        <n v="596022437.77999997"/>
        <n v="1737064889.6299999"/>
        <n v="1221706466.9400001"/>
        <n v="121100445.47999999"/>
        <n v="2760412176"/>
        <n v="1346834582.25"/>
        <n v="1817707346.03"/>
        <n v="1191340957.4400001"/>
        <n v="603097348.67999995"/>
        <n v="1148757489.1400001"/>
        <n v="761773829.44000006"/>
        <n v="1462357212.96"/>
        <n v="121095459.95999999"/>
        <n v="2328297772.4200001"/>
        <n v="178723094.16"/>
        <n v="1105529461.0799999"/>
        <n v="1539970657.8299999"/>
        <n v="1037699544.6400001"/>
        <n v="1037119337.8"/>
        <n v="1232849624.1999998"/>
        <n v="1576130691.8600001"/>
        <n v="2824731084.3199997"/>
        <n v="724785122.9799999"/>
        <n v="2846558985.6000004"/>
        <n v="368002535.49000001"/>
        <n v="927479146.27999997"/>
        <n v="973690128.25"/>
        <n v="1407773520.5"/>
        <n v="334765715.38"/>
        <n v="860999637.33999991"/>
        <n v="1186503487.9200001"/>
        <n v="2684729780.9199996"/>
        <n v="502797715.64999998"/>
        <n v="883381506.66000009"/>
        <n v="400135279.77999997"/>
        <n v="1991544007.4999998"/>
        <n v="853346773.39999998"/>
        <n v="640242562.39999998"/>
        <n v="210613549.84999999"/>
        <n v="684131076.53999996"/>
        <n v="871927154.27999997"/>
        <n v="811461497.13999999"/>
        <n v="1315117665.6199999"/>
        <n v="707760844.61000001"/>
        <n v="1032694365.7199999"/>
        <n v="1712551279.1999998"/>
        <n v="456619613.75999999"/>
        <n v="302480760"/>
        <n v="1544104015.8"/>
        <n v="1499507904.6200001"/>
        <n v="289067869.44"/>
        <n v="1800512124.8399999"/>
        <n v="1572036221.55"/>
        <n v="388534445.45999998"/>
        <n v="1510867716.9899998"/>
        <n v="1004202982.5999999"/>
        <n v="1773486872.3"/>
        <n v="201100373.79999998"/>
        <n v="1591293293.2800002"/>
        <n v="599836912.64999998"/>
        <n v="856818107.69000006"/>
        <n v="932520185.69999993"/>
        <n v="233885970.09"/>
        <n v="1146387921.03"/>
        <n v="209121086.78999999"/>
        <n v="817340008.91999996"/>
        <n v="1486374809.6399999"/>
        <n v="212929852"/>
        <n v="506780833.81999999"/>
        <n v="899569518"/>
        <n v="892186082.06000006"/>
        <n v="394143145.92000002"/>
        <n v="530262868.07000005"/>
        <n v="1082144462.55"/>
        <n v="1441278158.3700001"/>
        <n v="233981857.39000002"/>
        <n v="379359543.36000001"/>
        <n v="612268299.03999996"/>
        <n v="387640937.36000001"/>
        <n v="691887275.93999994"/>
        <n v="631781186.39999998"/>
        <n v="1644202070.5800002"/>
        <n v="2132421196.98"/>
        <n v="11674376.640000001"/>
        <n v="1802670695.0999999"/>
        <n v="782644894.28999996"/>
        <n v="1382983626.24"/>
        <n v="633138099.29999995"/>
        <n v="399109845.57999998"/>
        <n v="1980835243.2"/>
        <n v="113697262.08"/>
        <n v="50820810.020000003"/>
        <n v="358098756.60000002"/>
        <n v="78945740.959999993"/>
        <n v="304881816.5"/>
        <n v="501626523.44999999"/>
        <n v="2279073705.3600001"/>
        <n v="989819457.17999995"/>
        <n v="125738840.88"/>
        <n v="127399595.61999999"/>
        <n v="939433096.79999995"/>
        <n v="911458458.96000004"/>
        <n v="442207089.09000003"/>
        <n v="2184119604.2600002"/>
        <n v="343244731.06999999"/>
        <n v="753653622.96000004"/>
        <n v="1113592606.76"/>
        <n v="741934587.80000007"/>
        <n v="1022233444.92"/>
        <n v="822408978.29999995"/>
        <n v="2196476924.2200003"/>
        <n v="1272449271.51"/>
        <n v="174635153.69999999"/>
        <n v="471717447.04000002"/>
        <n v="1513884249.46"/>
        <n v="550817535.17999995"/>
        <n v="870274557.5"/>
        <n v="497068840.39999998"/>
        <n v="697638282.84000003"/>
        <n v="1406792462.7"/>
        <n v="106805309.52"/>
        <n v="163116833.10999998"/>
        <n v="522402765.10000002"/>
        <n v="1243494632.98"/>
        <n v="1751365842.75"/>
        <n v="1236939649.4000001"/>
        <n v="539578977.84000003"/>
        <n v="2524420020.0899997"/>
        <n v="340416899.81999999"/>
        <n v="763336660.32999992"/>
        <n v="2065764945.6799998"/>
        <n v="710598997.9000001"/>
        <n v="661434320.75999999"/>
        <n v="51269781.539999999"/>
        <n v="516979316.75"/>
        <n v="134389337.28"/>
        <n v="1224740191.5999999"/>
        <n v="1385460848.3099999"/>
        <n v="664196687.03999996"/>
        <n v="1191534015.1000001"/>
        <n v="1269339637.5"/>
        <n v="333468248.90000004"/>
        <n v="1347525341.8499999"/>
        <n v="889738380.5999999"/>
        <n v="737729420.56000006"/>
        <n v="130407702.94"/>
        <n v="9902567.4199999999"/>
        <n v="1364953752.04"/>
        <n v="1821637603.4699998"/>
        <n v="323475542.45999998"/>
        <n v="467674782.94"/>
        <n v="2127593256.46"/>
        <n v="1126017564.51"/>
        <n v="21468134.599999998"/>
        <n v="1560956363.28"/>
        <n v="2021102224.3300002"/>
        <n v="163016659.51999998"/>
        <n v="598298021.82999992"/>
        <n v="1722019080.04"/>
        <n v="646189000.73000002"/>
        <n v="375198349.83999997"/>
        <n v="1089135925"/>
        <n v="1884331121.0000002"/>
        <n v="1513664937.51"/>
        <n v="1717782106.3200002"/>
        <n v="298719537.48000002"/>
        <n v="494334468.88"/>
        <n v="137498314.88"/>
        <n v="1569219158.05"/>
        <n v="662748533.27999997"/>
        <n v="587595850.88"/>
        <n v="418928888"/>
        <n v="802423792.80000007"/>
        <n v="250720308.09"/>
        <n v="1070796722"/>
        <n v="404349239.02999997"/>
        <n v="674808917.39999998"/>
        <n v="954452521.27999997"/>
        <n v="635794018.39999998"/>
        <n v="488313260.47999996"/>
        <n v="1593502608.6000001"/>
        <n v="1020505513.5"/>
        <n v="2020775007.3600001"/>
        <n v="566714126.61000001"/>
        <n v="926687379.62"/>
        <n v="459110802.96000004"/>
        <n v="430433087.13"/>
        <n v="1643327014.8"/>
        <n v="796949103.44000006"/>
        <n v="775737944.28000009"/>
        <n v="867759090.99000001"/>
        <n v="2535663773.7599998"/>
        <n v="362999603.28000003"/>
        <n v="1136984428.6200001"/>
        <n v="2664790180.4900002"/>
        <n v="1925230659.3400002"/>
        <n v="799025676.29999995"/>
        <n v="22479687.119999997"/>
        <n v="813445196.48000002"/>
        <n v="213716706.70000002"/>
        <n v="267849107.36000001"/>
        <n v="2345209485.2399998"/>
        <n v="292294910.25"/>
        <n v="606895835.03999996"/>
        <n v="1821211820.8"/>
        <n v="736359417.84000003"/>
        <n v="238650324.5"/>
        <n v="1101616081.8399999"/>
        <n v="13148337.130000001"/>
        <n v="378897761.40000004"/>
        <n v="202471190.74000001"/>
        <n v="225701978.03999999"/>
        <n v="1217666265.6599998"/>
        <n v="676198239"/>
        <n v="1961383149.8000002"/>
        <n v="530345827.92000002"/>
        <n v="324803554.95999998"/>
        <n v="1925001560.3999999"/>
        <n v="2744920128.29"/>
        <n v="1755546194.4300001"/>
        <n v="239394413.95999998"/>
        <n v="626197991.98000002"/>
        <n v="854819325.22000003"/>
        <n v="1799721920.8000002"/>
        <n v="694519133.75999999"/>
        <n v="1548367593.75"/>
        <n v="859095538.71000004"/>
        <n v="928919358.53999996"/>
        <n v="2309156341.4400001"/>
        <n v="1419749799.74"/>
        <n v="8836501.6799999997"/>
        <n v="389953844.24000001"/>
        <n v="1425168326.25"/>
        <n v="1678404419.1199999"/>
        <n v="2899468524.1600003"/>
        <n v="2028873709.24"/>
        <n v="6084867"/>
        <n v="1881590002.96"/>
        <n v="735409857"/>
        <n v="1065558298.6799999"/>
        <n v="1461982899.75"/>
        <n v="670214326.32000005"/>
        <n v="798445354.20000005"/>
        <n v="1239404872.0599999"/>
        <n v="839576799.36000001"/>
        <n v="327916644.63"/>
        <n v="2326727359.6799998"/>
        <n v="55221199.619999997"/>
        <n v="239369964.12"/>
        <n v="1831688182.8"/>
        <n v="264517115.46000001"/>
        <n v="634990789.03999996"/>
        <n v="1696316521.8"/>
        <n v="1295602424.5899999"/>
        <n v="1567103688.52"/>
        <n v="2249882518.5100002"/>
        <n v="1722139202.7"/>
        <n v="2449792394.3200002"/>
        <n v="306823377.89999998"/>
        <n v="1556759050.3599999"/>
        <n v="998642713.36000001"/>
        <n v="361410753.40000004"/>
        <n v="1410432749.46"/>
        <n v="1189770176.6400001"/>
        <n v="185446550.86000001"/>
        <n v="314329494.30000001"/>
        <n v="2408278653.9000001"/>
        <n v="528292004.24000001"/>
        <n v="307836901.25999999"/>
        <n v="21683797.349999998"/>
        <n v="1090335243.6199999"/>
        <n v="680829622.54999995"/>
        <n v="24212631.990000002"/>
        <n v="500013911.31999999"/>
        <n v="548272996.48000002"/>
        <n v="360467503.37"/>
        <n v="1556132004.74"/>
        <n v="1894130779.52"/>
        <n v="1687631287.75"/>
        <n v="1080139823.73"/>
        <n v="421141668.65999997"/>
        <n v="1201108400.7"/>
        <n v="463703055.26999998"/>
        <n v="399329931"/>
        <n v="1051087173.34"/>
        <n v="715020769.70999992"/>
        <n v="2191911804.3400002"/>
        <n v="525505232.25"/>
        <n v="404243852.63999999"/>
        <n v="41321529.479999997"/>
        <n v="466134258.09999996"/>
        <n v="2133208255.9200001"/>
        <n v="1647465319.5"/>
        <n v="962227795.64999998"/>
        <n v="2107279114.2399998"/>
        <n v="776084895.9000001"/>
        <n v="339968699.98000002"/>
        <n v="522733077.72000003"/>
        <n v="1678355389.4399998"/>
        <n v="1154569145.46"/>
        <n v="1506909560.5200002"/>
        <n v="1119983148.8999999"/>
        <n v="366401542.5"/>
        <n v="1154884983.8399999"/>
        <n v="96050034.430000007"/>
        <n v="174493825.35999998"/>
        <n v="1432878797.22"/>
        <n v="663330223.19999993"/>
        <n v="614005033.46999991"/>
        <n v="693901863.48000002"/>
        <n v="105721981.8"/>
        <n v="41149192.590000004"/>
        <n v="176828694.30000001"/>
        <n v="601618445.78000009"/>
        <n v="1365123821.51"/>
        <n v="519186292.38"/>
        <n v="1461321045.5999999"/>
        <n v="1093318882.6599998"/>
        <n v="130938956.33"/>
        <n v="111455545.5"/>
        <n v="222036986.09999999"/>
        <n v="49432798.259999998"/>
        <n v="253502684.70999998"/>
        <n v="396185802.25"/>
        <n v="665115470.60000002"/>
        <n v="2598228292.5"/>
        <n v="2188499620.23"/>
        <n v="900975717.54999995"/>
        <n v="2170454336.7799997"/>
        <n v="391645160.96999997"/>
        <n v="55931562.719999999"/>
        <n v="1241629545.4199998"/>
        <n v="835415379.51999998"/>
        <n v="426906604.07999998"/>
        <n v="241805635.20000002"/>
        <n v="1818027315.1999998"/>
        <n v="438470085.75"/>
        <n v="1673214869.6999998"/>
        <n v="1507978468.8000002"/>
        <n v="2335982549.4000001"/>
        <n v="230695263.70000002"/>
        <n v="227825581.38"/>
        <n v="2529748078.8799996"/>
        <n v="863754714.98999989"/>
        <n v="2141794162.3400002"/>
        <n v="1025726197.4400001"/>
        <n v="426776046.30000001"/>
        <n v="1967366236.3199999"/>
        <n v="665455133.75"/>
        <n v="1520992692.3599999"/>
        <n v="1950815625.0599999"/>
        <n v="1038988296.0799999"/>
        <n v="280488567.69999999"/>
        <n v="1555185361.8800001"/>
        <n v="863942184.60000002"/>
        <n v="946493392.04999995"/>
        <n v="422524517.13999999"/>
        <n v="2603387259.3399997"/>
        <n v="1546523955.3499999"/>
        <n v="1929997996.96"/>
        <n v="1306524459.24"/>
        <n v="835129300.27999997"/>
        <n v="2261154128.1500001"/>
        <n v="880375206.20000005"/>
        <n v="435270517.38"/>
        <n v="378160443.36000001"/>
        <n v="342504793.80000001"/>
        <n v="1452456586.3999999"/>
        <n v="1372309452.51"/>
        <n v="706673521.93999994"/>
        <n v="380671459.86000001"/>
        <n v="155212350.89000002"/>
        <n v="833889588.05999994"/>
        <n v="1806935085.5999999"/>
        <n v="309193591.34999996"/>
        <n v="2262505079.3800001"/>
        <n v="481464369.04999995"/>
        <n v="974952382.03999996"/>
        <n v="127394945.52"/>
        <n v="341780356.96000004"/>
        <n v="193562881.92000002"/>
        <n v="947262513.29999995"/>
        <n v="774217063.45000005"/>
        <n v="504147913.5"/>
        <n v="316757687.40000004"/>
        <n v="1002344119.2"/>
        <n v="177275533.31999999"/>
        <n v="1208809941.74"/>
        <n v="284590132.02000004"/>
        <n v="233303135.04999998"/>
        <n v="65549771.280000001"/>
        <n v="2049274918.3499999"/>
        <n v="1310876939.3999999"/>
        <n v="757143140"/>
        <n v="1324235208.8599999"/>
        <n v="1275530114.3"/>
        <n v="2596205842.0799999"/>
        <n v="851922022.00999999"/>
        <n v="766664418.62"/>
        <n v="947878891.68000007"/>
        <n v="265335994.80000001"/>
        <n v="956525456.45999992"/>
        <n v="66244240.509999998"/>
        <n v="601747048.93000007"/>
        <n v="1836248723.3999999"/>
        <n v="1394565976.1000001"/>
        <n v="364486505.21999997"/>
        <n v="1110283080.79"/>
        <n v="333168479.27999997"/>
        <n v="543002300.54999995"/>
        <n v="722477776.79999995"/>
        <n v="30043378.440000001"/>
        <n v="809835807.84000003"/>
        <n v="1886460887.1500001"/>
        <n v="1506266251.6199999"/>
        <n v="18851012.59"/>
        <n v="733461752.34000003"/>
        <n v="1135953144.9100001"/>
        <n v="1164462020.9599998"/>
        <n v="637022452.31999993"/>
        <n v="2469026525.4400001"/>
        <n v="1241849496.72"/>
        <n v="622669738"/>
        <n v="963139850"/>
        <n v="2531365496.2400002"/>
        <n v="1267945404.8399999"/>
        <n v="2138973904.6799998"/>
        <n v="155200069.20000002"/>
        <n v="2114468436.9199998"/>
        <n v="27144313.559999999"/>
        <n v="83881172.429999992"/>
        <n v="1446303850.22"/>
        <n v="549592392.67999995"/>
        <n v="1610903900.8800001"/>
        <n v="1618063692.0899999"/>
        <n v="1905610364.6700001"/>
        <n v="830488440.31999993"/>
        <n v="335086109.94999999"/>
        <n v="60061852.5"/>
        <n v="880402981.27999997"/>
        <n v="568834275.53999996"/>
        <n v="1651962869.55"/>
        <n v="998753242.75999999"/>
        <n v="776862638.82000005"/>
        <n v="1805454140.8800001"/>
        <n v="440187586.92999995"/>
        <n v="2144506880"/>
        <n v="166969699.02000001"/>
        <n v="1177843416.8"/>
        <n v="1357635033.24"/>
        <n v="1302991693.3199999"/>
        <n v="451307778.84000003"/>
        <n v="633545535.14999998"/>
        <n v="1738446952.76"/>
        <n v="499098548.40000004"/>
        <n v="1215847340.25"/>
        <n v="2511537786.48"/>
        <n v="757310547"/>
        <n v="556890060.12"/>
        <n v="109735777.99999999"/>
        <n v="967396981.12000012"/>
        <n v="263698697.09999999"/>
        <n v="355578357.13000005"/>
        <n v="769980406.63999999"/>
        <n v="596719082.5"/>
        <n v="2619321487.1100001"/>
        <n v="322092015.38000005"/>
        <n v="337920432.46999997"/>
        <n v="340730337.50999999"/>
        <n v="334220326.73000002"/>
        <n v="2504549106.2399998"/>
        <n v="1041857738.01"/>
        <n v="438950313.90000004"/>
        <n v="404508677.5"/>
        <n v="992453537.83000004"/>
        <n v="471467535.59999996"/>
        <n v="561088480.65999997"/>
        <n v="198860148.63"/>
        <n v="307197243.5"/>
        <n v="548737144.93999994"/>
        <n v="256614178.59999999"/>
        <n v="2100736969.6500001"/>
        <n v="570810863.75999999"/>
        <n v="308764002.33000004"/>
        <n v="59564187.519999996"/>
        <n v="112186235.42999999"/>
        <n v="1489811432.5599999"/>
        <n v="246674655.24000001"/>
        <n v="1182212765.75"/>
        <n v="116273680.95"/>
        <n v="2282956540.7400002"/>
        <n v="495642321.71999997"/>
        <n v="1439479521.76"/>
        <n v="351352114.30999994"/>
        <n v="939613619.84000003"/>
        <n v="1013382145.08"/>
        <n v="362377734.78000003"/>
        <n v="1015283603.1800001"/>
        <n v="405120266.72000003"/>
        <n v="820237946.57999992"/>
        <n v="463096677.34000003"/>
        <n v="1282044159.7"/>
        <n v="1766427283.74"/>
        <n v="320380409.36000001"/>
        <n v="147798542.26000002"/>
        <n v="47770933.300000004"/>
        <n v="2900207798.7400002"/>
        <n v="603600562.06999993"/>
        <n v="1592288366"/>
        <n v="81650344.680000007"/>
        <n v="1581040696.8199999"/>
        <n v="566080745.48000002"/>
        <n v="2681779324.9400001"/>
        <n v="965537824.51999998"/>
        <n v="822481665.19999993"/>
        <n v="1117586791.6699998"/>
        <n v="797550547"/>
        <n v="1270620650.9100001"/>
        <n v="991256497.44000006"/>
        <n v="2433449543.6399999"/>
        <n v="80357797.200000003"/>
        <n v="261042489.72"/>
        <n v="952572316.93999994"/>
        <n v="397378536.71999997"/>
        <n v="1133868990.22"/>
        <n v="750105439.55999994"/>
        <n v="1743668613.25"/>
        <n v="1255954069.6899998"/>
        <n v="10034048.34"/>
        <n v="941999549.4000001"/>
        <n v="293702420"/>
        <n v="1585153791.9000001"/>
        <n v="1895312544.9400001"/>
        <n v="1308200659.5"/>
        <n v="659410058.88"/>
        <n v="415982944.90000004"/>
        <n v="1048905475.8399999"/>
        <n v="578890111.65999997"/>
        <n v="743344880.39999998"/>
        <n v="800615235.83999991"/>
        <n v="1166846631.3"/>
        <n v="995993282.72000003"/>
        <n v="2096136464.3200002"/>
        <n v="1441048308.7"/>
        <n v="178563346.59999999"/>
        <n v="80979357.089999989"/>
        <n v="929820405.96000004"/>
        <n v="618854875"/>
        <n v="1552162466.3200002"/>
        <n v="814811269.91999996"/>
        <n v="876122271.12"/>
        <n v="600269524.76999998"/>
        <n v="180540793.32000002"/>
        <n v="189791341.61999997"/>
        <n v="619481942.73000002"/>
        <n v="881458224.27999997"/>
        <n v="2463074112.8000002"/>
        <n v="953124500.61999989"/>
        <n v="397071325.75"/>
        <n v="432997998.48000002"/>
        <n v="808736576.56999993"/>
        <n v="520578629.27000004"/>
        <n v="240289206.78"/>
        <n v="1083894078.26"/>
        <n v="463165716.80000001"/>
        <n v="688075812.05000007"/>
        <n v="2117098974.3399997"/>
        <n v="249563558.16000003"/>
        <n v="1012430271.8099999"/>
        <n v="993461334.86000001"/>
        <n v="167807981.88"/>
        <n v="2219864001.1199999"/>
        <n v="181759878.73999998"/>
        <n v="1362565253"/>
        <n v="503005164.38000005"/>
        <n v="852052301.67999995"/>
        <n v="1212320847.22"/>
        <n v="677451303.29999995"/>
        <n v="126940084.33000001"/>
        <n v="155301178.69999999"/>
        <n v="1102413458.3699999"/>
        <n v="170495238.79999998"/>
        <n v="497405566.31999999"/>
        <n v="516934578.47999996"/>
        <n v="421365579.18000001"/>
        <n v="692706373.38"/>
        <n v="1015695718.1"/>
        <n v="1588246681.6999998"/>
        <n v="2196041070.6599998"/>
        <n v="165312321.84"/>
        <n v="1029907037.04"/>
        <n v="586130369.25999999"/>
        <n v="756025401.74000001"/>
        <n v="1908234664.98"/>
        <n v="1574999136.3600001"/>
        <n v="1404192365.6000001"/>
        <n v="11889576.27"/>
        <n v="1554641343.1999998"/>
        <n v="1158164016.3600001"/>
        <n v="924460379.63999999"/>
        <n v="1148191110.0599999"/>
        <n v="366101996.58000004"/>
        <n v="2281560422.1900001"/>
        <n v="677591296.20000005"/>
        <n v="1063856983.1199999"/>
        <n v="764243503.72000003"/>
        <n v="1804345335.3099999"/>
        <n v="1177539349.28"/>
        <n v="285063267.5"/>
        <n v="1406429495"/>
        <n v="470726778.54999995"/>
        <n v="1578140842.79"/>
        <n v="182274453.22"/>
        <n v="710271259.18000007"/>
        <n v="2691740328.6299996"/>
        <n v="523618603.20000005"/>
        <n v="1019484905.4"/>
        <n v="1360338491.1599998"/>
        <n v="470104984.44"/>
        <n v="824158372.46000004"/>
        <n v="668959460.15999997"/>
        <n v="505320833.57000005"/>
        <n v="675100370.75999999"/>
        <n v="558974957.39999998"/>
        <n v="1661709182.28"/>
        <n v="988177897.20000005"/>
        <n v="1419196355.04"/>
        <n v="918876494.82000005"/>
        <n v="81746531.100000009"/>
        <n v="1037473332.5599999"/>
        <n v="1522174130.05"/>
        <n v="1475424592.5999999"/>
        <n v="621049956.94000006"/>
        <n v="851960617.31000006"/>
        <n v="116934614.16"/>
        <n v="1940438511.8999999"/>
        <n v="1150356722.3199999"/>
        <n v="126810760.89"/>
        <n v="945765882.60000002"/>
        <n v="2220186040.73"/>
        <n v="939718004.58000004"/>
        <n v="581015415"/>
        <n v="705060702.89999998"/>
        <n v="768163031"/>
        <n v="1524500383.2"/>
        <n v="165065760.42000002"/>
        <n v="478148744.34999996"/>
        <n v="1561790860.27"/>
        <n v="1368217421.3199999"/>
        <n v="408099921.90000004"/>
        <n v="348323209.74000001"/>
        <n v="996556577.31000006"/>
        <n v="244144612.60000002"/>
        <n v="909825921.88"/>
        <n v="127105612.16"/>
        <n v="118151277.03"/>
        <n v="1100183470.27"/>
        <n v="633424724.60000002"/>
        <n v="651645353.39999998"/>
        <n v="448081606.35000002"/>
        <n v="383343001.24000001"/>
        <n v="657899368.86000001"/>
        <n v="84779694.719999999"/>
        <n v="347339356.28999996"/>
        <n v="1586776441.5"/>
        <n v="692992690.13"/>
        <n v="1848689842.04"/>
        <n v="607173681.50999999"/>
        <n v="2141273530.0799999"/>
        <n v="422434791.87"/>
        <n v="715118850.87"/>
        <n v="1157325427.4400001"/>
        <n v="808839015.88"/>
        <n v="1227215506.2"/>
        <n v="25595885.460000001"/>
        <n v="1982388018.52"/>
        <n v="59761241.280000001"/>
        <n v="1465045420.8"/>
        <n v="492160117.80000001"/>
        <n v="1396359591.0599999"/>
        <n v="1342644972.24"/>
        <n v="696658479.55999994"/>
        <n v="1199711162.4000001"/>
        <n v="1607386962.3899999"/>
        <n v="1549169197.52"/>
        <n v="130001587.2"/>
        <n v="408016569.24000001"/>
        <n v="58573927.32"/>
        <n v="6275557.3200000003"/>
        <n v="1826863443.72"/>
        <n v="541049538.68999994"/>
        <n v="723449760.54000008"/>
        <n v="631626686.69999993"/>
        <n v="1703314277.8400002"/>
        <n v="1036800475.6"/>
        <n v="75338934"/>
        <n v="791082256.5"/>
        <n v="2486136804.3999996"/>
        <n v="753764723.68000007"/>
        <n v="1969268648.49"/>
        <n v="1263118153.4400001"/>
        <n v="2815308555.8200002"/>
        <n v="345527965.44"/>
        <n v="979682227.74000013"/>
        <n v="19332199.039999999"/>
        <n v="2550474552"/>
        <n v="1632452445"/>
        <n v="923302930.1400001"/>
        <n v="1537505589.77"/>
        <n v="1097673159.1199999"/>
        <n v="442073349.89999998"/>
        <n v="399910825.69999999"/>
        <n v="668011626.53999996"/>
        <n v="1626610138.1999998"/>
        <n v="315213046.25999999"/>
        <n v="310341683.34999996"/>
        <n v="968124893.31000006"/>
        <n v="1886629902.9499998"/>
        <n v="1861849997.1600001"/>
        <n v="759163571.55000007"/>
        <n v="152157706.34"/>
        <n v="443182989.59999996"/>
        <n v="810328002.36000001"/>
        <n v="1912843666.7599998"/>
        <n v="1595105875.04"/>
        <n v="583291676.80000007"/>
        <n v="1206850812.1199999"/>
        <n v="1193498599.77"/>
        <n v="1627168678.2"/>
        <n v="2384856864.8000002"/>
        <n v="513391462.65000004"/>
        <n v="294215222.69999999"/>
        <n v="80434718.519999996"/>
        <n v="1459503298.5"/>
        <n v="226251989.02000001"/>
        <n v="534049867.53000003"/>
        <n v="216085810.80000001"/>
        <n v="790035711.10000002"/>
        <n v="1802607635.9000001"/>
        <n v="380287813"/>
        <n v="679859740.29999995"/>
        <n v="734486447.02999997"/>
        <n v="1614843642.8"/>
        <n v="869982419.03999996"/>
        <n v="1588267550.1000001"/>
        <n v="78233069.159999996"/>
        <n v="888151749.12"/>
        <n v="686039052.92999995"/>
        <n v="302143487.52000004"/>
        <n v="399063777"/>
        <n v="87011094.239999995"/>
        <n v="633066508.58000004"/>
        <n v="2130515296.9799998"/>
        <n v="1035716166.54"/>
        <n v="1085077120.01"/>
        <n v="298778614.39999998"/>
        <n v="2609434900.02"/>
        <n v="1015445968.6800001"/>
        <n v="727668859.5"/>
        <n v="1736317154.9000001"/>
        <n v="905214757.44000006"/>
        <n v="1250042173.3800001"/>
        <n v="1015145423.67"/>
        <n v="411254765.15999997"/>
        <n v="1265977812.72"/>
        <n v="54048027.600000001"/>
        <n v="1482058024.6500001"/>
        <n v="653838425.88"/>
        <n v="764181504.60000002"/>
        <n v="1720349879.3600001"/>
        <n v="565138820"/>
        <n v="552868112.58000004"/>
        <n v="1291315049.8499999"/>
        <n v="222537163.16999999"/>
        <n v="143908670.09999999"/>
        <n v="582216012"/>
        <n v="1135157.4000000001"/>
        <n v="1466782001.28"/>
        <n v="72423512.390000001"/>
        <n v="331613300.40000004"/>
        <n v="738850718.31999993"/>
        <n v="132696029.43999998"/>
        <n v="376477495.80000001"/>
        <n v="922356899.85000002"/>
        <n v="2293658161.7400002"/>
        <n v="389486889.56"/>
        <n v="689530948.01999998"/>
        <n v="389411290.80000001"/>
        <n v="2345046933.8800001"/>
        <n v="474939411.64000005"/>
        <n v="261693402.81"/>
        <n v="847791460.63999999"/>
        <n v="1223598619.6000001"/>
        <n v="1655721678.6200001"/>
        <n v="2916805953.6000004"/>
        <n v="959530920.80999994"/>
        <n v="128626306.74000001"/>
        <n v="1271983504.8600001"/>
        <n v="1466797927"/>
        <n v="805591162.10000002"/>
        <n v="1211628272.22"/>
        <n v="676279127.72000003"/>
        <n v="1564278290.8800001"/>
        <n v="799817782.39999998"/>
        <n v="988706183.14999998"/>
        <n v="489946153.89999998"/>
        <n v="325057705.63999999"/>
        <n v="233020100.03999999"/>
        <n v="486574984.43000001"/>
        <n v="402092581.08999997"/>
        <n v="310782592.07999998"/>
        <n v="1013746358.2399999"/>
        <n v="483411989.27999997"/>
        <n v="287172708.89999998"/>
        <n v="1311840985.8400002"/>
        <n v="843648199.67999995"/>
        <n v="678228960.5"/>
        <n v="529715283.96999997"/>
        <n v="499825593.41000003"/>
        <n v="693782084.80000007"/>
        <n v="699982797.85000002"/>
        <n v="458231043.19999999"/>
        <n v="1153939261.28"/>
        <n v="1219162075.1100001"/>
        <n v="517479697.50999999"/>
        <n v="409676735.16000003"/>
        <n v="236412603.36000001"/>
        <n v="55934655.840000004"/>
        <n v="1511533485.5500002"/>
        <n v="402512813.46000004"/>
        <n v="1189325035.0799999"/>
        <n v="388258284.95999998"/>
        <n v="1578167699.2600002"/>
        <n v="169921765.94"/>
        <n v="2490610992.3499999"/>
        <n v="1059269045.17"/>
        <n v="894277525.36000001"/>
        <n v="76912316"/>
        <n v="584277133.95000005"/>
        <n v="369569237.52000004"/>
        <n v="788647882.68000007"/>
        <n v="86623818.049999997"/>
        <n v="1594563505.1500001"/>
        <n v="276306309.83999997"/>
        <n v="944168263.22000003"/>
        <n v="161730057.84"/>
        <n v="2248507740.0499997"/>
        <n v="372620537.18000001"/>
        <n v="3788766.36"/>
        <n v="813749795.75999999"/>
        <n v="381323938.65000004"/>
        <n v="1237219734.6000001"/>
        <n v="864442595.74000001"/>
        <n v="498609472.96999997"/>
        <n v="2738144824.29"/>
        <n v="587955637.39999998"/>
        <n v="2164479717.4000001"/>
        <n v="1218121462.24"/>
        <n v="1086120690.2"/>
        <n v="862075002.36000001"/>
      </sharedItems>
    </cacheField>
    <cacheField name="Efficiency _x000a_(Km per kWh)" numFmtId="2">
      <sharedItems containsSemiMixedTypes="0" containsString="0" containsNumber="1" minValue="0.69607167470709863" maxValue="28.823529411764707"/>
    </cacheField>
    <cacheField name="Price per_x000a_km range" numFmtId="164">
      <sharedItems containsSemiMixedTypes="0" containsString="0" containsNumber="1" minValue="51.928131487889274" maxValue="1407.7455238095238"/>
    </cacheField>
    <cacheField name="Market segment" numFmtId="0">
      <sharedItems count="3">
        <s v="Luxury"/>
        <s v="Premium"/>
        <s v="Budget"/>
      </sharedItems>
    </cacheField>
  </cacheFields>
  <extLst>
    <ext xmlns:x14="http://schemas.microsoft.com/office/spreadsheetml/2009/9/main" uri="{725AE2AE-9491-48be-B2B4-4EB974FC3084}">
      <x14:pivotCacheDefinition pivotCacheId="4871725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2">
  <r>
    <n v="1"/>
    <x v="0"/>
    <x v="0"/>
    <x v="0"/>
    <x v="0"/>
    <n v="55.8"/>
    <x v="0"/>
    <x v="0"/>
    <n v="9"/>
    <x v="0"/>
    <s v="Matte White"/>
    <x v="0"/>
    <n v="0"/>
    <s v="★★★★★"/>
    <n v="5"/>
    <n v="19726"/>
    <n v="3"/>
    <x v="0"/>
    <n v="3.8351254480286738"/>
    <n v="519.64457943925231"/>
    <x v="0"/>
  </r>
  <r>
    <n v="2"/>
    <x v="1"/>
    <x v="1"/>
    <x v="1"/>
    <x v="0"/>
    <n v="90.8"/>
    <x v="1"/>
    <x v="1"/>
    <n v="7.3"/>
    <x v="1"/>
    <s v="White"/>
    <x v="1"/>
    <n v="2"/>
    <s v="★★★★☆"/>
    <n v="4"/>
    <n v="3349"/>
    <n v="3"/>
    <x v="1"/>
    <n v="2.3348017621145374"/>
    <n v="599.6775943396226"/>
    <x v="0"/>
  </r>
  <r>
    <n v="3"/>
    <x v="2"/>
    <x v="2"/>
    <x v="2"/>
    <x v="1"/>
    <n v="64.7"/>
    <x v="2"/>
    <x v="2"/>
    <n v="8.9"/>
    <x v="2"/>
    <s v="Beige"/>
    <x v="0"/>
    <n v="5"/>
    <s v="★★★★★"/>
    <n v="5"/>
    <n v="6300"/>
    <n v="5"/>
    <x v="2"/>
    <n v="3.6321483771251932"/>
    <n v="401.47817021276592"/>
    <x v="0"/>
  </r>
  <r>
    <n v="4"/>
    <x v="3"/>
    <x v="3"/>
    <x v="1"/>
    <x v="2"/>
    <n v="120.5"/>
    <x v="3"/>
    <x v="3"/>
    <n v="10.5"/>
    <x v="3"/>
    <s v="Sunset Orange"/>
    <x v="2"/>
    <n v="2"/>
    <s v="★★★★★"/>
    <n v="5"/>
    <n v="2339"/>
    <n v="5"/>
    <x v="3"/>
    <n v="1.1618257261410789"/>
    <n v="540.10821428571421"/>
    <x v="1"/>
  </r>
  <r>
    <n v="5"/>
    <x v="0"/>
    <x v="0"/>
    <x v="3"/>
    <x v="0"/>
    <n v="51.8"/>
    <x v="4"/>
    <x v="4"/>
    <n v="3.6"/>
    <x v="4"/>
    <s v="Ice Silver"/>
    <x v="3"/>
    <n v="2"/>
    <s v="★★★☆☆"/>
    <n v="3"/>
    <n v="1051"/>
    <n v="4"/>
    <x v="4"/>
    <n v="6.4864864864864868"/>
    <n v="419.78255952380954"/>
    <x v="0"/>
  </r>
  <r>
    <n v="6"/>
    <x v="4"/>
    <x v="4"/>
    <x v="4"/>
    <x v="2"/>
    <n v="138.69999999999999"/>
    <x v="5"/>
    <x v="5"/>
    <n v="2.9"/>
    <x v="5"/>
    <s v="Ruby Red"/>
    <x v="4"/>
    <s v="Unknown"/>
    <s v="★★★★★"/>
    <n v="5"/>
    <n v="1051"/>
    <n v="5"/>
    <x v="5"/>
    <n v="2.8118240807498198"/>
    <n v="230.53269230769232"/>
    <x v="0"/>
  </r>
  <r>
    <n v="7"/>
    <x v="5"/>
    <x v="5"/>
    <x v="5"/>
    <x v="3"/>
    <n v="67.099999999999994"/>
    <x v="6"/>
    <x v="6"/>
    <n v="1.5"/>
    <x v="6"/>
    <s v="Orange"/>
    <x v="5"/>
    <n v="5"/>
    <s v="Unknown"/>
    <s v="Unknown"/>
    <n v="12504"/>
    <n v="5"/>
    <x v="6"/>
    <n v="2.5335320417287632"/>
    <n v="209.72923529411764"/>
    <x v="2"/>
  </r>
  <r>
    <n v="8"/>
    <x v="6"/>
    <x v="6"/>
    <x v="6"/>
    <x v="4"/>
    <n v="131.9"/>
    <x v="7"/>
    <x v="7"/>
    <n v="8.3000000000000007"/>
    <x v="7"/>
    <s v="Bronze"/>
    <x v="6"/>
    <s v="Unknown"/>
    <s v="★★★★★"/>
    <n v="5"/>
    <n v="8630"/>
    <n v="5"/>
    <x v="7"/>
    <n v="0.79605761940864284"/>
    <n v="899.39466666666669"/>
    <x v="0"/>
  </r>
  <r>
    <n v="9"/>
    <x v="7"/>
    <x v="7"/>
    <x v="3"/>
    <x v="5"/>
    <n v="33.799999999999997"/>
    <x v="8"/>
    <x v="8"/>
    <n v="10.199999999999999"/>
    <x v="8"/>
    <s v="Metallic Silver"/>
    <x v="5"/>
    <n v="1"/>
    <s v="★★★★★"/>
    <n v="5"/>
    <n v="18"/>
    <n v="5"/>
    <x v="8"/>
    <n v="12.42603550295858"/>
    <n v="216.47511904761905"/>
    <x v="0"/>
  </r>
  <r>
    <n v="10"/>
    <x v="8"/>
    <x v="8"/>
    <x v="0"/>
    <x v="6"/>
    <n v="140.80000000000001"/>
    <x v="9"/>
    <x v="8"/>
    <n v="3.3"/>
    <x v="9"/>
    <s v="Matte Green"/>
    <x v="0"/>
    <s v="Unknown"/>
    <s v="Unknown"/>
    <s v="Unknown"/>
    <n v="17455"/>
    <n v="3"/>
    <x v="9"/>
    <n v="3.8991477272727271"/>
    <n v="107.29433515482695"/>
    <x v="1"/>
  </r>
  <r>
    <n v="11"/>
    <x v="9"/>
    <x v="9"/>
    <x v="7"/>
    <x v="4"/>
    <n v="41.5"/>
    <x v="10"/>
    <x v="9"/>
    <n v="11.6"/>
    <x v="10"/>
    <s v="Stealth Gray"/>
    <x v="7"/>
    <n v="3"/>
    <s v="★★★★☆"/>
    <n v="4"/>
    <n v="16959"/>
    <n v="4"/>
    <x v="10"/>
    <n v="8.9156626506024104"/>
    <n v="382.35032432432433"/>
    <x v="0"/>
  </r>
  <r>
    <n v="12"/>
    <x v="10"/>
    <x v="10"/>
    <x v="8"/>
    <x v="6"/>
    <n v="64"/>
    <x v="11"/>
    <x v="3"/>
    <n v="7.3"/>
    <x v="11"/>
    <s v="Cosmic Purple"/>
    <x v="8"/>
    <n v="0"/>
    <s v="Unknown"/>
    <s v="Unknown"/>
    <n v="7798"/>
    <n v="4"/>
    <x v="11"/>
    <n v="6.265625"/>
    <n v="76.964837905236905"/>
    <x v="2"/>
  </r>
  <r>
    <n v="13"/>
    <x v="11"/>
    <x v="11"/>
    <x v="8"/>
    <x v="4"/>
    <n v="37.200000000000003"/>
    <x v="12"/>
    <x v="6"/>
    <n v="3.3"/>
    <x v="12"/>
    <s v="Tan"/>
    <x v="7"/>
    <s v="Unknown"/>
    <s v="★★★★☆"/>
    <n v="4"/>
    <n v="15303"/>
    <n v="5"/>
    <x v="12"/>
    <n v="15.53763440860215"/>
    <n v="150.09818339100346"/>
    <x v="0"/>
  </r>
  <r>
    <n v="14"/>
    <x v="12"/>
    <x v="12"/>
    <x v="1"/>
    <x v="7"/>
    <n v="32.799999999999997"/>
    <x v="13"/>
    <x v="5"/>
    <n v="9.6999999999999993"/>
    <x v="13"/>
    <s v="Metallic Silver"/>
    <x v="7"/>
    <n v="1"/>
    <s v="★★★☆☆"/>
    <n v="3"/>
    <n v="2470"/>
    <n v="4"/>
    <x v="13"/>
    <n v="9.3292682926829276"/>
    <n v="140.88980392156861"/>
    <x v="1"/>
  </r>
  <r>
    <n v="15"/>
    <x v="13"/>
    <x v="13"/>
    <x v="0"/>
    <x v="7"/>
    <n v="149.9"/>
    <x v="14"/>
    <x v="10"/>
    <n v="11.6"/>
    <x v="14"/>
    <s v="Rose Gold"/>
    <x v="9"/>
    <n v="3"/>
    <s v="★★★☆☆"/>
    <n v="3"/>
    <n v="5394"/>
    <n v="4"/>
    <x v="14"/>
    <n v="3.5223482321547697"/>
    <n v="267.35613636363638"/>
    <x v="0"/>
  </r>
  <r>
    <n v="16"/>
    <x v="14"/>
    <x v="14"/>
    <x v="6"/>
    <x v="5"/>
    <n v="121.9"/>
    <x v="15"/>
    <x v="8"/>
    <n v="5.4"/>
    <x v="15"/>
    <s v="Burgundy"/>
    <x v="3"/>
    <n v="3"/>
    <s v="★★★☆☆"/>
    <n v="3"/>
    <n v="18978"/>
    <n v="5"/>
    <x v="15"/>
    <n v="2.723543888433142"/>
    <n v="436.3798795180723"/>
    <x v="0"/>
  </r>
  <r>
    <n v="17"/>
    <x v="15"/>
    <x v="15"/>
    <x v="2"/>
    <x v="8"/>
    <n v="26.5"/>
    <x v="16"/>
    <x v="11"/>
    <n v="1.2"/>
    <x v="16"/>
    <s v="Rose Gold"/>
    <x v="10"/>
    <s v="Unknown"/>
    <s v="★★★★☆"/>
    <n v="4"/>
    <n v="3928"/>
    <n v="5"/>
    <x v="16"/>
    <n v="12.981132075471699"/>
    <n v="264.35877906976742"/>
    <x v="0"/>
  </r>
  <r>
    <n v="18"/>
    <x v="16"/>
    <x v="16"/>
    <x v="5"/>
    <x v="6"/>
    <n v="74.5"/>
    <x v="17"/>
    <x v="5"/>
    <n v="11.2"/>
    <x v="17"/>
    <s v="Cosmic Purple"/>
    <x v="11"/>
    <n v="3"/>
    <s v="★★★★☆"/>
    <n v="4"/>
    <n v="10360"/>
    <n v="3"/>
    <x v="17"/>
    <n v="5.3422818791946307"/>
    <n v="136.96256281407034"/>
    <x v="1"/>
  </r>
  <r>
    <n v="19"/>
    <x v="14"/>
    <x v="14"/>
    <x v="5"/>
    <x v="9"/>
    <n v="149.5"/>
    <x v="18"/>
    <x v="12"/>
    <n v="6.3"/>
    <x v="18"/>
    <s v="Teal"/>
    <x v="12"/>
    <n v="2"/>
    <s v="★★★★★"/>
    <n v="5"/>
    <n v="9912"/>
    <n v="5"/>
    <x v="18"/>
    <n v="0.91638795986622068"/>
    <n v="334.99846715328465"/>
    <x v="1"/>
  </r>
  <r>
    <n v="20"/>
    <x v="13"/>
    <x v="13"/>
    <x v="1"/>
    <x v="1"/>
    <n v="92.1"/>
    <x v="19"/>
    <x v="7"/>
    <n v="11.3"/>
    <x v="19"/>
    <s v="Orange"/>
    <x v="13"/>
    <n v="1"/>
    <s v="★★★★★"/>
    <n v="5"/>
    <n v="11235"/>
    <n v="3"/>
    <x v="19"/>
    <n v="6.2649294245385452"/>
    <n v="79.921889081455802"/>
    <x v="1"/>
  </r>
  <r>
    <n v="21"/>
    <x v="17"/>
    <x v="17"/>
    <x v="6"/>
    <x v="4"/>
    <n v="83.5"/>
    <x v="20"/>
    <x v="2"/>
    <n v="1.6"/>
    <x v="20"/>
    <s v="Bronze"/>
    <x v="14"/>
    <s v="Unknown"/>
    <s v="★★★★☆"/>
    <n v="4"/>
    <n v="5294"/>
    <n v="5"/>
    <x v="20"/>
    <n v="6.7425149700598803"/>
    <n v="143.56854351687389"/>
    <x v="0"/>
  </r>
  <r>
    <n v="22"/>
    <x v="18"/>
    <x v="18"/>
    <x v="9"/>
    <x v="4"/>
    <n v="21.3"/>
    <x v="21"/>
    <x v="0"/>
    <n v="6.8"/>
    <x v="21"/>
    <s v="Matte Blue"/>
    <x v="3"/>
    <s v="Unknown"/>
    <s v="★★★☆☆"/>
    <n v="3"/>
    <n v="11724"/>
    <n v="3"/>
    <x v="21"/>
    <n v="6.4788732394366191"/>
    <n v="943.1260869565217"/>
    <x v="0"/>
  </r>
  <r>
    <n v="23"/>
    <x v="17"/>
    <x v="19"/>
    <x v="1"/>
    <x v="6"/>
    <n v="66"/>
    <x v="22"/>
    <x v="9"/>
    <n v="11.7"/>
    <x v="22"/>
    <s v="Forest Green"/>
    <x v="1"/>
    <n v="1"/>
    <s v="Unknown"/>
    <s v="Unknown"/>
    <n v="10885"/>
    <n v="4"/>
    <x v="22"/>
    <n v="5.8484848484848486"/>
    <n v="310.71841968911917"/>
    <x v="0"/>
  </r>
  <r>
    <n v="24"/>
    <x v="13"/>
    <x v="13"/>
    <x v="6"/>
    <x v="10"/>
    <n v="122.4"/>
    <x v="23"/>
    <x v="4"/>
    <n v="10.5"/>
    <x v="23"/>
    <s v="Crimson Red"/>
    <x v="7"/>
    <n v="3"/>
    <s v="★★★☆☆"/>
    <n v="3"/>
    <n v="7304"/>
    <n v="3"/>
    <x v="23"/>
    <n v="1.2663398692810457"/>
    <n v="858.2657419354839"/>
    <x v="0"/>
  </r>
  <r>
    <n v="25"/>
    <x v="11"/>
    <x v="20"/>
    <x v="9"/>
    <x v="11"/>
    <n v="56.2"/>
    <x v="24"/>
    <x v="13"/>
    <n v="4.5"/>
    <x v="24"/>
    <s v="Sky Blue"/>
    <x v="15"/>
    <n v="0"/>
    <s v="★★★☆☆"/>
    <n v="3"/>
    <n v="19024"/>
    <n v="4"/>
    <x v="24"/>
    <n v="2.4021352313167257"/>
    <n v="675.02725925925915"/>
    <x v="0"/>
  </r>
  <r>
    <n v="26"/>
    <x v="19"/>
    <x v="21"/>
    <x v="5"/>
    <x v="3"/>
    <n v="64.900000000000006"/>
    <x v="25"/>
    <x v="5"/>
    <n v="5.5"/>
    <x v="25"/>
    <s v="Orange"/>
    <x v="16"/>
    <n v="1"/>
    <s v="★★★☆☆"/>
    <n v="3"/>
    <n v="17036"/>
    <n v="5"/>
    <x v="25"/>
    <n v="7.7349768875192595"/>
    <n v="295.03645418326693"/>
    <x v="0"/>
  </r>
  <r>
    <n v="27"/>
    <x v="17"/>
    <x v="17"/>
    <x v="1"/>
    <x v="2"/>
    <n v="67.3"/>
    <x v="24"/>
    <x v="5"/>
    <n v="7.7"/>
    <x v="26"/>
    <s v="Orange"/>
    <x v="17"/>
    <n v="5"/>
    <s v="★★★★☆"/>
    <n v="4"/>
    <n v="18166"/>
    <n v="3"/>
    <x v="26"/>
    <n v="2.0059435364041605"/>
    <n v="811.9"/>
    <x v="0"/>
  </r>
  <r>
    <n v="28"/>
    <x v="20"/>
    <x v="22"/>
    <x v="1"/>
    <x v="3"/>
    <n v="108.1"/>
    <x v="26"/>
    <x v="11"/>
    <n v="7.6"/>
    <x v="27"/>
    <s v="Matte Gray"/>
    <x v="18"/>
    <n v="1"/>
    <s v="★★★★★"/>
    <n v="5"/>
    <n v="10559"/>
    <n v="4"/>
    <x v="27"/>
    <n v="5.1988899167437559"/>
    <n v="117.64053380782917"/>
    <x v="1"/>
  </r>
  <r>
    <n v="29"/>
    <x v="18"/>
    <x v="23"/>
    <x v="1"/>
    <x v="2"/>
    <n v="86.5"/>
    <x v="27"/>
    <x v="11"/>
    <n v="8.1"/>
    <x v="28"/>
    <s v="Lime Green"/>
    <x v="19"/>
    <n v="1"/>
    <s v="★★★☆☆"/>
    <n v="3"/>
    <n v="4828"/>
    <n v="3"/>
    <x v="28"/>
    <n v="5.8497109826589595"/>
    <n v="126.58966403162056"/>
    <x v="1"/>
  </r>
  <r>
    <n v="30"/>
    <x v="19"/>
    <x v="24"/>
    <x v="7"/>
    <x v="9"/>
    <n v="130.5"/>
    <x v="18"/>
    <x v="1"/>
    <n v="5.3"/>
    <x v="29"/>
    <s v="Metallic Silver"/>
    <x v="16"/>
    <n v="1"/>
    <s v="★★★☆☆"/>
    <n v="3"/>
    <n v="13931"/>
    <n v="3"/>
    <x v="29"/>
    <n v="1.0498084291187739"/>
    <n v="770.59744525547444"/>
    <x v="0"/>
  </r>
  <r>
    <n v="31"/>
    <x v="21"/>
    <x v="25"/>
    <x v="0"/>
    <x v="4"/>
    <n v="52.4"/>
    <x v="28"/>
    <x v="7"/>
    <n v="5.7"/>
    <x v="30"/>
    <s v="Lime Green"/>
    <x v="20"/>
    <n v="4"/>
    <s v="★★★★☆"/>
    <n v="4"/>
    <n v="16540"/>
    <n v="4"/>
    <x v="30"/>
    <n v="10.190839694656489"/>
    <n v="236.27338951310861"/>
    <x v="0"/>
  </r>
  <r>
    <n v="32"/>
    <x v="1"/>
    <x v="26"/>
    <x v="10"/>
    <x v="0"/>
    <n v="132"/>
    <x v="29"/>
    <x v="13"/>
    <n v="9.1"/>
    <x v="31"/>
    <s v="Bronze"/>
    <x v="20"/>
    <n v="1"/>
    <s v="Unknown"/>
    <s v="Unknown"/>
    <n v="9362"/>
    <n v="3"/>
    <x v="31"/>
    <n v="2.5"/>
    <n v="396.31378787878788"/>
    <x v="0"/>
  </r>
  <r>
    <n v="33"/>
    <x v="22"/>
    <x v="27"/>
    <x v="2"/>
    <x v="5"/>
    <n v="90.2"/>
    <x v="6"/>
    <x v="0"/>
    <n v="3.2"/>
    <x v="32"/>
    <s v="Cosmic Purple"/>
    <x v="21"/>
    <s v="Unknown"/>
    <s v="★★★★☆"/>
    <n v="4"/>
    <n v="2040"/>
    <n v="3"/>
    <x v="32"/>
    <n v="1.8847006651884699"/>
    <n v="666.31752941176467"/>
    <x v="0"/>
  </r>
  <r>
    <n v="34"/>
    <x v="23"/>
    <x v="28"/>
    <x v="5"/>
    <x v="0"/>
    <n v="22.5"/>
    <x v="30"/>
    <x v="4"/>
    <n v="6"/>
    <x v="33"/>
    <s v="Magenta"/>
    <x v="16"/>
    <n v="3"/>
    <s v="★★★★★"/>
    <n v="5"/>
    <n v="7226"/>
    <n v="4"/>
    <x v="33"/>
    <n v="24.444444444444443"/>
    <n v="260.23454545454547"/>
    <x v="0"/>
  </r>
  <r>
    <n v="35"/>
    <x v="24"/>
    <x v="29"/>
    <x v="9"/>
    <x v="12"/>
    <n v="23.8"/>
    <x v="31"/>
    <x v="4"/>
    <n v="8.8000000000000007"/>
    <x v="34"/>
    <s v="Gray"/>
    <x v="19"/>
    <n v="3"/>
    <s v="★★★☆☆"/>
    <n v="3"/>
    <n v="14044"/>
    <n v="3"/>
    <x v="34"/>
    <n v="11.428571428571429"/>
    <n v="481.10544117647055"/>
    <x v="0"/>
  </r>
  <r>
    <n v="36"/>
    <x v="6"/>
    <x v="30"/>
    <x v="0"/>
    <x v="13"/>
    <n v="69.3"/>
    <x v="32"/>
    <x v="1"/>
    <n v="4.3"/>
    <x v="35"/>
    <s v="Beige"/>
    <x v="22"/>
    <n v="3"/>
    <s v="Unknown"/>
    <s v="Unknown"/>
    <n v="635"/>
    <n v="5"/>
    <x v="35"/>
    <n v="3.0014430014430014"/>
    <n v="583.40173076923077"/>
    <x v="0"/>
  </r>
  <r>
    <n v="37"/>
    <x v="15"/>
    <x v="15"/>
    <x v="2"/>
    <x v="2"/>
    <n v="104.5"/>
    <x v="33"/>
    <x v="2"/>
    <n v="9.1999999999999993"/>
    <x v="36"/>
    <s v="Metallic Silver"/>
    <x v="23"/>
    <n v="1"/>
    <s v="★★★★★"/>
    <n v="5"/>
    <n v="7142"/>
    <n v="4"/>
    <x v="36"/>
    <n v="4.7751196172248802"/>
    <n v="288.4837875751503"/>
    <x v="0"/>
  </r>
  <r>
    <n v="38"/>
    <x v="25"/>
    <x v="31"/>
    <x v="2"/>
    <x v="10"/>
    <n v="98.8"/>
    <x v="34"/>
    <x v="7"/>
    <n v="9.4"/>
    <x v="37"/>
    <s v="Magenta"/>
    <x v="13"/>
    <n v="2"/>
    <s v="★★★★☆"/>
    <n v="4"/>
    <n v="12997"/>
    <n v="5"/>
    <x v="37"/>
    <n v="6.0020242914979756"/>
    <n v="83.730016863406405"/>
    <x v="1"/>
  </r>
  <r>
    <n v="39"/>
    <x v="20"/>
    <x v="32"/>
    <x v="5"/>
    <x v="0"/>
    <n v="128"/>
    <x v="35"/>
    <x v="7"/>
    <n v="8.5"/>
    <x v="38"/>
    <s v="Sky Blue"/>
    <x v="24"/>
    <n v="4"/>
    <s v="★★★★☆"/>
    <n v="4"/>
    <n v="12142"/>
    <n v="3"/>
    <x v="38"/>
    <n v="1.75"/>
    <n v="295.49071428571426"/>
    <x v="1"/>
  </r>
  <r>
    <n v="40"/>
    <x v="26"/>
    <x v="33"/>
    <x v="0"/>
    <x v="1"/>
    <n v="74.599999999999994"/>
    <x v="36"/>
    <x v="7"/>
    <n v="5.5"/>
    <x v="39"/>
    <s v="Titanium"/>
    <x v="4"/>
    <n v="3"/>
    <s v="★★★★★"/>
    <n v="5"/>
    <n v="8850"/>
    <n v="5"/>
    <x v="39"/>
    <n v="4.6916890080428955"/>
    <n v="209.89302857142857"/>
    <x v="1"/>
  </r>
  <r>
    <n v="41"/>
    <x v="13"/>
    <x v="13"/>
    <x v="7"/>
    <x v="3"/>
    <n v="127.3"/>
    <x v="37"/>
    <x v="13"/>
    <n v="4.2"/>
    <x v="40"/>
    <s v="Green"/>
    <x v="22"/>
    <n v="1"/>
    <s v="★★★★★"/>
    <n v="5"/>
    <n v="12418"/>
    <n v="4"/>
    <x v="40"/>
    <n v="3.1657501963864885"/>
    <n v="147.54198511166251"/>
    <x v="1"/>
  </r>
  <r>
    <n v="42"/>
    <x v="27"/>
    <x v="34"/>
    <x v="2"/>
    <x v="10"/>
    <n v="83.4"/>
    <x v="38"/>
    <x v="13"/>
    <n v="4.4000000000000004"/>
    <x v="41"/>
    <s v="Ice Silver"/>
    <x v="22"/>
    <n v="4"/>
    <s v="Unknown"/>
    <s v="Unknown"/>
    <n v="13317"/>
    <n v="4"/>
    <x v="41"/>
    <n v="3.369304556354916"/>
    <n v="482.69893238434162"/>
    <x v="0"/>
  </r>
  <r>
    <n v="43"/>
    <x v="1"/>
    <x v="1"/>
    <x v="7"/>
    <x v="7"/>
    <n v="112.5"/>
    <x v="39"/>
    <x v="10"/>
    <n v="1.6"/>
    <x v="42"/>
    <s v="Ice Silver"/>
    <x v="9"/>
    <n v="4"/>
    <s v="★★★★☆"/>
    <n v="4"/>
    <n v="13942"/>
    <n v="5"/>
    <x v="42"/>
    <n v="2.9244444444444446"/>
    <n v="172.01085106382979"/>
    <x v="1"/>
  </r>
  <r>
    <n v="44"/>
    <x v="1"/>
    <x v="26"/>
    <x v="2"/>
    <x v="0"/>
    <n v="79"/>
    <x v="40"/>
    <x v="13"/>
    <n v="3.2"/>
    <x v="43"/>
    <s v="Purple"/>
    <x v="25"/>
    <n v="5"/>
    <s v="★★★★☆"/>
    <n v="4"/>
    <n v="9060"/>
    <n v="5"/>
    <x v="43"/>
    <n v="3.240506329113924"/>
    <n v="455.28953124999998"/>
    <x v="0"/>
  </r>
  <r>
    <n v="45"/>
    <x v="5"/>
    <x v="35"/>
    <x v="4"/>
    <x v="1"/>
    <n v="45.2"/>
    <x v="41"/>
    <x v="14"/>
    <n v="2.6"/>
    <x v="44"/>
    <s v="Matte White"/>
    <x v="26"/>
    <n v="0"/>
    <s v="★★★☆☆"/>
    <n v="3"/>
    <n v="16085"/>
    <n v="3"/>
    <x v="44"/>
    <n v="4.7787610619469021"/>
    <n v="146.74907407407406"/>
    <x v="2"/>
  </r>
  <r>
    <n v="46"/>
    <x v="14"/>
    <x v="36"/>
    <x v="6"/>
    <x v="12"/>
    <n v="82.2"/>
    <x v="42"/>
    <x v="11"/>
    <n v="11.6"/>
    <x v="45"/>
    <s v="Aurora Blue"/>
    <x v="25"/>
    <n v="3"/>
    <s v="★★★★★"/>
    <n v="5"/>
    <n v="1756"/>
    <n v="3"/>
    <x v="45"/>
    <n v="3.333333333333333"/>
    <n v="220.06354014598543"/>
    <x v="1"/>
  </r>
  <r>
    <n v="47"/>
    <x v="28"/>
    <x v="37"/>
    <x v="4"/>
    <x v="2"/>
    <n v="35.4"/>
    <x v="43"/>
    <x v="9"/>
    <n v="7.5"/>
    <x v="46"/>
    <s v="Crimson Red"/>
    <x v="20"/>
    <n v="3"/>
    <s v="★★★★☆"/>
    <n v="4"/>
    <n v="10006"/>
    <n v="5"/>
    <x v="46"/>
    <n v="13.870056497175142"/>
    <n v="254.35621181262729"/>
    <x v="0"/>
  </r>
  <r>
    <n v="48"/>
    <x v="29"/>
    <x v="38"/>
    <x v="5"/>
    <x v="0"/>
    <n v="32.9"/>
    <x v="44"/>
    <x v="12"/>
    <n v="7.7"/>
    <x v="47"/>
    <s v="Green"/>
    <x v="1"/>
    <n v="4"/>
    <s v="Unknown"/>
    <s v="Unknown"/>
    <n v="14762"/>
    <n v="5"/>
    <x v="47"/>
    <n v="14.893617021276597"/>
    <n v="126.03579591836736"/>
    <x v="1"/>
  </r>
  <r>
    <n v="49"/>
    <x v="30"/>
    <x v="39"/>
    <x v="6"/>
    <x v="8"/>
    <n v="50.1"/>
    <x v="45"/>
    <x v="8"/>
    <n v="8.6"/>
    <x v="48"/>
    <s v="Sky Blue"/>
    <x v="27"/>
    <n v="5"/>
    <s v="★★★☆☆"/>
    <n v="3"/>
    <n v="13930"/>
    <n v="3"/>
    <x v="48"/>
    <n v="9.2015968063872258"/>
    <n v="183.26195227765726"/>
    <x v="0"/>
  </r>
  <r>
    <n v="50"/>
    <x v="15"/>
    <x v="15"/>
    <x v="1"/>
    <x v="10"/>
    <n v="138.1"/>
    <x v="46"/>
    <x v="0"/>
    <n v="1.3"/>
    <x v="49"/>
    <s v="Magenta"/>
    <x v="24"/>
    <n v="4"/>
    <s v="★★★★☆"/>
    <n v="4"/>
    <n v="9964"/>
    <n v="5"/>
    <x v="49"/>
    <n v="3.7871107892831284"/>
    <n v="95.431606118546853"/>
    <x v="1"/>
  </r>
  <r>
    <n v="51"/>
    <x v="4"/>
    <x v="4"/>
    <x v="3"/>
    <x v="4"/>
    <n v="84.2"/>
    <x v="47"/>
    <x v="2"/>
    <n v="10.7"/>
    <x v="50"/>
    <s v="Gun Metal"/>
    <x v="28"/>
    <s v="Unknown"/>
    <s v="★★★★★"/>
    <n v="5"/>
    <n v="19238"/>
    <n v="3"/>
    <x v="50"/>
    <n v="1.6745843230403801"/>
    <n v="837.90120567375891"/>
    <x v="0"/>
  </r>
  <r>
    <n v="52"/>
    <x v="7"/>
    <x v="40"/>
    <x v="6"/>
    <x v="9"/>
    <n v="25.2"/>
    <x v="48"/>
    <x v="11"/>
    <n v="5.9"/>
    <x v="51"/>
    <s v="Bronze"/>
    <x v="10"/>
    <n v="3"/>
    <s v="★★★☆☆"/>
    <n v="3"/>
    <n v="15401"/>
    <n v="4"/>
    <x v="51"/>
    <n v="19.325396825396826"/>
    <n v="222.13786447638603"/>
    <x v="0"/>
  </r>
  <r>
    <n v="53"/>
    <x v="23"/>
    <x v="41"/>
    <x v="2"/>
    <x v="7"/>
    <n v="33.6"/>
    <x v="49"/>
    <x v="5"/>
    <n v="5.2"/>
    <x v="52"/>
    <s v="Lime Green"/>
    <x v="29"/>
    <n v="4"/>
    <s v="Unknown"/>
    <s v="Unknown"/>
    <n v="8270"/>
    <n v="4"/>
    <x v="52"/>
    <n v="5.4166666666666661"/>
    <n v="491.51802197802198"/>
    <x v="0"/>
  </r>
  <r>
    <n v="54"/>
    <x v="10"/>
    <x v="10"/>
    <x v="3"/>
    <x v="1"/>
    <n v="148.5"/>
    <x v="50"/>
    <x v="1"/>
    <n v="5.3"/>
    <x v="53"/>
    <s v="Turquoise"/>
    <x v="19"/>
    <n v="5"/>
    <s v="Unknown"/>
    <s v="Unknown"/>
    <n v="8750"/>
    <n v="5"/>
    <x v="53"/>
    <n v="2.936026936026936"/>
    <n v="120.4355504587156"/>
    <x v="1"/>
  </r>
  <r>
    <n v="55"/>
    <x v="9"/>
    <x v="42"/>
    <x v="7"/>
    <x v="5"/>
    <n v="110.8"/>
    <x v="51"/>
    <x v="10"/>
    <n v="11.7"/>
    <x v="54"/>
    <s v="Forest Green"/>
    <x v="1"/>
    <n v="0"/>
    <s v="Unknown"/>
    <s v="Unknown"/>
    <n v="3717"/>
    <n v="4"/>
    <x v="54"/>
    <n v="1.4620938628158846"/>
    <n v="636.20123456790122"/>
    <x v="0"/>
  </r>
  <r>
    <n v="56"/>
    <x v="10"/>
    <x v="10"/>
    <x v="7"/>
    <x v="5"/>
    <n v="113.2"/>
    <x v="52"/>
    <x v="13"/>
    <n v="5.3"/>
    <x v="55"/>
    <s v="Aurora Blue"/>
    <x v="9"/>
    <n v="1"/>
    <s v="★★★★★"/>
    <n v="5"/>
    <n v="4473"/>
    <n v="3"/>
    <x v="55"/>
    <n v="3.1802120141342756"/>
    <n v="244.16652777777776"/>
    <x v="0"/>
  </r>
  <r>
    <n v="57"/>
    <x v="22"/>
    <x v="27"/>
    <x v="2"/>
    <x v="5"/>
    <n v="122.4"/>
    <x v="53"/>
    <x v="10"/>
    <n v="3.8"/>
    <x v="56"/>
    <s v="Matte Blue"/>
    <x v="30"/>
    <n v="3"/>
    <s v="★★★★☆"/>
    <n v="4"/>
    <n v="11309"/>
    <n v="4"/>
    <x v="56"/>
    <n v="1.9281045751633985"/>
    <n v="278.92669491525425"/>
    <x v="1"/>
  </r>
  <r>
    <n v="58"/>
    <x v="1"/>
    <x v="26"/>
    <x v="7"/>
    <x v="5"/>
    <n v="61.8"/>
    <x v="54"/>
    <x v="3"/>
    <n v="7.1"/>
    <x v="57"/>
    <s v="Navy Blue"/>
    <x v="31"/>
    <s v="Unknown"/>
    <s v="★★★★☆"/>
    <n v="4"/>
    <n v="12651"/>
    <n v="5"/>
    <x v="57"/>
    <n v="3.1715210355987056"/>
    <n v="296.05862244897958"/>
    <x v="1"/>
  </r>
  <r>
    <n v="59"/>
    <x v="31"/>
    <x v="43"/>
    <x v="7"/>
    <x v="8"/>
    <n v="36.4"/>
    <x v="55"/>
    <x v="5"/>
    <n v="10.5"/>
    <x v="58"/>
    <s v="Candy Apple Red"/>
    <x v="13"/>
    <n v="3"/>
    <s v="★★★★★"/>
    <n v="5"/>
    <n v="5058"/>
    <n v="3"/>
    <x v="58"/>
    <n v="16.318681318681318"/>
    <n v="227.10915824915824"/>
    <x v="0"/>
  </r>
  <r>
    <n v="60"/>
    <x v="32"/>
    <x v="44"/>
    <x v="2"/>
    <x v="9"/>
    <n v="110.1"/>
    <x v="56"/>
    <x v="15"/>
    <n v="10.3"/>
    <x v="59"/>
    <s v="Rose Gold"/>
    <x v="15"/>
    <n v="2"/>
    <s v="★★★★☆"/>
    <n v="4"/>
    <n v="17728"/>
    <n v="3"/>
    <x v="59"/>
    <n v="3.9237057220708449"/>
    <n v="306.2059259259259"/>
    <x v="0"/>
  </r>
  <r>
    <n v="61"/>
    <x v="29"/>
    <x v="38"/>
    <x v="8"/>
    <x v="7"/>
    <n v="109"/>
    <x v="57"/>
    <x v="3"/>
    <n v="9.1"/>
    <x v="60"/>
    <s v="Yellow"/>
    <x v="13"/>
    <n v="5"/>
    <s v="Unknown"/>
    <s v="Unknown"/>
    <n v="10629"/>
    <n v="3"/>
    <x v="60"/>
    <n v="2.2660550458715596"/>
    <n v="332.29384615384618"/>
    <x v="0"/>
  </r>
  <r>
    <n v="62"/>
    <x v="33"/>
    <x v="45"/>
    <x v="2"/>
    <x v="3"/>
    <n v="38.9"/>
    <x v="58"/>
    <x v="9"/>
    <n v="7"/>
    <x v="61"/>
    <s v="Pearl White"/>
    <x v="10"/>
    <s v="Unknown"/>
    <s v="★★★☆☆"/>
    <n v="3"/>
    <n v="16307"/>
    <n v="5"/>
    <x v="61"/>
    <n v="9.5372750642673534"/>
    <n v="337.20307277628029"/>
    <x v="0"/>
  </r>
  <r>
    <n v="63"/>
    <x v="28"/>
    <x v="46"/>
    <x v="7"/>
    <x v="7"/>
    <n v="53"/>
    <x v="59"/>
    <x v="10"/>
    <n v="10.8"/>
    <x v="62"/>
    <s v="Copper"/>
    <x v="15"/>
    <n v="3"/>
    <s v="★★★★☆"/>
    <n v="4"/>
    <n v="13903"/>
    <n v="5"/>
    <x v="62"/>
    <n v="4.3396226415094343"/>
    <n v="373.17560869565216"/>
    <x v="0"/>
  </r>
  <r>
    <n v="64"/>
    <x v="34"/>
    <x v="47"/>
    <x v="6"/>
    <x v="2"/>
    <n v="149.9"/>
    <x v="60"/>
    <x v="6"/>
    <n v="1.7"/>
    <x v="63"/>
    <s v="Teal"/>
    <x v="32"/>
    <n v="5"/>
    <s v="★★★★★"/>
    <n v="5"/>
    <n v="12969"/>
    <n v="4"/>
    <x v="63"/>
    <n v="3.5757171447631753"/>
    <n v="141.35022388059701"/>
    <x v="1"/>
  </r>
  <r>
    <n v="65"/>
    <x v="14"/>
    <x v="36"/>
    <x v="1"/>
    <x v="14"/>
    <n v="116.8"/>
    <x v="61"/>
    <x v="6"/>
    <n v="10.1"/>
    <x v="64"/>
    <s v="Navy Blue"/>
    <x v="27"/>
    <n v="2"/>
    <s v="★★★★☆"/>
    <n v="4"/>
    <n v="4481"/>
    <n v="5"/>
    <x v="64"/>
    <n v="1.0702054794520548"/>
    <n v="1106.8175200000001"/>
    <x v="0"/>
  </r>
  <r>
    <n v="66"/>
    <x v="35"/>
    <x v="48"/>
    <x v="6"/>
    <x v="14"/>
    <n v="77.3"/>
    <x v="62"/>
    <x v="14"/>
    <n v="8.9"/>
    <x v="65"/>
    <s v="Copper"/>
    <x v="11"/>
    <n v="1"/>
    <s v="★★★★☆"/>
    <n v="4"/>
    <n v="17394"/>
    <n v="5"/>
    <x v="65"/>
    <n v="5.1228978007761965"/>
    <n v="103.07073232323233"/>
    <x v="1"/>
  </r>
  <r>
    <n v="67"/>
    <x v="22"/>
    <x v="49"/>
    <x v="6"/>
    <x v="5"/>
    <n v="127.2"/>
    <x v="63"/>
    <x v="8"/>
    <n v="9.1"/>
    <x v="66"/>
    <s v="Orange"/>
    <x v="4"/>
    <n v="1"/>
    <s v="★★★★★"/>
    <n v="5"/>
    <n v="13022"/>
    <n v="5"/>
    <x v="66"/>
    <n v="2.7201257861635217"/>
    <n v="204.17869942196532"/>
    <x v="1"/>
  </r>
  <r>
    <n v="68"/>
    <x v="36"/>
    <x v="50"/>
    <x v="9"/>
    <x v="8"/>
    <n v="54.4"/>
    <x v="64"/>
    <x v="1"/>
    <n v="4.7"/>
    <x v="67"/>
    <s v="Gold"/>
    <x v="30"/>
    <n v="5"/>
    <s v="★★★☆☆"/>
    <n v="3"/>
    <n v="15449"/>
    <n v="3"/>
    <x v="67"/>
    <n v="2.9963235294117649"/>
    <n v="735.46865030674849"/>
    <x v="0"/>
  </r>
  <r>
    <n v="69"/>
    <x v="29"/>
    <x v="51"/>
    <x v="5"/>
    <x v="2"/>
    <n v="104.2"/>
    <x v="65"/>
    <x v="1"/>
    <n v="11"/>
    <x v="68"/>
    <s v="Tan"/>
    <x v="25"/>
    <s v="Unknown"/>
    <s v="★★★★☆"/>
    <n v="4"/>
    <n v="3805"/>
    <n v="3"/>
    <x v="68"/>
    <n v="4.0786948176583495"/>
    <n v="155.91251764705885"/>
    <x v="1"/>
  </r>
  <r>
    <n v="70"/>
    <x v="16"/>
    <x v="52"/>
    <x v="9"/>
    <x v="12"/>
    <n v="68.2"/>
    <x v="66"/>
    <x v="9"/>
    <n v="7.3"/>
    <x v="69"/>
    <s v="Tan"/>
    <x v="13"/>
    <n v="4"/>
    <s v="★★★☆☆"/>
    <n v="3"/>
    <n v="12141"/>
    <n v="3"/>
    <x v="69"/>
    <n v="8.5923753665689144"/>
    <n v="199.98617747440272"/>
    <x v="0"/>
  </r>
  <r>
    <n v="71"/>
    <x v="18"/>
    <x v="23"/>
    <x v="8"/>
    <x v="1"/>
    <n v="67.099999999999994"/>
    <x v="67"/>
    <x v="14"/>
    <n v="6.8"/>
    <x v="70"/>
    <s v="Teal"/>
    <x v="8"/>
    <n v="1"/>
    <s v="★★★★☆"/>
    <n v="4"/>
    <n v="3003"/>
    <n v="5"/>
    <x v="70"/>
    <n v="6.7213114754098369"/>
    <n v="326.69866962305986"/>
    <x v="0"/>
  </r>
  <r>
    <n v="72"/>
    <x v="37"/>
    <x v="53"/>
    <x v="1"/>
    <x v="9"/>
    <n v="146.19999999999999"/>
    <x v="61"/>
    <x v="5"/>
    <n v="3.3"/>
    <x v="71"/>
    <s v="Matte Green"/>
    <x v="21"/>
    <s v="Unknown"/>
    <s v="★★★☆☆"/>
    <n v="3"/>
    <n v="7634"/>
    <n v="4"/>
    <x v="71"/>
    <n v="0.85499316005471959"/>
    <n v="360.88696000000004"/>
    <x v="1"/>
  </r>
  <r>
    <n v="73"/>
    <x v="38"/>
    <x v="54"/>
    <x v="5"/>
    <x v="8"/>
    <n v="56"/>
    <x v="68"/>
    <x v="0"/>
    <n v="6.7"/>
    <x v="72"/>
    <s v="Orange"/>
    <x v="23"/>
    <s v="Unknown"/>
    <s v="★★★★★"/>
    <n v="5"/>
    <n v="10609"/>
    <n v="3"/>
    <x v="72"/>
    <n v="3.1071428571428572"/>
    <n v="723.11298850574713"/>
    <x v="0"/>
  </r>
  <r>
    <n v="74"/>
    <x v="21"/>
    <x v="55"/>
    <x v="0"/>
    <x v="10"/>
    <n v="116.4"/>
    <x v="69"/>
    <x v="7"/>
    <n v="9.1"/>
    <x v="73"/>
    <s v="Navy Blue"/>
    <x v="2"/>
    <n v="0"/>
    <s v="★★★★★"/>
    <n v="5"/>
    <n v="1420"/>
    <n v="5"/>
    <x v="73"/>
    <n v="3.170103092783505"/>
    <n v="236.17756097560977"/>
    <x v="0"/>
  </r>
  <r>
    <n v="75"/>
    <x v="31"/>
    <x v="56"/>
    <x v="6"/>
    <x v="12"/>
    <n v="103.6"/>
    <x v="70"/>
    <x v="2"/>
    <n v="12"/>
    <x v="74"/>
    <s v="Brown"/>
    <x v="13"/>
    <n v="3"/>
    <s v="Unknown"/>
    <s v="Unknown"/>
    <n v="19932"/>
    <n v="3"/>
    <x v="74"/>
    <n v="1.1100386100386102"/>
    <n v="1145.0072173913043"/>
    <x v="0"/>
  </r>
  <r>
    <n v="76"/>
    <x v="3"/>
    <x v="57"/>
    <x v="6"/>
    <x v="9"/>
    <n v="102.3"/>
    <x v="71"/>
    <x v="5"/>
    <n v="4.9000000000000004"/>
    <x v="75"/>
    <s v="Copper"/>
    <x v="4"/>
    <n v="3"/>
    <s v="★★★★★"/>
    <n v="5"/>
    <n v="18066"/>
    <n v="5"/>
    <x v="75"/>
    <n v="3.7145650048875858"/>
    <n v="267.5974210526316"/>
    <x v="0"/>
  </r>
  <r>
    <n v="77"/>
    <x v="37"/>
    <x v="58"/>
    <x v="7"/>
    <x v="5"/>
    <n v="49.7"/>
    <x v="72"/>
    <x v="1"/>
    <n v="5.0999999999999996"/>
    <x v="76"/>
    <s v="Purple"/>
    <x v="33"/>
    <n v="2"/>
    <s v="★★★★☆"/>
    <n v="4"/>
    <n v="2199"/>
    <n v="3"/>
    <x v="76"/>
    <n v="5.492957746478873"/>
    <n v="430.59890109890108"/>
    <x v="0"/>
  </r>
  <r>
    <n v="78"/>
    <x v="39"/>
    <x v="59"/>
    <x v="9"/>
    <x v="6"/>
    <n v="116.8"/>
    <x v="73"/>
    <x v="0"/>
    <n v="6.9"/>
    <x v="77"/>
    <s v="Matte Gray"/>
    <x v="3"/>
    <n v="0"/>
    <s v="★★★★☆"/>
    <n v="4"/>
    <n v="1685"/>
    <n v="4"/>
    <x v="77"/>
    <n v="2.4828767123287672"/>
    <n v="346.1234827586207"/>
    <x v="0"/>
  </r>
  <r>
    <n v="79"/>
    <x v="30"/>
    <x v="39"/>
    <x v="2"/>
    <x v="6"/>
    <n v="95.1"/>
    <x v="32"/>
    <x v="0"/>
    <n v="8.1"/>
    <x v="78"/>
    <s v="Yellow"/>
    <x v="34"/>
    <n v="2"/>
    <s v="★★★☆☆"/>
    <n v="3"/>
    <n v="14061"/>
    <n v="5"/>
    <x v="78"/>
    <n v="2.1871713985278656"/>
    <n v="273.60278846153847"/>
    <x v="1"/>
  </r>
  <r>
    <n v="80"/>
    <x v="38"/>
    <x v="60"/>
    <x v="5"/>
    <x v="7"/>
    <n v="103.6"/>
    <x v="74"/>
    <x v="13"/>
    <n v="0.8"/>
    <x v="79"/>
    <s v="Stealth Gray"/>
    <x v="17"/>
    <n v="2"/>
    <s v="★★★★★"/>
    <n v="5"/>
    <n v="13132"/>
    <n v="3"/>
    <x v="79"/>
    <n v="1.0907335907335909"/>
    <n v="555.68539823008848"/>
    <x v="1"/>
  </r>
  <r>
    <n v="81"/>
    <x v="28"/>
    <x v="61"/>
    <x v="4"/>
    <x v="0"/>
    <n v="89"/>
    <x v="75"/>
    <x v="9"/>
    <n v="5.7"/>
    <x v="80"/>
    <s v="Magenta"/>
    <x v="11"/>
    <n v="4"/>
    <s v="★★★☆☆"/>
    <n v="3"/>
    <n v="5158"/>
    <n v="5"/>
    <x v="80"/>
    <n v="3.2808988764044944"/>
    <n v="167.42845890410959"/>
    <x v="1"/>
  </r>
  <r>
    <n v="82"/>
    <x v="12"/>
    <x v="12"/>
    <x v="4"/>
    <x v="13"/>
    <n v="77.599999999999994"/>
    <x v="76"/>
    <x v="6"/>
    <n v="7.5"/>
    <x v="81"/>
    <s v="Electric Blue"/>
    <x v="35"/>
    <s v="Unknown"/>
    <s v="★★★★★"/>
    <n v="5"/>
    <n v="19435"/>
    <n v="4"/>
    <x v="81"/>
    <n v="4.0850515463917532"/>
    <n v="251.42602523659306"/>
    <x v="1"/>
  </r>
  <r>
    <n v="83"/>
    <x v="40"/>
    <x v="62"/>
    <x v="6"/>
    <x v="8"/>
    <n v="48.7"/>
    <x v="77"/>
    <x v="2"/>
    <n v="0.6"/>
    <x v="82"/>
    <s v="Electric Blue"/>
    <x v="26"/>
    <n v="2"/>
    <s v="Unknown"/>
    <s v="Unknown"/>
    <n v="14111"/>
    <n v="3"/>
    <x v="82"/>
    <n v="8.3367556468172488"/>
    <n v="162.98108374384239"/>
    <x v="1"/>
  </r>
  <r>
    <n v="84"/>
    <x v="9"/>
    <x v="63"/>
    <x v="3"/>
    <x v="0"/>
    <n v="49.9"/>
    <x v="22"/>
    <x v="14"/>
    <n v="1.3"/>
    <x v="83"/>
    <s v="Silver"/>
    <x v="33"/>
    <s v="Unknown"/>
    <s v="★★★★★"/>
    <n v="5"/>
    <n v="14066"/>
    <n v="5"/>
    <x v="83"/>
    <n v="7.7354709418837677"/>
    <n v="345.62621761658033"/>
    <x v="0"/>
  </r>
  <r>
    <n v="85"/>
    <x v="4"/>
    <x v="64"/>
    <x v="6"/>
    <x v="6"/>
    <n v="72.7"/>
    <x v="55"/>
    <x v="5"/>
    <n v="2.5"/>
    <x v="84"/>
    <s v="Sunset Orange"/>
    <x v="2"/>
    <s v="Unknown"/>
    <s v="★★★★★"/>
    <n v="5"/>
    <n v="13121"/>
    <n v="5"/>
    <x v="84"/>
    <n v="8.1705639614855574"/>
    <n v="241.94228956228957"/>
    <x v="0"/>
  </r>
  <r>
    <n v="86"/>
    <x v="39"/>
    <x v="65"/>
    <x v="6"/>
    <x v="0"/>
    <n v="64.099999999999994"/>
    <x v="78"/>
    <x v="11"/>
    <n v="1.4"/>
    <x v="85"/>
    <s v="Matte Black"/>
    <x v="35"/>
    <n v="2"/>
    <s v="★★★★★"/>
    <n v="5"/>
    <n v="4839"/>
    <n v="3"/>
    <x v="85"/>
    <n v="4.2121684867394702"/>
    <n v="392.5442962962963"/>
    <x v="0"/>
  </r>
  <r>
    <n v="87"/>
    <x v="35"/>
    <x v="66"/>
    <x v="6"/>
    <x v="2"/>
    <n v="42.6"/>
    <x v="79"/>
    <x v="15"/>
    <n v="2.5"/>
    <x v="86"/>
    <s v="Champagne"/>
    <x v="4"/>
    <n v="4"/>
    <s v="★★★★★"/>
    <n v="5"/>
    <n v="10590"/>
    <n v="5"/>
    <x v="86"/>
    <n v="4.1784037558685441"/>
    <n v="689.56050561797758"/>
    <x v="0"/>
  </r>
  <r>
    <n v="88"/>
    <x v="8"/>
    <x v="8"/>
    <x v="7"/>
    <x v="6"/>
    <n v="81"/>
    <x v="80"/>
    <x v="8"/>
    <n v="9.6999999999999993"/>
    <x v="87"/>
    <s v="Teal"/>
    <x v="35"/>
    <s v="Unknown"/>
    <s v="Unknown"/>
    <s v="Unknown"/>
    <n v="12082"/>
    <n v="4"/>
    <x v="87"/>
    <n v="5.2222222222222223"/>
    <n v="238.70063829787233"/>
    <x v="0"/>
  </r>
  <r>
    <n v="89"/>
    <x v="3"/>
    <x v="3"/>
    <x v="5"/>
    <x v="9"/>
    <n v="85.9"/>
    <x v="4"/>
    <x v="2"/>
    <n v="5.7"/>
    <x v="88"/>
    <s v="Ruby Red"/>
    <x v="7"/>
    <n v="3"/>
    <s v="★★★★☆"/>
    <n v="4"/>
    <n v="3391"/>
    <n v="4"/>
    <x v="88"/>
    <n v="3.9115250291036086"/>
    <n v="378.50568452380952"/>
    <x v="0"/>
  </r>
  <r>
    <n v="90"/>
    <x v="41"/>
    <x v="67"/>
    <x v="3"/>
    <x v="7"/>
    <n v="42.4"/>
    <x v="81"/>
    <x v="1"/>
    <n v="11.9"/>
    <x v="89"/>
    <s v="Sapphire Blue"/>
    <x v="1"/>
    <n v="2"/>
    <s v="★★★★★"/>
    <n v="5"/>
    <n v="19591"/>
    <n v="3"/>
    <x v="89"/>
    <n v="5.3301886792452828"/>
    <n v="411.00986725663716"/>
    <x v="0"/>
  </r>
  <r>
    <n v="91"/>
    <x v="31"/>
    <x v="68"/>
    <x v="4"/>
    <x v="11"/>
    <n v="32.299999999999997"/>
    <x v="82"/>
    <x v="4"/>
    <n v="3.8"/>
    <x v="90"/>
    <s v="Lime Green"/>
    <x v="24"/>
    <n v="2"/>
    <s v="★★★★☆"/>
    <n v="4"/>
    <n v="10165"/>
    <n v="5"/>
    <x v="90"/>
    <n v="13.839009287925698"/>
    <n v="261.40501118568233"/>
    <x v="0"/>
  </r>
  <r>
    <n v="92"/>
    <x v="25"/>
    <x v="31"/>
    <x v="10"/>
    <x v="9"/>
    <n v="112.1"/>
    <x v="83"/>
    <x v="8"/>
    <n v="6.9"/>
    <x v="91"/>
    <s v="Pink"/>
    <x v="26"/>
    <n v="5"/>
    <s v="★★★☆☆"/>
    <n v="3"/>
    <n v="13874"/>
    <n v="5"/>
    <x v="91"/>
    <n v="1.2756467439785906"/>
    <n v="749.78454545454542"/>
    <x v="0"/>
  </r>
  <r>
    <n v="93"/>
    <x v="36"/>
    <x v="50"/>
    <x v="2"/>
    <x v="13"/>
    <n v="43.4"/>
    <x v="84"/>
    <x v="5"/>
    <n v="11.4"/>
    <x v="92"/>
    <s v="Crimson Red"/>
    <x v="26"/>
    <n v="2"/>
    <s v="★★★★★"/>
    <n v="5"/>
    <n v="17253"/>
    <n v="3"/>
    <x v="92"/>
    <n v="4.8156682027649769"/>
    <n v="422.73928229665069"/>
    <x v="0"/>
  </r>
  <r>
    <n v="94"/>
    <x v="11"/>
    <x v="11"/>
    <x v="5"/>
    <x v="10"/>
    <n v="97.6"/>
    <x v="79"/>
    <x v="11"/>
    <n v="2.6"/>
    <x v="93"/>
    <s v="Sapphire Blue"/>
    <x v="1"/>
    <n v="0"/>
    <s v="★★★☆☆"/>
    <n v="3"/>
    <n v="14555"/>
    <n v="5"/>
    <x v="93"/>
    <n v="1.8237704918032789"/>
    <n v="635.62629213483149"/>
    <x v="0"/>
  </r>
  <r>
    <n v="95"/>
    <x v="33"/>
    <x v="45"/>
    <x v="8"/>
    <x v="4"/>
    <n v="51.1"/>
    <x v="55"/>
    <x v="6"/>
    <n v="10.9"/>
    <x v="94"/>
    <s v="Sky Blue"/>
    <x v="32"/>
    <n v="3"/>
    <s v="★★★★★"/>
    <n v="5"/>
    <n v="17283"/>
    <n v="4"/>
    <x v="94"/>
    <n v="11.62426614481409"/>
    <n v="89.700235690235701"/>
    <x v="1"/>
  </r>
  <r>
    <n v="96"/>
    <x v="42"/>
    <x v="69"/>
    <x v="5"/>
    <x v="10"/>
    <n v="133.5"/>
    <x v="85"/>
    <x v="6"/>
    <n v="10.6"/>
    <x v="95"/>
    <s v="Yellow"/>
    <x v="20"/>
    <n v="2"/>
    <s v="★★★★☆"/>
    <n v="4"/>
    <n v="16821"/>
    <n v="3"/>
    <x v="95"/>
    <n v="0.9438202247191011"/>
    <n v="766.22928571428577"/>
    <x v="0"/>
  </r>
  <r>
    <n v="97"/>
    <x v="43"/>
    <x v="70"/>
    <x v="8"/>
    <x v="1"/>
    <n v="78.599999999999994"/>
    <x v="86"/>
    <x v="10"/>
    <n v="5.3"/>
    <x v="96"/>
    <s v="Turquoise"/>
    <x v="9"/>
    <n v="0"/>
    <s v="Unknown"/>
    <s v="Unknown"/>
    <n v="3246"/>
    <n v="5"/>
    <x v="96"/>
    <n v="3.5368956743002546"/>
    <n v="279.04489208633095"/>
    <x v="1"/>
  </r>
  <r>
    <n v="98"/>
    <x v="44"/>
    <x v="71"/>
    <x v="10"/>
    <x v="10"/>
    <n v="25"/>
    <x v="87"/>
    <x v="6"/>
    <n v="8.5"/>
    <x v="97"/>
    <s v="Cosmic Purple"/>
    <x v="36"/>
    <n v="0"/>
    <s v="Unknown"/>
    <s v="Unknown"/>
    <n v="7066"/>
    <n v="3"/>
    <x v="97"/>
    <n v="22.76"/>
    <n v="81.994938488576452"/>
    <x v="1"/>
  </r>
  <r>
    <n v="99"/>
    <x v="1"/>
    <x v="26"/>
    <x v="4"/>
    <x v="14"/>
    <n v="57.5"/>
    <x v="88"/>
    <x v="7"/>
    <n v="1"/>
    <x v="98"/>
    <s v="Burgundy"/>
    <x v="19"/>
    <n v="0"/>
    <s v="★★★★★"/>
    <n v="5"/>
    <n v="538"/>
    <n v="5"/>
    <x v="98"/>
    <n v="4.4173913043478263"/>
    <n v="316.45303149606303"/>
    <x v="0"/>
  </r>
  <r>
    <n v="100"/>
    <x v="26"/>
    <x v="72"/>
    <x v="10"/>
    <x v="13"/>
    <n v="75.8"/>
    <x v="89"/>
    <x v="14"/>
    <n v="3.3"/>
    <x v="99"/>
    <s v="Lime Green"/>
    <x v="0"/>
    <n v="2"/>
    <s v="★★★★★"/>
    <n v="5"/>
    <n v="16633"/>
    <n v="5"/>
    <x v="99"/>
    <n v="5.4617414248021108"/>
    <n v="193.20799516908212"/>
    <x v="1"/>
  </r>
  <r>
    <n v="101"/>
    <x v="27"/>
    <x v="34"/>
    <x v="7"/>
    <x v="8"/>
    <n v="102.6"/>
    <x v="90"/>
    <x v="13"/>
    <n v="9.1"/>
    <x v="100"/>
    <s v="Red"/>
    <x v="34"/>
    <n v="5"/>
    <s v="★★★★★"/>
    <n v="5"/>
    <n v="10895"/>
    <n v="3"/>
    <x v="100"/>
    <n v="2.8362573099415207"/>
    <n v="250.34800687285224"/>
    <x v="1"/>
  </r>
  <r>
    <n v="102"/>
    <x v="19"/>
    <x v="73"/>
    <x v="3"/>
    <x v="11"/>
    <n v="125.8"/>
    <x v="91"/>
    <x v="1"/>
    <n v="11.8"/>
    <x v="101"/>
    <s v="Midnight Black"/>
    <x v="26"/>
    <s v="Unknown"/>
    <s v="★★★★☆"/>
    <n v="4"/>
    <n v="6605"/>
    <n v="3"/>
    <x v="101"/>
    <n v="1.5023847376788553"/>
    <n v="462.55947089947091"/>
    <x v="0"/>
  </r>
  <r>
    <n v="103"/>
    <x v="31"/>
    <x v="43"/>
    <x v="0"/>
    <x v="11"/>
    <n v="141.30000000000001"/>
    <x v="92"/>
    <x v="4"/>
    <n v="11.9"/>
    <x v="102"/>
    <s v="Gold"/>
    <x v="14"/>
    <n v="1"/>
    <s v="★★★☆☆"/>
    <n v="3"/>
    <n v="10876"/>
    <n v="4"/>
    <x v="102"/>
    <n v="2.5690021231422504"/>
    <n v="262.15889807162534"/>
    <x v="0"/>
  </r>
  <r>
    <n v="104"/>
    <x v="10"/>
    <x v="10"/>
    <x v="9"/>
    <x v="5"/>
    <n v="72"/>
    <x v="93"/>
    <x v="4"/>
    <n v="4.4000000000000004"/>
    <x v="103"/>
    <s v="Ice Silver"/>
    <x v="37"/>
    <n v="4"/>
    <s v="Unknown"/>
    <s v="Unknown"/>
    <n v="13910"/>
    <n v="3"/>
    <x v="103"/>
    <n v="4.5138888888888893"/>
    <n v="161.28636923076922"/>
    <x v="1"/>
  </r>
  <r>
    <n v="105"/>
    <x v="43"/>
    <x v="74"/>
    <x v="3"/>
    <x v="13"/>
    <n v="61.8"/>
    <x v="3"/>
    <x v="5"/>
    <n v="8.1"/>
    <x v="104"/>
    <s v="Gun Metal"/>
    <x v="33"/>
    <n v="3"/>
    <s v="Unknown"/>
    <s v="Unknown"/>
    <n v="11552"/>
    <n v="5"/>
    <x v="104"/>
    <n v="2.2653721682847898"/>
    <n v="476.99642857142857"/>
    <x v="1"/>
  </r>
  <r>
    <n v="106"/>
    <x v="43"/>
    <x v="75"/>
    <x v="1"/>
    <x v="14"/>
    <n v="143.19999999999999"/>
    <x v="21"/>
    <x v="4"/>
    <n v="4.7"/>
    <x v="105"/>
    <s v="Sky Blue"/>
    <x v="1"/>
    <n v="1"/>
    <s v="★★★★☆"/>
    <n v="4"/>
    <n v="1140"/>
    <n v="3"/>
    <x v="105"/>
    <n v="0.96368715083798895"/>
    <n v="913.99652173913046"/>
    <x v="0"/>
  </r>
  <r>
    <n v="107"/>
    <x v="3"/>
    <x v="57"/>
    <x v="1"/>
    <x v="11"/>
    <n v="67.099999999999994"/>
    <x v="66"/>
    <x v="2"/>
    <n v="7.5"/>
    <x v="106"/>
    <s v="Turquoise"/>
    <x v="2"/>
    <n v="0"/>
    <s v="★★★★☆"/>
    <n v="4"/>
    <n v="10301"/>
    <n v="5"/>
    <x v="106"/>
    <n v="8.7332339791356191"/>
    <n v="190.25162116040954"/>
    <x v="0"/>
  </r>
  <r>
    <n v="108"/>
    <x v="22"/>
    <x v="49"/>
    <x v="4"/>
    <x v="8"/>
    <n v="115.6"/>
    <x v="94"/>
    <x v="4"/>
    <n v="11"/>
    <x v="107"/>
    <s v="Navy Blue"/>
    <x v="28"/>
    <n v="1"/>
    <s v="★★★★☆"/>
    <n v="4"/>
    <n v="6559"/>
    <n v="3"/>
    <x v="107"/>
    <n v="3.0709342560553634"/>
    <n v="124.31357746478874"/>
    <x v="1"/>
  </r>
  <r>
    <n v="109"/>
    <x v="9"/>
    <x v="76"/>
    <x v="4"/>
    <x v="12"/>
    <n v="42.4"/>
    <x v="95"/>
    <x v="1"/>
    <n v="12"/>
    <x v="108"/>
    <s v="Rose Gold"/>
    <x v="11"/>
    <n v="5"/>
    <s v="★★★★☆"/>
    <n v="4"/>
    <n v="5161"/>
    <n v="5"/>
    <x v="108"/>
    <n v="10.966981132075473"/>
    <n v="273.6808387096774"/>
    <x v="0"/>
  </r>
  <r>
    <n v="110"/>
    <x v="41"/>
    <x v="67"/>
    <x v="2"/>
    <x v="4"/>
    <n v="49.2"/>
    <x v="96"/>
    <x v="0"/>
    <n v="3.2"/>
    <x v="109"/>
    <s v="Turquoise"/>
    <x v="3"/>
    <n v="3"/>
    <s v="★★★★★"/>
    <n v="5"/>
    <n v="2825"/>
    <n v="3"/>
    <x v="109"/>
    <n v="4.1056910569105689"/>
    <n v="441.9932178217822"/>
    <x v="0"/>
  </r>
  <r>
    <n v="111"/>
    <x v="45"/>
    <x v="77"/>
    <x v="7"/>
    <x v="4"/>
    <n v="73.400000000000006"/>
    <x v="97"/>
    <x v="15"/>
    <n v="1.9"/>
    <x v="110"/>
    <s v="Red"/>
    <x v="38"/>
    <n v="4"/>
    <s v="★★★★★"/>
    <n v="5"/>
    <n v="19260"/>
    <n v="3"/>
    <x v="110"/>
    <n v="4.2098092643051768"/>
    <n v="220.20491909385115"/>
    <x v="1"/>
  </r>
  <r>
    <n v="112"/>
    <x v="38"/>
    <x v="54"/>
    <x v="9"/>
    <x v="4"/>
    <n v="138.4"/>
    <x v="98"/>
    <x v="7"/>
    <n v="6.5"/>
    <x v="111"/>
    <s v="Pearl White"/>
    <x v="11"/>
    <n v="1"/>
    <s v="★★★★☆"/>
    <n v="4"/>
    <n v="2584"/>
    <n v="4"/>
    <x v="111"/>
    <n v="0.92485549132947975"/>
    <n v="519.49179687499998"/>
    <x v="1"/>
  </r>
  <r>
    <n v="113"/>
    <x v="20"/>
    <x v="78"/>
    <x v="3"/>
    <x v="13"/>
    <n v="36.299999999999997"/>
    <x v="99"/>
    <x v="15"/>
    <n v="6.3"/>
    <x v="112"/>
    <s v="Matte Blue"/>
    <x v="5"/>
    <n v="4"/>
    <s v="★★★★★"/>
    <n v="5"/>
    <n v="1349"/>
    <n v="3"/>
    <x v="112"/>
    <n v="7.0247933884297522"/>
    <n v="197.00513725490194"/>
    <x v="1"/>
  </r>
  <r>
    <n v="114"/>
    <x v="39"/>
    <x v="59"/>
    <x v="1"/>
    <x v="14"/>
    <n v="95"/>
    <x v="100"/>
    <x v="12"/>
    <n v="9.3000000000000007"/>
    <x v="113"/>
    <s v="Emerald Green"/>
    <x v="23"/>
    <n v="5"/>
    <s v="★★★★☆"/>
    <n v="4"/>
    <n v="15825"/>
    <n v="3"/>
    <x v="113"/>
    <n v="4.5578947368421057"/>
    <n v="184.73535796766745"/>
    <x v="1"/>
  </r>
  <r>
    <n v="115"/>
    <x v="13"/>
    <x v="13"/>
    <x v="6"/>
    <x v="12"/>
    <n v="29.5"/>
    <x v="101"/>
    <x v="11"/>
    <n v="5.6"/>
    <x v="114"/>
    <s v="Electric Blue"/>
    <x v="6"/>
    <n v="2"/>
    <s v="★★★★☆"/>
    <n v="4"/>
    <n v="13065"/>
    <n v="3"/>
    <x v="114"/>
    <n v="4.406779661016949"/>
    <n v="677.77030769230771"/>
    <x v="0"/>
  </r>
  <r>
    <n v="116"/>
    <x v="7"/>
    <x v="79"/>
    <x v="3"/>
    <x v="4"/>
    <n v="33.799999999999997"/>
    <x v="102"/>
    <x v="1"/>
    <n v="1.9"/>
    <x v="115"/>
    <s v="Charcoal"/>
    <x v="13"/>
    <s v="Unknown"/>
    <s v="★★★★☆"/>
    <n v="4"/>
    <n v="8135"/>
    <n v="3"/>
    <x v="115"/>
    <n v="6.5976331360946752"/>
    <n v="376.4642152466368"/>
    <x v="0"/>
  </r>
  <r>
    <n v="117"/>
    <x v="46"/>
    <x v="80"/>
    <x v="5"/>
    <x v="0"/>
    <n v="60.7"/>
    <x v="44"/>
    <x v="11"/>
    <n v="6.2"/>
    <x v="116"/>
    <s v="Champagne"/>
    <x v="17"/>
    <n v="0"/>
    <s v="★★★☆☆"/>
    <n v="3"/>
    <n v="7049"/>
    <n v="5"/>
    <x v="116"/>
    <n v="8.0724876441515647"/>
    <n v="187.27955102040815"/>
    <x v="0"/>
  </r>
  <r>
    <n v="118"/>
    <x v="47"/>
    <x v="81"/>
    <x v="0"/>
    <x v="13"/>
    <n v="84.3"/>
    <x v="103"/>
    <x v="6"/>
    <n v="3.8"/>
    <x v="117"/>
    <s v="Yellow"/>
    <x v="33"/>
    <s v="Unknown"/>
    <s v="★★★★☆"/>
    <n v="4"/>
    <n v="11991"/>
    <n v="3"/>
    <x v="117"/>
    <n v="6.5361803084223018"/>
    <n v="56.227386569872962"/>
    <x v="2"/>
  </r>
  <r>
    <n v="119"/>
    <x v="4"/>
    <x v="82"/>
    <x v="5"/>
    <x v="4"/>
    <n v="45.3"/>
    <x v="104"/>
    <x v="8"/>
    <n v="1.3"/>
    <x v="118"/>
    <s v="Stealth Gray"/>
    <x v="3"/>
    <n v="4"/>
    <s v="★★★☆☆"/>
    <n v="3"/>
    <n v="12907"/>
    <n v="4"/>
    <x v="118"/>
    <n v="8.4547461368653423"/>
    <n v="236.32026109660575"/>
    <x v="0"/>
  </r>
  <r>
    <n v="120"/>
    <x v="31"/>
    <x v="68"/>
    <x v="3"/>
    <x v="11"/>
    <n v="118.1"/>
    <x v="105"/>
    <x v="4"/>
    <n v="6.3"/>
    <x v="119"/>
    <s v="Gray"/>
    <x v="6"/>
    <n v="4"/>
    <s v="★★★★★"/>
    <n v="5"/>
    <n v="4580"/>
    <n v="4"/>
    <x v="119"/>
    <n v="1.7019475021168502"/>
    <n v="176.30049751243783"/>
    <x v="2"/>
  </r>
  <r>
    <n v="121"/>
    <x v="29"/>
    <x v="51"/>
    <x v="10"/>
    <x v="3"/>
    <n v="148.80000000000001"/>
    <x v="106"/>
    <x v="8"/>
    <n v="7.3"/>
    <x v="120"/>
    <s v="Graphite Gray"/>
    <x v="15"/>
    <n v="4"/>
    <s v="★★★★☆"/>
    <n v="4"/>
    <n v="10854"/>
    <n v="5"/>
    <x v="120"/>
    <n v="3.2123655913978491"/>
    <n v="190.12092050209205"/>
    <x v="0"/>
  </r>
  <r>
    <n v="122"/>
    <x v="10"/>
    <x v="10"/>
    <x v="5"/>
    <x v="13"/>
    <n v="123.6"/>
    <x v="107"/>
    <x v="10"/>
    <n v="7.4"/>
    <x v="121"/>
    <s v="Ruby Red"/>
    <x v="30"/>
    <n v="5"/>
    <s v="★★★★★"/>
    <n v="5"/>
    <n v="12458"/>
    <n v="3"/>
    <x v="121"/>
    <n v="3.8106796116504857"/>
    <n v="131.34532908704884"/>
    <x v="1"/>
  </r>
  <r>
    <n v="123"/>
    <x v="46"/>
    <x v="83"/>
    <x v="8"/>
    <x v="8"/>
    <n v="94.4"/>
    <x v="108"/>
    <x v="7"/>
    <n v="2.7"/>
    <x v="122"/>
    <s v="Tan"/>
    <x v="5"/>
    <n v="1"/>
    <s v="★★★★☆"/>
    <n v="4"/>
    <n v="2040"/>
    <n v="5"/>
    <x v="122"/>
    <n v="4.851694915254237"/>
    <n v="181.05814410480352"/>
    <x v="0"/>
  </r>
  <r>
    <n v="124"/>
    <x v="9"/>
    <x v="84"/>
    <x v="8"/>
    <x v="4"/>
    <n v="62.3"/>
    <x v="109"/>
    <x v="6"/>
    <n v="6.5"/>
    <x v="123"/>
    <s v="Midnight Black"/>
    <x v="4"/>
    <n v="2"/>
    <s v="★★★★★"/>
    <n v="5"/>
    <n v="8662"/>
    <n v="5"/>
    <x v="123"/>
    <n v="7.0465489566613169"/>
    <n v="154.1009339407745"/>
    <x v="1"/>
  </r>
  <r>
    <n v="125"/>
    <x v="32"/>
    <x v="85"/>
    <x v="8"/>
    <x v="13"/>
    <n v="92.6"/>
    <x v="110"/>
    <x v="8"/>
    <n v="9.4"/>
    <x v="124"/>
    <s v="Ice Silver"/>
    <x v="37"/>
    <n v="2"/>
    <s v="★★★★★"/>
    <n v="5"/>
    <n v="8960"/>
    <n v="4"/>
    <x v="124"/>
    <n v="2.3218142548596115"/>
    <n v="532.96795348837213"/>
    <x v="0"/>
  </r>
  <r>
    <n v="126"/>
    <x v="10"/>
    <x v="10"/>
    <x v="9"/>
    <x v="1"/>
    <n v="64.900000000000006"/>
    <x v="111"/>
    <x v="0"/>
    <n v="3.8"/>
    <x v="125"/>
    <s v="Cosmic Purple"/>
    <x v="0"/>
    <n v="3"/>
    <s v="★★★☆☆"/>
    <n v="3"/>
    <n v="6621"/>
    <n v="5"/>
    <x v="125"/>
    <n v="7.6271186440677958"/>
    <n v="130.33462626262627"/>
    <x v="1"/>
  </r>
  <r>
    <n v="127"/>
    <x v="22"/>
    <x v="86"/>
    <x v="6"/>
    <x v="10"/>
    <n v="34.200000000000003"/>
    <x v="112"/>
    <x v="3"/>
    <n v="3.3"/>
    <x v="126"/>
    <s v="Matte Black"/>
    <x v="27"/>
    <n v="0"/>
    <s v="★★★★☆"/>
    <n v="4"/>
    <n v="3294"/>
    <n v="5"/>
    <x v="126"/>
    <n v="14.005847953216373"/>
    <n v="230.43858037578289"/>
    <x v="0"/>
  </r>
  <r>
    <n v="128"/>
    <x v="38"/>
    <x v="54"/>
    <x v="0"/>
    <x v="4"/>
    <n v="147.1"/>
    <x v="113"/>
    <x v="9"/>
    <n v="8"/>
    <x v="127"/>
    <s v="Aurora Blue"/>
    <x v="36"/>
    <n v="2"/>
    <s v="★★★☆☆"/>
    <n v="3"/>
    <n v="18813"/>
    <n v="3"/>
    <x v="127"/>
    <n v="1.2236573759347382"/>
    <n v="753.7649444444445"/>
    <x v="0"/>
  </r>
  <r>
    <n v="129"/>
    <x v="15"/>
    <x v="15"/>
    <x v="10"/>
    <x v="3"/>
    <n v="134.69999999999999"/>
    <x v="114"/>
    <x v="2"/>
    <n v="12"/>
    <x v="128"/>
    <s v="Champagne"/>
    <x v="10"/>
    <n v="2"/>
    <s v="Unknown"/>
    <s v="Unknown"/>
    <n v="18610"/>
    <n v="5"/>
    <x v="128"/>
    <n v="1.4105419450631034"/>
    <n v="408.62815789473689"/>
    <x v="1"/>
  </r>
  <r>
    <n v="130"/>
    <x v="35"/>
    <x v="87"/>
    <x v="6"/>
    <x v="12"/>
    <n v="148.6"/>
    <x v="115"/>
    <x v="6"/>
    <n v="10.7"/>
    <x v="129"/>
    <s v="Graphite Gray"/>
    <x v="4"/>
    <n v="0"/>
    <s v="★★★★★"/>
    <n v="5"/>
    <n v="8430"/>
    <n v="5"/>
    <x v="129"/>
    <n v="2.5437415881561241"/>
    <n v="121.9682275132275"/>
    <x v="1"/>
  </r>
  <r>
    <n v="131"/>
    <x v="21"/>
    <x v="88"/>
    <x v="2"/>
    <x v="14"/>
    <n v="58.4"/>
    <x v="116"/>
    <x v="12"/>
    <n v="2.5"/>
    <x v="130"/>
    <s v="Cream"/>
    <x v="33"/>
    <n v="0"/>
    <s v="Unknown"/>
    <s v="Unknown"/>
    <n v="4607"/>
    <n v="4"/>
    <x v="130"/>
    <n v="7.6198630136986303"/>
    <n v="298.28669662921345"/>
    <x v="0"/>
  </r>
  <r>
    <n v="132"/>
    <x v="8"/>
    <x v="8"/>
    <x v="0"/>
    <x v="13"/>
    <n v="69.900000000000006"/>
    <x v="117"/>
    <x v="13"/>
    <n v="11.5"/>
    <x v="131"/>
    <s v="Volcanic Yellow"/>
    <x v="32"/>
    <s v="Unknown"/>
    <s v="★★★☆☆"/>
    <n v="3"/>
    <n v="3873"/>
    <n v="4"/>
    <x v="131"/>
    <n v="4.6924177396280395"/>
    <n v="201.9314024390244"/>
    <x v="1"/>
  </r>
  <r>
    <n v="133"/>
    <x v="45"/>
    <x v="77"/>
    <x v="9"/>
    <x v="7"/>
    <n v="85.3"/>
    <x v="118"/>
    <x v="8"/>
    <n v="8.4"/>
    <x v="132"/>
    <s v="Copper"/>
    <x v="2"/>
    <n v="1"/>
    <s v="★★★★☆"/>
    <n v="4"/>
    <n v="19848"/>
    <n v="4"/>
    <x v="132"/>
    <n v="6.5416178194607273"/>
    <n v="191.12071684587815"/>
    <x v="0"/>
  </r>
  <r>
    <n v="134"/>
    <x v="23"/>
    <x v="28"/>
    <x v="3"/>
    <x v="14"/>
    <n v="106.3"/>
    <x v="119"/>
    <x v="3"/>
    <n v="8.3000000000000007"/>
    <x v="133"/>
    <s v="Burgundy"/>
    <x v="0"/>
    <n v="4"/>
    <s v="Unknown"/>
    <s v="Unknown"/>
    <n v="18486"/>
    <n v="3"/>
    <x v="133"/>
    <n v="1.9849482596425212"/>
    <n v="481.03194312796211"/>
    <x v="0"/>
  </r>
  <r>
    <n v="135"/>
    <x v="12"/>
    <x v="89"/>
    <x v="3"/>
    <x v="2"/>
    <n v="94.5"/>
    <x v="120"/>
    <x v="11"/>
    <n v="4.3"/>
    <x v="134"/>
    <s v="Orange"/>
    <x v="21"/>
    <n v="3"/>
    <s v="★★★☆☆"/>
    <n v="3"/>
    <n v="14858"/>
    <n v="3"/>
    <x v="134"/>
    <n v="1.8624338624338623"/>
    <n v="525.2328409090909"/>
    <x v="0"/>
  </r>
  <r>
    <n v="136"/>
    <x v="26"/>
    <x v="90"/>
    <x v="7"/>
    <x v="9"/>
    <n v="27.5"/>
    <x v="4"/>
    <x v="8"/>
    <n v="8.8000000000000007"/>
    <x v="135"/>
    <s v="Platinum"/>
    <x v="18"/>
    <n v="4"/>
    <s v="★★★★★"/>
    <n v="5"/>
    <n v="2089"/>
    <n v="5"/>
    <x v="135"/>
    <n v="12.218181818181819"/>
    <n v="230.69598214285716"/>
    <x v="1"/>
  </r>
  <r>
    <n v="137"/>
    <x v="12"/>
    <x v="91"/>
    <x v="7"/>
    <x v="8"/>
    <n v="57.3"/>
    <x v="121"/>
    <x v="0"/>
    <n v="9.3000000000000007"/>
    <x v="136"/>
    <s v="Ruby Red"/>
    <x v="31"/>
    <n v="3"/>
    <s v="★★★★☆"/>
    <n v="4"/>
    <n v="12309"/>
    <n v="3"/>
    <x v="136"/>
    <n v="3.3507853403141361"/>
    <n v="767.70828124999991"/>
    <x v="0"/>
  </r>
  <r>
    <n v="138"/>
    <x v="17"/>
    <x v="17"/>
    <x v="3"/>
    <x v="10"/>
    <n v="105"/>
    <x v="86"/>
    <x v="7"/>
    <n v="2.6"/>
    <x v="137"/>
    <s v="Matte Black"/>
    <x v="26"/>
    <n v="1"/>
    <s v="★★★★☆"/>
    <n v="4"/>
    <n v="15171"/>
    <n v="5"/>
    <x v="137"/>
    <n v="2.6476190476190475"/>
    <n v="339.82381294964028"/>
    <x v="0"/>
  </r>
  <r>
    <n v="139"/>
    <x v="48"/>
    <x v="92"/>
    <x v="3"/>
    <x v="3"/>
    <n v="127"/>
    <x v="81"/>
    <x v="1"/>
    <n v="4.5"/>
    <x v="138"/>
    <s v="Volcanic Yellow"/>
    <x v="25"/>
    <s v="Unknown"/>
    <s v="★★★☆☆"/>
    <n v="3"/>
    <n v="7886"/>
    <n v="3"/>
    <x v="138"/>
    <n v="1.7795275590551181"/>
    <n v="279.10606194690268"/>
    <x v="1"/>
  </r>
  <r>
    <n v="140"/>
    <x v="3"/>
    <x v="3"/>
    <x v="5"/>
    <x v="8"/>
    <n v="78"/>
    <x v="122"/>
    <x v="2"/>
    <n v="3.3"/>
    <x v="139"/>
    <s v="Candy Apple Red"/>
    <x v="27"/>
    <n v="0"/>
    <s v="★★★☆☆"/>
    <n v="3"/>
    <n v="18877"/>
    <n v="4"/>
    <x v="139"/>
    <n v="5.6923076923076925"/>
    <n v="79.523445945945952"/>
    <x v="2"/>
  </r>
  <r>
    <n v="141"/>
    <x v="49"/>
    <x v="93"/>
    <x v="1"/>
    <x v="1"/>
    <n v="61.7"/>
    <x v="88"/>
    <x v="0"/>
    <n v="11.8"/>
    <x v="140"/>
    <s v="Tan"/>
    <x v="17"/>
    <n v="4"/>
    <s v="★★★☆☆"/>
    <n v="3"/>
    <n v="13998"/>
    <n v="5"/>
    <x v="140"/>
    <n v="4.116693679092382"/>
    <n v="364.37059055118112"/>
    <x v="0"/>
  </r>
  <r>
    <n v="142"/>
    <x v="50"/>
    <x v="94"/>
    <x v="2"/>
    <x v="7"/>
    <n v="107.3"/>
    <x v="25"/>
    <x v="5"/>
    <n v="8.5"/>
    <x v="141"/>
    <s v="Magenta"/>
    <x v="16"/>
    <n v="4"/>
    <s v="★★★★☆"/>
    <n v="4"/>
    <n v="4730"/>
    <n v="4"/>
    <x v="141"/>
    <n v="4.6784715750232992"/>
    <n v="157.35278884462153"/>
    <x v="1"/>
  </r>
  <r>
    <n v="143"/>
    <x v="12"/>
    <x v="89"/>
    <x v="9"/>
    <x v="3"/>
    <n v="92.4"/>
    <x v="123"/>
    <x v="4"/>
    <n v="3.3"/>
    <x v="142"/>
    <s v="Ruby Red"/>
    <x v="0"/>
    <n v="2"/>
    <s v="★★★☆☆"/>
    <n v="3"/>
    <n v="1688"/>
    <n v="4"/>
    <x v="142"/>
    <n v="1.8181818181818181"/>
    <n v="323.81196428571428"/>
    <x v="1"/>
  </r>
  <r>
    <n v="144"/>
    <x v="2"/>
    <x v="95"/>
    <x v="4"/>
    <x v="2"/>
    <n v="124.6"/>
    <x v="124"/>
    <x v="12"/>
    <n v="6"/>
    <x v="143"/>
    <s v="Pink"/>
    <x v="17"/>
    <n v="0"/>
    <s v="★★★★★"/>
    <n v="5"/>
    <n v="3844"/>
    <n v="5"/>
    <x v="143"/>
    <n v="3.2102728731942216"/>
    <n v="335.84214999999995"/>
    <x v="0"/>
  </r>
  <r>
    <n v="145"/>
    <x v="7"/>
    <x v="79"/>
    <x v="8"/>
    <x v="0"/>
    <n v="98.6"/>
    <x v="125"/>
    <x v="4"/>
    <n v="11"/>
    <x v="144"/>
    <s v="Navy Blue"/>
    <x v="39"/>
    <n v="4"/>
    <s v="★★★★☆"/>
    <n v="4"/>
    <n v="16803"/>
    <n v="4"/>
    <x v="144"/>
    <n v="2.0689655172413794"/>
    <n v="471.81137254901961"/>
    <x v="0"/>
  </r>
  <r>
    <n v="146"/>
    <x v="6"/>
    <x v="30"/>
    <x v="7"/>
    <x v="14"/>
    <n v="129.19999999999999"/>
    <x v="126"/>
    <x v="12"/>
    <n v="4.8"/>
    <x v="145"/>
    <s v="Matte Green"/>
    <x v="27"/>
    <n v="0"/>
    <s v="★★★★★"/>
    <n v="5"/>
    <n v="13683"/>
    <n v="4"/>
    <x v="145"/>
    <n v="4.3962848297213624"/>
    <n v="140.26693661971831"/>
    <x v="1"/>
  </r>
  <r>
    <n v="147"/>
    <x v="28"/>
    <x v="46"/>
    <x v="2"/>
    <x v="2"/>
    <n v="69.400000000000006"/>
    <x v="127"/>
    <x v="3"/>
    <n v="6.2"/>
    <x v="146"/>
    <s v="Sky Blue"/>
    <x v="6"/>
    <n v="3"/>
    <s v="★★★★☆"/>
    <n v="4"/>
    <n v="15100"/>
    <n v="3"/>
    <x v="146"/>
    <n v="7.5792507204610944"/>
    <n v="206.37444866920154"/>
    <x v="0"/>
  </r>
  <r>
    <n v="148"/>
    <x v="48"/>
    <x v="96"/>
    <x v="10"/>
    <x v="10"/>
    <n v="113.6"/>
    <x v="36"/>
    <x v="11"/>
    <n v="11"/>
    <x v="147"/>
    <s v="Ruby Red"/>
    <x v="8"/>
    <n v="0"/>
    <s v="★★★☆☆"/>
    <n v="3"/>
    <n v="13513"/>
    <n v="3"/>
    <x v="147"/>
    <n v="3.080985915492958"/>
    <n v="271.5897714285714"/>
    <x v="0"/>
  </r>
  <r>
    <n v="149"/>
    <x v="0"/>
    <x v="0"/>
    <x v="4"/>
    <x v="0"/>
    <n v="39.6"/>
    <x v="119"/>
    <x v="1"/>
    <n v="4.8"/>
    <x v="148"/>
    <s v="Lime Green"/>
    <x v="19"/>
    <n v="5"/>
    <s v="Unknown"/>
    <s v="Unknown"/>
    <n v="18076"/>
    <n v="4"/>
    <x v="148"/>
    <n v="5.3282828282828278"/>
    <n v="493.55559241706158"/>
    <x v="0"/>
  </r>
  <r>
    <n v="150"/>
    <x v="14"/>
    <x v="97"/>
    <x v="3"/>
    <x v="0"/>
    <n v="55.7"/>
    <x v="128"/>
    <x v="8"/>
    <n v="0.7"/>
    <x v="149"/>
    <s v="Sky Blue"/>
    <x v="33"/>
    <n v="1"/>
    <s v="Unknown"/>
    <s v="Unknown"/>
    <n v="4879"/>
    <n v="3"/>
    <x v="149"/>
    <n v="10.771992818671453"/>
    <n v="212.63145"/>
    <x v="0"/>
  </r>
  <r>
    <n v="151"/>
    <x v="20"/>
    <x v="78"/>
    <x v="3"/>
    <x v="13"/>
    <n v="126"/>
    <x v="53"/>
    <x v="4"/>
    <n v="1.4"/>
    <x v="150"/>
    <s v="Sunset Orange"/>
    <x v="32"/>
    <n v="5"/>
    <s v="★★★☆☆"/>
    <n v="3"/>
    <n v="1038"/>
    <n v="3"/>
    <x v="150"/>
    <n v="1.873015873015873"/>
    <n v="614.89720338983045"/>
    <x v="0"/>
  </r>
  <r>
    <n v="152"/>
    <x v="4"/>
    <x v="64"/>
    <x v="9"/>
    <x v="4"/>
    <n v="81.900000000000006"/>
    <x v="129"/>
    <x v="10"/>
    <n v="8.6"/>
    <x v="151"/>
    <s v="Rose Gold"/>
    <x v="33"/>
    <n v="2"/>
    <s v="★★★☆☆"/>
    <n v="3"/>
    <n v="17306"/>
    <n v="3"/>
    <x v="151"/>
    <n v="5.2014652014652007"/>
    <n v="93.714389671361502"/>
    <x v="2"/>
  </r>
  <r>
    <n v="153"/>
    <x v="24"/>
    <x v="98"/>
    <x v="5"/>
    <x v="12"/>
    <n v="55.2"/>
    <x v="130"/>
    <x v="15"/>
    <n v="8.4"/>
    <x v="152"/>
    <s v="Matte White"/>
    <x v="32"/>
    <n v="1"/>
    <s v="★★★☆☆"/>
    <n v="3"/>
    <n v="19235"/>
    <n v="3"/>
    <x v="152"/>
    <n v="10.380434782608695"/>
    <n v="111.07287958115184"/>
    <x v="1"/>
  </r>
  <r>
    <n v="154"/>
    <x v="7"/>
    <x v="40"/>
    <x v="9"/>
    <x v="5"/>
    <n v="30"/>
    <x v="131"/>
    <x v="3"/>
    <n v="7"/>
    <x v="153"/>
    <s v="Sky Blue"/>
    <x v="15"/>
    <n v="5"/>
    <s v="★★★★★"/>
    <n v="5"/>
    <n v="2569"/>
    <n v="5"/>
    <x v="153"/>
    <n v="6.1"/>
    <n v="720.94584699453549"/>
    <x v="0"/>
  </r>
  <r>
    <n v="155"/>
    <x v="51"/>
    <x v="99"/>
    <x v="0"/>
    <x v="6"/>
    <n v="76.8"/>
    <x v="132"/>
    <x v="15"/>
    <n v="4.4000000000000004"/>
    <x v="154"/>
    <s v="Gun Metal"/>
    <x v="29"/>
    <n v="2"/>
    <s v="★★★★☆"/>
    <n v="4"/>
    <n v="16076"/>
    <n v="3"/>
    <x v="154"/>
    <n v="6.8880208333333339"/>
    <n v="231.15440453686199"/>
    <x v="0"/>
  </r>
  <r>
    <n v="156"/>
    <x v="47"/>
    <x v="100"/>
    <x v="9"/>
    <x v="10"/>
    <n v="108.4"/>
    <x v="133"/>
    <x v="4"/>
    <n v="1.5"/>
    <x v="155"/>
    <s v="Cobalt Blue"/>
    <x v="9"/>
    <n v="0"/>
    <s v="★★★★★"/>
    <n v="5"/>
    <n v="5055"/>
    <n v="5"/>
    <x v="155"/>
    <n v="4.0405904059040587"/>
    <n v="237.97696347031965"/>
    <x v="0"/>
  </r>
  <r>
    <n v="157"/>
    <x v="2"/>
    <x v="101"/>
    <x v="2"/>
    <x v="6"/>
    <n v="31.9"/>
    <x v="134"/>
    <x v="8"/>
    <n v="5.6"/>
    <x v="156"/>
    <s v="Yellow"/>
    <x v="26"/>
    <s v="Unknown"/>
    <s v="★★★★★"/>
    <n v="5"/>
    <n v="13370"/>
    <n v="3"/>
    <x v="156"/>
    <n v="18.244514106583072"/>
    <n v="208.52505154639175"/>
    <x v="0"/>
  </r>
  <r>
    <n v="158"/>
    <x v="27"/>
    <x v="102"/>
    <x v="2"/>
    <x v="4"/>
    <n v="32.1"/>
    <x v="77"/>
    <x v="5"/>
    <n v="10.4"/>
    <x v="157"/>
    <s v="Tan"/>
    <x v="16"/>
    <n v="5"/>
    <s v="★★★☆☆"/>
    <n v="3"/>
    <n v="18741"/>
    <n v="5"/>
    <x v="157"/>
    <n v="12.64797507788162"/>
    <n v="77.539088669950743"/>
    <x v="2"/>
  </r>
  <r>
    <n v="159"/>
    <x v="42"/>
    <x v="103"/>
    <x v="10"/>
    <x v="10"/>
    <n v="55"/>
    <x v="135"/>
    <x v="6"/>
    <n v="2.2000000000000002"/>
    <x v="158"/>
    <s v="Bronze"/>
    <x v="31"/>
    <n v="0"/>
    <s v="★★★★★"/>
    <n v="5"/>
    <n v="16246"/>
    <n v="5"/>
    <x v="158"/>
    <n v="4.3090909090909095"/>
    <n v="211.24426160337552"/>
    <x v="1"/>
  </r>
  <r>
    <n v="160"/>
    <x v="29"/>
    <x v="38"/>
    <x v="7"/>
    <x v="6"/>
    <n v="37.6"/>
    <x v="136"/>
    <x v="4"/>
    <n v="4.3"/>
    <x v="159"/>
    <s v="Cobalt Blue"/>
    <x v="6"/>
    <n v="3"/>
    <s v="★★★★★"/>
    <n v="5"/>
    <n v="4460"/>
    <n v="4"/>
    <x v="159"/>
    <n v="2.7393617021276593"/>
    <n v="1013.8161165048543"/>
    <x v="0"/>
  </r>
  <r>
    <n v="161"/>
    <x v="8"/>
    <x v="8"/>
    <x v="7"/>
    <x v="11"/>
    <n v="43.1"/>
    <x v="137"/>
    <x v="5"/>
    <n v="3.9"/>
    <x v="160"/>
    <s v="Champagne"/>
    <x v="32"/>
    <n v="2"/>
    <s v="★★★★☆"/>
    <n v="4"/>
    <n v="11960"/>
    <n v="3"/>
    <x v="160"/>
    <n v="7.0301624129930396"/>
    <n v="374.24069306930693"/>
    <x v="0"/>
  </r>
  <r>
    <n v="162"/>
    <x v="49"/>
    <x v="104"/>
    <x v="5"/>
    <x v="4"/>
    <n v="43.4"/>
    <x v="138"/>
    <x v="10"/>
    <n v="11.5"/>
    <x v="161"/>
    <s v="Cosmic Purple"/>
    <x v="21"/>
    <n v="2"/>
    <s v="Unknown"/>
    <s v="Unknown"/>
    <n v="13406"/>
    <n v="5"/>
    <x v="161"/>
    <n v="11.359447004608295"/>
    <n v="173.21434077079107"/>
    <x v="0"/>
  </r>
  <r>
    <n v="163"/>
    <x v="50"/>
    <x v="94"/>
    <x v="1"/>
    <x v="13"/>
    <n v="51.5"/>
    <x v="139"/>
    <x v="0"/>
    <n v="8.6999999999999993"/>
    <x v="162"/>
    <s v="Red"/>
    <x v="38"/>
    <n v="3"/>
    <s v="★★★★★"/>
    <n v="5"/>
    <n v="13706"/>
    <n v="5"/>
    <x v="162"/>
    <n v="8.4854368932038842"/>
    <n v="285.33000000000004"/>
    <x v="0"/>
  </r>
  <r>
    <n v="164"/>
    <x v="19"/>
    <x v="73"/>
    <x v="3"/>
    <x v="9"/>
    <n v="103"/>
    <x v="83"/>
    <x v="7"/>
    <n v="9.3000000000000007"/>
    <x v="163"/>
    <s v="Teal"/>
    <x v="1"/>
    <n v="0"/>
    <s v="★★★★★"/>
    <n v="5"/>
    <n v="13094"/>
    <n v="4"/>
    <x v="163"/>
    <n v="1.3883495145631068"/>
    <n v="761.62377622377619"/>
    <x v="0"/>
  </r>
  <r>
    <n v="165"/>
    <x v="31"/>
    <x v="105"/>
    <x v="4"/>
    <x v="8"/>
    <n v="32.799999999999997"/>
    <x v="140"/>
    <x v="3"/>
    <n v="5.6"/>
    <x v="164"/>
    <s v="Navy Blue"/>
    <x v="30"/>
    <n v="1"/>
    <s v="Unknown"/>
    <s v="Unknown"/>
    <n v="3425"/>
    <n v="4"/>
    <x v="164"/>
    <n v="6.4939024390243905"/>
    <n v="361.20234741784043"/>
    <x v="1"/>
  </r>
  <r>
    <n v="166"/>
    <x v="23"/>
    <x v="106"/>
    <x v="4"/>
    <x v="1"/>
    <n v="142.30000000000001"/>
    <x v="141"/>
    <x v="14"/>
    <n v="4.0999999999999996"/>
    <x v="165"/>
    <s v="Electric Blue"/>
    <x v="20"/>
    <n v="3"/>
    <s v="★★★★☆"/>
    <n v="4"/>
    <n v="10450"/>
    <n v="3"/>
    <x v="165"/>
    <n v="1.2087139845397048"/>
    <n v="492.0925581395349"/>
    <x v="0"/>
  </r>
  <r>
    <n v="167"/>
    <x v="45"/>
    <x v="77"/>
    <x v="4"/>
    <x v="8"/>
    <n v="130.4"/>
    <x v="142"/>
    <x v="7"/>
    <n v="8.3000000000000007"/>
    <x v="166"/>
    <s v="Racing Red"/>
    <x v="9"/>
    <n v="4"/>
    <s v="★★★★☆"/>
    <n v="4"/>
    <n v="7597"/>
    <n v="4"/>
    <x v="166"/>
    <n v="3.30521472392638"/>
    <n v="115.3654060324826"/>
    <x v="1"/>
  </r>
  <r>
    <n v="168"/>
    <x v="0"/>
    <x v="0"/>
    <x v="10"/>
    <x v="7"/>
    <n v="105.5"/>
    <x v="143"/>
    <x v="10"/>
    <n v="9"/>
    <x v="167"/>
    <s v="Candy Apple Red"/>
    <x v="30"/>
    <n v="0"/>
    <s v="★★★★★"/>
    <n v="5"/>
    <n v="2050"/>
    <n v="5"/>
    <x v="167"/>
    <n v="2.8625592417061609"/>
    <n v="450.23735099337745"/>
    <x v="0"/>
  </r>
  <r>
    <n v="169"/>
    <x v="35"/>
    <x v="66"/>
    <x v="2"/>
    <x v="11"/>
    <n v="45.6"/>
    <x v="144"/>
    <x v="13"/>
    <n v="8.1999999999999993"/>
    <x v="168"/>
    <s v="Emerald Green"/>
    <x v="11"/>
    <n v="4"/>
    <s v="★★★★☆"/>
    <n v="4"/>
    <n v="15003"/>
    <n v="5"/>
    <x v="168"/>
    <n v="3.4649122807017543"/>
    <n v="561.63341772151898"/>
    <x v="0"/>
  </r>
  <r>
    <n v="170"/>
    <x v="21"/>
    <x v="55"/>
    <x v="5"/>
    <x v="9"/>
    <n v="31"/>
    <x v="123"/>
    <x v="5"/>
    <n v="1.9"/>
    <x v="169"/>
    <s v="Midnight Black"/>
    <x v="2"/>
    <n v="4"/>
    <s v="★★★★★"/>
    <n v="5"/>
    <n v="12573"/>
    <n v="4"/>
    <x v="169"/>
    <n v="5.419354838709677"/>
    <n v="396.70000000000005"/>
    <x v="1"/>
  </r>
  <r>
    <n v="171"/>
    <x v="21"/>
    <x v="25"/>
    <x v="1"/>
    <x v="4"/>
    <n v="110.1"/>
    <x v="145"/>
    <x v="11"/>
    <n v="6.9"/>
    <x v="170"/>
    <s v="Gray"/>
    <x v="10"/>
    <n v="3"/>
    <s v="★★★☆☆"/>
    <n v="3"/>
    <n v="15879"/>
    <n v="3"/>
    <x v="170"/>
    <n v="3.9055404178019986"/>
    <n v="206.41172093023255"/>
    <x v="0"/>
  </r>
  <r>
    <n v="172"/>
    <x v="20"/>
    <x v="22"/>
    <x v="3"/>
    <x v="4"/>
    <n v="104.9"/>
    <x v="97"/>
    <x v="6"/>
    <n v="5.3"/>
    <x v="171"/>
    <s v="Champagne"/>
    <x v="1"/>
    <s v="Unknown"/>
    <s v="★★★★☆"/>
    <n v="4"/>
    <n v="1071"/>
    <n v="4"/>
    <x v="171"/>
    <n v="2.9456625357483315"/>
    <n v="423.25896440129452"/>
    <x v="0"/>
  </r>
  <r>
    <n v="173"/>
    <x v="24"/>
    <x v="29"/>
    <x v="10"/>
    <x v="14"/>
    <n v="79.5"/>
    <x v="146"/>
    <x v="6"/>
    <n v="6.8"/>
    <x v="172"/>
    <s v="Orange"/>
    <x v="22"/>
    <n v="2"/>
    <s v="★★★★★"/>
    <n v="5"/>
    <n v="14462"/>
    <n v="5"/>
    <x v="172"/>
    <n v="6.0377358490566042"/>
    <n v="90.802750000000003"/>
    <x v="1"/>
  </r>
  <r>
    <n v="174"/>
    <x v="37"/>
    <x v="58"/>
    <x v="4"/>
    <x v="0"/>
    <n v="127.9"/>
    <x v="147"/>
    <x v="3"/>
    <n v="3.9"/>
    <x v="173"/>
    <s v="Candy Apple Red"/>
    <x v="28"/>
    <n v="0"/>
    <s v="★★★☆☆"/>
    <n v="3"/>
    <n v="6877"/>
    <n v="5"/>
    <x v="173"/>
    <n v="3.7842064112587956"/>
    <n v="309.7469421487603"/>
    <x v="0"/>
  </r>
  <r>
    <n v="175"/>
    <x v="5"/>
    <x v="35"/>
    <x v="5"/>
    <x v="7"/>
    <n v="75.7"/>
    <x v="148"/>
    <x v="0"/>
    <n v="9.5"/>
    <x v="174"/>
    <s v="Cobalt Blue"/>
    <x v="8"/>
    <n v="4"/>
    <s v="★★★★☆"/>
    <n v="4"/>
    <n v="9589"/>
    <n v="4"/>
    <x v="174"/>
    <n v="5.4821664464993392"/>
    <n v="307.52669879518072"/>
    <x v="0"/>
  </r>
  <r>
    <n v="176"/>
    <x v="49"/>
    <x v="107"/>
    <x v="3"/>
    <x v="5"/>
    <n v="108.3"/>
    <x v="149"/>
    <x v="0"/>
    <n v="11.6"/>
    <x v="175"/>
    <s v="Blue"/>
    <x v="22"/>
    <n v="1"/>
    <s v="★★★☆☆"/>
    <n v="3"/>
    <n v="10554"/>
    <n v="3"/>
    <x v="175"/>
    <n v="1.3665743305632503"/>
    <n v="839.74952702702694"/>
    <x v="0"/>
  </r>
  <r>
    <n v="177"/>
    <x v="7"/>
    <x v="40"/>
    <x v="9"/>
    <x v="12"/>
    <n v="38.5"/>
    <x v="80"/>
    <x v="13"/>
    <n v="7.7"/>
    <x v="176"/>
    <s v="Red"/>
    <x v="0"/>
    <n v="5"/>
    <s v="★★★★☆"/>
    <n v="4"/>
    <n v="14899"/>
    <n v="4"/>
    <x v="176"/>
    <n v="10.987012987012987"/>
    <n v="177.35385342789596"/>
    <x v="1"/>
  </r>
  <r>
    <n v="178"/>
    <x v="8"/>
    <x v="8"/>
    <x v="4"/>
    <x v="0"/>
    <n v="146.4"/>
    <x v="65"/>
    <x v="14"/>
    <n v="10.3"/>
    <x v="177"/>
    <s v="Cream"/>
    <x v="21"/>
    <n v="1"/>
    <s v="★★★★☆"/>
    <n v="4"/>
    <n v="11067"/>
    <n v="5"/>
    <x v="177"/>
    <n v="2.903005464480874"/>
    <n v="295.25023529411766"/>
    <x v="0"/>
  </r>
  <r>
    <n v="179"/>
    <x v="49"/>
    <x v="104"/>
    <x v="5"/>
    <x v="1"/>
    <n v="83.1"/>
    <x v="150"/>
    <x v="2"/>
    <n v="1"/>
    <x v="178"/>
    <s v="Titanium"/>
    <x v="4"/>
    <s v="Unknown"/>
    <s v="★★★★☆"/>
    <n v="4"/>
    <n v="22"/>
    <n v="4"/>
    <x v="178"/>
    <n v="3.3092659446450061"/>
    <n v="382.33287272727273"/>
    <x v="0"/>
  </r>
  <r>
    <n v="180"/>
    <x v="20"/>
    <x v="78"/>
    <x v="10"/>
    <x v="5"/>
    <n v="104.5"/>
    <x v="151"/>
    <x v="13"/>
    <n v="1.6"/>
    <x v="179"/>
    <s v="Green"/>
    <x v="2"/>
    <n v="5"/>
    <s v="★★★★☆"/>
    <n v="4"/>
    <n v="7672"/>
    <n v="4"/>
    <x v="179"/>
    <n v="1.7320574162679425"/>
    <n v="404.70856353591159"/>
    <x v="1"/>
  </r>
  <r>
    <n v="181"/>
    <x v="44"/>
    <x v="108"/>
    <x v="4"/>
    <x v="8"/>
    <n v="47.7"/>
    <x v="152"/>
    <x v="0"/>
    <n v="7.3"/>
    <x v="180"/>
    <s v="Candy Apple Red"/>
    <x v="18"/>
    <s v="Unknown"/>
    <s v="★★★★☆"/>
    <n v="4"/>
    <n v="4331"/>
    <n v="4"/>
    <x v="180"/>
    <n v="2.9140461215932913"/>
    <n v="664.26841726618704"/>
    <x v="0"/>
  </r>
  <r>
    <n v="182"/>
    <x v="3"/>
    <x v="57"/>
    <x v="9"/>
    <x v="6"/>
    <n v="115"/>
    <x v="153"/>
    <x v="7"/>
    <n v="4.0999999999999996"/>
    <x v="181"/>
    <s v="Gray"/>
    <x v="16"/>
    <n v="1"/>
    <s v="★★★☆☆"/>
    <n v="3"/>
    <n v="17383"/>
    <n v="5"/>
    <x v="181"/>
    <n v="1.3217391304347825"/>
    <n v="892.88605263157888"/>
    <x v="0"/>
  </r>
  <r>
    <n v="183"/>
    <x v="14"/>
    <x v="36"/>
    <x v="1"/>
    <x v="10"/>
    <n v="77.2"/>
    <x v="154"/>
    <x v="12"/>
    <n v="7.7"/>
    <x v="182"/>
    <s v="Tan"/>
    <x v="19"/>
    <n v="1"/>
    <s v="★★★☆☆"/>
    <n v="3"/>
    <n v="19319"/>
    <n v="5"/>
    <x v="182"/>
    <n v="6.0751295336787559"/>
    <n v="102.69701492537314"/>
    <x v="1"/>
  </r>
  <r>
    <n v="184"/>
    <x v="2"/>
    <x v="101"/>
    <x v="9"/>
    <x v="11"/>
    <n v="122.8"/>
    <x v="81"/>
    <x v="13"/>
    <n v="7.9"/>
    <x v="183"/>
    <s v="Gun Metal"/>
    <x v="24"/>
    <n v="2"/>
    <s v="★★★★★"/>
    <n v="5"/>
    <n v="9884"/>
    <n v="3"/>
    <x v="183"/>
    <n v="1.8403908794788275"/>
    <n v="264.51345132743364"/>
    <x v="1"/>
  </r>
  <r>
    <n v="185"/>
    <x v="40"/>
    <x v="62"/>
    <x v="3"/>
    <x v="2"/>
    <n v="117.2"/>
    <x v="155"/>
    <x v="2"/>
    <n v="9.5"/>
    <x v="184"/>
    <s v="Forest Green"/>
    <x v="37"/>
    <n v="1"/>
    <s v="★★★★★"/>
    <n v="5"/>
    <n v="395"/>
    <n v="4"/>
    <x v="184"/>
    <n v="2.1416382252559725"/>
    <n v="499.01737051792827"/>
    <x v="0"/>
  </r>
  <r>
    <n v="186"/>
    <x v="8"/>
    <x v="8"/>
    <x v="9"/>
    <x v="1"/>
    <n v="129.1"/>
    <x v="156"/>
    <x v="14"/>
    <n v="6.8"/>
    <x v="185"/>
    <s v="Aurora Blue"/>
    <x v="12"/>
    <s v="Unknown"/>
    <s v="★★★☆☆"/>
    <n v="3"/>
    <n v="1981"/>
    <n v="4"/>
    <x v="185"/>
    <n v="2.4399690162664602"/>
    <n v="161.05536507936509"/>
    <x v="1"/>
  </r>
  <r>
    <n v="187"/>
    <x v="26"/>
    <x v="33"/>
    <x v="1"/>
    <x v="0"/>
    <n v="85.1"/>
    <x v="157"/>
    <x v="9"/>
    <n v="8.6"/>
    <x v="186"/>
    <s v="Matte White"/>
    <x v="15"/>
    <n v="2"/>
    <s v="Unknown"/>
    <s v="Unknown"/>
    <n v="6658"/>
    <n v="3"/>
    <x v="186"/>
    <n v="3.6662749706227968"/>
    <n v="127.85685897435896"/>
    <x v="2"/>
  </r>
  <r>
    <n v="188"/>
    <x v="15"/>
    <x v="109"/>
    <x v="9"/>
    <x v="9"/>
    <n v="102.5"/>
    <x v="158"/>
    <x v="15"/>
    <n v="4.0999999999999996"/>
    <x v="187"/>
    <s v="Rose Gold"/>
    <x v="9"/>
    <s v="Unknown"/>
    <s v="★★★★☆"/>
    <n v="4"/>
    <n v="19950"/>
    <n v="3"/>
    <x v="187"/>
    <n v="5.1414634146341465"/>
    <n v="156.54332068311197"/>
    <x v="0"/>
  </r>
  <r>
    <n v="189"/>
    <x v="45"/>
    <x v="77"/>
    <x v="4"/>
    <x v="8"/>
    <n v="112"/>
    <x v="159"/>
    <x v="10"/>
    <n v="2.4"/>
    <x v="188"/>
    <s v="Matte Black"/>
    <x v="20"/>
    <n v="5"/>
    <s v="★★★★★"/>
    <n v="5"/>
    <n v="8806"/>
    <n v="5"/>
    <x v="188"/>
    <n v="4.0982142857142856"/>
    <n v="314.51403050108934"/>
    <x v="0"/>
  </r>
  <r>
    <n v="190"/>
    <x v="10"/>
    <x v="10"/>
    <x v="2"/>
    <x v="14"/>
    <n v="75.8"/>
    <x v="160"/>
    <x v="15"/>
    <n v="3.5"/>
    <x v="189"/>
    <s v="Emerald Green"/>
    <x v="12"/>
    <n v="4"/>
    <s v="★★★★★"/>
    <n v="5"/>
    <n v="5468"/>
    <n v="4"/>
    <x v="189"/>
    <n v="4.8548812664907652"/>
    <n v="399.47301630434782"/>
    <x v="0"/>
  </r>
  <r>
    <n v="191"/>
    <x v="42"/>
    <x v="110"/>
    <x v="4"/>
    <x v="5"/>
    <n v="94.6"/>
    <x v="161"/>
    <x v="7"/>
    <n v="3.1"/>
    <x v="190"/>
    <s v="Silver"/>
    <x v="18"/>
    <n v="3"/>
    <s v="★★★☆☆"/>
    <n v="3"/>
    <n v="1158"/>
    <n v="5"/>
    <x v="190"/>
    <n v="4.9682875264270612"/>
    <n v="193.74253191489362"/>
    <x v="0"/>
  </r>
  <r>
    <n v="192"/>
    <x v="13"/>
    <x v="13"/>
    <x v="8"/>
    <x v="11"/>
    <n v="52.3"/>
    <x v="126"/>
    <x v="5"/>
    <n v="3.6"/>
    <x v="191"/>
    <s v="Turquoise"/>
    <x v="25"/>
    <n v="0"/>
    <s v="★★★☆☆"/>
    <n v="3"/>
    <n v="13137"/>
    <n v="3"/>
    <x v="191"/>
    <n v="10.860420650095604"/>
    <n v="69.271919014084503"/>
    <x v="2"/>
  </r>
  <r>
    <n v="193"/>
    <x v="6"/>
    <x v="111"/>
    <x v="6"/>
    <x v="11"/>
    <n v="31.2"/>
    <x v="162"/>
    <x v="10"/>
    <n v="4.7"/>
    <x v="192"/>
    <s v="Burgundy"/>
    <x v="17"/>
    <n v="1"/>
    <s v="★★★★☆"/>
    <n v="4"/>
    <n v="6403"/>
    <n v="5"/>
    <x v="192"/>
    <n v="10.673076923076923"/>
    <n v="195.16939939939942"/>
    <x v="1"/>
  </r>
  <r>
    <n v="194"/>
    <x v="15"/>
    <x v="15"/>
    <x v="10"/>
    <x v="8"/>
    <n v="141.19999999999999"/>
    <x v="163"/>
    <x v="3"/>
    <n v="6.7"/>
    <x v="193"/>
    <s v="Ice Silver"/>
    <x v="18"/>
    <n v="0"/>
    <s v="★★★★★"/>
    <n v="5"/>
    <n v="10076"/>
    <n v="3"/>
    <x v="193"/>
    <n v="0.79320113314447593"/>
    <n v="949.22339285714293"/>
    <x v="0"/>
  </r>
  <r>
    <n v="195"/>
    <x v="37"/>
    <x v="53"/>
    <x v="8"/>
    <x v="3"/>
    <n v="84"/>
    <x v="101"/>
    <x v="0"/>
    <n v="8.6999999999999993"/>
    <x v="194"/>
    <s v="Crimson Red"/>
    <x v="20"/>
    <n v="2"/>
    <s v="★★★★★"/>
    <n v="5"/>
    <n v="3131"/>
    <n v="5"/>
    <x v="194"/>
    <n v="1.5476190476190477"/>
    <n v="316.64"/>
    <x v="1"/>
  </r>
  <r>
    <n v="196"/>
    <x v="9"/>
    <x v="9"/>
    <x v="9"/>
    <x v="6"/>
    <n v="96.9"/>
    <x v="164"/>
    <x v="9"/>
    <n v="8.1"/>
    <x v="195"/>
    <s v="Copper"/>
    <x v="28"/>
    <n v="3"/>
    <s v="★★★★☆"/>
    <n v="4"/>
    <n v="14835"/>
    <n v="4"/>
    <x v="195"/>
    <n v="1.3519091847265221"/>
    <n v="348.74038167938932"/>
    <x v="1"/>
  </r>
  <r>
    <n v="197"/>
    <x v="24"/>
    <x v="112"/>
    <x v="8"/>
    <x v="10"/>
    <n v="121.4"/>
    <x v="165"/>
    <x v="7"/>
    <n v="2.2999999999999998"/>
    <x v="196"/>
    <s v="Sunset Orange"/>
    <x v="11"/>
    <n v="4"/>
    <s v="★★★★☆"/>
    <n v="4"/>
    <n v="10102"/>
    <n v="4"/>
    <x v="196"/>
    <n v="3.28665568369028"/>
    <n v="124.62406015037594"/>
    <x v="1"/>
  </r>
  <r>
    <n v="198"/>
    <x v="34"/>
    <x v="113"/>
    <x v="4"/>
    <x v="10"/>
    <n v="125"/>
    <x v="99"/>
    <x v="2"/>
    <n v="3"/>
    <x v="197"/>
    <s v="Charcoal"/>
    <x v="0"/>
    <n v="2"/>
    <s v="Unknown"/>
    <s v="Unknown"/>
    <n v="9792"/>
    <n v="4"/>
    <x v="197"/>
    <n v="2.04"/>
    <n v="520.74035294117652"/>
    <x v="0"/>
  </r>
  <r>
    <n v="199"/>
    <x v="46"/>
    <x v="114"/>
    <x v="0"/>
    <x v="3"/>
    <n v="131.1"/>
    <x v="166"/>
    <x v="3"/>
    <n v="1.6"/>
    <x v="198"/>
    <s v="Burgundy"/>
    <x v="26"/>
    <s v="Unknown"/>
    <s v="★★★☆☆"/>
    <n v="3"/>
    <n v="4283"/>
    <n v="3"/>
    <x v="198"/>
    <n v="2.9290617848970255"/>
    <n v="109.97104166666666"/>
    <x v="1"/>
  </r>
  <r>
    <n v="200"/>
    <x v="46"/>
    <x v="80"/>
    <x v="2"/>
    <x v="7"/>
    <n v="101.9"/>
    <x v="145"/>
    <x v="15"/>
    <n v="7.2"/>
    <x v="199"/>
    <s v="Platinum"/>
    <x v="12"/>
    <s v="Unknown"/>
    <s v="★★★★☆"/>
    <n v="4"/>
    <n v="4220"/>
    <n v="3"/>
    <x v="199"/>
    <n v="4.2198233562315997"/>
    <n v="141.99646511627907"/>
    <x v="1"/>
  </r>
  <r>
    <n v="201"/>
    <x v="13"/>
    <x v="13"/>
    <x v="4"/>
    <x v="8"/>
    <n v="142.5"/>
    <x v="61"/>
    <x v="11"/>
    <n v="11.1"/>
    <x v="200"/>
    <s v="Volcanic Yellow"/>
    <x v="29"/>
    <n v="3"/>
    <s v="★★★☆☆"/>
    <n v="3"/>
    <n v="6132"/>
    <n v="4"/>
    <x v="200"/>
    <n v="0.8771929824561403"/>
    <n v="655.83015999999998"/>
    <x v="0"/>
  </r>
  <r>
    <n v="202"/>
    <x v="22"/>
    <x v="27"/>
    <x v="10"/>
    <x v="8"/>
    <n v="99.8"/>
    <x v="148"/>
    <x v="3"/>
    <n v="7.9"/>
    <x v="201"/>
    <s v="Matte Gray"/>
    <x v="36"/>
    <s v="Unknown"/>
    <s v="★★★☆☆"/>
    <n v="3"/>
    <n v="17229"/>
    <n v="3"/>
    <x v="201"/>
    <n v="4.1583166332665336"/>
    <n v="216.54696385542169"/>
    <x v="0"/>
  </r>
  <r>
    <n v="203"/>
    <x v="0"/>
    <x v="0"/>
    <x v="9"/>
    <x v="14"/>
    <n v="112.7"/>
    <x v="167"/>
    <x v="6"/>
    <n v="4.5"/>
    <x v="202"/>
    <s v="Purple"/>
    <x v="16"/>
    <n v="0"/>
    <s v="★★★★☆"/>
    <n v="4"/>
    <n v="1919"/>
    <n v="4"/>
    <x v="202"/>
    <n v="3.0612244897959182"/>
    <n v="283.70472463768118"/>
    <x v="0"/>
  </r>
  <r>
    <n v="204"/>
    <x v="40"/>
    <x v="115"/>
    <x v="5"/>
    <x v="2"/>
    <n v="146.6"/>
    <x v="168"/>
    <x v="3"/>
    <n v="8.1"/>
    <x v="203"/>
    <s v="Platinum"/>
    <x v="8"/>
    <n v="1"/>
    <s v="★★★★☆"/>
    <n v="4"/>
    <n v="11626"/>
    <n v="3"/>
    <x v="203"/>
    <n v="1.0300136425648023"/>
    <n v="410.48503311258276"/>
    <x v="1"/>
  </r>
  <r>
    <n v="205"/>
    <x v="21"/>
    <x v="116"/>
    <x v="5"/>
    <x v="11"/>
    <n v="124.8"/>
    <x v="169"/>
    <x v="14"/>
    <n v="11"/>
    <x v="204"/>
    <s v="Ice Silver"/>
    <x v="34"/>
    <n v="4"/>
    <s v="★★★★☆"/>
    <n v="4"/>
    <n v="17764"/>
    <n v="4"/>
    <x v="204"/>
    <n v="3.6618589743589745"/>
    <n v="73.052056892778992"/>
    <x v="2"/>
  </r>
  <r>
    <n v="206"/>
    <x v="21"/>
    <x v="25"/>
    <x v="0"/>
    <x v="6"/>
    <n v="27.3"/>
    <x v="170"/>
    <x v="3"/>
    <n v="0.7"/>
    <x v="205"/>
    <s v="Pink"/>
    <x v="19"/>
    <n v="1"/>
    <s v="★★★★☆"/>
    <n v="4"/>
    <n v="1951"/>
    <n v="3"/>
    <x v="205"/>
    <n v="14.945054945054945"/>
    <n v="214.11441176470586"/>
    <x v="0"/>
  </r>
  <r>
    <n v="207"/>
    <x v="28"/>
    <x v="46"/>
    <x v="4"/>
    <x v="1"/>
    <n v="88.4"/>
    <x v="171"/>
    <x v="15"/>
    <n v="4.8"/>
    <x v="206"/>
    <s v="Cream"/>
    <x v="30"/>
    <s v="Unknown"/>
    <s v="★★★☆☆"/>
    <n v="3"/>
    <n v="14315"/>
    <n v="5"/>
    <x v="206"/>
    <n v="3.2352941176470584"/>
    <n v="500.10765734265738"/>
    <x v="0"/>
  </r>
  <r>
    <n v="208"/>
    <x v="50"/>
    <x v="117"/>
    <x v="10"/>
    <x v="0"/>
    <n v="145.9"/>
    <x v="172"/>
    <x v="14"/>
    <n v="3.1"/>
    <x v="207"/>
    <s v="Midnight Black"/>
    <x v="16"/>
    <n v="5"/>
    <s v="★★★☆☆"/>
    <n v="3"/>
    <n v="18770"/>
    <n v="4"/>
    <x v="207"/>
    <n v="3.1185743660041121"/>
    <n v="221.26158241758242"/>
    <x v="0"/>
  </r>
  <r>
    <n v="209"/>
    <x v="38"/>
    <x v="60"/>
    <x v="0"/>
    <x v="10"/>
    <n v="98.3"/>
    <x v="173"/>
    <x v="3"/>
    <n v="7.9"/>
    <x v="208"/>
    <s v="Champagne"/>
    <x v="5"/>
    <n v="0"/>
    <s v="★★★☆☆"/>
    <n v="3"/>
    <n v="2907"/>
    <n v="5"/>
    <x v="208"/>
    <n v="5.8087487283825023"/>
    <n v="74.418966725043788"/>
    <x v="1"/>
  </r>
  <r>
    <n v="210"/>
    <x v="11"/>
    <x v="118"/>
    <x v="2"/>
    <x v="12"/>
    <n v="21.5"/>
    <x v="174"/>
    <x v="3"/>
    <n v="8.5"/>
    <x v="209"/>
    <s v="Burgundy"/>
    <x v="13"/>
    <n v="0"/>
    <s v="★★★☆☆"/>
    <n v="3"/>
    <n v="13566"/>
    <n v="4"/>
    <x v="209"/>
    <n v="9.6279069767441854"/>
    <n v="348.10502415458939"/>
    <x v="1"/>
  </r>
  <r>
    <n v="211"/>
    <x v="2"/>
    <x v="101"/>
    <x v="3"/>
    <x v="3"/>
    <n v="33.200000000000003"/>
    <x v="167"/>
    <x v="3"/>
    <n v="2.4"/>
    <x v="210"/>
    <s v="Rose Gold"/>
    <x v="14"/>
    <n v="2"/>
    <s v="★★★★☆"/>
    <n v="4"/>
    <n v="5574"/>
    <n v="4"/>
    <x v="210"/>
    <n v="10.39156626506024"/>
    <n v="112.59457971014491"/>
    <x v="2"/>
  </r>
  <r>
    <n v="212"/>
    <x v="42"/>
    <x v="119"/>
    <x v="3"/>
    <x v="5"/>
    <n v="147.1"/>
    <x v="72"/>
    <x v="6"/>
    <n v="8.6"/>
    <x v="211"/>
    <s v="Ruby Red"/>
    <x v="1"/>
    <n v="3"/>
    <s v="★★★☆☆"/>
    <n v="3"/>
    <n v="6225"/>
    <n v="4"/>
    <x v="211"/>
    <n v="1.8558803535010198"/>
    <n v="299.48278388278391"/>
    <x v="0"/>
  </r>
  <r>
    <n v="213"/>
    <x v="25"/>
    <x v="31"/>
    <x v="1"/>
    <x v="13"/>
    <n v="58.7"/>
    <x v="175"/>
    <x v="2"/>
    <n v="5"/>
    <x v="212"/>
    <s v="Champagne"/>
    <x v="5"/>
    <s v="Unknown"/>
    <s v="Unknown"/>
    <s v="Unknown"/>
    <n v="19667"/>
    <n v="4"/>
    <x v="212"/>
    <n v="2.5383304940374787"/>
    <n v="644.02362416107383"/>
    <x v="0"/>
  </r>
  <r>
    <n v="214"/>
    <x v="20"/>
    <x v="32"/>
    <x v="0"/>
    <x v="2"/>
    <n v="42.2"/>
    <x v="176"/>
    <x v="15"/>
    <n v="5.9"/>
    <x v="213"/>
    <s v="Burgundy"/>
    <x v="29"/>
    <n v="5"/>
    <s v="★★★★☆"/>
    <n v="4"/>
    <n v="6058"/>
    <n v="4"/>
    <x v="213"/>
    <n v="5.9004739336492884"/>
    <n v="176.14887550200802"/>
    <x v="1"/>
  </r>
  <r>
    <n v="215"/>
    <x v="2"/>
    <x v="101"/>
    <x v="10"/>
    <x v="12"/>
    <n v="25.8"/>
    <x v="93"/>
    <x v="1"/>
    <n v="3.5"/>
    <x v="214"/>
    <s v="Matte Green"/>
    <x v="8"/>
    <n v="5"/>
    <s v="Unknown"/>
    <s v="Unknown"/>
    <n v="11265"/>
    <n v="5"/>
    <x v="214"/>
    <n v="12.596899224806201"/>
    <n v="401.38292307692308"/>
    <x v="0"/>
  </r>
  <r>
    <n v="216"/>
    <x v="23"/>
    <x v="120"/>
    <x v="3"/>
    <x v="8"/>
    <n v="129.30000000000001"/>
    <x v="177"/>
    <x v="9"/>
    <n v="11.6"/>
    <x v="215"/>
    <s v="Aurora Blue"/>
    <x v="32"/>
    <n v="3"/>
    <s v="★★★★★"/>
    <n v="5"/>
    <n v="1137"/>
    <n v="5"/>
    <x v="215"/>
    <n v="4.0139211136890944"/>
    <n v="216.66310211946049"/>
    <x v="0"/>
  </r>
  <r>
    <n v="217"/>
    <x v="49"/>
    <x v="93"/>
    <x v="5"/>
    <x v="7"/>
    <n v="147.80000000000001"/>
    <x v="178"/>
    <x v="7"/>
    <n v="11.4"/>
    <x v="216"/>
    <s v="Pearl White"/>
    <x v="21"/>
    <n v="1"/>
    <s v="Unknown"/>
    <s v="Unknown"/>
    <n v="14266"/>
    <n v="3"/>
    <x v="216"/>
    <n v="1.1840324763193504"/>
    <n v="479.34154285714288"/>
    <x v="0"/>
  </r>
  <r>
    <n v="218"/>
    <x v="46"/>
    <x v="83"/>
    <x v="10"/>
    <x v="1"/>
    <n v="97.4"/>
    <x v="179"/>
    <x v="15"/>
    <n v="1.5"/>
    <x v="217"/>
    <s v="Matte Gray"/>
    <x v="11"/>
    <n v="4"/>
    <s v="★★★★★"/>
    <n v="5"/>
    <n v="19253"/>
    <n v="5"/>
    <x v="217"/>
    <n v="2.7002053388090346"/>
    <n v="367.9228136882129"/>
    <x v="0"/>
  </r>
  <r>
    <n v="219"/>
    <x v="31"/>
    <x v="105"/>
    <x v="4"/>
    <x v="3"/>
    <n v="39.5"/>
    <x v="5"/>
    <x v="7"/>
    <n v="11.1"/>
    <x v="218"/>
    <s v="Yellow"/>
    <x v="39"/>
    <n v="2"/>
    <s v="★★★★★"/>
    <n v="5"/>
    <n v="15911"/>
    <n v="5"/>
    <x v="218"/>
    <n v="9.8734177215189867"/>
    <n v="250.05653846153848"/>
    <x v="0"/>
  </r>
  <r>
    <n v="220"/>
    <x v="30"/>
    <x v="39"/>
    <x v="0"/>
    <x v="10"/>
    <n v="55.8"/>
    <x v="180"/>
    <x v="4"/>
    <n v="0.9"/>
    <x v="219"/>
    <s v="Pink"/>
    <x v="9"/>
    <s v="Unknown"/>
    <s v="★★★★☆"/>
    <n v="4"/>
    <n v="662"/>
    <n v="4"/>
    <x v="219"/>
    <n v="3.1003584229390682"/>
    <n v="790.45612716763003"/>
    <x v="0"/>
  </r>
  <r>
    <n v="221"/>
    <x v="46"/>
    <x v="80"/>
    <x v="6"/>
    <x v="13"/>
    <n v="129.6"/>
    <x v="181"/>
    <x v="7"/>
    <n v="11.7"/>
    <x v="220"/>
    <s v="Magenta"/>
    <x v="38"/>
    <n v="2"/>
    <s v="★★★★★"/>
    <n v="5"/>
    <n v="2925"/>
    <n v="3"/>
    <x v="220"/>
    <n v="4.158950617283951"/>
    <n v="106.40981447124304"/>
    <x v="1"/>
  </r>
  <r>
    <n v="222"/>
    <x v="18"/>
    <x v="121"/>
    <x v="9"/>
    <x v="0"/>
    <n v="83"/>
    <x v="182"/>
    <x v="14"/>
    <n v="9.9"/>
    <x v="221"/>
    <s v="Pearl White"/>
    <x v="12"/>
    <n v="4"/>
    <s v="★★★★★"/>
    <n v="5"/>
    <n v="18634"/>
    <n v="3"/>
    <x v="221"/>
    <n v="4.3855421686746991"/>
    <n v="252.28670329670331"/>
    <x v="0"/>
  </r>
  <r>
    <n v="223"/>
    <x v="21"/>
    <x v="116"/>
    <x v="8"/>
    <x v="1"/>
    <n v="27.5"/>
    <x v="183"/>
    <x v="1"/>
    <n v="1.1000000000000001"/>
    <x v="222"/>
    <s v="Metallic Silver"/>
    <x v="22"/>
    <n v="3"/>
    <s v="★★★☆☆"/>
    <n v="3"/>
    <n v="1001"/>
    <n v="3"/>
    <x v="222"/>
    <n v="4.2181818181818178"/>
    <n v="631.4224999999999"/>
    <x v="1"/>
  </r>
  <r>
    <n v="224"/>
    <x v="36"/>
    <x v="122"/>
    <x v="5"/>
    <x v="12"/>
    <n v="43.1"/>
    <x v="184"/>
    <x v="6"/>
    <n v="7.2"/>
    <x v="223"/>
    <s v="Pearl White"/>
    <x v="28"/>
    <n v="5"/>
    <s v="Unknown"/>
    <s v="Unknown"/>
    <n v="1626"/>
    <n v="3"/>
    <x v="223"/>
    <n v="12.645011600928074"/>
    <n v="132.05722935779818"/>
    <x v="1"/>
  </r>
  <r>
    <n v="225"/>
    <x v="49"/>
    <x v="104"/>
    <x v="8"/>
    <x v="7"/>
    <n v="49.3"/>
    <x v="185"/>
    <x v="13"/>
    <n v="8"/>
    <x v="224"/>
    <s v="Navy Blue"/>
    <x v="18"/>
    <n v="1"/>
    <s v="★★★☆☆"/>
    <n v="3"/>
    <n v="7332"/>
    <n v="4"/>
    <x v="224"/>
    <n v="4.1582150101419879"/>
    <n v="446.79878048780489"/>
    <x v="0"/>
  </r>
  <r>
    <n v="226"/>
    <x v="30"/>
    <x v="39"/>
    <x v="1"/>
    <x v="13"/>
    <n v="75.099999999999994"/>
    <x v="75"/>
    <x v="14"/>
    <n v="5.8"/>
    <x v="225"/>
    <s v="Magenta"/>
    <x v="20"/>
    <n v="3"/>
    <s v="Unknown"/>
    <s v="Unknown"/>
    <n v="12262"/>
    <n v="5"/>
    <x v="225"/>
    <n v="3.8881491344873504"/>
    <n v="192.4146917808219"/>
    <x v="1"/>
  </r>
  <r>
    <n v="227"/>
    <x v="44"/>
    <x v="71"/>
    <x v="6"/>
    <x v="7"/>
    <n v="34.1"/>
    <x v="186"/>
    <x v="5"/>
    <n v="11.9"/>
    <x v="226"/>
    <s v="Bronze"/>
    <x v="28"/>
    <n v="5"/>
    <s v="★★★☆☆"/>
    <n v="3"/>
    <n v="1860"/>
    <n v="5"/>
    <x v="226"/>
    <n v="3.8709677419354835"/>
    <n v="809.63159090909085"/>
    <x v="0"/>
  </r>
  <r>
    <n v="228"/>
    <x v="4"/>
    <x v="4"/>
    <x v="1"/>
    <x v="10"/>
    <n v="113.8"/>
    <x v="187"/>
    <x v="6"/>
    <n v="12"/>
    <x v="227"/>
    <s v="Tan"/>
    <x v="29"/>
    <n v="0"/>
    <s v="★★★☆☆"/>
    <n v="3"/>
    <n v="11244"/>
    <n v="5"/>
    <x v="227"/>
    <n v="3.8224956063268896"/>
    <n v="140.53137931034482"/>
    <x v="1"/>
  </r>
  <r>
    <n v="229"/>
    <x v="41"/>
    <x v="67"/>
    <x v="1"/>
    <x v="4"/>
    <n v="103"/>
    <x v="188"/>
    <x v="14"/>
    <n v="6.3"/>
    <x v="228"/>
    <s v="Titanium"/>
    <x v="3"/>
    <n v="0"/>
    <s v="★★★★★"/>
    <n v="5"/>
    <n v="18318"/>
    <n v="3"/>
    <x v="228"/>
    <n v="3.3300970873786406"/>
    <n v="383.23705539358599"/>
    <x v="0"/>
  </r>
  <r>
    <n v="230"/>
    <x v="17"/>
    <x v="123"/>
    <x v="1"/>
    <x v="6"/>
    <n v="48.9"/>
    <x v="0"/>
    <x v="8"/>
    <n v="5.3"/>
    <x v="229"/>
    <s v="Turquoise"/>
    <x v="28"/>
    <n v="3"/>
    <s v="★★★★★"/>
    <n v="5"/>
    <n v="19122"/>
    <n v="5"/>
    <x v="229"/>
    <n v="4.3762781186094069"/>
    <n v="637.48238317757011"/>
    <x v="0"/>
  </r>
  <r>
    <n v="231"/>
    <x v="29"/>
    <x v="38"/>
    <x v="7"/>
    <x v="5"/>
    <n v="45.3"/>
    <x v="189"/>
    <x v="4"/>
    <n v="6.6"/>
    <x v="230"/>
    <s v="Rose Gold"/>
    <x v="5"/>
    <s v="Unknown"/>
    <s v="★★★★★"/>
    <n v="5"/>
    <n v="14993"/>
    <n v="3"/>
    <x v="230"/>
    <n v="3.5540838852097134"/>
    <n v="494.24142857142851"/>
    <x v="1"/>
  </r>
  <r>
    <n v="232"/>
    <x v="8"/>
    <x v="8"/>
    <x v="4"/>
    <x v="12"/>
    <n v="63.2"/>
    <x v="114"/>
    <x v="5"/>
    <n v="7.8"/>
    <x v="231"/>
    <s v="Bronze"/>
    <x v="21"/>
    <n v="1"/>
    <s v="★★★☆☆"/>
    <n v="3"/>
    <n v="4240"/>
    <n v="5"/>
    <x v="231"/>
    <n v="3.0063291139240507"/>
    <n v="160.8716842105263"/>
    <x v="2"/>
  </r>
  <r>
    <n v="233"/>
    <x v="43"/>
    <x v="124"/>
    <x v="9"/>
    <x v="3"/>
    <n v="145.5"/>
    <x v="190"/>
    <x v="10"/>
    <n v="0.9"/>
    <x v="232"/>
    <s v="Turquoise"/>
    <x v="18"/>
    <n v="4"/>
    <s v="★★★★★"/>
    <n v="5"/>
    <n v="8153"/>
    <n v="3"/>
    <x v="232"/>
    <n v="2.0343642611683848"/>
    <n v="182.19496621621622"/>
    <x v="1"/>
  </r>
  <r>
    <n v="234"/>
    <x v="25"/>
    <x v="31"/>
    <x v="6"/>
    <x v="10"/>
    <n v="33.4"/>
    <x v="191"/>
    <x v="8"/>
    <n v="2.4"/>
    <x v="233"/>
    <s v="Magenta"/>
    <x v="39"/>
    <n v="4"/>
    <s v="★★★★★"/>
    <n v="5"/>
    <n v="4384"/>
    <n v="4"/>
    <x v="233"/>
    <n v="10.688622754491018"/>
    <n v="360.95591036414567"/>
    <x v="0"/>
  </r>
  <r>
    <n v="235"/>
    <x v="50"/>
    <x v="117"/>
    <x v="8"/>
    <x v="10"/>
    <n v="143.30000000000001"/>
    <x v="192"/>
    <x v="4"/>
    <n v="0.7"/>
    <x v="234"/>
    <s v="Gray"/>
    <x v="21"/>
    <n v="4"/>
    <s v="★★★★★"/>
    <n v="5"/>
    <n v="1224"/>
    <n v="4"/>
    <x v="234"/>
    <n v="3.977669225401256"/>
    <n v="99.857122807017547"/>
    <x v="1"/>
  </r>
  <r>
    <n v="236"/>
    <x v="0"/>
    <x v="0"/>
    <x v="3"/>
    <x v="9"/>
    <n v="26.3"/>
    <x v="193"/>
    <x v="7"/>
    <n v="8"/>
    <x v="235"/>
    <s v="Ice Silver"/>
    <x v="25"/>
    <n v="3"/>
    <s v="★★★★★"/>
    <n v="5"/>
    <n v="5017"/>
    <n v="3"/>
    <x v="235"/>
    <n v="4.7148288973384025"/>
    <n v="261.04040322580641"/>
    <x v="2"/>
  </r>
  <r>
    <n v="237"/>
    <x v="25"/>
    <x v="31"/>
    <x v="6"/>
    <x v="3"/>
    <n v="106"/>
    <x v="109"/>
    <x v="13"/>
    <n v="7.7"/>
    <x v="236"/>
    <s v="Tan"/>
    <x v="13"/>
    <n v="4"/>
    <s v="★★★☆☆"/>
    <n v="3"/>
    <n v="16309"/>
    <n v="3"/>
    <x v="236"/>
    <n v="4.1415094339622645"/>
    <n v="259.8796355353075"/>
    <x v="0"/>
  </r>
  <r>
    <n v="238"/>
    <x v="30"/>
    <x v="125"/>
    <x v="6"/>
    <x v="1"/>
    <n v="88"/>
    <x v="194"/>
    <x v="14"/>
    <n v="8.6"/>
    <x v="237"/>
    <s v="Silver"/>
    <x v="3"/>
    <n v="1"/>
    <s v="★★★☆☆"/>
    <n v="3"/>
    <n v="89"/>
    <n v="3"/>
    <x v="237"/>
    <n v="2.3068181818181817"/>
    <n v="322.37507389162562"/>
    <x v="1"/>
  </r>
  <r>
    <n v="239"/>
    <x v="11"/>
    <x v="20"/>
    <x v="4"/>
    <x v="1"/>
    <n v="94.6"/>
    <x v="195"/>
    <x v="0"/>
    <n v="11.4"/>
    <x v="238"/>
    <s v="Red"/>
    <x v="13"/>
    <n v="5"/>
    <s v="★★★★☆"/>
    <n v="4"/>
    <n v="8654"/>
    <n v="4"/>
    <x v="238"/>
    <n v="3.7209302325581399"/>
    <n v="350.97485795454543"/>
    <x v="0"/>
  </r>
  <r>
    <n v="240"/>
    <x v="12"/>
    <x v="91"/>
    <x v="10"/>
    <x v="1"/>
    <n v="25.1"/>
    <x v="196"/>
    <x v="14"/>
    <n v="9.6999999999999993"/>
    <x v="239"/>
    <s v="Racing Red"/>
    <x v="25"/>
    <s v="Unknown"/>
    <s v="Unknown"/>
    <s v="Unknown"/>
    <n v="4534"/>
    <n v="5"/>
    <x v="239"/>
    <n v="9.8804780876494025"/>
    <n v="272.27762096774194"/>
    <x v="1"/>
  </r>
  <r>
    <n v="241"/>
    <x v="44"/>
    <x v="126"/>
    <x v="2"/>
    <x v="11"/>
    <n v="136.30000000000001"/>
    <x v="197"/>
    <x v="13"/>
    <n v="10.6"/>
    <x v="240"/>
    <s v="Platinum"/>
    <x v="6"/>
    <n v="3"/>
    <s v="★★★★☆"/>
    <n v="4"/>
    <n v="15671"/>
    <n v="4"/>
    <x v="240"/>
    <n v="4.321349963316214"/>
    <n v="69.871239388794578"/>
    <x v="1"/>
  </r>
  <r>
    <n v="242"/>
    <x v="44"/>
    <x v="126"/>
    <x v="4"/>
    <x v="10"/>
    <n v="110.5"/>
    <x v="101"/>
    <x v="11"/>
    <n v="1.7"/>
    <x v="241"/>
    <s v="Aurora Blue"/>
    <x v="32"/>
    <n v="1"/>
    <s v="★★★★★"/>
    <n v="5"/>
    <n v="944"/>
    <n v="5"/>
    <x v="241"/>
    <n v="1.1764705882352942"/>
    <n v="1071.9016153846153"/>
    <x v="0"/>
  </r>
  <r>
    <n v="243"/>
    <x v="48"/>
    <x v="127"/>
    <x v="7"/>
    <x v="5"/>
    <n v="83.5"/>
    <x v="198"/>
    <x v="9"/>
    <n v="5.6"/>
    <x v="242"/>
    <s v="Ruby Red"/>
    <x v="11"/>
    <s v="Unknown"/>
    <s v="★★★★★"/>
    <n v="5"/>
    <n v="18895"/>
    <n v="5"/>
    <x v="242"/>
    <n v="6.634730538922156"/>
    <n v="67.870631768953075"/>
    <x v="2"/>
  </r>
  <r>
    <n v="244"/>
    <x v="49"/>
    <x v="104"/>
    <x v="1"/>
    <x v="1"/>
    <n v="64"/>
    <x v="199"/>
    <x v="7"/>
    <n v="5.5"/>
    <x v="243"/>
    <s v="Aurora Blue"/>
    <x v="34"/>
    <n v="5"/>
    <s v="★★★★★"/>
    <n v="5"/>
    <n v="1788"/>
    <n v="3"/>
    <x v="243"/>
    <n v="5.734375"/>
    <n v="319.34125340599456"/>
    <x v="0"/>
  </r>
  <r>
    <n v="245"/>
    <x v="44"/>
    <x v="126"/>
    <x v="3"/>
    <x v="1"/>
    <n v="81"/>
    <x v="200"/>
    <x v="11"/>
    <n v="1.4"/>
    <x v="244"/>
    <s v="Forest Green"/>
    <x v="6"/>
    <n v="0"/>
    <s v="★★★★☆"/>
    <n v="4"/>
    <n v="13214"/>
    <n v="3"/>
    <x v="244"/>
    <n v="4.3580246913580245"/>
    <n v="252.11830028328612"/>
    <x v="0"/>
  </r>
  <r>
    <n v="246"/>
    <x v="39"/>
    <x v="65"/>
    <x v="7"/>
    <x v="14"/>
    <n v="94.5"/>
    <x v="201"/>
    <x v="6"/>
    <n v="5.6"/>
    <x v="245"/>
    <s v="Champagne"/>
    <x v="23"/>
    <s v="Unknown"/>
    <s v="★★★☆☆"/>
    <n v="3"/>
    <n v="2978"/>
    <n v="5"/>
    <x v="245"/>
    <n v="1.5343915343915344"/>
    <n v="305.1366896551724"/>
    <x v="1"/>
  </r>
  <r>
    <n v="247"/>
    <x v="29"/>
    <x v="51"/>
    <x v="3"/>
    <x v="4"/>
    <n v="46.9"/>
    <x v="202"/>
    <x v="1"/>
    <n v="11.4"/>
    <x v="246"/>
    <s v="Blue"/>
    <x v="27"/>
    <n v="2"/>
    <s v="★★★★☆"/>
    <n v="4"/>
    <n v="11904"/>
    <n v="5"/>
    <x v="246"/>
    <n v="9.4456289978678036"/>
    <n v="166.14243792325058"/>
    <x v="1"/>
  </r>
  <r>
    <n v="248"/>
    <x v="18"/>
    <x v="121"/>
    <x v="4"/>
    <x v="14"/>
    <n v="105.7"/>
    <x v="203"/>
    <x v="5"/>
    <n v="4.5999999999999996"/>
    <x v="247"/>
    <s v="Cobalt Blue"/>
    <x v="39"/>
    <n v="2"/>
    <s v="Unknown"/>
    <s v="Unknown"/>
    <n v="5379"/>
    <n v="4"/>
    <x v="247"/>
    <n v="0.95553453169347202"/>
    <n v="1049.8944554455445"/>
    <x v="0"/>
  </r>
  <r>
    <n v="249"/>
    <x v="9"/>
    <x v="76"/>
    <x v="9"/>
    <x v="6"/>
    <n v="53.1"/>
    <x v="204"/>
    <x v="12"/>
    <n v="1.9"/>
    <x v="248"/>
    <s v="Electric Blue"/>
    <x v="4"/>
    <n v="1"/>
    <s v="★★★★☆"/>
    <n v="4"/>
    <n v="1523"/>
    <n v="5"/>
    <x v="248"/>
    <n v="3.766478342749529"/>
    <n v="661.31659999999999"/>
    <x v="0"/>
  </r>
  <r>
    <n v="250"/>
    <x v="17"/>
    <x v="17"/>
    <x v="4"/>
    <x v="14"/>
    <n v="135.9"/>
    <x v="205"/>
    <x v="0"/>
    <n v="11.6"/>
    <x v="249"/>
    <s v="Racing Red"/>
    <x v="8"/>
    <n v="3"/>
    <s v="★★★★★"/>
    <n v="5"/>
    <n v="5806"/>
    <n v="5"/>
    <x v="249"/>
    <n v="2.457689477557027"/>
    <n v="91.378802395209576"/>
    <x v="2"/>
  </r>
  <r>
    <n v="251"/>
    <x v="5"/>
    <x v="128"/>
    <x v="10"/>
    <x v="6"/>
    <n v="70.400000000000006"/>
    <x v="206"/>
    <x v="5"/>
    <n v="6.3"/>
    <x v="250"/>
    <s v="Gun Metal"/>
    <x v="9"/>
    <n v="2"/>
    <s v="★★★☆☆"/>
    <n v="3"/>
    <n v="4527"/>
    <n v="4"/>
    <x v="250"/>
    <n v="5.7812499999999991"/>
    <n v="187.12412776412776"/>
    <x v="1"/>
  </r>
  <r>
    <n v="252"/>
    <x v="30"/>
    <x v="129"/>
    <x v="3"/>
    <x v="13"/>
    <n v="129.6"/>
    <x v="71"/>
    <x v="5"/>
    <n v="8.6999999999999993"/>
    <x v="251"/>
    <s v="Emerald Green"/>
    <x v="21"/>
    <n v="4"/>
    <s v="★★★★★"/>
    <n v="5"/>
    <n v="4347"/>
    <n v="5"/>
    <x v="251"/>
    <n v="2.9320987654320989"/>
    <n v="374.37223684210528"/>
    <x v="0"/>
  </r>
  <r>
    <n v="253"/>
    <x v="44"/>
    <x v="126"/>
    <x v="3"/>
    <x v="4"/>
    <n v="110.3"/>
    <x v="207"/>
    <x v="7"/>
    <n v="9.1999999999999993"/>
    <x v="252"/>
    <s v="Matte Blue"/>
    <x v="32"/>
    <n v="5"/>
    <s v="★★★★★"/>
    <n v="5"/>
    <n v="9369"/>
    <n v="4"/>
    <x v="252"/>
    <n v="2.4025385312783318"/>
    <n v="367.82501886792454"/>
    <x v="0"/>
  </r>
  <r>
    <n v="254"/>
    <x v="13"/>
    <x v="13"/>
    <x v="3"/>
    <x v="6"/>
    <n v="23.3"/>
    <x v="68"/>
    <x v="2"/>
    <n v="8.1999999999999993"/>
    <x v="253"/>
    <s v="Stealth Gray"/>
    <x v="1"/>
    <n v="5"/>
    <s v="★★★★★"/>
    <n v="5"/>
    <n v="9671"/>
    <n v="3"/>
    <x v="253"/>
    <n v="7.4678111587982832"/>
    <n v="310.27752873563219"/>
    <x v="1"/>
  </r>
  <r>
    <n v="255"/>
    <x v="7"/>
    <x v="40"/>
    <x v="0"/>
    <x v="11"/>
    <n v="125.8"/>
    <x v="153"/>
    <x v="3"/>
    <n v="9"/>
    <x v="254"/>
    <s v="Forest Green"/>
    <x v="35"/>
    <n v="5"/>
    <s v="★★★★☆"/>
    <n v="4"/>
    <n v="12699"/>
    <n v="4"/>
    <x v="254"/>
    <n v="1.2082670906200319"/>
    <n v="640.47677631578949"/>
    <x v="0"/>
  </r>
  <r>
    <n v="256"/>
    <x v="31"/>
    <x v="68"/>
    <x v="3"/>
    <x v="8"/>
    <n v="21.7"/>
    <x v="208"/>
    <x v="12"/>
    <n v="7.6"/>
    <x v="255"/>
    <s v="Candy Apple Red"/>
    <x v="27"/>
    <n v="5"/>
    <s v="★★★★★"/>
    <n v="5"/>
    <n v="17911"/>
    <n v="5"/>
    <x v="255"/>
    <n v="10.506912442396313"/>
    <n v="542.59206140350875"/>
    <x v="0"/>
  </r>
  <r>
    <n v="257"/>
    <x v="30"/>
    <x v="125"/>
    <x v="8"/>
    <x v="13"/>
    <n v="78.3"/>
    <x v="209"/>
    <x v="15"/>
    <n v="2.7"/>
    <x v="256"/>
    <s v="Graphite Gray"/>
    <x v="25"/>
    <n v="3"/>
    <s v="★★★☆☆"/>
    <n v="3"/>
    <n v="19136"/>
    <n v="4"/>
    <x v="256"/>
    <n v="5.7343550446998721"/>
    <n v="113.2637416481069"/>
    <x v="1"/>
  </r>
  <r>
    <n v="258"/>
    <x v="14"/>
    <x v="130"/>
    <x v="7"/>
    <x v="0"/>
    <n v="141.9"/>
    <x v="210"/>
    <x v="0"/>
    <n v="11.2"/>
    <x v="257"/>
    <s v="Navy Blue"/>
    <x v="19"/>
    <n v="2"/>
    <s v="★★★★☆"/>
    <n v="4"/>
    <n v="2388"/>
    <n v="5"/>
    <x v="257"/>
    <n v="0.84566596194503163"/>
    <n v="846.88033333333328"/>
    <x v="0"/>
  </r>
  <r>
    <n v="259"/>
    <x v="8"/>
    <x v="8"/>
    <x v="10"/>
    <x v="4"/>
    <n v="28.9"/>
    <x v="211"/>
    <x v="11"/>
    <n v="5.3"/>
    <x v="258"/>
    <s v="Green"/>
    <x v="34"/>
    <n v="1"/>
    <s v="★★★★☆"/>
    <n v="4"/>
    <n v="7158"/>
    <n v="5"/>
    <x v="258"/>
    <n v="12.387543252595156"/>
    <n v="263.8109217877095"/>
    <x v="0"/>
  </r>
  <r>
    <n v="260"/>
    <x v="40"/>
    <x v="115"/>
    <x v="3"/>
    <x v="1"/>
    <n v="117.8"/>
    <x v="56"/>
    <x v="10"/>
    <n v="1.8"/>
    <x v="259"/>
    <s v="Forest Green"/>
    <x v="19"/>
    <n v="1"/>
    <s v="★★★★☆"/>
    <n v="4"/>
    <n v="12496"/>
    <n v="3"/>
    <x v="259"/>
    <n v="3.66723259762309"/>
    <n v="165.55756944444443"/>
    <x v="1"/>
  </r>
  <r>
    <n v="261"/>
    <x v="2"/>
    <x v="131"/>
    <x v="3"/>
    <x v="0"/>
    <n v="56.8"/>
    <x v="212"/>
    <x v="14"/>
    <n v="6.4"/>
    <x v="260"/>
    <s v="Champagne"/>
    <x v="14"/>
    <n v="5"/>
    <s v="★★★☆☆"/>
    <n v="3"/>
    <n v="5485"/>
    <n v="5"/>
    <x v="260"/>
    <n v="9.964788732394366"/>
    <n v="160.86266784452297"/>
    <x v="0"/>
  </r>
  <r>
    <n v="262"/>
    <x v="15"/>
    <x v="15"/>
    <x v="1"/>
    <x v="6"/>
    <n v="47.4"/>
    <x v="213"/>
    <x v="12"/>
    <n v="10.4"/>
    <x v="261"/>
    <s v="Yellow"/>
    <x v="21"/>
    <n v="5"/>
    <s v="★★★★☆"/>
    <n v="4"/>
    <n v="2363"/>
    <n v="5"/>
    <x v="261"/>
    <n v="8.9029535864978904"/>
    <n v="191.71831753554503"/>
    <x v="0"/>
  </r>
  <r>
    <n v="263"/>
    <x v="17"/>
    <x v="19"/>
    <x v="0"/>
    <x v="12"/>
    <n v="113.2"/>
    <x v="214"/>
    <x v="15"/>
    <n v="1.3"/>
    <x v="262"/>
    <s v="Gold"/>
    <x v="3"/>
    <s v="Unknown"/>
    <s v="★★★★☆"/>
    <n v="4"/>
    <n v="12715"/>
    <n v="4"/>
    <x v="262"/>
    <n v="1.0512367491166077"/>
    <n v="431.58873949579828"/>
    <x v="1"/>
  </r>
  <r>
    <n v="264"/>
    <x v="0"/>
    <x v="0"/>
    <x v="9"/>
    <x v="11"/>
    <n v="22.2"/>
    <x v="122"/>
    <x v="7"/>
    <n v="6.7"/>
    <x v="263"/>
    <s v="Sapphire Blue"/>
    <x v="12"/>
    <n v="4"/>
    <s v="★★★★☆"/>
    <n v="4"/>
    <n v="16476"/>
    <n v="3"/>
    <x v="263"/>
    <n v="20"/>
    <n v="240.92506756756757"/>
    <x v="0"/>
  </r>
  <r>
    <n v="265"/>
    <x v="33"/>
    <x v="45"/>
    <x v="5"/>
    <x v="6"/>
    <n v="56.6"/>
    <x v="215"/>
    <x v="1"/>
    <n v="4.9000000000000004"/>
    <x v="264"/>
    <s v="Black"/>
    <x v="36"/>
    <n v="1"/>
    <s v="★★★★★"/>
    <n v="5"/>
    <n v="9665"/>
    <n v="5"/>
    <x v="264"/>
    <n v="10.141342756183745"/>
    <n v="224.1370731707317"/>
    <x v="0"/>
  </r>
  <r>
    <n v="266"/>
    <x v="28"/>
    <x v="37"/>
    <x v="1"/>
    <x v="5"/>
    <n v="138.80000000000001"/>
    <x v="216"/>
    <x v="14"/>
    <n v="11.5"/>
    <x v="265"/>
    <s v="Matte Gray"/>
    <x v="5"/>
    <s v="Unknown"/>
    <s v="★★★★★"/>
    <n v="5"/>
    <n v="17941"/>
    <n v="3"/>
    <x v="265"/>
    <n v="3.6527377521613831"/>
    <n v="61.810690335305722"/>
    <x v="2"/>
  </r>
  <r>
    <n v="267"/>
    <x v="45"/>
    <x v="77"/>
    <x v="2"/>
    <x v="2"/>
    <n v="73.599999999999994"/>
    <x v="145"/>
    <x v="0"/>
    <n v="2.4"/>
    <x v="266"/>
    <s v="Titanium"/>
    <x v="28"/>
    <n v="1"/>
    <s v="★★★☆☆"/>
    <n v="3"/>
    <n v="17984"/>
    <n v="4"/>
    <x v="266"/>
    <n v="5.8423913043478262"/>
    <n v="131.38269767441861"/>
    <x v="1"/>
  </r>
  <r>
    <n v="268"/>
    <x v="44"/>
    <x v="108"/>
    <x v="6"/>
    <x v="7"/>
    <n v="28.8"/>
    <x v="217"/>
    <x v="12"/>
    <n v="8.8000000000000007"/>
    <x v="267"/>
    <s v="Pink"/>
    <x v="34"/>
    <s v="Unknown"/>
    <s v="★★★★★"/>
    <n v="5"/>
    <n v="2287"/>
    <n v="3"/>
    <x v="267"/>
    <n v="5.208333333333333"/>
    <n v="589.75233333333335"/>
    <x v="0"/>
  </r>
  <r>
    <n v="269"/>
    <x v="8"/>
    <x v="8"/>
    <x v="7"/>
    <x v="11"/>
    <n v="100.1"/>
    <x v="40"/>
    <x v="0"/>
    <n v="7"/>
    <x v="268"/>
    <s v="Purple"/>
    <x v="33"/>
    <n v="2"/>
    <s v="★★★★★"/>
    <n v="5"/>
    <n v="14290"/>
    <n v="4"/>
    <x v="268"/>
    <n v="2.5574425574425574"/>
    <n v="288.04378906250003"/>
    <x v="1"/>
  </r>
  <r>
    <n v="270"/>
    <x v="36"/>
    <x v="132"/>
    <x v="1"/>
    <x v="0"/>
    <n v="63.1"/>
    <x v="167"/>
    <x v="1"/>
    <n v="5.6"/>
    <x v="269"/>
    <s v="Champagne"/>
    <x v="3"/>
    <s v="Unknown"/>
    <s v="Unknown"/>
    <s v="Unknown"/>
    <n v="9195"/>
    <n v="3"/>
    <x v="269"/>
    <n v="5.4675118858954042"/>
    <n v="356.44069565217387"/>
    <x v="0"/>
  </r>
  <r>
    <n v="271"/>
    <x v="15"/>
    <x v="15"/>
    <x v="6"/>
    <x v="0"/>
    <n v="135.19999999999999"/>
    <x v="152"/>
    <x v="15"/>
    <n v="10.8"/>
    <x v="270"/>
    <s v="Emerald Green"/>
    <x v="23"/>
    <n v="4"/>
    <s v="★★★☆☆"/>
    <n v="3"/>
    <n v="18074"/>
    <n v="4"/>
    <x v="270"/>
    <n v="1.0281065088757397"/>
    <n v="949.28395683453243"/>
    <x v="0"/>
  </r>
  <r>
    <n v="272"/>
    <x v="15"/>
    <x v="109"/>
    <x v="1"/>
    <x v="14"/>
    <n v="39.299999999999997"/>
    <x v="218"/>
    <x v="3"/>
    <n v="10.8"/>
    <x v="271"/>
    <s v="Rose Gold"/>
    <x v="39"/>
    <s v="Unknown"/>
    <s v="Unknown"/>
    <s v="Unknown"/>
    <n v="11923"/>
    <n v="5"/>
    <x v="271"/>
    <n v="7.6335877862595423"/>
    <n v="335.84030000000001"/>
    <x v="0"/>
  </r>
  <r>
    <n v="273"/>
    <x v="14"/>
    <x v="133"/>
    <x v="8"/>
    <x v="1"/>
    <n v="145.30000000000001"/>
    <x v="89"/>
    <x v="11"/>
    <n v="9.1999999999999993"/>
    <x v="272"/>
    <s v="Pearl White"/>
    <x v="10"/>
    <n v="4"/>
    <s v="★★★★★"/>
    <n v="5"/>
    <n v="15843"/>
    <n v="4"/>
    <x v="272"/>
    <n v="2.8492773571920162"/>
    <n v="113.15091787439614"/>
    <x v="1"/>
  </r>
  <r>
    <n v="274"/>
    <x v="19"/>
    <x v="24"/>
    <x v="7"/>
    <x v="2"/>
    <n v="28.2"/>
    <x v="219"/>
    <x v="3"/>
    <n v="1"/>
    <x v="273"/>
    <s v="Burgundy"/>
    <x v="2"/>
    <n v="3"/>
    <s v="Unknown"/>
    <s v="Unknown"/>
    <n v="10619"/>
    <n v="3"/>
    <x v="273"/>
    <n v="10.24822695035461"/>
    <n v="189.66397923875434"/>
    <x v="1"/>
  </r>
  <r>
    <n v="275"/>
    <x v="41"/>
    <x v="134"/>
    <x v="6"/>
    <x v="9"/>
    <n v="90.8"/>
    <x v="91"/>
    <x v="4"/>
    <n v="8"/>
    <x v="274"/>
    <s v="Ruby Red"/>
    <x v="12"/>
    <n v="3"/>
    <s v="★★★★☆"/>
    <n v="4"/>
    <n v="11563"/>
    <n v="4"/>
    <x v="274"/>
    <n v="2.0814977973568283"/>
    <n v="390.6646031746032"/>
    <x v="1"/>
  </r>
  <r>
    <n v="276"/>
    <x v="50"/>
    <x v="117"/>
    <x v="5"/>
    <x v="8"/>
    <n v="85.2"/>
    <x v="220"/>
    <x v="1"/>
    <n v="2.4"/>
    <x v="275"/>
    <s v="Ruby Red"/>
    <x v="22"/>
    <n v="1"/>
    <s v="★★★☆☆"/>
    <n v="3"/>
    <n v="7547"/>
    <n v="4"/>
    <x v="275"/>
    <n v="2.0070422535211265"/>
    <n v="229.53561403508769"/>
    <x v="2"/>
  </r>
  <r>
    <n v="277"/>
    <x v="13"/>
    <x v="13"/>
    <x v="4"/>
    <x v="12"/>
    <n v="107.8"/>
    <x v="167"/>
    <x v="12"/>
    <n v="7.3"/>
    <x v="276"/>
    <s v="Tan"/>
    <x v="23"/>
    <n v="1"/>
    <s v="★★★★★"/>
    <n v="5"/>
    <n v="16798"/>
    <n v="3"/>
    <x v="276"/>
    <n v="3.2003710575139146"/>
    <n v="312.09017391304349"/>
    <x v="0"/>
  </r>
  <r>
    <n v="278"/>
    <x v="49"/>
    <x v="104"/>
    <x v="0"/>
    <x v="10"/>
    <n v="53.6"/>
    <x v="121"/>
    <x v="4"/>
    <n v="7.4"/>
    <x v="277"/>
    <s v="Black"/>
    <x v="39"/>
    <n v="1"/>
    <s v="★★★★☆"/>
    <n v="4"/>
    <n v="5589"/>
    <n v="3"/>
    <x v="277"/>
    <n v="3.5820895522388061"/>
    <n v="508.50291666666664"/>
    <x v="0"/>
  </r>
  <r>
    <n v="279"/>
    <x v="23"/>
    <x v="120"/>
    <x v="5"/>
    <x v="1"/>
    <n v="119.8"/>
    <x v="221"/>
    <x v="13"/>
    <n v="2.4"/>
    <x v="278"/>
    <s v="Sunset Orange"/>
    <x v="24"/>
    <n v="1"/>
    <s v="★★★☆☆"/>
    <n v="3"/>
    <n v="6630"/>
    <n v="5"/>
    <x v="278"/>
    <n v="3.4974958263772957"/>
    <n v="267.94973747016707"/>
    <x v="0"/>
  </r>
  <r>
    <n v="280"/>
    <x v="26"/>
    <x v="90"/>
    <x v="10"/>
    <x v="9"/>
    <n v="32.5"/>
    <x v="188"/>
    <x v="2"/>
    <n v="10.6"/>
    <x v="279"/>
    <s v="Stealth Gray"/>
    <x v="25"/>
    <s v="Unknown"/>
    <s v="★★★★★"/>
    <n v="5"/>
    <n v="39"/>
    <n v="5"/>
    <x v="279"/>
    <n v="10.553846153846154"/>
    <n v="273.38655976676381"/>
    <x v="0"/>
  </r>
  <r>
    <n v="281"/>
    <x v="44"/>
    <x v="135"/>
    <x v="3"/>
    <x v="3"/>
    <n v="68.099999999999994"/>
    <x v="222"/>
    <x v="9"/>
    <n v="3.1"/>
    <x v="280"/>
    <s v="Burgundy"/>
    <x v="16"/>
    <n v="5"/>
    <s v="★★★★★"/>
    <n v="5"/>
    <n v="3201"/>
    <n v="4"/>
    <x v="280"/>
    <n v="1.7914831130690163"/>
    <n v="1035.0493442622951"/>
    <x v="0"/>
  </r>
  <r>
    <n v="282"/>
    <x v="9"/>
    <x v="42"/>
    <x v="7"/>
    <x v="14"/>
    <n v="50.2"/>
    <x v="181"/>
    <x v="15"/>
    <n v="3.8"/>
    <x v="281"/>
    <s v="Tan"/>
    <x v="28"/>
    <n v="5"/>
    <s v="Unknown"/>
    <s v="Unknown"/>
    <n v="17122"/>
    <n v="3"/>
    <x v="281"/>
    <n v="10.737051792828685"/>
    <n v="250.85706864564006"/>
    <x v="0"/>
  </r>
  <r>
    <n v="283"/>
    <x v="40"/>
    <x v="136"/>
    <x v="9"/>
    <x v="7"/>
    <n v="46.7"/>
    <x v="223"/>
    <x v="5"/>
    <n v="5.2"/>
    <x v="282"/>
    <s v="Brown"/>
    <x v="30"/>
    <n v="4"/>
    <s v="★★★★☆"/>
    <n v="4"/>
    <n v="13023"/>
    <n v="3"/>
    <x v="282"/>
    <n v="10.942184154175589"/>
    <n v="83.737749510763209"/>
    <x v="1"/>
  </r>
  <r>
    <n v="284"/>
    <x v="23"/>
    <x v="28"/>
    <x v="10"/>
    <x v="11"/>
    <n v="92.7"/>
    <x v="224"/>
    <x v="13"/>
    <n v="11.9"/>
    <x v="283"/>
    <s v="Navy Blue"/>
    <x v="29"/>
    <n v="5"/>
    <s v="★★★★★"/>
    <n v="5"/>
    <n v="5301"/>
    <n v="3"/>
    <x v="283"/>
    <n v="3.7432578209277239"/>
    <n v="286.2194236311239"/>
    <x v="0"/>
  </r>
  <r>
    <n v="285"/>
    <x v="37"/>
    <x v="53"/>
    <x v="9"/>
    <x v="14"/>
    <n v="64"/>
    <x v="225"/>
    <x v="2"/>
    <n v="2.2999999999999998"/>
    <x v="284"/>
    <s v="White"/>
    <x v="0"/>
    <n v="3"/>
    <s v="★★★☆☆"/>
    <n v="3"/>
    <n v="8620"/>
    <n v="3"/>
    <x v="284"/>
    <n v="5.953125"/>
    <n v="382.54181102362202"/>
    <x v="0"/>
  </r>
  <r>
    <n v="286"/>
    <x v="36"/>
    <x v="50"/>
    <x v="5"/>
    <x v="8"/>
    <n v="114.2"/>
    <x v="226"/>
    <x v="4"/>
    <n v="7.6"/>
    <x v="285"/>
    <s v="Cosmic Purple"/>
    <x v="24"/>
    <s v="Unknown"/>
    <s v="★★★★☆"/>
    <n v="4"/>
    <n v="14384"/>
    <n v="3"/>
    <x v="285"/>
    <n v="5.0437828371278455"/>
    <n v="160.62616319444444"/>
    <x v="0"/>
  </r>
  <r>
    <n v="287"/>
    <x v="20"/>
    <x v="78"/>
    <x v="3"/>
    <x v="13"/>
    <n v="45.3"/>
    <x v="227"/>
    <x v="3"/>
    <n v="7.6"/>
    <x v="286"/>
    <s v="Turquoise"/>
    <x v="9"/>
    <n v="1"/>
    <s v="★★★★☆"/>
    <n v="4"/>
    <n v="11571"/>
    <n v="5"/>
    <x v="286"/>
    <n v="11.059602649006623"/>
    <n v="221.32321357285429"/>
    <x v="0"/>
  </r>
  <r>
    <n v="288"/>
    <x v="4"/>
    <x v="64"/>
    <x v="5"/>
    <x v="2"/>
    <n v="87.3"/>
    <x v="228"/>
    <x v="15"/>
    <n v="11.1"/>
    <x v="287"/>
    <s v="Volcanic Yellow"/>
    <x v="3"/>
    <n v="2"/>
    <s v="★★★☆☆"/>
    <n v="3"/>
    <n v="19869"/>
    <n v="3"/>
    <x v="287"/>
    <n v="5.463917525773196"/>
    <n v="201.15538784067084"/>
    <x v="0"/>
  </r>
  <r>
    <n v="289"/>
    <x v="6"/>
    <x v="111"/>
    <x v="5"/>
    <x v="8"/>
    <n v="53.9"/>
    <x v="229"/>
    <x v="7"/>
    <n v="6.9"/>
    <x v="288"/>
    <s v="Pink"/>
    <x v="25"/>
    <n v="2"/>
    <s v="★★★★★"/>
    <n v="5"/>
    <n v="8196"/>
    <n v="5"/>
    <x v="288"/>
    <n v="5.7142857142857144"/>
    <n v="293.44253246753249"/>
    <x v="0"/>
  </r>
  <r>
    <n v="290"/>
    <x v="18"/>
    <x v="23"/>
    <x v="5"/>
    <x v="12"/>
    <n v="120.1"/>
    <x v="48"/>
    <x v="5"/>
    <n v="11.6"/>
    <x v="289"/>
    <s v="Sunset Orange"/>
    <x v="30"/>
    <n v="3"/>
    <s v="Unknown"/>
    <s v="Unknown"/>
    <n v="7221"/>
    <n v="5"/>
    <x v="289"/>
    <n v="4.0549542048293095"/>
    <n v="174.66490759753592"/>
    <x v="0"/>
  </r>
  <r>
    <n v="291"/>
    <x v="25"/>
    <x v="31"/>
    <x v="2"/>
    <x v="3"/>
    <n v="144.19999999999999"/>
    <x v="182"/>
    <x v="10"/>
    <n v="8.6"/>
    <x v="290"/>
    <s v="Copper"/>
    <x v="0"/>
    <n v="5"/>
    <s v="Unknown"/>
    <s v="Unknown"/>
    <n v="5848"/>
    <n v="4"/>
    <x v="290"/>
    <n v="2.5242718446601944"/>
    <n v="169.23615384615385"/>
    <x v="1"/>
  </r>
  <r>
    <n v="292"/>
    <x v="8"/>
    <x v="8"/>
    <x v="8"/>
    <x v="5"/>
    <n v="94.6"/>
    <x v="230"/>
    <x v="12"/>
    <n v="6.2"/>
    <x v="291"/>
    <s v="Racing Red"/>
    <x v="9"/>
    <n v="1"/>
    <s v="★★★★★"/>
    <n v="5"/>
    <n v="11666"/>
    <n v="3"/>
    <x v="291"/>
    <n v="2.0401691331923892"/>
    <n v="279.5853886010363"/>
    <x v="1"/>
  </r>
  <r>
    <n v="293"/>
    <x v="38"/>
    <x v="54"/>
    <x v="4"/>
    <x v="5"/>
    <n v="30.2"/>
    <x v="197"/>
    <x v="6"/>
    <n v="7.6"/>
    <x v="292"/>
    <s v="Matte White"/>
    <x v="14"/>
    <n v="2"/>
    <s v="★★★★★"/>
    <n v="5"/>
    <n v="9002"/>
    <n v="4"/>
    <x v="292"/>
    <n v="19.503311258278146"/>
    <n v="206.63719864176571"/>
    <x v="0"/>
  </r>
  <r>
    <n v="294"/>
    <x v="21"/>
    <x v="55"/>
    <x v="9"/>
    <x v="2"/>
    <n v="117.5"/>
    <x v="231"/>
    <x v="2"/>
    <n v="6.5"/>
    <x v="293"/>
    <s v="Matte White"/>
    <x v="14"/>
    <n v="3"/>
    <s v="★★★★☆"/>
    <n v="4"/>
    <n v="3944"/>
    <n v="5"/>
    <x v="293"/>
    <n v="1.4042553191489362"/>
    <n v="489.58242424242428"/>
    <x v="0"/>
  </r>
  <r>
    <n v="295"/>
    <x v="40"/>
    <x v="115"/>
    <x v="2"/>
    <x v="0"/>
    <n v="21.1"/>
    <x v="116"/>
    <x v="12"/>
    <n v="4.9000000000000004"/>
    <x v="294"/>
    <s v="Turquoise"/>
    <x v="19"/>
    <n v="1"/>
    <s v="★★★★☆"/>
    <n v="4"/>
    <n v="11242"/>
    <n v="4"/>
    <x v="294"/>
    <n v="21.090047393364927"/>
    <n v="94.583685393258421"/>
    <x v="1"/>
  </r>
  <r>
    <n v="296"/>
    <x v="21"/>
    <x v="25"/>
    <x v="9"/>
    <x v="2"/>
    <n v="74.5"/>
    <x v="232"/>
    <x v="14"/>
    <n v="4.7"/>
    <x v="295"/>
    <s v="Candy Apple Red"/>
    <x v="10"/>
    <n v="4"/>
    <s v="★★★★★"/>
    <n v="5"/>
    <n v="8845"/>
    <n v="3"/>
    <x v="295"/>
    <n v="6.5100671140939594"/>
    <n v="160.97136082474228"/>
    <x v="1"/>
  </r>
  <r>
    <n v="297"/>
    <x v="1"/>
    <x v="26"/>
    <x v="9"/>
    <x v="2"/>
    <n v="39"/>
    <x v="233"/>
    <x v="0"/>
    <n v="5.9"/>
    <x v="296"/>
    <s v="Tan"/>
    <x v="37"/>
    <s v="Unknown"/>
    <s v="★★★★★"/>
    <n v="5"/>
    <n v="10345"/>
    <n v="4"/>
    <x v="296"/>
    <n v="15.153846153846153"/>
    <n v="52.739543147208124"/>
    <x v="2"/>
  </r>
  <r>
    <n v="298"/>
    <x v="45"/>
    <x v="77"/>
    <x v="3"/>
    <x v="1"/>
    <n v="93.8"/>
    <x v="137"/>
    <x v="7"/>
    <n v="8.4"/>
    <x v="297"/>
    <s v="Platinum"/>
    <x v="28"/>
    <n v="5"/>
    <s v="★★★★☆"/>
    <n v="4"/>
    <n v="11828"/>
    <n v="4"/>
    <x v="297"/>
    <n v="3.2302771855010661"/>
    <n v="122.78669966996701"/>
    <x v="2"/>
  </r>
  <r>
    <n v="299"/>
    <x v="1"/>
    <x v="26"/>
    <x v="2"/>
    <x v="8"/>
    <n v="73.5"/>
    <x v="234"/>
    <x v="12"/>
    <n v="7.1"/>
    <x v="298"/>
    <s v="Matte White"/>
    <x v="10"/>
    <n v="2"/>
    <s v="★★★★☆"/>
    <n v="4"/>
    <n v="14645"/>
    <n v="3"/>
    <x v="298"/>
    <n v="3.795918367346939"/>
    <n v="387.03892473118282"/>
    <x v="0"/>
  </r>
  <r>
    <n v="300"/>
    <x v="2"/>
    <x v="131"/>
    <x v="7"/>
    <x v="7"/>
    <n v="144.4"/>
    <x v="235"/>
    <x v="11"/>
    <n v="7.9"/>
    <x v="299"/>
    <s v="Tan"/>
    <x v="19"/>
    <n v="0"/>
    <s v="★★★★☆"/>
    <n v="4"/>
    <n v="10383"/>
    <n v="5"/>
    <x v="299"/>
    <n v="3.7673130193905817"/>
    <n v="259.97794117647061"/>
    <x v="0"/>
  </r>
  <r>
    <n v="301"/>
    <x v="33"/>
    <x v="45"/>
    <x v="5"/>
    <x v="7"/>
    <n v="71.400000000000006"/>
    <x v="198"/>
    <x v="1"/>
    <n v="9.5"/>
    <x v="300"/>
    <s v="Racing Red"/>
    <x v="30"/>
    <n v="3"/>
    <s v="★★★☆☆"/>
    <n v="3"/>
    <n v="4097"/>
    <n v="5"/>
    <x v="300"/>
    <n v="7.7591036414565817"/>
    <n v="257.49527075812273"/>
    <x v="0"/>
  </r>
  <r>
    <n v="302"/>
    <x v="16"/>
    <x v="137"/>
    <x v="4"/>
    <x v="2"/>
    <n v="41.7"/>
    <x v="153"/>
    <x v="7"/>
    <n v="1.2"/>
    <x v="301"/>
    <s v="Matte Gray"/>
    <x v="8"/>
    <s v="Unknown"/>
    <s v="★★★☆☆"/>
    <n v="3"/>
    <n v="3405"/>
    <n v="4"/>
    <x v="301"/>
    <n v="3.6450839328537166"/>
    <n v="891.07184210526327"/>
    <x v="0"/>
  </r>
  <r>
    <n v="303"/>
    <x v="29"/>
    <x v="38"/>
    <x v="4"/>
    <x v="7"/>
    <n v="141.1"/>
    <x v="236"/>
    <x v="8"/>
    <n v="3.1"/>
    <x v="302"/>
    <s v="Candy Apple Red"/>
    <x v="26"/>
    <s v="Unknown"/>
    <s v="Unknown"/>
    <s v="Unknown"/>
    <n v="11692"/>
    <n v="4"/>
    <x v="302"/>
    <n v="2.1190644932671865"/>
    <n v="396.35849498327758"/>
    <x v="0"/>
  </r>
  <r>
    <n v="304"/>
    <x v="32"/>
    <x v="44"/>
    <x v="3"/>
    <x v="5"/>
    <n v="55.4"/>
    <x v="237"/>
    <x v="0"/>
    <n v="11.6"/>
    <x v="303"/>
    <s v="Midnight Black"/>
    <x v="30"/>
    <n v="5"/>
    <s v="★★★★☆"/>
    <n v="4"/>
    <n v="17152"/>
    <n v="5"/>
    <x v="303"/>
    <n v="5.9025270758122748"/>
    <n v="347.75152905198775"/>
    <x v="0"/>
  </r>
  <r>
    <n v="305"/>
    <x v="0"/>
    <x v="0"/>
    <x v="2"/>
    <x v="12"/>
    <n v="90.2"/>
    <x v="238"/>
    <x v="15"/>
    <n v="5.6"/>
    <x v="304"/>
    <s v="Gold"/>
    <x v="5"/>
    <n v="0"/>
    <s v="★★★☆☆"/>
    <n v="3"/>
    <n v="11268"/>
    <n v="4"/>
    <x v="304"/>
    <n v="5.676274944567627"/>
    <n v="144.32421875"/>
    <x v="1"/>
  </r>
  <r>
    <n v="306"/>
    <x v="32"/>
    <x v="138"/>
    <x v="0"/>
    <x v="0"/>
    <n v="139.9"/>
    <x v="239"/>
    <x v="6"/>
    <n v="3.9"/>
    <x v="305"/>
    <s v="Cobalt Blue"/>
    <x v="39"/>
    <n v="0"/>
    <s v="★★★★★"/>
    <n v="5"/>
    <n v="14323"/>
    <n v="4"/>
    <x v="305"/>
    <n v="4.1744102930664759"/>
    <n v="208.7402397260274"/>
    <x v="0"/>
  </r>
  <r>
    <n v="307"/>
    <x v="16"/>
    <x v="52"/>
    <x v="1"/>
    <x v="3"/>
    <n v="127.7"/>
    <x v="1"/>
    <x v="13"/>
    <n v="1.4"/>
    <x v="306"/>
    <s v="Matte Black"/>
    <x v="19"/>
    <n v="5"/>
    <s v="★★★★★"/>
    <n v="5"/>
    <n v="8808"/>
    <n v="4"/>
    <x v="306"/>
    <n v="1.6601409553641346"/>
    <n v="495.46584905660376"/>
    <x v="0"/>
  </r>
  <r>
    <n v="308"/>
    <x v="20"/>
    <x v="32"/>
    <x v="10"/>
    <x v="10"/>
    <n v="57.6"/>
    <x v="129"/>
    <x v="1"/>
    <n v="7.6"/>
    <x v="307"/>
    <s v="Sapphire Blue"/>
    <x v="37"/>
    <n v="0"/>
    <s v="★★★☆☆"/>
    <n v="3"/>
    <n v="6092"/>
    <n v="3"/>
    <x v="307"/>
    <n v="7.395833333333333"/>
    <n v="147.0800469483568"/>
    <x v="1"/>
  </r>
  <r>
    <n v="309"/>
    <x v="33"/>
    <x v="45"/>
    <x v="10"/>
    <x v="0"/>
    <n v="77"/>
    <x v="240"/>
    <x v="3"/>
    <n v="1.5"/>
    <x v="308"/>
    <s v="Electric Blue"/>
    <x v="6"/>
    <n v="3"/>
    <s v="★★★☆☆"/>
    <n v="3"/>
    <n v="10821"/>
    <n v="3"/>
    <x v="308"/>
    <n v="1.3506493506493507"/>
    <n v="305.45173076923078"/>
    <x v="2"/>
  </r>
  <r>
    <n v="310"/>
    <x v="7"/>
    <x v="7"/>
    <x v="0"/>
    <x v="13"/>
    <n v="120.8"/>
    <x v="241"/>
    <x v="6"/>
    <n v="2.6"/>
    <x v="309"/>
    <s v="Gold"/>
    <x v="16"/>
    <n v="0"/>
    <s v="★★★★☆"/>
    <n v="4"/>
    <n v="14514"/>
    <n v="3"/>
    <x v="309"/>
    <n v="1.1258278145695364"/>
    <n v="1010.9108823529413"/>
    <x v="0"/>
  </r>
  <r>
    <n v="311"/>
    <x v="51"/>
    <x v="139"/>
    <x v="8"/>
    <x v="12"/>
    <n v="115.6"/>
    <x v="149"/>
    <x v="12"/>
    <n v="5.9"/>
    <x v="310"/>
    <s v="Magenta"/>
    <x v="11"/>
    <n v="5"/>
    <s v="★★★★★"/>
    <n v="5"/>
    <n v="4002"/>
    <n v="4"/>
    <x v="310"/>
    <n v="1.2802768166089966"/>
    <n v="755.22351351351358"/>
    <x v="0"/>
  </r>
  <r>
    <n v="312"/>
    <x v="32"/>
    <x v="138"/>
    <x v="6"/>
    <x v="2"/>
    <n v="66.900000000000006"/>
    <x v="85"/>
    <x v="12"/>
    <n v="11.7"/>
    <x v="311"/>
    <s v="Brown"/>
    <x v="11"/>
    <s v="Unknown"/>
    <s v="★★★★☆"/>
    <n v="4"/>
    <n v="7965"/>
    <n v="3"/>
    <x v="311"/>
    <n v="1.8834080717488788"/>
    <n v="462.82460317460317"/>
    <x v="1"/>
  </r>
  <r>
    <n v="313"/>
    <x v="19"/>
    <x v="140"/>
    <x v="7"/>
    <x v="0"/>
    <n v="97.5"/>
    <x v="73"/>
    <x v="15"/>
    <n v="3.4"/>
    <x v="312"/>
    <s v="Sky Blue"/>
    <x v="19"/>
    <n v="5"/>
    <s v="★★★☆☆"/>
    <n v="3"/>
    <n v="17575"/>
    <n v="3"/>
    <x v="312"/>
    <n v="2.9743589743589745"/>
    <n v="310.31137931034482"/>
    <x v="0"/>
  </r>
  <r>
    <n v="314"/>
    <x v="9"/>
    <x v="63"/>
    <x v="8"/>
    <x v="11"/>
    <n v="147.6"/>
    <x v="242"/>
    <x v="14"/>
    <n v="9.8000000000000007"/>
    <x v="313"/>
    <s v="Metallic Silver"/>
    <x v="23"/>
    <n v="2"/>
    <s v="★★★☆☆"/>
    <n v="3"/>
    <n v="15902"/>
    <n v="5"/>
    <x v="313"/>
    <n v="3.4078590785907861"/>
    <n v="164.30669980119285"/>
    <x v="0"/>
  </r>
  <r>
    <n v="315"/>
    <x v="18"/>
    <x v="18"/>
    <x v="6"/>
    <x v="4"/>
    <n v="110.6"/>
    <x v="243"/>
    <x v="11"/>
    <n v="6.8"/>
    <x v="314"/>
    <s v="Sunset Orange"/>
    <x v="22"/>
    <n v="4"/>
    <s v="★★★☆☆"/>
    <n v="3"/>
    <n v="17404"/>
    <n v="3"/>
    <x v="314"/>
    <n v="1.7811934900542497"/>
    <n v="349.45030456852794"/>
    <x v="1"/>
  </r>
  <r>
    <n v="316"/>
    <x v="18"/>
    <x v="23"/>
    <x v="6"/>
    <x v="4"/>
    <n v="67.7"/>
    <x v="244"/>
    <x v="4"/>
    <n v="8.9"/>
    <x v="315"/>
    <s v="Sapphire Blue"/>
    <x v="2"/>
    <n v="1"/>
    <s v="Unknown"/>
    <s v="Unknown"/>
    <n v="17660"/>
    <n v="4"/>
    <x v="315"/>
    <n v="1.4771048744460855"/>
    <n v="1359.5188000000001"/>
    <x v="0"/>
  </r>
  <r>
    <n v="317"/>
    <x v="20"/>
    <x v="78"/>
    <x v="1"/>
    <x v="12"/>
    <n v="119.5"/>
    <x v="79"/>
    <x v="8"/>
    <n v="4.2"/>
    <x v="316"/>
    <s v="Orange"/>
    <x v="13"/>
    <n v="0"/>
    <s v="★★★☆☆"/>
    <n v="3"/>
    <n v="1024"/>
    <n v="3"/>
    <x v="316"/>
    <n v="1.4895397489539748"/>
    <n v="600.60938202247189"/>
    <x v="0"/>
  </r>
  <r>
    <n v="318"/>
    <x v="35"/>
    <x v="141"/>
    <x v="8"/>
    <x v="6"/>
    <n v="24.1"/>
    <x v="245"/>
    <x v="4"/>
    <n v="8.1"/>
    <x v="317"/>
    <s v="Ice Silver"/>
    <x v="30"/>
    <n v="2"/>
    <s v="★★★☆☆"/>
    <n v="3"/>
    <n v="6839"/>
    <n v="5"/>
    <x v="317"/>
    <n v="17.75933609958506"/>
    <n v="217.51999999999998"/>
    <x v="0"/>
  </r>
  <r>
    <n v="319"/>
    <x v="50"/>
    <x v="94"/>
    <x v="7"/>
    <x v="14"/>
    <n v="103.1"/>
    <x v="246"/>
    <x v="9"/>
    <n v="10"/>
    <x v="318"/>
    <s v="Blue"/>
    <x v="19"/>
    <n v="0"/>
    <s v="★★★☆☆"/>
    <n v="3"/>
    <n v="7074"/>
    <n v="5"/>
    <x v="318"/>
    <n v="2.7546071774975753"/>
    <n v="441.23221830985915"/>
    <x v="0"/>
  </r>
  <r>
    <n v="320"/>
    <x v="35"/>
    <x v="48"/>
    <x v="8"/>
    <x v="4"/>
    <n v="70.099999999999994"/>
    <x v="247"/>
    <x v="3"/>
    <n v="7.1"/>
    <x v="319"/>
    <s v="Matte Gray"/>
    <x v="3"/>
    <n v="0"/>
    <s v="★★★★★"/>
    <n v="5"/>
    <n v="15031"/>
    <n v="5"/>
    <x v="319"/>
    <n v="2.8245363766048506"/>
    <n v="725.75959595959591"/>
    <x v="0"/>
  </r>
  <r>
    <n v="321"/>
    <x v="11"/>
    <x v="11"/>
    <x v="4"/>
    <x v="10"/>
    <n v="123"/>
    <x v="225"/>
    <x v="4"/>
    <n v="6.3"/>
    <x v="320"/>
    <s v="Matte White"/>
    <x v="24"/>
    <n v="2"/>
    <s v="★★★★☆"/>
    <n v="4"/>
    <n v="12180"/>
    <n v="4"/>
    <x v="320"/>
    <n v="3.0975609756097562"/>
    <n v="285.83682414698166"/>
    <x v="0"/>
  </r>
  <r>
    <n v="322"/>
    <x v="7"/>
    <x v="40"/>
    <x v="9"/>
    <x v="1"/>
    <n v="114.4"/>
    <x v="248"/>
    <x v="3"/>
    <n v="7"/>
    <x v="321"/>
    <s v="Navy Blue"/>
    <x v="3"/>
    <n v="2"/>
    <s v="★★★★☆"/>
    <n v="4"/>
    <n v="6"/>
    <n v="5"/>
    <x v="321"/>
    <n v="3.5926573426573425"/>
    <n v="135.45347931873479"/>
    <x v="1"/>
  </r>
  <r>
    <n v="323"/>
    <x v="19"/>
    <x v="73"/>
    <x v="5"/>
    <x v="8"/>
    <n v="87.3"/>
    <x v="249"/>
    <x v="8"/>
    <n v="0.6"/>
    <x v="322"/>
    <s v="Electric Blue"/>
    <x v="11"/>
    <s v="Unknown"/>
    <s v="★★★★☆"/>
    <n v="4"/>
    <n v="18142"/>
    <n v="5"/>
    <x v="322"/>
    <n v="6.3573883161512033"/>
    <n v="266.89609009009007"/>
    <x v="0"/>
  </r>
  <r>
    <n v="324"/>
    <x v="1"/>
    <x v="1"/>
    <x v="4"/>
    <x v="8"/>
    <n v="79.8"/>
    <x v="250"/>
    <x v="0"/>
    <n v="3.5"/>
    <x v="323"/>
    <s v="Forest Green"/>
    <x v="27"/>
    <n v="2"/>
    <s v="★★★☆☆"/>
    <n v="3"/>
    <n v="2529"/>
    <n v="5"/>
    <x v="323"/>
    <n v="2.2431077694235588"/>
    <n v="763.99463687150842"/>
    <x v="0"/>
  </r>
  <r>
    <n v="325"/>
    <x v="8"/>
    <x v="8"/>
    <x v="10"/>
    <x v="12"/>
    <n v="127.3"/>
    <x v="251"/>
    <x v="7"/>
    <n v="7.3"/>
    <x v="324"/>
    <s v="Volcanic Yellow"/>
    <x v="32"/>
    <n v="0"/>
    <s v="★★★★☆"/>
    <n v="4"/>
    <n v="13648"/>
    <n v="3"/>
    <x v="324"/>
    <n v="3.5585231736056562"/>
    <n v="145.79953642384106"/>
    <x v="1"/>
  </r>
  <r>
    <n v="326"/>
    <x v="38"/>
    <x v="54"/>
    <x v="1"/>
    <x v="1"/>
    <n v="98.3"/>
    <x v="7"/>
    <x v="4"/>
    <n v="1.1000000000000001"/>
    <x v="325"/>
    <s v="Purple"/>
    <x v="15"/>
    <n v="2"/>
    <s v="★★★☆☆"/>
    <n v="3"/>
    <n v="12873"/>
    <n v="4"/>
    <x v="325"/>
    <n v="1.0681586978636826"/>
    <n v="885.00952380952378"/>
    <x v="0"/>
  </r>
  <r>
    <n v="327"/>
    <x v="7"/>
    <x v="40"/>
    <x v="5"/>
    <x v="4"/>
    <n v="31.7"/>
    <x v="252"/>
    <x v="8"/>
    <n v="9.5"/>
    <x v="326"/>
    <s v="Pink"/>
    <x v="0"/>
    <n v="5"/>
    <s v="★★★☆☆"/>
    <n v="3"/>
    <n v="13058"/>
    <n v="5"/>
    <x v="326"/>
    <n v="10.126182965299686"/>
    <n v="148.78968847352024"/>
    <x v="1"/>
  </r>
  <r>
    <n v="328"/>
    <x v="43"/>
    <x v="74"/>
    <x v="10"/>
    <x v="12"/>
    <n v="92.7"/>
    <x v="253"/>
    <x v="4"/>
    <n v="8"/>
    <x v="327"/>
    <s v="Sapphire Blue"/>
    <x v="20"/>
    <n v="0"/>
    <s v="★★★★★"/>
    <n v="5"/>
    <n v="18874"/>
    <n v="3"/>
    <x v="327"/>
    <n v="3.7648327939590076"/>
    <n v="153.38659025787965"/>
    <x v="1"/>
  </r>
  <r>
    <n v="329"/>
    <x v="10"/>
    <x v="10"/>
    <x v="9"/>
    <x v="11"/>
    <n v="65.3"/>
    <x v="254"/>
    <x v="14"/>
    <n v="7.3"/>
    <x v="328"/>
    <s v="Magenta"/>
    <x v="1"/>
    <n v="4"/>
    <s v="★★★★★"/>
    <n v="5"/>
    <n v="4778"/>
    <n v="4"/>
    <x v="328"/>
    <n v="4.0428790199081162"/>
    <n v="124.6394696969697"/>
    <x v="2"/>
  </r>
  <r>
    <n v="330"/>
    <x v="19"/>
    <x v="24"/>
    <x v="8"/>
    <x v="7"/>
    <n v="68.599999999999994"/>
    <x v="48"/>
    <x v="15"/>
    <n v="1.8"/>
    <x v="329"/>
    <s v="Sapphire Blue"/>
    <x v="5"/>
    <n v="2"/>
    <s v="★★★☆☆"/>
    <n v="3"/>
    <n v="9998"/>
    <n v="4"/>
    <x v="329"/>
    <n v="7.0991253644314876"/>
    <n v="75.040164271047217"/>
    <x v="2"/>
  </r>
  <r>
    <n v="331"/>
    <x v="32"/>
    <x v="85"/>
    <x v="2"/>
    <x v="2"/>
    <n v="116.2"/>
    <x v="32"/>
    <x v="12"/>
    <n v="6.8"/>
    <x v="330"/>
    <s v="Matte Gray"/>
    <x v="36"/>
    <n v="1"/>
    <s v="★★★★☆"/>
    <n v="4"/>
    <n v="19103"/>
    <n v="5"/>
    <x v="330"/>
    <n v="1.7900172117039586"/>
    <n v="577.1279807692307"/>
    <x v="0"/>
  </r>
  <r>
    <n v="332"/>
    <x v="40"/>
    <x v="136"/>
    <x v="6"/>
    <x v="10"/>
    <n v="27.8"/>
    <x v="96"/>
    <x v="13"/>
    <n v="1.1000000000000001"/>
    <x v="331"/>
    <s v="White"/>
    <x v="12"/>
    <n v="2"/>
    <s v="★★★★☆"/>
    <n v="4"/>
    <n v="3535"/>
    <n v="3"/>
    <x v="331"/>
    <n v="7.2661870503597124"/>
    <n v="537.47990099009905"/>
    <x v="0"/>
  </r>
  <r>
    <n v="333"/>
    <x v="33"/>
    <x v="45"/>
    <x v="8"/>
    <x v="3"/>
    <n v="86.1"/>
    <x v="255"/>
    <x v="7"/>
    <n v="10.9"/>
    <x v="332"/>
    <s v="Gun Metal"/>
    <x v="15"/>
    <s v="Unknown"/>
    <s v="★★★★★"/>
    <n v="5"/>
    <n v="704"/>
    <n v="3"/>
    <x v="332"/>
    <n v="5.3774680603948903"/>
    <n v="190.40920086393089"/>
    <x v="0"/>
  </r>
  <r>
    <n v="334"/>
    <x v="16"/>
    <x v="137"/>
    <x v="2"/>
    <x v="12"/>
    <n v="71.099999999999994"/>
    <x v="113"/>
    <x v="10"/>
    <n v="4.5"/>
    <x v="333"/>
    <s v="Emerald Green"/>
    <x v="17"/>
    <n v="4"/>
    <s v="Unknown"/>
    <s v="Unknown"/>
    <n v="8443"/>
    <n v="4"/>
    <x v="333"/>
    <n v="2.5316455696202533"/>
    <n v="401.27538888888893"/>
    <x v="1"/>
  </r>
  <r>
    <n v="335"/>
    <x v="46"/>
    <x v="114"/>
    <x v="3"/>
    <x v="13"/>
    <n v="49.3"/>
    <x v="42"/>
    <x v="4"/>
    <n v="8.1"/>
    <x v="334"/>
    <s v="Beige"/>
    <x v="20"/>
    <n v="4"/>
    <s v="★★★★☆"/>
    <n v="4"/>
    <n v="7876"/>
    <n v="5"/>
    <x v="334"/>
    <n v="5.5578093306288032"/>
    <n v="147.93941605839416"/>
    <x v="1"/>
  </r>
  <r>
    <n v="336"/>
    <x v="28"/>
    <x v="142"/>
    <x v="6"/>
    <x v="5"/>
    <n v="98.7"/>
    <x v="39"/>
    <x v="0"/>
    <n v="2.9"/>
    <x v="335"/>
    <s v="Matte White"/>
    <x v="7"/>
    <n v="2"/>
    <s v="★★★☆☆"/>
    <n v="3"/>
    <n v="14092"/>
    <n v="3"/>
    <x v="335"/>
    <n v="3.333333333333333"/>
    <n v="141.73003039513677"/>
    <x v="1"/>
  </r>
  <r>
    <n v="337"/>
    <x v="44"/>
    <x v="126"/>
    <x v="2"/>
    <x v="6"/>
    <n v="92.5"/>
    <x v="256"/>
    <x v="7"/>
    <n v="2.6"/>
    <x v="336"/>
    <s v="Charcoal"/>
    <x v="23"/>
    <n v="3"/>
    <s v="★★★★★"/>
    <n v="5"/>
    <n v="8971"/>
    <n v="3"/>
    <x v="336"/>
    <n v="6.3243243243243246"/>
    <n v="223.49179487179487"/>
    <x v="0"/>
  </r>
  <r>
    <n v="338"/>
    <x v="38"/>
    <x v="54"/>
    <x v="4"/>
    <x v="10"/>
    <n v="44"/>
    <x v="44"/>
    <x v="13"/>
    <n v="7.5"/>
    <x v="337"/>
    <s v="Gun Metal"/>
    <x v="27"/>
    <n v="0"/>
    <s v="★★★★☆"/>
    <n v="4"/>
    <n v="4393"/>
    <n v="5"/>
    <x v="337"/>
    <n v="11.136363636363637"/>
    <n v="211.19069387755101"/>
    <x v="0"/>
  </r>
  <r>
    <n v="339"/>
    <x v="30"/>
    <x v="39"/>
    <x v="1"/>
    <x v="11"/>
    <n v="43.9"/>
    <x v="257"/>
    <x v="6"/>
    <n v="5.9"/>
    <x v="338"/>
    <s v="Crimson Red"/>
    <x v="14"/>
    <n v="0"/>
    <s v="★★★☆☆"/>
    <n v="3"/>
    <n v="6646"/>
    <n v="3"/>
    <x v="338"/>
    <n v="6.7881548974943051"/>
    <n v="166.62540268456377"/>
    <x v="1"/>
  </r>
  <r>
    <n v="340"/>
    <x v="3"/>
    <x v="57"/>
    <x v="7"/>
    <x v="1"/>
    <n v="100.2"/>
    <x v="258"/>
    <x v="5"/>
    <n v="10.5"/>
    <x v="339"/>
    <s v="Brown"/>
    <x v="29"/>
    <n v="4"/>
    <s v="★★★★☆"/>
    <n v="4"/>
    <n v="12915"/>
    <n v="5"/>
    <x v="339"/>
    <n v="4.5109780439121758"/>
    <n v="302.01422566371679"/>
    <x v="0"/>
  </r>
  <r>
    <n v="341"/>
    <x v="51"/>
    <x v="139"/>
    <x v="3"/>
    <x v="6"/>
    <n v="78.7"/>
    <x v="46"/>
    <x v="2"/>
    <n v="10.6"/>
    <x v="340"/>
    <s v="Matte White"/>
    <x v="29"/>
    <n v="0"/>
    <s v="★★★★★"/>
    <n v="5"/>
    <n v="1615"/>
    <n v="3"/>
    <x v="340"/>
    <n v="6.6454891994917409"/>
    <n v="113.74110898661567"/>
    <x v="1"/>
  </r>
  <r>
    <n v="342"/>
    <x v="33"/>
    <x v="45"/>
    <x v="9"/>
    <x v="5"/>
    <n v="59.6"/>
    <x v="46"/>
    <x v="8"/>
    <n v="5.8"/>
    <x v="341"/>
    <s v="Sapphire Blue"/>
    <x v="8"/>
    <n v="1"/>
    <s v="★★★☆☆"/>
    <n v="3"/>
    <n v="16405"/>
    <n v="3"/>
    <x v="341"/>
    <n v="8.775167785234899"/>
    <n v="154.2934225621415"/>
    <x v="0"/>
  </r>
  <r>
    <n v="343"/>
    <x v="21"/>
    <x v="116"/>
    <x v="9"/>
    <x v="3"/>
    <n v="62"/>
    <x v="163"/>
    <x v="11"/>
    <n v="5.7"/>
    <x v="342"/>
    <s v="Metallic Silver"/>
    <x v="4"/>
    <s v="Unknown"/>
    <s v="★★★★★"/>
    <n v="5"/>
    <n v="5373"/>
    <n v="5"/>
    <x v="342"/>
    <n v="1.8064516129032258"/>
    <n v="1228.51875"/>
    <x v="0"/>
  </r>
  <r>
    <n v="344"/>
    <x v="48"/>
    <x v="143"/>
    <x v="4"/>
    <x v="6"/>
    <n v="111.8"/>
    <x v="259"/>
    <x v="14"/>
    <n v="1.5"/>
    <x v="343"/>
    <s v="Volcanic Yellow"/>
    <x v="35"/>
    <n v="1"/>
    <s v="★★★☆☆"/>
    <n v="3"/>
    <n v="10983"/>
    <n v="5"/>
    <x v="343"/>
    <n v="3.7924865831842576"/>
    <n v="270.9280424528302"/>
    <x v="0"/>
  </r>
  <r>
    <n v="345"/>
    <x v="11"/>
    <x v="20"/>
    <x v="10"/>
    <x v="1"/>
    <n v="38.799999999999997"/>
    <x v="138"/>
    <x v="2"/>
    <n v="5.3"/>
    <x v="344"/>
    <s v="Navy Blue"/>
    <x v="38"/>
    <n v="1"/>
    <s v="★★★☆☆"/>
    <n v="3"/>
    <n v="115"/>
    <n v="5"/>
    <x v="344"/>
    <n v="12.70618556701031"/>
    <n v="136.19107505070994"/>
    <x v="1"/>
  </r>
  <r>
    <n v="346"/>
    <x v="7"/>
    <x v="79"/>
    <x v="0"/>
    <x v="12"/>
    <n v="84.7"/>
    <x v="94"/>
    <x v="10"/>
    <n v="7.5"/>
    <x v="345"/>
    <s v="Electric Blue"/>
    <x v="30"/>
    <n v="3"/>
    <s v="Unknown"/>
    <s v="Unknown"/>
    <n v="19664"/>
    <n v="3"/>
    <x v="345"/>
    <n v="4.1912632821723728"/>
    <n v="251.31273239436621"/>
    <x v="0"/>
  </r>
  <r>
    <n v="347"/>
    <x v="16"/>
    <x v="137"/>
    <x v="5"/>
    <x v="7"/>
    <n v="92.5"/>
    <x v="260"/>
    <x v="12"/>
    <n v="1.1000000000000001"/>
    <x v="346"/>
    <s v="Ruby Red"/>
    <x v="34"/>
    <s v="Unknown"/>
    <s v="★★★★★"/>
    <n v="5"/>
    <n v="9779"/>
    <n v="4"/>
    <x v="346"/>
    <n v="5.6432432432432433"/>
    <n v="91.5531417624521"/>
    <x v="1"/>
  </r>
  <r>
    <n v="348"/>
    <x v="39"/>
    <x v="59"/>
    <x v="4"/>
    <x v="3"/>
    <n v="149.19999999999999"/>
    <x v="49"/>
    <x v="8"/>
    <n v="7.5"/>
    <x v="347"/>
    <s v="Gun Metal"/>
    <x v="32"/>
    <n v="1"/>
    <s v="★★★★☆"/>
    <n v="4"/>
    <n v="1174"/>
    <n v="3"/>
    <x v="347"/>
    <n v="1.219839142091153"/>
    <n v="620.77818681318684"/>
    <x v="0"/>
  </r>
  <r>
    <n v="349"/>
    <x v="38"/>
    <x v="144"/>
    <x v="2"/>
    <x v="11"/>
    <n v="136.69999999999999"/>
    <x v="177"/>
    <x v="15"/>
    <n v="9.1999999999999993"/>
    <x v="348"/>
    <s v="Red"/>
    <x v="39"/>
    <n v="0"/>
    <s v="★★★★★"/>
    <n v="5"/>
    <n v="13558"/>
    <n v="5"/>
    <x v="348"/>
    <n v="3.7966349670812001"/>
    <n v="252.78836223506744"/>
    <x v="0"/>
  </r>
  <r>
    <n v="350"/>
    <x v="37"/>
    <x v="53"/>
    <x v="8"/>
    <x v="9"/>
    <n v="27.6"/>
    <x v="261"/>
    <x v="15"/>
    <n v="6.1"/>
    <x v="349"/>
    <s v="Burgundy"/>
    <x v="39"/>
    <n v="2"/>
    <s v="★★★★★"/>
    <n v="5"/>
    <n v="11595"/>
    <n v="3"/>
    <x v="349"/>
    <n v="14.202898550724637"/>
    <n v="287.34313775510202"/>
    <x v="0"/>
  </r>
  <r>
    <n v="351"/>
    <x v="29"/>
    <x v="51"/>
    <x v="3"/>
    <x v="0"/>
    <n v="102.1"/>
    <x v="195"/>
    <x v="11"/>
    <n v="10.7"/>
    <x v="350"/>
    <s v="Copper"/>
    <x v="7"/>
    <s v="Unknown"/>
    <s v="★★★☆☆"/>
    <n v="3"/>
    <n v="6793"/>
    <n v="5"/>
    <x v="350"/>
    <n v="3.447600391772772"/>
    <n v="164.56420454545454"/>
    <x v="1"/>
  </r>
  <r>
    <n v="352"/>
    <x v="23"/>
    <x v="28"/>
    <x v="0"/>
    <x v="11"/>
    <n v="65.5"/>
    <x v="238"/>
    <x v="12"/>
    <n v="0.6"/>
    <x v="351"/>
    <s v="Copper"/>
    <x v="28"/>
    <n v="2"/>
    <s v="★★★☆☆"/>
    <n v="3"/>
    <n v="3730"/>
    <n v="5"/>
    <x v="351"/>
    <n v="7.8167938931297707"/>
    <n v="105.7469921875"/>
    <x v="1"/>
  </r>
  <r>
    <n v="353"/>
    <x v="52"/>
    <x v="145"/>
    <x v="9"/>
    <x v="0"/>
    <n v="94"/>
    <x v="233"/>
    <x v="10"/>
    <n v="10.1"/>
    <x v="352"/>
    <s v="Titanium"/>
    <x v="6"/>
    <n v="3"/>
    <s v="★★★★★"/>
    <n v="5"/>
    <n v="4448"/>
    <n v="4"/>
    <x v="352"/>
    <n v="6.2872340425531918"/>
    <n v="90.155448392555002"/>
    <x v="1"/>
  </r>
  <r>
    <n v="354"/>
    <x v="28"/>
    <x v="142"/>
    <x v="3"/>
    <x v="5"/>
    <n v="63.6"/>
    <x v="227"/>
    <x v="9"/>
    <n v="11.2"/>
    <x v="353"/>
    <s v="Matte Black"/>
    <x v="17"/>
    <n v="5"/>
    <s v="★★★☆☆"/>
    <n v="3"/>
    <n v="18920"/>
    <n v="5"/>
    <x v="353"/>
    <n v="7.8773584905660377"/>
    <n v="73.298742514970058"/>
    <x v="2"/>
  </r>
  <r>
    <n v="355"/>
    <x v="52"/>
    <x v="145"/>
    <x v="4"/>
    <x v="10"/>
    <n v="56.5"/>
    <x v="70"/>
    <x v="5"/>
    <n v="11.8"/>
    <x v="354"/>
    <s v="Titanium"/>
    <x v="1"/>
    <n v="3"/>
    <s v="★★★★☆"/>
    <n v="4"/>
    <n v="10305"/>
    <n v="5"/>
    <x v="354"/>
    <n v="2.0353982300884956"/>
    <n v="914.62"/>
    <x v="0"/>
  </r>
  <r>
    <n v="356"/>
    <x v="19"/>
    <x v="73"/>
    <x v="9"/>
    <x v="6"/>
    <n v="84.6"/>
    <x v="262"/>
    <x v="14"/>
    <n v="5.7"/>
    <x v="355"/>
    <s v="Electric Blue"/>
    <x v="20"/>
    <n v="0"/>
    <s v="Unknown"/>
    <s v="Unknown"/>
    <n v="6622"/>
    <n v="3"/>
    <x v="355"/>
    <n v="2.6122931442080382"/>
    <n v="651.97832579185513"/>
    <x v="0"/>
  </r>
  <r>
    <n v="357"/>
    <x v="18"/>
    <x v="18"/>
    <x v="0"/>
    <x v="14"/>
    <n v="82.7"/>
    <x v="263"/>
    <x v="0"/>
    <n v="2.7"/>
    <x v="356"/>
    <s v="Volcanic Yellow"/>
    <x v="20"/>
    <n v="2"/>
    <s v="★★★★★"/>
    <n v="5"/>
    <n v="4348"/>
    <n v="3"/>
    <x v="356"/>
    <n v="4.3047158403869403"/>
    <n v="395.607893258427"/>
    <x v="0"/>
  </r>
  <r>
    <n v="358"/>
    <x v="48"/>
    <x v="143"/>
    <x v="7"/>
    <x v="3"/>
    <n v="112.8"/>
    <x v="199"/>
    <x v="7"/>
    <n v="0.5"/>
    <x v="357"/>
    <s v="Sky Blue"/>
    <x v="24"/>
    <n v="2"/>
    <s v="Unknown"/>
    <s v="Unknown"/>
    <n v="17058"/>
    <n v="5"/>
    <x v="357"/>
    <n v="3.2535460992907801"/>
    <n v="386.59531335149865"/>
    <x v="0"/>
  </r>
  <r>
    <n v="359"/>
    <x v="51"/>
    <x v="99"/>
    <x v="0"/>
    <x v="9"/>
    <n v="118.6"/>
    <x v="264"/>
    <x v="12"/>
    <n v="4.2"/>
    <x v="358"/>
    <s v="Bronze"/>
    <x v="15"/>
    <n v="3"/>
    <s v="★★★☆☆"/>
    <n v="3"/>
    <n v="8966"/>
    <n v="3"/>
    <x v="358"/>
    <n v="3.600337268128162"/>
    <n v="124.36880562060891"/>
    <x v="1"/>
  </r>
  <r>
    <n v="360"/>
    <x v="14"/>
    <x v="36"/>
    <x v="3"/>
    <x v="4"/>
    <n v="33.299999999999997"/>
    <x v="265"/>
    <x v="14"/>
    <n v="6.8"/>
    <x v="359"/>
    <s v="Cosmic Purple"/>
    <x v="39"/>
    <n v="1"/>
    <s v="★★★★☆"/>
    <n v="4"/>
    <n v="17713"/>
    <n v="4"/>
    <x v="359"/>
    <n v="11.321321321321323"/>
    <n v="165.85212201591511"/>
    <x v="1"/>
  </r>
  <r>
    <n v="361"/>
    <x v="12"/>
    <x v="146"/>
    <x v="0"/>
    <x v="12"/>
    <n v="137.4"/>
    <x v="61"/>
    <x v="7"/>
    <n v="4.9000000000000004"/>
    <x v="360"/>
    <s v="Cream"/>
    <x v="10"/>
    <n v="4"/>
    <s v="★★★★☆"/>
    <n v="4"/>
    <n v="11653"/>
    <n v="4"/>
    <x v="360"/>
    <n v="0.9097525473071324"/>
    <n v="322.6748"/>
    <x v="1"/>
  </r>
  <r>
    <n v="362"/>
    <x v="52"/>
    <x v="145"/>
    <x v="1"/>
    <x v="14"/>
    <n v="89.4"/>
    <x v="266"/>
    <x v="1"/>
    <n v="7"/>
    <x v="361"/>
    <s v="Cobalt Blue"/>
    <x v="4"/>
    <s v="Unknown"/>
    <s v="★★★★☆"/>
    <n v="4"/>
    <n v="15418"/>
    <n v="3"/>
    <x v="361"/>
    <n v="6.6890380313199103"/>
    <n v="68.812608695652173"/>
    <x v="1"/>
  </r>
  <r>
    <n v="363"/>
    <x v="24"/>
    <x v="98"/>
    <x v="5"/>
    <x v="13"/>
    <n v="138.69999999999999"/>
    <x v="218"/>
    <x v="11"/>
    <n v="8.5"/>
    <x v="362"/>
    <s v="Burgundy"/>
    <x v="11"/>
    <n v="0"/>
    <s v="★★★★☆"/>
    <n v="4"/>
    <n v="15113"/>
    <n v="3"/>
    <x v="362"/>
    <n v="2.1629416005767848"/>
    <n v="366.07223333333332"/>
    <x v="0"/>
  </r>
  <r>
    <n v="364"/>
    <x v="33"/>
    <x v="45"/>
    <x v="5"/>
    <x v="9"/>
    <n v="36.6"/>
    <x v="153"/>
    <x v="4"/>
    <n v="9.9"/>
    <x v="363"/>
    <s v="Purple"/>
    <x v="3"/>
    <n v="2"/>
    <s v="★★★★☆"/>
    <n v="4"/>
    <n v="7817"/>
    <n v="5"/>
    <x v="363"/>
    <n v="4.1530054644808745"/>
    <n v="826.38769736842096"/>
    <x v="0"/>
  </r>
  <r>
    <n v="365"/>
    <x v="16"/>
    <x v="52"/>
    <x v="7"/>
    <x v="3"/>
    <n v="28.6"/>
    <x v="267"/>
    <x v="9"/>
    <n v="9.5"/>
    <x v="364"/>
    <s v="Burgundy"/>
    <x v="6"/>
    <n v="1"/>
    <s v="★★★★★"/>
    <n v="5"/>
    <n v="18815"/>
    <n v="4"/>
    <x v="364"/>
    <n v="7.2027972027972025"/>
    <n v="399.23514563106795"/>
    <x v="0"/>
  </r>
  <r>
    <n v="366"/>
    <x v="10"/>
    <x v="10"/>
    <x v="2"/>
    <x v="4"/>
    <n v="32.700000000000003"/>
    <x v="237"/>
    <x v="11"/>
    <n v="4"/>
    <x v="365"/>
    <s v="Gun Metal"/>
    <x v="13"/>
    <n v="4"/>
    <s v="★★★★☆"/>
    <n v="4"/>
    <n v="2014"/>
    <n v="3"/>
    <x v="365"/>
    <n v="10"/>
    <n v="240.65822629969421"/>
    <x v="1"/>
  </r>
  <r>
    <n v="367"/>
    <x v="37"/>
    <x v="147"/>
    <x v="5"/>
    <x v="5"/>
    <n v="118.1"/>
    <x v="268"/>
    <x v="10"/>
    <n v="9.1999999999999993"/>
    <x v="366"/>
    <s v="Candy Apple Red"/>
    <x v="15"/>
    <n v="4"/>
    <s v="★★★★★"/>
    <n v="5"/>
    <n v="10374"/>
    <n v="4"/>
    <x v="366"/>
    <n v="4.3522438611346317"/>
    <n v="212.65714007782103"/>
    <x v="0"/>
  </r>
  <r>
    <n v="368"/>
    <x v="49"/>
    <x v="93"/>
    <x v="6"/>
    <x v="5"/>
    <n v="142.6"/>
    <x v="269"/>
    <x v="14"/>
    <n v="11.9"/>
    <x v="367"/>
    <s v="Sapphire Blue"/>
    <x v="35"/>
    <n v="1"/>
    <s v="Unknown"/>
    <s v="Unknown"/>
    <n v="17985"/>
    <n v="3"/>
    <x v="367"/>
    <n v="2.2580645161290325"/>
    <n v="310.33304347826089"/>
    <x v="0"/>
  </r>
  <r>
    <n v="369"/>
    <x v="14"/>
    <x v="133"/>
    <x v="3"/>
    <x v="1"/>
    <n v="147.19999999999999"/>
    <x v="270"/>
    <x v="8"/>
    <n v="10.5"/>
    <x v="368"/>
    <s v="Ice Silver"/>
    <x v="30"/>
    <n v="2"/>
    <s v="★★★★☆"/>
    <n v="4"/>
    <n v="17862"/>
    <n v="3"/>
    <x v="368"/>
    <n v="1.0597826086956523"/>
    <n v="373.26243589743592"/>
    <x v="1"/>
  </r>
  <r>
    <n v="370"/>
    <x v="11"/>
    <x v="20"/>
    <x v="7"/>
    <x v="10"/>
    <n v="44.5"/>
    <x v="190"/>
    <x v="14"/>
    <n v="10.199999999999999"/>
    <x v="369"/>
    <s v="Lime Green"/>
    <x v="26"/>
    <s v="Unknown"/>
    <s v="Unknown"/>
    <s v="Unknown"/>
    <n v="15948"/>
    <n v="5"/>
    <x v="369"/>
    <n v="6.6516853932584272"/>
    <n v="163.89212837837837"/>
    <x v="1"/>
  </r>
  <r>
    <n v="371"/>
    <x v="43"/>
    <x v="74"/>
    <x v="4"/>
    <x v="10"/>
    <n v="103.5"/>
    <x v="157"/>
    <x v="1"/>
    <n v="10.8"/>
    <x v="370"/>
    <s v="Brown"/>
    <x v="19"/>
    <n v="4"/>
    <s v="★★★★☆"/>
    <n v="4"/>
    <n v="11642"/>
    <n v="3"/>
    <x v="370"/>
    <n v="3.0144927536231885"/>
    <n v="363.61173076923075"/>
    <x v="0"/>
  </r>
  <r>
    <n v="372"/>
    <x v="21"/>
    <x v="25"/>
    <x v="5"/>
    <x v="8"/>
    <n v="95.1"/>
    <x v="271"/>
    <x v="3"/>
    <n v="8.6999999999999993"/>
    <x v="371"/>
    <s v="Matte White"/>
    <x v="32"/>
    <n v="0"/>
    <s v="★★★☆☆"/>
    <n v="3"/>
    <n v="19014"/>
    <n v="4"/>
    <x v="371"/>
    <n v="5.6046267087276558"/>
    <n v="116.90440900562852"/>
    <x v="1"/>
  </r>
  <r>
    <n v="373"/>
    <x v="25"/>
    <x v="31"/>
    <x v="10"/>
    <x v="0"/>
    <n v="115.1"/>
    <x v="181"/>
    <x v="13"/>
    <n v="5.8"/>
    <x v="372"/>
    <s v="Sapphire Blue"/>
    <x v="0"/>
    <n v="5"/>
    <s v="★★★☆☆"/>
    <n v="3"/>
    <n v="17668"/>
    <n v="5"/>
    <x v="372"/>
    <n v="4.6828844483058214"/>
    <n v="73.076345083487936"/>
    <x v="2"/>
  </r>
  <r>
    <n v="374"/>
    <x v="45"/>
    <x v="77"/>
    <x v="2"/>
    <x v="4"/>
    <n v="121.2"/>
    <x v="272"/>
    <x v="1"/>
    <n v="6.4"/>
    <x v="373"/>
    <s v="Volcanic Yellow"/>
    <x v="6"/>
    <n v="2"/>
    <s v="Unknown"/>
    <s v="Unknown"/>
    <n v="19583"/>
    <n v="5"/>
    <x v="373"/>
    <n v="2.8052805280528053"/>
    <n v="253.84673529411765"/>
    <x v="0"/>
  </r>
  <r>
    <n v="375"/>
    <x v="45"/>
    <x v="77"/>
    <x v="0"/>
    <x v="7"/>
    <n v="81.5"/>
    <x v="273"/>
    <x v="2"/>
    <n v="8"/>
    <x v="374"/>
    <s v="Racing Red"/>
    <x v="19"/>
    <s v="Unknown"/>
    <s v="★★★☆☆"/>
    <n v="3"/>
    <n v="9104"/>
    <n v="4"/>
    <x v="374"/>
    <n v="2.2822085889570554"/>
    <n v="349.5182258064516"/>
    <x v="1"/>
  </r>
  <r>
    <n v="376"/>
    <x v="9"/>
    <x v="84"/>
    <x v="6"/>
    <x v="13"/>
    <n v="131.5"/>
    <x v="274"/>
    <x v="7"/>
    <n v="7.4"/>
    <x v="375"/>
    <s v="Racing Red"/>
    <x v="5"/>
    <n v="2"/>
    <s v="★★★★★"/>
    <n v="5"/>
    <n v="7739"/>
    <n v="4"/>
    <x v="375"/>
    <n v="0.81368821292775662"/>
    <n v="1301.0820560747663"/>
    <x v="0"/>
  </r>
  <r>
    <n v="377"/>
    <x v="21"/>
    <x v="88"/>
    <x v="2"/>
    <x v="6"/>
    <n v="145.80000000000001"/>
    <x v="275"/>
    <x v="0"/>
    <n v="10.1"/>
    <x v="376"/>
    <s v="Tan"/>
    <x v="16"/>
    <n v="3"/>
    <s v="★★★★★"/>
    <n v="5"/>
    <n v="11307"/>
    <n v="3"/>
    <x v="376"/>
    <n v="2.7709190672153632"/>
    <n v="297.849900990099"/>
    <x v="0"/>
  </r>
  <r>
    <n v="378"/>
    <x v="44"/>
    <x v="71"/>
    <x v="4"/>
    <x v="8"/>
    <n v="41.8"/>
    <x v="276"/>
    <x v="6"/>
    <n v="4"/>
    <x v="377"/>
    <s v="Stealth Gray"/>
    <x v="15"/>
    <n v="5"/>
    <s v="★★★☆☆"/>
    <n v="3"/>
    <n v="17381"/>
    <n v="4"/>
    <x v="377"/>
    <n v="7.2727272727272734"/>
    <n v="393.21733552631582"/>
    <x v="0"/>
  </r>
  <r>
    <n v="379"/>
    <x v="14"/>
    <x v="130"/>
    <x v="7"/>
    <x v="3"/>
    <n v="108.2"/>
    <x v="277"/>
    <x v="2"/>
    <n v="1.6"/>
    <x v="378"/>
    <s v="Teal"/>
    <x v="33"/>
    <n v="5"/>
    <s v="★★★★☆"/>
    <n v="4"/>
    <n v="3220"/>
    <n v="4"/>
    <x v="378"/>
    <n v="5.4713493530499075"/>
    <n v="158.37027027027025"/>
    <x v="0"/>
  </r>
  <r>
    <n v="380"/>
    <x v="44"/>
    <x v="135"/>
    <x v="7"/>
    <x v="14"/>
    <n v="107.8"/>
    <x v="102"/>
    <x v="12"/>
    <n v="6.5"/>
    <x v="379"/>
    <s v="Midnight Black"/>
    <x v="11"/>
    <n v="5"/>
    <s v="Unknown"/>
    <s v="Unknown"/>
    <n v="13475"/>
    <n v="3"/>
    <x v="379"/>
    <n v="2.0686456400742115"/>
    <n v="499.22053811659191"/>
    <x v="0"/>
  </r>
  <r>
    <n v="381"/>
    <x v="40"/>
    <x v="136"/>
    <x v="1"/>
    <x v="12"/>
    <n v="65.7"/>
    <x v="107"/>
    <x v="8"/>
    <n v="3.4"/>
    <x v="380"/>
    <s v="Sapphire Blue"/>
    <x v="0"/>
    <s v="Unknown"/>
    <s v="★★★☆☆"/>
    <n v="3"/>
    <n v="19640"/>
    <n v="5"/>
    <x v="380"/>
    <n v="7.1689497716894977"/>
    <n v="72.36732484076434"/>
    <x v="2"/>
  </r>
  <r>
    <n v="382"/>
    <x v="10"/>
    <x v="10"/>
    <x v="4"/>
    <x v="1"/>
    <n v="98.6"/>
    <x v="75"/>
    <x v="11"/>
    <n v="10.8"/>
    <x v="381"/>
    <s v="Gold"/>
    <x v="39"/>
    <n v="0"/>
    <s v="★★★★☆"/>
    <n v="4"/>
    <n v="13991"/>
    <n v="5"/>
    <x v="381"/>
    <n v="2.9614604462474645"/>
    <n v="388.62479452054794"/>
    <x v="0"/>
  </r>
  <r>
    <n v="383"/>
    <x v="11"/>
    <x v="11"/>
    <x v="6"/>
    <x v="10"/>
    <n v="121.5"/>
    <x v="278"/>
    <x v="2"/>
    <n v="4.9000000000000004"/>
    <x v="382"/>
    <s v="Blue"/>
    <x v="28"/>
    <n v="2"/>
    <s v="Unknown"/>
    <s v="Unknown"/>
    <n v="6575"/>
    <n v="5"/>
    <x v="382"/>
    <n v="1.9835390946502058"/>
    <n v="290.11854771784238"/>
    <x v="1"/>
  </r>
  <r>
    <n v="384"/>
    <x v="4"/>
    <x v="148"/>
    <x v="1"/>
    <x v="12"/>
    <n v="34.1"/>
    <x v="279"/>
    <x v="9"/>
    <n v="3"/>
    <x v="383"/>
    <s v="Candy Apple Red"/>
    <x v="28"/>
    <s v="Unknown"/>
    <s v="★★★★☆"/>
    <n v="4"/>
    <n v="14610"/>
    <n v="3"/>
    <x v="383"/>
    <n v="11.026392961876832"/>
    <n v="285.10792553191487"/>
    <x v="0"/>
  </r>
  <r>
    <n v="385"/>
    <x v="50"/>
    <x v="94"/>
    <x v="1"/>
    <x v="7"/>
    <n v="20.100000000000001"/>
    <x v="214"/>
    <x v="4"/>
    <n v="3.6"/>
    <x v="384"/>
    <s v="Cream"/>
    <x v="32"/>
    <s v="Unknown"/>
    <s v="★★★★☆"/>
    <n v="4"/>
    <n v="14288"/>
    <n v="4"/>
    <x v="384"/>
    <n v="5.9203980099502482"/>
    <n v="958.03882352941173"/>
    <x v="0"/>
  </r>
  <r>
    <n v="386"/>
    <x v="48"/>
    <x v="143"/>
    <x v="3"/>
    <x v="2"/>
    <n v="20.399999999999999"/>
    <x v="280"/>
    <x v="6"/>
    <n v="1.9"/>
    <x v="385"/>
    <s v="Teal"/>
    <x v="6"/>
    <n v="3"/>
    <s v="★★★★★"/>
    <n v="5"/>
    <n v="2970"/>
    <n v="4"/>
    <x v="385"/>
    <n v="28.823529411764707"/>
    <n v="160.26613945578231"/>
    <x v="0"/>
  </r>
  <r>
    <n v="387"/>
    <x v="15"/>
    <x v="109"/>
    <x v="4"/>
    <x v="1"/>
    <n v="79.8"/>
    <x v="281"/>
    <x v="8"/>
    <n v="7.9"/>
    <x v="386"/>
    <s v="Silver"/>
    <x v="16"/>
    <n v="2"/>
    <s v="★★★★★"/>
    <n v="5"/>
    <n v="11772"/>
    <n v="4"/>
    <x v="386"/>
    <n v="6.1654135338345863"/>
    <n v="104.05325203252032"/>
    <x v="1"/>
  </r>
  <r>
    <n v="388"/>
    <x v="39"/>
    <x v="65"/>
    <x v="8"/>
    <x v="10"/>
    <n v="24.6"/>
    <x v="163"/>
    <x v="3"/>
    <n v="6.1"/>
    <x v="387"/>
    <s v="Matte White"/>
    <x v="17"/>
    <n v="3"/>
    <s v="Unknown"/>
    <s v="Unknown"/>
    <n v="11117"/>
    <n v="3"/>
    <x v="387"/>
    <n v="4.5528455284552845"/>
    <n v="335.34928571428571"/>
    <x v="2"/>
  </r>
  <r>
    <n v="389"/>
    <x v="52"/>
    <x v="145"/>
    <x v="9"/>
    <x v="6"/>
    <n v="47.5"/>
    <x v="282"/>
    <x v="1"/>
    <n v="11.3"/>
    <x v="388"/>
    <s v="Matte White"/>
    <x v="5"/>
    <n v="1"/>
    <s v="Unknown"/>
    <s v="Unknown"/>
    <n v="4639"/>
    <n v="4"/>
    <x v="388"/>
    <n v="9.1368421052631579"/>
    <n v="309.73271889400922"/>
    <x v="0"/>
  </r>
  <r>
    <n v="390"/>
    <x v="44"/>
    <x v="108"/>
    <x v="7"/>
    <x v="5"/>
    <n v="139.30000000000001"/>
    <x v="283"/>
    <x v="3"/>
    <n v="8.6"/>
    <x v="389"/>
    <s v="Midnight Black"/>
    <x v="8"/>
    <n v="0"/>
    <s v="★★★★★"/>
    <n v="5"/>
    <n v="2095"/>
    <n v="3"/>
    <x v="389"/>
    <n v="0.88298636037329492"/>
    <n v="371.25634146341463"/>
    <x v="1"/>
  </r>
  <r>
    <n v="391"/>
    <x v="10"/>
    <x v="10"/>
    <x v="5"/>
    <x v="14"/>
    <n v="100"/>
    <x v="186"/>
    <x v="12"/>
    <n v="5.4"/>
    <x v="390"/>
    <s v="Racing Red"/>
    <x v="29"/>
    <n v="5"/>
    <s v="★★★☆☆"/>
    <n v="3"/>
    <n v="1493"/>
    <n v="5"/>
    <x v="390"/>
    <n v="1.32"/>
    <n v="965.01909090909089"/>
    <x v="0"/>
  </r>
  <r>
    <n v="392"/>
    <x v="21"/>
    <x v="55"/>
    <x v="4"/>
    <x v="6"/>
    <n v="55.6"/>
    <x v="48"/>
    <x v="9"/>
    <n v="2.4"/>
    <x v="391"/>
    <s v="Pearl White"/>
    <x v="38"/>
    <n v="4"/>
    <s v="Unknown"/>
    <s v="Unknown"/>
    <n v="12325"/>
    <n v="3"/>
    <x v="391"/>
    <n v="8.7589928057553958"/>
    <n v="152.75416837782342"/>
    <x v="1"/>
  </r>
  <r>
    <n v="393"/>
    <x v="27"/>
    <x v="34"/>
    <x v="4"/>
    <x v="8"/>
    <n v="20.9"/>
    <x v="215"/>
    <x v="15"/>
    <n v="8.6"/>
    <x v="392"/>
    <s v="Copper"/>
    <x v="31"/>
    <n v="3"/>
    <s v="★★★★★"/>
    <n v="5"/>
    <n v="8878"/>
    <n v="5"/>
    <x v="392"/>
    <n v="27.464114832535888"/>
    <n v="176.38965156794427"/>
    <x v="0"/>
  </r>
  <r>
    <n v="394"/>
    <x v="18"/>
    <x v="23"/>
    <x v="8"/>
    <x v="10"/>
    <n v="99.4"/>
    <x v="214"/>
    <x v="11"/>
    <n v="8.6999999999999993"/>
    <x v="393"/>
    <s v="Green"/>
    <x v="17"/>
    <n v="0"/>
    <s v="★★★★★"/>
    <n v="5"/>
    <n v="3135"/>
    <n v="5"/>
    <x v="393"/>
    <n v="1.1971830985915493"/>
    <n v="869.29394957983186"/>
    <x v="0"/>
  </r>
  <r>
    <n v="395"/>
    <x v="36"/>
    <x v="149"/>
    <x v="3"/>
    <x v="2"/>
    <n v="80.3"/>
    <x v="8"/>
    <x v="12"/>
    <n v="3.7"/>
    <x v="394"/>
    <s v="Burgundy"/>
    <x v="5"/>
    <n v="3"/>
    <s v="★★★☆☆"/>
    <n v="3"/>
    <n v="1770"/>
    <n v="5"/>
    <x v="394"/>
    <n v="5.230386052303861"/>
    <n v="126.77685714285714"/>
    <x v="1"/>
  </r>
  <r>
    <n v="396"/>
    <x v="36"/>
    <x v="150"/>
    <x v="8"/>
    <x v="3"/>
    <n v="52.7"/>
    <x v="148"/>
    <x v="1"/>
    <n v="1"/>
    <x v="395"/>
    <s v="Matte White"/>
    <x v="10"/>
    <n v="0"/>
    <s v="★★★☆☆"/>
    <n v="3"/>
    <n v="14575"/>
    <n v="5"/>
    <x v="395"/>
    <n v="7.8747628083491454"/>
    <n v="286.38561445783131"/>
    <x v="0"/>
  </r>
  <r>
    <n v="397"/>
    <x v="5"/>
    <x v="35"/>
    <x v="9"/>
    <x v="2"/>
    <n v="117.1"/>
    <x v="284"/>
    <x v="5"/>
    <n v="3.1"/>
    <x v="396"/>
    <s v="Crimson Red"/>
    <x v="13"/>
    <n v="3"/>
    <s v="★★★☆☆"/>
    <n v="3"/>
    <n v="2409"/>
    <n v="4"/>
    <x v="396"/>
    <n v="4.7736976942783951"/>
    <n v="77.309373881932032"/>
    <x v="1"/>
  </r>
  <r>
    <n v="398"/>
    <x v="5"/>
    <x v="5"/>
    <x v="0"/>
    <x v="5"/>
    <n v="76.7"/>
    <x v="285"/>
    <x v="1"/>
    <n v="2.5"/>
    <x v="397"/>
    <s v="Sunset Orange"/>
    <x v="7"/>
    <n v="2"/>
    <s v="★★★★★"/>
    <n v="5"/>
    <n v="18634"/>
    <n v="3"/>
    <x v="397"/>
    <n v="2.737940026075619"/>
    <n v="356.27719047619053"/>
    <x v="1"/>
  </r>
  <r>
    <n v="399"/>
    <x v="22"/>
    <x v="49"/>
    <x v="4"/>
    <x v="1"/>
    <n v="80.5"/>
    <x v="286"/>
    <x v="11"/>
    <n v="9.1999999999999993"/>
    <x v="398"/>
    <s v="Copper"/>
    <x v="24"/>
    <n v="5"/>
    <s v="★★★★★"/>
    <n v="5"/>
    <n v="18112"/>
    <n v="3"/>
    <x v="398"/>
    <n v="3.9006211180124222"/>
    <n v="179.56187898089172"/>
    <x v="1"/>
  </r>
  <r>
    <n v="400"/>
    <x v="39"/>
    <x v="65"/>
    <x v="3"/>
    <x v="12"/>
    <n v="132.1"/>
    <x v="285"/>
    <x v="6"/>
    <n v="10.1"/>
    <x v="399"/>
    <s v="Volcanic Yellow"/>
    <x v="33"/>
    <n v="1"/>
    <s v="★★★☆☆"/>
    <n v="3"/>
    <n v="19391"/>
    <n v="3"/>
    <x v="399"/>
    <n v="1.5897047691143074"/>
    <n v="302.38338095238095"/>
    <x v="1"/>
  </r>
  <r>
    <n v="401"/>
    <x v="49"/>
    <x v="104"/>
    <x v="9"/>
    <x v="8"/>
    <n v="25.2"/>
    <x v="272"/>
    <x v="2"/>
    <n v="5.4"/>
    <x v="400"/>
    <s v="Cobalt Blue"/>
    <x v="13"/>
    <n v="1"/>
    <s v="★★★★★"/>
    <n v="5"/>
    <n v="13324"/>
    <n v="3"/>
    <x v="400"/>
    <n v="13.492063492063492"/>
    <n v="227.40711764705881"/>
    <x v="1"/>
  </r>
  <r>
    <n v="402"/>
    <x v="9"/>
    <x v="42"/>
    <x v="6"/>
    <x v="2"/>
    <n v="104.2"/>
    <x v="287"/>
    <x v="10"/>
    <n v="6"/>
    <x v="401"/>
    <s v="Cosmic Purple"/>
    <x v="4"/>
    <n v="5"/>
    <s v="★★★★☆"/>
    <n v="4"/>
    <n v="4542"/>
    <n v="5"/>
    <x v="401"/>
    <n v="1.4011516314779271"/>
    <n v="456.03006849315068"/>
    <x v="1"/>
  </r>
  <r>
    <n v="403"/>
    <x v="4"/>
    <x v="148"/>
    <x v="2"/>
    <x v="7"/>
    <n v="80.400000000000006"/>
    <x v="259"/>
    <x v="10"/>
    <n v="10.4"/>
    <x v="402"/>
    <s v="Ice Silver"/>
    <x v="6"/>
    <n v="2"/>
    <s v="★★★★★"/>
    <n v="5"/>
    <n v="17774"/>
    <n v="5"/>
    <x v="402"/>
    <n v="5.2736318407960194"/>
    <n v="90.763750000000002"/>
    <x v="2"/>
  </r>
  <r>
    <n v="404"/>
    <x v="31"/>
    <x v="43"/>
    <x v="1"/>
    <x v="6"/>
    <n v="100.7"/>
    <x v="288"/>
    <x v="2"/>
    <n v="6.4"/>
    <x v="403"/>
    <s v="Turquoise"/>
    <x v="8"/>
    <s v="Unknown"/>
    <s v="★★★★☆"/>
    <n v="4"/>
    <n v="12007"/>
    <n v="3"/>
    <x v="403"/>
    <n v="2.6911618669314796"/>
    <n v="513.65494464944641"/>
    <x v="0"/>
  </r>
  <r>
    <n v="405"/>
    <x v="44"/>
    <x v="108"/>
    <x v="3"/>
    <x v="0"/>
    <n v="120.6"/>
    <x v="6"/>
    <x v="5"/>
    <n v="3.2"/>
    <x v="404"/>
    <s v="Aurora Blue"/>
    <x v="30"/>
    <n v="5"/>
    <s v="★★★☆☆"/>
    <n v="3"/>
    <n v="10500"/>
    <n v="4"/>
    <x v="404"/>
    <n v="1.4096185737976783"/>
    <n v="256.62894117647056"/>
    <x v="1"/>
  </r>
  <r>
    <n v="406"/>
    <x v="22"/>
    <x v="86"/>
    <x v="1"/>
    <x v="3"/>
    <n v="56"/>
    <x v="186"/>
    <x v="14"/>
    <n v="4.5"/>
    <x v="405"/>
    <s v="Matte Black"/>
    <x v="25"/>
    <n v="4"/>
    <s v="★★★★☆"/>
    <n v="4"/>
    <n v="14810"/>
    <n v="5"/>
    <x v="405"/>
    <n v="2.3571428571428572"/>
    <n v="669.29719696969698"/>
    <x v="0"/>
  </r>
  <r>
    <n v="407"/>
    <x v="36"/>
    <x v="151"/>
    <x v="4"/>
    <x v="2"/>
    <n v="135.9"/>
    <x v="205"/>
    <x v="15"/>
    <n v="1.4"/>
    <x v="406"/>
    <s v="Copper"/>
    <x v="12"/>
    <s v="Unknown"/>
    <s v="★★★★☆"/>
    <n v="4"/>
    <n v="4931"/>
    <n v="3"/>
    <x v="406"/>
    <n v="2.457689477557027"/>
    <n v="412.43562874251495"/>
    <x v="0"/>
  </r>
  <r>
    <n v="408"/>
    <x v="40"/>
    <x v="62"/>
    <x v="0"/>
    <x v="13"/>
    <n v="74.099999999999994"/>
    <x v="209"/>
    <x v="0"/>
    <n v="5.9"/>
    <x v="407"/>
    <s v="Racing Red"/>
    <x v="23"/>
    <n v="0"/>
    <s v="★★★★★"/>
    <n v="5"/>
    <n v="11006"/>
    <n v="4"/>
    <x v="407"/>
    <n v="6.0593792172739542"/>
    <n v="179.09933184855234"/>
    <x v="0"/>
  </r>
  <r>
    <n v="409"/>
    <x v="5"/>
    <x v="35"/>
    <x v="1"/>
    <x v="7"/>
    <n v="122.3"/>
    <x v="289"/>
    <x v="1"/>
    <n v="5.8"/>
    <x v="408"/>
    <s v="Burgundy"/>
    <x v="17"/>
    <n v="2"/>
    <s v="★★★★☆"/>
    <n v="4"/>
    <n v="1550"/>
    <n v="3"/>
    <x v="408"/>
    <n v="2.8454619787408015"/>
    <n v="281.81091954022986"/>
    <x v="0"/>
  </r>
  <r>
    <n v="410"/>
    <x v="47"/>
    <x v="100"/>
    <x v="7"/>
    <x v="10"/>
    <n v="100.4"/>
    <x v="49"/>
    <x v="8"/>
    <n v="2.6"/>
    <x v="409"/>
    <s v="Cosmic Purple"/>
    <x v="5"/>
    <n v="0"/>
    <s v="★★★☆☆"/>
    <n v="3"/>
    <n v="14447"/>
    <n v="4"/>
    <x v="409"/>
    <n v="1.8127490039840637"/>
    <n v="280.45670329670332"/>
    <x v="1"/>
  </r>
  <r>
    <n v="411"/>
    <x v="36"/>
    <x v="132"/>
    <x v="8"/>
    <x v="4"/>
    <n v="111.9"/>
    <x v="290"/>
    <x v="5"/>
    <n v="11.7"/>
    <x v="410"/>
    <s v="Candy Apple Red"/>
    <x v="15"/>
    <n v="4"/>
    <s v="★★★★☆"/>
    <n v="4"/>
    <n v="16364"/>
    <n v="3"/>
    <x v="410"/>
    <n v="3.9320822162645217"/>
    <n v="108.53025"/>
    <x v="1"/>
  </r>
  <r>
    <n v="412"/>
    <x v="6"/>
    <x v="111"/>
    <x v="10"/>
    <x v="8"/>
    <n v="146.1"/>
    <x v="291"/>
    <x v="5"/>
    <n v="7.9"/>
    <x v="411"/>
    <s v="Copper"/>
    <x v="32"/>
    <n v="4"/>
    <s v="★★★★☆"/>
    <n v="4"/>
    <n v="3680"/>
    <n v="5"/>
    <x v="411"/>
    <n v="2.5941136208076663"/>
    <n v="172.73567282321901"/>
    <x v="1"/>
  </r>
  <r>
    <n v="413"/>
    <x v="32"/>
    <x v="85"/>
    <x v="10"/>
    <x v="7"/>
    <n v="91.6"/>
    <x v="292"/>
    <x v="10"/>
    <n v="5.0999999999999996"/>
    <x v="412"/>
    <s v="Candy Apple Red"/>
    <x v="34"/>
    <s v="Unknown"/>
    <s v="★★★★★"/>
    <n v="5"/>
    <n v="17250"/>
    <n v="3"/>
    <x v="412"/>
    <n v="2.8056768558951966"/>
    <n v="509.3588715953307"/>
    <x v="0"/>
  </r>
  <r>
    <n v="414"/>
    <x v="31"/>
    <x v="68"/>
    <x v="8"/>
    <x v="8"/>
    <n v="30.9"/>
    <x v="28"/>
    <x v="1"/>
    <n v="8.3000000000000007"/>
    <x v="413"/>
    <s v="Graphite Gray"/>
    <x v="29"/>
    <n v="2"/>
    <s v="★★★☆☆"/>
    <n v="3"/>
    <n v="11831"/>
    <n v="4"/>
    <x v="413"/>
    <n v="17.281553398058254"/>
    <n v="271.37610486891384"/>
    <x v="0"/>
  </r>
  <r>
    <n v="415"/>
    <x v="28"/>
    <x v="142"/>
    <x v="2"/>
    <x v="3"/>
    <n v="68.5"/>
    <x v="293"/>
    <x v="14"/>
    <n v="4.5"/>
    <x v="414"/>
    <s v="Matte Gray"/>
    <x v="0"/>
    <n v="3"/>
    <s v="★★★★☆"/>
    <n v="4"/>
    <n v="9457"/>
    <n v="3"/>
    <x v="414"/>
    <n v="3.5766423357664232"/>
    <n v="601.23608163265305"/>
    <x v="0"/>
  </r>
  <r>
    <n v="416"/>
    <x v="13"/>
    <x v="13"/>
    <x v="9"/>
    <x v="10"/>
    <n v="128.6"/>
    <x v="77"/>
    <x v="15"/>
    <n v="2.2000000000000002"/>
    <x v="415"/>
    <s v="Matte Black"/>
    <x v="6"/>
    <s v="Unknown"/>
    <s v="★★★☆☆"/>
    <n v="3"/>
    <n v="216"/>
    <n v="4"/>
    <x v="415"/>
    <n v="3.1570762052877139"/>
    <n v="163.51660098522169"/>
    <x v="1"/>
  </r>
  <r>
    <n v="417"/>
    <x v="0"/>
    <x v="0"/>
    <x v="9"/>
    <x v="10"/>
    <n v="92.3"/>
    <x v="255"/>
    <x v="0"/>
    <n v="2.8"/>
    <x v="416"/>
    <s v="Copper"/>
    <x v="3"/>
    <n v="2"/>
    <s v="★★★★★"/>
    <n v="5"/>
    <n v="15186"/>
    <n v="3"/>
    <x v="416"/>
    <n v="5.0162513542795235"/>
    <n v="280.50550755939526"/>
    <x v="0"/>
  </r>
  <r>
    <n v="418"/>
    <x v="27"/>
    <x v="102"/>
    <x v="10"/>
    <x v="13"/>
    <n v="59"/>
    <x v="264"/>
    <x v="6"/>
    <n v="1.9"/>
    <x v="417"/>
    <s v="Copper"/>
    <x v="31"/>
    <n v="5"/>
    <s v="Unknown"/>
    <s v="Unknown"/>
    <n v="9083"/>
    <n v="4"/>
    <x v="417"/>
    <n v="7.2372881355932206"/>
    <n v="257.39957845433253"/>
    <x v="0"/>
  </r>
  <r>
    <n v="419"/>
    <x v="3"/>
    <x v="152"/>
    <x v="2"/>
    <x v="9"/>
    <n v="82.5"/>
    <x v="294"/>
    <x v="13"/>
    <n v="7.7"/>
    <x v="418"/>
    <s v="Ice Silver"/>
    <x v="25"/>
    <n v="5"/>
    <s v="★★★☆☆"/>
    <n v="3"/>
    <n v="19059"/>
    <n v="3"/>
    <x v="418"/>
    <n v="3.915151515151515"/>
    <n v="269.73650154798759"/>
    <x v="0"/>
  </r>
  <r>
    <n v="420"/>
    <x v="28"/>
    <x v="37"/>
    <x v="7"/>
    <x v="5"/>
    <n v="110.1"/>
    <x v="295"/>
    <x v="11"/>
    <n v="1.1000000000000001"/>
    <x v="419"/>
    <s v="Emerald Green"/>
    <x v="34"/>
    <s v="Unknown"/>
    <s v="★★★☆☆"/>
    <n v="3"/>
    <n v="16838"/>
    <n v="3"/>
    <x v="419"/>
    <n v="2.561307901907357"/>
    <n v="260.0695390070922"/>
    <x v="1"/>
  </r>
  <r>
    <n v="421"/>
    <x v="38"/>
    <x v="60"/>
    <x v="10"/>
    <x v="14"/>
    <n v="32.299999999999997"/>
    <x v="232"/>
    <x v="11"/>
    <n v="6.8"/>
    <x v="420"/>
    <s v="Platinum"/>
    <x v="17"/>
    <n v="5"/>
    <s v="Unknown"/>
    <s v="Unknown"/>
    <n v="19006"/>
    <n v="4"/>
    <x v="420"/>
    <n v="15.015479876160992"/>
    <n v="277.71789690721647"/>
    <x v="0"/>
  </r>
  <r>
    <n v="422"/>
    <x v="46"/>
    <x v="114"/>
    <x v="0"/>
    <x v="10"/>
    <n v="87.4"/>
    <x v="73"/>
    <x v="6"/>
    <n v="5.2"/>
    <x v="421"/>
    <s v="Pearl White"/>
    <x v="13"/>
    <n v="4"/>
    <s v="★★★★★"/>
    <n v="5"/>
    <n v="17224"/>
    <n v="5"/>
    <x v="421"/>
    <n v="3.3180778032036611"/>
    <n v="484.5134137931035"/>
    <x v="0"/>
  </r>
  <r>
    <n v="423"/>
    <x v="41"/>
    <x v="67"/>
    <x v="9"/>
    <x v="12"/>
    <n v="139.1"/>
    <x v="296"/>
    <x v="0"/>
    <n v="11.1"/>
    <x v="422"/>
    <s v="Magenta"/>
    <x v="2"/>
    <s v="Unknown"/>
    <s v="★★★★★"/>
    <n v="5"/>
    <n v="11208"/>
    <n v="3"/>
    <x v="422"/>
    <n v="1.1430625449317038"/>
    <n v="550.57981132075474"/>
    <x v="0"/>
  </r>
  <r>
    <n v="424"/>
    <x v="41"/>
    <x v="134"/>
    <x v="0"/>
    <x v="0"/>
    <n v="125.9"/>
    <x v="140"/>
    <x v="0"/>
    <n v="10.4"/>
    <x v="423"/>
    <s v="Crimson Red"/>
    <x v="17"/>
    <s v="Unknown"/>
    <s v="Unknown"/>
    <s v="Unknown"/>
    <n v="3660"/>
    <n v="3"/>
    <x v="423"/>
    <n v="1.6918189038919778"/>
    <n v="221.04751173708922"/>
    <x v="1"/>
  </r>
  <r>
    <n v="425"/>
    <x v="27"/>
    <x v="34"/>
    <x v="9"/>
    <x v="8"/>
    <n v="45.5"/>
    <x v="183"/>
    <x v="2"/>
    <n v="5.9"/>
    <x v="424"/>
    <s v="Silver"/>
    <x v="12"/>
    <n v="0"/>
    <s v="★★★★★"/>
    <n v="5"/>
    <n v="6730"/>
    <n v="5"/>
    <x v="424"/>
    <n v="2.5494505494505493"/>
    <n v="1198.4786206896551"/>
    <x v="0"/>
  </r>
  <r>
    <n v="426"/>
    <x v="20"/>
    <x v="32"/>
    <x v="1"/>
    <x v="11"/>
    <n v="23.8"/>
    <x v="68"/>
    <x v="13"/>
    <n v="11.4"/>
    <x v="425"/>
    <s v="Pearl White"/>
    <x v="35"/>
    <n v="4"/>
    <s v="★★★☆☆"/>
    <n v="3"/>
    <n v="18944"/>
    <n v="3"/>
    <x v="425"/>
    <n v="7.3109243697478989"/>
    <n v="412.30109195402298"/>
    <x v="1"/>
  </r>
  <r>
    <n v="427"/>
    <x v="40"/>
    <x v="136"/>
    <x v="8"/>
    <x v="13"/>
    <n v="42.3"/>
    <x v="297"/>
    <x v="10"/>
    <n v="11.7"/>
    <x v="426"/>
    <s v="Electric Blue"/>
    <x v="35"/>
    <n v="3"/>
    <s v="★★★★☆"/>
    <n v="4"/>
    <n v="3516"/>
    <n v="3"/>
    <x v="426"/>
    <n v="11.48936170212766"/>
    <n v="86.095246913580254"/>
    <x v="1"/>
  </r>
  <r>
    <n v="428"/>
    <x v="47"/>
    <x v="100"/>
    <x v="9"/>
    <x v="2"/>
    <n v="86.9"/>
    <x v="229"/>
    <x v="7"/>
    <n v="9.3000000000000007"/>
    <x v="427"/>
    <s v="Sunset Orange"/>
    <x v="25"/>
    <n v="3"/>
    <s v="★★★★★"/>
    <n v="5"/>
    <n v="1330"/>
    <n v="3"/>
    <x v="427"/>
    <n v="3.5443037974683542"/>
    <n v="219.84944805194806"/>
    <x v="1"/>
  </r>
  <r>
    <n v="429"/>
    <x v="8"/>
    <x v="8"/>
    <x v="4"/>
    <x v="3"/>
    <n v="56.9"/>
    <x v="206"/>
    <x v="8"/>
    <n v="8.4"/>
    <x v="428"/>
    <s v="Crimson Red"/>
    <x v="3"/>
    <n v="3"/>
    <s v="Unknown"/>
    <s v="Unknown"/>
    <n v="15586"/>
    <n v="5"/>
    <x v="428"/>
    <n v="7.1528998242530761"/>
    <n v="321.69734643734648"/>
    <x v="0"/>
  </r>
  <r>
    <n v="430"/>
    <x v="36"/>
    <x v="132"/>
    <x v="0"/>
    <x v="7"/>
    <n v="83.9"/>
    <x v="298"/>
    <x v="4"/>
    <n v="5.5"/>
    <x v="429"/>
    <s v="Green"/>
    <x v="25"/>
    <s v="Unknown"/>
    <s v="★★★☆☆"/>
    <n v="3"/>
    <n v="5528"/>
    <n v="3"/>
    <x v="429"/>
    <n v="1.8235995232419546"/>
    <n v="712.58686274509796"/>
    <x v="0"/>
  </r>
  <r>
    <n v="431"/>
    <x v="36"/>
    <x v="132"/>
    <x v="2"/>
    <x v="2"/>
    <n v="97.3"/>
    <x v="13"/>
    <x v="7"/>
    <n v="3.2"/>
    <x v="430"/>
    <s v="Champagne"/>
    <x v="22"/>
    <n v="4"/>
    <s v="★★★★★"/>
    <n v="5"/>
    <n v="13114"/>
    <n v="4"/>
    <x v="430"/>
    <n v="3.1449126413155191"/>
    <n v="264.58986928104576"/>
    <x v="0"/>
  </r>
  <r>
    <n v="432"/>
    <x v="32"/>
    <x v="138"/>
    <x v="5"/>
    <x v="3"/>
    <n v="148.4"/>
    <x v="299"/>
    <x v="13"/>
    <n v="2.2000000000000002"/>
    <x v="431"/>
    <s v="Orange"/>
    <x v="28"/>
    <n v="1"/>
    <s v="★★★☆☆"/>
    <n v="3"/>
    <n v="1731"/>
    <n v="3"/>
    <x v="431"/>
    <n v="2.4326145552560647"/>
    <n v="234.22761772853184"/>
    <x v="0"/>
  </r>
  <r>
    <n v="433"/>
    <x v="50"/>
    <x v="94"/>
    <x v="10"/>
    <x v="3"/>
    <n v="98.6"/>
    <x v="300"/>
    <x v="0"/>
    <n v="4"/>
    <x v="432"/>
    <s v="Stealth Gray"/>
    <x v="12"/>
    <n v="4"/>
    <s v="★★★☆☆"/>
    <n v="3"/>
    <n v="9619"/>
    <n v="5"/>
    <x v="432"/>
    <n v="2.7079107505070996"/>
    <n v="392.46408239700378"/>
    <x v="0"/>
  </r>
  <r>
    <n v="434"/>
    <x v="50"/>
    <x v="117"/>
    <x v="3"/>
    <x v="13"/>
    <n v="90.5"/>
    <x v="268"/>
    <x v="10"/>
    <n v="11.5"/>
    <x v="433"/>
    <s v="Brown"/>
    <x v="25"/>
    <n v="2"/>
    <s v="★★★☆☆"/>
    <n v="3"/>
    <n v="1076"/>
    <n v="3"/>
    <x v="433"/>
    <n v="5.6795580110497239"/>
    <n v="65.742840466926069"/>
    <x v="2"/>
  </r>
  <r>
    <n v="435"/>
    <x v="1"/>
    <x v="26"/>
    <x v="10"/>
    <x v="12"/>
    <n v="76"/>
    <x v="301"/>
    <x v="4"/>
    <n v="6.1"/>
    <x v="434"/>
    <s v="Sky Blue"/>
    <x v="37"/>
    <n v="5"/>
    <s v="★★★★★"/>
    <n v="5"/>
    <n v="5121"/>
    <n v="5"/>
    <x v="434"/>
    <n v="3.4078947368421053"/>
    <n v="166.50903474903473"/>
    <x v="1"/>
  </r>
  <r>
    <n v="436"/>
    <x v="12"/>
    <x v="153"/>
    <x v="6"/>
    <x v="12"/>
    <n v="96.8"/>
    <x v="302"/>
    <x v="14"/>
    <n v="9.3000000000000007"/>
    <x v="435"/>
    <s v="Blue"/>
    <x v="23"/>
    <n v="1"/>
    <s v="★★★★★"/>
    <n v="5"/>
    <n v="19135"/>
    <n v="3"/>
    <x v="435"/>
    <n v="3.0268595041322315"/>
    <n v="218.88225255972696"/>
    <x v="1"/>
  </r>
  <r>
    <n v="437"/>
    <x v="7"/>
    <x v="40"/>
    <x v="2"/>
    <x v="3"/>
    <n v="32.700000000000003"/>
    <x v="303"/>
    <x v="14"/>
    <n v="5.2"/>
    <x v="436"/>
    <s v="Forest Green"/>
    <x v="9"/>
    <n v="2"/>
    <s v="★★★☆☆"/>
    <n v="3"/>
    <n v="9991"/>
    <n v="3"/>
    <x v="436"/>
    <n v="8.4403669724770634"/>
    <n v="133.23880434782609"/>
    <x v="2"/>
  </r>
  <r>
    <n v="438"/>
    <x v="52"/>
    <x v="145"/>
    <x v="0"/>
    <x v="4"/>
    <n v="62.4"/>
    <x v="304"/>
    <x v="9"/>
    <n v="7"/>
    <x v="437"/>
    <s v="Bronze"/>
    <x v="23"/>
    <n v="4"/>
    <s v="★★★★★"/>
    <n v="5"/>
    <n v="12789"/>
    <n v="4"/>
    <x v="437"/>
    <n v="5.3685897435897436"/>
    <n v="412.4453134328358"/>
    <x v="0"/>
  </r>
  <r>
    <n v="439"/>
    <x v="49"/>
    <x v="104"/>
    <x v="7"/>
    <x v="6"/>
    <n v="109.8"/>
    <x v="185"/>
    <x v="5"/>
    <n v="6.2"/>
    <x v="438"/>
    <s v="Lime Green"/>
    <x v="6"/>
    <n v="2"/>
    <s v="★★★★☆"/>
    <n v="4"/>
    <n v="2468"/>
    <n v="5"/>
    <x v="438"/>
    <n v="1.8670309653916213"/>
    <n v="621.34078048780486"/>
    <x v="0"/>
  </r>
  <r>
    <n v="440"/>
    <x v="37"/>
    <x v="58"/>
    <x v="6"/>
    <x v="8"/>
    <n v="58.7"/>
    <x v="305"/>
    <x v="4"/>
    <n v="9.8000000000000007"/>
    <x v="439"/>
    <s v="Green"/>
    <x v="30"/>
    <s v="Unknown"/>
    <s v="Unknown"/>
    <s v="Unknown"/>
    <n v="17401"/>
    <n v="4"/>
    <x v="439"/>
    <n v="6.6950596252129468"/>
    <n v="267.04496183206106"/>
    <x v="0"/>
  </r>
  <r>
    <n v="441"/>
    <x v="43"/>
    <x v="74"/>
    <x v="2"/>
    <x v="14"/>
    <n v="30"/>
    <x v="306"/>
    <x v="8"/>
    <n v="6.3"/>
    <x v="440"/>
    <s v="Lime Green"/>
    <x v="15"/>
    <n v="3"/>
    <s v="★★★★☆"/>
    <n v="4"/>
    <n v="17942"/>
    <n v="3"/>
    <x v="440"/>
    <n v="17.366666666666667"/>
    <n v="126.6585028790787"/>
    <x v="1"/>
  </r>
  <r>
    <n v="442"/>
    <x v="27"/>
    <x v="102"/>
    <x v="5"/>
    <x v="12"/>
    <n v="47.7"/>
    <x v="277"/>
    <x v="1"/>
    <n v="3.6"/>
    <x v="441"/>
    <s v="Cobalt Blue"/>
    <x v="19"/>
    <n v="3"/>
    <s v="★★★☆☆"/>
    <n v="3"/>
    <n v="17113"/>
    <n v="3"/>
    <x v="441"/>
    <n v="12.410901467505241"/>
    <n v="179.98506756756757"/>
    <x v="0"/>
  </r>
  <r>
    <n v="443"/>
    <x v="36"/>
    <x v="122"/>
    <x v="10"/>
    <x v="2"/>
    <n v="39.6"/>
    <x v="307"/>
    <x v="8"/>
    <n v="10.199999999999999"/>
    <x v="442"/>
    <s v="Titanium"/>
    <x v="12"/>
    <n v="3"/>
    <s v="★★★☆☆"/>
    <n v="3"/>
    <n v="8403"/>
    <n v="5"/>
    <x v="442"/>
    <n v="11.363636363636363"/>
    <n v="176.0694"/>
    <x v="1"/>
  </r>
  <r>
    <n v="444"/>
    <x v="30"/>
    <x v="125"/>
    <x v="9"/>
    <x v="2"/>
    <n v="34.799999999999997"/>
    <x v="247"/>
    <x v="10"/>
    <n v="3.3"/>
    <x v="443"/>
    <s v="Sunset Orange"/>
    <x v="37"/>
    <n v="3"/>
    <s v="★★★☆☆"/>
    <n v="3"/>
    <n v="5221"/>
    <n v="4"/>
    <x v="443"/>
    <n v="5.6896551724137936"/>
    <n v="652.86595959595968"/>
    <x v="0"/>
  </r>
  <r>
    <n v="445"/>
    <x v="9"/>
    <x v="154"/>
    <x v="6"/>
    <x v="14"/>
    <n v="124.5"/>
    <x v="139"/>
    <x v="11"/>
    <n v="7.9"/>
    <x v="444"/>
    <s v="Volcanic Yellow"/>
    <x v="37"/>
    <n v="0"/>
    <s v="Unknown"/>
    <s v="Unknown"/>
    <n v="19713"/>
    <n v="4"/>
    <x v="444"/>
    <n v="3.5100401606425704"/>
    <n v="80.246864988558343"/>
    <x v="2"/>
  </r>
  <r>
    <n v="446"/>
    <x v="3"/>
    <x v="155"/>
    <x v="2"/>
    <x v="7"/>
    <n v="105.5"/>
    <x v="287"/>
    <x v="4"/>
    <n v="11.3"/>
    <x v="445"/>
    <s v="Gray"/>
    <x v="9"/>
    <s v="Unknown"/>
    <s v="★★★★★"/>
    <n v="5"/>
    <n v="19019"/>
    <n v="5"/>
    <x v="445"/>
    <n v="1.3838862559241707"/>
    <n v="800.74061643835614"/>
    <x v="0"/>
  </r>
  <r>
    <n v="447"/>
    <x v="34"/>
    <x v="47"/>
    <x v="4"/>
    <x v="2"/>
    <n v="98"/>
    <x v="111"/>
    <x v="5"/>
    <n v="4.3"/>
    <x v="446"/>
    <s v="Beige"/>
    <x v="9"/>
    <n v="1"/>
    <s v="★★★★☆"/>
    <n v="4"/>
    <n v="14400"/>
    <n v="4"/>
    <x v="446"/>
    <n v="5.0510204081632653"/>
    <n v="202.26090909090908"/>
    <x v="0"/>
  </r>
  <r>
    <n v="448"/>
    <x v="34"/>
    <x v="156"/>
    <x v="0"/>
    <x v="12"/>
    <n v="89.4"/>
    <x v="108"/>
    <x v="7"/>
    <n v="4.0999999999999996"/>
    <x v="447"/>
    <s v="Sky Blue"/>
    <x v="9"/>
    <n v="1"/>
    <s v="★★★★☆"/>
    <n v="4"/>
    <n v="690"/>
    <n v="5"/>
    <x v="447"/>
    <n v="5.1230425055928412"/>
    <n v="176.53659388646287"/>
    <x v="0"/>
  </r>
  <r>
    <n v="449"/>
    <x v="30"/>
    <x v="125"/>
    <x v="1"/>
    <x v="14"/>
    <n v="142.30000000000001"/>
    <x v="251"/>
    <x v="3"/>
    <n v="3.4"/>
    <x v="448"/>
    <s v="Emerald Green"/>
    <x v="2"/>
    <n v="5"/>
    <s v="★★★★☆"/>
    <n v="4"/>
    <n v="12729"/>
    <n v="3"/>
    <x v="448"/>
    <n v="3.183415319747013"/>
    <n v="168.12986754966889"/>
    <x v="1"/>
  </r>
  <r>
    <n v="450"/>
    <x v="4"/>
    <x v="4"/>
    <x v="6"/>
    <x v="6"/>
    <n v="141.69999999999999"/>
    <x v="48"/>
    <x v="3"/>
    <n v="3.9"/>
    <x v="449"/>
    <s v="Pearl White"/>
    <x v="38"/>
    <n v="5"/>
    <s v="Unknown"/>
    <s v="Unknown"/>
    <n v="2624"/>
    <n v="4"/>
    <x v="449"/>
    <n v="3.4368383909668316"/>
    <n v="273.36757700205339"/>
    <x v="0"/>
  </r>
  <r>
    <n v="451"/>
    <x v="32"/>
    <x v="138"/>
    <x v="9"/>
    <x v="5"/>
    <n v="129.4"/>
    <x v="308"/>
    <x v="9"/>
    <n v="10.6"/>
    <x v="450"/>
    <s v="Platinum"/>
    <x v="1"/>
    <n v="4"/>
    <s v="★★★★★"/>
    <n v="5"/>
    <n v="17947"/>
    <n v="5"/>
    <x v="450"/>
    <n v="3.6089644513137555"/>
    <n v="275.00847965738757"/>
    <x v="0"/>
  </r>
  <r>
    <n v="452"/>
    <x v="8"/>
    <x v="8"/>
    <x v="0"/>
    <x v="14"/>
    <n v="26.8"/>
    <x v="245"/>
    <x v="11"/>
    <n v="7.7"/>
    <x v="451"/>
    <s v="Gray"/>
    <x v="18"/>
    <n v="5"/>
    <s v="★★★☆☆"/>
    <n v="3"/>
    <n v="5171"/>
    <n v="3"/>
    <x v="451"/>
    <n v="15.970149253731343"/>
    <n v="291.87457943925233"/>
    <x v="0"/>
  </r>
  <r>
    <n v="453"/>
    <x v="40"/>
    <x v="62"/>
    <x v="1"/>
    <x v="14"/>
    <n v="36.9"/>
    <x v="275"/>
    <x v="9"/>
    <n v="9.6"/>
    <x v="452"/>
    <s v="Aurora Blue"/>
    <x v="26"/>
    <n v="5"/>
    <s v="★★★★☆"/>
    <n v="4"/>
    <n v="6509"/>
    <n v="3"/>
    <x v="452"/>
    <n v="10.948509485094851"/>
    <n v="169.12846534653463"/>
    <x v="1"/>
  </r>
  <r>
    <n v="454"/>
    <x v="23"/>
    <x v="41"/>
    <x v="10"/>
    <x v="3"/>
    <n v="133.9"/>
    <x v="309"/>
    <x v="3"/>
    <n v="0.7"/>
    <x v="453"/>
    <s v="Matte Gray"/>
    <x v="19"/>
    <n v="0"/>
    <s v="★★★★★"/>
    <n v="5"/>
    <n v="5529"/>
    <n v="3"/>
    <x v="453"/>
    <n v="4.3539955190440622"/>
    <n v="56.185951972555749"/>
    <x v="2"/>
  </r>
  <r>
    <n v="455"/>
    <x v="4"/>
    <x v="157"/>
    <x v="9"/>
    <x v="9"/>
    <n v="53.8"/>
    <x v="201"/>
    <x v="14"/>
    <n v="2.5"/>
    <x v="454"/>
    <s v="White"/>
    <x v="20"/>
    <n v="3"/>
    <s v="★★★☆☆"/>
    <n v="3"/>
    <n v="6656"/>
    <n v="3"/>
    <x v="454"/>
    <n v="2.6951672862453533"/>
    <n v="676.33896551724138"/>
    <x v="0"/>
  </r>
  <r>
    <n v="456"/>
    <x v="46"/>
    <x v="80"/>
    <x v="6"/>
    <x v="0"/>
    <n v="84.2"/>
    <x v="310"/>
    <x v="9"/>
    <n v="10.3"/>
    <x v="455"/>
    <s v="Platinum"/>
    <x v="39"/>
    <n v="1"/>
    <s v="★★★☆☆"/>
    <n v="3"/>
    <n v="942"/>
    <n v="4"/>
    <x v="455"/>
    <n v="1.9714964370546317"/>
    <n v="614.51765060240962"/>
    <x v="0"/>
  </r>
  <r>
    <n v="457"/>
    <x v="34"/>
    <x v="113"/>
    <x v="5"/>
    <x v="12"/>
    <n v="138"/>
    <x v="219"/>
    <x v="1"/>
    <n v="1.5"/>
    <x v="456"/>
    <s v="Purple"/>
    <x v="29"/>
    <n v="5"/>
    <s v="★★★★★"/>
    <n v="5"/>
    <n v="8396"/>
    <n v="3"/>
    <x v="456"/>
    <n v="2.0942028985507246"/>
    <n v="298.49754325259511"/>
    <x v="0"/>
  </r>
  <r>
    <n v="458"/>
    <x v="35"/>
    <x v="48"/>
    <x v="0"/>
    <x v="11"/>
    <n v="141"/>
    <x v="311"/>
    <x v="14"/>
    <n v="12"/>
    <x v="457"/>
    <s v="Cobalt Blue"/>
    <x v="24"/>
    <n v="0"/>
    <s v="★★★★☆"/>
    <n v="4"/>
    <n v="9912"/>
    <n v="4"/>
    <x v="457"/>
    <n v="2.4184397163120566"/>
    <n v="418.52970674486807"/>
    <x v="0"/>
  </r>
  <r>
    <n v="459"/>
    <x v="11"/>
    <x v="11"/>
    <x v="10"/>
    <x v="5"/>
    <n v="92.7"/>
    <x v="312"/>
    <x v="11"/>
    <n v="3.5"/>
    <x v="458"/>
    <s v="Pink"/>
    <x v="4"/>
    <s v="Unknown"/>
    <s v="★★★☆☆"/>
    <n v="3"/>
    <n v="8532"/>
    <n v="3"/>
    <x v="458"/>
    <n v="4.2826321467098163"/>
    <n v="227.83277078085644"/>
    <x v="0"/>
  </r>
  <r>
    <n v="460"/>
    <x v="8"/>
    <x v="8"/>
    <x v="10"/>
    <x v="12"/>
    <n v="133.30000000000001"/>
    <x v="158"/>
    <x v="13"/>
    <n v="9.1"/>
    <x v="459"/>
    <s v="Copper"/>
    <x v="28"/>
    <n v="2"/>
    <s v="★★★☆☆"/>
    <n v="3"/>
    <n v="10339"/>
    <n v="5"/>
    <x v="459"/>
    <n v="3.9534883720930227"/>
    <n v="267.83387096774197"/>
    <x v="0"/>
  </r>
  <r>
    <n v="461"/>
    <x v="50"/>
    <x v="94"/>
    <x v="3"/>
    <x v="1"/>
    <n v="140"/>
    <x v="65"/>
    <x v="1"/>
    <n v="1.1000000000000001"/>
    <x v="460"/>
    <s v="Crimson Red"/>
    <x v="10"/>
    <s v="Unknown"/>
    <s v="★★★★☆"/>
    <n v="4"/>
    <n v="3801"/>
    <n v="4"/>
    <x v="460"/>
    <n v="3.0357142857142856"/>
    <n v="112.55176470588235"/>
    <x v="1"/>
  </r>
  <r>
    <n v="462"/>
    <x v="19"/>
    <x v="158"/>
    <x v="2"/>
    <x v="0"/>
    <n v="92.9"/>
    <x v="205"/>
    <x v="6"/>
    <n v="1.8"/>
    <x v="461"/>
    <s v="Charcoal"/>
    <x v="25"/>
    <n v="1"/>
    <s v="★★★☆☆"/>
    <n v="3"/>
    <n v="16670"/>
    <n v="4"/>
    <x v="461"/>
    <n v="3.5952637244348762"/>
    <n v="348.41820359281434"/>
    <x v="0"/>
  </r>
  <r>
    <n v="463"/>
    <x v="49"/>
    <x v="93"/>
    <x v="5"/>
    <x v="2"/>
    <n v="95.9"/>
    <x v="313"/>
    <x v="10"/>
    <n v="6.5"/>
    <x v="462"/>
    <s v="Tan"/>
    <x v="12"/>
    <n v="3"/>
    <s v="★★★☆☆"/>
    <n v="3"/>
    <n v="9315"/>
    <n v="5"/>
    <x v="462"/>
    <n v="6.2252346193952031"/>
    <n v="164.98247906197653"/>
    <x v="0"/>
  </r>
  <r>
    <n v="464"/>
    <x v="17"/>
    <x v="19"/>
    <x v="9"/>
    <x v="11"/>
    <n v="96.7"/>
    <x v="314"/>
    <x v="7"/>
    <n v="10.1"/>
    <x v="463"/>
    <s v="Green"/>
    <x v="4"/>
    <n v="5"/>
    <s v="★★★★☆"/>
    <n v="4"/>
    <n v="19470"/>
    <n v="5"/>
    <x v="463"/>
    <n v="6.0703205791106516"/>
    <n v="82.543543441226575"/>
    <x v="1"/>
  </r>
  <r>
    <n v="465"/>
    <x v="14"/>
    <x v="130"/>
    <x v="0"/>
    <x v="7"/>
    <n v="100.9"/>
    <x v="315"/>
    <x v="5"/>
    <n v="11.4"/>
    <x v="464"/>
    <s v="Cobalt Blue"/>
    <x v="32"/>
    <s v="Unknown"/>
    <s v="★★★★☆"/>
    <n v="4"/>
    <n v="10589"/>
    <n v="3"/>
    <x v="464"/>
    <n v="3.280475718533201"/>
    <n v="453.10734138972811"/>
    <x v="0"/>
  </r>
  <r>
    <n v="466"/>
    <x v="51"/>
    <x v="139"/>
    <x v="3"/>
    <x v="9"/>
    <n v="69.599999999999994"/>
    <x v="276"/>
    <x v="13"/>
    <n v="2.5"/>
    <x v="465"/>
    <s v="Cream"/>
    <x v="0"/>
    <s v="Unknown"/>
    <s v="★★★★☆"/>
    <n v="4"/>
    <n v="9336"/>
    <n v="5"/>
    <x v="465"/>
    <n v="4.3678160919540234"/>
    <n v="479.62473684210528"/>
    <x v="0"/>
  </r>
  <r>
    <n v="467"/>
    <x v="7"/>
    <x v="40"/>
    <x v="10"/>
    <x v="6"/>
    <n v="58.8"/>
    <x v="316"/>
    <x v="9"/>
    <n v="9"/>
    <x v="466"/>
    <s v="Sky Blue"/>
    <x v="24"/>
    <s v="Unknown"/>
    <s v="★★★★★"/>
    <n v="5"/>
    <n v="6549"/>
    <n v="4"/>
    <x v="466"/>
    <n v="8.6734693877551017"/>
    <n v="275.69407843137259"/>
    <x v="0"/>
  </r>
  <r>
    <n v="468"/>
    <x v="18"/>
    <x v="23"/>
    <x v="7"/>
    <x v="13"/>
    <n v="93.2"/>
    <x v="317"/>
    <x v="15"/>
    <n v="9.1999999999999993"/>
    <x v="467"/>
    <s v="Sapphire Blue"/>
    <x v="10"/>
    <n v="3"/>
    <s v="★★★★☆"/>
    <n v="4"/>
    <n v="7347"/>
    <n v="5"/>
    <x v="467"/>
    <n v="3.3905579399141628"/>
    <n v="402.90924050632913"/>
    <x v="0"/>
  </r>
  <r>
    <n v="469"/>
    <x v="17"/>
    <x v="17"/>
    <x v="10"/>
    <x v="5"/>
    <n v="84.4"/>
    <x v="213"/>
    <x v="15"/>
    <n v="3.8"/>
    <x v="468"/>
    <s v="Cobalt Blue"/>
    <x v="36"/>
    <n v="1"/>
    <s v="★★★☆☆"/>
    <n v="3"/>
    <n v="17140"/>
    <n v="4"/>
    <x v="468"/>
    <n v="5"/>
    <n v="195.45654028436019"/>
    <x v="0"/>
  </r>
  <r>
    <n v="470"/>
    <x v="33"/>
    <x v="159"/>
    <x v="3"/>
    <x v="6"/>
    <n v="139.19999999999999"/>
    <x v="318"/>
    <x v="7"/>
    <n v="6.4"/>
    <x v="469"/>
    <s v="Sunset Orange"/>
    <x v="32"/>
    <n v="2"/>
    <s v="Unknown"/>
    <s v="Unknown"/>
    <n v="16496"/>
    <n v="3"/>
    <x v="469"/>
    <n v="2.6005747126436782"/>
    <n v="219.78544198895028"/>
    <x v="1"/>
  </r>
  <r>
    <n v="471"/>
    <x v="10"/>
    <x v="10"/>
    <x v="10"/>
    <x v="14"/>
    <n v="43.7"/>
    <x v="319"/>
    <x v="2"/>
    <n v="1.5"/>
    <x v="470"/>
    <s v="Magenta"/>
    <x v="11"/>
    <n v="3"/>
    <s v="★★★★☆"/>
    <n v="4"/>
    <n v="11184"/>
    <n v="3"/>
    <x v="470"/>
    <n v="6.8878718535469101"/>
    <n v="449.20478405315617"/>
    <x v="0"/>
  </r>
  <r>
    <n v="472"/>
    <x v="37"/>
    <x v="147"/>
    <x v="4"/>
    <x v="0"/>
    <n v="147.69999999999999"/>
    <x v="320"/>
    <x v="7"/>
    <n v="5.5"/>
    <x v="471"/>
    <s v="Cream"/>
    <x v="25"/>
    <s v="Unknown"/>
    <s v="★★★★☆"/>
    <n v="4"/>
    <n v="19722"/>
    <n v="5"/>
    <x v="471"/>
    <n v="1.5707515233581586"/>
    <n v="138.57685344827587"/>
    <x v="2"/>
  </r>
  <r>
    <n v="473"/>
    <x v="50"/>
    <x v="117"/>
    <x v="5"/>
    <x v="1"/>
    <n v="146.6"/>
    <x v="246"/>
    <x v="4"/>
    <n v="9.8000000000000007"/>
    <x v="472"/>
    <s v="Gray"/>
    <x v="18"/>
    <n v="0"/>
    <s v="★★★☆☆"/>
    <n v="3"/>
    <n v="6856"/>
    <n v="4"/>
    <x v="472"/>
    <n v="1.9372442019099592"/>
    <n v="142.66274647887323"/>
    <x v="1"/>
  </r>
  <r>
    <n v="474"/>
    <x v="44"/>
    <x v="126"/>
    <x v="1"/>
    <x v="2"/>
    <n v="76.7"/>
    <x v="8"/>
    <x v="12"/>
    <n v="1.5"/>
    <x v="473"/>
    <s v="Charcoal"/>
    <x v="36"/>
    <n v="0"/>
    <s v="★★★★★"/>
    <n v="5"/>
    <n v="14590"/>
    <n v="4"/>
    <x v="473"/>
    <n v="5.4758800521512381"/>
    <n v="291.34890476190475"/>
    <x v="0"/>
  </r>
  <r>
    <n v="475"/>
    <x v="32"/>
    <x v="85"/>
    <x v="7"/>
    <x v="9"/>
    <n v="51.5"/>
    <x v="321"/>
    <x v="4"/>
    <n v="1.1000000000000001"/>
    <x v="474"/>
    <s v="Emerald Green"/>
    <x v="33"/>
    <n v="3"/>
    <s v="★★★★★"/>
    <n v="5"/>
    <n v="9528"/>
    <n v="3"/>
    <x v="474"/>
    <n v="4.8543689320388346"/>
    <n v="123.77964"/>
    <x v="2"/>
  </r>
  <r>
    <n v="476"/>
    <x v="50"/>
    <x v="117"/>
    <x v="7"/>
    <x v="4"/>
    <n v="96.8"/>
    <x v="322"/>
    <x v="6"/>
    <n v="3.2"/>
    <x v="475"/>
    <s v="Black"/>
    <x v="33"/>
    <n v="4"/>
    <s v="★★★★☆"/>
    <n v="4"/>
    <n v="15510"/>
    <n v="3"/>
    <x v="475"/>
    <n v="4.2665289256198351"/>
    <n v="90.277384987893456"/>
    <x v="2"/>
  </r>
  <r>
    <n v="477"/>
    <x v="50"/>
    <x v="117"/>
    <x v="7"/>
    <x v="0"/>
    <n v="76.7"/>
    <x v="49"/>
    <x v="8"/>
    <n v="8.9"/>
    <x v="476"/>
    <s v="Candy Apple Red"/>
    <x v="27"/>
    <n v="4"/>
    <s v="★★★★★"/>
    <n v="5"/>
    <n v="15350"/>
    <n v="3"/>
    <x v="476"/>
    <n v="2.3728813559322033"/>
    <n v="474.22445054945058"/>
    <x v="0"/>
  </r>
  <r>
    <n v="478"/>
    <x v="33"/>
    <x v="45"/>
    <x v="9"/>
    <x v="1"/>
    <n v="142.4"/>
    <x v="282"/>
    <x v="14"/>
    <n v="9.6999999999999993"/>
    <x v="477"/>
    <s v="Rose Gold"/>
    <x v="1"/>
    <n v="2"/>
    <s v="Unknown"/>
    <s v="Unknown"/>
    <n v="15823"/>
    <n v="3"/>
    <x v="477"/>
    <n v="3.047752808988764"/>
    <n v="290.25486175115208"/>
    <x v="0"/>
  </r>
  <r>
    <n v="479"/>
    <x v="21"/>
    <x v="116"/>
    <x v="10"/>
    <x v="9"/>
    <n v="84"/>
    <x v="27"/>
    <x v="9"/>
    <n v="11.3"/>
    <x v="478"/>
    <s v="Forest Green"/>
    <x v="21"/>
    <n v="0"/>
    <s v="★★★★★"/>
    <n v="5"/>
    <n v="5197"/>
    <n v="3"/>
    <x v="478"/>
    <n v="6.0238095238095237"/>
    <n v="176.37749011857707"/>
    <x v="0"/>
  </r>
  <r>
    <n v="480"/>
    <x v="46"/>
    <x v="83"/>
    <x v="0"/>
    <x v="14"/>
    <n v="28.3"/>
    <x v="323"/>
    <x v="7"/>
    <n v="7.6"/>
    <x v="479"/>
    <s v="Crimson Red"/>
    <x v="37"/>
    <n v="2"/>
    <s v="★★★★★"/>
    <n v="5"/>
    <n v="8765"/>
    <n v="3"/>
    <x v="479"/>
    <n v="11.307420494699647"/>
    <n v="139.00799999999998"/>
    <x v="1"/>
  </r>
  <r>
    <n v="481"/>
    <x v="25"/>
    <x v="31"/>
    <x v="0"/>
    <x v="5"/>
    <n v="143"/>
    <x v="324"/>
    <x v="1"/>
    <n v="11.6"/>
    <x v="480"/>
    <s v="Yellow"/>
    <x v="19"/>
    <n v="0"/>
    <s v="Unknown"/>
    <s v="Unknown"/>
    <n v="3454"/>
    <n v="3"/>
    <x v="480"/>
    <n v="3.5594405594405596"/>
    <n v="237.11536345776031"/>
    <x v="0"/>
  </r>
  <r>
    <n v="482"/>
    <x v="0"/>
    <x v="0"/>
    <x v="8"/>
    <x v="5"/>
    <n v="67"/>
    <x v="325"/>
    <x v="8"/>
    <n v="8.6"/>
    <x v="481"/>
    <s v="Champagne"/>
    <x v="13"/>
    <n v="2"/>
    <s v="★★★☆☆"/>
    <n v="3"/>
    <n v="14388"/>
    <n v="4"/>
    <x v="481"/>
    <n v="7.044776119402985"/>
    <n v="257.27915254237286"/>
    <x v="0"/>
  </r>
  <r>
    <n v="483"/>
    <x v="38"/>
    <x v="54"/>
    <x v="8"/>
    <x v="1"/>
    <n v="125.2"/>
    <x v="42"/>
    <x v="8"/>
    <n v="6.3"/>
    <x v="482"/>
    <s v="Turquoise"/>
    <x v="31"/>
    <n v="5"/>
    <s v="★★★★★"/>
    <n v="5"/>
    <n v="13818"/>
    <n v="3"/>
    <x v="482"/>
    <n v="2.1884984025559104"/>
    <n v="146.81773722627736"/>
    <x v="1"/>
  </r>
  <r>
    <n v="484"/>
    <x v="9"/>
    <x v="76"/>
    <x v="9"/>
    <x v="3"/>
    <n v="139.30000000000001"/>
    <x v="284"/>
    <x v="1"/>
    <n v="11.4"/>
    <x v="483"/>
    <s v="Sky Blue"/>
    <x v="2"/>
    <n v="3"/>
    <s v="Unknown"/>
    <s v="Unknown"/>
    <n v="16952"/>
    <n v="3"/>
    <x v="483"/>
    <n v="4.0129217516152185"/>
    <n v="164.46983899821109"/>
    <x v="0"/>
  </r>
  <r>
    <n v="485"/>
    <x v="39"/>
    <x v="160"/>
    <x v="2"/>
    <x v="3"/>
    <n v="147.69999999999999"/>
    <x v="326"/>
    <x v="9"/>
    <n v="1.2"/>
    <x v="484"/>
    <s v="Lime Green"/>
    <x v="5"/>
    <n v="0"/>
    <s v="★★★★★"/>
    <n v="5"/>
    <n v="17032"/>
    <n v="4"/>
    <x v="484"/>
    <n v="1.2457684495599188"/>
    <n v="658.16896739130436"/>
    <x v="0"/>
  </r>
  <r>
    <n v="486"/>
    <x v="23"/>
    <x v="28"/>
    <x v="1"/>
    <x v="0"/>
    <n v="92"/>
    <x v="99"/>
    <x v="5"/>
    <n v="11"/>
    <x v="485"/>
    <s v="Bronze"/>
    <x v="20"/>
    <n v="1"/>
    <s v="★★★☆☆"/>
    <n v="3"/>
    <n v="17839"/>
    <n v="5"/>
    <x v="485"/>
    <n v="2.7717391304347827"/>
    <n v="121.36576470588236"/>
    <x v="2"/>
  </r>
  <r>
    <n v="487"/>
    <x v="31"/>
    <x v="56"/>
    <x v="1"/>
    <x v="12"/>
    <n v="110.7"/>
    <x v="198"/>
    <x v="4"/>
    <n v="9.4"/>
    <x v="486"/>
    <s v="Green"/>
    <x v="14"/>
    <n v="3"/>
    <s v="★★★☆☆"/>
    <n v="3"/>
    <n v="17054"/>
    <n v="5"/>
    <x v="486"/>
    <n v="5.0045167118337845"/>
    <n v="244.97646209386281"/>
    <x v="0"/>
  </r>
  <r>
    <n v="488"/>
    <x v="33"/>
    <x v="159"/>
    <x v="4"/>
    <x v="4"/>
    <n v="91.7"/>
    <x v="327"/>
    <x v="5"/>
    <n v="9.1999999999999993"/>
    <x v="487"/>
    <s v="Black"/>
    <x v="15"/>
    <n v="1"/>
    <s v="★★★★☆"/>
    <n v="4"/>
    <n v="16556"/>
    <n v="3"/>
    <x v="487"/>
    <n v="3.9912758996728459"/>
    <n v="134.43519125683059"/>
    <x v="1"/>
  </r>
  <r>
    <n v="489"/>
    <x v="48"/>
    <x v="143"/>
    <x v="2"/>
    <x v="13"/>
    <n v="101.5"/>
    <x v="38"/>
    <x v="7"/>
    <n v="1"/>
    <x v="488"/>
    <s v="Orange"/>
    <x v="38"/>
    <n v="5"/>
    <s v="★★★☆☆"/>
    <n v="3"/>
    <n v="19057"/>
    <n v="5"/>
    <x v="488"/>
    <n v="2.7684729064039408"/>
    <n v="384.75263345195731"/>
    <x v="0"/>
  </r>
  <r>
    <n v="490"/>
    <x v="41"/>
    <x v="67"/>
    <x v="2"/>
    <x v="13"/>
    <n v="57"/>
    <x v="227"/>
    <x v="0"/>
    <n v="8.6999999999999993"/>
    <x v="489"/>
    <s v="Forest Green"/>
    <x v="13"/>
    <n v="4"/>
    <s v="★★★★☆"/>
    <n v="4"/>
    <n v="3210"/>
    <n v="3"/>
    <x v="489"/>
    <n v="8.7894736842105257"/>
    <n v="184.35129740518963"/>
    <x v="0"/>
  </r>
  <r>
    <n v="491"/>
    <x v="41"/>
    <x v="134"/>
    <x v="9"/>
    <x v="6"/>
    <n v="32"/>
    <x v="76"/>
    <x v="0"/>
    <n v="6"/>
    <x v="490"/>
    <s v="Turquoise"/>
    <x v="20"/>
    <n v="4"/>
    <s v="★★★★☆"/>
    <n v="4"/>
    <n v="19146"/>
    <n v="4"/>
    <x v="490"/>
    <n v="9.90625"/>
    <n v="263.53214511041011"/>
    <x v="0"/>
  </r>
  <r>
    <n v="492"/>
    <x v="0"/>
    <x v="0"/>
    <x v="7"/>
    <x v="0"/>
    <n v="141"/>
    <x v="36"/>
    <x v="9"/>
    <n v="10"/>
    <x v="491"/>
    <s v="Gray"/>
    <x v="37"/>
    <n v="1"/>
    <s v="★★★★★"/>
    <n v="5"/>
    <n v="3868"/>
    <n v="5"/>
    <x v="491"/>
    <n v="2.4822695035460991"/>
    <n v="135.20439999999999"/>
    <x v="1"/>
  </r>
  <r>
    <n v="493"/>
    <x v="37"/>
    <x v="58"/>
    <x v="7"/>
    <x v="8"/>
    <n v="117"/>
    <x v="309"/>
    <x v="14"/>
    <n v="11.1"/>
    <x v="492"/>
    <s v="Rose Gold"/>
    <x v="31"/>
    <s v="Unknown"/>
    <s v="★★★★★"/>
    <n v="5"/>
    <n v="5023"/>
    <n v="3"/>
    <x v="492"/>
    <n v="4.982905982905983"/>
    <n v="75.90382504288165"/>
    <x v="1"/>
  </r>
  <r>
    <n v="494"/>
    <x v="36"/>
    <x v="150"/>
    <x v="2"/>
    <x v="13"/>
    <n v="58.2"/>
    <x v="328"/>
    <x v="0"/>
    <n v="2.1"/>
    <x v="493"/>
    <s v="Blue"/>
    <x v="17"/>
    <n v="1"/>
    <s v="★★★☆☆"/>
    <n v="3"/>
    <n v="4008"/>
    <n v="5"/>
    <x v="493"/>
    <n v="1.9587628865979381"/>
    <n v="883.81500000000005"/>
    <x v="0"/>
  </r>
  <r>
    <n v="495"/>
    <x v="47"/>
    <x v="81"/>
    <x v="0"/>
    <x v="3"/>
    <n v="82.6"/>
    <x v="329"/>
    <x v="1"/>
    <n v="10.9"/>
    <x v="494"/>
    <s v="Aurora Blue"/>
    <x v="24"/>
    <s v="Unknown"/>
    <s v="★★★★☆"/>
    <n v="4"/>
    <n v="14715"/>
    <n v="3"/>
    <x v="494"/>
    <n v="3.1234866828087169"/>
    <n v="479.69736434108529"/>
    <x v="0"/>
  </r>
  <r>
    <n v="496"/>
    <x v="48"/>
    <x v="96"/>
    <x v="4"/>
    <x v="14"/>
    <n v="101.2"/>
    <x v="221"/>
    <x v="9"/>
    <n v="5"/>
    <x v="495"/>
    <s v="Pink"/>
    <x v="15"/>
    <s v="Unknown"/>
    <s v="★★★★☆"/>
    <n v="4"/>
    <n v="2900"/>
    <n v="3"/>
    <x v="495"/>
    <n v="4.1403162055335967"/>
    <n v="329.42560859188541"/>
    <x v="0"/>
  </r>
  <r>
    <n v="497"/>
    <x v="41"/>
    <x v="67"/>
    <x v="5"/>
    <x v="7"/>
    <n v="123.5"/>
    <x v="330"/>
    <x v="8"/>
    <n v="7"/>
    <x v="496"/>
    <s v="Matte Gray"/>
    <x v="0"/>
    <n v="4"/>
    <s v="★★★★★"/>
    <n v="5"/>
    <n v="17096"/>
    <n v="3"/>
    <x v="496"/>
    <n v="3.7408906882591095"/>
    <n v="97.08612554112554"/>
    <x v="1"/>
  </r>
  <r>
    <n v="498"/>
    <x v="7"/>
    <x v="79"/>
    <x v="3"/>
    <x v="5"/>
    <n v="22.4"/>
    <x v="139"/>
    <x v="11"/>
    <n v="11.6"/>
    <x v="497"/>
    <s v="Electric Blue"/>
    <x v="9"/>
    <n v="4"/>
    <s v="★★★★★"/>
    <n v="5"/>
    <n v="10499"/>
    <n v="4"/>
    <x v="497"/>
    <n v="19.508928571428573"/>
    <n v="144.15446224256294"/>
    <x v="1"/>
  </r>
  <r>
    <n v="499"/>
    <x v="5"/>
    <x v="161"/>
    <x v="7"/>
    <x v="1"/>
    <n v="141.4"/>
    <x v="42"/>
    <x v="9"/>
    <n v="2.6"/>
    <x v="498"/>
    <s v="Matte Black"/>
    <x v="11"/>
    <n v="0"/>
    <s v="Unknown"/>
    <s v="Unknown"/>
    <n v="5510"/>
    <n v="4"/>
    <x v="498"/>
    <n v="1.9377652050919376"/>
    <n v="120.02492700729928"/>
    <x v="2"/>
  </r>
  <r>
    <n v="500"/>
    <x v="28"/>
    <x v="46"/>
    <x v="6"/>
    <x v="14"/>
    <n v="31.7"/>
    <x v="292"/>
    <x v="9"/>
    <n v="8.3000000000000007"/>
    <x v="499"/>
    <s v="Purple"/>
    <x v="10"/>
    <s v="Unknown"/>
    <s v="★★★★☆"/>
    <n v="4"/>
    <n v="4668"/>
    <n v="4"/>
    <x v="499"/>
    <n v="8.1072555205047312"/>
    <n v="144.23988326848249"/>
    <x v="2"/>
  </r>
  <r>
    <n v="501"/>
    <x v="8"/>
    <x v="8"/>
    <x v="9"/>
    <x v="1"/>
    <n v="136.9"/>
    <x v="85"/>
    <x v="12"/>
    <n v="3.3"/>
    <x v="500"/>
    <s v="Forest Green"/>
    <x v="37"/>
    <n v="4"/>
    <s v="★★★☆☆"/>
    <n v="3"/>
    <n v="10431"/>
    <n v="4"/>
    <x v="500"/>
    <n v="0.92037983929875822"/>
    <n v="806.67103174603176"/>
    <x v="0"/>
  </r>
  <r>
    <n v="502"/>
    <x v="1"/>
    <x v="26"/>
    <x v="4"/>
    <x v="12"/>
    <n v="23.8"/>
    <x v="259"/>
    <x v="3"/>
    <n v="11"/>
    <x v="501"/>
    <s v="Matte Gray"/>
    <x v="30"/>
    <n v="1"/>
    <s v="★★★☆☆"/>
    <n v="3"/>
    <n v="9981"/>
    <n v="5"/>
    <x v="501"/>
    <n v="17.815126050420169"/>
    <n v="76.025330188679249"/>
    <x v="2"/>
  </r>
  <r>
    <n v="503"/>
    <x v="23"/>
    <x v="28"/>
    <x v="4"/>
    <x v="1"/>
    <n v="102.7"/>
    <x v="125"/>
    <x v="0"/>
    <n v="4.8"/>
    <x v="502"/>
    <s v="Burgundy"/>
    <x v="9"/>
    <n v="3"/>
    <s v="★★★☆☆"/>
    <n v="3"/>
    <n v="32"/>
    <n v="4"/>
    <x v="502"/>
    <n v="1.9863680623174294"/>
    <n v="726.65220588235286"/>
    <x v="0"/>
  </r>
  <r>
    <n v="504"/>
    <x v="29"/>
    <x v="51"/>
    <x v="1"/>
    <x v="10"/>
    <n v="20.100000000000001"/>
    <x v="19"/>
    <x v="6"/>
    <n v="3.6"/>
    <x v="503"/>
    <s v="Sky Blue"/>
    <x v="16"/>
    <n v="5"/>
    <s v="★★★★☆"/>
    <n v="4"/>
    <n v="1490"/>
    <n v="3"/>
    <x v="503"/>
    <n v="28.706467661691541"/>
    <n v="104.17100519930676"/>
    <x v="1"/>
  </r>
  <r>
    <n v="505"/>
    <x v="51"/>
    <x v="139"/>
    <x v="6"/>
    <x v="6"/>
    <n v="71.400000000000006"/>
    <x v="51"/>
    <x v="0"/>
    <n v="8.8000000000000007"/>
    <x v="504"/>
    <s v="Brown"/>
    <x v="21"/>
    <n v="2"/>
    <s v="★★★★★"/>
    <n v="5"/>
    <n v="8564"/>
    <n v="5"/>
    <x v="504"/>
    <n v="2.26890756302521"/>
    <n v="925.05277777777769"/>
    <x v="0"/>
  </r>
  <r>
    <n v="506"/>
    <x v="18"/>
    <x v="23"/>
    <x v="8"/>
    <x v="7"/>
    <n v="147.80000000000001"/>
    <x v="42"/>
    <x v="12"/>
    <n v="5.8"/>
    <x v="505"/>
    <s v="Black"/>
    <x v="26"/>
    <n v="0"/>
    <s v="Unknown"/>
    <s v="Unknown"/>
    <n v="313"/>
    <n v="5"/>
    <x v="505"/>
    <n v="1.8538565629228685"/>
    <n v="372.04978102189779"/>
    <x v="0"/>
  </r>
  <r>
    <n v="507"/>
    <x v="21"/>
    <x v="25"/>
    <x v="3"/>
    <x v="5"/>
    <n v="110.5"/>
    <x v="36"/>
    <x v="4"/>
    <n v="6.7"/>
    <x v="506"/>
    <s v="Ruby Red"/>
    <x v="12"/>
    <n v="5"/>
    <s v="★★★★☆"/>
    <n v="4"/>
    <n v="19703"/>
    <n v="4"/>
    <x v="506"/>
    <n v="3.1674208144796379"/>
    <n v="355.64751428571429"/>
    <x v="0"/>
  </r>
  <r>
    <n v="508"/>
    <x v="2"/>
    <x v="162"/>
    <x v="0"/>
    <x v="6"/>
    <n v="80.2"/>
    <x v="331"/>
    <x v="12"/>
    <n v="5.6"/>
    <x v="507"/>
    <s v="Black"/>
    <x v="22"/>
    <n v="5"/>
    <s v="Unknown"/>
    <s v="Unknown"/>
    <n v="9934"/>
    <n v="5"/>
    <x v="507"/>
    <n v="7.219451371571072"/>
    <n v="97.724507772020715"/>
    <x v="1"/>
  </r>
  <r>
    <n v="509"/>
    <x v="24"/>
    <x v="98"/>
    <x v="7"/>
    <x v="11"/>
    <n v="24.8"/>
    <x v="195"/>
    <x v="12"/>
    <n v="0.6"/>
    <x v="508"/>
    <s v="Emerald Green"/>
    <x v="29"/>
    <s v="Unknown"/>
    <s v="★★★☆☆"/>
    <n v="3"/>
    <n v="18080"/>
    <n v="3"/>
    <x v="508"/>
    <n v="14.193548387096774"/>
    <n v="420.77164772727269"/>
    <x v="0"/>
  </r>
  <r>
    <n v="510"/>
    <x v="11"/>
    <x v="118"/>
    <x v="5"/>
    <x v="7"/>
    <n v="108.7"/>
    <x v="332"/>
    <x v="11"/>
    <n v="1.3"/>
    <x v="509"/>
    <s v="Red"/>
    <x v="26"/>
    <n v="4"/>
    <s v="★★★★★"/>
    <n v="5"/>
    <n v="8989"/>
    <n v="3"/>
    <x v="509"/>
    <n v="3.578656853725851"/>
    <n v="116.68269922879178"/>
    <x v="1"/>
  </r>
  <r>
    <n v="511"/>
    <x v="17"/>
    <x v="19"/>
    <x v="1"/>
    <x v="4"/>
    <n v="99.9"/>
    <x v="333"/>
    <x v="1"/>
    <n v="0.5"/>
    <x v="510"/>
    <s v="Sky Blue"/>
    <x v="8"/>
    <n v="2"/>
    <s v="★★★★☆"/>
    <n v="4"/>
    <n v="3988"/>
    <n v="5"/>
    <x v="510"/>
    <n v="4.4844844844844847"/>
    <n v="181.36995535714286"/>
    <x v="0"/>
  </r>
  <r>
    <n v="512"/>
    <x v="40"/>
    <x v="115"/>
    <x v="7"/>
    <x v="11"/>
    <n v="87.2"/>
    <x v="222"/>
    <x v="3"/>
    <n v="1"/>
    <x v="511"/>
    <s v="Matte White"/>
    <x v="38"/>
    <n v="3"/>
    <s v="Unknown"/>
    <s v="Unknown"/>
    <n v="18737"/>
    <n v="3"/>
    <x v="511"/>
    <n v="1.3990825688073394"/>
    <n v="1149.2375409836066"/>
    <x v="0"/>
  </r>
  <r>
    <n v="513"/>
    <x v="51"/>
    <x v="163"/>
    <x v="9"/>
    <x v="6"/>
    <n v="139.19999999999999"/>
    <x v="204"/>
    <x v="11"/>
    <n v="4.3"/>
    <x v="512"/>
    <s v="Emerald Green"/>
    <x v="13"/>
    <s v="Unknown"/>
    <s v="Unknown"/>
    <s v="Unknown"/>
    <n v="10954"/>
    <n v="4"/>
    <x v="512"/>
    <n v="1.4367816091954024"/>
    <n v="187.70645000000002"/>
    <x v="2"/>
  </r>
  <r>
    <n v="514"/>
    <x v="16"/>
    <x v="16"/>
    <x v="7"/>
    <x v="2"/>
    <n v="144.6"/>
    <x v="127"/>
    <x v="2"/>
    <n v="9.9"/>
    <x v="513"/>
    <s v="Forest Green"/>
    <x v="12"/>
    <n v="4"/>
    <s v="Unknown"/>
    <s v="Unknown"/>
    <n v="14629"/>
    <n v="5"/>
    <x v="513"/>
    <n v="3.6376210235131397"/>
    <n v="175.59127376425855"/>
    <x v="0"/>
  </r>
  <r>
    <n v="515"/>
    <x v="10"/>
    <x v="10"/>
    <x v="0"/>
    <x v="5"/>
    <n v="24.3"/>
    <x v="334"/>
    <x v="15"/>
    <n v="9.5"/>
    <x v="514"/>
    <s v="Cobalt Blue"/>
    <x v="38"/>
    <s v="Unknown"/>
    <s v="★★★☆☆"/>
    <n v="3"/>
    <n v="1828"/>
    <n v="5"/>
    <x v="514"/>
    <n v="10.699588477366255"/>
    <n v="144.00103846153846"/>
    <x v="2"/>
  </r>
  <r>
    <n v="516"/>
    <x v="12"/>
    <x v="164"/>
    <x v="9"/>
    <x v="3"/>
    <n v="32.5"/>
    <x v="232"/>
    <x v="9"/>
    <n v="3.2"/>
    <x v="515"/>
    <s v="Lime Green"/>
    <x v="19"/>
    <s v="Unknown"/>
    <s v="★★★★★"/>
    <n v="5"/>
    <n v="3318"/>
    <n v="4"/>
    <x v="515"/>
    <n v="14.923076923076923"/>
    <n v="210.20432989690724"/>
    <x v="0"/>
  </r>
  <r>
    <n v="517"/>
    <x v="44"/>
    <x v="108"/>
    <x v="7"/>
    <x v="4"/>
    <n v="62.7"/>
    <x v="247"/>
    <x v="7"/>
    <n v="1.7"/>
    <x v="516"/>
    <s v="Red"/>
    <x v="30"/>
    <n v="1"/>
    <s v="★★★★★"/>
    <n v="5"/>
    <n v="8397"/>
    <n v="4"/>
    <x v="516"/>
    <n v="3.1578947368421053"/>
    <n v="512.22732323232322"/>
    <x v="0"/>
  </r>
  <r>
    <n v="518"/>
    <x v="23"/>
    <x v="28"/>
    <x v="5"/>
    <x v="12"/>
    <n v="44.2"/>
    <x v="6"/>
    <x v="2"/>
    <n v="1.2"/>
    <x v="517"/>
    <s v="Brown"/>
    <x v="35"/>
    <n v="2"/>
    <s v="★★★☆☆"/>
    <n v="3"/>
    <n v="4830"/>
    <n v="4"/>
    <x v="517"/>
    <n v="3.8461538461538458"/>
    <n v="396.47070588235295"/>
    <x v="1"/>
  </r>
  <r>
    <n v="519"/>
    <x v="45"/>
    <x v="77"/>
    <x v="6"/>
    <x v="11"/>
    <n v="146.1"/>
    <x v="335"/>
    <x v="0"/>
    <n v="1.2"/>
    <x v="518"/>
    <s v="Titanium"/>
    <x v="3"/>
    <n v="3"/>
    <s v="★★★★★"/>
    <n v="5"/>
    <n v="6594"/>
    <n v="3"/>
    <x v="518"/>
    <n v="2.4982888432580426"/>
    <n v="248.91216438356165"/>
    <x v="0"/>
  </r>
  <r>
    <n v="520"/>
    <x v="52"/>
    <x v="145"/>
    <x v="1"/>
    <x v="12"/>
    <n v="110.3"/>
    <x v="336"/>
    <x v="5"/>
    <n v="10.3"/>
    <x v="519"/>
    <s v="Pink"/>
    <x v="19"/>
    <n v="2"/>
    <s v="★★★☆☆"/>
    <n v="3"/>
    <n v="16250"/>
    <n v="3"/>
    <x v="519"/>
    <n v="3.0734360834088847"/>
    <n v="288.88386430678469"/>
    <x v="0"/>
  </r>
  <r>
    <n v="521"/>
    <x v="14"/>
    <x v="133"/>
    <x v="8"/>
    <x v="0"/>
    <n v="49.9"/>
    <x v="221"/>
    <x v="12"/>
    <n v="3.2"/>
    <x v="520"/>
    <s v="Platinum"/>
    <x v="6"/>
    <n v="3"/>
    <s v="★★★☆☆"/>
    <n v="3"/>
    <n v="11888"/>
    <n v="3"/>
    <x v="520"/>
    <n v="8.3967935871743489"/>
    <n v="281.98171837708827"/>
    <x v="0"/>
  </r>
  <r>
    <n v="522"/>
    <x v="3"/>
    <x v="165"/>
    <x v="0"/>
    <x v="4"/>
    <n v="35"/>
    <x v="196"/>
    <x v="1"/>
    <n v="2.7"/>
    <x v="521"/>
    <s v="Stealth Gray"/>
    <x v="2"/>
    <s v="Unknown"/>
    <s v="★★★☆☆"/>
    <n v="3"/>
    <n v="7174"/>
    <n v="4"/>
    <x v="521"/>
    <n v="7.0857142857142854"/>
    <n v="404.3643951612903"/>
    <x v="0"/>
  </r>
  <r>
    <n v="523"/>
    <x v="48"/>
    <x v="127"/>
    <x v="2"/>
    <x v="1"/>
    <n v="92.1"/>
    <x v="337"/>
    <x v="12"/>
    <n v="0.7"/>
    <x v="522"/>
    <s v="Yellow"/>
    <x v="23"/>
    <n v="1"/>
    <s v="★★★☆☆"/>
    <n v="3"/>
    <n v="11088"/>
    <n v="3"/>
    <x v="522"/>
    <n v="2.0738327904451683"/>
    <n v="686.62706806282722"/>
    <x v="0"/>
  </r>
  <r>
    <n v="524"/>
    <x v="45"/>
    <x v="77"/>
    <x v="8"/>
    <x v="11"/>
    <n v="125.2"/>
    <x v="133"/>
    <x v="11"/>
    <n v="11.3"/>
    <x v="523"/>
    <s v="Sapphire Blue"/>
    <x v="33"/>
    <n v="0"/>
    <s v="★★★☆☆"/>
    <n v="3"/>
    <n v="6214"/>
    <n v="3"/>
    <x v="523"/>
    <n v="3.4984025559105429"/>
    <n v="336.19228310502285"/>
    <x v="0"/>
  </r>
  <r>
    <n v="525"/>
    <x v="15"/>
    <x v="109"/>
    <x v="2"/>
    <x v="11"/>
    <n v="97.9"/>
    <x v="128"/>
    <x v="3"/>
    <n v="11.1"/>
    <x v="524"/>
    <s v="Matte Blue"/>
    <x v="7"/>
    <n v="2"/>
    <s v="★★★☆☆"/>
    <n v="3"/>
    <n v="9177"/>
    <n v="3"/>
    <x v="524"/>
    <n v="6.1287027579162405"/>
    <n v="202.61646666666667"/>
    <x v="0"/>
  </r>
  <r>
    <n v="526"/>
    <x v="26"/>
    <x v="90"/>
    <x v="8"/>
    <x v="0"/>
    <n v="30.6"/>
    <x v="272"/>
    <x v="15"/>
    <n v="2.4"/>
    <x v="525"/>
    <s v="Ruby Red"/>
    <x v="35"/>
    <n v="4"/>
    <s v="★★★★☆"/>
    <n v="4"/>
    <n v="17218"/>
    <n v="5"/>
    <x v="525"/>
    <n v="11.111111111111111"/>
    <n v="225.21735294117644"/>
    <x v="1"/>
  </r>
  <r>
    <n v="527"/>
    <x v="32"/>
    <x v="138"/>
    <x v="7"/>
    <x v="12"/>
    <n v="54.9"/>
    <x v="338"/>
    <x v="2"/>
    <n v="2.9"/>
    <x v="526"/>
    <s v="Candy Apple Red"/>
    <x v="9"/>
    <n v="2"/>
    <s v="★★★☆☆"/>
    <n v="3"/>
    <n v="12258"/>
    <n v="4"/>
    <x v="526"/>
    <n v="5.5555555555555554"/>
    <n v="450.44642622950823"/>
    <x v="0"/>
  </r>
  <r>
    <n v="528"/>
    <x v="1"/>
    <x v="1"/>
    <x v="10"/>
    <x v="14"/>
    <n v="30.9"/>
    <x v="237"/>
    <x v="14"/>
    <n v="3.1"/>
    <x v="527"/>
    <s v="Graphite Gray"/>
    <x v="19"/>
    <n v="3"/>
    <s v="★★★★☆"/>
    <n v="4"/>
    <n v="10388"/>
    <n v="4"/>
    <x v="527"/>
    <n v="10.58252427184466"/>
    <n v="106.84143730886851"/>
    <x v="2"/>
  </r>
  <r>
    <n v="529"/>
    <x v="2"/>
    <x v="95"/>
    <x v="10"/>
    <x v="12"/>
    <n v="50.4"/>
    <x v="145"/>
    <x v="15"/>
    <n v="4.5999999999999996"/>
    <x v="528"/>
    <s v="Titanium"/>
    <x v="35"/>
    <n v="5"/>
    <s v="★★★☆☆"/>
    <n v="3"/>
    <n v="3224"/>
    <n v="3"/>
    <x v="528"/>
    <n v="8.5317460317460316"/>
    <n v="92.7679534883721"/>
    <x v="2"/>
  </r>
  <r>
    <n v="530"/>
    <x v="3"/>
    <x v="165"/>
    <x v="0"/>
    <x v="4"/>
    <n v="46"/>
    <x v="204"/>
    <x v="5"/>
    <n v="3.4"/>
    <x v="529"/>
    <s v="Navy Blue"/>
    <x v="22"/>
    <n v="4"/>
    <s v="★★★★★"/>
    <n v="5"/>
    <n v="17797"/>
    <n v="4"/>
    <x v="529"/>
    <n v="4.3478260869565215"/>
    <n v="597.1268"/>
    <x v="0"/>
  </r>
  <r>
    <n v="531"/>
    <x v="14"/>
    <x v="130"/>
    <x v="6"/>
    <x v="1"/>
    <n v="65.099999999999994"/>
    <x v="13"/>
    <x v="4"/>
    <n v="10"/>
    <x v="530"/>
    <s v="White"/>
    <x v="36"/>
    <n v="1"/>
    <s v="★★★★★"/>
    <n v="5"/>
    <n v="6877"/>
    <n v="4"/>
    <x v="530"/>
    <n v="4.7004608294930881"/>
    <n v="395.21807189542483"/>
    <x v="0"/>
  </r>
  <r>
    <n v="532"/>
    <x v="24"/>
    <x v="166"/>
    <x v="7"/>
    <x v="11"/>
    <n v="122.9"/>
    <x v="334"/>
    <x v="12"/>
    <n v="5.4"/>
    <x v="531"/>
    <s v="Tan"/>
    <x v="21"/>
    <n v="4"/>
    <s v="★★★☆☆"/>
    <n v="3"/>
    <n v="10012"/>
    <n v="5"/>
    <x v="531"/>
    <n v="2.1155410903173313"/>
    <n v="550.12142307692307"/>
    <x v="0"/>
  </r>
  <r>
    <n v="533"/>
    <x v="14"/>
    <x v="14"/>
    <x v="1"/>
    <x v="1"/>
    <n v="66.099999999999994"/>
    <x v="110"/>
    <x v="9"/>
    <n v="5.4"/>
    <x v="532"/>
    <s v="Stealth Gray"/>
    <x v="15"/>
    <n v="4"/>
    <s v="★★★☆☆"/>
    <n v="3"/>
    <n v="5036"/>
    <n v="4"/>
    <x v="532"/>
    <n v="3.2526475037821485"/>
    <n v="559.60530232558142"/>
    <x v="0"/>
  </r>
  <r>
    <n v="534"/>
    <x v="49"/>
    <x v="93"/>
    <x v="5"/>
    <x v="5"/>
    <n v="99"/>
    <x v="339"/>
    <x v="4"/>
    <n v="11.8"/>
    <x v="533"/>
    <s v="Cream"/>
    <x v="12"/>
    <n v="1"/>
    <s v="★★★★☆"/>
    <n v="4"/>
    <n v="9982"/>
    <n v="3"/>
    <x v="533"/>
    <n v="5.4848484848484844"/>
    <n v="100.3767034990792"/>
    <x v="1"/>
  </r>
  <r>
    <n v="535"/>
    <x v="42"/>
    <x v="119"/>
    <x v="1"/>
    <x v="4"/>
    <n v="43.1"/>
    <x v="46"/>
    <x v="6"/>
    <n v="0.8"/>
    <x v="534"/>
    <s v="Beige"/>
    <x v="39"/>
    <n v="2"/>
    <s v="Unknown"/>
    <s v="Unknown"/>
    <n v="1882"/>
    <n v="4"/>
    <x v="534"/>
    <n v="12.134570765661252"/>
    <n v="103.02074569789674"/>
    <x v="1"/>
  </r>
  <r>
    <n v="536"/>
    <x v="40"/>
    <x v="136"/>
    <x v="10"/>
    <x v="11"/>
    <n v="131.80000000000001"/>
    <x v="340"/>
    <x v="4"/>
    <n v="2.2999999999999998"/>
    <x v="535"/>
    <s v="Matte White"/>
    <x v="31"/>
    <n v="0"/>
    <s v="★★★☆☆"/>
    <n v="3"/>
    <n v="4257"/>
    <n v="3"/>
    <x v="535"/>
    <n v="2.3520485584218509"/>
    <n v="139.6428064516129"/>
    <x v="1"/>
  </r>
  <r>
    <n v="537"/>
    <x v="45"/>
    <x v="77"/>
    <x v="1"/>
    <x v="12"/>
    <n v="40.6"/>
    <x v="341"/>
    <x v="8"/>
    <n v="7.3"/>
    <x v="536"/>
    <s v="Sky Blue"/>
    <x v="4"/>
    <n v="0"/>
    <s v="★★★★☆"/>
    <n v="4"/>
    <n v="19819"/>
    <n v="3"/>
    <x v="536"/>
    <n v="9.7044334975369448"/>
    <n v="229.18020304568529"/>
    <x v="0"/>
  </r>
  <r>
    <n v="538"/>
    <x v="40"/>
    <x v="115"/>
    <x v="5"/>
    <x v="5"/>
    <n v="83.8"/>
    <x v="4"/>
    <x v="2"/>
    <n v="9"/>
    <x v="537"/>
    <s v="Sunset Orange"/>
    <x v="34"/>
    <n v="5"/>
    <s v="★★★☆☆"/>
    <n v="3"/>
    <n v="13600"/>
    <n v="3"/>
    <x v="537"/>
    <n v="4.0095465393794747"/>
    <n v="192.11133928571431"/>
    <x v="1"/>
  </r>
  <r>
    <n v="539"/>
    <x v="21"/>
    <x v="25"/>
    <x v="7"/>
    <x v="3"/>
    <n v="138.4"/>
    <x v="230"/>
    <x v="7"/>
    <n v="5"/>
    <x v="538"/>
    <s v="Forest Green"/>
    <x v="1"/>
    <n v="5"/>
    <s v="★★★☆☆"/>
    <n v="3"/>
    <n v="7119"/>
    <n v="4"/>
    <x v="538"/>
    <n v="1.3945086705202312"/>
    <n v="743.4325388601037"/>
    <x v="0"/>
  </r>
  <r>
    <n v="540"/>
    <x v="23"/>
    <x v="106"/>
    <x v="2"/>
    <x v="6"/>
    <n v="118.2"/>
    <x v="211"/>
    <x v="5"/>
    <n v="5.2"/>
    <x v="539"/>
    <s v="Electric Blue"/>
    <x v="35"/>
    <s v="Unknown"/>
    <s v="★★★★★"/>
    <n v="5"/>
    <n v="15135"/>
    <n v="4"/>
    <x v="539"/>
    <n v="3.0287648054145517"/>
    <n v="139.05220670391063"/>
    <x v="1"/>
  </r>
  <r>
    <n v="541"/>
    <x v="52"/>
    <x v="145"/>
    <x v="8"/>
    <x v="3"/>
    <n v="24.9"/>
    <x v="208"/>
    <x v="7"/>
    <n v="8.6999999999999993"/>
    <x v="540"/>
    <s v="Lime Green"/>
    <x v="4"/>
    <n v="0"/>
    <s v="★★★★★"/>
    <n v="5"/>
    <n v="14343"/>
    <n v="3"/>
    <x v="540"/>
    <n v="9.1566265060240966"/>
    <n v="203.41083333333333"/>
    <x v="1"/>
  </r>
  <r>
    <n v="542"/>
    <x v="32"/>
    <x v="44"/>
    <x v="10"/>
    <x v="10"/>
    <n v="129"/>
    <x v="342"/>
    <x v="7"/>
    <n v="2.5"/>
    <x v="541"/>
    <s v="Racing Red"/>
    <x v="29"/>
    <n v="5"/>
    <s v="★★★☆☆"/>
    <n v="3"/>
    <n v="14439"/>
    <n v="4"/>
    <x v="541"/>
    <n v="3.1782945736434107"/>
    <n v="109.50773170731706"/>
    <x v="1"/>
  </r>
  <r>
    <n v="543"/>
    <x v="21"/>
    <x v="116"/>
    <x v="0"/>
    <x v="5"/>
    <n v="107.8"/>
    <x v="285"/>
    <x v="1"/>
    <n v="8.5"/>
    <x v="542"/>
    <s v="Cobalt Blue"/>
    <x v="20"/>
    <n v="5"/>
    <s v="★★★★★"/>
    <n v="5"/>
    <n v="10103"/>
    <n v="4"/>
    <x v="542"/>
    <n v="1.948051948051948"/>
    <n v="620.85780952380946"/>
    <x v="0"/>
  </r>
  <r>
    <n v="544"/>
    <x v="12"/>
    <x v="89"/>
    <x v="0"/>
    <x v="8"/>
    <n v="120.4"/>
    <x v="281"/>
    <x v="12"/>
    <n v="11.2"/>
    <x v="543"/>
    <s v="Forest Green"/>
    <x v="7"/>
    <s v="Unknown"/>
    <s v="★★★★☆"/>
    <n v="4"/>
    <n v="6296"/>
    <n v="5"/>
    <x v="543"/>
    <n v="4.0863787375415281"/>
    <n v="152.35235772357723"/>
    <x v="1"/>
  </r>
  <r>
    <n v="545"/>
    <x v="11"/>
    <x v="20"/>
    <x v="8"/>
    <x v="5"/>
    <n v="32.6"/>
    <x v="158"/>
    <x v="11"/>
    <n v="8.8000000000000007"/>
    <x v="544"/>
    <s v="Graphite Gray"/>
    <x v="13"/>
    <n v="2"/>
    <s v="★★★☆☆"/>
    <n v="3"/>
    <n v="17750"/>
    <n v="4"/>
    <x v="544"/>
    <n v="16.165644171779139"/>
    <n v="66.947817836812149"/>
    <x v="2"/>
  </r>
  <r>
    <n v="546"/>
    <x v="43"/>
    <x v="70"/>
    <x v="8"/>
    <x v="2"/>
    <n v="33.799999999999997"/>
    <x v="207"/>
    <x v="11"/>
    <n v="0.7"/>
    <x v="545"/>
    <s v="White"/>
    <x v="16"/>
    <n v="1"/>
    <s v="★★★★★"/>
    <n v="5"/>
    <n v="12090"/>
    <n v="3"/>
    <x v="545"/>
    <n v="7.8402366863905328"/>
    <n v="409.35520754716981"/>
    <x v="0"/>
  </r>
  <r>
    <n v="547"/>
    <x v="3"/>
    <x v="57"/>
    <x v="9"/>
    <x v="13"/>
    <n v="119.8"/>
    <x v="94"/>
    <x v="7"/>
    <n v="8.6999999999999993"/>
    <x v="546"/>
    <s v="Rose Gold"/>
    <x v="32"/>
    <n v="0"/>
    <s v="★★★★★"/>
    <n v="5"/>
    <n v="12732"/>
    <n v="5"/>
    <x v="546"/>
    <n v="2.963272120200334"/>
    <n v="351.9751267605634"/>
    <x v="0"/>
  </r>
  <r>
    <n v="548"/>
    <x v="38"/>
    <x v="60"/>
    <x v="10"/>
    <x v="11"/>
    <n v="42.8"/>
    <x v="343"/>
    <x v="5"/>
    <n v="11.7"/>
    <x v="547"/>
    <s v="Red"/>
    <x v="6"/>
    <s v="Unknown"/>
    <s v="★★★★★"/>
    <n v="5"/>
    <n v="7616"/>
    <n v="5"/>
    <x v="547"/>
    <n v="11.425233644859814"/>
    <n v="224.87621676891615"/>
    <x v="0"/>
  </r>
  <r>
    <n v="549"/>
    <x v="5"/>
    <x v="161"/>
    <x v="8"/>
    <x v="8"/>
    <n v="100.1"/>
    <x v="284"/>
    <x v="7"/>
    <n v="4.0999999999999996"/>
    <x v="548"/>
    <s v="Stealth Gray"/>
    <x v="9"/>
    <n v="0"/>
    <s v="★★★☆☆"/>
    <n v="3"/>
    <n v="4969"/>
    <n v="4"/>
    <x v="548"/>
    <n v="5.5844155844155852"/>
    <n v="212.07440071556351"/>
    <x v="0"/>
  </r>
  <r>
    <n v="550"/>
    <x v="37"/>
    <x v="53"/>
    <x v="0"/>
    <x v="2"/>
    <n v="140"/>
    <x v="77"/>
    <x v="1"/>
    <n v="9"/>
    <x v="549"/>
    <s v="Bronze"/>
    <x v="11"/>
    <n v="0"/>
    <s v="★★★★★"/>
    <n v="5"/>
    <n v="9452"/>
    <n v="3"/>
    <x v="549"/>
    <n v="2.9"/>
    <n v="171.04133004926109"/>
    <x v="1"/>
  </r>
  <r>
    <n v="551"/>
    <x v="24"/>
    <x v="29"/>
    <x v="2"/>
    <x v="2"/>
    <n v="46.8"/>
    <x v="344"/>
    <x v="3"/>
    <n v="9.6999999999999993"/>
    <x v="550"/>
    <s v="Crimson Red"/>
    <x v="24"/>
    <n v="4"/>
    <s v="★★★☆☆"/>
    <n v="3"/>
    <n v="2117"/>
    <n v="4"/>
    <x v="550"/>
    <n v="2.7136752136752138"/>
    <n v="894.12102362204723"/>
    <x v="0"/>
  </r>
  <r>
    <n v="552"/>
    <x v="3"/>
    <x v="57"/>
    <x v="0"/>
    <x v="7"/>
    <n v="149"/>
    <x v="345"/>
    <x v="12"/>
    <n v="1.9"/>
    <x v="551"/>
    <s v="Matte Gray"/>
    <x v="21"/>
    <n v="0"/>
    <s v="★★★☆☆"/>
    <n v="3"/>
    <n v="6472"/>
    <n v="3"/>
    <x v="551"/>
    <n v="3.8926174496644297"/>
    <n v="87.65706896551724"/>
    <x v="1"/>
  </r>
  <r>
    <n v="553"/>
    <x v="43"/>
    <x v="74"/>
    <x v="5"/>
    <x v="2"/>
    <n v="59.4"/>
    <x v="346"/>
    <x v="1"/>
    <n v="11.6"/>
    <x v="552"/>
    <s v="Burgundy"/>
    <x v="36"/>
    <s v="Unknown"/>
    <s v="★★★☆☆"/>
    <n v="3"/>
    <n v="15424"/>
    <n v="4"/>
    <x v="552"/>
    <n v="6.6498316498316496"/>
    <n v="137.13448101265823"/>
    <x v="1"/>
  </r>
  <r>
    <n v="554"/>
    <x v="43"/>
    <x v="124"/>
    <x v="10"/>
    <x v="1"/>
    <n v="144"/>
    <x v="63"/>
    <x v="10"/>
    <n v="9.3000000000000007"/>
    <x v="553"/>
    <s v="Green"/>
    <x v="17"/>
    <n v="1"/>
    <s v="★★★★☆"/>
    <n v="4"/>
    <n v="15192"/>
    <n v="4"/>
    <x v="553"/>
    <n v="2.4027777777777777"/>
    <n v="234.93546242774565"/>
    <x v="0"/>
  </r>
  <r>
    <n v="555"/>
    <x v="6"/>
    <x v="111"/>
    <x v="9"/>
    <x v="4"/>
    <n v="98.8"/>
    <x v="241"/>
    <x v="5"/>
    <n v="2.1"/>
    <x v="554"/>
    <s v="Charcoal"/>
    <x v="7"/>
    <s v="Unknown"/>
    <s v="★★★★☆"/>
    <n v="4"/>
    <n v="16103"/>
    <n v="4"/>
    <x v="554"/>
    <n v="1.3765182186234819"/>
    <n v="634.63985294117651"/>
    <x v="0"/>
  </r>
  <r>
    <n v="556"/>
    <x v="23"/>
    <x v="28"/>
    <x v="2"/>
    <x v="3"/>
    <n v="83.6"/>
    <x v="245"/>
    <x v="15"/>
    <n v="5.2"/>
    <x v="555"/>
    <s v="Orange"/>
    <x v="16"/>
    <n v="1"/>
    <s v="★★★★☆"/>
    <n v="4"/>
    <n v="11422"/>
    <n v="5"/>
    <x v="555"/>
    <n v="5.1196172248803835"/>
    <n v="80.979509345794398"/>
    <x v="2"/>
  </r>
  <r>
    <n v="557"/>
    <x v="41"/>
    <x v="134"/>
    <x v="1"/>
    <x v="0"/>
    <n v="67.900000000000006"/>
    <x v="347"/>
    <x v="4"/>
    <n v="11.2"/>
    <x v="556"/>
    <s v="Forest Green"/>
    <x v="36"/>
    <s v="Unknown"/>
    <s v="★★★★★"/>
    <n v="5"/>
    <n v="925"/>
    <n v="5"/>
    <x v="556"/>
    <n v="1.8998527245949925"/>
    <n v="916.89689922480613"/>
    <x v="0"/>
  </r>
  <r>
    <n v="558"/>
    <x v="11"/>
    <x v="118"/>
    <x v="10"/>
    <x v="13"/>
    <n v="98.7"/>
    <x v="309"/>
    <x v="0"/>
    <n v="3.4"/>
    <x v="557"/>
    <s v="Lime Green"/>
    <x v="1"/>
    <s v="Unknown"/>
    <s v="★★★★☆"/>
    <n v="4"/>
    <n v="13030"/>
    <n v="5"/>
    <x v="557"/>
    <n v="5.9067882472137789"/>
    <n v="175.39951972555747"/>
    <x v="0"/>
  </r>
  <r>
    <n v="559"/>
    <x v="5"/>
    <x v="161"/>
    <x v="3"/>
    <x v="5"/>
    <n v="44.5"/>
    <x v="317"/>
    <x v="11"/>
    <n v="10"/>
    <x v="558"/>
    <s v="Magenta"/>
    <x v="35"/>
    <n v="5"/>
    <s v="★★★★★"/>
    <n v="5"/>
    <n v="13487"/>
    <n v="5"/>
    <x v="558"/>
    <n v="7.1011235955056176"/>
    <n v="190.96376582278481"/>
    <x v="1"/>
  </r>
  <r>
    <n v="560"/>
    <x v="39"/>
    <x v="59"/>
    <x v="1"/>
    <x v="9"/>
    <n v="121"/>
    <x v="303"/>
    <x v="0"/>
    <n v="3.6"/>
    <x v="559"/>
    <s v="Racing Red"/>
    <x v="29"/>
    <n v="0"/>
    <s v="★★★☆☆"/>
    <n v="3"/>
    <n v="3174"/>
    <n v="3"/>
    <x v="559"/>
    <n v="2.28099173553719"/>
    <n v="199.79373188405796"/>
    <x v="1"/>
  </r>
  <r>
    <n v="561"/>
    <x v="38"/>
    <x v="60"/>
    <x v="9"/>
    <x v="4"/>
    <n v="74.2"/>
    <x v="57"/>
    <x v="9"/>
    <n v="2.5"/>
    <x v="560"/>
    <s v="Cosmic Purple"/>
    <x v="26"/>
    <n v="1"/>
    <s v="★★★★★"/>
    <n v="5"/>
    <n v="6965"/>
    <n v="3"/>
    <x v="560"/>
    <n v="3.328840970350404"/>
    <n v="303.47437246963563"/>
    <x v="1"/>
  </r>
  <r>
    <n v="562"/>
    <x v="20"/>
    <x v="32"/>
    <x v="10"/>
    <x v="14"/>
    <n v="118.7"/>
    <x v="320"/>
    <x v="9"/>
    <n v="5.6"/>
    <x v="561"/>
    <s v="Yellow"/>
    <x v="1"/>
    <s v="Unknown"/>
    <s v="★★★☆☆"/>
    <n v="3"/>
    <n v="11211"/>
    <n v="3"/>
    <x v="561"/>
    <n v="1.9545071609098568"/>
    <n v="601.53693965517243"/>
    <x v="0"/>
  </r>
  <r>
    <n v="563"/>
    <x v="5"/>
    <x v="128"/>
    <x v="7"/>
    <x v="12"/>
    <n v="107.5"/>
    <x v="168"/>
    <x v="10"/>
    <n v="1.2"/>
    <x v="562"/>
    <s v="White"/>
    <x v="30"/>
    <n v="0"/>
    <s v="★★★☆☆"/>
    <n v="3"/>
    <n v="12309"/>
    <n v="5"/>
    <x v="562"/>
    <n v="1.4046511627906977"/>
    <n v="796.13139072847684"/>
    <x v="0"/>
  </r>
  <r>
    <n v="564"/>
    <x v="40"/>
    <x v="115"/>
    <x v="7"/>
    <x v="12"/>
    <n v="118.4"/>
    <x v="348"/>
    <x v="9"/>
    <n v="4.4000000000000004"/>
    <x v="563"/>
    <s v="Pink"/>
    <x v="11"/>
    <n v="2"/>
    <s v="★★★☆☆"/>
    <n v="3"/>
    <n v="11666"/>
    <n v="4"/>
    <x v="563"/>
    <n v="3.4543918918918917"/>
    <n v="273.40635696821516"/>
    <x v="0"/>
  </r>
  <r>
    <n v="565"/>
    <x v="13"/>
    <x v="13"/>
    <x v="0"/>
    <x v="12"/>
    <n v="133.19999999999999"/>
    <x v="338"/>
    <x v="0"/>
    <n v="0.8"/>
    <x v="564"/>
    <s v="Matte Black"/>
    <x v="22"/>
    <n v="1"/>
    <s v="★★★★★"/>
    <n v="5"/>
    <n v="15571"/>
    <n v="5"/>
    <x v="564"/>
    <n v="2.2897897897897899"/>
    <n v="146.71259016393441"/>
    <x v="1"/>
  </r>
  <r>
    <n v="566"/>
    <x v="23"/>
    <x v="120"/>
    <x v="0"/>
    <x v="7"/>
    <n v="144.5"/>
    <x v="349"/>
    <x v="5"/>
    <n v="0.7"/>
    <x v="565"/>
    <s v="Silver"/>
    <x v="11"/>
    <n v="1"/>
    <s v="★★★★★"/>
    <n v="5"/>
    <n v="2666"/>
    <n v="4"/>
    <x v="565"/>
    <n v="3.5709342560553634"/>
    <n v="141.90827519379846"/>
    <x v="1"/>
  </r>
  <r>
    <n v="567"/>
    <x v="43"/>
    <x v="124"/>
    <x v="1"/>
    <x v="1"/>
    <n v="110.9"/>
    <x v="168"/>
    <x v="4"/>
    <n v="3.9"/>
    <x v="566"/>
    <s v="Charcoal"/>
    <x v="20"/>
    <n v="5"/>
    <s v="★★★☆☆"/>
    <n v="3"/>
    <n v="9874"/>
    <n v="5"/>
    <x v="566"/>
    <n v="1.3615870153291252"/>
    <n v="353.70350993377485"/>
    <x v="1"/>
  </r>
  <r>
    <n v="568"/>
    <x v="1"/>
    <x v="26"/>
    <x v="10"/>
    <x v="5"/>
    <n v="78"/>
    <x v="296"/>
    <x v="6"/>
    <n v="8.1"/>
    <x v="567"/>
    <s v="Electric Blue"/>
    <x v="1"/>
    <n v="5"/>
    <s v="★★★★★"/>
    <n v="5"/>
    <n v="957"/>
    <n v="3"/>
    <x v="567"/>
    <n v="2.0384615384615383"/>
    <n v="370.49176100628932"/>
    <x v="1"/>
  </r>
  <r>
    <n v="569"/>
    <x v="8"/>
    <x v="8"/>
    <x v="6"/>
    <x v="2"/>
    <n v="113.5"/>
    <x v="290"/>
    <x v="6"/>
    <n v="11.4"/>
    <x v="568"/>
    <s v="Lime Green"/>
    <x v="26"/>
    <n v="5"/>
    <s v="Unknown"/>
    <s v="Unknown"/>
    <n v="10905"/>
    <n v="3"/>
    <x v="568"/>
    <n v="3.8766519823788546"/>
    <n v="251.07306818181817"/>
    <x v="0"/>
  </r>
  <r>
    <n v="570"/>
    <x v="49"/>
    <x v="93"/>
    <x v="4"/>
    <x v="7"/>
    <n v="64.599999999999994"/>
    <x v="212"/>
    <x v="4"/>
    <n v="8"/>
    <x v="569"/>
    <s v="Rose Gold"/>
    <x v="33"/>
    <n v="1"/>
    <s v="★★★☆☆"/>
    <n v="3"/>
    <n v="2920"/>
    <n v="4"/>
    <x v="569"/>
    <n v="8.7616099071207429"/>
    <n v="219.4519964664311"/>
    <x v="0"/>
  </r>
  <r>
    <n v="571"/>
    <x v="51"/>
    <x v="163"/>
    <x v="4"/>
    <x v="9"/>
    <n v="67.8"/>
    <x v="60"/>
    <x v="5"/>
    <n v="11.5"/>
    <x v="570"/>
    <s v="White"/>
    <x v="17"/>
    <s v="Unknown"/>
    <s v="★★★★☆"/>
    <n v="4"/>
    <n v="10474"/>
    <n v="4"/>
    <x v="570"/>
    <n v="7.9056047197640122"/>
    <n v="185.13063432835821"/>
    <x v="0"/>
  </r>
  <r>
    <n v="572"/>
    <x v="13"/>
    <x v="13"/>
    <x v="3"/>
    <x v="7"/>
    <n v="98.2"/>
    <x v="140"/>
    <x v="7"/>
    <n v="5"/>
    <x v="571"/>
    <s v="Sunset Orange"/>
    <x v="11"/>
    <s v="Unknown"/>
    <s v="★★★★☆"/>
    <n v="4"/>
    <n v="14935"/>
    <n v="3"/>
    <x v="571"/>
    <n v="2.1690427698574339"/>
    <n v="444.10868544600936"/>
    <x v="0"/>
  </r>
  <r>
    <n v="573"/>
    <x v="30"/>
    <x v="39"/>
    <x v="10"/>
    <x v="0"/>
    <n v="106.5"/>
    <x v="316"/>
    <x v="2"/>
    <n v="7.4"/>
    <x v="572"/>
    <s v="Ice Silver"/>
    <x v="25"/>
    <n v="5"/>
    <s v="★★★☆☆"/>
    <n v="3"/>
    <n v="16220"/>
    <n v="4"/>
    <x v="572"/>
    <n v="4.788732394366197"/>
    <n v="131.50386274509805"/>
    <x v="1"/>
  </r>
  <r>
    <n v="574"/>
    <x v="41"/>
    <x v="134"/>
    <x v="0"/>
    <x v="14"/>
    <n v="63.3"/>
    <x v="46"/>
    <x v="12"/>
    <n v="10.3"/>
    <x v="573"/>
    <s v="Crimson Red"/>
    <x v="8"/>
    <n v="1"/>
    <s v="★★★★☆"/>
    <n v="4"/>
    <n v="5216"/>
    <n v="3"/>
    <x v="573"/>
    <n v="8.2622432859399684"/>
    <n v="271.76281070745699"/>
    <x v="0"/>
  </r>
  <r>
    <n v="575"/>
    <x v="1"/>
    <x v="26"/>
    <x v="2"/>
    <x v="3"/>
    <n v="108.1"/>
    <x v="86"/>
    <x v="4"/>
    <n v="5"/>
    <x v="574"/>
    <s v="Copper"/>
    <x v="39"/>
    <n v="1"/>
    <s v="★★★☆☆"/>
    <n v="3"/>
    <n v="4289"/>
    <n v="4"/>
    <x v="574"/>
    <n v="2.5716928769657725"/>
    <n v="335.76017985611509"/>
    <x v="0"/>
  </r>
  <r>
    <n v="576"/>
    <x v="7"/>
    <x v="40"/>
    <x v="0"/>
    <x v="1"/>
    <n v="141.5"/>
    <x v="99"/>
    <x v="1"/>
    <n v="8"/>
    <x v="575"/>
    <s v="Candy Apple Red"/>
    <x v="36"/>
    <n v="1"/>
    <s v="★★★☆☆"/>
    <n v="3"/>
    <n v="299"/>
    <n v="4"/>
    <x v="575"/>
    <n v="1.8021201413427561"/>
    <n v="389.25054901960783"/>
    <x v="0"/>
  </r>
  <r>
    <n v="577"/>
    <x v="48"/>
    <x v="143"/>
    <x v="1"/>
    <x v="14"/>
    <n v="148.5"/>
    <x v="178"/>
    <x v="4"/>
    <n v="11.4"/>
    <x v="576"/>
    <s v="Titanium"/>
    <x v="1"/>
    <n v="0"/>
    <s v="★★★☆☆"/>
    <n v="3"/>
    <n v="3845"/>
    <n v="5"/>
    <x v="576"/>
    <n v="1.1784511784511784"/>
    <n v="464.30474285714286"/>
    <x v="0"/>
  </r>
  <r>
    <n v="578"/>
    <x v="44"/>
    <x v="71"/>
    <x v="5"/>
    <x v="3"/>
    <n v="146.1"/>
    <x v="350"/>
    <x v="4"/>
    <n v="3.3"/>
    <x v="577"/>
    <s v="Cream"/>
    <x v="37"/>
    <n v="4"/>
    <s v="★★★★☆"/>
    <n v="4"/>
    <n v="2936"/>
    <n v="4"/>
    <x v="577"/>
    <n v="2.8815879534565365"/>
    <n v="105.12187648456056"/>
    <x v="1"/>
  </r>
  <r>
    <n v="579"/>
    <x v="46"/>
    <x v="83"/>
    <x v="9"/>
    <x v="13"/>
    <n v="102.2"/>
    <x v="237"/>
    <x v="14"/>
    <n v="0.6"/>
    <x v="578"/>
    <s v="Orange"/>
    <x v="37"/>
    <n v="4"/>
    <s v="★★★★★"/>
    <n v="5"/>
    <n v="15712"/>
    <n v="4"/>
    <x v="578"/>
    <n v="3.1996086105675148"/>
    <n v="134.5422629969419"/>
    <x v="1"/>
  </r>
  <r>
    <n v="580"/>
    <x v="25"/>
    <x v="31"/>
    <x v="5"/>
    <x v="10"/>
    <n v="69.900000000000006"/>
    <x v="145"/>
    <x v="9"/>
    <n v="3.9"/>
    <x v="579"/>
    <s v="Purple"/>
    <x v="12"/>
    <n v="4"/>
    <s v="★★★☆☆"/>
    <n v="3"/>
    <n v="12903"/>
    <n v="5"/>
    <x v="579"/>
    <n v="6.1516452074391985"/>
    <n v="104.71713953488373"/>
    <x v="1"/>
  </r>
  <r>
    <n v="581"/>
    <x v="46"/>
    <x v="83"/>
    <x v="3"/>
    <x v="12"/>
    <n v="28.3"/>
    <x v="14"/>
    <x v="7"/>
    <n v="9.1999999999999993"/>
    <x v="580"/>
    <s v="Lime Green"/>
    <x v="25"/>
    <n v="4"/>
    <s v="Unknown"/>
    <s v="Unknown"/>
    <n v="14654"/>
    <n v="4"/>
    <x v="580"/>
    <n v="18.657243816254418"/>
    <n v="103.96903409090909"/>
    <x v="1"/>
  </r>
  <r>
    <n v="582"/>
    <x v="10"/>
    <x v="10"/>
    <x v="10"/>
    <x v="9"/>
    <n v="46.8"/>
    <x v="49"/>
    <x v="15"/>
    <n v="7"/>
    <x v="581"/>
    <s v="Silver"/>
    <x v="0"/>
    <n v="4"/>
    <s v="★★★☆☆"/>
    <n v="3"/>
    <n v="13862"/>
    <n v="5"/>
    <x v="581"/>
    <n v="3.8888888888888893"/>
    <n v="726.23082417582418"/>
    <x v="0"/>
  </r>
  <r>
    <n v="583"/>
    <x v="14"/>
    <x v="167"/>
    <x v="6"/>
    <x v="8"/>
    <n v="143"/>
    <x v="335"/>
    <x v="8"/>
    <n v="8.1"/>
    <x v="582"/>
    <s v="Matte Green"/>
    <x v="37"/>
    <n v="4"/>
    <s v="★★★★★"/>
    <n v="5"/>
    <n v="17636"/>
    <n v="5"/>
    <x v="582"/>
    <n v="2.5524475524475525"/>
    <n v="228.46693150684931"/>
    <x v="0"/>
  </r>
  <r>
    <n v="584"/>
    <x v="37"/>
    <x v="53"/>
    <x v="4"/>
    <x v="7"/>
    <n v="126.6"/>
    <x v="262"/>
    <x v="2"/>
    <n v="2.7"/>
    <x v="583"/>
    <s v="Titanium"/>
    <x v="21"/>
    <n v="4"/>
    <s v="★★★★☆"/>
    <n v="4"/>
    <n v="4210"/>
    <n v="5"/>
    <x v="583"/>
    <n v="1.74565560821485"/>
    <n v="298.48466063348417"/>
    <x v="1"/>
  </r>
  <r>
    <n v="585"/>
    <x v="29"/>
    <x v="51"/>
    <x v="4"/>
    <x v="4"/>
    <n v="53.1"/>
    <x v="351"/>
    <x v="11"/>
    <n v="5.0999999999999996"/>
    <x v="584"/>
    <s v="Gold"/>
    <x v="33"/>
    <n v="1"/>
    <s v="Unknown"/>
    <s v="Unknown"/>
    <n v="8827"/>
    <n v="5"/>
    <x v="584"/>
    <n v="5.5555555555555554"/>
    <n v="135.56098305084745"/>
    <x v="2"/>
  </r>
  <r>
    <n v="586"/>
    <x v="25"/>
    <x v="31"/>
    <x v="2"/>
    <x v="9"/>
    <n v="105.5"/>
    <x v="352"/>
    <x v="11"/>
    <n v="5.3"/>
    <x v="585"/>
    <s v="Burgundy"/>
    <x v="33"/>
    <n v="4"/>
    <s v="★★★★★"/>
    <n v="5"/>
    <n v="3604"/>
    <n v="5"/>
    <x v="585"/>
    <n v="4.9289099526066353"/>
    <n v="93.113403846153844"/>
    <x v="1"/>
  </r>
  <r>
    <n v="587"/>
    <x v="1"/>
    <x v="26"/>
    <x v="4"/>
    <x v="11"/>
    <n v="103.2"/>
    <x v="353"/>
    <x v="5"/>
    <n v="9.4"/>
    <x v="586"/>
    <s v="Cobalt Blue"/>
    <x v="27"/>
    <n v="0"/>
    <s v="★★★★☆"/>
    <n v="4"/>
    <n v="3440"/>
    <n v="3"/>
    <x v="586"/>
    <n v="2.7616279069767442"/>
    <n v="166.875649122807"/>
    <x v="1"/>
  </r>
  <r>
    <n v="588"/>
    <x v="21"/>
    <x v="55"/>
    <x v="5"/>
    <x v="1"/>
    <n v="124.9"/>
    <x v="149"/>
    <x v="14"/>
    <n v="8.6"/>
    <x v="587"/>
    <s v="Matte Gray"/>
    <x v="22"/>
    <n v="0"/>
    <s v="★★★★☆"/>
    <n v="4"/>
    <n v="5920"/>
    <n v="4"/>
    <x v="587"/>
    <n v="1.1849479583666933"/>
    <n v="904.377027027027"/>
    <x v="0"/>
  </r>
  <r>
    <n v="589"/>
    <x v="13"/>
    <x v="13"/>
    <x v="7"/>
    <x v="9"/>
    <n v="36.6"/>
    <x v="240"/>
    <x v="0"/>
    <n v="8.1"/>
    <x v="588"/>
    <s v="Matte Green"/>
    <x v="22"/>
    <s v="Unknown"/>
    <s v="★★★★★"/>
    <n v="5"/>
    <n v="8162"/>
    <n v="5"/>
    <x v="588"/>
    <n v="2.8415300546448088"/>
    <n v="453.08096153846151"/>
    <x v="1"/>
  </r>
  <r>
    <n v="590"/>
    <x v="30"/>
    <x v="39"/>
    <x v="7"/>
    <x v="10"/>
    <n v="77.099999999999994"/>
    <x v="38"/>
    <x v="1"/>
    <n v="6.3"/>
    <x v="589"/>
    <s v="Brown"/>
    <x v="20"/>
    <n v="1"/>
    <s v="★★★★☆"/>
    <n v="4"/>
    <n v="13320"/>
    <n v="4"/>
    <x v="589"/>
    <n v="3.6446173800259407"/>
    <n v="224.55074733096086"/>
    <x v="1"/>
  </r>
  <r>
    <n v="591"/>
    <x v="39"/>
    <x v="59"/>
    <x v="4"/>
    <x v="0"/>
    <n v="51.2"/>
    <x v="354"/>
    <x v="11"/>
    <n v="7.1"/>
    <x v="590"/>
    <s v="Copper"/>
    <x v="3"/>
    <n v="0"/>
    <s v="★★★★★"/>
    <n v="5"/>
    <n v="4470"/>
    <n v="4"/>
    <x v="590"/>
    <n v="2.87109375"/>
    <n v="273.13068027210886"/>
    <x v="1"/>
  </r>
  <r>
    <n v="592"/>
    <x v="50"/>
    <x v="94"/>
    <x v="9"/>
    <x v="8"/>
    <n v="100.1"/>
    <x v="212"/>
    <x v="10"/>
    <n v="8.6999999999999993"/>
    <x v="591"/>
    <s v="Racing Red"/>
    <x v="34"/>
    <n v="5"/>
    <s v="★★★★★"/>
    <n v="5"/>
    <n v="19962"/>
    <n v="3"/>
    <x v="591"/>
    <n v="5.6543456543456543"/>
    <n v="201.96291519434629"/>
    <x v="0"/>
  </r>
  <r>
    <n v="593"/>
    <x v="30"/>
    <x v="39"/>
    <x v="10"/>
    <x v="7"/>
    <n v="140.9"/>
    <x v="43"/>
    <x v="3"/>
    <n v="2.5"/>
    <x v="592"/>
    <s v="Gray"/>
    <x v="35"/>
    <n v="0"/>
    <s v="★★★★☆"/>
    <n v="4"/>
    <n v="3710"/>
    <n v="4"/>
    <x v="592"/>
    <n v="3.4847409510290985"/>
    <n v="150.80674134419553"/>
    <x v="1"/>
  </r>
  <r>
    <n v="594"/>
    <x v="17"/>
    <x v="19"/>
    <x v="3"/>
    <x v="1"/>
    <n v="119.6"/>
    <x v="355"/>
    <x v="8"/>
    <n v="3.9"/>
    <x v="593"/>
    <s v="Electric Blue"/>
    <x v="18"/>
    <n v="4"/>
    <s v="★★★★★"/>
    <n v="5"/>
    <n v="16892"/>
    <n v="3"/>
    <x v="593"/>
    <n v="1.3377926421404682"/>
    <n v="407.65875"/>
    <x v="1"/>
  </r>
  <r>
    <n v="595"/>
    <x v="6"/>
    <x v="6"/>
    <x v="7"/>
    <x v="8"/>
    <n v="66.2"/>
    <x v="148"/>
    <x v="1"/>
    <n v="4.3"/>
    <x v="594"/>
    <s v="White"/>
    <x v="34"/>
    <n v="1"/>
    <s v="Unknown"/>
    <s v="Unknown"/>
    <n v="14116"/>
    <n v="4"/>
    <x v="594"/>
    <n v="6.2688821752265858"/>
    <n v="174.6195903614458"/>
    <x v="1"/>
  </r>
  <r>
    <n v="596"/>
    <x v="20"/>
    <x v="32"/>
    <x v="3"/>
    <x v="4"/>
    <n v="136.80000000000001"/>
    <x v="340"/>
    <x v="7"/>
    <n v="11"/>
    <x v="595"/>
    <s v="Navy Blue"/>
    <x v="28"/>
    <n v="3"/>
    <s v="★★★☆☆"/>
    <n v="3"/>
    <n v="17577"/>
    <n v="4"/>
    <x v="595"/>
    <n v="2.2660818713450293"/>
    <n v="99.4491935483871"/>
    <x v="2"/>
  </r>
  <r>
    <n v="597"/>
    <x v="35"/>
    <x v="141"/>
    <x v="1"/>
    <x v="1"/>
    <n v="77.099999999999994"/>
    <x v="220"/>
    <x v="14"/>
    <n v="9.1"/>
    <x v="596"/>
    <s v="Cosmic Purple"/>
    <x v="7"/>
    <s v="Unknown"/>
    <s v="★★★★☆"/>
    <n v="4"/>
    <n v="10853"/>
    <n v="3"/>
    <x v="596"/>
    <n v="2.217898832684825"/>
    <n v="179.51596491228071"/>
    <x v="2"/>
  </r>
  <r>
    <n v="598"/>
    <x v="42"/>
    <x v="69"/>
    <x v="7"/>
    <x v="7"/>
    <n v="147.80000000000001"/>
    <x v="355"/>
    <x v="9"/>
    <n v="6.1"/>
    <x v="597"/>
    <s v="Sky Blue"/>
    <x v="26"/>
    <n v="3"/>
    <s v="★★★★☆"/>
    <n v="4"/>
    <n v="4306"/>
    <n v="3"/>
    <x v="597"/>
    <n v="1.0825439783491204"/>
    <n v="559.17568749999998"/>
    <x v="0"/>
  </r>
  <r>
    <n v="599"/>
    <x v="35"/>
    <x v="48"/>
    <x v="10"/>
    <x v="10"/>
    <n v="64.7"/>
    <x v="356"/>
    <x v="3"/>
    <n v="1.1000000000000001"/>
    <x v="598"/>
    <s v="Brown"/>
    <x v="24"/>
    <n v="3"/>
    <s v="★★★☆☆"/>
    <n v="3"/>
    <n v="14055"/>
    <n v="3"/>
    <x v="598"/>
    <n v="1.6383307573415764"/>
    <n v="1222.4555660377357"/>
    <x v="0"/>
  </r>
  <r>
    <n v="600"/>
    <x v="29"/>
    <x v="38"/>
    <x v="3"/>
    <x v="10"/>
    <n v="52.4"/>
    <x v="281"/>
    <x v="7"/>
    <n v="10.4"/>
    <x v="599"/>
    <s v="Forest Green"/>
    <x v="33"/>
    <n v="5"/>
    <s v="★★★★★"/>
    <n v="5"/>
    <n v="16460"/>
    <n v="5"/>
    <x v="599"/>
    <n v="9.3893129770992374"/>
    <n v="303.477337398374"/>
    <x v="0"/>
  </r>
  <r>
    <n v="601"/>
    <x v="21"/>
    <x v="116"/>
    <x v="5"/>
    <x v="7"/>
    <n v="102.5"/>
    <x v="357"/>
    <x v="7"/>
    <n v="2"/>
    <x v="600"/>
    <s v="Metallic Silver"/>
    <x v="5"/>
    <n v="4"/>
    <s v="★★★★☆"/>
    <n v="4"/>
    <n v="13346"/>
    <n v="5"/>
    <x v="600"/>
    <n v="2.1170731707317074"/>
    <n v="159.4652995391705"/>
    <x v="2"/>
  </r>
  <r>
    <n v="602"/>
    <x v="45"/>
    <x v="77"/>
    <x v="8"/>
    <x v="11"/>
    <n v="75.400000000000006"/>
    <x v="164"/>
    <x v="9"/>
    <n v="7.9"/>
    <x v="601"/>
    <s v="Bronze"/>
    <x v="2"/>
    <n v="2"/>
    <s v="★★★☆☆"/>
    <n v="3"/>
    <n v="5955"/>
    <n v="3"/>
    <x v="601"/>
    <n v="1.7374005305039786"/>
    <n v="507.74656488549618"/>
    <x v="1"/>
  </r>
  <r>
    <n v="603"/>
    <x v="14"/>
    <x v="97"/>
    <x v="1"/>
    <x v="0"/>
    <n v="61.8"/>
    <x v="358"/>
    <x v="6"/>
    <n v="3.7"/>
    <x v="602"/>
    <s v="Brown"/>
    <x v="10"/>
    <n v="3"/>
    <s v="★★★☆☆"/>
    <n v="3"/>
    <n v="447"/>
    <n v="5"/>
    <x v="602"/>
    <n v="3.9805825242718447"/>
    <n v="417.81552845528455"/>
    <x v="0"/>
  </r>
  <r>
    <n v="604"/>
    <x v="1"/>
    <x v="1"/>
    <x v="2"/>
    <x v="11"/>
    <n v="116.4"/>
    <x v="353"/>
    <x v="14"/>
    <n v="3.2"/>
    <x v="603"/>
    <s v="Matte Blue"/>
    <x v="16"/>
    <s v="Unknown"/>
    <s v="★★★★★"/>
    <n v="5"/>
    <n v="3943"/>
    <n v="3"/>
    <x v="603"/>
    <n v="2.4484536082474224"/>
    <n v="221.45133333333334"/>
    <x v="1"/>
  </r>
  <r>
    <n v="605"/>
    <x v="5"/>
    <x v="128"/>
    <x v="8"/>
    <x v="0"/>
    <n v="78"/>
    <x v="217"/>
    <x v="15"/>
    <n v="11.3"/>
    <x v="604"/>
    <s v="Magenta"/>
    <x v="36"/>
    <n v="1"/>
    <s v="★★★☆☆"/>
    <n v="3"/>
    <n v="6281"/>
    <n v="4"/>
    <x v="604"/>
    <n v="1.9230769230769231"/>
    <n v="695.20826666666665"/>
    <x v="0"/>
  </r>
  <r>
    <n v="606"/>
    <x v="1"/>
    <x v="26"/>
    <x v="3"/>
    <x v="11"/>
    <n v="136.30000000000001"/>
    <x v="39"/>
    <x v="7"/>
    <n v="11"/>
    <x v="605"/>
    <s v="Tan"/>
    <x v="20"/>
    <n v="4"/>
    <s v="★★★★☆"/>
    <n v="4"/>
    <n v="4224"/>
    <n v="4"/>
    <x v="605"/>
    <n v="2.4137931034482758"/>
    <n v="115.8815197568389"/>
    <x v="2"/>
  </r>
  <r>
    <n v="607"/>
    <x v="19"/>
    <x v="140"/>
    <x v="0"/>
    <x v="14"/>
    <n v="146.4"/>
    <x v="243"/>
    <x v="4"/>
    <n v="6.2"/>
    <x v="606"/>
    <s v="Graphite Gray"/>
    <x v="12"/>
    <n v="4"/>
    <s v="★★★★☆"/>
    <n v="4"/>
    <n v="19897"/>
    <n v="4"/>
    <x v="606"/>
    <n v="1.3456284153005464"/>
    <n v="476.63137055837564"/>
    <x v="0"/>
  </r>
  <r>
    <n v="608"/>
    <x v="37"/>
    <x v="147"/>
    <x v="0"/>
    <x v="10"/>
    <n v="94.3"/>
    <x v="37"/>
    <x v="10"/>
    <n v="10.6"/>
    <x v="607"/>
    <s v="Sunset Orange"/>
    <x v="35"/>
    <n v="4"/>
    <s v="★★★★☆"/>
    <n v="4"/>
    <n v="8798"/>
    <n v="5"/>
    <x v="607"/>
    <n v="4.2735949098621422"/>
    <n v="309.87004962779156"/>
    <x v="0"/>
  </r>
  <r>
    <n v="609"/>
    <x v="10"/>
    <x v="10"/>
    <x v="8"/>
    <x v="8"/>
    <n v="89.4"/>
    <x v="176"/>
    <x v="2"/>
    <n v="7.9"/>
    <x v="608"/>
    <s v="Bronze"/>
    <x v="26"/>
    <n v="0"/>
    <s v="★★★☆☆"/>
    <n v="3"/>
    <n v="17517"/>
    <n v="3"/>
    <x v="608"/>
    <n v="2.7852348993288589"/>
    <n v="574.4799999999999"/>
    <x v="0"/>
  </r>
  <r>
    <n v="610"/>
    <x v="14"/>
    <x v="133"/>
    <x v="2"/>
    <x v="7"/>
    <n v="98.7"/>
    <x v="359"/>
    <x v="5"/>
    <n v="1.5"/>
    <x v="609"/>
    <s v="Matte Gray"/>
    <x v="28"/>
    <n v="3"/>
    <s v="★★★☆☆"/>
    <n v="3"/>
    <n v="341"/>
    <n v="4"/>
    <x v="609"/>
    <n v="2.9179331306990881"/>
    <n v="398.10906249999999"/>
    <x v="0"/>
  </r>
  <r>
    <n v="611"/>
    <x v="24"/>
    <x v="29"/>
    <x v="10"/>
    <x v="13"/>
    <n v="146.30000000000001"/>
    <x v="360"/>
    <x v="7"/>
    <n v="8.8000000000000007"/>
    <x v="610"/>
    <s v="Ruby Red"/>
    <x v="28"/>
    <n v="5"/>
    <s v="★★★★☆"/>
    <n v="4"/>
    <n v="7229"/>
    <n v="4"/>
    <x v="610"/>
    <n v="2.5632262474367735"/>
    <n v="300.19693333333333"/>
    <x v="0"/>
  </r>
  <r>
    <n v="612"/>
    <x v="22"/>
    <x v="49"/>
    <x v="5"/>
    <x v="7"/>
    <n v="125"/>
    <x v="232"/>
    <x v="4"/>
    <n v="2.2999999999999998"/>
    <x v="611"/>
    <s v="Volcanic Yellow"/>
    <x v="33"/>
    <n v="3"/>
    <s v="★★★☆☆"/>
    <n v="3"/>
    <n v="5770"/>
    <n v="3"/>
    <x v="611"/>
    <n v="3.88"/>
    <n v="119.18923711340206"/>
    <x v="1"/>
  </r>
  <r>
    <n v="613"/>
    <x v="49"/>
    <x v="107"/>
    <x v="10"/>
    <x v="7"/>
    <n v="56.7"/>
    <x v="329"/>
    <x v="11"/>
    <n v="10.7"/>
    <x v="612"/>
    <s v="Sky Blue"/>
    <x v="24"/>
    <n v="1"/>
    <s v="★★★★★"/>
    <n v="5"/>
    <n v="13189"/>
    <n v="3"/>
    <x v="612"/>
    <n v="4.5502645502645498"/>
    <n v="496.51124031007748"/>
    <x v="0"/>
  </r>
  <r>
    <n v="614"/>
    <x v="48"/>
    <x v="127"/>
    <x v="0"/>
    <x v="9"/>
    <n v="33"/>
    <x v="190"/>
    <x v="10"/>
    <n v="1.8"/>
    <x v="613"/>
    <s v="Titanium"/>
    <x v="14"/>
    <s v="Unknown"/>
    <s v="★★★★★"/>
    <n v="5"/>
    <n v="19648"/>
    <n v="3"/>
    <x v="613"/>
    <n v="8.9696969696969688"/>
    <n v="106.84543918918919"/>
    <x v="2"/>
  </r>
  <r>
    <n v="615"/>
    <x v="31"/>
    <x v="168"/>
    <x v="4"/>
    <x v="4"/>
    <n v="115.7"/>
    <x v="72"/>
    <x v="15"/>
    <n v="2.8"/>
    <x v="614"/>
    <s v="Matte Green"/>
    <x v="38"/>
    <n v="2"/>
    <s v="★★★☆☆"/>
    <n v="3"/>
    <n v="17810"/>
    <n v="5"/>
    <x v="614"/>
    <n v="2.3595505617977528"/>
    <n v="321.06611721611722"/>
    <x v="0"/>
  </r>
  <r>
    <n v="616"/>
    <x v="22"/>
    <x v="86"/>
    <x v="3"/>
    <x v="6"/>
    <n v="22.8"/>
    <x v="222"/>
    <x v="7"/>
    <n v="6.8"/>
    <x v="615"/>
    <s v="Titanium"/>
    <x v="31"/>
    <s v="Unknown"/>
    <s v="Unknown"/>
    <s v="Unknown"/>
    <n v="13996"/>
    <n v="4"/>
    <x v="615"/>
    <n v="5.3508771929824563"/>
    <n v="346.78631147540983"/>
    <x v="1"/>
  </r>
  <r>
    <n v="617"/>
    <x v="28"/>
    <x v="37"/>
    <x v="1"/>
    <x v="13"/>
    <n v="49.4"/>
    <x v="30"/>
    <x v="4"/>
    <n v="8.4"/>
    <x v="616"/>
    <s v="Orange"/>
    <x v="37"/>
    <n v="0"/>
    <s v="★★★★☆"/>
    <n v="4"/>
    <n v="11708"/>
    <n v="3"/>
    <x v="616"/>
    <n v="11.133603238866398"/>
    <n v="210.51298181818183"/>
    <x v="0"/>
  </r>
  <r>
    <n v="618"/>
    <x v="29"/>
    <x v="51"/>
    <x v="4"/>
    <x v="11"/>
    <n v="140"/>
    <x v="192"/>
    <x v="15"/>
    <n v="10.8"/>
    <x v="617"/>
    <s v="Midnight Black"/>
    <x v="33"/>
    <n v="4"/>
    <s v="★★★★★"/>
    <n v="5"/>
    <n v="9881"/>
    <n v="5"/>
    <x v="617"/>
    <n v="4.0714285714285712"/>
    <n v="179.89608771929827"/>
    <x v="0"/>
  </r>
  <r>
    <n v="619"/>
    <x v="46"/>
    <x v="80"/>
    <x v="2"/>
    <x v="5"/>
    <n v="33.5"/>
    <x v="87"/>
    <x v="6"/>
    <n v="8.1"/>
    <x v="618"/>
    <s v="Cobalt Blue"/>
    <x v="12"/>
    <n v="1"/>
    <s v="★★★☆☆"/>
    <n v="3"/>
    <n v="12799"/>
    <n v="4"/>
    <x v="618"/>
    <n v="16.985074626865671"/>
    <n v="249.46541300527241"/>
    <x v="0"/>
  </r>
  <r>
    <n v="620"/>
    <x v="48"/>
    <x v="92"/>
    <x v="4"/>
    <x v="6"/>
    <n v="95.1"/>
    <x v="233"/>
    <x v="13"/>
    <n v="2.2000000000000002"/>
    <x v="619"/>
    <s v="Gray"/>
    <x v="10"/>
    <n v="2"/>
    <s v="★★★★★"/>
    <n v="5"/>
    <n v="13564"/>
    <n v="5"/>
    <x v="619"/>
    <n v="6.2145110410094642"/>
    <n v="116.35602368866329"/>
    <x v="1"/>
  </r>
  <r>
    <n v="621"/>
    <x v="31"/>
    <x v="68"/>
    <x v="10"/>
    <x v="14"/>
    <n v="142.69999999999999"/>
    <x v="173"/>
    <x v="3"/>
    <n v="4.9000000000000004"/>
    <x v="620"/>
    <s v="Matte White"/>
    <x v="15"/>
    <n v="4"/>
    <s v="★★★★★"/>
    <n v="5"/>
    <n v="13822"/>
    <n v="5"/>
    <x v="620"/>
    <n v="4.0014015416958655"/>
    <n v="167.98723292469353"/>
    <x v="0"/>
  </r>
  <r>
    <n v="622"/>
    <x v="49"/>
    <x v="93"/>
    <x v="8"/>
    <x v="0"/>
    <n v="31.3"/>
    <x v="353"/>
    <x v="10"/>
    <n v="2.8"/>
    <x v="621"/>
    <s v="Turquoise"/>
    <x v="3"/>
    <n v="1"/>
    <s v="Unknown"/>
    <s v="Unknown"/>
    <n v="11447"/>
    <n v="4"/>
    <x v="621"/>
    <n v="9.1054313099041533"/>
    <n v="463.40845614035089"/>
    <x v="0"/>
  </r>
  <r>
    <n v="623"/>
    <x v="38"/>
    <x v="54"/>
    <x v="6"/>
    <x v="12"/>
    <n v="38.700000000000003"/>
    <x v="60"/>
    <x v="9"/>
    <n v="3.3"/>
    <x v="622"/>
    <s v="Blue"/>
    <x v="26"/>
    <s v="Unknown"/>
    <s v="★★★★★"/>
    <n v="5"/>
    <n v="863"/>
    <n v="5"/>
    <x v="622"/>
    <n v="13.850129198966407"/>
    <n v="241.30339552238806"/>
    <x v="0"/>
  </r>
  <r>
    <n v="624"/>
    <x v="43"/>
    <x v="75"/>
    <x v="0"/>
    <x v="0"/>
    <n v="33.799999999999997"/>
    <x v="312"/>
    <x v="15"/>
    <n v="6"/>
    <x v="623"/>
    <s v="Pearl White"/>
    <x v="23"/>
    <s v="Unknown"/>
    <s v="★★★☆☆"/>
    <n v="3"/>
    <n v="18650"/>
    <n v="4"/>
    <x v="623"/>
    <n v="11.745562130177516"/>
    <n v="255.0908816120907"/>
    <x v="0"/>
  </r>
  <r>
    <n v="625"/>
    <x v="28"/>
    <x v="46"/>
    <x v="7"/>
    <x v="0"/>
    <n v="38.200000000000003"/>
    <x v="10"/>
    <x v="8"/>
    <n v="5.9"/>
    <x v="624"/>
    <s v="Candy Apple Red"/>
    <x v="18"/>
    <n v="1"/>
    <s v="★★★★★"/>
    <n v="5"/>
    <n v="5687"/>
    <n v="5"/>
    <x v="624"/>
    <n v="9.6858638743455483"/>
    <n v="315.42402702702702"/>
    <x v="0"/>
  </r>
  <r>
    <n v="626"/>
    <x v="42"/>
    <x v="169"/>
    <x v="9"/>
    <x v="1"/>
    <n v="75.099999999999994"/>
    <x v="256"/>
    <x v="1"/>
    <n v="6.9"/>
    <x v="625"/>
    <s v="Matte Green"/>
    <x v="35"/>
    <n v="1"/>
    <s v="★★★☆☆"/>
    <n v="3"/>
    <n v="17088"/>
    <n v="4"/>
    <x v="625"/>
    <n v="7.7896138482023973"/>
    <n v="221.43964102564104"/>
    <x v="0"/>
  </r>
  <r>
    <n v="627"/>
    <x v="9"/>
    <x v="9"/>
    <x v="8"/>
    <x v="3"/>
    <n v="100.5"/>
    <x v="1"/>
    <x v="4"/>
    <n v="2.6"/>
    <x v="626"/>
    <s v="Matte Gray"/>
    <x v="24"/>
    <n v="5"/>
    <s v="★★★★★"/>
    <n v="5"/>
    <n v="13274"/>
    <n v="4"/>
    <x v="626"/>
    <n v="2.1094527363184081"/>
    <n v="563.77117924528307"/>
    <x v="0"/>
  </r>
  <r>
    <n v="628"/>
    <x v="42"/>
    <x v="169"/>
    <x v="2"/>
    <x v="7"/>
    <n v="75.099999999999994"/>
    <x v="361"/>
    <x v="7"/>
    <n v="1.7"/>
    <x v="627"/>
    <s v="Navy Blue"/>
    <x v="6"/>
    <s v="Unknown"/>
    <s v="★★★☆☆"/>
    <n v="3"/>
    <n v="6943"/>
    <n v="5"/>
    <x v="627"/>
    <n v="3.1691078561917445"/>
    <n v="308.92521008403361"/>
    <x v="1"/>
  </r>
  <r>
    <n v="629"/>
    <x v="14"/>
    <x v="130"/>
    <x v="8"/>
    <x v="4"/>
    <n v="46.2"/>
    <x v="362"/>
    <x v="2"/>
    <n v="3.3"/>
    <x v="628"/>
    <s v="Matte Green"/>
    <x v="32"/>
    <s v="Unknown"/>
    <s v="★★★☆☆"/>
    <n v="3"/>
    <n v="10308"/>
    <n v="3"/>
    <x v="628"/>
    <n v="12.445887445887445"/>
    <n v="69.921252173913047"/>
    <x v="1"/>
  </r>
  <r>
    <n v="630"/>
    <x v="45"/>
    <x v="77"/>
    <x v="2"/>
    <x v="14"/>
    <n v="56.7"/>
    <x v="137"/>
    <x v="12"/>
    <n v="4.0999999999999996"/>
    <x v="629"/>
    <s v="Teal"/>
    <x v="26"/>
    <n v="0"/>
    <s v="★★★★★"/>
    <n v="5"/>
    <n v="3309"/>
    <n v="5"/>
    <x v="629"/>
    <n v="5.3439153439153433"/>
    <n v="253.71933993399341"/>
    <x v="1"/>
  </r>
  <r>
    <n v="631"/>
    <x v="13"/>
    <x v="13"/>
    <x v="0"/>
    <x v="9"/>
    <n v="123.5"/>
    <x v="16"/>
    <x v="2"/>
    <n v="3.8"/>
    <x v="630"/>
    <s v="Sunset Orange"/>
    <x v="0"/>
    <n v="0"/>
    <s v="★★★☆☆"/>
    <n v="3"/>
    <n v="4615"/>
    <n v="5"/>
    <x v="630"/>
    <n v="2.785425101214575"/>
    <n v="140.07133720930233"/>
    <x v="1"/>
  </r>
  <r>
    <n v="632"/>
    <x v="42"/>
    <x v="170"/>
    <x v="7"/>
    <x v="14"/>
    <n v="37.1"/>
    <x v="196"/>
    <x v="14"/>
    <n v="7.7"/>
    <x v="631"/>
    <s v="Silver"/>
    <x v="16"/>
    <n v="4"/>
    <s v="★★★★★"/>
    <n v="5"/>
    <n v="16302"/>
    <n v="3"/>
    <x v="631"/>
    <n v="6.6846361185983829"/>
    <n v="575.87475806451619"/>
    <x v="0"/>
  </r>
  <r>
    <n v="633"/>
    <x v="13"/>
    <x v="13"/>
    <x v="10"/>
    <x v="14"/>
    <n v="133.19999999999999"/>
    <x v="71"/>
    <x v="15"/>
    <n v="6.2"/>
    <x v="632"/>
    <s v="Pearl White"/>
    <x v="39"/>
    <n v="2"/>
    <s v="★★★☆☆"/>
    <n v="3"/>
    <n v="5871"/>
    <n v="5"/>
    <x v="632"/>
    <n v="2.8528528528528532"/>
    <n v="222.57089473684212"/>
    <x v="0"/>
  </r>
  <r>
    <n v="634"/>
    <x v="38"/>
    <x v="144"/>
    <x v="6"/>
    <x v="12"/>
    <n v="147.19999999999999"/>
    <x v="44"/>
    <x v="1"/>
    <n v="8"/>
    <x v="633"/>
    <s v="Orange"/>
    <x v="32"/>
    <n v="2"/>
    <s v="★★★★★"/>
    <n v="5"/>
    <n v="4226"/>
    <n v="4"/>
    <x v="633"/>
    <n v="3.3288043478260874"/>
    <n v="95.619734693877547"/>
    <x v="1"/>
  </r>
  <r>
    <n v="635"/>
    <x v="36"/>
    <x v="149"/>
    <x v="5"/>
    <x v="11"/>
    <n v="68.599999999999994"/>
    <x v="209"/>
    <x v="9"/>
    <n v="6.3"/>
    <x v="634"/>
    <s v="Sky Blue"/>
    <x v="14"/>
    <n v="5"/>
    <s v="★★★★★"/>
    <n v="5"/>
    <n v="18376"/>
    <n v="3"/>
    <x v="634"/>
    <n v="6.5451895043731785"/>
    <n v="137.05855233853006"/>
    <x v="1"/>
  </r>
  <r>
    <n v="636"/>
    <x v="28"/>
    <x v="61"/>
    <x v="6"/>
    <x v="3"/>
    <n v="40.6"/>
    <x v="276"/>
    <x v="15"/>
    <n v="3.1"/>
    <x v="635"/>
    <s v="Lime Green"/>
    <x v="0"/>
    <n v="3"/>
    <s v="★★★★☆"/>
    <n v="4"/>
    <n v="3575"/>
    <n v="3"/>
    <x v="635"/>
    <n v="7.4876847290640391"/>
    <n v="443.74694078947368"/>
    <x v="0"/>
  </r>
  <r>
    <n v="637"/>
    <x v="21"/>
    <x v="88"/>
    <x v="9"/>
    <x v="14"/>
    <n v="76.3"/>
    <x v="338"/>
    <x v="5"/>
    <n v="1.2"/>
    <x v="636"/>
    <s v="Gun Metal"/>
    <x v="37"/>
    <n v="5"/>
    <s v="★★★☆☆"/>
    <n v="3"/>
    <n v="17861"/>
    <n v="3"/>
    <x v="636"/>
    <n v="3.9973787680209698"/>
    <n v="233.08468852459018"/>
    <x v="1"/>
  </r>
  <r>
    <n v="638"/>
    <x v="32"/>
    <x v="85"/>
    <x v="1"/>
    <x v="2"/>
    <n v="61.6"/>
    <x v="183"/>
    <x v="4"/>
    <n v="1.2"/>
    <x v="637"/>
    <s v="Burgundy"/>
    <x v="33"/>
    <n v="1"/>
    <s v="★★★★★"/>
    <n v="5"/>
    <n v="13858"/>
    <n v="4"/>
    <x v="637"/>
    <n v="1.883116883116883"/>
    <n v="1095.0347413793104"/>
    <x v="0"/>
  </r>
  <r>
    <n v="639"/>
    <x v="34"/>
    <x v="156"/>
    <x v="10"/>
    <x v="6"/>
    <n v="38.4"/>
    <x v="363"/>
    <x v="4"/>
    <n v="1.4"/>
    <x v="638"/>
    <s v="Candy Apple Red"/>
    <x v="31"/>
    <n v="5"/>
    <s v="★★★☆☆"/>
    <n v="3"/>
    <n v="3029"/>
    <n v="4"/>
    <x v="638"/>
    <n v="6.25"/>
    <n v="561.88795833333324"/>
    <x v="0"/>
  </r>
  <r>
    <n v="640"/>
    <x v="52"/>
    <x v="145"/>
    <x v="10"/>
    <x v="2"/>
    <n v="65.400000000000006"/>
    <x v="286"/>
    <x v="6"/>
    <n v="6"/>
    <x v="639"/>
    <s v="Pearl White"/>
    <x v="33"/>
    <n v="5"/>
    <s v="★★★★★"/>
    <n v="5"/>
    <n v="19566"/>
    <n v="3"/>
    <x v="639"/>
    <n v="4.8012232415902139"/>
    <n v="358.78872611464971"/>
    <x v="0"/>
  </r>
  <r>
    <n v="641"/>
    <x v="3"/>
    <x v="152"/>
    <x v="5"/>
    <x v="10"/>
    <n v="62.1"/>
    <x v="306"/>
    <x v="5"/>
    <n v="0.7"/>
    <x v="640"/>
    <s v="Charcoal"/>
    <x v="37"/>
    <n v="0"/>
    <s v="★★★★☆"/>
    <n v="4"/>
    <n v="17062"/>
    <n v="5"/>
    <x v="640"/>
    <n v="8.3896940418679549"/>
    <n v="264.06934740882917"/>
    <x v="0"/>
  </r>
  <r>
    <n v="642"/>
    <x v="14"/>
    <x v="14"/>
    <x v="10"/>
    <x v="7"/>
    <n v="78.400000000000006"/>
    <x v="364"/>
    <x v="7"/>
    <n v="0.9"/>
    <x v="641"/>
    <s v="Metallic Silver"/>
    <x v="31"/>
    <n v="1"/>
    <s v="★★★☆☆"/>
    <n v="3"/>
    <n v="6263"/>
    <n v="5"/>
    <x v="641"/>
    <n v="7.6020408163265305"/>
    <n v="200.47802013422819"/>
    <x v="0"/>
  </r>
  <r>
    <n v="643"/>
    <x v="49"/>
    <x v="104"/>
    <x v="2"/>
    <x v="1"/>
    <n v="67.3"/>
    <x v="88"/>
    <x v="8"/>
    <n v="6.3"/>
    <x v="642"/>
    <s v="Ice Silver"/>
    <x v="37"/>
    <n v="3"/>
    <s v="★★★★★"/>
    <n v="5"/>
    <n v="13954"/>
    <n v="5"/>
    <x v="642"/>
    <n v="3.7741456166419023"/>
    <n v="528.07472440944889"/>
    <x v="0"/>
  </r>
  <r>
    <n v="644"/>
    <x v="7"/>
    <x v="79"/>
    <x v="4"/>
    <x v="5"/>
    <n v="42.9"/>
    <x v="365"/>
    <x v="14"/>
    <n v="2.5"/>
    <x v="643"/>
    <s v="Matte White"/>
    <x v="33"/>
    <n v="5"/>
    <s v="★★★★☆"/>
    <n v="4"/>
    <n v="3251"/>
    <n v="3"/>
    <x v="643"/>
    <n v="7.4358974358974361"/>
    <n v="317.82764890282135"/>
    <x v="0"/>
  </r>
  <r>
    <n v="645"/>
    <x v="13"/>
    <x v="13"/>
    <x v="4"/>
    <x v="7"/>
    <n v="22.1"/>
    <x v="19"/>
    <x v="9"/>
    <n v="1.7"/>
    <x v="644"/>
    <s v="Sapphire Blue"/>
    <x v="15"/>
    <s v="Unknown"/>
    <s v="★★★☆☆"/>
    <n v="3"/>
    <n v="9499"/>
    <n v="4"/>
    <x v="644"/>
    <n v="26.108597285067873"/>
    <n v="207.96055459272097"/>
    <x v="0"/>
  </r>
  <r>
    <n v="646"/>
    <x v="37"/>
    <x v="147"/>
    <x v="7"/>
    <x v="4"/>
    <n v="69.5"/>
    <x v="204"/>
    <x v="6"/>
    <n v="11.4"/>
    <x v="645"/>
    <s v="Burgundy"/>
    <x v="4"/>
    <n v="5"/>
    <s v="★★★☆☆"/>
    <n v="3"/>
    <n v="12276"/>
    <n v="3"/>
    <x v="645"/>
    <n v="2.8776978417266186"/>
    <n v="360.3682"/>
    <x v="1"/>
  </r>
  <r>
    <n v="647"/>
    <x v="26"/>
    <x v="33"/>
    <x v="6"/>
    <x v="5"/>
    <n v="105.6"/>
    <x v="292"/>
    <x v="9"/>
    <n v="8.1999999999999993"/>
    <x v="646"/>
    <s v="Tan"/>
    <x v="14"/>
    <s v="Unknown"/>
    <s v="★★★★★"/>
    <n v="5"/>
    <n v="19659"/>
    <n v="4"/>
    <x v="646"/>
    <n v="2.4337121212121215"/>
    <n v="118.67280155642024"/>
    <x v="2"/>
  </r>
  <r>
    <n v="648"/>
    <x v="52"/>
    <x v="145"/>
    <x v="5"/>
    <x v="3"/>
    <n v="51.4"/>
    <x v="266"/>
    <x v="4"/>
    <n v="2.7"/>
    <x v="647"/>
    <s v="Titanium"/>
    <x v="8"/>
    <n v="4"/>
    <s v="★★★★☆"/>
    <n v="4"/>
    <n v="5692"/>
    <n v="4"/>
    <x v="647"/>
    <n v="11.634241245136186"/>
    <n v="179.48515050167222"/>
    <x v="0"/>
  </r>
  <r>
    <n v="649"/>
    <x v="8"/>
    <x v="8"/>
    <x v="9"/>
    <x v="2"/>
    <n v="32.9"/>
    <x v="316"/>
    <x v="0"/>
    <n v="6.3"/>
    <x v="648"/>
    <s v="Burgundy"/>
    <x v="29"/>
    <n v="5"/>
    <s v="★★★☆☆"/>
    <n v="3"/>
    <n v="10564"/>
    <n v="3"/>
    <x v="648"/>
    <n v="15.501519756838906"/>
    <n v="207.39790196078431"/>
    <x v="0"/>
  </r>
  <r>
    <n v="650"/>
    <x v="39"/>
    <x v="59"/>
    <x v="0"/>
    <x v="3"/>
    <n v="21.5"/>
    <x v="366"/>
    <x v="0"/>
    <n v="0.8"/>
    <x v="649"/>
    <s v="Green"/>
    <x v="32"/>
    <n v="5"/>
    <s v="★★★★★"/>
    <n v="5"/>
    <n v="11734"/>
    <n v="3"/>
    <x v="649"/>
    <n v="22.976744186046513"/>
    <n v="232.60953441295547"/>
    <x v="0"/>
  </r>
  <r>
    <n v="651"/>
    <x v="16"/>
    <x v="52"/>
    <x v="6"/>
    <x v="2"/>
    <n v="89.6"/>
    <x v="367"/>
    <x v="4"/>
    <n v="9.4"/>
    <x v="650"/>
    <s v="Bronze"/>
    <x v="0"/>
    <n v="5"/>
    <s v="★★★☆☆"/>
    <n v="3"/>
    <n v="3635"/>
    <n v="4"/>
    <x v="650"/>
    <n v="2.5111607142857144"/>
    <n v="484.93742222222221"/>
    <x v="0"/>
  </r>
  <r>
    <n v="652"/>
    <x v="30"/>
    <x v="125"/>
    <x v="4"/>
    <x v="10"/>
    <n v="56.7"/>
    <x v="118"/>
    <x v="11"/>
    <n v="1.6"/>
    <x v="651"/>
    <s v="Turquoise"/>
    <x v="21"/>
    <n v="3"/>
    <s v="★★★★☆"/>
    <n v="4"/>
    <n v="2500"/>
    <n v="3"/>
    <x v="651"/>
    <n v="9.8412698412698401"/>
    <n v="160.05270609318998"/>
    <x v="0"/>
  </r>
  <r>
    <n v="653"/>
    <x v="17"/>
    <x v="123"/>
    <x v="9"/>
    <x v="5"/>
    <n v="60.8"/>
    <x v="368"/>
    <x v="1"/>
    <n v="9.8000000000000007"/>
    <x v="652"/>
    <s v="White"/>
    <x v="10"/>
    <n v="5"/>
    <s v="Unknown"/>
    <s v="Unknown"/>
    <n v="11233"/>
    <n v="4"/>
    <x v="652"/>
    <n v="9.2927631578947381"/>
    <n v="91.286318584070784"/>
    <x v="1"/>
  </r>
  <r>
    <n v="654"/>
    <x v="32"/>
    <x v="138"/>
    <x v="5"/>
    <x v="4"/>
    <n v="20.7"/>
    <x v="199"/>
    <x v="13"/>
    <n v="11.2"/>
    <x v="653"/>
    <s v="Black"/>
    <x v="15"/>
    <s v="Unknown"/>
    <s v="★★★★☆"/>
    <n v="4"/>
    <n v="3761"/>
    <n v="3"/>
    <x v="653"/>
    <n v="17.729468599033819"/>
    <n v="144.79953678474115"/>
    <x v="1"/>
  </r>
  <r>
    <n v="655"/>
    <x v="27"/>
    <x v="34"/>
    <x v="10"/>
    <x v="2"/>
    <n v="30.8"/>
    <x v="369"/>
    <x v="0"/>
    <n v="3.6"/>
    <x v="654"/>
    <s v="Green"/>
    <x v="34"/>
    <n v="5"/>
    <s v="★★★★☆"/>
    <n v="4"/>
    <n v="14288"/>
    <n v="5"/>
    <x v="654"/>
    <n v="14.74025974025974"/>
    <n v="193.36779735682819"/>
    <x v="0"/>
  </r>
  <r>
    <n v="656"/>
    <x v="4"/>
    <x v="148"/>
    <x v="6"/>
    <x v="10"/>
    <n v="45.7"/>
    <x v="271"/>
    <x v="13"/>
    <n v="11.6"/>
    <x v="655"/>
    <s v="Burgundy"/>
    <x v="30"/>
    <n v="1"/>
    <s v="★★★★☆"/>
    <n v="4"/>
    <n v="13885"/>
    <n v="5"/>
    <x v="655"/>
    <n v="11.663019693654267"/>
    <n v="79.450938086303935"/>
    <x v="1"/>
  </r>
  <r>
    <n v="657"/>
    <x v="51"/>
    <x v="99"/>
    <x v="2"/>
    <x v="9"/>
    <n v="34"/>
    <x v="190"/>
    <x v="9"/>
    <n v="2.8"/>
    <x v="656"/>
    <s v="Emerald Green"/>
    <x v="12"/>
    <n v="0"/>
    <s v="★★★★☆"/>
    <n v="4"/>
    <n v="9616"/>
    <n v="5"/>
    <x v="656"/>
    <n v="8.7058823529411757"/>
    <n v="244.42520270270271"/>
    <x v="1"/>
  </r>
  <r>
    <n v="658"/>
    <x v="46"/>
    <x v="83"/>
    <x v="3"/>
    <x v="11"/>
    <n v="71.8"/>
    <x v="144"/>
    <x v="11"/>
    <n v="9.8000000000000007"/>
    <x v="657"/>
    <s v="Midnight Black"/>
    <x v="34"/>
    <n v="1"/>
    <s v="★★★★☆"/>
    <n v="4"/>
    <n v="4007"/>
    <n v="3"/>
    <x v="657"/>
    <n v="2.2005571030640669"/>
    <n v="515.99"/>
    <x v="0"/>
  </r>
  <r>
    <n v="659"/>
    <x v="8"/>
    <x v="8"/>
    <x v="2"/>
    <x v="2"/>
    <n v="80.5"/>
    <x v="216"/>
    <x v="5"/>
    <n v="10.8"/>
    <x v="658"/>
    <s v="Beige"/>
    <x v="39"/>
    <n v="4"/>
    <s v="★★★★★"/>
    <n v="5"/>
    <n v="19919"/>
    <n v="5"/>
    <x v="658"/>
    <n v="6.2981366459627326"/>
    <n v="192.10428007889544"/>
    <x v="0"/>
  </r>
  <r>
    <n v="660"/>
    <x v="3"/>
    <x v="152"/>
    <x v="1"/>
    <x v="3"/>
    <n v="108.7"/>
    <x v="269"/>
    <x v="5"/>
    <n v="9.9"/>
    <x v="659"/>
    <s v="Blue"/>
    <x v="37"/>
    <n v="2"/>
    <s v="★★★☆☆"/>
    <n v="3"/>
    <n v="19707"/>
    <n v="4"/>
    <x v="659"/>
    <n v="2.9622815087396503"/>
    <n v="167.01257763975156"/>
    <x v="1"/>
  </r>
  <r>
    <n v="661"/>
    <x v="5"/>
    <x v="5"/>
    <x v="8"/>
    <x v="9"/>
    <n v="22.8"/>
    <x v="370"/>
    <x v="10"/>
    <n v="11"/>
    <x v="660"/>
    <s v="Titanium"/>
    <x v="29"/>
    <s v="Unknown"/>
    <s v="★★★★☆"/>
    <n v="4"/>
    <n v="533"/>
    <n v="3"/>
    <x v="660"/>
    <n v="4.7807017543859649"/>
    <n v="588.29266055045878"/>
    <x v="1"/>
  </r>
  <r>
    <n v="662"/>
    <x v="32"/>
    <x v="85"/>
    <x v="9"/>
    <x v="0"/>
    <n v="59.1"/>
    <x v="371"/>
    <x v="14"/>
    <n v="5.0999999999999996"/>
    <x v="661"/>
    <s v="Purple"/>
    <x v="37"/>
    <n v="3"/>
    <s v="★★★★☆"/>
    <n v="4"/>
    <n v="3978"/>
    <n v="4"/>
    <x v="661"/>
    <n v="4.4331641285956005"/>
    <n v="369.36648854961834"/>
    <x v="0"/>
  </r>
  <r>
    <n v="663"/>
    <x v="29"/>
    <x v="38"/>
    <x v="0"/>
    <x v="2"/>
    <n v="26.2"/>
    <x v="7"/>
    <x v="0"/>
    <n v="1.7"/>
    <x v="662"/>
    <s v="Ice Silver"/>
    <x v="33"/>
    <n v="0"/>
    <s v="★★★★☆"/>
    <n v="4"/>
    <n v="17614"/>
    <n v="3"/>
    <x v="662"/>
    <n v="4.0076335877862599"/>
    <n v="654.69600000000003"/>
    <x v="1"/>
  </r>
  <r>
    <n v="664"/>
    <x v="25"/>
    <x v="31"/>
    <x v="6"/>
    <x v="5"/>
    <n v="122"/>
    <x v="270"/>
    <x v="2"/>
    <n v="11.4"/>
    <x v="663"/>
    <s v="Pink"/>
    <x v="19"/>
    <n v="3"/>
    <s v="★★★☆☆"/>
    <n v="3"/>
    <n v="19118"/>
    <n v="4"/>
    <x v="663"/>
    <n v="1.278688524590164"/>
    <n v="250.03243589743587"/>
    <x v="2"/>
  </r>
  <r>
    <n v="665"/>
    <x v="10"/>
    <x v="10"/>
    <x v="2"/>
    <x v="1"/>
    <n v="39.200000000000003"/>
    <x v="165"/>
    <x v="9"/>
    <n v="7.8"/>
    <x v="664"/>
    <s v="Matte Black"/>
    <x v="20"/>
    <n v="3"/>
    <s v="★★★★☆"/>
    <n v="4"/>
    <n v="15817"/>
    <n v="3"/>
    <x v="664"/>
    <n v="10.178571428571427"/>
    <n v="276.160977443609"/>
    <x v="0"/>
  </r>
  <r>
    <n v="666"/>
    <x v="39"/>
    <x v="160"/>
    <x v="6"/>
    <x v="0"/>
    <n v="30.8"/>
    <x v="372"/>
    <x v="3"/>
    <n v="8.1"/>
    <x v="665"/>
    <s v="Electric Blue"/>
    <x v="12"/>
    <s v="Unknown"/>
    <s v="★★★★★"/>
    <n v="5"/>
    <n v="7082"/>
    <n v="4"/>
    <x v="665"/>
    <n v="12.5"/>
    <n v="307.09659740259741"/>
    <x v="0"/>
  </r>
  <r>
    <n v="667"/>
    <x v="46"/>
    <x v="80"/>
    <x v="8"/>
    <x v="12"/>
    <n v="33.6"/>
    <x v="267"/>
    <x v="5"/>
    <n v="9.1999999999999993"/>
    <x v="666"/>
    <s v="Sunset Orange"/>
    <x v="5"/>
    <n v="0"/>
    <s v="★★★★☆"/>
    <n v="4"/>
    <n v="12634"/>
    <n v="4"/>
    <x v="666"/>
    <n v="6.1309523809523805"/>
    <n v="327.27694174757283"/>
    <x v="1"/>
  </r>
  <r>
    <n v="668"/>
    <x v="29"/>
    <x v="38"/>
    <x v="9"/>
    <x v="2"/>
    <n v="28.9"/>
    <x v="317"/>
    <x v="11"/>
    <n v="8.4"/>
    <x v="667"/>
    <s v="Matte Green"/>
    <x v="13"/>
    <s v="Unknown"/>
    <s v="★★★☆☆"/>
    <n v="3"/>
    <n v="543"/>
    <n v="4"/>
    <x v="667"/>
    <n v="10.934256055363322"/>
    <n v="456.26376582278482"/>
    <x v="0"/>
  </r>
  <r>
    <n v="669"/>
    <x v="21"/>
    <x v="55"/>
    <x v="0"/>
    <x v="12"/>
    <n v="106"/>
    <x v="315"/>
    <x v="14"/>
    <n v="3.6"/>
    <x v="668"/>
    <s v="Green"/>
    <x v="34"/>
    <n v="1"/>
    <s v="★★★★☆"/>
    <n v="4"/>
    <n v="1741"/>
    <n v="4"/>
    <x v="668"/>
    <n v="3.1226415094339623"/>
    <n v="426.68075528700905"/>
    <x v="0"/>
  </r>
  <r>
    <n v="670"/>
    <x v="22"/>
    <x v="27"/>
    <x v="4"/>
    <x v="8"/>
    <n v="104.3"/>
    <x v="373"/>
    <x v="9"/>
    <n v="2.7"/>
    <x v="669"/>
    <s v="Midnight Black"/>
    <x v="24"/>
    <n v="4"/>
    <s v="★★★★★"/>
    <n v="5"/>
    <n v="1634"/>
    <n v="5"/>
    <x v="669"/>
    <n v="4.544582933844679"/>
    <n v="111.25308016877636"/>
    <x v="1"/>
  </r>
  <r>
    <n v="671"/>
    <x v="16"/>
    <x v="16"/>
    <x v="8"/>
    <x v="6"/>
    <n v="26.9"/>
    <x v="374"/>
    <x v="13"/>
    <n v="3.2"/>
    <x v="670"/>
    <s v="Bronze"/>
    <x v="27"/>
    <n v="5"/>
    <s v="★★★☆☆"/>
    <n v="3"/>
    <n v="7205"/>
    <n v="5"/>
    <x v="670"/>
    <n v="4.3866171003717476"/>
    <n v="795.38822033898305"/>
    <x v="0"/>
  </r>
  <r>
    <n v="672"/>
    <x v="46"/>
    <x v="83"/>
    <x v="6"/>
    <x v="12"/>
    <n v="46.7"/>
    <x v="25"/>
    <x v="12"/>
    <n v="4.5"/>
    <x v="671"/>
    <s v="Gun Metal"/>
    <x v="39"/>
    <n v="0"/>
    <s v="★★★★★"/>
    <n v="5"/>
    <n v="15622"/>
    <n v="5"/>
    <x v="671"/>
    <n v="10.749464668094218"/>
    <n v="128.60380478087649"/>
    <x v="1"/>
  </r>
  <r>
    <n v="673"/>
    <x v="45"/>
    <x v="77"/>
    <x v="10"/>
    <x v="11"/>
    <n v="108.6"/>
    <x v="375"/>
    <x v="11"/>
    <n v="4.3"/>
    <x v="672"/>
    <s v="White"/>
    <x v="36"/>
    <n v="0"/>
    <s v="★★★☆☆"/>
    <n v="3"/>
    <n v="5594"/>
    <n v="5"/>
    <x v="672"/>
    <n v="1.7034990791896869"/>
    <n v="457.43762162162164"/>
    <x v="0"/>
  </r>
  <r>
    <n v="674"/>
    <x v="7"/>
    <x v="7"/>
    <x v="5"/>
    <x v="11"/>
    <n v="146"/>
    <x v="17"/>
    <x v="10"/>
    <n v="6.1"/>
    <x v="673"/>
    <s v="Orange"/>
    <x v="14"/>
    <n v="4"/>
    <s v="★★★☆☆"/>
    <n v="3"/>
    <n v="17212"/>
    <n v="5"/>
    <x v="673"/>
    <n v="2.7260273972602738"/>
    <n v="150.0031407035176"/>
    <x v="1"/>
  </r>
  <r>
    <n v="675"/>
    <x v="42"/>
    <x v="171"/>
    <x v="4"/>
    <x v="6"/>
    <n v="59.6"/>
    <x v="376"/>
    <x v="5"/>
    <n v="5.7"/>
    <x v="674"/>
    <s v="Matte White"/>
    <x v="28"/>
    <n v="2"/>
    <s v="Unknown"/>
    <s v="Unknown"/>
    <n v="11554"/>
    <n v="4"/>
    <x v="674"/>
    <n v="7.9865771812080535"/>
    <n v="248.27268907563027"/>
    <x v="0"/>
  </r>
  <r>
    <n v="676"/>
    <x v="41"/>
    <x v="134"/>
    <x v="3"/>
    <x v="14"/>
    <n v="106.3"/>
    <x v="377"/>
    <x v="6"/>
    <n v="1.8"/>
    <x v="675"/>
    <s v="Volcanic Yellow"/>
    <x v="23"/>
    <s v="Unknown"/>
    <s v="★★★☆☆"/>
    <n v="3"/>
    <n v="11704"/>
    <n v="4"/>
    <x v="675"/>
    <n v="5.0987770460959547"/>
    <n v="207.18468634686349"/>
    <x v="0"/>
  </r>
  <r>
    <n v="677"/>
    <x v="27"/>
    <x v="102"/>
    <x v="5"/>
    <x v="0"/>
    <n v="110.5"/>
    <x v="323"/>
    <x v="14"/>
    <n v="2.9"/>
    <x v="676"/>
    <s v="Beige"/>
    <x v="13"/>
    <n v="5"/>
    <s v="★★★★☆"/>
    <n v="4"/>
    <n v="17265"/>
    <n v="3"/>
    <x v="676"/>
    <n v="2.8959276018099547"/>
    <n v="127.22774999999999"/>
    <x v="1"/>
  </r>
  <r>
    <n v="678"/>
    <x v="34"/>
    <x v="156"/>
    <x v="2"/>
    <x v="5"/>
    <n v="63.1"/>
    <x v="11"/>
    <x v="9"/>
    <n v="11.4"/>
    <x v="677"/>
    <s v="Metallic Silver"/>
    <x v="14"/>
    <n v="5"/>
    <s v="★★★★☆"/>
    <n v="4"/>
    <n v="14910"/>
    <n v="5"/>
    <x v="677"/>
    <n v="6.3549920760697303"/>
    <n v="157.48044887780549"/>
    <x v="1"/>
  </r>
  <r>
    <n v="679"/>
    <x v="31"/>
    <x v="68"/>
    <x v="6"/>
    <x v="6"/>
    <n v="146"/>
    <x v="94"/>
    <x v="0"/>
    <n v="5.9"/>
    <x v="678"/>
    <s v="Copper"/>
    <x v="19"/>
    <n v="1"/>
    <s v="★★★★☆"/>
    <n v="4"/>
    <n v="510"/>
    <n v="4"/>
    <x v="678"/>
    <n v="2.4315068493150687"/>
    <n v="135.28825352112676"/>
    <x v="1"/>
  </r>
  <r>
    <n v="680"/>
    <x v="19"/>
    <x v="24"/>
    <x v="6"/>
    <x v="1"/>
    <n v="97.1"/>
    <x v="344"/>
    <x v="6"/>
    <n v="4"/>
    <x v="679"/>
    <s v="Lime Green"/>
    <x v="18"/>
    <s v="Unknown"/>
    <s v="★★★★★"/>
    <n v="5"/>
    <n v="18374"/>
    <n v="3"/>
    <x v="679"/>
    <n v="1.3079299691040165"/>
    <n v="642.82472440944889"/>
    <x v="0"/>
  </r>
  <r>
    <n v="681"/>
    <x v="39"/>
    <x v="160"/>
    <x v="10"/>
    <x v="0"/>
    <n v="45.6"/>
    <x v="165"/>
    <x v="15"/>
    <n v="3.8"/>
    <x v="680"/>
    <s v="Teal"/>
    <x v="9"/>
    <n v="5"/>
    <s v="★★★☆☆"/>
    <n v="3"/>
    <n v="8560"/>
    <n v="4"/>
    <x v="680"/>
    <n v="8.75"/>
    <n v="84.853132832080206"/>
    <x v="2"/>
  </r>
  <r>
    <n v="682"/>
    <x v="30"/>
    <x v="39"/>
    <x v="10"/>
    <x v="9"/>
    <n v="76.7"/>
    <x v="378"/>
    <x v="5"/>
    <n v="9.8000000000000007"/>
    <x v="681"/>
    <s v="Navy Blue"/>
    <x v="7"/>
    <n v="3"/>
    <s v="★★★☆☆"/>
    <n v="3"/>
    <n v="9743"/>
    <n v="5"/>
    <x v="681"/>
    <n v="7.144719687092568"/>
    <n v="85.221094890510955"/>
    <x v="1"/>
  </r>
  <r>
    <n v="683"/>
    <x v="0"/>
    <x v="0"/>
    <x v="3"/>
    <x v="10"/>
    <n v="68.900000000000006"/>
    <x v="378"/>
    <x v="9"/>
    <n v="1.6"/>
    <x v="682"/>
    <s v="Ice Silver"/>
    <x v="11"/>
    <n v="5"/>
    <s v="★★★★☆"/>
    <n v="4"/>
    <n v="15287"/>
    <n v="4"/>
    <x v="682"/>
    <n v="7.9535558780841793"/>
    <n v="170.05213503649637"/>
    <x v="0"/>
  </r>
  <r>
    <n v="684"/>
    <x v="23"/>
    <x v="28"/>
    <x v="0"/>
    <x v="5"/>
    <n v="92.7"/>
    <x v="379"/>
    <x v="9"/>
    <n v="1.5"/>
    <x v="683"/>
    <s v="Magenta"/>
    <x v="9"/>
    <n v="2"/>
    <s v="★★★★★"/>
    <n v="5"/>
    <n v="9612"/>
    <n v="3"/>
    <x v="683"/>
    <n v="6.3646170442286945"/>
    <n v="79.441135593220338"/>
    <x v="1"/>
  </r>
  <r>
    <n v="685"/>
    <x v="7"/>
    <x v="79"/>
    <x v="10"/>
    <x v="3"/>
    <n v="107.1"/>
    <x v="4"/>
    <x v="1"/>
    <n v="10.199999999999999"/>
    <x v="684"/>
    <s v="Bronze"/>
    <x v="13"/>
    <n v="0"/>
    <s v="★★★★★"/>
    <n v="5"/>
    <n v="10856"/>
    <n v="3"/>
    <x v="684"/>
    <n v="3.1372549019607843"/>
    <n v="119.52110119047617"/>
    <x v="1"/>
  </r>
  <r>
    <n v="686"/>
    <x v="10"/>
    <x v="10"/>
    <x v="8"/>
    <x v="4"/>
    <n v="38.700000000000003"/>
    <x v="112"/>
    <x v="6"/>
    <n v="2.1"/>
    <x v="685"/>
    <s v="Emerald Green"/>
    <x v="5"/>
    <n v="2"/>
    <s v="★★★★☆"/>
    <n v="4"/>
    <n v="6576"/>
    <n v="3"/>
    <x v="685"/>
    <n v="12.377260981912144"/>
    <n v="286.86070981210855"/>
    <x v="0"/>
  </r>
  <r>
    <n v="687"/>
    <x v="3"/>
    <x v="3"/>
    <x v="10"/>
    <x v="9"/>
    <n v="134.4"/>
    <x v="327"/>
    <x v="7"/>
    <n v="3.3"/>
    <x v="686"/>
    <s v="Black"/>
    <x v="35"/>
    <n v="0"/>
    <s v="★★★★☆"/>
    <n v="4"/>
    <n v="6030"/>
    <n v="3"/>
    <x v="686"/>
    <n v="2.7232142857142856"/>
    <n v="115.9367213114754"/>
    <x v="1"/>
  </r>
  <r>
    <n v="688"/>
    <x v="15"/>
    <x v="109"/>
    <x v="5"/>
    <x v="7"/>
    <n v="77.099999999999994"/>
    <x v="50"/>
    <x v="7"/>
    <n v="5.5"/>
    <x v="687"/>
    <s v="Midnight Black"/>
    <x v="5"/>
    <n v="5"/>
    <s v="★★★★★"/>
    <n v="5"/>
    <n v="17913"/>
    <n v="3"/>
    <x v="687"/>
    <n v="5.6549935149156942"/>
    <n v="243.90747706422019"/>
    <x v="0"/>
  </r>
  <r>
    <n v="689"/>
    <x v="32"/>
    <x v="44"/>
    <x v="6"/>
    <x v="13"/>
    <n v="106.8"/>
    <x v="233"/>
    <x v="6"/>
    <n v="4.7"/>
    <x v="688"/>
    <s v="Beige"/>
    <x v="13"/>
    <n v="3"/>
    <s v="★★★☆☆"/>
    <n v="3"/>
    <n v="18488"/>
    <n v="4"/>
    <x v="688"/>
    <n v="5.5337078651685392"/>
    <n v="106.63580372250424"/>
    <x v="1"/>
  </r>
  <r>
    <n v="690"/>
    <x v="14"/>
    <x v="36"/>
    <x v="6"/>
    <x v="8"/>
    <n v="103.9"/>
    <x v="380"/>
    <x v="1"/>
    <n v="1"/>
    <x v="689"/>
    <s v="Gray"/>
    <x v="4"/>
    <n v="3"/>
    <s v="★★★★☆"/>
    <n v="4"/>
    <n v="16404"/>
    <n v="5"/>
    <x v="689"/>
    <n v="5.360923965351299"/>
    <n v="249.27649910233396"/>
    <x v="0"/>
  </r>
  <r>
    <n v="691"/>
    <x v="37"/>
    <x v="58"/>
    <x v="3"/>
    <x v="3"/>
    <n v="86.7"/>
    <x v="91"/>
    <x v="0"/>
    <n v="4.5"/>
    <x v="690"/>
    <s v="Pink"/>
    <x v="4"/>
    <n v="1"/>
    <s v="★★★★☆"/>
    <n v="4"/>
    <n v="12908"/>
    <n v="3"/>
    <x v="690"/>
    <n v="2.179930795847751"/>
    <n v="615.37084656084653"/>
    <x v="0"/>
  </r>
  <r>
    <n v="692"/>
    <x v="44"/>
    <x v="135"/>
    <x v="9"/>
    <x v="12"/>
    <n v="98.8"/>
    <x v="121"/>
    <x v="13"/>
    <n v="2"/>
    <x v="691"/>
    <s v="Matte Blue"/>
    <x v="34"/>
    <n v="3"/>
    <s v="Unknown"/>
    <s v="Unknown"/>
    <n v="5215"/>
    <n v="3"/>
    <x v="691"/>
    <n v="1.9433198380566803"/>
    <n v="358.79786458333336"/>
    <x v="1"/>
  </r>
  <r>
    <n v="693"/>
    <x v="35"/>
    <x v="48"/>
    <x v="7"/>
    <x v="5"/>
    <n v="108.3"/>
    <x v="207"/>
    <x v="3"/>
    <n v="11.8"/>
    <x v="692"/>
    <s v="Volcanic Yellow"/>
    <x v="9"/>
    <s v="Unknown"/>
    <s v="★★★★☆"/>
    <n v="4"/>
    <n v="13764"/>
    <n v="3"/>
    <x v="692"/>
    <n v="2.4469067405355496"/>
    <n v="479.34588679245286"/>
    <x v="0"/>
  </r>
  <r>
    <n v="694"/>
    <x v="12"/>
    <x v="89"/>
    <x v="6"/>
    <x v="6"/>
    <n v="24.9"/>
    <x v="381"/>
    <x v="15"/>
    <n v="5.6"/>
    <x v="693"/>
    <s v="Emerald Green"/>
    <x v="23"/>
    <n v="2"/>
    <s v="★★★☆☆"/>
    <n v="3"/>
    <n v="18801"/>
    <n v="5"/>
    <x v="693"/>
    <n v="19.397590361445783"/>
    <n v="155.11107660455485"/>
    <x v="1"/>
  </r>
  <r>
    <n v="695"/>
    <x v="20"/>
    <x v="32"/>
    <x v="6"/>
    <x v="12"/>
    <n v="76.900000000000006"/>
    <x v="358"/>
    <x v="3"/>
    <n v="2.8"/>
    <x v="694"/>
    <s v="Platinum"/>
    <x v="20"/>
    <n v="1"/>
    <s v="Unknown"/>
    <s v="Unknown"/>
    <n v="3152"/>
    <n v="3"/>
    <x v="694"/>
    <n v="3.1989596879063718"/>
    <n v="201.01930894308944"/>
    <x v="1"/>
  </r>
  <r>
    <n v="696"/>
    <x v="19"/>
    <x v="24"/>
    <x v="0"/>
    <x v="11"/>
    <n v="120.7"/>
    <x v="5"/>
    <x v="15"/>
    <n v="4.4000000000000004"/>
    <x v="695"/>
    <s v="Volcanic Yellow"/>
    <x v="20"/>
    <n v="1"/>
    <s v="★★★★☆"/>
    <n v="4"/>
    <n v="11681"/>
    <n v="5"/>
    <x v="695"/>
    <n v="3.2311516155758078"/>
    <n v="286.88035897435896"/>
    <x v="0"/>
  </r>
  <r>
    <n v="697"/>
    <x v="1"/>
    <x v="1"/>
    <x v="4"/>
    <x v="12"/>
    <n v="75.599999999999994"/>
    <x v="75"/>
    <x v="15"/>
    <n v="7"/>
    <x v="696"/>
    <s v="Matte Black"/>
    <x v="17"/>
    <s v="Unknown"/>
    <s v="Unknown"/>
    <s v="Unknown"/>
    <n v="17712"/>
    <n v="4"/>
    <x v="696"/>
    <n v="3.8624338624338628"/>
    <n v="155.0105821917808"/>
    <x v="1"/>
  </r>
  <r>
    <n v="698"/>
    <x v="27"/>
    <x v="102"/>
    <x v="6"/>
    <x v="5"/>
    <n v="127.7"/>
    <x v="236"/>
    <x v="14"/>
    <n v="1.3"/>
    <x v="697"/>
    <s v="Copper"/>
    <x v="12"/>
    <n v="1"/>
    <s v="★★★★★"/>
    <n v="5"/>
    <n v="10231"/>
    <n v="4"/>
    <x v="697"/>
    <n v="2.3414252153484729"/>
    <n v="450.08963210702336"/>
    <x v="0"/>
  </r>
  <r>
    <n v="699"/>
    <x v="29"/>
    <x v="38"/>
    <x v="3"/>
    <x v="0"/>
    <n v="135.9"/>
    <x v="17"/>
    <x v="6"/>
    <n v="11.3"/>
    <x v="698"/>
    <s v="Ruby Red"/>
    <x v="23"/>
    <s v="Unknown"/>
    <s v="★★★☆☆"/>
    <n v="3"/>
    <n v="4564"/>
    <n v="3"/>
    <x v="698"/>
    <n v="2.9286239882266369"/>
    <n v="372.34188442211058"/>
    <x v="0"/>
  </r>
  <r>
    <n v="700"/>
    <x v="1"/>
    <x v="26"/>
    <x v="1"/>
    <x v="5"/>
    <n v="134.19999999999999"/>
    <x v="382"/>
    <x v="6"/>
    <n v="1.3"/>
    <x v="699"/>
    <s v="Sapphire Blue"/>
    <x v="14"/>
    <n v="0"/>
    <s v="★★★★★"/>
    <n v="5"/>
    <n v="2640"/>
    <n v="5"/>
    <x v="699"/>
    <n v="1.639344262295082"/>
    <n v="653.45322727272719"/>
    <x v="0"/>
  </r>
  <r>
    <n v="701"/>
    <x v="32"/>
    <x v="85"/>
    <x v="6"/>
    <x v="0"/>
    <n v="25.4"/>
    <x v="374"/>
    <x v="6"/>
    <n v="6.3"/>
    <x v="700"/>
    <s v="Brown"/>
    <x v="36"/>
    <n v="1"/>
    <s v="Unknown"/>
    <s v="Unknown"/>
    <n v="6428"/>
    <n v="5"/>
    <x v="700"/>
    <n v="4.6456692913385833"/>
    <n v="915.59694915254238"/>
    <x v="0"/>
  </r>
  <r>
    <n v="702"/>
    <x v="30"/>
    <x v="39"/>
    <x v="1"/>
    <x v="7"/>
    <n v="115.9"/>
    <x v="383"/>
    <x v="6"/>
    <n v="1.1000000000000001"/>
    <x v="701"/>
    <s v="Ice Silver"/>
    <x v="26"/>
    <n v="3"/>
    <s v="★★★☆☆"/>
    <n v="3"/>
    <n v="12049"/>
    <n v="4"/>
    <x v="701"/>
    <n v="3.2959447799827437"/>
    <n v="319.0622513089005"/>
    <x v="0"/>
  </r>
  <r>
    <n v="703"/>
    <x v="20"/>
    <x v="22"/>
    <x v="9"/>
    <x v="5"/>
    <n v="27.5"/>
    <x v="384"/>
    <x v="15"/>
    <n v="7.3"/>
    <x v="702"/>
    <s v="Racing Red"/>
    <x v="15"/>
    <n v="0"/>
    <s v="★★★☆☆"/>
    <n v="3"/>
    <n v="2510"/>
    <n v="3"/>
    <x v="702"/>
    <n v="7.9272727272727277"/>
    <n v="262.63811926605507"/>
    <x v="1"/>
  </r>
  <r>
    <n v="704"/>
    <x v="9"/>
    <x v="63"/>
    <x v="10"/>
    <x v="13"/>
    <n v="25.7"/>
    <x v="234"/>
    <x v="3"/>
    <n v="12"/>
    <x v="703"/>
    <s v="Cream"/>
    <x v="36"/>
    <n v="5"/>
    <s v="★★★★★"/>
    <n v="5"/>
    <n v="6745"/>
    <n v="4"/>
    <x v="703"/>
    <n v="10.85603112840467"/>
    <n v="163.31881720430107"/>
    <x v="1"/>
  </r>
  <r>
    <n v="705"/>
    <x v="41"/>
    <x v="134"/>
    <x v="8"/>
    <x v="12"/>
    <n v="112.7"/>
    <x v="134"/>
    <x v="14"/>
    <n v="9.5"/>
    <x v="704"/>
    <s v="Ruby Red"/>
    <x v="9"/>
    <n v="2"/>
    <s v="★★★☆☆"/>
    <n v="3"/>
    <n v="1769"/>
    <n v="4"/>
    <x v="704"/>
    <n v="5.1641526175687664"/>
    <n v="111.89348797250859"/>
    <x v="1"/>
  </r>
  <r>
    <n v="706"/>
    <x v="23"/>
    <x v="28"/>
    <x v="6"/>
    <x v="6"/>
    <n v="46.5"/>
    <x v="6"/>
    <x v="3"/>
    <n v="4"/>
    <x v="705"/>
    <s v="Orange"/>
    <x v="2"/>
    <n v="1"/>
    <s v="★★★★☆"/>
    <n v="4"/>
    <n v="14868"/>
    <n v="3"/>
    <x v="705"/>
    <n v="3.6559139784946235"/>
    <n v="566.79929411764704"/>
    <x v="0"/>
  </r>
  <r>
    <n v="707"/>
    <x v="27"/>
    <x v="34"/>
    <x v="0"/>
    <x v="13"/>
    <n v="56.1"/>
    <x v="190"/>
    <x v="8"/>
    <n v="10"/>
    <x v="706"/>
    <s v="Bronze"/>
    <x v="19"/>
    <n v="0"/>
    <s v="★★★☆☆"/>
    <n v="3"/>
    <n v="7354"/>
    <n v="3"/>
    <x v="706"/>
    <n v="5.2762923351158646"/>
    <n v="135.60540540540541"/>
    <x v="1"/>
  </r>
  <r>
    <n v="708"/>
    <x v="2"/>
    <x v="162"/>
    <x v="1"/>
    <x v="3"/>
    <n v="89.2"/>
    <x v="133"/>
    <x v="8"/>
    <n v="0.9"/>
    <x v="707"/>
    <s v="Black"/>
    <x v="24"/>
    <n v="2"/>
    <s v="★★★★★"/>
    <n v="5"/>
    <n v="7095"/>
    <n v="3"/>
    <x v="707"/>
    <n v="4.9103139013452912"/>
    <n v="277.53324200913244"/>
    <x v="0"/>
  </r>
  <r>
    <n v="709"/>
    <x v="52"/>
    <x v="145"/>
    <x v="9"/>
    <x v="14"/>
    <n v="114.8"/>
    <x v="376"/>
    <x v="2"/>
    <n v="9.8000000000000007"/>
    <x v="708"/>
    <s v="Volcanic Yellow"/>
    <x v="39"/>
    <n v="4"/>
    <s v="★★★★★"/>
    <n v="5"/>
    <n v="17003"/>
    <n v="4"/>
    <x v="708"/>
    <n v="4.1463414634146343"/>
    <n v="202.51113445378152"/>
    <x v="0"/>
  </r>
  <r>
    <n v="710"/>
    <x v="42"/>
    <x v="103"/>
    <x v="7"/>
    <x v="0"/>
    <n v="149"/>
    <x v="262"/>
    <x v="0"/>
    <n v="10.9"/>
    <x v="709"/>
    <s v="Sky Blue"/>
    <x v="22"/>
    <s v="Unknown"/>
    <s v="★★★★☆"/>
    <n v="4"/>
    <n v="18713"/>
    <n v="4"/>
    <x v="709"/>
    <n v="1.4832214765100671"/>
    <n v="288.16298642533934"/>
    <x v="1"/>
  </r>
  <r>
    <n v="711"/>
    <x v="19"/>
    <x v="140"/>
    <x v="6"/>
    <x v="11"/>
    <n v="54.9"/>
    <x v="208"/>
    <x v="10"/>
    <n v="1.9"/>
    <x v="710"/>
    <s v="Purple"/>
    <x v="28"/>
    <n v="3"/>
    <s v="★★★★☆"/>
    <n v="4"/>
    <n v="1212"/>
    <n v="4"/>
    <x v="710"/>
    <n v="4.1530054644808745"/>
    <n v="430.75846491228066"/>
    <x v="0"/>
  </r>
  <r>
    <n v="712"/>
    <x v="32"/>
    <x v="138"/>
    <x v="3"/>
    <x v="2"/>
    <n v="73.099999999999994"/>
    <x v="62"/>
    <x v="15"/>
    <n v="3.7"/>
    <x v="711"/>
    <s v="Purple"/>
    <x v="12"/>
    <n v="2"/>
    <s v="★★★★☆"/>
    <n v="4"/>
    <n v="4168"/>
    <n v="3"/>
    <x v="711"/>
    <n v="5.4172366621067036"/>
    <n v="260.70560606060604"/>
    <x v="0"/>
  </r>
  <r>
    <n v="713"/>
    <x v="0"/>
    <x v="0"/>
    <x v="10"/>
    <x v="1"/>
    <n v="100.3"/>
    <x v="61"/>
    <x v="3"/>
    <n v="1.8"/>
    <x v="712"/>
    <s v="Sky Blue"/>
    <x v="35"/>
    <n v="4"/>
    <s v="★★★☆☆"/>
    <n v="3"/>
    <n v="1992"/>
    <n v="5"/>
    <x v="712"/>
    <n v="1.2462612163509472"/>
    <n v="276.96168"/>
    <x v="2"/>
  </r>
  <r>
    <n v="714"/>
    <x v="34"/>
    <x v="47"/>
    <x v="0"/>
    <x v="7"/>
    <n v="129.80000000000001"/>
    <x v="28"/>
    <x v="14"/>
    <n v="6.7"/>
    <x v="713"/>
    <s v="Forest Green"/>
    <x v="34"/>
    <s v="Unknown"/>
    <s v="★★★☆☆"/>
    <n v="3"/>
    <n v="7765"/>
    <n v="3"/>
    <x v="713"/>
    <n v="4.1140215716486903"/>
    <n v="66.232153558052431"/>
    <x v="2"/>
  </r>
  <r>
    <n v="715"/>
    <x v="8"/>
    <x v="8"/>
    <x v="1"/>
    <x v="3"/>
    <n v="29.3"/>
    <x v="385"/>
    <x v="8"/>
    <n v="2.1"/>
    <x v="714"/>
    <s v="Burgundy"/>
    <x v="2"/>
    <n v="3"/>
    <s v="★★★★☆"/>
    <n v="4"/>
    <n v="1020"/>
    <n v="3"/>
    <x v="714"/>
    <n v="10.853242320819112"/>
    <n v="217.56248427672955"/>
    <x v="1"/>
  </r>
  <r>
    <n v="716"/>
    <x v="36"/>
    <x v="50"/>
    <x v="6"/>
    <x v="5"/>
    <n v="39.5"/>
    <x v="386"/>
    <x v="10"/>
    <n v="1.7"/>
    <x v="715"/>
    <s v="Purple"/>
    <x v="35"/>
    <n v="5"/>
    <s v="★★★★☆"/>
    <n v="4"/>
    <n v="7040"/>
    <n v="4"/>
    <x v="715"/>
    <n v="10.177215189873417"/>
    <n v="137.75512437810946"/>
    <x v="1"/>
  </r>
  <r>
    <n v="717"/>
    <x v="5"/>
    <x v="161"/>
    <x v="1"/>
    <x v="0"/>
    <n v="39.5"/>
    <x v="44"/>
    <x v="15"/>
    <n v="11.5"/>
    <x v="716"/>
    <s v="Crimson Red"/>
    <x v="32"/>
    <n v="4"/>
    <s v="★★★★★"/>
    <n v="5"/>
    <n v="3972"/>
    <n v="5"/>
    <x v="716"/>
    <n v="12.405063291139241"/>
    <n v="295.98983673469388"/>
    <x v="0"/>
  </r>
  <r>
    <n v="718"/>
    <x v="13"/>
    <x v="13"/>
    <x v="5"/>
    <x v="12"/>
    <n v="105.7"/>
    <x v="327"/>
    <x v="1"/>
    <n v="4.0999999999999996"/>
    <x v="717"/>
    <s v="Matte Green"/>
    <x v="39"/>
    <n v="2"/>
    <s v="★★★★☆"/>
    <n v="4"/>
    <n v="7565"/>
    <n v="4"/>
    <x v="717"/>
    <n v="3.4626300851466412"/>
    <n v="145.90937158469947"/>
    <x v="1"/>
  </r>
  <r>
    <n v="719"/>
    <x v="8"/>
    <x v="8"/>
    <x v="8"/>
    <x v="12"/>
    <n v="115.3"/>
    <x v="30"/>
    <x v="9"/>
    <n v="4.7"/>
    <x v="718"/>
    <s v="Graphite Gray"/>
    <x v="12"/>
    <n v="5"/>
    <s v="★★★★☆"/>
    <n v="4"/>
    <n v="7528"/>
    <n v="5"/>
    <x v="718"/>
    <n v="4.7701647875108417"/>
    <n v="131.3420909090909"/>
    <x v="1"/>
  </r>
  <r>
    <n v="720"/>
    <x v="46"/>
    <x v="114"/>
    <x v="3"/>
    <x v="2"/>
    <n v="120.9"/>
    <x v="229"/>
    <x v="0"/>
    <n v="7.5"/>
    <x v="719"/>
    <s v="Pink"/>
    <x v="11"/>
    <s v="Unknown"/>
    <s v="★★★☆☆"/>
    <n v="3"/>
    <n v="18874"/>
    <n v="4"/>
    <x v="719"/>
    <n v="2.5475599669148057"/>
    <n v="407.47633116883117"/>
    <x v="0"/>
  </r>
  <r>
    <n v="721"/>
    <x v="0"/>
    <x v="0"/>
    <x v="10"/>
    <x v="5"/>
    <n v="79"/>
    <x v="375"/>
    <x v="7"/>
    <n v="5.3"/>
    <x v="720"/>
    <s v="Cosmic Purple"/>
    <x v="36"/>
    <n v="1"/>
    <s v="★★★☆☆"/>
    <n v="3"/>
    <n v="5470"/>
    <n v="3"/>
    <x v="720"/>
    <n v="2.3417721518987342"/>
    <n v="658.70891891891893"/>
    <x v="0"/>
  </r>
  <r>
    <n v="722"/>
    <x v="9"/>
    <x v="84"/>
    <x v="3"/>
    <x v="5"/>
    <n v="70.5"/>
    <x v="317"/>
    <x v="14"/>
    <n v="2"/>
    <x v="721"/>
    <s v="Forest Green"/>
    <x v="39"/>
    <s v="Unknown"/>
    <s v="★★★★★"/>
    <n v="5"/>
    <n v="19947"/>
    <n v="5"/>
    <x v="721"/>
    <n v="4.4822695035460995"/>
    <n v="359.59316455696205"/>
    <x v="0"/>
  </r>
  <r>
    <n v="723"/>
    <x v="35"/>
    <x v="48"/>
    <x v="4"/>
    <x v="0"/>
    <n v="139.69999999999999"/>
    <x v="66"/>
    <x v="1"/>
    <n v="11"/>
    <x v="722"/>
    <s v="Racing Red"/>
    <x v="33"/>
    <n v="3"/>
    <s v="★★★★★"/>
    <n v="5"/>
    <n v="19318"/>
    <n v="5"/>
    <x v="722"/>
    <n v="4.1947029348604152"/>
    <n v="180.37515358361773"/>
    <x v="0"/>
  </r>
  <r>
    <n v="724"/>
    <x v="39"/>
    <x v="172"/>
    <x v="0"/>
    <x v="9"/>
    <n v="97.1"/>
    <x v="116"/>
    <x v="1"/>
    <n v="4.9000000000000004"/>
    <x v="723"/>
    <s v="Graphite Gray"/>
    <x v="30"/>
    <n v="0"/>
    <s v="★★★☆☆"/>
    <n v="3"/>
    <n v="18485"/>
    <n v="5"/>
    <x v="723"/>
    <n v="4.5829042224510816"/>
    <n v="185.68638202247192"/>
    <x v="0"/>
  </r>
  <r>
    <n v="725"/>
    <x v="40"/>
    <x v="62"/>
    <x v="3"/>
    <x v="1"/>
    <n v="140.6"/>
    <x v="358"/>
    <x v="5"/>
    <n v="4.9000000000000004"/>
    <x v="724"/>
    <s v="Charcoal"/>
    <x v="14"/>
    <n v="5"/>
    <s v="★★★★☆"/>
    <n v="4"/>
    <n v="17011"/>
    <n v="4"/>
    <x v="724"/>
    <n v="1.7496443812233287"/>
    <n v="491.36597560975611"/>
    <x v="0"/>
  </r>
  <r>
    <n v="726"/>
    <x v="49"/>
    <x v="93"/>
    <x v="2"/>
    <x v="6"/>
    <n v="65.2"/>
    <x v="326"/>
    <x v="7"/>
    <n v="3.8"/>
    <x v="725"/>
    <s v="Crimson Red"/>
    <x v="1"/>
    <n v="2"/>
    <s v="★★★☆☆"/>
    <n v="3"/>
    <n v="9130"/>
    <n v="3"/>
    <x v="725"/>
    <n v="2.8220858895705518"/>
    <n v="480.41461956521738"/>
    <x v="0"/>
  </r>
  <r>
    <n v="727"/>
    <x v="35"/>
    <x v="66"/>
    <x v="3"/>
    <x v="1"/>
    <n v="86.1"/>
    <x v="273"/>
    <x v="10"/>
    <n v="7.4"/>
    <x v="726"/>
    <s v="Matte White"/>
    <x v="15"/>
    <n v="0"/>
    <s v="★★★★☆"/>
    <n v="4"/>
    <n v="6656"/>
    <n v="4"/>
    <x v="726"/>
    <n v="2.1602787456445993"/>
    <n v="186.93225806451613"/>
    <x v="2"/>
  </r>
  <r>
    <n v="728"/>
    <x v="49"/>
    <x v="107"/>
    <x v="7"/>
    <x v="4"/>
    <n v="36.4"/>
    <x v="15"/>
    <x v="8"/>
    <n v="11.1"/>
    <x v="727"/>
    <s v="Rose Gold"/>
    <x v="25"/>
    <n v="3"/>
    <s v="Unknown"/>
    <s v="Unknown"/>
    <n v="4483"/>
    <n v="4"/>
    <x v="727"/>
    <n v="9.1208791208791204"/>
    <n v="349.24731927710843"/>
    <x v="0"/>
  </r>
  <r>
    <n v="729"/>
    <x v="48"/>
    <x v="143"/>
    <x v="2"/>
    <x v="14"/>
    <n v="30.3"/>
    <x v="27"/>
    <x v="3"/>
    <n v="8.9"/>
    <x v="728"/>
    <s v="Graphite Gray"/>
    <x v="6"/>
    <n v="5"/>
    <s v="★★★☆☆"/>
    <n v="3"/>
    <n v="10315"/>
    <n v="3"/>
    <x v="728"/>
    <n v="16.699669966996698"/>
    <n v="136.865395256917"/>
    <x v="1"/>
  </r>
  <r>
    <n v="730"/>
    <x v="43"/>
    <x v="70"/>
    <x v="3"/>
    <x v="11"/>
    <n v="44.8"/>
    <x v="372"/>
    <x v="2"/>
    <n v="11.4"/>
    <x v="729"/>
    <s v="Forest Green"/>
    <x v="26"/>
    <n v="1"/>
    <s v="★★★☆☆"/>
    <n v="3"/>
    <n v="15876"/>
    <n v="3"/>
    <x v="729"/>
    <n v="8.59375"/>
    <n v="273.43950649350649"/>
    <x v="0"/>
  </r>
  <r>
    <n v="731"/>
    <x v="48"/>
    <x v="92"/>
    <x v="6"/>
    <x v="10"/>
    <n v="45.8"/>
    <x v="378"/>
    <x v="15"/>
    <n v="11.4"/>
    <x v="730"/>
    <s v="Racing Red"/>
    <x v="21"/>
    <s v="Unknown"/>
    <s v="★★★☆☆"/>
    <n v="3"/>
    <n v="5836"/>
    <n v="3"/>
    <x v="730"/>
    <n v="11.965065502183407"/>
    <n v="242.44310218978103"/>
    <x v="0"/>
  </r>
  <r>
    <n v="732"/>
    <x v="23"/>
    <x v="41"/>
    <x v="5"/>
    <x v="3"/>
    <n v="102"/>
    <x v="382"/>
    <x v="14"/>
    <n v="6.1"/>
    <x v="731"/>
    <s v="Midnight Black"/>
    <x v="17"/>
    <n v="2"/>
    <s v="★★★★★"/>
    <n v="5"/>
    <n v="12851"/>
    <n v="5"/>
    <x v="731"/>
    <n v="2.1568627450980391"/>
    <n v="494.69509090909088"/>
    <x v="0"/>
  </r>
  <r>
    <n v="733"/>
    <x v="47"/>
    <x v="100"/>
    <x v="6"/>
    <x v="6"/>
    <n v="48.5"/>
    <x v="34"/>
    <x v="8"/>
    <n v="5.3"/>
    <x v="732"/>
    <s v="Forest Green"/>
    <x v="33"/>
    <s v="Unknown"/>
    <s v="★★★☆☆"/>
    <n v="3"/>
    <n v="11389"/>
    <n v="5"/>
    <x v="732"/>
    <n v="12.226804123711339"/>
    <n v="141.08052276559866"/>
    <x v="0"/>
  </r>
  <r>
    <n v="734"/>
    <x v="4"/>
    <x v="148"/>
    <x v="7"/>
    <x v="1"/>
    <n v="124.6"/>
    <x v="36"/>
    <x v="9"/>
    <n v="8.4"/>
    <x v="733"/>
    <s v="Bronze"/>
    <x v="35"/>
    <n v="3"/>
    <s v="★★★★☆"/>
    <n v="4"/>
    <n v="10407"/>
    <n v="4"/>
    <x v="733"/>
    <n v="2.808988764044944"/>
    <n v="95.644314285714287"/>
    <x v="2"/>
  </r>
  <r>
    <n v="735"/>
    <x v="4"/>
    <x v="64"/>
    <x v="9"/>
    <x v="3"/>
    <n v="53.9"/>
    <x v="344"/>
    <x v="13"/>
    <n v="6.1"/>
    <x v="734"/>
    <s v="Emerald Green"/>
    <x v="14"/>
    <n v="3"/>
    <s v="★★★★★"/>
    <n v="5"/>
    <n v="6756"/>
    <n v="5"/>
    <x v="734"/>
    <n v="2.3562152133580705"/>
    <n v="443.10062992125984"/>
    <x v="1"/>
  </r>
  <r>
    <n v="736"/>
    <x v="10"/>
    <x v="10"/>
    <x v="10"/>
    <x v="9"/>
    <n v="90.2"/>
    <x v="66"/>
    <x v="10"/>
    <n v="9.6999999999999993"/>
    <x v="735"/>
    <s v="Cosmic Purple"/>
    <x v="6"/>
    <n v="4"/>
    <s v="Unknown"/>
    <s v="Unknown"/>
    <n v="6896"/>
    <n v="4"/>
    <x v="735"/>
    <n v="6.4966740576496669"/>
    <n v="69.67633105802048"/>
    <x v="1"/>
  </r>
  <r>
    <n v="737"/>
    <x v="15"/>
    <x v="15"/>
    <x v="10"/>
    <x v="1"/>
    <n v="89.6"/>
    <x v="387"/>
    <x v="3"/>
    <n v="3.8"/>
    <x v="736"/>
    <s v="Turquoise"/>
    <x v="6"/>
    <n v="4"/>
    <s v="★★★☆☆"/>
    <n v="3"/>
    <n v="656"/>
    <n v="5"/>
    <x v="736"/>
    <n v="6.0267857142857144"/>
    <n v="91.423148148148144"/>
    <x v="1"/>
  </r>
  <r>
    <n v="738"/>
    <x v="35"/>
    <x v="141"/>
    <x v="7"/>
    <x v="8"/>
    <n v="40.4"/>
    <x v="88"/>
    <x v="10"/>
    <n v="3.1"/>
    <x v="737"/>
    <s v="Forest Green"/>
    <x v="14"/>
    <n v="0"/>
    <s v="★★★★☆"/>
    <n v="4"/>
    <n v="4298"/>
    <n v="5"/>
    <x v="737"/>
    <n v="6.2871287128712874"/>
    <n v="483.0291338582677"/>
    <x v="0"/>
  </r>
  <r>
    <n v="739"/>
    <x v="22"/>
    <x v="49"/>
    <x v="4"/>
    <x v="6"/>
    <n v="85.6"/>
    <x v="388"/>
    <x v="9"/>
    <n v="0.7"/>
    <x v="738"/>
    <s v="Matte White"/>
    <x v="24"/>
    <n v="0"/>
    <s v="★★★☆☆"/>
    <n v="3"/>
    <n v="19847"/>
    <n v="4"/>
    <x v="738"/>
    <n v="5.3738317757009346"/>
    <n v="258.95269565217393"/>
    <x v="0"/>
  </r>
  <r>
    <n v="740"/>
    <x v="31"/>
    <x v="68"/>
    <x v="9"/>
    <x v="4"/>
    <n v="116.7"/>
    <x v="88"/>
    <x v="13"/>
    <n v="5.8"/>
    <x v="739"/>
    <s v="Ruby Red"/>
    <x v="32"/>
    <n v="2"/>
    <s v="★★★★☆"/>
    <n v="4"/>
    <n v="18382"/>
    <n v="4"/>
    <x v="739"/>
    <n v="2.1765209940017138"/>
    <n v="165.20279527559055"/>
    <x v="1"/>
  </r>
  <r>
    <n v="741"/>
    <x v="32"/>
    <x v="44"/>
    <x v="3"/>
    <x v="4"/>
    <n v="51.8"/>
    <x v="389"/>
    <x v="6"/>
    <n v="8.9"/>
    <x v="740"/>
    <s v="Stealth Gray"/>
    <x v="15"/>
    <n v="3"/>
    <s v="★★★★☆"/>
    <n v="4"/>
    <n v="7605"/>
    <n v="4"/>
    <x v="740"/>
    <n v="2.0849420849420852"/>
    <n v="1334.9526851851854"/>
    <x v="0"/>
  </r>
  <r>
    <n v="742"/>
    <x v="36"/>
    <x v="122"/>
    <x v="5"/>
    <x v="6"/>
    <n v="103.6"/>
    <x v="78"/>
    <x v="0"/>
    <n v="9.8000000000000007"/>
    <x v="741"/>
    <s v="Yellow"/>
    <x v="3"/>
    <n v="3"/>
    <s v="Unknown"/>
    <s v="Unknown"/>
    <n v="13211"/>
    <n v="5"/>
    <x v="741"/>
    <n v="2.6061776061776065"/>
    <n v="544.80774074074077"/>
    <x v="0"/>
  </r>
  <r>
    <n v="743"/>
    <x v="32"/>
    <x v="138"/>
    <x v="5"/>
    <x v="14"/>
    <n v="50.2"/>
    <x v="281"/>
    <x v="6"/>
    <n v="3.4"/>
    <x v="742"/>
    <s v="Pink"/>
    <x v="5"/>
    <s v="Unknown"/>
    <s v="★★★☆☆"/>
    <n v="3"/>
    <n v="8786"/>
    <n v="5"/>
    <x v="742"/>
    <n v="9.8007968127490042"/>
    <n v="136.94022357723577"/>
    <x v="1"/>
  </r>
  <r>
    <n v="744"/>
    <x v="37"/>
    <x v="53"/>
    <x v="7"/>
    <x v="4"/>
    <n v="85"/>
    <x v="233"/>
    <x v="3"/>
    <n v="4.2"/>
    <x v="743"/>
    <s v="Graphite Gray"/>
    <x v="3"/>
    <n v="5"/>
    <s v="★★★★★"/>
    <n v="5"/>
    <n v="2539"/>
    <n v="4"/>
    <x v="743"/>
    <n v="6.9529411764705884"/>
    <n v="194.69404399323179"/>
    <x v="0"/>
  </r>
  <r>
    <n v="745"/>
    <x v="9"/>
    <x v="76"/>
    <x v="0"/>
    <x v="10"/>
    <n v="87.6"/>
    <x v="51"/>
    <x v="11"/>
    <n v="2.8"/>
    <x v="744"/>
    <s v="Orange"/>
    <x v="14"/>
    <n v="3"/>
    <s v="★★★★☆"/>
    <n v="4"/>
    <n v="4583"/>
    <n v="5"/>
    <x v="744"/>
    <n v="1.8493150684931507"/>
    <n v="829.44382716049381"/>
    <x v="0"/>
  </r>
  <r>
    <n v="746"/>
    <x v="1"/>
    <x v="26"/>
    <x v="9"/>
    <x v="8"/>
    <n v="58.6"/>
    <x v="269"/>
    <x v="8"/>
    <n v="8.8000000000000007"/>
    <x v="745"/>
    <s v="Bronze"/>
    <x v="20"/>
    <n v="2"/>
    <s v="★★★★☆"/>
    <n v="4"/>
    <n v="17145"/>
    <n v="5"/>
    <x v="745"/>
    <n v="5.4948805460750849"/>
    <n v="421.20229813664599"/>
    <x v="0"/>
  </r>
  <r>
    <n v="747"/>
    <x v="37"/>
    <x v="53"/>
    <x v="2"/>
    <x v="4"/>
    <n v="98.6"/>
    <x v="311"/>
    <x v="1"/>
    <n v="2.9"/>
    <x v="746"/>
    <s v="Racing Red"/>
    <x v="26"/>
    <n v="5"/>
    <s v="Unknown"/>
    <s v="Unknown"/>
    <n v="13641"/>
    <n v="3"/>
    <x v="746"/>
    <n v="3.4584178498985803"/>
    <n v="204.16791788856304"/>
    <x v="1"/>
  </r>
  <r>
    <n v="748"/>
    <x v="28"/>
    <x v="142"/>
    <x v="4"/>
    <x v="8"/>
    <n v="60.5"/>
    <x v="54"/>
    <x v="12"/>
    <n v="8.5"/>
    <x v="747"/>
    <s v="Pink"/>
    <x v="13"/>
    <s v="Unknown"/>
    <s v="★★★★☆"/>
    <n v="4"/>
    <n v="18322"/>
    <n v="3"/>
    <x v="747"/>
    <n v="3.2396694214876032"/>
    <n v="482.28459183673471"/>
    <x v="0"/>
  </r>
  <r>
    <n v="749"/>
    <x v="47"/>
    <x v="81"/>
    <x v="8"/>
    <x v="13"/>
    <n v="56.9"/>
    <x v="212"/>
    <x v="9"/>
    <n v="7.2"/>
    <x v="748"/>
    <s v="Sapphire Blue"/>
    <x v="29"/>
    <n v="4"/>
    <s v="★★★☆☆"/>
    <n v="3"/>
    <n v="19419"/>
    <n v="3"/>
    <x v="748"/>
    <n v="9.9472759226713539"/>
    <n v="117.82692579505299"/>
    <x v="1"/>
  </r>
  <r>
    <n v="750"/>
    <x v="35"/>
    <x v="66"/>
    <x v="6"/>
    <x v="10"/>
    <n v="54.2"/>
    <x v="153"/>
    <x v="0"/>
    <n v="9.6999999999999993"/>
    <x v="749"/>
    <s v="Navy Blue"/>
    <x v="16"/>
    <n v="4"/>
    <s v="★★★★★"/>
    <n v="5"/>
    <n v="15512"/>
    <n v="3"/>
    <x v="749"/>
    <n v="2.8044280442804426"/>
    <n v="661.03980263157894"/>
    <x v="0"/>
  </r>
  <r>
    <n v="751"/>
    <x v="42"/>
    <x v="169"/>
    <x v="8"/>
    <x v="2"/>
    <n v="31.9"/>
    <x v="223"/>
    <x v="0"/>
    <n v="2.1"/>
    <x v="750"/>
    <s v="White"/>
    <x v="11"/>
    <s v="Unknown"/>
    <s v="★★★★☆"/>
    <n v="4"/>
    <n v="13939"/>
    <n v="5"/>
    <x v="750"/>
    <n v="16.018808777429467"/>
    <n v="170.36336594911936"/>
    <x v="0"/>
  </r>
  <r>
    <n v="752"/>
    <x v="32"/>
    <x v="44"/>
    <x v="6"/>
    <x v="4"/>
    <n v="118.8"/>
    <x v="102"/>
    <x v="4"/>
    <n v="4.8"/>
    <x v="751"/>
    <s v="Aurora Blue"/>
    <x v="34"/>
    <n v="4"/>
    <s v="Unknown"/>
    <s v="Unknown"/>
    <n v="19837"/>
    <n v="3"/>
    <x v="751"/>
    <n v="1.8771043771043772"/>
    <n v="341.98914798206278"/>
    <x v="1"/>
  </r>
  <r>
    <n v="753"/>
    <x v="42"/>
    <x v="110"/>
    <x v="10"/>
    <x v="1"/>
    <n v="76.8"/>
    <x v="390"/>
    <x v="6"/>
    <n v="8.5"/>
    <x v="752"/>
    <s v="Orange"/>
    <x v="3"/>
    <n v="5"/>
    <s v="Unknown"/>
    <s v="Unknown"/>
    <n v="11982"/>
    <n v="4"/>
    <x v="752"/>
    <n v="4.244791666666667"/>
    <n v="184.24748466257668"/>
    <x v="1"/>
  </r>
  <r>
    <n v="754"/>
    <x v="38"/>
    <x v="60"/>
    <x v="2"/>
    <x v="0"/>
    <n v="75.099999999999994"/>
    <x v="148"/>
    <x v="12"/>
    <n v="4.9000000000000004"/>
    <x v="753"/>
    <s v="Racing Red"/>
    <x v="18"/>
    <n v="2"/>
    <s v="Unknown"/>
    <s v="Unknown"/>
    <n v="10170"/>
    <n v="4"/>
    <x v="753"/>
    <n v="5.525965379494008"/>
    <n v="124.04980722891565"/>
    <x v="1"/>
  </r>
  <r>
    <n v="755"/>
    <x v="35"/>
    <x v="87"/>
    <x v="6"/>
    <x v="4"/>
    <n v="139.80000000000001"/>
    <x v="342"/>
    <x v="13"/>
    <n v="0.9"/>
    <x v="754"/>
    <s v="Aurora Blue"/>
    <x v="29"/>
    <s v="Unknown"/>
    <s v="★★★★★"/>
    <n v="5"/>
    <n v="1875"/>
    <n v="5"/>
    <x v="754"/>
    <n v="2.9327610872675249"/>
    <n v="153.64431707317073"/>
    <x v="1"/>
  </r>
  <r>
    <n v="756"/>
    <x v="46"/>
    <x v="114"/>
    <x v="7"/>
    <x v="9"/>
    <n v="102.2"/>
    <x v="391"/>
    <x v="11"/>
    <n v="5.9"/>
    <x v="755"/>
    <s v="Stealth Gray"/>
    <x v="15"/>
    <n v="0"/>
    <s v="★★★★★"/>
    <n v="5"/>
    <n v="5019"/>
    <n v="5"/>
    <x v="755"/>
    <n v="3.4344422700587085"/>
    <n v="384.59378917378922"/>
    <x v="0"/>
  </r>
  <r>
    <n v="757"/>
    <x v="51"/>
    <x v="163"/>
    <x v="10"/>
    <x v="6"/>
    <n v="74.5"/>
    <x v="271"/>
    <x v="7"/>
    <n v="1.1000000000000001"/>
    <x v="756"/>
    <s v="Blue"/>
    <x v="11"/>
    <s v="Unknown"/>
    <s v="★★★☆☆"/>
    <n v="3"/>
    <n v="546"/>
    <n v="4"/>
    <x v="756"/>
    <n v="7.1543624161073822"/>
    <n v="199.80746716697936"/>
    <x v="0"/>
  </r>
  <r>
    <n v="758"/>
    <x v="17"/>
    <x v="123"/>
    <x v="10"/>
    <x v="5"/>
    <n v="148.19999999999999"/>
    <x v="154"/>
    <x v="14"/>
    <n v="6.4"/>
    <x v="757"/>
    <s v="Cream"/>
    <x v="31"/>
    <n v="5"/>
    <s v="★★★★★"/>
    <n v="5"/>
    <n v="4833"/>
    <n v="5"/>
    <x v="757"/>
    <n v="3.1646423751686914"/>
    <n v="304.61710021321966"/>
    <x v="0"/>
  </r>
  <r>
    <n v="759"/>
    <x v="22"/>
    <x v="49"/>
    <x v="10"/>
    <x v="12"/>
    <n v="25.8"/>
    <x v="248"/>
    <x v="12"/>
    <n v="8.4"/>
    <x v="758"/>
    <s v="Emerald Green"/>
    <x v="18"/>
    <n v="4"/>
    <s v="★★★★★"/>
    <n v="5"/>
    <n v="2821"/>
    <n v="5"/>
    <x v="758"/>
    <n v="15.930232558139535"/>
    <n v="192.48218978102187"/>
    <x v="1"/>
  </r>
  <r>
    <n v="760"/>
    <x v="6"/>
    <x v="30"/>
    <x v="4"/>
    <x v="5"/>
    <n v="31.8"/>
    <x v="392"/>
    <x v="15"/>
    <n v="2.6"/>
    <x v="759"/>
    <s v="Black"/>
    <x v="1"/>
    <n v="1"/>
    <s v="★★★★★"/>
    <n v="5"/>
    <n v="8084"/>
    <n v="4"/>
    <x v="759"/>
    <n v="14.874213836477987"/>
    <n v="213.39919661733617"/>
    <x v="0"/>
  </r>
  <r>
    <n v="761"/>
    <x v="17"/>
    <x v="17"/>
    <x v="8"/>
    <x v="0"/>
    <n v="118.3"/>
    <x v="393"/>
    <x v="8"/>
    <n v="1.1000000000000001"/>
    <x v="760"/>
    <s v="Midnight Black"/>
    <x v="22"/>
    <s v="Unknown"/>
    <s v="★★★☆☆"/>
    <n v="3"/>
    <n v="8939"/>
    <n v="3"/>
    <x v="760"/>
    <n v="1.411665257819104"/>
    <n v="686.88431137724547"/>
    <x v="0"/>
  </r>
  <r>
    <n v="762"/>
    <x v="21"/>
    <x v="55"/>
    <x v="6"/>
    <x v="0"/>
    <n v="77.099999999999994"/>
    <x v="354"/>
    <x v="6"/>
    <n v="4.5999999999999996"/>
    <x v="761"/>
    <s v="Navy Blue"/>
    <x v="20"/>
    <n v="5"/>
    <s v="★★★★★"/>
    <n v="5"/>
    <n v="12637"/>
    <n v="3"/>
    <x v="761"/>
    <n v="1.906614785992218"/>
    <n v="500.90870748299324"/>
    <x v="1"/>
  </r>
  <r>
    <n v="763"/>
    <x v="15"/>
    <x v="15"/>
    <x v="9"/>
    <x v="11"/>
    <n v="104"/>
    <x v="209"/>
    <x v="8"/>
    <n v="2.9"/>
    <x v="762"/>
    <s v="Graphite Gray"/>
    <x v="3"/>
    <n v="2"/>
    <s v="★★★★☆"/>
    <n v="4"/>
    <n v="7151"/>
    <n v="4"/>
    <x v="762"/>
    <n v="4.3173076923076925"/>
    <n v="253.80503340757241"/>
    <x v="0"/>
  </r>
  <r>
    <n v="764"/>
    <x v="34"/>
    <x v="113"/>
    <x v="4"/>
    <x v="4"/>
    <n v="105.6"/>
    <x v="394"/>
    <x v="6"/>
    <n v="2.1"/>
    <x v="763"/>
    <s v="Turquoise"/>
    <x v="32"/>
    <n v="4"/>
    <s v="★★★☆☆"/>
    <n v="3"/>
    <n v="11759"/>
    <n v="3"/>
    <x v="763"/>
    <n v="1.8465909090909092"/>
    <n v="514.96661538461547"/>
    <x v="0"/>
  </r>
  <r>
    <n v="765"/>
    <x v="42"/>
    <x v="103"/>
    <x v="7"/>
    <x v="11"/>
    <n v="63.8"/>
    <x v="26"/>
    <x v="7"/>
    <n v="2.7"/>
    <x v="764"/>
    <s v="Pearl White"/>
    <x v="4"/>
    <n v="0"/>
    <s v="★★★★★"/>
    <n v="5"/>
    <n v="18873"/>
    <n v="5"/>
    <x v="764"/>
    <n v="8.8087774294670851"/>
    <n v="129.82302491103201"/>
    <x v="1"/>
  </r>
  <r>
    <n v="766"/>
    <x v="43"/>
    <x v="124"/>
    <x v="7"/>
    <x v="1"/>
    <n v="51.7"/>
    <x v="161"/>
    <x v="14"/>
    <n v="7.4"/>
    <x v="765"/>
    <s v="Cream"/>
    <x v="17"/>
    <s v="Unknown"/>
    <s v="★★★★★"/>
    <n v="5"/>
    <n v="3534"/>
    <n v="4"/>
    <x v="765"/>
    <n v="9.0909090909090899"/>
    <n v="187.03597872340427"/>
    <x v="0"/>
  </r>
  <r>
    <n v="767"/>
    <x v="43"/>
    <x v="75"/>
    <x v="5"/>
    <x v="3"/>
    <n v="97.1"/>
    <x v="131"/>
    <x v="11"/>
    <n v="11.1"/>
    <x v="766"/>
    <s v="Ice Silver"/>
    <x v="20"/>
    <n v="4"/>
    <s v="★★★★☆"/>
    <n v="4"/>
    <n v="1762"/>
    <n v="3"/>
    <x v="766"/>
    <n v="1.8846549948506695"/>
    <n v="745.30836065573772"/>
    <x v="0"/>
  </r>
  <r>
    <n v="768"/>
    <x v="45"/>
    <x v="77"/>
    <x v="2"/>
    <x v="12"/>
    <n v="71.5"/>
    <x v="304"/>
    <x v="10"/>
    <n v="8.1"/>
    <x v="767"/>
    <s v="Midnight Black"/>
    <x v="17"/>
    <n v="1"/>
    <s v="★★★☆☆"/>
    <n v="3"/>
    <n v="8019"/>
    <n v="3"/>
    <x v="767"/>
    <n v="4.685314685314685"/>
    <n v="161.33964179104478"/>
    <x v="1"/>
  </r>
  <r>
    <n v="769"/>
    <x v="17"/>
    <x v="17"/>
    <x v="2"/>
    <x v="8"/>
    <n v="82.1"/>
    <x v="303"/>
    <x v="7"/>
    <n v="5.9"/>
    <x v="768"/>
    <s v="Ice Silver"/>
    <x v="21"/>
    <n v="5"/>
    <s v="★★★☆☆"/>
    <n v="3"/>
    <n v="3139"/>
    <n v="4"/>
    <x v="768"/>
    <n v="3.361753958587089"/>
    <n v="407.29844202898551"/>
    <x v="0"/>
  </r>
  <r>
    <n v="770"/>
    <x v="9"/>
    <x v="42"/>
    <x v="10"/>
    <x v="3"/>
    <n v="120.5"/>
    <x v="284"/>
    <x v="8"/>
    <n v="9.9"/>
    <x v="769"/>
    <s v="Brown"/>
    <x v="24"/>
    <n v="0"/>
    <s v="★★★★★"/>
    <n v="5"/>
    <n v="881"/>
    <n v="3"/>
    <x v="769"/>
    <n v="4.6390041493775938"/>
    <n v="210.45554561717353"/>
    <x v="0"/>
  </r>
  <r>
    <n v="771"/>
    <x v="30"/>
    <x v="125"/>
    <x v="8"/>
    <x v="11"/>
    <n v="67.099999999999994"/>
    <x v="263"/>
    <x v="10"/>
    <n v="7.5"/>
    <x v="770"/>
    <s v="Red"/>
    <x v="27"/>
    <s v="Unknown"/>
    <s v="★★★★☆"/>
    <n v="4"/>
    <n v="3042"/>
    <n v="4"/>
    <x v="770"/>
    <n v="5.3055141579731746"/>
    <n v="337.64646067415731"/>
    <x v="0"/>
  </r>
  <r>
    <n v="772"/>
    <x v="2"/>
    <x v="162"/>
    <x v="9"/>
    <x v="10"/>
    <n v="57"/>
    <x v="257"/>
    <x v="6"/>
    <n v="0.9"/>
    <x v="771"/>
    <s v="Tan"/>
    <x v="10"/>
    <n v="5"/>
    <s v="★★★☆☆"/>
    <n v="3"/>
    <n v="11347"/>
    <n v="5"/>
    <x v="771"/>
    <n v="5.2280701754385968"/>
    <n v="486.64942953020136"/>
    <x v="0"/>
  </r>
  <r>
    <n v="773"/>
    <x v="48"/>
    <x v="143"/>
    <x v="1"/>
    <x v="1"/>
    <n v="72.599999999999994"/>
    <x v="395"/>
    <x v="10"/>
    <n v="2.4"/>
    <x v="772"/>
    <s v="Graphite Gray"/>
    <x v="16"/>
    <n v="0"/>
    <s v="★★★★☆"/>
    <n v="4"/>
    <n v="13843"/>
    <n v="3"/>
    <x v="772"/>
    <n v="7.0661157024793395"/>
    <n v="88.594035087719291"/>
    <x v="1"/>
  </r>
  <r>
    <n v="774"/>
    <x v="45"/>
    <x v="77"/>
    <x v="6"/>
    <x v="0"/>
    <n v="102.4"/>
    <x v="348"/>
    <x v="1"/>
    <n v="6.3"/>
    <x v="773"/>
    <s v="Cosmic Purple"/>
    <x v="6"/>
    <n v="2"/>
    <s v="★★★★☆"/>
    <n v="4"/>
    <n v="17423"/>
    <n v="4"/>
    <x v="773"/>
    <n v="3.994140625"/>
    <n v="302.49491442542785"/>
    <x v="0"/>
  </r>
  <r>
    <n v="775"/>
    <x v="17"/>
    <x v="19"/>
    <x v="10"/>
    <x v="8"/>
    <n v="63.8"/>
    <x v="12"/>
    <x v="13"/>
    <n v="2.8"/>
    <x v="774"/>
    <s v="Volcanic Yellow"/>
    <x v="4"/>
    <n v="3"/>
    <s v="★★★★☆"/>
    <n v="4"/>
    <n v="15081"/>
    <n v="4"/>
    <x v="774"/>
    <n v="9.0595611285266457"/>
    <n v="220.65780276816611"/>
    <x v="0"/>
  </r>
  <r>
    <n v="776"/>
    <x v="12"/>
    <x v="89"/>
    <x v="1"/>
    <x v="11"/>
    <n v="52.8"/>
    <x v="31"/>
    <x v="8"/>
    <n v="9.3000000000000007"/>
    <x v="775"/>
    <s v="Bronze"/>
    <x v="10"/>
    <n v="3"/>
    <s v="★★★★★"/>
    <n v="5"/>
    <n v="1167"/>
    <n v="5"/>
    <x v="775"/>
    <n v="5.1515151515151514"/>
    <n v="120.67514705882353"/>
    <x v="2"/>
  </r>
  <r>
    <n v="777"/>
    <x v="10"/>
    <x v="10"/>
    <x v="0"/>
    <x v="4"/>
    <n v="116"/>
    <x v="396"/>
    <x v="11"/>
    <n v="1.5"/>
    <x v="776"/>
    <s v="Volcanic Yellow"/>
    <x v="5"/>
    <n v="3"/>
    <s v="★★★★☆"/>
    <n v="4"/>
    <n v="7998"/>
    <n v="5"/>
    <x v="776"/>
    <n v="1.9568965517241379"/>
    <n v="182.15290748898678"/>
    <x v="1"/>
  </r>
  <r>
    <n v="778"/>
    <x v="46"/>
    <x v="83"/>
    <x v="5"/>
    <x v="12"/>
    <n v="25.3"/>
    <x v="300"/>
    <x v="14"/>
    <n v="0.9"/>
    <x v="777"/>
    <s v="Volcanic Yellow"/>
    <x v="13"/>
    <n v="5"/>
    <s v="★★★★★"/>
    <n v="5"/>
    <n v="9895"/>
    <n v="4"/>
    <x v="777"/>
    <n v="10.553359683794467"/>
    <n v="386.22629213483145"/>
    <x v="0"/>
  </r>
  <r>
    <n v="779"/>
    <x v="4"/>
    <x v="82"/>
    <x v="10"/>
    <x v="0"/>
    <n v="53.4"/>
    <x v="282"/>
    <x v="15"/>
    <n v="10.1"/>
    <x v="778"/>
    <s v="Orange"/>
    <x v="7"/>
    <n v="2"/>
    <s v="★★★☆☆"/>
    <n v="3"/>
    <n v="1600"/>
    <n v="4"/>
    <x v="778"/>
    <n v="8.1273408239700373"/>
    <n v="188.96827188940091"/>
    <x v="0"/>
  </r>
  <r>
    <n v="780"/>
    <x v="49"/>
    <x v="107"/>
    <x v="8"/>
    <x v="14"/>
    <n v="141.6"/>
    <x v="363"/>
    <x v="11"/>
    <n v="3.7"/>
    <x v="779"/>
    <s v="Gun Metal"/>
    <x v="29"/>
    <n v="5"/>
    <s v="Unknown"/>
    <s v="Unknown"/>
    <n v="6787"/>
    <n v="3"/>
    <x v="779"/>
    <n v="1.6949152542372883"/>
    <n v="460.71983333333333"/>
    <x v="0"/>
  </r>
  <r>
    <n v="781"/>
    <x v="31"/>
    <x v="105"/>
    <x v="1"/>
    <x v="10"/>
    <n v="55.7"/>
    <x v="4"/>
    <x v="5"/>
    <n v="1.6"/>
    <x v="780"/>
    <s v="Cosmic Purple"/>
    <x v="11"/>
    <n v="4"/>
    <s v="★★★★☆"/>
    <n v="4"/>
    <n v="19264"/>
    <n v="4"/>
    <x v="780"/>
    <n v="6.0323159784560136"/>
    <n v="169.58026785714287"/>
    <x v="1"/>
  </r>
  <r>
    <n v="782"/>
    <x v="0"/>
    <x v="0"/>
    <x v="3"/>
    <x v="3"/>
    <n v="81.8"/>
    <x v="372"/>
    <x v="10"/>
    <n v="4.4000000000000004"/>
    <x v="781"/>
    <s v="Platinum"/>
    <x v="38"/>
    <n v="5"/>
    <s v="★★★☆☆"/>
    <n v="3"/>
    <n v="12781"/>
    <n v="4"/>
    <x v="781"/>
    <n v="4.706601466992665"/>
    <n v="177.551012987013"/>
    <x v="1"/>
  </r>
  <r>
    <n v="783"/>
    <x v="4"/>
    <x v="82"/>
    <x v="1"/>
    <x v="1"/>
    <n v="94.3"/>
    <x v="3"/>
    <x v="6"/>
    <n v="7"/>
    <x v="782"/>
    <s v="Electric Blue"/>
    <x v="20"/>
    <n v="2"/>
    <s v="★★★★☆"/>
    <n v="4"/>
    <n v="968"/>
    <n v="3"/>
    <x v="782"/>
    <n v="1.4846235418875928"/>
    <n v="510.25642857142856"/>
    <x v="1"/>
  </r>
  <r>
    <n v="784"/>
    <x v="29"/>
    <x v="38"/>
    <x v="5"/>
    <x v="11"/>
    <n v="93.4"/>
    <x v="157"/>
    <x v="10"/>
    <n v="9.1"/>
    <x v="783"/>
    <s v="Racing Red"/>
    <x v="37"/>
    <n v="3"/>
    <s v="★★★★★"/>
    <n v="5"/>
    <n v="4046"/>
    <n v="3"/>
    <x v="783"/>
    <n v="3.3404710920770877"/>
    <n v="205.34141025641026"/>
    <x v="1"/>
  </r>
  <r>
    <n v="785"/>
    <x v="4"/>
    <x v="148"/>
    <x v="8"/>
    <x v="6"/>
    <n v="94.2"/>
    <x v="337"/>
    <x v="11"/>
    <n v="9.3000000000000007"/>
    <x v="784"/>
    <s v="Cream"/>
    <x v="3"/>
    <n v="1"/>
    <s v="★★★★☆"/>
    <n v="4"/>
    <n v="11900"/>
    <n v="5"/>
    <x v="784"/>
    <n v="2.0276008492569"/>
    <n v="775.52842931937164"/>
    <x v="0"/>
  </r>
  <r>
    <n v="786"/>
    <x v="35"/>
    <x v="87"/>
    <x v="3"/>
    <x v="4"/>
    <n v="89.2"/>
    <x v="110"/>
    <x v="4"/>
    <n v="6.2"/>
    <x v="785"/>
    <s v="Platinum"/>
    <x v="38"/>
    <n v="1"/>
    <s v="Unknown"/>
    <s v="Unknown"/>
    <n v="10946"/>
    <n v="4"/>
    <x v="785"/>
    <n v="2.4103139013452912"/>
    <n v="398.46358139534885"/>
    <x v="0"/>
  </r>
  <r>
    <n v="787"/>
    <x v="44"/>
    <x v="126"/>
    <x v="1"/>
    <x v="5"/>
    <n v="32.799999999999997"/>
    <x v="312"/>
    <x v="9"/>
    <n v="11.7"/>
    <x v="786"/>
    <s v="Emerald Green"/>
    <x v="23"/>
    <n v="1"/>
    <s v="★★★☆☆"/>
    <n v="3"/>
    <n v="19646"/>
    <n v="5"/>
    <x v="786"/>
    <n v="12.103658536585368"/>
    <n v="199.5850377833753"/>
    <x v="1"/>
  </r>
  <r>
    <n v="788"/>
    <x v="48"/>
    <x v="92"/>
    <x v="0"/>
    <x v="11"/>
    <n v="99.3"/>
    <x v="375"/>
    <x v="6"/>
    <n v="8.4"/>
    <x v="787"/>
    <s v="Black"/>
    <x v="24"/>
    <n v="5"/>
    <s v="★★★☆☆"/>
    <n v="3"/>
    <n v="5288"/>
    <n v="4"/>
    <x v="787"/>
    <n v="1.8630412890231622"/>
    <n v="779.57583783783787"/>
    <x v="0"/>
  </r>
  <r>
    <n v="789"/>
    <x v="36"/>
    <x v="151"/>
    <x v="8"/>
    <x v="10"/>
    <n v="81.400000000000006"/>
    <x v="397"/>
    <x v="12"/>
    <n v="4.2"/>
    <x v="788"/>
    <s v="Black"/>
    <x v="21"/>
    <n v="3"/>
    <s v="★★★☆☆"/>
    <n v="3"/>
    <n v="5795"/>
    <n v="4"/>
    <x v="788"/>
    <n v="5.7002457002456994"/>
    <n v="140.4263577586207"/>
    <x v="1"/>
  </r>
  <r>
    <n v="790"/>
    <x v="26"/>
    <x v="173"/>
    <x v="5"/>
    <x v="1"/>
    <n v="63.1"/>
    <x v="173"/>
    <x v="11"/>
    <n v="3.3"/>
    <x v="789"/>
    <s v="Red"/>
    <x v="18"/>
    <n v="5"/>
    <s v="★★★★☆"/>
    <n v="4"/>
    <n v="12626"/>
    <n v="3"/>
    <x v="789"/>
    <n v="9.0491283676703649"/>
    <n v="204.28292469352016"/>
    <x v="0"/>
  </r>
  <r>
    <n v="791"/>
    <x v="31"/>
    <x v="105"/>
    <x v="6"/>
    <x v="5"/>
    <n v="113.1"/>
    <x v="189"/>
    <x v="10"/>
    <n v="5.5"/>
    <x v="790"/>
    <s v="Blue"/>
    <x v="39"/>
    <n v="5"/>
    <s v="★★★★★"/>
    <n v="5"/>
    <n v="16762"/>
    <n v="5"/>
    <x v="790"/>
    <n v="1.4235190097259063"/>
    <n v="803.29478260869564"/>
    <x v="0"/>
  </r>
  <r>
    <n v="792"/>
    <x v="44"/>
    <x v="135"/>
    <x v="9"/>
    <x v="14"/>
    <n v="36.1"/>
    <x v="68"/>
    <x v="13"/>
    <n v="9.1999999999999993"/>
    <x v="791"/>
    <s v="Burgundy"/>
    <x v="25"/>
    <n v="2"/>
    <s v="★★★☆☆"/>
    <n v="3"/>
    <n v="15813"/>
    <n v="3"/>
    <x v="791"/>
    <n v="4.8199445983379503"/>
    <n v="572.28413793103448"/>
    <x v="0"/>
  </r>
  <r>
    <n v="793"/>
    <x v="34"/>
    <x v="113"/>
    <x v="2"/>
    <x v="7"/>
    <n v="110.2"/>
    <x v="205"/>
    <x v="6"/>
    <n v="9.1999999999999993"/>
    <x v="792"/>
    <s v="Pink"/>
    <x v="39"/>
    <n v="2"/>
    <s v="★★★★★"/>
    <n v="5"/>
    <n v="9020"/>
    <n v="5"/>
    <x v="792"/>
    <n v="3.030852994555354"/>
    <n v="361.78943113772453"/>
    <x v="0"/>
  </r>
  <r>
    <n v="794"/>
    <x v="19"/>
    <x v="24"/>
    <x v="10"/>
    <x v="4"/>
    <n v="57.5"/>
    <x v="140"/>
    <x v="14"/>
    <n v="7"/>
    <x v="793"/>
    <s v="Magenta"/>
    <x v="1"/>
    <n v="2"/>
    <s v="★★★★☆"/>
    <n v="4"/>
    <n v="5060"/>
    <n v="5"/>
    <x v="793"/>
    <n v="3.7043478260869565"/>
    <n v="542.98769953051647"/>
    <x v="0"/>
  </r>
  <r>
    <n v="795"/>
    <x v="13"/>
    <x v="13"/>
    <x v="10"/>
    <x v="9"/>
    <n v="58"/>
    <x v="190"/>
    <x v="13"/>
    <n v="7.8"/>
    <x v="794"/>
    <s v="Electric Blue"/>
    <x v="30"/>
    <n v="4"/>
    <s v="★★★★★"/>
    <n v="5"/>
    <n v="16935"/>
    <n v="4"/>
    <x v="794"/>
    <n v="5.1034482758620694"/>
    <n v="112.70459459459458"/>
    <x v="2"/>
  </r>
  <r>
    <n v="796"/>
    <x v="32"/>
    <x v="138"/>
    <x v="10"/>
    <x v="11"/>
    <n v="103.7"/>
    <x v="124"/>
    <x v="5"/>
    <n v="6.5"/>
    <x v="795"/>
    <s v="Champagne"/>
    <x v="1"/>
    <n v="3"/>
    <s v="★★★☆☆"/>
    <n v="3"/>
    <n v="2121"/>
    <n v="4"/>
    <x v="795"/>
    <n v="3.8572806171648986"/>
    <n v="188.39362499999999"/>
    <x v="1"/>
  </r>
  <r>
    <n v="797"/>
    <x v="24"/>
    <x v="29"/>
    <x v="8"/>
    <x v="2"/>
    <n v="39.5"/>
    <x v="248"/>
    <x v="7"/>
    <n v="8"/>
    <x v="796"/>
    <s v="Sunset Orange"/>
    <x v="32"/>
    <n v="0"/>
    <s v="★★★★★"/>
    <n v="5"/>
    <n v="7483"/>
    <n v="5"/>
    <x v="796"/>
    <n v="10.405063291139241"/>
    <n v="177.08072992700727"/>
    <x v="1"/>
  </r>
  <r>
    <n v="798"/>
    <x v="20"/>
    <x v="22"/>
    <x v="1"/>
    <x v="8"/>
    <n v="71.8"/>
    <x v="217"/>
    <x v="5"/>
    <n v="6.3"/>
    <x v="797"/>
    <s v="Matte White"/>
    <x v="15"/>
    <n v="0"/>
    <s v="★★★☆☆"/>
    <n v="3"/>
    <n v="8390"/>
    <n v="5"/>
    <x v="797"/>
    <n v="2.0891364902506964"/>
    <n v="417.17886666666669"/>
    <x v="1"/>
  </r>
  <r>
    <n v="799"/>
    <x v="21"/>
    <x v="116"/>
    <x v="8"/>
    <x v="0"/>
    <n v="113.3"/>
    <x v="114"/>
    <x v="2"/>
    <n v="11.8"/>
    <x v="798"/>
    <s v="Bronze"/>
    <x v="0"/>
    <n v="5"/>
    <s v="Unknown"/>
    <s v="Unknown"/>
    <n v="4343"/>
    <n v="5"/>
    <x v="798"/>
    <n v="1.676963812886143"/>
    <n v="325.74526315789473"/>
    <x v="1"/>
  </r>
  <r>
    <n v="800"/>
    <x v="45"/>
    <x v="77"/>
    <x v="8"/>
    <x v="2"/>
    <n v="51.7"/>
    <x v="343"/>
    <x v="6"/>
    <n v="5.8"/>
    <x v="799"/>
    <s v="Burgundy"/>
    <x v="8"/>
    <n v="5"/>
    <s v="★★★★☆"/>
    <n v="4"/>
    <n v="2732"/>
    <n v="4"/>
    <x v="799"/>
    <n v="9.4584139264990323"/>
    <n v="193.1125562372188"/>
    <x v="0"/>
  </r>
  <r>
    <n v="801"/>
    <x v="20"/>
    <x v="32"/>
    <x v="3"/>
    <x v="9"/>
    <n v="47.9"/>
    <x v="253"/>
    <x v="8"/>
    <n v="7"/>
    <x v="800"/>
    <s v="Orange"/>
    <x v="38"/>
    <n v="1"/>
    <s v="★★★★☆"/>
    <n v="4"/>
    <n v="16"/>
    <n v="4"/>
    <x v="800"/>
    <n v="7.2860125260960338"/>
    <n v="285.97601719197706"/>
    <x v="0"/>
  </r>
  <r>
    <n v="802"/>
    <x v="7"/>
    <x v="79"/>
    <x v="5"/>
    <x v="13"/>
    <n v="84"/>
    <x v="114"/>
    <x v="5"/>
    <n v="6.3"/>
    <x v="801"/>
    <s v="Ruby Red"/>
    <x v="17"/>
    <n v="4"/>
    <s v="★★★★★"/>
    <n v="5"/>
    <n v="16484"/>
    <n v="4"/>
    <x v="801"/>
    <n v="2.2619047619047619"/>
    <n v="482.65278947368421"/>
    <x v="0"/>
  </r>
  <r>
    <n v="803"/>
    <x v="0"/>
    <x v="0"/>
    <x v="4"/>
    <x v="14"/>
    <n v="142.9"/>
    <x v="253"/>
    <x v="10"/>
    <n v="4.2"/>
    <x v="802"/>
    <s v="Aurora Blue"/>
    <x v="37"/>
    <n v="0"/>
    <s v="★★★☆☆"/>
    <n v="3"/>
    <n v="14522"/>
    <n v="4"/>
    <x v="802"/>
    <n v="2.4422673198040585"/>
    <n v="420.98146131805157"/>
    <x v="0"/>
  </r>
  <r>
    <n v="804"/>
    <x v="0"/>
    <x v="0"/>
    <x v="8"/>
    <x v="14"/>
    <n v="34.1"/>
    <x v="384"/>
    <x v="12"/>
    <n v="4"/>
    <x v="803"/>
    <s v="Navy Blue"/>
    <x v="20"/>
    <n v="5"/>
    <s v="★★★★★"/>
    <n v="5"/>
    <n v="5065"/>
    <n v="4"/>
    <x v="803"/>
    <n v="6.3929618768328442"/>
    <n v="305.715871559633"/>
    <x v="1"/>
  </r>
  <r>
    <n v="805"/>
    <x v="42"/>
    <x v="69"/>
    <x v="9"/>
    <x v="14"/>
    <n v="42.3"/>
    <x v="113"/>
    <x v="11"/>
    <n v="4.2"/>
    <x v="804"/>
    <s v="Aurora Blue"/>
    <x v="24"/>
    <n v="5"/>
    <s v="★★★★☆"/>
    <n v="4"/>
    <n v="9948"/>
    <n v="4"/>
    <x v="804"/>
    <n v="4.2553191489361701"/>
    <n v="510.97755555555557"/>
    <x v="0"/>
  </r>
  <r>
    <n v="806"/>
    <x v="28"/>
    <x v="37"/>
    <x v="2"/>
    <x v="0"/>
    <n v="66"/>
    <x v="398"/>
    <x v="5"/>
    <n v="5.7"/>
    <x v="805"/>
    <s v="Cream"/>
    <x v="31"/>
    <s v="Unknown"/>
    <s v="Unknown"/>
    <s v="Unknown"/>
    <n v="13395"/>
    <n v="4"/>
    <x v="805"/>
    <n v="7.2878787878787881"/>
    <n v="168.47349272349271"/>
    <x v="0"/>
  </r>
  <r>
    <n v="807"/>
    <x v="44"/>
    <x v="126"/>
    <x v="7"/>
    <x v="14"/>
    <n v="55.6"/>
    <x v="177"/>
    <x v="12"/>
    <n v="2.9"/>
    <x v="806"/>
    <s v="Copper"/>
    <x v="2"/>
    <s v="Unknown"/>
    <s v="★★★★★"/>
    <n v="5"/>
    <n v="18349"/>
    <n v="5"/>
    <x v="806"/>
    <n v="9.3345323741007196"/>
    <n v="223.5081310211946"/>
    <x v="0"/>
  </r>
  <r>
    <n v="808"/>
    <x v="20"/>
    <x v="32"/>
    <x v="5"/>
    <x v="4"/>
    <n v="77.2"/>
    <x v="363"/>
    <x v="7"/>
    <n v="1.4"/>
    <x v="807"/>
    <s v="Volcanic Yellow"/>
    <x v="36"/>
    <n v="4"/>
    <s v="★★★☆☆"/>
    <n v="3"/>
    <n v="12781"/>
    <n v="5"/>
    <x v="807"/>
    <n v="3.1088082901554404"/>
    <n v="205.20895833333333"/>
    <x v="1"/>
  </r>
  <r>
    <n v="809"/>
    <x v="41"/>
    <x v="134"/>
    <x v="8"/>
    <x v="13"/>
    <n v="148.30000000000001"/>
    <x v="124"/>
    <x v="4"/>
    <n v="1.2"/>
    <x v="808"/>
    <s v="Pink"/>
    <x v="22"/>
    <n v="3"/>
    <s v="★★★☆☆"/>
    <n v="3"/>
    <n v="2424"/>
    <n v="4"/>
    <x v="808"/>
    <n v="2.6972353337828725"/>
    <n v="91.834374999999994"/>
    <x v="2"/>
  </r>
  <r>
    <n v="810"/>
    <x v="38"/>
    <x v="60"/>
    <x v="9"/>
    <x v="1"/>
    <n v="39.700000000000003"/>
    <x v="399"/>
    <x v="8"/>
    <n v="7.1"/>
    <x v="809"/>
    <s v="Candy Apple Red"/>
    <x v="9"/>
    <n v="4"/>
    <s v="★★★★★"/>
    <n v="5"/>
    <n v="9549"/>
    <n v="5"/>
    <x v="809"/>
    <n v="4.4584382871536521"/>
    <n v="550.39757062146884"/>
    <x v="0"/>
  </r>
  <r>
    <n v="811"/>
    <x v="27"/>
    <x v="102"/>
    <x v="4"/>
    <x v="1"/>
    <n v="122.2"/>
    <x v="397"/>
    <x v="5"/>
    <n v="11.5"/>
    <x v="810"/>
    <s v="Navy Blue"/>
    <x v="38"/>
    <n v="1"/>
    <s v="★★★★☆"/>
    <n v="4"/>
    <n v="11868"/>
    <n v="4"/>
    <x v="810"/>
    <n v="3.7970540098199672"/>
    <n v="158.07661637931034"/>
    <x v="1"/>
  </r>
  <r>
    <n v="812"/>
    <x v="20"/>
    <x v="78"/>
    <x v="6"/>
    <x v="13"/>
    <n v="98.5"/>
    <x v="19"/>
    <x v="10"/>
    <n v="2.1"/>
    <x v="811"/>
    <s v="Brown"/>
    <x v="29"/>
    <n v="0"/>
    <s v="Unknown"/>
    <s v="Unknown"/>
    <n v="16785"/>
    <n v="4"/>
    <x v="811"/>
    <n v="5.8578680203045685"/>
    <n v="185.56123050259967"/>
    <x v="0"/>
  </r>
  <r>
    <n v="813"/>
    <x v="27"/>
    <x v="34"/>
    <x v="0"/>
    <x v="4"/>
    <n v="133.5"/>
    <x v="300"/>
    <x v="6"/>
    <n v="3.8"/>
    <x v="812"/>
    <s v="Red"/>
    <x v="12"/>
    <n v="4"/>
    <s v="★★★★★"/>
    <n v="5"/>
    <n v="2874"/>
    <n v="5"/>
    <x v="812"/>
    <n v="2"/>
    <n v="262.36071161048687"/>
    <x v="1"/>
  </r>
  <r>
    <n v="814"/>
    <x v="6"/>
    <x v="6"/>
    <x v="1"/>
    <x v="2"/>
    <n v="117.7"/>
    <x v="281"/>
    <x v="9"/>
    <n v="9.9"/>
    <x v="813"/>
    <s v="Racing Red"/>
    <x v="5"/>
    <n v="0"/>
    <s v="★★★★☆"/>
    <n v="4"/>
    <n v="17292"/>
    <n v="5"/>
    <x v="813"/>
    <n v="4.1801189464740869"/>
    <n v="174.56467479674799"/>
    <x v="0"/>
  </r>
  <r>
    <n v="815"/>
    <x v="51"/>
    <x v="174"/>
    <x v="0"/>
    <x v="3"/>
    <n v="94.7"/>
    <x v="136"/>
    <x v="4"/>
    <n v="0.7"/>
    <x v="814"/>
    <s v="Brown"/>
    <x v="5"/>
    <n v="1"/>
    <s v="★★★★★"/>
    <n v="5"/>
    <n v="14999"/>
    <n v="5"/>
    <x v="814"/>
    <n v="1.0876451953537487"/>
    <n v="553.66592233009703"/>
    <x v="1"/>
  </r>
  <r>
    <n v="816"/>
    <x v="11"/>
    <x v="20"/>
    <x v="5"/>
    <x v="5"/>
    <n v="66.099999999999994"/>
    <x v="30"/>
    <x v="0"/>
    <n v="2.7"/>
    <x v="815"/>
    <s v="Magenta"/>
    <x v="10"/>
    <s v="Unknown"/>
    <s v="★★★☆☆"/>
    <n v="3"/>
    <n v="4172"/>
    <n v="5"/>
    <x v="815"/>
    <n v="8.320726172465962"/>
    <n v="86.898290909090903"/>
    <x v="1"/>
  </r>
  <r>
    <n v="817"/>
    <x v="47"/>
    <x v="81"/>
    <x v="2"/>
    <x v="1"/>
    <n v="61"/>
    <x v="357"/>
    <x v="12"/>
    <n v="2.8"/>
    <x v="816"/>
    <s v="Bronze"/>
    <x v="27"/>
    <n v="1"/>
    <s v="Unknown"/>
    <s v="Unknown"/>
    <n v="14406"/>
    <n v="3"/>
    <x v="816"/>
    <n v="3.557377049180328"/>
    <n v="228.54686635944699"/>
    <x v="1"/>
  </r>
  <r>
    <n v="818"/>
    <x v="2"/>
    <x v="95"/>
    <x v="7"/>
    <x v="1"/>
    <n v="116.7"/>
    <x v="106"/>
    <x v="12"/>
    <n v="4.9000000000000004"/>
    <x v="817"/>
    <s v="Cream"/>
    <x v="7"/>
    <n v="3"/>
    <s v="★★★☆☆"/>
    <n v="3"/>
    <n v="16603"/>
    <n v="5"/>
    <x v="817"/>
    <n v="4.0959725792630675"/>
    <n v="174.93198744769876"/>
    <x v="0"/>
  </r>
  <r>
    <n v="819"/>
    <x v="48"/>
    <x v="143"/>
    <x v="10"/>
    <x v="14"/>
    <n v="47.3"/>
    <x v="400"/>
    <x v="6"/>
    <n v="9"/>
    <x v="818"/>
    <s v="Purple"/>
    <x v="31"/>
    <n v="0"/>
    <s v="★★★★☆"/>
    <n v="4"/>
    <n v="16670"/>
    <n v="3"/>
    <x v="818"/>
    <n v="12.283298097251587"/>
    <n v="125.65721170395868"/>
    <x v="1"/>
  </r>
  <r>
    <n v="820"/>
    <x v="6"/>
    <x v="30"/>
    <x v="0"/>
    <x v="3"/>
    <n v="124.4"/>
    <x v="276"/>
    <x v="7"/>
    <n v="4.5999999999999996"/>
    <x v="819"/>
    <s v="Titanium"/>
    <x v="12"/>
    <n v="5"/>
    <s v="★★★☆☆"/>
    <n v="3"/>
    <n v="12769"/>
    <n v="4"/>
    <x v="819"/>
    <n v="2.4437299035369775"/>
    <n v="471.99937499999999"/>
    <x v="0"/>
  </r>
  <r>
    <n v="821"/>
    <x v="27"/>
    <x v="34"/>
    <x v="1"/>
    <x v="5"/>
    <n v="62"/>
    <x v="141"/>
    <x v="3"/>
    <n v="2.5"/>
    <x v="820"/>
    <s v="Matte Black"/>
    <x v="5"/>
    <s v="Unknown"/>
    <s v="Unknown"/>
    <s v="Unknown"/>
    <n v="19536"/>
    <n v="3"/>
    <x v="820"/>
    <n v="2.774193548387097"/>
    <n v="180.88877906976742"/>
    <x v="2"/>
  </r>
  <r>
    <n v="822"/>
    <x v="51"/>
    <x v="99"/>
    <x v="2"/>
    <x v="9"/>
    <n v="73.900000000000006"/>
    <x v="113"/>
    <x v="9"/>
    <n v="2.5"/>
    <x v="821"/>
    <s v="Charcoal"/>
    <x v="10"/>
    <n v="0"/>
    <s v="Unknown"/>
    <s v="Unknown"/>
    <n v="6687"/>
    <n v="4"/>
    <x v="821"/>
    <n v="2.4357239512855209"/>
    <n v="790.86105555555548"/>
    <x v="0"/>
  </r>
  <r>
    <n v="823"/>
    <x v="4"/>
    <x v="4"/>
    <x v="6"/>
    <x v="9"/>
    <n v="61.7"/>
    <x v="227"/>
    <x v="10"/>
    <n v="4.3"/>
    <x v="822"/>
    <s v="Silver"/>
    <x v="5"/>
    <n v="0"/>
    <s v="★★★★★"/>
    <n v="5"/>
    <n v="17209"/>
    <n v="3"/>
    <x v="822"/>
    <n v="8.119935170178282"/>
    <n v="272.77135728542919"/>
    <x v="0"/>
  </r>
  <r>
    <n v="824"/>
    <x v="42"/>
    <x v="119"/>
    <x v="0"/>
    <x v="11"/>
    <n v="136.6"/>
    <x v="354"/>
    <x v="9"/>
    <n v="11.9"/>
    <x v="823"/>
    <s v="Aurora Blue"/>
    <x v="4"/>
    <n v="4"/>
    <s v="★★★★★"/>
    <n v="5"/>
    <n v="23"/>
    <n v="4"/>
    <x v="823"/>
    <n v="1.0761346998535872"/>
    <n v="295.84537414965985"/>
    <x v="1"/>
  </r>
  <r>
    <n v="825"/>
    <x v="32"/>
    <x v="44"/>
    <x v="6"/>
    <x v="10"/>
    <n v="62"/>
    <x v="279"/>
    <x v="14"/>
    <n v="11.5"/>
    <x v="824"/>
    <s v="Yellow"/>
    <x v="36"/>
    <n v="4"/>
    <s v="★★★☆☆"/>
    <n v="3"/>
    <n v="4672"/>
    <n v="3"/>
    <x v="824"/>
    <n v="6.064516129032258"/>
    <n v="293.11656914893615"/>
    <x v="0"/>
  </r>
  <r>
    <n v="826"/>
    <x v="11"/>
    <x v="20"/>
    <x v="4"/>
    <x v="0"/>
    <n v="72.5"/>
    <x v="198"/>
    <x v="7"/>
    <n v="3.4"/>
    <x v="825"/>
    <s v="Volcanic Yellow"/>
    <x v="17"/>
    <n v="3"/>
    <s v="★★★★★"/>
    <n v="5"/>
    <n v="8740"/>
    <n v="3"/>
    <x v="825"/>
    <n v="7.6413793103448278"/>
    <n v="108.44851985559568"/>
    <x v="1"/>
  </r>
  <r>
    <n v="827"/>
    <x v="8"/>
    <x v="8"/>
    <x v="2"/>
    <x v="7"/>
    <n v="38.9"/>
    <x v="228"/>
    <x v="2"/>
    <n v="9.1"/>
    <x v="826"/>
    <s v="Emerald Green"/>
    <x v="8"/>
    <n v="1"/>
    <s v="★★★☆☆"/>
    <n v="3"/>
    <n v="5304"/>
    <n v="4"/>
    <x v="826"/>
    <n v="12.262210796915168"/>
    <n v="264.09343815513625"/>
    <x v="0"/>
  </r>
  <r>
    <n v="828"/>
    <x v="8"/>
    <x v="8"/>
    <x v="5"/>
    <x v="12"/>
    <n v="82.9"/>
    <x v="303"/>
    <x v="12"/>
    <n v="7.7"/>
    <x v="827"/>
    <s v="Matte Green"/>
    <x v="29"/>
    <n v="1"/>
    <s v="★★★★☆"/>
    <n v="4"/>
    <n v="3860"/>
    <n v="5"/>
    <x v="827"/>
    <n v="3.3293124246079611"/>
    <n v="463.90847826086957"/>
    <x v="0"/>
  </r>
  <r>
    <n v="829"/>
    <x v="22"/>
    <x v="86"/>
    <x v="3"/>
    <x v="5"/>
    <n v="63.9"/>
    <x v="401"/>
    <x v="11"/>
    <n v="3.4"/>
    <x v="828"/>
    <s v="Champagne"/>
    <x v="3"/>
    <n v="0"/>
    <s v="★★★★★"/>
    <n v="5"/>
    <n v="8613"/>
    <n v="3"/>
    <x v="828"/>
    <n v="8.7010954616588414"/>
    <n v="228.12701438848919"/>
    <x v="0"/>
  </r>
  <r>
    <n v="830"/>
    <x v="31"/>
    <x v="68"/>
    <x v="9"/>
    <x v="7"/>
    <n v="23.3"/>
    <x v="115"/>
    <x v="0"/>
    <n v="1.6"/>
    <x v="829"/>
    <s v="Titanium"/>
    <x v="25"/>
    <s v="Unknown"/>
    <s v="★★★★☆"/>
    <n v="4"/>
    <n v="10060"/>
    <n v="4"/>
    <x v="829"/>
    <n v="16.223175965665234"/>
    <n v="388.9167989417989"/>
    <x v="0"/>
  </r>
  <r>
    <n v="831"/>
    <x v="43"/>
    <x v="70"/>
    <x v="3"/>
    <x v="10"/>
    <n v="71.7"/>
    <x v="400"/>
    <x v="12"/>
    <n v="2.1"/>
    <x v="830"/>
    <s v="Navy Blue"/>
    <x v="23"/>
    <n v="5"/>
    <s v="★★★☆☆"/>
    <n v="3"/>
    <n v="18444"/>
    <n v="5"/>
    <x v="830"/>
    <n v="8.1032078103207805"/>
    <n v="192.20123924268503"/>
    <x v="0"/>
  </r>
  <r>
    <n v="832"/>
    <x v="40"/>
    <x v="136"/>
    <x v="3"/>
    <x v="11"/>
    <n v="90.1"/>
    <x v="172"/>
    <x v="11"/>
    <n v="4.8"/>
    <x v="831"/>
    <s v="Pearl White"/>
    <x v="19"/>
    <n v="5"/>
    <s v="★★★★★"/>
    <n v="5"/>
    <n v="13894"/>
    <n v="3"/>
    <x v="831"/>
    <n v="5.0499445061043291"/>
    <n v="92.344109890109891"/>
    <x v="1"/>
  </r>
  <r>
    <n v="833"/>
    <x v="22"/>
    <x v="49"/>
    <x v="9"/>
    <x v="13"/>
    <n v="70.7"/>
    <x v="199"/>
    <x v="9"/>
    <n v="10.8"/>
    <x v="832"/>
    <s v="Gray"/>
    <x v="17"/>
    <s v="Unknown"/>
    <s v="★★★★☆"/>
    <n v="4"/>
    <n v="6840"/>
    <n v="5"/>
    <x v="832"/>
    <n v="5.190947666195191"/>
    <n v="234.76975476839237"/>
    <x v="0"/>
  </r>
  <r>
    <n v="834"/>
    <x v="29"/>
    <x v="38"/>
    <x v="0"/>
    <x v="14"/>
    <n v="73.3"/>
    <x v="180"/>
    <x v="6"/>
    <n v="10"/>
    <x v="833"/>
    <s v="Cobalt Blue"/>
    <x v="9"/>
    <n v="1"/>
    <s v="★★★☆☆"/>
    <n v="3"/>
    <n v="8145"/>
    <n v="4"/>
    <x v="833"/>
    <n v="2.3601637107776261"/>
    <n v="703.76387283236988"/>
    <x v="0"/>
  </r>
  <r>
    <n v="835"/>
    <x v="3"/>
    <x v="57"/>
    <x v="6"/>
    <x v="10"/>
    <n v="136"/>
    <x v="64"/>
    <x v="0"/>
    <n v="2.9"/>
    <x v="834"/>
    <s v="Bronze"/>
    <x v="11"/>
    <s v="Unknown"/>
    <s v="★★★☆☆"/>
    <n v="3"/>
    <n v="19609"/>
    <n v="4"/>
    <x v="834"/>
    <n v="1.1985294117647058"/>
    <n v="288.88963190184052"/>
    <x v="1"/>
  </r>
  <r>
    <n v="836"/>
    <x v="24"/>
    <x v="166"/>
    <x v="6"/>
    <x v="1"/>
    <n v="36.200000000000003"/>
    <x v="146"/>
    <x v="1"/>
    <n v="2.2999999999999998"/>
    <x v="835"/>
    <s v="Stealth Gray"/>
    <x v="6"/>
    <n v="0"/>
    <s v="★★★☆☆"/>
    <n v="3"/>
    <n v="15287"/>
    <n v="4"/>
    <x v="835"/>
    <n v="13.259668508287291"/>
    <n v="282.55672916666668"/>
    <x v="0"/>
  </r>
  <r>
    <n v="837"/>
    <x v="5"/>
    <x v="128"/>
    <x v="7"/>
    <x v="14"/>
    <n v="57.8"/>
    <x v="199"/>
    <x v="7"/>
    <n v="1.5"/>
    <x v="836"/>
    <s v="Gun Metal"/>
    <x v="2"/>
    <n v="5"/>
    <s v="★★★★☆"/>
    <n v="4"/>
    <n v="13817"/>
    <n v="3"/>
    <x v="836"/>
    <n v="6.3494809688581322"/>
    <n v="321.01122615803814"/>
    <x v="0"/>
  </r>
  <r>
    <n v="838"/>
    <x v="0"/>
    <x v="0"/>
    <x v="6"/>
    <x v="1"/>
    <n v="114.1"/>
    <x v="278"/>
    <x v="13"/>
    <n v="7.9"/>
    <x v="837"/>
    <s v="Lime Green"/>
    <x v="28"/>
    <n v="0"/>
    <s v="★★★★☆"/>
    <n v="4"/>
    <n v="7954"/>
    <n v="5"/>
    <x v="837"/>
    <n v="2.1121822962313761"/>
    <n v="288.21394190871371"/>
    <x v="1"/>
  </r>
  <r>
    <n v="839"/>
    <x v="50"/>
    <x v="94"/>
    <x v="5"/>
    <x v="3"/>
    <n v="106.5"/>
    <x v="298"/>
    <x v="6"/>
    <n v="6.9"/>
    <x v="838"/>
    <s v="Beige"/>
    <x v="24"/>
    <n v="5"/>
    <s v="★★★★★"/>
    <n v="5"/>
    <n v="3230"/>
    <n v="5"/>
    <x v="838"/>
    <n v="1.4366197183098592"/>
    <n v="852.8721568627451"/>
    <x v="0"/>
  </r>
  <r>
    <n v="840"/>
    <x v="35"/>
    <x v="48"/>
    <x v="8"/>
    <x v="11"/>
    <n v="95.4"/>
    <x v="255"/>
    <x v="9"/>
    <n v="9.9"/>
    <x v="839"/>
    <s v="Silver"/>
    <x v="34"/>
    <n v="3"/>
    <s v="★★★★★"/>
    <n v="5"/>
    <n v="1221"/>
    <n v="4"/>
    <x v="839"/>
    <n v="4.8532494758909852"/>
    <n v="250.96043196544275"/>
    <x v="0"/>
  </r>
  <r>
    <n v="841"/>
    <x v="46"/>
    <x v="83"/>
    <x v="9"/>
    <x v="7"/>
    <n v="138.1"/>
    <x v="285"/>
    <x v="11"/>
    <n v="0.8"/>
    <x v="840"/>
    <s v="Yellow"/>
    <x v="39"/>
    <n v="0"/>
    <s v="★★★★☆"/>
    <n v="4"/>
    <n v="11750"/>
    <n v="5"/>
    <x v="840"/>
    <n v="1.5206372194062274"/>
    <n v="683.39985714285717"/>
    <x v="0"/>
  </r>
  <r>
    <n v="842"/>
    <x v="47"/>
    <x v="100"/>
    <x v="8"/>
    <x v="13"/>
    <n v="78"/>
    <x v="193"/>
    <x v="5"/>
    <n v="5.8"/>
    <x v="841"/>
    <s v="Gold"/>
    <x v="1"/>
    <n v="4"/>
    <s v="★★★★☆"/>
    <n v="4"/>
    <n v="5637"/>
    <n v="4"/>
    <x v="841"/>
    <n v="1.5897435897435896"/>
    <n v="1200.9441935483869"/>
    <x v="0"/>
  </r>
  <r>
    <n v="843"/>
    <x v="39"/>
    <x v="160"/>
    <x v="2"/>
    <x v="9"/>
    <n v="90"/>
    <x v="238"/>
    <x v="3"/>
    <n v="4.0999999999999996"/>
    <x v="842"/>
    <s v="Volcanic Yellow"/>
    <x v="0"/>
    <n v="2"/>
    <s v="★★★★☆"/>
    <n v="4"/>
    <n v="6624"/>
    <n v="4"/>
    <x v="842"/>
    <n v="5.6888888888888891"/>
    <n v="130.2738671875"/>
    <x v="1"/>
  </r>
  <r>
    <n v="844"/>
    <x v="41"/>
    <x v="134"/>
    <x v="2"/>
    <x v="11"/>
    <n v="124.8"/>
    <x v="118"/>
    <x v="14"/>
    <n v="9.1999999999999993"/>
    <x v="843"/>
    <s v="Purple"/>
    <x v="23"/>
    <s v="Unknown"/>
    <s v="★★★★★"/>
    <n v="5"/>
    <n v="18365"/>
    <n v="4"/>
    <x v="843"/>
    <n v="4.4711538461538458"/>
    <n v="260.06630824372758"/>
    <x v="0"/>
  </r>
  <r>
    <n v="845"/>
    <x v="7"/>
    <x v="40"/>
    <x v="3"/>
    <x v="10"/>
    <n v="71.7"/>
    <x v="402"/>
    <x v="15"/>
    <n v="2.8"/>
    <x v="844"/>
    <s v="Gun Metal"/>
    <x v="29"/>
    <n v="1"/>
    <s v="★★★★☆"/>
    <n v="4"/>
    <n v="4359"/>
    <n v="4"/>
    <x v="844"/>
    <n v="6.3598326359832633"/>
    <n v="89.616381578947369"/>
    <x v="1"/>
  </r>
  <r>
    <n v="846"/>
    <x v="35"/>
    <x v="87"/>
    <x v="5"/>
    <x v="9"/>
    <n v="146.19999999999999"/>
    <x v="207"/>
    <x v="3"/>
    <n v="5.6"/>
    <x v="845"/>
    <s v="Matte Gray"/>
    <x v="5"/>
    <n v="2"/>
    <s v="★★★★★"/>
    <n v="5"/>
    <n v="7175"/>
    <n v="3"/>
    <x v="845"/>
    <n v="1.8125854993160055"/>
    <n v="131.67071698113207"/>
    <x v="2"/>
  </r>
  <r>
    <n v="847"/>
    <x v="24"/>
    <x v="166"/>
    <x v="1"/>
    <x v="14"/>
    <n v="48.1"/>
    <x v="356"/>
    <x v="8"/>
    <n v="3.3"/>
    <x v="846"/>
    <s v="Sapphire Blue"/>
    <x v="36"/>
    <n v="3"/>
    <s v="★★★☆☆"/>
    <n v="3"/>
    <n v="13511"/>
    <n v="3"/>
    <x v="846"/>
    <n v="2.2037422037422036"/>
    <n v="306.53650943396224"/>
    <x v="2"/>
  </r>
  <r>
    <n v="848"/>
    <x v="40"/>
    <x v="62"/>
    <x v="9"/>
    <x v="7"/>
    <n v="94.8"/>
    <x v="403"/>
    <x v="4"/>
    <n v="9.1"/>
    <x v="847"/>
    <s v="Turquoise"/>
    <x v="28"/>
    <n v="2"/>
    <s v="★★★★☆"/>
    <n v="4"/>
    <n v="17706"/>
    <n v="4"/>
    <x v="847"/>
    <n v="5.9177215189873422"/>
    <n v="204.6515329768271"/>
    <x v="0"/>
  </r>
  <r>
    <n v="849"/>
    <x v="3"/>
    <x v="57"/>
    <x v="2"/>
    <x v="1"/>
    <n v="127.6"/>
    <x v="159"/>
    <x v="3"/>
    <n v="9.6"/>
    <x v="848"/>
    <s v="Yellow"/>
    <x v="35"/>
    <n v="4"/>
    <s v="★★★★★"/>
    <n v="5"/>
    <n v="7465"/>
    <n v="5"/>
    <x v="848"/>
    <n v="3.5971786833855801"/>
    <n v="216.72117647058823"/>
    <x v="0"/>
  </r>
  <r>
    <n v="850"/>
    <x v="47"/>
    <x v="81"/>
    <x v="7"/>
    <x v="13"/>
    <n v="94.7"/>
    <x v="344"/>
    <x v="1"/>
    <n v="7.6"/>
    <x v="849"/>
    <s v="Brown"/>
    <x v="12"/>
    <n v="1"/>
    <s v="★★★★★"/>
    <n v="5"/>
    <n v="1885"/>
    <n v="4"/>
    <x v="849"/>
    <n v="1.341077085533263"/>
    <n v="705.95236220472441"/>
    <x v="0"/>
  </r>
  <r>
    <n v="851"/>
    <x v="32"/>
    <x v="138"/>
    <x v="10"/>
    <x v="6"/>
    <n v="108.7"/>
    <x v="404"/>
    <x v="13"/>
    <n v="7.1"/>
    <x v="850"/>
    <s v="Volcanic Yellow"/>
    <x v="23"/>
    <n v="3"/>
    <s v="★★★☆☆"/>
    <n v="3"/>
    <n v="12984"/>
    <n v="3"/>
    <x v="850"/>
    <n v="1.2235510579576816"/>
    <n v="1080.3168421052633"/>
    <x v="0"/>
  </r>
  <r>
    <n v="852"/>
    <x v="11"/>
    <x v="11"/>
    <x v="6"/>
    <x v="4"/>
    <n v="110.6"/>
    <x v="99"/>
    <x v="5"/>
    <n v="3.2"/>
    <x v="851"/>
    <s v="Graphite Gray"/>
    <x v="31"/>
    <s v="Unknown"/>
    <s v="★★★★☆"/>
    <n v="4"/>
    <n v="222"/>
    <n v="5"/>
    <x v="851"/>
    <n v="2.305605786618445"/>
    <n v="493.37239215686276"/>
    <x v="0"/>
  </r>
  <r>
    <n v="853"/>
    <x v="12"/>
    <x v="12"/>
    <x v="2"/>
    <x v="9"/>
    <n v="35.6"/>
    <x v="128"/>
    <x v="15"/>
    <n v="7.6"/>
    <x v="852"/>
    <s v="Volcanic Yellow"/>
    <x v="1"/>
    <n v="1"/>
    <s v="★★★☆☆"/>
    <n v="3"/>
    <n v="5938"/>
    <n v="3"/>
    <x v="852"/>
    <n v="16.853932584269661"/>
    <n v="155.95439999999999"/>
    <x v="0"/>
  </r>
  <r>
    <n v="854"/>
    <x v="44"/>
    <x v="135"/>
    <x v="4"/>
    <x v="11"/>
    <n v="31.6"/>
    <x v="239"/>
    <x v="4"/>
    <n v="7.1"/>
    <x v="853"/>
    <s v="Beige"/>
    <x v="31"/>
    <n v="3"/>
    <s v="★★★☆☆"/>
    <n v="3"/>
    <n v="10197"/>
    <n v="4"/>
    <x v="853"/>
    <n v="18.481012658227847"/>
    <n v="246.37601027397261"/>
    <x v="0"/>
  </r>
  <r>
    <n v="855"/>
    <x v="21"/>
    <x v="25"/>
    <x v="6"/>
    <x v="12"/>
    <n v="31.8"/>
    <x v="405"/>
    <x v="4"/>
    <n v="2.8"/>
    <x v="854"/>
    <s v="Ruby Red"/>
    <x v="0"/>
    <n v="0"/>
    <s v="Unknown"/>
    <s v="Unknown"/>
    <n v="19862"/>
    <n v="3"/>
    <x v="854"/>
    <n v="7.3270440251572326"/>
    <n v="309.63124463519313"/>
    <x v="1"/>
  </r>
  <r>
    <n v="856"/>
    <x v="1"/>
    <x v="1"/>
    <x v="1"/>
    <x v="11"/>
    <n v="32.4"/>
    <x v="244"/>
    <x v="10"/>
    <n v="0.6"/>
    <x v="855"/>
    <s v="Black"/>
    <x v="32"/>
    <n v="0"/>
    <s v="★★★★★"/>
    <n v="5"/>
    <n v="16325"/>
    <n v="3"/>
    <x v="855"/>
    <n v="3.0864197530864197"/>
    <n v="761.70420000000001"/>
    <x v="1"/>
  </r>
  <r>
    <n v="857"/>
    <x v="15"/>
    <x v="15"/>
    <x v="2"/>
    <x v="6"/>
    <n v="133.4"/>
    <x v="406"/>
    <x v="0"/>
    <n v="7.4"/>
    <x v="856"/>
    <s v="Candy Apple Red"/>
    <x v="10"/>
    <n v="3"/>
    <s v="Unknown"/>
    <s v="Unknown"/>
    <n v="17615"/>
    <n v="3"/>
    <x v="856"/>
    <n v="4.2503748125937033"/>
    <n v="174.38835978835979"/>
    <x v="0"/>
  </r>
  <r>
    <n v="858"/>
    <x v="13"/>
    <x v="13"/>
    <x v="6"/>
    <x v="6"/>
    <n v="65.400000000000006"/>
    <x v="121"/>
    <x v="11"/>
    <n v="10.9"/>
    <x v="857"/>
    <s v="Gun Metal"/>
    <x v="5"/>
    <n v="2"/>
    <s v="★★★★★"/>
    <n v="5"/>
    <n v="12741"/>
    <n v="4"/>
    <x v="857"/>
    <n v="2.9357798165137612"/>
    <n v="467.28192708333336"/>
    <x v="0"/>
  </r>
  <r>
    <n v="859"/>
    <x v="10"/>
    <x v="10"/>
    <x v="2"/>
    <x v="2"/>
    <n v="67.5"/>
    <x v="407"/>
    <x v="6"/>
    <n v="2.7"/>
    <x v="858"/>
    <s v="Teal"/>
    <x v="8"/>
    <n v="3"/>
    <s v="★★★★★"/>
    <n v="5"/>
    <n v="19370"/>
    <n v="3"/>
    <x v="858"/>
    <n v="3.2888888888888888"/>
    <n v="353.66738738738741"/>
    <x v="1"/>
  </r>
  <r>
    <n v="860"/>
    <x v="40"/>
    <x v="136"/>
    <x v="1"/>
    <x v="7"/>
    <n v="61.7"/>
    <x v="69"/>
    <x v="4"/>
    <n v="9.1999999999999993"/>
    <x v="859"/>
    <s v="Copper"/>
    <x v="11"/>
    <s v="Unknown"/>
    <s v="★★★★★"/>
    <n v="5"/>
    <n v="13969"/>
    <n v="4"/>
    <x v="859"/>
    <n v="5.9805510534846027"/>
    <n v="290.47105691056913"/>
    <x v="0"/>
  </r>
  <r>
    <n v="861"/>
    <x v="43"/>
    <x v="124"/>
    <x v="4"/>
    <x v="12"/>
    <n v="23.1"/>
    <x v="298"/>
    <x v="5"/>
    <n v="7"/>
    <x v="860"/>
    <s v="Magenta"/>
    <x v="37"/>
    <n v="2"/>
    <s v="★★★★★"/>
    <n v="5"/>
    <n v="1364"/>
    <n v="3"/>
    <x v="860"/>
    <n v="6.6233766233766227"/>
    <n v="674.24568627450981"/>
    <x v="0"/>
  </r>
  <r>
    <n v="862"/>
    <x v="39"/>
    <x v="160"/>
    <x v="5"/>
    <x v="0"/>
    <n v="137"/>
    <x v="265"/>
    <x v="11"/>
    <n v="7.9"/>
    <x v="861"/>
    <s v="Matte White"/>
    <x v="23"/>
    <s v="Unknown"/>
    <s v="★★★★★"/>
    <n v="5"/>
    <n v="1718"/>
    <n v="5"/>
    <x v="861"/>
    <n v="2.7518248175182483"/>
    <n v="314.88289124668438"/>
    <x v="0"/>
  </r>
  <r>
    <n v="863"/>
    <x v="43"/>
    <x v="74"/>
    <x v="3"/>
    <x v="11"/>
    <n v="108.5"/>
    <x v="222"/>
    <x v="12"/>
    <n v="1.6"/>
    <x v="862"/>
    <s v="Crimson Red"/>
    <x v="11"/>
    <s v="Unknown"/>
    <s v="★★★★★"/>
    <n v="5"/>
    <n v="510"/>
    <n v="3"/>
    <x v="862"/>
    <n v="1.1244239631336406"/>
    <n v="1180.292786885246"/>
    <x v="0"/>
  </r>
  <r>
    <n v="864"/>
    <x v="2"/>
    <x v="175"/>
    <x v="4"/>
    <x v="5"/>
    <n v="57.8"/>
    <x v="20"/>
    <x v="3"/>
    <n v="8.1"/>
    <x v="863"/>
    <s v="Pink"/>
    <x v="10"/>
    <n v="1"/>
    <s v="★★★☆☆"/>
    <n v="3"/>
    <n v="5109"/>
    <n v="3"/>
    <x v="863"/>
    <n v="9.7404844290657451"/>
    <n v="248.36483126110124"/>
    <x v="0"/>
  </r>
  <r>
    <n v="865"/>
    <x v="30"/>
    <x v="125"/>
    <x v="5"/>
    <x v="7"/>
    <n v="53.6"/>
    <x v="408"/>
    <x v="9"/>
    <n v="8.3000000000000007"/>
    <x v="864"/>
    <s v="Emerald Green"/>
    <x v="17"/>
    <n v="5"/>
    <s v="★★★★★"/>
    <n v="5"/>
    <n v="335"/>
    <n v="4"/>
    <x v="864"/>
    <n v="10.671641791044776"/>
    <n v="201.43477272727273"/>
    <x v="0"/>
  </r>
  <r>
    <n v="866"/>
    <x v="46"/>
    <x v="80"/>
    <x v="9"/>
    <x v="13"/>
    <n v="129.5"/>
    <x v="243"/>
    <x v="6"/>
    <n v="3.4"/>
    <x v="865"/>
    <s v="Ice Silver"/>
    <x v="29"/>
    <s v="Unknown"/>
    <s v="★★★★★"/>
    <n v="5"/>
    <n v="7306"/>
    <n v="3"/>
    <x v="865"/>
    <n v="1.5212355212355213"/>
    <n v="158.63736040609137"/>
    <x v="2"/>
  </r>
  <r>
    <n v="867"/>
    <x v="0"/>
    <x v="0"/>
    <x v="4"/>
    <x v="10"/>
    <n v="137.30000000000001"/>
    <x v="36"/>
    <x v="15"/>
    <n v="2.6"/>
    <x v="866"/>
    <s v="Racing Red"/>
    <x v="28"/>
    <n v="5"/>
    <s v="★★★★★"/>
    <n v="5"/>
    <n v="9386"/>
    <n v="4"/>
    <x v="866"/>
    <n v="2.5491624180626364"/>
    <n v="197.95837142857141"/>
    <x v="1"/>
  </r>
  <r>
    <n v="868"/>
    <x v="49"/>
    <x v="107"/>
    <x v="4"/>
    <x v="14"/>
    <n v="35.5"/>
    <x v="306"/>
    <x v="12"/>
    <n v="11.4"/>
    <x v="867"/>
    <s v="Champagne"/>
    <x v="7"/>
    <s v="Unknown"/>
    <s v="★★★☆☆"/>
    <n v="3"/>
    <n v="3650"/>
    <n v="3"/>
    <x v="867"/>
    <n v="14.67605633802817"/>
    <n v="185.35508637236086"/>
    <x v="0"/>
  </r>
  <r>
    <n v="869"/>
    <x v="19"/>
    <x v="158"/>
    <x v="10"/>
    <x v="6"/>
    <n v="119.1"/>
    <x v="238"/>
    <x v="15"/>
    <n v="3.3"/>
    <x v="868"/>
    <s v="Candy Apple Red"/>
    <x v="5"/>
    <n v="0"/>
    <s v="★★★☆☆"/>
    <n v="3"/>
    <n v="6895"/>
    <n v="5"/>
    <x v="868"/>
    <n v="4.2989084802686817"/>
    <n v="202.8095703125"/>
    <x v="0"/>
  </r>
  <r>
    <n v="870"/>
    <x v="8"/>
    <x v="8"/>
    <x v="5"/>
    <x v="8"/>
    <n v="143.30000000000001"/>
    <x v="42"/>
    <x v="13"/>
    <n v="11.1"/>
    <x v="869"/>
    <s v="Metallic Silver"/>
    <x v="8"/>
    <n v="1"/>
    <s v="★★★☆☆"/>
    <n v="3"/>
    <n v="6028"/>
    <n v="5"/>
    <x v="869"/>
    <n v="1.9120725750174459"/>
    <n v="262.82507299270077"/>
    <x v="1"/>
  </r>
  <r>
    <n v="871"/>
    <x v="20"/>
    <x v="22"/>
    <x v="1"/>
    <x v="0"/>
    <n v="77.099999999999994"/>
    <x v="409"/>
    <x v="1"/>
    <n v="1.3"/>
    <x v="870"/>
    <s v="Matte Black"/>
    <x v="39"/>
    <n v="1"/>
    <s v="★★★☆☆"/>
    <n v="3"/>
    <n v="2134"/>
    <n v="4"/>
    <x v="870"/>
    <n v="7.0817120622568099"/>
    <n v="108.96177655677656"/>
    <x v="1"/>
  </r>
  <r>
    <n v="872"/>
    <x v="40"/>
    <x v="62"/>
    <x v="0"/>
    <x v="9"/>
    <n v="113.7"/>
    <x v="161"/>
    <x v="5"/>
    <n v="4.8"/>
    <x v="871"/>
    <s v="Yellow"/>
    <x v="27"/>
    <s v="Unknown"/>
    <s v="Unknown"/>
    <s v="Unknown"/>
    <n v="12698"/>
    <n v="5"/>
    <x v="871"/>
    <n v="4.1336851363236589"/>
    <n v="100.46463829787234"/>
    <x v="1"/>
  </r>
  <r>
    <n v="873"/>
    <x v="10"/>
    <x v="10"/>
    <x v="1"/>
    <x v="8"/>
    <n v="93.3"/>
    <x v="18"/>
    <x v="10"/>
    <n v="8"/>
    <x v="872"/>
    <s v="Matte Green"/>
    <x v="16"/>
    <n v="4"/>
    <s v="★★★☆☆"/>
    <n v="3"/>
    <n v="16074"/>
    <n v="5"/>
    <x v="872"/>
    <n v="1.4683815648445875"/>
    <n v="1016.7691240875912"/>
    <x v="0"/>
  </r>
  <r>
    <n v="874"/>
    <x v="34"/>
    <x v="47"/>
    <x v="1"/>
    <x v="12"/>
    <n v="82.3"/>
    <x v="410"/>
    <x v="0"/>
    <n v="5.7"/>
    <x v="873"/>
    <s v="Crimson Red"/>
    <x v="5"/>
    <n v="5"/>
    <s v="★★★★☆"/>
    <n v="4"/>
    <n v="5253"/>
    <n v="4"/>
    <x v="873"/>
    <n v="6.8043742405832326"/>
    <n v="242.02378571428574"/>
    <x v="0"/>
  </r>
  <r>
    <n v="875"/>
    <x v="51"/>
    <x v="139"/>
    <x v="9"/>
    <x v="14"/>
    <n v="59"/>
    <x v="411"/>
    <x v="1"/>
    <n v="5.2"/>
    <x v="874"/>
    <s v="Rose Gold"/>
    <x v="27"/>
    <n v="1"/>
    <s v="★★★★☆"/>
    <n v="4"/>
    <n v="13799"/>
    <n v="4"/>
    <x v="874"/>
    <n v="2.0508474576271185"/>
    <n v="1120.4677685950414"/>
    <x v="0"/>
  </r>
  <r>
    <n v="876"/>
    <x v="6"/>
    <x v="6"/>
    <x v="7"/>
    <x v="12"/>
    <n v="143.80000000000001"/>
    <x v="412"/>
    <x v="14"/>
    <n v="4.4000000000000004"/>
    <x v="875"/>
    <s v="Gray"/>
    <x v="20"/>
    <n v="1"/>
    <s v="★★★★★"/>
    <n v="5"/>
    <n v="11908"/>
    <n v="4"/>
    <x v="875"/>
    <n v="2.3435326842837272"/>
    <n v="325.94899109792283"/>
    <x v="0"/>
  </r>
  <r>
    <n v="877"/>
    <x v="1"/>
    <x v="26"/>
    <x v="2"/>
    <x v="7"/>
    <n v="59.9"/>
    <x v="319"/>
    <x v="0"/>
    <n v="5.9"/>
    <x v="876"/>
    <s v="Candy Apple Red"/>
    <x v="17"/>
    <n v="4"/>
    <s v="★★★★☆"/>
    <n v="4"/>
    <n v="18077"/>
    <n v="3"/>
    <x v="876"/>
    <n v="5.0250417362270454"/>
    <n v="316.07787375415285"/>
    <x v="0"/>
  </r>
  <r>
    <n v="878"/>
    <x v="11"/>
    <x v="11"/>
    <x v="3"/>
    <x v="3"/>
    <n v="43.4"/>
    <x v="390"/>
    <x v="10"/>
    <n v="8.5"/>
    <x v="877"/>
    <s v="Lime Green"/>
    <x v="10"/>
    <n v="5"/>
    <s v="★★★★★"/>
    <n v="5"/>
    <n v="13168"/>
    <n v="5"/>
    <x v="877"/>
    <n v="7.5115207373271895"/>
    <n v="234.09963190184047"/>
    <x v="1"/>
  </r>
  <r>
    <n v="879"/>
    <x v="31"/>
    <x v="43"/>
    <x v="10"/>
    <x v="3"/>
    <n v="61.1"/>
    <x v="367"/>
    <x v="0"/>
    <n v="9.3000000000000007"/>
    <x v="878"/>
    <s v="Sapphire Blue"/>
    <x v="19"/>
    <n v="5"/>
    <s v="★★★☆☆"/>
    <n v="3"/>
    <n v="2809"/>
    <n v="3"/>
    <x v="878"/>
    <n v="3.6824877250409163"/>
    <n v="392.89866666666666"/>
    <x v="0"/>
  </r>
  <r>
    <n v="880"/>
    <x v="14"/>
    <x v="97"/>
    <x v="2"/>
    <x v="1"/>
    <n v="31.7"/>
    <x v="226"/>
    <x v="14"/>
    <n v="2.8"/>
    <x v="879"/>
    <s v="Electric Blue"/>
    <x v="17"/>
    <n v="2"/>
    <s v="★★★★☆"/>
    <n v="4"/>
    <n v="15567"/>
    <n v="4"/>
    <x v="879"/>
    <n v="18.170347003154575"/>
    <n v="83.458940972222223"/>
    <x v="1"/>
  </r>
  <r>
    <n v="881"/>
    <x v="41"/>
    <x v="67"/>
    <x v="6"/>
    <x v="13"/>
    <n v="33.200000000000003"/>
    <x v="413"/>
    <x v="11"/>
    <n v="10.9"/>
    <x v="880"/>
    <s v="Tan"/>
    <x v="25"/>
    <n v="4"/>
    <s v="★★★★★"/>
    <n v="5"/>
    <n v="15386"/>
    <n v="5"/>
    <x v="880"/>
    <n v="11.656626506024095"/>
    <n v="124.65640826873384"/>
    <x v="1"/>
  </r>
  <r>
    <n v="882"/>
    <x v="22"/>
    <x v="86"/>
    <x v="8"/>
    <x v="6"/>
    <n v="106.3"/>
    <x v="178"/>
    <x v="1"/>
    <n v="1.6"/>
    <x v="881"/>
    <s v="Beige"/>
    <x v="36"/>
    <n v="1"/>
    <s v="★★★★☆"/>
    <n v="4"/>
    <n v="14448"/>
    <n v="5"/>
    <x v="881"/>
    <n v="1.6462841015992475"/>
    <n v="198.43085714285715"/>
    <x v="2"/>
  </r>
  <r>
    <n v="883"/>
    <x v="49"/>
    <x v="104"/>
    <x v="7"/>
    <x v="5"/>
    <n v="22.6"/>
    <x v="391"/>
    <x v="14"/>
    <n v="10.7"/>
    <x v="882"/>
    <s v="Turquoise"/>
    <x v="12"/>
    <n v="4"/>
    <s v="★★★☆☆"/>
    <n v="3"/>
    <n v="3636"/>
    <n v="5"/>
    <x v="882"/>
    <n v="15.530973451327432"/>
    <n v="423.18472934472936"/>
    <x v="0"/>
  </r>
  <r>
    <n v="884"/>
    <x v="20"/>
    <x v="78"/>
    <x v="2"/>
    <x v="13"/>
    <n v="112.5"/>
    <x v="256"/>
    <x v="15"/>
    <n v="4.5999999999999996"/>
    <x v="883"/>
    <s v="Champagne"/>
    <x v="23"/>
    <n v="4"/>
    <s v="★★★★☆"/>
    <n v="4"/>
    <n v="6292"/>
    <n v="5"/>
    <x v="883"/>
    <n v="5.2"/>
    <n v="253.04018803418805"/>
    <x v="0"/>
  </r>
  <r>
    <n v="885"/>
    <x v="22"/>
    <x v="86"/>
    <x v="0"/>
    <x v="12"/>
    <n v="61.4"/>
    <x v="375"/>
    <x v="2"/>
    <n v="8"/>
    <x v="884"/>
    <s v="Gold"/>
    <x v="38"/>
    <n v="2"/>
    <s v="★★★★★"/>
    <n v="5"/>
    <n v="15010"/>
    <n v="5"/>
    <x v="884"/>
    <n v="3.0130293159609121"/>
    <n v="616.5502162162162"/>
    <x v="0"/>
  </r>
  <r>
    <n v="886"/>
    <x v="39"/>
    <x v="160"/>
    <x v="3"/>
    <x v="8"/>
    <n v="37"/>
    <x v="128"/>
    <x v="10"/>
    <n v="8.9"/>
    <x v="885"/>
    <s v="Beige"/>
    <x v="7"/>
    <n v="3"/>
    <s v="★★★★☆"/>
    <n v="4"/>
    <n v="12292"/>
    <n v="4"/>
    <x v="885"/>
    <n v="16.216216216216218"/>
    <n v="53.842433333333332"/>
    <x v="2"/>
  </r>
  <r>
    <n v="887"/>
    <x v="36"/>
    <x v="149"/>
    <x v="9"/>
    <x v="3"/>
    <n v="111.9"/>
    <x v="393"/>
    <x v="14"/>
    <n v="8.8000000000000007"/>
    <x v="886"/>
    <s v="Champagne"/>
    <x v="39"/>
    <n v="3"/>
    <s v="Unknown"/>
    <s v="Unknown"/>
    <n v="10440"/>
    <n v="5"/>
    <x v="886"/>
    <n v="1.4924039320822162"/>
    <n v="576.56239520958081"/>
    <x v="0"/>
  </r>
  <r>
    <n v="888"/>
    <x v="10"/>
    <x v="10"/>
    <x v="10"/>
    <x v="14"/>
    <n v="119.1"/>
    <x v="35"/>
    <x v="15"/>
    <n v="2.5"/>
    <x v="887"/>
    <s v="Matte Green"/>
    <x v="9"/>
    <n v="0"/>
    <s v="Unknown"/>
    <s v="Unknown"/>
    <n v="11178"/>
    <n v="5"/>
    <x v="887"/>
    <n v="1.8807724601175484"/>
    <n v="168.72812500000001"/>
    <x v="2"/>
  </r>
  <r>
    <n v="889"/>
    <x v="3"/>
    <x v="57"/>
    <x v="5"/>
    <x v="7"/>
    <n v="145.5"/>
    <x v="364"/>
    <x v="1"/>
    <n v="7.8"/>
    <x v="888"/>
    <s v="Lime Green"/>
    <x v="13"/>
    <n v="0"/>
    <s v="★★★★★"/>
    <n v="5"/>
    <n v="2659"/>
    <n v="3"/>
    <x v="888"/>
    <n v="4.0962199312714773"/>
    <n v="116.95986577181209"/>
    <x v="1"/>
  </r>
  <r>
    <n v="890"/>
    <x v="39"/>
    <x v="59"/>
    <x v="0"/>
    <x v="3"/>
    <n v="122.9"/>
    <x v="414"/>
    <x v="12"/>
    <n v="1.1000000000000001"/>
    <x v="889"/>
    <s v="Purple"/>
    <x v="20"/>
    <n v="1"/>
    <s v="★★★★★"/>
    <n v="5"/>
    <n v="6096"/>
    <n v="4"/>
    <x v="889"/>
    <n v="1.7819365337672903"/>
    <n v="180.4996803652968"/>
    <x v="2"/>
  </r>
  <r>
    <n v="891"/>
    <x v="33"/>
    <x v="159"/>
    <x v="7"/>
    <x v="10"/>
    <n v="86"/>
    <x v="3"/>
    <x v="11"/>
    <n v="11.7"/>
    <x v="890"/>
    <s v="Matte White"/>
    <x v="32"/>
    <n v="5"/>
    <s v="★★★☆☆"/>
    <n v="3"/>
    <n v="6129"/>
    <n v="4"/>
    <x v="890"/>
    <n v="1.6279069767441861"/>
    <n v="439.93849999999998"/>
    <x v="1"/>
  </r>
  <r>
    <n v="892"/>
    <x v="7"/>
    <x v="7"/>
    <x v="10"/>
    <x v="3"/>
    <n v="102.6"/>
    <x v="37"/>
    <x v="8"/>
    <n v="7.4"/>
    <x v="891"/>
    <s v="Copper"/>
    <x v="21"/>
    <n v="2"/>
    <s v="★★★★★"/>
    <n v="5"/>
    <n v="8246"/>
    <n v="4"/>
    <x v="891"/>
    <n v="3.9278752436647175"/>
    <n v="225.30652605459056"/>
    <x v="0"/>
  </r>
  <r>
    <n v="893"/>
    <x v="7"/>
    <x v="7"/>
    <x v="4"/>
    <x v="8"/>
    <n v="28.2"/>
    <x v="303"/>
    <x v="2"/>
    <n v="7.6"/>
    <x v="892"/>
    <s v="Green"/>
    <x v="38"/>
    <s v="Unknown"/>
    <s v="Unknown"/>
    <s v="Unknown"/>
    <n v="19272"/>
    <n v="4"/>
    <x v="892"/>
    <n v="9.787234042553191"/>
    <n v="464.21891304347827"/>
    <x v="0"/>
  </r>
  <r>
    <n v="894"/>
    <x v="25"/>
    <x v="31"/>
    <x v="5"/>
    <x v="13"/>
    <n v="114.5"/>
    <x v="179"/>
    <x v="1"/>
    <n v="4.5999999999999996"/>
    <x v="893"/>
    <s v="Turquoise"/>
    <x v="37"/>
    <n v="3"/>
    <s v="★★★☆☆"/>
    <n v="3"/>
    <n v="7474"/>
    <n v="5"/>
    <x v="893"/>
    <n v="2.2969432314410478"/>
    <n v="484.09064638783269"/>
    <x v="0"/>
  </r>
  <r>
    <n v="895"/>
    <x v="42"/>
    <x v="169"/>
    <x v="2"/>
    <x v="3"/>
    <n v="80.400000000000006"/>
    <x v="4"/>
    <x v="5"/>
    <n v="11.1"/>
    <x v="894"/>
    <s v="Cream"/>
    <x v="4"/>
    <n v="3"/>
    <s v="★★★★☆"/>
    <n v="4"/>
    <n v="13749"/>
    <n v="3"/>
    <x v="894"/>
    <n v="4.1791044776119399"/>
    <n v="391.60056547619052"/>
    <x v="0"/>
  </r>
  <r>
    <n v="896"/>
    <x v="9"/>
    <x v="76"/>
    <x v="2"/>
    <x v="3"/>
    <n v="148.69999999999999"/>
    <x v="80"/>
    <x v="0"/>
    <n v="5.0999999999999996"/>
    <x v="895"/>
    <s v="Burgundy"/>
    <x v="10"/>
    <n v="1"/>
    <s v="Unknown"/>
    <s v="Unknown"/>
    <n v="15475"/>
    <n v="3"/>
    <x v="895"/>
    <n v="2.8446536650975118"/>
    <n v="74.87947990543735"/>
    <x v="2"/>
  </r>
  <r>
    <n v="897"/>
    <x v="22"/>
    <x v="27"/>
    <x v="8"/>
    <x v="8"/>
    <n v="84.7"/>
    <x v="151"/>
    <x v="8"/>
    <n v="10"/>
    <x v="896"/>
    <s v="Bronze"/>
    <x v="27"/>
    <n v="4"/>
    <s v="★★★☆☆"/>
    <n v="3"/>
    <n v="15969"/>
    <n v="5"/>
    <x v="896"/>
    <n v="2.1369539551357732"/>
    <n v="731.81082872928187"/>
    <x v="0"/>
  </r>
  <r>
    <n v="898"/>
    <x v="12"/>
    <x v="164"/>
    <x v="4"/>
    <x v="6"/>
    <n v="143.9"/>
    <x v="45"/>
    <x v="6"/>
    <n v="7.5"/>
    <x v="897"/>
    <s v="Matte Black"/>
    <x v="37"/>
    <n v="3"/>
    <s v="★★★★★"/>
    <n v="5"/>
    <n v="5197"/>
    <n v="4"/>
    <x v="897"/>
    <n v="3.2036136205698402"/>
    <n v="101.90312364425162"/>
    <x v="1"/>
  </r>
  <r>
    <n v="899"/>
    <x v="0"/>
    <x v="0"/>
    <x v="1"/>
    <x v="9"/>
    <n v="75.8"/>
    <x v="51"/>
    <x v="0"/>
    <n v="6.6"/>
    <x v="898"/>
    <s v="Turquoise"/>
    <x v="26"/>
    <n v="3"/>
    <s v="★★★★☆"/>
    <n v="4"/>
    <n v="8064"/>
    <n v="3"/>
    <x v="898"/>
    <n v="2.1372031662269131"/>
    <n v="437.84981481481481"/>
    <x v="1"/>
  </r>
  <r>
    <n v="900"/>
    <x v="8"/>
    <x v="8"/>
    <x v="2"/>
    <x v="7"/>
    <n v="139"/>
    <x v="313"/>
    <x v="6"/>
    <n v="9.5"/>
    <x v="899"/>
    <s v="Matte Green"/>
    <x v="6"/>
    <n v="1"/>
    <s v="★★★★★"/>
    <n v="5"/>
    <n v="7501"/>
    <n v="5"/>
    <x v="899"/>
    <n v="4.2949640287769784"/>
    <n v="161.80819095477389"/>
    <x v="0"/>
  </r>
  <r>
    <n v="901"/>
    <x v="5"/>
    <x v="128"/>
    <x v="8"/>
    <x v="12"/>
    <n v="93.2"/>
    <x v="249"/>
    <x v="10"/>
    <n v="4.0999999999999996"/>
    <x v="900"/>
    <s v="Beige"/>
    <x v="5"/>
    <n v="0"/>
    <s v="★★★★★"/>
    <n v="5"/>
    <n v="8716"/>
    <n v="3"/>
    <x v="900"/>
    <n v="5.9549356223175964"/>
    <n v="244.48176576576577"/>
    <x v="0"/>
  </r>
  <r>
    <n v="902"/>
    <x v="18"/>
    <x v="23"/>
    <x v="8"/>
    <x v="14"/>
    <n v="120.1"/>
    <x v="397"/>
    <x v="0"/>
    <n v="4.7"/>
    <x v="901"/>
    <s v="Aurora Blue"/>
    <x v="9"/>
    <n v="0"/>
    <s v="★★★★☆"/>
    <n v="4"/>
    <n v="18411"/>
    <n v="3"/>
    <x v="901"/>
    <n v="3.8634471273938384"/>
    <n v="265.79980603448274"/>
    <x v="0"/>
  </r>
  <r>
    <n v="903"/>
    <x v="31"/>
    <x v="68"/>
    <x v="2"/>
    <x v="12"/>
    <n v="148.1"/>
    <x v="348"/>
    <x v="12"/>
    <n v="10"/>
    <x v="902"/>
    <s v="Gun Metal"/>
    <x v="24"/>
    <s v="Unknown"/>
    <s v="★★★☆☆"/>
    <n v="3"/>
    <n v="17154"/>
    <n v="5"/>
    <x v="902"/>
    <n v="2.7616475354490211"/>
    <n v="262.83860635696823"/>
    <x v="0"/>
  </r>
  <r>
    <n v="904"/>
    <x v="33"/>
    <x v="159"/>
    <x v="9"/>
    <x v="3"/>
    <n v="111.1"/>
    <x v="60"/>
    <x v="10"/>
    <n v="3.9"/>
    <x v="903"/>
    <s v="Copper"/>
    <x v="23"/>
    <s v="Unknown"/>
    <s v="★★★★☆"/>
    <n v="4"/>
    <n v="15235"/>
    <n v="3"/>
    <x v="903"/>
    <n v="4.824482448244825"/>
    <n v="101.6955223880597"/>
    <x v="1"/>
  </r>
  <r>
    <n v="905"/>
    <x v="18"/>
    <x v="18"/>
    <x v="9"/>
    <x v="4"/>
    <n v="40.4"/>
    <x v="237"/>
    <x v="5"/>
    <n v="1.7"/>
    <x v="904"/>
    <s v="Bronze"/>
    <x v="7"/>
    <n v="3"/>
    <s v="★★★★☆"/>
    <n v="4"/>
    <n v="555"/>
    <n v="3"/>
    <x v="904"/>
    <n v="8.0940594059405946"/>
    <n v="192.12920489296636"/>
    <x v="1"/>
  </r>
  <r>
    <n v="906"/>
    <x v="12"/>
    <x v="164"/>
    <x v="3"/>
    <x v="12"/>
    <n v="67.900000000000006"/>
    <x v="415"/>
    <x v="4"/>
    <n v="6.8"/>
    <x v="905"/>
    <s v="Ruby Red"/>
    <x v="11"/>
    <n v="2"/>
    <s v="★★★★★"/>
    <n v="5"/>
    <n v="9270"/>
    <n v="4"/>
    <x v="905"/>
    <n v="3.8438880706921941"/>
    <n v="404.08750957854403"/>
    <x v="0"/>
  </r>
  <r>
    <n v="907"/>
    <x v="49"/>
    <x v="93"/>
    <x v="0"/>
    <x v="5"/>
    <n v="86.5"/>
    <x v="161"/>
    <x v="0"/>
    <n v="6.2"/>
    <x v="906"/>
    <s v="Gray"/>
    <x v="5"/>
    <s v="Unknown"/>
    <s v="★★★☆☆"/>
    <n v="3"/>
    <n v="11806"/>
    <n v="4"/>
    <x v="906"/>
    <n v="5.4335260115606934"/>
    <n v="300.49755319148937"/>
    <x v="0"/>
  </r>
  <r>
    <n v="908"/>
    <x v="52"/>
    <x v="145"/>
    <x v="9"/>
    <x v="11"/>
    <n v="117.6"/>
    <x v="195"/>
    <x v="4"/>
    <n v="6.8"/>
    <x v="907"/>
    <s v="Ruby Red"/>
    <x v="29"/>
    <n v="4"/>
    <s v="★★★★☆"/>
    <n v="4"/>
    <n v="5212"/>
    <n v="3"/>
    <x v="907"/>
    <n v="2.9931972789115648"/>
    <n v="264.0952272727273"/>
    <x v="0"/>
  </r>
  <r>
    <n v="909"/>
    <x v="7"/>
    <x v="79"/>
    <x v="8"/>
    <x v="2"/>
    <n v="27.3"/>
    <x v="209"/>
    <x v="10"/>
    <n v="1.1000000000000001"/>
    <x v="908"/>
    <s v="Crimson Red"/>
    <x v="36"/>
    <s v="Unknown"/>
    <s v="★★★☆☆"/>
    <n v="3"/>
    <n v="4511"/>
    <n v="5"/>
    <x v="908"/>
    <n v="16.446886446886445"/>
    <n v="292.08726057906455"/>
    <x v="0"/>
  </r>
  <r>
    <n v="910"/>
    <x v="8"/>
    <x v="8"/>
    <x v="9"/>
    <x v="14"/>
    <n v="102.5"/>
    <x v="143"/>
    <x v="10"/>
    <n v="6.4"/>
    <x v="909"/>
    <s v="Black"/>
    <x v="31"/>
    <n v="0"/>
    <s v="Unknown"/>
    <s v="Unknown"/>
    <n v="7520"/>
    <n v="5"/>
    <x v="909"/>
    <n v="2.9463414634146341"/>
    <n v="214.4262582781457"/>
    <x v="1"/>
  </r>
  <r>
    <n v="911"/>
    <x v="50"/>
    <x v="94"/>
    <x v="2"/>
    <x v="0"/>
    <n v="30.5"/>
    <x v="103"/>
    <x v="14"/>
    <n v="6.4"/>
    <x v="910"/>
    <s v="Cream"/>
    <x v="21"/>
    <n v="0"/>
    <s v="★★★★☆"/>
    <n v="4"/>
    <n v="8704"/>
    <n v="5"/>
    <x v="910"/>
    <n v="18.065573770491802"/>
    <n v="234.99891107078039"/>
    <x v="0"/>
  </r>
  <r>
    <n v="912"/>
    <x v="36"/>
    <x v="149"/>
    <x v="9"/>
    <x v="10"/>
    <n v="128.5"/>
    <x v="297"/>
    <x v="13"/>
    <n v="4.3"/>
    <x v="911"/>
    <s v="Gold"/>
    <x v="29"/>
    <s v="Unknown"/>
    <s v="Unknown"/>
    <s v="Unknown"/>
    <n v="19771"/>
    <n v="5"/>
    <x v="911"/>
    <n v="3.782101167315175"/>
    <n v="142.48347736625516"/>
    <x v="1"/>
  </r>
  <r>
    <n v="913"/>
    <x v="11"/>
    <x v="118"/>
    <x v="9"/>
    <x v="2"/>
    <n v="44"/>
    <x v="411"/>
    <x v="4"/>
    <n v="9.8000000000000007"/>
    <x v="912"/>
    <s v="Electric Blue"/>
    <x v="7"/>
    <n v="5"/>
    <s v="★★★★★"/>
    <n v="5"/>
    <n v="7023"/>
    <n v="5"/>
    <x v="912"/>
    <n v="2.75"/>
    <n v="984.60834710743802"/>
    <x v="0"/>
  </r>
  <r>
    <n v="914"/>
    <x v="46"/>
    <x v="80"/>
    <x v="2"/>
    <x v="12"/>
    <n v="27.1"/>
    <x v="8"/>
    <x v="3"/>
    <n v="7"/>
    <x v="913"/>
    <s v="Gold"/>
    <x v="21"/>
    <n v="2"/>
    <s v="★★★★☆"/>
    <n v="4"/>
    <n v="6761"/>
    <n v="4"/>
    <x v="913"/>
    <n v="15.498154981549815"/>
    <n v="324.10869047619047"/>
    <x v="0"/>
  </r>
  <r>
    <n v="915"/>
    <x v="48"/>
    <x v="92"/>
    <x v="2"/>
    <x v="12"/>
    <n v="147.9"/>
    <x v="170"/>
    <x v="11"/>
    <n v="11.1"/>
    <x v="914"/>
    <s v="Gun Metal"/>
    <x v="39"/>
    <n v="5"/>
    <s v="★★★★★"/>
    <n v="5"/>
    <n v="3514"/>
    <n v="3"/>
    <x v="914"/>
    <n v="2.7586206896551722"/>
    <n v="214.75752450980394"/>
    <x v="0"/>
  </r>
  <r>
    <n v="916"/>
    <x v="27"/>
    <x v="102"/>
    <x v="0"/>
    <x v="13"/>
    <n v="140.9"/>
    <x v="99"/>
    <x v="1"/>
    <n v="4.9000000000000004"/>
    <x v="915"/>
    <s v="Pearl White"/>
    <x v="13"/>
    <s v="Unknown"/>
    <s v="★★★★☆"/>
    <n v="4"/>
    <n v="12216"/>
    <n v="3"/>
    <x v="915"/>
    <n v="1.8097941802696949"/>
    <n v="384.99337254901963"/>
    <x v="0"/>
  </r>
  <r>
    <n v="917"/>
    <x v="22"/>
    <x v="27"/>
    <x v="1"/>
    <x v="8"/>
    <n v="58.7"/>
    <x v="416"/>
    <x v="7"/>
    <n v="4"/>
    <x v="916"/>
    <s v="Cobalt Blue"/>
    <x v="21"/>
    <s v="Unknown"/>
    <s v="★★★☆☆"/>
    <n v="3"/>
    <n v="15614"/>
    <n v="3"/>
    <x v="916"/>
    <n v="1.9931856899488927"/>
    <n v="525.87247863247865"/>
    <x v="1"/>
  </r>
  <r>
    <n v="918"/>
    <x v="14"/>
    <x v="97"/>
    <x v="4"/>
    <x v="0"/>
    <n v="50.5"/>
    <x v="184"/>
    <x v="13"/>
    <n v="3.6"/>
    <x v="917"/>
    <s v="Aurora Blue"/>
    <x v="12"/>
    <n v="1"/>
    <s v="★★★★☆"/>
    <n v="4"/>
    <n v="979"/>
    <n v="3"/>
    <x v="917"/>
    <n v="10.792079207920793"/>
    <n v="209.80772477064221"/>
    <x v="0"/>
  </r>
  <r>
    <n v="919"/>
    <x v="50"/>
    <x v="117"/>
    <x v="7"/>
    <x v="3"/>
    <n v="42.8"/>
    <x v="356"/>
    <x v="2"/>
    <n v="8.1"/>
    <x v="918"/>
    <s v="Bronze"/>
    <x v="39"/>
    <n v="1"/>
    <s v="Unknown"/>
    <s v="Unknown"/>
    <n v="8911"/>
    <n v="3"/>
    <x v="918"/>
    <n v="2.476635514018692"/>
    <n v="1369.1648113207548"/>
    <x v="0"/>
  </r>
  <r>
    <n v="920"/>
    <x v="16"/>
    <x v="176"/>
    <x v="0"/>
    <x v="7"/>
    <n v="25.7"/>
    <x v="417"/>
    <x v="9"/>
    <n v="6.9"/>
    <x v="919"/>
    <s v="Burgundy"/>
    <x v="27"/>
    <n v="5"/>
    <s v="★★★★★"/>
    <n v="5"/>
    <n v="12035"/>
    <n v="4"/>
    <x v="919"/>
    <n v="15.097276264591439"/>
    <n v="294.72585051546395"/>
    <x v="0"/>
  </r>
  <r>
    <n v="921"/>
    <x v="46"/>
    <x v="80"/>
    <x v="3"/>
    <x v="10"/>
    <n v="68.5"/>
    <x v="403"/>
    <x v="14"/>
    <n v="8.9"/>
    <x v="920"/>
    <s v="Purple"/>
    <x v="34"/>
    <n v="4"/>
    <s v="★★★★☆"/>
    <n v="4"/>
    <n v="9582"/>
    <n v="3"/>
    <x v="920"/>
    <n v="8.1897810218978098"/>
    <n v="169.14802139037431"/>
    <x v="0"/>
  </r>
  <r>
    <n v="922"/>
    <x v="46"/>
    <x v="83"/>
    <x v="7"/>
    <x v="7"/>
    <n v="90.5"/>
    <x v="246"/>
    <x v="9"/>
    <n v="1.5"/>
    <x v="921"/>
    <s v="Gray"/>
    <x v="6"/>
    <n v="5"/>
    <s v="★★★★★"/>
    <n v="5"/>
    <n v="5383"/>
    <n v="3"/>
    <x v="921"/>
    <n v="3.1381215469613259"/>
    <n v="212.61985915492957"/>
    <x v="1"/>
  </r>
  <r>
    <n v="923"/>
    <x v="52"/>
    <x v="145"/>
    <x v="5"/>
    <x v="11"/>
    <n v="90.2"/>
    <x v="418"/>
    <x v="11"/>
    <n v="10.3"/>
    <x v="922"/>
    <s v="Platinum"/>
    <x v="21"/>
    <n v="3"/>
    <s v="★★★☆☆"/>
    <n v="3"/>
    <n v="16429"/>
    <n v="5"/>
    <x v="922"/>
    <n v="5.8203991130820398"/>
    <n v="188.27259047619049"/>
    <x v="0"/>
  </r>
  <r>
    <n v="924"/>
    <x v="19"/>
    <x v="140"/>
    <x v="4"/>
    <x v="9"/>
    <n v="20.5"/>
    <x v="12"/>
    <x v="11"/>
    <n v="9"/>
    <x v="923"/>
    <s v="Burgundy"/>
    <x v="6"/>
    <n v="2"/>
    <s v="★★★★★"/>
    <n v="5"/>
    <n v="12942"/>
    <n v="5"/>
    <x v="923"/>
    <n v="28.195121951219512"/>
    <n v="193.9122491349481"/>
    <x v="0"/>
  </r>
  <r>
    <n v="925"/>
    <x v="11"/>
    <x v="11"/>
    <x v="8"/>
    <x v="9"/>
    <n v="65.599999999999994"/>
    <x v="229"/>
    <x v="7"/>
    <n v="3.1"/>
    <x v="924"/>
    <s v="Charcoal"/>
    <x v="7"/>
    <n v="4"/>
    <s v="★★★☆☆"/>
    <n v="3"/>
    <n v="10045"/>
    <n v="3"/>
    <x v="924"/>
    <n v="4.6951219512195124"/>
    <n v="348.27360389610391"/>
    <x v="0"/>
  </r>
  <r>
    <n v="926"/>
    <x v="7"/>
    <x v="79"/>
    <x v="6"/>
    <x v="1"/>
    <n v="47.2"/>
    <x v="129"/>
    <x v="7"/>
    <n v="11.4"/>
    <x v="925"/>
    <s v="Black"/>
    <x v="23"/>
    <n v="1"/>
    <s v="★★★☆☆"/>
    <n v="3"/>
    <n v="2196"/>
    <n v="4"/>
    <x v="925"/>
    <n v="9.0254237288135588"/>
    <n v="124.22720657276996"/>
    <x v="1"/>
  </r>
  <r>
    <n v="927"/>
    <x v="18"/>
    <x v="121"/>
    <x v="9"/>
    <x v="11"/>
    <n v="106"/>
    <x v="7"/>
    <x v="8"/>
    <n v="4.4000000000000004"/>
    <x v="926"/>
    <s v="Magenta"/>
    <x v="33"/>
    <n v="3"/>
    <s v="★★★★★"/>
    <n v="5"/>
    <n v="16100"/>
    <n v="3"/>
    <x v="926"/>
    <n v="0.99056603773584906"/>
    <n v="714.18961904761909"/>
    <x v="1"/>
  </r>
  <r>
    <n v="928"/>
    <x v="50"/>
    <x v="117"/>
    <x v="2"/>
    <x v="8"/>
    <n v="53.3"/>
    <x v="419"/>
    <x v="4"/>
    <n v="9.1999999999999993"/>
    <x v="927"/>
    <s v="Brown"/>
    <x v="30"/>
    <n v="2"/>
    <s v="★★★☆☆"/>
    <n v="3"/>
    <n v="12450"/>
    <n v="3"/>
    <x v="927"/>
    <n v="6.416510318949344"/>
    <n v="357.8201461988304"/>
    <x v="0"/>
  </r>
  <r>
    <n v="929"/>
    <x v="50"/>
    <x v="94"/>
    <x v="7"/>
    <x v="13"/>
    <n v="90.7"/>
    <x v="420"/>
    <x v="3"/>
    <n v="8.8000000000000007"/>
    <x v="928"/>
    <s v="Yellow"/>
    <x v="4"/>
    <n v="2"/>
    <s v="★★★☆☆"/>
    <n v="3"/>
    <n v="10579"/>
    <n v="4"/>
    <x v="928"/>
    <n v="1.565600882028666"/>
    <n v="816.00718309859155"/>
    <x v="0"/>
  </r>
  <r>
    <n v="930"/>
    <x v="1"/>
    <x v="26"/>
    <x v="8"/>
    <x v="9"/>
    <n v="73.400000000000006"/>
    <x v="7"/>
    <x v="0"/>
    <n v="7.3"/>
    <x v="929"/>
    <s v="Black"/>
    <x v="35"/>
    <n v="4"/>
    <s v="★★★★★"/>
    <n v="5"/>
    <n v="12719"/>
    <n v="5"/>
    <x v="929"/>
    <n v="1.430517711171662"/>
    <n v="1057.4201904761903"/>
    <x v="0"/>
  </r>
  <r>
    <n v="931"/>
    <x v="44"/>
    <x v="108"/>
    <x v="6"/>
    <x v="9"/>
    <n v="35.299999999999997"/>
    <x v="182"/>
    <x v="6"/>
    <n v="2.5"/>
    <x v="930"/>
    <s v="Rose Gold"/>
    <x v="1"/>
    <s v="Unknown"/>
    <s v="★★★★★"/>
    <n v="5"/>
    <n v="5072"/>
    <n v="3"/>
    <x v="930"/>
    <n v="10.311614730878187"/>
    <n v="231.33821428571429"/>
    <x v="0"/>
  </r>
  <r>
    <n v="932"/>
    <x v="20"/>
    <x v="22"/>
    <x v="7"/>
    <x v="2"/>
    <n v="20.7"/>
    <x v="421"/>
    <x v="11"/>
    <n v="9.4"/>
    <x v="931"/>
    <s v="Midnight Black"/>
    <x v="27"/>
    <n v="5"/>
    <s v="★★★★★"/>
    <n v="5"/>
    <n v="14570"/>
    <n v="5"/>
    <x v="931"/>
    <n v="24.009661835748794"/>
    <n v="70.955653923541249"/>
    <x v="2"/>
  </r>
  <r>
    <n v="933"/>
    <x v="10"/>
    <x v="10"/>
    <x v="10"/>
    <x v="10"/>
    <n v="37.200000000000003"/>
    <x v="239"/>
    <x v="10"/>
    <n v="5.5"/>
    <x v="932"/>
    <s v="Ice Silver"/>
    <x v="33"/>
    <s v="Unknown"/>
    <s v="★★★★★"/>
    <n v="5"/>
    <n v="17808"/>
    <n v="3"/>
    <x v="932"/>
    <n v="15.698924731182794"/>
    <n v="126.71417808219178"/>
    <x v="1"/>
  </r>
  <r>
    <n v="934"/>
    <x v="23"/>
    <x v="28"/>
    <x v="0"/>
    <x v="13"/>
    <n v="76.7"/>
    <x v="159"/>
    <x v="9"/>
    <n v="1.3"/>
    <x v="933"/>
    <s v="Lime Green"/>
    <x v="34"/>
    <n v="4"/>
    <s v="★★★☆☆"/>
    <n v="3"/>
    <n v="3965"/>
    <n v="3"/>
    <x v="933"/>
    <n v="5.9843546284224249"/>
    <n v="88.168082788671029"/>
    <x v="1"/>
  </r>
  <r>
    <n v="935"/>
    <x v="42"/>
    <x v="119"/>
    <x v="5"/>
    <x v="10"/>
    <n v="106.4"/>
    <x v="117"/>
    <x v="14"/>
    <n v="6.9"/>
    <x v="934"/>
    <s v="Burgundy"/>
    <x v="10"/>
    <n v="0"/>
    <s v="★★★☆☆"/>
    <n v="3"/>
    <n v="9841"/>
    <n v="3"/>
    <x v="934"/>
    <n v="3.0827067669172932"/>
    <n v="266.29746951219516"/>
    <x v="0"/>
  </r>
  <r>
    <n v="936"/>
    <x v="51"/>
    <x v="174"/>
    <x v="0"/>
    <x v="11"/>
    <n v="27.8"/>
    <x v="242"/>
    <x v="10"/>
    <n v="1.8"/>
    <x v="935"/>
    <s v="Matte Blue"/>
    <x v="20"/>
    <s v="Unknown"/>
    <s v="★★★☆☆"/>
    <n v="3"/>
    <n v="15741"/>
    <n v="3"/>
    <x v="935"/>
    <n v="18.093525179856115"/>
    <n v="218.50763419483101"/>
    <x v="0"/>
  </r>
  <r>
    <n v="937"/>
    <x v="20"/>
    <x v="78"/>
    <x v="7"/>
    <x v="12"/>
    <n v="82.2"/>
    <x v="217"/>
    <x v="11"/>
    <n v="5"/>
    <x v="936"/>
    <s v="Matte White"/>
    <x v="12"/>
    <s v="Unknown"/>
    <s v="★★★☆☆"/>
    <n v="3"/>
    <n v="15652"/>
    <n v="5"/>
    <x v="936"/>
    <n v="1.8248175182481752"/>
    <n v="706.71726666666666"/>
    <x v="0"/>
  </r>
  <r>
    <n v="938"/>
    <x v="3"/>
    <x v="152"/>
    <x v="10"/>
    <x v="2"/>
    <n v="101.5"/>
    <x v="422"/>
    <x v="14"/>
    <n v="11.3"/>
    <x v="937"/>
    <s v="Tan"/>
    <x v="8"/>
    <n v="0"/>
    <s v="★★★☆☆"/>
    <n v="3"/>
    <n v="6311"/>
    <n v="5"/>
    <x v="937"/>
    <n v="3.0640394088669951"/>
    <n v="415.93916398713827"/>
    <x v="0"/>
  </r>
  <r>
    <n v="939"/>
    <x v="48"/>
    <x v="96"/>
    <x v="9"/>
    <x v="12"/>
    <n v="98.8"/>
    <x v="339"/>
    <x v="3"/>
    <n v="9.1"/>
    <x v="938"/>
    <s v="Sapphire Blue"/>
    <x v="35"/>
    <n v="5"/>
    <s v="★★★☆☆"/>
    <n v="3"/>
    <n v="19627"/>
    <n v="5"/>
    <x v="938"/>
    <n v="5.4959514170040489"/>
    <n v="83.387034990791904"/>
    <x v="1"/>
  </r>
  <r>
    <n v="940"/>
    <x v="33"/>
    <x v="45"/>
    <x v="4"/>
    <x v="3"/>
    <n v="98"/>
    <x v="423"/>
    <x v="15"/>
    <n v="7"/>
    <x v="939"/>
    <s v="Navy Blue"/>
    <x v="5"/>
    <n v="0"/>
    <s v="★★★★☆"/>
    <n v="4"/>
    <n v="11189"/>
    <n v="4"/>
    <x v="939"/>
    <n v="3.193877551020408"/>
    <n v="365.93265175718847"/>
    <x v="0"/>
  </r>
  <r>
    <n v="941"/>
    <x v="15"/>
    <x v="109"/>
    <x v="6"/>
    <x v="1"/>
    <n v="143.30000000000001"/>
    <x v="299"/>
    <x v="6"/>
    <n v="4.9000000000000004"/>
    <x v="940"/>
    <s v="Ice Silver"/>
    <x v="30"/>
    <n v="5"/>
    <s v="★★★★★"/>
    <n v="5"/>
    <n v="4497"/>
    <n v="4"/>
    <x v="940"/>
    <n v="2.5191905094207954"/>
    <n v="372.68445983379502"/>
    <x v="0"/>
  </r>
  <r>
    <n v="942"/>
    <x v="52"/>
    <x v="145"/>
    <x v="7"/>
    <x v="11"/>
    <n v="89.3"/>
    <x v="148"/>
    <x v="15"/>
    <n v="3.4"/>
    <x v="941"/>
    <s v="Bronze"/>
    <x v="39"/>
    <n v="1"/>
    <s v="★★★☆☆"/>
    <n v="3"/>
    <n v="18547"/>
    <n v="3"/>
    <x v="941"/>
    <n v="4.647256438969765"/>
    <n v="149.84433734939759"/>
    <x v="1"/>
  </r>
  <r>
    <n v="943"/>
    <x v="47"/>
    <x v="100"/>
    <x v="8"/>
    <x v="1"/>
    <n v="63.5"/>
    <x v="424"/>
    <x v="9"/>
    <n v="3.7"/>
    <x v="942"/>
    <s v="Lime Green"/>
    <x v="7"/>
    <n v="1"/>
    <s v="★★★☆☆"/>
    <n v="3"/>
    <n v="11845"/>
    <n v="5"/>
    <x v="942"/>
    <n v="7.0236220472440944"/>
    <n v="228.09699551569506"/>
    <x v="0"/>
  </r>
  <r>
    <n v="944"/>
    <x v="15"/>
    <x v="109"/>
    <x v="8"/>
    <x v="14"/>
    <n v="80.099999999999994"/>
    <x v="327"/>
    <x v="11"/>
    <n v="1.8"/>
    <x v="943"/>
    <s v="Copper"/>
    <x v="9"/>
    <n v="5"/>
    <s v="★★★★★"/>
    <n v="5"/>
    <n v="16284"/>
    <n v="4"/>
    <x v="943"/>
    <n v="4.5692883895131091"/>
    <n v="318.93199453551915"/>
    <x v="0"/>
  </r>
  <r>
    <n v="945"/>
    <x v="16"/>
    <x v="176"/>
    <x v="7"/>
    <x v="0"/>
    <n v="55.2"/>
    <x v="5"/>
    <x v="1"/>
    <n v="6.7"/>
    <x v="944"/>
    <s v="Gun Metal"/>
    <x v="12"/>
    <n v="3"/>
    <s v="★★★☆☆"/>
    <n v="3"/>
    <n v="2180"/>
    <n v="3"/>
    <x v="944"/>
    <n v="7.0652173913043477"/>
    <n v="121.9507435897436"/>
    <x v="1"/>
  </r>
  <r>
    <n v="946"/>
    <x v="13"/>
    <x v="13"/>
    <x v="7"/>
    <x v="12"/>
    <n v="141.5"/>
    <x v="225"/>
    <x v="13"/>
    <n v="6.4"/>
    <x v="945"/>
    <s v="Bronze"/>
    <x v="8"/>
    <n v="5"/>
    <s v="★★★★☆"/>
    <n v="4"/>
    <n v="14325"/>
    <n v="4"/>
    <x v="945"/>
    <n v="2.6925795053003534"/>
    <n v="211.17895013123359"/>
    <x v="0"/>
  </r>
  <r>
    <n v="947"/>
    <x v="8"/>
    <x v="8"/>
    <x v="10"/>
    <x v="10"/>
    <n v="36"/>
    <x v="343"/>
    <x v="2"/>
    <n v="1"/>
    <x v="946"/>
    <s v="Yellow"/>
    <x v="3"/>
    <n v="1"/>
    <s v="★★★★★"/>
    <n v="5"/>
    <n v="13869"/>
    <n v="3"/>
    <x v="946"/>
    <n v="13.583333333333334"/>
    <n v="78.596319018404898"/>
    <x v="2"/>
  </r>
  <r>
    <n v="948"/>
    <x v="19"/>
    <x v="140"/>
    <x v="0"/>
    <x v="8"/>
    <n v="34.5"/>
    <x v="128"/>
    <x v="13"/>
    <n v="3.8"/>
    <x v="947"/>
    <s v="Crimson Red"/>
    <x v="19"/>
    <n v="2"/>
    <s v="★★★☆☆"/>
    <n v="3"/>
    <n v="4971"/>
    <n v="3"/>
    <x v="947"/>
    <n v="17.391304347826086"/>
    <n v="98.136049999999997"/>
    <x v="1"/>
  </r>
  <r>
    <n v="949"/>
    <x v="1"/>
    <x v="26"/>
    <x v="8"/>
    <x v="10"/>
    <n v="124.7"/>
    <x v="260"/>
    <x v="4"/>
    <n v="2.8"/>
    <x v="948"/>
    <s v="Pearl White"/>
    <x v="0"/>
    <n v="4"/>
    <s v="★★★★☆"/>
    <n v="4"/>
    <n v="4081"/>
    <n v="3"/>
    <x v="948"/>
    <n v="4.1860465116279073"/>
    <n v="199.14865900383143"/>
    <x v="0"/>
  </r>
  <r>
    <n v="950"/>
    <x v="16"/>
    <x v="176"/>
    <x v="8"/>
    <x v="2"/>
    <n v="79.7"/>
    <x v="326"/>
    <x v="11"/>
    <n v="11.1"/>
    <x v="949"/>
    <s v="White"/>
    <x v="9"/>
    <n v="3"/>
    <s v="★★★★☆"/>
    <n v="4"/>
    <n v="14619"/>
    <n v="3"/>
    <x v="949"/>
    <n v="2.3086574654956085"/>
    <n v="345.30695652173915"/>
    <x v="1"/>
  </r>
  <r>
    <n v="951"/>
    <x v="24"/>
    <x v="112"/>
    <x v="4"/>
    <x v="3"/>
    <n v="112.6"/>
    <x v="390"/>
    <x v="0"/>
    <n v="9"/>
    <x v="950"/>
    <s v="Sapphire Blue"/>
    <x v="16"/>
    <s v="Unknown"/>
    <s v="★★★★★"/>
    <n v="5"/>
    <n v="16106"/>
    <n v="4"/>
    <x v="950"/>
    <n v="2.8952042628774426"/>
    <n v="233.54926380368099"/>
    <x v="1"/>
  </r>
  <r>
    <n v="952"/>
    <x v="31"/>
    <x v="56"/>
    <x v="2"/>
    <x v="11"/>
    <n v="22.7"/>
    <x v="425"/>
    <x v="4"/>
    <n v="10.1"/>
    <x v="951"/>
    <s v="Turquoise"/>
    <x v="5"/>
    <n v="4"/>
    <s v="★★★☆☆"/>
    <n v="3"/>
    <n v="13238"/>
    <n v="3"/>
    <x v="951"/>
    <n v="15.814977973568283"/>
    <n v="286.313286908078"/>
    <x v="0"/>
  </r>
  <r>
    <n v="953"/>
    <x v="37"/>
    <x v="58"/>
    <x v="2"/>
    <x v="3"/>
    <n v="55.6"/>
    <x v="426"/>
    <x v="8"/>
    <n v="10.8"/>
    <x v="952"/>
    <s v="Aurora Blue"/>
    <x v="23"/>
    <n v="4"/>
    <s v="★★★★☆"/>
    <n v="4"/>
    <n v="716"/>
    <n v="4"/>
    <x v="952"/>
    <n v="8.3812949640287773"/>
    <n v="162.08860515021459"/>
    <x v="1"/>
  </r>
  <r>
    <n v="954"/>
    <x v="49"/>
    <x v="107"/>
    <x v="2"/>
    <x v="3"/>
    <n v="22.7"/>
    <x v="294"/>
    <x v="1"/>
    <n v="11"/>
    <x v="953"/>
    <s v="Gold"/>
    <x v="34"/>
    <n v="2"/>
    <s v="★★★☆☆"/>
    <n v="3"/>
    <n v="5522"/>
    <n v="3"/>
    <x v="953"/>
    <n v="14.229074889867842"/>
    <n v="126.11551083591331"/>
    <x v="1"/>
  </r>
  <r>
    <n v="955"/>
    <x v="5"/>
    <x v="128"/>
    <x v="0"/>
    <x v="3"/>
    <n v="67.400000000000006"/>
    <x v="343"/>
    <x v="3"/>
    <n v="1.5"/>
    <x v="954"/>
    <s v="Green"/>
    <x v="19"/>
    <n v="0"/>
    <s v="★★★★☆"/>
    <n v="4"/>
    <n v="14847"/>
    <n v="3"/>
    <x v="954"/>
    <n v="7.2551928783382786"/>
    <n v="286.09813905930469"/>
    <x v="0"/>
  </r>
  <r>
    <n v="956"/>
    <x v="33"/>
    <x v="159"/>
    <x v="9"/>
    <x v="13"/>
    <n v="133.19999999999999"/>
    <x v="394"/>
    <x v="3"/>
    <n v="5.2"/>
    <x v="955"/>
    <s v="Red"/>
    <x v="27"/>
    <n v="4"/>
    <s v="★★★★★"/>
    <n v="5"/>
    <n v="5765"/>
    <n v="4"/>
    <x v="955"/>
    <n v="1.4639639639639641"/>
    <n v="256.38697435897433"/>
    <x v="1"/>
  </r>
  <r>
    <n v="957"/>
    <x v="1"/>
    <x v="26"/>
    <x v="9"/>
    <x v="5"/>
    <n v="41.8"/>
    <x v="389"/>
    <x v="12"/>
    <n v="7.4"/>
    <x v="956"/>
    <s v="Navy Blue"/>
    <x v="13"/>
    <n v="1"/>
    <s v="★★★★★"/>
    <n v="5"/>
    <n v="12089"/>
    <n v="5"/>
    <x v="956"/>
    <n v="2.5837320574162681"/>
    <n v="363.38611111111106"/>
    <x v="2"/>
  </r>
  <r>
    <n v="958"/>
    <x v="21"/>
    <x v="116"/>
    <x v="3"/>
    <x v="5"/>
    <n v="44.3"/>
    <x v="25"/>
    <x v="10"/>
    <n v="4.2"/>
    <x v="957"/>
    <s v="Bronze"/>
    <x v="35"/>
    <n v="4"/>
    <s v="Unknown"/>
    <s v="Unknown"/>
    <n v="4422"/>
    <n v="3"/>
    <x v="957"/>
    <n v="11.331828442437924"/>
    <n v="100.82739043824701"/>
    <x v="1"/>
  </r>
  <r>
    <n v="959"/>
    <x v="12"/>
    <x v="153"/>
    <x v="10"/>
    <x v="1"/>
    <n v="37.200000000000003"/>
    <x v="427"/>
    <x v="14"/>
    <n v="7.1"/>
    <x v="958"/>
    <s v="Forest Green"/>
    <x v="4"/>
    <n v="0"/>
    <s v="★★★★★"/>
    <n v="5"/>
    <n v="1385"/>
    <n v="3"/>
    <x v="958"/>
    <n v="14.54301075268817"/>
    <n v="117.39972273567467"/>
    <x v="1"/>
  </r>
  <r>
    <n v="960"/>
    <x v="2"/>
    <x v="162"/>
    <x v="0"/>
    <x v="13"/>
    <n v="79.900000000000006"/>
    <x v="324"/>
    <x v="6"/>
    <n v="8.3000000000000007"/>
    <x v="959"/>
    <s v="Matte White"/>
    <x v="29"/>
    <n v="3"/>
    <s v="★★★★☆"/>
    <n v="4"/>
    <n v="19841"/>
    <n v="5"/>
    <x v="959"/>
    <n v="6.3704630788485606"/>
    <n v="152.06685658153242"/>
    <x v="1"/>
  </r>
  <r>
    <n v="961"/>
    <x v="41"/>
    <x v="134"/>
    <x v="6"/>
    <x v="4"/>
    <n v="141.80000000000001"/>
    <x v="375"/>
    <x v="6"/>
    <n v="2"/>
    <x v="960"/>
    <s v="Red"/>
    <x v="24"/>
    <n v="2"/>
    <s v="★★★★☆"/>
    <n v="4"/>
    <n v="12318"/>
    <n v="4"/>
    <x v="960"/>
    <n v="1.3046544428772919"/>
    <n v="185.78378378378378"/>
    <x v="2"/>
  </r>
  <r>
    <n v="962"/>
    <x v="36"/>
    <x v="50"/>
    <x v="2"/>
    <x v="12"/>
    <n v="45.8"/>
    <x v="389"/>
    <x v="12"/>
    <n v="5.5"/>
    <x v="961"/>
    <s v="Charcoal"/>
    <x v="38"/>
    <n v="5"/>
    <s v="★★★★☆"/>
    <n v="4"/>
    <n v="8011"/>
    <n v="3"/>
    <x v="961"/>
    <n v="2.3580786026200875"/>
    <n v="987.17074074074071"/>
    <x v="0"/>
  </r>
  <r>
    <n v="963"/>
    <x v="27"/>
    <x v="102"/>
    <x v="7"/>
    <x v="13"/>
    <n v="83.3"/>
    <x v="428"/>
    <x v="1"/>
    <n v="4.8"/>
    <x v="962"/>
    <s v="Gray"/>
    <x v="31"/>
    <n v="1"/>
    <s v="★★★☆☆"/>
    <n v="3"/>
    <n v="9680"/>
    <n v="4"/>
    <x v="962"/>
    <n v="4.0576230492196883"/>
    <n v="161.42926035502958"/>
    <x v="1"/>
  </r>
  <r>
    <n v="964"/>
    <x v="12"/>
    <x v="164"/>
    <x v="7"/>
    <x v="5"/>
    <n v="70.3"/>
    <x v="282"/>
    <x v="9"/>
    <n v="1.4"/>
    <x v="963"/>
    <s v="Platinum"/>
    <x v="35"/>
    <n v="0"/>
    <s v="★★★★☆"/>
    <n v="4"/>
    <n v="2220"/>
    <n v="4"/>
    <x v="963"/>
    <n v="6.1735419630156478"/>
    <n v="150.40119815668203"/>
    <x v="1"/>
  </r>
  <r>
    <n v="965"/>
    <x v="52"/>
    <x v="145"/>
    <x v="6"/>
    <x v="5"/>
    <n v="85.9"/>
    <x v="7"/>
    <x v="7"/>
    <n v="2.2000000000000002"/>
    <x v="964"/>
    <s v="Bronze"/>
    <x v="8"/>
    <s v="Unknown"/>
    <s v="★★★☆☆"/>
    <n v="3"/>
    <n v="14691"/>
    <n v="4"/>
    <x v="964"/>
    <n v="1.2223515715948776"/>
    <n v="1098.4057142857143"/>
    <x v="0"/>
  </r>
  <r>
    <n v="966"/>
    <x v="52"/>
    <x v="145"/>
    <x v="2"/>
    <x v="9"/>
    <n v="62.5"/>
    <x v="359"/>
    <x v="2"/>
    <n v="9.6999999999999993"/>
    <x v="965"/>
    <s v="Candy Apple Red"/>
    <x v="37"/>
    <n v="4"/>
    <s v="★★★★★"/>
    <n v="5"/>
    <n v="18558"/>
    <n v="5"/>
    <x v="965"/>
    <n v="4.6079999999999997"/>
    <n v="348.17548611111107"/>
    <x v="0"/>
  </r>
  <r>
    <n v="967"/>
    <x v="3"/>
    <x v="57"/>
    <x v="9"/>
    <x v="11"/>
    <n v="105.9"/>
    <x v="93"/>
    <x v="13"/>
    <n v="2.2000000000000002"/>
    <x v="966"/>
    <s v="Metallic Silver"/>
    <x v="0"/>
    <n v="2"/>
    <s v="Unknown"/>
    <s v="Unknown"/>
    <n v="9925"/>
    <n v="3"/>
    <x v="966"/>
    <n v="3.0689329556185077"/>
    <n v="373.70169230769233"/>
    <x v="0"/>
  </r>
  <r>
    <n v="968"/>
    <x v="9"/>
    <x v="177"/>
    <x v="9"/>
    <x v="9"/>
    <n v="45.2"/>
    <x v="324"/>
    <x v="0"/>
    <n v="5.4"/>
    <x v="967"/>
    <s v="Electric Blue"/>
    <x v="18"/>
    <n v="1"/>
    <s v="★★★★☆"/>
    <n v="4"/>
    <n v="2165"/>
    <n v="3"/>
    <x v="967"/>
    <n v="11.261061946902654"/>
    <n v="192.89277013752456"/>
    <x v="0"/>
  </r>
  <r>
    <n v="969"/>
    <x v="6"/>
    <x v="30"/>
    <x v="1"/>
    <x v="12"/>
    <n v="34.9"/>
    <x v="429"/>
    <x v="1"/>
    <n v="9.8000000000000007"/>
    <x v="968"/>
    <s v="Volcanic Yellow"/>
    <x v="2"/>
    <n v="2"/>
    <s v="★★★★★"/>
    <n v="5"/>
    <n v="10833"/>
    <n v="5"/>
    <x v="968"/>
    <n v="12.664756446991404"/>
    <n v="160.92411764705884"/>
    <x v="1"/>
  </r>
  <r>
    <n v="970"/>
    <x v="11"/>
    <x v="11"/>
    <x v="3"/>
    <x v="10"/>
    <n v="106.8"/>
    <x v="158"/>
    <x v="13"/>
    <n v="9.8000000000000007"/>
    <x v="969"/>
    <s v="Forest Green"/>
    <x v="27"/>
    <n v="3"/>
    <s v="★★★★★"/>
    <n v="5"/>
    <n v="9849"/>
    <n v="4"/>
    <x v="969"/>
    <n v="4.9344569288389515"/>
    <n v="234.14711574952563"/>
    <x v="0"/>
  </r>
  <r>
    <n v="971"/>
    <x v="48"/>
    <x v="92"/>
    <x v="0"/>
    <x v="9"/>
    <n v="59"/>
    <x v="427"/>
    <x v="13"/>
    <n v="1.7"/>
    <x v="970"/>
    <s v="Crimson Red"/>
    <x v="27"/>
    <n v="1"/>
    <s v="★★★☆☆"/>
    <n v="3"/>
    <n v="17767"/>
    <n v="5"/>
    <x v="970"/>
    <n v="9.1694915254237284"/>
    <n v="88.274750462107207"/>
    <x v="1"/>
  </r>
  <r>
    <n v="972"/>
    <x v="36"/>
    <x v="122"/>
    <x v="9"/>
    <x v="3"/>
    <n v="93.7"/>
    <x v="430"/>
    <x v="15"/>
    <n v="3.3"/>
    <x v="971"/>
    <s v="Lime Green"/>
    <x v="12"/>
    <n v="0"/>
    <s v="★★★☆☆"/>
    <n v="3"/>
    <n v="13573"/>
    <n v="4"/>
    <x v="971"/>
    <n v="2.7001067235859124"/>
    <n v="414.09873517786559"/>
    <x v="0"/>
  </r>
  <r>
    <n v="973"/>
    <x v="27"/>
    <x v="34"/>
    <x v="2"/>
    <x v="6"/>
    <n v="60"/>
    <x v="253"/>
    <x v="6"/>
    <n v="11.2"/>
    <x v="972"/>
    <s v="Electric Blue"/>
    <x v="29"/>
    <n v="1"/>
    <s v="★★★☆☆"/>
    <n v="3"/>
    <n v="11013"/>
    <n v="3"/>
    <x v="972"/>
    <n v="5.8166666666666664"/>
    <n v="222.23885386819484"/>
    <x v="1"/>
  </r>
  <r>
    <n v="974"/>
    <x v="30"/>
    <x v="39"/>
    <x v="5"/>
    <x v="3"/>
    <n v="130.9"/>
    <x v="168"/>
    <x v="15"/>
    <n v="1.4"/>
    <x v="973"/>
    <s v="Charcoal"/>
    <x v="15"/>
    <n v="0"/>
    <s v="★★★★★"/>
    <n v="5"/>
    <n v="4977"/>
    <n v="3"/>
    <x v="973"/>
    <n v="1.1535523300229182"/>
    <n v="784.71271523178802"/>
    <x v="0"/>
  </r>
  <r>
    <n v="975"/>
    <x v="14"/>
    <x v="14"/>
    <x v="10"/>
    <x v="8"/>
    <n v="37.4"/>
    <x v="431"/>
    <x v="14"/>
    <n v="8.3000000000000007"/>
    <x v="974"/>
    <s v="Ice Silver"/>
    <x v="34"/>
    <n v="0"/>
    <s v="★★★★☆"/>
    <n v="4"/>
    <n v="3275"/>
    <n v="3"/>
    <x v="974"/>
    <n v="14.197860962566846"/>
    <n v="263.97369114877591"/>
    <x v="0"/>
  </r>
  <r>
    <n v="976"/>
    <x v="5"/>
    <x v="161"/>
    <x v="0"/>
    <x v="9"/>
    <n v="20"/>
    <x v="408"/>
    <x v="12"/>
    <n v="9.6"/>
    <x v="975"/>
    <s v="Platinum"/>
    <x v="37"/>
    <s v="Unknown"/>
    <s v="★★★★★"/>
    <n v="5"/>
    <n v="2348"/>
    <n v="5"/>
    <x v="975"/>
    <n v="28.6"/>
    <n v="240.64115384615383"/>
    <x v="0"/>
  </r>
  <r>
    <n v="977"/>
    <x v="33"/>
    <x v="159"/>
    <x v="4"/>
    <x v="12"/>
    <n v="98.8"/>
    <x v="405"/>
    <x v="11"/>
    <n v="7.9"/>
    <x v="976"/>
    <s v="Yellow"/>
    <x v="37"/>
    <n v="5"/>
    <s v="★★★★☆"/>
    <n v="4"/>
    <n v="5334"/>
    <n v="5"/>
    <x v="976"/>
    <n v="2.3582995951417005"/>
    <n v="489.24090128755364"/>
    <x v="0"/>
  </r>
  <r>
    <n v="978"/>
    <x v="32"/>
    <x v="44"/>
    <x v="2"/>
    <x v="4"/>
    <n v="59.8"/>
    <x v="282"/>
    <x v="4"/>
    <n v="5.3"/>
    <x v="977"/>
    <s v="Burgundy"/>
    <x v="17"/>
    <n v="1"/>
    <s v="★★★☆☆"/>
    <n v="3"/>
    <n v="1205"/>
    <n v="3"/>
    <x v="977"/>
    <n v="7.2575250836120402"/>
    <n v="326.40472350230414"/>
    <x v="0"/>
  </r>
  <r>
    <n v="979"/>
    <x v="12"/>
    <x v="89"/>
    <x v="4"/>
    <x v="10"/>
    <n v="34"/>
    <x v="39"/>
    <x v="0"/>
    <n v="2.2000000000000002"/>
    <x v="978"/>
    <s v="Navy Blue"/>
    <x v="6"/>
    <n v="4"/>
    <s v="★★★★☆"/>
    <n v="4"/>
    <n v="4017"/>
    <n v="5"/>
    <x v="978"/>
    <n v="9.6764705882352935"/>
    <n v="117.97282674772036"/>
    <x v="2"/>
  </r>
  <r>
    <n v="980"/>
    <x v="11"/>
    <x v="118"/>
    <x v="3"/>
    <x v="0"/>
    <n v="96.4"/>
    <x v="331"/>
    <x v="12"/>
    <n v="10.8"/>
    <x v="979"/>
    <s v="Turquoise"/>
    <x v="1"/>
    <n v="2"/>
    <s v="Unknown"/>
    <s v="Unknown"/>
    <n v="8263"/>
    <n v="4"/>
    <x v="979"/>
    <n v="6.0062240663900415"/>
    <n v="187.80967184801383"/>
    <x v="0"/>
  </r>
  <r>
    <n v="981"/>
    <x v="21"/>
    <x v="25"/>
    <x v="7"/>
    <x v="7"/>
    <n v="145.69999999999999"/>
    <x v="227"/>
    <x v="5"/>
    <n v="5.7"/>
    <x v="980"/>
    <s v="Racing Red"/>
    <x v="33"/>
    <n v="4"/>
    <s v="★★★☆☆"/>
    <n v="3"/>
    <n v="8211"/>
    <n v="4"/>
    <x v="980"/>
    <n v="3.4385724090597121"/>
    <n v="255.27692614770461"/>
    <x v="0"/>
  </r>
  <r>
    <n v="982"/>
    <x v="39"/>
    <x v="65"/>
    <x v="2"/>
    <x v="10"/>
    <n v="25.5"/>
    <x v="220"/>
    <x v="3"/>
    <n v="6.4"/>
    <x v="981"/>
    <s v="Bronze"/>
    <x v="7"/>
    <n v="3"/>
    <s v="Unknown"/>
    <s v="Unknown"/>
    <n v="11820"/>
    <n v="5"/>
    <x v="981"/>
    <n v="6.7058823529411766"/>
    <n v="523.05801169590643"/>
    <x v="0"/>
  </r>
  <r>
    <n v="983"/>
    <x v="52"/>
    <x v="145"/>
    <x v="2"/>
    <x v="8"/>
    <n v="33.6"/>
    <x v="111"/>
    <x v="12"/>
    <n v="2.9"/>
    <x v="982"/>
    <s v="Lime Green"/>
    <x v="35"/>
    <n v="3"/>
    <s v="★★★★★"/>
    <n v="5"/>
    <n v="6444"/>
    <n v="4"/>
    <x v="982"/>
    <n v="14.732142857142856"/>
    <n v="141.21646464646463"/>
    <x v="1"/>
  </r>
  <r>
    <n v="984"/>
    <x v="38"/>
    <x v="60"/>
    <x v="0"/>
    <x v="12"/>
    <n v="145.30000000000001"/>
    <x v="386"/>
    <x v="8"/>
    <n v="6.7"/>
    <x v="983"/>
    <s v="Silver"/>
    <x v="39"/>
    <n v="3"/>
    <s v="★★★☆☆"/>
    <n v="3"/>
    <n v="15548"/>
    <n v="4"/>
    <x v="983"/>
    <n v="2.7666896077081899"/>
    <n v="300.23092039800997"/>
    <x v="0"/>
  </r>
  <r>
    <n v="985"/>
    <x v="6"/>
    <x v="6"/>
    <x v="5"/>
    <x v="2"/>
    <n v="140"/>
    <x v="158"/>
    <x v="3"/>
    <n v="5.7"/>
    <x v="984"/>
    <s v="Ruby Red"/>
    <x v="14"/>
    <n v="5"/>
    <s v="★★★★☆"/>
    <n v="4"/>
    <n v="140"/>
    <n v="5"/>
    <x v="984"/>
    <n v="3.7642857142857142"/>
    <n v="125.30151802656546"/>
    <x v="1"/>
  </r>
  <r>
    <n v="986"/>
    <x v="24"/>
    <x v="112"/>
    <x v="8"/>
    <x v="1"/>
    <n v="78.400000000000006"/>
    <x v="137"/>
    <x v="10"/>
    <n v="5.4"/>
    <x v="985"/>
    <s v="Cobalt Blue"/>
    <x v="22"/>
    <n v="4"/>
    <s v="Unknown"/>
    <s v="Unknown"/>
    <n v="10033"/>
    <n v="5"/>
    <x v="985"/>
    <n v="3.8647959183673466"/>
    <n v="478.66828382838281"/>
    <x v="0"/>
  </r>
  <r>
    <n v="987"/>
    <x v="11"/>
    <x v="20"/>
    <x v="7"/>
    <x v="9"/>
    <n v="47.7"/>
    <x v="133"/>
    <x v="8"/>
    <n v="9.5"/>
    <x v="986"/>
    <s v="Beige"/>
    <x v="3"/>
    <n v="1"/>
    <s v="★★★★★"/>
    <n v="5"/>
    <n v="14073"/>
    <n v="3"/>
    <x v="986"/>
    <n v="9.1823899371069171"/>
    <n v="302.80381278538812"/>
    <x v="0"/>
  </r>
  <r>
    <n v="988"/>
    <x v="52"/>
    <x v="145"/>
    <x v="7"/>
    <x v="8"/>
    <n v="32.9"/>
    <x v="226"/>
    <x v="13"/>
    <n v="2.4"/>
    <x v="987"/>
    <s v="Gold"/>
    <x v="31"/>
    <n v="3"/>
    <s v="★★★☆☆"/>
    <n v="3"/>
    <n v="9462"/>
    <n v="4"/>
    <x v="987"/>
    <n v="17.507598784194531"/>
    <n v="112.98263888888889"/>
    <x v="1"/>
  </r>
  <r>
    <n v="989"/>
    <x v="15"/>
    <x v="15"/>
    <x v="4"/>
    <x v="10"/>
    <n v="133.5"/>
    <x v="60"/>
    <x v="10"/>
    <n v="11.5"/>
    <x v="988"/>
    <s v="Navy Blue"/>
    <x v="22"/>
    <n v="0"/>
    <s v="★★★★★"/>
    <n v="5"/>
    <n v="17517"/>
    <n v="4"/>
    <x v="988"/>
    <n v="4.0149812734082397"/>
    <n v="70.742294776119408"/>
    <x v="2"/>
  </r>
  <r>
    <n v="990"/>
    <x v="26"/>
    <x v="173"/>
    <x v="7"/>
    <x v="7"/>
    <n v="99.9"/>
    <x v="25"/>
    <x v="15"/>
    <n v="4.5999999999999996"/>
    <x v="989"/>
    <s v="Midnight Black"/>
    <x v="16"/>
    <n v="4"/>
    <s v="★★★★★"/>
    <n v="5"/>
    <n v="2831"/>
    <n v="3"/>
    <x v="989"/>
    <n v="5.025025025025025"/>
    <n v="81.760179282868521"/>
    <x v="1"/>
  </r>
  <r>
    <n v="991"/>
    <x v="42"/>
    <x v="171"/>
    <x v="2"/>
    <x v="10"/>
    <n v="87.9"/>
    <x v="251"/>
    <x v="12"/>
    <n v="6"/>
    <x v="990"/>
    <s v="Emerald Green"/>
    <x v="34"/>
    <s v="Unknown"/>
    <s v="★★★★☆"/>
    <n v="4"/>
    <n v="3393"/>
    <n v="5"/>
    <x v="990"/>
    <n v="5.1535836177474401"/>
    <n v="311.18249448123623"/>
    <x v="0"/>
  </r>
  <r>
    <n v="992"/>
    <x v="38"/>
    <x v="144"/>
    <x v="8"/>
    <x v="10"/>
    <n v="44.7"/>
    <x v="129"/>
    <x v="6"/>
    <n v="9.4"/>
    <x v="991"/>
    <s v="Red"/>
    <x v="27"/>
    <n v="3"/>
    <s v="★★★★☆"/>
    <n v="4"/>
    <n v="12087"/>
    <n v="3"/>
    <x v="991"/>
    <n v="9.5302013422818792"/>
    <n v="281.05192488262912"/>
    <x v="0"/>
  </r>
  <r>
    <n v="993"/>
    <x v="19"/>
    <x v="21"/>
    <x v="7"/>
    <x v="2"/>
    <n v="20.5"/>
    <x v="38"/>
    <x v="10"/>
    <n v="11.9"/>
    <x v="992"/>
    <s v="Ruby Red"/>
    <x v="6"/>
    <n v="0"/>
    <s v="★★★☆☆"/>
    <n v="3"/>
    <n v="4393"/>
    <n v="3"/>
    <x v="992"/>
    <n v="13.707317073170731"/>
    <n v="505.58864768683276"/>
    <x v="0"/>
  </r>
  <r>
    <n v="994"/>
    <x v="30"/>
    <x v="129"/>
    <x v="3"/>
    <x v="14"/>
    <n v="35.1"/>
    <x v="432"/>
    <x v="6"/>
    <n v="6.2"/>
    <x v="993"/>
    <s v="Volcanic Yellow"/>
    <x v="6"/>
    <s v="Unknown"/>
    <s v="★★★★★"/>
    <n v="5"/>
    <n v="10389"/>
    <n v="3"/>
    <x v="993"/>
    <n v="4.8148148148148149"/>
    <n v="884.83005917159767"/>
    <x v="0"/>
  </r>
  <r>
    <n v="995"/>
    <x v="45"/>
    <x v="77"/>
    <x v="6"/>
    <x v="8"/>
    <n v="131.6"/>
    <x v="98"/>
    <x v="8"/>
    <n v="8.1"/>
    <x v="994"/>
    <s v="Ice Silver"/>
    <x v="28"/>
    <n v="1"/>
    <s v="★★★☆☆"/>
    <n v="3"/>
    <n v="17398"/>
    <n v="4"/>
    <x v="994"/>
    <n v="0.97264437689969607"/>
    <n v="1170.377890625"/>
    <x v="0"/>
  </r>
  <r>
    <n v="996"/>
    <x v="3"/>
    <x v="155"/>
    <x v="6"/>
    <x v="0"/>
    <n v="59"/>
    <x v="433"/>
    <x v="10"/>
    <n v="11.8"/>
    <x v="995"/>
    <s v="Cosmic Purple"/>
    <x v="0"/>
    <n v="4"/>
    <s v="★★★★☆"/>
    <n v="4"/>
    <n v="3715"/>
    <n v="3"/>
    <x v="995"/>
    <n v="1.8813559322033899"/>
    <n v="624.5987387387388"/>
    <x v="1"/>
  </r>
  <r>
    <n v="997"/>
    <x v="34"/>
    <x v="47"/>
    <x v="2"/>
    <x v="5"/>
    <n v="36.1"/>
    <x v="346"/>
    <x v="12"/>
    <n v="7.2"/>
    <x v="996"/>
    <s v="Blue"/>
    <x v="22"/>
    <n v="4"/>
    <s v="★★★☆☆"/>
    <n v="3"/>
    <n v="17987"/>
    <n v="5"/>
    <x v="996"/>
    <n v="10.941828254847644"/>
    <n v="99.900405063291146"/>
    <x v="2"/>
  </r>
  <r>
    <n v="998"/>
    <x v="25"/>
    <x v="31"/>
    <x v="3"/>
    <x v="7"/>
    <n v="58.7"/>
    <x v="118"/>
    <x v="4"/>
    <n v="9.1999999999999993"/>
    <x v="997"/>
    <s v="Tan"/>
    <x v="0"/>
    <n v="2"/>
    <s v="★★★☆☆"/>
    <n v="3"/>
    <n v="19277"/>
    <n v="3"/>
    <x v="997"/>
    <n v="9.5059625212947179"/>
    <n v="62.52417562724014"/>
    <x v="2"/>
  </r>
  <r>
    <n v="999"/>
    <x v="35"/>
    <x v="141"/>
    <x v="0"/>
    <x v="12"/>
    <n v="125.2"/>
    <x v="434"/>
    <x v="7"/>
    <n v="3.5"/>
    <x v="998"/>
    <s v="Matte Gray"/>
    <x v="9"/>
    <s v="Unknown"/>
    <s v="★★★★★"/>
    <n v="5"/>
    <n v="3403"/>
    <n v="5"/>
    <x v="998"/>
    <n v="2.4520766773162941"/>
    <n v="328.67250814332249"/>
    <x v="0"/>
  </r>
  <r>
    <n v="1000"/>
    <x v="13"/>
    <x v="13"/>
    <x v="7"/>
    <x v="2"/>
    <n v="114.7"/>
    <x v="435"/>
    <x v="11"/>
    <n v="9"/>
    <x v="999"/>
    <s v="Sky Blue"/>
    <x v="35"/>
    <n v="3"/>
    <s v="★★★★☆"/>
    <n v="4"/>
    <n v="18897"/>
    <n v="5"/>
    <x v="999"/>
    <n v="1.4298169136878813"/>
    <n v="784.51878048780486"/>
    <x v="0"/>
  </r>
  <r>
    <n v="1001"/>
    <x v="38"/>
    <x v="54"/>
    <x v="7"/>
    <x v="4"/>
    <n v="50.9"/>
    <x v="323"/>
    <x v="12"/>
    <n v="7.6"/>
    <x v="1000"/>
    <s v="Platinum"/>
    <x v="20"/>
    <n v="1"/>
    <s v="★★★★★"/>
    <n v="5"/>
    <n v="9426"/>
    <n v="4"/>
    <x v="1000"/>
    <n v="6.2868369351669946"/>
    <n v="239.4154375"/>
    <x v="1"/>
  </r>
  <r>
    <n v="1002"/>
    <x v="16"/>
    <x v="16"/>
    <x v="9"/>
    <x v="13"/>
    <n v="104.3"/>
    <x v="436"/>
    <x v="10"/>
    <n v="11.7"/>
    <x v="1001"/>
    <s v="Metallic Silver"/>
    <x v="28"/>
    <n v="4"/>
    <s v="★★★☆☆"/>
    <n v="3"/>
    <n v="8152"/>
    <n v="3"/>
    <x v="1001"/>
    <n v="3.3940556088207097"/>
    <n v="222.21864406779659"/>
    <x v="1"/>
  </r>
  <r>
    <n v="1003"/>
    <x v="41"/>
    <x v="67"/>
    <x v="8"/>
    <x v="2"/>
    <n v="116.8"/>
    <x v="373"/>
    <x v="15"/>
    <n v="8.4"/>
    <x v="1002"/>
    <s v="Electric Blue"/>
    <x v="22"/>
    <n v="4"/>
    <s v="★★★☆☆"/>
    <n v="3"/>
    <n v="450"/>
    <n v="4"/>
    <x v="1002"/>
    <n v="4.0582191780821919"/>
    <n v="96.952426160337552"/>
    <x v="1"/>
  </r>
  <r>
    <n v="1004"/>
    <x v="35"/>
    <x v="87"/>
    <x v="8"/>
    <x v="12"/>
    <n v="38.799999999999997"/>
    <x v="161"/>
    <x v="7"/>
    <n v="10.5"/>
    <x v="1003"/>
    <s v="Tan"/>
    <x v="16"/>
    <n v="5"/>
    <s v="★★★★★"/>
    <n v="5"/>
    <n v="4781"/>
    <n v="3"/>
    <x v="1003"/>
    <n v="12.113402061855671"/>
    <n v="146.83699999999999"/>
    <x v="1"/>
  </r>
  <r>
    <n v="1005"/>
    <x v="2"/>
    <x v="101"/>
    <x v="8"/>
    <x v="1"/>
    <n v="106.6"/>
    <x v="239"/>
    <x v="3"/>
    <n v="6.1"/>
    <x v="1004"/>
    <s v="Brown"/>
    <x v="8"/>
    <n v="3"/>
    <s v="Unknown"/>
    <s v="Unknown"/>
    <n v="1952"/>
    <n v="5"/>
    <x v="1004"/>
    <n v="5.4784240150093808"/>
    <n v="246.39924657534246"/>
    <x v="0"/>
  </r>
  <r>
    <n v="1006"/>
    <x v="6"/>
    <x v="6"/>
    <x v="6"/>
    <x v="2"/>
    <n v="73.7"/>
    <x v="103"/>
    <x v="8"/>
    <n v="2.1"/>
    <x v="1005"/>
    <s v="Brown"/>
    <x v="18"/>
    <n v="4"/>
    <s v="★★★★☆"/>
    <n v="4"/>
    <n v="7350"/>
    <n v="4"/>
    <x v="1005"/>
    <n v="7.4762550881953862"/>
    <n v="115.28016333938295"/>
    <x v="1"/>
  </r>
  <r>
    <n v="1007"/>
    <x v="20"/>
    <x v="78"/>
    <x v="6"/>
    <x v="1"/>
    <n v="82"/>
    <x v="236"/>
    <x v="13"/>
    <n v="2.2999999999999998"/>
    <x v="1006"/>
    <s v="Gray"/>
    <x v="23"/>
    <n v="5"/>
    <s v="★★★★★"/>
    <n v="5"/>
    <n v="16701"/>
    <n v="5"/>
    <x v="1006"/>
    <n v="3.6463414634146343"/>
    <n v="188.85578595317725"/>
    <x v="1"/>
  </r>
  <r>
    <n v="1008"/>
    <x v="28"/>
    <x v="61"/>
    <x v="6"/>
    <x v="0"/>
    <n v="68.2"/>
    <x v="59"/>
    <x v="7"/>
    <n v="3.6"/>
    <x v="1007"/>
    <s v="Cobalt Blue"/>
    <x v="17"/>
    <n v="0"/>
    <s v="★★★☆☆"/>
    <n v="3"/>
    <n v="7904"/>
    <n v="4"/>
    <x v="1007"/>
    <n v="3.3724340175953076"/>
    <n v="473.89243478260869"/>
    <x v="0"/>
  </r>
  <r>
    <n v="1009"/>
    <x v="34"/>
    <x v="113"/>
    <x v="1"/>
    <x v="5"/>
    <n v="92.3"/>
    <x v="89"/>
    <x v="11"/>
    <n v="7.7"/>
    <x v="1008"/>
    <s v="White"/>
    <x v="5"/>
    <n v="2"/>
    <s v="★★★★☆"/>
    <n v="4"/>
    <n v="18610"/>
    <n v="4"/>
    <x v="1008"/>
    <n v="4.4853737811484296"/>
    <n v="355.78311594202899"/>
    <x v="0"/>
  </r>
  <r>
    <n v="1010"/>
    <x v="14"/>
    <x v="14"/>
    <x v="8"/>
    <x v="10"/>
    <n v="34.1"/>
    <x v="40"/>
    <x v="9"/>
    <n v="3.4"/>
    <x v="1009"/>
    <s v="Matte Blue"/>
    <x v="7"/>
    <n v="5"/>
    <s v="★★★★★"/>
    <n v="5"/>
    <n v="11694"/>
    <n v="3"/>
    <x v="1009"/>
    <n v="7.5073313782991198"/>
    <n v="494.34054687499997"/>
    <x v="0"/>
  </r>
  <r>
    <n v="1011"/>
    <x v="2"/>
    <x v="178"/>
    <x v="5"/>
    <x v="2"/>
    <n v="135.69999999999999"/>
    <x v="437"/>
    <x v="2"/>
    <n v="10.4"/>
    <x v="1010"/>
    <s v="Stealth Gray"/>
    <x v="9"/>
    <n v="3"/>
    <s v="★★★☆☆"/>
    <n v="3"/>
    <n v="2499"/>
    <n v="3"/>
    <x v="1010"/>
    <n v="1.9602063375092116"/>
    <n v="273.78075187969921"/>
    <x v="1"/>
  </r>
  <r>
    <n v="1012"/>
    <x v="49"/>
    <x v="104"/>
    <x v="8"/>
    <x v="3"/>
    <n v="132.69999999999999"/>
    <x v="125"/>
    <x v="1"/>
    <n v="5.2"/>
    <x v="1011"/>
    <s v="Red"/>
    <x v="13"/>
    <n v="4"/>
    <s v="★★★★★"/>
    <n v="5"/>
    <n v="7029"/>
    <n v="3"/>
    <x v="1011"/>
    <n v="1.5373021853805577"/>
    <n v="732.91534313725492"/>
    <x v="0"/>
  </r>
  <r>
    <n v="1013"/>
    <x v="36"/>
    <x v="50"/>
    <x v="0"/>
    <x v="13"/>
    <n v="21.5"/>
    <x v="124"/>
    <x v="9"/>
    <n v="1.9"/>
    <x v="1012"/>
    <s v="Matte Blue"/>
    <x v="38"/>
    <n v="0"/>
    <s v="★★★☆☆"/>
    <n v="3"/>
    <n v="3064"/>
    <n v="4"/>
    <x v="1012"/>
    <n v="18.604651162790699"/>
    <n v="159.12327500000001"/>
    <x v="1"/>
  </r>
  <r>
    <n v="1014"/>
    <x v="31"/>
    <x v="56"/>
    <x v="3"/>
    <x v="0"/>
    <n v="101.8"/>
    <x v="343"/>
    <x v="3"/>
    <n v="1"/>
    <x v="1013"/>
    <s v="Matte White"/>
    <x v="1"/>
    <n v="5"/>
    <s v="★★★★☆"/>
    <n v="4"/>
    <n v="7089"/>
    <n v="4"/>
    <x v="1013"/>
    <n v="4.8035363457760312"/>
    <n v="230.42862985685073"/>
    <x v="0"/>
  </r>
  <r>
    <n v="1015"/>
    <x v="52"/>
    <x v="145"/>
    <x v="4"/>
    <x v="4"/>
    <n v="95.8"/>
    <x v="130"/>
    <x v="13"/>
    <n v="0.5"/>
    <x v="1014"/>
    <s v="Teal"/>
    <x v="38"/>
    <n v="1"/>
    <s v="Unknown"/>
    <s v="Unknown"/>
    <n v="18733"/>
    <n v="3"/>
    <x v="1014"/>
    <n v="5.9812108559498958"/>
    <n v="198.19457242582897"/>
    <x v="0"/>
  </r>
  <r>
    <n v="1016"/>
    <x v="11"/>
    <x v="11"/>
    <x v="8"/>
    <x v="10"/>
    <n v="126.9"/>
    <x v="414"/>
    <x v="2"/>
    <n v="8.9"/>
    <x v="1015"/>
    <s v="Electric Blue"/>
    <x v="7"/>
    <s v="Unknown"/>
    <s v="★★★☆☆"/>
    <n v="3"/>
    <n v="4407"/>
    <n v="3"/>
    <x v="1015"/>
    <n v="1.7257683215130022"/>
    <n v="244.30470319634705"/>
    <x v="1"/>
  </r>
  <r>
    <n v="1017"/>
    <x v="10"/>
    <x v="10"/>
    <x v="2"/>
    <x v="7"/>
    <n v="118.4"/>
    <x v="343"/>
    <x v="8"/>
    <n v="10.1"/>
    <x v="1016"/>
    <s v="Ice Silver"/>
    <x v="12"/>
    <n v="1"/>
    <s v="Unknown"/>
    <s v="Unknown"/>
    <n v="12272"/>
    <n v="3"/>
    <x v="1016"/>
    <n v="4.1300675675675675"/>
    <n v="167.31840490797546"/>
    <x v="0"/>
  </r>
  <r>
    <n v="1018"/>
    <x v="15"/>
    <x v="15"/>
    <x v="1"/>
    <x v="1"/>
    <n v="136.1"/>
    <x v="23"/>
    <x v="15"/>
    <n v="9.3000000000000007"/>
    <x v="1017"/>
    <s v="Charcoal"/>
    <x v="31"/>
    <s v="Unknown"/>
    <s v="★★★★☆"/>
    <n v="4"/>
    <n v="17047"/>
    <n v="5"/>
    <x v="1017"/>
    <n v="1.1388684790595152"/>
    <n v="357.51109677419356"/>
    <x v="1"/>
  </r>
  <r>
    <n v="1019"/>
    <x v="1"/>
    <x v="26"/>
    <x v="7"/>
    <x v="10"/>
    <n v="127.7"/>
    <x v="275"/>
    <x v="12"/>
    <n v="11.5"/>
    <x v="1018"/>
    <s v="Sapphire Blue"/>
    <x v="38"/>
    <n v="2"/>
    <s v="★★★☆☆"/>
    <n v="3"/>
    <n v="6431"/>
    <n v="4"/>
    <x v="1018"/>
    <n v="3.163664839467502"/>
    <n v="200.46128712871288"/>
    <x v="0"/>
  </r>
  <r>
    <n v="1020"/>
    <x v="33"/>
    <x v="45"/>
    <x v="3"/>
    <x v="12"/>
    <n v="140.5"/>
    <x v="438"/>
    <x v="7"/>
    <n v="9.6999999999999993"/>
    <x v="1019"/>
    <s v="Blue"/>
    <x v="27"/>
    <n v="4"/>
    <s v="★★★★☆"/>
    <n v="4"/>
    <n v="12930"/>
    <n v="5"/>
    <x v="1019"/>
    <n v="3.8932384341637012"/>
    <n v="82.657166361974404"/>
    <x v="1"/>
  </r>
  <r>
    <n v="1021"/>
    <x v="5"/>
    <x v="128"/>
    <x v="0"/>
    <x v="4"/>
    <n v="43.4"/>
    <x v="378"/>
    <x v="3"/>
    <n v="9.6999999999999993"/>
    <x v="1020"/>
    <s v="Blue"/>
    <x v="35"/>
    <n v="4"/>
    <s v="★★★★★"/>
    <n v="5"/>
    <n v="2738"/>
    <n v="4"/>
    <x v="1020"/>
    <n v="12.626728110599078"/>
    <n v="107.40501824817518"/>
    <x v="1"/>
  </r>
  <r>
    <n v="1022"/>
    <x v="40"/>
    <x v="62"/>
    <x v="4"/>
    <x v="13"/>
    <n v="53.9"/>
    <x v="225"/>
    <x v="0"/>
    <n v="10"/>
    <x v="1021"/>
    <s v="Champagne"/>
    <x v="21"/>
    <s v="Unknown"/>
    <s v="★★★☆☆"/>
    <n v="3"/>
    <n v="16972"/>
    <n v="3"/>
    <x v="1021"/>
    <n v="7.0686456400742115"/>
    <n v="92.604278215223104"/>
    <x v="2"/>
  </r>
  <r>
    <n v="1023"/>
    <x v="29"/>
    <x v="51"/>
    <x v="4"/>
    <x v="3"/>
    <n v="113.7"/>
    <x v="291"/>
    <x v="15"/>
    <n v="9"/>
    <x v="1022"/>
    <s v="Pearl White"/>
    <x v="22"/>
    <n v="2"/>
    <s v="★★★☆☆"/>
    <n v="3"/>
    <n v="793"/>
    <n v="5"/>
    <x v="1022"/>
    <n v="3.333333333333333"/>
    <n v="181.05828496042216"/>
    <x v="1"/>
  </r>
  <r>
    <n v="1024"/>
    <x v="27"/>
    <x v="102"/>
    <x v="2"/>
    <x v="10"/>
    <n v="118.5"/>
    <x v="395"/>
    <x v="15"/>
    <n v="1.5"/>
    <x v="1023"/>
    <s v="Cobalt Blue"/>
    <x v="13"/>
    <n v="4"/>
    <s v="Unknown"/>
    <s v="Unknown"/>
    <n v="19820"/>
    <n v="3"/>
    <x v="1023"/>
    <n v="4.3291139240506329"/>
    <n v="103.02269005847953"/>
    <x v="1"/>
  </r>
  <r>
    <n v="1025"/>
    <x v="48"/>
    <x v="127"/>
    <x v="2"/>
    <x v="11"/>
    <n v="69.3"/>
    <x v="144"/>
    <x v="8"/>
    <n v="9.1999999999999993"/>
    <x v="1024"/>
    <s v="Green"/>
    <x v="15"/>
    <n v="4"/>
    <s v="★★★★☆"/>
    <n v="4"/>
    <n v="16093"/>
    <n v="5"/>
    <x v="1024"/>
    <n v="2.2799422799422802"/>
    <n v="387.95246835443038"/>
    <x v="1"/>
  </r>
  <r>
    <n v="1026"/>
    <x v="38"/>
    <x v="54"/>
    <x v="10"/>
    <x v="10"/>
    <n v="127.2"/>
    <x v="57"/>
    <x v="2"/>
    <n v="4.0999999999999996"/>
    <x v="1025"/>
    <s v="Graphite Gray"/>
    <x v="33"/>
    <n v="0"/>
    <s v="Unknown"/>
    <s v="Unknown"/>
    <n v="8561"/>
    <n v="3"/>
    <x v="1025"/>
    <n v="1.941823899371069"/>
    <n v="349.25072874493924"/>
    <x v="0"/>
  </r>
  <r>
    <n v="1027"/>
    <x v="2"/>
    <x v="101"/>
    <x v="1"/>
    <x v="11"/>
    <n v="31.5"/>
    <x v="161"/>
    <x v="13"/>
    <n v="6.6"/>
    <x v="1026"/>
    <s v="Matte Green"/>
    <x v="25"/>
    <n v="1"/>
    <s v="★★★★☆"/>
    <n v="4"/>
    <n v="12109"/>
    <n v="5"/>
    <x v="1026"/>
    <n v="14.920634920634921"/>
    <n v="167.2808510638298"/>
    <x v="1"/>
  </r>
  <r>
    <n v="1028"/>
    <x v="12"/>
    <x v="164"/>
    <x v="6"/>
    <x v="1"/>
    <n v="42.1"/>
    <x v="346"/>
    <x v="4"/>
    <n v="8.9"/>
    <x v="1027"/>
    <s v="Silver"/>
    <x v="36"/>
    <s v="Unknown"/>
    <s v="★★★★★"/>
    <n v="5"/>
    <n v="18293"/>
    <n v="4"/>
    <x v="1027"/>
    <n v="9.3824228028503551"/>
    <n v="243.81063291139239"/>
    <x v="0"/>
  </r>
  <r>
    <n v="1029"/>
    <x v="29"/>
    <x v="51"/>
    <x v="0"/>
    <x v="14"/>
    <n v="101.2"/>
    <x v="65"/>
    <x v="11"/>
    <n v="1.9"/>
    <x v="1028"/>
    <s v="Cobalt Blue"/>
    <x v="8"/>
    <n v="3"/>
    <s v="★★★★★"/>
    <n v="5"/>
    <n v="17343"/>
    <n v="5"/>
    <x v="1028"/>
    <n v="4.1996047430830039"/>
    <n v="87.73037647058824"/>
    <x v="2"/>
  </r>
  <r>
    <n v="1030"/>
    <x v="14"/>
    <x v="130"/>
    <x v="1"/>
    <x v="0"/>
    <n v="53.6"/>
    <x v="439"/>
    <x v="11"/>
    <n v="6.8"/>
    <x v="1029"/>
    <s v="Forest Green"/>
    <x v="20"/>
    <n v="5"/>
    <s v="★★★☆☆"/>
    <n v="3"/>
    <n v="13097"/>
    <n v="4"/>
    <x v="1029"/>
    <n v="10.03731343283582"/>
    <n v="161.40708178438661"/>
    <x v="0"/>
  </r>
  <r>
    <n v="1031"/>
    <x v="16"/>
    <x v="52"/>
    <x v="1"/>
    <x v="6"/>
    <n v="38.4"/>
    <x v="276"/>
    <x v="8"/>
    <n v="8.8000000000000007"/>
    <x v="1030"/>
    <s v="Ruby Red"/>
    <x v="17"/>
    <n v="1"/>
    <s v="★★★★★"/>
    <n v="5"/>
    <n v="4276"/>
    <n v="4"/>
    <x v="1030"/>
    <n v="7.916666666666667"/>
    <n v="304.62769736842108"/>
    <x v="0"/>
  </r>
  <r>
    <n v="1032"/>
    <x v="48"/>
    <x v="92"/>
    <x v="8"/>
    <x v="6"/>
    <n v="60.2"/>
    <x v="440"/>
    <x v="13"/>
    <n v="1.4"/>
    <x v="1031"/>
    <s v="Platinum"/>
    <x v="16"/>
    <n v="5"/>
    <s v="★★★★☆"/>
    <n v="4"/>
    <n v="9522"/>
    <n v="3"/>
    <x v="1031"/>
    <n v="8.2724252491694354"/>
    <n v="270.70943775100397"/>
    <x v="0"/>
  </r>
  <r>
    <n v="1033"/>
    <x v="21"/>
    <x v="25"/>
    <x v="8"/>
    <x v="0"/>
    <n v="107.8"/>
    <x v="42"/>
    <x v="11"/>
    <n v="3.9"/>
    <x v="1032"/>
    <s v="Volcanic Yellow"/>
    <x v="23"/>
    <n v="3"/>
    <s v="★★★★☆"/>
    <n v="4"/>
    <n v="9522"/>
    <n v="5"/>
    <x v="1032"/>
    <n v="2.541743970315399"/>
    <n v="529.58470802919703"/>
    <x v="0"/>
  </r>
  <r>
    <n v="1034"/>
    <x v="49"/>
    <x v="93"/>
    <x v="3"/>
    <x v="5"/>
    <n v="139.30000000000001"/>
    <x v="111"/>
    <x v="3"/>
    <n v="8.9"/>
    <x v="1033"/>
    <s v="Matte Gray"/>
    <x v="35"/>
    <n v="2"/>
    <s v="★★★★☆"/>
    <n v="4"/>
    <n v="19991"/>
    <n v="5"/>
    <x v="1033"/>
    <n v="3.5534816941852116"/>
    <n v="149.90832323232323"/>
    <x v="1"/>
  </r>
  <r>
    <n v="1035"/>
    <x v="12"/>
    <x v="12"/>
    <x v="2"/>
    <x v="8"/>
    <n v="57.7"/>
    <x v="264"/>
    <x v="2"/>
    <n v="11.9"/>
    <x v="1034"/>
    <s v="Electric Blue"/>
    <x v="21"/>
    <n v="2"/>
    <s v="★★★★★"/>
    <n v="5"/>
    <n v="10324"/>
    <n v="5"/>
    <x v="1034"/>
    <n v="7.4003466204506063"/>
    <n v="152.14320843091335"/>
    <x v="1"/>
  </r>
  <r>
    <n v="1036"/>
    <x v="10"/>
    <x v="10"/>
    <x v="8"/>
    <x v="14"/>
    <n v="38.4"/>
    <x v="153"/>
    <x v="15"/>
    <n v="1.6"/>
    <x v="1035"/>
    <s v="Matte Black"/>
    <x v="4"/>
    <n v="0"/>
    <s v="★★★☆☆"/>
    <n v="3"/>
    <n v="7900"/>
    <n v="5"/>
    <x v="1035"/>
    <n v="3.9583333333333335"/>
    <n v="670.93828947368422"/>
    <x v="0"/>
  </r>
  <r>
    <n v="1037"/>
    <x v="39"/>
    <x v="172"/>
    <x v="7"/>
    <x v="2"/>
    <n v="37.5"/>
    <x v="441"/>
    <x v="5"/>
    <n v="12"/>
    <x v="1036"/>
    <s v="Tan"/>
    <x v="14"/>
    <n v="0"/>
    <s v="★★★★★"/>
    <n v="5"/>
    <n v="16274"/>
    <n v="4"/>
    <x v="1036"/>
    <n v="11.44"/>
    <n v="80.898228438228429"/>
    <x v="2"/>
  </r>
  <r>
    <n v="1038"/>
    <x v="2"/>
    <x v="2"/>
    <x v="7"/>
    <x v="4"/>
    <n v="131.6"/>
    <x v="440"/>
    <x v="10"/>
    <n v="0.6"/>
    <x v="1037"/>
    <s v="Platinum"/>
    <x v="23"/>
    <n v="0"/>
    <s v="★★★★☆"/>
    <n v="4"/>
    <n v="3670"/>
    <n v="5"/>
    <x v="1037"/>
    <n v="3.7841945288753802"/>
    <n v="104.77803212851406"/>
    <x v="1"/>
  </r>
  <r>
    <n v="1039"/>
    <x v="9"/>
    <x v="76"/>
    <x v="5"/>
    <x v="4"/>
    <n v="140.19999999999999"/>
    <x v="367"/>
    <x v="4"/>
    <n v="4.3"/>
    <x v="1038"/>
    <s v="Champagne"/>
    <x v="28"/>
    <n v="4"/>
    <s v="★★★★☆"/>
    <n v="4"/>
    <n v="100"/>
    <n v="5"/>
    <x v="1038"/>
    <n v="1.6048502139800287"/>
    <n v="472.97782222222219"/>
    <x v="0"/>
  </r>
  <r>
    <n v="1040"/>
    <x v="17"/>
    <x v="19"/>
    <x v="9"/>
    <x v="11"/>
    <n v="99.3"/>
    <x v="442"/>
    <x v="0"/>
    <n v="10.7"/>
    <x v="1039"/>
    <s v="Gun Metal"/>
    <x v="12"/>
    <n v="4"/>
    <s v="★★★☆☆"/>
    <n v="3"/>
    <n v="17669"/>
    <n v="4"/>
    <x v="1039"/>
    <n v="2.7895266868076538"/>
    <n v="141.33657039711193"/>
    <x v="2"/>
  </r>
  <r>
    <n v="1041"/>
    <x v="24"/>
    <x v="98"/>
    <x v="9"/>
    <x v="4"/>
    <n v="82.1"/>
    <x v="132"/>
    <x v="10"/>
    <n v="7.2"/>
    <x v="1040"/>
    <s v="Tan"/>
    <x v="7"/>
    <n v="5"/>
    <s v="★★★★★"/>
    <n v="5"/>
    <n v="16575"/>
    <n v="3"/>
    <x v="1040"/>
    <n v="6.4433617539585875"/>
    <n v="228.32238185255198"/>
    <x v="0"/>
  </r>
  <r>
    <n v="1042"/>
    <x v="3"/>
    <x v="57"/>
    <x v="7"/>
    <x v="13"/>
    <n v="63.6"/>
    <x v="286"/>
    <x v="15"/>
    <n v="1.6"/>
    <x v="1041"/>
    <s v="Ice Silver"/>
    <x v="39"/>
    <s v="Unknown"/>
    <s v="★★★☆☆"/>
    <n v="3"/>
    <n v="12020"/>
    <n v="5"/>
    <x v="1041"/>
    <n v="4.9371069182389933"/>
    <n v="452.39920382165604"/>
    <x v="0"/>
  </r>
  <r>
    <n v="1043"/>
    <x v="27"/>
    <x v="34"/>
    <x v="8"/>
    <x v="12"/>
    <n v="141.6"/>
    <x v="365"/>
    <x v="9"/>
    <n v="11.6"/>
    <x v="1042"/>
    <s v="Matte Black"/>
    <x v="13"/>
    <s v="Unknown"/>
    <s v="★★★☆☆"/>
    <n v="3"/>
    <n v="1381"/>
    <n v="3"/>
    <x v="1042"/>
    <n v="2.2528248587570623"/>
    <n v="373.82714733542321"/>
    <x v="0"/>
  </r>
  <r>
    <n v="1044"/>
    <x v="12"/>
    <x v="89"/>
    <x v="8"/>
    <x v="11"/>
    <n v="70.8"/>
    <x v="443"/>
    <x v="15"/>
    <n v="9.9"/>
    <x v="1043"/>
    <s v="Beige"/>
    <x v="5"/>
    <n v="0"/>
    <s v="★★★☆☆"/>
    <n v="3"/>
    <n v="5751"/>
    <n v="3"/>
    <x v="1043"/>
    <n v="7.796610169491526"/>
    <n v="220.16003623188405"/>
    <x v="0"/>
  </r>
  <r>
    <n v="1045"/>
    <x v="34"/>
    <x v="47"/>
    <x v="2"/>
    <x v="8"/>
    <n v="126.3"/>
    <x v="52"/>
    <x v="11"/>
    <n v="5.5"/>
    <x v="1044"/>
    <s v="Emerald Green"/>
    <x v="37"/>
    <n v="4"/>
    <s v="★★★☆☆"/>
    <n v="3"/>
    <n v="17186"/>
    <n v="4"/>
    <x v="1044"/>
    <n v="2.8503562945368173"/>
    <n v="119.59122222222221"/>
    <x v="1"/>
  </r>
  <r>
    <n v="1046"/>
    <x v="33"/>
    <x v="159"/>
    <x v="4"/>
    <x v="2"/>
    <n v="59.5"/>
    <x v="104"/>
    <x v="10"/>
    <n v="9.6"/>
    <x v="1045"/>
    <s v="Navy Blue"/>
    <x v="7"/>
    <n v="1"/>
    <s v="★★★★★"/>
    <n v="5"/>
    <n v="17321"/>
    <n v="3"/>
    <x v="1045"/>
    <n v="6.4369747899159666"/>
    <n v="386.99120104438646"/>
    <x v="0"/>
  </r>
  <r>
    <n v="1047"/>
    <x v="23"/>
    <x v="106"/>
    <x v="8"/>
    <x v="2"/>
    <n v="103.9"/>
    <x v="89"/>
    <x v="7"/>
    <n v="1.1000000000000001"/>
    <x v="1046"/>
    <s v="Candy Apple Red"/>
    <x v="23"/>
    <n v="0"/>
    <s v="★★★★★"/>
    <n v="5"/>
    <n v="2124"/>
    <n v="4"/>
    <x v="1046"/>
    <n v="3.9846005774783442"/>
    <n v="265.80456521739131"/>
    <x v="0"/>
  </r>
  <r>
    <n v="1048"/>
    <x v="33"/>
    <x v="159"/>
    <x v="0"/>
    <x v="0"/>
    <n v="149.4"/>
    <x v="59"/>
    <x v="11"/>
    <n v="5.0999999999999996"/>
    <x v="1047"/>
    <s v="Matte Green"/>
    <x v="19"/>
    <n v="3"/>
    <s v="★★★★☆"/>
    <n v="4"/>
    <n v="9712"/>
    <n v="5"/>
    <x v="1047"/>
    <n v="1.5394912985274432"/>
    <n v="442.35669565217387"/>
    <x v="0"/>
  </r>
  <r>
    <n v="1049"/>
    <x v="44"/>
    <x v="135"/>
    <x v="4"/>
    <x v="5"/>
    <n v="87.9"/>
    <x v="68"/>
    <x v="14"/>
    <n v="7.2"/>
    <x v="1048"/>
    <s v="Matte Green"/>
    <x v="9"/>
    <s v="Unknown"/>
    <s v="★★★★★"/>
    <n v="5"/>
    <n v="10144"/>
    <n v="5"/>
    <x v="1048"/>
    <n v="1.9795221843003412"/>
    <n v="611.57034482758627"/>
    <x v="0"/>
  </r>
  <r>
    <n v="1050"/>
    <x v="29"/>
    <x v="38"/>
    <x v="10"/>
    <x v="5"/>
    <n v="44.7"/>
    <x v="444"/>
    <x v="3"/>
    <n v="3.9"/>
    <x v="1049"/>
    <s v="Brown"/>
    <x v="29"/>
    <n v="0"/>
    <s v="★★★★★"/>
    <n v="5"/>
    <n v="15498"/>
    <n v="3"/>
    <x v="1049"/>
    <n v="4.3400447427293063"/>
    <n v="242.03644329896906"/>
    <x v="1"/>
  </r>
  <r>
    <n v="1051"/>
    <x v="4"/>
    <x v="82"/>
    <x v="7"/>
    <x v="14"/>
    <n v="74.3"/>
    <x v="401"/>
    <x v="10"/>
    <n v="7.9"/>
    <x v="1050"/>
    <s v="Electric Blue"/>
    <x v="17"/>
    <n v="5"/>
    <s v="★★★★☆"/>
    <n v="4"/>
    <n v="19739"/>
    <n v="4"/>
    <x v="1050"/>
    <n v="7.4831763122476449"/>
    <n v="91.49235611510791"/>
    <x v="1"/>
  </r>
  <r>
    <n v="1052"/>
    <x v="44"/>
    <x v="126"/>
    <x v="3"/>
    <x v="10"/>
    <n v="105.4"/>
    <x v="413"/>
    <x v="10"/>
    <n v="10.1"/>
    <x v="1051"/>
    <s v="Platinum"/>
    <x v="18"/>
    <n v="3"/>
    <s v="★★★☆☆"/>
    <n v="3"/>
    <n v="18555"/>
    <n v="5"/>
    <x v="1051"/>
    <n v="3.671726755218216"/>
    <n v="381.68578811369508"/>
    <x v="0"/>
  </r>
  <r>
    <n v="1053"/>
    <x v="43"/>
    <x v="75"/>
    <x v="0"/>
    <x v="4"/>
    <n v="124.6"/>
    <x v="227"/>
    <x v="0"/>
    <n v="5.2"/>
    <x v="1052"/>
    <s v="Matte White"/>
    <x v="5"/>
    <n v="2"/>
    <s v="★★★★★"/>
    <n v="5"/>
    <n v="12396"/>
    <n v="4"/>
    <x v="1052"/>
    <n v="4.0208667736757624"/>
    <n v="242.65994011976048"/>
    <x v="0"/>
  </r>
  <r>
    <n v="1054"/>
    <x v="23"/>
    <x v="106"/>
    <x v="8"/>
    <x v="8"/>
    <n v="93"/>
    <x v="268"/>
    <x v="9"/>
    <n v="1.6"/>
    <x v="1053"/>
    <s v="Charcoal"/>
    <x v="7"/>
    <n v="2"/>
    <s v="★★★☆☆"/>
    <n v="3"/>
    <n v="8255"/>
    <n v="3"/>
    <x v="1053"/>
    <n v="5.5268817204301079"/>
    <n v="252.28346303501945"/>
    <x v="0"/>
  </r>
  <r>
    <n v="1055"/>
    <x v="38"/>
    <x v="144"/>
    <x v="9"/>
    <x v="4"/>
    <n v="39.4"/>
    <x v="124"/>
    <x v="8"/>
    <n v="10.3"/>
    <x v="1054"/>
    <s v="Silver"/>
    <x v="23"/>
    <n v="1"/>
    <s v="★★★☆☆"/>
    <n v="3"/>
    <n v="16839"/>
    <n v="4"/>
    <x v="1054"/>
    <n v="10.152284263959391"/>
    <n v="156.570425"/>
    <x v="1"/>
  </r>
  <r>
    <n v="1056"/>
    <x v="30"/>
    <x v="39"/>
    <x v="9"/>
    <x v="6"/>
    <n v="149.80000000000001"/>
    <x v="296"/>
    <x v="4"/>
    <n v="6.3"/>
    <x v="1055"/>
    <s v="Lime Green"/>
    <x v="7"/>
    <n v="2"/>
    <s v="★★★☆☆"/>
    <n v="3"/>
    <n v="1570"/>
    <n v="3"/>
    <x v="1055"/>
    <n v="1.0614152202937248"/>
    <n v="245.32584905660377"/>
    <x v="2"/>
  </r>
  <r>
    <n v="1057"/>
    <x v="2"/>
    <x v="95"/>
    <x v="5"/>
    <x v="7"/>
    <n v="56.3"/>
    <x v="321"/>
    <x v="15"/>
    <n v="10.4"/>
    <x v="1056"/>
    <s v="Sunset Orange"/>
    <x v="31"/>
    <n v="5"/>
    <s v="★★★★☆"/>
    <n v="4"/>
    <n v="13472"/>
    <n v="5"/>
    <x v="1056"/>
    <n v="4.4404973357015987"/>
    <n v="274.26852000000002"/>
    <x v="1"/>
  </r>
  <r>
    <n v="1058"/>
    <x v="28"/>
    <x v="61"/>
    <x v="2"/>
    <x v="2"/>
    <n v="102.9"/>
    <x v="361"/>
    <x v="10"/>
    <n v="10.8"/>
    <x v="1057"/>
    <s v="Gun Metal"/>
    <x v="39"/>
    <n v="0"/>
    <s v="★★★☆☆"/>
    <n v="3"/>
    <n v="13212"/>
    <n v="4"/>
    <x v="1057"/>
    <n v="2.3129251700680271"/>
    <n v="348.22668067226891"/>
    <x v="0"/>
  </r>
  <r>
    <n v="1059"/>
    <x v="11"/>
    <x v="20"/>
    <x v="5"/>
    <x v="10"/>
    <n v="64.8"/>
    <x v="166"/>
    <x v="15"/>
    <n v="9.1"/>
    <x v="1058"/>
    <s v="Emerald Green"/>
    <x v="36"/>
    <n v="0"/>
    <s v="★★★★★"/>
    <n v="5"/>
    <n v="2188"/>
    <n v="4"/>
    <x v="1058"/>
    <n v="5.9259259259259265"/>
    <n v="231.90440104166666"/>
    <x v="0"/>
  </r>
  <r>
    <n v="1060"/>
    <x v="27"/>
    <x v="34"/>
    <x v="3"/>
    <x v="7"/>
    <n v="89.4"/>
    <x v="445"/>
    <x v="12"/>
    <n v="2.8"/>
    <x v="1059"/>
    <s v="Green"/>
    <x v="26"/>
    <n v="2"/>
    <s v="★★★☆☆"/>
    <n v="3"/>
    <n v="11296"/>
    <n v="4"/>
    <x v="1059"/>
    <n v="1.4988814317673378"/>
    <n v="630.32813432835826"/>
    <x v="0"/>
  </r>
  <r>
    <n v="1061"/>
    <x v="35"/>
    <x v="141"/>
    <x v="3"/>
    <x v="5"/>
    <n v="30.3"/>
    <x v="7"/>
    <x v="12"/>
    <n v="10.3"/>
    <x v="1060"/>
    <s v="Pearl White"/>
    <x v="13"/>
    <s v="Unknown"/>
    <s v="★★★☆☆"/>
    <n v="3"/>
    <n v="13824"/>
    <n v="3"/>
    <x v="1060"/>
    <n v="3.4653465346534653"/>
    <n v="1313.2730476190477"/>
    <x v="0"/>
  </r>
  <r>
    <n v="1062"/>
    <x v="46"/>
    <x v="83"/>
    <x v="1"/>
    <x v="11"/>
    <n v="37.200000000000003"/>
    <x v="200"/>
    <x v="14"/>
    <n v="4.8"/>
    <x v="1061"/>
    <s v="Candy Apple Red"/>
    <x v="12"/>
    <n v="4"/>
    <s v="★★★☆☆"/>
    <n v="3"/>
    <n v="5527"/>
    <n v="5"/>
    <x v="1061"/>
    <n v="9.4892473118279561"/>
    <n v="149.70668555240792"/>
    <x v="1"/>
  </r>
  <r>
    <n v="1063"/>
    <x v="8"/>
    <x v="8"/>
    <x v="10"/>
    <x v="1"/>
    <n v="71.400000000000006"/>
    <x v="299"/>
    <x v="2"/>
    <n v="11.7"/>
    <x v="1062"/>
    <s v="Bronze"/>
    <x v="39"/>
    <n v="1"/>
    <s v="★★★☆☆"/>
    <n v="3"/>
    <n v="13053"/>
    <n v="4"/>
    <x v="1062"/>
    <n v="5.0560224089635852"/>
    <n v="114.52063711911356"/>
    <x v="1"/>
  </r>
  <r>
    <n v="1064"/>
    <x v="15"/>
    <x v="15"/>
    <x v="10"/>
    <x v="5"/>
    <n v="80.2"/>
    <x v="446"/>
    <x v="6"/>
    <n v="8.1999999999999993"/>
    <x v="1063"/>
    <s v="Midnight Black"/>
    <x v="12"/>
    <s v="Unknown"/>
    <s v="Unknown"/>
    <s v="Unknown"/>
    <n v="16107"/>
    <n v="5"/>
    <x v="1063"/>
    <n v="6.2842892768079794"/>
    <n v="100.07575396825396"/>
    <x v="1"/>
  </r>
  <r>
    <n v="1065"/>
    <x v="15"/>
    <x v="15"/>
    <x v="4"/>
    <x v="7"/>
    <n v="45.1"/>
    <x v="335"/>
    <x v="9"/>
    <n v="2.5"/>
    <x v="1064"/>
    <s v="Racing Red"/>
    <x v="37"/>
    <n v="5"/>
    <s v="★★★★☆"/>
    <n v="4"/>
    <n v="7590"/>
    <n v="5"/>
    <x v="1064"/>
    <n v="8.0931263858093132"/>
    <n v="261.73975342465752"/>
    <x v="0"/>
  </r>
  <r>
    <n v="1066"/>
    <x v="16"/>
    <x v="16"/>
    <x v="3"/>
    <x v="10"/>
    <n v="90.7"/>
    <x v="179"/>
    <x v="9"/>
    <n v="0.8"/>
    <x v="1065"/>
    <s v="Stealth Gray"/>
    <x v="38"/>
    <n v="0"/>
    <s v="★★★★★"/>
    <n v="5"/>
    <n v="14047"/>
    <n v="4"/>
    <x v="1065"/>
    <n v="2.8996692392502754"/>
    <n v="218.51326996197719"/>
    <x v="1"/>
  </r>
  <r>
    <n v="1067"/>
    <x v="17"/>
    <x v="19"/>
    <x v="7"/>
    <x v="12"/>
    <n v="111"/>
    <x v="13"/>
    <x v="6"/>
    <n v="3.2"/>
    <x v="1066"/>
    <s v="Navy Blue"/>
    <x v="5"/>
    <n v="0"/>
    <s v="Unknown"/>
    <s v="Unknown"/>
    <n v="17715"/>
    <n v="3"/>
    <x v="1066"/>
    <n v="2.7567567567567566"/>
    <n v="256.89594771241832"/>
    <x v="1"/>
  </r>
  <r>
    <n v="1068"/>
    <x v="39"/>
    <x v="172"/>
    <x v="10"/>
    <x v="2"/>
    <n v="101.8"/>
    <x v="300"/>
    <x v="11"/>
    <n v="1.5"/>
    <x v="1067"/>
    <s v="Lime Green"/>
    <x v="2"/>
    <s v="Unknown"/>
    <s v="★★★☆☆"/>
    <n v="3"/>
    <n v="8680"/>
    <n v="4"/>
    <x v="1067"/>
    <n v="2.6227897838899805"/>
    <n v="289.14910112359547"/>
    <x v="1"/>
  </r>
  <r>
    <n v="1069"/>
    <x v="49"/>
    <x v="104"/>
    <x v="4"/>
    <x v="4"/>
    <n v="104.7"/>
    <x v="331"/>
    <x v="11"/>
    <n v="1.3"/>
    <x v="1068"/>
    <s v="Purple"/>
    <x v="32"/>
    <n v="3"/>
    <s v="★★★★★"/>
    <n v="5"/>
    <n v="19353"/>
    <n v="5"/>
    <x v="1068"/>
    <n v="5.5300859598853869"/>
    <n v="170.07632124352332"/>
    <x v="0"/>
  </r>
  <r>
    <n v="1070"/>
    <x v="38"/>
    <x v="60"/>
    <x v="6"/>
    <x v="2"/>
    <n v="75.900000000000006"/>
    <x v="248"/>
    <x v="8"/>
    <n v="9.5"/>
    <x v="1069"/>
    <s v="Pearl White"/>
    <x v="26"/>
    <n v="0"/>
    <s v="★★★★★"/>
    <n v="5"/>
    <n v="7530"/>
    <n v="5"/>
    <x v="1069"/>
    <n v="5.4150197628458496"/>
    <n v="326.44603406326036"/>
    <x v="0"/>
  </r>
  <r>
    <n v="1071"/>
    <x v="15"/>
    <x v="109"/>
    <x v="5"/>
    <x v="0"/>
    <n v="109.9"/>
    <x v="425"/>
    <x v="8"/>
    <n v="8"/>
    <x v="1070"/>
    <s v="Gun Metal"/>
    <x v="6"/>
    <n v="4"/>
    <s v="★★★★★"/>
    <n v="5"/>
    <n v="2752"/>
    <n v="4"/>
    <x v="1070"/>
    <n v="3.2666060054595083"/>
    <n v="183.22136490250696"/>
    <x v="1"/>
  </r>
  <r>
    <n v="1072"/>
    <x v="47"/>
    <x v="100"/>
    <x v="1"/>
    <x v="4"/>
    <n v="86"/>
    <x v="277"/>
    <x v="2"/>
    <n v="8.5"/>
    <x v="1071"/>
    <s v="Teal"/>
    <x v="10"/>
    <n v="4"/>
    <s v="★★★☆☆"/>
    <n v="3"/>
    <n v="17670"/>
    <n v="5"/>
    <x v="1071"/>
    <n v="6.8837209302325579"/>
    <n v="140.14978040540541"/>
    <x v="0"/>
  </r>
  <r>
    <n v="1073"/>
    <x v="21"/>
    <x v="88"/>
    <x v="5"/>
    <x v="12"/>
    <n v="55.7"/>
    <x v="33"/>
    <x v="15"/>
    <n v="11.6"/>
    <x v="1072"/>
    <s v="Emerald Green"/>
    <x v="4"/>
    <n v="4"/>
    <s v="★★★★★"/>
    <n v="5"/>
    <n v="18828"/>
    <n v="4"/>
    <x v="1072"/>
    <n v="8.9587073608617587"/>
    <n v="75.386232464929861"/>
    <x v="2"/>
  </r>
  <r>
    <n v="1074"/>
    <x v="26"/>
    <x v="90"/>
    <x v="10"/>
    <x v="1"/>
    <n v="128.4"/>
    <x v="179"/>
    <x v="12"/>
    <n v="6.2"/>
    <x v="1073"/>
    <s v="Burgundy"/>
    <x v="15"/>
    <n v="4"/>
    <s v="★★★★★"/>
    <n v="5"/>
    <n v="7781"/>
    <n v="4"/>
    <x v="1073"/>
    <n v="2.0482866043613708"/>
    <n v="456.16631178707229"/>
    <x v="0"/>
  </r>
  <r>
    <n v="1075"/>
    <x v="12"/>
    <x v="12"/>
    <x v="6"/>
    <x v="5"/>
    <n v="23.9"/>
    <x v="118"/>
    <x v="14"/>
    <n v="9.1999999999999993"/>
    <x v="1074"/>
    <s v="Volcanic Yellow"/>
    <x v="19"/>
    <n v="3"/>
    <s v="Unknown"/>
    <s v="Unknown"/>
    <n v="4090"/>
    <n v="3"/>
    <x v="1074"/>
    <n v="23.347280334728033"/>
    <n v="137.66761648745521"/>
    <x v="1"/>
  </r>
  <r>
    <n v="1076"/>
    <x v="22"/>
    <x v="86"/>
    <x v="10"/>
    <x v="14"/>
    <n v="117"/>
    <x v="60"/>
    <x v="14"/>
    <n v="3.6"/>
    <x v="1075"/>
    <s v="Matte Black"/>
    <x v="29"/>
    <n v="3"/>
    <s v="★★★★★"/>
    <n v="5"/>
    <n v="9639"/>
    <n v="3"/>
    <x v="1075"/>
    <n v="4.5811965811965809"/>
    <n v="96.840895522388067"/>
    <x v="1"/>
  </r>
  <r>
    <n v="1077"/>
    <x v="0"/>
    <x v="0"/>
    <x v="1"/>
    <x v="10"/>
    <n v="108.9"/>
    <x v="106"/>
    <x v="13"/>
    <n v="9.6"/>
    <x v="1076"/>
    <s v="Crimson Red"/>
    <x v="7"/>
    <n v="4"/>
    <s v="★★★☆☆"/>
    <n v="3"/>
    <n v="8543"/>
    <n v="3"/>
    <x v="1076"/>
    <n v="4.3893480257116622"/>
    <n v="271.20711297071131"/>
    <x v="0"/>
  </r>
  <r>
    <n v="1078"/>
    <x v="17"/>
    <x v="17"/>
    <x v="2"/>
    <x v="10"/>
    <n v="89.3"/>
    <x v="31"/>
    <x v="6"/>
    <n v="2.5"/>
    <x v="1077"/>
    <s v="Beige"/>
    <x v="1"/>
    <n v="1"/>
    <s v="★★★★★"/>
    <n v="5"/>
    <n v="7283"/>
    <n v="4"/>
    <x v="1077"/>
    <n v="3.045912653975364"/>
    <n v="527.21665441176469"/>
    <x v="0"/>
  </r>
  <r>
    <n v="1079"/>
    <x v="40"/>
    <x v="62"/>
    <x v="1"/>
    <x v="11"/>
    <n v="33.299999999999997"/>
    <x v="387"/>
    <x v="7"/>
    <n v="6.9"/>
    <x v="1078"/>
    <s v="Turquoise"/>
    <x v="23"/>
    <n v="3"/>
    <s v="★★★★★"/>
    <n v="5"/>
    <n v="10629"/>
    <n v="3"/>
    <x v="1078"/>
    <n v="16.216216216216218"/>
    <n v="142.49318518518521"/>
    <x v="1"/>
  </r>
  <r>
    <n v="1080"/>
    <x v="29"/>
    <x v="51"/>
    <x v="7"/>
    <x v="14"/>
    <n v="108.4"/>
    <x v="260"/>
    <x v="13"/>
    <n v="3.1"/>
    <x v="1079"/>
    <s v="Emerald Green"/>
    <x v="19"/>
    <s v="Unknown"/>
    <s v="★★★★★"/>
    <n v="5"/>
    <n v="2441"/>
    <n v="3"/>
    <x v="1079"/>
    <n v="4.8154981549815492"/>
    <n v="102.10563218390804"/>
    <x v="1"/>
  </r>
  <r>
    <n v="1081"/>
    <x v="32"/>
    <x v="138"/>
    <x v="7"/>
    <x v="10"/>
    <n v="26.1"/>
    <x v="199"/>
    <x v="5"/>
    <n v="7.2"/>
    <x v="1080"/>
    <s v="Silver"/>
    <x v="0"/>
    <n v="1"/>
    <s v="Unknown"/>
    <s v="Unknown"/>
    <n v="9622"/>
    <n v="4"/>
    <x v="1080"/>
    <n v="14.061302681992336"/>
    <n v="169.7440054495913"/>
    <x v="1"/>
  </r>
  <r>
    <n v="1082"/>
    <x v="35"/>
    <x v="87"/>
    <x v="2"/>
    <x v="2"/>
    <n v="33.9"/>
    <x v="392"/>
    <x v="11"/>
    <n v="4.7"/>
    <x v="1081"/>
    <s v="Platinum"/>
    <x v="31"/>
    <n v="4"/>
    <s v="★★★★☆"/>
    <n v="4"/>
    <n v="10397"/>
    <n v="3"/>
    <x v="1081"/>
    <n v="13.952802359882007"/>
    <n v="288.22805496828749"/>
    <x v="0"/>
  </r>
  <r>
    <n v="1083"/>
    <x v="27"/>
    <x v="34"/>
    <x v="10"/>
    <x v="0"/>
    <n v="132.4"/>
    <x v="316"/>
    <x v="7"/>
    <n v="3.8"/>
    <x v="1082"/>
    <s v="Green"/>
    <x v="14"/>
    <n v="1"/>
    <s v="★★★☆☆"/>
    <n v="3"/>
    <n v="19389"/>
    <n v="5"/>
    <x v="1082"/>
    <n v="3.8519637462235647"/>
    <n v="239.94339215686276"/>
    <x v="0"/>
  </r>
  <r>
    <n v="1084"/>
    <x v="32"/>
    <x v="138"/>
    <x v="0"/>
    <x v="9"/>
    <n v="115.2"/>
    <x v="393"/>
    <x v="6"/>
    <n v="0.6"/>
    <x v="1083"/>
    <s v="Forest Green"/>
    <x v="35"/>
    <n v="2"/>
    <s v="★★★★☆"/>
    <n v="4"/>
    <n v="18265"/>
    <n v="4"/>
    <x v="1083"/>
    <n v="1.4496527777777777"/>
    <n v="439.0322754491018"/>
    <x v="1"/>
  </r>
  <r>
    <n v="1085"/>
    <x v="23"/>
    <x v="106"/>
    <x v="2"/>
    <x v="1"/>
    <n v="120.5"/>
    <x v="425"/>
    <x v="9"/>
    <n v="9.6"/>
    <x v="1084"/>
    <s v="Candy Apple Red"/>
    <x v="22"/>
    <n v="1"/>
    <s v="★★★★★"/>
    <n v="5"/>
    <n v="11052"/>
    <n v="5"/>
    <x v="1084"/>
    <n v="2.9792531120331951"/>
    <n v="233.90963788300834"/>
    <x v="0"/>
  </r>
  <r>
    <n v="1086"/>
    <x v="11"/>
    <x v="11"/>
    <x v="3"/>
    <x v="7"/>
    <n v="64.099999999999994"/>
    <x v="11"/>
    <x v="9"/>
    <n v="11.6"/>
    <x v="1085"/>
    <s v="Purple"/>
    <x v="19"/>
    <n v="4"/>
    <s v="★★★☆☆"/>
    <n v="3"/>
    <n v="2719"/>
    <n v="5"/>
    <x v="1085"/>
    <n v="6.2558502340093609"/>
    <n v="313.1977306733167"/>
    <x v="0"/>
  </r>
  <r>
    <n v="1087"/>
    <x v="43"/>
    <x v="75"/>
    <x v="0"/>
    <x v="10"/>
    <n v="141.19999999999999"/>
    <x v="136"/>
    <x v="2"/>
    <n v="1"/>
    <x v="1086"/>
    <s v="Turquoise"/>
    <x v="27"/>
    <n v="1"/>
    <s v="★★★★★"/>
    <n v="5"/>
    <n v="3792"/>
    <n v="4"/>
    <x v="1086"/>
    <n v="0.72946175637393773"/>
    <n v="1225.1900970873787"/>
    <x v="0"/>
  </r>
  <r>
    <n v="1088"/>
    <x v="8"/>
    <x v="8"/>
    <x v="8"/>
    <x v="8"/>
    <n v="62.1"/>
    <x v="63"/>
    <x v="2"/>
    <n v="6.5"/>
    <x v="1087"/>
    <s v="Brown"/>
    <x v="3"/>
    <n v="5"/>
    <s v="★★★★★"/>
    <n v="5"/>
    <n v="17196"/>
    <n v="5"/>
    <x v="1087"/>
    <n v="5.5716586151368759"/>
    <n v="306.38768786127167"/>
    <x v="0"/>
  </r>
  <r>
    <n v="1089"/>
    <x v="2"/>
    <x v="179"/>
    <x v="5"/>
    <x v="9"/>
    <n v="149.4"/>
    <x v="391"/>
    <x v="0"/>
    <n v="6.2"/>
    <x v="1088"/>
    <s v="Crimson Red"/>
    <x v="33"/>
    <n v="5"/>
    <s v="★★★★☆"/>
    <n v="4"/>
    <n v="13542"/>
    <n v="3"/>
    <x v="1088"/>
    <n v="2.3493975903614457"/>
    <n v="376.18529914529915"/>
    <x v="0"/>
  </r>
  <r>
    <n v="1090"/>
    <x v="51"/>
    <x v="139"/>
    <x v="10"/>
    <x v="11"/>
    <n v="130"/>
    <x v="106"/>
    <x v="11"/>
    <n v="11.1"/>
    <x v="1089"/>
    <s v="Red"/>
    <x v="20"/>
    <n v="1"/>
    <s v="★★★☆☆"/>
    <n v="3"/>
    <n v="4381"/>
    <n v="3"/>
    <x v="1089"/>
    <n v="3.6769230769230767"/>
    <n v="135.04098326359832"/>
    <x v="1"/>
  </r>
  <r>
    <n v="1091"/>
    <x v="3"/>
    <x v="57"/>
    <x v="8"/>
    <x v="9"/>
    <n v="38.6"/>
    <x v="447"/>
    <x v="10"/>
    <n v="7.7"/>
    <x v="1090"/>
    <s v="Blue"/>
    <x v="16"/>
    <n v="0"/>
    <s v="★★★★☆"/>
    <n v="4"/>
    <n v="5247"/>
    <n v="3"/>
    <x v="1090"/>
    <n v="13.730569948186528"/>
    <n v="197.90215094339624"/>
    <x v="0"/>
  </r>
  <r>
    <n v="1092"/>
    <x v="41"/>
    <x v="134"/>
    <x v="2"/>
    <x v="8"/>
    <n v="89.2"/>
    <x v="281"/>
    <x v="6"/>
    <n v="5.0999999999999996"/>
    <x v="1091"/>
    <s v="Lime Green"/>
    <x v="4"/>
    <n v="1"/>
    <s v="★★★★☆"/>
    <n v="4"/>
    <n v="8530"/>
    <n v="5"/>
    <x v="1091"/>
    <n v="5.5156950672645735"/>
    <n v="233.21138211382114"/>
    <x v="0"/>
  </r>
  <r>
    <n v="1093"/>
    <x v="36"/>
    <x v="149"/>
    <x v="1"/>
    <x v="13"/>
    <n v="82.9"/>
    <x v="448"/>
    <x v="0"/>
    <n v="10.4"/>
    <x v="1092"/>
    <s v="Purple"/>
    <x v="5"/>
    <n v="4"/>
    <s v="★★★★★"/>
    <n v="5"/>
    <n v="14862"/>
    <n v="4"/>
    <x v="1092"/>
    <n v="3.5464414957780455"/>
    <n v="486.58683673469386"/>
    <x v="0"/>
  </r>
  <r>
    <n v="1094"/>
    <x v="11"/>
    <x v="118"/>
    <x v="8"/>
    <x v="0"/>
    <n v="33.299999999999997"/>
    <x v="344"/>
    <x v="11"/>
    <n v="8.8000000000000007"/>
    <x v="1093"/>
    <s v="Ruby Red"/>
    <x v="36"/>
    <n v="3"/>
    <s v="★★★★★"/>
    <n v="5"/>
    <n v="7119"/>
    <n v="5"/>
    <x v="1093"/>
    <n v="3.8138138138138142"/>
    <n v="1143.6383464566929"/>
    <x v="0"/>
  </r>
  <r>
    <n v="1095"/>
    <x v="44"/>
    <x v="126"/>
    <x v="0"/>
    <x v="11"/>
    <n v="43.6"/>
    <x v="250"/>
    <x v="12"/>
    <n v="9"/>
    <x v="1094"/>
    <s v="Yellow"/>
    <x v="33"/>
    <n v="5"/>
    <s v="Unknown"/>
    <s v="Unknown"/>
    <n v="9935"/>
    <n v="3"/>
    <x v="1094"/>
    <n v="4.1055045871559628"/>
    <n v="758.58687150837977"/>
    <x v="0"/>
  </r>
  <r>
    <n v="1096"/>
    <x v="1"/>
    <x v="1"/>
    <x v="8"/>
    <x v="5"/>
    <n v="41.7"/>
    <x v="282"/>
    <x v="14"/>
    <n v="8.6"/>
    <x v="1095"/>
    <s v="Matte Green"/>
    <x v="15"/>
    <n v="4"/>
    <s v="★★★☆☆"/>
    <n v="3"/>
    <n v="16026"/>
    <n v="5"/>
    <x v="1095"/>
    <n v="10.40767386091127"/>
    <n v="136.73396313364054"/>
    <x v="1"/>
  </r>
  <r>
    <n v="1097"/>
    <x v="44"/>
    <x v="135"/>
    <x v="7"/>
    <x v="2"/>
    <n v="41"/>
    <x v="319"/>
    <x v="8"/>
    <n v="3.3"/>
    <x v="1096"/>
    <s v="Pink"/>
    <x v="28"/>
    <n v="4"/>
    <s v="★★★★★"/>
    <n v="5"/>
    <n v="3816"/>
    <n v="3"/>
    <x v="1096"/>
    <n v="7.3414634146341466"/>
    <n v="107.46591362126246"/>
    <x v="2"/>
  </r>
  <r>
    <n v="1098"/>
    <x v="18"/>
    <x v="18"/>
    <x v="5"/>
    <x v="12"/>
    <n v="20.3"/>
    <x v="261"/>
    <x v="11"/>
    <n v="5.6"/>
    <x v="694"/>
    <s v="Pink"/>
    <x v="9"/>
    <n v="4"/>
    <s v="★★★★☆"/>
    <n v="4"/>
    <n v="3686"/>
    <n v="3"/>
    <x v="1097"/>
    <n v="19.310344827586206"/>
    <n v="126.14987244897959"/>
    <x v="1"/>
  </r>
  <r>
    <n v="1099"/>
    <x v="50"/>
    <x v="117"/>
    <x v="10"/>
    <x v="9"/>
    <n v="143.69999999999999"/>
    <x v="239"/>
    <x v="3"/>
    <n v="2"/>
    <x v="1097"/>
    <s v="Sky Blue"/>
    <x v="13"/>
    <s v="Unknown"/>
    <s v="★★★★★"/>
    <n v="5"/>
    <n v="1778"/>
    <n v="5"/>
    <x v="1098"/>
    <n v="4.0640222686151706"/>
    <n v="57.139400684931516"/>
    <x v="2"/>
  </r>
  <r>
    <n v="1100"/>
    <x v="20"/>
    <x v="32"/>
    <x v="0"/>
    <x v="5"/>
    <n v="25.8"/>
    <x v="343"/>
    <x v="6"/>
    <n v="7.5"/>
    <x v="1098"/>
    <s v="Sunset Orange"/>
    <x v="20"/>
    <n v="4"/>
    <s v="★★★★★"/>
    <n v="5"/>
    <n v="12196"/>
    <n v="5"/>
    <x v="1099"/>
    <n v="18.953488372093023"/>
    <n v="291.95752556237221"/>
    <x v="0"/>
  </r>
  <r>
    <n v="1101"/>
    <x v="26"/>
    <x v="33"/>
    <x v="10"/>
    <x v="2"/>
    <n v="102.9"/>
    <x v="319"/>
    <x v="2"/>
    <n v="9.6999999999999993"/>
    <x v="1099"/>
    <s v="Burgundy"/>
    <x v="14"/>
    <n v="2"/>
    <s v="★★★★☆"/>
    <n v="4"/>
    <n v="2687"/>
    <n v="5"/>
    <x v="1100"/>
    <n v="2.9251700680272106"/>
    <n v="467.46076411960132"/>
    <x v="0"/>
  </r>
  <r>
    <n v="1102"/>
    <x v="31"/>
    <x v="56"/>
    <x v="2"/>
    <x v="6"/>
    <n v="79.8"/>
    <x v="442"/>
    <x v="11"/>
    <n v="11.5"/>
    <x v="1100"/>
    <s v="Matte Green"/>
    <x v="0"/>
    <s v="Unknown"/>
    <s v="★★★★★"/>
    <n v="5"/>
    <n v="19230"/>
    <n v="5"/>
    <x v="1101"/>
    <n v="3.4711779448621556"/>
    <n v="486.06783393501809"/>
    <x v="0"/>
  </r>
  <r>
    <n v="1103"/>
    <x v="47"/>
    <x v="81"/>
    <x v="4"/>
    <x v="13"/>
    <n v="45.8"/>
    <x v="278"/>
    <x v="12"/>
    <n v="1.2"/>
    <x v="1101"/>
    <s v="White"/>
    <x v="32"/>
    <n v="3"/>
    <s v="★★★★☆"/>
    <n v="4"/>
    <n v="3045"/>
    <n v="5"/>
    <x v="1102"/>
    <n v="5.2620087336244543"/>
    <n v="534.39792531120327"/>
    <x v="0"/>
  </r>
  <r>
    <n v="1104"/>
    <x v="10"/>
    <x v="10"/>
    <x v="9"/>
    <x v="8"/>
    <n v="102.3"/>
    <x v="373"/>
    <x v="0"/>
    <n v="1.8"/>
    <x v="1102"/>
    <s v="Sky Blue"/>
    <x v="4"/>
    <n v="5"/>
    <s v="★★★★★"/>
    <n v="5"/>
    <n v="2924"/>
    <n v="3"/>
    <x v="1103"/>
    <n v="4.6334310850439886"/>
    <n v="103.14040084388186"/>
    <x v="1"/>
  </r>
  <r>
    <n v="1105"/>
    <x v="10"/>
    <x v="10"/>
    <x v="9"/>
    <x v="6"/>
    <n v="36.799999999999997"/>
    <x v="121"/>
    <x v="2"/>
    <n v="1.9"/>
    <x v="1103"/>
    <s v="Candy Apple Red"/>
    <x v="26"/>
    <n v="5"/>
    <s v="★★★★☆"/>
    <n v="4"/>
    <n v="8148"/>
    <n v="3"/>
    <x v="1104"/>
    <n v="5.2173913043478262"/>
    <n v="607.29416666666668"/>
    <x v="0"/>
  </r>
  <r>
    <n v="1106"/>
    <x v="29"/>
    <x v="38"/>
    <x v="0"/>
    <x v="13"/>
    <n v="94.3"/>
    <x v="323"/>
    <x v="4"/>
    <n v="4.4000000000000004"/>
    <x v="1104"/>
    <s v="Lime Green"/>
    <x v="10"/>
    <n v="5"/>
    <s v="★★★☆☆"/>
    <n v="3"/>
    <n v="4903"/>
    <n v="4"/>
    <x v="1105"/>
    <n v="3.3934252386002122"/>
    <n v="294.80568750000003"/>
    <x v="0"/>
  </r>
  <r>
    <n v="1107"/>
    <x v="21"/>
    <x v="88"/>
    <x v="4"/>
    <x v="13"/>
    <n v="23"/>
    <x v="372"/>
    <x v="4"/>
    <n v="7.7"/>
    <x v="1105"/>
    <s v="Pink"/>
    <x v="18"/>
    <n v="2"/>
    <s v="★★★★☆"/>
    <n v="4"/>
    <n v="12306"/>
    <n v="3"/>
    <x v="1106"/>
    <n v="16.739130434782609"/>
    <n v="121.74896103896104"/>
    <x v="1"/>
  </r>
  <r>
    <n v="1108"/>
    <x v="27"/>
    <x v="102"/>
    <x v="2"/>
    <x v="11"/>
    <n v="113.8"/>
    <x v="132"/>
    <x v="15"/>
    <n v="9.8000000000000007"/>
    <x v="1106"/>
    <s v="White"/>
    <x v="21"/>
    <n v="4"/>
    <s v="★★★★★"/>
    <n v="5"/>
    <n v="19118"/>
    <n v="4"/>
    <x v="1107"/>
    <n v="4.6485061511423549"/>
    <n v="223.66349716446126"/>
    <x v="0"/>
  </r>
  <r>
    <n v="1109"/>
    <x v="46"/>
    <x v="114"/>
    <x v="4"/>
    <x v="2"/>
    <n v="146"/>
    <x v="355"/>
    <x v="0"/>
    <n v="3.7"/>
    <x v="1107"/>
    <s v="Teal"/>
    <x v="3"/>
    <n v="2"/>
    <s v="★★★☆☆"/>
    <n v="3"/>
    <n v="6947"/>
    <n v="3"/>
    <x v="1108"/>
    <n v="1.095890410958904"/>
    <n v="505.39656249999996"/>
    <x v="0"/>
  </r>
  <r>
    <n v="1110"/>
    <x v="34"/>
    <x v="113"/>
    <x v="10"/>
    <x v="8"/>
    <n v="38.299999999999997"/>
    <x v="63"/>
    <x v="2"/>
    <n v="5.4"/>
    <x v="1108"/>
    <s v="Pearl White"/>
    <x v="36"/>
    <n v="3"/>
    <s v="★★★★★"/>
    <n v="5"/>
    <n v="2015"/>
    <n v="4"/>
    <x v="1109"/>
    <n v="9.0339425587467375"/>
    <n v="212.1928034682081"/>
    <x v="1"/>
  </r>
  <r>
    <n v="1111"/>
    <x v="48"/>
    <x v="143"/>
    <x v="9"/>
    <x v="3"/>
    <n v="132.1"/>
    <x v="433"/>
    <x v="9"/>
    <n v="3.1"/>
    <x v="1109"/>
    <s v="Copper"/>
    <x v="20"/>
    <n v="0"/>
    <s v="★★★☆☆"/>
    <n v="3"/>
    <n v="248"/>
    <n v="3"/>
    <x v="1110"/>
    <n v="0.84027252081756254"/>
    <n v="407.00837837837838"/>
    <x v="1"/>
  </r>
  <r>
    <n v="1112"/>
    <x v="25"/>
    <x v="31"/>
    <x v="0"/>
    <x v="2"/>
    <n v="27.6"/>
    <x v="389"/>
    <x v="14"/>
    <n v="10.9"/>
    <x v="1110"/>
    <s v="Champagne"/>
    <x v="32"/>
    <n v="5"/>
    <s v="★★★★☆"/>
    <n v="4"/>
    <n v="2126"/>
    <n v="4"/>
    <x v="1111"/>
    <n v="3.9130434782608692"/>
    <n v="728.37777777777785"/>
    <x v="1"/>
  </r>
  <r>
    <n v="1113"/>
    <x v="18"/>
    <x v="18"/>
    <x v="1"/>
    <x v="14"/>
    <n v="149.69999999999999"/>
    <x v="73"/>
    <x v="8"/>
    <n v="5.4"/>
    <x v="1111"/>
    <s v="Forest Green"/>
    <x v="28"/>
    <n v="0"/>
    <s v="★★★★☆"/>
    <n v="4"/>
    <n v="14227"/>
    <n v="3"/>
    <x v="1112"/>
    <n v="1.9372077488309956"/>
    <n v="174.82034482758621"/>
    <x v="1"/>
  </r>
  <r>
    <n v="1114"/>
    <x v="10"/>
    <x v="10"/>
    <x v="3"/>
    <x v="8"/>
    <n v="120"/>
    <x v="449"/>
    <x v="7"/>
    <n v="0.9"/>
    <x v="1112"/>
    <s v="Racing Red"/>
    <x v="31"/>
    <n v="0"/>
    <s v="★★★☆☆"/>
    <n v="3"/>
    <n v="16023"/>
    <n v="3"/>
    <x v="1113"/>
    <n v="4.2333333333333334"/>
    <n v="65.349311023622036"/>
    <x v="2"/>
  </r>
  <r>
    <n v="1115"/>
    <x v="43"/>
    <x v="70"/>
    <x v="3"/>
    <x v="8"/>
    <n v="87.2"/>
    <x v="450"/>
    <x v="14"/>
    <n v="5.6"/>
    <x v="1113"/>
    <s v="Black"/>
    <x v="13"/>
    <n v="5"/>
    <s v="Unknown"/>
    <s v="Unknown"/>
    <n v="16658"/>
    <n v="3"/>
    <x v="1114"/>
    <n v="5.9059633027522933"/>
    <n v="92.768660194174757"/>
    <x v="1"/>
  </r>
  <r>
    <n v="1116"/>
    <x v="23"/>
    <x v="28"/>
    <x v="4"/>
    <x v="2"/>
    <n v="27"/>
    <x v="397"/>
    <x v="3"/>
    <n v="4.3"/>
    <x v="1114"/>
    <s v="Platinum"/>
    <x v="39"/>
    <n v="4"/>
    <s v="★★★☆☆"/>
    <n v="3"/>
    <n v="13127"/>
    <n v="3"/>
    <x v="1115"/>
    <n v="17.185185185185187"/>
    <n v="315.20051724137932"/>
    <x v="0"/>
  </r>
  <r>
    <n v="1117"/>
    <x v="10"/>
    <x v="10"/>
    <x v="0"/>
    <x v="8"/>
    <n v="93.5"/>
    <x v="230"/>
    <x v="14"/>
    <n v="6.6"/>
    <x v="1115"/>
    <s v="Teal"/>
    <x v="38"/>
    <n v="3"/>
    <s v="★★★☆☆"/>
    <n v="3"/>
    <n v="3948"/>
    <n v="5"/>
    <x v="1116"/>
    <n v="2.0641711229946522"/>
    <n v="483.80663212435229"/>
    <x v="0"/>
  </r>
  <r>
    <n v="1118"/>
    <x v="14"/>
    <x v="130"/>
    <x v="8"/>
    <x v="7"/>
    <n v="124.5"/>
    <x v="421"/>
    <x v="12"/>
    <n v="7.5"/>
    <x v="1116"/>
    <s v="Cobalt Blue"/>
    <x v="38"/>
    <n v="3"/>
    <s v="★★★☆☆"/>
    <n v="3"/>
    <n v="2586"/>
    <n v="4"/>
    <x v="1117"/>
    <n v="3.9919678714859437"/>
    <n v="98.169295774647892"/>
    <x v="1"/>
  </r>
  <r>
    <n v="1119"/>
    <x v="5"/>
    <x v="161"/>
    <x v="3"/>
    <x v="2"/>
    <n v="128"/>
    <x v="108"/>
    <x v="6"/>
    <n v="0.7"/>
    <x v="1117"/>
    <s v="Bronze"/>
    <x v="29"/>
    <n v="0"/>
    <s v="★★★★★"/>
    <n v="5"/>
    <n v="817"/>
    <n v="3"/>
    <x v="1118"/>
    <n v="3.578125"/>
    <n v="80.588886462882101"/>
    <x v="2"/>
  </r>
  <r>
    <n v="1120"/>
    <x v="31"/>
    <x v="168"/>
    <x v="0"/>
    <x v="12"/>
    <n v="96.5"/>
    <x v="451"/>
    <x v="1"/>
    <n v="1.9"/>
    <x v="1118"/>
    <s v="Black"/>
    <x v="28"/>
    <n v="4"/>
    <s v="★★★★★"/>
    <n v="5"/>
    <n v="18445"/>
    <n v="5"/>
    <x v="1119"/>
    <n v="4.5699481865284977"/>
    <n v="136.68478458049887"/>
    <x v="1"/>
  </r>
  <r>
    <n v="1121"/>
    <x v="41"/>
    <x v="134"/>
    <x v="5"/>
    <x v="8"/>
    <n v="61"/>
    <x v="451"/>
    <x v="15"/>
    <n v="4.0999999999999996"/>
    <x v="1119"/>
    <s v="Gold"/>
    <x v="19"/>
    <n v="0"/>
    <s v="★★★★★"/>
    <n v="5"/>
    <n v="16282"/>
    <n v="4"/>
    <x v="1120"/>
    <n v="7.2295081967213113"/>
    <n v="114.86274376417234"/>
    <x v="1"/>
  </r>
  <r>
    <n v="1122"/>
    <x v="31"/>
    <x v="56"/>
    <x v="3"/>
    <x v="12"/>
    <n v="103.1"/>
    <x v="142"/>
    <x v="15"/>
    <n v="2.8"/>
    <x v="1120"/>
    <s v="Sky Blue"/>
    <x v="25"/>
    <n v="3"/>
    <s v="★★★☆☆"/>
    <n v="3"/>
    <n v="13463"/>
    <n v="4"/>
    <x v="1121"/>
    <n v="4.1804073714839962"/>
    <n v="233.9630162412993"/>
    <x v="0"/>
  </r>
  <r>
    <n v="1123"/>
    <x v="35"/>
    <x v="66"/>
    <x v="8"/>
    <x v="12"/>
    <n v="57.3"/>
    <x v="61"/>
    <x v="6"/>
    <n v="6"/>
    <x v="1121"/>
    <s v="Crimson Red"/>
    <x v="10"/>
    <n v="3"/>
    <s v="★★★★★"/>
    <n v="5"/>
    <n v="19365"/>
    <n v="5"/>
    <x v="1122"/>
    <n v="2.1815008726003491"/>
    <n v="495.52711999999997"/>
    <x v="1"/>
  </r>
  <r>
    <n v="1124"/>
    <x v="33"/>
    <x v="159"/>
    <x v="5"/>
    <x v="12"/>
    <n v="124.9"/>
    <x v="445"/>
    <x v="13"/>
    <n v="2.4"/>
    <x v="1122"/>
    <s v="Lime Green"/>
    <x v="26"/>
    <s v="Unknown"/>
    <s v="★★★★★"/>
    <n v="5"/>
    <n v="5620"/>
    <n v="3"/>
    <x v="1123"/>
    <n v="1.0728582866293035"/>
    <n v="609.66"/>
    <x v="0"/>
  </r>
  <r>
    <n v="1125"/>
    <x v="39"/>
    <x v="65"/>
    <x v="0"/>
    <x v="1"/>
    <n v="40.6"/>
    <x v="290"/>
    <x v="10"/>
    <n v="7.8"/>
    <x v="1123"/>
    <s v="Gold"/>
    <x v="13"/>
    <n v="4"/>
    <s v="★★★☆☆"/>
    <n v="3"/>
    <n v="12103"/>
    <n v="5"/>
    <x v="1124"/>
    <n v="10.83743842364532"/>
    <n v="248.30186363636366"/>
    <x v="0"/>
  </r>
  <r>
    <n v="1126"/>
    <x v="25"/>
    <x v="31"/>
    <x v="10"/>
    <x v="5"/>
    <n v="34.6"/>
    <x v="452"/>
    <x v="1"/>
    <n v="11.6"/>
    <x v="1124"/>
    <s v="Matte White"/>
    <x v="35"/>
    <n v="2"/>
    <s v="★★★☆☆"/>
    <n v="3"/>
    <n v="17911"/>
    <n v="4"/>
    <x v="1125"/>
    <n v="17.312138728323699"/>
    <n v="196.5188814691152"/>
    <x v="0"/>
  </r>
  <r>
    <n v="1127"/>
    <x v="34"/>
    <x v="47"/>
    <x v="3"/>
    <x v="10"/>
    <n v="40.9"/>
    <x v="189"/>
    <x v="1"/>
    <n v="11.4"/>
    <x v="1125"/>
    <s v="Matte Black"/>
    <x v="35"/>
    <n v="1"/>
    <s v="★★★★★"/>
    <n v="5"/>
    <n v="12248"/>
    <n v="4"/>
    <x v="1126"/>
    <n v="3.9364303178484108"/>
    <n v="844.80099378881982"/>
    <x v="0"/>
  </r>
  <r>
    <n v="1128"/>
    <x v="14"/>
    <x v="36"/>
    <x v="10"/>
    <x v="8"/>
    <n v="125.5"/>
    <x v="320"/>
    <x v="2"/>
    <n v="5.3"/>
    <x v="1126"/>
    <s v="Lime Green"/>
    <x v="0"/>
    <n v="1"/>
    <s v="★★★☆☆"/>
    <n v="3"/>
    <n v="9815"/>
    <n v="5"/>
    <x v="1127"/>
    <n v="1.8486055776892429"/>
    <n v="294.93008620689653"/>
    <x v="1"/>
  </r>
  <r>
    <n v="1129"/>
    <x v="4"/>
    <x v="82"/>
    <x v="1"/>
    <x v="7"/>
    <n v="30.9"/>
    <x v="113"/>
    <x v="6"/>
    <n v="8.3000000000000007"/>
    <x v="1127"/>
    <s v="Burgundy"/>
    <x v="1"/>
    <n v="3"/>
    <s v="★★★★☆"/>
    <n v="4"/>
    <n v="12848"/>
    <n v="5"/>
    <x v="1128"/>
    <n v="5.825242718446602"/>
    <n v="560.28661111111114"/>
    <x v="0"/>
  </r>
  <r>
    <n v="1130"/>
    <x v="11"/>
    <x v="11"/>
    <x v="1"/>
    <x v="7"/>
    <n v="26.5"/>
    <x v="222"/>
    <x v="14"/>
    <n v="3.1"/>
    <x v="1128"/>
    <s v="Burgundy"/>
    <x v="0"/>
    <n v="3"/>
    <s v="★★★★☆"/>
    <n v="4"/>
    <n v="18082"/>
    <n v="5"/>
    <x v="1129"/>
    <n v="4.6037735849056602"/>
    <n v="361.88262295081967"/>
    <x v="1"/>
  </r>
  <r>
    <n v="1131"/>
    <x v="16"/>
    <x v="52"/>
    <x v="7"/>
    <x v="13"/>
    <n v="107.6"/>
    <x v="395"/>
    <x v="3"/>
    <n v="4.3"/>
    <x v="1129"/>
    <s v="Yellow"/>
    <x v="4"/>
    <n v="5"/>
    <s v="★★★★☆"/>
    <n v="4"/>
    <n v="1480"/>
    <n v="5"/>
    <x v="1130"/>
    <n v="4.7676579925650557"/>
    <n v="146.75715399610135"/>
    <x v="1"/>
  </r>
  <r>
    <n v="1132"/>
    <x v="23"/>
    <x v="41"/>
    <x v="5"/>
    <x v="3"/>
    <n v="69.900000000000006"/>
    <x v="396"/>
    <x v="13"/>
    <n v="11.3"/>
    <x v="1130"/>
    <s v="Bronze"/>
    <x v="38"/>
    <n v="1"/>
    <s v="Unknown"/>
    <s v="Unknown"/>
    <n v="18377"/>
    <n v="4"/>
    <x v="1131"/>
    <n v="3.2474964234620884"/>
    <n v="359.10568281938328"/>
    <x v="0"/>
  </r>
  <r>
    <n v="1133"/>
    <x v="35"/>
    <x v="141"/>
    <x v="10"/>
    <x v="10"/>
    <n v="147.6"/>
    <x v="295"/>
    <x v="3"/>
    <n v="10"/>
    <x v="1131"/>
    <s v="Matte White"/>
    <x v="15"/>
    <s v="Unknown"/>
    <s v="★★★☆☆"/>
    <n v="3"/>
    <n v="8713"/>
    <n v="5"/>
    <x v="1132"/>
    <n v="1.910569105691057"/>
    <n v="279.41741134751777"/>
    <x v="1"/>
  </r>
  <r>
    <n v="1134"/>
    <x v="4"/>
    <x v="157"/>
    <x v="3"/>
    <x v="2"/>
    <n v="99.8"/>
    <x v="30"/>
    <x v="9"/>
    <n v="2.1"/>
    <x v="1132"/>
    <s v="Aurora Blue"/>
    <x v="5"/>
    <n v="4"/>
    <s v="★★★★☆"/>
    <n v="4"/>
    <n v="722"/>
    <n v="5"/>
    <x v="1133"/>
    <n v="5.5110220440881763"/>
    <n v="110.95234545454545"/>
    <x v="1"/>
  </r>
  <r>
    <n v="1135"/>
    <x v="3"/>
    <x v="3"/>
    <x v="6"/>
    <x v="6"/>
    <n v="47.9"/>
    <x v="453"/>
    <x v="7"/>
    <n v="7.2"/>
    <x v="1133"/>
    <s v="Volcanic Yellow"/>
    <x v="9"/>
    <n v="4"/>
    <s v="★★★☆☆"/>
    <n v="3"/>
    <n v="13349"/>
    <n v="3"/>
    <x v="1134"/>
    <n v="10.939457202505219"/>
    <n v="230.53937022900763"/>
    <x v="0"/>
  </r>
  <r>
    <n v="1136"/>
    <x v="24"/>
    <x v="98"/>
    <x v="7"/>
    <x v="0"/>
    <n v="73"/>
    <x v="244"/>
    <x v="5"/>
    <n v="2.6"/>
    <x v="1134"/>
    <s v="Gold"/>
    <x v="11"/>
    <n v="0"/>
    <s v="★★★★★"/>
    <n v="5"/>
    <n v="718"/>
    <n v="3"/>
    <x v="1135"/>
    <n v="1.3698630136986301"/>
    <n v="598.35040000000004"/>
    <x v="1"/>
  </r>
  <r>
    <n v="1137"/>
    <x v="36"/>
    <x v="150"/>
    <x v="6"/>
    <x v="12"/>
    <n v="38.799999999999997"/>
    <x v="64"/>
    <x v="7"/>
    <n v="5.4"/>
    <x v="1135"/>
    <s v="Metallic Silver"/>
    <x v="39"/>
    <n v="4"/>
    <s v="★★★★☆"/>
    <n v="4"/>
    <n v="15867"/>
    <n v="5"/>
    <x v="1136"/>
    <n v="4.2010309278350517"/>
    <n v="662.78705521472386"/>
    <x v="0"/>
  </r>
  <r>
    <n v="1138"/>
    <x v="3"/>
    <x v="152"/>
    <x v="10"/>
    <x v="0"/>
    <n v="53.6"/>
    <x v="360"/>
    <x v="2"/>
    <n v="6.8"/>
    <x v="1136"/>
    <s v="Volcanic Yellow"/>
    <x v="18"/>
    <n v="3"/>
    <s v="★★★★☆"/>
    <n v="4"/>
    <n v="2608"/>
    <n v="4"/>
    <x v="1137"/>
    <n v="6.9962686567164178"/>
    <n v="386.05634666666668"/>
    <x v="0"/>
  </r>
  <r>
    <n v="1139"/>
    <x v="22"/>
    <x v="27"/>
    <x v="3"/>
    <x v="1"/>
    <n v="149.4"/>
    <x v="242"/>
    <x v="3"/>
    <n v="10.199999999999999"/>
    <x v="1137"/>
    <s v="Cream"/>
    <x v="16"/>
    <n v="4"/>
    <s v="★★★★★"/>
    <n v="5"/>
    <n v="8158"/>
    <n v="5"/>
    <x v="1138"/>
    <n v="3.3668005354752339"/>
    <n v="208.16242544731611"/>
    <x v="0"/>
  </r>
  <r>
    <n v="1140"/>
    <x v="5"/>
    <x v="5"/>
    <x v="5"/>
    <x v="4"/>
    <n v="77.2"/>
    <x v="226"/>
    <x v="4"/>
    <n v="7"/>
    <x v="1138"/>
    <s v="Green"/>
    <x v="11"/>
    <n v="2"/>
    <s v="★★★☆☆"/>
    <n v="3"/>
    <n v="3625"/>
    <n v="3"/>
    <x v="1139"/>
    <n v="7.4611398963730569"/>
    <n v="195.56024305555556"/>
    <x v="0"/>
  </r>
  <r>
    <n v="1141"/>
    <x v="29"/>
    <x v="38"/>
    <x v="5"/>
    <x v="7"/>
    <n v="43.5"/>
    <x v="454"/>
    <x v="6"/>
    <n v="11.9"/>
    <x v="1139"/>
    <s v="Beige"/>
    <x v="14"/>
    <n v="0"/>
    <s v="★★★★★"/>
    <n v="5"/>
    <n v="2027"/>
    <n v="3"/>
    <x v="1140"/>
    <n v="12.229885057471265"/>
    <n v="111.96913533834586"/>
    <x v="1"/>
  </r>
  <r>
    <n v="1142"/>
    <x v="30"/>
    <x v="129"/>
    <x v="3"/>
    <x v="14"/>
    <n v="71.3"/>
    <x v="156"/>
    <x v="5"/>
    <n v="3.4"/>
    <x v="1140"/>
    <s v="Ruby Red"/>
    <x v="26"/>
    <s v="Unknown"/>
    <s v="★★★★★"/>
    <n v="5"/>
    <n v="1828"/>
    <n v="4"/>
    <x v="1141"/>
    <n v="4.4179523141654977"/>
    <n v="466.99590476190474"/>
    <x v="0"/>
  </r>
  <r>
    <n v="1143"/>
    <x v="50"/>
    <x v="94"/>
    <x v="0"/>
    <x v="8"/>
    <n v="97.2"/>
    <x v="100"/>
    <x v="8"/>
    <n v="9.8000000000000007"/>
    <x v="1141"/>
    <s v="Matte Blue"/>
    <x v="28"/>
    <n v="2"/>
    <s v="★★★★★"/>
    <n v="5"/>
    <n v="8977"/>
    <n v="5"/>
    <x v="1142"/>
    <n v="4.4547325102880659"/>
    <n v="152.0683833718245"/>
    <x v="1"/>
  </r>
  <r>
    <n v="1144"/>
    <x v="1"/>
    <x v="26"/>
    <x v="9"/>
    <x v="12"/>
    <n v="73.400000000000006"/>
    <x v="300"/>
    <x v="9"/>
    <n v="3.5"/>
    <x v="1142"/>
    <s v="Burgundy"/>
    <x v="17"/>
    <n v="2"/>
    <s v="★★★★★"/>
    <n v="5"/>
    <n v="956"/>
    <n v="5"/>
    <x v="1143"/>
    <n v="3.6376021798365121"/>
    <n v="118.8112734082397"/>
    <x v="2"/>
  </r>
  <r>
    <n v="1145"/>
    <x v="18"/>
    <x v="23"/>
    <x v="2"/>
    <x v="2"/>
    <n v="45"/>
    <x v="425"/>
    <x v="10"/>
    <n v="5.4"/>
    <x v="1143"/>
    <s v="Burgundy"/>
    <x v="2"/>
    <n v="3"/>
    <s v="★★★★★"/>
    <n v="5"/>
    <n v="6039"/>
    <n v="4"/>
    <x v="1144"/>
    <n v="7.9777777777777779"/>
    <n v="164.62952646239555"/>
    <x v="1"/>
  </r>
  <r>
    <n v="1146"/>
    <x v="52"/>
    <x v="145"/>
    <x v="0"/>
    <x v="6"/>
    <n v="71.5"/>
    <x v="288"/>
    <x v="14"/>
    <n v="3.1"/>
    <x v="1144"/>
    <s v="Ice Silver"/>
    <x v="33"/>
    <n v="1"/>
    <s v="★★★☆☆"/>
    <n v="3"/>
    <n v="14808"/>
    <n v="4"/>
    <x v="1145"/>
    <n v="3.7902097902097904"/>
    <n v="134.47929889298894"/>
    <x v="2"/>
  </r>
  <r>
    <n v="1147"/>
    <x v="32"/>
    <x v="138"/>
    <x v="1"/>
    <x v="12"/>
    <n v="60.4"/>
    <x v="123"/>
    <x v="5"/>
    <n v="7.6"/>
    <x v="1145"/>
    <s v="Yellow"/>
    <x v="0"/>
    <n v="5"/>
    <s v="Unknown"/>
    <s v="Unknown"/>
    <n v="16494"/>
    <n v="4"/>
    <x v="1146"/>
    <n v="2.7814569536423841"/>
    <n v="457.24535714285713"/>
    <x v="1"/>
  </r>
  <r>
    <n v="1148"/>
    <x v="15"/>
    <x v="109"/>
    <x v="0"/>
    <x v="8"/>
    <n v="118.9"/>
    <x v="455"/>
    <x v="10"/>
    <n v="1.7"/>
    <x v="1146"/>
    <s v="Cream"/>
    <x v="36"/>
    <n v="4"/>
    <s v="★★★☆☆"/>
    <n v="3"/>
    <n v="18934"/>
    <n v="5"/>
    <x v="1147"/>
    <n v="3.1455004205214463"/>
    <n v="269.136871657754"/>
    <x v="0"/>
  </r>
  <r>
    <n v="1149"/>
    <x v="47"/>
    <x v="100"/>
    <x v="0"/>
    <x v="5"/>
    <n v="124.2"/>
    <x v="117"/>
    <x v="0"/>
    <n v="11.9"/>
    <x v="1147"/>
    <s v="Gold"/>
    <x v="1"/>
    <n v="3"/>
    <s v="★★★☆☆"/>
    <n v="3"/>
    <n v="1752"/>
    <n v="3"/>
    <x v="1148"/>
    <n v="2.6409017713365537"/>
    <n v="240.93243902439022"/>
    <x v="1"/>
  </r>
  <r>
    <n v="1150"/>
    <x v="40"/>
    <x v="115"/>
    <x v="8"/>
    <x v="0"/>
    <n v="118.8"/>
    <x v="167"/>
    <x v="5"/>
    <n v="3.1"/>
    <x v="1148"/>
    <s v="Matte Blue"/>
    <x v="16"/>
    <n v="4"/>
    <s v="★★★★★"/>
    <n v="5"/>
    <n v="5531"/>
    <n v="4"/>
    <x v="1149"/>
    <n v="2.904040404040404"/>
    <n v="207.20669565217392"/>
    <x v="1"/>
  </r>
  <r>
    <n v="1151"/>
    <x v="34"/>
    <x v="156"/>
    <x v="10"/>
    <x v="13"/>
    <n v="36.6"/>
    <x v="202"/>
    <x v="3"/>
    <n v="6.3"/>
    <x v="1149"/>
    <s v="Turquoise"/>
    <x v="22"/>
    <s v="Unknown"/>
    <s v="★★★★☆"/>
    <n v="4"/>
    <n v="12039"/>
    <n v="4"/>
    <x v="1150"/>
    <n v="12.103825136612022"/>
    <n v="305.72909706546272"/>
    <x v="0"/>
  </r>
  <r>
    <n v="1152"/>
    <x v="44"/>
    <x v="135"/>
    <x v="2"/>
    <x v="0"/>
    <n v="38.9"/>
    <x v="204"/>
    <x v="15"/>
    <n v="1.8"/>
    <x v="1150"/>
    <s v="Charcoal"/>
    <x v="38"/>
    <n v="4"/>
    <s v="★★★★☆"/>
    <n v="4"/>
    <n v="2780"/>
    <n v="4"/>
    <x v="1151"/>
    <n v="5.1413881748071981"/>
    <n v="716.67859999999996"/>
    <x v="0"/>
  </r>
  <r>
    <n v="1153"/>
    <x v="18"/>
    <x v="23"/>
    <x v="8"/>
    <x v="2"/>
    <n v="106.4"/>
    <x v="145"/>
    <x v="11"/>
    <n v="6.1"/>
    <x v="1151"/>
    <s v="Titanium"/>
    <x v="3"/>
    <n v="5"/>
    <s v="Unknown"/>
    <s v="Unknown"/>
    <n v="15556"/>
    <n v="4"/>
    <x v="1152"/>
    <n v="4.0413533834586461"/>
    <n v="78.3363023255814"/>
    <x v="2"/>
  </r>
  <r>
    <n v="1154"/>
    <x v="41"/>
    <x v="67"/>
    <x v="1"/>
    <x v="4"/>
    <n v="27.9"/>
    <x v="271"/>
    <x v="15"/>
    <n v="7.5"/>
    <x v="1152"/>
    <s v="Forest Green"/>
    <x v="14"/>
    <n v="5"/>
    <s v="Unknown"/>
    <s v="Unknown"/>
    <n v="19951"/>
    <n v="3"/>
    <x v="1153"/>
    <n v="19.103942652329749"/>
    <n v="143.42022514071294"/>
    <x v="1"/>
  </r>
  <r>
    <n v="1155"/>
    <x v="8"/>
    <x v="8"/>
    <x v="6"/>
    <x v="9"/>
    <n v="136.19999999999999"/>
    <x v="456"/>
    <x v="3"/>
    <n v="10.6"/>
    <x v="1153"/>
    <s v="Rose Gold"/>
    <x v="13"/>
    <n v="5"/>
    <s v="★★★★★"/>
    <n v="5"/>
    <n v="9391"/>
    <n v="5"/>
    <x v="1154"/>
    <n v="1.9750367107195304"/>
    <n v="116.79494423791822"/>
    <x v="2"/>
  </r>
  <r>
    <n v="1156"/>
    <x v="3"/>
    <x v="155"/>
    <x v="2"/>
    <x v="10"/>
    <n v="56.3"/>
    <x v="59"/>
    <x v="14"/>
    <n v="3.5"/>
    <x v="1154"/>
    <s v="Platinum"/>
    <x v="15"/>
    <n v="4"/>
    <s v="★★★★☆"/>
    <n v="4"/>
    <n v="19751"/>
    <n v="5"/>
    <x v="1155"/>
    <n v="4.0852575488454708"/>
    <n v="353.47695652173911"/>
    <x v="0"/>
  </r>
  <r>
    <n v="1157"/>
    <x v="37"/>
    <x v="58"/>
    <x v="3"/>
    <x v="6"/>
    <n v="22"/>
    <x v="67"/>
    <x v="5"/>
    <n v="3.3"/>
    <x v="1155"/>
    <s v="Charcoal"/>
    <x v="15"/>
    <n v="4"/>
    <s v="★★★★★"/>
    <n v="5"/>
    <n v="12648"/>
    <n v="5"/>
    <x v="1156"/>
    <n v="20.5"/>
    <n v="225.03496674057649"/>
    <x v="0"/>
  </r>
  <r>
    <n v="1158"/>
    <x v="49"/>
    <x v="93"/>
    <x v="9"/>
    <x v="9"/>
    <n v="88.6"/>
    <x v="421"/>
    <x v="0"/>
    <n v="10.7"/>
    <x v="1156"/>
    <s v="Gun Metal"/>
    <x v="8"/>
    <n v="2"/>
    <s v="★★★★☆"/>
    <n v="4"/>
    <n v="3429"/>
    <n v="4"/>
    <x v="1157"/>
    <n v="5.6094808126410838"/>
    <n v="244.90965794768613"/>
    <x v="0"/>
  </r>
  <r>
    <n v="1159"/>
    <x v="18"/>
    <x v="18"/>
    <x v="10"/>
    <x v="13"/>
    <n v="69"/>
    <x v="374"/>
    <x v="15"/>
    <n v="10.4"/>
    <x v="1157"/>
    <s v="Matte White"/>
    <x v="16"/>
    <n v="1"/>
    <s v="★★★★★"/>
    <n v="5"/>
    <n v="7418"/>
    <n v="5"/>
    <x v="1158"/>
    <n v="1.7101449275362319"/>
    <n v="1257.4532203389831"/>
    <x v="0"/>
  </r>
  <r>
    <n v="1160"/>
    <x v="18"/>
    <x v="121"/>
    <x v="3"/>
    <x v="2"/>
    <n v="51"/>
    <x v="457"/>
    <x v="7"/>
    <n v="2.2000000000000002"/>
    <x v="1158"/>
    <s v="Ruby Red"/>
    <x v="3"/>
    <n v="3"/>
    <s v="★★★★★"/>
    <n v="5"/>
    <n v="6884"/>
    <n v="3"/>
    <x v="1159"/>
    <n v="9.9019607843137258"/>
    <n v="86.193168316831688"/>
    <x v="1"/>
  </r>
  <r>
    <n v="1161"/>
    <x v="40"/>
    <x v="62"/>
    <x v="0"/>
    <x v="0"/>
    <n v="95.1"/>
    <x v="130"/>
    <x v="12"/>
    <n v="2.4"/>
    <x v="1159"/>
    <s v="Platinum"/>
    <x v="25"/>
    <s v="Unknown"/>
    <s v="★★★☆☆"/>
    <n v="3"/>
    <n v="2065"/>
    <n v="5"/>
    <x v="1160"/>
    <n v="6.0252365930599376"/>
    <n v="77.722844677137871"/>
    <x v="1"/>
  </r>
  <r>
    <n v="1162"/>
    <x v="40"/>
    <x v="115"/>
    <x v="7"/>
    <x v="3"/>
    <n v="69.3"/>
    <x v="283"/>
    <x v="10"/>
    <n v="6.3"/>
    <x v="1160"/>
    <s v="Lime Green"/>
    <x v="3"/>
    <n v="5"/>
    <s v="★★★☆☆"/>
    <n v="3"/>
    <n v="17948"/>
    <n v="3"/>
    <x v="1161"/>
    <n v="1.774891774891775"/>
    <n v="859.8820325203252"/>
    <x v="0"/>
  </r>
  <r>
    <n v="1163"/>
    <x v="46"/>
    <x v="80"/>
    <x v="8"/>
    <x v="11"/>
    <n v="69.900000000000006"/>
    <x v="354"/>
    <x v="8"/>
    <n v="1.2"/>
    <x v="1161"/>
    <s v="Matte Gray"/>
    <x v="39"/>
    <n v="5"/>
    <s v="★★★★★"/>
    <n v="5"/>
    <n v="16722"/>
    <n v="3"/>
    <x v="1162"/>
    <n v="2.1030042918454934"/>
    <n v="795.51503401360549"/>
    <x v="0"/>
  </r>
  <r>
    <n v="1164"/>
    <x v="31"/>
    <x v="105"/>
    <x v="6"/>
    <x v="3"/>
    <n v="121.8"/>
    <x v="281"/>
    <x v="0"/>
    <n v="2.7"/>
    <x v="1162"/>
    <s v="Matte Blue"/>
    <x v="11"/>
    <n v="0"/>
    <s v="★★★☆☆"/>
    <n v="3"/>
    <n v="14976"/>
    <n v="4"/>
    <x v="1163"/>
    <n v="4.0394088669950738"/>
    <n v="136.42195121951221"/>
    <x v="1"/>
  </r>
  <r>
    <n v="1165"/>
    <x v="21"/>
    <x v="88"/>
    <x v="2"/>
    <x v="1"/>
    <n v="126"/>
    <x v="309"/>
    <x v="5"/>
    <n v="11.5"/>
    <x v="1163"/>
    <s v="Candy Apple Red"/>
    <x v="12"/>
    <n v="5"/>
    <s v="★★★★★"/>
    <n v="5"/>
    <n v="12777"/>
    <n v="4"/>
    <x v="1164"/>
    <n v="4.6269841269841274"/>
    <n v="172.55430531732418"/>
    <x v="0"/>
  </r>
  <r>
    <n v="1166"/>
    <x v="22"/>
    <x v="49"/>
    <x v="4"/>
    <x v="8"/>
    <n v="137.6"/>
    <x v="319"/>
    <x v="14"/>
    <n v="3.9"/>
    <x v="1164"/>
    <s v="Green"/>
    <x v="27"/>
    <n v="0"/>
    <s v="★★★☆☆"/>
    <n v="3"/>
    <n v="13068"/>
    <n v="5"/>
    <x v="1165"/>
    <n v="2.1875"/>
    <n v="134.16946843853822"/>
    <x v="1"/>
  </r>
  <r>
    <n v="1167"/>
    <x v="46"/>
    <x v="83"/>
    <x v="6"/>
    <x v="14"/>
    <n v="100.4"/>
    <x v="411"/>
    <x v="10"/>
    <n v="4.7"/>
    <x v="1165"/>
    <s v="Metallic Silver"/>
    <x v="33"/>
    <n v="1"/>
    <s v="★★★★★"/>
    <n v="5"/>
    <n v="18594"/>
    <n v="5"/>
    <x v="1166"/>
    <n v="1.2051792828685259"/>
    <n v="804.9895867768596"/>
    <x v="0"/>
  </r>
  <r>
    <n v="1168"/>
    <x v="29"/>
    <x v="51"/>
    <x v="10"/>
    <x v="3"/>
    <n v="98.9"/>
    <x v="227"/>
    <x v="10"/>
    <n v="6.6"/>
    <x v="1166"/>
    <s v="Matte Gray"/>
    <x v="3"/>
    <n v="5"/>
    <s v="★★★★★"/>
    <n v="5"/>
    <n v="15902"/>
    <n v="5"/>
    <x v="1167"/>
    <n v="5.0657229524772491"/>
    <n v="189.20612774451098"/>
    <x v="0"/>
  </r>
  <r>
    <n v="1169"/>
    <x v="3"/>
    <x v="165"/>
    <x v="0"/>
    <x v="11"/>
    <n v="124.4"/>
    <x v="365"/>
    <x v="11"/>
    <n v="4.7"/>
    <x v="1167"/>
    <s v="Matte Green"/>
    <x v="4"/>
    <n v="0"/>
    <s v="★★★☆☆"/>
    <n v="3"/>
    <n v="2850"/>
    <n v="3"/>
    <x v="1168"/>
    <n v="2.5643086816720255"/>
    <n v="411.49576802507835"/>
    <x v="0"/>
  </r>
  <r>
    <n v="1170"/>
    <x v="43"/>
    <x v="75"/>
    <x v="7"/>
    <x v="1"/>
    <n v="145.19999999999999"/>
    <x v="199"/>
    <x v="11"/>
    <n v="4.9000000000000004"/>
    <x v="1168"/>
    <s v="Green"/>
    <x v="3"/>
    <n v="4"/>
    <s v="★★★☆☆"/>
    <n v="3"/>
    <n v="15105"/>
    <n v="4"/>
    <x v="1169"/>
    <n v="2.5275482093663912"/>
    <n v="180.72773841961853"/>
    <x v="1"/>
  </r>
  <r>
    <n v="1171"/>
    <x v="52"/>
    <x v="145"/>
    <x v="4"/>
    <x v="12"/>
    <n v="83.3"/>
    <x v="196"/>
    <x v="15"/>
    <n v="8.1999999999999993"/>
    <x v="1169"/>
    <s v="Copper"/>
    <x v="16"/>
    <n v="0"/>
    <s v="★★★★★"/>
    <n v="5"/>
    <n v="18069"/>
    <n v="3"/>
    <x v="1170"/>
    <n v="2.9771908763505404"/>
    <n v="187.72729838709679"/>
    <x v="1"/>
  </r>
  <r>
    <n v="1172"/>
    <x v="22"/>
    <x v="49"/>
    <x v="5"/>
    <x v="0"/>
    <n v="97"/>
    <x v="400"/>
    <x v="0"/>
    <n v="5.5"/>
    <x v="1170"/>
    <s v="Charcoal"/>
    <x v="24"/>
    <n v="2"/>
    <s v="Unknown"/>
    <s v="Unknown"/>
    <n v="1749"/>
    <n v="5"/>
    <x v="1171"/>
    <n v="5.9896907216494846"/>
    <n v="88.198175559380374"/>
    <x v="1"/>
  </r>
  <r>
    <n v="1173"/>
    <x v="34"/>
    <x v="156"/>
    <x v="2"/>
    <x v="13"/>
    <n v="139.1"/>
    <x v="298"/>
    <x v="14"/>
    <n v="8.3000000000000007"/>
    <x v="1171"/>
    <s v="Titanium"/>
    <x v="14"/>
    <n v="4"/>
    <s v="★★★☆☆"/>
    <n v="3"/>
    <n v="4139"/>
    <n v="4"/>
    <x v="1172"/>
    <n v="1.0999281092739037"/>
    <n v="488.50856209150328"/>
    <x v="1"/>
  </r>
  <r>
    <n v="1174"/>
    <x v="50"/>
    <x v="94"/>
    <x v="5"/>
    <x v="8"/>
    <n v="142"/>
    <x v="61"/>
    <x v="15"/>
    <n v="7.8"/>
    <x v="1172"/>
    <s v="Cosmic Purple"/>
    <x v="6"/>
    <n v="0"/>
    <s v="★★★☆☆"/>
    <n v="3"/>
    <n v="9124"/>
    <n v="4"/>
    <x v="1173"/>
    <n v="0.88028169014084512"/>
    <n v="450.77503999999999"/>
    <x v="1"/>
  </r>
  <r>
    <n v="1175"/>
    <x v="21"/>
    <x v="116"/>
    <x v="3"/>
    <x v="9"/>
    <n v="62.7"/>
    <x v="154"/>
    <x v="13"/>
    <n v="0.6"/>
    <x v="1173"/>
    <s v="Matte Black"/>
    <x v="20"/>
    <n v="5"/>
    <s v="★★★☆☆"/>
    <n v="3"/>
    <n v="4464"/>
    <n v="4"/>
    <x v="1174"/>
    <n v="7.480063795853269"/>
    <n v="86.727356076759051"/>
    <x v="1"/>
  </r>
  <r>
    <n v="1176"/>
    <x v="3"/>
    <x v="155"/>
    <x v="3"/>
    <x v="5"/>
    <n v="141.1"/>
    <x v="111"/>
    <x v="14"/>
    <n v="0.6"/>
    <x v="1174"/>
    <s v="Burgundy"/>
    <x v="34"/>
    <n v="5"/>
    <s v="★★★☆☆"/>
    <n v="3"/>
    <n v="3806"/>
    <n v="5"/>
    <x v="1175"/>
    <n v="3.5081502480510278"/>
    <n v="76.584505050505058"/>
    <x v="2"/>
  </r>
  <r>
    <n v="1177"/>
    <x v="36"/>
    <x v="50"/>
    <x v="5"/>
    <x v="10"/>
    <n v="129.69999999999999"/>
    <x v="458"/>
    <x v="7"/>
    <n v="11.8"/>
    <x v="1175"/>
    <s v="Purple"/>
    <x v="10"/>
    <n v="5"/>
    <s v="★★★☆☆"/>
    <n v="3"/>
    <n v="14437"/>
    <n v="3"/>
    <x v="1176"/>
    <n v="4.2636854279105636"/>
    <n v="196.80374321880652"/>
    <x v="0"/>
  </r>
  <r>
    <n v="1178"/>
    <x v="46"/>
    <x v="83"/>
    <x v="10"/>
    <x v="2"/>
    <n v="25.7"/>
    <x v="4"/>
    <x v="15"/>
    <n v="9.8000000000000007"/>
    <x v="1176"/>
    <s v="Sky Blue"/>
    <x v="18"/>
    <s v="Unknown"/>
    <s v="★★★★★"/>
    <n v="5"/>
    <n v="2838"/>
    <n v="5"/>
    <x v="1177"/>
    <n v="13.073929961089494"/>
    <n v="301.30300595238094"/>
    <x v="0"/>
  </r>
  <r>
    <n v="1179"/>
    <x v="49"/>
    <x v="107"/>
    <x v="3"/>
    <x v="0"/>
    <n v="62.5"/>
    <x v="321"/>
    <x v="3"/>
    <n v="9.8000000000000007"/>
    <x v="1177"/>
    <s v="Matte Green"/>
    <x v="20"/>
    <n v="4"/>
    <s v="★★★★☆"/>
    <n v="4"/>
    <n v="11292"/>
    <n v="3"/>
    <x v="1178"/>
    <n v="4"/>
    <n v="187.60764"/>
    <x v="1"/>
  </r>
  <r>
    <n v="1180"/>
    <x v="30"/>
    <x v="39"/>
    <x v="6"/>
    <x v="12"/>
    <n v="119.6"/>
    <x v="422"/>
    <x v="15"/>
    <n v="11.5"/>
    <x v="1178"/>
    <s v="Graphite Gray"/>
    <x v="5"/>
    <n v="1"/>
    <s v="★★★☆☆"/>
    <n v="3"/>
    <n v="6986"/>
    <n v="5"/>
    <x v="1179"/>
    <n v="2.6003344481605351"/>
    <n v="402.45588424437301"/>
    <x v="0"/>
  </r>
  <r>
    <n v="1181"/>
    <x v="38"/>
    <x v="54"/>
    <x v="0"/>
    <x v="13"/>
    <n v="63.2"/>
    <x v="79"/>
    <x v="14"/>
    <n v="9.4"/>
    <x v="1179"/>
    <s v="Cream"/>
    <x v="27"/>
    <n v="0"/>
    <s v="★★★★★"/>
    <n v="5"/>
    <n v="11794"/>
    <n v="4"/>
    <x v="1180"/>
    <n v="2.8164556962025316"/>
    <n v="616.17157303370777"/>
    <x v="0"/>
  </r>
  <r>
    <n v="1182"/>
    <x v="34"/>
    <x v="156"/>
    <x v="8"/>
    <x v="11"/>
    <n v="133.30000000000001"/>
    <x v="399"/>
    <x v="9"/>
    <n v="6.6"/>
    <x v="1180"/>
    <s v="Bronze"/>
    <x v="15"/>
    <n v="5"/>
    <s v="★★★★★"/>
    <n v="5"/>
    <n v="7177"/>
    <n v="5"/>
    <x v="1181"/>
    <n v="1.3278319579894973"/>
    <n v="444.49598870056491"/>
    <x v="1"/>
  </r>
  <r>
    <n v="1183"/>
    <x v="34"/>
    <x v="47"/>
    <x v="3"/>
    <x v="4"/>
    <n v="45.4"/>
    <x v="99"/>
    <x v="11"/>
    <n v="4.2"/>
    <x v="1181"/>
    <s v="Cobalt Blue"/>
    <x v="17"/>
    <n v="1"/>
    <s v="★★★☆☆"/>
    <n v="3"/>
    <n v="14598"/>
    <n v="4"/>
    <x v="1182"/>
    <n v="5.6167400881057272"/>
    <n v="224.87129411764707"/>
    <x v="1"/>
  </r>
  <r>
    <n v="1184"/>
    <x v="22"/>
    <x v="86"/>
    <x v="0"/>
    <x v="3"/>
    <n v="66.8"/>
    <x v="459"/>
    <x v="5"/>
    <n v="4.5999999999999996"/>
    <x v="1182"/>
    <s v="Cream"/>
    <x v="1"/>
    <n v="1"/>
    <s v="Unknown"/>
    <s v="Unknown"/>
    <n v="1114"/>
    <n v="5"/>
    <x v="1183"/>
    <n v="6.2425149700598803"/>
    <n v="176.75455635491605"/>
    <x v="1"/>
  </r>
  <r>
    <n v="1185"/>
    <x v="52"/>
    <x v="145"/>
    <x v="4"/>
    <x v="8"/>
    <n v="84.1"/>
    <x v="108"/>
    <x v="8"/>
    <n v="8.9"/>
    <x v="1183"/>
    <s v="Gun Metal"/>
    <x v="13"/>
    <n v="0"/>
    <s v="★★★★☆"/>
    <n v="4"/>
    <n v="16630"/>
    <n v="4"/>
    <x v="1184"/>
    <n v="5.4458977407847806"/>
    <n v="240.02159388646288"/>
    <x v="0"/>
  </r>
  <r>
    <n v="1186"/>
    <x v="35"/>
    <x v="48"/>
    <x v="10"/>
    <x v="11"/>
    <n v="124.7"/>
    <x v="388"/>
    <x v="1"/>
    <n v="8.3000000000000007"/>
    <x v="1184"/>
    <s v="Ice Silver"/>
    <x v="10"/>
    <n v="0"/>
    <s v="★★★☆☆"/>
    <n v="3"/>
    <n v="10326"/>
    <n v="4"/>
    <x v="1185"/>
    <n v="3.6888532477947074"/>
    <n v="79.300021739130443"/>
    <x v="2"/>
  </r>
  <r>
    <n v="1187"/>
    <x v="25"/>
    <x v="31"/>
    <x v="1"/>
    <x v="10"/>
    <n v="149.80000000000001"/>
    <x v="380"/>
    <x v="15"/>
    <n v="8.1999999999999993"/>
    <x v="1185"/>
    <s v="Purple"/>
    <x v="32"/>
    <n v="0"/>
    <s v="★★★★★"/>
    <n v="5"/>
    <n v="1663"/>
    <n v="3"/>
    <x v="1186"/>
    <n v="3.7182910547396526"/>
    <n v="93.121921005386"/>
    <x v="1"/>
  </r>
  <r>
    <n v="1188"/>
    <x v="8"/>
    <x v="8"/>
    <x v="2"/>
    <x v="2"/>
    <n v="132.19999999999999"/>
    <x v="226"/>
    <x v="11"/>
    <n v="10.9"/>
    <x v="1186"/>
    <s v="Cobalt Blue"/>
    <x v="30"/>
    <n v="5"/>
    <s v="★★★★☆"/>
    <n v="4"/>
    <n v="9257"/>
    <n v="3"/>
    <x v="1187"/>
    <n v="4.3570347957639939"/>
    <n v="124.38010416666667"/>
    <x v="1"/>
  </r>
  <r>
    <n v="1189"/>
    <x v="50"/>
    <x v="94"/>
    <x v="7"/>
    <x v="0"/>
    <n v="44.9"/>
    <x v="310"/>
    <x v="1"/>
    <n v="7.3"/>
    <x v="1187"/>
    <s v="Teal"/>
    <x v="30"/>
    <n v="5"/>
    <s v="★★★☆☆"/>
    <n v="3"/>
    <n v="1577"/>
    <n v="3"/>
    <x v="1188"/>
    <n v="3.6971046770601337"/>
    <n v="216.51867469879517"/>
    <x v="2"/>
  </r>
  <r>
    <n v="1190"/>
    <x v="4"/>
    <x v="4"/>
    <x v="1"/>
    <x v="9"/>
    <n v="48.1"/>
    <x v="99"/>
    <x v="10"/>
    <n v="2.8"/>
    <x v="1188"/>
    <s v="Orange"/>
    <x v="18"/>
    <n v="1"/>
    <s v="★★★★☆"/>
    <n v="4"/>
    <n v="1494"/>
    <n v="5"/>
    <x v="1189"/>
    <n v="5.3014553014553014"/>
    <n v="539.88819607843129"/>
    <x v="0"/>
  </r>
  <r>
    <n v="1191"/>
    <x v="29"/>
    <x v="51"/>
    <x v="4"/>
    <x v="6"/>
    <n v="90.6"/>
    <x v="8"/>
    <x v="7"/>
    <n v="11.5"/>
    <x v="1189"/>
    <s v="Pink"/>
    <x v="19"/>
    <n v="1"/>
    <s v="★★★☆☆"/>
    <n v="3"/>
    <n v="12248"/>
    <n v="5"/>
    <x v="1190"/>
    <n v="4.6357615894039741"/>
    <n v="354.42447619047618"/>
    <x v="0"/>
  </r>
  <r>
    <n v="1192"/>
    <x v="49"/>
    <x v="107"/>
    <x v="10"/>
    <x v="8"/>
    <n v="67"/>
    <x v="241"/>
    <x v="2"/>
    <n v="1.2"/>
    <x v="1190"/>
    <s v="Matte Green"/>
    <x v="32"/>
    <s v="Unknown"/>
    <s v="★★★★★"/>
    <n v="5"/>
    <n v="1926"/>
    <n v="3"/>
    <x v="1191"/>
    <n v="2.0298507462686568"/>
    <n v="1070.9594852941175"/>
    <x v="0"/>
  </r>
  <r>
    <n v="1193"/>
    <x v="15"/>
    <x v="109"/>
    <x v="7"/>
    <x v="12"/>
    <n v="54.2"/>
    <x v="440"/>
    <x v="3"/>
    <n v="12"/>
    <x v="1191"/>
    <s v="Ice Silver"/>
    <x v="26"/>
    <n v="1"/>
    <s v="★★★★☆"/>
    <n v="4"/>
    <n v="10051"/>
    <n v="5"/>
    <x v="1192"/>
    <n v="9.1881918819188186"/>
    <n v="180.95273092369479"/>
    <x v="0"/>
  </r>
  <r>
    <n v="1194"/>
    <x v="25"/>
    <x v="31"/>
    <x v="8"/>
    <x v="8"/>
    <n v="20.399999999999999"/>
    <x v="391"/>
    <x v="1"/>
    <n v="4.8"/>
    <x v="1192"/>
    <s v="Pearl White"/>
    <x v="6"/>
    <n v="1"/>
    <s v="★★★☆☆"/>
    <n v="3"/>
    <n v="2388"/>
    <n v="4"/>
    <x v="1193"/>
    <n v="17.205882352941178"/>
    <n v="375.407264957265"/>
    <x v="0"/>
  </r>
  <r>
    <n v="1195"/>
    <x v="37"/>
    <x v="58"/>
    <x v="2"/>
    <x v="13"/>
    <n v="36.9"/>
    <x v="218"/>
    <x v="11"/>
    <n v="3.8"/>
    <x v="1193"/>
    <s v="Gold"/>
    <x v="10"/>
    <n v="5"/>
    <s v="★★★★★"/>
    <n v="5"/>
    <n v="4897"/>
    <n v="3"/>
    <x v="1194"/>
    <n v="8.1300813008130088"/>
    <n v="283.75139999999999"/>
    <x v="0"/>
  </r>
  <r>
    <n v="1196"/>
    <x v="31"/>
    <x v="43"/>
    <x v="6"/>
    <x v="11"/>
    <n v="131.30000000000001"/>
    <x v="24"/>
    <x v="10"/>
    <n v="9"/>
    <x v="1194"/>
    <s v="Silver"/>
    <x v="31"/>
    <n v="0"/>
    <s v="Unknown"/>
    <s v="Unknown"/>
    <n v="17727"/>
    <n v="5"/>
    <x v="1195"/>
    <n v="1.0281797410510281"/>
    <n v="250.62074074074076"/>
    <x v="2"/>
  </r>
  <r>
    <n v="1197"/>
    <x v="23"/>
    <x v="41"/>
    <x v="8"/>
    <x v="8"/>
    <n v="39.700000000000003"/>
    <x v="26"/>
    <x v="7"/>
    <n v="1.5"/>
    <x v="1195"/>
    <s v="Crimson Red"/>
    <x v="26"/>
    <n v="0"/>
    <s v="★★★★☆"/>
    <n v="4"/>
    <n v="10947"/>
    <n v="5"/>
    <x v="1196"/>
    <n v="14.156171284634759"/>
    <n v="137.2061387900356"/>
    <x v="1"/>
  </r>
  <r>
    <n v="1198"/>
    <x v="1"/>
    <x v="26"/>
    <x v="2"/>
    <x v="1"/>
    <n v="93.5"/>
    <x v="394"/>
    <x v="15"/>
    <n v="2.5"/>
    <x v="1196"/>
    <s v="Navy Blue"/>
    <x v="33"/>
    <n v="3"/>
    <s v="★★★☆☆"/>
    <n v="3"/>
    <n v="13732"/>
    <n v="5"/>
    <x v="1197"/>
    <n v="2.0855614973262031"/>
    <n v="607.35179487179494"/>
    <x v="0"/>
  </r>
  <r>
    <n v="1199"/>
    <x v="13"/>
    <x v="13"/>
    <x v="0"/>
    <x v="5"/>
    <n v="110.2"/>
    <x v="205"/>
    <x v="14"/>
    <n v="4.5999999999999996"/>
    <x v="1197"/>
    <s v="Gold"/>
    <x v="4"/>
    <n v="0"/>
    <s v="★★★★☆"/>
    <n v="4"/>
    <n v="3753"/>
    <n v="3"/>
    <x v="1198"/>
    <n v="3.030852994555354"/>
    <n v="156.84020958083832"/>
    <x v="1"/>
  </r>
  <r>
    <n v="1200"/>
    <x v="13"/>
    <x v="13"/>
    <x v="10"/>
    <x v="2"/>
    <n v="112.8"/>
    <x v="225"/>
    <x v="10"/>
    <n v="2.6"/>
    <x v="1198"/>
    <s v="Pearl White"/>
    <x v="13"/>
    <n v="4"/>
    <s v="★★★★☆"/>
    <n v="4"/>
    <n v="17184"/>
    <n v="3"/>
    <x v="1199"/>
    <n v="3.3776595744680851"/>
    <n v="214.62963254593177"/>
    <x v="0"/>
  </r>
  <r>
    <n v="1201"/>
    <x v="40"/>
    <x v="62"/>
    <x v="7"/>
    <x v="0"/>
    <n v="20.6"/>
    <x v="460"/>
    <x v="7"/>
    <n v="5.5"/>
    <x v="1199"/>
    <s v="Graphite Gray"/>
    <x v="33"/>
    <n v="2"/>
    <s v="★★★★★"/>
    <n v="5"/>
    <n v="19285"/>
    <n v="4"/>
    <x v="1200"/>
    <n v="13.932038834951456"/>
    <n v="427.65264808362366"/>
    <x v="0"/>
  </r>
  <r>
    <n v="1202"/>
    <x v="49"/>
    <x v="93"/>
    <x v="7"/>
    <x v="0"/>
    <n v="146.5"/>
    <x v="375"/>
    <x v="7"/>
    <n v="4.9000000000000004"/>
    <x v="1200"/>
    <s v="Cosmic Purple"/>
    <x v="8"/>
    <n v="2"/>
    <s v="★★★★★"/>
    <n v="5"/>
    <n v="19787"/>
    <n v="3"/>
    <x v="1201"/>
    <n v="1.2627986348122866"/>
    <n v="497.36043243243239"/>
    <x v="0"/>
  </r>
  <r>
    <n v="1203"/>
    <x v="3"/>
    <x v="152"/>
    <x v="9"/>
    <x v="9"/>
    <n v="142.5"/>
    <x v="52"/>
    <x v="6"/>
    <n v="10.8"/>
    <x v="1201"/>
    <s v="Bronze"/>
    <x v="6"/>
    <n v="2"/>
    <s v="★★★★★"/>
    <n v="5"/>
    <n v="4525"/>
    <n v="3"/>
    <x v="1202"/>
    <n v="2.5263157894736841"/>
    <n v="351.23527777777775"/>
    <x v="0"/>
  </r>
  <r>
    <n v="1204"/>
    <x v="48"/>
    <x v="92"/>
    <x v="10"/>
    <x v="8"/>
    <n v="27"/>
    <x v="383"/>
    <x v="12"/>
    <n v="7.6"/>
    <x v="1202"/>
    <s v="Emerald Green"/>
    <x v="27"/>
    <s v="Unknown"/>
    <s v="Unknown"/>
    <s v="Unknown"/>
    <n v="2905"/>
    <n v="4"/>
    <x v="1203"/>
    <n v="14.148148148148149"/>
    <n v="247.11662303664923"/>
    <x v="0"/>
  </r>
  <r>
    <n v="1205"/>
    <x v="22"/>
    <x v="27"/>
    <x v="6"/>
    <x v="7"/>
    <n v="47.5"/>
    <x v="393"/>
    <x v="7"/>
    <n v="1.3"/>
    <x v="1203"/>
    <s v="Turquoise"/>
    <x v="32"/>
    <n v="1"/>
    <s v="★★★★★"/>
    <n v="5"/>
    <n v="427"/>
    <n v="3"/>
    <x v="1204"/>
    <n v="3.5157894736842104"/>
    <n v="879.47646706586829"/>
    <x v="0"/>
  </r>
  <r>
    <n v="1206"/>
    <x v="19"/>
    <x v="24"/>
    <x v="0"/>
    <x v="13"/>
    <n v="141.80000000000001"/>
    <x v="402"/>
    <x v="0"/>
    <n v="3"/>
    <x v="1204"/>
    <s v="Cosmic Purple"/>
    <x v="38"/>
    <n v="1"/>
    <s v="★★★★☆"/>
    <n v="4"/>
    <n v="6355"/>
    <n v="3"/>
    <x v="1205"/>
    <n v="3.2157968970380817"/>
    <n v="100.31594298245614"/>
    <x v="1"/>
  </r>
  <r>
    <n v="1207"/>
    <x v="38"/>
    <x v="54"/>
    <x v="3"/>
    <x v="6"/>
    <n v="74.3"/>
    <x v="458"/>
    <x v="2"/>
    <n v="5.2"/>
    <x v="1205"/>
    <s v="White"/>
    <x v="8"/>
    <n v="4"/>
    <s v="★★★★☆"/>
    <n v="4"/>
    <n v="15060"/>
    <n v="4"/>
    <x v="1206"/>
    <n v="7.4427994616419921"/>
    <n v="140.15325497287523"/>
    <x v="1"/>
  </r>
  <r>
    <n v="1208"/>
    <x v="4"/>
    <x v="157"/>
    <x v="4"/>
    <x v="9"/>
    <n v="89.8"/>
    <x v="393"/>
    <x v="15"/>
    <n v="8.4"/>
    <x v="1206"/>
    <s v="Gun Metal"/>
    <x v="0"/>
    <n v="5"/>
    <s v="Unknown"/>
    <s v="Unknown"/>
    <n v="9782"/>
    <n v="4"/>
    <x v="1207"/>
    <n v="1.8596881959910914"/>
    <n v="647.97215568862282"/>
    <x v="0"/>
  </r>
  <r>
    <n v="1209"/>
    <x v="30"/>
    <x v="125"/>
    <x v="10"/>
    <x v="9"/>
    <n v="117.4"/>
    <x v="58"/>
    <x v="12"/>
    <n v="1.9"/>
    <x v="1207"/>
    <s v="Gold"/>
    <x v="9"/>
    <n v="5"/>
    <s v="★★★★★"/>
    <n v="5"/>
    <n v="12684"/>
    <n v="4"/>
    <x v="1208"/>
    <n v="3.160136286201022"/>
    <n v="334.82204851752022"/>
    <x v="0"/>
  </r>
  <r>
    <n v="1210"/>
    <x v="42"/>
    <x v="171"/>
    <x v="5"/>
    <x v="6"/>
    <n v="124.2"/>
    <x v="194"/>
    <x v="7"/>
    <n v="5.3"/>
    <x v="1208"/>
    <s v="Blue"/>
    <x v="2"/>
    <n v="2"/>
    <s v="★★★★☆"/>
    <n v="4"/>
    <n v="15089"/>
    <n v="3"/>
    <x v="1209"/>
    <n v="1.6344605475040257"/>
    <n v="156.05443349753693"/>
    <x v="2"/>
  </r>
  <r>
    <n v="1211"/>
    <x v="2"/>
    <x v="175"/>
    <x v="9"/>
    <x v="5"/>
    <n v="39.9"/>
    <x v="261"/>
    <x v="4"/>
    <n v="4.7"/>
    <x v="1209"/>
    <s v="Matte Blue"/>
    <x v="39"/>
    <n v="2"/>
    <s v="Unknown"/>
    <s v="Unknown"/>
    <n v="14138"/>
    <n v="4"/>
    <x v="1210"/>
    <n v="9.8245614035087723"/>
    <n v="95.034056122448973"/>
    <x v="2"/>
  </r>
  <r>
    <n v="1212"/>
    <x v="20"/>
    <x v="78"/>
    <x v="6"/>
    <x v="9"/>
    <n v="120.1"/>
    <x v="308"/>
    <x v="3"/>
    <n v="7"/>
    <x v="1210"/>
    <s v="Magenta"/>
    <x v="24"/>
    <n v="3"/>
    <s v="★★★★☆"/>
    <n v="4"/>
    <n v="4413"/>
    <n v="4"/>
    <x v="1211"/>
    <n v="3.8884263114071609"/>
    <n v="152.57985010706636"/>
    <x v="1"/>
  </r>
  <r>
    <n v="1213"/>
    <x v="10"/>
    <x v="10"/>
    <x v="6"/>
    <x v="10"/>
    <n v="53.2"/>
    <x v="25"/>
    <x v="9"/>
    <n v="8.1999999999999993"/>
    <x v="1211"/>
    <s v="Racing Red"/>
    <x v="6"/>
    <n v="4"/>
    <s v="★★★☆☆"/>
    <n v="3"/>
    <n v="3323"/>
    <n v="5"/>
    <x v="1212"/>
    <n v="9.436090225563909"/>
    <n v="279.59406374501992"/>
    <x v="0"/>
  </r>
  <r>
    <n v="1214"/>
    <x v="26"/>
    <x v="173"/>
    <x v="3"/>
    <x v="0"/>
    <n v="84.1"/>
    <x v="275"/>
    <x v="7"/>
    <n v="9"/>
    <x v="1212"/>
    <s v="Charcoal"/>
    <x v="9"/>
    <n v="5"/>
    <s v="★★★★★"/>
    <n v="5"/>
    <n v="12460"/>
    <n v="4"/>
    <x v="1213"/>
    <n v="4.8038049940546967"/>
    <n v="350.5856930693069"/>
    <x v="0"/>
  </r>
  <r>
    <n v="1215"/>
    <x v="24"/>
    <x v="98"/>
    <x v="3"/>
    <x v="11"/>
    <n v="124.6"/>
    <x v="198"/>
    <x v="0"/>
    <n v="8.8000000000000007"/>
    <x v="1213"/>
    <s v="Copper"/>
    <x v="4"/>
    <n v="1"/>
    <s v="★★★★☆"/>
    <n v="4"/>
    <n v="17420"/>
    <n v="3"/>
    <x v="1214"/>
    <n v="4.4462279293739968"/>
    <n v="262.61494584837544"/>
    <x v="0"/>
  </r>
  <r>
    <n v="1216"/>
    <x v="24"/>
    <x v="98"/>
    <x v="6"/>
    <x v="2"/>
    <n v="143.4"/>
    <x v="416"/>
    <x v="3"/>
    <n v="1.4"/>
    <x v="1214"/>
    <s v="Turquoise"/>
    <x v="20"/>
    <n v="0"/>
    <s v="★★★★☆"/>
    <n v="4"/>
    <n v="15299"/>
    <n v="5"/>
    <x v="1215"/>
    <n v="0.81589958158995812"/>
    <n v="980.92905982905984"/>
    <x v="0"/>
  </r>
  <r>
    <n v="1217"/>
    <x v="2"/>
    <x v="131"/>
    <x v="7"/>
    <x v="11"/>
    <n v="123.5"/>
    <x v="338"/>
    <x v="13"/>
    <n v="8.8000000000000007"/>
    <x v="1215"/>
    <s v="Emerald Green"/>
    <x v="6"/>
    <n v="2"/>
    <s v="★★★★★"/>
    <n v="5"/>
    <n v="15472"/>
    <n v="4"/>
    <x v="1216"/>
    <n v="2.4696356275303644"/>
    <n v="469.27531147540986"/>
    <x v="0"/>
  </r>
  <r>
    <n v="1218"/>
    <x v="4"/>
    <x v="64"/>
    <x v="5"/>
    <x v="14"/>
    <n v="85.4"/>
    <x v="277"/>
    <x v="15"/>
    <n v="5.5"/>
    <x v="1216"/>
    <s v="Gray"/>
    <x v="0"/>
    <n v="2"/>
    <s v="★★★☆☆"/>
    <n v="3"/>
    <n v="18765"/>
    <n v="4"/>
    <x v="1217"/>
    <n v="6.9320843091334892"/>
    <n v="234.31312499999999"/>
    <x v="0"/>
  </r>
  <r>
    <n v="1219"/>
    <x v="29"/>
    <x v="51"/>
    <x v="3"/>
    <x v="6"/>
    <n v="125.9"/>
    <x v="444"/>
    <x v="4"/>
    <n v="7.4"/>
    <x v="1217"/>
    <s v="Turquoise"/>
    <x v="32"/>
    <n v="2"/>
    <s v="★★★☆☆"/>
    <n v="3"/>
    <n v="443"/>
    <n v="4"/>
    <x v="1218"/>
    <n v="1.5409054805401112"/>
    <n v="354.49268041237116"/>
    <x v="1"/>
  </r>
  <r>
    <n v="1220"/>
    <x v="22"/>
    <x v="49"/>
    <x v="8"/>
    <x v="11"/>
    <n v="121"/>
    <x v="11"/>
    <x v="7"/>
    <n v="3.6"/>
    <x v="1218"/>
    <s v="Platinum"/>
    <x v="39"/>
    <s v="Unknown"/>
    <s v="★★★★★"/>
    <n v="5"/>
    <n v="19120"/>
    <n v="3"/>
    <x v="1219"/>
    <n v="3.3140495867768593"/>
    <n v="189.96688279301745"/>
    <x v="1"/>
  </r>
  <r>
    <n v="1221"/>
    <x v="16"/>
    <x v="52"/>
    <x v="9"/>
    <x v="1"/>
    <n v="35.1"/>
    <x v="421"/>
    <x v="5"/>
    <n v="10.7"/>
    <x v="1219"/>
    <s v="Cobalt Blue"/>
    <x v="8"/>
    <n v="3"/>
    <s v="★★★☆☆"/>
    <n v="3"/>
    <n v="3416"/>
    <n v="5"/>
    <x v="1220"/>
    <n v="14.15954415954416"/>
    <n v="111.90929577464789"/>
    <x v="1"/>
  </r>
  <r>
    <n v="1222"/>
    <x v="27"/>
    <x v="102"/>
    <x v="3"/>
    <x v="7"/>
    <n v="109.2"/>
    <x v="51"/>
    <x v="6"/>
    <n v="11.3"/>
    <x v="1220"/>
    <s v="Pearl White"/>
    <x v="5"/>
    <n v="0"/>
    <s v="★★★☆☆"/>
    <n v="3"/>
    <n v="18251"/>
    <n v="4"/>
    <x v="1221"/>
    <n v="1.4835164835164836"/>
    <n v="794.03827160493825"/>
    <x v="0"/>
  </r>
  <r>
    <n v="1223"/>
    <x v="8"/>
    <x v="8"/>
    <x v="8"/>
    <x v="11"/>
    <n v="126"/>
    <x v="50"/>
    <x v="13"/>
    <n v="9"/>
    <x v="1221"/>
    <s v="Graphite Gray"/>
    <x v="4"/>
    <n v="5"/>
    <s v="★★★☆☆"/>
    <n v="3"/>
    <n v="3684"/>
    <n v="4"/>
    <x v="1222"/>
    <n v="3.4603174603174605"/>
    <n v="117.30775229357798"/>
    <x v="1"/>
  </r>
  <r>
    <n v="1224"/>
    <x v="20"/>
    <x v="78"/>
    <x v="10"/>
    <x v="1"/>
    <n v="104.3"/>
    <x v="461"/>
    <x v="10"/>
    <n v="8.5"/>
    <x v="1222"/>
    <s v="Pink"/>
    <x v="5"/>
    <n v="3"/>
    <s v="★★★★☆"/>
    <n v="4"/>
    <n v="13117"/>
    <n v="5"/>
    <x v="1223"/>
    <n v="4.9568552253116014"/>
    <n v="153.40553191489363"/>
    <x v="1"/>
  </r>
  <r>
    <n v="1225"/>
    <x v="8"/>
    <x v="8"/>
    <x v="8"/>
    <x v="2"/>
    <n v="80.8"/>
    <x v="462"/>
    <x v="13"/>
    <n v="11"/>
    <x v="1223"/>
    <s v="Silver"/>
    <x v="34"/>
    <n v="3"/>
    <s v="Unknown"/>
    <s v="Unknown"/>
    <n v="12041"/>
    <n v="4"/>
    <x v="1224"/>
    <n v="1.9430693069306932"/>
    <n v="684.61566878980898"/>
    <x v="0"/>
  </r>
  <r>
    <n v="1226"/>
    <x v="44"/>
    <x v="108"/>
    <x v="0"/>
    <x v="8"/>
    <n v="139.69999999999999"/>
    <x v="224"/>
    <x v="11"/>
    <n v="8.9"/>
    <x v="1224"/>
    <s v="Midnight Black"/>
    <x v="11"/>
    <n v="1"/>
    <s v="Unknown"/>
    <s v="Unknown"/>
    <n v="9867"/>
    <n v="3"/>
    <x v="1225"/>
    <n v="2.4838940586972087"/>
    <n v="109.18014409221902"/>
    <x v="2"/>
  </r>
  <r>
    <n v="1227"/>
    <x v="49"/>
    <x v="93"/>
    <x v="4"/>
    <x v="14"/>
    <n v="139.4"/>
    <x v="44"/>
    <x v="4"/>
    <n v="6.6"/>
    <x v="1225"/>
    <s v="Green"/>
    <x v="37"/>
    <n v="0"/>
    <s v="★★★★★"/>
    <n v="5"/>
    <n v="11333"/>
    <n v="4"/>
    <x v="1226"/>
    <n v="3.5150645624103301"/>
    <n v="214.90934693877551"/>
    <x v="0"/>
  </r>
  <r>
    <n v="1228"/>
    <x v="41"/>
    <x v="67"/>
    <x v="3"/>
    <x v="14"/>
    <n v="70.8"/>
    <x v="463"/>
    <x v="10"/>
    <n v="7.4"/>
    <x v="1226"/>
    <s v="Volcanic Yellow"/>
    <x v="37"/>
    <n v="2"/>
    <s v="★★★★★"/>
    <n v="5"/>
    <n v="11542"/>
    <n v="5"/>
    <x v="1227"/>
    <n v="7.9661016949152543"/>
    <n v="92.869574468085105"/>
    <x v="1"/>
  </r>
  <r>
    <n v="1229"/>
    <x v="17"/>
    <x v="19"/>
    <x v="8"/>
    <x v="10"/>
    <n v="42"/>
    <x v="264"/>
    <x v="1"/>
    <n v="3.1"/>
    <x v="1227"/>
    <s v="Matte Black"/>
    <x v="24"/>
    <n v="0"/>
    <s v="★★★★★"/>
    <n v="5"/>
    <n v="7276"/>
    <n v="4"/>
    <x v="1228"/>
    <n v="10.166666666666666"/>
    <n v="243.35791569086652"/>
    <x v="0"/>
  </r>
  <r>
    <n v="1230"/>
    <x v="24"/>
    <x v="98"/>
    <x v="8"/>
    <x v="3"/>
    <n v="75.5"/>
    <x v="425"/>
    <x v="14"/>
    <n v="11.7"/>
    <x v="1228"/>
    <s v="Green"/>
    <x v="8"/>
    <n v="3"/>
    <s v="★★★★★"/>
    <n v="5"/>
    <n v="16313"/>
    <n v="3"/>
    <x v="1229"/>
    <n v="4.7549668874172184"/>
    <n v="240.51557103064067"/>
    <x v="0"/>
  </r>
  <r>
    <n v="1231"/>
    <x v="7"/>
    <x v="40"/>
    <x v="10"/>
    <x v="1"/>
    <n v="131"/>
    <x v="351"/>
    <x v="2"/>
    <n v="1.6"/>
    <x v="1229"/>
    <s v="Charcoal"/>
    <x v="29"/>
    <s v="Unknown"/>
    <s v="★★★★★"/>
    <n v="5"/>
    <n v="7283"/>
    <n v="5"/>
    <x v="1230"/>
    <n v="2.2519083969465647"/>
    <n v="301.58325423728814"/>
    <x v="0"/>
  </r>
  <r>
    <n v="1232"/>
    <x v="17"/>
    <x v="17"/>
    <x v="1"/>
    <x v="10"/>
    <n v="111.8"/>
    <x v="34"/>
    <x v="6"/>
    <n v="8.1999999999999993"/>
    <x v="1230"/>
    <s v="Brown"/>
    <x v="28"/>
    <n v="2"/>
    <s v="★★★★☆"/>
    <n v="4"/>
    <n v="14503"/>
    <n v="4"/>
    <x v="1231"/>
    <n v="5.3041144901610018"/>
    <n v="220.94053962900506"/>
    <x v="0"/>
  </r>
  <r>
    <n v="1233"/>
    <x v="9"/>
    <x v="177"/>
    <x v="8"/>
    <x v="2"/>
    <n v="147.69999999999999"/>
    <x v="79"/>
    <x v="0"/>
    <n v="11.5"/>
    <x v="1231"/>
    <s v="Graphite Gray"/>
    <x v="23"/>
    <n v="4"/>
    <s v="★★★★☆"/>
    <n v="4"/>
    <n v="18357"/>
    <n v="5"/>
    <x v="1232"/>
    <n v="1.2051455653351388"/>
    <n v="788.52314606741572"/>
    <x v="0"/>
  </r>
  <r>
    <n v="1234"/>
    <x v="51"/>
    <x v="163"/>
    <x v="1"/>
    <x v="7"/>
    <n v="102.1"/>
    <x v="444"/>
    <x v="11"/>
    <n v="8.9"/>
    <x v="1232"/>
    <s v="Blue"/>
    <x v="16"/>
    <n v="4"/>
    <s v="★★★★☆"/>
    <n v="4"/>
    <n v="1615"/>
    <n v="4"/>
    <x v="1233"/>
    <n v="1.9000979431929481"/>
    <n v="373.44680412371133"/>
    <x v="1"/>
  </r>
  <r>
    <n v="1235"/>
    <x v="16"/>
    <x v="176"/>
    <x v="8"/>
    <x v="6"/>
    <n v="131.19999999999999"/>
    <x v="144"/>
    <x v="2"/>
    <n v="3.6"/>
    <x v="1233"/>
    <s v="Champagne"/>
    <x v="22"/>
    <s v="Unknown"/>
    <s v="★★★★☆"/>
    <n v="4"/>
    <n v="7507"/>
    <n v="5"/>
    <x v="1234"/>
    <n v="1.2042682926829269"/>
    <n v="709.1196202531645"/>
    <x v="0"/>
  </r>
  <r>
    <n v="1236"/>
    <x v="45"/>
    <x v="77"/>
    <x v="1"/>
    <x v="4"/>
    <n v="62.1"/>
    <x v="356"/>
    <x v="15"/>
    <n v="3"/>
    <x v="1234"/>
    <s v="Cream"/>
    <x v="8"/>
    <n v="2"/>
    <s v="★★★★★"/>
    <n v="5"/>
    <n v="15516"/>
    <n v="5"/>
    <x v="1235"/>
    <n v="1.7069243156199678"/>
    <n v="719.2831132075471"/>
    <x v="1"/>
  </r>
  <r>
    <n v="1237"/>
    <x v="36"/>
    <x v="122"/>
    <x v="4"/>
    <x v="11"/>
    <n v="115"/>
    <x v="446"/>
    <x v="6"/>
    <n v="1"/>
    <x v="1235"/>
    <s v="Matte Green"/>
    <x v="12"/>
    <n v="5"/>
    <s v="★★★★☆"/>
    <n v="4"/>
    <n v="8770"/>
    <n v="3"/>
    <x v="1236"/>
    <n v="4.3826086956521735"/>
    <n v="135.33819444444444"/>
    <x v="1"/>
  </r>
  <r>
    <n v="1238"/>
    <x v="3"/>
    <x v="152"/>
    <x v="1"/>
    <x v="11"/>
    <n v="62.9"/>
    <x v="464"/>
    <x v="10"/>
    <n v="7.1"/>
    <x v="1236"/>
    <s v="Matte Green"/>
    <x v="16"/>
    <n v="1"/>
    <s v="★★★★☆"/>
    <n v="4"/>
    <n v="11722"/>
    <n v="3"/>
    <x v="1237"/>
    <n v="3.7996820349761529"/>
    <n v="462.188410041841"/>
    <x v="0"/>
  </r>
  <r>
    <n v="1239"/>
    <x v="12"/>
    <x v="153"/>
    <x v="0"/>
    <x v="14"/>
    <n v="37.799999999999997"/>
    <x v="465"/>
    <x v="11"/>
    <n v="5.5"/>
    <x v="1237"/>
    <s v="White"/>
    <x v="12"/>
    <n v="5"/>
    <s v="★★★★★"/>
    <n v="5"/>
    <n v="2942"/>
    <n v="3"/>
    <x v="1238"/>
    <n v="6.0582010582010586"/>
    <n v="213.95410480349344"/>
    <x v="1"/>
  </r>
  <r>
    <n v="1240"/>
    <x v="45"/>
    <x v="77"/>
    <x v="8"/>
    <x v="9"/>
    <n v="51.7"/>
    <x v="426"/>
    <x v="9"/>
    <n v="10.9"/>
    <x v="1238"/>
    <s v="Sunset Orange"/>
    <x v="15"/>
    <n v="3"/>
    <s v="★★★★★"/>
    <n v="5"/>
    <n v="15550"/>
    <n v="3"/>
    <x v="1239"/>
    <n v="9.0135396518375241"/>
    <n v="224.112660944206"/>
    <x v="0"/>
  </r>
  <r>
    <n v="1241"/>
    <x v="3"/>
    <x v="57"/>
    <x v="9"/>
    <x v="12"/>
    <n v="136.1"/>
    <x v="384"/>
    <x v="15"/>
    <n v="9.6999999999999993"/>
    <x v="1239"/>
    <s v="Midnight Black"/>
    <x v="26"/>
    <n v="3"/>
    <s v="Unknown"/>
    <s v="Unknown"/>
    <n v="11112"/>
    <n v="5"/>
    <x v="1240"/>
    <n v="1.6017634092578987"/>
    <n v="679.86605504587146"/>
    <x v="0"/>
  </r>
  <r>
    <n v="1242"/>
    <x v="49"/>
    <x v="93"/>
    <x v="3"/>
    <x v="9"/>
    <n v="81.8"/>
    <x v="115"/>
    <x v="9"/>
    <n v="4.5999999999999996"/>
    <x v="1240"/>
    <s v="Electric Blue"/>
    <x v="32"/>
    <n v="5"/>
    <s v="★★★★★"/>
    <n v="5"/>
    <n v="3004"/>
    <n v="5"/>
    <x v="1241"/>
    <n v="4.6210268948655262"/>
    <n v="346.2412962962963"/>
    <x v="0"/>
  </r>
  <r>
    <n v="1243"/>
    <x v="38"/>
    <x v="144"/>
    <x v="2"/>
    <x v="13"/>
    <n v="44.5"/>
    <x v="280"/>
    <x v="5"/>
    <n v="2.6"/>
    <x v="1241"/>
    <s v="Silver"/>
    <x v="1"/>
    <s v="Unknown"/>
    <s v="★★★★☆"/>
    <n v="4"/>
    <n v="15934"/>
    <n v="4"/>
    <x v="1242"/>
    <n v="13.213483146067416"/>
    <n v="76.467193877551026"/>
    <x v="1"/>
  </r>
  <r>
    <n v="1244"/>
    <x v="22"/>
    <x v="27"/>
    <x v="5"/>
    <x v="7"/>
    <n v="79.3"/>
    <x v="173"/>
    <x v="8"/>
    <n v="6"/>
    <x v="1242"/>
    <s v="White"/>
    <x v="26"/>
    <n v="4"/>
    <s v="★★★★★"/>
    <n v="5"/>
    <n v="14262"/>
    <n v="4"/>
    <x v="1243"/>
    <n v="7.2005044136191678"/>
    <n v="201.9544133099825"/>
    <x v="0"/>
  </r>
  <r>
    <n v="1245"/>
    <x v="4"/>
    <x v="4"/>
    <x v="5"/>
    <x v="12"/>
    <n v="97.1"/>
    <x v="408"/>
    <x v="8"/>
    <n v="10.7"/>
    <x v="1243"/>
    <s v="Platinum"/>
    <x v="7"/>
    <n v="2"/>
    <s v="★★★★☆"/>
    <n v="4"/>
    <n v="10833"/>
    <n v="3"/>
    <x v="1244"/>
    <n v="5.8908341915550979"/>
    <n v="71.124527972027977"/>
    <x v="1"/>
  </r>
  <r>
    <n v="1246"/>
    <x v="27"/>
    <x v="34"/>
    <x v="8"/>
    <x v="11"/>
    <n v="60.9"/>
    <x v="1"/>
    <x v="6"/>
    <n v="2.8"/>
    <x v="1244"/>
    <s v="Beige"/>
    <x v="22"/>
    <n v="4"/>
    <s v="★★★☆☆"/>
    <n v="3"/>
    <n v="3601"/>
    <n v="5"/>
    <x v="1245"/>
    <n v="3.4811165845648606"/>
    <n v="474.82830188679247"/>
    <x v="0"/>
  </r>
  <r>
    <n v="1247"/>
    <x v="49"/>
    <x v="93"/>
    <x v="2"/>
    <x v="10"/>
    <n v="94"/>
    <x v="448"/>
    <x v="3"/>
    <n v="4.2"/>
    <x v="1245"/>
    <s v="Turquoise"/>
    <x v="30"/>
    <n v="0"/>
    <s v="★★★☆☆"/>
    <n v="3"/>
    <n v="17334"/>
    <n v="3"/>
    <x v="1246"/>
    <n v="3.1276595744680851"/>
    <n v="122.26340136054422"/>
    <x v="2"/>
  </r>
  <r>
    <n v="1248"/>
    <x v="6"/>
    <x v="111"/>
    <x v="1"/>
    <x v="2"/>
    <n v="75.5"/>
    <x v="382"/>
    <x v="15"/>
    <n v="10.3"/>
    <x v="1246"/>
    <s v="Matte Black"/>
    <x v="19"/>
    <n v="4"/>
    <s v="★★★★☆"/>
    <n v="4"/>
    <n v="9230"/>
    <n v="4"/>
    <x v="1247"/>
    <n v="2.9139072847682117"/>
    <n v="471.31718181818184"/>
    <x v="0"/>
  </r>
  <r>
    <n v="1249"/>
    <x v="11"/>
    <x v="11"/>
    <x v="8"/>
    <x v="13"/>
    <n v="146.4"/>
    <x v="232"/>
    <x v="13"/>
    <n v="10.6"/>
    <x v="1247"/>
    <s v="Copper"/>
    <x v="27"/>
    <n v="2"/>
    <s v="★★★★☆"/>
    <n v="4"/>
    <n v="3975"/>
    <n v="4"/>
    <x v="1248"/>
    <n v="3.3128415300546448"/>
    <n v="294.95150515463922"/>
    <x v="0"/>
  </r>
  <r>
    <n v="1250"/>
    <x v="49"/>
    <x v="93"/>
    <x v="5"/>
    <x v="2"/>
    <n v="117.9"/>
    <x v="35"/>
    <x v="13"/>
    <n v="3.7"/>
    <x v="1248"/>
    <s v="Crimson Red"/>
    <x v="32"/>
    <n v="3"/>
    <s v="★★★★★"/>
    <n v="5"/>
    <n v="18394"/>
    <n v="3"/>
    <x v="1249"/>
    <n v="1.8999151823579303"/>
    <n v="375.47700892857148"/>
    <x v="0"/>
  </r>
  <r>
    <n v="1251"/>
    <x v="28"/>
    <x v="46"/>
    <x v="0"/>
    <x v="9"/>
    <n v="62.7"/>
    <x v="156"/>
    <x v="0"/>
    <n v="7.5"/>
    <x v="1249"/>
    <s v="Electric Blue"/>
    <x v="32"/>
    <n v="4"/>
    <s v="★★★★★"/>
    <n v="5"/>
    <n v="8834"/>
    <n v="3"/>
    <x v="1250"/>
    <n v="5.0239234449760763"/>
    <n v="276.96304761904764"/>
    <x v="0"/>
  </r>
  <r>
    <n v="1252"/>
    <x v="16"/>
    <x v="52"/>
    <x v="4"/>
    <x v="8"/>
    <n v="149.69999999999999"/>
    <x v="343"/>
    <x v="1"/>
    <n v="2"/>
    <x v="1250"/>
    <s v="Orange"/>
    <x v="36"/>
    <n v="3"/>
    <s v="★★★★★"/>
    <n v="5"/>
    <n v="11394"/>
    <n v="3"/>
    <x v="1251"/>
    <n v="3.2665330661322649"/>
    <n v="230.98697341513292"/>
    <x v="0"/>
  </r>
  <r>
    <n v="1253"/>
    <x v="33"/>
    <x v="45"/>
    <x v="2"/>
    <x v="11"/>
    <n v="81.400000000000006"/>
    <x v="165"/>
    <x v="0"/>
    <n v="10.4"/>
    <x v="1251"/>
    <s v="Forest Green"/>
    <x v="18"/>
    <s v="Unknown"/>
    <s v="★★★★☆"/>
    <n v="4"/>
    <n v="12501"/>
    <n v="3"/>
    <x v="1252"/>
    <n v="4.9017199017199014"/>
    <n v="112.98072681704259"/>
    <x v="1"/>
  </r>
  <r>
    <n v="1254"/>
    <x v="28"/>
    <x v="46"/>
    <x v="5"/>
    <x v="8"/>
    <n v="127"/>
    <x v="141"/>
    <x v="14"/>
    <n v="1.7"/>
    <x v="1252"/>
    <s v="Electric Blue"/>
    <x v="4"/>
    <n v="3"/>
    <s v="★★★★★"/>
    <n v="5"/>
    <n v="12832"/>
    <n v="3"/>
    <x v="1253"/>
    <n v="1.3543307086614174"/>
    <n v="717.75709302325583"/>
    <x v="0"/>
  </r>
  <r>
    <n v="1255"/>
    <x v="52"/>
    <x v="145"/>
    <x v="1"/>
    <x v="7"/>
    <n v="129.1"/>
    <x v="34"/>
    <x v="10"/>
    <n v="6.9"/>
    <x v="1253"/>
    <s v="Cobalt Blue"/>
    <x v="0"/>
    <n v="4"/>
    <s v="Unknown"/>
    <s v="Unknown"/>
    <n v="11812"/>
    <n v="5"/>
    <x v="1254"/>
    <n v="4.593338497288924"/>
    <n v="137.6547892074199"/>
    <x v="0"/>
  </r>
  <r>
    <n v="1256"/>
    <x v="45"/>
    <x v="77"/>
    <x v="6"/>
    <x v="0"/>
    <n v="62.5"/>
    <x v="257"/>
    <x v="3"/>
    <n v="1.5"/>
    <x v="1254"/>
    <s v="Matte White"/>
    <x v="3"/>
    <n v="1"/>
    <s v="★★★★☆"/>
    <n v="4"/>
    <n v="5163"/>
    <n v="5"/>
    <x v="1255"/>
    <n v="4.7679999999999998"/>
    <n v="190.39822147651006"/>
    <x v="1"/>
  </r>
  <r>
    <n v="1257"/>
    <x v="51"/>
    <x v="163"/>
    <x v="0"/>
    <x v="1"/>
    <n v="52.3"/>
    <x v="329"/>
    <x v="1"/>
    <n v="3.9"/>
    <x v="1255"/>
    <s v="Electric Blue"/>
    <x v="13"/>
    <s v="Unknown"/>
    <s v="★★★★★"/>
    <n v="5"/>
    <n v="13621"/>
    <n v="5"/>
    <x v="1256"/>
    <n v="4.9330783938814537"/>
    <n v="239.59217054263564"/>
    <x v="1"/>
  </r>
  <r>
    <n v="1258"/>
    <x v="51"/>
    <x v="174"/>
    <x v="3"/>
    <x v="1"/>
    <n v="23.6"/>
    <x v="383"/>
    <x v="5"/>
    <n v="8.6999999999999993"/>
    <x v="1256"/>
    <s v="Matte Green"/>
    <x v="22"/>
    <n v="4"/>
    <s v="★★★★★"/>
    <n v="5"/>
    <n v="2938"/>
    <n v="5"/>
    <x v="1257"/>
    <n v="16.1864406779661"/>
    <n v="360.3726963350785"/>
    <x v="0"/>
  </r>
  <r>
    <n v="1259"/>
    <x v="11"/>
    <x v="11"/>
    <x v="7"/>
    <x v="5"/>
    <n v="57.2"/>
    <x v="428"/>
    <x v="13"/>
    <n v="2.7"/>
    <x v="1257"/>
    <s v="Electric Blue"/>
    <x v="11"/>
    <s v="Unknown"/>
    <s v="★★★★☆"/>
    <n v="4"/>
    <n v="1537"/>
    <n v="3"/>
    <x v="1258"/>
    <n v="5.9090909090909092"/>
    <n v="102.08514792899408"/>
    <x v="2"/>
  </r>
  <r>
    <n v="1260"/>
    <x v="42"/>
    <x v="110"/>
    <x v="9"/>
    <x v="3"/>
    <n v="64"/>
    <x v="39"/>
    <x v="5"/>
    <n v="8.9"/>
    <x v="1258"/>
    <s v="Stealth Gray"/>
    <x v="1"/>
    <n v="1"/>
    <s v="★★★☆☆"/>
    <n v="3"/>
    <n v="305"/>
    <n v="3"/>
    <x v="1259"/>
    <n v="5.140625"/>
    <n v="366.161094224924"/>
    <x v="0"/>
  </r>
  <r>
    <n v="1261"/>
    <x v="27"/>
    <x v="102"/>
    <x v="2"/>
    <x v="3"/>
    <n v="94.6"/>
    <x v="23"/>
    <x v="12"/>
    <n v="2.9"/>
    <x v="1259"/>
    <s v="Black"/>
    <x v="27"/>
    <n v="3"/>
    <s v="Unknown"/>
    <s v="Unknown"/>
    <n v="4025"/>
    <n v="5"/>
    <x v="1260"/>
    <n v="1.6384778012684991"/>
    <n v="201.26"/>
    <x v="2"/>
  </r>
  <r>
    <n v="1262"/>
    <x v="43"/>
    <x v="124"/>
    <x v="2"/>
    <x v="5"/>
    <n v="126.1"/>
    <x v="466"/>
    <x v="9"/>
    <n v="2.1"/>
    <x v="1260"/>
    <s v="Sapphire Blue"/>
    <x v="34"/>
    <n v="2"/>
    <s v="★★★☆☆"/>
    <n v="3"/>
    <n v="9109"/>
    <n v="5"/>
    <x v="1261"/>
    <n v="2.5693893735130851"/>
    <n v="269.7733641975309"/>
    <x v="0"/>
  </r>
  <r>
    <n v="1263"/>
    <x v="36"/>
    <x v="132"/>
    <x v="0"/>
    <x v="6"/>
    <n v="142.4"/>
    <x v="467"/>
    <x v="3"/>
    <n v="8.9"/>
    <x v="1261"/>
    <s v="Gold"/>
    <x v="37"/>
    <n v="0"/>
    <s v="★★★☆☆"/>
    <n v="3"/>
    <n v="1529"/>
    <n v="3"/>
    <x v="1262"/>
    <n v="1.3202247191011236"/>
    <n v="514.55015957446801"/>
    <x v="0"/>
  </r>
  <r>
    <n v="1264"/>
    <x v="15"/>
    <x v="109"/>
    <x v="7"/>
    <x v="6"/>
    <n v="143.1"/>
    <x v="324"/>
    <x v="10"/>
    <n v="1.5"/>
    <x v="1262"/>
    <s v="Pearl White"/>
    <x v="26"/>
    <n v="2"/>
    <s v="★★★★★"/>
    <n v="5"/>
    <n v="13552"/>
    <n v="4"/>
    <x v="1263"/>
    <n v="3.5569531795946894"/>
    <n v="228.14129666011789"/>
    <x v="0"/>
  </r>
  <r>
    <n v="1265"/>
    <x v="11"/>
    <x v="118"/>
    <x v="7"/>
    <x v="0"/>
    <n v="120.9"/>
    <x v="153"/>
    <x v="6"/>
    <n v="7.9"/>
    <x v="1263"/>
    <s v="Purple"/>
    <x v="28"/>
    <n v="4"/>
    <s v="★★★☆☆"/>
    <n v="3"/>
    <n v="8641"/>
    <n v="3"/>
    <x v="1264"/>
    <n v="1.2572373862696442"/>
    <n v="742.88197368421049"/>
    <x v="0"/>
  </r>
  <r>
    <n v="1266"/>
    <x v="2"/>
    <x v="101"/>
    <x v="1"/>
    <x v="4"/>
    <n v="49.6"/>
    <x v="409"/>
    <x v="1"/>
    <n v="2.2999999999999998"/>
    <x v="1264"/>
    <s v="Emerald Green"/>
    <x v="5"/>
    <n v="0"/>
    <s v="★★★☆☆"/>
    <n v="3"/>
    <n v="19167"/>
    <n v="5"/>
    <x v="1265"/>
    <n v="11.008064516129032"/>
    <n v="203.87653846153844"/>
    <x v="0"/>
  </r>
  <r>
    <n v="1267"/>
    <x v="52"/>
    <x v="145"/>
    <x v="9"/>
    <x v="14"/>
    <n v="89.4"/>
    <x v="397"/>
    <x v="13"/>
    <n v="11"/>
    <x v="1265"/>
    <s v="Charcoal"/>
    <x v="9"/>
    <n v="5"/>
    <s v="★★★☆☆"/>
    <n v="3"/>
    <n v="6104"/>
    <n v="3"/>
    <x v="1266"/>
    <n v="5.190156599552572"/>
    <n v="252.07941810344829"/>
    <x v="0"/>
  </r>
  <r>
    <n v="1268"/>
    <x v="9"/>
    <x v="154"/>
    <x v="4"/>
    <x v="8"/>
    <n v="35.5"/>
    <x v="205"/>
    <x v="2"/>
    <n v="3.2"/>
    <x v="1266"/>
    <s v="Ice Silver"/>
    <x v="3"/>
    <n v="5"/>
    <s v="★★★☆☆"/>
    <n v="3"/>
    <n v="14890"/>
    <n v="3"/>
    <x v="1267"/>
    <n v="9.408450704225352"/>
    <n v="214.36727544910178"/>
    <x v="1"/>
  </r>
  <r>
    <n v="1269"/>
    <x v="46"/>
    <x v="80"/>
    <x v="6"/>
    <x v="0"/>
    <n v="24.7"/>
    <x v="213"/>
    <x v="3"/>
    <n v="7.4"/>
    <x v="1267"/>
    <s v="Matte Blue"/>
    <x v="19"/>
    <n v="5"/>
    <s v="★★★★★"/>
    <n v="5"/>
    <n v="3584"/>
    <n v="4"/>
    <x v="1268"/>
    <n v="17.085020242914979"/>
    <n v="171.3331990521327"/>
    <x v="1"/>
  </r>
  <r>
    <n v="1270"/>
    <x v="35"/>
    <x v="66"/>
    <x v="10"/>
    <x v="10"/>
    <n v="137.69999999999999"/>
    <x v="239"/>
    <x v="4"/>
    <n v="9.1"/>
    <x v="1268"/>
    <s v="Matte Gray"/>
    <x v="4"/>
    <n v="0"/>
    <s v="★★★☆☆"/>
    <n v="3"/>
    <n v="3702"/>
    <n v="4"/>
    <x v="1269"/>
    <n v="4.2411038489469863"/>
    <n v="102.69315068493151"/>
    <x v="1"/>
  </r>
  <r>
    <n v="1271"/>
    <x v="21"/>
    <x v="25"/>
    <x v="1"/>
    <x v="11"/>
    <n v="109.1"/>
    <x v="405"/>
    <x v="4"/>
    <n v="10.3"/>
    <x v="1269"/>
    <s v="Metallic Silver"/>
    <x v="18"/>
    <n v="1"/>
    <s v="★★★★☆"/>
    <n v="4"/>
    <n v="14510"/>
    <n v="3"/>
    <x v="1270"/>
    <n v="2.1356553620531624"/>
    <n v="227.82369098712445"/>
    <x v="1"/>
  </r>
  <r>
    <n v="1272"/>
    <x v="45"/>
    <x v="77"/>
    <x v="3"/>
    <x v="9"/>
    <n v="95.4"/>
    <x v="456"/>
    <x v="10"/>
    <n v="3.6"/>
    <x v="1270"/>
    <s v="Pearl White"/>
    <x v="18"/>
    <n v="4"/>
    <s v="★★★★★"/>
    <n v="5"/>
    <n v="11447"/>
    <n v="3"/>
    <x v="1271"/>
    <n v="2.8197064989517817"/>
    <n v="120.80724907063198"/>
    <x v="2"/>
  </r>
  <r>
    <n v="1273"/>
    <x v="29"/>
    <x v="51"/>
    <x v="8"/>
    <x v="14"/>
    <n v="108.6"/>
    <x v="436"/>
    <x v="13"/>
    <n v="7.7"/>
    <x v="1271"/>
    <s v="Cream"/>
    <x v="33"/>
    <n v="1"/>
    <s v="★★★★★"/>
    <n v="5"/>
    <n v="10372"/>
    <n v="4"/>
    <x v="1272"/>
    <n v="3.2596685082872932"/>
    <n v="391.1097457627119"/>
    <x v="0"/>
  </r>
  <r>
    <n v="1274"/>
    <x v="24"/>
    <x v="29"/>
    <x v="10"/>
    <x v="12"/>
    <n v="139.80000000000001"/>
    <x v="419"/>
    <x v="5"/>
    <n v="9.6"/>
    <x v="1272"/>
    <s v="Teal"/>
    <x v="32"/>
    <n v="3"/>
    <s v="★★★★★"/>
    <n v="5"/>
    <n v="2743"/>
    <n v="3"/>
    <x v="1273"/>
    <n v="2.4463519313304718"/>
    <n v="143.8659649122807"/>
    <x v="1"/>
  </r>
  <r>
    <n v="1275"/>
    <x v="13"/>
    <x v="13"/>
    <x v="0"/>
    <x v="7"/>
    <n v="68"/>
    <x v="107"/>
    <x v="11"/>
    <n v="2.2000000000000002"/>
    <x v="1273"/>
    <s v="Red"/>
    <x v="11"/>
    <n v="3"/>
    <s v="★★★★☆"/>
    <n v="4"/>
    <n v="10348"/>
    <n v="5"/>
    <x v="1274"/>
    <n v="6.9264705882352944"/>
    <n v="136.51910828025478"/>
    <x v="1"/>
  </r>
  <r>
    <n v="1276"/>
    <x v="25"/>
    <x v="31"/>
    <x v="8"/>
    <x v="3"/>
    <n v="51.8"/>
    <x v="429"/>
    <x v="0"/>
    <n v="7.9"/>
    <x v="1274"/>
    <s v="Sapphire Blue"/>
    <x v="39"/>
    <n v="1"/>
    <s v="★★★★☆"/>
    <n v="4"/>
    <n v="8493"/>
    <n v="5"/>
    <x v="1275"/>
    <n v="8.5328185328185331"/>
    <n v="114.66800904977376"/>
    <x v="1"/>
  </r>
  <r>
    <n v="1277"/>
    <x v="26"/>
    <x v="173"/>
    <x v="1"/>
    <x v="7"/>
    <n v="91.7"/>
    <x v="175"/>
    <x v="12"/>
    <n v="2.9"/>
    <x v="1275"/>
    <s v="Ruby Red"/>
    <x v="15"/>
    <n v="0"/>
    <s v="★★★☆☆"/>
    <n v="3"/>
    <n v="5145"/>
    <n v="3"/>
    <x v="1276"/>
    <n v="1.6248636859323882"/>
    <n v="287.49194630872483"/>
    <x v="1"/>
  </r>
  <r>
    <n v="1278"/>
    <x v="46"/>
    <x v="83"/>
    <x v="4"/>
    <x v="10"/>
    <n v="130.6"/>
    <x v="149"/>
    <x v="11"/>
    <n v="9.5"/>
    <x v="1276"/>
    <s v="Copper"/>
    <x v="35"/>
    <n v="0"/>
    <s v="★★★★☆"/>
    <n v="4"/>
    <n v="17807"/>
    <n v="4"/>
    <x v="1277"/>
    <n v="1.1332312404287903"/>
    <n v="504.41608108108107"/>
    <x v="1"/>
  </r>
  <r>
    <n v="1279"/>
    <x v="15"/>
    <x v="109"/>
    <x v="9"/>
    <x v="13"/>
    <n v="136.19999999999999"/>
    <x v="298"/>
    <x v="7"/>
    <n v="6.6"/>
    <x v="1277"/>
    <s v="Matte White"/>
    <x v="8"/>
    <n v="2"/>
    <s v="★★★★★"/>
    <n v="5"/>
    <n v="31"/>
    <n v="3"/>
    <x v="1278"/>
    <n v="1.1233480176211454"/>
    <n v="401.68150326797382"/>
    <x v="1"/>
  </r>
  <r>
    <n v="1280"/>
    <x v="31"/>
    <x v="105"/>
    <x v="10"/>
    <x v="9"/>
    <n v="140.6"/>
    <x v="126"/>
    <x v="6"/>
    <n v="5.6"/>
    <x v="1278"/>
    <s v="Forest Green"/>
    <x v="11"/>
    <n v="5"/>
    <s v="★★★★☆"/>
    <n v="4"/>
    <n v="13084"/>
    <n v="5"/>
    <x v="1279"/>
    <n v="4.0398293029871981"/>
    <n v="163.60931338028169"/>
    <x v="0"/>
  </r>
  <r>
    <n v="1281"/>
    <x v="45"/>
    <x v="77"/>
    <x v="5"/>
    <x v="3"/>
    <n v="114.1"/>
    <x v="119"/>
    <x v="8"/>
    <n v="8.1"/>
    <x v="1279"/>
    <s v="Charcoal"/>
    <x v="33"/>
    <n v="1"/>
    <s v="★★★★☆"/>
    <n v="4"/>
    <n v="2095"/>
    <n v="3"/>
    <x v="1280"/>
    <n v="1.8492550394390885"/>
    <n v="205.75909952606634"/>
    <x v="1"/>
  </r>
  <r>
    <n v="1282"/>
    <x v="33"/>
    <x v="159"/>
    <x v="5"/>
    <x v="13"/>
    <n v="89.1"/>
    <x v="216"/>
    <x v="7"/>
    <n v="3.7"/>
    <x v="1280"/>
    <s v="Graphite Gray"/>
    <x v="32"/>
    <n v="5"/>
    <s v="Unknown"/>
    <s v="Unknown"/>
    <n v="14631"/>
    <n v="3"/>
    <x v="1281"/>
    <n v="5.6902356902356903"/>
    <n v="174.1059368836292"/>
    <x v="0"/>
  </r>
  <r>
    <n v="1283"/>
    <x v="46"/>
    <x v="80"/>
    <x v="5"/>
    <x v="9"/>
    <n v="97.2"/>
    <x v="322"/>
    <x v="13"/>
    <n v="7.1"/>
    <x v="1281"/>
    <s v="Ruby Red"/>
    <x v="1"/>
    <n v="1"/>
    <s v="★★★☆☆"/>
    <n v="3"/>
    <n v="7187"/>
    <n v="4"/>
    <x v="1282"/>
    <n v="4.2489711934156373"/>
    <n v="225.71794188861983"/>
    <x v="0"/>
  </r>
  <r>
    <n v="1284"/>
    <x v="43"/>
    <x v="124"/>
    <x v="0"/>
    <x v="0"/>
    <n v="109.5"/>
    <x v="273"/>
    <x v="10"/>
    <n v="1.2"/>
    <x v="1282"/>
    <s v="Metallic Silver"/>
    <x v="1"/>
    <n v="1"/>
    <s v="★★★☆☆"/>
    <n v="3"/>
    <n v="126"/>
    <n v="4"/>
    <x v="1283"/>
    <n v="1.6986301369863013"/>
    <n v="385.70032258064515"/>
    <x v="1"/>
  </r>
  <r>
    <n v="1285"/>
    <x v="0"/>
    <x v="0"/>
    <x v="2"/>
    <x v="14"/>
    <n v="43.3"/>
    <x v="367"/>
    <x v="3"/>
    <n v="6.8"/>
    <x v="1283"/>
    <s v="Teal"/>
    <x v="3"/>
    <n v="3"/>
    <s v="★★★★★"/>
    <n v="5"/>
    <n v="18499"/>
    <n v="5"/>
    <x v="1284"/>
    <n v="5.1963048498845268"/>
    <n v="134.35253333333333"/>
    <x v="2"/>
  </r>
  <r>
    <n v="1286"/>
    <x v="12"/>
    <x v="91"/>
    <x v="7"/>
    <x v="3"/>
    <n v="89.4"/>
    <x v="252"/>
    <x v="11"/>
    <n v="10"/>
    <x v="1284"/>
    <s v="Forest Green"/>
    <x v="27"/>
    <n v="4"/>
    <s v="★★★★★"/>
    <n v="5"/>
    <n v="19969"/>
    <n v="4"/>
    <x v="1285"/>
    <n v="3.5906040268456372"/>
    <n v="376.1818691588785"/>
    <x v="0"/>
  </r>
  <r>
    <n v="1287"/>
    <x v="17"/>
    <x v="19"/>
    <x v="8"/>
    <x v="1"/>
    <n v="82.9"/>
    <x v="410"/>
    <x v="15"/>
    <n v="6.3"/>
    <x v="1285"/>
    <s v="Emerald Green"/>
    <x v="15"/>
    <n v="3"/>
    <s v="★★★☆☆"/>
    <n v="3"/>
    <n v="14223"/>
    <n v="5"/>
    <x v="1286"/>
    <n v="6.7551266586248486"/>
    <n v="189.64280357142857"/>
    <x v="0"/>
  </r>
  <r>
    <n v="1288"/>
    <x v="45"/>
    <x v="77"/>
    <x v="0"/>
    <x v="6"/>
    <n v="44.7"/>
    <x v="109"/>
    <x v="11"/>
    <n v="2.8"/>
    <x v="1286"/>
    <s v="Gun Metal"/>
    <x v="5"/>
    <s v="Unknown"/>
    <s v="★★★☆☆"/>
    <n v="3"/>
    <n v="11446"/>
    <n v="3"/>
    <x v="1287"/>
    <n v="9.8210290827740483"/>
    <n v="130.00697038724374"/>
    <x v="1"/>
  </r>
  <r>
    <n v="1289"/>
    <x v="6"/>
    <x v="6"/>
    <x v="5"/>
    <x v="0"/>
    <n v="131.30000000000001"/>
    <x v="10"/>
    <x v="6"/>
    <n v="4.2"/>
    <x v="1287"/>
    <s v="Racing Red"/>
    <x v="23"/>
    <n v="3"/>
    <s v="Unknown"/>
    <s v="Unknown"/>
    <n v="1423"/>
    <n v="4"/>
    <x v="1288"/>
    <n v="2.8179741051028175"/>
    <n v="385.26343243243241"/>
    <x v="0"/>
  </r>
  <r>
    <n v="1290"/>
    <x v="7"/>
    <x v="40"/>
    <x v="2"/>
    <x v="1"/>
    <n v="95.7"/>
    <x v="136"/>
    <x v="7"/>
    <n v="10.3"/>
    <x v="1288"/>
    <s v="Forest Green"/>
    <x v="12"/>
    <n v="3"/>
    <s v="★★★☆☆"/>
    <n v="3"/>
    <n v="15094"/>
    <n v="5"/>
    <x v="1289"/>
    <n v="1.0762800417972831"/>
    <n v="1238.7013592233011"/>
    <x v="0"/>
  </r>
  <r>
    <n v="1291"/>
    <x v="25"/>
    <x v="31"/>
    <x v="2"/>
    <x v="9"/>
    <n v="74.5"/>
    <x v="60"/>
    <x v="3"/>
    <n v="6.7"/>
    <x v="1289"/>
    <s v="Lime Green"/>
    <x v="37"/>
    <n v="5"/>
    <s v="★★★★★"/>
    <n v="5"/>
    <n v="4937"/>
    <n v="5"/>
    <x v="1290"/>
    <n v="7.1946308724832218"/>
    <n v="122.88998134328358"/>
    <x v="1"/>
  </r>
  <r>
    <n v="1292"/>
    <x v="4"/>
    <x v="64"/>
    <x v="2"/>
    <x v="0"/>
    <n v="143.9"/>
    <x v="276"/>
    <x v="4"/>
    <n v="9.3000000000000007"/>
    <x v="1290"/>
    <s v="Teal"/>
    <x v="32"/>
    <n v="1"/>
    <s v="★★★★★"/>
    <n v="5"/>
    <n v="16620"/>
    <n v="5"/>
    <x v="1291"/>
    <n v="2.1125781792911744"/>
    <n v="340.11930921052635"/>
    <x v="0"/>
  </r>
  <r>
    <n v="1293"/>
    <x v="49"/>
    <x v="104"/>
    <x v="2"/>
    <x v="11"/>
    <n v="49.1"/>
    <x v="464"/>
    <x v="9"/>
    <n v="7.7"/>
    <x v="1291"/>
    <s v="Candy Apple Red"/>
    <x v="17"/>
    <n v="4"/>
    <s v="Unknown"/>
    <s v="Unknown"/>
    <n v="8785"/>
    <n v="5"/>
    <x v="1292"/>
    <n v="4.8676171079429738"/>
    <n v="130.05815899581592"/>
    <x v="2"/>
  </r>
  <r>
    <n v="1294"/>
    <x v="32"/>
    <x v="85"/>
    <x v="5"/>
    <x v="3"/>
    <n v="75"/>
    <x v="99"/>
    <x v="15"/>
    <n v="9.3000000000000007"/>
    <x v="1292"/>
    <s v="Cream"/>
    <x v="37"/>
    <s v="Unknown"/>
    <s v="★★★★☆"/>
    <n v="4"/>
    <n v="10059"/>
    <n v="5"/>
    <x v="1293"/>
    <n v="3.4"/>
    <n v="387.80909803921571"/>
    <x v="0"/>
  </r>
  <r>
    <n v="1295"/>
    <x v="17"/>
    <x v="123"/>
    <x v="6"/>
    <x v="4"/>
    <n v="65.8"/>
    <x v="468"/>
    <x v="8"/>
    <n v="5.2"/>
    <x v="1293"/>
    <s v="Graphite Gray"/>
    <x v="7"/>
    <n v="4"/>
    <s v="★★★★☆"/>
    <n v="4"/>
    <n v="7947"/>
    <n v="4"/>
    <x v="1294"/>
    <n v="6.3221884498480243"/>
    <n v="93.827307692307699"/>
    <x v="2"/>
  </r>
  <r>
    <n v="1296"/>
    <x v="6"/>
    <x v="6"/>
    <x v="1"/>
    <x v="11"/>
    <n v="46.8"/>
    <x v="469"/>
    <x v="7"/>
    <n v="12"/>
    <x v="1294"/>
    <s v="Matte Blue"/>
    <x v="15"/>
    <s v="Unknown"/>
    <s v="Unknown"/>
    <s v="Unknown"/>
    <n v="19822"/>
    <n v="3"/>
    <x v="1295"/>
    <n v="10.149572649572651"/>
    <n v="137.17069473684211"/>
    <x v="1"/>
  </r>
  <r>
    <n v="1297"/>
    <x v="11"/>
    <x v="118"/>
    <x v="3"/>
    <x v="14"/>
    <n v="71.3"/>
    <x v="7"/>
    <x v="5"/>
    <n v="11.6"/>
    <x v="1295"/>
    <s v="Silver"/>
    <x v="1"/>
    <n v="3"/>
    <s v="★★★★★"/>
    <n v="5"/>
    <n v="19720"/>
    <n v="3"/>
    <x v="1296"/>
    <n v="1.4726507713884993"/>
    <n v="420.87723809523811"/>
    <x v="1"/>
  </r>
  <r>
    <n v="1298"/>
    <x v="27"/>
    <x v="102"/>
    <x v="6"/>
    <x v="4"/>
    <n v="128.4"/>
    <x v="470"/>
    <x v="7"/>
    <n v="9.4"/>
    <x v="1296"/>
    <s v="Matte White"/>
    <x v="32"/>
    <n v="5"/>
    <s v="★★★★☆"/>
    <n v="4"/>
    <n v="17722"/>
    <n v="5"/>
    <x v="1297"/>
    <n v="2.20404984423676"/>
    <n v="106.23805653710247"/>
    <x v="2"/>
  </r>
  <r>
    <n v="1299"/>
    <x v="16"/>
    <x v="176"/>
    <x v="6"/>
    <x v="1"/>
    <n v="131.1"/>
    <x v="471"/>
    <x v="14"/>
    <n v="5.3"/>
    <x v="1297"/>
    <s v="White"/>
    <x v="5"/>
    <n v="3"/>
    <s v="★★★☆☆"/>
    <n v="3"/>
    <n v="20"/>
    <n v="3"/>
    <x v="1298"/>
    <n v="1.1746758199847445"/>
    <n v="869.21590909090912"/>
    <x v="0"/>
  </r>
  <r>
    <n v="1300"/>
    <x v="19"/>
    <x v="73"/>
    <x v="9"/>
    <x v="14"/>
    <n v="108.2"/>
    <x v="153"/>
    <x v="14"/>
    <n v="7.9"/>
    <x v="1298"/>
    <s v="Teal"/>
    <x v="16"/>
    <n v="4"/>
    <s v="★★★★☆"/>
    <n v="4"/>
    <n v="17739"/>
    <n v="5"/>
    <x v="1299"/>
    <n v="1.4048059149722736"/>
    <n v="211.01638157894737"/>
    <x v="2"/>
  </r>
  <r>
    <n v="1301"/>
    <x v="33"/>
    <x v="45"/>
    <x v="7"/>
    <x v="9"/>
    <n v="26.7"/>
    <x v="343"/>
    <x v="6"/>
    <n v="11"/>
    <x v="1299"/>
    <s v="Ruby Red"/>
    <x v="25"/>
    <n v="1"/>
    <s v="★★★☆☆"/>
    <n v="3"/>
    <n v="1023"/>
    <n v="3"/>
    <x v="1300"/>
    <n v="18.314606741573034"/>
    <n v="285.21869120654395"/>
    <x v="0"/>
  </r>
  <r>
    <n v="1302"/>
    <x v="0"/>
    <x v="0"/>
    <x v="9"/>
    <x v="11"/>
    <n v="135.5"/>
    <x v="51"/>
    <x v="2"/>
    <n v="3.2"/>
    <x v="1300"/>
    <s v="Magenta"/>
    <x v="28"/>
    <s v="Unknown"/>
    <s v="Unknown"/>
    <s v="Unknown"/>
    <n v="15858"/>
    <n v="4"/>
    <x v="1301"/>
    <n v="1.1955719557195572"/>
    <n v="865.87703703703698"/>
    <x v="0"/>
  </r>
  <r>
    <n v="1303"/>
    <x v="11"/>
    <x v="11"/>
    <x v="9"/>
    <x v="4"/>
    <n v="137.30000000000001"/>
    <x v="338"/>
    <x v="14"/>
    <n v="2.4"/>
    <x v="1301"/>
    <s v="Beige"/>
    <x v="5"/>
    <n v="1"/>
    <s v="★★★★★"/>
    <n v="5"/>
    <n v="19574"/>
    <n v="4"/>
    <x v="1302"/>
    <n v="2.221412964311726"/>
    <n v="468.196131147541"/>
    <x v="0"/>
  </r>
  <r>
    <n v="1304"/>
    <x v="32"/>
    <x v="85"/>
    <x v="2"/>
    <x v="5"/>
    <n v="75.3"/>
    <x v="337"/>
    <x v="11"/>
    <n v="11.3"/>
    <x v="1302"/>
    <s v="Gun Metal"/>
    <x v="18"/>
    <n v="1"/>
    <s v="★★★★☆"/>
    <n v="4"/>
    <n v="14404"/>
    <n v="3"/>
    <x v="1303"/>
    <n v="2.5365205843293492"/>
    <n v="270.65968586387436"/>
    <x v="1"/>
  </r>
  <r>
    <n v="1305"/>
    <x v="34"/>
    <x v="47"/>
    <x v="6"/>
    <x v="12"/>
    <n v="137.1"/>
    <x v="99"/>
    <x v="8"/>
    <n v="8.4"/>
    <x v="1303"/>
    <s v="Gun Metal"/>
    <x v="27"/>
    <n v="2"/>
    <s v="★★★☆☆"/>
    <n v="3"/>
    <n v="17510"/>
    <n v="3"/>
    <x v="1304"/>
    <n v="1.8599562363238513"/>
    <n v="270.90839215686276"/>
    <x v="1"/>
  </r>
  <r>
    <n v="1306"/>
    <x v="8"/>
    <x v="8"/>
    <x v="7"/>
    <x v="1"/>
    <n v="30.6"/>
    <x v="6"/>
    <x v="8"/>
    <n v="4.3"/>
    <x v="1304"/>
    <s v="Yellow"/>
    <x v="1"/>
    <n v="4"/>
    <s v="★★★★☆"/>
    <n v="4"/>
    <n v="4185"/>
    <n v="5"/>
    <x v="1305"/>
    <n v="5.5555555555555554"/>
    <n v="421.90458823529411"/>
    <x v="1"/>
  </r>
  <r>
    <n v="1307"/>
    <x v="21"/>
    <x v="88"/>
    <x v="4"/>
    <x v="5"/>
    <n v="113.2"/>
    <x v="311"/>
    <x v="3"/>
    <n v="11.1"/>
    <x v="1305"/>
    <s v="Emerald Green"/>
    <x v="4"/>
    <n v="3"/>
    <s v="★★★★★"/>
    <n v="5"/>
    <n v="8073"/>
    <n v="5"/>
    <x v="1306"/>
    <n v="3.0123674911660778"/>
    <n v="313.22903225806454"/>
    <x v="0"/>
  </r>
  <r>
    <n v="1308"/>
    <x v="47"/>
    <x v="100"/>
    <x v="1"/>
    <x v="11"/>
    <n v="92"/>
    <x v="472"/>
    <x v="11"/>
    <n v="7.2"/>
    <x v="1306"/>
    <s v="Sky Blue"/>
    <x v="34"/>
    <s v="Unknown"/>
    <s v="★★★☆☆"/>
    <n v="3"/>
    <n v="16461"/>
    <n v="4"/>
    <x v="1307"/>
    <n v="2.0326086956521738"/>
    <n v="356.32545454545453"/>
    <x v="1"/>
  </r>
  <r>
    <n v="1309"/>
    <x v="50"/>
    <x v="117"/>
    <x v="5"/>
    <x v="6"/>
    <n v="78.3"/>
    <x v="98"/>
    <x v="5"/>
    <n v="11"/>
    <x v="1307"/>
    <s v="Emerald Green"/>
    <x v="8"/>
    <n v="4"/>
    <s v="★★★★☆"/>
    <n v="4"/>
    <n v="8822"/>
    <n v="4"/>
    <x v="1308"/>
    <n v="1.6347381864623245"/>
    <n v="730.39968750000003"/>
    <x v="0"/>
  </r>
  <r>
    <n v="1310"/>
    <x v="24"/>
    <x v="29"/>
    <x v="1"/>
    <x v="2"/>
    <n v="66.400000000000006"/>
    <x v="141"/>
    <x v="8"/>
    <n v="5.5"/>
    <x v="1308"/>
    <s v="Racing Red"/>
    <x v="39"/>
    <s v="Unknown"/>
    <s v="★★★★☆"/>
    <n v="4"/>
    <n v="19024"/>
    <n v="4"/>
    <x v="1309"/>
    <n v="2.5903614457831323"/>
    <n v="543.43563953488365"/>
    <x v="0"/>
  </r>
  <r>
    <n v="1311"/>
    <x v="25"/>
    <x v="31"/>
    <x v="8"/>
    <x v="13"/>
    <n v="57.6"/>
    <x v="403"/>
    <x v="12"/>
    <n v="0.9"/>
    <x v="1309"/>
    <s v="Graphite Gray"/>
    <x v="15"/>
    <s v="Unknown"/>
    <s v="★★★★☆"/>
    <n v="4"/>
    <n v="2724"/>
    <n v="3"/>
    <x v="1310"/>
    <n v="9.7395833333333339"/>
    <n v="102.96641711229947"/>
    <x v="1"/>
  </r>
  <r>
    <n v="1312"/>
    <x v="25"/>
    <x v="31"/>
    <x v="8"/>
    <x v="1"/>
    <n v="103.8"/>
    <x v="192"/>
    <x v="11"/>
    <n v="5.4"/>
    <x v="1310"/>
    <s v="Aurora Blue"/>
    <x v="35"/>
    <n v="1"/>
    <s v="★★★★☆"/>
    <n v="4"/>
    <n v="5704"/>
    <n v="4"/>
    <x v="1311"/>
    <n v="5.4913294797687859"/>
    <n v="60.512543859649128"/>
    <x v="2"/>
  </r>
  <r>
    <n v="1313"/>
    <x v="15"/>
    <x v="109"/>
    <x v="8"/>
    <x v="8"/>
    <n v="57.1"/>
    <x v="166"/>
    <x v="9"/>
    <n v="2.6"/>
    <x v="1311"/>
    <s v="Purple"/>
    <x v="10"/>
    <s v="Unknown"/>
    <s v="★★★★★"/>
    <n v="5"/>
    <n v="6969"/>
    <n v="4"/>
    <x v="1312"/>
    <n v="6.7250437828371279"/>
    <n v="291.95976562499999"/>
    <x v="0"/>
  </r>
  <r>
    <n v="1314"/>
    <x v="48"/>
    <x v="127"/>
    <x v="7"/>
    <x v="14"/>
    <n v="124.8"/>
    <x v="318"/>
    <x v="2"/>
    <n v="1.7"/>
    <x v="1312"/>
    <s v="Yellow"/>
    <x v="34"/>
    <n v="3"/>
    <s v="★★★★☆"/>
    <n v="4"/>
    <n v="16271"/>
    <n v="3"/>
    <x v="1313"/>
    <n v="2.9006410256410255"/>
    <n v="270.00831491712705"/>
    <x v="0"/>
  </r>
  <r>
    <n v="1315"/>
    <x v="51"/>
    <x v="174"/>
    <x v="7"/>
    <x v="0"/>
    <n v="69.3"/>
    <x v="131"/>
    <x v="4"/>
    <n v="7.3"/>
    <x v="1313"/>
    <s v="Magenta"/>
    <x v="27"/>
    <n v="3"/>
    <s v="★★★★☆"/>
    <n v="4"/>
    <n v="12323"/>
    <n v="5"/>
    <x v="1314"/>
    <n v="2.6406926406926408"/>
    <n v="206.75699453551911"/>
    <x v="2"/>
  </r>
  <r>
    <n v="1316"/>
    <x v="31"/>
    <x v="105"/>
    <x v="6"/>
    <x v="5"/>
    <n v="64.400000000000006"/>
    <x v="473"/>
    <x v="10"/>
    <n v="8.4"/>
    <x v="1314"/>
    <s v="Matte White"/>
    <x v="24"/>
    <n v="3"/>
    <s v="Unknown"/>
    <s v="Unknown"/>
    <n v="7666"/>
    <n v="5"/>
    <x v="1315"/>
    <n v="6.3975155279503104"/>
    <n v="105.48509708737865"/>
    <x v="1"/>
  </r>
  <r>
    <n v="1317"/>
    <x v="41"/>
    <x v="134"/>
    <x v="10"/>
    <x v="6"/>
    <n v="111.6"/>
    <x v="279"/>
    <x v="9"/>
    <n v="8.1"/>
    <x v="1315"/>
    <s v="Copper"/>
    <x v="1"/>
    <n v="3"/>
    <s v="★★★★★"/>
    <n v="5"/>
    <n v="9749"/>
    <n v="5"/>
    <x v="1316"/>
    <n v="3.3691756272401436"/>
    <n v="172.50300531914894"/>
    <x v="1"/>
  </r>
  <r>
    <n v="1318"/>
    <x v="7"/>
    <x v="40"/>
    <x v="5"/>
    <x v="0"/>
    <n v="79.5"/>
    <x v="219"/>
    <x v="1"/>
    <n v="2.5"/>
    <x v="1316"/>
    <s v="Turquoise"/>
    <x v="37"/>
    <n v="5"/>
    <s v="★★★☆☆"/>
    <n v="3"/>
    <n v="16984"/>
    <n v="5"/>
    <x v="1317"/>
    <n v="3.6352201257861636"/>
    <n v="482.00913494809691"/>
    <x v="0"/>
  </r>
  <r>
    <n v="1319"/>
    <x v="10"/>
    <x v="10"/>
    <x v="10"/>
    <x v="10"/>
    <n v="29.3"/>
    <x v="398"/>
    <x v="1"/>
    <n v="8.9"/>
    <x v="1317"/>
    <s v="Lime Green"/>
    <x v="12"/>
    <n v="2"/>
    <s v="★★★★★"/>
    <n v="5"/>
    <n v="14806"/>
    <n v="3"/>
    <x v="1318"/>
    <n v="16.416382252559728"/>
    <n v="214.35411642411643"/>
    <x v="0"/>
  </r>
  <r>
    <n v="1320"/>
    <x v="6"/>
    <x v="30"/>
    <x v="2"/>
    <x v="14"/>
    <n v="95.5"/>
    <x v="430"/>
    <x v="13"/>
    <n v="11.1"/>
    <x v="1318"/>
    <s v="Burgundy"/>
    <x v="22"/>
    <n v="1"/>
    <s v="★★★☆☆"/>
    <n v="3"/>
    <n v="17140"/>
    <n v="4"/>
    <x v="1319"/>
    <n v="2.6492146596858639"/>
    <n v="503.18664031620551"/>
    <x v="0"/>
  </r>
  <r>
    <n v="1321"/>
    <x v="40"/>
    <x v="136"/>
    <x v="4"/>
    <x v="10"/>
    <n v="114.4"/>
    <x v="129"/>
    <x v="10"/>
    <n v="2.9"/>
    <x v="1319"/>
    <s v="Stealth Gray"/>
    <x v="33"/>
    <n v="0"/>
    <s v="★★★★★"/>
    <n v="5"/>
    <n v="16111"/>
    <n v="5"/>
    <x v="1320"/>
    <n v="3.7237762237762237"/>
    <n v="212.05"/>
    <x v="0"/>
  </r>
  <r>
    <n v="1322"/>
    <x v="39"/>
    <x v="160"/>
    <x v="2"/>
    <x v="9"/>
    <n v="21.5"/>
    <x v="352"/>
    <x v="10"/>
    <n v="9"/>
    <x v="1320"/>
    <s v="Titanium"/>
    <x v="32"/>
    <n v="1"/>
    <s v="★★★★★"/>
    <n v="5"/>
    <n v="1539"/>
    <n v="4"/>
    <x v="1321"/>
    <n v="24.186046511627907"/>
    <n v="200.12196153846153"/>
    <x v="0"/>
  </r>
  <r>
    <n v="1323"/>
    <x v="8"/>
    <x v="8"/>
    <x v="3"/>
    <x v="1"/>
    <n v="75.3"/>
    <x v="317"/>
    <x v="12"/>
    <n v="3"/>
    <x v="1321"/>
    <s v="Green"/>
    <x v="11"/>
    <n v="4"/>
    <s v="★★★★☆"/>
    <n v="4"/>
    <n v="389"/>
    <n v="5"/>
    <x v="1322"/>
    <n v="4.1965471447543159"/>
    <n v="394.67797468354433"/>
    <x v="0"/>
  </r>
  <r>
    <n v="1324"/>
    <x v="8"/>
    <x v="8"/>
    <x v="10"/>
    <x v="7"/>
    <n v="71.3"/>
    <x v="474"/>
    <x v="7"/>
    <n v="1.9"/>
    <x v="1322"/>
    <s v="Matte Blue"/>
    <x v="0"/>
    <s v="Unknown"/>
    <s v="★★★★★"/>
    <n v="5"/>
    <n v="15542"/>
    <n v="4"/>
    <x v="1323"/>
    <n v="6.7601683029453019"/>
    <n v="122.27329875518673"/>
    <x v="1"/>
  </r>
  <r>
    <n v="1325"/>
    <x v="9"/>
    <x v="9"/>
    <x v="2"/>
    <x v="11"/>
    <n v="35.799999999999997"/>
    <x v="161"/>
    <x v="9"/>
    <n v="1"/>
    <x v="1323"/>
    <s v="Matte Black"/>
    <x v="11"/>
    <n v="0"/>
    <s v="★★★☆☆"/>
    <n v="3"/>
    <n v="9286"/>
    <n v="4"/>
    <x v="1324"/>
    <n v="13.128491620111733"/>
    <n v="78.911702127659581"/>
    <x v="2"/>
  </r>
  <r>
    <n v="1326"/>
    <x v="12"/>
    <x v="146"/>
    <x v="6"/>
    <x v="2"/>
    <n v="112.9"/>
    <x v="185"/>
    <x v="4"/>
    <n v="1.3"/>
    <x v="1324"/>
    <s v="Ice Silver"/>
    <x v="20"/>
    <n v="3"/>
    <s v="★★★★☆"/>
    <n v="4"/>
    <n v="2584"/>
    <n v="3"/>
    <x v="1325"/>
    <n v="1.815766164747564"/>
    <n v="347.26887804878049"/>
    <x v="1"/>
  </r>
  <r>
    <n v="1327"/>
    <x v="25"/>
    <x v="31"/>
    <x v="3"/>
    <x v="0"/>
    <n v="97.9"/>
    <x v="5"/>
    <x v="3"/>
    <n v="2.9"/>
    <x v="1325"/>
    <s v="Sapphire Blue"/>
    <x v="8"/>
    <n v="5"/>
    <s v="★★★★☆"/>
    <n v="4"/>
    <n v="2960"/>
    <n v="4"/>
    <x v="1326"/>
    <n v="3.9836567926455566"/>
    <n v="151.38292307692308"/>
    <x v="1"/>
  </r>
  <r>
    <n v="1328"/>
    <x v="0"/>
    <x v="0"/>
    <x v="7"/>
    <x v="7"/>
    <n v="52"/>
    <x v="100"/>
    <x v="5"/>
    <n v="10.4"/>
    <x v="1326"/>
    <s v="Forest Green"/>
    <x v="30"/>
    <n v="1"/>
    <s v="★★★☆☆"/>
    <n v="3"/>
    <n v="3318"/>
    <n v="4"/>
    <x v="1327"/>
    <n v="8.3269230769230766"/>
    <n v="296.64979214780601"/>
    <x v="0"/>
  </r>
  <r>
    <n v="1329"/>
    <x v="33"/>
    <x v="159"/>
    <x v="9"/>
    <x v="7"/>
    <n v="99.7"/>
    <x v="139"/>
    <x v="0"/>
    <n v="10.1"/>
    <x v="1327"/>
    <s v="Aurora Blue"/>
    <x v="37"/>
    <n v="0"/>
    <s v="★★★★☆"/>
    <n v="4"/>
    <n v="12393"/>
    <n v="4"/>
    <x v="1328"/>
    <n v="4.3831494483450353"/>
    <n v="318.81379862700231"/>
    <x v="0"/>
  </r>
  <r>
    <n v="1330"/>
    <x v="14"/>
    <x v="130"/>
    <x v="8"/>
    <x v="13"/>
    <n v="43"/>
    <x v="420"/>
    <x v="4"/>
    <n v="9.8000000000000007"/>
    <x v="1328"/>
    <s v="Platinum"/>
    <x v="31"/>
    <s v="Unknown"/>
    <s v="★★★★★"/>
    <n v="5"/>
    <n v="15133"/>
    <n v="4"/>
    <x v="1329"/>
    <n v="3.3023255813953489"/>
    <n v="427.96457746478876"/>
    <x v="1"/>
  </r>
  <r>
    <n v="1331"/>
    <x v="0"/>
    <x v="0"/>
    <x v="2"/>
    <x v="4"/>
    <n v="133.4"/>
    <x v="65"/>
    <x v="8"/>
    <n v="5.2"/>
    <x v="1329"/>
    <s v="Turquoise"/>
    <x v="25"/>
    <s v="Unknown"/>
    <s v="★★★☆☆"/>
    <n v="3"/>
    <n v="16069"/>
    <n v="3"/>
    <x v="1330"/>
    <n v="3.1859070464767614"/>
    <n v="145.58145882352943"/>
    <x v="1"/>
  </r>
  <r>
    <n v="1332"/>
    <x v="14"/>
    <x v="130"/>
    <x v="10"/>
    <x v="12"/>
    <n v="74.599999999999994"/>
    <x v="317"/>
    <x v="0"/>
    <n v="11.2"/>
    <x v="1330"/>
    <s v="Yellow"/>
    <x v="28"/>
    <n v="5"/>
    <s v="★★★★★"/>
    <n v="5"/>
    <n v="7533"/>
    <n v="5"/>
    <x v="1331"/>
    <n v="4.2359249329758715"/>
    <n v="288.2696835443038"/>
    <x v="0"/>
  </r>
  <r>
    <n v="1333"/>
    <x v="8"/>
    <x v="8"/>
    <x v="0"/>
    <x v="9"/>
    <n v="73.5"/>
    <x v="449"/>
    <x v="2"/>
    <n v="5.3"/>
    <x v="1331"/>
    <s v="Ice Silver"/>
    <x v="24"/>
    <n v="5"/>
    <s v="★★★☆☆"/>
    <n v="3"/>
    <n v="16569"/>
    <n v="5"/>
    <x v="1332"/>
    <n v="6.9115646258503398"/>
    <n v="154.04690944881889"/>
    <x v="1"/>
  </r>
  <r>
    <n v="1334"/>
    <x v="7"/>
    <x v="79"/>
    <x v="5"/>
    <x v="4"/>
    <n v="79.099999999999994"/>
    <x v="361"/>
    <x v="5"/>
    <n v="9.1999999999999993"/>
    <x v="1332"/>
    <s v="Rose Gold"/>
    <x v="9"/>
    <n v="2"/>
    <s v="★★★☆☆"/>
    <n v="3"/>
    <n v="16087"/>
    <n v="3"/>
    <x v="1333"/>
    <n v="3.0088495575221241"/>
    <n v="302.82605042016809"/>
    <x v="1"/>
  </r>
  <r>
    <n v="1335"/>
    <x v="6"/>
    <x v="111"/>
    <x v="8"/>
    <x v="8"/>
    <n v="103.4"/>
    <x v="76"/>
    <x v="7"/>
    <n v="9.6"/>
    <x v="1333"/>
    <s v="Titanium"/>
    <x v="22"/>
    <n v="0"/>
    <s v="★★★★★"/>
    <n v="5"/>
    <n v="16511"/>
    <n v="5"/>
    <x v="1334"/>
    <n v="3.0657640232108316"/>
    <n v="381.41034700315458"/>
    <x v="0"/>
  </r>
  <r>
    <n v="1336"/>
    <x v="3"/>
    <x v="152"/>
    <x v="7"/>
    <x v="2"/>
    <n v="91.3"/>
    <x v="390"/>
    <x v="14"/>
    <n v="11.6"/>
    <x v="1334"/>
    <s v="Crimson Red"/>
    <x v="21"/>
    <n v="3"/>
    <s v="★★★☆☆"/>
    <n v="3"/>
    <n v="7620"/>
    <n v="5"/>
    <x v="1335"/>
    <n v="3.570646221248631"/>
    <n v="173.90601226993866"/>
    <x v="1"/>
  </r>
  <r>
    <n v="1337"/>
    <x v="14"/>
    <x v="36"/>
    <x v="0"/>
    <x v="9"/>
    <n v="138.69999999999999"/>
    <x v="134"/>
    <x v="14"/>
    <n v="2.7"/>
    <x v="1335"/>
    <s v="Tan"/>
    <x v="23"/>
    <n v="1"/>
    <s v="★★★☆☆"/>
    <n v="3"/>
    <n v="1294"/>
    <n v="4"/>
    <x v="1336"/>
    <n v="4.1961067051189618"/>
    <n v="221.83601374570446"/>
    <x v="0"/>
  </r>
  <r>
    <n v="1338"/>
    <x v="3"/>
    <x v="57"/>
    <x v="8"/>
    <x v="5"/>
    <n v="31"/>
    <x v="416"/>
    <x v="14"/>
    <n v="5.7"/>
    <x v="1336"/>
    <s v="Bronze"/>
    <x v="22"/>
    <s v="Unknown"/>
    <s v="★★★★★"/>
    <n v="5"/>
    <n v="19384"/>
    <n v="5"/>
    <x v="1337"/>
    <n v="3.774193548387097"/>
    <n v="393.79538461538459"/>
    <x v="1"/>
  </r>
  <r>
    <n v="1339"/>
    <x v="22"/>
    <x v="49"/>
    <x v="5"/>
    <x v="2"/>
    <n v="40.700000000000003"/>
    <x v="73"/>
    <x v="3"/>
    <n v="10.199999999999999"/>
    <x v="1337"/>
    <s v="Blue"/>
    <x v="19"/>
    <n v="4"/>
    <s v="★★★☆☆"/>
    <n v="3"/>
    <n v="4725"/>
    <n v="4"/>
    <x v="1338"/>
    <n v="7.125307125307125"/>
    <n v="369.61927586206895"/>
    <x v="0"/>
  </r>
  <r>
    <n v="1340"/>
    <x v="15"/>
    <x v="109"/>
    <x v="0"/>
    <x v="9"/>
    <n v="114.9"/>
    <x v="372"/>
    <x v="6"/>
    <n v="2.2000000000000002"/>
    <x v="1338"/>
    <s v="Gold"/>
    <x v="32"/>
    <n v="1"/>
    <s v="Unknown"/>
    <s v="Unknown"/>
    <n v="16253"/>
    <n v="4"/>
    <x v="1339"/>
    <n v="3.350739773716275"/>
    <n v="199.41025974025973"/>
    <x v="1"/>
  </r>
  <r>
    <n v="1341"/>
    <x v="31"/>
    <x v="43"/>
    <x v="10"/>
    <x v="13"/>
    <n v="21.8"/>
    <x v="127"/>
    <x v="12"/>
    <n v="2.5"/>
    <x v="1339"/>
    <s v="Matte White"/>
    <x v="19"/>
    <s v="Unknown"/>
    <s v="★★★★☆"/>
    <n v="4"/>
    <n v="3251"/>
    <n v="5"/>
    <x v="1340"/>
    <n v="24.128440366972477"/>
    <n v="79.774619771863115"/>
    <x v="1"/>
  </r>
  <r>
    <n v="1342"/>
    <x v="2"/>
    <x v="175"/>
    <x v="0"/>
    <x v="12"/>
    <n v="21.6"/>
    <x v="291"/>
    <x v="4"/>
    <n v="5.7"/>
    <x v="1340"/>
    <s v="Blue"/>
    <x v="5"/>
    <n v="0"/>
    <s v="★★★☆☆"/>
    <n v="3"/>
    <n v="12809"/>
    <n v="4"/>
    <x v="1341"/>
    <n v="17.546296296296294"/>
    <n v="285.84625329815304"/>
    <x v="0"/>
  </r>
  <r>
    <n v="1343"/>
    <x v="48"/>
    <x v="127"/>
    <x v="4"/>
    <x v="9"/>
    <n v="66.900000000000006"/>
    <x v="97"/>
    <x v="10"/>
    <n v="0.6"/>
    <x v="1341"/>
    <s v="Gun Metal"/>
    <x v="11"/>
    <s v="Unknown"/>
    <s v="★★★★☆"/>
    <n v="4"/>
    <n v="18451"/>
    <n v="3"/>
    <x v="1342"/>
    <n v="4.6188340807174884"/>
    <n v="277.61022653721682"/>
    <x v="0"/>
  </r>
  <r>
    <n v="1344"/>
    <x v="27"/>
    <x v="34"/>
    <x v="8"/>
    <x v="9"/>
    <n v="80"/>
    <x v="243"/>
    <x v="2"/>
    <n v="8"/>
    <x v="1342"/>
    <s v="Green"/>
    <x v="13"/>
    <n v="3"/>
    <s v="★★★★☆"/>
    <n v="4"/>
    <n v="2476"/>
    <n v="5"/>
    <x v="1343"/>
    <n v="2.4624999999999999"/>
    <n v="256.85187817258884"/>
    <x v="1"/>
  </r>
  <r>
    <n v="1345"/>
    <x v="2"/>
    <x v="178"/>
    <x v="10"/>
    <x v="10"/>
    <n v="35.6"/>
    <x v="223"/>
    <x v="13"/>
    <n v="4.0999999999999996"/>
    <x v="1343"/>
    <s v="Navy Blue"/>
    <x v="22"/>
    <n v="0"/>
    <s v="★★★☆☆"/>
    <n v="3"/>
    <n v="17929"/>
    <n v="3"/>
    <x v="1344"/>
    <n v="14.353932584269662"/>
    <n v="275.23663405088064"/>
    <x v="0"/>
  </r>
  <r>
    <n v="1346"/>
    <x v="32"/>
    <x v="85"/>
    <x v="7"/>
    <x v="13"/>
    <n v="59.8"/>
    <x v="229"/>
    <x v="2"/>
    <n v="11.8"/>
    <x v="1344"/>
    <s v="Crimson Red"/>
    <x v="17"/>
    <n v="1"/>
    <s v="★★★★★"/>
    <n v="5"/>
    <n v="13019"/>
    <n v="3"/>
    <x v="1345"/>
    <n v="5.1505016722408028"/>
    <n v="153.77912337662337"/>
    <x v="1"/>
  </r>
  <r>
    <n v="1347"/>
    <x v="28"/>
    <x v="37"/>
    <x v="10"/>
    <x v="2"/>
    <n v="138.5"/>
    <x v="361"/>
    <x v="15"/>
    <n v="2.1"/>
    <x v="1345"/>
    <s v="Lime Green"/>
    <x v="23"/>
    <n v="2"/>
    <s v="★★★★☆"/>
    <n v="4"/>
    <n v="5907"/>
    <n v="4"/>
    <x v="1346"/>
    <n v="1.7184115523465704"/>
    <n v="495.41264705882355"/>
    <x v="0"/>
  </r>
  <r>
    <n v="1348"/>
    <x v="29"/>
    <x v="38"/>
    <x v="8"/>
    <x v="7"/>
    <n v="43.7"/>
    <x v="245"/>
    <x v="14"/>
    <n v="4.0999999999999996"/>
    <x v="1346"/>
    <s v="Gray"/>
    <x v="36"/>
    <n v="5"/>
    <s v="★★★★★"/>
    <n v="5"/>
    <n v="18258"/>
    <n v="3"/>
    <x v="1347"/>
    <n v="9.7940503432494275"/>
    <n v="133.0792523364486"/>
    <x v="1"/>
  </r>
  <r>
    <n v="1349"/>
    <x v="17"/>
    <x v="19"/>
    <x v="6"/>
    <x v="11"/>
    <n v="127.5"/>
    <x v="470"/>
    <x v="14"/>
    <n v="1.8"/>
    <x v="1347"/>
    <s v="Yellow"/>
    <x v="13"/>
    <n v="0"/>
    <s v="★★★★★"/>
    <n v="5"/>
    <n v="2979"/>
    <n v="3"/>
    <x v="1348"/>
    <n v="2.219607843137255"/>
    <n v="121.71961130742049"/>
    <x v="2"/>
  </r>
  <r>
    <n v="1350"/>
    <x v="13"/>
    <x v="13"/>
    <x v="3"/>
    <x v="5"/>
    <n v="72.599999999999994"/>
    <x v="48"/>
    <x v="8"/>
    <n v="8.9"/>
    <x v="1348"/>
    <s v="Tan"/>
    <x v="28"/>
    <n v="3"/>
    <s v="★★★★★"/>
    <n v="5"/>
    <n v="13805"/>
    <n v="3"/>
    <x v="1349"/>
    <n v="6.7079889807162543"/>
    <n v="259.30195071868582"/>
    <x v="0"/>
  </r>
  <r>
    <n v="1351"/>
    <x v="37"/>
    <x v="58"/>
    <x v="9"/>
    <x v="8"/>
    <n v="138"/>
    <x v="263"/>
    <x v="13"/>
    <n v="4.0999999999999996"/>
    <x v="1349"/>
    <s v="Graphite Gray"/>
    <x v="27"/>
    <n v="5"/>
    <s v="Unknown"/>
    <s v="Unknown"/>
    <n v="18499"/>
    <n v="3"/>
    <x v="1350"/>
    <n v="2.5797101449275361"/>
    <n v="171.51165730337078"/>
    <x v="1"/>
  </r>
  <r>
    <n v="1352"/>
    <x v="49"/>
    <x v="104"/>
    <x v="7"/>
    <x v="13"/>
    <n v="100.6"/>
    <x v="5"/>
    <x v="0"/>
    <n v="1.5"/>
    <x v="1350"/>
    <s v="Blue"/>
    <x v="29"/>
    <n v="5"/>
    <s v="★★★☆☆"/>
    <n v="3"/>
    <n v="12879"/>
    <n v="5"/>
    <x v="1351"/>
    <n v="3.8767395626242549"/>
    <n v="169.4693846153846"/>
    <x v="1"/>
  </r>
  <r>
    <n v="1353"/>
    <x v="48"/>
    <x v="127"/>
    <x v="8"/>
    <x v="14"/>
    <n v="62.4"/>
    <x v="357"/>
    <x v="13"/>
    <n v="6.7"/>
    <x v="1351"/>
    <s v="Bronze"/>
    <x v="38"/>
    <n v="0"/>
    <s v="★★★★★"/>
    <n v="5"/>
    <n v="17294"/>
    <n v="4"/>
    <x v="1352"/>
    <n v="3.4775641025641026"/>
    <n v="420.1999078341014"/>
    <x v="0"/>
  </r>
  <r>
    <n v="1354"/>
    <x v="8"/>
    <x v="8"/>
    <x v="9"/>
    <x v="10"/>
    <n v="39.200000000000003"/>
    <x v="439"/>
    <x v="10"/>
    <n v="2.4"/>
    <x v="1352"/>
    <s v="Metallic Silver"/>
    <x v="37"/>
    <n v="5"/>
    <s v="Unknown"/>
    <s v="Unknown"/>
    <n v="10775"/>
    <n v="3"/>
    <x v="1353"/>
    <n v="13.724489795918366"/>
    <n v="278.33555762081784"/>
    <x v="0"/>
  </r>
  <r>
    <n v="1355"/>
    <x v="37"/>
    <x v="147"/>
    <x v="0"/>
    <x v="8"/>
    <n v="22.7"/>
    <x v="71"/>
    <x v="4"/>
    <n v="3.4"/>
    <x v="1353"/>
    <s v="Cosmic Purple"/>
    <x v="29"/>
    <n v="4"/>
    <s v="Unknown"/>
    <s v="Unknown"/>
    <n v="16913"/>
    <n v="5"/>
    <x v="1354"/>
    <n v="16.740088105726873"/>
    <n v="171.06026315789475"/>
    <x v="1"/>
  </r>
  <r>
    <n v="1356"/>
    <x v="49"/>
    <x v="93"/>
    <x v="4"/>
    <x v="6"/>
    <n v="52.8"/>
    <x v="434"/>
    <x v="10"/>
    <n v="0.8"/>
    <x v="1354"/>
    <s v="Rose Gold"/>
    <x v="0"/>
    <n v="5"/>
    <s v="★★★☆☆"/>
    <n v="3"/>
    <n v="16202"/>
    <n v="3"/>
    <x v="1355"/>
    <n v="5.8143939393939394"/>
    <n v="470.98827361563514"/>
    <x v="0"/>
  </r>
  <r>
    <n v="1357"/>
    <x v="6"/>
    <x v="6"/>
    <x v="5"/>
    <x v="7"/>
    <n v="89.2"/>
    <x v="111"/>
    <x v="1"/>
    <n v="9"/>
    <x v="1355"/>
    <s v="Beige"/>
    <x v="18"/>
    <n v="5"/>
    <s v="★★★☆☆"/>
    <n v="3"/>
    <n v="17944"/>
    <n v="4"/>
    <x v="1356"/>
    <n v="5.5493273542600896"/>
    <n v="210.36991919191919"/>
    <x v="0"/>
  </r>
  <r>
    <n v="1358"/>
    <x v="32"/>
    <x v="44"/>
    <x v="9"/>
    <x v="2"/>
    <n v="25.3"/>
    <x v="433"/>
    <x v="13"/>
    <n v="8.4"/>
    <x v="1356"/>
    <s v="Orange"/>
    <x v="13"/>
    <n v="1"/>
    <s v="Unknown"/>
    <s v="Unknown"/>
    <n v="3149"/>
    <n v="5"/>
    <x v="1357"/>
    <n v="4.387351778656126"/>
    <n v="539.503963963964"/>
    <x v="1"/>
  </r>
  <r>
    <n v="1359"/>
    <x v="39"/>
    <x v="160"/>
    <x v="4"/>
    <x v="7"/>
    <n v="98.5"/>
    <x v="145"/>
    <x v="14"/>
    <n v="8.5"/>
    <x v="1357"/>
    <s v="Charcoal"/>
    <x v="32"/>
    <n v="2"/>
    <s v="Unknown"/>
    <s v="Unknown"/>
    <n v="8512"/>
    <n v="5"/>
    <x v="1358"/>
    <n v="4.3654822335025383"/>
    <n v="161.78402325581396"/>
    <x v="1"/>
  </r>
  <r>
    <n v="1360"/>
    <x v="14"/>
    <x v="97"/>
    <x v="2"/>
    <x v="2"/>
    <n v="62.1"/>
    <x v="407"/>
    <x v="13"/>
    <n v="5.2"/>
    <x v="1358"/>
    <s v="Purple"/>
    <x v="16"/>
    <n v="4"/>
    <s v="★★★★★"/>
    <n v="5"/>
    <n v="8956"/>
    <n v="4"/>
    <x v="1359"/>
    <n v="3.57487922705314"/>
    <n v="151.33585585585584"/>
    <x v="2"/>
  </r>
  <r>
    <n v="1361"/>
    <x v="43"/>
    <x v="124"/>
    <x v="10"/>
    <x v="0"/>
    <n v="27"/>
    <x v="347"/>
    <x v="0"/>
    <n v="3.6"/>
    <x v="1359"/>
    <s v="Black"/>
    <x v="26"/>
    <n v="4"/>
    <s v="★★★☆☆"/>
    <n v="3"/>
    <n v="4514"/>
    <n v="5"/>
    <x v="1360"/>
    <n v="4.7777777777777777"/>
    <n v="831.5929457364341"/>
    <x v="0"/>
  </r>
  <r>
    <n v="1362"/>
    <x v="24"/>
    <x v="166"/>
    <x v="5"/>
    <x v="5"/>
    <n v="119.7"/>
    <x v="475"/>
    <x v="10"/>
    <n v="2.2000000000000002"/>
    <x v="1360"/>
    <s v="Charcoal"/>
    <x v="14"/>
    <n v="4"/>
    <s v="★★★★★"/>
    <n v="5"/>
    <n v="10641"/>
    <n v="3"/>
    <x v="1361"/>
    <n v="4.9707602339181287"/>
    <n v="230.05369747899161"/>
    <x v="0"/>
  </r>
  <r>
    <n v="1363"/>
    <x v="6"/>
    <x v="30"/>
    <x v="2"/>
    <x v="7"/>
    <n v="146.19999999999999"/>
    <x v="340"/>
    <x v="8"/>
    <n v="2.2999999999999998"/>
    <x v="1361"/>
    <s v="Teal"/>
    <x v="4"/>
    <s v="Unknown"/>
    <s v="★★★☆☆"/>
    <n v="3"/>
    <n v="18350"/>
    <n v="3"/>
    <x v="1362"/>
    <n v="2.1203830369357046"/>
    <n v="456.98790322580646"/>
    <x v="0"/>
  </r>
  <r>
    <n v="1364"/>
    <x v="1"/>
    <x v="26"/>
    <x v="4"/>
    <x v="4"/>
    <n v="35.1"/>
    <x v="286"/>
    <x v="15"/>
    <n v="7.7"/>
    <x v="1362"/>
    <s v="Purple"/>
    <x v="34"/>
    <n v="2"/>
    <s v="★★★☆☆"/>
    <n v="3"/>
    <n v="1038"/>
    <n v="3"/>
    <x v="1363"/>
    <n v="8.9458689458689449"/>
    <n v="396.03888535031848"/>
    <x v="0"/>
  </r>
  <r>
    <n v="1365"/>
    <x v="6"/>
    <x v="6"/>
    <x v="10"/>
    <x v="2"/>
    <n v="27.2"/>
    <x v="385"/>
    <x v="9"/>
    <n v="0.8"/>
    <x v="1363"/>
    <s v="Matte Gray"/>
    <x v="9"/>
    <n v="3"/>
    <s v="Unknown"/>
    <s v="Unknown"/>
    <n v="5759"/>
    <n v="3"/>
    <x v="1364"/>
    <n v="11.691176470588236"/>
    <n v="126.51059748427674"/>
    <x v="1"/>
  </r>
  <r>
    <n v="1366"/>
    <x v="9"/>
    <x v="84"/>
    <x v="1"/>
    <x v="3"/>
    <n v="28.9"/>
    <x v="201"/>
    <x v="0"/>
    <n v="0.8"/>
    <x v="1364"/>
    <s v="Matte White"/>
    <x v="2"/>
    <s v="Unknown"/>
    <s v="★★★★☆"/>
    <n v="4"/>
    <n v="7352"/>
    <n v="5"/>
    <x v="1365"/>
    <n v="5.0173010380622838"/>
    <n v="955.40641379310341"/>
    <x v="0"/>
  </r>
  <r>
    <n v="1367"/>
    <x v="7"/>
    <x v="79"/>
    <x v="6"/>
    <x v="3"/>
    <n v="114.3"/>
    <x v="364"/>
    <x v="8"/>
    <n v="8"/>
    <x v="1365"/>
    <s v="Candy Apple Red"/>
    <x v="31"/>
    <n v="5"/>
    <s v="★★★☆☆"/>
    <n v="3"/>
    <n v="3508"/>
    <n v="5"/>
    <x v="1366"/>
    <n v="5.2143482064741908"/>
    <n v="230.30208053691277"/>
    <x v="0"/>
  </r>
  <r>
    <n v="1368"/>
    <x v="39"/>
    <x v="160"/>
    <x v="8"/>
    <x v="8"/>
    <n v="67.599999999999994"/>
    <x v="476"/>
    <x v="12"/>
    <n v="11.6"/>
    <x v="1366"/>
    <s v="Rose Gold"/>
    <x v="5"/>
    <n v="2"/>
    <s v="★★★★☆"/>
    <n v="4"/>
    <n v="13429"/>
    <n v="5"/>
    <x v="1367"/>
    <n v="6.9230769230769234"/>
    <n v="143.3660683760684"/>
    <x v="1"/>
  </r>
  <r>
    <n v="1369"/>
    <x v="42"/>
    <x v="171"/>
    <x v="2"/>
    <x v="14"/>
    <n v="33.200000000000003"/>
    <x v="82"/>
    <x v="0"/>
    <n v="10"/>
    <x v="1367"/>
    <s v="Midnight Black"/>
    <x v="29"/>
    <n v="0"/>
    <s v="★★★★★"/>
    <n v="5"/>
    <n v="12695"/>
    <n v="4"/>
    <x v="1368"/>
    <n v="13.463855421686747"/>
    <n v="246.49087248322147"/>
    <x v="0"/>
  </r>
  <r>
    <n v="1370"/>
    <x v="25"/>
    <x v="31"/>
    <x v="10"/>
    <x v="1"/>
    <n v="36.9"/>
    <x v="152"/>
    <x v="1"/>
    <n v="10.7"/>
    <x v="1368"/>
    <s v="Matte White"/>
    <x v="38"/>
    <n v="2"/>
    <s v="★★★★☆"/>
    <n v="4"/>
    <n v="2638"/>
    <n v="5"/>
    <x v="1369"/>
    <n v="3.7669376693766941"/>
    <n v="568.72208633093521"/>
    <x v="1"/>
  </r>
  <r>
    <n v="1371"/>
    <x v="42"/>
    <x v="169"/>
    <x v="1"/>
    <x v="2"/>
    <n v="67"/>
    <x v="374"/>
    <x v="9"/>
    <n v="11.7"/>
    <x v="1369"/>
    <s v="Graphite Gray"/>
    <x v="17"/>
    <n v="3"/>
    <s v="★★★☆☆"/>
    <n v="3"/>
    <n v="7710"/>
    <n v="4"/>
    <x v="1370"/>
    <n v="1.7611940298507462"/>
    <n v="364.93533898305088"/>
    <x v="1"/>
  </r>
  <r>
    <n v="1372"/>
    <x v="22"/>
    <x v="49"/>
    <x v="6"/>
    <x v="8"/>
    <n v="59.9"/>
    <x v="286"/>
    <x v="4"/>
    <n v="6.8"/>
    <x v="1370"/>
    <s v="Charcoal"/>
    <x v="0"/>
    <n v="5"/>
    <s v="★★★★★"/>
    <n v="5"/>
    <n v="11674"/>
    <n v="3"/>
    <x v="1371"/>
    <n v="5.2420701168614361"/>
    <n v="457.63347133757964"/>
    <x v="0"/>
  </r>
  <r>
    <n v="1373"/>
    <x v="47"/>
    <x v="100"/>
    <x v="5"/>
    <x v="14"/>
    <n v="42.4"/>
    <x v="364"/>
    <x v="4"/>
    <n v="8.1"/>
    <x v="1371"/>
    <s v="Copper"/>
    <x v="0"/>
    <n v="0"/>
    <s v="★★★☆☆"/>
    <n v="3"/>
    <n v="17914"/>
    <n v="5"/>
    <x v="1372"/>
    <n v="14.056603773584905"/>
    <n v="105.98904362416107"/>
    <x v="1"/>
  </r>
  <r>
    <n v="1374"/>
    <x v="39"/>
    <x v="172"/>
    <x v="7"/>
    <x v="2"/>
    <n v="20.3"/>
    <x v="429"/>
    <x v="9"/>
    <n v="3.2"/>
    <x v="1372"/>
    <s v="Sky Blue"/>
    <x v="30"/>
    <n v="4"/>
    <s v="★★★☆☆"/>
    <n v="3"/>
    <n v="2122"/>
    <n v="5"/>
    <x v="1373"/>
    <n v="21.773399014778324"/>
    <n v="129.05357466063347"/>
    <x v="1"/>
  </r>
  <r>
    <n v="1375"/>
    <x v="40"/>
    <x v="115"/>
    <x v="5"/>
    <x v="14"/>
    <n v="74.599999999999994"/>
    <x v="433"/>
    <x v="4"/>
    <n v="5.2"/>
    <x v="1373"/>
    <s v="Black"/>
    <x v="34"/>
    <n v="0"/>
    <s v="★★★☆☆"/>
    <n v="3"/>
    <n v="12159"/>
    <n v="4"/>
    <x v="1374"/>
    <n v="1.4879356568364612"/>
    <n v="1206.6717117117116"/>
    <x v="0"/>
  </r>
  <r>
    <n v="1376"/>
    <x v="20"/>
    <x v="78"/>
    <x v="6"/>
    <x v="6"/>
    <n v="124.3"/>
    <x v="394"/>
    <x v="3"/>
    <n v="10.4"/>
    <x v="1374"/>
    <s v="Cream"/>
    <x v="8"/>
    <n v="5"/>
    <s v="★★★☆☆"/>
    <n v="3"/>
    <n v="16274"/>
    <n v="3"/>
    <x v="1375"/>
    <n v="1.5687851971037812"/>
    <n v="226.74697435897437"/>
    <x v="1"/>
  </r>
  <r>
    <n v="1377"/>
    <x v="35"/>
    <x v="141"/>
    <x v="0"/>
    <x v="8"/>
    <n v="46.3"/>
    <x v="164"/>
    <x v="12"/>
    <n v="1.7"/>
    <x v="1375"/>
    <s v="Platinum"/>
    <x v="30"/>
    <n v="0"/>
    <s v="★★★☆☆"/>
    <n v="3"/>
    <n v="432"/>
    <n v="3"/>
    <x v="1376"/>
    <n v="2.8293736501079914"/>
    <n v="638.21847328244269"/>
    <x v="0"/>
  </r>
  <r>
    <n v="1378"/>
    <x v="45"/>
    <x v="77"/>
    <x v="4"/>
    <x v="2"/>
    <n v="33.9"/>
    <x v="251"/>
    <x v="6"/>
    <n v="9.1"/>
    <x v="1376"/>
    <s v="Sunset Orange"/>
    <x v="3"/>
    <n v="5"/>
    <s v="★★★★☆"/>
    <n v="4"/>
    <n v="5098"/>
    <n v="4"/>
    <x v="1377"/>
    <n v="13.36283185840708"/>
    <n v="222.43549668874172"/>
    <x v="0"/>
  </r>
  <r>
    <n v="1379"/>
    <x v="17"/>
    <x v="17"/>
    <x v="5"/>
    <x v="14"/>
    <n v="148.80000000000001"/>
    <x v="154"/>
    <x v="13"/>
    <n v="1.6"/>
    <x v="1377"/>
    <s v="Rose Gold"/>
    <x v="4"/>
    <n v="2"/>
    <s v="★★★★★"/>
    <n v="5"/>
    <n v="3947"/>
    <n v="3"/>
    <x v="1378"/>
    <n v="3.1518817204301075"/>
    <n v="229.76908315565032"/>
    <x v="0"/>
  </r>
  <r>
    <n v="1380"/>
    <x v="37"/>
    <x v="58"/>
    <x v="2"/>
    <x v="2"/>
    <n v="63.9"/>
    <x v="326"/>
    <x v="7"/>
    <n v="0.8"/>
    <x v="1378"/>
    <s v="Matte Gray"/>
    <x v="20"/>
    <n v="3"/>
    <s v="Unknown"/>
    <s v="Unknown"/>
    <n v="4508"/>
    <n v="4"/>
    <x v="1379"/>
    <n v="2.8794992175273868"/>
    <n v="764.75478260869568"/>
    <x v="0"/>
  </r>
  <r>
    <n v="1381"/>
    <x v="30"/>
    <x v="125"/>
    <x v="8"/>
    <x v="12"/>
    <n v="34.6"/>
    <x v="157"/>
    <x v="7"/>
    <n v="5.4"/>
    <x v="1379"/>
    <s v="Graphite Gray"/>
    <x v="25"/>
    <n v="3"/>
    <s v="★★★☆☆"/>
    <n v="3"/>
    <n v="19520"/>
    <n v="5"/>
    <x v="1380"/>
    <n v="9.0173410404624281"/>
    <n v="308.66339743589742"/>
    <x v="0"/>
  </r>
  <r>
    <n v="1382"/>
    <x v="0"/>
    <x v="0"/>
    <x v="6"/>
    <x v="12"/>
    <n v="83.8"/>
    <x v="189"/>
    <x v="12"/>
    <n v="6.1"/>
    <x v="1380"/>
    <s v="Silver"/>
    <x v="38"/>
    <n v="4"/>
    <s v="★★★☆☆"/>
    <n v="3"/>
    <n v="5965"/>
    <n v="4"/>
    <x v="1381"/>
    <n v="1.9212410501193318"/>
    <n v="810.55993788819876"/>
    <x v="0"/>
  </r>
  <r>
    <n v="1383"/>
    <x v="1"/>
    <x v="1"/>
    <x v="1"/>
    <x v="0"/>
    <n v="113.1"/>
    <x v="460"/>
    <x v="14"/>
    <n v="5.9"/>
    <x v="1381"/>
    <s v="Silver"/>
    <x v="18"/>
    <n v="2"/>
    <s v="★★★☆☆"/>
    <n v="3"/>
    <n v="6988"/>
    <n v="4"/>
    <x v="1382"/>
    <n v="2.537577365163572"/>
    <n v="510.22184668989553"/>
    <x v="0"/>
  </r>
  <r>
    <n v="1384"/>
    <x v="21"/>
    <x v="116"/>
    <x v="4"/>
    <x v="3"/>
    <n v="96.1"/>
    <x v="446"/>
    <x v="4"/>
    <n v="7.4"/>
    <x v="1382"/>
    <s v="Matte Gray"/>
    <x v="34"/>
    <n v="2"/>
    <s v="★★★★☆"/>
    <n v="4"/>
    <n v="14499"/>
    <n v="5"/>
    <x v="1383"/>
    <n v="5.2445369406867846"/>
    <n v="241.29007936507935"/>
    <x v="0"/>
  </r>
  <r>
    <n v="1385"/>
    <x v="17"/>
    <x v="123"/>
    <x v="4"/>
    <x v="3"/>
    <n v="100.6"/>
    <x v="355"/>
    <x v="3"/>
    <n v="7.1"/>
    <x v="1383"/>
    <s v="Turquoise"/>
    <x v="5"/>
    <s v="Unknown"/>
    <s v="★★★★☆"/>
    <n v="4"/>
    <n v="9771"/>
    <n v="3"/>
    <x v="1384"/>
    <n v="1.5904572564612327"/>
    <n v="924.40706250000005"/>
    <x v="0"/>
  </r>
  <r>
    <n v="1386"/>
    <x v="2"/>
    <x v="2"/>
    <x v="0"/>
    <x v="12"/>
    <n v="140.6"/>
    <x v="119"/>
    <x v="12"/>
    <n v="4.7"/>
    <x v="1384"/>
    <s v="Platinum"/>
    <x v="20"/>
    <n v="1"/>
    <s v="★★★★★"/>
    <n v="5"/>
    <n v="3686"/>
    <n v="5"/>
    <x v="1385"/>
    <n v="1.5007112375533429"/>
    <n v="699.08540284360186"/>
    <x v="0"/>
  </r>
  <r>
    <n v="1387"/>
    <x v="15"/>
    <x v="15"/>
    <x v="5"/>
    <x v="10"/>
    <n v="57.5"/>
    <x v="477"/>
    <x v="8"/>
    <n v="6.3"/>
    <x v="1385"/>
    <s v="White"/>
    <x v="17"/>
    <n v="5"/>
    <s v="★★★☆☆"/>
    <n v="3"/>
    <n v="506"/>
    <n v="4"/>
    <x v="1386"/>
    <n v="9.339130434782609"/>
    <n v="105.11523277467411"/>
    <x v="1"/>
  </r>
  <r>
    <n v="1388"/>
    <x v="24"/>
    <x v="112"/>
    <x v="10"/>
    <x v="6"/>
    <n v="67.900000000000006"/>
    <x v="241"/>
    <x v="4"/>
    <n v="6"/>
    <x v="1386"/>
    <s v="Cobalt Blue"/>
    <x v="3"/>
    <n v="5"/>
    <s v="★★★☆☆"/>
    <n v="3"/>
    <n v="7572"/>
    <n v="5"/>
    <x v="1387"/>
    <n v="2.0029455081001473"/>
    <n v="542.40742647058823"/>
    <x v="1"/>
  </r>
  <r>
    <n v="1389"/>
    <x v="29"/>
    <x v="51"/>
    <x v="8"/>
    <x v="13"/>
    <n v="91.5"/>
    <x v="354"/>
    <x v="10"/>
    <n v="4.2"/>
    <x v="1387"/>
    <s v="Stealth Gray"/>
    <x v="22"/>
    <n v="3"/>
    <s v="★★★★☆"/>
    <n v="4"/>
    <n v="16566"/>
    <n v="5"/>
    <x v="1388"/>
    <n v="1.6065573770491803"/>
    <n v="873.62074829931976"/>
    <x v="0"/>
  </r>
  <r>
    <n v="1390"/>
    <x v="31"/>
    <x v="105"/>
    <x v="4"/>
    <x v="11"/>
    <n v="81.400000000000006"/>
    <x v="383"/>
    <x v="5"/>
    <n v="4.2"/>
    <x v="1388"/>
    <s v="Orange"/>
    <x v="26"/>
    <n v="0"/>
    <s v="★★★★☆"/>
    <n v="4"/>
    <n v="3227"/>
    <n v="3"/>
    <x v="1389"/>
    <n v="4.6928746928746925"/>
    <n v="318.82251308900521"/>
    <x v="0"/>
  </r>
  <r>
    <n v="1391"/>
    <x v="24"/>
    <x v="29"/>
    <x v="5"/>
    <x v="12"/>
    <n v="85.9"/>
    <x v="42"/>
    <x v="14"/>
    <n v="3.5"/>
    <x v="1389"/>
    <s v="Emerald Green"/>
    <x v="14"/>
    <n v="4"/>
    <s v="★★★★☆"/>
    <n v="4"/>
    <n v="618"/>
    <n v="3"/>
    <x v="1390"/>
    <n v="3.189755529685681"/>
    <n v="274.32726277372262"/>
    <x v="1"/>
  </r>
  <r>
    <n v="1392"/>
    <x v="33"/>
    <x v="45"/>
    <x v="9"/>
    <x v="14"/>
    <n v="116"/>
    <x v="219"/>
    <x v="13"/>
    <n v="5.4"/>
    <x v="1390"/>
    <s v="Charcoal"/>
    <x v="14"/>
    <n v="3"/>
    <s v="★★★☆☆"/>
    <n v="3"/>
    <n v="16385"/>
    <n v="4"/>
    <x v="1391"/>
    <n v="2.4913793103448274"/>
    <n v="295.87930795847751"/>
    <x v="0"/>
  </r>
  <r>
    <n v="1393"/>
    <x v="10"/>
    <x v="10"/>
    <x v="9"/>
    <x v="14"/>
    <n v="54.3"/>
    <x v="100"/>
    <x v="6"/>
    <n v="6.6"/>
    <x v="1391"/>
    <s v="Crimson Red"/>
    <x v="36"/>
    <n v="0"/>
    <s v="★★★★☆"/>
    <n v="4"/>
    <n v="7479"/>
    <n v="5"/>
    <x v="1392"/>
    <n v="7.9742173112338861"/>
    <n v="246.98863741339491"/>
    <x v="0"/>
  </r>
  <r>
    <n v="1394"/>
    <x v="27"/>
    <x v="102"/>
    <x v="7"/>
    <x v="13"/>
    <n v="126.8"/>
    <x v="447"/>
    <x v="8"/>
    <n v="6.3"/>
    <x v="1392"/>
    <s v="Sunset Orange"/>
    <x v="10"/>
    <n v="1"/>
    <s v="★★★★☆"/>
    <n v="4"/>
    <n v="17304"/>
    <n v="4"/>
    <x v="1393"/>
    <n v="4.1798107255520502"/>
    <n v="130.03416981132077"/>
    <x v="1"/>
  </r>
  <r>
    <n v="1395"/>
    <x v="28"/>
    <x v="142"/>
    <x v="10"/>
    <x v="4"/>
    <n v="87.1"/>
    <x v="430"/>
    <x v="2"/>
    <n v="5.7"/>
    <x v="1393"/>
    <s v="Gray"/>
    <x v="18"/>
    <n v="3"/>
    <s v="★★★☆☆"/>
    <n v="3"/>
    <n v="6767"/>
    <n v="4"/>
    <x v="1394"/>
    <n v="2.9047072330654422"/>
    <n v="321.87071146245057"/>
    <x v="0"/>
  </r>
  <r>
    <n v="1396"/>
    <x v="37"/>
    <x v="53"/>
    <x v="3"/>
    <x v="5"/>
    <n v="72.099999999999994"/>
    <x v="423"/>
    <x v="0"/>
    <n v="4.5999999999999996"/>
    <x v="1394"/>
    <s v="Matte Black"/>
    <x v="33"/>
    <n v="3"/>
    <s v="★★★★★"/>
    <n v="5"/>
    <n v="989"/>
    <n v="4"/>
    <x v="1395"/>
    <n v="4.3411927877947303"/>
    <n v="143.91578274760383"/>
    <x v="1"/>
  </r>
  <r>
    <n v="1397"/>
    <x v="40"/>
    <x v="62"/>
    <x v="9"/>
    <x v="9"/>
    <n v="108.3"/>
    <x v="114"/>
    <x v="2"/>
    <n v="8.5"/>
    <x v="1395"/>
    <s v="Navy Blue"/>
    <x v="9"/>
    <n v="2"/>
    <s v="★★★★★"/>
    <n v="5"/>
    <n v="4744"/>
    <n v="4"/>
    <x v="1396"/>
    <n v="1.7543859649122808"/>
    <n v="650.63499999999999"/>
    <x v="0"/>
  </r>
  <r>
    <n v="1398"/>
    <x v="20"/>
    <x v="78"/>
    <x v="9"/>
    <x v="0"/>
    <n v="30.9"/>
    <x v="20"/>
    <x v="5"/>
    <n v="7.4"/>
    <x v="1396"/>
    <s v="Gold"/>
    <x v="18"/>
    <n v="5"/>
    <s v="★★★★☆"/>
    <n v="4"/>
    <n v="1893"/>
    <n v="5"/>
    <x v="1397"/>
    <n v="18.220064724919094"/>
    <n v="149.06685612788633"/>
    <x v="0"/>
  </r>
  <r>
    <n v="1399"/>
    <x v="32"/>
    <x v="138"/>
    <x v="5"/>
    <x v="5"/>
    <n v="80.2"/>
    <x v="255"/>
    <x v="5"/>
    <n v="4.5"/>
    <x v="1397"/>
    <s v="Rose Gold"/>
    <x v="12"/>
    <n v="0"/>
    <s v="★★★★☆"/>
    <n v="4"/>
    <n v="4822"/>
    <n v="3"/>
    <x v="1398"/>
    <n v="5.7730673316708225"/>
    <n v="105.94866090712743"/>
    <x v="1"/>
  </r>
  <r>
    <n v="1400"/>
    <x v="32"/>
    <x v="85"/>
    <x v="9"/>
    <x v="0"/>
    <n v="128.80000000000001"/>
    <x v="162"/>
    <x v="12"/>
    <n v="2.6"/>
    <x v="1398"/>
    <s v="Midnight Black"/>
    <x v="5"/>
    <n v="0"/>
    <s v="★★★★☆"/>
    <n v="4"/>
    <n v="16059"/>
    <n v="4"/>
    <x v="1399"/>
    <n v="2.5854037267080745"/>
    <n v="344.56453453453457"/>
    <x v="0"/>
  </r>
  <r>
    <n v="1401"/>
    <x v="30"/>
    <x v="125"/>
    <x v="7"/>
    <x v="6"/>
    <n v="75"/>
    <x v="347"/>
    <x v="8"/>
    <n v="2.2999999999999998"/>
    <x v="1399"/>
    <s v="Turquoise"/>
    <x v="25"/>
    <n v="4"/>
    <s v="★★★☆☆"/>
    <n v="3"/>
    <n v="12281"/>
    <n v="3"/>
    <x v="1400"/>
    <n v="1.72"/>
    <n v="1053.9915503875968"/>
    <x v="0"/>
  </r>
  <r>
    <n v="1402"/>
    <x v="35"/>
    <x v="141"/>
    <x v="5"/>
    <x v="8"/>
    <n v="47"/>
    <x v="439"/>
    <x v="11"/>
    <n v="2.7"/>
    <x v="1400"/>
    <s v="Racing Red"/>
    <x v="31"/>
    <n v="4"/>
    <s v="Unknown"/>
    <s v="Unknown"/>
    <n v="8720"/>
    <n v="3"/>
    <x v="1401"/>
    <n v="11.446808510638299"/>
    <n v="256.1684944237918"/>
    <x v="0"/>
  </r>
  <r>
    <n v="1403"/>
    <x v="17"/>
    <x v="123"/>
    <x v="6"/>
    <x v="12"/>
    <n v="127.7"/>
    <x v="164"/>
    <x v="9"/>
    <n v="6.8"/>
    <x v="1401"/>
    <s v="Candy Apple Red"/>
    <x v="4"/>
    <n v="0"/>
    <s v="★★★☆☆"/>
    <n v="3"/>
    <n v="13109"/>
    <n v="3"/>
    <x v="1402"/>
    <n v="1.0258418167580265"/>
    <n v="1024.4441221374045"/>
    <x v="0"/>
  </r>
  <r>
    <n v="1404"/>
    <x v="18"/>
    <x v="121"/>
    <x v="2"/>
    <x v="7"/>
    <n v="21.4"/>
    <x v="183"/>
    <x v="8"/>
    <n v="7.2"/>
    <x v="1402"/>
    <s v="Tan"/>
    <x v="4"/>
    <n v="2"/>
    <s v="★★★☆☆"/>
    <n v="3"/>
    <n v="14436"/>
    <n v="3"/>
    <x v="1403"/>
    <n v="5.4205607476635516"/>
    <n v="474.49508620689653"/>
    <x v="1"/>
  </r>
  <r>
    <n v="1405"/>
    <x v="49"/>
    <x v="107"/>
    <x v="7"/>
    <x v="3"/>
    <n v="147.30000000000001"/>
    <x v="126"/>
    <x v="10"/>
    <n v="6.7"/>
    <x v="1403"/>
    <s v="Silver"/>
    <x v="29"/>
    <n v="2"/>
    <s v="★★★★☆"/>
    <n v="4"/>
    <n v="18023"/>
    <n v="4"/>
    <x v="1404"/>
    <n v="3.8560760353021042"/>
    <n v="255.19072183098589"/>
    <x v="0"/>
  </r>
  <r>
    <n v="1406"/>
    <x v="35"/>
    <x v="66"/>
    <x v="5"/>
    <x v="2"/>
    <n v="36.5"/>
    <x v="108"/>
    <x v="11"/>
    <n v="11.9"/>
    <x v="1404"/>
    <s v="Matte White"/>
    <x v="0"/>
    <n v="4"/>
    <s v="★★★★☆"/>
    <n v="4"/>
    <n v="1564"/>
    <n v="4"/>
    <x v="1405"/>
    <n v="12.547945205479452"/>
    <n v="194.73962882096069"/>
    <x v="0"/>
  </r>
  <r>
    <n v="1407"/>
    <x v="38"/>
    <x v="60"/>
    <x v="9"/>
    <x v="8"/>
    <n v="36.299999999999997"/>
    <x v="323"/>
    <x v="9"/>
    <n v="5.7"/>
    <x v="1405"/>
    <s v="Platinum"/>
    <x v="1"/>
    <n v="1"/>
    <s v="★★★☆☆"/>
    <n v="3"/>
    <n v="19271"/>
    <n v="4"/>
    <x v="1406"/>
    <n v="8.8154269972451793"/>
    <n v="335.955625"/>
    <x v="0"/>
  </r>
  <r>
    <n v="1408"/>
    <x v="34"/>
    <x v="156"/>
    <x v="1"/>
    <x v="9"/>
    <n v="68.599999999999994"/>
    <x v="315"/>
    <x v="10"/>
    <n v="6.3"/>
    <x v="1406"/>
    <s v="Magenta"/>
    <x v="18"/>
    <n v="3"/>
    <s v="★★★☆☆"/>
    <n v="3"/>
    <n v="5558"/>
    <n v="3"/>
    <x v="1407"/>
    <n v="4.8250728862973764"/>
    <n v="288.62776435045316"/>
    <x v="0"/>
  </r>
  <r>
    <n v="1409"/>
    <x v="15"/>
    <x v="15"/>
    <x v="1"/>
    <x v="0"/>
    <n v="139.9"/>
    <x v="332"/>
    <x v="11"/>
    <n v="7.3"/>
    <x v="1407"/>
    <s v="Navy Blue"/>
    <x v="12"/>
    <n v="2"/>
    <s v="★★★☆☆"/>
    <n v="3"/>
    <n v="9158"/>
    <n v="4"/>
    <x v="1408"/>
    <n v="2.7805575411007863"/>
    <n v="128.29940874035989"/>
    <x v="1"/>
  </r>
  <r>
    <n v="1410"/>
    <x v="15"/>
    <x v="15"/>
    <x v="5"/>
    <x v="2"/>
    <n v="42.5"/>
    <x v="113"/>
    <x v="14"/>
    <n v="11.5"/>
    <x v="1408"/>
    <s v="Midnight Black"/>
    <x v="18"/>
    <n v="1"/>
    <s v="Unknown"/>
    <s v="Unknown"/>
    <n v="12263"/>
    <n v="5"/>
    <x v="1409"/>
    <n v="4.2352941176470589"/>
    <n v="331.51077777777778"/>
    <x v="1"/>
  </r>
  <r>
    <n v="1411"/>
    <x v="13"/>
    <x v="13"/>
    <x v="2"/>
    <x v="1"/>
    <n v="146.5"/>
    <x v="144"/>
    <x v="3"/>
    <n v="11.9"/>
    <x v="1409"/>
    <s v="Burgundy"/>
    <x v="14"/>
    <n v="3"/>
    <s v="★★★★★"/>
    <n v="5"/>
    <n v="9333"/>
    <n v="5"/>
    <x v="1410"/>
    <n v="1.0784982935153584"/>
    <n v="405.32651898734173"/>
    <x v="1"/>
  </r>
  <r>
    <n v="1412"/>
    <x v="31"/>
    <x v="43"/>
    <x v="5"/>
    <x v="2"/>
    <n v="118.2"/>
    <x v="367"/>
    <x v="12"/>
    <n v="10.6"/>
    <x v="1410"/>
    <s v="Forest Green"/>
    <x v="29"/>
    <n v="4"/>
    <s v="Unknown"/>
    <s v="Unknown"/>
    <n v="17609"/>
    <n v="3"/>
    <x v="1411"/>
    <n v="1.9035532994923858"/>
    <n v="290.42306666666667"/>
    <x v="1"/>
  </r>
  <r>
    <n v="1413"/>
    <x v="47"/>
    <x v="81"/>
    <x v="4"/>
    <x v="10"/>
    <n v="128.1"/>
    <x v="242"/>
    <x v="13"/>
    <n v="9.1999999999999993"/>
    <x v="1411"/>
    <s v="Matte Blue"/>
    <x v="8"/>
    <n v="2"/>
    <s v="★★★★★"/>
    <n v="5"/>
    <n v="19698"/>
    <n v="5"/>
    <x v="1412"/>
    <n v="3.9266198282591729"/>
    <n v="81.224453280318087"/>
    <x v="1"/>
  </r>
  <r>
    <n v="1414"/>
    <x v="9"/>
    <x v="154"/>
    <x v="4"/>
    <x v="10"/>
    <n v="51.6"/>
    <x v="436"/>
    <x v="4"/>
    <n v="2.8"/>
    <x v="1412"/>
    <s v="Magenta"/>
    <x v="30"/>
    <n v="1"/>
    <s v="Unknown"/>
    <s v="Unknown"/>
    <n v="5972"/>
    <n v="5"/>
    <x v="1413"/>
    <n v="6.8604651162790695"/>
    <n v="247.83799435028246"/>
    <x v="0"/>
  </r>
  <r>
    <n v="1415"/>
    <x v="38"/>
    <x v="144"/>
    <x v="1"/>
    <x v="6"/>
    <n v="93.6"/>
    <x v="403"/>
    <x v="1"/>
    <n v="4.4000000000000004"/>
    <x v="1413"/>
    <s v="Yellow"/>
    <x v="30"/>
    <s v="Unknown"/>
    <s v="Unknown"/>
    <s v="Unknown"/>
    <n v="7506"/>
    <n v="3"/>
    <x v="1414"/>
    <n v="5.9935897435897436"/>
    <n v="264.38153297682709"/>
    <x v="0"/>
  </r>
  <r>
    <n v="1416"/>
    <x v="32"/>
    <x v="44"/>
    <x v="8"/>
    <x v="0"/>
    <n v="72.099999999999994"/>
    <x v="309"/>
    <x v="9"/>
    <n v="10.3"/>
    <x v="1414"/>
    <s v="Purple"/>
    <x v="5"/>
    <n v="4"/>
    <s v="★★★★☆"/>
    <n v="4"/>
    <n v="3371"/>
    <n v="3"/>
    <x v="1415"/>
    <n v="8.0859916782246888"/>
    <n v="107.8702229845626"/>
    <x v="1"/>
  </r>
  <r>
    <n v="1417"/>
    <x v="25"/>
    <x v="31"/>
    <x v="5"/>
    <x v="3"/>
    <n v="35.700000000000003"/>
    <x v="268"/>
    <x v="3"/>
    <n v="0.8"/>
    <x v="1415"/>
    <s v="Pearl White"/>
    <x v="15"/>
    <n v="2"/>
    <s v="★★★☆☆"/>
    <n v="3"/>
    <n v="5446"/>
    <n v="5"/>
    <x v="1416"/>
    <n v="14.397759103641455"/>
    <n v="191.69227626459144"/>
    <x v="0"/>
  </r>
  <r>
    <n v="1418"/>
    <x v="35"/>
    <x v="48"/>
    <x v="2"/>
    <x v="0"/>
    <n v="49.9"/>
    <x v="456"/>
    <x v="14"/>
    <n v="0.6"/>
    <x v="1416"/>
    <s v="Electric Blue"/>
    <x v="26"/>
    <s v="Unknown"/>
    <s v="★★★★★"/>
    <n v="5"/>
    <n v="1617"/>
    <n v="5"/>
    <x v="1417"/>
    <n v="5.3907815631262528"/>
    <n v="153.49613382899628"/>
    <x v="1"/>
  </r>
  <r>
    <n v="1419"/>
    <x v="18"/>
    <x v="23"/>
    <x v="5"/>
    <x v="12"/>
    <n v="102.9"/>
    <x v="405"/>
    <x v="1"/>
    <n v="7.5"/>
    <x v="1417"/>
    <s v="Ice Silver"/>
    <x v="28"/>
    <n v="1"/>
    <s v="★★★☆☆"/>
    <n v="3"/>
    <n v="8335"/>
    <n v="5"/>
    <x v="1418"/>
    <n v="2.2643343051506317"/>
    <n v="194.08575107296139"/>
    <x v="1"/>
  </r>
  <r>
    <n v="1420"/>
    <x v="13"/>
    <x v="13"/>
    <x v="3"/>
    <x v="14"/>
    <n v="34.200000000000003"/>
    <x v="121"/>
    <x v="10"/>
    <n v="4"/>
    <x v="1418"/>
    <s v="Champagne"/>
    <x v="14"/>
    <n v="5"/>
    <s v="★★★☆☆"/>
    <n v="3"/>
    <n v="7683"/>
    <n v="3"/>
    <x v="1419"/>
    <n v="5.6140350877192979"/>
    <n v="495.45723958333332"/>
    <x v="0"/>
  </r>
  <r>
    <n v="1421"/>
    <x v="5"/>
    <x v="5"/>
    <x v="2"/>
    <x v="6"/>
    <n v="66.5"/>
    <x v="468"/>
    <x v="2"/>
    <n v="2.4"/>
    <x v="1419"/>
    <s v="Matte White"/>
    <x v="39"/>
    <n v="2"/>
    <s v="★★★★★"/>
    <n v="5"/>
    <n v="16497"/>
    <n v="4"/>
    <x v="1420"/>
    <n v="6.2556390977443606"/>
    <n v="206.90478365384615"/>
    <x v="0"/>
  </r>
  <r>
    <n v="1422"/>
    <x v="51"/>
    <x v="163"/>
    <x v="3"/>
    <x v="10"/>
    <n v="146.4"/>
    <x v="254"/>
    <x v="9"/>
    <n v="8.6999999999999993"/>
    <x v="1420"/>
    <s v="Cream"/>
    <x v="10"/>
    <s v="Unknown"/>
    <s v="★★★☆☆"/>
    <n v="3"/>
    <n v="19152"/>
    <n v="3"/>
    <x v="1421"/>
    <n v="1.8032786885245902"/>
    <n v="330.82996212121213"/>
    <x v="0"/>
  </r>
  <r>
    <n v="1423"/>
    <x v="36"/>
    <x v="150"/>
    <x v="8"/>
    <x v="1"/>
    <n v="121.4"/>
    <x v="438"/>
    <x v="5"/>
    <n v="9"/>
    <x v="1421"/>
    <s v="Matte Blue"/>
    <x v="29"/>
    <n v="1"/>
    <s v="★★★☆☆"/>
    <n v="3"/>
    <n v="3482"/>
    <n v="5"/>
    <x v="1422"/>
    <n v="4.505766062602965"/>
    <n v="72.428464351005488"/>
    <x v="2"/>
  </r>
  <r>
    <n v="1424"/>
    <x v="21"/>
    <x v="55"/>
    <x v="1"/>
    <x v="5"/>
    <n v="102.6"/>
    <x v="273"/>
    <x v="8"/>
    <n v="5.6"/>
    <x v="1422"/>
    <s v="Metallic Silver"/>
    <x v="30"/>
    <n v="1"/>
    <s v="Unknown"/>
    <s v="Unknown"/>
    <n v="5555"/>
    <n v="3"/>
    <x v="1423"/>
    <n v="1.8128654970760234"/>
    <n v="517.7230107526882"/>
    <x v="0"/>
  </r>
  <r>
    <n v="1425"/>
    <x v="16"/>
    <x v="137"/>
    <x v="4"/>
    <x v="13"/>
    <n v="94.1"/>
    <x v="91"/>
    <x v="10"/>
    <n v="9.6"/>
    <x v="1423"/>
    <s v="Ruby Red"/>
    <x v="31"/>
    <n v="5"/>
    <s v="★★★★☆"/>
    <n v="4"/>
    <n v="8"/>
    <n v="4"/>
    <x v="1424"/>
    <n v="2.0085015940488842"/>
    <n v="543.16476190476192"/>
    <x v="0"/>
  </r>
  <r>
    <n v="1426"/>
    <x v="52"/>
    <x v="145"/>
    <x v="5"/>
    <x v="11"/>
    <n v="75.900000000000006"/>
    <x v="444"/>
    <x v="15"/>
    <n v="6"/>
    <x v="1424"/>
    <s v="Silver"/>
    <x v="23"/>
    <n v="4"/>
    <s v="★★★☆☆"/>
    <n v="3"/>
    <n v="18839"/>
    <n v="3"/>
    <x v="1425"/>
    <n v="2.555994729907773"/>
    <n v="330.95278350515463"/>
    <x v="1"/>
  </r>
  <r>
    <n v="1427"/>
    <x v="16"/>
    <x v="137"/>
    <x v="8"/>
    <x v="4"/>
    <n v="100.5"/>
    <x v="123"/>
    <x v="11"/>
    <n v="3.9"/>
    <x v="1425"/>
    <s v="Green"/>
    <x v="30"/>
    <n v="0"/>
    <s v="★★★☆☆"/>
    <n v="3"/>
    <n v="17330"/>
    <n v="3"/>
    <x v="1426"/>
    <n v="1.6716417910447761"/>
    <n v="509.77166666666665"/>
    <x v="0"/>
  </r>
  <r>
    <n v="1428"/>
    <x v="6"/>
    <x v="111"/>
    <x v="1"/>
    <x v="8"/>
    <n v="61.6"/>
    <x v="478"/>
    <x v="4"/>
    <n v="1.8"/>
    <x v="1426"/>
    <s v="Tan"/>
    <x v="8"/>
    <n v="3"/>
    <s v="★★★☆☆"/>
    <n v="3"/>
    <n v="17226"/>
    <n v="5"/>
    <x v="1427"/>
    <n v="3.9448051948051948"/>
    <n v="461.77152263374484"/>
    <x v="0"/>
  </r>
  <r>
    <n v="1429"/>
    <x v="47"/>
    <x v="81"/>
    <x v="0"/>
    <x v="9"/>
    <n v="62.3"/>
    <x v="412"/>
    <x v="11"/>
    <n v="2.8"/>
    <x v="1427"/>
    <s v="Candy Apple Red"/>
    <x v="33"/>
    <n v="1"/>
    <s v="★★★☆☆"/>
    <n v="3"/>
    <n v="13446"/>
    <n v="3"/>
    <x v="1428"/>
    <n v="5.4093097913322632"/>
    <n v="239.87866468842731"/>
    <x v="0"/>
  </r>
  <r>
    <n v="1430"/>
    <x v="14"/>
    <x v="133"/>
    <x v="5"/>
    <x v="13"/>
    <n v="56.8"/>
    <x v="354"/>
    <x v="9"/>
    <n v="3.9"/>
    <x v="1428"/>
    <s v="Cosmic Purple"/>
    <x v="13"/>
    <n v="2"/>
    <s v="★★★★★"/>
    <n v="5"/>
    <n v="6443"/>
    <n v="4"/>
    <x v="1429"/>
    <n v="2.5880281690140845"/>
    <n v="970.36020408163279"/>
    <x v="0"/>
  </r>
  <r>
    <n v="1431"/>
    <x v="21"/>
    <x v="25"/>
    <x v="7"/>
    <x v="7"/>
    <n v="136.30000000000001"/>
    <x v="199"/>
    <x v="14"/>
    <n v="6"/>
    <x v="1429"/>
    <s v="Stealth Gray"/>
    <x v="14"/>
    <n v="5"/>
    <s v="★★★★☆"/>
    <n v="4"/>
    <n v="5900"/>
    <n v="5"/>
    <x v="1430"/>
    <n v="2.6925898752751283"/>
    <n v="219.14656675749316"/>
    <x v="0"/>
  </r>
  <r>
    <n v="1432"/>
    <x v="19"/>
    <x v="73"/>
    <x v="9"/>
    <x v="14"/>
    <n v="29"/>
    <x v="300"/>
    <x v="5"/>
    <n v="1.7"/>
    <x v="1430"/>
    <s v="Black"/>
    <x v="0"/>
    <n v="3"/>
    <s v="★★★☆☆"/>
    <n v="3"/>
    <n v="9823"/>
    <n v="5"/>
    <x v="1431"/>
    <n v="9.2068965517241388"/>
    <n v="359.76584269662919"/>
    <x v="0"/>
  </r>
  <r>
    <n v="1433"/>
    <x v="21"/>
    <x v="88"/>
    <x v="10"/>
    <x v="13"/>
    <n v="92.8"/>
    <x v="237"/>
    <x v="8"/>
    <n v="3.6"/>
    <x v="1431"/>
    <s v="Navy Blue"/>
    <x v="37"/>
    <n v="2"/>
    <s v="★★★☆☆"/>
    <n v="3"/>
    <n v="16416"/>
    <n v="4"/>
    <x v="1432"/>
    <n v="3.5237068965517242"/>
    <n v="189.84186544342509"/>
    <x v="1"/>
  </r>
  <r>
    <n v="1434"/>
    <x v="49"/>
    <x v="107"/>
    <x v="7"/>
    <x v="9"/>
    <n v="118.9"/>
    <x v="7"/>
    <x v="11"/>
    <n v="4.5999999999999996"/>
    <x v="1432"/>
    <s v="Matte White"/>
    <x v="2"/>
    <n v="3"/>
    <s v="★★★★★"/>
    <n v="5"/>
    <n v="18606"/>
    <n v="3"/>
    <x v="1433"/>
    <n v="0.88309503784693011"/>
    <n v="621.05361904761901"/>
    <x v="1"/>
  </r>
  <r>
    <n v="1435"/>
    <x v="22"/>
    <x v="86"/>
    <x v="7"/>
    <x v="10"/>
    <n v="45.7"/>
    <x v="269"/>
    <x v="13"/>
    <n v="1.2"/>
    <x v="1433"/>
    <s v="White"/>
    <x v="24"/>
    <n v="4"/>
    <s v="★★★★☆"/>
    <n v="4"/>
    <n v="15784"/>
    <n v="5"/>
    <x v="1434"/>
    <n v="7.0459518599562356"/>
    <n v="97.67251552795031"/>
    <x v="2"/>
  </r>
  <r>
    <n v="1436"/>
    <x v="22"/>
    <x v="49"/>
    <x v="4"/>
    <x v="3"/>
    <n v="114.4"/>
    <x v="382"/>
    <x v="5"/>
    <n v="9.5"/>
    <x v="1434"/>
    <s v="Titanium"/>
    <x v="14"/>
    <n v="1"/>
    <s v="Unknown"/>
    <s v="Unknown"/>
    <n v="14003"/>
    <n v="3"/>
    <x v="1435"/>
    <n v="1.9230769230769229"/>
    <n v="465.49413636363641"/>
    <x v="0"/>
  </r>
  <r>
    <n v="1437"/>
    <x v="45"/>
    <x v="77"/>
    <x v="1"/>
    <x v="7"/>
    <n v="73.400000000000006"/>
    <x v="149"/>
    <x v="8"/>
    <n v="3.1"/>
    <x v="1435"/>
    <s v="Matte Black"/>
    <x v="28"/>
    <n v="3"/>
    <s v="★★★☆☆"/>
    <n v="3"/>
    <n v="17767"/>
    <n v="4"/>
    <x v="1436"/>
    <n v="2.0163487738419619"/>
    <n v="612.31527027027028"/>
    <x v="0"/>
  </r>
  <r>
    <n v="1438"/>
    <x v="44"/>
    <x v="71"/>
    <x v="9"/>
    <x v="13"/>
    <n v="136.5"/>
    <x v="28"/>
    <x v="1"/>
    <n v="2"/>
    <x v="1436"/>
    <s v="Stealth Gray"/>
    <x v="27"/>
    <n v="0"/>
    <s v="★★★★★"/>
    <n v="5"/>
    <n v="2855"/>
    <n v="5"/>
    <x v="1437"/>
    <n v="3.912087912087912"/>
    <n v="253.22226591760301"/>
    <x v="0"/>
  </r>
  <r>
    <n v="1439"/>
    <x v="36"/>
    <x v="149"/>
    <x v="5"/>
    <x v="9"/>
    <n v="24.4"/>
    <x v="101"/>
    <x v="0"/>
    <n v="5.7"/>
    <x v="1437"/>
    <s v="Pearl White"/>
    <x v="32"/>
    <n v="0"/>
    <s v="★★★☆☆"/>
    <n v="3"/>
    <n v="14890"/>
    <n v="5"/>
    <x v="1438"/>
    <n v="5.3278688524590168"/>
    <n v="1084.1564615384616"/>
    <x v="0"/>
  </r>
  <r>
    <n v="1440"/>
    <x v="1"/>
    <x v="26"/>
    <x v="0"/>
    <x v="13"/>
    <n v="146.9"/>
    <x v="171"/>
    <x v="9"/>
    <n v="9.1999999999999993"/>
    <x v="1438"/>
    <s v="Pink"/>
    <x v="14"/>
    <n v="1"/>
    <s v="★★★★★"/>
    <n v="5"/>
    <n v="16685"/>
    <n v="3"/>
    <x v="1439"/>
    <n v="1.9469026548672566"/>
    <n v="284.6453146853147"/>
    <x v="0"/>
  </r>
  <r>
    <n v="1441"/>
    <x v="37"/>
    <x v="147"/>
    <x v="9"/>
    <x v="12"/>
    <n v="103.8"/>
    <x v="290"/>
    <x v="12"/>
    <n v="0.8"/>
    <x v="1439"/>
    <s v="Ice Silver"/>
    <x v="25"/>
    <n v="1"/>
    <s v="★★★★☆"/>
    <n v="4"/>
    <n v="15577"/>
    <n v="5"/>
    <x v="1440"/>
    <n v="4.2389210019267827"/>
    <n v="178.51404545454542"/>
    <x v="1"/>
  </r>
  <r>
    <n v="1442"/>
    <x v="44"/>
    <x v="71"/>
    <x v="4"/>
    <x v="9"/>
    <n v="22.1"/>
    <x v="318"/>
    <x v="1"/>
    <n v="6.3"/>
    <x v="1440"/>
    <s v="Pink"/>
    <x v="21"/>
    <n v="2"/>
    <s v="★★★☆☆"/>
    <n v="3"/>
    <n v="12688"/>
    <n v="4"/>
    <x v="1441"/>
    <n v="16.380090497737555"/>
    <n v="250.96132596685084"/>
    <x v="0"/>
  </r>
  <r>
    <n v="1443"/>
    <x v="7"/>
    <x v="7"/>
    <x v="5"/>
    <x v="3"/>
    <n v="46.6"/>
    <x v="333"/>
    <x v="11"/>
    <n v="8.5"/>
    <x v="1441"/>
    <s v="Rose Gold"/>
    <x v="35"/>
    <n v="3"/>
    <s v="★★★★★"/>
    <n v="5"/>
    <n v="10572"/>
    <n v="3"/>
    <x v="1442"/>
    <n v="9.613733905579398"/>
    <n v="252.74986607142858"/>
    <x v="0"/>
  </r>
  <r>
    <n v="1444"/>
    <x v="11"/>
    <x v="118"/>
    <x v="6"/>
    <x v="9"/>
    <n v="37.9"/>
    <x v="453"/>
    <x v="7"/>
    <n v="8.5"/>
    <x v="1442"/>
    <s v="Ruby Red"/>
    <x v="3"/>
    <n v="5"/>
    <s v="★★★★☆"/>
    <n v="4"/>
    <n v="14509"/>
    <n v="3"/>
    <x v="1443"/>
    <n v="13.825857519788919"/>
    <n v="70.690687022900761"/>
    <x v="2"/>
  </r>
  <r>
    <n v="1445"/>
    <x v="23"/>
    <x v="28"/>
    <x v="8"/>
    <x v="10"/>
    <n v="129.1"/>
    <x v="44"/>
    <x v="15"/>
    <n v="5.0999999999999996"/>
    <x v="1443"/>
    <s v="Sky Blue"/>
    <x v="18"/>
    <n v="4"/>
    <s v="★★★★★"/>
    <n v="5"/>
    <n v="2624"/>
    <n v="5"/>
    <x v="1444"/>
    <n v="3.7955073586367161"/>
    <n v="101.10840816326531"/>
    <x v="1"/>
  </r>
  <r>
    <n v="1446"/>
    <x v="49"/>
    <x v="93"/>
    <x v="10"/>
    <x v="12"/>
    <n v="35.6"/>
    <x v="79"/>
    <x v="9"/>
    <n v="8.6"/>
    <x v="1444"/>
    <s v="Navy Blue"/>
    <x v="21"/>
    <n v="1"/>
    <s v="★★★☆☆"/>
    <n v="3"/>
    <n v="17494"/>
    <n v="4"/>
    <x v="1445"/>
    <n v="5"/>
    <n v="819.6239325842696"/>
    <x v="0"/>
  </r>
  <r>
    <n v="1447"/>
    <x v="46"/>
    <x v="80"/>
    <x v="5"/>
    <x v="13"/>
    <n v="42.3"/>
    <x v="124"/>
    <x v="8"/>
    <n v="2.2999999999999998"/>
    <x v="1445"/>
    <s v="Ice Silver"/>
    <x v="30"/>
    <n v="5"/>
    <s v="★★★★★"/>
    <n v="5"/>
    <n v="7779"/>
    <n v="4"/>
    <x v="1446"/>
    <n v="9.4562647754137128"/>
    <n v="136.87405000000001"/>
    <x v="1"/>
  </r>
  <r>
    <n v="1448"/>
    <x v="45"/>
    <x v="77"/>
    <x v="4"/>
    <x v="13"/>
    <n v="66.599999999999994"/>
    <x v="332"/>
    <x v="9"/>
    <n v="5.7"/>
    <x v="1446"/>
    <s v="Gun Metal"/>
    <x v="10"/>
    <s v="Unknown"/>
    <s v="★★★☆☆"/>
    <n v="3"/>
    <n v="65"/>
    <n v="4"/>
    <x v="1447"/>
    <n v="5.8408408408408414"/>
    <n v="383.71740359897171"/>
    <x v="0"/>
  </r>
  <r>
    <n v="1449"/>
    <x v="34"/>
    <x v="156"/>
    <x v="3"/>
    <x v="10"/>
    <n v="144.6"/>
    <x v="464"/>
    <x v="3"/>
    <n v="7"/>
    <x v="1447"/>
    <s v="Navy Blue"/>
    <x v="22"/>
    <n v="1"/>
    <s v="★★★★★"/>
    <n v="5"/>
    <n v="2468"/>
    <n v="4"/>
    <x v="1448"/>
    <n v="1.6528354080221301"/>
    <n v="382.9102928870293"/>
    <x v="0"/>
  </r>
  <r>
    <n v="1450"/>
    <x v="48"/>
    <x v="143"/>
    <x v="9"/>
    <x v="12"/>
    <n v="85.3"/>
    <x v="215"/>
    <x v="10"/>
    <n v="4.9000000000000004"/>
    <x v="1448"/>
    <s v="Ruby Red"/>
    <x v="22"/>
    <n v="5"/>
    <s v="★★★★★"/>
    <n v="5"/>
    <n v="19002"/>
    <n v="3"/>
    <x v="1449"/>
    <n v="6.7291910902696372"/>
    <n v="131.06031358885016"/>
    <x v="1"/>
  </r>
  <r>
    <n v="1451"/>
    <x v="35"/>
    <x v="141"/>
    <x v="1"/>
    <x v="1"/>
    <n v="52.8"/>
    <x v="111"/>
    <x v="0"/>
    <n v="10.9"/>
    <x v="1449"/>
    <s v="Green"/>
    <x v="6"/>
    <s v="Unknown"/>
    <s v="★★★☆☆"/>
    <n v="3"/>
    <n v="15596"/>
    <n v="3"/>
    <x v="1450"/>
    <n v="9.375"/>
    <n v="219.16337373737372"/>
    <x v="0"/>
  </r>
  <r>
    <n v="1452"/>
    <x v="30"/>
    <x v="125"/>
    <x v="9"/>
    <x v="7"/>
    <n v="58.8"/>
    <x v="117"/>
    <x v="2"/>
    <n v="2.8"/>
    <x v="1450"/>
    <s v="Matte White"/>
    <x v="14"/>
    <n v="0"/>
    <s v="★★★★★"/>
    <n v="5"/>
    <n v="5426"/>
    <n v="5"/>
    <x v="1451"/>
    <n v="5.5782312925170068"/>
    <n v="279.21128048780491"/>
    <x v="0"/>
  </r>
  <r>
    <n v="1453"/>
    <x v="23"/>
    <x v="120"/>
    <x v="1"/>
    <x v="1"/>
    <n v="120.2"/>
    <x v="127"/>
    <x v="8"/>
    <n v="10.199999999999999"/>
    <x v="1451"/>
    <s v="Black"/>
    <x v="23"/>
    <n v="4"/>
    <s v="★★★★☆"/>
    <n v="4"/>
    <n v="18512"/>
    <n v="3"/>
    <x v="1452"/>
    <n v="4.3760399334442592"/>
    <n v="131.46365019011407"/>
    <x v="1"/>
  </r>
  <r>
    <n v="1454"/>
    <x v="44"/>
    <x v="135"/>
    <x v="1"/>
    <x v="13"/>
    <n v="31.5"/>
    <x v="286"/>
    <x v="10"/>
    <n v="5.4"/>
    <x v="1452"/>
    <s v="Orange"/>
    <x v="24"/>
    <n v="3"/>
    <s v="★★★★☆"/>
    <n v="4"/>
    <n v="13308"/>
    <n v="4"/>
    <x v="1453"/>
    <n v="9.9682539682539684"/>
    <n v="321.91197452229301"/>
    <x v="0"/>
  </r>
  <r>
    <n v="1455"/>
    <x v="9"/>
    <x v="154"/>
    <x v="3"/>
    <x v="8"/>
    <n v="88.9"/>
    <x v="447"/>
    <x v="10"/>
    <n v="3.3"/>
    <x v="1453"/>
    <s v="Blue"/>
    <x v="10"/>
    <n v="3"/>
    <s v="★★★★☆"/>
    <n v="4"/>
    <n v="9195"/>
    <n v="4"/>
    <x v="1454"/>
    <n v="5.9617547806524183"/>
    <n v="83.7842075471698"/>
    <x v="1"/>
  </r>
  <r>
    <n v="1456"/>
    <x v="37"/>
    <x v="58"/>
    <x v="5"/>
    <x v="3"/>
    <n v="101.9"/>
    <x v="444"/>
    <x v="13"/>
    <n v="4.3"/>
    <x v="1454"/>
    <s v="Platinum"/>
    <x v="37"/>
    <n v="0"/>
    <s v="★★★★☆"/>
    <n v="4"/>
    <n v="4672"/>
    <n v="4"/>
    <x v="1455"/>
    <n v="1.903827281648675"/>
    <n v="477.47670103092781"/>
    <x v="0"/>
  </r>
  <r>
    <n v="1457"/>
    <x v="42"/>
    <x v="170"/>
    <x v="8"/>
    <x v="3"/>
    <n v="97.6"/>
    <x v="165"/>
    <x v="15"/>
    <n v="11.3"/>
    <x v="1455"/>
    <s v="Crimson Red"/>
    <x v="4"/>
    <n v="0"/>
    <s v="★★★★★"/>
    <n v="5"/>
    <n v="14789"/>
    <n v="4"/>
    <x v="1456"/>
    <n v="4.0881147540983607"/>
    <n v="122.16844611528822"/>
    <x v="1"/>
  </r>
  <r>
    <n v="1458"/>
    <x v="46"/>
    <x v="83"/>
    <x v="0"/>
    <x v="2"/>
    <n v="99.3"/>
    <x v="56"/>
    <x v="1"/>
    <n v="0.5"/>
    <x v="1456"/>
    <s v="Copper"/>
    <x v="9"/>
    <n v="1"/>
    <s v="★★★★☆"/>
    <n v="4"/>
    <n v="1377"/>
    <n v="4"/>
    <x v="1457"/>
    <n v="4.3504531722054383"/>
    <n v="324.52523148148146"/>
    <x v="0"/>
  </r>
  <r>
    <n v="1459"/>
    <x v="47"/>
    <x v="81"/>
    <x v="9"/>
    <x v="13"/>
    <n v="85.2"/>
    <x v="3"/>
    <x v="1"/>
    <n v="9.6"/>
    <x v="1457"/>
    <s v="Bronze"/>
    <x v="23"/>
    <n v="3"/>
    <s v="★★★★★"/>
    <n v="5"/>
    <n v="17917"/>
    <n v="3"/>
    <x v="1458"/>
    <n v="1.6431924882629108"/>
    <n v="881.90099999999995"/>
    <x v="0"/>
  </r>
  <r>
    <n v="1460"/>
    <x v="10"/>
    <x v="10"/>
    <x v="5"/>
    <x v="12"/>
    <n v="149.80000000000001"/>
    <x v="396"/>
    <x v="14"/>
    <n v="3.7"/>
    <x v="1458"/>
    <s v="Tan"/>
    <x v="5"/>
    <n v="1"/>
    <s v="Unknown"/>
    <s v="Unknown"/>
    <n v="13213"/>
    <n v="4"/>
    <x v="1459"/>
    <n v="1.5153538050734312"/>
    <n v="508.70493392070489"/>
    <x v="0"/>
  </r>
  <r>
    <n v="1461"/>
    <x v="30"/>
    <x v="129"/>
    <x v="3"/>
    <x v="3"/>
    <n v="56.9"/>
    <x v="18"/>
    <x v="0"/>
    <n v="4.8"/>
    <x v="1459"/>
    <s v="Platinum"/>
    <x v="37"/>
    <n v="5"/>
    <s v="★★★☆☆"/>
    <n v="3"/>
    <n v="8407"/>
    <n v="3"/>
    <x v="1460"/>
    <n v="2.4077328646748684"/>
    <n v="490.87175182481747"/>
    <x v="1"/>
  </r>
  <r>
    <n v="1462"/>
    <x v="30"/>
    <x v="129"/>
    <x v="9"/>
    <x v="10"/>
    <n v="41.6"/>
    <x v="340"/>
    <x v="0"/>
    <n v="0.6"/>
    <x v="1460"/>
    <s v="Red"/>
    <x v="4"/>
    <n v="4"/>
    <s v="★★★★☆"/>
    <n v="4"/>
    <n v="12352"/>
    <n v="5"/>
    <x v="1461"/>
    <n v="7.4519230769230766"/>
    <n v="258.17532258064517"/>
    <x v="0"/>
  </r>
  <r>
    <n v="1463"/>
    <x v="5"/>
    <x v="128"/>
    <x v="5"/>
    <x v="5"/>
    <n v="115.8"/>
    <x v="457"/>
    <x v="3"/>
    <n v="3"/>
    <x v="1461"/>
    <s v="Racing Red"/>
    <x v="36"/>
    <n v="3"/>
    <s v="★★★★☆"/>
    <n v="4"/>
    <n v="14776"/>
    <n v="5"/>
    <x v="1462"/>
    <n v="4.3609671848013818"/>
    <n v="237.97916831683168"/>
    <x v="0"/>
  </r>
  <r>
    <n v="1464"/>
    <x v="21"/>
    <x v="55"/>
    <x v="9"/>
    <x v="8"/>
    <n v="59.1"/>
    <x v="81"/>
    <x v="13"/>
    <n v="6.5"/>
    <x v="1462"/>
    <s v="Cobalt Blue"/>
    <x v="28"/>
    <n v="1"/>
    <s v="★★★★★"/>
    <n v="5"/>
    <n v="6212"/>
    <n v="5"/>
    <x v="1463"/>
    <n v="3.824027072758037"/>
    <n v="158.68446902654867"/>
    <x v="2"/>
  </r>
  <r>
    <n v="1465"/>
    <x v="39"/>
    <x v="172"/>
    <x v="10"/>
    <x v="3"/>
    <n v="21.3"/>
    <x v="479"/>
    <x v="15"/>
    <n v="3.8"/>
    <x v="1463"/>
    <s v="Lime Green"/>
    <x v="4"/>
    <n v="1"/>
    <s v="★★★☆☆"/>
    <n v="3"/>
    <n v="9992"/>
    <n v="5"/>
    <x v="1464"/>
    <n v="4.788732394366197"/>
    <n v="352.55333333333334"/>
    <x v="2"/>
  </r>
  <r>
    <n v="1466"/>
    <x v="44"/>
    <x v="126"/>
    <x v="0"/>
    <x v="1"/>
    <n v="57"/>
    <x v="331"/>
    <x v="15"/>
    <n v="3"/>
    <x v="1464"/>
    <s v="Electric Blue"/>
    <x v="20"/>
    <n v="3"/>
    <s v="★★★★★"/>
    <n v="5"/>
    <n v="15403"/>
    <n v="3"/>
    <x v="1465"/>
    <n v="10.157894736842104"/>
    <n v="76.312694300518146"/>
    <x v="1"/>
  </r>
  <r>
    <n v="1467"/>
    <x v="19"/>
    <x v="140"/>
    <x v="5"/>
    <x v="4"/>
    <n v="76.5"/>
    <x v="300"/>
    <x v="4"/>
    <n v="3.9"/>
    <x v="1465"/>
    <s v="Lime Green"/>
    <x v="26"/>
    <n v="0"/>
    <s v="★★★★★"/>
    <n v="5"/>
    <n v="4958"/>
    <n v="3"/>
    <x v="1466"/>
    <n v="3.4901960784313726"/>
    <n v="445.96981273408238"/>
    <x v="0"/>
  </r>
  <r>
    <n v="1468"/>
    <x v="40"/>
    <x v="136"/>
    <x v="8"/>
    <x v="11"/>
    <n v="128.1"/>
    <x v="70"/>
    <x v="6"/>
    <n v="11.9"/>
    <x v="1466"/>
    <s v="Cobalt Blue"/>
    <x v="13"/>
    <n v="2"/>
    <s v="★★★☆☆"/>
    <n v="3"/>
    <n v="18624"/>
    <n v="5"/>
    <x v="1467"/>
    <n v="0.89773614363778298"/>
    <n v="707.59008695652176"/>
    <x v="0"/>
  </r>
  <r>
    <n v="1469"/>
    <x v="46"/>
    <x v="114"/>
    <x v="1"/>
    <x v="1"/>
    <n v="68.099999999999994"/>
    <x v="480"/>
    <x v="0"/>
    <n v="10.6"/>
    <x v="1467"/>
    <s v="Lime Green"/>
    <x v="2"/>
    <n v="0"/>
    <s v="★★★☆☆"/>
    <n v="3"/>
    <n v="17242"/>
    <n v="4"/>
    <x v="1468"/>
    <n v="5.4772393538913366"/>
    <n v="107.83112600536194"/>
    <x v="1"/>
  </r>
  <r>
    <n v="1470"/>
    <x v="49"/>
    <x v="107"/>
    <x v="7"/>
    <x v="10"/>
    <n v="118.5"/>
    <x v="100"/>
    <x v="8"/>
    <n v="10.3"/>
    <x v="1468"/>
    <s v="Forest Green"/>
    <x v="17"/>
    <n v="0"/>
    <s v="★★★☆☆"/>
    <n v="3"/>
    <n v="6362"/>
    <n v="4"/>
    <x v="1469"/>
    <n v="3.6540084388185652"/>
    <n v="71.14852193995381"/>
    <x v="2"/>
  </r>
  <r>
    <n v="1471"/>
    <x v="11"/>
    <x v="118"/>
    <x v="2"/>
    <x v="1"/>
    <n v="72.599999999999994"/>
    <x v="356"/>
    <x v="2"/>
    <n v="6.2"/>
    <x v="1469"/>
    <s v="Ruby Red"/>
    <x v="1"/>
    <s v="Unknown"/>
    <s v="★★★☆☆"/>
    <n v="3"/>
    <n v="13731"/>
    <n v="3"/>
    <x v="1470"/>
    <n v="1.4600550964187329"/>
    <n v="844.37896226415091"/>
    <x v="0"/>
  </r>
  <r>
    <n v="1472"/>
    <x v="7"/>
    <x v="40"/>
    <x v="1"/>
    <x v="10"/>
    <n v="145.6"/>
    <x v="178"/>
    <x v="5"/>
    <n v="10.1"/>
    <x v="1470"/>
    <s v="Matte Blue"/>
    <x v="24"/>
    <n v="4"/>
    <s v="★★★☆☆"/>
    <n v="3"/>
    <n v="15060"/>
    <n v="3"/>
    <x v="1471"/>
    <n v="1.2019230769230769"/>
    <n v="681.74457142857148"/>
    <x v="0"/>
  </r>
  <r>
    <n v="1473"/>
    <x v="20"/>
    <x v="22"/>
    <x v="10"/>
    <x v="14"/>
    <n v="58.2"/>
    <x v="329"/>
    <x v="13"/>
    <n v="10.199999999999999"/>
    <x v="1471"/>
    <s v="Gun Metal"/>
    <x v="18"/>
    <n v="3"/>
    <s v="★★★★★"/>
    <n v="5"/>
    <n v="13630"/>
    <n v="3"/>
    <x v="1472"/>
    <n v="4.4329896907216488"/>
    <n v="249.58658914728682"/>
    <x v="1"/>
  </r>
  <r>
    <n v="1474"/>
    <x v="38"/>
    <x v="54"/>
    <x v="2"/>
    <x v="6"/>
    <n v="140"/>
    <x v="458"/>
    <x v="10"/>
    <n v="8.5"/>
    <x v="1472"/>
    <s v="Purple"/>
    <x v="12"/>
    <n v="4"/>
    <s v="★★★☆☆"/>
    <n v="3"/>
    <n v="18263"/>
    <n v="4"/>
    <x v="1473"/>
    <n v="3.95"/>
    <n v="156.33330922242317"/>
    <x v="0"/>
  </r>
  <r>
    <n v="1475"/>
    <x v="39"/>
    <x v="65"/>
    <x v="8"/>
    <x v="7"/>
    <n v="41.6"/>
    <x v="360"/>
    <x v="14"/>
    <n v="1.4"/>
    <x v="1473"/>
    <s v="Metallic Silver"/>
    <x v="28"/>
    <s v="Unknown"/>
    <s v="★★★★☆"/>
    <n v="4"/>
    <n v="16675"/>
    <n v="3"/>
    <x v="1474"/>
    <n v="9.0144230769230766"/>
    <n v="192.53608"/>
    <x v="1"/>
  </r>
  <r>
    <n v="1476"/>
    <x v="47"/>
    <x v="100"/>
    <x v="3"/>
    <x v="0"/>
    <n v="30.3"/>
    <x v="228"/>
    <x v="7"/>
    <n v="4.2"/>
    <x v="1474"/>
    <s v="Gold"/>
    <x v="22"/>
    <n v="4"/>
    <s v="★★★★★"/>
    <n v="5"/>
    <n v="3832"/>
    <n v="4"/>
    <x v="1475"/>
    <n v="15.742574257425742"/>
    <n v="272.99819706498954"/>
    <x v="0"/>
  </r>
  <r>
    <n v="1477"/>
    <x v="12"/>
    <x v="12"/>
    <x v="7"/>
    <x v="1"/>
    <n v="81.5"/>
    <x v="61"/>
    <x v="8"/>
    <n v="0.6"/>
    <x v="1475"/>
    <s v="Titanium"/>
    <x v="18"/>
    <n v="2"/>
    <s v="★★★★☆"/>
    <n v="4"/>
    <n v="602"/>
    <n v="3"/>
    <x v="1476"/>
    <n v="1.5337423312883436"/>
    <n v="475.99671999999998"/>
    <x v="1"/>
  </r>
  <r>
    <n v="1478"/>
    <x v="30"/>
    <x v="129"/>
    <x v="3"/>
    <x v="10"/>
    <n v="43.2"/>
    <x v="223"/>
    <x v="10"/>
    <n v="8.3000000000000007"/>
    <x v="1476"/>
    <s v="Cream"/>
    <x v="1"/>
    <n v="5"/>
    <s v="★★★★☆"/>
    <n v="4"/>
    <n v="17825"/>
    <n v="5"/>
    <x v="1477"/>
    <n v="11.828703703703702"/>
    <n v="196.92360078277889"/>
    <x v="0"/>
  </r>
  <r>
    <n v="1479"/>
    <x v="4"/>
    <x v="4"/>
    <x v="1"/>
    <x v="0"/>
    <n v="116.7"/>
    <x v="139"/>
    <x v="1"/>
    <n v="6.6"/>
    <x v="1477"/>
    <s v="Cream"/>
    <x v="11"/>
    <n v="5"/>
    <s v="★★★★☆"/>
    <n v="4"/>
    <n v="9256"/>
    <n v="5"/>
    <x v="1478"/>
    <n v="3.7446443873179089"/>
    <n v="72.067986270022885"/>
    <x v="2"/>
  </r>
  <r>
    <n v="1480"/>
    <x v="43"/>
    <x v="74"/>
    <x v="8"/>
    <x v="0"/>
    <n v="50.8"/>
    <x v="154"/>
    <x v="9"/>
    <n v="2"/>
    <x v="1478"/>
    <s v="Metallic Silver"/>
    <x v="24"/>
    <n v="2"/>
    <s v="Unknown"/>
    <s v="Unknown"/>
    <n v="16620"/>
    <n v="3"/>
    <x v="1479"/>
    <n v="9.2322834645669296"/>
    <n v="78.164712153518124"/>
    <x v="2"/>
  </r>
  <r>
    <n v="1481"/>
    <x v="7"/>
    <x v="79"/>
    <x v="7"/>
    <x v="8"/>
    <n v="85.7"/>
    <x v="55"/>
    <x v="6"/>
    <n v="11.9"/>
    <x v="1479"/>
    <s v="Pearl White"/>
    <x v="14"/>
    <n v="5"/>
    <s v="★★★☆☆"/>
    <n v="3"/>
    <n v="17722"/>
    <n v="5"/>
    <x v="1480"/>
    <n v="6.9311551925320884"/>
    <n v="59.103047138047138"/>
    <x v="2"/>
  </r>
  <r>
    <n v="1482"/>
    <x v="46"/>
    <x v="83"/>
    <x v="1"/>
    <x v="5"/>
    <n v="147.30000000000001"/>
    <x v="339"/>
    <x v="3"/>
    <n v="1.4"/>
    <x v="1480"/>
    <s v="Rose Gold"/>
    <x v="5"/>
    <n v="3"/>
    <s v="★★★★☆"/>
    <n v="4"/>
    <n v="18138"/>
    <n v="4"/>
    <x v="1481"/>
    <n v="3.686354378818737"/>
    <n v="99.379484346224672"/>
    <x v="1"/>
  </r>
  <r>
    <n v="1483"/>
    <x v="1"/>
    <x v="1"/>
    <x v="2"/>
    <x v="10"/>
    <n v="124"/>
    <x v="102"/>
    <x v="11"/>
    <n v="8.1"/>
    <x v="1481"/>
    <s v="Ruby Red"/>
    <x v="29"/>
    <s v="Unknown"/>
    <s v="★★★★★"/>
    <n v="5"/>
    <n v="5207"/>
    <n v="3"/>
    <x v="1482"/>
    <n v="1.7983870967741935"/>
    <n v="194.49600896860986"/>
    <x v="1"/>
  </r>
  <r>
    <n v="1484"/>
    <x v="27"/>
    <x v="34"/>
    <x v="8"/>
    <x v="9"/>
    <n v="137.6"/>
    <x v="82"/>
    <x v="10"/>
    <n v="6"/>
    <x v="1482"/>
    <s v="Turquoise"/>
    <x v="22"/>
    <n v="5"/>
    <s v="★★★★★"/>
    <n v="5"/>
    <n v="4508"/>
    <n v="5"/>
    <x v="1483"/>
    <n v="3.2485465116279073"/>
    <n v="322.67731543624166"/>
    <x v="0"/>
  </r>
  <r>
    <n v="1485"/>
    <x v="20"/>
    <x v="32"/>
    <x v="7"/>
    <x v="14"/>
    <n v="28.3"/>
    <x v="236"/>
    <x v="15"/>
    <n v="10"/>
    <x v="1483"/>
    <s v="Volcanic Yellow"/>
    <x v="9"/>
    <n v="3"/>
    <s v="★★★★☆"/>
    <n v="4"/>
    <n v="13375"/>
    <n v="3"/>
    <x v="1484"/>
    <n v="10.565371024734983"/>
    <n v="330.01802675585282"/>
    <x v="0"/>
  </r>
  <r>
    <n v="1486"/>
    <x v="23"/>
    <x v="120"/>
    <x v="8"/>
    <x v="11"/>
    <n v="111.4"/>
    <x v="346"/>
    <x v="4"/>
    <n v="11.1"/>
    <x v="1484"/>
    <s v="White"/>
    <x v="26"/>
    <n v="0"/>
    <s v="★★★☆☆"/>
    <n v="3"/>
    <n v="12254"/>
    <n v="4"/>
    <x v="1485"/>
    <n v="3.5457809694793534"/>
    <n v="186.31962025316454"/>
    <x v="1"/>
  </r>
  <r>
    <n v="1487"/>
    <x v="46"/>
    <x v="83"/>
    <x v="7"/>
    <x v="8"/>
    <n v="48.1"/>
    <x v="257"/>
    <x v="4"/>
    <n v="1.1000000000000001"/>
    <x v="1485"/>
    <s v="Blue"/>
    <x v="29"/>
    <n v="3"/>
    <s v="★★★☆☆"/>
    <n v="3"/>
    <n v="12155"/>
    <n v="3"/>
    <x v="1486"/>
    <n v="6.1954261954261955"/>
    <n v="474.41328859060405"/>
    <x v="0"/>
  </r>
  <r>
    <n v="1488"/>
    <x v="9"/>
    <x v="9"/>
    <x v="3"/>
    <x v="5"/>
    <n v="103.3"/>
    <x v="142"/>
    <x v="9"/>
    <n v="3.6"/>
    <x v="1486"/>
    <s v="Matte White"/>
    <x v="30"/>
    <s v="Unknown"/>
    <s v="★★★★★"/>
    <n v="5"/>
    <n v="3875"/>
    <n v="3"/>
    <x v="1487"/>
    <n v="4.1723136495643756"/>
    <n v="71.836914153132255"/>
    <x v="2"/>
  </r>
  <r>
    <n v="1489"/>
    <x v="12"/>
    <x v="12"/>
    <x v="8"/>
    <x v="7"/>
    <n v="23.7"/>
    <x v="171"/>
    <x v="0"/>
    <n v="0.8"/>
    <x v="1487"/>
    <s v="Pearl White"/>
    <x v="7"/>
    <n v="3"/>
    <s v="★★★★★"/>
    <n v="5"/>
    <n v="19577"/>
    <n v="4"/>
    <x v="1488"/>
    <n v="12.067510548523208"/>
    <n v="214.94783216783216"/>
    <x v="1"/>
  </r>
  <r>
    <n v="1490"/>
    <x v="24"/>
    <x v="112"/>
    <x v="5"/>
    <x v="7"/>
    <n v="127.2"/>
    <x v="364"/>
    <x v="4"/>
    <n v="1"/>
    <x v="1488"/>
    <s v="Matte White"/>
    <x v="33"/>
    <s v="Unknown"/>
    <s v="★★★★☆"/>
    <n v="4"/>
    <n v="9675"/>
    <n v="5"/>
    <x v="1489"/>
    <n v="4.6855345911949682"/>
    <n v="175.82838926174497"/>
    <x v="0"/>
  </r>
  <r>
    <n v="1491"/>
    <x v="8"/>
    <x v="8"/>
    <x v="6"/>
    <x v="7"/>
    <n v="96.8"/>
    <x v="6"/>
    <x v="2"/>
    <n v="4.2"/>
    <x v="1489"/>
    <s v="Gun Metal"/>
    <x v="39"/>
    <n v="2"/>
    <s v="Unknown"/>
    <s v="Unknown"/>
    <n v="18266"/>
    <n v="3"/>
    <x v="1490"/>
    <n v="1.7561983471074381"/>
    <n v="703.88229411764712"/>
    <x v="0"/>
  </r>
  <r>
    <n v="1492"/>
    <x v="0"/>
    <x v="0"/>
    <x v="3"/>
    <x v="9"/>
    <n v="70.599999999999994"/>
    <x v="213"/>
    <x v="14"/>
    <n v="6.6"/>
    <x v="1490"/>
    <s v="Titanium"/>
    <x v="39"/>
    <n v="3"/>
    <s v="★★★☆☆"/>
    <n v="3"/>
    <n v="19566"/>
    <n v="5"/>
    <x v="1491"/>
    <n v="5.9773371104815869"/>
    <n v="151.67587677725118"/>
    <x v="1"/>
  </r>
  <r>
    <n v="1493"/>
    <x v="36"/>
    <x v="132"/>
    <x v="4"/>
    <x v="12"/>
    <n v="100.1"/>
    <x v="85"/>
    <x v="5"/>
    <n v="8.5"/>
    <x v="1491"/>
    <s v="Forest Green"/>
    <x v="31"/>
    <s v="Unknown"/>
    <s v="★★★★★"/>
    <n v="5"/>
    <n v="13862"/>
    <n v="3"/>
    <x v="1492"/>
    <n v="1.2587412587412588"/>
    <n v="599.89158730158726"/>
    <x v="1"/>
  </r>
  <r>
    <n v="1494"/>
    <x v="18"/>
    <x v="121"/>
    <x v="6"/>
    <x v="12"/>
    <n v="132.30000000000001"/>
    <x v="79"/>
    <x v="9"/>
    <n v="10.9"/>
    <x v="1492"/>
    <s v="Gray"/>
    <x v="7"/>
    <n v="0"/>
    <s v="★★★☆☆"/>
    <n v="3"/>
    <n v="12270"/>
    <n v="3"/>
    <x v="1493"/>
    <n v="1.345427059712774"/>
    <n v="442.3179775280899"/>
    <x v="1"/>
  </r>
  <r>
    <n v="1495"/>
    <x v="17"/>
    <x v="19"/>
    <x v="4"/>
    <x v="12"/>
    <n v="50"/>
    <x v="107"/>
    <x v="15"/>
    <n v="5.4"/>
    <x v="1493"/>
    <s v="Purple"/>
    <x v="33"/>
    <s v="Unknown"/>
    <s v="★★★★☆"/>
    <n v="4"/>
    <n v="4225"/>
    <n v="3"/>
    <x v="1494"/>
    <n v="9.42"/>
    <n v="269.79957537154991"/>
    <x v="0"/>
  </r>
  <r>
    <n v="1496"/>
    <x v="34"/>
    <x v="47"/>
    <x v="4"/>
    <x v="2"/>
    <n v="51.9"/>
    <x v="300"/>
    <x v="8"/>
    <n v="5.6"/>
    <x v="1494"/>
    <s v="Cosmic Purple"/>
    <x v="16"/>
    <n v="5"/>
    <s v="★★★★★"/>
    <n v="5"/>
    <n v="10481"/>
    <n v="5"/>
    <x v="1495"/>
    <n v="5.1445086705202314"/>
    <n v="231.61719101123595"/>
    <x v="1"/>
  </r>
  <r>
    <n v="1497"/>
    <x v="6"/>
    <x v="6"/>
    <x v="0"/>
    <x v="11"/>
    <n v="113.9"/>
    <x v="64"/>
    <x v="15"/>
    <n v="9.1999999999999993"/>
    <x v="1495"/>
    <s v="Emerald Green"/>
    <x v="32"/>
    <n v="3"/>
    <s v="★★★★★"/>
    <n v="5"/>
    <n v="13258"/>
    <n v="5"/>
    <x v="1496"/>
    <n v="1.4310798946444248"/>
    <n v="870.48288343558272"/>
    <x v="0"/>
  </r>
  <r>
    <n v="1498"/>
    <x v="37"/>
    <x v="58"/>
    <x v="2"/>
    <x v="3"/>
    <n v="135.1"/>
    <x v="104"/>
    <x v="3"/>
    <n v="2.7"/>
    <x v="1496"/>
    <s v="Gun Metal"/>
    <x v="37"/>
    <n v="5"/>
    <s v="★★★☆☆"/>
    <n v="3"/>
    <n v="12263"/>
    <n v="5"/>
    <x v="1497"/>
    <n v="2.8349370836417469"/>
    <n v="179.30104438642297"/>
    <x v="1"/>
  </r>
  <r>
    <n v="1499"/>
    <x v="6"/>
    <x v="30"/>
    <x v="10"/>
    <x v="2"/>
    <n v="149.19999999999999"/>
    <x v="172"/>
    <x v="6"/>
    <n v="10.199999999999999"/>
    <x v="1497"/>
    <s v="Green"/>
    <x v="15"/>
    <n v="0"/>
    <s v="★★★☆☆"/>
    <n v="3"/>
    <n v="5372"/>
    <n v="3"/>
    <x v="1498"/>
    <n v="3.0495978552278822"/>
    <n v="277.26298901098903"/>
    <x v="0"/>
  </r>
  <r>
    <n v="1500"/>
    <x v="30"/>
    <x v="39"/>
    <x v="9"/>
    <x v="12"/>
    <n v="51.4"/>
    <x v="243"/>
    <x v="0"/>
    <n v="8.4"/>
    <x v="1498"/>
    <s v="Aurora Blue"/>
    <x v="21"/>
    <n v="1"/>
    <s v="★★★★☆"/>
    <n v="4"/>
    <n v="9473"/>
    <n v="4"/>
    <x v="1499"/>
    <n v="3.8326848249027239"/>
    <n v="520.02299492385782"/>
    <x v="0"/>
  </r>
  <r>
    <n v="1501"/>
    <x v="19"/>
    <x v="24"/>
    <x v="3"/>
    <x v="5"/>
    <n v="37.299999999999997"/>
    <x v="407"/>
    <x v="11"/>
    <n v="9.9"/>
    <x v="1499"/>
    <s v="Sunset Orange"/>
    <x v="16"/>
    <n v="4"/>
    <s v="★★★★☆"/>
    <n v="4"/>
    <n v="15512"/>
    <n v="3"/>
    <x v="1500"/>
    <n v="5.9517426273458449"/>
    <n v="640.41693693693696"/>
    <x v="0"/>
  </r>
  <r>
    <n v="1502"/>
    <x v="29"/>
    <x v="38"/>
    <x v="8"/>
    <x v="0"/>
    <n v="89.5"/>
    <x v="72"/>
    <x v="0"/>
    <n v="1"/>
    <x v="1500"/>
    <s v="Midnight Black"/>
    <x v="23"/>
    <n v="2"/>
    <s v="Unknown"/>
    <s v="Unknown"/>
    <n v="13870"/>
    <n v="5"/>
    <x v="1501"/>
    <n v="3.0502793296089385"/>
    <n v="214.6367032967033"/>
    <x v="1"/>
  </r>
  <r>
    <n v="1503"/>
    <x v="20"/>
    <x v="32"/>
    <x v="10"/>
    <x v="4"/>
    <n v="56.3"/>
    <x v="6"/>
    <x v="12"/>
    <n v="11.6"/>
    <x v="1501"/>
    <s v="Red"/>
    <x v="24"/>
    <n v="1"/>
    <s v="Unknown"/>
    <s v="Unknown"/>
    <n v="15835"/>
    <n v="4"/>
    <x v="1502"/>
    <n v="3.0195381882770871"/>
    <n v="525.63105882352943"/>
    <x v="0"/>
  </r>
  <r>
    <n v="1504"/>
    <x v="46"/>
    <x v="80"/>
    <x v="4"/>
    <x v="11"/>
    <n v="129.6"/>
    <x v="251"/>
    <x v="5"/>
    <n v="2"/>
    <x v="1502"/>
    <s v="Candy Apple Red"/>
    <x v="11"/>
    <n v="5"/>
    <s v="Unknown"/>
    <s v="Unknown"/>
    <n v="18058"/>
    <n v="3"/>
    <x v="1503"/>
    <n v="3.4953703703703707"/>
    <n v="169.27258278145695"/>
    <x v="1"/>
  </r>
  <r>
    <n v="1505"/>
    <x v="10"/>
    <x v="10"/>
    <x v="0"/>
    <x v="0"/>
    <n v="128.19999999999999"/>
    <x v="242"/>
    <x v="8"/>
    <n v="11.8"/>
    <x v="1503"/>
    <s v="Charcoal"/>
    <x v="10"/>
    <n v="3"/>
    <s v="★★★☆☆"/>
    <n v="3"/>
    <n v="4203"/>
    <n v="4"/>
    <x v="1504"/>
    <n v="3.9235569422776915"/>
    <n v="110.56320079522862"/>
    <x v="1"/>
  </r>
  <r>
    <n v="1506"/>
    <x v="18"/>
    <x v="23"/>
    <x v="7"/>
    <x v="2"/>
    <n v="46.5"/>
    <x v="21"/>
    <x v="9"/>
    <n v="10.7"/>
    <x v="1504"/>
    <s v="Silver"/>
    <x v="29"/>
    <n v="2"/>
    <s v="Unknown"/>
    <s v="Unknown"/>
    <n v="14514"/>
    <n v="3"/>
    <x v="1505"/>
    <n v="2.967741935483871"/>
    <n v="657.59304347826082"/>
    <x v="0"/>
  </r>
  <r>
    <n v="1507"/>
    <x v="37"/>
    <x v="53"/>
    <x v="2"/>
    <x v="8"/>
    <n v="50.9"/>
    <x v="449"/>
    <x v="2"/>
    <n v="4.4000000000000004"/>
    <x v="1505"/>
    <s v="Sapphire Blue"/>
    <x v="35"/>
    <n v="1"/>
    <s v="Unknown"/>
    <s v="Unknown"/>
    <n v="1231"/>
    <n v="5"/>
    <x v="1506"/>
    <n v="9.9803536345776038"/>
    <n v="133.03746062992127"/>
    <x v="1"/>
  </r>
  <r>
    <n v="1508"/>
    <x v="32"/>
    <x v="138"/>
    <x v="6"/>
    <x v="0"/>
    <n v="27"/>
    <x v="284"/>
    <x v="6"/>
    <n v="3.6"/>
    <x v="1506"/>
    <s v="Brown"/>
    <x v="36"/>
    <n v="2"/>
    <s v="★★★★☆"/>
    <n v="4"/>
    <n v="4512"/>
    <n v="4"/>
    <x v="1507"/>
    <n v="20.703703703703702"/>
    <n v="198.65420393559927"/>
    <x v="0"/>
  </r>
  <r>
    <n v="1509"/>
    <x v="49"/>
    <x v="104"/>
    <x v="9"/>
    <x v="1"/>
    <n v="40.799999999999997"/>
    <x v="431"/>
    <x v="2"/>
    <n v="3.3"/>
    <x v="1507"/>
    <s v="Cobalt Blue"/>
    <x v="35"/>
    <n v="2"/>
    <s v="★★★★☆"/>
    <n v="4"/>
    <n v="8597"/>
    <n v="4"/>
    <x v="1508"/>
    <n v="13.014705882352942"/>
    <n v="147.98598870056497"/>
    <x v="1"/>
  </r>
  <r>
    <n v="1510"/>
    <x v="48"/>
    <x v="143"/>
    <x v="6"/>
    <x v="9"/>
    <n v="78.2"/>
    <x v="415"/>
    <x v="6"/>
    <n v="7.9"/>
    <x v="1508"/>
    <s v="Matte Black"/>
    <x v="21"/>
    <n v="5"/>
    <s v="★★★★★"/>
    <n v="5"/>
    <n v="18819"/>
    <n v="5"/>
    <x v="1509"/>
    <n v="3.3375959079283888"/>
    <n v="210.97275862068966"/>
    <x v="1"/>
  </r>
  <r>
    <n v="1511"/>
    <x v="41"/>
    <x v="134"/>
    <x v="5"/>
    <x v="14"/>
    <n v="30.1"/>
    <x v="77"/>
    <x v="9"/>
    <n v="0.9"/>
    <x v="1509"/>
    <s v="Purple"/>
    <x v="11"/>
    <s v="Unknown"/>
    <s v="★★★★★"/>
    <n v="5"/>
    <n v="6800"/>
    <n v="3"/>
    <x v="1510"/>
    <n v="13.488372093023255"/>
    <n v="292.63827586206895"/>
    <x v="0"/>
  </r>
  <r>
    <n v="1512"/>
    <x v="46"/>
    <x v="80"/>
    <x v="9"/>
    <x v="13"/>
    <n v="48.1"/>
    <x v="393"/>
    <x v="3"/>
    <n v="11.7"/>
    <x v="1510"/>
    <s v="Beige"/>
    <x v="13"/>
    <s v="Unknown"/>
    <s v="★★★★★"/>
    <n v="5"/>
    <n v="17487"/>
    <n v="5"/>
    <x v="1511"/>
    <n v="3.4719334719334718"/>
    <n v="364.49814371257486"/>
    <x v="1"/>
  </r>
  <r>
    <n v="1513"/>
    <x v="3"/>
    <x v="3"/>
    <x v="2"/>
    <x v="9"/>
    <n v="57.5"/>
    <x v="19"/>
    <x v="5"/>
    <n v="3.1"/>
    <x v="1511"/>
    <s v="Ice Silver"/>
    <x v="12"/>
    <n v="3"/>
    <s v="★★★☆☆"/>
    <n v="3"/>
    <n v="4504"/>
    <n v="3"/>
    <x v="1512"/>
    <n v="10.034782608695652"/>
    <n v="55.379618717504336"/>
    <x v="2"/>
  </r>
  <r>
    <n v="1514"/>
    <x v="46"/>
    <x v="83"/>
    <x v="3"/>
    <x v="0"/>
    <n v="139"/>
    <x v="345"/>
    <x v="6"/>
    <n v="4"/>
    <x v="1512"/>
    <s v="Emerald Green"/>
    <x v="1"/>
    <n v="5"/>
    <s v="★★★★☆"/>
    <n v="4"/>
    <n v="2104"/>
    <n v="5"/>
    <x v="1513"/>
    <n v="4.1726618705035969"/>
    <n v="222.76777586206896"/>
    <x v="0"/>
  </r>
  <r>
    <n v="1515"/>
    <x v="38"/>
    <x v="60"/>
    <x v="3"/>
    <x v="10"/>
    <n v="138.19999999999999"/>
    <x v="231"/>
    <x v="12"/>
    <n v="5.7"/>
    <x v="1513"/>
    <s v="Ruby Red"/>
    <x v="36"/>
    <s v="Unknown"/>
    <s v="★★★★☆"/>
    <n v="4"/>
    <n v="2208"/>
    <n v="4"/>
    <x v="1514"/>
    <n v="1.1939218523878439"/>
    <n v="649.4254545454545"/>
    <x v="0"/>
  </r>
  <r>
    <n v="1516"/>
    <x v="40"/>
    <x v="136"/>
    <x v="9"/>
    <x v="0"/>
    <n v="30"/>
    <x v="373"/>
    <x v="12"/>
    <n v="8.5"/>
    <x v="1514"/>
    <s v="Ruby Red"/>
    <x v="2"/>
    <n v="3"/>
    <s v="★★★★★"/>
    <n v="5"/>
    <n v="8880"/>
    <n v="4"/>
    <x v="1515"/>
    <n v="15.8"/>
    <n v="127.95388185654008"/>
    <x v="1"/>
  </r>
  <r>
    <n v="1517"/>
    <x v="27"/>
    <x v="34"/>
    <x v="3"/>
    <x v="3"/>
    <n v="109.3"/>
    <x v="221"/>
    <x v="13"/>
    <n v="7"/>
    <x v="1515"/>
    <s v="Metallic Silver"/>
    <x v="15"/>
    <n v="0"/>
    <s v="★★★★☆"/>
    <n v="4"/>
    <n v="5051"/>
    <n v="3"/>
    <x v="1516"/>
    <n v="3.8334858188472096"/>
    <n v="299.79372315035801"/>
    <x v="0"/>
  </r>
  <r>
    <n v="1518"/>
    <x v="4"/>
    <x v="82"/>
    <x v="0"/>
    <x v="1"/>
    <n v="90.6"/>
    <x v="305"/>
    <x v="0"/>
    <n v="5.3"/>
    <x v="1516"/>
    <s v="Gray"/>
    <x v="18"/>
    <s v="Unknown"/>
    <s v="★★★★★"/>
    <n v="5"/>
    <n v="14733"/>
    <n v="5"/>
    <x v="1517"/>
    <n v="4.3377483443708611"/>
    <n v="193.64613231552161"/>
    <x v="1"/>
  </r>
  <r>
    <n v="1519"/>
    <x v="26"/>
    <x v="90"/>
    <x v="6"/>
    <x v="11"/>
    <n v="84.9"/>
    <x v="215"/>
    <x v="4"/>
    <n v="4.2"/>
    <x v="1517"/>
    <s v="Teal"/>
    <x v="37"/>
    <n v="1"/>
    <s v="★★★☆☆"/>
    <n v="3"/>
    <n v="224"/>
    <n v="3"/>
    <x v="1518"/>
    <n v="6.7608951707891629"/>
    <n v="209.39538327526131"/>
    <x v="0"/>
  </r>
  <r>
    <n v="1520"/>
    <x v="2"/>
    <x v="178"/>
    <x v="2"/>
    <x v="4"/>
    <n v="122.3"/>
    <x v="157"/>
    <x v="0"/>
    <n v="3.8"/>
    <x v="1518"/>
    <s v="Red"/>
    <x v="31"/>
    <n v="2"/>
    <s v="★★★★☆"/>
    <n v="4"/>
    <n v="9913"/>
    <n v="4"/>
    <x v="1519"/>
    <n v="2.5511038430089945"/>
    <n v="118.26532051282051"/>
    <x v="2"/>
  </r>
  <r>
    <n v="1521"/>
    <x v="3"/>
    <x v="152"/>
    <x v="5"/>
    <x v="9"/>
    <n v="81.400000000000006"/>
    <x v="155"/>
    <x v="10"/>
    <n v="2.2000000000000002"/>
    <x v="1519"/>
    <s v="Metallic Silver"/>
    <x v="7"/>
    <n v="4"/>
    <s v="Unknown"/>
    <s v="Unknown"/>
    <n v="7647"/>
    <n v="4"/>
    <x v="1520"/>
    <n v="3.0835380835380835"/>
    <n v="524.95462151394418"/>
    <x v="0"/>
  </r>
  <r>
    <n v="1522"/>
    <x v="46"/>
    <x v="80"/>
    <x v="0"/>
    <x v="0"/>
    <n v="28.3"/>
    <x v="481"/>
    <x v="3"/>
    <n v="5.2"/>
    <x v="1520"/>
    <s v="Sapphire Blue"/>
    <x v="17"/>
    <n v="2"/>
    <s v="★★★★★"/>
    <n v="5"/>
    <n v="13474"/>
    <n v="3"/>
    <x v="1521"/>
    <n v="3.8869257950530036"/>
    <n v="322.45290909090909"/>
    <x v="2"/>
  </r>
  <r>
    <n v="1523"/>
    <x v="21"/>
    <x v="88"/>
    <x v="2"/>
    <x v="0"/>
    <n v="26.3"/>
    <x v="322"/>
    <x v="3"/>
    <n v="0.8"/>
    <x v="1521"/>
    <s v="Bronze"/>
    <x v="12"/>
    <n v="5"/>
    <s v="★★★★☆"/>
    <n v="4"/>
    <n v="2169"/>
    <n v="5"/>
    <x v="1522"/>
    <n v="15.70342205323194"/>
    <n v="249.50508474576273"/>
    <x v="0"/>
  </r>
  <r>
    <n v="1524"/>
    <x v="32"/>
    <x v="138"/>
    <x v="7"/>
    <x v="1"/>
    <n v="129.80000000000001"/>
    <x v="352"/>
    <x v="6"/>
    <n v="2.1"/>
    <x v="1522"/>
    <s v="Charcoal"/>
    <x v="3"/>
    <n v="1"/>
    <s v="★★★★★"/>
    <n v="5"/>
    <n v="431"/>
    <n v="4"/>
    <x v="1523"/>
    <n v="4.0061633281972258"/>
    <n v="120.63138461538462"/>
    <x v="1"/>
  </r>
  <r>
    <n v="1525"/>
    <x v="8"/>
    <x v="8"/>
    <x v="7"/>
    <x v="2"/>
    <n v="66"/>
    <x v="366"/>
    <x v="4"/>
    <n v="9.1"/>
    <x v="1523"/>
    <s v="Graphite Gray"/>
    <x v="18"/>
    <n v="3"/>
    <s v="★★★★★"/>
    <n v="5"/>
    <n v="8231"/>
    <n v="5"/>
    <x v="1524"/>
    <n v="7.4848484848484844"/>
    <n v="180.27765182186235"/>
    <x v="0"/>
  </r>
  <r>
    <n v="1526"/>
    <x v="27"/>
    <x v="34"/>
    <x v="5"/>
    <x v="1"/>
    <n v="101.6"/>
    <x v="71"/>
    <x v="2"/>
    <n v="2.1"/>
    <x v="1524"/>
    <s v="White"/>
    <x v="1"/>
    <n v="2"/>
    <s v="★★★☆☆"/>
    <n v="3"/>
    <n v="7643"/>
    <n v="3"/>
    <x v="1525"/>
    <n v="3.7401574803149606"/>
    <n v="389.23926315789475"/>
    <x v="0"/>
  </r>
  <r>
    <n v="1527"/>
    <x v="47"/>
    <x v="81"/>
    <x v="2"/>
    <x v="4"/>
    <n v="56.4"/>
    <x v="447"/>
    <x v="10"/>
    <n v="5.9"/>
    <x v="1525"/>
    <s v="Charcoal"/>
    <x v="14"/>
    <n v="4"/>
    <s v="★★★★☆"/>
    <n v="4"/>
    <n v="9361"/>
    <n v="5"/>
    <x v="1526"/>
    <n v="9.3971631205673756"/>
    <n v="247.78505660377357"/>
    <x v="0"/>
  </r>
  <r>
    <n v="1528"/>
    <x v="43"/>
    <x v="124"/>
    <x v="2"/>
    <x v="9"/>
    <n v="67.5"/>
    <x v="256"/>
    <x v="7"/>
    <n v="8"/>
    <x v="1526"/>
    <s v="Brown"/>
    <x v="22"/>
    <n v="5"/>
    <s v="★★★☆☆"/>
    <n v="3"/>
    <n v="16412"/>
    <n v="5"/>
    <x v="1527"/>
    <n v="8.6666666666666661"/>
    <n v="64.962803418803418"/>
    <x v="2"/>
  </r>
  <r>
    <n v="1529"/>
    <x v="7"/>
    <x v="40"/>
    <x v="10"/>
    <x v="1"/>
    <n v="98.8"/>
    <x v="25"/>
    <x v="4"/>
    <n v="8.5"/>
    <x v="1527"/>
    <s v="Bronze"/>
    <x v="13"/>
    <n v="1"/>
    <s v="★★★☆☆"/>
    <n v="3"/>
    <n v="14069"/>
    <n v="3"/>
    <x v="1528"/>
    <n v="5.0809716599190287"/>
    <n v="252.42571713147413"/>
    <x v="0"/>
  </r>
  <r>
    <n v="1530"/>
    <x v="51"/>
    <x v="99"/>
    <x v="3"/>
    <x v="3"/>
    <n v="113.1"/>
    <x v="48"/>
    <x v="13"/>
    <n v="2.4"/>
    <x v="1528"/>
    <s v="Aurora Blue"/>
    <x v="39"/>
    <n v="1"/>
    <s v="★★★☆☆"/>
    <n v="3"/>
    <n v="81"/>
    <n v="4"/>
    <x v="1529"/>
    <n v="4.3059239610963749"/>
    <n v="165.0899383983573"/>
    <x v="0"/>
  </r>
  <r>
    <n v="1531"/>
    <x v="4"/>
    <x v="148"/>
    <x v="5"/>
    <x v="2"/>
    <n v="105.4"/>
    <x v="245"/>
    <x v="15"/>
    <n v="4.8"/>
    <x v="1529"/>
    <s v="Matte Black"/>
    <x v="0"/>
    <n v="4"/>
    <s v="★★★★☆"/>
    <n v="4"/>
    <n v="11855"/>
    <n v="4"/>
    <x v="1530"/>
    <n v="4.0607210626185957"/>
    <n v="345.34373831775702"/>
    <x v="0"/>
  </r>
  <r>
    <n v="1532"/>
    <x v="49"/>
    <x v="107"/>
    <x v="9"/>
    <x v="9"/>
    <n v="91.3"/>
    <x v="14"/>
    <x v="10"/>
    <n v="11.2"/>
    <x v="1530"/>
    <s v="Forest Green"/>
    <x v="26"/>
    <n v="1"/>
    <s v="★★★★☆"/>
    <n v="4"/>
    <n v="16468"/>
    <n v="5"/>
    <x v="1531"/>
    <n v="5.7831325301204819"/>
    <n v="267.69342803030304"/>
    <x v="0"/>
  </r>
  <r>
    <n v="1533"/>
    <x v="27"/>
    <x v="102"/>
    <x v="10"/>
    <x v="2"/>
    <n v="81.3"/>
    <x v="46"/>
    <x v="2"/>
    <n v="0.9"/>
    <x v="1531"/>
    <s v="Stealth Gray"/>
    <x v="33"/>
    <n v="2"/>
    <s v="★★★★★"/>
    <n v="5"/>
    <n v="14680"/>
    <n v="3"/>
    <x v="1532"/>
    <n v="6.4329643296432968"/>
    <n v="243.79764818355639"/>
    <x v="0"/>
  </r>
  <r>
    <n v="1534"/>
    <x v="11"/>
    <x v="118"/>
    <x v="6"/>
    <x v="14"/>
    <n v="80.599999999999994"/>
    <x v="117"/>
    <x v="5"/>
    <n v="8.6"/>
    <x v="1532"/>
    <s v="Burgundy"/>
    <x v="38"/>
    <n v="2"/>
    <s v="★★★☆☆"/>
    <n v="3"/>
    <n v="17846"/>
    <n v="5"/>
    <x v="1533"/>
    <n v="4.0694789081885858"/>
    <n v="117.29317073170733"/>
    <x v="2"/>
  </r>
  <r>
    <n v="1535"/>
    <x v="29"/>
    <x v="38"/>
    <x v="7"/>
    <x v="0"/>
    <n v="47.3"/>
    <x v="92"/>
    <x v="15"/>
    <n v="4.5999999999999996"/>
    <x v="1533"/>
    <s v="Champagne"/>
    <x v="24"/>
    <s v="Unknown"/>
    <s v="★★★★★"/>
    <n v="5"/>
    <n v="12799"/>
    <n v="3"/>
    <x v="1534"/>
    <n v="7.6744186046511631"/>
    <n v="104.06677685950413"/>
    <x v="2"/>
  </r>
  <r>
    <n v="1536"/>
    <x v="4"/>
    <x v="157"/>
    <x v="8"/>
    <x v="4"/>
    <n v="54.3"/>
    <x v="318"/>
    <x v="1"/>
    <n v="5.2"/>
    <x v="1534"/>
    <s v="Charcoal"/>
    <x v="23"/>
    <n v="3"/>
    <s v="★★★★☆"/>
    <n v="4"/>
    <n v="3564"/>
    <n v="3"/>
    <x v="1535"/>
    <n v="6.666666666666667"/>
    <n v="256.9470718232044"/>
    <x v="0"/>
  </r>
  <r>
    <n v="1537"/>
    <x v="10"/>
    <x v="10"/>
    <x v="1"/>
    <x v="1"/>
    <n v="63.4"/>
    <x v="201"/>
    <x v="7"/>
    <n v="2.2999999999999998"/>
    <x v="1535"/>
    <s v="Burgundy"/>
    <x v="15"/>
    <n v="3"/>
    <s v="★★★☆☆"/>
    <n v="3"/>
    <n v="16736"/>
    <n v="3"/>
    <x v="1536"/>
    <n v="2.2870662460567823"/>
    <n v="676.19786206896549"/>
    <x v="0"/>
  </r>
  <r>
    <n v="1538"/>
    <x v="46"/>
    <x v="114"/>
    <x v="1"/>
    <x v="1"/>
    <n v="83.5"/>
    <x v="126"/>
    <x v="4"/>
    <n v="5"/>
    <x v="1536"/>
    <s v="Gun Metal"/>
    <x v="14"/>
    <n v="0"/>
    <s v="★★★★☆"/>
    <n v="4"/>
    <n v="4808"/>
    <n v="5"/>
    <x v="1537"/>
    <n v="6.8023952095808387"/>
    <n v="213.47008802816902"/>
    <x v="0"/>
  </r>
  <r>
    <n v="1539"/>
    <x v="1"/>
    <x v="1"/>
    <x v="9"/>
    <x v="4"/>
    <n v="98.9"/>
    <x v="384"/>
    <x v="3"/>
    <n v="3.7"/>
    <x v="1537"/>
    <s v="Lime Green"/>
    <x v="33"/>
    <n v="4"/>
    <s v="★★★☆☆"/>
    <n v="3"/>
    <n v="10360"/>
    <n v="3"/>
    <x v="1538"/>
    <n v="2.2042467138523758"/>
    <n v="526.48077981651375"/>
    <x v="0"/>
  </r>
  <r>
    <n v="1540"/>
    <x v="23"/>
    <x v="28"/>
    <x v="2"/>
    <x v="12"/>
    <n v="86.4"/>
    <x v="422"/>
    <x v="3"/>
    <n v="12"/>
    <x v="1538"/>
    <s v="Teal"/>
    <x v="38"/>
    <s v="Unknown"/>
    <s v="★★★☆☆"/>
    <n v="3"/>
    <n v="5597"/>
    <n v="5"/>
    <x v="1539"/>
    <n v="3.5995370370370368"/>
    <n v="170.16421221864951"/>
    <x v="1"/>
  </r>
  <r>
    <n v="1541"/>
    <x v="37"/>
    <x v="147"/>
    <x v="2"/>
    <x v="11"/>
    <n v="64.2"/>
    <x v="411"/>
    <x v="5"/>
    <n v="5.6"/>
    <x v="1539"/>
    <s v="Teal"/>
    <x v="26"/>
    <n v="4"/>
    <s v="★★★★★"/>
    <n v="5"/>
    <n v="7295"/>
    <n v="5"/>
    <x v="1540"/>
    <n v="1.8847352024922117"/>
    <n v="1145.5223140495868"/>
    <x v="0"/>
  </r>
  <r>
    <n v="1542"/>
    <x v="22"/>
    <x v="86"/>
    <x v="6"/>
    <x v="13"/>
    <n v="25.8"/>
    <x v="359"/>
    <x v="12"/>
    <n v="1.7"/>
    <x v="1540"/>
    <s v="Red"/>
    <x v="17"/>
    <n v="0"/>
    <s v="★★★☆☆"/>
    <n v="3"/>
    <n v="7432"/>
    <n v="5"/>
    <x v="1541"/>
    <n v="11.162790697674419"/>
    <n v="135.97913194444445"/>
    <x v="2"/>
  </r>
  <r>
    <n v="1543"/>
    <x v="31"/>
    <x v="68"/>
    <x v="0"/>
    <x v="2"/>
    <n v="72.099999999999994"/>
    <x v="237"/>
    <x v="7"/>
    <n v="4.2"/>
    <x v="1541"/>
    <s v="Platinum"/>
    <x v="15"/>
    <n v="5"/>
    <s v="★★★★☆"/>
    <n v="4"/>
    <n v="14627"/>
    <n v="5"/>
    <x v="1542"/>
    <n v="4.5353675450762836"/>
    <n v="366.99155963302752"/>
    <x v="0"/>
  </r>
  <r>
    <n v="1544"/>
    <x v="12"/>
    <x v="146"/>
    <x v="8"/>
    <x v="7"/>
    <n v="146.6"/>
    <x v="223"/>
    <x v="13"/>
    <n v="4.5999999999999996"/>
    <x v="1542"/>
    <s v="Gold"/>
    <x v="31"/>
    <n v="4"/>
    <s v="Unknown"/>
    <s v="Unknown"/>
    <n v="7598"/>
    <n v="4"/>
    <x v="1543"/>
    <n v="3.4856753069577082"/>
    <n v="179.0320352250489"/>
    <x v="0"/>
  </r>
  <r>
    <n v="1545"/>
    <x v="48"/>
    <x v="92"/>
    <x v="6"/>
    <x v="1"/>
    <n v="22.8"/>
    <x v="252"/>
    <x v="12"/>
    <n v="11.3"/>
    <x v="1543"/>
    <s v="Aurora Blue"/>
    <x v="21"/>
    <n v="4"/>
    <s v="★★★★☆"/>
    <n v="4"/>
    <n v="19080"/>
    <n v="4"/>
    <x v="1544"/>
    <n v="14.078947368421051"/>
    <n v="322.67514018691588"/>
    <x v="0"/>
  </r>
  <r>
    <n v="1546"/>
    <x v="36"/>
    <x v="122"/>
    <x v="10"/>
    <x v="9"/>
    <n v="138.30000000000001"/>
    <x v="429"/>
    <x v="0"/>
    <n v="8.1"/>
    <x v="1544"/>
    <s v="Graphite Gray"/>
    <x v="29"/>
    <n v="5"/>
    <s v="Unknown"/>
    <s v="Unknown"/>
    <n v="18511"/>
    <n v="3"/>
    <x v="1545"/>
    <n v="3.1959508315256686"/>
    <n v="131.27278280542987"/>
    <x v="1"/>
  </r>
  <r>
    <n v="1547"/>
    <x v="52"/>
    <x v="145"/>
    <x v="1"/>
    <x v="13"/>
    <n v="103.5"/>
    <x v="352"/>
    <x v="3"/>
    <n v="3.1"/>
    <x v="1545"/>
    <s v="Beige"/>
    <x v="2"/>
    <s v="Unknown"/>
    <s v="★★★★★"/>
    <n v="5"/>
    <n v="8108"/>
    <n v="5"/>
    <x v="1546"/>
    <n v="5.0241545893719808"/>
    <n v="126.94290384615384"/>
    <x v="1"/>
  </r>
  <r>
    <n v="1548"/>
    <x v="43"/>
    <x v="124"/>
    <x v="0"/>
    <x v="12"/>
    <n v="138.30000000000001"/>
    <x v="430"/>
    <x v="8"/>
    <n v="9.6"/>
    <x v="1546"/>
    <s v="Cosmic Purple"/>
    <x v="28"/>
    <n v="5"/>
    <s v="★★★★★"/>
    <n v="5"/>
    <n v="11689"/>
    <n v="5"/>
    <x v="1547"/>
    <n v="1.8293564714389008"/>
    <n v="520.10703557312252"/>
    <x v="0"/>
  </r>
  <r>
    <n v="1549"/>
    <x v="33"/>
    <x v="159"/>
    <x v="1"/>
    <x v="12"/>
    <n v="54.8"/>
    <x v="19"/>
    <x v="7"/>
    <n v="5.4"/>
    <x v="1547"/>
    <s v="Pink"/>
    <x v="18"/>
    <n v="1"/>
    <s v="★★★★☆"/>
    <n v="4"/>
    <n v="18498"/>
    <n v="5"/>
    <x v="1548"/>
    <n v="10.529197080291972"/>
    <n v="143.90712305025997"/>
    <x v="0"/>
  </r>
  <r>
    <n v="1550"/>
    <x v="3"/>
    <x v="165"/>
    <x v="4"/>
    <x v="2"/>
    <n v="122.4"/>
    <x v="430"/>
    <x v="13"/>
    <n v="8.1999999999999993"/>
    <x v="1548"/>
    <s v="Blue"/>
    <x v="30"/>
    <n v="4"/>
    <s v="★★★★☆"/>
    <n v="4"/>
    <n v="9430"/>
    <n v="3"/>
    <x v="1549"/>
    <n v="2.0669934640522873"/>
    <n v="301.94656126482209"/>
    <x v="1"/>
  </r>
  <r>
    <n v="1551"/>
    <x v="51"/>
    <x v="163"/>
    <x v="5"/>
    <x v="14"/>
    <n v="113.5"/>
    <x v="435"/>
    <x v="4"/>
    <n v="3.8"/>
    <x v="1549"/>
    <s v="Forest Green"/>
    <x v="7"/>
    <n v="0"/>
    <s v="★★★★★"/>
    <n v="5"/>
    <n v="11399"/>
    <n v="5"/>
    <x v="1550"/>
    <n v="1.4449339207048457"/>
    <n v="648.96725609756095"/>
    <x v="0"/>
  </r>
  <r>
    <n v="1552"/>
    <x v="27"/>
    <x v="34"/>
    <x v="10"/>
    <x v="6"/>
    <n v="92.5"/>
    <x v="54"/>
    <x v="9"/>
    <n v="4.8"/>
    <x v="1550"/>
    <s v="Gun Metal"/>
    <x v="16"/>
    <n v="3"/>
    <s v="Unknown"/>
    <s v="Unknown"/>
    <n v="4572"/>
    <n v="4"/>
    <x v="1551"/>
    <n v="2.118918918918919"/>
    <n v="434.4977551020408"/>
    <x v="0"/>
  </r>
  <r>
    <n v="1553"/>
    <x v="51"/>
    <x v="174"/>
    <x v="8"/>
    <x v="13"/>
    <n v="42.6"/>
    <x v="66"/>
    <x v="2"/>
    <n v="2"/>
    <x v="1551"/>
    <s v="Gray"/>
    <x v="26"/>
    <n v="1"/>
    <s v="★★★☆☆"/>
    <n v="3"/>
    <n v="2371"/>
    <n v="3"/>
    <x v="1552"/>
    <n v="13.755868544600938"/>
    <n v="225.05726962457337"/>
    <x v="0"/>
  </r>
  <r>
    <n v="1554"/>
    <x v="48"/>
    <x v="92"/>
    <x v="9"/>
    <x v="4"/>
    <n v="48.7"/>
    <x v="156"/>
    <x v="6"/>
    <n v="4.5999999999999996"/>
    <x v="1552"/>
    <s v="Yellow"/>
    <x v="36"/>
    <n v="4"/>
    <s v="★★★★☆"/>
    <n v="4"/>
    <n v="9046"/>
    <n v="4"/>
    <x v="1553"/>
    <n v="6.4681724845995889"/>
    <n v="377.28358730158732"/>
    <x v="0"/>
  </r>
  <r>
    <n v="1555"/>
    <x v="10"/>
    <x v="10"/>
    <x v="6"/>
    <x v="8"/>
    <n v="100.2"/>
    <x v="32"/>
    <x v="3"/>
    <n v="9.4"/>
    <x v="1553"/>
    <s v="Sunset Orange"/>
    <x v="17"/>
    <n v="2"/>
    <s v="★★★★☆"/>
    <n v="4"/>
    <n v="1721"/>
    <n v="3"/>
    <x v="1554"/>
    <n v="2.0758483033932134"/>
    <n v="346.42028846153846"/>
    <x v="1"/>
  </r>
  <r>
    <n v="1556"/>
    <x v="1"/>
    <x v="26"/>
    <x v="8"/>
    <x v="12"/>
    <n v="117.7"/>
    <x v="448"/>
    <x v="12"/>
    <n v="1.3"/>
    <x v="1554"/>
    <s v="Stealth Gray"/>
    <x v="34"/>
    <n v="5"/>
    <s v="★★★★☆"/>
    <n v="4"/>
    <n v="11665"/>
    <n v="5"/>
    <x v="1555"/>
    <n v="2.4978759558198811"/>
    <n v="340.63530612244898"/>
    <x v="0"/>
  </r>
  <r>
    <n v="1557"/>
    <x v="7"/>
    <x v="7"/>
    <x v="1"/>
    <x v="10"/>
    <n v="83.2"/>
    <x v="466"/>
    <x v="4"/>
    <n v="10.3"/>
    <x v="1555"/>
    <s v="Green"/>
    <x v="17"/>
    <n v="0"/>
    <s v="★★★★★"/>
    <n v="5"/>
    <n v="10596"/>
    <n v="3"/>
    <x v="1556"/>
    <n v="3.8942307692307692"/>
    <n v="189.89191358024692"/>
    <x v="1"/>
  </r>
  <r>
    <n v="1558"/>
    <x v="21"/>
    <x v="55"/>
    <x v="2"/>
    <x v="6"/>
    <n v="114.7"/>
    <x v="267"/>
    <x v="13"/>
    <n v="9.5"/>
    <x v="1556"/>
    <s v="Gold"/>
    <x v="3"/>
    <n v="1"/>
    <s v="★★★☆☆"/>
    <n v="3"/>
    <n v="18765"/>
    <n v="3"/>
    <x v="1557"/>
    <n v="1.7959895379250217"/>
    <n v="684.67548543689315"/>
    <x v="0"/>
  </r>
  <r>
    <n v="1559"/>
    <x v="45"/>
    <x v="77"/>
    <x v="8"/>
    <x v="2"/>
    <n v="28.6"/>
    <x v="130"/>
    <x v="14"/>
    <n v="3.7"/>
    <x v="1557"/>
    <s v="Ice Silver"/>
    <x v="0"/>
    <n v="3"/>
    <s v="★★★☆☆"/>
    <n v="3"/>
    <n v="11717"/>
    <n v="3"/>
    <x v="1558"/>
    <n v="20.034965034965033"/>
    <n v="205.49006980802793"/>
    <x v="0"/>
  </r>
  <r>
    <n v="1560"/>
    <x v="10"/>
    <x v="10"/>
    <x v="5"/>
    <x v="12"/>
    <n v="88.4"/>
    <x v="428"/>
    <x v="5"/>
    <n v="3"/>
    <x v="1558"/>
    <s v="Ice Silver"/>
    <x v="18"/>
    <n v="4"/>
    <s v="★★★★☆"/>
    <n v="4"/>
    <n v="14268"/>
    <n v="4"/>
    <x v="1559"/>
    <n v="3.8235294117647056"/>
    <n v="136.33600591715975"/>
    <x v="1"/>
  </r>
  <r>
    <n v="1561"/>
    <x v="35"/>
    <x v="66"/>
    <x v="0"/>
    <x v="0"/>
    <n v="88.7"/>
    <x v="90"/>
    <x v="2"/>
    <n v="1.2"/>
    <x v="1559"/>
    <s v="Matte White"/>
    <x v="36"/>
    <n v="0"/>
    <s v="★★★★☆"/>
    <n v="4"/>
    <n v="3017"/>
    <n v="3"/>
    <x v="1560"/>
    <n v="3.2807215332581734"/>
    <n v="401.27285223367693"/>
    <x v="0"/>
  </r>
  <r>
    <n v="1562"/>
    <x v="34"/>
    <x v="113"/>
    <x v="9"/>
    <x v="12"/>
    <n v="89.5"/>
    <x v="472"/>
    <x v="7"/>
    <n v="11.4"/>
    <x v="1560"/>
    <s v="Cobalt Blue"/>
    <x v="3"/>
    <s v="Unknown"/>
    <s v="Unknown"/>
    <s v="Unknown"/>
    <n v="13283"/>
    <n v="5"/>
    <x v="1561"/>
    <n v="2.0893854748603351"/>
    <n v="169.91368983957219"/>
    <x v="2"/>
  </r>
  <r>
    <n v="1563"/>
    <x v="40"/>
    <x v="115"/>
    <x v="9"/>
    <x v="13"/>
    <n v="36.799999999999997"/>
    <x v="343"/>
    <x v="1"/>
    <n v="10.1"/>
    <x v="1561"/>
    <s v="Matte Gray"/>
    <x v="18"/>
    <s v="Unknown"/>
    <s v="★★★☆☆"/>
    <n v="3"/>
    <n v="8008"/>
    <n v="5"/>
    <x v="1562"/>
    <n v="13.288043478260871"/>
    <n v="161.11562372188138"/>
    <x v="1"/>
  </r>
  <r>
    <n v="1564"/>
    <x v="3"/>
    <x v="165"/>
    <x v="6"/>
    <x v="10"/>
    <n v="111.9"/>
    <x v="204"/>
    <x v="10"/>
    <n v="5.0999999999999996"/>
    <x v="1562"/>
    <s v="Metallic Silver"/>
    <x v="8"/>
    <n v="4"/>
    <s v="★★★★★"/>
    <n v="5"/>
    <n v="10981"/>
    <n v="5"/>
    <x v="1563"/>
    <n v="1.7873100983020553"/>
    <n v="181.6763"/>
    <x v="2"/>
  </r>
  <r>
    <n v="1565"/>
    <x v="27"/>
    <x v="34"/>
    <x v="10"/>
    <x v="10"/>
    <n v="57.5"/>
    <x v="149"/>
    <x v="7"/>
    <n v="3.8"/>
    <x v="1563"/>
    <s v="Cream"/>
    <x v="31"/>
    <n v="0"/>
    <s v="★★★★★"/>
    <n v="5"/>
    <n v="19294"/>
    <n v="5"/>
    <x v="1564"/>
    <n v="2.5739130434782607"/>
    <n v="327.08310810810815"/>
    <x v="1"/>
  </r>
  <r>
    <n v="1566"/>
    <x v="28"/>
    <x v="61"/>
    <x v="4"/>
    <x v="1"/>
    <n v="72.2"/>
    <x v="380"/>
    <x v="3"/>
    <n v="2.9"/>
    <x v="1564"/>
    <s v="Charcoal"/>
    <x v="26"/>
    <s v="Unknown"/>
    <s v="Unknown"/>
    <s v="Unknown"/>
    <n v="10469"/>
    <n v="3"/>
    <x v="1565"/>
    <n v="7.7146814404432131"/>
    <n v="213.32608617594255"/>
    <x v="0"/>
  </r>
  <r>
    <n v="1567"/>
    <x v="5"/>
    <x v="128"/>
    <x v="10"/>
    <x v="7"/>
    <n v="42.9"/>
    <x v="73"/>
    <x v="4"/>
    <n v="2.1"/>
    <x v="1565"/>
    <s v="Lime Green"/>
    <x v="19"/>
    <n v="0"/>
    <s v="★★★★★"/>
    <n v="5"/>
    <n v="10051"/>
    <n v="3"/>
    <x v="1566"/>
    <n v="6.7599067599067597"/>
    <n v="114.84055172413794"/>
    <x v="2"/>
  </r>
  <r>
    <n v="1568"/>
    <x v="24"/>
    <x v="112"/>
    <x v="8"/>
    <x v="2"/>
    <n v="103.4"/>
    <x v="171"/>
    <x v="11"/>
    <n v="6.4"/>
    <x v="1566"/>
    <s v="Orange"/>
    <x v="21"/>
    <n v="5"/>
    <s v="★★★★☆"/>
    <n v="4"/>
    <n v="9283"/>
    <n v="4"/>
    <x v="1567"/>
    <n v="2.7659574468085104"/>
    <n v="505.74412587412587"/>
    <x v="0"/>
  </r>
  <r>
    <n v="1569"/>
    <x v="9"/>
    <x v="177"/>
    <x v="6"/>
    <x v="10"/>
    <n v="85.1"/>
    <x v="482"/>
    <x v="8"/>
    <n v="7.5"/>
    <x v="1567"/>
    <s v="White"/>
    <x v="10"/>
    <n v="4"/>
    <s v="★★★☆☆"/>
    <n v="3"/>
    <n v="1786"/>
    <n v="5"/>
    <x v="1568"/>
    <n v="2.9612220916568743"/>
    <n v="322.95087301587301"/>
    <x v="0"/>
  </r>
  <r>
    <n v="1570"/>
    <x v="13"/>
    <x v="13"/>
    <x v="8"/>
    <x v="3"/>
    <n v="117.5"/>
    <x v="65"/>
    <x v="6"/>
    <n v="7.7"/>
    <x v="1568"/>
    <s v="Forest Green"/>
    <x v="22"/>
    <n v="4"/>
    <s v="★★★★★"/>
    <n v="5"/>
    <n v="15463"/>
    <n v="3"/>
    <x v="1569"/>
    <n v="3.6170212765957448"/>
    <n v="315.37964705882354"/>
    <x v="0"/>
  </r>
  <r>
    <n v="1571"/>
    <x v="47"/>
    <x v="100"/>
    <x v="4"/>
    <x v="11"/>
    <n v="109.5"/>
    <x v="190"/>
    <x v="4"/>
    <n v="4.8"/>
    <x v="1569"/>
    <s v="Rose Gold"/>
    <x v="12"/>
    <n v="3"/>
    <s v="★★★☆☆"/>
    <n v="3"/>
    <n v="16741"/>
    <n v="3"/>
    <x v="1570"/>
    <n v="2.7031963470319633"/>
    <n v="236.1549662162162"/>
    <x v="1"/>
  </r>
  <r>
    <n v="1572"/>
    <x v="29"/>
    <x v="51"/>
    <x v="9"/>
    <x v="13"/>
    <n v="33.700000000000003"/>
    <x v="419"/>
    <x v="14"/>
    <n v="3"/>
    <x v="1570"/>
    <s v="Matte Blue"/>
    <x v="2"/>
    <n v="3"/>
    <s v="★★★★☆"/>
    <n v="4"/>
    <n v="14231"/>
    <n v="5"/>
    <x v="1571"/>
    <n v="10.148367952522255"/>
    <n v="229.58587719298245"/>
    <x v="1"/>
  </r>
  <r>
    <n v="1573"/>
    <x v="8"/>
    <x v="8"/>
    <x v="2"/>
    <x v="2"/>
    <n v="93"/>
    <x v="169"/>
    <x v="9"/>
    <n v="2"/>
    <x v="1571"/>
    <s v="Navy Blue"/>
    <x v="32"/>
    <n v="2"/>
    <s v="★★★☆☆"/>
    <n v="3"/>
    <n v="12722"/>
    <n v="4"/>
    <x v="1572"/>
    <n v="4.913978494623656"/>
    <n v="232.06748358862143"/>
    <x v="0"/>
  </r>
  <r>
    <n v="1574"/>
    <x v="5"/>
    <x v="128"/>
    <x v="6"/>
    <x v="6"/>
    <n v="64"/>
    <x v="47"/>
    <x v="11"/>
    <n v="7.9"/>
    <x v="1572"/>
    <s v="Ice Silver"/>
    <x v="31"/>
    <n v="5"/>
    <s v="★★★★☆"/>
    <n v="4"/>
    <n v="8894"/>
    <n v="3"/>
    <x v="1573"/>
    <n v="2.203125"/>
    <n v="947.58404255319158"/>
    <x v="0"/>
  </r>
  <r>
    <n v="1575"/>
    <x v="11"/>
    <x v="11"/>
    <x v="9"/>
    <x v="4"/>
    <n v="62.7"/>
    <x v="381"/>
    <x v="9"/>
    <n v="3.3"/>
    <x v="1573"/>
    <s v="Tan"/>
    <x v="13"/>
    <n v="4"/>
    <s v="★★★★★"/>
    <n v="5"/>
    <n v="7745"/>
    <n v="5"/>
    <x v="1574"/>
    <n v="7.7033492822966503"/>
    <n v="205.65246376811595"/>
    <x v="0"/>
  </r>
  <r>
    <n v="1576"/>
    <x v="30"/>
    <x v="129"/>
    <x v="1"/>
    <x v="6"/>
    <n v="74"/>
    <x v="38"/>
    <x v="3"/>
    <n v="8.1999999999999993"/>
    <x v="1574"/>
    <s v="Yellow"/>
    <x v="29"/>
    <n v="4"/>
    <s v="★★★☆☆"/>
    <n v="3"/>
    <n v="957"/>
    <n v="3"/>
    <x v="1575"/>
    <n v="3.7972972972972974"/>
    <n v="320.32444839857652"/>
    <x v="0"/>
  </r>
  <r>
    <n v="1577"/>
    <x v="27"/>
    <x v="34"/>
    <x v="8"/>
    <x v="12"/>
    <n v="37"/>
    <x v="101"/>
    <x v="6"/>
    <n v="8.4"/>
    <x v="1575"/>
    <s v="Navy Blue"/>
    <x v="18"/>
    <n v="2"/>
    <s v="★★★★☆"/>
    <n v="4"/>
    <n v="18149"/>
    <n v="5"/>
    <x v="1576"/>
    <n v="3.5135135135135136"/>
    <n v="946.16815384615381"/>
    <x v="0"/>
  </r>
  <r>
    <n v="1578"/>
    <x v="27"/>
    <x v="102"/>
    <x v="9"/>
    <x v="0"/>
    <n v="55.8"/>
    <x v="267"/>
    <x v="7"/>
    <n v="2"/>
    <x v="1576"/>
    <s v="Copper"/>
    <x v="29"/>
    <n v="4"/>
    <s v="★★★★☆"/>
    <n v="4"/>
    <n v="13004"/>
    <n v="3"/>
    <x v="1577"/>
    <n v="3.6917562724014337"/>
    <n v="216.98218446601942"/>
    <x v="1"/>
  </r>
  <r>
    <n v="1579"/>
    <x v="8"/>
    <x v="8"/>
    <x v="10"/>
    <x v="0"/>
    <n v="95.2"/>
    <x v="418"/>
    <x v="11"/>
    <n v="5"/>
    <x v="1577"/>
    <s v="Teal"/>
    <x v="29"/>
    <n v="1"/>
    <s v="★★★★★"/>
    <n v="5"/>
    <n v="19171"/>
    <n v="5"/>
    <x v="1578"/>
    <n v="5.5147058823529411"/>
    <n v="217.72142857142856"/>
    <x v="0"/>
  </r>
  <r>
    <n v="1580"/>
    <x v="0"/>
    <x v="0"/>
    <x v="0"/>
    <x v="2"/>
    <n v="71.400000000000006"/>
    <x v="305"/>
    <x v="13"/>
    <n v="6.3"/>
    <x v="1578"/>
    <s v="Lime Green"/>
    <x v="25"/>
    <n v="3"/>
    <s v="★★★★☆"/>
    <n v="4"/>
    <n v="18584"/>
    <n v="4"/>
    <x v="1579"/>
    <n v="5.5042016806722689"/>
    <n v="279.37213740458014"/>
    <x v="0"/>
  </r>
  <r>
    <n v="1581"/>
    <x v="39"/>
    <x v="65"/>
    <x v="7"/>
    <x v="7"/>
    <n v="23.3"/>
    <x v="209"/>
    <x v="3"/>
    <n v="3"/>
    <x v="1579"/>
    <s v="Orange"/>
    <x v="14"/>
    <s v="Unknown"/>
    <s v="★★★★★"/>
    <n v="5"/>
    <n v="902"/>
    <n v="3"/>
    <x v="1580"/>
    <n v="19.27038626609442"/>
    <n v="125.79251670378618"/>
    <x v="1"/>
  </r>
  <r>
    <n v="1582"/>
    <x v="4"/>
    <x v="148"/>
    <x v="5"/>
    <x v="9"/>
    <n v="55.4"/>
    <x v="165"/>
    <x v="2"/>
    <n v="9.3000000000000007"/>
    <x v="1580"/>
    <s v="Crimson Red"/>
    <x v="27"/>
    <n v="2"/>
    <s v="★★★★☆"/>
    <n v="4"/>
    <n v="15795"/>
    <n v="5"/>
    <x v="1581"/>
    <n v="7.2021660649819497"/>
    <n v="99.640250626566413"/>
    <x v="2"/>
  </r>
  <r>
    <n v="1583"/>
    <x v="13"/>
    <x v="13"/>
    <x v="1"/>
    <x v="13"/>
    <n v="89.4"/>
    <x v="168"/>
    <x v="8"/>
    <n v="1"/>
    <x v="1581"/>
    <s v="Cobalt Blue"/>
    <x v="28"/>
    <s v="Unknown"/>
    <s v="Unknown"/>
    <s v="Unknown"/>
    <n v="14226"/>
    <n v="4"/>
    <x v="1582"/>
    <n v="1.6890380313199105"/>
    <n v="646.37225165562916"/>
    <x v="0"/>
  </r>
  <r>
    <n v="1584"/>
    <x v="30"/>
    <x v="125"/>
    <x v="0"/>
    <x v="6"/>
    <n v="149.19999999999999"/>
    <x v="368"/>
    <x v="15"/>
    <n v="1.7"/>
    <x v="1582"/>
    <s v="Copper"/>
    <x v="30"/>
    <n v="4"/>
    <s v="Unknown"/>
    <s v="Unknown"/>
    <n v="816"/>
    <n v="3"/>
    <x v="1583"/>
    <n v="3.7868632707774803"/>
    <n v="55.310849557522126"/>
    <x v="2"/>
  </r>
  <r>
    <n v="1585"/>
    <x v="45"/>
    <x v="77"/>
    <x v="0"/>
    <x v="10"/>
    <n v="88.9"/>
    <x v="418"/>
    <x v="9"/>
    <n v="10.3"/>
    <x v="1583"/>
    <s v="Cream"/>
    <x v="15"/>
    <n v="5"/>
    <s v="★★★★★"/>
    <n v="5"/>
    <n v="1296"/>
    <n v="3"/>
    <x v="1584"/>
    <n v="5.9055118110236213"/>
    <n v="268.76104761904759"/>
    <x v="0"/>
  </r>
  <r>
    <n v="1586"/>
    <x v="33"/>
    <x v="159"/>
    <x v="4"/>
    <x v="1"/>
    <n v="120.1"/>
    <x v="320"/>
    <x v="5"/>
    <n v="4"/>
    <x v="1584"/>
    <s v="Charcoal"/>
    <x v="8"/>
    <n v="1"/>
    <s v="Unknown"/>
    <s v="Unknown"/>
    <n v="15664"/>
    <n v="5"/>
    <x v="1585"/>
    <n v="1.9317235636969192"/>
    <n v="264.37922413793103"/>
    <x v="1"/>
  </r>
  <r>
    <n v="1587"/>
    <x v="11"/>
    <x v="20"/>
    <x v="7"/>
    <x v="1"/>
    <n v="142.1"/>
    <x v="386"/>
    <x v="7"/>
    <n v="2.9"/>
    <x v="1585"/>
    <s v="Blue"/>
    <x v="0"/>
    <n v="3"/>
    <s v="★★★☆☆"/>
    <n v="3"/>
    <n v="16236"/>
    <n v="3"/>
    <x v="1586"/>
    <n v="2.82899366643209"/>
    <n v="236.87915422885573"/>
    <x v="0"/>
  </r>
  <r>
    <n v="1588"/>
    <x v="37"/>
    <x v="147"/>
    <x v="4"/>
    <x v="9"/>
    <n v="108.6"/>
    <x v="215"/>
    <x v="10"/>
    <n v="12"/>
    <x v="1586"/>
    <s v="Sunset Orange"/>
    <x v="18"/>
    <n v="4"/>
    <s v="★★★★☆"/>
    <n v="4"/>
    <n v="3015"/>
    <n v="3"/>
    <x v="1587"/>
    <n v="5.2854511970534075"/>
    <n v="115.70489547038328"/>
    <x v="1"/>
  </r>
  <r>
    <n v="1589"/>
    <x v="9"/>
    <x v="76"/>
    <x v="3"/>
    <x v="12"/>
    <n v="130.6"/>
    <x v="430"/>
    <x v="5"/>
    <n v="2.1"/>
    <x v="1587"/>
    <s v="Ice Silver"/>
    <x v="12"/>
    <n v="4"/>
    <s v="★★★★★"/>
    <n v="5"/>
    <n v="12075"/>
    <n v="4"/>
    <x v="1588"/>
    <n v="1.9372128637059725"/>
    <n v="348.41687747035576"/>
    <x v="0"/>
  </r>
  <r>
    <n v="1590"/>
    <x v="2"/>
    <x v="131"/>
    <x v="9"/>
    <x v="2"/>
    <n v="98.7"/>
    <x v="407"/>
    <x v="15"/>
    <n v="0.9"/>
    <x v="1588"/>
    <s v="Magenta"/>
    <x v="19"/>
    <n v="5"/>
    <s v="★★★★★"/>
    <n v="5"/>
    <n v="9380"/>
    <n v="3"/>
    <x v="1589"/>
    <n v="2.2492401215805469"/>
    <n v="479.54171171171168"/>
    <x v="0"/>
  </r>
  <r>
    <n v="1591"/>
    <x v="16"/>
    <x v="52"/>
    <x v="4"/>
    <x v="11"/>
    <n v="56.9"/>
    <x v="193"/>
    <x v="15"/>
    <n v="8.6999999999999993"/>
    <x v="1589"/>
    <s v="Pink"/>
    <x v="21"/>
    <n v="3"/>
    <s v="★★★★★"/>
    <n v="5"/>
    <n v="6079"/>
    <n v="4"/>
    <x v="1590"/>
    <n v="2.1792618629173992"/>
    <n v="321.67854838709678"/>
    <x v="2"/>
  </r>
  <r>
    <n v="1592"/>
    <x v="3"/>
    <x v="155"/>
    <x v="3"/>
    <x v="13"/>
    <n v="125.8"/>
    <x v="31"/>
    <x v="11"/>
    <n v="12"/>
    <x v="1590"/>
    <s v="Ruby Red"/>
    <x v="37"/>
    <n v="0"/>
    <s v="★★★★☆"/>
    <n v="4"/>
    <n v="15943"/>
    <n v="5"/>
    <x v="1591"/>
    <n v="2.1621621621621623"/>
    <n v="187.72073529411765"/>
    <x v="1"/>
  </r>
  <r>
    <n v="1593"/>
    <x v="13"/>
    <x v="13"/>
    <x v="7"/>
    <x v="9"/>
    <n v="90.6"/>
    <x v="388"/>
    <x v="13"/>
    <n v="6.5"/>
    <x v="1591"/>
    <s v="Teal"/>
    <x v="33"/>
    <n v="2"/>
    <s v="★★★★★"/>
    <n v="5"/>
    <n v="7238"/>
    <n v="3"/>
    <x v="1592"/>
    <n v="5.0772626931567331"/>
    <n v="303.88732608695653"/>
    <x v="0"/>
  </r>
  <r>
    <n v="1594"/>
    <x v="27"/>
    <x v="34"/>
    <x v="4"/>
    <x v="9"/>
    <n v="148.80000000000001"/>
    <x v="108"/>
    <x v="5"/>
    <n v="5.5"/>
    <x v="1592"/>
    <s v="Lime Green"/>
    <x v="29"/>
    <n v="2"/>
    <s v="★★★☆☆"/>
    <n v="3"/>
    <n v="6036"/>
    <n v="4"/>
    <x v="1593"/>
    <n v="3.0779569892473115"/>
    <n v="156.64665938864627"/>
    <x v="1"/>
  </r>
  <r>
    <n v="1595"/>
    <x v="0"/>
    <x v="0"/>
    <x v="7"/>
    <x v="10"/>
    <n v="70.7"/>
    <x v="123"/>
    <x v="14"/>
    <n v="5.2"/>
    <x v="1593"/>
    <s v="Beige"/>
    <x v="18"/>
    <n v="5"/>
    <s v="★★★★★"/>
    <n v="5"/>
    <n v="8993"/>
    <n v="3"/>
    <x v="1594"/>
    <n v="2.3762376237623761"/>
    <n v="197.06452380952379"/>
    <x v="2"/>
  </r>
  <r>
    <n v="1596"/>
    <x v="24"/>
    <x v="112"/>
    <x v="9"/>
    <x v="4"/>
    <n v="104.3"/>
    <x v="277"/>
    <x v="9"/>
    <n v="10.4"/>
    <x v="1594"/>
    <s v="Burgundy"/>
    <x v="35"/>
    <n v="0"/>
    <s v="Unknown"/>
    <s v="Unknown"/>
    <n v="13495"/>
    <n v="4"/>
    <x v="1595"/>
    <n v="5.6759348034515824"/>
    <n v="103.51560810810811"/>
    <x v="1"/>
  </r>
  <r>
    <n v="1597"/>
    <x v="15"/>
    <x v="15"/>
    <x v="1"/>
    <x v="13"/>
    <n v="148.5"/>
    <x v="223"/>
    <x v="7"/>
    <n v="6.1"/>
    <x v="1595"/>
    <s v="White"/>
    <x v="36"/>
    <n v="1"/>
    <s v="★★★★☆"/>
    <n v="4"/>
    <n v="5286"/>
    <n v="3"/>
    <x v="1596"/>
    <n v="3.4410774410774412"/>
    <n v="184.64939334637964"/>
    <x v="0"/>
  </r>
  <r>
    <n v="1598"/>
    <x v="24"/>
    <x v="98"/>
    <x v="3"/>
    <x v="10"/>
    <n v="43.5"/>
    <x v="166"/>
    <x v="0"/>
    <n v="3.8"/>
    <x v="1596"/>
    <s v="Aurora Blue"/>
    <x v="11"/>
    <n v="4"/>
    <s v="★★★★★"/>
    <n v="5"/>
    <n v="19513"/>
    <n v="4"/>
    <x v="1597"/>
    <n v="8.8275862068965516"/>
    <n v="245.640625"/>
    <x v="0"/>
  </r>
  <r>
    <n v="1599"/>
    <x v="19"/>
    <x v="21"/>
    <x v="6"/>
    <x v="6"/>
    <n v="25.1"/>
    <x v="147"/>
    <x v="13"/>
    <n v="5.7"/>
    <x v="1597"/>
    <s v="Crimson Red"/>
    <x v="2"/>
    <n v="0"/>
    <s v="★★★★☆"/>
    <n v="4"/>
    <n v="973"/>
    <n v="4"/>
    <x v="1598"/>
    <n v="19.282868525896415"/>
    <n v="260.95878099173552"/>
    <x v="0"/>
  </r>
  <r>
    <n v="1600"/>
    <x v="20"/>
    <x v="22"/>
    <x v="7"/>
    <x v="5"/>
    <n v="38.9"/>
    <x v="281"/>
    <x v="0"/>
    <n v="11.1"/>
    <x v="1598"/>
    <s v="Brown"/>
    <x v="39"/>
    <s v="Unknown"/>
    <s v="★★★★☆"/>
    <n v="4"/>
    <n v="18236"/>
    <n v="3"/>
    <x v="1599"/>
    <n v="12.647814910025707"/>
    <n v="62.842865853658537"/>
    <x v="2"/>
  </r>
  <r>
    <n v="1601"/>
    <x v="30"/>
    <x v="39"/>
    <x v="3"/>
    <x v="2"/>
    <n v="23.8"/>
    <x v="215"/>
    <x v="10"/>
    <n v="10.3"/>
    <x v="1599"/>
    <s v="Magenta"/>
    <x v="13"/>
    <n v="5"/>
    <s v="★★★☆☆"/>
    <n v="3"/>
    <n v="10909"/>
    <n v="3"/>
    <x v="1600"/>
    <n v="24.117647058823529"/>
    <n v="57.225714285714282"/>
    <x v="2"/>
  </r>
  <r>
    <n v="1602"/>
    <x v="31"/>
    <x v="56"/>
    <x v="4"/>
    <x v="5"/>
    <n v="105.3"/>
    <x v="57"/>
    <x v="6"/>
    <n v="6.9"/>
    <x v="1600"/>
    <s v="Copper"/>
    <x v="26"/>
    <n v="1"/>
    <s v="★★★★★"/>
    <n v="5"/>
    <n v="19996"/>
    <n v="3"/>
    <x v="1601"/>
    <n v="2.3456790123456792"/>
    <n v="510.05704453441297"/>
    <x v="0"/>
  </r>
  <r>
    <n v="1603"/>
    <x v="27"/>
    <x v="34"/>
    <x v="8"/>
    <x v="14"/>
    <n v="64.8"/>
    <x v="406"/>
    <x v="10"/>
    <n v="8.1999999999999993"/>
    <x v="1601"/>
    <s v="Matte Gray"/>
    <x v="30"/>
    <n v="5"/>
    <s v="★★★★★"/>
    <n v="5"/>
    <n v="14569"/>
    <n v="4"/>
    <x v="1602"/>
    <n v="8.75"/>
    <n v="101.025291005291"/>
    <x v="1"/>
  </r>
  <r>
    <n v="1604"/>
    <x v="16"/>
    <x v="176"/>
    <x v="5"/>
    <x v="9"/>
    <n v="21.8"/>
    <x v="349"/>
    <x v="5"/>
    <n v="6.9"/>
    <x v="1602"/>
    <s v="Champagne"/>
    <x v="2"/>
    <n v="2"/>
    <s v="Unknown"/>
    <s v="Unknown"/>
    <n v="9117"/>
    <n v="3"/>
    <x v="1603"/>
    <n v="23.669724770642201"/>
    <n v="280.88875968992249"/>
    <x v="0"/>
  </r>
  <r>
    <n v="1605"/>
    <x v="49"/>
    <x v="93"/>
    <x v="0"/>
    <x v="1"/>
    <n v="74.5"/>
    <x v="34"/>
    <x v="9"/>
    <n v="7"/>
    <x v="1603"/>
    <s v="Magenta"/>
    <x v="34"/>
    <n v="4"/>
    <s v="★★★☆☆"/>
    <n v="3"/>
    <n v="12362"/>
    <n v="3"/>
    <x v="1604"/>
    <n v="7.9597315436241614"/>
    <n v="60.473305227655985"/>
    <x v="2"/>
  </r>
  <r>
    <n v="1606"/>
    <x v="48"/>
    <x v="143"/>
    <x v="9"/>
    <x v="11"/>
    <n v="74.599999999999994"/>
    <x v="102"/>
    <x v="3"/>
    <n v="5.7"/>
    <x v="1604"/>
    <s v="Candy Apple Red"/>
    <x v="14"/>
    <s v="Unknown"/>
    <s v="★★★☆☆"/>
    <n v="3"/>
    <n v="7296"/>
    <n v="4"/>
    <x v="1605"/>
    <n v="2.9892761394101881"/>
    <n v="281.63322869955158"/>
    <x v="1"/>
  </r>
  <r>
    <n v="1607"/>
    <x v="11"/>
    <x v="118"/>
    <x v="4"/>
    <x v="13"/>
    <n v="96.4"/>
    <x v="383"/>
    <x v="2"/>
    <n v="2.1"/>
    <x v="1605"/>
    <s v="Black"/>
    <x v="35"/>
    <n v="3"/>
    <s v="★★★☆☆"/>
    <n v="3"/>
    <n v="13034"/>
    <n v="4"/>
    <x v="1606"/>
    <n v="3.9626556016597507"/>
    <n v="147.62890052356019"/>
    <x v="1"/>
  </r>
  <r>
    <n v="1608"/>
    <x v="22"/>
    <x v="27"/>
    <x v="7"/>
    <x v="14"/>
    <n v="128.9"/>
    <x v="387"/>
    <x v="11"/>
    <n v="4.2"/>
    <x v="1606"/>
    <s v="White"/>
    <x v="15"/>
    <n v="1"/>
    <s v="★★★★☆"/>
    <n v="4"/>
    <n v="5705"/>
    <n v="3"/>
    <x v="1607"/>
    <n v="4.189294026377036"/>
    <n v="250.31987037037038"/>
    <x v="0"/>
  </r>
  <r>
    <n v="1609"/>
    <x v="45"/>
    <x v="77"/>
    <x v="0"/>
    <x v="13"/>
    <n v="30.4"/>
    <x v="255"/>
    <x v="0"/>
    <n v="4"/>
    <x v="1607"/>
    <s v="Pink"/>
    <x v="9"/>
    <n v="3"/>
    <s v="★★★★☆"/>
    <n v="4"/>
    <n v="10332"/>
    <n v="4"/>
    <x v="1608"/>
    <n v="15.230263157894738"/>
    <n v="251.44179265658747"/>
    <x v="0"/>
  </r>
  <r>
    <n v="1610"/>
    <x v="33"/>
    <x v="159"/>
    <x v="9"/>
    <x v="10"/>
    <n v="128.4"/>
    <x v="417"/>
    <x v="4"/>
    <n v="0.7"/>
    <x v="1608"/>
    <s v="Turquoise"/>
    <x v="38"/>
    <s v="Unknown"/>
    <s v="★★★★★"/>
    <n v="5"/>
    <n v="4731"/>
    <n v="5"/>
    <x v="1609"/>
    <n v="3.0218068535825542"/>
    <n v="163.15992268041236"/>
    <x v="1"/>
  </r>
  <r>
    <n v="1611"/>
    <x v="31"/>
    <x v="68"/>
    <x v="1"/>
    <x v="9"/>
    <n v="57.8"/>
    <x v="121"/>
    <x v="3"/>
    <n v="10.3"/>
    <x v="1609"/>
    <s v="Matte White"/>
    <x v="26"/>
    <n v="1"/>
    <s v="Unknown"/>
    <s v="Unknown"/>
    <n v="4581"/>
    <n v="5"/>
    <x v="1610"/>
    <n v="3.3217993079584778"/>
    <n v="357.5990625"/>
    <x v="1"/>
  </r>
  <r>
    <n v="1612"/>
    <x v="43"/>
    <x v="124"/>
    <x v="10"/>
    <x v="5"/>
    <n v="134.6"/>
    <x v="468"/>
    <x v="15"/>
    <n v="5.6"/>
    <x v="1610"/>
    <s v="Copper"/>
    <x v="1"/>
    <n v="1"/>
    <s v="Unknown"/>
    <s v="Unknown"/>
    <n v="15204"/>
    <n v="5"/>
    <x v="1611"/>
    <n v="3.0906389301634474"/>
    <n v="100.73329326923077"/>
    <x v="1"/>
  </r>
  <r>
    <n v="1613"/>
    <x v="38"/>
    <x v="54"/>
    <x v="4"/>
    <x v="11"/>
    <n v="109"/>
    <x v="386"/>
    <x v="11"/>
    <n v="10.8"/>
    <x v="1611"/>
    <s v="Electric Blue"/>
    <x v="36"/>
    <n v="0"/>
    <s v="★★★★☆"/>
    <n v="4"/>
    <n v="1081"/>
    <n v="3"/>
    <x v="1612"/>
    <n v="3.6880733944954129"/>
    <n v="188.79097014925372"/>
    <x v="1"/>
  </r>
  <r>
    <n v="1614"/>
    <x v="10"/>
    <x v="10"/>
    <x v="5"/>
    <x v="10"/>
    <n v="85"/>
    <x v="88"/>
    <x v="14"/>
    <n v="0.6"/>
    <x v="1612"/>
    <s v="Tan"/>
    <x v="13"/>
    <n v="0"/>
    <s v="★★★☆☆"/>
    <n v="3"/>
    <n v="6935"/>
    <n v="4"/>
    <x v="1613"/>
    <n v="2.9882352941176471"/>
    <n v="189.55452755905512"/>
    <x v="1"/>
  </r>
  <r>
    <n v="1615"/>
    <x v="29"/>
    <x v="38"/>
    <x v="7"/>
    <x v="9"/>
    <n v="83.3"/>
    <x v="348"/>
    <x v="2"/>
    <n v="0.5"/>
    <x v="1613"/>
    <s v="Midnight Black"/>
    <x v="30"/>
    <n v="3"/>
    <s v="★★★★☆"/>
    <n v="4"/>
    <n v="12339"/>
    <n v="5"/>
    <x v="1614"/>
    <n v="4.9099639855942376"/>
    <n v="262.92254278728609"/>
    <x v="0"/>
  </r>
  <r>
    <n v="1616"/>
    <x v="41"/>
    <x v="134"/>
    <x v="7"/>
    <x v="6"/>
    <n v="86.8"/>
    <x v="359"/>
    <x v="14"/>
    <n v="11.7"/>
    <x v="1614"/>
    <s v="Volcanic Yellow"/>
    <x v="38"/>
    <n v="4"/>
    <s v="★★★☆☆"/>
    <n v="3"/>
    <n v="9360"/>
    <n v="4"/>
    <x v="1615"/>
    <n v="3.317972350230415"/>
    <n v="232.96013888888891"/>
    <x v="1"/>
  </r>
  <r>
    <n v="1617"/>
    <x v="48"/>
    <x v="127"/>
    <x v="10"/>
    <x v="0"/>
    <n v="50.5"/>
    <x v="277"/>
    <x v="4"/>
    <n v="8"/>
    <x v="1615"/>
    <s v="Burgundy"/>
    <x v="15"/>
    <n v="2"/>
    <s v="★★★★★"/>
    <n v="5"/>
    <n v="9435"/>
    <n v="3"/>
    <x v="1616"/>
    <n v="11.722772277227723"/>
    <n v="145.68711148648649"/>
    <x v="0"/>
  </r>
  <r>
    <n v="1618"/>
    <x v="18"/>
    <x v="121"/>
    <x v="4"/>
    <x v="9"/>
    <n v="58.4"/>
    <x v="48"/>
    <x v="14"/>
    <n v="2.8"/>
    <x v="1616"/>
    <s v="Yellow"/>
    <x v="0"/>
    <n v="3"/>
    <s v="★★★★☆"/>
    <n v="4"/>
    <n v="11140"/>
    <n v="3"/>
    <x v="1617"/>
    <n v="8.339041095890412"/>
    <n v="212.9639835728953"/>
    <x v="0"/>
  </r>
  <r>
    <n v="1619"/>
    <x v="47"/>
    <x v="81"/>
    <x v="1"/>
    <x v="12"/>
    <n v="104.3"/>
    <x v="483"/>
    <x v="9"/>
    <n v="1.3"/>
    <x v="1617"/>
    <s v="Matte Green"/>
    <x v="1"/>
    <n v="5"/>
    <s v="★★★☆☆"/>
    <n v="3"/>
    <n v="13329"/>
    <n v="5"/>
    <x v="1618"/>
    <n v="4.6788111217641424"/>
    <n v="67.992479508196723"/>
    <x v="2"/>
  </r>
  <r>
    <n v="1620"/>
    <x v="3"/>
    <x v="152"/>
    <x v="0"/>
    <x v="10"/>
    <n v="37.200000000000003"/>
    <x v="24"/>
    <x v="7"/>
    <n v="5"/>
    <x v="1618"/>
    <s v="Sky Blue"/>
    <x v="38"/>
    <s v="Unknown"/>
    <s v="★★★★☆"/>
    <n v="4"/>
    <n v="6700"/>
    <n v="4"/>
    <x v="1619"/>
    <n v="3.629032258064516"/>
    <n v="778.72318518518523"/>
    <x v="0"/>
  </r>
  <r>
    <n v="1621"/>
    <x v="16"/>
    <x v="52"/>
    <x v="10"/>
    <x v="2"/>
    <n v="108.9"/>
    <x v="64"/>
    <x v="14"/>
    <n v="7.2"/>
    <x v="1619"/>
    <s v="Gray"/>
    <x v="16"/>
    <n v="4"/>
    <s v="★★★★☆"/>
    <n v="4"/>
    <n v="13568"/>
    <n v="3"/>
    <x v="1620"/>
    <n v="1.4967860422405876"/>
    <n v="236.76981595092028"/>
    <x v="2"/>
  </r>
  <r>
    <n v="1622"/>
    <x v="50"/>
    <x v="94"/>
    <x v="4"/>
    <x v="13"/>
    <n v="130"/>
    <x v="342"/>
    <x v="8"/>
    <n v="2.7"/>
    <x v="1620"/>
    <s v="Racing Red"/>
    <x v="9"/>
    <n v="2"/>
    <s v="★★★★★"/>
    <n v="5"/>
    <n v="18500"/>
    <n v="5"/>
    <x v="1621"/>
    <n v="3.1538461538461537"/>
    <n v="84.890463414634141"/>
    <x v="2"/>
  </r>
  <r>
    <n v="1623"/>
    <x v="28"/>
    <x v="46"/>
    <x v="4"/>
    <x v="2"/>
    <n v="38.6"/>
    <x v="294"/>
    <x v="14"/>
    <n v="7.4"/>
    <x v="1621"/>
    <s v="Rose Gold"/>
    <x v="16"/>
    <n v="1"/>
    <s v="★★★★★"/>
    <n v="5"/>
    <n v="8449"/>
    <n v="3"/>
    <x v="1622"/>
    <n v="8.3678756476683933"/>
    <n v="325.58603715170278"/>
    <x v="0"/>
  </r>
  <r>
    <n v="1624"/>
    <x v="50"/>
    <x v="94"/>
    <x v="1"/>
    <x v="12"/>
    <n v="73.7"/>
    <x v="484"/>
    <x v="15"/>
    <n v="10.6"/>
    <x v="1622"/>
    <s v="Electric Blue"/>
    <x v="20"/>
    <s v="Unknown"/>
    <s v="★★★★★"/>
    <n v="5"/>
    <n v="993"/>
    <n v="4"/>
    <x v="1623"/>
    <n v="5.3052917232021706"/>
    <n v="181.32805626598466"/>
    <x v="1"/>
  </r>
  <r>
    <n v="1625"/>
    <x v="13"/>
    <x v="13"/>
    <x v="10"/>
    <x v="0"/>
    <n v="75.599999999999994"/>
    <x v="176"/>
    <x v="11"/>
    <n v="5.5"/>
    <x v="1623"/>
    <s v="Crimson Red"/>
    <x v="2"/>
    <s v="Unknown"/>
    <s v="★★★★☆"/>
    <n v="4"/>
    <n v="10352"/>
    <n v="4"/>
    <x v="1624"/>
    <n v="3.2936507936507939"/>
    <n v="537.73429718875502"/>
    <x v="0"/>
  </r>
  <r>
    <n v="1626"/>
    <x v="24"/>
    <x v="98"/>
    <x v="7"/>
    <x v="1"/>
    <n v="67.5"/>
    <x v="218"/>
    <x v="5"/>
    <n v="11.2"/>
    <x v="1624"/>
    <s v="Aurora Blue"/>
    <x v="31"/>
    <n v="3"/>
    <s v="★★★☆☆"/>
    <n v="3"/>
    <n v="5396"/>
    <n v="4"/>
    <x v="1625"/>
    <n v="4.4444444444444446"/>
    <n v="254.36113333333333"/>
    <x v="1"/>
  </r>
  <r>
    <n v="1627"/>
    <x v="46"/>
    <x v="83"/>
    <x v="6"/>
    <x v="0"/>
    <n v="67.8"/>
    <x v="189"/>
    <x v="10"/>
    <n v="4"/>
    <x v="1625"/>
    <s v="Purple"/>
    <x v="18"/>
    <n v="4"/>
    <s v="★★★★☆"/>
    <n v="4"/>
    <n v="12552"/>
    <n v="5"/>
    <x v="1626"/>
    <n v="2.3746312684365782"/>
    <n v="652.52739130434782"/>
    <x v="0"/>
  </r>
  <r>
    <n v="1628"/>
    <x v="52"/>
    <x v="145"/>
    <x v="10"/>
    <x v="1"/>
    <n v="107.4"/>
    <x v="339"/>
    <x v="9"/>
    <n v="9.3000000000000007"/>
    <x v="1626"/>
    <s v="Tan"/>
    <x v="37"/>
    <n v="1"/>
    <s v="★★★★★"/>
    <n v="5"/>
    <n v="14445"/>
    <n v="5"/>
    <x v="1627"/>
    <n v="5.0558659217877091"/>
    <n v="221.14780847145488"/>
    <x v="0"/>
  </r>
  <r>
    <n v="1629"/>
    <x v="38"/>
    <x v="54"/>
    <x v="6"/>
    <x v="7"/>
    <n v="134.1"/>
    <x v="339"/>
    <x v="0"/>
    <n v="1.3"/>
    <x v="1627"/>
    <s v="Magenta"/>
    <x v="33"/>
    <n v="5"/>
    <s v="Unknown"/>
    <s v="Unknown"/>
    <n v="4828"/>
    <n v="3"/>
    <x v="1628"/>
    <n v="4.0492170022371363"/>
    <n v="182.4371270718232"/>
    <x v="0"/>
  </r>
  <r>
    <n v="1630"/>
    <x v="33"/>
    <x v="45"/>
    <x v="7"/>
    <x v="4"/>
    <n v="147.9"/>
    <x v="251"/>
    <x v="10"/>
    <n v="3.8"/>
    <x v="1628"/>
    <s v="Champagne"/>
    <x v="32"/>
    <n v="1"/>
    <s v="★★★★☆"/>
    <n v="4"/>
    <n v="1701"/>
    <n v="4"/>
    <x v="1629"/>
    <n v="3.0628803245436105"/>
    <n v="157.58646799116997"/>
    <x v="1"/>
  </r>
  <r>
    <n v="1631"/>
    <x v="27"/>
    <x v="102"/>
    <x v="8"/>
    <x v="7"/>
    <n v="99.4"/>
    <x v="123"/>
    <x v="15"/>
    <n v="3.9"/>
    <x v="1629"/>
    <s v="Titanium"/>
    <x v="5"/>
    <n v="1"/>
    <s v="★★★☆☆"/>
    <n v="3"/>
    <n v="1838"/>
    <n v="5"/>
    <x v="1630"/>
    <n v="1.6901408450704225"/>
    <n v="575.35755952380953"/>
    <x v="0"/>
  </r>
  <r>
    <n v="1632"/>
    <x v="25"/>
    <x v="31"/>
    <x v="2"/>
    <x v="6"/>
    <n v="113.3"/>
    <x v="143"/>
    <x v="6"/>
    <n v="5.0999999999999996"/>
    <x v="1630"/>
    <s v="White"/>
    <x v="29"/>
    <n v="5"/>
    <s v="★★★★★"/>
    <n v="5"/>
    <n v="13970"/>
    <n v="3"/>
    <x v="1631"/>
    <n v="2.6654898499558692"/>
    <n v="389.34192052980131"/>
    <x v="0"/>
  </r>
  <r>
    <n v="1633"/>
    <x v="14"/>
    <x v="97"/>
    <x v="4"/>
    <x v="10"/>
    <n v="134.80000000000001"/>
    <x v="260"/>
    <x v="0"/>
    <n v="0.8"/>
    <x v="1631"/>
    <s v="Blue"/>
    <x v="20"/>
    <n v="2"/>
    <s v="★★★★★"/>
    <n v="5"/>
    <n v="6669"/>
    <n v="3"/>
    <x v="1632"/>
    <n v="3.8724035608308602"/>
    <n v="275.6662835249042"/>
    <x v="0"/>
  </r>
  <r>
    <n v="1634"/>
    <x v="7"/>
    <x v="7"/>
    <x v="9"/>
    <x v="1"/>
    <n v="78.7"/>
    <x v="346"/>
    <x v="4"/>
    <n v="0.8"/>
    <x v="1632"/>
    <s v="Pearl White"/>
    <x v="15"/>
    <n v="3"/>
    <s v="★★★★★"/>
    <n v="5"/>
    <n v="6777"/>
    <n v="4"/>
    <x v="1633"/>
    <n v="5.0190597204574328"/>
    <n v="315.94437974683547"/>
    <x v="0"/>
  </r>
  <r>
    <n v="1635"/>
    <x v="14"/>
    <x v="130"/>
    <x v="1"/>
    <x v="7"/>
    <n v="52.9"/>
    <x v="87"/>
    <x v="8"/>
    <n v="10.7"/>
    <x v="1633"/>
    <s v="Gun Metal"/>
    <x v="26"/>
    <s v="Unknown"/>
    <s v="★★★★☆"/>
    <n v="4"/>
    <n v="18620"/>
    <n v="5"/>
    <x v="1634"/>
    <n v="10.756143667296787"/>
    <n v="237.61857644991213"/>
    <x v="0"/>
  </r>
  <r>
    <n v="1636"/>
    <x v="12"/>
    <x v="91"/>
    <x v="8"/>
    <x v="10"/>
    <n v="54"/>
    <x v="219"/>
    <x v="15"/>
    <n v="10.9"/>
    <x v="1634"/>
    <s v="Turquoise"/>
    <x v="8"/>
    <n v="0"/>
    <s v="★★★★☆"/>
    <n v="4"/>
    <n v="12828"/>
    <n v="3"/>
    <x v="1635"/>
    <n v="5.3518518518518521"/>
    <n v="490.18480968858131"/>
    <x v="0"/>
  </r>
  <r>
    <n v="1637"/>
    <x v="32"/>
    <x v="44"/>
    <x v="3"/>
    <x v="0"/>
    <n v="109.8"/>
    <x v="330"/>
    <x v="2"/>
    <n v="6.7"/>
    <x v="1635"/>
    <s v="Matte Black"/>
    <x v="35"/>
    <n v="5"/>
    <s v="★★★★★"/>
    <n v="5"/>
    <n v="2232"/>
    <n v="3"/>
    <x v="1636"/>
    <n v="4.2076502732240435"/>
    <n v="77.607164502164508"/>
    <x v="2"/>
  </r>
  <r>
    <n v="1638"/>
    <x v="33"/>
    <x v="159"/>
    <x v="6"/>
    <x v="2"/>
    <n v="28.3"/>
    <x v="434"/>
    <x v="4"/>
    <n v="10.8"/>
    <x v="1636"/>
    <s v="Sky Blue"/>
    <x v="21"/>
    <n v="1"/>
    <s v="★★★★☆"/>
    <n v="4"/>
    <n v="16877"/>
    <n v="5"/>
    <x v="1637"/>
    <n v="10.848056537102472"/>
    <n v="230.59172638436482"/>
    <x v="1"/>
  </r>
  <r>
    <n v="1639"/>
    <x v="37"/>
    <x v="58"/>
    <x v="6"/>
    <x v="12"/>
    <n v="61.6"/>
    <x v="211"/>
    <x v="2"/>
    <n v="2.8"/>
    <x v="1637"/>
    <s v="White"/>
    <x v="13"/>
    <n v="4"/>
    <s v="★★★★☆"/>
    <n v="4"/>
    <n v="3604"/>
    <n v="4"/>
    <x v="1638"/>
    <n v="5.8116883116883118"/>
    <n v="293.11689944134082"/>
    <x v="0"/>
  </r>
  <r>
    <n v="1640"/>
    <x v="46"/>
    <x v="80"/>
    <x v="3"/>
    <x v="13"/>
    <n v="24.7"/>
    <x v="277"/>
    <x v="2"/>
    <n v="2.2999999999999998"/>
    <x v="1638"/>
    <s v="Lime Green"/>
    <x v="13"/>
    <n v="4"/>
    <s v="★★★★★"/>
    <n v="5"/>
    <n v="6691"/>
    <n v="4"/>
    <x v="1639"/>
    <n v="23.967611336032391"/>
    <n v="144.44385135135136"/>
    <x v="0"/>
  </r>
  <r>
    <n v="1641"/>
    <x v="25"/>
    <x v="31"/>
    <x v="9"/>
    <x v="6"/>
    <n v="33.9"/>
    <x v="182"/>
    <x v="4"/>
    <n v="5.4"/>
    <x v="1639"/>
    <s v="Brown"/>
    <x v="25"/>
    <s v="Unknown"/>
    <s v="★★★★☆"/>
    <n v="4"/>
    <n v="14370"/>
    <n v="4"/>
    <x v="1640"/>
    <n v="10.737463126843659"/>
    <n v="345.76917582417582"/>
    <x v="0"/>
  </r>
  <r>
    <n v="1642"/>
    <x v="5"/>
    <x v="128"/>
    <x v="1"/>
    <x v="2"/>
    <n v="40.799999999999997"/>
    <x v="404"/>
    <x v="6"/>
    <n v="10.5"/>
    <x v="1640"/>
    <s v="Black"/>
    <x v="6"/>
    <n v="4"/>
    <s v="★★★★☆"/>
    <n v="4"/>
    <n v="17665"/>
    <n v="3"/>
    <x v="1641"/>
    <n v="3.2598039215686279"/>
    <n v="874.66210526315786"/>
    <x v="0"/>
  </r>
  <r>
    <n v="1643"/>
    <x v="5"/>
    <x v="35"/>
    <x v="9"/>
    <x v="11"/>
    <n v="77.2"/>
    <x v="120"/>
    <x v="14"/>
    <n v="3.3"/>
    <x v="1641"/>
    <s v="Forest Green"/>
    <x v="30"/>
    <n v="4"/>
    <s v="★★★★☆"/>
    <n v="4"/>
    <n v="4653"/>
    <n v="3"/>
    <x v="1642"/>
    <n v="2.2797927461139897"/>
    <n v="819.44681818181823"/>
    <x v="0"/>
  </r>
  <r>
    <n v="1644"/>
    <x v="6"/>
    <x v="6"/>
    <x v="7"/>
    <x v="11"/>
    <n v="92.7"/>
    <x v="445"/>
    <x v="5"/>
    <n v="6.7"/>
    <x v="1642"/>
    <s v="Brown"/>
    <x v="33"/>
    <n v="4"/>
    <s v="Unknown"/>
    <s v="Unknown"/>
    <n v="6632"/>
    <n v="3"/>
    <x v="1643"/>
    <n v="1.4455231930960086"/>
    <n v="463.59820895522392"/>
    <x v="1"/>
  </r>
  <r>
    <n v="1645"/>
    <x v="28"/>
    <x v="37"/>
    <x v="8"/>
    <x v="10"/>
    <n v="137.1"/>
    <x v="4"/>
    <x v="11"/>
    <n v="6"/>
    <x v="1643"/>
    <s v="Matte Blue"/>
    <x v="3"/>
    <n v="1"/>
    <s v="Unknown"/>
    <s v="Unknown"/>
    <n v="12156"/>
    <n v="5"/>
    <x v="1644"/>
    <n v="2.4507658643326042"/>
    <n v="226.51738095238093"/>
    <x v="1"/>
  </r>
  <r>
    <n v="1646"/>
    <x v="41"/>
    <x v="67"/>
    <x v="10"/>
    <x v="11"/>
    <n v="36.4"/>
    <x v="335"/>
    <x v="14"/>
    <n v="11.3"/>
    <x v="1644"/>
    <s v="Forest Green"/>
    <x v="18"/>
    <n v="3"/>
    <s v="★★★☆☆"/>
    <n v="3"/>
    <n v="17536"/>
    <n v="5"/>
    <x v="1645"/>
    <n v="10.027472527472527"/>
    <n v="222.40079452054792"/>
    <x v="0"/>
  </r>
  <r>
    <n v="1647"/>
    <x v="32"/>
    <x v="85"/>
    <x v="0"/>
    <x v="7"/>
    <n v="79.400000000000006"/>
    <x v="453"/>
    <x v="3"/>
    <n v="6.9"/>
    <x v="1645"/>
    <s v="Pearl White"/>
    <x v="36"/>
    <n v="3"/>
    <s v="★★★☆☆"/>
    <n v="3"/>
    <n v="3960"/>
    <n v="5"/>
    <x v="1646"/>
    <n v="6.5994962216624682"/>
    <n v="220.99799618320611"/>
    <x v="0"/>
  </r>
  <r>
    <n v="1648"/>
    <x v="33"/>
    <x v="159"/>
    <x v="2"/>
    <x v="10"/>
    <n v="110.1"/>
    <x v="63"/>
    <x v="4"/>
    <n v="2.8"/>
    <x v="1646"/>
    <s v="Blue"/>
    <x v="18"/>
    <n v="0"/>
    <s v="Unknown"/>
    <s v="Unknown"/>
    <n v="4638"/>
    <n v="5"/>
    <x v="1647"/>
    <n v="3.1425976385104453"/>
    <n v="357.30615606936414"/>
    <x v="0"/>
  </r>
  <r>
    <n v="1649"/>
    <x v="22"/>
    <x v="49"/>
    <x v="8"/>
    <x v="13"/>
    <n v="107.8"/>
    <x v="36"/>
    <x v="12"/>
    <n v="10.7"/>
    <x v="1647"/>
    <s v="Teal"/>
    <x v="36"/>
    <n v="5"/>
    <s v="★★★☆☆"/>
    <n v="3"/>
    <n v="13998"/>
    <n v="3"/>
    <x v="1648"/>
    <n v="3.2467532467532467"/>
    <n v="416.33554285714285"/>
    <x v="0"/>
  </r>
  <r>
    <n v="1650"/>
    <x v="17"/>
    <x v="17"/>
    <x v="5"/>
    <x v="7"/>
    <n v="81.7"/>
    <x v="75"/>
    <x v="14"/>
    <n v="8.6999999999999993"/>
    <x v="1648"/>
    <s v="Navy Blue"/>
    <x v="29"/>
    <n v="3"/>
    <s v="Unknown"/>
    <s v="Unknown"/>
    <n v="19968"/>
    <n v="5"/>
    <x v="1649"/>
    <n v="3.5740514075887391"/>
    <n v="281.30239726027401"/>
    <x v="0"/>
  </r>
  <r>
    <n v="1651"/>
    <x v="17"/>
    <x v="123"/>
    <x v="3"/>
    <x v="1"/>
    <n v="50.5"/>
    <x v="57"/>
    <x v="13"/>
    <n v="0.7"/>
    <x v="1649"/>
    <s v="Turquoise"/>
    <x v="5"/>
    <n v="2"/>
    <s v="★★★★☆"/>
    <n v="4"/>
    <n v="11944"/>
    <n v="3"/>
    <x v="1650"/>
    <n v="4.891089108910891"/>
    <n v="420.23963562753039"/>
    <x v="0"/>
  </r>
  <r>
    <n v="1652"/>
    <x v="38"/>
    <x v="144"/>
    <x v="5"/>
    <x v="2"/>
    <n v="144.4"/>
    <x v="230"/>
    <x v="0"/>
    <n v="10.1"/>
    <x v="1650"/>
    <s v="Stealth Gray"/>
    <x v="28"/>
    <n v="4"/>
    <s v="★★★★☆"/>
    <n v="4"/>
    <n v="9322"/>
    <n v="4"/>
    <x v="1651"/>
    <n v="1.3365650969529086"/>
    <n v="515.72357512953363"/>
    <x v="0"/>
  </r>
  <r>
    <n v="1653"/>
    <x v="11"/>
    <x v="20"/>
    <x v="9"/>
    <x v="8"/>
    <n v="119.1"/>
    <x v="288"/>
    <x v="6"/>
    <n v="9.6"/>
    <x v="1651"/>
    <s v="Green"/>
    <x v="6"/>
    <s v="Unknown"/>
    <s v="Unknown"/>
    <s v="Unknown"/>
    <n v="13007"/>
    <n v="5"/>
    <x v="1652"/>
    <n v="2.2753988245172123"/>
    <n v="370.51387453874537"/>
    <x v="0"/>
  </r>
  <r>
    <n v="1654"/>
    <x v="28"/>
    <x v="142"/>
    <x v="0"/>
    <x v="8"/>
    <n v="85.5"/>
    <x v="123"/>
    <x v="4"/>
    <n v="4.5"/>
    <x v="1652"/>
    <s v="Electric Blue"/>
    <x v="28"/>
    <n v="2"/>
    <s v="★★★☆☆"/>
    <n v="3"/>
    <n v="7230"/>
    <n v="4"/>
    <x v="1653"/>
    <n v="1.9649122807017543"/>
    <n v="587.01470238095237"/>
    <x v="0"/>
  </r>
  <r>
    <n v="1655"/>
    <x v="33"/>
    <x v="159"/>
    <x v="2"/>
    <x v="12"/>
    <n v="136.30000000000001"/>
    <x v="206"/>
    <x v="11"/>
    <n v="1.7"/>
    <x v="1653"/>
    <s v="Aurora Blue"/>
    <x v="32"/>
    <s v="Unknown"/>
    <s v="★★★★★"/>
    <n v="5"/>
    <n v="16559"/>
    <n v="4"/>
    <x v="1654"/>
    <n v="2.9860601614086573"/>
    <n v="241.90319410319412"/>
    <x v="0"/>
  </r>
  <r>
    <n v="1656"/>
    <x v="0"/>
    <x v="0"/>
    <x v="6"/>
    <x v="7"/>
    <n v="128.1"/>
    <x v="450"/>
    <x v="0"/>
    <n v="0.8"/>
    <x v="1654"/>
    <s v="Champagne"/>
    <x v="26"/>
    <n v="3"/>
    <s v="★★★★★"/>
    <n v="5"/>
    <n v="4652"/>
    <n v="4"/>
    <x v="1655"/>
    <n v="4.0202966432474634"/>
    <n v="106.64118446601941"/>
    <x v="1"/>
  </r>
  <r>
    <n v="1657"/>
    <x v="4"/>
    <x v="157"/>
    <x v="2"/>
    <x v="13"/>
    <n v="131.6"/>
    <x v="37"/>
    <x v="11"/>
    <n v="11.9"/>
    <x v="1655"/>
    <s v="Gray"/>
    <x v="39"/>
    <s v="Unknown"/>
    <s v="★★★★★"/>
    <n v="5"/>
    <n v="4628"/>
    <n v="3"/>
    <x v="1656"/>
    <n v="3.0623100303951367"/>
    <n v="222.74739454094293"/>
    <x v="0"/>
  </r>
  <r>
    <n v="1658"/>
    <x v="15"/>
    <x v="109"/>
    <x v="1"/>
    <x v="8"/>
    <n v="31.2"/>
    <x v="451"/>
    <x v="4"/>
    <n v="9.6"/>
    <x v="1656"/>
    <s v="Matte Blue"/>
    <x v="23"/>
    <n v="2"/>
    <s v="★★★★☆"/>
    <n v="4"/>
    <n v="3753"/>
    <n v="4"/>
    <x v="1657"/>
    <n v="14.134615384615385"/>
    <n v="155.00124716553287"/>
    <x v="1"/>
  </r>
  <r>
    <n v="1659"/>
    <x v="44"/>
    <x v="126"/>
    <x v="0"/>
    <x v="5"/>
    <n v="103.8"/>
    <x v="107"/>
    <x v="12"/>
    <n v="11.9"/>
    <x v="1657"/>
    <s v="Tan"/>
    <x v="21"/>
    <n v="5"/>
    <s v="★★★☆☆"/>
    <n v="3"/>
    <n v="2929"/>
    <n v="3"/>
    <x v="1658"/>
    <n v="4.5375722543352603"/>
    <n v="145.29127388535034"/>
    <x v="1"/>
  </r>
  <r>
    <n v="1660"/>
    <x v="12"/>
    <x v="12"/>
    <x v="0"/>
    <x v="9"/>
    <n v="26.8"/>
    <x v="352"/>
    <x v="3"/>
    <n v="1.3"/>
    <x v="1658"/>
    <s v="Orange"/>
    <x v="18"/>
    <n v="2"/>
    <s v="★★★☆☆"/>
    <n v="3"/>
    <n v="5684"/>
    <n v="5"/>
    <x v="1659"/>
    <n v="19.402985074626866"/>
    <n v="160.00782692307695"/>
    <x v="0"/>
  </r>
  <r>
    <n v="1661"/>
    <x v="44"/>
    <x v="126"/>
    <x v="2"/>
    <x v="0"/>
    <n v="143.69999999999999"/>
    <x v="404"/>
    <x v="5"/>
    <n v="6.8"/>
    <x v="1659"/>
    <s v="Stealth Gray"/>
    <x v="10"/>
    <n v="0"/>
    <s v="★★★★☆"/>
    <n v="4"/>
    <n v="7229"/>
    <n v="5"/>
    <x v="1660"/>
    <n v="0.92553931802366052"/>
    <n v="1076.6843609022555"/>
    <x v="0"/>
  </r>
  <r>
    <n v="1662"/>
    <x v="18"/>
    <x v="23"/>
    <x v="9"/>
    <x v="6"/>
    <n v="51.5"/>
    <x v="423"/>
    <x v="4"/>
    <n v="2.5"/>
    <x v="1660"/>
    <s v="Black"/>
    <x v="35"/>
    <n v="0"/>
    <s v="★★★★★"/>
    <n v="5"/>
    <n v="14060"/>
    <n v="5"/>
    <x v="1661"/>
    <n v="6.0776699029126213"/>
    <n v="447.10159744408941"/>
    <x v="0"/>
  </r>
  <r>
    <n v="1663"/>
    <x v="3"/>
    <x v="165"/>
    <x v="5"/>
    <x v="13"/>
    <n v="121.4"/>
    <x v="380"/>
    <x v="13"/>
    <n v="9.3000000000000007"/>
    <x v="1661"/>
    <s v="Teal"/>
    <x v="27"/>
    <s v="Unknown"/>
    <s v="★★★☆☆"/>
    <n v="3"/>
    <n v="11431"/>
    <n v="5"/>
    <x v="1662"/>
    <n v="4.5881383855024707"/>
    <n v="236.29533213644524"/>
    <x v="0"/>
  </r>
  <r>
    <n v="1664"/>
    <x v="1"/>
    <x v="1"/>
    <x v="1"/>
    <x v="14"/>
    <n v="116.4"/>
    <x v="240"/>
    <x v="9"/>
    <n v="6.2"/>
    <x v="1662"/>
    <s v="Candy Apple Red"/>
    <x v="19"/>
    <n v="1"/>
    <s v="★★★☆☆"/>
    <n v="3"/>
    <n v="10106"/>
    <n v="3"/>
    <x v="1663"/>
    <n v="0.89347079037800681"/>
    <n v="522.46500000000003"/>
    <x v="1"/>
  </r>
  <r>
    <n v="1665"/>
    <x v="11"/>
    <x v="11"/>
    <x v="5"/>
    <x v="2"/>
    <n v="81.7"/>
    <x v="229"/>
    <x v="14"/>
    <n v="7.9"/>
    <x v="1663"/>
    <s v="Yellow"/>
    <x v="29"/>
    <n v="3"/>
    <s v="★★★★★"/>
    <n v="5"/>
    <n v="16228"/>
    <n v="4"/>
    <x v="1664"/>
    <n v="3.7698898408812727"/>
    <n v="392.52003246753247"/>
    <x v="0"/>
  </r>
  <r>
    <n v="1666"/>
    <x v="4"/>
    <x v="148"/>
    <x v="1"/>
    <x v="4"/>
    <n v="90.6"/>
    <x v="379"/>
    <x v="12"/>
    <n v="5.2"/>
    <x v="1664"/>
    <s v="Matte White"/>
    <x v="20"/>
    <n v="5"/>
    <s v="Unknown"/>
    <s v="Unknown"/>
    <n v="12992"/>
    <n v="5"/>
    <x v="1665"/>
    <n v="6.5121412803532017"/>
    <n v="98.88559322033899"/>
    <x v="1"/>
  </r>
  <r>
    <n v="1667"/>
    <x v="42"/>
    <x v="180"/>
    <x v="9"/>
    <x v="10"/>
    <n v="97"/>
    <x v="444"/>
    <x v="9"/>
    <n v="5.5"/>
    <x v="1665"/>
    <s v="Titanium"/>
    <x v="35"/>
    <s v="Unknown"/>
    <s v="★★★★★"/>
    <n v="5"/>
    <n v="13011"/>
    <n v="3"/>
    <x v="1666"/>
    <n v="2"/>
    <n v="429.1875773195876"/>
    <x v="0"/>
  </r>
  <r>
    <n v="1668"/>
    <x v="4"/>
    <x v="4"/>
    <x v="10"/>
    <x v="10"/>
    <n v="91.5"/>
    <x v="245"/>
    <x v="10"/>
    <n v="5.8"/>
    <x v="1666"/>
    <s v="Forest Green"/>
    <x v="11"/>
    <n v="0"/>
    <s v="★★★★☆"/>
    <n v="4"/>
    <n v="15737"/>
    <n v="4"/>
    <x v="1667"/>
    <n v="4.6775956284153004"/>
    <n v="232.92901869158877"/>
    <x v="0"/>
  </r>
  <r>
    <n v="1669"/>
    <x v="28"/>
    <x v="142"/>
    <x v="2"/>
    <x v="9"/>
    <n v="128.69999999999999"/>
    <x v="448"/>
    <x v="8"/>
    <n v="0.8"/>
    <x v="1667"/>
    <s v="Matte Gray"/>
    <x v="2"/>
    <n v="4"/>
    <s v="Unknown"/>
    <s v="Unknown"/>
    <n v="2373"/>
    <n v="5"/>
    <x v="1668"/>
    <n v="2.2843822843822847"/>
    <n v="444.32840136054421"/>
    <x v="0"/>
  </r>
  <r>
    <n v="1670"/>
    <x v="33"/>
    <x v="159"/>
    <x v="7"/>
    <x v="6"/>
    <n v="136"/>
    <x v="33"/>
    <x v="4"/>
    <n v="4.3"/>
    <x v="1668"/>
    <s v="Metallic Silver"/>
    <x v="32"/>
    <s v="Unknown"/>
    <s v="★★★★☆"/>
    <n v="4"/>
    <n v="12991"/>
    <n v="4"/>
    <x v="1669"/>
    <n v="3.6691176470588234"/>
    <n v="192.73012024048097"/>
    <x v="0"/>
  </r>
  <r>
    <n v="1671"/>
    <x v="13"/>
    <x v="13"/>
    <x v="3"/>
    <x v="4"/>
    <n v="77.400000000000006"/>
    <x v="142"/>
    <x v="7"/>
    <n v="10.199999999999999"/>
    <x v="1669"/>
    <s v="Brown"/>
    <x v="14"/>
    <s v="Unknown"/>
    <s v="★★★☆☆"/>
    <n v="3"/>
    <n v="19774"/>
    <n v="3"/>
    <x v="1670"/>
    <n v="5.568475452196382"/>
    <n v="155.46259860788865"/>
    <x v="1"/>
  </r>
  <r>
    <n v="1672"/>
    <x v="34"/>
    <x v="47"/>
    <x v="5"/>
    <x v="0"/>
    <n v="103"/>
    <x v="199"/>
    <x v="1"/>
    <n v="7"/>
    <x v="1670"/>
    <s v="Teal"/>
    <x v="4"/>
    <n v="5"/>
    <s v="Unknown"/>
    <s v="Unknown"/>
    <n v="4629"/>
    <n v="5"/>
    <x v="1671"/>
    <n v="3.563106796116505"/>
    <n v="372.42297002724797"/>
    <x v="0"/>
  </r>
  <r>
    <n v="1673"/>
    <x v="20"/>
    <x v="32"/>
    <x v="4"/>
    <x v="6"/>
    <n v="115"/>
    <x v="120"/>
    <x v="5"/>
    <n v="7.8"/>
    <x v="1671"/>
    <s v="Graphite Gray"/>
    <x v="29"/>
    <n v="0"/>
    <s v="★★★☆☆"/>
    <n v="3"/>
    <n v="13156"/>
    <n v="5"/>
    <x v="1672"/>
    <n v="1.5304347826086957"/>
    <n v="213.95988636363637"/>
    <x v="2"/>
  </r>
  <r>
    <n v="1674"/>
    <x v="44"/>
    <x v="71"/>
    <x v="10"/>
    <x v="10"/>
    <n v="41.1"/>
    <x v="485"/>
    <x v="12"/>
    <n v="5.2"/>
    <x v="1672"/>
    <s v="Orange"/>
    <x v="3"/>
    <s v="Unknown"/>
    <s v="Unknown"/>
    <s v="Unknown"/>
    <n v="16334"/>
    <n v="5"/>
    <x v="1673"/>
    <n v="13.017031630170315"/>
    <n v="103.3616261682243"/>
    <x v="1"/>
  </r>
  <r>
    <n v="1675"/>
    <x v="20"/>
    <x v="32"/>
    <x v="10"/>
    <x v="14"/>
    <n v="54"/>
    <x v="467"/>
    <x v="4"/>
    <n v="8"/>
    <x v="1673"/>
    <s v="Gold"/>
    <x v="32"/>
    <n v="1"/>
    <s v="★★★★★"/>
    <n v="5"/>
    <n v="9446"/>
    <n v="3"/>
    <x v="1674"/>
    <n v="3.4814814814814814"/>
    <n v="429.87734042553194"/>
    <x v="0"/>
  </r>
  <r>
    <n v="1676"/>
    <x v="25"/>
    <x v="31"/>
    <x v="7"/>
    <x v="5"/>
    <n v="121.6"/>
    <x v="354"/>
    <x v="13"/>
    <n v="4"/>
    <x v="1674"/>
    <s v="Gun Metal"/>
    <x v="2"/>
    <n v="5"/>
    <s v="★★★☆☆"/>
    <n v="3"/>
    <n v="12465"/>
    <n v="5"/>
    <x v="1675"/>
    <n v="1.2088815789473686"/>
    <n v="976.35680272108857"/>
    <x v="0"/>
  </r>
  <r>
    <n v="1677"/>
    <x v="50"/>
    <x v="94"/>
    <x v="2"/>
    <x v="7"/>
    <n v="59.5"/>
    <x v="400"/>
    <x v="14"/>
    <n v="3"/>
    <x v="1675"/>
    <s v="Red"/>
    <x v="22"/>
    <n v="3"/>
    <s v="★★★★★"/>
    <n v="5"/>
    <n v="13724"/>
    <n v="4"/>
    <x v="1676"/>
    <n v="9.764705882352942"/>
    <n v="119.85672977624785"/>
    <x v="1"/>
  </r>
  <r>
    <n v="1678"/>
    <x v="26"/>
    <x v="72"/>
    <x v="1"/>
    <x v="0"/>
    <n v="133.4"/>
    <x v="425"/>
    <x v="12"/>
    <n v="9.5"/>
    <x v="1676"/>
    <s v="Rose Gold"/>
    <x v="27"/>
    <n v="2"/>
    <s v="★★★★★"/>
    <n v="5"/>
    <n v="5243"/>
    <n v="4"/>
    <x v="1677"/>
    <n v="2.6911544227886055"/>
    <n v="271.27498607242342"/>
    <x v="0"/>
  </r>
  <r>
    <n v="1679"/>
    <x v="50"/>
    <x v="94"/>
    <x v="9"/>
    <x v="3"/>
    <n v="127.9"/>
    <x v="335"/>
    <x v="5"/>
    <n v="3.3"/>
    <x v="1677"/>
    <s v="Lime Green"/>
    <x v="4"/>
    <n v="4"/>
    <s v="★★★★★"/>
    <n v="5"/>
    <n v="9526"/>
    <n v="3"/>
    <x v="1678"/>
    <n v="2.8537920250195463"/>
    <n v="91.824164383561637"/>
    <x v="2"/>
  </r>
  <r>
    <n v="1680"/>
    <x v="42"/>
    <x v="103"/>
    <x v="5"/>
    <x v="4"/>
    <n v="48.4"/>
    <x v="453"/>
    <x v="13"/>
    <n v="4"/>
    <x v="1678"/>
    <s v="Volcanic Yellow"/>
    <x v="33"/>
    <n v="5"/>
    <s v="★★★★☆"/>
    <n v="4"/>
    <n v="779"/>
    <n v="5"/>
    <x v="1679"/>
    <n v="10.826446280991735"/>
    <n v="256.77881679389316"/>
    <x v="0"/>
  </r>
  <r>
    <n v="1681"/>
    <x v="31"/>
    <x v="68"/>
    <x v="2"/>
    <x v="14"/>
    <n v="27.7"/>
    <x v="154"/>
    <x v="2"/>
    <n v="7.4"/>
    <x v="1679"/>
    <s v="Cream"/>
    <x v="4"/>
    <n v="0"/>
    <s v="★★★☆☆"/>
    <n v="3"/>
    <n v="19775"/>
    <n v="3"/>
    <x v="1680"/>
    <n v="16.931407942238266"/>
    <n v="200.08827292110874"/>
    <x v="0"/>
  </r>
  <r>
    <n v="1682"/>
    <x v="49"/>
    <x v="104"/>
    <x v="7"/>
    <x v="12"/>
    <n v="49.5"/>
    <x v="106"/>
    <x v="6"/>
    <n v="10.9"/>
    <x v="1680"/>
    <s v="Matte Blue"/>
    <x v="11"/>
    <n v="2"/>
    <s v="★★★☆☆"/>
    <n v="3"/>
    <n v="7919"/>
    <n v="5"/>
    <x v="1681"/>
    <n v="9.6565656565656557"/>
    <n v="274.77899581589958"/>
    <x v="0"/>
  </r>
  <r>
    <n v="1683"/>
    <x v="27"/>
    <x v="102"/>
    <x v="9"/>
    <x v="10"/>
    <n v="63.6"/>
    <x v="234"/>
    <x v="7"/>
    <n v="4.5999999999999996"/>
    <x v="1681"/>
    <s v="Ice Silver"/>
    <x v="18"/>
    <n v="2"/>
    <s v="★★★★★"/>
    <n v="5"/>
    <n v="3087"/>
    <n v="4"/>
    <x v="1682"/>
    <n v="4.3867924528301883"/>
    <n v="398.53078853046594"/>
    <x v="0"/>
  </r>
  <r>
    <n v="1684"/>
    <x v="37"/>
    <x v="58"/>
    <x v="8"/>
    <x v="5"/>
    <n v="28.4"/>
    <x v="368"/>
    <x v="1"/>
    <n v="7.4"/>
    <x v="1682"/>
    <s v="Sky Blue"/>
    <x v="27"/>
    <n v="3"/>
    <s v="★★★★☆"/>
    <n v="4"/>
    <n v="6163"/>
    <n v="3"/>
    <x v="1683"/>
    <n v="19.8943661971831"/>
    <n v="217.01493805309735"/>
    <x v="0"/>
  </r>
  <r>
    <n v="1685"/>
    <x v="13"/>
    <x v="13"/>
    <x v="4"/>
    <x v="10"/>
    <n v="51.1"/>
    <x v="486"/>
    <x v="10"/>
    <n v="3.7"/>
    <x v="1683"/>
    <s v="Cream"/>
    <x v="34"/>
    <n v="3"/>
    <s v="★★★★☆"/>
    <n v="4"/>
    <n v="12461"/>
    <n v="3"/>
    <x v="1684"/>
    <n v="5.4794520547945202"/>
    <n v="479.5445357142857"/>
    <x v="0"/>
  </r>
  <r>
    <n v="1686"/>
    <x v="13"/>
    <x v="13"/>
    <x v="4"/>
    <x v="0"/>
    <n v="26.6"/>
    <x v="171"/>
    <x v="6"/>
    <n v="3.1"/>
    <x v="1684"/>
    <s v="Cosmic Purple"/>
    <x v="34"/>
    <n v="2"/>
    <s v="★★★★☆"/>
    <n v="4"/>
    <n v="1342"/>
    <n v="5"/>
    <x v="1685"/>
    <n v="10.75187969924812"/>
    <n v="185.63867132867134"/>
    <x v="1"/>
  </r>
  <r>
    <n v="1687"/>
    <x v="46"/>
    <x v="83"/>
    <x v="4"/>
    <x v="9"/>
    <n v="50.2"/>
    <x v="149"/>
    <x v="15"/>
    <n v="6"/>
    <x v="1685"/>
    <s v="Magenta"/>
    <x v="34"/>
    <n v="2"/>
    <s v="★★★★☆"/>
    <n v="4"/>
    <n v="1024"/>
    <n v="4"/>
    <x v="1686"/>
    <n v="2.9482071713147411"/>
    <n v="933.95439189189187"/>
    <x v="0"/>
  </r>
  <r>
    <n v="1688"/>
    <x v="9"/>
    <x v="63"/>
    <x v="10"/>
    <x v="4"/>
    <n v="129.9"/>
    <x v="157"/>
    <x v="1"/>
    <n v="2.8"/>
    <x v="1686"/>
    <s v="Beige"/>
    <x v="13"/>
    <n v="1"/>
    <s v="★★★★☆"/>
    <n v="4"/>
    <n v="12273"/>
    <n v="4"/>
    <x v="1687"/>
    <n v="2.4018475750577366"/>
    <n v="266.2545512820513"/>
    <x v="0"/>
  </r>
  <r>
    <n v="1689"/>
    <x v="48"/>
    <x v="127"/>
    <x v="9"/>
    <x v="13"/>
    <n v="134.80000000000001"/>
    <x v="467"/>
    <x v="9"/>
    <n v="0.8"/>
    <x v="1687"/>
    <s v="Orange"/>
    <x v="35"/>
    <n v="5"/>
    <s v="★★★★★"/>
    <n v="5"/>
    <n v="1940"/>
    <n v="4"/>
    <x v="1688"/>
    <n v="1.3946587537091988"/>
    <n v="323.96079787234044"/>
    <x v="1"/>
  </r>
  <r>
    <n v="1690"/>
    <x v="49"/>
    <x v="104"/>
    <x v="4"/>
    <x v="9"/>
    <n v="128.19999999999999"/>
    <x v="102"/>
    <x v="10"/>
    <n v="9.6"/>
    <x v="1688"/>
    <s v="Sapphire Blue"/>
    <x v="24"/>
    <n v="0"/>
    <s v="★★★☆☆"/>
    <n v="3"/>
    <n v="10183"/>
    <n v="4"/>
    <x v="1689"/>
    <n v="1.7394695787831516"/>
    <n v="260.91730941704037"/>
    <x v="1"/>
  </r>
  <r>
    <n v="1691"/>
    <x v="19"/>
    <x v="73"/>
    <x v="5"/>
    <x v="1"/>
    <n v="96.7"/>
    <x v="180"/>
    <x v="0"/>
    <n v="11"/>
    <x v="1689"/>
    <s v="Tan"/>
    <x v="38"/>
    <n v="0"/>
    <s v="★★★☆☆"/>
    <n v="3"/>
    <n v="9188"/>
    <n v="3"/>
    <x v="1690"/>
    <n v="1.7890382626680454"/>
    <n v="661.66393063583814"/>
    <x v="0"/>
  </r>
  <r>
    <n v="1692"/>
    <x v="46"/>
    <x v="83"/>
    <x v="3"/>
    <x v="4"/>
    <n v="144.4"/>
    <x v="292"/>
    <x v="14"/>
    <n v="10.3"/>
    <x v="1690"/>
    <s v="Copper"/>
    <x v="5"/>
    <s v="Unknown"/>
    <s v="★★★★☆"/>
    <n v="4"/>
    <n v="9757"/>
    <n v="4"/>
    <x v="1691"/>
    <n v="1.7797783933518005"/>
    <n v="158.96568093385213"/>
    <x v="1"/>
  </r>
  <r>
    <n v="1693"/>
    <x v="19"/>
    <x v="24"/>
    <x v="3"/>
    <x v="10"/>
    <n v="122.1"/>
    <x v="262"/>
    <x v="7"/>
    <n v="3.3"/>
    <x v="1691"/>
    <s v="Turquoise"/>
    <x v="2"/>
    <n v="3"/>
    <s v="★★★☆☆"/>
    <n v="3"/>
    <n v="10853"/>
    <n v="4"/>
    <x v="1692"/>
    <n v="1.80999180999181"/>
    <n v="207.7002262443439"/>
    <x v="1"/>
  </r>
  <r>
    <n v="1694"/>
    <x v="5"/>
    <x v="161"/>
    <x v="6"/>
    <x v="7"/>
    <n v="53.6"/>
    <x v="118"/>
    <x v="15"/>
    <n v="6.5"/>
    <x v="1692"/>
    <s v="Ruby Red"/>
    <x v="17"/>
    <n v="4"/>
    <s v="★★★☆☆"/>
    <n v="3"/>
    <n v="1249"/>
    <n v="5"/>
    <x v="1693"/>
    <n v="10.41044776119403"/>
    <n v="205.85978494623654"/>
    <x v="0"/>
  </r>
  <r>
    <n v="1695"/>
    <x v="44"/>
    <x v="126"/>
    <x v="1"/>
    <x v="9"/>
    <n v="82.9"/>
    <x v="355"/>
    <x v="7"/>
    <n v="4.2"/>
    <x v="1693"/>
    <s v="Sky Blue"/>
    <x v="30"/>
    <s v="Unknown"/>
    <s v="★★★☆☆"/>
    <n v="3"/>
    <n v="12773"/>
    <n v="4"/>
    <x v="1694"/>
    <n v="1.9300361881785282"/>
    <n v="493.50018749999998"/>
    <x v="1"/>
  </r>
  <r>
    <n v="1696"/>
    <x v="13"/>
    <x v="13"/>
    <x v="7"/>
    <x v="2"/>
    <n v="131.4"/>
    <x v="52"/>
    <x v="7"/>
    <n v="10.199999999999999"/>
    <x v="1694"/>
    <s v="Sapphire Blue"/>
    <x v="0"/>
    <n v="5"/>
    <s v="★★★★★"/>
    <n v="5"/>
    <n v="5099"/>
    <n v="3"/>
    <x v="1695"/>
    <n v="2.7397260273972601"/>
    <n v="130.41819444444445"/>
    <x v="1"/>
  </r>
  <r>
    <n v="1697"/>
    <x v="35"/>
    <x v="66"/>
    <x v="9"/>
    <x v="9"/>
    <n v="137"/>
    <x v="25"/>
    <x v="5"/>
    <n v="5.6"/>
    <x v="1695"/>
    <s v="Brown"/>
    <x v="36"/>
    <s v="Unknown"/>
    <s v="★★★★★"/>
    <n v="5"/>
    <n v="14785"/>
    <n v="4"/>
    <x v="1696"/>
    <n v="3.664233576642336"/>
    <n v="222.16671314741038"/>
    <x v="0"/>
  </r>
  <r>
    <n v="1698"/>
    <x v="14"/>
    <x v="14"/>
    <x v="1"/>
    <x v="13"/>
    <n v="65"/>
    <x v="275"/>
    <x v="15"/>
    <n v="4.8"/>
    <x v="1696"/>
    <s v="Gold"/>
    <x v="22"/>
    <n v="0"/>
    <s v="★★★☆☆"/>
    <n v="3"/>
    <n v="12362"/>
    <n v="5"/>
    <x v="1697"/>
    <n v="6.2153846153846155"/>
    <n v="132.62279702970298"/>
    <x v="1"/>
  </r>
  <r>
    <n v="1699"/>
    <x v="13"/>
    <x v="13"/>
    <x v="3"/>
    <x v="12"/>
    <n v="92.1"/>
    <x v="416"/>
    <x v="12"/>
    <n v="9.1"/>
    <x v="1697"/>
    <s v="Teal"/>
    <x v="8"/>
    <n v="2"/>
    <s v="★★★★☆"/>
    <n v="4"/>
    <n v="1547"/>
    <n v="3"/>
    <x v="1698"/>
    <n v="1.2703583061889252"/>
    <n v="574.02931623931613"/>
    <x v="1"/>
  </r>
  <r>
    <n v="1700"/>
    <x v="44"/>
    <x v="108"/>
    <x v="6"/>
    <x v="8"/>
    <n v="98.6"/>
    <x v="476"/>
    <x v="12"/>
    <n v="3.6"/>
    <x v="1698"/>
    <s v="Sunset Orange"/>
    <x v="34"/>
    <n v="0"/>
    <s v="★★★☆☆"/>
    <n v="3"/>
    <n v="13892"/>
    <n v="5"/>
    <x v="1699"/>
    <n v="4.7464503042596355"/>
    <n v="239.70361111111109"/>
    <x v="0"/>
  </r>
  <r>
    <n v="1701"/>
    <x v="26"/>
    <x v="173"/>
    <x v="0"/>
    <x v="6"/>
    <n v="135.5"/>
    <x v="418"/>
    <x v="0"/>
    <n v="5.6"/>
    <x v="1699"/>
    <s v="Stealth Gray"/>
    <x v="11"/>
    <s v="Unknown"/>
    <s v="★★★☆☆"/>
    <n v="3"/>
    <n v="17874"/>
    <n v="4"/>
    <x v="1700"/>
    <n v="3.8745387453874538"/>
    <n v="73.524780952380951"/>
    <x v="2"/>
  </r>
  <r>
    <n v="1702"/>
    <x v="42"/>
    <x v="171"/>
    <x v="0"/>
    <x v="6"/>
    <n v="50.6"/>
    <x v="50"/>
    <x v="11"/>
    <n v="4.7"/>
    <x v="1700"/>
    <s v="Silver"/>
    <x v="3"/>
    <n v="5"/>
    <s v="★★★★★"/>
    <n v="5"/>
    <n v="12672"/>
    <n v="5"/>
    <x v="1701"/>
    <n v="8.616600790513834"/>
    <n v="133.77410550458717"/>
    <x v="1"/>
  </r>
  <r>
    <n v="1703"/>
    <x v="10"/>
    <x v="10"/>
    <x v="8"/>
    <x v="3"/>
    <n v="129.30000000000001"/>
    <x v="262"/>
    <x v="15"/>
    <n v="8"/>
    <x v="1701"/>
    <s v="Forest Green"/>
    <x v="16"/>
    <n v="3"/>
    <s v="★★★★☆"/>
    <n v="4"/>
    <n v="15928"/>
    <n v="4"/>
    <x v="1702"/>
    <n v="1.7092034029389016"/>
    <n v="516.60475113122175"/>
    <x v="0"/>
  </r>
  <r>
    <n v="1704"/>
    <x v="32"/>
    <x v="85"/>
    <x v="0"/>
    <x v="8"/>
    <n v="23"/>
    <x v="310"/>
    <x v="15"/>
    <n v="3.5"/>
    <x v="1702"/>
    <s v="Navy Blue"/>
    <x v="8"/>
    <n v="0"/>
    <s v="★★★★☆"/>
    <n v="4"/>
    <n v="18370"/>
    <n v="4"/>
    <x v="1703"/>
    <n v="7.2173913043478262"/>
    <n v="699.23234939759038"/>
    <x v="0"/>
  </r>
  <r>
    <n v="1705"/>
    <x v="31"/>
    <x v="168"/>
    <x v="1"/>
    <x v="7"/>
    <n v="89.3"/>
    <x v="342"/>
    <x v="5"/>
    <n v="1.7"/>
    <x v="1703"/>
    <s v="White"/>
    <x v="20"/>
    <n v="0"/>
    <s v="★★★☆☆"/>
    <n v="3"/>
    <n v="8677"/>
    <n v="5"/>
    <x v="1704"/>
    <n v="4.591265397536394"/>
    <n v="136.59265853658536"/>
    <x v="1"/>
  </r>
  <r>
    <n v="1706"/>
    <x v="45"/>
    <x v="77"/>
    <x v="6"/>
    <x v="5"/>
    <n v="67.2"/>
    <x v="342"/>
    <x v="6"/>
    <n v="2.1"/>
    <x v="1704"/>
    <s v="Pink"/>
    <x v="16"/>
    <n v="4"/>
    <s v="★★★☆☆"/>
    <n v="3"/>
    <n v="7743"/>
    <n v="4"/>
    <x v="1705"/>
    <n v="6.1011904761904763"/>
    <n v="188.90573170731707"/>
    <x v="1"/>
  </r>
  <r>
    <n v="1707"/>
    <x v="18"/>
    <x v="18"/>
    <x v="1"/>
    <x v="14"/>
    <n v="35.1"/>
    <x v="297"/>
    <x v="9"/>
    <n v="9.1"/>
    <x v="1705"/>
    <s v="Forest Green"/>
    <x v="30"/>
    <n v="0"/>
    <s v="★★★★☆"/>
    <n v="4"/>
    <n v="14438"/>
    <n v="5"/>
    <x v="1706"/>
    <n v="13.846153846153845"/>
    <n v="270.73020576131688"/>
    <x v="0"/>
  </r>
  <r>
    <n v="1708"/>
    <x v="24"/>
    <x v="112"/>
    <x v="2"/>
    <x v="11"/>
    <n v="84.3"/>
    <x v="205"/>
    <x v="7"/>
    <n v="2.7"/>
    <x v="1706"/>
    <s v="Matte Black"/>
    <x v="36"/>
    <n v="0"/>
    <s v="★★★★★"/>
    <n v="5"/>
    <n v="9459"/>
    <n v="5"/>
    <x v="1707"/>
    <n v="3.9620403321470938"/>
    <n v="393.79664670658678"/>
    <x v="0"/>
  </r>
  <r>
    <n v="1709"/>
    <x v="2"/>
    <x v="2"/>
    <x v="6"/>
    <x v="13"/>
    <n v="122.4"/>
    <x v="458"/>
    <x v="4"/>
    <n v="2.5"/>
    <x v="1707"/>
    <s v="Volcanic Yellow"/>
    <x v="21"/>
    <s v="Unknown"/>
    <s v="★★★★☆"/>
    <n v="4"/>
    <n v="13634"/>
    <n v="3"/>
    <x v="1708"/>
    <n v="4.5179738562091503"/>
    <n v="146.31383363471971"/>
    <x v="0"/>
  </r>
  <r>
    <n v="1710"/>
    <x v="17"/>
    <x v="123"/>
    <x v="10"/>
    <x v="7"/>
    <n v="107.2"/>
    <x v="90"/>
    <x v="11"/>
    <n v="3.9"/>
    <x v="1708"/>
    <s v="Gun Metal"/>
    <x v="29"/>
    <n v="5"/>
    <s v="★★★★☆"/>
    <n v="4"/>
    <n v="8582"/>
    <n v="4"/>
    <x v="1709"/>
    <n v="2.71455223880597"/>
    <n v="196.60381443298968"/>
    <x v="1"/>
  </r>
  <r>
    <n v="1711"/>
    <x v="27"/>
    <x v="34"/>
    <x v="9"/>
    <x v="11"/>
    <n v="69"/>
    <x v="128"/>
    <x v="4"/>
    <n v="7.3"/>
    <x v="1709"/>
    <s v="Black"/>
    <x v="21"/>
    <n v="4"/>
    <s v="★★★☆☆"/>
    <n v="3"/>
    <n v="9119"/>
    <n v="5"/>
    <x v="1710"/>
    <n v="8.695652173913043"/>
    <n v="230.47881666666669"/>
    <x v="0"/>
  </r>
  <r>
    <n v="1712"/>
    <x v="24"/>
    <x v="166"/>
    <x v="1"/>
    <x v="9"/>
    <n v="139.69999999999999"/>
    <x v="41"/>
    <x v="4"/>
    <n v="8.9"/>
    <x v="1710"/>
    <s v="Green"/>
    <x v="34"/>
    <n v="1"/>
    <s v="★★★★★"/>
    <n v="5"/>
    <n v="19459"/>
    <n v="3"/>
    <x v="1711"/>
    <n v="1.546170365068003"/>
    <n v="522.27513888888882"/>
    <x v="0"/>
  </r>
  <r>
    <n v="1713"/>
    <x v="11"/>
    <x v="118"/>
    <x v="10"/>
    <x v="12"/>
    <n v="141.6"/>
    <x v="190"/>
    <x v="5"/>
    <n v="7.4"/>
    <x v="1711"/>
    <s v="Silver"/>
    <x v="28"/>
    <s v="Unknown"/>
    <s v="★★★★★"/>
    <n v="5"/>
    <n v="3086"/>
    <n v="3"/>
    <x v="1712"/>
    <n v="2.0903954802259888"/>
    <n v="214.92956081081081"/>
    <x v="1"/>
  </r>
  <r>
    <n v="1714"/>
    <x v="15"/>
    <x v="109"/>
    <x v="10"/>
    <x v="10"/>
    <n v="86.8"/>
    <x v="478"/>
    <x v="6"/>
    <n v="1.9"/>
    <x v="1712"/>
    <s v="Green"/>
    <x v="15"/>
    <s v="Unknown"/>
    <s v="★★★★☆"/>
    <n v="4"/>
    <n v="1750"/>
    <n v="4"/>
    <x v="1713"/>
    <n v="2.7995391705069124"/>
    <n v="218.55781893004115"/>
    <x v="1"/>
  </r>
  <r>
    <n v="1715"/>
    <x v="52"/>
    <x v="145"/>
    <x v="3"/>
    <x v="9"/>
    <n v="114.8"/>
    <x v="14"/>
    <x v="13"/>
    <n v="10.1"/>
    <x v="1713"/>
    <s v="Copper"/>
    <x v="30"/>
    <n v="4"/>
    <s v="★★★☆☆"/>
    <n v="3"/>
    <n v="3488"/>
    <n v="4"/>
    <x v="1714"/>
    <n v="4.5993031358885021"/>
    <n v="165.24189393939395"/>
    <x v="0"/>
  </r>
  <r>
    <n v="1716"/>
    <x v="10"/>
    <x v="10"/>
    <x v="6"/>
    <x v="4"/>
    <n v="131"/>
    <x v="446"/>
    <x v="5"/>
    <n v="11.9"/>
    <x v="1714"/>
    <s v="Racing Red"/>
    <x v="13"/>
    <n v="4"/>
    <s v="★★★☆☆"/>
    <n v="3"/>
    <n v="14177"/>
    <n v="3"/>
    <x v="1715"/>
    <n v="3.8473282442748094"/>
    <n v="144.2728968253968"/>
    <x v="1"/>
  </r>
  <r>
    <n v="1717"/>
    <x v="50"/>
    <x v="94"/>
    <x v="1"/>
    <x v="14"/>
    <n v="109"/>
    <x v="379"/>
    <x v="5"/>
    <n v="5.2"/>
    <x v="1715"/>
    <s v="Tan"/>
    <x v="7"/>
    <n v="1"/>
    <s v="★★★★☆"/>
    <n v="4"/>
    <n v="11547"/>
    <n v="4"/>
    <x v="1716"/>
    <n v="5.4128440366972477"/>
    <n v="100.32284745762712"/>
    <x v="1"/>
  </r>
  <r>
    <n v="1718"/>
    <x v="46"/>
    <x v="114"/>
    <x v="9"/>
    <x v="6"/>
    <n v="74.400000000000006"/>
    <x v="40"/>
    <x v="9"/>
    <n v="3"/>
    <x v="1716"/>
    <s v="Graphite Gray"/>
    <x v="12"/>
    <s v="Unknown"/>
    <s v="★★★★★"/>
    <n v="5"/>
    <n v="19332"/>
    <n v="5"/>
    <x v="1717"/>
    <n v="3.440860215053763"/>
    <n v="545.55746093749997"/>
    <x v="0"/>
  </r>
  <r>
    <n v="1719"/>
    <x v="5"/>
    <x v="161"/>
    <x v="9"/>
    <x v="4"/>
    <n v="147.1"/>
    <x v="375"/>
    <x v="2"/>
    <n v="1.8"/>
    <x v="1717"/>
    <s v="Platinum"/>
    <x v="18"/>
    <n v="3"/>
    <s v="★★★★★"/>
    <n v="5"/>
    <n v="5627"/>
    <n v="3"/>
    <x v="1718"/>
    <n v="1.2576478585995923"/>
    <n v="296.55016216216217"/>
    <x v="1"/>
  </r>
  <r>
    <n v="1720"/>
    <x v="2"/>
    <x v="175"/>
    <x v="8"/>
    <x v="3"/>
    <n v="139.69999999999999"/>
    <x v="316"/>
    <x v="3"/>
    <n v="1.4"/>
    <x v="1718"/>
    <s v="Matte Black"/>
    <x v="6"/>
    <n v="0"/>
    <s v="Unknown"/>
    <s v="Unknown"/>
    <n v="19728"/>
    <n v="3"/>
    <x v="1719"/>
    <n v="3.650680028632785"/>
    <n v="203.27535294117646"/>
    <x v="0"/>
  </r>
  <r>
    <n v="1721"/>
    <x v="16"/>
    <x v="176"/>
    <x v="1"/>
    <x v="10"/>
    <n v="98.2"/>
    <x v="381"/>
    <x v="8"/>
    <n v="4.8"/>
    <x v="1719"/>
    <s v="Graphite Gray"/>
    <x v="27"/>
    <n v="3"/>
    <s v="★★★☆☆"/>
    <n v="3"/>
    <n v="19585"/>
    <n v="5"/>
    <x v="1720"/>
    <n v="4.9185336048879833"/>
    <n v="255.03724637681159"/>
    <x v="0"/>
  </r>
  <r>
    <n v="1722"/>
    <x v="1"/>
    <x v="1"/>
    <x v="10"/>
    <x v="12"/>
    <n v="130.6"/>
    <x v="469"/>
    <x v="12"/>
    <n v="7.4"/>
    <x v="1720"/>
    <s v="Purple"/>
    <x v="6"/>
    <s v="Unknown"/>
    <s v="Unknown"/>
    <s v="Unknown"/>
    <n v="19667"/>
    <n v="5"/>
    <x v="1721"/>
    <n v="3.6370597243491578"/>
    <n v="102.09528421052632"/>
    <x v="1"/>
  </r>
  <r>
    <n v="1723"/>
    <x v="51"/>
    <x v="163"/>
    <x v="2"/>
    <x v="4"/>
    <n v="134.5"/>
    <x v="445"/>
    <x v="13"/>
    <n v="10.1"/>
    <x v="1721"/>
    <s v="Midnight Black"/>
    <x v="13"/>
    <n v="1"/>
    <s v="★★★☆☆"/>
    <n v="3"/>
    <n v="3981"/>
    <n v="5"/>
    <x v="1722"/>
    <n v="0.99628252788104088"/>
    <n v="1000.8773134328358"/>
    <x v="0"/>
  </r>
  <r>
    <n v="1724"/>
    <x v="15"/>
    <x v="109"/>
    <x v="8"/>
    <x v="9"/>
    <n v="97.8"/>
    <x v="470"/>
    <x v="13"/>
    <n v="1.6"/>
    <x v="1722"/>
    <s v="Navy Blue"/>
    <x v="3"/>
    <n v="1"/>
    <s v="★★★☆☆"/>
    <n v="3"/>
    <n v="19762"/>
    <n v="3"/>
    <x v="1723"/>
    <n v="2.8936605316973414"/>
    <n v="194.16643109540635"/>
    <x v="1"/>
  </r>
  <r>
    <n v="1725"/>
    <x v="14"/>
    <x v="14"/>
    <x v="5"/>
    <x v="3"/>
    <n v="87.8"/>
    <x v="228"/>
    <x v="5"/>
    <n v="9.4"/>
    <x v="1723"/>
    <s v="Ruby Red"/>
    <x v="30"/>
    <n v="5"/>
    <s v="★★★★★"/>
    <n v="5"/>
    <n v="17641"/>
    <n v="4"/>
    <x v="1724"/>
    <n v="5.4328018223234622"/>
    <n v="219.3112997903564"/>
    <x v="0"/>
  </r>
  <r>
    <n v="1726"/>
    <x v="9"/>
    <x v="9"/>
    <x v="6"/>
    <x v="5"/>
    <n v="114.8"/>
    <x v="413"/>
    <x v="11"/>
    <n v="8.6"/>
    <x v="1724"/>
    <s v="Emerald Green"/>
    <x v="7"/>
    <n v="0"/>
    <s v="★★★☆☆"/>
    <n v="3"/>
    <n v="6756"/>
    <n v="3"/>
    <x v="1725"/>
    <n v="3.3710801393728222"/>
    <n v="220.4348062015504"/>
    <x v="0"/>
  </r>
  <r>
    <n v="1727"/>
    <x v="29"/>
    <x v="51"/>
    <x v="8"/>
    <x v="5"/>
    <n v="75.7"/>
    <x v="328"/>
    <x v="6"/>
    <n v="8.5"/>
    <x v="1725"/>
    <s v="Lime Green"/>
    <x v="27"/>
    <n v="0"/>
    <s v="★★★☆☆"/>
    <n v="3"/>
    <n v="5624"/>
    <n v="5"/>
    <x v="1726"/>
    <n v="1.5059445178335535"/>
    <n v="390.55149122807018"/>
    <x v="1"/>
  </r>
  <r>
    <n v="1728"/>
    <x v="42"/>
    <x v="110"/>
    <x v="4"/>
    <x v="0"/>
    <n v="100.2"/>
    <x v="30"/>
    <x v="3"/>
    <n v="9.8000000000000007"/>
    <x v="1726"/>
    <s v="Sky Blue"/>
    <x v="9"/>
    <n v="1"/>
    <s v="★★★☆☆"/>
    <n v="3"/>
    <n v="3084"/>
    <n v="5"/>
    <x v="1727"/>
    <n v="5.4890219560878242"/>
    <n v="67.926745454545454"/>
    <x v="2"/>
  </r>
  <r>
    <n v="1729"/>
    <x v="35"/>
    <x v="87"/>
    <x v="6"/>
    <x v="13"/>
    <n v="41.9"/>
    <x v="343"/>
    <x v="13"/>
    <n v="2.2999999999999998"/>
    <x v="1727"/>
    <s v="Black"/>
    <x v="1"/>
    <n v="1"/>
    <s v="★★★☆☆"/>
    <n v="3"/>
    <n v="19691"/>
    <n v="4"/>
    <x v="1728"/>
    <n v="11.670644391408114"/>
    <n v="303.12877300613496"/>
    <x v="0"/>
  </r>
  <r>
    <n v="1730"/>
    <x v="18"/>
    <x v="23"/>
    <x v="2"/>
    <x v="0"/>
    <n v="136.30000000000001"/>
    <x v="287"/>
    <x v="7"/>
    <n v="8.1999999999999993"/>
    <x v="1728"/>
    <s v="Lime Green"/>
    <x v="12"/>
    <n v="3"/>
    <s v="Unknown"/>
    <s v="Unknown"/>
    <n v="18872"/>
    <n v="4"/>
    <x v="1729"/>
    <n v="1.0711665443873808"/>
    <n v="628.56479452054793"/>
    <x v="0"/>
  </r>
  <r>
    <n v="1731"/>
    <x v="35"/>
    <x v="87"/>
    <x v="7"/>
    <x v="11"/>
    <n v="45"/>
    <x v="279"/>
    <x v="15"/>
    <n v="10.8"/>
    <x v="1729"/>
    <s v="Purple"/>
    <x v="17"/>
    <n v="1"/>
    <s v="★★★☆☆"/>
    <n v="3"/>
    <n v="1828"/>
    <n v="5"/>
    <x v="1730"/>
    <n v="8.3555555555555561"/>
    <n v="228.97598404255319"/>
    <x v="0"/>
  </r>
  <r>
    <n v="1732"/>
    <x v="46"/>
    <x v="114"/>
    <x v="9"/>
    <x v="1"/>
    <n v="29.9"/>
    <x v="403"/>
    <x v="15"/>
    <n v="0.8"/>
    <x v="1730"/>
    <s v="Beige"/>
    <x v="11"/>
    <n v="1"/>
    <s v="★★★☆☆"/>
    <n v="3"/>
    <n v="1154"/>
    <n v="5"/>
    <x v="1731"/>
    <n v="18.762541806020067"/>
    <n v="96.178395721925142"/>
    <x v="1"/>
  </r>
  <r>
    <n v="1733"/>
    <x v="21"/>
    <x v="116"/>
    <x v="7"/>
    <x v="3"/>
    <n v="112.4"/>
    <x v="252"/>
    <x v="9"/>
    <n v="7.4"/>
    <x v="1731"/>
    <s v="Matte Green"/>
    <x v="34"/>
    <n v="4"/>
    <s v="★★★☆☆"/>
    <n v="3"/>
    <n v="2143"/>
    <n v="5"/>
    <x v="1732"/>
    <n v="2.8558718861209962"/>
    <n v="383.31504672897199"/>
    <x v="0"/>
  </r>
  <r>
    <n v="1734"/>
    <x v="46"/>
    <x v="83"/>
    <x v="8"/>
    <x v="9"/>
    <n v="108"/>
    <x v="158"/>
    <x v="3"/>
    <n v="9.5"/>
    <x v="1732"/>
    <s v="Bronze"/>
    <x v="5"/>
    <n v="3"/>
    <s v="★★★★★"/>
    <n v="5"/>
    <n v="6154"/>
    <n v="4"/>
    <x v="1733"/>
    <n v="4.8796296296296298"/>
    <n v="126.49952561669829"/>
    <x v="1"/>
  </r>
  <r>
    <n v="1735"/>
    <x v="23"/>
    <x v="120"/>
    <x v="8"/>
    <x v="14"/>
    <n v="59"/>
    <x v="182"/>
    <x v="3"/>
    <n v="11.5"/>
    <x v="1733"/>
    <s v="Aurora Blue"/>
    <x v="2"/>
    <s v="Unknown"/>
    <s v="★★★★☆"/>
    <n v="4"/>
    <n v="8336"/>
    <n v="5"/>
    <x v="1734"/>
    <n v="6.1694915254237293"/>
    <n v="167.25964285714286"/>
    <x v="1"/>
  </r>
  <r>
    <n v="1736"/>
    <x v="19"/>
    <x v="140"/>
    <x v="9"/>
    <x v="14"/>
    <n v="125.1"/>
    <x v="450"/>
    <x v="8"/>
    <n v="2.5"/>
    <x v="1734"/>
    <s v="Matte Gray"/>
    <x v="10"/>
    <n v="4"/>
    <s v="★★★★☆"/>
    <n v="4"/>
    <n v="682"/>
    <n v="4"/>
    <x v="1735"/>
    <n v="4.1167066346922461"/>
    <n v="116.29266019417476"/>
    <x v="1"/>
  </r>
  <r>
    <n v="1737"/>
    <x v="22"/>
    <x v="49"/>
    <x v="2"/>
    <x v="1"/>
    <n v="128.30000000000001"/>
    <x v="346"/>
    <x v="14"/>
    <n v="2.4"/>
    <x v="1735"/>
    <s v="Matte Gray"/>
    <x v="20"/>
    <n v="2"/>
    <s v="★★★★☆"/>
    <n v="4"/>
    <n v="270"/>
    <n v="3"/>
    <x v="1736"/>
    <n v="3.0787217459080276"/>
    <n v="306.56756962025315"/>
    <x v="0"/>
  </r>
  <r>
    <n v="1738"/>
    <x v="49"/>
    <x v="107"/>
    <x v="5"/>
    <x v="1"/>
    <n v="144.80000000000001"/>
    <x v="293"/>
    <x v="5"/>
    <n v="2.9"/>
    <x v="1736"/>
    <s v="Titanium"/>
    <x v="36"/>
    <n v="0"/>
    <s v="★★★★★"/>
    <n v="5"/>
    <n v="17138"/>
    <n v="3"/>
    <x v="1737"/>
    <n v="1.6919889502762429"/>
    <n v="416.78681632653064"/>
    <x v="0"/>
  </r>
  <r>
    <n v="1739"/>
    <x v="14"/>
    <x v="97"/>
    <x v="5"/>
    <x v="14"/>
    <n v="96.5"/>
    <x v="363"/>
    <x v="0"/>
    <n v="6.8"/>
    <x v="1737"/>
    <s v="Electric Blue"/>
    <x v="22"/>
    <n v="5"/>
    <s v="★★★★★"/>
    <n v="5"/>
    <n v="12363"/>
    <n v="5"/>
    <x v="1738"/>
    <n v="2.4870466321243523"/>
    <n v="599.76995833333342"/>
    <x v="0"/>
  </r>
  <r>
    <n v="1740"/>
    <x v="43"/>
    <x v="124"/>
    <x v="7"/>
    <x v="9"/>
    <n v="90.1"/>
    <x v="62"/>
    <x v="13"/>
    <n v="5.8"/>
    <x v="1738"/>
    <s v="Yellow"/>
    <x v="4"/>
    <n v="5"/>
    <s v="★★★★☆"/>
    <n v="4"/>
    <n v="19144"/>
    <n v="3"/>
    <x v="1739"/>
    <n v="4.3951165371809102"/>
    <n v="199.57060606060608"/>
    <x v="1"/>
  </r>
  <r>
    <n v="1741"/>
    <x v="39"/>
    <x v="160"/>
    <x v="5"/>
    <x v="12"/>
    <n v="138.1"/>
    <x v="47"/>
    <x v="10"/>
    <n v="11.6"/>
    <x v="1739"/>
    <s v="Matte Black"/>
    <x v="28"/>
    <n v="5"/>
    <s v="★★★★☆"/>
    <n v="4"/>
    <n v="12851"/>
    <n v="4"/>
    <x v="1740"/>
    <n v="1.0209992758870383"/>
    <n v="395.65347517730498"/>
    <x v="1"/>
  </r>
  <r>
    <n v="1742"/>
    <x v="47"/>
    <x v="100"/>
    <x v="9"/>
    <x v="0"/>
    <n v="62.4"/>
    <x v="282"/>
    <x v="5"/>
    <n v="1.4"/>
    <x v="1740"/>
    <s v="Brown"/>
    <x v="23"/>
    <n v="3"/>
    <s v="★★★★★"/>
    <n v="5"/>
    <n v="5921"/>
    <n v="3"/>
    <x v="1741"/>
    <n v="6.9551282051282053"/>
    <n v="270.40682027649768"/>
    <x v="0"/>
  </r>
  <r>
    <n v="1743"/>
    <x v="33"/>
    <x v="159"/>
    <x v="2"/>
    <x v="9"/>
    <n v="135.4"/>
    <x v="269"/>
    <x v="5"/>
    <n v="0.7"/>
    <x v="1741"/>
    <s v="Bronze"/>
    <x v="11"/>
    <n v="0"/>
    <s v="★★★★☆"/>
    <n v="4"/>
    <n v="18894"/>
    <n v="3"/>
    <x v="1742"/>
    <n v="2.3781388478581977"/>
    <n v="457.04531055900623"/>
    <x v="0"/>
  </r>
  <r>
    <n v="1744"/>
    <x v="50"/>
    <x v="117"/>
    <x v="6"/>
    <x v="8"/>
    <n v="37.6"/>
    <x v="397"/>
    <x v="13"/>
    <n v="10.9"/>
    <x v="1742"/>
    <s v="Brown"/>
    <x v="12"/>
    <n v="5"/>
    <s v="★★★★☆"/>
    <n v="4"/>
    <n v="14604"/>
    <n v="3"/>
    <x v="1743"/>
    <n v="12.340425531914892"/>
    <n v="270.36329741379313"/>
    <x v="0"/>
  </r>
  <r>
    <n v="1745"/>
    <x v="45"/>
    <x v="77"/>
    <x v="10"/>
    <x v="11"/>
    <n v="27.2"/>
    <x v="427"/>
    <x v="3"/>
    <n v="6.7"/>
    <x v="1743"/>
    <s v="Champagne"/>
    <x v="33"/>
    <n v="3"/>
    <s v="★★★☆☆"/>
    <n v="3"/>
    <n v="13476"/>
    <n v="3"/>
    <x v="1744"/>
    <n v="19.889705882352942"/>
    <n v="248.71569316081332"/>
    <x v="0"/>
  </r>
  <r>
    <n v="1746"/>
    <x v="40"/>
    <x v="62"/>
    <x v="6"/>
    <x v="9"/>
    <n v="51.8"/>
    <x v="381"/>
    <x v="9"/>
    <n v="10.4"/>
    <x v="1744"/>
    <s v="Lime Green"/>
    <x v="16"/>
    <n v="4"/>
    <s v="Unknown"/>
    <s v="Unknown"/>
    <n v="2771"/>
    <n v="3"/>
    <x v="1745"/>
    <n v="9.3243243243243246"/>
    <n v="277.80681159420288"/>
    <x v="0"/>
  </r>
  <r>
    <n v="1747"/>
    <x v="38"/>
    <x v="54"/>
    <x v="10"/>
    <x v="12"/>
    <n v="91.4"/>
    <x v="302"/>
    <x v="5"/>
    <n v="1.5"/>
    <x v="1745"/>
    <s v="Ruby Red"/>
    <x v="21"/>
    <s v="Unknown"/>
    <s v="★★★★☆"/>
    <n v="4"/>
    <n v="4830"/>
    <n v="5"/>
    <x v="1746"/>
    <n v="3.2056892778993435"/>
    <n v="432.70136518771329"/>
    <x v="0"/>
  </r>
  <r>
    <n v="1748"/>
    <x v="50"/>
    <x v="117"/>
    <x v="2"/>
    <x v="4"/>
    <n v="68.900000000000006"/>
    <x v="188"/>
    <x v="2"/>
    <n v="10.8"/>
    <x v="1746"/>
    <s v="Tan"/>
    <x v="5"/>
    <s v="Unknown"/>
    <s v="★★★★☆"/>
    <n v="4"/>
    <n v="9962"/>
    <n v="5"/>
    <x v="1747"/>
    <n v="4.9782293178519588"/>
    <n v="222.95903790087462"/>
    <x v="1"/>
  </r>
  <r>
    <n v="1749"/>
    <x v="33"/>
    <x v="159"/>
    <x v="1"/>
    <x v="9"/>
    <n v="53.6"/>
    <x v="52"/>
    <x v="4"/>
    <n v="9.1"/>
    <x v="1747"/>
    <s v="Crimson Red"/>
    <x v="13"/>
    <n v="5"/>
    <s v="★★★★☆"/>
    <n v="4"/>
    <n v="14409"/>
    <n v="5"/>
    <x v="1748"/>
    <n v="6.7164179104477606"/>
    <n v="322.91027777777776"/>
    <x v="0"/>
  </r>
  <r>
    <n v="1750"/>
    <x v="23"/>
    <x v="106"/>
    <x v="7"/>
    <x v="0"/>
    <n v="129.5"/>
    <x v="403"/>
    <x v="2"/>
    <n v="5.7"/>
    <x v="1748"/>
    <s v="Orange"/>
    <x v="38"/>
    <n v="2"/>
    <s v="★★★☆☆"/>
    <n v="3"/>
    <n v="13548"/>
    <n v="3"/>
    <x v="1749"/>
    <n v="4.3320463320463318"/>
    <n v="100.50071301247772"/>
    <x v="1"/>
  </r>
  <r>
    <n v="1751"/>
    <x v="2"/>
    <x v="175"/>
    <x v="9"/>
    <x v="12"/>
    <n v="90"/>
    <x v="402"/>
    <x v="2"/>
    <n v="6.4"/>
    <x v="1749"/>
    <s v="Matte Gray"/>
    <x v="24"/>
    <n v="3"/>
    <s v="★★★★☆"/>
    <n v="4"/>
    <n v="8933"/>
    <n v="5"/>
    <x v="1750"/>
    <n v="5.0666666666666664"/>
    <n v="303.08653508771926"/>
    <x v="0"/>
  </r>
  <r>
    <n v="1752"/>
    <x v="33"/>
    <x v="159"/>
    <x v="6"/>
    <x v="1"/>
    <n v="85.3"/>
    <x v="288"/>
    <x v="0"/>
    <n v="7.3"/>
    <x v="1750"/>
    <s v="Candy Apple Red"/>
    <x v="4"/>
    <n v="0"/>
    <s v="★★★★☆"/>
    <n v="4"/>
    <n v="12756"/>
    <n v="4"/>
    <x v="1751"/>
    <n v="3.1770222743259087"/>
    <n v="486.39483394833951"/>
    <x v="0"/>
  </r>
  <r>
    <n v="1753"/>
    <x v="23"/>
    <x v="28"/>
    <x v="6"/>
    <x v="8"/>
    <n v="54.5"/>
    <x v="120"/>
    <x v="10"/>
    <n v="11.5"/>
    <x v="1751"/>
    <s v="Sunset Orange"/>
    <x v="34"/>
    <s v="Unknown"/>
    <s v="★★★★☆"/>
    <n v="4"/>
    <n v="2892"/>
    <n v="3"/>
    <x v="1752"/>
    <n v="3.2293577981651378"/>
    <n v="497.73988636363634"/>
    <x v="0"/>
  </r>
  <r>
    <n v="1754"/>
    <x v="8"/>
    <x v="8"/>
    <x v="8"/>
    <x v="7"/>
    <n v="121"/>
    <x v="101"/>
    <x v="2"/>
    <n v="9.6"/>
    <x v="1752"/>
    <s v="Silver"/>
    <x v="32"/>
    <n v="5"/>
    <s v="★★★★☆"/>
    <n v="4"/>
    <n v="11700"/>
    <n v="5"/>
    <x v="1753"/>
    <n v="1.0743801652892562"/>
    <n v="824.63053846153844"/>
    <x v="0"/>
  </r>
  <r>
    <n v="1755"/>
    <x v="26"/>
    <x v="72"/>
    <x v="8"/>
    <x v="0"/>
    <n v="57.8"/>
    <x v="487"/>
    <x v="5"/>
    <n v="3.3"/>
    <x v="1753"/>
    <s v="Cobalt Blue"/>
    <x v="6"/>
    <n v="3"/>
    <s v="★★★☆☆"/>
    <n v="3"/>
    <n v="6562"/>
    <n v="5"/>
    <x v="1754"/>
    <n v="4.0484429065743948"/>
    <n v="632.40559829059828"/>
    <x v="0"/>
  </r>
  <r>
    <n v="1756"/>
    <x v="9"/>
    <x v="63"/>
    <x v="9"/>
    <x v="8"/>
    <n v="102.1"/>
    <x v="126"/>
    <x v="10"/>
    <n v="10.4"/>
    <x v="1754"/>
    <s v="Sunset Orange"/>
    <x v="23"/>
    <n v="4"/>
    <s v="Unknown"/>
    <s v="Unknown"/>
    <n v="8045"/>
    <n v="4"/>
    <x v="1755"/>
    <n v="5.5631733594515183"/>
    <n v="60.595598591549297"/>
    <x v="2"/>
  </r>
  <r>
    <n v="1757"/>
    <x v="5"/>
    <x v="35"/>
    <x v="9"/>
    <x v="6"/>
    <n v="30.2"/>
    <x v="258"/>
    <x v="4"/>
    <n v="10.1"/>
    <x v="1755"/>
    <s v="Green"/>
    <x v="3"/>
    <s v="Unknown"/>
    <s v="★★★★★"/>
    <n v="5"/>
    <n v="14674"/>
    <n v="4"/>
    <x v="1756"/>
    <n v="14.966887417218544"/>
    <n v="330.16418141592919"/>
    <x v="0"/>
  </r>
  <r>
    <n v="1758"/>
    <x v="4"/>
    <x v="64"/>
    <x v="4"/>
    <x v="13"/>
    <n v="114.9"/>
    <x v="272"/>
    <x v="1"/>
    <n v="5.4"/>
    <x v="1756"/>
    <s v="Ruby Red"/>
    <x v="31"/>
    <n v="5"/>
    <s v="★★★★★"/>
    <n v="5"/>
    <n v="19121"/>
    <n v="4"/>
    <x v="1757"/>
    <n v="2.959094865100087"/>
    <n v="121.06214705882353"/>
    <x v="1"/>
  </r>
  <r>
    <n v="1759"/>
    <x v="4"/>
    <x v="64"/>
    <x v="3"/>
    <x v="5"/>
    <n v="39.1"/>
    <x v="89"/>
    <x v="10"/>
    <n v="9"/>
    <x v="1757"/>
    <s v="Turquoise"/>
    <x v="29"/>
    <n v="4"/>
    <s v="Unknown"/>
    <s v="Unknown"/>
    <n v="2221"/>
    <n v="4"/>
    <x v="1758"/>
    <n v="10.588235294117647"/>
    <n v="278.84487922705313"/>
    <x v="0"/>
  </r>
  <r>
    <n v="1760"/>
    <x v="41"/>
    <x v="67"/>
    <x v="8"/>
    <x v="0"/>
    <n v="50.1"/>
    <x v="392"/>
    <x v="11"/>
    <n v="7.1"/>
    <x v="1758"/>
    <s v="Brown"/>
    <x v="39"/>
    <n v="2"/>
    <s v="★★★☆☆"/>
    <n v="3"/>
    <n v="17531"/>
    <n v="4"/>
    <x v="1759"/>
    <n v="9.4411177644710573"/>
    <n v="110.59682875264271"/>
    <x v="1"/>
  </r>
  <r>
    <n v="1761"/>
    <x v="21"/>
    <x v="116"/>
    <x v="4"/>
    <x v="13"/>
    <n v="27.1"/>
    <x v="445"/>
    <x v="12"/>
    <n v="10.6"/>
    <x v="1759"/>
    <s v="Beige"/>
    <x v="14"/>
    <n v="2"/>
    <s v="★★★★★"/>
    <n v="5"/>
    <n v="19358"/>
    <n v="3"/>
    <x v="1760"/>
    <n v="4.9446494464944646"/>
    <n v="700.23947761194029"/>
    <x v="0"/>
  </r>
  <r>
    <n v="1762"/>
    <x v="34"/>
    <x v="47"/>
    <x v="3"/>
    <x v="11"/>
    <n v="41.8"/>
    <x v="162"/>
    <x v="8"/>
    <n v="10.4"/>
    <x v="1760"/>
    <s v="White"/>
    <x v="7"/>
    <n v="2"/>
    <s v="Unknown"/>
    <s v="Unknown"/>
    <n v="5455"/>
    <n v="5"/>
    <x v="1761"/>
    <n v="7.9665071770334936"/>
    <n v="388.32930930930934"/>
    <x v="0"/>
  </r>
  <r>
    <n v="1763"/>
    <x v="24"/>
    <x v="166"/>
    <x v="1"/>
    <x v="2"/>
    <n v="129"/>
    <x v="420"/>
    <x v="9"/>
    <n v="5.3"/>
    <x v="1761"/>
    <s v="Champagne"/>
    <x v="36"/>
    <n v="1"/>
    <s v="★★★★☆"/>
    <n v="4"/>
    <n v="2501"/>
    <n v="5"/>
    <x v="1762"/>
    <n v="1.1007751937984496"/>
    <n v="993.52492957746483"/>
    <x v="0"/>
  </r>
  <r>
    <n v="1764"/>
    <x v="17"/>
    <x v="19"/>
    <x v="0"/>
    <x v="10"/>
    <n v="66.2"/>
    <x v="90"/>
    <x v="12"/>
    <n v="3.6"/>
    <x v="1762"/>
    <s v="Tan"/>
    <x v="11"/>
    <n v="0"/>
    <s v="★★★★★"/>
    <n v="5"/>
    <n v="17628"/>
    <n v="4"/>
    <x v="1763"/>
    <n v="4.3957703927492444"/>
    <n v="492.6500687285224"/>
    <x v="0"/>
  </r>
  <r>
    <n v="1765"/>
    <x v="0"/>
    <x v="0"/>
    <x v="4"/>
    <x v="12"/>
    <n v="91.5"/>
    <x v="300"/>
    <x v="5"/>
    <n v="10.6"/>
    <x v="1763"/>
    <s v="Blue"/>
    <x v="32"/>
    <n v="5"/>
    <s v="★★★☆☆"/>
    <n v="3"/>
    <n v="5597"/>
    <n v="5"/>
    <x v="1764"/>
    <n v="2.918032786885246"/>
    <n v="474.93535580524349"/>
    <x v="0"/>
  </r>
  <r>
    <n v="1766"/>
    <x v="2"/>
    <x v="101"/>
    <x v="2"/>
    <x v="14"/>
    <n v="87.4"/>
    <x v="198"/>
    <x v="7"/>
    <n v="4.8"/>
    <x v="1764"/>
    <s v="Sapphire Blue"/>
    <x v="10"/>
    <n v="1"/>
    <s v="Unknown"/>
    <s v="Unknown"/>
    <n v="7220"/>
    <n v="4"/>
    <x v="1765"/>
    <n v="6.3386727688787179"/>
    <n v="128.91592057761733"/>
    <x v="1"/>
  </r>
  <r>
    <n v="1767"/>
    <x v="15"/>
    <x v="15"/>
    <x v="3"/>
    <x v="5"/>
    <n v="113.1"/>
    <x v="411"/>
    <x v="2"/>
    <n v="11.9"/>
    <x v="1765"/>
    <s v="Red"/>
    <x v="28"/>
    <n v="1"/>
    <s v="★★★☆☆"/>
    <n v="3"/>
    <n v="10215"/>
    <n v="3"/>
    <x v="1766"/>
    <n v="1.0698496905393458"/>
    <n v="1200.5130578512396"/>
    <x v="0"/>
  </r>
  <r>
    <n v="1768"/>
    <x v="35"/>
    <x v="87"/>
    <x v="5"/>
    <x v="12"/>
    <n v="116.8"/>
    <x v="102"/>
    <x v="2"/>
    <n v="10.199999999999999"/>
    <x v="1766"/>
    <s v="Yellow"/>
    <x v="10"/>
    <s v="Unknown"/>
    <s v="★★★☆☆"/>
    <n v="3"/>
    <n v="9672"/>
    <n v="3"/>
    <x v="1767"/>
    <n v="1.9092465753424659"/>
    <n v="530.31686098654711"/>
    <x v="0"/>
  </r>
  <r>
    <n v="1769"/>
    <x v="39"/>
    <x v="160"/>
    <x v="9"/>
    <x v="6"/>
    <n v="45.6"/>
    <x v="420"/>
    <x v="5"/>
    <n v="10.7"/>
    <x v="1767"/>
    <s v="Metallic Silver"/>
    <x v="8"/>
    <n v="2"/>
    <s v="★★★★☆"/>
    <n v="4"/>
    <n v="9726"/>
    <n v="3"/>
    <x v="1768"/>
    <n v="3.1140350877192979"/>
    <n v="512.41563380281696"/>
    <x v="1"/>
  </r>
  <r>
    <n v="1770"/>
    <x v="18"/>
    <x v="23"/>
    <x v="3"/>
    <x v="6"/>
    <n v="107.3"/>
    <x v="168"/>
    <x v="2"/>
    <n v="7.6"/>
    <x v="1768"/>
    <s v="Tan"/>
    <x v="2"/>
    <n v="2"/>
    <s v="★★★★☆"/>
    <n v="4"/>
    <n v="13329"/>
    <n v="5"/>
    <x v="1769"/>
    <n v="1.4072693383038211"/>
    <n v="904.37039735099336"/>
    <x v="0"/>
  </r>
  <r>
    <n v="1771"/>
    <x v="41"/>
    <x v="134"/>
    <x v="8"/>
    <x v="0"/>
    <n v="124"/>
    <x v="437"/>
    <x v="8"/>
    <n v="1.9"/>
    <x v="1769"/>
    <s v="Midnight Black"/>
    <x v="24"/>
    <n v="1"/>
    <s v="★★★★★"/>
    <n v="5"/>
    <n v="8745"/>
    <n v="4"/>
    <x v="1770"/>
    <n v="2.1451612903225805"/>
    <n v="364.67447368421051"/>
    <x v="0"/>
  </r>
  <r>
    <n v="1772"/>
    <x v="28"/>
    <x v="61"/>
    <x v="9"/>
    <x v="13"/>
    <n v="109"/>
    <x v="12"/>
    <x v="7"/>
    <n v="0.8"/>
    <x v="1770"/>
    <s v="Ice Silver"/>
    <x v="16"/>
    <n v="3"/>
    <s v="Unknown"/>
    <s v="Unknown"/>
    <n v="1929"/>
    <n v="5"/>
    <x v="1771"/>
    <n v="5.3027522935779814"/>
    <n v="253.63993079584776"/>
    <x v="0"/>
  </r>
  <r>
    <n v="1773"/>
    <x v="48"/>
    <x v="127"/>
    <x v="10"/>
    <x v="7"/>
    <n v="52.5"/>
    <x v="324"/>
    <x v="7"/>
    <n v="5.2"/>
    <x v="1771"/>
    <s v="Platinum"/>
    <x v="35"/>
    <n v="1"/>
    <s v="★★★★☆"/>
    <n v="4"/>
    <n v="11660"/>
    <n v="5"/>
    <x v="1772"/>
    <n v="9.6952380952380945"/>
    <n v="92.273948919449907"/>
    <x v="1"/>
  </r>
  <r>
    <n v="1774"/>
    <x v="4"/>
    <x v="148"/>
    <x v="1"/>
    <x v="14"/>
    <n v="69.5"/>
    <x v="468"/>
    <x v="4"/>
    <n v="11.5"/>
    <x v="1772"/>
    <s v="Metallic Silver"/>
    <x v="22"/>
    <n v="5"/>
    <s v="Unknown"/>
    <s v="Unknown"/>
    <n v="11313"/>
    <n v="5"/>
    <x v="1773"/>
    <n v="5.985611510791367"/>
    <n v="80.90682692307692"/>
    <x v="2"/>
  </r>
  <r>
    <n v="1775"/>
    <x v="24"/>
    <x v="98"/>
    <x v="1"/>
    <x v="14"/>
    <n v="102.4"/>
    <x v="408"/>
    <x v="14"/>
    <n v="6.2"/>
    <x v="1773"/>
    <s v="Matte Gray"/>
    <x v="4"/>
    <s v="Unknown"/>
    <s v="★★★☆☆"/>
    <n v="3"/>
    <n v="15181"/>
    <n v="4"/>
    <x v="1774"/>
    <n v="5.5859375"/>
    <n v="211.90139860139863"/>
    <x v="0"/>
  </r>
  <r>
    <n v="1776"/>
    <x v="1"/>
    <x v="26"/>
    <x v="5"/>
    <x v="12"/>
    <n v="115.6"/>
    <x v="59"/>
    <x v="12"/>
    <n v="6.9"/>
    <x v="1774"/>
    <s v="Charcoal"/>
    <x v="19"/>
    <n v="2"/>
    <s v="★★★☆☆"/>
    <n v="3"/>
    <n v="10852"/>
    <n v="5"/>
    <x v="1775"/>
    <n v="1.9896193771626298"/>
    <n v="620.49160869565219"/>
    <x v="0"/>
  </r>
  <r>
    <n v="1777"/>
    <x v="26"/>
    <x v="173"/>
    <x v="10"/>
    <x v="5"/>
    <n v="102.1"/>
    <x v="182"/>
    <x v="4"/>
    <n v="0.7"/>
    <x v="1775"/>
    <s v="Copper"/>
    <x v="3"/>
    <s v="Unknown"/>
    <s v="★★★★☆"/>
    <n v="4"/>
    <n v="419"/>
    <n v="4"/>
    <x v="1776"/>
    <n v="3.5651322233104801"/>
    <n v="207.7263736263736"/>
    <x v="1"/>
  </r>
  <r>
    <n v="1778"/>
    <x v="31"/>
    <x v="68"/>
    <x v="6"/>
    <x v="5"/>
    <n v="82"/>
    <x v="29"/>
    <x v="4"/>
    <n v="8.5"/>
    <x v="1776"/>
    <s v="Pink"/>
    <x v="14"/>
    <n v="0"/>
    <s v="Unknown"/>
    <s v="Unknown"/>
    <n v="16471"/>
    <n v="5"/>
    <x v="1777"/>
    <n v="4.024390243902439"/>
    <n v="311.63169696969697"/>
    <x v="0"/>
  </r>
  <r>
    <n v="1779"/>
    <x v="5"/>
    <x v="35"/>
    <x v="9"/>
    <x v="3"/>
    <n v="145.19999999999999"/>
    <x v="320"/>
    <x v="12"/>
    <n v="0.9"/>
    <x v="1777"/>
    <s v="Pink"/>
    <x v="34"/>
    <n v="1"/>
    <s v="★★★★★"/>
    <n v="5"/>
    <n v="16667"/>
    <n v="5"/>
    <x v="1778"/>
    <n v="1.5977961432506889"/>
    <n v="595.12762931034479"/>
    <x v="0"/>
  </r>
  <r>
    <n v="1780"/>
    <x v="18"/>
    <x v="18"/>
    <x v="9"/>
    <x v="11"/>
    <n v="75.3"/>
    <x v="212"/>
    <x v="3"/>
    <n v="1.4"/>
    <x v="1778"/>
    <s v="Blue"/>
    <x v="31"/>
    <n v="1"/>
    <s v="Unknown"/>
    <s v="Unknown"/>
    <n v="2889"/>
    <n v="3"/>
    <x v="1779"/>
    <n v="7.5166002656042501"/>
    <n v="135.55183745583039"/>
    <x v="1"/>
  </r>
  <r>
    <n v="1781"/>
    <x v="13"/>
    <x v="13"/>
    <x v="3"/>
    <x v="3"/>
    <n v="21.2"/>
    <x v="478"/>
    <x v="6"/>
    <n v="10.1"/>
    <x v="1779"/>
    <s v="Stealth Gray"/>
    <x v="38"/>
    <n v="0"/>
    <s v="★★★☆☆"/>
    <n v="3"/>
    <n v="16676"/>
    <n v="3"/>
    <x v="1780"/>
    <n v="11.462264150943396"/>
    <n v="260.29341563786011"/>
    <x v="1"/>
  </r>
  <r>
    <n v="1782"/>
    <x v="37"/>
    <x v="58"/>
    <x v="4"/>
    <x v="14"/>
    <n v="113.7"/>
    <x v="488"/>
    <x v="5"/>
    <n v="8.9"/>
    <x v="1780"/>
    <s v="Cosmic Purple"/>
    <x v="32"/>
    <n v="0"/>
    <s v="★★★★☆"/>
    <n v="4"/>
    <n v="15060"/>
    <n v="5"/>
    <x v="1781"/>
    <n v="2.0316622691292876"/>
    <n v="420.84129870129868"/>
    <x v="0"/>
  </r>
  <r>
    <n v="1783"/>
    <x v="48"/>
    <x v="143"/>
    <x v="2"/>
    <x v="2"/>
    <n v="60"/>
    <x v="231"/>
    <x v="3"/>
    <n v="7.3"/>
    <x v="1781"/>
    <s v="Racing Red"/>
    <x v="31"/>
    <n v="5"/>
    <s v="★★★★★"/>
    <n v="5"/>
    <n v="7243"/>
    <n v="3"/>
    <x v="1782"/>
    <n v="2.75"/>
    <n v="823.78545454545463"/>
    <x v="0"/>
  </r>
  <r>
    <n v="1784"/>
    <x v="11"/>
    <x v="118"/>
    <x v="9"/>
    <x v="12"/>
    <n v="21"/>
    <x v="166"/>
    <x v="13"/>
    <n v="10.4"/>
    <x v="1782"/>
    <s v="Cream"/>
    <x v="20"/>
    <n v="3"/>
    <s v="★★★★★"/>
    <n v="5"/>
    <n v="4890"/>
    <n v="5"/>
    <x v="1783"/>
    <n v="18.285714285714285"/>
    <n v="315.35598958333333"/>
    <x v="0"/>
  </r>
  <r>
    <n v="1785"/>
    <x v="42"/>
    <x v="170"/>
    <x v="1"/>
    <x v="7"/>
    <n v="89.5"/>
    <x v="394"/>
    <x v="11"/>
    <n v="6.5"/>
    <x v="1783"/>
    <s v="Matte White"/>
    <x v="18"/>
    <n v="0"/>
    <s v="★★★★☆"/>
    <n v="4"/>
    <n v="6870"/>
    <n v="3"/>
    <x v="1784"/>
    <n v="2.1787709497206702"/>
    <n v="255.2305641025641"/>
    <x v="1"/>
  </r>
  <r>
    <n v="1786"/>
    <x v="43"/>
    <x v="75"/>
    <x v="9"/>
    <x v="4"/>
    <n v="114.6"/>
    <x v="333"/>
    <x v="9"/>
    <n v="6.1"/>
    <x v="1784"/>
    <s v="Champagne"/>
    <x v="35"/>
    <s v="Unknown"/>
    <s v="★★★★★"/>
    <n v="5"/>
    <n v="7169"/>
    <n v="4"/>
    <x v="1785"/>
    <n v="3.9092495636998255"/>
    <n v="176.65292410714284"/>
    <x v="1"/>
  </r>
  <r>
    <n v="1787"/>
    <x v="22"/>
    <x v="86"/>
    <x v="6"/>
    <x v="9"/>
    <n v="62.3"/>
    <x v="341"/>
    <x v="6"/>
    <n v="4.3"/>
    <x v="1785"/>
    <s v="Teal"/>
    <x v="7"/>
    <s v="Unknown"/>
    <s v="★★★★★"/>
    <n v="5"/>
    <n v="10805"/>
    <n v="5"/>
    <x v="1786"/>
    <n v="6.3242375601926168"/>
    <n v="100.30946700507614"/>
    <x v="2"/>
  </r>
  <r>
    <n v="1788"/>
    <x v="0"/>
    <x v="0"/>
    <x v="3"/>
    <x v="0"/>
    <n v="100.9"/>
    <x v="363"/>
    <x v="1"/>
    <n v="11.6"/>
    <x v="1786"/>
    <s v="Sky Blue"/>
    <x v="12"/>
    <n v="2"/>
    <s v="★★★☆☆"/>
    <n v="3"/>
    <n v="14042"/>
    <n v="4"/>
    <x v="1787"/>
    <n v="2.3785926660059462"/>
    <n v="168.49279166666665"/>
    <x v="1"/>
  </r>
  <r>
    <n v="1789"/>
    <x v="8"/>
    <x v="8"/>
    <x v="1"/>
    <x v="6"/>
    <n v="122.7"/>
    <x v="468"/>
    <x v="6"/>
    <n v="5.4"/>
    <x v="1787"/>
    <s v="Bronze"/>
    <x v="19"/>
    <n v="2"/>
    <s v="★★★★★"/>
    <n v="5"/>
    <n v="14281"/>
    <n v="4"/>
    <x v="1788"/>
    <n v="3.3903830480847597"/>
    <n v="168.64764423076923"/>
    <x v="1"/>
  </r>
  <r>
    <n v="1790"/>
    <x v="10"/>
    <x v="10"/>
    <x v="7"/>
    <x v="4"/>
    <n v="97.9"/>
    <x v="262"/>
    <x v="10"/>
    <n v="11"/>
    <x v="1788"/>
    <s v="Electric Blue"/>
    <x v="34"/>
    <n v="1"/>
    <s v="★★★☆☆"/>
    <n v="3"/>
    <n v="1233"/>
    <n v="3"/>
    <x v="1789"/>
    <n v="2.2574055158324819"/>
    <n v="162.79841628959275"/>
    <x v="2"/>
  </r>
  <r>
    <n v="1791"/>
    <x v="7"/>
    <x v="40"/>
    <x v="2"/>
    <x v="9"/>
    <n v="81.8"/>
    <x v="264"/>
    <x v="0"/>
    <n v="2.5"/>
    <x v="1789"/>
    <s v="Gray"/>
    <x v="20"/>
    <n v="4"/>
    <s v="★★★★★"/>
    <n v="5"/>
    <n v="19667"/>
    <n v="3"/>
    <x v="1790"/>
    <n v="5.2200488997555015"/>
    <n v="149.16585480093676"/>
    <x v="1"/>
  </r>
  <r>
    <n v="1792"/>
    <x v="32"/>
    <x v="44"/>
    <x v="9"/>
    <x v="4"/>
    <n v="26.3"/>
    <x v="350"/>
    <x v="13"/>
    <n v="5.5"/>
    <x v="1790"/>
    <s v="Green"/>
    <x v="35"/>
    <n v="2"/>
    <s v="★★★★☆"/>
    <n v="4"/>
    <n v="18138"/>
    <n v="3"/>
    <x v="1791"/>
    <n v="16.007604562737644"/>
    <n v="269.118622327791"/>
    <x v="0"/>
  </r>
  <r>
    <n v="1793"/>
    <x v="3"/>
    <x v="165"/>
    <x v="8"/>
    <x v="12"/>
    <n v="117.2"/>
    <x v="90"/>
    <x v="4"/>
    <n v="5.0999999999999996"/>
    <x v="1791"/>
    <s v="Yellow"/>
    <x v="34"/>
    <n v="2"/>
    <s v="Unknown"/>
    <s v="Unknown"/>
    <n v="8029"/>
    <n v="5"/>
    <x v="1792"/>
    <n v="2.4829351535836177"/>
    <n v="411.08075601374571"/>
    <x v="0"/>
  </r>
  <r>
    <n v="1794"/>
    <x v="28"/>
    <x v="142"/>
    <x v="0"/>
    <x v="9"/>
    <n v="135.80000000000001"/>
    <x v="289"/>
    <x v="13"/>
    <n v="11.2"/>
    <x v="1792"/>
    <s v="Cream"/>
    <x v="26"/>
    <n v="0"/>
    <s v="★★★★☆"/>
    <n v="4"/>
    <n v="9794"/>
    <n v="5"/>
    <x v="1793"/>
    <n v="2.5625920471281294"/>
    <n v="370.5846264367816"/>
    <x v="0"/>
  </r>
  <r>
    <n v="1795"/>
    <x v="49"/>
    <x v="104"/>
    <x v="4"/>
    <x v="9"/>
    <n v="109.8"/>
    <x v="255"/>
    <x v="14"/>
    <n v="5.2"/>
    <x v="1793"/>
    <s v="Sky Blue"/>
    <x v="5"/>
    <n v="2"/>
    <s v="★★★☆☆"/>
    <n v="3"/>
    <n v="11711"/>
    <n v="4"/>
    <x v="1794"/>
    <n v="4.2167577413479052"/>
    <n v="256.2987041036717"/>
    <x v="0"/>
  </r>
  <r>
    <n v="1796"/>
    <x v="48"/>
    <x v="127"/>
    <x v="3"/>
    <x v="2"/>
    <n v="131.9"/>
    <x v="122"/>
    <x v="6"/>
    <n v="5.7"/>
    <x v="1794"/>
    <s v="Matte Gray"/>
    <x v="26"/>
    <s v="Unknown"/>
    <s v="★★★★☆"/>
    <n v="4"/>
    <n v="7128"/>
    <n v="5"/>
    <x v="1795"/>
    <n v="3.3661865049279758"/>
    <n v="303.98698198198201"/>
    <x v="0"/>
  </r>
  <r>
    <n v="1797"/>
    <x v="36"/>
    <x v="122"/>
    <x v="7"/>
    <x v="7"/>
    <n v="86.6"/>
    <x v="57"/>
    <x v="4"/>
    <n v="0.5"/>
    <x v="1795"/>
    <s v="Navy Blue"/>
    <x v="23"/>
    <n v="2"/>
    <s v="★★★★★"/>
    <n v="5"/>
    <n v="18661"/>
    <n v="3"/>
    <x v="1796"/>
    <n v="2.8521939953810627"/>
    <n v="394.09489878542513"/>
    <x v="0"/>
  </r>
  <r>
    <n v="1798"/>
    <x v="30"/>
    <x v="129"/>
    <x v="4"/>
    <x v="12"/>
    <n v="82.8"/>
    <x v="219"/>
    <x v="15"/>
    <n v="2.2999999999999998"/>
    <x v="1796"/>
    <s v="Bronze"/>
    <x v="17"/>
    <s v="Unknown"/>
    <s v="★★★★☆"/>
    <n v="4"/>
    <n v="6750"/>
    <n v="5"/>
    <x v="1797"/>
    <n v="3.4903381642512077"/>
    <n v="385.15688581314879"/>
    <x v="0"/>
  </r>
  <r>
    <n v="1799"/>
    <x v="35"/>
    <x v="141"/>
    <x v="6"/>
    <x v="9"/>
    <n v="90.4"/>
    <x v="327"/>
    <x v="3"/>
    <n v="6.4"/>
    <x v="1797"/>
    <s v="Lime Green"/>
    <x v="32"/>
    <n v="3"/>
    <s v="★★★★☆"/>
    <n v="4"/>
    <n v="19082"/>
    <n v="3"/>
    <x v="1798"/>
    <n v="4.0486725663716809"/>
    <n v="293.14516393442625"/>
    <x v="0"/>
  </r>
  <r>
    <n v="1800"/>
    <x v="32"/>
    <x v="85"/>
    <x v="2"/>
    <x v="11"/>
    <n v="59.4"/>
    <x v="322"/>
    <x v="13"/>
    <n v="8"/>
    <x v="1798"/>
    <s v="Emerald Green"/>
    <x v="17"/>
    <n v="3"/>
    <s v="★★★☆☆"/>
    <n v="3"/>
    <n v="11019"/>
    <n v="4"/>
    <x v="1799"/>
    <n v="6.9528619528619533"/>
    <n v="278.45903147699761"/>
    <x v="0"/>
  </r>
  <r>
    <n v="1801"/>
    <x v="13"/>
    <x v="13"/>
    <x v="10"/>
    <x v="0"/>
    <n v="20.3"/>
    <x v="17"/>
    <x v="13"/>
    <n v="9.3000000000000007"/>
    <x v="1799"/>
    <s v="Blue"/>
    <x v="37"/>
    <n v="5"/>
    <s v="★★★★☆"/>
    <n v="4"/>
    <n v="6897"/>
    <n v="4"/>
    <x v="1800"/>
    <n v="19.60591133004926"/>
    <n v="334.24997487437184"/>
    <x v="0"/>
  </r>
  <r>
    <n v="1802"/>
    <x v="5"/>
    <x v="5"/>
    <x v="7"/>
    <x v="6"/>
    <n v="149.19999999999999"/>
    <x v="109"/>
    <x v="2"/>
    <n v="1.8"/>
    <x v="1800"/>
    <s v="Ruby Red"/>
    <x v="28"/>
    <n v="1"/>
    <s v="★★★★☆"/>
    <n v="4"/>
    <n v="7877"/>
    <n v="5"/>
    <x v="1801"/>
    <n v="2.9423592493297588"/>
    <n v="327.94897494305241"/>
    <x v="0"/>
  </r>
  <r>
    <n v="1803"/>
    <x v="3"/>
    <x v="165"/>
    <x v="3"/>
    <x v="12"/>
    <n v="37.4"/>
    <x v="486"/>
    <x v="14"/>
    <n v="5.9"/>
    <x v="1801"/>
    <s v="Cream"/>
    <x v="28"/>
    <s v="Unknown"/>
    <s v="★★★★★"/>
    <n v="5"/>
    <n v="15984"/>
    <n v="4"/>
    <x v="1802"/>
    <n v="7.4866310160427814"/>
    <n v="321.63492857142859"/>
    <x v="0"/>
  </r>
  <r>
    <n v="1804"/>
    <x v="35"/>
    <x v="141"/>
    <x v="3"/>
    <x v="11"/>
    <n v="133.80000000000001"/>
    <x v="90"/>
    <x v="1"/>
    <n v="3"/>
    <x v="1802"/>
    <s v="Charcoal"/>
    <x v="9"/>
    <n v="4"/>
    <s v="★★★★★"/>
    <n v="5"/>
    <n v="578"/>
    <n v="5"/>
    <x v="1803"/>
    <n v="2.1748878923766815"/>
    <n v="377.39848797250863"/>
    <x v="0"/>
  </r>
  <r>
    <n v="1805"/>
    <x v="51"/>
    <x v="99"/>
    <x v="7"/>
    <x v="0"/>
    <n v="97.7"/>
    <x v="127"/>
    <x v="6"/>
    <n v="4.7"/>
    <x v="1803"/>
    <s v="Ruby Red"/>
    <x v="31"/>
    <n v="1"/>
    <s v="★★★★☆"/>
    <n v="4"/>
    <n v="3852"/>
    <n v="3"/>
    <x v="1804"/>
    <n v="5.3838280450358234"/>
    <n v="171.46427756653995"/>
    <x v="0"/>
  </r>
  <r>
    <n v="1806"/>
    <x v="23"/>
    <x v="120"/>
    <x v="8"/>
    <x v="2"/>
    <n v="116.4"/>
    <x v="187"/>
    <x v="8"/>
    <n v="5.6"/>
    <x v="1804"/>
    <s v="Sunset Orange"/>
    <x v="13"/>
    <n v="4"/>
    <s v="★★★★★"/>
    <n v="5"/>
    <n v="3146"/>
    <n v="4"/>
    <x v="1805"/>
    <n v="3.7371134020618553"/>
    <n v="151.8849655172414"/>
    <x v="1"/>
  </r>
  <r>
    <n v="1807"/>
    <x v="48"/>
    <x v="92"/>
    <x v="1"/>
    <x v="9"/>
    <n v="83.6"/>
    <x v="268"/>
    <x v="3"/>
    <n v="11.7"/>
    <x v="1805"/>
    <s v="Teal"/>
    <x v="11"/>
    <n v="0"/>
    <s v="★★★★☆"/>
    <n v="4"/>
    <n v="12217"/>
    <n v="5"/>
    <x v="1806"/>
    <n v="6.1483253588516753"/>
    <n v="87.42854085603112"/>
    <x v="1"/>
  </r>
  <r>
    <n v="1808"/>
    <x v="38"/>
    <x v="144"/>
    <x v="0"/>
    <x v="6"/>
    <n v="80"/>
    <x v="243"/>
    <x v="4"/>
    <n v="1.7"/>
    <x v="1806"/>
    <s v="Teal"/>
    <x v="19"/>
    <n v="5"/>
    <s v="★★★★☆"/>
    <n v="4"/>
    <n v="1155"/>
    <n v="4"/>
    <x v="1807"/>
    <n v="2.4624999999999999"/>
    <n v="199.69527918781728"/>
    <x v="2"/>
  </r>
  <r>
    <n v="1809"/>
    <x v="6"/>
    <x v="6"/>
    <x v="1"/>
    <x v="13"/>
    <n v="94.7"/>
    <x v="36"/>
    <x v="9"/>
    <n v="8.6"/>
    <x v="1807"/>
    <s v="Matte Black"/>
    <x v="11"/>
    <n v="0"/>
    <s v="★★★☆☆"/>
    <n v="3"/>
    <n v="11965"/>
    <n v="5"/>
    <x v="1808"/>
    <n v="3.6958817317845827"/>
    <n v="146.77645714285714"/>
    <x v="1"/>
  </r>
  <r>
    <n v="1810"/>
    <x v="13"/>
    <x v="13"/>
    <x v="1"/>
    <x v="4"/>
    <n v="120.2"/>
    <x v="408"/>
    <x v="9"/>
    <n v="5.6"/>
    <x v="1808"/>
    <s v="Teal"/>
    <x v="7"/>
    <n v="3"/>
    <s v="★★★★★"/>
    <n v="5"/>
    <n v="11666"/>
    <n v="5"/>
    <x v="1809"/>
    <n v="4.7587354409317806"/>
    <n v="194.44529720279721"/>
    <x v="0"/>
  </r>
  <r>
    <n v="1811"/>
    <x v="40"/>
    <x v="62"/>
    <x v="9"/>
    <x v="8"/>
    <n v="83.6"/>
    <x v="15"/>
    <x v="0"/>
    <n v="2"/>
    <x v="1809"/>
    <s v="Bronze"/>
    <x v="0"/>
    <n v="1"/>
    <s v="★★★☆☆"/>
    <n v="3"/>
    <n v="239"/>
    <n v="3"/>
    <x v="1810"/>
    <n v="3.9712918660287082"/>
    <n v="284.93888554216869"/>
    <x v="0"/>
  </r>
  <r>
    <n v="1812"/>
    <x v="22"/>
    <x v="49"/>
    <x v="0"/>
    <x v="9"/>
    <n v="80.900000000000006"/>
    <x v="439"/>
    <x v="8"/>
    <n v="2.4"/>
    <x v="1810"/>
    <s v="Sapphire Blue"/>
    <x v="27"/>
    <n v="5"/>
    <s v="★★★★★"/>
    <n v="5"/>
    <n v="18604"/>
    <n v="4"/>
    <x v="1811"/>
    <n v="6.6501854140914709"/>
    <n v="197.45418215613384"/>
    <x v="0"/>
  </r>
  <r>
    <n v="1813"/>
    <x v="18"/>
    <x v="121"/>
    <x v="6"/>
    <x v="4"/>
    <n v="145.19999999999999"/>
    <x v="204"/>
    <x v="10"/>
    <n v="8.1"/>
    <x v="1811"/>
    <s v="Sky Blue"/>
    <x v="27"/>
    <n v="5"/>
    <s v="★★★☆☆"/>
    <n v="3"/>
    <n v="12774"/>
    <n v="3"/>
    <x v="1812"/>
    <n v="1.3774104683195594"/>
    <n v="698.50380000000007"/>
    <x v="0"/>
  </r>
  <r>
    <n v="1814"/>
    <x v="26"/>
    <x v="72"/>
    <x v="2"/>
    <x v="10"/>
    <n v="143.30000000000001"/>
    <x v="429"/>
    <x v="9"/>
    <n v="3.2"/>
    <x v="1812"/>
    <s v="Cobalt Blue"/>
    <x v="30"/>
    <n v="5"/>
    <s v="Unknown"/>
    <s v="Unknown"/>
    <n v="16599"/>
    <n v="5"/>
    <x v="1813"/>
    <n v="3.0844382414515001"/>
    <n v="265.9166742081448"/>
    <x v="0"/>
  </r>
  <r>
    <n v="1815"/>
    <x v="2"/>
    <x v="179"/>
    <x v="5"/>
    <x v="6"/>
    <n v="31.5"/>
    <x v="435"/>
    <x v="0"/>
    <n v="11.5"/>
    <x v="1813"/>
    <s v="Pearl White"/>
    <x v="12"/>
    <n v="5"/>
    <s v="★★★★☆"/>
    <n v="4"/>
    <n v="2706"/>
    <n v="3"/>
    <x v="1814"/>
    <n v="5.2063492063492065"/>
    <n v="765.92481707317074"/>
    <x v="0"/>
  </r>
  <r>
    <n v="1816"/>
    <x v="5"/>
    <x v="5"/>
    <x v="1"/>
    <x v="4"/>
    <n v="93.8"/>
    <x v="128"/>
    <x v="0"/>
    <n v="10.199999999999999"/>
    <x v="1814"/>
    <s v="Magenta"/>
    <x v="29"/>
    <n v="2"/>
    <s v="★★★★★"/>
    <n v="5"/>
    <n v="8940"/>
    <n v="4"/>
    <x v="1815"/>
    <n v="6.3965884861407254"/>
    <n v="212.00239999999999"/>
    <x v="0"/>
  </r>
  <r>
    <n v="1817"/>
    <x v="36"/>
    <x v="151"/>
    <x v="8"/>
    <x v="10"/>
    <n v="68.7"/>
    <x v="177"/>
    <x v="5"/>
    <n v="3.7"/>
    <x v="1815"/>
    <s v="Orange"/>
    <x v="20"/>
    <s v="Unknown"/>
    <s v="★★★★★"/>
    <n v="5"/>
    <n v="11226"/>
    <n v="3"/>
    <x v="1816"/>
    <n v="7.5545851528384276"/>
    <n v="271.56863198458575"/>
    <x v="0"/>
  </r>
  <r>
    <n v="1818"/>
    <x v="37"/>
    <x v="58"/>
    <x v="7"/>
    <x v="2"/>
    <n v="86.5"/>
    <x v="370"/>
    <x v="5"/>
    <n v="2.2000000000000002"/>
    <x v="1816"/>
    <s v="Platinum"/>
    <x v="15"/>
    <s v="Unknown"/>
    <s v="★★★★★"/>
    <n v="5"/>
    <n v="14052"/>
    <n v="5"/>
    <x v="1817"/>
    <n v="1.2601156069364161"/>
    <n v="502.10366972477067"/>
    <x v="1"/>
  </r>
  <r>
    <n v="1819"/>
    <x v="45"/>
    <x v="77"/>
    <x v="3"/>
    <x v="14"/>
    <n v="136.69999999999999"/>
    <x v="427"/>
    <x v="6"/>
    <n v="11.3"/>
    <x v="1817"/>
    <s v="Lime Green"/>
    <x v="26"/>
    <n v="0"/>
    <s v="★★★☆☆"/>
    <n v="3"/>
    <n v="7960"/>
    <n v="4"/>
    <x v="1818"/>
    <n v="3.9575713240673012"/>
    <n v="113.161719038817"/>
    <x v="1"/>
  </r>
  <r>
    <n v="1820"/>
    <x v="22"/>
    <x v="49"/>
    <x v="4"/>
    <x v="6"/>
    <n v="44"/>
    <x v="273"/>
    <x v="12"/>
    <n v="11"/>
    <x v="1818"/>
    <s v="White"/>
    <x v="35"/>
    <n v="3"/>
    <s v="★★★★☆"/>
    <n v="4"/>
    <n v="1514"/>
    <n v="5"/>
    <x v="1819"/>
    <n v="4.2272727272727275"/>
    <n v="168.65672043010753"/>
    <x v="2"/>
  </r>
  <r>
    <n v="1821"/>
    <x v="49"/>
    <x v="104"/>
    <x v="9"/>
    <x v="7"/>
    <n v="106.5"/>
    <x v="269"/>
    <x v="7"/>
    <n v="11.7"/>
    <x v="1819"/>
    <s v="Sunset Orange"/>
    <x v="16"/>
    <s v="Unknown"/>
    <s v="Unknown"/>
    <s v="Unknown"/>
    <n v="13797"/>
    <n v="5"/>
    <x v="1820"/>
    <n v="3.023474178403756"/>
    <n v="181.57950310559005"/>
    <x v="1"/>
  </r>
  <r>
    <n v="1822"/>
    <x v="32"/>
    <x v="138"/>
    <x v="4"/>
    <x v="7"/>
    <n v="74.099999999999994"/>
    <x v="379"/>
    <x v="7"/>
    <n v="6.2"/>
    <x v="1820"/>
    <s v="Matte White"/>
    <x v="20"/>
    <n v="3"/>
    <s v="★★★☆☆"/>
    <n v="3"/>
    <n v="16416"/>
    <n v="4"/>
    <x v="1821"/>
    <n v="7.9622132253711211"/>
    <n v="59.348474576271187"/>
    <x v="2"/>
  </r>
  <r>
    <n v="1823"/>
    <x v="46"/>
    <x v="83"/>
    <x v="8"/>
    <x v="8"/>
    <n v="49.4"/>
    <x v="46"/>
    <x v="11"/>
    <n v="5"/>
    <x v="1821"/>
    <s v="Pink"/>
    <x v="29"/>
    <n v="3"/>
    <s v="★★★★★"/>
    <n v="5"/>
    <n v="2730"/>
    <n v="4"/>
    <x v="1822"/>
    <n v="10.587044534412955"/>
    <n v="125.59227533460802"/>
    <x v="1"/>
  </r>
  <r>
    <n v="1824"/>
    <x v="19"/>
    <x v="73"/>
    <x v="1"/>
    <x v="14"/>
    <n v="50"/>
    <x v="209"/>
    <x v="10"/>
    <n v="4.9000000000000004"/>
    <x v="1822"/>
    <s v="Burgundy"/>
    <x v="32"/>
    <s v="Unknown"/>
    <s v="★★★★☆"/>
    <n v="4"/>
    <n v="506"/>
    <n v="3"/>
    <x v="1823"/>
    <n v="8.98"/>
    <n v="310.48269487750559"/>
    <x v="0"/>
  </r>
  <r>
    <n v="1825"/>
    <x v="45"/>
    <x v="77"/>
    <x v="2"/>
    <x v="1"/>
    <n v="106.1"/>
    <x v="144"/>
    <x v="1"/>
    <n v="8.4"/>
    <x v="1823"/>
    <s v="Red"/>
    <x v="2"/>
    <n v="0"/>
    <s v="★★★☆☆"/>
    <n v="3"/>
    <n v="18991"/>
    <n v="4"/>
    <x v="1824"/>
    <n v="1.4891611687087654"/>
    <n v="283.58189873417723"/>
    <x v="1"/>
  </r>
  <r>
    <n v="1826"/>
    <x v="6"/>
    <x v="30"/>
    <x v="7"/>
    <x v="13"/>
    <n v="42.8"/>
    <x v="233"/>
    <x v="5"/>
    <n v="11.1"/>
    <x v="1824"/>
    <s v="Forest Green"/>
    <x v="29"/>
    <n v="2"/>
    <s v="★★★☆☆"/>
    <n v="3"/>
    <n v="4607"/>
    <n v="3"/>
    <x v="1825"/>
    <n v="13.808411214953273"/>
    <n v="64.362368866328268"/>
    <x v="2"/>
  </r>
  <r>
    <n v="1827"/>
    <x v="10"/>
    <x v="10"/>
    <x v="5"/>
    <x v="0"/>
    <n v="140.80000000000001"/>
    <x v="163"/>
    <x v="1"/>
    <n v="4.7"/>
    <x v="1825"/>
    <s v="White"/>
    <x v="5"/>
    <n v="4"/>
    <s v="★★★★☆"/>
    <n v="4"/>
    <n v="17866"/>
    <n v="3"/>
    <x v="1826"/>
    <n v="0.79545454545454541"/>
    <n v="563.94044642857148"/>
    <x v="1"/>
  </r>
  <r>
    <n v="1828"/>
    <x v="7"/>
    <x v="40"/>
    <x v="6"/>
    <x v="2"/>
    <n v="108.7"/>
    <x v="489"/>
    <x v="15"/>
    <n v="0.5"/>
    <x v="1826"/>
    <s v="Forest Green"/>
    <x v="11"/>
    <n v="3"/>
    <s v="★★★★☆"/>
    <n v="4"/>
    <n v="18805"/>
    <n v="3"/>
    <x v="1827"/>
    <n v="3.8454461821527137"/>
    <n v="175.71897129186601"/>
    <x v="1"/>
  </r>
  <r>
    <n v="1829"/>
    <x v="38"/>
    <x v="60"/>
    <x v="2"/>
    <x v="6"/>
    <n v="23.4"/>
    <x v="131"/>
    <x v="15"/>
    <n v="4"/>
    <x v="1827"/>
    <s v="Stealth Gray"/>
    <x v="0"/>
    <n v="4"/>
    <s v="Unknown"/>
    <s v="Unknown"/>
    <n v="10827"/>
    <n v="4"/>
    <x v="1828"/>
    <n v="7.8205128205128212"/>
    <n v="758.91551912568309"/>
    <x v="0"/>
  </r>
  <r>
    <n v="1830"/>
    <x v="26"/>
    <x v="90"/>
    <x v="5"/>
    <x v="9"/>
    <n v="21.6"/>
    <x v="1"/>
    <x v="5"/>
    <n v="9.8000000000000007"/>
    <x v="1828"/>
    <s v="Sunset Orange"/>
    <x v="13"/>
    <n v="3"/>
    <s v="★★★☆☆"/>
    <n v="3"/>
    <n v="6299"/>
    <n v="3"/>
    <x v="1829"/>
    <n v="9.8148148148148149"/>
    <n v="629.61669811320746"/>
    <x v="0"/>
  </r>
  <r>
    <n v="1831"/>
    <x v="47"/>
    <x v="100"/>
    <x v="3"/>
    <x v="12"/>
    <n v="138"/>
    <x v="380"/>
    <x v="8"/>
    <n v="1.3"/>
    <x v="1829"/>
    <s v="Ice Silver"/>
    <x v="16"/>
    <s v="Unknown"/>
    <s v="★★★★★"/>
    <n v="5"/>
    <n v="7597"/>
    <n v="5"/>
    <x v="1830"/>
    <n v="4.0362318840579707"/>
    <n v="108.50610412926392"/>
    <x v="1"/>
  </r>
  <r>
    <n v="1832"/>
    <x v="0"/>
    <x v="0"/>
    <x v="8"/>
    <x v="2"/>
    <n v="78.3"/>
    <x v="22"/>
    <x v="13"/>
    <n v="1.8"/>
    <x v="1830"/>
    <s v="Stealth Gray"/>
    <x v="29"/>
    <n v="5"/>
    <s v="Unknown"/>
    <s v="Unknown"/>
    <n v="12706"/>
    <n v="4"/>
    <x v="1831"/>
    <n v="4.9297573435504471"/>
    <n v="250.99041450777202"/>
    <x v="0"/>
  </r>
  <r>
    <n v="1833"/>
    <x v="24"/>
    <x v="29"/>
    <x v="2"/>
    <x v="7"/>
    <n v="129.6"/>
    <x v="226"/>
    <x v="1"/>
    <n v="8.3000000000000007"/>
    <x v="1831"/>
    <s v="Crimson Red"/>
    <x v="0"/>
    <n v="3"/>
    <s v="Unknown"/>
    <s v="Unknown"/>
    <n v="7398"/>
    <n v="3"/>
    <x v="1832"/>
    <n v="4.4444444444444446"/>
    <n v="191.31175347222222"/>
    <x v="0"/>
  </r>
  <r>
    <n v="1834"/>
    <x v="34"/>
    <x v="156"/>
    <x v="9"/>
    <x v="0"/>
    <n v="127.7"/>
    <x v="107"/>
    <x v="1"/>
    <n v="4.3"/>
    <x v="1832"/>
    <s v="Champagne"/>
    <x v="28"/>
    <n v="2"/>
    <s v="Unknown"/>
    <s v="Unknown"/>
    <n v="17787"/>
    <n v="4"/>
    <x v="1833"/>
    <n v="3.6883320281910725"/>
    <n v="256.03314225053077"/>
    <x v="0"/>
  </r>
  <r>
    <n v="1835"/>
    <x v="15"/>
    <x v="15"/>
    <x v="5"/>
    <x v="13"/>
    <n v="111.1"/>
    <x v="466"/>
    <x v="12"/>
    <n v="10.199999999999999"/>
    <x v="1833"/>
    <s v="Teal"/>
    <x v="16"/>
    <s v="Unknown"/>
    <s v="★★★★☆"/>
    <n v="4"/>
    <n v="1686"/>
    <n v="4"/>
    <x v="1834"/>
    <n v="2.9162916291629166"/>
    <n v="293.11160493827163"/>
    <x v="0"/>
  </r>
  <r>
    <n v="1836"/>
    <x v="30"/>
    <x v="129"/>
    <x v="2"/>
    <x v="1"/>
    <n v="95.4"/>
    <x v="249"/>
    <x v="8"/>
    <n v="9.6999999999999993"/>
    <x v="1834"/>
    <s v="Orange"/>
    <x v="13"/>
    <s v="Unknown"/>
    <s v="★★★★☆"/>
    <n v="4"/>
    <n v="12851"/>
    <n v="4"/>
    <x v="1835"/>
    <n v="5.8176100628930811"/>
    <n v="143.47169369369368"/>
    <x v="1"/>
  </r>
  <r>
    <n v="1837"/>
    <x v="18"/>
    <x v="23"/>
    <x v="6"/>
    <x v="7"/>
    <n v="116.6"/>
    <x v="286"/>
    <x v="5"/>
    <n v="5.8"/>
    <x v="1835"/>
    <s v="Burgundy"/>
    <x v="4"/>
    <n v="3"/>
    <s v="★★★★★"/>
    <n v="5"/>
    <n v="11070"/>
    <n v="4"/>
    <x v="1836"/>
    <n v="2.6929674099485421"/>
    <n v="291.1093312101911"/>
    <x v="0"/>
  </r>
  <r>
    <n v="1838"/>
    <x v="17"/>
    <x v="19"/>
    <x v="8"/>
    <x v="9"/>
    <n v="21.4"/>
    <x v="425"/>
    <x v="13"/>
    <n v="11.5"/>
    <x v="1836"/>
    <s v="Rose Gold"/>
    <x v="34"/>
    <n v="0"/>
    <s v="★★★★★"/>
    <n v="5"/>
    <n v="19577"/>
    <n v="3"/>
    <x v="1837"/>
    <n v="16.77570093457944"/>
    <n v="210.66036211699165"/>
    <x v="1"/>
  </r>
  <r>
    <n v="1839"/>
    <x v="44"/>
    <x v="135"/>
    <x v="4"/>
    <x v="2"/>
    <n v="87.5"/>
    <x v="226"/>
    <x v="9"/>
    <n v="9.5"/>
    <x v="1837"/>
    <s v="Sapphire Blue"/>
    <x v="38"/>
    <n v="3"/>
    <s v="★★★☆☆"/>
    <n v="3"/>
    <n v="6721"/>
    <n v="5"/>
    <x v="1838"/>
    <n v="6.5828571428571427"/>
    <n v="151.32454861111111"/>
    <x v="0"/>
  </r>
  <r>
    <n v="1840"/>
    <x v="49"/>
    <x v="107"/>
    <x v="10"/>
    <x v="3"/>
    <n v="49"/>
    <x v="336"/>
    <x v="11"/>
    <n v="10.6"/>
    <x v="1838"/>
    <s v="Candy Apple Red"/>
    <x v="12"/>
    <n v="0"/>
    <s v="★★★☆☆"/>
    <n v="3"/>
    <n v="11717"/>
    <n v="3"/>
    <x v="1839"/>
    <n v="6.9183673469387754"/>
    <n v="374.47684365781708"/>
    <x v="0"/>
  </r>
  <r>
    <n v="1841"/>
    <x v="9"/>
    <x v="84"/>
    <x v="5"/>
    <x v="3"/>
    <n v="42.4"/>
    <x v="133"/>
    <x v="2"/>
    <n v="5.2"/>
    <x v="1839"/>
    <s v="Ruby Red"/>
    <x v="1"/>
    <n v="1"/>
    <s v="★★★☆☆"/>
    <n v="3"/>
    <n v="1700"/>
    <n v="3"/>
    <x v="1840"/>
    <n v="10.330188679245284"/>
    <n v="333.37965753424658"/>
    <x v="0"/>
  </r>
  <r>
    <n v="1842"/>
    <x v="37"/>
    <x v="53"/>
    <x v="5"/>
    <x v="5"/>
    <n v="49.9"/>
    <x v="478"/>
    <x v="4"/>
    <n v="0.8"/>
    <x v="1840"/>
    <s v="Cosmic Purple"/>
    <x v="23"/>
    <n v="3"/>
    <s v="★★★★★"/>
    <n v="5"/>
    <n v="7424"/>
    <n v="5"/>
    <x v="1841"/>
    <n v="4.869739478957916"/>
    <n v="321.54843621399181"/>
    <x v="1"/>
  </r>
  <r>
    <n v="1843"/>
    <x v="14"/>
    <x v="14"/>
    <x v="5"/>
    <x v="11"/>
    <n v="105.1"/>
    <x v="243"/>
    <x v="5"/>
    <n v="5.5"/>
    <x v="1841"/>
    <s v="Purple"/>
    <x v="26"/>
    <n v="0"/>
    <s v="★★★★☆"/>
    <n v="4"/>
    <n v="1591"/>
    <n v="3"/>
    <x v="1842"/>
    <n v="1.8744053282588014"/>
    <n v="688.29730964467012"/>
    <x v="0"/>
  </r>
  <r>
    <n v="1844"/>
    <x v="31"/>
    <x v="105"/>
    <x v="6"/>
    <x v="13"/>
    <n v="89"/>
    <x v="46"/>
    <x v="5"/>
    <n v="3.8"/>
    <x v="1842"/>
    <s v="Pink"/>
    <x v="9"/>
    <s v="Unknown"/>
    <s v="★★★★★"/>
    <n v="5"/>
    <n v="321"/>
    <n v="4"/>
    <x v="1843"/>
    <n v="5.8764044943820224"/>
    <n v="167.2374378585086"/>
    <x v="0"/>
  </r>
  <r>
    <n v="1845"/>
    <x v="42"/>
    <x v="170"/>
    <x v="2"/>
    <x v="13"/>
    <n v="137.6"/>
    <x v="58"/>
    <x v="10"/>
    <n v="4.2"/>
    <x v="1843"/>
    <s v="Tan"/>
    <x v="17"/>
    <n v="2"/>
    <s v="Unknown"/>
    <s v="Unknown"/>
    <n v="18256"/>
    <n v="4"/>
    <x v="1844"/>
    <n v="2.6962209302325584"/>
    <n v="396.04091644204851"/>
    <x v="0"/>
  </r>
  <r>
    <n v="1846"/>
    <x v="1"/>
    <x v="26"/>
    <x v="3"/>
    <x v="3"/>
    <n v="23.6"/>
    <x v="121"/>
    <x v="2"/>
    <n v="3.1"/>
    <x v="1844"/>
    <s v="Gray"/>
    <x v="1"/>
    <s v="Unknown"/>
    <s v="★★★☆☆"/>
    <n v="3"/>
    <n v="3048"/>
    <n v="5"/>
    <x v="1845"/>
    <n v="8.1355932203389827"/>
    <n v="525.05734374999997"/>
    <x v="0"/>
  </r>
  <r>
    <n v="1847"/>
    <x v="41"/>
    <x v="134"/>
    <x v="3"/>
    <x v="3"/>
    <n v="145.4"/>
    <x v="408"/>
    <x v="12"/>
    <n v="11.4"/>
    <x v="1845"/>
    <s v="Lime Green"/>
    <x v="26"/>
    <n v="3"/>
    <s v="★★★☆☆"/>
    <n v="3"/>
    <n v="17019"/>
    <n v="4"/>
    <x v="1846"/>
    <n v="3.9339752407152679"/>
    <n v="215.17884615384617"/>
    <x v="0"/>
  </r>
  <r>
    <n v="1848"/>
    <x v="20"/>
    <x v="78"/>
    <x v="4"/>
    <x v="13"/>
    <n v="124.2"/>
    <x v="238"/>
    <x v="8"/>
    <n v="7"/>
    <x v="1846"/>
    <s v="Midnight Black"/>
    <x v="32"/>
    <n v="3"/>
    <s v="★★★★☆"/>
    <n v="4"/>
    <n v="9844"/>
    <n v="3"/>
    <x v="1847"/>
    <n v="4.1223832528180351"/>
    <n v="245.43833984374999"/>
    <x v="0"/>
  </r>
  <r>
    <n v="1849"/>
    <x v="43"/>
    <x v="70"/>
    <x v="8"/>
    <x v="2"/>
    <n v="118.8"/>
    <x v="265"/>
    <x v="10"/>
    <n v="5.9"/>
    <x v="1847"/>
    <s v="Green"/>
    <x v="14"/>
    <n v="3"/>
    <s v="★★★☆☆"/>
    <n v="3"/>
    <n v="694"/>
    <n v="3"/>
    <x v="1848"/>
    <n v="3.1734006734006734"/>
    <n v="85.746259946949607"/>
    <x v="2"/>
  </r>
  <r>
    <n v="1850"/>
    <x v="17"/>
    <x v="19"/>
    <x v="1"/>
    <x v="14"/>
    <n v="20.5"/>
    <x v="161"/>
    <x v="6"/>
    <n v="4.5999999999999996"/>
    <x v="1848"/>
    <s v="Bronze"/>
    <x v="12"/>
    <n v="4"/>
    <s v="★★★★★"/>
    <n v="5"/>
    <n v="2233"/>
    <n v="3"/>
    <x v="1849"/>
    <n v="22.926829268292682"/>
    <n v="157.42314893617024"/>
    <x v="1"/>
  </r>
  <r>
    <n v="1851"/>
    <x v="22"/>
    <x v="27"/>
    <x v="9"/>
    <x v="10"/>
    <n v="133.69999999999999"/>
    <x v="179"/>
    <x v="10"/>
    <n v="9.5"/>
    <x v="1849"/>
    <s v="Cream"/>
    <x v="32"/>
    <n v="2"/>
    <s v="Unknown"/>
    <s v="Unknown"/>
    <n v="13049"/>
    <n v="3"/>
    <x v="1850"/>
    <n v="1.9670905011219149"/>
    <n v="276.27912547528518"/>
    <x v="1"/>
  </r>
  <r>
    <n v="1852"/>
    <x v="32"/>
    <x v="138"/>
    <x v="2"/>
    <x v="13"/>
    <n v="115.5"/>
    <x v="19"/>
    <x v="12"/>
    <n v="2.8"/>
    <x v="1850"/>
    <s v="Turquoise"/>
    <x v="35"/>
    <n v="1"/>
    <s v="★★★☆☆"/>
    <n v="3"/>
    <n v="13038"/>
    <n v="5"/>
    <x v="1851"/>
    <n v="4.9956709956709959"/>
    <n v="171.1330849220104"/>
    <x v="0"/>
  </r>
  <r>
    <n v="1853"/>
    <x v="41"/>
    <x v="67"/>
    <x v="9"/>
    <x v="8"/>
    <n v="123.4"/>
    <x v="377"/>
    <x v="13"/>
    <n v="4.4000000000000004"/>
    <x v="1851"/>
    <s v="Charcoal"/>
    <x v="27"/>
    <s v="Unknown"/>
    <s v="★★★★★"/>
    <n v="5"/>
    <n v="17417"/>
    <n v="4"/>
    <x v="1852"/>
    <n v="4.3922204213938407"/>
    <n v="271.84278597785982"/>
    <x v="0"/>
  </r>
  <r>
    <n v="1854"/>
    <x v="26"/>
    <x v="173"/>
    <x v="5"/>
    <x v="7"/>
    <n v="79.8"/>
    <x v="149"/>
    <x v="14"/>
    <n v="1"/>
    <x v="1852"/>
    <s v="Brown"/>
    <x v="37"/>
    <n v="3"/>
    <s v="Unknown"/>
    <s v="Unknown"/>
    <n v="4231"/>
    <n v="4"/>
    <x v="1853"/>
    <n v="1.8546365914786969"/>
    <n v="289.34385135135136"/>
    <x v="1"/>
  </r>
  <r>
    <n v="1855"/>
    <x v="3"/>
    <x v="152"/>
    <x v="10"/>
    <x v="8"/>
    <n v="35.5"/>
    <x v="413"/>
    <x v="0"/>
    <n v="6.8"/>
    <x v="1853"/>
    <s v="Gray"/>
    <x v="9"/>
    <n v="1"/>
    <s v="★★★☆☆"/>
    <n v="3"/>
    <n v="8803"/>
    <n v="5"/>
    <x v="1854"/>
    <n v="10.901408450704226"/>
    <n v="301.04511627906976"/>
    <x v="0"/>
  </r>
  <r>
    <n v="1856"/>
    <x v="44"/>
    <x v="126"/>
    <x v="7"/>
    <x v="9"/>
    <n v="64.3"/>
    <x v="49"/>
    <x v="7"/>
    <n v="4.5"/>
    <x v="1854"/>
    <s v="Emerald Green"/>
    <x v="2"/>
    <n v="0"/>
    <s v="★★★★★"/>
    <n v="5"/>
    <n v="14536"/>
    <n v="3"/>
    <x v="1855"/>
    <n v="2.8304821150855366"/>
    <n v="800.87901098901102"/>
    <x v="0"/>
  </r>
  <r>
    <n v="1857"/>
    <x v="33"/>
    <x v="159"/>
    <x v="0"/>
    <x v="5"/>
    <n v="122.4"/>
    <x v="288"/>
    <x v="1"/>
    <n v="4"/>
    <x v="1855"/>
    <s v="Burgundy"/>
    <x v="17"/>
    <n v="2"/>
    <s v="★★★☆☆"/>
    <n v="3"/>
    <n v="19097"/>
    <n v="4"/>
    <x v="1856"/>
    <n v="2.214052287581699"/>
    <n v="491.16372693726936"/>
    <x v="0"/>
  </r>
  <r>
    <n v="1858"/>
    <x v="42"/>
    <x v="103"/>
    <x v="10"/>
    <x v="11"/>
    <n v="98.2"/>
    <x v="182"/>
    <x v="3"/>
    <n v="8.5"/>
    <x v="1856"/>
    <s v="Ruby Red"/>
    <x v="32"/>
    <n v="3"/>
    <s v="★★★★★"/>
    <n v="5"/>
    <n v="14229"/>
    <n v="5"/>
    <x v="1857"/>
    <n v="3.7067209775967411"/>
    <n v="141.03865384615384"/>
    <x v="1"/>
  </r>
  <r>
    <n v="1859"/>
    <x v="31"/>
    <x v="105"/>
    <x v="7"/>
    <x v="10"/>
    <n v="134.6"/>
    <x v="320"/>
    <x v="8"/>
    <n v="2.7"/>
    <x v="1857"/>
    <s v="Emerald Green"/>
    <x v="6"/>
    <n v="4"/>
    <s v="★★★☆☆"/>
    <n v="3"/>
    <n v="19778"/>
    <n v="4"/>
    <x v="1858"/>
    <n v="1.723625557206538"/>
    <n v="287.43961206896552"/>
    <x v="1"/>
  </r>
  <r>
    <n v="1860"/>
    <x v="36"/>
    <x v="122"/>
    <x v="4"/>
    <x v="11"/>
    <n v="137.5"/>
    <x v="232"/>
    <x v="8"/>
    <n v="3.1"/>
    <x v="1858"/>
    <s v="Sky Blue"/>
    <x v="14"/>
    <n v="4"/>
    <s v="Unknown"/>
    <s v="Unknown"/>
    <n v="7418"/>
    <n v="4"/>
    <x v="1859"/>
    <n v="3.5272727272727273"/>
    <n v="190.15111340206184"/>
    <x v="0"/>
  </r>
  <r>
    <n v="1861"/>
    <x v="15"/>
    <x v="15"/>
    <x v="1"/>
    <x v="13"/>
    <n v="36.299999999999997"/>
    <x v="311"/>
    <x v="9"/>
    <n v="11.6"/>
    <x v="1859"/>
    <s v="Volcanic Yellow"/>
    <x v="8"/>
    <n v="0"/>
    <s v="★★★★☆"/>
    <n v="4"/>
    <n v="15824"/>
    <n v="3"/>
    <x v="1860"/>
    <n v="9.3939393939393945"/>
    <n v="308.44020527859237"/>
    <x v="0"/>
  </r>
  <r>
    <n v="1862"/>
    <x v="32"/>
    <x v="44"/>
    <x v="10"/>
    <x v="13"/>
    <n v="134.30000000000001"/>
    <x v="434"/>
    <x v="4"/>
    <n v="8.5"/>
    <x v="1860"/>
    <s v="Titanium"/>
    <x v="26"/>
    <s v="Unknown"/>
    <s v="★★★☆☆"/>
    <n v="3"/>
    <n v="7235"/>
    <n v="4"/>
    <x v="1861"/>
    <n v="2.2859270290394638"/>
    <n v="476.48423452768731"/>
    <x v="0"/>
  </r>
  <r>
    <n v="1863"/>
    <x v="31"/>
    <x v="56"/>
    <x v="8"/>
    <x v="8"/>
    <n v="97.4"/>
    <x v="83"/>
    <x v="13"/>
    <n v="11.1"/>
    <x v="1861"/>
    <s v="Blue"/>
    <x v="13"/>
    <n v="1"/>
    <s v="★★★★★"/>
    <n v="5"/>
    <n v="3724"/>
    <n v="4"/>
    <x v="1862"/>
    <n v="1.4681724845995892"/>
    <n v="738.06636363636369"/>
    <x v="0"/>
  </r>
  <r>
    <n v="1864"/>
    <x v="21"/>
    <x v="116"/>
    <x v="9"/>
    <x v="13"/>
    <n v="138.5"/>
    <x v="320"/>
    <x v="6"/>
    <n v="11.5"/>
    <x v="1862"/>
    <s v="Matte Green"/>
    <x v="18"/>
    <n v="5"/>
    <s v="★★★★★"/>
    <n v="5"/>
    <n v="7299"/>
    <n v="3"/>
    <x v="1863"/>
    <n v="1.6750902527075813"/>
    <n v="299.09939655172411"/>
    <x v="1"/>
  </r>
  <r>
    <n v="1865"/>
    <x v="52"/>
    <x v="145"/>
    <x v="7"/>
    <x v="14"/>
    <n v="59.8"/>
    <x v="113"/>
    <x v="3"/>
    <n v="10.1"/>
    <x v="1863"/>
    <s v="Ruby Red"/>
    <x v="11"/>
    <n v="5"/>
    <s v="★★★★☆"/>
    <n v="4"/>
    <n v="2700"/>
    <n v="4"/>
    <x v="1864"/>
    <n v="3.0100334448160537"/>
    <n v="808.55144444444454"/>
    <x v="0"/>
  </r>
  <r>
    <n v="1866"/>
    <x v="16"/>
    <x v="16"/>
    <x v="10"/>
    <x v="10"/>
    <n v="76.099999999999994"/>
    <x v="406"/>
    <x v="11"/>
    <n v="9"/>
    <x v="1864"/>
    <s v="Navy Blue"/>
    <x v="9"/>
    <n v="0"/>
    <s v="★★★★★"/>
    <n v="5"/>
    <n v="18440"/>
    <n v="3"/>
    <x v="1865"/>
    <n v="7.4507227332457298"/>
    <n v="151.31710758377426"/>
    <x v="0"/>
  </r>
  <r>
    <n v="1867"/>
    <x v="49"/>
    <x v="104"/>
    <x v="1"/>
    <x v="8"/>
    <n v="76.2"/>
    <x v="431"/>
    <x v="1"/>
    <n v="5.2"/>
    <x v="1865"/>
    <s v="Ruby Red"/>
    <x v="17"/>
    <n v="3"/>
    <s v="★★★★★"/>
    <n v="5"/>
    <n v="10645"/>
    <n v="4"/>
    <x v="1866"/>
    <n v="6.9685039370078741"/>
    <n v="251.90175141242935"/>
    <x v="0"/>
  </r>
  <r>
    <n v="1868"/>
    <x v="34"/>
    <x v="156"/>
    <x v="0"/>
    <x v="0"/>
    <n v="139.69999999999999"/>
    <x v="114"/>
    <x v="3"/>
    <n v="1.9"/>
    <x v="1866"/>
    <s v="Gun Metal"/>
    <x v="5"/>
    <n v="5"/>
    <s v="★★★★☆"/>
    <n v="4"/>
    <n v="8770"/>
    <n v="5"/>
    <x v="1867"/>
    <n v="1.3600572655690768"/>
    <n v="548.99568421052629"/>
    <x v="0"/>
  </r>
  <r>
    <n v="1869"/>
    <x v="24"/>
    <x v="98"/>
    <x v="6"/>
    <x v="2"/>
    <n v="108.9"/>
    <x v="276"/>
    <x v="10"/>
    <n v="3.7"/>
    <x v="1867"/>
    <s v="Racing Red"/>
    <x v="30"/>
    <n v="5"/>
    <s v="★★★★★"/>
    <n v="5"/>
    <n v="7288"/>
    <n v="4"/>
    <x v="1868"/>
    <n v="2.7915518824609733"/>
    <n v="435.65986842105264"/>
    <x v="0"/>
  </r>
  <r>
    <n v="1870"/>
    <x v="6"/>
    <x v="30"/>
    <x v="8"/>
    <x v="1"/>
    <n v="123.8"/>
    <x v="299"/>
    <x v="7"/>
    <n v="10.8"/>
    <x v="1868"/>
    <s v="Aurora Blue"/>
    <x v="27"/>
    <n v="1"/>
    <s v="★★★☆☆"/>
    <n v="3"/>
    <n v="1653"/>
    <n v="3"/>
    <x v="1869"/>
    <n v="2.915993537964459"/>
    <n v="164.96620498614959"/>
    <x v="1"/>
  </r>
  <r>
    <n v="1871"/>
    <x v="24"/>
    <x v="166"/>
    <x v="6"/>
    <x v="6"/>
    <n v="129.9"/>
    <x v="79"/>
    <x v="8"/>
    <n v="9.1999999999999993"/>
    <x v="1869"/>
    <s v="Black"/>
    <x v="32"/>
    <n v="1"/>
    <s v="★★★☆☆"/>
    <n v="3"/>
    <n v="7920"/>
    <n v="3"/>
    <x v="1870"/>
    <n v="1.3702848344880676"/>
    <n v="797.80089887640452"/>
    <x v="0"/>
  </r>
  <r>
    <n v="1872"/>
    <x v="47"/>
    <x v="81"/>
    <x v="2"/>
    <x v="5"/>
    <n v="29.4"/>
    <x v="193"/>
    <x v="0"/>
    <n v="3.4"/>
    <x v="1870"/>
    <s v="Yellow"/>
    <x v="23"/>
    <n v="0"/>
    <s v="★★★★★"/>
    <n v="5"/>
    <n v="16339"/>
    <n v="3"/>
    <x v="1871"/>
    <n v="4.2176870748299322"/>
    <n v="369.7441935483871"/>
    <x v="1"/>
  </r>
  <r>
    <n v="1873"/>
    <x v="13"/>
    <x v="13"/>
    <x v="1"/>
    <x v="0"/>
    <n v="26.8"/>
    <x v="399"/>
    <x v="0"/>
    <n v="10.8"/>
    <x v="1871"/>
    <s v="Sky Blue"/>
    <x v="17"/>
    <n v="3"/>
    <s v="Unknown"/>
    <s v="Unknown"/>
    <n v="5120"/>
    <n v="4"/>
    <x v="1872"/>
    <n v="6.6044776119402986"/>
    <n v="723.94553672316385"/>
    <x v="0"/>
  </r>
  <r>
    <n v="1874"/>
    <x v="46"/>
    <x v="80"/>
    <x v="4"/>
    <x v="10"/>
    <n v="61.7"/>
    <x v="299"/>
    <x v="2"/>
    <n v="11.3"/>
    <x v="1872"/>
    <s v="Red"/>
    <x v="30"/>
    <s v="Unknown"/>
    <s v="★★★★☆"/>
    <n v="4"/>
    <n v="698"/>
    <n v="4"/>
    <x v="1873"/>
    <n v="5.8508914100486225"/>
    <n v="339.28911357340718"/>
    <x v="0"/>
  </r>
  <r>
    <n v="1875"/>
    <x v="41"/>
    <x v="67"/>
    <x v="6"/>
    <x v="9"/>
    <n v="144.9"/>
    <x v="226"/>
    <x v="15"/>
    <n v="7.6"/>
    <x v="1873"/>
    <s v="Orange"/>
    <x v="6"/>
    <n v="2"/>
    <s v="★★★★☆"/>
    <n v="4"/>
    <n v="14163"/>
    <n v="3"/>
    <x v="1874"/>
    <n v="3.9751552795031055"/>
    <n v="234.26795138888889"/>
    <x v="0"/>
  </r>
  <r>
    <n v="1876"/>
    <x v="21"/>
    <x v="116"/>
    <x v="6"/>
    <x v="3"/>
    <n v="52"/>
    <x v="447"/>
    <x v="9"/>
    <n v="1.9"/>
    <x v="1874"/>
    <s v="Rose Gold"/>
    <x v="12"/>
    <n v="4"/>
    <s v="★★★★★"/>
    <n v="5"/>
    <n v="14174"/>
    <n v="3"/>
    <x v="1875"/>
    <n v="10.192307692307692"/>
    <n v="149.55109433962264"/>
    <x v="1"/>
  </r>
  <r>
    <n v="1877"/>
    <x v="8"/>
    <x v="8"/>
    <x v="0"/>
    <x v="1"/>
    <n v="121.3"/>
    <x v="205"/>
    <x v="9"/>
    <n v="11.3"/>
    <x v="1875"/>
    <s v="Copper"/>
    <x v="5"/>
    <s v="Unknown"/>
    <s v="★★★★★"/>
    <n v="5"/>
    <n v="11747"/>
    <n v="5"/>
    <x v="1876"/>
    <n v="2.7535037098103876"/>
    <n v="202.15359281437128"/>
    <x v="1"/>
  </r>
  <r>
    <n v="1878"/>
    <x v="44"/>
    <x v="135"/>
    <x v="5"/>
    <x v="12"/>
    <n v="79.900000000000006"/>
    <x v="152"/>
    <x v="8"/>
    <n v="2.7"/>
    <x v="1876"/>
    <s v="Brown"/>
    <x v="23"/>
    <n v="4"/>
    <s v="★★★☆☆"/>
    <n v="3"/>
    <n v="3581"/>
    <n v="3"/>
    <x v="1877"/>
    <n v="1.7396745932415518"/>
    <n v="402.10525179856114"/>
    <x v="1"/>
  </r>
  <r>
    <n v="1879"/>
    <x v="39"/>
    <x v="160"/>
    <x v="9"/>
    <x v="0"/>
    <n v="32.5"/>
    <x v="61"/>
    <x v="12"/>
    <n v="7.4"/>
    <x v="1877"/>
    <s v="Graphite Gray"/>
    <x v="20"/>
    <n v="0"/>
    <s v="★★★★☆"/>
    <n v="4"/>
    <n v="12803"/>
    <n v="5"/>
    <x v="1878"/>
    <n v="3.8461538461538463"/>
    <n v="706.16847999999993"/>
    <x v="0"/>
  </r>
  <r>
    <n v="1880"/>
    <x v="10"/>
    <x v="10"/>
    <x v="8"/>
    <x v="4"/>
    <n v="88"/>
    <x v="229"/>
    <x v="6"/>
    <n v="8.6"/>
    <x v="1878"/>
    <s v="Green"/>
    <x v="20"/>
    <n v="2"/>
    <s v="★★★☆☆"/>
    <n v="3"/>
    <n v="11485"/>
    <n v="5"/>
    <x v="1879"/>
    <n v="3.5"/>
    <n v="383.32172077922075"/>
    <x v="0"/>
  </r>
  <r>
    <n v="1881"/>
    <x v="19"/>
    <x v="140"/>
    <x v="9"/>
    <x v="11"/>
    <n v="149.1"/>
    <x v="483"/>
    <x v="11"/>
    <n v="4.9000000000000004"/>
    <x v="1879"/>
    <s v="Silver"/>
    <x v="18"/>
    <n v="1"/>
    <s v="★★★☆☆"/>
    <n v="3"/>
    <n v="18152"/>
    <n v="3"/>
    <x v="1880"/>
    <n v="3.2729711602951039"/>
    <n v="104.77801229508196"/>
    <x v="1"/>
  </r>
  <r>
    <n v="1882"/>
    <x v="17"/>
    <x v="17"/>
    <x v="6"/>
    <x v="12"/>
    <n v="40.1"/>
    <x v="247"/>
    <x v="1"/>
    <n v="2.9"/>
    <x v="1880"/>
    <s v="Black"/>
    <x v="4"/>
    <n v="5"/>
    <s v="★★★★★"/>
    <n v="5"/>
    <n v="7272"/>
    <n v="3"/>
    <x v="1881"/>
    <n v="4.9376558603491274"/>
    <n v="406.04545454545456"/>
    <x v="0"/>
  </r>
  <r>
    <n v="1883"/>
    <x v="38"/>
    <x v="144"/>
    <x v="5"/>
    <x v="12"/>
    <n v="143.80000000000001"/>
    <x v="327"/>
    <x v="14"/>
    <n v="1.7"/>
    <x v="1881"/>
    <s v="Copper"/>
    <x v="24"/>
    <n v="3"/>
    <s v="Unknown"/>
    <s v="Unknown"/>
    <n v="12698"/>
    <n v="4"/>
    <x v="1882"/>
    <n v="2.5452016689847006"/>
    <n v="165.67319672131148"/>
    <x v="1"/>
  </r>
  <r>
    <n v="1884"/>
    <x v="34"/>
    <x v="156"/>
    <x v="0"/>
    <x v="3"/>
    <n v="69.3"/>
    <x v="92"/>
    <x v="9"/>
    <n v="5.7"/>
    <x v="1882"/>
    <s v="Matte Gray"/>
    <x v="6"/>
    <n v="0"/>
    <s v="★★★★☆"/>
    <n v="4"/>
    <n v="1488"/>
    <n v="4"/>
    <x v="1883"/>
    <n v="5.2380952380952381"/>
    <n v="105.24895316804408"/>
    <x v="2"/>
  </r>
  <r>
    <n v="1885"/>
    <x v="11"/>
    <x v="118"/>
    <x v="2"/>
    <x v="1"/>
    <n v="72.3"/>
    <x v="99"/>
    <x v="3"/>
    <n v="11.2"/>
    <x v="1883"/>
    <s v="Blue"/>
    <x v="38"/>
    <n v="1"/>
    <s v="Unknown"/>
    <s v="Unknown"/>
    <n v="11452"/>
    <n v="5"/>
    <x v="1884"/>
    <n v="3.5269709543568468"/>
    <n v="159.71992156862746"/>
    <x v="1"/>
  </r>
  <r>
    <n v="1886"/>
    <x v="47"/>
    <x v="100"/>
    <x v="2"/>
    <x v="14"/>
    <n v="122.8"/>
    <x v="407"/>
    <x v="6"/>
    <n v="8.6"/>
    <x v="1884"/>
    <s v="Forest Green"/>
    <x v="23"/>
    <n v="0"/>
    <s v="★★★★☆"/>
    <n v="4"/>
    <n v="3547"/>
    <n v="5"/>
    <x v="1885"/>
    <n v="1.8078175895765474"/>
    <n v="395.73567567567568"/>
    <x v="0"/>
  </r>
  <r>
    <n v="1887"/>
    <x v="31"/>
    <x v="43"/>
    <x v="9"/>
    <x v="6"/>
    <n v="68.3"/>
    <x v="71"/>
    <x v="6"/>
    <n v="8.1999999999999993"/>
    <x v="1885"/>
    <s v="Yellow"/>
    <x v="5"/>
    <n v="0"/>
    <s v="★★★★☆"/>
    <n v="4"/>
    <n v="11043"/>
    <n v="4"/>
    <x v="1886"/>
    <n v="5.5636896046852122"/>
    <n v="82.931131578947372"/>
    <x v="2"/>
  </r>
  <r>
    <n v="1888"/>
    <x v="27"/>
    <x v="102"/>
    <x v="2"/>
    <x v="13"/>
    <n v="96.7"/>
    <x v="183"/>
    <x v="2"/>
    <n v="8.1999999999999993"/>
    <x v="1886"/>
    <s v="Matte Gray"/>
    <x v="21"/>
    <n v="3"/>
    <s v="★★★★★"/>
    <n v="5"/>
    <n v="16711"/>
    <n v="4"/>
    <x v="1887"/>
    <n v="1.1995863495346433"/>
    <n v="864.98189655172405"/>
    <x v="0"/>
  </r>
  <r>
    <n v="1889"/>
    <x v="9"/>
    <x v="42"/>
    <x v="9"/>
    <x v="6"/>
    <n v="70.900000000000006"/>
    <x v="356"/>
    <x v="12"/>
    <n v="9.6999999999999993"/>
    <x v="1887"/>
    <s v="Forest Green"/>
    <x v="20"/>
    <n v="5"/>
    <s v="Unknown"/>
    <s v="Unknown"/>
    <n v="2604"/>
    <n v="4"/>
    <x v="1888"/>
    <n v="1.4950634696755993"/>
    <n v="1156.9121698113208"/>
    <x v="0"/>
  </r>
  <r>
    <n v="1890"/>
    <x v="24"/>
    <x v="29"/>
    <x v="10"/>
    <x v="9"/>
    <n v="59.9"/>
    <x v="331"/>
    <x v="3"/>
    <n v="11.8"/>
    <x v="1888"/>
    <s v="Cosmic Purple"/>
    <x v="22"/>
    <s v="Unknown"/>
    <s v="★★★★★"/>
    <n v="5"/>
    <n v="13525"/>
    <n v="4"/>
    <x v="1889"/>
    <n v="9.6661101836393986"/>
    <n v="153.72405872193437"/>
    <x v="0"/>
  </r>
  <r>
    <n v="1891"/>
    <x v="22"/>
    <x v="27"/>
    <x v="9"/>
    <x v="10"/>
    <n v="86.6"/>
    <x v="436"/>
    <x v="12"/>
    <n v="4.5999999999999996"/>
    <x v="1889"/>
    <s v="Cobalt Blue"/>
    <x v="16"/>
    <n v="2"/>
    <s v="★★★★★"/>
    <n v="5"/>
    <n v="13245"/>
    <n v="3"/>
    <x v="1890"/>
    <n v="4.0877598152424941"/>
    <n v="261.6504802259887"/>
    <x v="0"/>
  </r>
  <r>
    <n v="1892"/>
    <x v="14"/>
    <x v="167"/>
    <x v="10"/>
    <x v="2"/>
    <n v="24.9"/>
    <x v="0"/>
    <x v="8"/>
    <n v="0.9"/>
    <x v="1890"/>
    <s v="Sunset Orange"/>
    <x v="38"/>
    <n v="0"/>
    <s v="Unknown"/>
    <s v="Unknown"/>
    <n v="12090"/>
    <n v="5"/>
    <x v="1891"/>
    <n v="8.5943775100401609"/>
    <n v="354.52803738317755"/>
    <x v="1"/>
  </r>
  <r>
    <n v="1893"/>
    <x v="49"/>
    <x v="93"/>
    <x v="0"/>
    <x v="1"/>
    <n v="54.1"/>
    <x v="408"/>
    <x v="11"/>
    <n v="9.4"/>
    <x v="1891"/>
    <s v="White"/>
    <x v="6"/>
    <s v="Unknown"/>
    <s v="Unknown"/>
    <s v="Unknown"/>
    <n v="17768"/>
    <n v="3"/>
    <x v="1892"/>
    <n v="10.573012939001849"/>
    <n v="158.77783216783217"/>
    <x v="0"/>
  </r>
  <r>
    <n v="1894"/>
    <x v="21"/>
    <x v="116"/>
    <x v="5"/>
    <x v="10"/>
    <n v="83.4"/>
    <x v="104"/>
    <x v="8"/>
    <n v="9.4"/>
    <x v="1892"/>
    <s v="Sapphire Blue"/>
    <x v="14"/>
    <n v="3"/>
    <s v="★★★★☆"/>
    <n v="4"/>
    <n v="4605"/>
    <n v="4"/>
    <x v="1893"/>
    <n v="4.5923261390887289"/>
    <n v="230.57362924281983"/>
    <x v="0"/>
  </r>
  <r>
    <n v="1895"/>
    <x v="4"/>
    <x v="157"/>
    <x v="2"/>
    <x v="1"/>
    <n v="91.7"/>
    <x v="450"/>
    <x v="8"/>
    <n v="4"/>
    <x v="1893"/>
    <s v="Charcoal"/>
    <x v="1"/>
    <n v="2"/>
    <s v="★★★★★"/>
    <n v="5"/>
    <n v="17832"/>
    <n v="4"/>
    <x v="1894"/>
    <n v="5.6161395856052341"/>
    <n v="94.437145631067949"/>
    <x v="1"/>
  </r>
  <r>
    <n v="1896"/>
    <x v="20"/>
    <x v="78"/>
    <x v="4"/>
    <x v="2"/>
    <n v="132.9"/>
    <x v="382"/>
    <x v="1"/>
    <n v="1.4"/>
    <x v="1894"/>
    <s v="Crimson Red"/>
    <x v="12"/>
    <n v="0"/>
    <s v="Unknown"/>
    <s v="Unknown"/>
    <n v="4997"/>
    <n v="4"/>
    <x v="1895"/>
    <n v="1.6553799849510911"/>
    <n v="336.54068181818178"/>
    <x v="1"/>
  </r>
  <r>
    <n v="1897"/>
    <x v="17"/>
    <x v="123"/>
    <x v="1"/>
    <x v="9"/>
    <n v="125.6"/>
    <x v="173"/>
    <x v="13"/>
    <n v="9.6"/>
    <x v="1895"/>
    <s v="Forest Green"/>
    <x v="32"/>
    <n v="3"/>
    <s v="★★★☆☆"/>
    <n v="3"/>
    <n v="16428"/>
    <n v="5"/>
    <x v="1896"/>
    <n v="4.5461783439490446"/>
    <n v="179.53402802101576"/>
    <x v="0"/>
  </r>
  <r>
    <n v="1898"/>
    <x v="51"/>
    <x v="139"/>
    <x v="4"/>
    <x v="1"/>
    <n v="95.4"/>
    <x v="324"/>
    <x v="0"/>
    <n v="8.9"/>
    <x v="1896"/>
    <s v="Beige"/>
    <x v="24"/>
    <s v="Unknown"/>
    <s v="★★★★★"/>
    <n v="5"/>
    <n v="18094"/>
    <n v="5"/>
    <x v="1897"/>
    <n v="5.3354297693920332"/>
    <n v="258.62449901768173"/>
    <x v="0"/>
  </r>
  <r>
    <n v="1899"/>
    <x v="38"/>
    <x v="54"/>
    <x v="6"/>
    <x v="6"/>
    <n v="145.9"/>
    <x v="1"/>
    <x v="13"/>
    <n v="1.4"/>
    <x v="1897"/>
    <s v="Stealth Gray"/>
    <x v="12"/>
    <n v="0"/>
    <s v="★★★★★"/>
    <n v="5"/>
    <n v="3393"/>
    <n v="4"/>
    <x v="1898"/>
    <n v="1.4530500342700479"/>
    <n v="194.28471698113208"/>
    <x v="1"/>
  </r>
  <r>
    <n v="1900"/>
    <x v="14"/>
    <x v="130"/>
    <x v="4"/>
    <x v="0"/>
    <n v="111.5"/>
    <x v="113"/>
    <x v="5"/>
    <n v="7.8"/>
    <x v="1898"/>
    <s v="Matte Blue"/>
    <x v="18"/>
    <n v="3"/>
    <s v="★★★☆☆"/>
    <n v="3"/>
    <n v="18760"/>
    <n v="5"/>
    <x v="1899"/>
    <n v="1.6143497757847534"/>
    <n v="463.28949999999998"/>
    <x v="0"/>
  </r>
  <r>
    <n v="1901"/>
    <x v="22"/>
    <x v="49"/>
    <x v="9"/>
    <x v="12"/>
    <n v="33"/>
    <x v="133"/>
    <x v="1"/>
    <n v="6.6"/>
    <x v="1899"/>
    <s v="Metallic Silver"/>
    <x v="13"/>
    <n v="2"/>
    <s v="★★★★☆"/>
    <n v="4"/>
    <n v="15525"/>
    <n v="3"/>
    <x v="1900"/>
    <n v="13.272727272727273"/>
    <n v="87.454520547945208"/>
    <x v="2"/>
  </r>
  <r>
    <n v="1902"/>
    <x v="7"/>
    <x v="7"/>
    <x v="7"/>
    <x v="11"/>
    <n v="106"/>
    <x v="311"/>
    <x v="13"/>
    <n v="9.6"/>
    <x v="1900"/>
    <s v="Bronze"/>
    <x v="23"/>
    <n v="3"/>
    <s v="★★★★★"/>
    <n v="5"/>
    <n v="17211"/>
    <n v="4"/>
    <x v="1901"/>
    <n v="3.2169811320754715"/>
    <n v="248.0917008797654"/>
    <x v="0"/>
  </r>
  <r>
    <n v="1903"/>
    <x v="14"/>
    <x v="36"/>
    <x v="8"/>
    <x v="2"/>
    <n v="99.1"/>
    <x v="330"/>
    <x v="3"/>
    <n v="5"/>
    <x v="1901"/>
    <s v="Sapphire Blue"/>
    <x v="39"/>
    <s v="Unknown"/>
    <s v="★★★★☆"/>
    <n v="4"/>
    <n v="2320"/>
    <n v="3"/>
    <x v="1902"/>
    <n v="4.6619576185671043"/>
    <n v="316.79753246753245"/>
    <x v="0"/>
  </r>
  <r>
    <n v="1904"/>
    <x v="2"/>
    <x v="95"/>
    <x v="8"/>
    <x v="10"/>
    <n v="75.5"/>
    <x v="268"/>
    <x v="1"/>
    <n v="4.5"/>
    <x v="1902"/>
    <s v="Ice Silver"/>
    <x v="3"/>
    <s v="Unknown"/>
    <s v="★★★☆☆"/>
    <n v="3"/>
    <n v="2870"/>
    <n v="5"/>
    <x v="1903"/>
    <n v="6.8079470198675498"/>
    <n v="277.89178988326847"/>
    <x v="0"/>
  </r>
  <r>
    <n v="1905"/>
    <x v="19"/>
    <x v="21"/>
    <x v="0"/>
    <x v="4"/>
    <n v="98.3"/>
    <x v="441"/>
    <x v="5"/>
    <n v="3.9"/>
    <x v="1903"/>
    <s v="Pearl White"/>
    <x v="11"/>
    <n v="0"/>
    <s v="★★★☆☆"/>
    <n v="3"/>
    <n v="9204"/>
    <n v="4"/>
    <x v="1904"/>
    <n v="4.3641912512716177"/>
    <n v="290.01550116550118"/>
    <x v="0"/>
  </r>
  <r>
    <n v="1906"/>
    <x v="33"/>
    <x v="45"/>
    <x v="7"/>
    <x v="9"/>
    <n v="59"/>
    <x v="413"/>
    <x v="4"/>
    <n v="9.4"/>
    <x v="1904"/>
    <s v="Platinum"/>
    <x v="20"/>
    <n v="4"/>
    <s v="Unknown"/>
    <s v="Unknown"/>
    <n v="397"/>
    <n v="5"/>
    <x v="1905"/>
    <n v="6.5593220338983054"/>
    <n v="274.77509043927648"/>
    <x v="0"/>
  </r>
  <r>
    <n v="1907"/>
    <x v="16"/>
    <x v="176"/>
    <x v="4"/>
    <x v="8"/>
    <n v="148.5"/>
    <x v="173"/>
    <x v="1"/>
    <n v="9.6999999999999993"/>
    <x v="1905"/>
    <s v="Red"/>
    <x v="38"/>
    <n v="1"/>
    <s v="★★★★☆"/>
    <n v="4"/>
    <n v="19513"/>
    <n v="3"/>
    <x v="1906"/>
    <n v="3.8451178451178452"/>
    <n v="53.365061295971984"/>
    <x v="2"/>
  </r>
  <r>
    <n v="1908"/>
    <x v="13"/>
    <x v="13"/>
    <x v="0"/>
    <x v="12"/>
    <n v="88.6"/>
    <x v="270"/>
    <x v="15"/>
    <n v="5.6"/>
    <x v="1906"/>
    <s v="Stealth Gray"/>
    <x v="33"/>
    <n v="0"/>
    <s v="Unknown"/>
    <s v="Unknown"/>
    <n v="3041"/>
    <n v="4"/>
    <x v="1907"/>
    <n v="1.7607223476297968"/>
    <n v="633.64185897435902"/>
    <x v="0"/>
  </r>
  <r>
    <n v="1909"/>
    <x v="33"/>
    <x v="45"/>
    <x v="4"/>
    <x v="14"/>
    <n v="66.400000000000006"/>
    <x v="28"/>
    <x v="9"/>
    <n v="5.6"/>
    <x v="1907"/>
    <s v="Crimson Red"/>
    <x v="20"/>
    <n v="4"/>
    <s v="★★★★☆"/>
    <n v="4"/>
    <n v="12256"/>
    <n v="3"/>
    <x v="1908"/>
    <n v="8.0421686746987948"/>
    <n v="107.29204119850186"/>
    <x v="1"/>
  </r>
  <r>
    <n v="1910"/>
    <x v="24"/>
    <x v="112"/>
    <x v="7"/>
    <x v="14"/>
    <n v="108.4"/>
    <x v="177"/>
    <x v="12"/>
    <n v="8.9"/>
    <x v="1908"/>
    <s v="White"/>
    <x v="8"/>
    <n v="5"/>
    <s v="★★★★☆"/>
    <n v="4"/>
    <n v="13245"/>
    <n v="4"/>
    <x v="1909"/>
    <n v="4.7878228782287824"/>
    <n v="141.08510597302504"/>
    <x v="1"/>
  </r>
  <r>
    <n v="1911"/>
    <x v="37"/>
    <x v="53"/>
    <x v="9"/>
    <x v="0"/>
    <n v="34.5"/>
    <x v="106"/>
    <x v="6"/>
    <n v="7.9"/>
    <x v="1909"/>
    <s v="Yellow"/>
    <x v="4"/>
    <n v="4"/>
    <s v="★★★★★"/>
    <n v="5"/>
    <n v="5071"/>
    <n v="4"/>
    <x v="1910"/>
    <n v="13.855072463768115"/>
    <n v="177.32937238493724"/>
    <x v="0"/>
  </r>
  <r>
    <n v="1912"/>
    <x v="26"/>
    <x v="90"/>
    <x v="10"/>
    <x v="5"/>
    <n v="139.4"/>
    <x v="457"/>
    <x v="14"/>
    <n v="10.199999999999999"/>
    <x v="1910"/>
    <s v="Pink"/>
    <x v="9"/>
    <n v="1"/>
    <s v="★★★★☆"/>
    <n v="4"/>
    <n v="18134"/>
    <n v="4"/>
    <x v="1911"/>
    <n v="3.6226685796269726"/>
    <n v="148.78"/>
    <x v="1"/>
  </r>
  <r>
    <n v="1913"/>
    <x v="11"/>
    <x v="20"/>
    <x v="6"/>
    <x v="0"/>
    <n v="30.2"/>
    <x v="130"/>
    <x v="3"/>
    <n v="3.6"/>
    <x v="1911"/>
    <s v="Orange"/>
    <x v="36"/>
    <n v="3"/>
    <s v="Unknown"/>
    <s v="Unknown"/>
    <n v="192"/>
    <n v="4"/>
    <x v="1912"/>
    <n v="18.973509933774835"/>
    <n v="94.399616055846423"/>
    <x v="1"/>
  </r>
  <r>
    <n v="1914"/>
    <x v="36"/>
    <x v="149"/>
    <x v="1"/>
    <x v="6"/>
    <n v="82.1"/>
    <x v="357"/>
    <x v="5"/>
    <n v="5.8"/>
    <x v="1912"/>
    <s v="Cosmic Purple"/>
    <x v="25"/>
    <n v="2"/>
    <s v="★★★★★"/>
    <n v="5"/>
    <n v="18261"/>
    <n v="5"/>
    <x v="1913"/>
    <n v="2.6431181485992692"/>
    <n v="207.53663594470044"/>
    <x v="1"/>
  </r>
  <r>
    <n v="1915"/>
    <x v="20"/>
    <x v="22"/>
    <x v="6"/>
    <x v="3"/>
    <n v="59.3"/>
    <x v="267"/>
    <x v="1"/>
    <n v="0.7"/>
    <x v="1913"/>
    <s v="Lime Green"/>
    <x v="11"/>
    <n v="0"/>
    <s v="★★★★★"/>
    <n v="5"/>
    <n v="7777"/>
    <n v="4"/>
    <x v="1914"/>
    <n v="3.473861720067454"/>
    <n v="692.43"/>
    <x v="0"/>
  </r>
  <r>
    <n v="1916"/>
    <x v="11"/>
    <x v="20"/>
    <x v="7"/>
    <x v="0"/>
    <n v="129.19999999999999"/>
    <x v="217"/>
    <x v="4"/>
    <n v="5.0999999999999996"/>
    <x v="1914"/>
    <s v="Charcoal"/>
    <x v="2"/>
    <n v="4"/>
    <s v="★★★★☆"/>
    <n v="4"/>
    <n v="781"/>
    <n v="5"/>
    <x v="1915"/>
    <n v="1.1609907120743035"/>
    <n v="797.89053333333334"/>
    <x v="0"/>
  </r>
  <r>
    <n v="1917"/>
    <x v="21"/>
    <x v="25"/>
    <x v="0"/>
    <x v="8"/>
    <n v="26.2"/>
    <x v="47"/>
    <x v="7"/>
    <n v="8.1999999999999993"/>
    <x v="1915"/>
    <s v="Green"/>
    <x v="11"/>
    <n v="3"/>
    <s v="★★★☆☆"/>
    <n v="3"/>
    <n v="18410"/>
    <n v="4"/>
    <x v="1916"/>
    <n v="5.3816793893129775"/>
    <n v="850.93269503546094"/>
    <x v="0"/>
  </r>
  <r>
    <n v="1918"/>
    <x v="31"/>
    <x v="68"/>
    <x v="5"/>
    <x v="7"/>
    <n v="86.9"/>
    <x v="220"/>
    <x v="15"/>
    <n v="10.3"/>
    <x v="1916"/>
    <s v="Sky Blue"/>
    <x v="3"/>
    <n v="5"/>
    <s v="★★★★☆"/>
    <n v="4"/>
    <n v="12303"/>
    <n v="5"/>
    <x v="1917"/>
    <n v="1.9677790563866513"/>
    <n v="176.28584795321638"/>
    <x v="2"/>
  </r>
  <r>
    <n v="1919"/>
    <x v="29"/>
    <x v="38"/>
    <x v="1"/>
    <x v="7"/>
    <n v="143.5"/>
    <x v="406"/>
    <x v="4"/>
    <n v="6"/>
    <x v="1917"/>
    <s v="Electric Blue"/>
    <x v="12"/>
    <s v="Unknown"/>
    <s v="★★★★☆"/>
    <n v="4"/>
    <n v="15276"/>
    <n v="5"/>
    <x v="1918"/>
    <n v="3.9512195121951219"/>
    <n v="94.527442680776005"/>
    <x v="1"/>
  </r>
  <r>
    <n v="1920"/>
    <x v="16"/>
    <x v="176"/>
    <x v="2"/>
    <x v="11"/>
    <n v="114.2"/>
    <x v="24"/>
    <x v="0"/>
    <n v="2"/>
    <x v="1918"/>
    <s v="Matte Black"/>
    <x v="3"/>
    <s v="Unknown"/>
    <s v="★★★☆☆"/>
    <n v="3"/>
    <n v="17244"/>
    <n v="5"/>
    <x v="1919"/>
    <n v="1.1821366024518389"/>
    <n v="286.06370370370371"/>
    <x v="2"/>
  </r>
  <r>
    <n v="1921"/>
    <x v="4"/>
    <x v="4"/>
    <x v="4"/>
    <x v="12"/>
    <n v="70"/>
    <x v="129"/>
    <x v="3"/>
    <n v="10"/>
    <x v="1919"/>
    <s v="Tan"/>
    <x v="28"/>
    <n v="5"/>
    <s v="★★★★☆"/>
    <n v="4"/>
    <n v="16604"/>
    <n v="3"/>
    <x v="1920"/>
    <n v="6.0857142857142854"/>
    <n v="114.23680751173708"/>
    <x v="1"/>
  </r>
  <r>
    <n v="1922"/>
    <x v="8"/>
    <x v="8"/>
    <x v="9"/>
    <x v="1"/>
    <n v="80.099999999999994"/>
    <x v="363"/>
    <x v="10"/>
    <n v="10.1"/>
    <x v="1920"/>
    <s v="Burgundy"/>
    <x v="32"/>
    <n v="5"/>
    <s v="★★★☆☆"/>
    <n v="3"/>
    <n v="11248"/>
    <n v="3"/>
    <x v="1921"/>
    <n v="2.9962546816479403"/>
    <n v="198.67095833333332"/>
    <x v="1"/>
  </r>
  <r>
    <n v="1923"/>
    <x v="31"/>
    <x v="56"/>
    <x v="10"/>
    <x v="5"/>
    <n v="135.30000000000001"/>
    <x v="238"/>
    <x v="4"/>
    <n v="9.8000000000000007"/>
    <x v="1921"/>
    <s v="Midnight Black"/>
    <x v="16"/>
    <n v="1"/>
    <s v="★★★★★"/>
    <n v="5"/>
    <n v="18601"/>
    <n v="4"/>
    <x v="1922"/>
    <n v="3.7841832963784179"/>
    <n v="272.22874999999999"/>
    <x v="0"/>
  </r>
  <r>
    <n v="1924"/>
    <x v="42"/>
    <x v="171"/>
    <x v="2"/>
    <x v="10"/>
    <n v="137.9"/>
    <x v="157"/>
    <x v="13"/>
    <n v="3.5"/>
    <x v="1922"/>
    <s v="Bronze"/>
    <x v="9"/>
    <n v="5"/>
    <s v="★★★★★"/>
    <n v="5"/>
    <n v="17764"/>
    <n v="4"/>
    <x v="1923"/>
    <n v="2.2625090645395214"/>
    <n v="359.15160256410257"/>
    <x v="0"/>
  </r>
  <r>
    <n v="1925"/>
    <x v="26"/>
    <x v="173"/>
    <x v="4"/>
    <x v="6"/>
    <n v="60.2"/>
    <x v="313"/>
    <x v="3"/>
    <n v="3"/>
    <x v="1923"/>
    <s v="Black"/>
    <x v="24"/>
    <n v="0"/>
    <s v="★★★☆☆"/>
    <n v="3"/>
    <n v="10942"/>
    <n v="4"/>
    <x v="1924"/>
    <n v="9.9169435215946837"/>
    <n v="135.89661641541039"/>
    <x v="0"/>
  </r>
  <r>
    <n v="1926"/>
    <x v="25"/>
    <x v="31"/>
    <x v="5"/>
    <x v="7"/>
    <n v="105.8"/>
    <x v="172"/>
    <x v="2"/>
    <n v="9.4"/>
    <x v="1924"/>
    <s v="Ice Silver"/>
    <x v="1"/>
    <n v="4"/>
    <s v="★★★☆☆"/>
    <n v="3"/>
    <n v="11676"/>
    <n v="5"/>
    <x v="1925"/>
    <n v="4.3005671077504726"/>
    <n v="305.89351648351646"/>
    <x v="0"/>
  </r>
  <r>
    <n v="1927"/>
    <x v="35"/>
    <x v="66"/>
    <x v="0"/>
    <x v="0"/>
    <n v="114.9"/>
    <x v="280"/>
    <x v="4"/>
    <n v="11.5"/>
    <x v="1925"/>
    <s v="Orange"/>
    <x v="31"/>
    <n v="5"/>
    <s v="★★★☆☆"/>
    <n v="3"/>
    <n v="7089"/>
    <n v="3"/>
    <x v="1926"/>
    <n v="5.1174934725848562"/>
    <n v="146.52287414965986"/>
    <x v="0"/>
  </r>
  <r>
    <n v="1928"/>
    <x v="20"/>
    <x v="22"/>
    <x v="3"/>
    <x v="13"/>
    <n v="29.4"/>
    <x v="216"/>
    <x v="10"/>
    <n v="2.5"/>
    <x v="1926"/>
    <s v="Lime Green"/>
    <x v="19"/>
    <n v="3"/>
    <s v="★★★★☆"/>
    <n v="4"/>
    <n v="18718"/>
    <n v="3"/>
    <x v="1927"/>
    <n v="17.244897959183675"/>
    <n v="134.78696252465485"/>
    <x v="1"/>
  </r>
  <r>
    <n v="1929"/>
    <x v="30"/>
    <x v="39"/>
    <x v="7"/>
    <x v="1"/>
    <n v="95.3"/>
    <x v="44"/>
    <x v="14"/>
    <n v="1.3"/>
    <x v="1927"/>
    <s v="Platinum"/>
    <x v="5"/>
    <n v="3"/>
    <s v="Unknown"/>
    <s v="Unknown"/>
    <n v="2109"/>
    <n v="4"/>
    <x v="1928"/>
    <n v="5.1416579223504719"/>
    <n v="296.7356326530612"/>
    <x v="0"/>
  </r>
  <r>
    <n v="1930"/>
    <x v="17"/>
    <x v="19"/>
    <x v="9"/>
    <x v="5"/>
    <n v="79.3"/>
    <x v="119"/>
    <x v="9"/>
    <n v="2.2000000000000002"/>
    <x v="1928"/>
    <s v="Ruby Red"/>
    <x v="4"/>
    <n v="0"/>
    <s v="★★★★★"/>
    <n v="5"/>
    <n v="9557"/>
    <n v="5"/>
    <x v="1929"/>
    <n v="2.6607818411097099"/>
    <n v="344.15905213270139"/>
    <x v="1"/>
  </r>
  <r>
    <n v="1931"/>
    <x v="42"/>
    <x v="69"/>
    <x v="8"/>
    <x v="8"/>
    <n v="123.5"/>
    <x v="115"/>
    <x v="2"/>
    <n v="4.7"/>
    <x v="1929"/>
    <s v="Silver"/>
    <x v="35"/>
    <n v="4"/>
    <s v="★★★★★"/>
    <n v="5"/>
    <n v="18304"/>
    <n v="3"/>
    <x v="1930"/>
    <n v="3.0607287449392713"/>
    <n v="382.933544973545"/>
    <x v="0"/>
  </r>
  <r>
    <n v="1932"/>
    <x v="26"/>
    <x v="90"/>
    <x v="8"/>
    <x v="5"/>
    <n v="129"/>
    <x v="472"/>
    <x v="7"/>
    <n v="1"/>
    <x v="1930"/>
    <s v="Cosmic Purple"/>
    <x v="20"/>
    <n v="0"/>
    <s v="★★★★★"/>
    <n v="5"/>
    <n v="13984"/>
    <n v="4"/>
    <x v="1931"/>
    <n v="1.4496124031007751"/>
    <n v="463.12502673796791"/>
    <x v="0"/>
  </r>
  <r>
    <n v="1933"/>
    <x v="7"/>
    <x v="79"/>
    <x v="3"/>
    <x v="11"/>
    <n v="39.4"/>
    <x v="203"/>
    <x v="6"/>
    <n v="2"/>
    <x v="1931"/>
    <s v="Candy Apple Red"/>
    <x v="23"/>
    <n v="1"/>
    <s v="★★★★★"/>
    <n v="5"/>
    <n v="2272"/>
    <n v="4"/>
    <x v="1932"/>
    <n v="2.5634517766497464"/>
    <n v="373.13277227722773"/>
    <x v="2"/>
  </r>
  <r>
    <n v="1934"/>
    <x v="17"/>
    <x v="17"/>
    <x v="10"/>
    <x v="12"/>
    <n v="99.7"/>
    <x v="323"/>
    <x v="12"/>
    <n v="7.7"/>
    <x v="1932"/>
    <s v="Pearl White"/>
    <x v="19"/>
    <n v="2"/>
    <s v="Unknown"/>
    <s v="Unknown"/>
    <n v="638"/>
    <n v="3"/>
    <x v="1933"/>
    <n v="3.20962888665998"/>
    <n v="216.09268750000001"/>
    <x v="1"/>
  </r>
  <r>
    <n v="1935"/>
    <x v="36"/>
    <x v="50"/>
    <x v="0"/>
    <x v="4"/>
    <n v="34.9"/>
    <x v="99"/>
    <x v="13"/>
    <n v="8.6999999999999993"/>
    <x v="1933"/>
    <s v="Midnight Black"/>
    <x v="21"/>
    <n v="0"/>
    <s v="Unknown"/>
    <s v="Unknown"/>
    <n v="14804"/>
    <n v="3"/>
    <x v="1934"/>
    <n v="7.3065902578796562"/>
    <n v="178.26886274509803"/>
    <x v="1"/>
  </r>
  <r>
    <n v="1936"/>
    <x v="9"/>
    <x v="177"/>
    <x v="2"/>
    <x v="8"/>
    <n v="40"/>
    <x v="282"/>
    <x v="3"/>
    <n v="0.5"/>
    <x v="1934"/>
    <s v="Lime Green"/>
    <x v="22"/>
    <n v="5"/>
    <s v="★★★★☆"/>
    <n v="4"/>
    <n v="6707"/>
    <n v="5"/>
    <x v="1935"/>
    <n v="10.85"/>
    <n v="319.19297235023043"/>
    <x v="0"/>
  </r>
  <r>
    <n v="1937"/>
    <x v="10"/>
    <x v="10"/>
    <x v="5"/>
    <x v="10"/>
    <n v="130.4"/>
    <x v="22"/>
    <x v="10"/>
    <n v="10.4"/>
    <x v="1935"/>
    <s v="Tan"/>
    <x v="29"/>
    <n v="3"/>
    <s v="★★★★★"/>
    <n v="5"/>
    <n v="12632"/>
    <n v="5"/>
    <x v="1936"/>
    <n v="2.9601226993865031"/>
    <n v="112.49448186528498"/>
    <x v="1"/>
  </r>
  <r>
    <n v="1938"/>
    <x v="32"/>
    <x v="138"/>
    <x v="1"/>
    <x v="13"/>
    <n v="21.2"/>
    <x v="185"/>
    <x v="10"/>
    <n v="3.4"/>
    <x v="1936"/>
    <s v="Gold"/>
    <x v="12"/>
    <n v="3"/>
    <s v="★★★★★"/>
    <n v="5"/>
    <n v="15214"/>
    <n v="3"/>
    <x v="1937"/>
    <n v="9.6698113207547181"/>
    <n v="309.33551219512196"/>
    <x v="1"/>
  </r>
  <r>
    <n v="1939"/>
    <x v="27"/>
    <x v="34"/>
    <x v="6"/>
    <x v="14"/>
    <n v="115.5"/>
    <x v="383"/>
    <x v="10"/>
    <n v="1.6"/>
    <x v="1937"/>
    <s v="Yellow"/>
    <x v="37"/>
    <n v="1"/>
    <s v="★★★★★"/>
    <n v="5"/>
    <n v="5569"/>
    <n v="5"/>
    <x v="1938"/>
    <n v="3.3073593073593073"/>
    <n v="307.49785340314133"/>
    <x v="0"/>
  </r>
  <r>
    <n v="1940"/>
    <x v="14"/>
    <x v="36"/>
    <x v="10"/>
    <x v="13"/>
    <n v="32.5"/>
    <x v="470"/>
    <x v="10"/>
    <n v="4.2"/>
    <x v="1938"/>
    <s v="Sapphire Blue"/>
    <x v="31"/>
    <n v="5"/>
    <s v="★★★☆☆"/>
    <n v="3"/>
    <n v="4003"/>
    <n v="4"/>
    <x v="1939"/>
    <n v="8.707692307692307"/>
    <n v="113.70674911660777"/>
    <x v="2"/>
  </r>
  <r>
    <n v="1941"/>
    <x v="42"/>
    <x v="170"/>
    <x v="2"/>
    <x v="10"/>
    <n v="110.8"/>
    <x v="402"/>
    <x v="11"/>
    <n v="2"/>
    <x v="1939"/>
    <s v="Matte Gray"/>
    <x v="8"/>
    <n v="4"/>
    <s v="★★★★☆"/>
    <n v="4"/>
    <n v="9966"/>
    <n v="3"/>
    <x v="1940"/>
    <n v="4.115523465703971"/>
    <n v="274.52192982456143"/>
    <x v="0"/>
  </r>
  <r>
    <n v="1942"/>
    <x v="47"/>
    <x v="100"/>
    <x v="0"/>
    <x v="0"/>
    <n v="130.6"/>
    <x v="40"/>
    <x v="6"/>
    <n v="11.9"/>
    <x v="1940"/>
    <s v="Pink"/>
    <x v="7"/>
    <n v="0"/>
    <s v="Unknown"/>
    <s v="Unknown"/>
    <n v="10800"/>
    <n v="3"/>
    <x v="1941"/>
    <n v="1.9601837672281777"/>
    <n v="198.917265625"/>
    <x v="1"/>
  </r>
  <r>
    <n v="1943"/>
    <x v="46"/>
    <x v="80"/>
    <x v="2"/>
    <x v="4"/>
    <n v="109.2"/>
    <x v="158"/>
    <x v="11"/>
    <n v="5.8"/>
    <x v="1941"/>
    <s v="Matte Gray"/>
    <x v="15"/>
    <n v="0"/>
    <s v="★★★★☆"/>
    <n v="4"/>
    <n v="17416"/>
    <n v="5"/>
    <x v="1942"/>
    <n v="4.8260073260073257"/>
    <n v="217.25791271347248"/>
    <x v="0"/>
  </r>
  <r>
    <n v="1944"/>
    <x v="27"/>
    <x v="102"/>
    <x v="0"/>
    <x v="13"/>
    <n v="138.1"/>
    <x v="470"/>
    <x v="10"/>
    <n v="8.6"/>
    <x v="1942"/>
    <s v="Orange"/>
    <x v="15"/>
    <n v="2"/>
    <s v="★★★★★"/>
    <n v="5"/>
    <n v="7215"/>
    <n v="4"/>
    <x v="1943"/>
    <n v="2.0492396813902971"/>
    <n v="357.45961130742052"/>
    <x v="0"/>
  </r>
  <r>
    <n v="1945"/>
    <x v="25"/>
    <x v="31"/>
    <x v="6"/>
    <x v="7"/>
    <n v="115"/>
    <x v="490"/>
    <x v="11"/>
    <n v="1"/>
    <x v="1943"/>
    <s v="Teal"/>
    <x v="32"/>
    <n v="2"/>
    <s v="★★★☆☆"/>
    <n v="3"/>
    <n v="3505"/>
    <n v="5"/>
    <x v="1944"/>
    <n v="3.5217391304347827"/>
    <n v="292.28214814814817"/>
    <x v="0"/>
  </r>
  <r>
    <n v="1946"/>
    <x v="20"/>
    <x v="22"/>
    <x v="5"/>
    <x v="14"/>
    <n v="91.3"/>
    <x v="370"/>
    <x v="8"/>
    <n v="9.1999999999999993"/>
    <x v="1944"/>
    <s v="Charcoal"/>
    <x v="38"/>
    <n v="2"/>
    <s v="★★★☆☆"/>
    <n v="3"/>
    <n v="12748"/>
    <n v="3"/>
    <x v="1945"/>
    <n v="1.1938663745892661"/>
    <n v="790.16798165137618"/>
    <x v="0"/>
  </r>
  <r>
    <n v="1947"/>
    <x v="1"/>
    <x v="26"/>
    <x v="3"/>
    <x v="9"/>
    <n v="80.400000000000006"/>
    <x v="256"/>
    <x v="2"/>
    <n v="9.6999999999999993"/>
    <x v="1945"/>
    <s v="Teal"/>
    <x v="1"/>
    <n v="1"/>
    <s v="★★★★★"/>
    <n v="5"/>
    <n v="12319"/>
    <n v="3"/>
    <x v="1946"/>
    <n v="7.2761194029850742"/>
    <n v="73.647128205128212"/>
    <x v="1"/>
  </r>
  <r>
    <n v="1948"/>
    <x v="14"/>
    <x v="36"/>
    <x v="8"/>
    <x v="13"/>
    <n v="79.599999999999994"/>
    <x v="333"/>
    <x v="15"/>
    <n v="2"/>
    <x v="1946"/>
    <s v="Matte Green"/>
    <x v="20"/>
    <n v="5"/>
    <s v="★★★★☆"/>
    <n v="4"/>
    <n v="9200"/>
    <n v="4"/>
    <x v="1947"/>
    <n v="5.6281407035175883"/>
    <n v="202.92517857142857"/>
    <x v="0"/>
  </r>
  <r>
    <n v="1949"/>
    <x v="35"/>
    <x v="48"/>
    <x v="8"/>
    <x v="0"/>
    <n v="128.80000000000001"/>
    <x v="348"/>
    <x v="6"/>
    <n v="7.1"/>
    <x v="1947"/>
    <s v="Gun Metal"/>
    <x v="26"/>
    <n v="5"/>
    <s v="★★★★☆"/>
    <n v="4"/>
    <n v="1593"/>
    <n v="3"/>
    <x v="1948"/>
    <n v="3.1754658385093166"/>
    <n v="325.76039119804403"/>
    <x v="0"/>
  </r>
  <r>
    <n v="1950"/>
    <x v="37"/>
    <x v="53"/>
    <x v="1"/>
    <x v="12"/>
    <n v="117.3"/>
    <x v="103"/>
    <x v="14"/>
    <n v="10.6"/>
    <x v="1948"/>
    <s v="Turquoise"/>
    <x v="3"/>
    <n v="4"/>
    <s v="★★★★★"/>
    <n v="5"/>
    <n v="8460"/>
    <n v="3"/>
    <x v="1949"/>
    <n v="4.697357203751066"/>
    <n v="86.141669691470057"/>
    <x v="1"/>
  </r>
  <r>
    <n v="1951"/>
    <x v="49"/>
    <x v="107"/>
    <x v="9"/>
    <x v="0"/>
    <n v="51.6"/>
    <x v="397"/>
    <x v="10"/>
    <n v="7.9"/>
    <x v="1949"/>
    <s v="Champagne"/>
    <x v="30"/>
    <n v="4"/>
    <s v="★★★★★"/>
    <n v="5"/>
    <n v="9738"/>
    <n v="4"/>
    <x v="1950"/>
    <n v="8.9922480620155039"/>
    <n v="186.27517241379309"/>
    <x v="0"/>
  </r>
  <r>
    <n v="1952"/>
    <x v="8"/>
    <x v="8"/>
    <x v="1"/>
    <x v="5"/>
    <n v="103.5"/>
    <x v="465"/>
    <x v="8"/>
    <n v="3.7"/>
    <x v="1950"/>
    <s v="Silver"/>
    <x v="38"/>
    <n v="1"/>
    <s v="★★★★★"/>
    <n v="5"/>
    <n v="11251"/>
    <n v="4"/>
    <x v="1951"/>
    <n v="2.21256038647343"/>
    <n v="576.41868995633195"/>
    <x v="0"/>
  </r>
  <r>
    <n v="1953"/>
    <x v="44"/>
    <x v="126"/>
    <x v="6"/>
    <x v="14"/>
    <n v="78.8"/>
    <x v="38"/>
    <x v="7"/>
    <n v="8.4"/>
    <x v="1951"/>
    <s v="Cobalt Blue"/>
    <x v="28"/>
    <n v="4"/>
    <s v="★★★★★"/>
    <n v="5"/>
    <n v="16899"/>
    <n v="4"/>
    <x v="1952"/>
    <n v="3.5659898477157363"/>
    <n v="119.99683274021352"/>
    <x v="2"/>
  </r>
  <r>
    <n v="1954"/>
    <x v="0"/>
    <x v="0"/>
    <x v="7"/>
    <x v="14"/>
    <n v="98.8"/>
    <x v="491"/>
    <x v="9"/>
    <n v="4.7"/>
    <x v="1952"/>
    <s v="Candy Apple Red"/>
    <x v="35"/>
    <n v="5"/>
    <s v="★★★★★"/>
    <n v="5"/>
    <n v="2360"/>
    <n v="4"/>
    <x v="1953"/>
    <n v="5.0607287449392713"/>
    <n v="265.21728000000002"/>
    <x v="0"/>
  </r>
  <r>
    <n v="1955"/>
    <x v="32"/>
    <x v="138"/>
    <x v="6"/>
    <x v="1"/>
    <n v="48.4"/>
    <x v="40"/>
    <x v="2"/>
    <n v="6.1"/>
    <x v="1953"/>
    <s v="Electric Blue"/>
    <x v="8"/>
    <n v="5"/>
    <s v="★★★★☆"/>
    <n v="4"/>
    <n v="15259"/>
    <n v="4"/>
    <x v="1954"/>
    <n v="5.2892561983471076"/>
    <n v="564.95867187500005"/>
    <x v="0"/>
  </r>
  <r>
    <n v="1956"/>
    <x v="35"/>
    <x v="66"/>
    <x v="2"/>
    <x v="7"/>
    <n v="23.3"/>
    <x v="8"/>
    <x v="10"/>
    <n v="6.2"/>
    <x v="1954"/>
    <s v="Beige"/>
    <x v="30"/>
    <n v="1"/>
    <s v="★★★★☆"/>
    <n v="4"/>
    <n v="9257"/>
    <n v="3"/>
    <x v="1955"/>
    <n v="18.025751072961373"/>
    <n v="224.17185714285714"/>
    <x v="0"/>
  </r>
  <r>
    <n v="1957"/>
    <x v="16"/>
    <x v="52"/>
    <x v="9"/>
    <x v="9"/>
    <n v="96.4"/>
    <x v="42"/>
    <x v="0"/>
    <n v="11.5"/>
    <x v="1955"/>
    <s v="Navy Blue"/>
    <x v="14"/>
    <n v="1"/>
    <s v="★★★☆☆"/>
    <n v="3"/>
    <n v="12864"/>
    <n v="4"/>
    <x v="1956"/>
    <n v="2.8423236514522818"/>
    <n v="255.34189781021894"/>
    <x v="1"/>
  </r>
  <r>
    <n v="1958"/>
    <x v="20"/>
    <x v="32"/>
    <x v="7"/>
    <x v="2"/>
    <n v="60.8"/>
    <x v="202"/>
    <x v="5"/>
    <n v="9.8000000000000007"/>
    <x v="1956"/>
    <s v="Candy Apple Red"/>
    <x v="5"/>
    <n v="5"/>
    <s v="★★★☆☆"/>
    <n v="3"/>
    <n v="8050"/>
    <n v="4"/>
    <x v="1957"/>
    <n v="7.2861842105263159"/>
    <n v="144.8515124153499"/>
    <x v="1"/>
  </r>
  <r>
    <n v="1959"/>
    <x v="32"/>
    <x v="44"/>
    <x v="4"/>
    <x v="13"/>
    <n v="75.099999999999994"/>
    <x v="322"/>
    <x v="5"/>
    <n v="10.7"/>
    <x v="1957"/>
    <s v="Cosmic Purple"/>
    <x v="34"/>
    <n v="2"/>
    <s v="★★★☆☆"/>
    <n v="3"/>
    <n v="4875"/>
    <n v="3"/>
    <x v="1958"/>
    <n v="5.499334221038616"/>
    <n v="242.66152542372882"/>
    <x v="0"/>
  </r>
  <r>
    <n v="1960"/>
    <x v="19"/>
    <x v="158"/>
    <x v="4"/>
    <x v="12"/>
    <n v="52.7"/>
    <x v="492"/>
    <x v="9"/>
    <n v="11.7"/>
    <x v="1958"/>
    <s v="Burgundy"/>
    <x v="2"/>
    <n v="3"/>
    <s v="★★★☆☆"/>
    <n v="3"/>
    <n v="3531"/>
    <n v="5"/>
    <x v="1959"/>
    <n v="3.7760910815939277"/>
    <n v="310.83552763819091"/>
    <x v="1"/>
  </r>
  <r>
    <n v="1961"/>
    <x v="49"/>
    <x v="104"/>
    <x v="1"/>
    <x v="9"/>
    <n v="32.1"/>
    <x v="65"/>
    <x v="0"/>
    <n v="6"/>
    <x v="1959"/>
    <s v="Burgundy"/>
    <x v="18"/>
    <n v="2"/>
    <s v="★★★☆☆"/>
    <n v="3"/>
    <n v="5040"/>
    <n v="3"/>
    <x v="1960"/>
    <n v="13.239875389408098"/>
    <n v="277.3889176470588"/>
    <x v="0"/>
  </r>
  <r>
    <n v="1962"/>
    <x v="28"/>
    <x v="46"/>
    <x v="1"/>
    <x v="0"/>
    <n v="102.2"/>
    <x v="171"/>
    <x v="4"/>
    <n v="3.9"/>
    <x v="1960"/>
    <s v="Ice Silver"/>
    <x v="34"/>
    <n v="0"/>
    <s v="★★★★☆"/>
    <n v="4"/>
    <n v="11144"/>
    <n v="5"/>
    <x v="1961"/>
    <n v="2.7984344422700587"/>
    <n v="280.80265734265731"/>
    <x v="0"/>
  </r>
  <r>
    <n v="1963"/>
    <x v="52"/>
    <x v="145"/>
    <x v="10"/>
    <x v="3"/>
    <n v="47.6"/>
    <x v="78"/>
    <x v="9"/>
    <n v="0.6"/>
    <x v="1961"/>
    <s v="Navy Blue"/>
    <x v="15"/>
    <n v="5"/>
    <s v="★★★☆☆"/>
    <n v="3"/>
    <n v="4485"/>
    <n v="4"/>
    <x v="1962"/>
    <n v="5.6722689075630246"/>
    <n v="332.63066666666668"/>
    <x v="0"/>
  </r>
  <r>
    <n v="1964"/>
    <x v="23"/>
    <x v="120"/>
    <x v="5"/>
    <x v="0"/>
    <n v="98.1"/>
    <x v="487"/>
    <x v="9"/>
    <n v="0.9"/>
    <x v="1962"/>
    <s v="Ice Silver"/>
    <x v="9"/>
    <n v="3"/>
    <s v="★★★☆☆"/>
    <n v="3"/>
    <n v="13896"/>
    <n v="5"/>
    <x v="1963"/>
    <n v="2.3853211009174315"/>
    <n v="394.64029914529914"/>
    <x v="0"/>
  </r>
  <r>
    <n v="1965"/>
    <x v="27"/>
    <x v="102"/>
    <x v="1"/>
    <x v="10"/>
    <n v="39.5"/>
    <x v="417"/>
    <x v="1"/>
    <n v="4.8"/>
    <x v="1963"/>
    <s v="Black"/>
    <x v="29"/>
    <s v="Unknown"/>
    <s v="Unknown"/>
    <s v="Unknown"/>
    <n v="15146"/>
    <n v="3"/>
    <x v="1964"/>
    <n v="9.8227848101265831"/>
    <n v="181.59546391752576"/>
    <x v="1"/>
  </r>
  <r>
    <n v="1966"/>
    <x v="48"/>
    <x v="143"/>
    <x v="2"/>
    <x v="7"/>
    <n v="34"/>
    <x v="214"/>
    <x v="2"/>
    <n v="2.9"/>
    <x v="1964"/>
    <s v="Gold"/>
    <x v="17"/>
    <n v="3"/>
    <s v="★★★☆☆"/>
    <n v="3"/>
    <n v="3752"/>
    <n v="4"/>
    <x v="1965"/>
    <n v="3.5"/>
    <n v="1107.5731932773108"/>
    <x v="0"/>
  </r>
  <r>
    <n v="1967"/>
    <x v="21"/>
    <x v="88"/>
    <x v="3"/>
    <x v="7"/>
    <n v="45.2"/>
    <x v="262"/>
    <x v="3"/>
    <n v="7.3"/>
    <x v="1965"/>
    <s v="Titanium"/>
    <x v="12"/>
    <n v="1"/>
    <s v="★★★★★"/>
    <n v="5"/>
    <n v="19968"/>
    <n v="3"/>
    <x v="1966"/>
    <n v="4.889380530973451"/>
    <n v="480.64782805429866"/>
    <x v="0"/>
  </r>
  <r>
    <n v="1968"/>
    <x v="10"/>
    <x v="10"/>
    <x v="2"/>
    <x v="2"/>
    <n v="23.2"/>
    <x v="83"/>
    <x v="11"/>
    <n v="2.5"/>
    <x v="1966"/>
    <s v="Blue"/>
    <x v="3"/>
    <s v="Unknown"/>
    <s v="★★★★☆"/>
    <n v="4"/>
    <n v="14564"/>
    <n v="5"/>
    <x v="1967"/>
    <n v="6.1637931034482758"/>
    <n v="560.47804195804201"/>
    <x v="0"/>
  </r>
  <r>
    <n v="1969"/>
    <x v="22"/>
    <x v="49"/>
    <x v="7"/>
    <x v="14"/>
    <n v="27"/>
    <x v="358"/>
    <x v="5"/>
    <n v="6.1"/>
    <x v="1967"/>
    <s v="Candy Apple Red"/>
    <x v="1"/>
    <n v="1"/>
    <s v="★★★☆☆"/>
    <n v="3"/>
    <n v="16991"/>
    <n v="5"/>
    <x v="1968"/>
    <n v="9.1111111111111107"/>
    <n v="386.08475609756101"/>
    <x v="0"/>
  </r>
  <r>
    <n v="1970"/>
    <x v="51"/>
    <x v="139"/>
    <x v="4"/>
    <x v="10"/>
    <n v="74.8"/>
    <x v="346"/>
    <x v="2"/>
    <n v="10.9"/>
    <x v="1968"/>
    <s v="Cosmic Purple"/>
    <x v="31"/>
    <n v="4"/>
    <s v="★★★★☆"/>
    <n v="4"/>
    <n v="16091"/>
    <n v="4"/>
    <x v="1969"/>
    <n v="5.2807486631016047"/>
    <n v="154.53759493670887"/>
    <x v="1"/>
  </r>
  <r>
    <n v="1971"/>
    <x v="14"/>
    <x v="36"/>
    <x v="9"/>
    <x v="1"/>
    <n v="110"/>
    <x v="370"/>
    <x v="9"/>
    <n v="10.7"/>
    <x v="1969"/>
    <s v="Candy Apple Red"/>
    <x v="5"/>
    <n v="2"/>
    <s v="★★★☆☆"/>
    <n v="3"/>
    <n v="11855"/>
    <n v="4"/>
    <x v="1970"/>
    <n v="0.99090909090909096"/>
    <n v="1321.9902752293578"/>
    <x v="0"/>
  </r>
  <r>
    <n v="1972"/>
    <x v="37"/>
    <x v="58"/>
    <x v="3"/>
    <x v="12"/>
    <n v="110.3"/>
    <x v="272"/>
    <x v="6"/>
    <n v="6.8"/>
    <x v="1970"/>
    <s v="White"/>
    <x v="38"/>
    <s v="Unknown"/>
    <s v="★★★★☆"/>
    <n v="4"/>
    <n v="10422"/>
    <n v="4"/>
    <x v="1971"/>
    <n v="3.0825022665457844"/>
    <n v="277.53273529411769"/>
    <x v="0"/>
  </r>
  <r>
    <n v="1973"/>
    <x v="6"/>
    <x v="111"/>
    <x v="0"/>
    <x v="3"/>
    <n v="31.2"/>
    <x v="20"/>
    <x v="1"/>
    <n v="11.5"/>
    <x v="1971"/>
    <s v="Magenta"/>
    <x v="5"/>
    <n v="0"/>
    <s v="★★★☆☆"/>
    <n v="3"/>
    <n v="13141"/>
    <n v="5"/>
    <x v="1972"/>
    <n v="18.044871794871796"/>
    <n v="85.929626998223796"/>
    <x v="1"/>
  </r>
  <r>
    <n v="1974"/>
    <x v="48"/>
    <x v="143"/>
    <x v="1"/>
    <x v="14"/>
    <n v="69.099999999999994"/>
    <x v="189"/>
    <x v="1"/>
    <n v="0.8"/>
    <x v="1972"/>
    <s v="Champagne"/>
    <x v="12"/>
    <n v="3"/>
    <s v="★★★★★"/>
    <n v="5"/>
    <n v="13035"/>
    <n v="5"/>
    <x v="1973"/>
    <n v="2.3299565846599135"/>
    <n v="440.9441614906832"/>
    <x v="1"/>
  </r>
  <r>
    <n v="1975"/>
    <x v="26"/>
    <x v="173"/>
    <x v="8"/>
    <x v="6"/>
    <n v="109.7"/>
    <x v="34"/>
    <x v="4"/>
    <n v="4.8"/>
    <x v="1973"/>
    <s v="Matte Green"/>
    <x v="2"/>
    <n v="1"/>
    <s v="★★★☆☆"/>
    <n v="3"/>
    <n v="5708"/>
    <n v="4"/>
    <x v="1974"/>
    <n v="5.4056517775752049"/>
    <n v="252.84119730185495"/>
    <x v="0"/>
  </r>
  <r>
    <n v="1976"/>
    <x v="9"/>
    <x v="84"/>
    <x v="1"/>
    <x v="11"/>
    <n v="51"/>
    <x v="90"/>
    <x v="13"/>
    <n v="1.5"/>
    <x v="1974"/>
    <s v="Black"/>
    <x v="0"/>
    <n v="0"/>
    <s v="★★★★☆"/>
    <n v="4"/>
    <n v="18224"/>
    <n v="3"/>
    <x v="1975"/>
    <n v="5.7058823529411766"/>
    <n v="267.59158075601374"/>
    <x v="1"/>
  </r>
  <r>
    <n v="1977"/>
    <x v="40"/>
    <x v="115"/>
    <x v="0"/>
    <x v="5"/>
    <n v="111.3"/>
    <x v="311"/>
    <x v="10"/>
    <n v="8.5"/>
    <x v="1975"/>
    <s v="Sky Blue"/>
    <x v="29"/>
    <n v="0"/>
    <s v="Unknown"/>
    <s v="Unknown"/>
    <n v="15313"/>
    <n v="5"/>
    <x v="1976"/>
    <n v="3.063791554357592"/>
    <n v="362.26785923753664"/>
    <x v="0"/>
  </r>
  <r>
    <n v="1978"/>
    <x v="35"/>
    <x v="48"/>
    <x v="7"/>
    <x v="1"/>
    <n v="57.1"/>
    <x v="293"/>
    <x v="3"/>
    <n v="3.1"/>
    <x v="1976"/>
    <s v="Matte Blue"/>
    <x v="2"/>
    <n v="4"/>
    <s v="★★★★★"/>
    <n v="5"/>
    <n v="9623"/>
    <n v="4"/>
    <x v="1977"/>
    <n v="4.2907180385288965"/>
    <n v="600.0205306122449"/>
    <x v="0"/>
  </r>
  <r>
    <n v="1979"/>
    <x v="39"/>
    <x v="59"/>
    <x v="2"/>
    <x v="6"/>
    <n v="31.9"/>
    <x v="215"/>
    <x v="10"/>
    <n v="1.1000000000000001"/>
    <x v="1977"/>
    <s v="Platinum"/>
    <x v="13"/>
    <n v="5"/>
    <s v="★★★☆☆"/>
    <n v="3"/>
    <n v="12197"/>
    <n v="3"/>
    <x v="1978"/>
    <n v="17.993730407523511"/>
    <n v="150.30979094076656"/>
    <x v="0"/>
  </r>
  <r>
    <n v="1980"/>
    <x v="28"/>
    <x v="37"/>
    <x v="1"/>
    <x v="13"/>
    <n v="93.5"/>
    <x v="131"/>
    <x v="3"/>
    <n v="8.6"/>
    <x v="1978"/>
    <s v="Silver"/>
    <x v="0"/>
    <s v="Unknown"/>
    <s v="★★★★☆"/>
    <n v="4"/>
    <n v="11943"/>
    <n v="5"/>
    <x v="1979"/>
    <n v="1.9572192513368984"/>
    <n v="569.03185792349723"/>
    <x v="0"/>
  </r>
  <r>
    <n v="1981"/>
    <x v="31"/>
    <x v="56"/>
    <x v="7"/>
    <x v="13"/>
    <n v="104.3"/>
    <x v="116"/>
    <x v="5"/>
    <n v="7.9"/>
    <x v="1979"/>
    <s v="Brown"/>
    <x v="11"/>
    <n v="5"/>
    <s v="★★★★☆"/>
    <n v="4"/>
    <n v="5472"/>
    <n v="4"/>
    <x v="1980"/>
    <n v="4.26653883029722"/>
    <n v="301.52523595505619"/>
    <x v="0"/>
  </r>
  <r>
    <n v="1982"/>
    <x v="28"/>
    <x v="142"/>
    <x v="1"/>
    <x v="7"/>
    <n v="108.5"/>
    <x v="44"/>
    <x v="13"/>
    <n v="8.1999999999999993"/>
    <x v="1980"/>
    <s v="Copper"/>
    <x v="0"/>
    <n v="0"/>
    <s v="★★★★☆"/>
    <n v="4"/>
    <n v="9559"/>
    <n v="3"/>
    <x v="1981"/>
    <n v="4.5161290322580649"/>
    <n v="101.81963265306123"/>
    <x v="1"/>
  </r>
  <r>
    <n v="1983"/>
    <x v="31"/>
    <x v="68"/>
    <x v="4"/>
    <x v="5"/>
    <n v="136.69999999999999"/>
    <x v="54"/>
    <x v="3"/>
    <n v="5.8"/>
    <x v="1981"/>
    <s v="Sapphire Blue"/>
    <x v="27"/>
    <n v="3"/>
    <s v="★★★★★"/>
    <n v="5"/>
    <n v="19920"/>
    <n v="4"/>
    <x v="1982"/>
    <n v="1.4337966349670814"/>
    <n v="631.21020408163258"/>
    <x v="0"/>
  </r>
  <r>
    <n v="1984"/>
    <x v="2"/>
    <x v="2"/>
    <x v="1"/>
    <x v="5"/>
    <n v="69"/>
    <x v="87"/>
    <x v="10"/>
    <n v="10.1"/>
    <x v="1982"/>
    <s v="Champagne"/>
    <x v="0"/>
    <n v="3"/>
    <s v="★★★★☆"/>
    <n v="4"/>
    <n v="17070"/>
    <n v="4"/>
    <x v="1983"/>
    <n v="8.2463768115942031"/>
    <n v="120.25954305799647"/>
    <x v="1"/>
  </r>
  <r>
    <n v="1985"/>
    <x v="29"/>
    <x v="51"/>
    <x v="3"/>
    <x v="4"/>
    <n v="30.2"/>
    <x v="464"/>
    <x v="2"/>
    <n v="6.4"/>
    <x v="1983"/>
    <s v="Platinum"/>
    <x v="6"/>
    <n v="1"/>
    <s v="Unknown"/>
    <s v="Unknown"/>
    <n v="11648"/>
    <n v="4"/>
    <x v="1984"/>
    <n v="7.9139072847682117"/>
    <n v="231.68481171548117"/>
    <x v="1"/>
  </r>
  <r>
    <n v="1986"/>
    <x v="34"/>
    <x v="47"/>
    <x v="2"/>
    <x v="8"/>
    <n v="93.4"/>
    <x v="346"/>
    <x v="9"/>
    <n v="2.9"/>
    <x v="1984"/>
    <s v="Stealth Gray"/>
    <x v="9"/>
    <n v="3"/>
    <s v="★★★☆☆"/>
    <n v="3"/>
    <n v="2966"/>
    <n v="5"/>
    <x v="1985"/>
    <n v="4.2291220556745177"/>
    <n v="154.4618987341772"/>
    <x v="1"/>
  </r>
  <r>
    <n v="1987"/>
    <x v="12"/>
    <x v="12"/>
    <x v="3"/>
    <x v="11"/>
    <n v="124.1"/>
    <x v="427"/>
    <x v="15"/>
    <n v="11.6"/>
    <x v="1985"/>
    <s v="Sky Blue"/>
    <x v="33"/>
    <n v="4"/>
    <s v="★★★★☆"/>
    <n v="4"/>
    <n v="19544"/>
    <n v="3"/>
    <x v="1986"/>
    <n v="4.3593875906527"/>
    <n v="110.96902033271719"/>
    <x v="1"/>
  </r>
  <r>
    <n v="1988"/>
    <x v="46"/>
    <x v="114"/>
    <x v="4"/>
    <x v="2"/>
    <n v="66.400000000000006"/>
    <x v="346"/>
    <x v="9"/>
    <n v="1.9"/>
    <x v="1986"/>
    <s v="Blue"/>
    <x v="4"/>
    <n v="1"/>
    <s v="★★★★★"/>
    <n v="5"/>
    <n v="272"/>
    <n v="3"/>
    <x v="1987"/>
    <n v="5.9487951807228914"/>
    <n v="278.28103797468356"/>
    <x v="0"/>
  </r>
  <r>
    <n v="1989"/>
    <x v="28"/>
    <x v="46"/>
    <x v="1"/>
    <x v="1"/>
    <n v="74.400000000000006"/>
    <x v="250"/>
    <x v="14"/>
    <n v="7.6"/>
    <x v="1987"/>
    <s v="Lime Green"/>
    <x v="26"/>
    <s v="Unknown"/>
    <s v="★★★☆☆"/>
    <n v="3"/>
    <n v="18823"/>
    <n v="5"/>
    <x v="1988"/>
    <n v="2.4059139784946235"/>
    <n v="803.31016759776526"/>
    <x v="0"/>
  </r>
  <r>
    <n v="1990"/>
    <x v="32"/>
    <x v="138"/>
    <x v="4"/>
    <x v="0"/>
    <n v="99.3"/>
    <x v="475"/>
    <x v="15"/>
    <n v="10.3"/>
    <x v="1988"/>
    <s v="Aurora Blue"/>
    <x v="28"/>
    <n v="4"/>
    <s v="★★★☆☆"/>
    <n v="3"/>
    <n v="9656"/>
    <n v="3"/>
    <x v="1989"/>
    <n v="5.9919436052366564"/>
    <n v="212.64512605042017"/>
    <x v="0"/>
  </r>
  <r>
    <n v="1991"/>
    <x v="5"/>
    <x v="128"/>
    <x v="7"/>
    <x v="6"/>
    <n v="82.6"/>
    <x v="71"/>
    <x v="13"/>
    <n v="8.3000000000000007"/>
    <x v="1989"/>
    <s v="Midnight Black"/>
    <x v="0"/>
    <n v="0"/>
    <s v="★★★★★"/>
    <n v="5"/>
    <n v="1553"/>
    <n v="4"/>
    <x v="1990"/>
    <n v="4.6004842615012107"/>
    <n v="390.5263157894737"/>
    <x v="0"/>
  </r>
  <r>
    <n v="1992"/>
    <x v="47"/>
    <x v="81"/>
    <x v="5"/>
    <x v="1"/>
    <n v="136.6"/>
    <x v="317"/>
    <x v="1"/>
    <n v="10.4"/>
    <x v="1990"/>
    <s v="Sapphire Blue"/>
    <x v="35"/>
    <n v="4"/>
    <s v="★★★★★"/>
    <n v="5"/>
    <n v="15106"/>
    <n v="4"/>
    <x v="1991"/>
    <n v="2.3133235724743777"/>
    <n v="413.51613924050633"/>
    <x v="0"/>
  </r>
  <r>
    <n v="1993"/>
    <x v="52"/>
    <x v="145"/>
    <x v="6"/>
    <x v="11"/>
    <n v="86.7"/>
    <x v="443"/>
    <x v="1"/>
    <n v="9.1999999999999993"/>
    <x v="1991"/>
    <s v="Forest Green"/>
    <x v="22"/>
    <s v="Unknown"/>
    <s v="★★★☆☆"/>
    <n v="3"/>
    <n v="19046"/>
    <n v="5"/>
    <x v="1992"/>
    <n v="6.3667820069204151"/>
    <n v="264.45134057971018"/>
    <x v="0"/>
  </r>
  <r>
    <n v="1994"/>
    <x v="37"/>
    <x v="58"/>
    <x v="0"/>
    <x v="0"/>
    <n v="62.7"/>
    <x v="170"/>
    <x v="9"/>
    <n v="2.6"/>
    <x v="1992"/>
    <s v="Lime Green"/>
    <x v="12"/>
    <n v="4"/>
    <s v="★★★☆☆"/>
    <n v="3"/>
    <n v="16906"/>
    <n v="5"/>
    <x v="1993"/>
    <n v="6.5071770334928223"/>
    <n v="206.96424019607844"/>
    <x v="0"/>
  </r>
  <r>
    <n v="1995"/>
    <x v="27"/>
    <x v="102"/>
    <x v="10"/>
    <x v="1"/>
    <n v="56.2"/>
    <x v="128"/>
    <x v="8"/>
    <n v="9.6"/>
    <x v="1993"/>
    <s v="Forest Green"/>
    <x v="33"/>
    <n v="5"/>
    <s v="★★★☆☆"/>
    <n v="3"/>
    <n v="11801"/>
    <n v="4"/>
    <x v="1994"/>
    <n v="10.676156583629894"/>
    <n v="145.70339999999999"/>
    <x v="0"/>
  </r>
  <r>
    <n v="1996"/>
    <x v="1"/>
    <x v="26"/>
    <x v="10"/>
    <x v="0"/>
    <n v="37.200000000000003"/>
    <x v="173"/>
    <x v="3"/>
    <n v="10.5"/>
    <x v="1994"/>
    <s v="Cobalt Blue"/>
    <x v="4"/>
    <s v="Unknown"/>
    <s v="★★★★★"/>
    <n v="5"/>
    <n v="991"/>
    <n v="4"/>
    <x v="1995"/>
    <n v="15.349462365591396"/>
    <n v="65.590718038528905"/>
    <x v="2"/>
  </r>
  <r>
    <n v="1997"/>
    <x v="24"/>
    <x v="112"/>
    <x v="9"/>
    <x v="8"/>
    <n v="37.1"/>
    <x v="310"/>
    <x v="1"/>
    <n v="7.8"/>
    <x v="1995"/>
    <s v="Forest Green"/>
    <x v="8"/>
    <n v="3"/>
    <s v="★★★★★"/>
    <n v="5"/>
    <n v="16123"/>
    <n v="3"/>
    <x v="1996"/>
    <n v="4.474393530997304"/>
    <n v="397.23548192771085"/>
    <x v="1"/>
  </r>
  <r>
    <n v="1998"/>
    <x v="15"/>
    <x v="109"/>
    <x v="1"/>
    <x v="7"/>
    <n v="41.1"/>
    <x v="482"/>
    <x v="1"/>
    <n v="10.5"/>
    <x v="1996"/>
    <s v="Metallic Silver"/>
    <x v="12"/>
    <n v="0"/>
    <s v="Unknown"/>
    <s v="Unknown"/>
    <n v="17812"/>
    <n v="5"/>
    <x v="1997"/>
    <n v="6.1313868613138682"/>
    <n v="286.73519841269842"/>
    <x v="1"/>
  </r>
  <r>
    <n v="1999"/>
    <x v="14"/>
    <x v="14"/>
    <x v="3"/>
    <x v="1"/>
    <n v="44.2"/>
    <x v="26"/>
    <x v="6"/>
    <n v="6.7"/>
    <x v="1997"/>
    <s v="Cream"/>
    <x v="31"/>
    <s v="Unknown"/>
    <s v="★★★★★"/>
    <n v="5"/>
    <n v="16733"/>
    <n v="4"/>
    <x v="1998"/>
    <n v="12.714932126696832"/>
    <n v="223.76078291814946"/>
    <x v="0"/>
  </r>
  <r>
    <n v="2000"/>
    <x v="26"/>
    <x v="90"/>
    <x v="9"/>
    <x v="2"/>
    <n v="66"/>
    <x v="437"/>
    <x v="8"/>
    <n v="1.4"/>
    <x v="1998"/>
    <s v="Pearl White"/>
    <x v="3"/>
    <n v="1"/>
    <s v="Unknown"/>
    <s v="Unknown"/>
    <n v="5614"/>
    <n v="5"/>
    <x v="1999"/>
    <n v="4.0303030303030303"/>
    <n v="532.37248120300751"/>
    <x v="0"/>
  </r>
  <r>
    <n v="2001"/>
    <x v="40"/>
    <x v="62"/>
    <x v="3"/>
    <x v="3"/>
    <n v="76.3"/>
    <x v="411"/>
    <x v="5"/>
    <n v="10.1"/>
    <x v="1999"/>
    <s v="Beige"/>
    <x v="30"/>
    <n v="4"/>
    <s v="★★★★★"/>
    <n v="5"/>
    <n v="16433"/>
    <n v="3"/>
    <x v="2000"/>
    <n v="1.5858453473132372"/>
    <n v="856.3167768595041"/>
    <x v="0"/>
  </r>
  <r>
    <n v="2002"/>
    <x v="25"/>
    <x v="31"/>
    <x v="7"/>
    <x v="5"/>
    <n v="24.7"/>
    <x v="79"/>
    <x v="2"/>
    <n v="3.3"/>
    <x v="2000"/>
    <s v="Titanium"/>
    <x v="1"/>
    <n v="4"/>
    <s v="★★★☆☆"/>
    <n v="3"/>
    <n v="5491"/>
    <n v="3"/>
    <x v="2001"/>
    <n v="7.2064777327935223"/>
    <n v="620.12280898876406"/>
    <x v="0"/>
  </r>
  <r>
    <n v="2003"/>
    <x v="51"/>
    <x v="163"/>
    <x v="0"/>
    <x v="2"/>
    <n v="132.80000000000001"/>
    <x v="309"/>
    <x v="4"/>
    <n v="6.5"/>
    <x v="2001"/>
    <s v="Gray"/>
    <x v="38"/>
    <n v="5"/>
    <s v="★★★★☆"/>
    <n v="4"/>
    <n v="17746"/>
    <n v="5"/>
    <x v="2002"/>
    <n v="4.3900602409638552"/>
    <n v="253.20674099485419"/>
    <x v="0"/>
  </r>
  <r>
    <n v="2004"/>
    <x v="11"/>
    <x v="11"/>
    <x v="10"/>
    <x v="12"/>
    <n v="38.700000000000003"/>
    <x v="4"/>
    <x v="4"/>
    <n v="11.8"/>
    <x v="2002"/>
    <s v="Charcoal"/>
    <x v="18"/>
    <n v="3"/>
    <s v="★★★★☆"/>
    <n v="4"/>
    <n v="14340"/>
    <n v="3"/>
    <x v="2003"/>
    <n v="8.6821705426356584"/>
    <n v="347.27687500000002"/>
    <x v="0"/>
  </r>
  <r>
    <n v="2005"/>
    <x v="51"/>
    <x v="139"/>
    <x v="9"/>
    <x v="10"/>
    <n v="106.6"/>
    <x v="41"/>
    <x v="3"/>
    <n v="3.6"/>
    <x v="2003"/>
    <s v="Platinum"/>
    <x v="2"/>
    <n v="2"/>
    <s v="★★★★★"/>
    <n v="5"/>
    <n v="4229"/>
    <n v="4"/>
    <x v="2004"/>
    <n v="2.0262664165103192"/>
    <n v="490.71962962962965"/>
    <x v="0"/>
  </r>
  <r>
    <n v="2006"/>
    <x v="50"/>
    <x v="94"/>
    <x v="0"/>
    <x v="13"/>
    <n v="63"/>
    <x v="72"/>
    <x v="14"/>
    <n v="8.6"/>
    <x v="2004"/>
    <s v="Blue"/>
    <x v="26"/>
    <n v="1"/>
    <s v="★★★☆☆"/>
    <n v="3"/>
    <n v="5577"/>
    <n v="5"/>
    <x v="2005"/>
    <n v="4.333333333333333"/>
    <n v="316.40274725274725"/>
    <x v="0"/>
  </r>
  <r>
    <n v="2007"/>
    <x v="47"/>
    <x v="100"/>
    <x v="0"/>
    <x v="13"/>
    <n v="112.2"/>
    <x v="242"/>
    <x v="13"/>
    <n v="1"/>
    <x v="2005"/>
    <s v="Charcoal"/>
    <x v="6"/>
    <n v="2"/>
    <s v="★★★★★"/>
    <n v="5"/>
    <n v="7305"/>
    <n v="5"/>
    <x v="2006"/>
    <n v="4.4830659536541893"/>
    <n v="233.03878727634194"/>
    <x v="0"/>
  </r>
  <r>
    <n v="2008"/>
    <x v="31"/>
    <x v="105"/>
    <x v="7"/>
    <x v="7"/>
    <n v="25"/>
    <x v="298"/>
    <x v="7"/>
    <n v="5.3"/>
    <x v="2006"/>
    <s v="Matte White"/>
    <x v="12"/>
    <n v="4"/>
    <s v="★★★★☆"/>
    <n v="4"/>
    <n v="13098"/>
    <n v="5"/>
    <x v="2007"/>
    <n v="6.12"/>
    <n v="957.69882352941181"/>
    <x v="0"/>
  </r>
  <r>
    <n v="2009"/>
    <x v="6"/>
    <x v="30"/>
    <x v="3"/>
    <x v="3"/>
    <n v="129.4"/>
    <x v="438"/>
    <x v="5"/>
    <n v="4.9000000000000004"/>
    <x v="2007"/>
    <s v="Bronze"/>
    <x v="35"/>
    <n v="2"/>
    <s v="★★★★★"/>
    <n v="5"/>
    <n v="7479"/>
    <n v="3"/>
    <x v="2008"/>
    <n v="4.2272024729520865"/>
    <n v="57.073308957952463"/>
    <x v="2"/>
  </r>
  <r>
    <n v="2010"/>
    <x v="21"/>
    <x v="116"/>
    <x v="5"/>
    <x v="1"/>
    <n v="29.2"/>
    <x v="251"/>
    <x v="11"/>
    <n v="3.8"/>
    <x v="2008"/>
    <s v="Teal"/>
    <x v="15"/>
    <n v="5"/>
    <s v="Unknown"/>
    <s v="Unknown"/>
    <n v="13868"/>
    <n v="3"/>
    <x v="2009"/>
    <n v="15.513698630136986"/>
    <n v="225.77156732891834"/>
    <x v="0"/>
  </r>
  <r>
    <n v="2011"/>
    <x v="16"/>
    <x v="137"/>
    <x v="2"/>
    <x v="9"/>
    <n v="129.19999999999999"/>
    <x v="424"/>
    <x v="13"/>
    <n v="11.5"/>
    <x v="2009"/>
    <s v="Silver"/>
    <x v="37"/>
    <n v="5"/>
    <s v="★★★☆☆"/>
    <n v="3"/>
    <n v="2789"/>
    <n v="3"/>
    <x v="2010"/>
    <n v="3.4520123839009291"/>
    <n v="180.73878923766816"/>
    <x v="0"/>
  </r>
  <r>
    <n v="2012"/>
    <x v="41"/>
    <x v="67"/>
    <x v="8"/>
    <x v="1"/>
    <n v="144.19999999999999"/>
    <x v="341"/>
    <x v="10"/>
    <n v="8.5"/>
    <x v="2010"/>
    <s v="Graphite Gray"/>
    <x v="37"/>
    <s v="Unknown"/>
    <s v="★★★☆☆"/>
    <n v="3"/>
    <n v="8118"/>
    <n v="4"/>
    <x v="2011"/>
    <n v="2.7323162274618586"/>
    <n v="149.64180203045686"/>
    <x v="1"/>
  </r>
  <r>
    <n v="2013"/>
    <x v="43"/>
    <x v="70"/>
    <x v="2"/>
    <x v="5"/>
    <n v="135.4"/>
    <x v="493"/>
    <x v="15"/>
    <n v="0.9"/>
    <x v="2011"/>
    <s v="Orange"/>
    <x v="2"/>
    <n v="1"/>
    <s v="★★★☆☆"/>
    <n v="3"/>
    <n v="10684"/>
    <n v="4"/>
    <x v="2012"/>
    <n v="3.6632200886262924"/>
    <n v="223.46578629032257"/>
    <x v="0"/>
  </r>
  <r>
    <n v="2014"/>
    <x v="6"/>
    <x v="30"/>
    <x v="10"/>
    <x v="7"/>
    <n v="105.3"/>
    <x v="391"/>
    <x v="11"/>
    <n v="6.4"/>
    <x v="2012"/>
    <s v="Purple"/>
    <x v="16"/>
    <n v="3"/>
    <s v="★★★★★"/>
    <n v="5"/>
    <n v="19050"/>
    <n v="5"/>
    <x v="2013"/>
    <n v="3.3333333333333335"/>
    <n v="243.01105413105415"/>
    <x v="0"/>
  </r>
  <r>
    <n v="2015"/>
    <x v="33"/>
    <x v="45"/>
    <x v="7"/>
    <x v="11"/>
    <n v="93.9"/>
    <x v="322"/>
    <x v="14"/>
    <n v="11.7"/>
    <x v="2013"/>
    <s v="Pink"/>
    <x v="11"/>
    <n v="1"/>
    <s v="★★★★★"/>
    <n v="5"/>
    <n v="2719"/>
    <n v="4"/>
    <x v="2014"/>
    <n v="4.3982960596379126"/>
    <n v="80.024624697336563"/>
    <x v="2"/>
  </r>
  <r>
    <n v="2016"/>
    <x v="10"/>
    <x v="10"/>
    <x v="3"/>
    <x v="11"/>
    <n v="133.80000000000001"/>
    <x v="379"/>
    <x v="8"/>
    <n v="10.8"/>
    <x v="2014"/>
    <s v="Sapphire Blue"/>
    <x v="34"/>
    <n v="5"/>
    <s v="★★★★★"/>
    <n v="5"/>
    <n v="12024"/>
    <n v="3"/>
    <x v="2015"/>
    <n v="4.4095665171898348"/>
    <n v="164.57303389830508"/>
    <x v="0"/>
  </r>
  <r>
    <n v="2017"/>
    <x v="13"/>
    <x v="13"/>
    <x v="7"/>
    <x v="5"/>
    <n v="106.9"/>
    <x v="58"/>
    <x v="11"/>
    <n v="9.4"/>
    <x v="2015"/>
    <s v="Ruby Red"/>
    <x v="11"/>
    <s v="Unknown"/>
    <s v="★★★☆☆"/>
    <n v="3"/>
    <n v="3032"/>
    <n v="4"/>
    <x v="2016"/>
    <n v="3.4705332086061738"/>
    <n v="104.89679245283018"/>
    <x v="2"/>
  </r>
  <r>
    <n v="2018"/>
    <x v="36"/>
    <x v="122"/>
    <x v="6"/>
    <x v="0"/>
    <n v="58.5"/>
    <x v="120"/>
    <x v="2"/>
    <n v="9.6999999999999993"/>
    <x v="2016"/>
    <s v="Cobalt Blue"/>
    <x v="26"/>
    <n v="3"/>
    <s v="★★★★☆"/>
    <n v="4"/>
    <n v="6634"/>
    <n v="3"/>
    <x v="2017"/>
    <n v="3.0085470085470085"/>
    <n v="197.97284090909091"/>
    <x v="2"/>
  </r>
  <r>
    <n v="2019"/>
    <x v="26"/>
    <x v="72"/>
    <x v="6"/>
    <x v="8"/>
    <n v="44.5"/>
    <x v="392"/>
    <x v="14"/>
    <n v="8.4"/>
    <x v="2017"/>
    <s v="Volcanic Yellow"/>
    <x v="0"/>
    <n v="5"/>
    <s v="★★★★☆"/>
    <n v="4"/>
    <n v="314"/>
    <n v="5"/>
    <x v="2018"/>
    <n v="10.629213483146067"/>
    <n v="124.81329809725159"/>
    <x v="1"/>
  </r>
  <r>
    <n v="2020"/>
    <x v="25"/>
    <x v="31"/>
    <x v="5"/>
    <x v="2"/>
    <n v="149.80000000000001"/>
    <x v="294"/>
    <x v="3"/>
    <n v="3.8"/>
    <x v="2018"/>
    <s v="Burgundy"/>
    <x v="23"/>
    <n v="0"/>
    <s v="★★★★★"/>
    <n v="5"/>
    <n v="1270"/>
    <n v="4"/>
    <x v="2019"/>
    <n v="2.1562082777036045"/>
    <n v="403.28043343653252"/>
    <x v="0"/>
  </r>
  <r>
    <n v="2021"/>
    <x v="41"/>
    <x v="67"/>
    <x v="2"/>
    <x v="12"/>
    <n v="94.3"/>
    <x v="17"/>
    <x v="2"/>
    <n v="8.6"/>
    <x v="2019"/>
    <s v="Platinum"/>
    <x v="36"/>
    <n v="2"/>
    <s v="★★★★★"/>
    <n v="5"/>
    <n v="7755"/>
    <n v="3"/>
    <x v="2020"/>
    <n v="4.2205726405090136"/>
    <n v="160.49640703517588"/>
    <x v="1"/>
  </r>
  <r>
    <n v="2022"/>
    <x v="8"/>
    <x v="8"/>
    <x v="9"/>
    <x v="8"/>
    <n v="31.2"/>
    <x v="410"/>
    <x v="15"/>
    <n v="11.5"/>
    <x v="2020"/>
    <s v="Electric Blue"/>
    <x v="17"/>
    <n v="5"/>
    <s v="★★★★★"/>
    <n v="5"/>
    <n v="12022"/>
    <n v="4"/>
    <x v="2021"/>
    <n v="17.948717948717949"/>
    <n v="221.08467857142855"/>
    <x v="0"/>
  </r>
  <r>
    <n v="2023"/>
    <x v="3"/>
    <x v="57"/>
    <x v="8"/>
    <x v="9"/>
    <n v="119.7"/>
    <x v="221"/>
    <x v="9"/>
    <n v="8.5"/>
    <x v="2021"/>
    <s v="Brown"/>
    <x v="15"/>
    <n v="1"/>
    <s v="★★★☆☆"/>
    <n v="3"/>
    <n v="3800"/>
    <n v="3"/>
    <x v="2022"/>
    <n v="3.5004177109440269"/>
    <n v="327.20584725536992"/>
    <x v="0"/>
  </r>
  <r>
    <n v="2024"/>
    <x v="28"/>
    <x v="61"/>
    <x v="10"/>
    <x v="9"/>
    <n v="31.2"/>
    <x v="402"/>
    <x v="12"/>
    <n v="6.3"/>
    <x v="2022"/>
    <s v="Silver"/>
    <x v="0"/>
    <n v="2"/>
    <s v="★★★★★"/>
    <n v="5"/>
    <n v="19737"/>
    <n v="3"/>
    <x v="2023"/>
    <n v="14.615384615384615"/>
    <n v="327.35052631578947"/>
    <x v="0"/>
  </r>
  <r>
    <n v="2025"/>
    <x v="1"/>
    <x v="1"/>
    <x v="5"/>
    <x v="3"/>
    <n v="108.1"/>
    <x v="88"/>
    <x v="14"/>
    <n v="2.2999999999999998"/>
    <x v="2023"/>
    <s v="Matte Green"/>
    <x v="13"/>
    <n v="4"/>
    <s v="★★★★★"/>
    <n v="5"/>
    <n v="7109"/>
    <n v="3"/>
    <x v="2024"/>
    <n v="2.3496762257169288"/>
    <n v="173.39397637795275"/>
    <x v="1"/>
  </r>
  <r>
    <n v="2026"/>
    <x v="8"/>
    <x v="8"/>
    <x v="3"/>
    <x v="0"/>
    <n v="126.2"/>
    <x v="185"/>
    <x v="7"/>
    <n v="5.6"/>
    <x v="2024"/>
    <s v="Stealth Gray"/>
    <x v="33"/>
    <n v="5"/>
    <s v="Unknown"/>
    <s v="Unknown"/>
    <n v="9843"/>
    <n v="5"/>
    <x v="2025"/>
    <n v="1.624405705229794"/>
    <n v="235.08556097560975"/>
    <x v="1"/>
  </r>
  <r>
    <n v="2027"/>
    <x v="25"/>
    <x v="31"/>
    <x v="7"/>
    <x v="6"/>
    <n v="21.5"/>
    <x v="187"/>
    <x v="12"/>
    <n v="8.4"/>
    <x v="2025"/>
    <s v="Green"/>
    <x v="19"/>
    <s v="Unknown"/>
    <s v="★★★★☆"/>
    <n v="4"/>
    <n v="1171"/>
    <n v="4"/>
    <x v="2026"/>
    <n v="20.232558139534884"/>
    <n v="317.76912643678162"/>
    <x v="0"/>
  </r>
  <r>
    <n v="2028"/>
    <x v="46"/>
    <x v="114"/>
    <x v="4"/>
    <x v="2"/>
    <n v="113.9"/>
    <x v="491"/>
    <x v="11"/>
    <n v="0.8"/>
    <x v="2026"/>
    <s v="Forest Green"/>
    <x v="22"/>
    <n v="2"/>
    <s v="★★★★☆"/>
    <n v="4"/>
    <n v="2510"/>
    <n v="4"/>
    <x v="2027"/>
    <n v="4.3898156277436344"/>
    <n v="272.96499999999997"/>
    <x v="0"/>
  </r>
  <r>
    <n v="2029"/>
    <x v="40"/>
    <x v="115"/>
    <x v="9"/>
    <x v="11"/>
    <n v="27.5"/>
    <x v="426"/>
    <x v="6"/>
    <n v="5.7"/>
    <x v="2027"/>
    <s v="Charcoal"/>
    <x v="34"/>
    <n v="5"/>
    <s v="★★★★☆"/>
    <n v="4"/>
    <n v="6847"/>
    <n v="3"/>
    <x v="2028"/>
    <n v="16.945454545454545"/>
    <n v="257.80150214592277"/>
    <x v="0"/>
  </r>
  <r>
    <n v="2030"/>
    <x v="4"/>
    <x v="82"/>
    <x v="8"/>
    <x v="7"/>
    <n v="84.7"/>
    <x v="245"/>
    <x v="15"/>
    <n v="1.6"/>
    <x v="2028"/>
    <s v="Lime Green"/>
    <x v="8"/>
    <n v="5"/>
    <s v="★★★☆☆"/>
    <n v="3"/>
    <n v="6159"/>
    <n v="5"/>
    <x v="2029"/>
    <n v="5.0531286894923255"/>
    <n v="342.7345327102804"/>
    <x v="0"/>
  </r>
  <r>
    <n v="2031"/>
    <x v="29"/>
    <x v="51"/>
    <x v="8"/>
    <x v="8"/>
    <n v="75.2"/>
    <x v="184"/>
    <x v="1"/>
    <n v="0.8"/>
    <x v="2029"/>
    <s v="Gun Metal"/>
    <x v="22"/>
    <n v="4"/>
    <s v="★★★★☆"/>
    <n v="4"/>
    <n v="19811"/>
    <n v="3"/>
    <x v="2030"/>
    <n v="7.2473404255319149"/>
    <n v="131.09064220183484"/>
    <x v="1"/>
  </r>
  <r>
    <n v="2032"/>
    <x v="41"/>
    <x v="67"/>
    <x v="8"/>
    <x v="2"/>
    <n v="109.7"/>
    <x v="101"/>
    <x v="10"/>
    <n v="6.2"/>
    <x v="2030"/>
    <s v="Purple"/>
    <x v="20"/>
    <n v="0"/>
    <s v="★★★☆☆"/>
    <n v="3"/>
    <n v="8989"/>
    <n v="5"/>
    <x v="2031"/>
    <n v="1.1850501367365542"/>
    <n v="915.86723076923079"/>
    <x v="0"/>
  </r>
  <r>
    <n v="2033"/>
    <x v="12"/>
    <x v="89"/>
    <x v="9"/>
    <x v="2"/>
    <n v="52.5"/>
    <x v="285"/>
    <x v="8"/>
    <n v="3"/>
    <x v="2031"/>
    <s v="Stealth Gray"/>
    <x v="29"/>
    <n v="4"/>
    <s v="★★★★★"/>
    <n v="5"/>
    <n v="17750"/>
    <n v="5"/>
    <x v="2032"/>
    <n v="4"/>
    <n v="160.35476190476192"/>
    <x v="2"/>
  </r>
  <r>
    <n v="2034"/>
    <x v="40"/>
    <x v="62"/>
    <x v="8"/>
    <x v="9"/>
    <n v="133.80000000000001"/>
    <x v="472"/>
    <x v="3"/>
    <n v="5.9"/>
    <x v="2032"/>
    <s v="White"/>
    <x v="32"/>
    <n v="1"/>
    <s v="★★★★★"/>
    <n v="5"/>
    <n v="4632"/>
    <n v="5"/>
    <x v="2033"/>
    <n v="1.3976083707025411"/>
    <n v="545.31251336898401"/>
    <x v="0"/>
  </r>
  <r>
    <n v="2035"/>
    <x v="36"/>
    <x v="149"/>
    <x v="2"/>
    <x v="0"/>
    <n v="55.7"/>
    <x v="415"/>
    <x v="7"/>
    <n v="2.9"/>
    <x v="2033"/>
    <s v="Matte Green"/>
    <x v="31"/>
    <n v="1"/>
    <s v="★★★☆☆"/>
    <n v="3"/>
    <n v="7707"/>
    <n v="4"/>
    <x v="2034"/>
    <n v="4.6858168761220824"/>
    <n v="468.64183908045976"/>
    <x v="0"/>
  </r>
  <r>
    <n v="2036"/>
    <x v="50"/>
    <x v="94"/>
    <x v="3"/>
    <x v="0"/>
    <n v="83.6"/>
    <x v="143"/>
    <x v="12"/>
    <n v="2.2000000000000002"/>
    <x v="2034"/>
    <s v="Black"/>
    <x v="14"/>
    <n v="1"/>
    <s v="★★★★★"/>
    <n v="5"/>
    <n v="10197"/>
    <n v="4"/>
    <x v="2035"/>
    <n v="3.6124401913875599"/>
    <n v="194.90884105960265"/>
    <x v="1"/>
  </r>
  <r>
    <n v="2037"/>
    <x v="23"/>
    <x v="41"/>
    <x v="3"/>
    <x v="3"/>
    <n v="115.9"/>
    <x v="309"/>
    <x v="13"/>
    <n v="1.6"/>
    <x v="2035"/>
    <s v="Navy Blue"/>
    <x v="0"/>
    <s v="Unknown"/>
    <s v="★★★★☆"/>
    <n v="4"/>
    <n v="11311"/>
    <n v="3"/>
    <x v="2036"/>
    <n v="5.030198446937014"/>
    <n v="98.982144082332752"/>
    <x v="1"/>
  </r>
  <r>
    <n v="2038"/>
    <x v="49"/>
    <x v="107"/>
    <x v="7"/>
    <x v="3"/>
    <n v="24.9"/>
    <x v="405"/>
    <x v="14"/>
    <n v="6.4"/>
    <x v="2036"/>
    <s v="Yellow"/>
    <x v="25"/>
    <n v="2"/>
    <s v="Unknown"/>
    <s v="Unknown"/>
    <n v="14398"/>
    <n v="3"/>
    <x v="2037"/>
    <n v="9.3574297188755029"/>
    <n v="131.26399141630901"/>
    <x v="2"/>
  </r>
  <r>
    <n v="2039"/>
    <x v="15"/>
    <x v="15"/>
    <x v="6"/>
    <x v="0"/>
    <n v="47.8"/>
    <x v="448"/>
    <x v="15"/>
    <n v="1.3"/>
    <x v="2037"/>
    <s v="Orange"/>
    <x v="13"/>
    <n v="0"/>
    <s v="★★★☆☆"/>
    <n v="3"/>
    <n v="2927"/>
    <n v="5"/>
    <x v="2038"/>
    <n v="6.1506276150627617"/>
    <n v="322.04690476190473"/>
    <x v="0"/>
  </r>
  <r>
    <n v="2040"/>
    <x v="30"/>
    <x v="125"/>
    <x v="9"/>
    <x v="0"/>
    <n v="117.3"/>
    <x v="491"/>
    <x v="5"/>
    <n v="4.4000000000000004"/>
    <x v="2038"/>
    <s v="Bronze"/>
    <x v="16"/>
    <n v="2"/>
    <s v="★★★☆☆"/>
    <n v="3"/>
    <n v="12444"/>
    <n v="5"/>
    <x v="2039"/>
    <n v="4.2625745950554137"/>
    <n v="230.22654"/>
    <x v="0"/>
  </r>
  <r>
    <n v="2041"/>
    <x v="7"/>
    <x v="79"/>
    <x v="8"/>
    <x v="12"/>
    <n v="78.8"/>
    <x v="53"/>
    <x v="10"/>
    <n v="2.8"/>
    <x v="2039"/>
    <s v="Sky Blue"/>
    <x v="22"/>
    <n v="2"/>
    <s v="★★★★★"/>
    <n v="5"/>
    <n v="11605"/>
    <n v="5"/>
    <x v="2040"/>
    <n v="2.9949238578680206"/>
    <n v="573.1957627118644"/>
    <x v="0"/>
  </r>
  <r>
    <n v="2042"/>
    <x v="23"/>
    <x v="28"/>
    <x v="0"/>
    <x v="8"/>
    <n v="50"/>
    <x v="136"/>
    <x v="15"/>
    <n v="1.6"/>
    <x v="2040"/>
    <s v="Ruby Red"/>
    <x v="26"/>
    <n v="1"/>
    <s v="★★★★☆"/>
    <n v="4"/>
    <n v="19236"/>
    <n v="4"/>
    <x v="2041"/>
    <n v="2.06"/>
    <n v="1404.2109708737864"/>
    <x v="0"/>
  </r>
  <r>
    <n v="2043"/>
    <x v="22"/>
    <x v="86"/>
    <x v="10"/>
    <x v="0"/>
    <n v="32.9"/>
    <x v="439"/>
    <x v="1"/>
    <n v="9.1"/>
    <x v="2041"/>
    <s v="Beige"/>
    <x v="20"/>
    <n v="2"/>
    <s v="★★★★★"/>
    <n v="5"/>
    <n v="10644"/>
    <n v="5"/>
    <x v="2042"/>
    <n v="16.352583586626139"/>
    <n v="234.85237918215614"/>
    <x v="0"/>
  </r>
  <r>
    <n v="2044"/>
    <x v="0"/>
    <x v="0"/>
    <x v="0"/>
    <x v="14"/>
    <n v="96.1"/>
    <x v="320"/>
    <x v="10"/>
    <n v="9.5"/>
    <x v="2042"/>
    <s v="Green"/>
    <x v="31"/>
    <n v="2"/>
    <s v="★★★☆☆"/>
    <n v="3"/>
    <n v="13495"/>
    <n v="5"/>
    <x v="2043"/>
    <n v="2.4141519250780439"/>
    <n v="442.01344827586206"/>
    <x v="0"/>
  </r>
  <r>
    <n v="2045"/>
    <x v="31"/>
    <x v="68"/>
    <x v="0"/>
    <x v="2"/>
    <n v="55.8"/>
    <x v="10"/>
    <x v="13"/>
    <n v="7"/>
    <x v="2043"/>
    <s v="Racing Red"/>
    <x v="36"/>
    <n v="0"/>
    <s v="★★★★☆"/>
    <n v="4"/>
    <n v="18691"/>
    <n v="4"/>
    <x v="2044"/>
    <n v="6.6308243727598573"/>
    <n v="142.31981081081082"/>
    <x v="1"/>
  </r>
  <r>
    <n v="2046"/>
    <x v="41"/>
    <x v="134"/>
    <x v="4"/>
    <x v="13"/>
    <n v="125.5"/>
    <x v="275"/>
    <x v="14"/>
    <n v="3.4"/>
    <x v="2044"/>
    <s v="Beige"/>
    <x v="33"/>
    <n v="2"/>
    <s v="Unknown"/>
    <s v="Unknown"/>
    <n v="15596"/>
    <n v="5"/>
    <x v="2045"/>
    <n v="3.2191235059760954"/>
    <n v="256.35346534653468"/>
    <x v="0"/>
  </r>
  <r>
    <n v="2047"/>
    <x v="25"/>
    <x v="31"/>
    <x v="9"/>
    <x v="10"/>
    <n v="81.7"/>
    <x v="273"/>
    <x v="10"/>
    <n v="11.6"/>
    <x v="2045"/>
    <s v="Racing Red"/>
    <x v="12"/>
    <n v="3"/>
    <s v="★★★★★"/>
    <n v="5"/>
    <n v="9324"/>
    <n v="5"/>
    <x v="2046"/>
    <n v="2.2766217870257037"/>
    <n v="233.70709677419353"/>
    <x v="1"/>
  </r>
  <r>
    <n v="2048"/>
    <x v="7"/>
    <x v="79"/>
    <x v="5"/>
    <x v="10"/>
    <n v="50.5"/>
    <x v="116"/>
    <x v="7"/>
    <n v="9.9"/>
    <x v="2046"/>
    <s v="Matte Gray"/>
    <x v="27"/>
    <n v="3"/>
    <s v="★★★★★"/>
    <n v="5"/>
    <n v="15938"/>
    <n v="5"/>
    <x v="2047"/>
    <n v="8.8118811881188126"/>
    <n v="259.30755056179777"/>
    <x v="0"/>
  </r>
  <r>
    <n v="2049"/>
    <x v="39"/>
    <x v="59"/>
    <x v="0"/>
    <x v="6"/>
    <n v="77.8"/>
    <x v="428"/>
    <x v="7"/>
    <n v="1.9"/>
    <x v="2047"/>
    <s v="Copper"/>
    <x v="6"/>
    <n v="0"/>
    <s v="★★★★☆"/>
    <n v="4"/>
    <n v="18555"/>
    <n v="4"/>
    <x v="2048"/>
    <n v="4.3444730077120823"/>
    <n v="341.57497041420118"/>
    <x v="0"/>
  </r>
  <r>
    <n v="2050"/>
    <x v="1"/>
    <x v="26"/>
    <x v="4"/>
    <x v="0"/>
    <n v="139.69999999999999"/>
    <x v="57"/>
    <x v="11"/>
    <n v="7.7"/>
    <x v="2048"/>
    <s v="Rose Gold"/>
    <x v="9"/>
    <n v="2"/>
    <s v="★★★★★"/>
    <n v="5"/>
    <n v="6618"/>
    <n v="5"/>
    <x v="2049"/>
    <n v="1.7680744452397996"/>
    <n v="554.34506072874501"/>
    <x v="0"/>
  </r>
  <r>
    <n v="2051"/>
    <x v="37"/>
    <x v="58"/>
    <x v="10"/>
    <x v="7"/>
    <n v="89.5"/>
    <x v="311"/>
    <x v="14"/>
    <n v="10.4"/>
    <x v="2049"/>
    <s v="Matte Green"/>
    <x v="3"/>
    <s v="Unknown"/>
    <s v="★★★★☆"/>
    <n v="4"/>
    <n v="10672"/>
    <n v="4"/>
    <x v="2050"/>
    <n v="3.8100558659217878"/>
    <n v="319.68384164222874"/>
    <x v="0"/>
  </r>
  <r>
    <n v="2052"/>
    <x v="22"/>
    <x v="86"/>
    <x v="7"/>
    <x v="0"/>
    <n v="81.400000000000006"/>
    <x v="46"/>
    <x v="15"/>
    <n v="4.4000000000000004"/>
    <x v="2050"/>
    <s v="Volcanic Yellow"/>
    <x v="12"/>
    <n v="3"/>
    <s v="★★★★★"/>
    <n v="5"/>
    <n v="19481"/>
    <n v="4"/>
    <x v="2051"/>
    <n v="6.4250614250614246"/>
    <n v="185.93521988527723"/>
    <x v="0"/>
  </r>
  <r>
    <n v="2053"/>
    <x v="3"/>
    <x v="3"/>
    <x v="7"/>
    <x v="0"/>
    <n v="95"/>
    <x v="296"/>
    <x v="9"/>
    <n v="1.9"/>
    <x v="2051"/>
    <s v="Cream"/>
    <x v="28"/>
    <n v="5"/>
    <s v="★★★★★"/>
    <n v="5"/>
    <n v="16542"/>
    <n v="3"/>
    <x v="2052"/>
    <n v="1.6736842105263159"/>
    <n v="415.6201886792453"/>
    <x v="1"/>
  </r>
  <r>
    <n v="2054"/>
    <x v="12"/>
    <x v="89"/>
    <x v="7"/>
    <x v="11"/>
    <n v="124"/>
    <x v="467"/>
    <x v="8"/>
    <n v="10.5"/>
    <x v="2052"/>
    <s v="Volcanic Yellow"/>
    <x v="20"/>
    <n v="5"/>
    <s v="★★★☆☆"/>
    <n v="3"/>
    <n v="7902"/>
    <n v="4"/>
    <x v="2053"/>
    <n v="1.5161290322580645"/>
    <n v="472.00388297872337"/>
    <x v="0"/>
  </r>
  <r>
    <n v="2055"/>
    <x v="48"/>
    <x v="92"/>
    <x v="6"/>
    <x v="4"/>
    <n v="107.7"/>
    <x v="313"/>
    <x v="6"/>
    <n v="5.8"/>
    <x v="2053"/>
    <s v="Matte Gray"/>
    <x v="3"/>
    <n v="5"/>
    <s v="★★★★☆"/>
    <n v="4"/>
    <n v="3106"/>
    <n v="3"/>
    <x v="2054"/>
    <n v="5.5431754874651809"/>
    <n v="61.609262981574545"/>
    <x v="2"/>
  </r>
  <r>
    <n v="2056"/>
    <x v="39"/>
    <x v="59"/>
    <x v="3"/>
    <x v="10"/>
    <n v="118.1"/>
    <x v="434"/>
    <x v="6"/>
    <n v="7.1"/>
    <x v="2054"/>
    <s v="Sapphire Blue"/>
    <x v="31"/>
    <n v="3"/>
    <s v="★★★★☆"/>
    <n v="4"/>
    <n v="11815"/>
    <n v="5"/>
    <x v="2055"/>
    <n v="2.5994919559695173"/>
    <n v="326.60166123778504"/>
    <x v="0"/>
  </r>
  <r>
    <n v="2057"/>
    <x v="37"/>
    <x v="53"/>
    <x v="8"/>
    <x v="1"/>
    <n v="94.2"/>
    <x v="246"/>
    <x v="1"/>
    <n v="1.2"/>
    <x v="2055"/>
    <s v="Stealth Gray"/>
    <x v="20"/>
    <s v="Unknown"/>
    <s v="★★★☆☆"/>
    <n v="3"/>
    <n v="6190"/>
    <n v="5"/>
    <x v="2056"/>
    <n v="3.0148619957537153"/>
    <n v="235.53753521126762"/>
    <x v="1"/>
  </r>
  <r>
    <n v="2058"/>
    <x v="51"/>
    <x v="174"/>
    <x v="0"/>
    <x v="1"/>
    <n v="118.4"/>
    <x v="37"/>
    <x v="10"/>
    <n v="5.6"/>
    <x v="2056"/>
    <s v="Champagne"/>
    <x v="20"/>
    <n v="4"/>
    <s v="★★★★☆"/>
    <n v="4"/>
    <n v="14242"/>
    <n v="5"/>
    <x v="2057"/>
    <n v="3.4037162162162162"/>
    <n v="315.85387096774195"/>
    <x v="0"/>
  </r>
  <r>
    <n v="2059"/>
    <x v="24"/>
    <x v="98"/>
    <x v="0"/>
    <x v="12"/>
    <n v="124.1"/>
    <x v="27"/>
    <x v="2"/>
    <n v="7.1"/>
    <x v="2057"/>
    <s v="Graphite Gray"/>
    <x v="9"/>
    <n v="2"/>
    <s v="★★★★★"/>
    <n v="5"/>
    <n v="14260"/>
    <n v="4"/>
    <x v="2058"/>
    <n v="4.0773569701853347"/>
    <n v="270.19019762845846"/>
    <x v="0"/>
  </r>
  <r>
    <n v="2060"/>
    <x v="48"/>
    <x v="96"/>
    <x v="3"/>
    <x v="12"/>
    <n v="132.5"/>
    <x v="12"/>
    <x v="11"/>
    <n v="7.6"/>
    <x v="2058"/>
    <s v="Rose Gold"/>
    <x v="36"/>
    <n v="5"/>
    <s v="★★★★☆"/>
    <n v="4"/>
    <n v="10376"/>
    <n v="4"/>
    <x v="2059"/>
    <n v="4.3622641509433961"/>
    <n v="124.07193771626298"/>
    <x v="1"/>
  </r>
  <r>
    <n v="2061"/>
    <x v="9"/>
    <x v="63"/>
    <x v="7"/>
    <x v="3"/>
    <n v="66.900000000000006"/>
    <x v="278"/>
    <x v="15"/>
    <n v="9.4"/>
    <x v="2059"/>
    <s v="Graphite Gray"/>
    <x v="13"/>
    <n v="4"/>
    <s v="★★★★☆"/>
    <n v="4"/>
    <n v="114"/>
    <n v="3"/>
    <x v="2060"/>
    <n v="3.6023916292974585"/>
    <n v="378.33917012448137"/>
    <x v="0"/>
  </r>
  <r>
    <n v="2062"/>
    <x v="20"/>
    <x v="22"/>
    <x v="2"/>
    <x v="14"/>
    <n v="37.200000000000003"/>
    <x v="120"/>
    <x v="2"/>
    <n v="2.6"/>
    <x v="2060"/>
    <s v="Cream"/>
    <x v="19"/>
    <n v="1"/>
    <s v="★★★★★"/>
    <n v="5"/>
    <n v="12744"/>
    <n v="5"/>
    <x v="2061"/>
    <n v="4.7311827956989241"/>
    <n v="835.20585227272738"/>
    <x v="0"/>
  </r>
  <r>
    <n v="2063"/>
    <x v="34"/>
    <x v="47"/>
    <x v="10"/>
    <x v="5"/>
    <n v="68.3"/>
    <x v="390"/>
    <x v="3"/>
    <n v="3.3"/>
    <x v="2061"/>
    <s v="Cosmic Purple"/>
    <x v="14"/>
    <n v="3"/>
    <s v="★★★☆☆"/>
    <n v="3"/>
    <n v="12487"/>
    <n v="3"/>
    <x v="2062"/>
    <n v="4.7730600292825773"/>
    <n v="317.22245398773009"/>
    <x v="0"/>
  </r>
  <r>
    <n v="2064"/>
    <x v="52"/>
    <x v="145"/>
    <x v="9"/>
    <x v="4"/>
    <n v="64.599999999999994"/>
    <x v="142"/>
    <x v="0"/>
    <n v="3.6"/>
    <x v="2062"/>
    <s v="Aurora Blue"/>
    <x v="2"/>
    <s v="Unknown"/>
    <s v="★★★★☆"/>
    <n v="4"/>
    <n v="18833"/>
    <n v="5"/>
    <x v="2063"/>
    <n v="6.6718266253869976"/>
    <n v="180.89431554524361"/>
    <x v="1"/>
  </r>
  <r>
    <n v="2065"/>
    <x v="27"/>
    <x v="102"/>
    <x v="2"/>
    <x v="1"/>
    <n v="129"/>
    <x v="174"/>
    <x v="4"/>
    <n v="8.8000000000000007"/>
    <x v="2063"/>
    <s v="Gun Metal"/>
    <x v="21"/>
    <n v="3"/>
    <s v="★★★★☆"/>
    <n v="4"/>
    <n v="4244"/>
    <n v="3"/>
    <x v="2064"/>
    <n v="1.6046511627906976"/>
    <n v="589.60531400966181"/>
    <x v="0"/>
  </r>
  <r>
    <n v="2066"/>
    <x v="15"/>
    <x v="109"/>
    <x v="9"/>
    <x v="10"/>
    <n v="120.5"/>
    <x v="366"/>
    <x v="3"/>
    <n v="5.9"/>
    <x v="2064"/>
    <s v="Titanium"/>
    <x v="27"/>
    <n v="1"/>
    <s v="★★★☆☆"/>
    <n v="3"/>
    <n v="3342"/>
    <n v="3"/>
    <x v="2065"/>
    <n v="4.0995850622406635"/>
    <n v="278.18854251012147"/>
    <x v="0"/>
  </r>
  <r>
    <n v="2067"/>
    <x v="24"/>
    <x v="98"/>
    <x v="7"/>
    <x v="1"/>
    <n v="119.7"/>
    <x v="169"/>
    <x v="2"/>
    <n v="0.6"/>
    <x v="2065"/>
    <s v="Magenta"/>
    <x v="5"/>
    <n v="2"/>
    <s v="Unknown"/>
    <s v="Unknown"/>
    <n v="14607"/>
    <n v="3"/>
    <x v="2066"/>
    <n v="3.8178780284043441"/>
    <n v="247.59553610503283"/>
    <x v="0"/>
  </r>
  <r>
    <n v="2068"/>
    <x v="22"/>
    <x v="49"/>
    <x v="8"/>
    <x v="2"/>
    <n v="135.30000000000001"/>
    <x v="204"/>
    <x v="7"/>
    <n v="7.8"/>
    <x v="2066"/>
    <s v="Cobalt Blue"/>
    <x v="35"/>
    <n v="2"/>
    <s v="★★★☆☆"/>
    <n v="3"/>
    <n v="4190"/>
    <n v="4"/>
    <x v="2067"/>
    <n v="1.4781966001478195"/>
    <n v="472.44370000000004"/>
    <x v="0"/>
  </r>
  <r>
    <n v="2069"/>
    <x v="44"/>
    <x v="135"/>
    <x v="3"/>
    <x v="7"/>
    <n v="139.80000000000001"/>
    <x v="135"/>
    <x v="1"/>
    <n v="3"/>
    <x v="2067"/>
    <s v="Matte Black"/>
    <x v="2"/>
    <n v="5"/>
    <s v="★★★★☆"/>
    <n v="4"/>
    <n v="18722"/>
    <n v="5"/>
    <x v="2068"/>
    <n v="1.6952789699570814"/>
    <n v="177.73552742616033"/>
    <x v="1"/>
  </r>
  <r>
    <n v="2070"/>
    <x v="2"/>
    <x v="95"/>
    <x v="1"/>
    <x v="7"/>
    <n v="70.2"/>
    <x v="219"/>
    <x v="14"/>
    <n v="4"/>
    <x v="2068"/>
    <s v="Ice Silver"/>
    <x v="5"/>
    <s v="Unknown"/>
    <s v="★★★☆☆"/>
    <n v="3"/>
    <n v="15190"/>
    <n v="5"/>
    <x v="2069"/>
    <n v="4.116809116809117"/>
    <n v="406.05110726643602"/>
    <x v="0"/>
  </r>
  <r>
    <n v="2071"/>
    <x v="11"/>
    <x v="20"/>
    <x v="9"/>
    <x v="13"/>
    <n v="23.9"/>
    <x v="185"/>
    <x v="0"/>
    <n v="7.7"/>
    <x v="2069"/>
    <s v="Ruby Red"/>
    <x v="24"/>
    <n v="4"/>
    <s v="★★★★★"/>
    <n v="5"/>
    <n v="4351"/>
    <n v="5"/>
    <x v="2070"/>
    <n v="8.5774058577405867"/>
    <n v="409.93297560975606"/>
    <x v="0"/>
  </r>
  <r>
    <n v="2072"/>
    <x v="1"/>
    <x v="1"/>
    <x v="1"/>
    <x v="14"/>
    <n v="94.4"/>
    <x v="140"/>
    <x v="1"/>
    <n v="7.6"/>
    <x v="2070"/>
    <s v="Sky Blue"/>
    <x v="20"/>
    <n v="5"/>
    <s v="★★★☆☆"/>
    <n v="3"/>
    <n v="7799"/>
    <n v="3"/>
    <x v="2071"/>
    <n v="2.2563559322033897"/>
    <n v="482.92328638497656"/>
    <x v="0"/>
  </r>
  <r>
    <n v="2073"/>
    <x v="35"/>
    <x v="87"/>
    <x v="5"/>
    <x v="1"/>
    <n v="107.6"/>
    <x v="34"/>
    <x v="14"/>
    <n v="9.6999999999999993"/>
    <x v="2071"/>
    <s v="Sky Blue"/>
    <x v="23"/>
    <s v="Unknown"/>
    <s v="★★★★★"/>
    <n v="5"/>
    <n v="17170"/>
    <n v="4"/>
    <x v="2072"/>
    <n v="5.5111524163568779"/>
    <n v="208.30571669477234"/>
    <x v="0"/>
  </r>
  <r>
    <n v="2074"/>
    <x v="0"/>
    <x v="0"/>
    <x v="9"/>
    <x v="7"/>
    <n v="79.5"/>
    <x v="482"/>
    <x v="6"/>
    <n v="5.3"/>
    <x v="2072"/>
    <s v="Magenta"/>
    <x v="32"/>
    <n v="4"/>
    <s v="★★★★★"/>
    <n v="5"/>
    <n v="11743"/>
    <n v="5"/>
    <x v="2073"/>
    <n v="3.1698113207547172"/>
    <n v="163.62873015873018"/>
    <x v="1"/>
  </r>
  <r>
    <n v="2075"/>
    <x v="29"/>
    <x v="38"/>
    <x v="0"/>
    <x v="2"/>
    <n v="88.6"/>
    <x v="444"/>
    <x v="8"/>
    <n v="2.2000000000000002"/>
    <x v="2073"/>
    <s v="Pearl White"/>
    <x v="5"/>
    <s v="Unknown"/>
    <s v="★★★☆☆"/>
    <n v="3"/>
    <n v="14475"/>
    <n v="4"/>
    <x v="2074"/>
    <n v="2.1896162528216707"/>
    <n v="445.17695876288661"/>
    <x v="0"/>
  </r>
  <r>
    <n v="2076"/>
    <x v="37"/>
    <x v="53"/>
    <x v="1"/>
    <x v="3"/>
    <n v="49.6"/>
    <x v="348"/>
    <x v="13"/>
    <n v="7.6"/>
    <x v="2074"/>
    <s v="Copper"/>
    <x v="18"/>
    <n v="4"/>
    <s v="★★★★☆"/>
    <n v="4"/>
    <n v="13590"/>
    <n v="4"/>
    <x v="2075"/>
    <n v="8.245967741935484"/>
    <n v="342.38254278728607"/>
    <x v="0"/>
  </r>
  <r>
    <n v="2077"/>
    <x v="43"/>
    <x v="75"/>
    <x v="8"/>
    <x v="6"/>
    <n v="81.099999999999994"/>
    <x v="318"/>
    <x v="6"/>
    <n v="3"/>
    <x v="2075"/>
    <s v="Racing Red"/>
    <x v="0"/>
    <s v="Unknown"/>
    <s v="★★★★☆"/>
    <n v="4"/>
    <n v="6685"/>
    <n v="4"/>
    <x v="2076"/>
    <n v="4.4636251541307033"/>
    <n v="100.63270718232044"/>
    <x v="2"/>
  </r>
  <r>
    <n v="2078"/>
    <x v="11"/>
    <x v="11"/>
    <x v="8"/>
    <x v="7"/>
    <n v="116.6"/>
    <x v="375"/>
    <x v="14"/>
    <n v="9"/>
    <x v="2076"/>
    <s v="Sunset Orange"/>
    <x v="21"/>
    <n v="1"/>
    <s v="★★★★☆"/>
    <n v="4"/>
    <n v="16547"/>
    <n v="4"/>
    <x v="2077"/>
    <n v="1.5866209262435678"/>
    <n v="588.20221621621624"/>
    <x v="0"/>
  </r>
  <r>
    <n v="2079"/>
    <x v="22"/>
    <x v="86"/>
    <x v="8"/>
    <x v="9"/>
    <n v="147.4"/>
    <x v="385"/>
    <x v="4"/>
    <n v="0.6"/>
    <x v="2077"/>
    <s v="Orange"/>
    <x v="14"/>
    <n v="2"/>
    <s v="★★★★★"/>
    <n v="5"/>
    <n v="750"/>
    <n v="5"/>
    <x v="2078"/>
    <n v="2.1573948439620079"/>
    <n v="130.5804716981132"/>
    <x v="1"/>
  </r>
  <r>
    <n v="2080"/>
    <x v="18"/>
    <x v="121"/>
    <x v="10"/>
    <x v="3"/>
    <n v="60.2"/>
    <x v="130"/>
    <x v="1"/>
    <n v="9.4"/>
    <x v="2078"/>
    <s v="Matte Green"/>
    <x v="7"/>
    <n v="4"/>
    <s v="★★★★☆"/>
    <n v="4"/>
    <n v="2993"/>
    <n v="4"/>
    <x v="2079"/>
    <n v="9.5182724252491688"/>
    <n v="169.1351832460733"/>
    <x v="0"/>
  </r>
  <r>
    <n v="2081"/>
    <x v="43"/>
    <x v="70"/>
    <x v="5"/>
    <x v="7"/>
    <n v="23"/>
    <x v="105"/>
    <x v="6"/>
    <n v="1.6"/>
    <x v="2079"/>
    <s v="Navy Blue"/>
    <x v="2"/>
    <n v="4"/>
    <s v="★★★★☆"/>
    <n v="4"/>
    <n v="8091"/>
    <n v="5"/>
    <x v="2080"/>
    <n v="8.7391304347826093"/>
    <n v="396.91562189054724"/>
    <x v="1"/>
  </r>
  <r>
    <n v="2082"/>
    <x v="22"/>
    <x v="27"/>
    <x v="9"/>
    <x v="9"/>
    <n v="128.6"/>
    <x v="59"/>
    <x v="6"/>
    <n v="9.6"/>
    <x v="2080"/>
    <s v="Crimson Red"/>
    <x v="15"/>
    <n v="4"/>
    <s v="★★★★★"/>
    <n v="5"/>
    <n v="10668"/>
    <n v="3"/>
    <x v="2081"/>
    <n v="1.7884914463452566"/>
    <n v="489.73886956521739"/>
    <x v="0"/>
  </r>
  <r>
    <n v="2083"/>
    <x v="26"/>
    <x v="173"/>
    <x v="1"/>
    <x v="11"/>
    <n v="70.599999999999994"/>
    <x v="303"/>
    <x v="15"/>
    <n v="6.9"/>
    <x v="2081"/>
    <s v="Cobalt Blue"/>
    <x v="17"/>
    <n v="3"/>
    <s v="★★★★★"/>
    <n v="5"/>
    <n v="16464"/>
    <n v="3"/>
    <x v="2082"/>
    <n v="3.9093484419263458"/>
    <n v="301.08786231884056"/>
    <x v="0"/>
  </r>
  <r>
    <n v="2084"/>
    <x v="18"/>
    <x v="23"/>
    <x v="8"/>
    <x v="1"/>
    <n v="54.3"/>
    <x v="222"/>
    <x v="4"/>
    <n v="6.3"/>
    <x v="2082"/>
    <s v="Graphite Gray"/>
    <x v="14"/>
    <n v="5"/>
    <s v="★★★☆☆"/>
    <n v="3"/>
    <n v="16760"/>
    <n v="5"/>
    <x v="2083"/>
    <n v="2.2467771639042358"/>
    <n v="854.72426229508199"/>
    <x v="0"/>
  </r>
  <r>
    <n v="2085"/>
    <x v="44"/>
    <x v="135"/>
    <x v="6"/>
    <x v="3"/>
    <n v="124.3"/>
    <x v="314"/>
    <x v="11"/>
    <n v="3.6"/>
    <x v="2083"/>
    <s v="Navy Blue"/>
    <x v="27"/>
    <n v="4"/>
    <s v="★★★☆☆"/>
    <n v="3"/>
    <n v="6116"/>
    <n v="3"/>
    <x v="2084"/>
    <n v="4.7224456958970231"/>
    <n v="96.5501873935264"/>
    <x v="1"/>
  </r>
  <r>
    <n v="2086"/>
    <x v="17"/>
    <x v="123"/>
    <x v="9"/>
    <x v="8"/>
    <n v="126.9"/>
    <x v="211"/>
    <x v="1"/>
    <n v="1.2"/>
    <x v="2084"/>
    <s v="Silver"/>
    <x v="21"/>
    <n v="2"/>
    <s v="★★★★☆"/>
    <n v="4"/>
    <n v="22"/>
    <n v="4"/>
    <x v="2085"/>
    <n v="2.8211189913317574"/>
    <n v="258.47363128491617"/>
    <x v="0"/>
  </r>
  <r>
    <n v="2087"/>
    <x v="5"/>
    <x v="161"/>
    <x v="8"/>
    <x v="12"/>
    <n v="72.3"/>
    <x v="93"/>
    <x v="13"/>
    <n v="5.8"/>
    <x v="2085"/>
    <s v="Matte Blue"/>
    <x v="25"/>
    <n v="0"/>
    <s v="★★★☆☆"/>
    <n v="3"/>
    <n v="11076"/>
    <n v="3"/>
    <x v="2086"/>
    <n v="4.4951590594744122"/>
    <n v="363.56504615384614"/>
    <x v="0"/>
  </r>
  <r>
    <n v="2088"/>
    <x v="7"/>
    <x v="7"/>
    <x v="5"/>
    <x v="1"/>
    <n v="108.5"/>
    <x v="169"/>
    <x v="5"/>
    <n v="11.8"/>
    <x v="2086"/>
    <s v="Tan"/>
    <x v="35"/>
    <n v="5"/>
    <s v="★★★★★"/>
    <n v="5"/>
    <n v="1455"/>
    <n v="3"/>
    <x v="2087"/>
    <n v="4.2119815668202767"/>
    <n v="210.39365426695841"/>
    <x v="0"/>
  </r>
  <r>
    <n v="2089"/>
    <x v="31"/>
    <x v="68"/>
    <x v="4"/>
    <x v="11"/>
    <n v="87.7"/>
    <x v="140"/>
    <x v="12"/>
    <n v="3"/>
    <x v="2087"/>
    <s v="Matte White"/>
    <x v="31"/>
    <n v="5"/>
    <s v="★★★☆☆"/>
    <n v="3"/>
    <n v="16895"/>
    <n v="4"/>
    <x v="2088"/>
    <n v="2.4287343215507411"/>
    <n v="214.66037558685449"/>
    <x v="1"/>
  </r>
  <r>
    <n v="2090"/>
    <x v="8"/>
    <x v="8"/>
    <x v="0"/>
    <x v="10"/>
    <n v="96.2"/>
    <x v="25"/>
    <x v="6"/>
    <n v="2.7"/>
    <x v="2088"/>
    <s v="Yellow"/>
    <x v="23"/>
    <s v="Unknown"/>
    <s v="★★★★☆"/>
    <n v="4"/>
    <n v="3102"/>
    <n v="5"/>
    <x v="2089"/>
    <n v="5.2182952182952178"/>
    <n v="183.7430079681275"/>
    <x v="0"/>
  </r>
  <r>
    <n v="2091"/>
    <x v="39"/>
    <x v="160"/>
    <x v="3"/>
    <x v="8"/>
    <n v="70"/>
    <x v="126"/>
    <x v="15"/>
    <n v="7.4"/>
    <x v="2089"/>
    <s v="Navy Blue"/>
    <x v="30"/>
    <s v="Unknown"/>
    <s v="★★★★★"/>
    <n v="5"/>
    <n v="12244"/>
    <n v="3"/>
    <x v="2090"/>
    <n v="8.1142857142857139"/>
    <n v="181.18003521126761"/>
    <x v="0"/>
  </r>
  <r>
    <n v="2092"/>
    <x v="47"/>
    <x v="100"/>
    <x v="4"/>
    <x v="9"/>
    <n v="32.299999999999997"/>
    <x v="349"/>
    <x v="3"/>
    <n v="10.1"/>
    <x v="2090"/>
    <s v="Matte White"/>
    <x v="38"/>
    <s v="Unknown"/>
    <s v="★★★☆☆"/>
    <n v="3"/>
    <n v="15827"/>
    <n v="3"/>
    <x v="2091"/>
    <n v="15.975232198142416"/>
    <n v="192.18333333333334"/>
    <x v="0"/>
  </r>
  <r>
    <n v="2093"/>
    <x v="15"/>
    <x v="15"/>
    <x v="1"/>
    <x v="13"/>
    <n v="99.3"/>
    <x v="178"/>
    <x v="12"/>
    <n v="8.6"/>
    <x v="2091"/>
    <s v="Rose Gold"/>
    <x v="3"/>
    <n v="2"/>
    <s v="★★★★★"/>
    <n v="5"/>
    <n v="3323"/>
    <n v="5"/>
    <x v="2092"/>
    <n v="1.7623363544813697"/>
    <n v="686.54645714285721"/>
    <x v="0"/>
  </r>
  <r>
    <n v="2094"/>
    <x v="43"/>
    <x v="70"/>
    <x v="10"/>
    <x v="9"/>
    <n v="48.6"/>
    <x v="349"/>
    <x v="0"/>
    <n v="1.4"/>
    <x v="2092"/>
    <s v="Matte Green"/>
    <x v="34"/>
    <n v="1"/>
    <s v="★★★★☆"/>
    <n v="4"/>
    <n v="1354"/>
    <n v="5"/>
    <x v="2093"/>
    <n v="10.617283950617283"/>
    <n v="103.42168604651162"/>
    <x v="1"/>
  </r>
  <r>
    <n v="2095"/>
    <x v="12"/>
    <x v="146"/>
    <x v="7"/>
    <x v="1"/>
    <n v="107.9"/>
    <x v="331"/>
    <x v="6"/>
    <n v="6.2"/>
    <x v="2093"/>
    <s v="Teal"/>
    <x v="16"/>
    <n v="3"/>
    <s v="Unknown"/>
    <s v="Unknown"/>
    <n v="13088"/>
    <n v="3"/>
    <x v="2094"/>
    <n v="5.3660797034291008"/>
    <n v="160.03115716753021"/>
    <x v="0"/>
  </r>
  <r>
    <n v="2096"/>
    <x v="3"/>
    <x v="57"/>
    <x v="9"/>
    <x v="14"/>
    <n v="146.9"/>
    <x v="393"/>
    <x v="2"/>
    <n v="8"/>
    <x v="2094"/>
    <s v="Beige"/>
    <x v="30"/>
    <n v="2"/>
    <s v="★★★★☆"/>
    <n v="4"/>
    <n v="3057"/>
    <n v="3"/>
    <x v="2095"/>
    <n v="1.1368277739959156"/>
    <n v="838.45508982035926"/>
    <x v="0"/>
  </r>
  <r>
    <n v="2097"/>
    <x v="10"/>
    <x v="10"/>
    <x v="3"/>
    <x v="3"/>
    <n v="26.2"/>
    <x v="441"/>
    <x v="15"/>
    <n v="6.7"/>
    <x v="2095"/>
    <s v="Lime Green"/>
    <x v="26"/>
    <n v="5"/>
    <s v="★★★★★"/>
    <n v="5"/>
    <n v="19945"/>
    <n v="3"/>
    <x v="2096"/>
    <n v="16.374045801526719"/>
    <n v="321.45941724941724"/>
    <x v="0"/>
  </r>
  <r>
    <n v="2098"/>
    <x v="20"/>
    <x v="32"/>
    <x v="10"/>
    <x v="11"/>
    <n v="66.400000000000006"/>
    <x v="438"/>
    <x v="6"/>
    <n v="7.2"/>
    <x v="2096"/>
    <s v="Blue"/>
    <x v="33"/>
    <n v="1"/>
    <s v="★★★★★"/>
    <n v="5"/>
    <n v="11168"/>
    <n v="5"/>
    <x v="2097"/>
    <n v="8.2379518072289155"/>
    <n v="255.63627056672763"/>
    <x v="0"/>
  </r>
  <r>
    <n v="2099"/>
    <x v="43"/>
    <x v="70"/>
    <x v="0"/>
    <x v="5"/>
    <n v="95.7"/>
    <x v="257"/>
    <x v="7"/>
    <n v="7.1"/>
    <x v="2097"/>
    <s v="Matte Gray"/>
    <x v="8"/>
    <n v="2"/>
    <s v="★★★☆☆"/>
    <n v="3"/>
    <n v="4619"/>
    <n v="3"/>
    <x v="2098"/>
    <n v="3.1138975966562175"/>
    <n v="263.58174496644295"/>
    <x v="1"/>
  </r>
  <r>
    <n v="2100"/>
    <x v="37"/>
    <x v="58"/>
    <x v="0"/>
    <x v="4"/>
    <n v="35.9"/>
    <x v="25"/>
    <x v="13"/>
    <n v="9.4"/>
    <x v="2098"/>
    <s v="Matte Gray"/>
    <x v="18"/>
    <n v="5"/>
    <s v="★★★☆☆"/>
    <n v="3"/>
    <n v="17731"/>
    <n v="5"/>
    <x v="2099"/>
    <n v="13.983286908077995"/>
    <n v="284.80272908366533"/>
    <x v="0"/>
  </r>
  <r>
    <n v="2101"/>
    <x v="3"/>
    <x v="152"/>
    <x v="7"/>
    <x v="5"/>
    <n v="33.299999999999997"/>
    <x v="214"/>
    <x v="3"/>
    <n v="3.6"/>
    <x v="2099"/>
    <s v="Gold"/>
    <x v="22"/>
    <n v="2"/>
    <s v="★★★★★"/>
    <n v="5"/>
    <n v="10892"/>
    <n v="5"/>
    <x v="2100"/>
    <n v="3.5735735735735741"/>
    <n v="820.76268907563019"/>
    <x v="0"/>
  </r>
  <r>
    <n v="2102"/>
    <x v="19"/>
    <x v="158"/>
    <x v="10"/>
    <x v="0"/>
    <n v="142.80000000000001"/>
    <x v="487"/>
    <x v="5"/>
    <n v="5.0999999999999996"/>
    <x v="2100"/>
    <s v="Crimson Red"/>
    <x v="19"/>
    <n v="2"/>
    <s v="Unknown"/>
    <s v="Unknown"/>
    <n v="8450"/>
    <n v="3"/>
    <x v="2101"/>
    <n v="1.6386554621848739"/>
    <n v="432.88256410256412"/>
    <x v="0"/>
  </r>
  <r>
    <n v="2103"/>
    <x v="30"/>
    <x v="39"/>
    <x v="4"/>
    <x v="13"/>
    <n v="38.6"/>
    <x v="468"/>
    <x v="10"/>
    <n v="3.8"/>
    <x v="2101"/>
    <s v="Ruby Red"/>
    <x v="38"/>
    <n v="1"/>
    <s v="★★★★★"/>
    <n v="5"/>
    <n v="17486"/>
    <n v="4"/>
    <x v="2102"/>
    <n v="10.777202072538859"/>
    <n v="175.69810096153847"/>
    <x v="1"/>
  </r>
  <r>
    <n v="2104"/>
    <x v="6"/>
    <x v="111"/>
    <x v="9"/>
    <x v="9"/>
    <n v="31.1"/>
    <x v="206"/>
    <x v="14"/>
    <n v="2.7"/>
    <x v="2102"/>
    <s v="Rose Gold"/>
    <x v="39"/>
    <n v="4"/>
    <s v="★★★★☆"/>
    <n v="4"/>
    <n v="9617"/>
    <n v="5"/>
    <x v="2103"/>
    <n v="13.086816720257234"/>
    <n v="101.93402948402949"/>
    <x v="1"/>
  </r>
  <r>
    <n v="2105"/>
    <x v="41"/>
    <x v="134"/>
    <x v="3"/>
    <x v="11"/>
    <n v="95.7"/>
    <x v="274"/>
    <x v="0"/>
    <n v="11.6"/>
    <x v="2103"/>
    <s v="Beige"/>
    <x v="26"/>
    <n v="3"/>
    <s v="Unknown"/>
    <s v="Unknown"/>
    <n v="12787"/>
    <n v="4"/>
    <x v="2104"/>
    <n v="1.1180773249738767"/>
    <n v="1359.173831775701"/>
    <x v="0"/>
  </r>
  <r>
    <n v="2106"/>
    <x v="9"/>
    <x v="76"/>
    <x v="3"/>
    <x v="3"/>
    <n v="76.599999999999994"/>
    <x v="138"/>
    <x v="12"/>
    <n v="4"/>
    <x v="2104"/>
    <s v="Bronze"/>
    <x v="29"/>
    <n v="4"/>
    <s v="★★★★★"/>
    <n v="5"/>
    <n v="13535"/>
    <n v="4"/>
    <x v="2105"/>
    <n v="6.43603133159269"/>
    <n v="187.93348884381339"/>
    <x v="0"/>
  </r>
  <r>
    <n v="2107"/>
    <x v="44"/>
    <x v="108"/>
    <x v="4"/>
    <x v="3"/>
    <n v="68"/>
    <x v="113"/>
    <x v="6"/>
    <n v="9.1"/>
    <x v="2105"/>
    <s v="Copper"/>
    <x v="14"/>
    <n v="2"/>
    <s v="★★★☆☆"/>
    <n v="3"/>
    <n v="6759"/>
    <n v="3"/>
    <x v="2106"/>
    <n v="2.6470588235294117"/>
    <n v="714.3467222222223"/>
    <x v="0"/>
  </r>
  <r>
    <n v="2108"/>
    <x v="41"/>
    <x v="67"/>
    <x v="2"/>
    <x v="10"/>
    <n v="55.6"/>
    <x v="277"/>
    <x v="12"/>
    <n v="4.4000000000000004"/>
    <x v="2106"/>
    <s v="Racing Red"/>
    <x v="16"/>
    <n v="0"/>
    <s v="★★★★★"/>
    <n v="5"/>
    <n v="10122"/>
    <n v="5"/>
    <x v="2107"/>
    <n v="10.647482014388489"/>
    <n v="119.91305743243242"/>
    <x v="1"/>
  </r>
  <r>
    <n v="2109"/>
    <x v="2"/>
    <x v="2"/>
    <x v="7"/>
    <x v="10"/>
    <n v="34"/>
    <x v="197"/>
    <x v="2"/>
    <n v="4.4000000000000004"/>
    <x v="2107"/>
    <s v="Emerald Green"/>
    <x v="2"/>
    <n v="1"/>
    <s v="★★★☆☆"/>
    <n v="3"/>
    <n v="3900"/>
    <n v="5"/>
    <x v="2108"/>
    <n v="17.323529411764707"/>
    <n v="81.534550084889645"/>
    <x v="1"/>
  </r>
  <r>
    <n v="2110"/>
    <x v="22"/>
    <x v="27"/>
    <x v="9"/>
    <x v="8"/>
    <n v="62.8"/>
    <x v="233"/>
    <x v="3"/>
    <n v="3.8"/>
    <x v="2108"/>
    <s v="Charcoal"/>
    <x v="26"/>
    <n v="5"/>
    <s v="★★★☆☆"/>
    <n v="3"/>
    <n v="18961"/>
    <n v="4"/>
    <x v="2109"/>
    <n v="9.4108280254777075"/>
    <n v="81.099221658206432"/>
    <x v="1"/>
  </r>
  <r>
    <n v="2111"/>
    <x v="34"/>
    <x v="156"/>
    <x v="8"/>
    <x v="0"/>
    <n v="34.200000000000003"/>
    <x v="349"/>
    <x v="13"/>
    <n v="11"/>
    <x v="2109"/>
    <s v="Red"/>
    <x v="22"/>
    <n v="4"/>
    <s v="★★★☆☆"/>
    <n v="3"/>
    <n v="8691"/>
    <n v="5"/>
    <x v="2110"/>
    <n v="15.087719298245613"/>
    <n v="207.13377906976743"/>
    <x v="0"/>
  </r>
  <r>
    <n v="2112"/>
    <x v="13"/>
    <x v="13"/>
    <x v="1"/>
    <x v="1"/>
    <n v="102.6"/>
    <x v="378"/>
    <x v="6"/>
    <n v="7.3"/>
    <x v="2110"/>
    <s v="Ice Silver"/>
    <x v="17"/>
    <s v="Unknown"/>
    <s v="★★★★☆"/>
    <n v="4"/>
    <n v="17396"/>
    <n v="3"/>
    <x v="2111"/>
    <n v="5.341130604288499"/>
    <n v="173.8667518248175"/>
    <x v="0"/>
  </r>
  <r>
    <n v="2113"/>
    <x v="24"/>
    <x v="112"/>
    <x v="8"/>
    <x v="12"/>
    <n v="101"/>
    <x v="332"/>
    <x v="15"/>
    <n v="6.3"/>
    <x v="2111"/>
    <s v="Silver"/>
    <x v="32"/>
    <n v="2"/>
    <s v="★★★★☆"/>
    <n v="4"/>
    <n v="17017"/>
    <n v="5"/>
    <x v="2112"/>
    <n v="3.8514851485148514"/>
    <n v="278.60470437017995"/>
    <x v="0"/>
  </r>
  <r>
    <n v="2114"/>
    <x v="7"/>
    <x v="79"/>
    <x v="8"/>
    <x v="7"/>
    <n v="63.2"/>
    <x v="211"/>
    <x v="6"/>
    <n v="5.7"/>
    <x v="2112"/>
    <s v="Teal"/>
    <x v="26"/>
    <n v="5"/>
    <s v="★★★★★"/>
    <n v="5"/>
    <n v="4708"/>
    <n v="3"/>
    <x v="2113"/>
    <n v="5.6645569620253164"/>
    <n v="178.40472067039107"/>
    <x v="1"/>
  </r>
  <r>
    <n v="2115"/>
    <x v="51"/>
    <x v="174"/>
    <x v="1"/>
    <x v="10"/>
    <n v="60.9"/>
    <x v="155"/>
    <x v="11"/>
    <n v="2"/>
    <x v="2113"/>
    <s v="Purple"/>
    <x v="25"/>
    <s v="Unknown"/>
    <s v="★★★★★"/>
    <n v="5"/>
    <n v="6113"/>
    <n v="5"/>
    <x v="2114"/>
    <n v="4.1215106732348117"/>
    <n v="273.43254980079683"/>
    <x v="1"/>
  </r>
  <r>
    <n v="2116"/>
    <x v="27"/>
    <x v="34"/>
    <x v="0"/>
    <x v="2"/>
    <n v="52.7"/>
    <x v="460"/>
    <x v="3"/>
    <n v="6.9"/>
    <x v="2114"/>
    <s v="Graphite Gray"/>
    <x v="36"/>
    <n v="2"/>
    <s v="★★★★☆"/>
    <n v="4"/>
    <n v="12414"/>
    <n v="5"/>
    <x v="2115"/>
    <n v="5.4459203036053125"/>
    <n v="324.98982578397215"/>
    <x v="0"/>
  </r>
  <r>
    <n v="2117"/>
    <x v="19"/>
    <x v="140"/>
    <x v="10"/>
    <x v="4"/>
    <n v="91"/>
    <x v="200"/>
    <x v="8"/>
    <n v="4.2"/>
    <x v="2115"/>
    <s v="Graphite Gray"/>
    <x v="38"/>
    <s v="Unknown"/>
    <s v="Unknown"/>
    <s v="Unknown"/>
    <n v="15487"/>
    <n v="4"/>
    <x v="2116"/>
    <n v="3.8791208791208791"/>
    <n v="321.68728045325781"/>
    <x v="0"/>
  </r>
  <r>
    <n v="2118"/>
    <x v="37"/>
    <x v="147"/>
    <x v="1"/>
    <x v="1"/>
    <n v="126.8"/>
    <x v="426"/>
    <x v="4"/>
    <n v="6.9"/>
    <x v="2116"/>
    <s v="Yellow"/>
    <x v="2"/>
    <n v="5"/>
    <s v="★★★★★"/>
    <n v="5"/>
    <n v="1129"/>
    <n v="4"/>
    <x v="2117"/>
    <n v="3.6750788643533125"/>
    <n v="219.95980686695279"/>
    <x v="0"/>
  </r>
  <r>
    <n v="2119"/>
    <x v="33"/>
    <x v="159"/>
    <x v="6"/>
    <x v="14"/>
    <n v="144.1"/>
    <x v="1"/>
    <x v="10"/>
    <n v="7.8"/>
    <x v="2117"/>
    <s v="Cobalt Blue"/>
    <x v="16"/>
    <s v="Unknown"/>
    <s v="★★★★★"/>
    <n v="5"/>
    <n v="19578"/>
    <n v="4"/>
    <x v="2118"/>
    <n v="1.4712005551700209"/>
    <n v="210.44216981132075"/>
    <x v="1"/>
  </r>
  <r>
    <n v="2120"/>
    <x v="45"/>
    <x v="77"/>
    <x v="7"/>
    <x v="13"/>
    <n v="55.3"/>
    <x v="125"/>
    <x v="12"/>
    <n v="1.3"/>
    <x v="2118"/>
    <s v="Rose Gold"/>
    <x v="36"/>
    <s v="Unknown"/>
    <s v="★★★☆☆"/>
    <n v="3"/>
    <n v="7441"/>
    <n v="3"/>
    <x v="2119"/>
    <n v="3.6889692585895117"/>
    <n v="615.11568627450981"/>
    <x v="0"/>
  </r>
  <r>
    <n v="2121"/>
    <x v="22"/>
    <x v="86"/>
    <x v="7"/>
    <x v="10"/>
    <n v="100.9"/>
    <x v="431"/>
    <x v="1"/>
    <n v="0.8"/>
    <x v="2119"/>
    <s v="Silver"/>
    <x v="21"/>
    <n v="2"/>
    <s v="★★★★★"/>
    <n v="5"/>
    <n v="16263"/>
    <n v="4"/>
    <x v="2120"/>
    <n v="5.2626362735381562"/>
    <n v="62.180922787193971"/>
    <x v="2"/>
  </r>
  <r>
    <n v="2122"/>
    <x v="51"/>
    <x v="99"/>
    <x v="3"/>
    <x v="0"/>
    <n v="73.7"/>
    <x v="24"/>
    <x v="15"/>
    <n v="10.1"/>
    <x v="2120"/>
    <s v="Cream"/>
    <x v="8"/>
    <n v="1"/>
    <s v="★★★☆☆"/>
    <n v="3"/>
    <n v="16355"/>
    <n v="5"/>
    <x v="2121"/>
    <n v="1.8317503392130257"/>
    <n v="645.47785185185182"/>
    <x v="0"/>
  </r>
  <r>
    <n v="2123"/>
    <x v="34"/>
    <x v="113"/>
    <x v="7"/>
    <x v="3"/>
    <n v="147.1"/>
    <x v="1"/>
    <x v="0"/>
    <n v="6.1"/>
    <x v="2121"/>
    <s v="Silver"/>
    <x v="21"/>
    <n v="1"/>
    <s v="★★★★★"/>
    <n v="5"/>
    <n v="10534"/>
    <n v="4"/>
    <x v="2122"/>
    <n v="1.4411964649898028"/>
    <n v="304.79207547169813"/>
    <x v="1"/>
  </r>
  <r>
    <n v="2124"/>
    <x v="1"/>
    <x v="1"/>
    <x v="7"/>
    <x v="8"/>
    <n v="57.7"/>
    <x v="185"/>
    <x v="7"/>
    <n v="11.8"/>
    <x v="2122"/>
    <s v="Racing Red"/>
    <x v="20"/>
    <n v="3"/>
    <s v="★★★★☆"/>
    <n v="4"/>
    <n v="16265"/>
    <n v="4"/>
    <x v="2123"/>
    <n v="3.5528596187175041"/>
    <n v="574.73317073170733"/>
    <x v="0"/>
  </r>
  <r>
    <n v="2125"/>
    <x v="14"/>
    <x v="14"/>
    <x v="0"/>
    <x v="2"/>
    <n v="72.3"/>
    <x v="340"/>
    <x v="14"/>
    <n v="5.0999999999999996"/>
    <x v="2123"/>
    <s v="Candy Apple Red"/>
    <x v="16"/>
    <n v="1"/>
    <s v="★★★☆☆"/>
    <n v="3"/>
    <n v="3936"/>
    <n v="3"/>
    <x v="2124"/>
    <n v="4.2876901798063622"/>
    <n v="98.218774193548384"/>
    <x v="2"/>
  </r>
  <r>
    <n v="2126"/>
    <x v="31"/>
    <x v="56"/>
    <x v="10"/>
    <x v="6"/>
    <n v="95.5"/>
    <x v="362"/>
    <x v="12"/>
    <n v="10.4"/>
    <x v="2124"/>
    <s v="Matte White"/>
    <x v="1"/>
    <n v="2"/>
    <s v="★★★★☆"/>
    <n v="4"/>
    <n v="7061"/>
    <n v="5"/>
    <x v="2125"/>
    <n v="6.0209424083769632"/>
    <n v="157.2407652173913"/>
    <x v="0"/>
  </r>
  <r>
    <n v="2127"/>
    <x v="37"/>
    <x v="147"/>
    <x v="0"/>
    <x v="5"/>
    <n v="58.9"/>
    <x v="440"/>
    <x v="14"/>
    <n v="7.9"/>
    <x v="2125"/>
    <s v="Brown"/>
    <x v="32"/>
    <n v="0"/>
    <s v="★★★★☆"/>
    <n v="4"/>
    <n v="1063"/>
    <n v="4"/>
    <x v="2126"/>
    <n v="8.4550084889643458"/>
    <n v="300.79518072289159"/>
    <x v="0"/>
  </r>
  <r>
    <n v="2128"/>
    <x v="15"/>
    <x v="109"/>
    <x v="8"/>
    <x v="6"/>
    <n v="43.6"/>
    <x v="465"/>
    <x v="13"/>
    <n v="2.9"/>
    <x v="2126"/>
    <s v="Cobalt Blue"/>
    <x v="22"/>
    <n v="4"/>
    <s v="★★★★★"/>
    <n v="5"/>
    <n v="10134"/>
    <n v="4"/>
    <x v="2127"/>
    <n v="5.2522935779816509"/>
    <n v="309.19742358078605"/>
    <x v="1"/>
  </r>
  <r>
    <n v="2129"/>
    <x v="47"/>
    <x v="81"/>
    <x v="10"/>
    <x v="13"/>
    <n v="43.6"/>
    <x v="328"/>
    <x v="4"/>
    <n v="9.1"/>
    <x v="2127"/>
    <s v="Sky Blue"/>
    <x v="0"/>
    <n v="5"/>
    <s v="★★★★★"/>
    <n v="5"/>
    <n v="7389"/>
    <n v="4"/>
    <x v="2128"/>
    <n v="2.6146788990825689"/>
    <n v="755.45535087719304"/>
    <x v="0"/>
  </r>
  <r>
    <n v="2130"/>
    <x v="34"/>
    <x v="156"/>
    <x v="3"/>
    <x v="6"/>
    <n v="30.8"/>
    <x v="340"/>
    <x v="5"/>
    <n v="7.2"/>
    <x v="2128"/>
    <s v="Racing Red"/>
    <x v="3"/>
    <n v="5"/>
    <s v="★★★☆☆"/>
    <n v="3"/>
    <n v="2400"/>
    <n v="5"/>
    <x v="2129"/>
    <n v="10.064935064935066"/>
    <n v="455.11599999999999"/>
    <x v="0"/>
  </r>
  <r>
    <n v="2131"/>
    <x v="16"/>
    <x v="176"/>
    <x v="5"/>
    <x v="14"/>
    <n v="45.7"/>
    <x v="298"/>
    <x v="12"/>
    <n v="9.3000000000000007"/>
    <x v="2129"/>
    <s v="Ice Silver"/>
    <x v="29"/>
    <n v="3"/>
    <s v="★★★★☆"/>
    <n v="4"/>
    <n v="17028"/>
    <n v="4"/>
    <x v="2130"/>
    <n v="3.3479212253829318"/>
    <n v="517.73581699346403"/>
    <x v="1"/>
  </r>
  <r>
    <n v="2132"/>
    <x v="32"/>
    <x v="44"/>
    <x v="2"/>
    <x v="9"/>
    <n v="47.2"/>
    <x v="242"/>
    <x v="9"/>
    <n v="1.3"/>
    <x v="2130"/>
    <s v="Magenta"/>
    <x v="0"/>
    <n v="4"/>
    <s v="★★★★★"/>
    <n v="5"/>
    <n v="769"/>
    <n v="5"/>
    <x v="2131"/>
    <n v="10.656779661016948"/>
    <n v="258.47693836978129"/>
    <x v="0"/>
  </r>
  <r>
    <n v="2133"/>
    <x v="44"/>
    <x v="71"/>
    <x v="10"/>
    <x v="3"/>
    <n v="122.3"/>
    <x v="477"/>
    <x v="0"/>
    <n v="2.7"/>
    <x v="2131"/>
    <s v="White"/>
    <x v="37"/>
    <n v="0"/>
    <s v="Unknown"/>
    <s v="Unknown"/>
    <n v="3079"/>
    <n v="3"/>
    <x v="2132"/>
    <n v="4.390842191332788"/>
    <n v="191.68839851024208"/>
    <x v="0"/>
  </r>
  <r>
    <n v="2134"/>
    <x v="39"/>
    <x v="172"/>
    <x v="5"/>
    <x v="6"/>
    <n v="63.5"/>
    <x v="69"/>
    <x v="10"/>
    <n v="4"/>
    <x v="2132"/>
    <s v="Metallic Silver"/>
    <x v="31"/>
    <n v="3"/>
    <s v="★★★★☆"/>
    <n v="4"/>
    <n v="19170"/>
    <n v="5"/>
    <x v="2133"/>
    <n v="5.8110236220472444"/>
    <n v="140.95241192411925"/>
    <x v="1"/>
  </r>
  <r>
    <n v="2135"/>
    <x v="14"/>
    <x v="97"/>
    <x v="0"/>
    <x v="1"/>
    <n v="114.4"/>
    <x v="66"/>
    <x v="4"/>
    <n v="1.6"/>
    <x v="2133"/>
    <s v="Navy Blue"/>
    <x v="28"/>
    <n v="5"/>
    <s v="★★★★★"/>
    <n v="5"/>
    <n v="19752"/>
    <n v="5"/>
    <x v="2134"/>
    <n v="5.1223776223776225"/>
    <n v="242.41006825938564"/>
    <x v="0"/>
  </r>
  <r>
    <n v="2136"/>
    <x v="39"/>
    <x v="160"/>
    <x v="7"/>
    <x v="2"/>
    <n v="88.9"/>
    <x v="408"/>
    <x v="10"/>
    <n v="4.9000000000000004"/>
    <x v="2134"/>
    <s v="Matte Green"/>
    <x v="16"/>
    <n v="1"/>
    <s v="★★★☆☆"/>
    <n v="3"/>
    <n v="19137"/>
    <n v="5"/>
    <x v="2135"/>
    <n v="6.4341957255343081"/>
    <n v="181.06928321678322"/>
    <x v="0"/>
  </r>
  <r>
    <n v="2137"/>
    <x v="4"/>
    <x v="82"/>
    <x v="0"/>
    <x v="14"/>
    <n v="43.6"/>
    <x v="492"/>
    <x v="1"/>
    <n v="2.6"/>
    <x v="2135"/>
    <s v="Sky Blue"/>
    <x v="10"/>
    <s v="Unknown"/>
    <s v="★★★★★"/>
    <n v="5"/>
    <n v="14379"/>
    <n v="3"/>
    <x v="2136"/>
    <n v="4.5642201834862384"/>
    <n v="335.00663316582916"/>
    <x v="1"/>
  </r>
  <r>
    <n v="2138"/>
    <x v="22"/>
    <x v="27"/>
    <x v="5"/>
    <x v="12"/>
    <n v="33.5"/>
    <x v="454"/>
    <x v="14"/>
    <n v="4.7"/>
    <x v="2136"/>
    <s v="Sapphire Blue"/>
    <x v="7"/>
    <n v="3"/>
    <s v="★★★★★"/>
    <n v="5"/>
    <n v="10998"/>
    <n v="4"/>
    <x v="2137"/>
    <n v="15.880597014925373"/>
    <n v="210.23099624060151"/>
    <x v="0"/>
  </r>
  <r>
    <n v="2139"/>
    <x v="17"/>
    <x v="17"/>
    <x v="4"/>
    <x v="1"/>
    <n v="145.5"/>
    <x v="424"/>
    <x v="6"/>
    <n v="2.9"/>
    <x v="2137"/>
    <s v="Volcanic Yellow"/>
    <x v="31"/>
    <s v="Unknown"/>
    <s v="★★★★☆"/>
    <n v="4"/>
    <n v="13313"/>
    <n v="5"/>
    <x v="2138"/>
    <n v="3.0652920962199315"/>
    <n v="284.7644394618834"/>
    <x v="0"/>
  </r>
  <r>
    <n v="2140"/>
    <x v="1"/>
    <x v="26"/>
    <x v="4"/>
    <x v="8"/>
    <n v="140.6"/>
    <x v="160"/>
    <x v="5"/>
    <n v="8.1999999999999993"/>
    <x v="2138"/>
    <s v="Teal"/>
    <x v="35"/>
    <n v="3"/>
    <s v="★★★★★"/>
    <n v="5"/>
    <n v="9612"/>
    <n v="3"/>
    <x v="2139"/>
    <n v="2.617354196301565"/>
    <n v="236.17915760869565"/>
    <x v="0"/>
  </r>
  <r>
    <n v="2141"/>
    <x v="25"/>
    <x v="31"/>
    <x v="9"/>
    <x v="13"/>
    <n v="55.3"/>
    <x v="436"/>
    <x v="2"/>
    <n v="2.4"/>
    <x v="2139"/>
    <s v="Champagne"/>
    <x v="29"/>
    <n v="5"/>
    <s v="★★★★☆"/>
    <n v="4"/>
    <n v="19481"/>
    <n v="4"/>
    <x v="2140"/>
    <n v="6.4014466546112123"/>
    <n v="152.80155367231637"/>
    <x v="1"/>
  </r>
  <r>
    <n v="2142"/>
    <x v="13"/>
    <x v="13"/>
    <x v="2"/>
    <x v="4"/>
    <n v="77.8"/>
    <x v="112"/>
    <x v="4"/>
    <n v="4.9000000000000004"/>
    <x v="2140"/>
    <s v="Matte Blue"/>
    <x v="28"/>
    <n v="5"/>
    <s v="★★★★★"/>
    <n v="5"/>
    <n v="7818"/>
    <n v="4"/>
    <x v="2141"/>
    <n v="6.1568123393316201"/>
    <n v="127.58653444676409"/>
    <x v="1"/>
  </r>
  <r>
    <n v="2143"/>
    <x v="18"/>
    <x v="23"/>
    <x v="2"/>
    <x v="7"/>
    <n v="24.7"/>
    <x v="129"/>
    <x v="0"/>
    <n v="3.4"/>
    <x v="2141"/>
    <s v="Forest Green"/>
    <x v="38"/>
    <n v="4"/>
    <s v="★★★★☆"/>
    <n v="4"/>
    <n v="17177"/>
    <n v="5"/>
    <x v="2142"/>
    <n v="17.246963562753038"/>
    <n v="288.63460093896714"/>
    <x v="0"/>
  </r>
  <r>
    <n v="2144"/>
    <x v="4"/>
    <x v="4"/>
    <x v="8"/>
    <x v="7"/>
    <n v="101.1"/>
    <x v="78"/>
    <x v="10"/>
    <n v="3.2"/>
    <x v="2142"/>
    <s v="Teal"/>
    <x v="22"/>
    <n v="0"/>
    <s v="★★★☆☆"/>
    <n v="3"/>
    <n v="12274"/>
    <n v="3"/>
    <x v="2143"/>
    <n v="2.6706231454005938"/>
    <n v="468.76866666666666"/>
    <x v="0"/>
  </r>
  <r>
    <n v="2145"/>
    <x v="15"/>
    <x v="15"/>
    <x v="8"/>
    <x v="0"/>
    <n v="89.4"/>
    <x v="130"/>
    <x v="4"/>
    <n v="7.2"/>
    <x v="2143"/>
    <s v="Gun Metal"/>
    <x v="25"/>
    <n v="4"/>
    <s v="★★★★★"/>
    <n v="5"/>
    <n v="1405"/>
    <n v="5"/>
    <x v="2144"/>
    <n v="6.4093959731543624"/>
    <n v="91.419825479930182"/>
    <x v="1"/>
  </r>
  <r>
    <n v="2146"/>
    <x v="22"/>
    <x v="49"/>
    <x v="7"/>
    <x v="2"/>
    <n v="79.599999999999994"/>
    <x v="98"/>
    <x v="13"/>
    <n v="1.5"/>
    <x v="2144"/>
    <s v="Beige"/>
    <x v="21"/>
    <n v="5"/>
    <s v="Unknown"/>
    <s v="Unknown"/>
    <n v="3386"/>
    <n v="3"/>
    <x v="2145"/>
    <n v="1.6080402010050252"/>
    <n v="235.60117187500001"/>
    <x v="2"/>
  </r>
  <r>
    <n v="2147"/>
    <x v="13"/>
    <x v="13"/>
    <x v="9"/>
    <x v="11"/>
    <n v="87.1"/>
    <x v="184"/>
    <x v="1"/>
    <n v="7.8"/>
    <x v="2145"/>
    <s v="Metallic Silver"/>
    <x v="39"/>
    <n v="3"/>
    <s v="★★★★★"/>
    <n v="5"/>
    <n v="12913"/>
    <n v="4"/>
    <x v="2146"/>
    <n v="6.2571756601607351"/>
    <n v="150.13899082568807"/>
    <x v="0"/>
  </r>
  <r>
    <n v="2148"/>
    <x v="51"/>
    <x v="139"/>
    <x v="8"/>
    <x v="2"/>
    <n v="130.6"/>
    <x v="314"/>
    <x v="0"/>
    <n v="10.9"/>
    <x v="2146"/>
    <s v="Burgundy"/>
    <x v="32"/>
    <n v="2"/>
    <s v="★★★☆☆"/>
    <n v="3"/>
    <n v="18860"/>
    <n v="4"/>
    <x v="2147"/>
    <n v="4.4946401225114858"/>
    <n v="91.291175468483814"/>
    <x v="1"/>
  </r>
  <r>
    <n v="2149"/>
    <x v="46"/>
    <x v="114"/>
    <x v="0"/>
    <x v="5"/>
    <n v="31.5"/>
    <x v="337"/>
    <x v="6"/>
    <n v="5.5"/>
    <x v="2147"/>
    <s v="Matte White"/>
    <x v="25"/>
    <n v="4"/>
    <s v="★★★★★"/>
    <n v="5"/>
    <n v="8597"/>
    <n v="5"/>
    <x v="2148"/>
    <n v="6.0634920634920633"/>
    <n v="460.4850785340314"/>
    <x v="0"/>
  </r>
  <r>
    <n v="2150"/>
    <x v="6"/>
    <x v="111"/>
    <x v="5"/>
    <x v="7"/>
    <n v="81"/>
    <x v="335"/>
    <x v="12"/>
    <n v="12"/>
    <x v="2148"/>
    <s v="Black"/>
    <x v="33"/>
    <s v="Unknown"/>
    <s v="★★★★☆"/>
    <n v="4"/>
    <n v="12163"/>
    <n v="4"/>
    <x v="2149"/>
    <n v="4.5061728395061724"/>
    <n v="365.9316438356164"/>
    <x v="0"/>
  </r>
  <r>
    <n v="2151"/>
    <x v="41"/>
    <x v="134"/>
    <x v="3"/>
    <x v="9"/>
    <n v="47.3"/>
    <x v="42"/>
    <x v="10"/>
    <n v="11.4"/>
    <x v="2149"/>
    <s v="Lime Green"/>
    <x v="10"/>
    <n v="1"/>
    <s v="Unknown"/>
    <s v="Unknown"/>
    <n v="13221"/>
    <n v="5"/>
    <x v="2150"/>
    <n v="5.792811839323468"/>
    <n v="508.59186131386866"/>
    <x v="0"/>
  </r>
  <r>
    <n v="2152"/>
    <x v="32"/>
    <x v="44"/>
    <x v="9"/>
    <x v="14"/>
    <n v="81.2"/>
    <x v="63"/>
    <x v="15"/>
    <n v="7.8"/>
    <x v="2150"/>
    <s v="Matte White"/>
    <x v="25"/>
    <n v="4"/>
    <s v="★★★★☆"/>
    <n v="4"/>
    <n v="3108"/>
    <n v="3"/>
    <x v="2151"/>
    <n v="4.2610837438423648"/>
    <n v="403.80433526011558"/>
    <x v="0"/>
  </r>
  <r>
    <n v="2153"/>
    <x v="49"/>
    <x v="104"/>
    <x v="10"/>
    <x v="2"/>
    <n v="84"/>
    <x v="465"/>
    <x v="14"/>
    <n v="7.4"/>
    <x v="2151"/>
    <s v="Magenta"/>
    <x v="13"/>
    <n v="1"/>
    <s v="★★★★☆"/>
    <n v="4"/>
    <n v="16401"/>
    <n v="4"/>
    <x v="2152"/>
    <n v="2.7261904761904763"/>
    <n v="439.25746724890831"/>
    <x v="0"/>
  </r>
  <r>
    <n v="2154"/>
    <x v="14"/>
    <x v="130"/>
    <x v="3"/>
    <x v="14"/>
    <n v="147.30000000000001"/>
    <x v="36"/>
    <x v="15"/>
    <n v="9.1999999999999993"/>
    <x v="2152"/>
    <s v="Stealth Gray"/>
    <x v="29"/>
    <n v="2"/>
    <s v="Unknown"/>
    <s v="Unknown"/>
    <n v="14002"/>
    <n v="4"/>
    <x v="2153"/>
    <n v="2.3761031907671417"/>
    <n v="301.01777142857145"/>
    <x v="0"/>
  </r>
  <r>
    <n v="2155"/>
    <x v="19"/>
    <x v="158"/>
    <x v="0"/>
    <x v="12"/>
    <n v="88.6"/>
    <x v="343"/>
    <x v="8"/>
    <n v="5.6"/>
    <x v="2153"/>
    <s v="Graphite Gray"/>
    <x v="7"/>
    <n v="1"/>
    <s v="★★★★☆"/>
    <n v="4"/>
    <n v="15153"/>
    <n v="3"/>
    <x v="2154"/>
    <n v="5.5191873589164793"/>
    <n v="240.67511247443764"/>
    <x v="0"/>
  </r>
  <r>
    <n v="2156"/>
    <x v="43"/>
    <x v="75"/>
    <x v="1"/>
    <x v="13"/>
    <n v="109.7"/>
    <x v="136"/>
    <x v="8"/>
    <n v="10.6"/>
    <x v="2154"/>
    <s v="Aurora Blue"/>
    <x v="10"/>
    <n v="4"/>
    <s v="★★★★☆"/>
    <n v="4"/>
    <n v="18156"/>
    <n v="5"/>
    <x v="2155"/>
    <n v="0.93892433910665452"/>
    <n v="1013.8148543689319"/>
    <x v="0"/>
  </r>
  <r>
    <n v="2157"/>
    <x v="16"/>
    <x v="176"/>
    <x v="6"/>
    <x v="2"/>
    <n v="116.1"/>
    <x v="420"/>
    <x v="9"/>
    <n v="6.2"/>
    <x v="2155"/>
    <s v="Racing Red"/>
    <x v="19"/>
    <n v="2"/>
    <s v="★★★☆☆"/>
    <n v="3"/>
    <n v="18049"/>
    <n v="5"/>
    <x v="2156"/>
    <n v="1.2230835486649441"/>
    <n v="650.07669014084502"/>
    <x v="0"/>
  </r>
  <r>
    <n v="2158"/>
    <x v="11"/>
    <x v="118"/>
    <x v="2"/>
    <x v="0"/>
    <n v="96.4"/>
    <x v="163"/>
    <x v="12"/>
    <n v="12"/>
    <x v="2156"/>
    <s v="Silver"/>
    <x v="4"/>
    <n v="2"/>
    <s v="★★★★☆"/>
    <n v="4"/>
    <n v="5063"/>
    <n v="4"/>
    <x v="2157"/>
    <n v="1.1618257261410787"/>
    <n v="1308.9833035714287"/>
    <x v="0"/>
  </r>
  <r>
    <n v="2159"/>
    <x v="29"/>
    <x v="38"/>
    <x v="4"/>
    <x v="0"/>
    <n v="67"/>
    <x v="185"/>
    <x v="2"/>
    <n v="10.8"/>
    <x v="2157"/>
    <s v="Gun Metal"/>
    <x v="19"/>
    <n v="1"/>
    <s v="★★★☆☆"/>
    <n v="3"/>
    <n v="8057"/>
    <n v="4"/>
    <x v="2158"/>
    <n v="3.0597014925373136"/>
    <n v="501.68878048780488"/>
    <x v="0"/>
  </r>
  <r>
    <n v="2160"/>
    <x v="4"/>
    <x v="4"/>
    <x v="6"/>
    <x v="8"/>
    <n v="147.19999999999999"/>
    <x v="70"/>
    <x v="1"/>
    <n v="7.4"/>
    <x v="2158"/>
    <s v="Cobalt Blue"/>
    <x v="34"/>
    <n v="0"/>
    <s v="★★★☆☆"/>
    <n v="3"/>
    <n v="5352"/>
    <n v="3"/>
    <x v="2159"/>
    <n v="0.78125000000000011"/>
    <n v="879.8280869565217"/>
    <x v="0"/>
  </r>
  <r>
    <n v="2161"/>
    <x v="10"/>
    <x v="10"/>
    <x v="1"/>
    <x v="9"/>
    <n v="66.400000000000006"/>
    <x v="354"/>
    <x v="5"/>
    <n v="0.6"/>
    <x v="2159"/>
    <s v="Metallic Silver"/>
    <x v="0"/>
    <n v="4"/>
    <s v="Unknown"/>
    <s v="Unknown"/>
    <n v="12599"/>
    <n v="5"/>
    <x v="2160"/>
    <n v="2.213855421686747"/>
    <n v="442.61734693877548"/>
    <x v="1"/>
  </r>
  <r>
    <n v="2162"/>
    <x v="9"/>
    <x v="76"/>
    <x v="0"/>
    <x v="13"/>
    <n v="88.7"/>
    <x v="64"/>
    <x v="2"/>
    <n v="7"/>
    <x v="2160"/>
    <s v="Blue"/>
    <x v="34"/>
    <n v="2"/>
    <s v="★★★★★"/>
    <n v="5"/>
    <n v="11760"/>
    <n v="4"/>
    <x v="2161"/>
    <n v="1.8376550169109356"/>
    <n v="854.02276073619623"/>
    <x v="0"/>
  </r>
  <r>
    <n v="2163"/>
    <x v="7"/>
    <x v="79"/>
    <x v="5"/>
    <x v="12"/>
    <n v="135"/>
    <x v="124"/>
    <x v="0"/>
    <n v="3.6"/>
    <x v="2161"/>
    <s v="Emerald Green"/>
    <x v="11"/>
    <n v="0"/>
    <s v="Unknown"/>
    <s v="Unknown"/>
    <n v="5138"/>
    <n v="4"/>
    <x v="2162"/>
    <n v="2.9629629629629628"/>
    <n v="290.007025"/>
    <x v="0"/>
  </r>
  <r>
    <n v="2164"/>
    <x v="28"/>
    <x v="46"/>
    <x v="3"/>
    <x v="1"/>
    <n v="38"/>
    <x v="19"/>
    <x v="13"/>
    <n v="10.3"/>
    <x v="2162"/>
    <s v="Yellow"/>
    <x v="35"/>
    <n v="2"/>
    <s v="★★★★☆"/>
    <n v="4"/>
    <n v="17297"/>
    <n v="5"/>
    <x v="2163"/>
    <n v="15.184210526315789"/>
    <n v="174.04816291161177"/>
    <x v="0"/>
  </r>
  <r>
    <n v="2165"/>
    <x v="11"/>
    <x v="118"/>
    <x v="4"/>
    <x v="11"/>
    <n v="137.69999999999999"/>
    <x v="386"/>
    <x v="2"/>
    <n v="3.3"/>
    <x v="2163"/>
    <s v="Orange"/>
    <x v="32"/>
    <n v="5"/>
    <s v="★★★★☆"/>
    <n v="4"/>
    <n v="8578"/>
    <n v="5"/>
    <x v="2164"/>
    <n v="2.9193899782135078"/>
    <n v="354.28664179104481"/>
    <x v="0"/>
  </r>
  <r>
    <n v="2166"/>
    <x v="26"/>
    <x v="90"/>
    <x v="9"/>
    <x v="6"/>
    <n v="107.8"/>
    <x v="72"/>
    <x v="10"/>
    <n v="10"/>
    <x v="2164"/>
    <s v="Graphite Gray"/>
    <x v="3"/>
    <n v="5"/>
    <s v="★★★★☆"/>
    <n v="4"/>
    <n v="997"/>
    <n v="5"/>
    <x v="2165"/>
    <n v="2.5324675324675328"/>
    <n v="444.92615384615385"/>
    <x v="0"/>
  </r>
  <r>
    <n v="2167"/>
    <x v="49"/>
    <x v="104"/>
    <x v="1"/>
    <x v="13"/>
    <n v="57.5"/>
    <x v="397"/>
    <x v="8"/>
    <n v="1"/>
    <x v="2165"/>
    <s v="Black"/>
    <x v="38"/>
    <n v="3"/>
    <s v="★★★★☆"/>
    <n v="4"/>
    <n v="19704"/>
    <n v="5"/>
    <x v="2166"/>
    <n v="8.0695652173913039"/>
    <n v="301.92672413793105"/>
    <x v="0"/>
  </r>
  <r>
    <n v="2168"/>
    <x v="13"/>
    <x v="13"/>
    <x v="2"/>
    <x v="1"/>
    <n v="63.2"/>
    <x v="299"/>
    <x v="15"/>
    <n v="10.4"/>
    <x v="2166"/>
    <s v="Cosmic Purple"/>
    <x v="26"/>
    <n v="3"/>
    <s v="★★★★☆"/>
    <n v="4"/>
    <n v="14811"/>
    <n v="5"/>
    <x v="2167"/>
    <n v="5.712025316455696"/>
    <n v="251.89681440443212"/>
    <x v="0"/>
  </r>
  <r>
    <n v="2169"/>
    <x v="50"/>
    <x v="117"/>
    <x v="6"/>
    <x v="11"/>
    <n v="94.7"/>
    <x v="121"/>
    <x v="14"/>
    <n v="3.8"/>
    <x v="2167"/>
    <s v="Gray"/>
    <x v="21"/>
    <n v="1"/>
    <s v="★★★☆☆"/>
    <n v="3"/>
    <n v="15811"/>
    <n v="5"/>
    <x v="2168"/>
    <n v="2.0274551214361138"/>
    <n v="598.77463541666668"/>
    <x v="0"/>
  </r>
  <r>
    <n v="2170"/>
    <x v="32"/>
    <x v="138"/>
    <x v="0"/>
    <x v="8"/>
    <n v="84.1"/>
    <x v="255"/>
    <x v="8"/>
    <n v="10.6"/>
    <x v="2168"/>
    <s v="Gun Metal"/>
    <x v="39"/>
    <n v="2"/>
    <s v="★★★★☆"/>
    <n v="4"/>
    <n v="8688"/>
    <n v="5"/>
    <x v="2169"/>
    <n v="5.5053507728894173"/>
    <n v="296.16604751619872"/>
    <x v="0"/>
  </r>
  <r>
    <n v="2171"/>
    <x v="35"/>
    <x v="141"/>
    <x v="9"/>
    <x v="10"/>
    <n v="45.7"/>
    <x v="417"/>
    <x v="5"/>
    <n v="9.6"/>
    <x v="2169"/>
    <s v="Champagne"/>
    <x v="25"/>
    <n v="2"/>
    <s v="★★★☆☆"/>
    <n v="3"/>
    <n v="5529"/>
    <n v="4"/>
    <x v="2170"/>
    <n v="8.4901531728665205"/>
    <n v="281.13123711340205"/>
    <x v="0"/>
  </r>
  <r>
    <n v="2172"/>
    <x v="43"/>
    <x v="124"/>
    <x v="6"/>
    <x v="9"/>
    <n v="115.5"/>
    <x v="481"/>
    <x v="4"/>
    <n v="4"/>
    <x v="2170"/>
    <s v="Navy Blue"/>
    <x v="5"/>
    <n v="5"/>
    <s v="★★★☆☆"/>
    <n v="3"/>
    <n v="9274"/>
    <n v="4"/>
    <x v="2171"/>
    <n v="0.95238095238095233"/>
    <n v="1126.0782727272726"/>
    <x v="0"/>
  </r>
  <r>
    <n v="2173"/>
    <x v="10"/>
    <x v="10"/>
    <x v="6"/>
    <x v="6"/>
    <n v="84.5"/>
    <x v="362"/>
    <x v="2"/>
    <n v="1.1000000000000001"/>
    <x v="2171"/>
    <s v="Turquoise"/>
    <x v="6"/>
    <n v="2"/>
    <s v="★★★★☆"/>
    <n v="4"/>
    <n v="11912"/>
    <n v="4"/>
    <x v="2172"/>
    <n v="6.8047337278106506"/>
    <n v="111.2176"/>
    <x v="1"/>
  </r>
  <r>
    <n v="2174"/>
    <x v="13"/>
    <x v="13"/>
    <x v="4"/>
    <x v="3"/>
    <n v="149"/>
    <x v="197"/>
    <x v="12"/>
    <n v="2.8"/>
    <x v="2172"/>
    <s v="Lime Green"/>
    <x v="36"/>
    <n v="3"/>
    <s v="Unknown"/>
    <s v="Unknown"/>
    <n v="11669"/>
    <n v="3"/>
    <x v="2173"/>
    <n v="3.9530201342281881"/>
    <n v="212.76713073005092"/>
    <x v="0"/>
  </r>
  <r>
    <n v="2175"/>
    <x v="45"/>
    <x v="77"/>
    <x v="0"/>
    <x v="4"/>
    <n v="74.3"/>
    <x v="308"/>
    <x v="2"/>
    <n v="3.9"/>
    <x v="2173"/>
    <s v="Green"/>
    <x v="2"/>
    <n v="5"/>
    <s v="★★★☆☆"/>
    <n v="3"/>
    <n v="3063"/>
    <n v="5"/>
    <x v="2174"/>
    <n v="6.2853297442799461"/>
    <n v="84.657216274089933"/>
    <x v="2"/>
  </r>
  <r>
    <n v="2176"/>
    <x v="41"/>
    <x v="134"/>
    <x v="5"/>
    <x v="2"/>
    <n v="49"/>
    <x v="166"/>
    <x v="4"/>
    <n v="10.7"/>
    <x v="2174"/>
    <s v="Sapphire Blue"/>
    <x v="9"/>
    <n v="5"/>
    <s v="Unknown"/>
    <s v="Unknown"/>
    <n v="18866"/>
    <n v="5"/>
    <x v="2175"/>
    <n v="7.8367346938775508"/>
    <n v="321.38638020833332"/>
    <x v="0"/>
  </r>
  <r>
    <n v="2177"/>
    <x v="26"/>
    <x v="33"/>
    <x v="1"/>
    <x v="7"/>
    <n v="23.2"/>
    <x v="201"/>
    <x v="2"/>
    <n v="4.7"/>
    <x v="2175"/>
    <s v="Matte Gray"/>
    <x v="7"/>
    <n v="0"/>
    <s v="★★★☆☆"/>
    <n v="3"/>
    <n v="1432"/>
    <n v="3"/>
    <x v="2176"/>
    <n v="6.25"/>
    <n v="860.73537931034491"/>
    <x v="0"/>
  </r>
  <r>
    <n v="2178"/>
    <x v="4"/>
    <x v="4"/>
    <x v="0"/>
    <x v="8"/>
    <n v="99.4"/>
    <x v="243"/>
    <x v="3"/>
    <n v="8.6"/>
    <x v="2176"/>
    <s v="Brown"/>
    <x v="9"/>
    <n v="0"/>
    <s v="Unknown"/>
    <s v="Unknown"/>
    <n v="7739"/>
    <n v="5"/>
    <x v="2177"/>
    <n v="1.9818913480885312"/>
    <n v="725.13563451776645"/>
    <x v="0"/>
  </r>
  <r>
    <n v="2179"/>
    <x v="1"/>
    <x v="26"/>
    <x v="3"/>
    <x v="10"/>
    <n v="142.69999999999999"/>
    <x v="314"/>
    <x v="15"/>
    <n v="6.9"/>
    <x v="2177"/>
    <s v="Matte Black"/>
    <x v="17"/>
    <n v="3"/>
    <s v="★★★★☆"/>
    <n v="4"/>
    <n v="14837"/>
    <n v="4"/>
    <x v="2178"/>
    <n v="4.1135248773651023"/>
    <n v="176.8187223168654"/>
    <x v="0"/>
  </r>
  <r>
    <n v="2180"/>
    <x v="4"/>
    <x v="148"/>
    <x v="6"/>
    <x v="5"/>
    <n v="129.6"/>
    <x v="432"/>
    <x v="10"/>
    <n v="6.8"/>
    <x v="2178"/>
    <s v="Ice Silver"/>
    <x v="0"/>
    <n v="1"/>
    <s v="★★★★☆"/>
    <n v="4"/>
    <n v="15752"/>
    <n v="4"/>
    <x v="2179"/>
    <n v="1.3040123456790125"/>
    <n v="389.80662721893498"/>
    <x v="1"/>
  </r>
  <r>
    <n v="2181"/>
    <x v="28"/>
    <x v="142"/>
    <x v="6"/>
    <x v="13"/>
    <n v="130.30000000000001"/>
    <x v="488"/>
    <x v="1"/>
    <n v="8"/>
    <x v="2179"/>
    <s v="Sky Blue"/>
    <x v="1"/>
    <n v="4"/>
    <s v="★★★★☆"/>
    <n v="4"/>
    <n v="19460"/>
    <n v="5"/>
    <x v="2180"/>
    <n v="1.7728319263238679"/>
    <n v="230.71398268398269"/>
    <x v="1"/>
  </r>
  <r>
    <n v="2182"/>
    <x v="8"/>
    <x v="8"/>
    <x v="1"/>
    <x v="0"/>
    <n v="91.5"/>
    <x v="237"/>
    <x v="8"/>
    <n v="3.6"/>
    <x v="2180"/>
    <s v="Magenta"/>
    <x v="16"/>
    <n v="5"/>
    <s v="★★★★☆"/>
    <n v="4"/>
    <n v="12583"/>
    <n v="5"/>
    <x v="2181"/>
    <n v="3.5737704918032787"/>
    <n v="299.62507645259939"/>
    <x v="0"/>
  </r>
  <r>
    <n v="2183"/>
    <x v="37"/>
    <x v="53"/>
    <x v="5"/>
    <x v="0"/>
    <n v="63.5"/>
    <x v="354"/>
    <x v="5"/>
    <n v="4.3"/>
    <x v="2181"/>
    <s v="Magenta"/>
    <x v="5"/>
    <n v="2"/>
    <s v="★★★★☆"/>
    <n v="4"/>
    <n v="19114"/>
    <n v="3"/>
    <x v="2182"/>
    <n v="2.3149606299212597"/>
    <n v="560.94891156462586"/>
    <x v="0"/>
  </r>
  <r>
    <n v="2184"/>
    <x v="1"/>
    <x v="26"/>
    <x v="6"/>
    <x v="14"/>
    <n v="144.19999999999999"/>
    <x v="257"/>
    <x v="4"/>
    <n v="5.3"/>
    <x v="2182"/>
    <s v="Matte Black"/>
    <x v="12"/>
    <n v="0"/>
    <s v="★★★☆☆"/>
    <n v="3"/>
    <n v="18892"/>
    <n v="3"/>
    <x v="2183"/>
    <n v="2.0665742024965326"/>
    <n v="501.7448322147651"/>
    <x v="0"/>
  </r>
  <r>
    <n v="2185"/>
    <x v="16"/>
    <x v="52"/>
    <x v="6"/>
    <x v="3"/>
    <n v="92.8"/>
    <x v="6"/>
    <x v="11"/>
    <n v="10.9"/>
    <x v="2183"/>
    <s v="Electric Blue"/>
    <x v="27"/>
    <n v="4"/>
    <s v="Unknown"/>
    <s v="Unknown"/>
    <n v="12674"/>
    <n v="5"/>
    <x v="2184"/>
    <n v="1.8318965517241379"/>
    <n v="336.39276470588231"/>
    <x v="1"/>
  </r>
  <r>
    <n v="2186"/>
    <x v="41"/>
    <x v="67"/>
    <x v="8"/>
    <x v="4"/>
    <n v="73.8"/>
    <x v="192"/>
    <x v="8"/>
    <n v="8.6"/>
    <x v="2184"/>
    <s v="Purple"/>
    <x v="37"/>
    <n v="0"/>
    <s v="★★★★☆"/>
    <n v="4"/>
    <n v="19140"/>
    <n v="4"/>
    <x v="2185"/>
    <n v="7.7235772357723578"/>
    <n v="260.91761403508775"/>
    <x v="0"/>
  </r>
  <r>
    <n v="2187"/>
    <x v="17"/>
    <x v="123"/>
    <x v="1"/>
    <x v="14"/>
    <n v="78.400000000000006"/>
    <x v="276"/>
    <x v="14"/>
    <n v="10"/>
    <x v="2185"/>
    <s v="Beige"/>
    <x v="3"/>
    <n v="0"/>
    <s v="★★★★★"/>
    <n v="5"/>
    <n v="4317"/>
    <n v="4"/>
    <x v="2186"/>
    <n v="3.8775510204081631"/>
    <n v="280.41108552631579"/>
    <x v="0"/>
  </r>
  <r>
    <n v="2188"/>
    <x v="0"/>
    <x v="0"/>
    <x v="1"/>
    <x v="3"/>
    <n v="53.9"/>
    <x v="59"/>
    <x v="13"/>
    <n v="3"/>
    <x v="2186"/>
    <s v="Crimson Red"/>
    <x v="1"/>
    <n v="2"/>
    <s v="★★★★☆"/>
    <n v="4"/>
    <n v="11636"/>
    <n v="3"/>
    <x v="2187"/>
    <n v="4.2671614100185531"/>
    <n v="346.55534782608692"/>
    <x v="1"/>
  </r>
  <r>
    <n v="2189"/>
    <x v="34"/>
    <x v="47"/>
    <x v="10"/>
    <x v="8"/>
    <n v="28"/>
    <x v="399"/>
    <x v="15"/>
    <n v="11.8"/>
    <x v="2187"/>
    <s v="Candy Apple Red"/>
    <x v="28"/>
    <n v="0"/>
    <s v="★★★☆☆"/>
    <n v="3"/>
    <n v="10675"/>
    <n v="3"/>
    <x v="2188"/>
    <n v="6.3214285714285712"/>
    <n v="515.32310734463283"/>
    <x v="0"/>
  </r>
  <r>
    <n v="2190"/>
    <x v="0"/>
    <x v="0"/>
    <x v="5"/>
    <x v="4"/>
    <n v="65.2"/>
    <x v="309"/>
    <x v="10"/>
    <n v="9.8000000000000007"/>
    <x v="2188"/>
    <s v="Emerald Green"/>
    <x v="13"/>
    <n v="2"/>
    <s v="★★★☆☆"/>
    <n v="3"/>
    <n v="17806"/>
    <n v="3"/>
    <x v="2189"/>
    <n v="8.9417177914110422"/>
    <n v="135.61192109777016"/>
    <x v="1"/>
  </r>
  <r>
    <n v="2191"/>
    <x v="0"/>
    <x v="0"/>
    <x v="8"/>
    <x v="5"/>
    <n v="44.1"/>
    <x v="394"/>
    <x v="6"/>
    <n v="10.8"/>
    <x v="2189"/>
    <s v="Electric Blue"/>
    <x v="10"/>
    <n v="5"/>
    <s v="★★★★☆"/>
    <n v="4"/>
    <n v="4222"/>
    <n v="3"/>
    <x v="2190"/>
    <n v="4.4217687074829932"/>
    <n v="406.61943589743589"/>
    <x v="1"/>
  </r>
  <r>
    <n v="2192"/>
    <x v="37"/>
    <x v="53"/>
    <x v="4"/>
    <x v="8"/>
    <n v="72.3"/>
    <x v="173"/>
    <x v="15"/>
    <n v="9"/>
    <x v="2190"/>
    <s v="Silver"/>
    <x v="2"/>
    <n v="4"/>
    <s v="★★★★☆"/>
    <n v="4"/>
    <n v="9682"/>
    <n v="5"/>
    <x v="2191"/>
    <n v="7.8976486860304291"/>
    <n v="155.74057793345008"/>
    <x v="0"/>
  </r>
  <r>
    <n v="2193"/>
    <x v="38"/>
    <x v="144"/>
    <x v="2"/>
    <x v="9"/>
    <n v="97.8"/>
    <x v="78"/>
    <x v="0"/>
    <n v="5.9"/>
    <x v="2191"/>
    <s v="Teal"/>
    <x v="19"/>
    <n v="0"/>
    <s v="★★★☆☆"/>
    <n v="3"/>
    <n v="10372"/>
    <n v="5"/>
    <x v="2192"/>
    <n v="2.7607361963190185"/>
    <n v="423.68466666666666"/>
    <x v="0"/>
  </r>
  <r>
    <n v="2194"/>
    <x v="46"/>
    <x v="114"/>
    <x v="0"/>
    <x v="13"/>
    <n v="142.5"/>
    <x v="136"/>
    <x v="6"/>
    <n v="6"/>
    <x v="2192"/>
    <s v="Volcanic Yellow"/>
    <x v="2"/>
    <s v="Unknown"/>
    <s v="Unknown"/>
    <s v="Unknown"/>
    <n v="19508"/>
    <n v="3"/>
    <x v="2193"/>
    <n v="0.72280701754385968"/>
    <n v="1336.1358252427183"/>
    <x v="0"/>
  </r>
  <r>
    <n v="2195"/>
    <x v="9"/>
    <x v="154"/>
    <x v="9"/>
    <x v="4"/>
    <n v="96.4"/>
    <x v="57"/>
    <x v="5"/>
    <n v="9.6999999999999993"/>
    <x v="2193"/>
    <s v="Sunset Orange"/>
    <x v="25"/>
    <n v="3"/>
    <s v="★★★☆☆"/>
    <n v="3"/>
    <n v="9287"/>
    <n v="3"/>
    <x v="2194"/>
    <n v="2.5622406639004147"/>
    <n v="219.19008097165991"/>
    <x v="1"/>
  </r>
  <r>
    <n v="2196"/>
    <x v="39"/>
    <x v="172"/>
    <x v="7"/>
    <x v="13"/>
    <n v="52.4"/>
    <x v="494"/>
    <x v="11"/>
    <n v="5.3"/>
    <x v="2194"/>
    <s v="Cream"/>
    <x v="14"/>
    <n v="1"/>
    <s v="★★★★☆"/>
    <n v="4"/>
    <n v="11133"/>
    <n v="5"/>
    <x v="2195"/>
    <n v="2.7480916030534353"/>
    <n v="551.02791666666667"/>
    <x v="1"/>
  </r>
  <r>
    <n v="2197"/>
    <x v="27"/>
    <x v="34"/>
    <x v="10"/>
    <x v="13"/>
    <n v="79"/>
    <x v="456"/>
    <x v="5"/>
    <n v="2.2000000000000002"/>
    <x v="2195"/>
    <s v="Gray"/>
    <x v="8"/>
    <n v="3"/>
    <s v="★★★☆☆"/>
    <n v="3"/>
    <n v="4717"/>
    <n v="4"/>
    <x v="2196"/>
    <n v="3.4050632911392404"/>
    <n v="315.34698884758365"/>
    <x v="0"/>
  </r>
  <r>
    <n v="2198"/>
    <x v="48"/>
    <x v="96"/>
    <x v="4"/>
    <x v="8"/>
    <n v="21"/>
    <x v="233"/>
    <x v="14"/>
    <n v="10.9"/>
    <x v="2196"/>
    <s v="Sky Blue"/>
    <x v="33"/>
    <n v="0"/>
    <s v="Unknown"/>
    <s v="Unknown"/>
    <n v="15150"/>
    <n v="3"/>
    <x v="2197"/>
    <n v="28.142857142857142"/>
    <n v="222.42817258883247"/>
    <x v="0"/>
  </r>
  <r>
    <n v="2199"/>
    <x v="38"/>
    <x v="54"/>
    <x v="10"/>
    <x v="6"/>
    <n v="110.7"/>
    <x v="287"/>
    <x v="4"/>
    <n v="5.7"/>
    <x v="2197"/>
    <s v="Metallic Silver"/>
    <x v="10"/>
    <n v="2"/>
    <s v="★★★☆☆"/>
    <n v="3"/>
    <n v="7580"/>
    <n v="3"/>
    <x v="2198"/>
    <n v="1.3188798554652212"/>
    <n v="771.08719178082185"/>
    <x v="0"/>
  </r>
  <r>
    <n v="2200"/>
    <x v="0"/>
    <x v="0"/>
    <x v="6"/>
    <x v="4"/>
    <n v="56.6"/>
    <x v="17"/>
    <x v="5"/>
    <n v="11.6"/>
    <x v="2198"/>
    <s v="Tan"/>
    <x v="6"/>
    <n v="0"/>
    <s v="★★★☆☆"/>
    <n v="3"/>
    <n v="4760"/>
    <n v="3"/>
    <x v="2199"/>
    <n v="7.031802120141343"/>
    <n v="337.95160804020099"/>
    <x v="0"/>
  </r>
  <r>
    <n v="2201"/>
    <x v="41"/>
    <x v="67"/>
    <x v="0"/>
    <x v="10"/>
    <n v="55.3"/>
    <x v="143"/>
    <x v="13"/>
    <n v="5.2"/>
    <x v="2199"/>
    <s v="Pink"/>
    <x v="6"/>
    <n v="4"/>
    <s v="★★★★☆"/>
    <n v="4"/>
    <n v="2255"/>
    <n v="5"/>
    <x v="2200"/>
    <n v="5.4611211573236895"/>
    <n v="309.26645695364238"/>
    <x v="0"/>
  </r>
  <r>
    <n v="2202"/>
    <x v="3"/>
    <x v="165"/>
    <x v="6"/>
    <x v="4"/>
    <n v="85.6"/>
    <x v="440"/>
    <x v="5"/>
    <n v="1.6"/>
    <x v="2200"/>
    <s v="Metallic Silver"/>
    <x v="39"/>
    <n v="2"/>
    <s v="★★★★☆"/>
    <n v="4"/>
    <n v="6654"/>
    <n v="3"/>
    <x v="2201"/>
    <n v="5.8177570093457946"/>
    <n v="206.45584337349396"/>
    <x v="0"/>
  </r>
  <r>
    <n v="2203"/>
    <x v="14"/>
    <x v="130"/>
    <x v="7"/>
    <x v="0"/>
    <n v="120.4"/>
    <x v="108"/>
    <x v="8"/>
    <n v="2.7"/>
    <x v="2201"/>
    <s v="Blue"/>
    <x v="18"/>
    <n v="4"/>
    <s v="★★★★☆"/>
    <n v="4"/>
    <n v="7644"/>
    <n v="4"/>
    <x v="2202"/>
    <n v="3.8039867109634549"/>
    <n v="249.05430131004366"/>
    <x v="0"/>
  </r>
  <r>
    <n v="2204"/>
    <x v="18"/>
    <x v="121"/>
    <x v="1"/>
    <x v="7"/>
    <n v="39.1"/>
    <x v="25"/>
    <x v="1"/>
    <n v="0.6"/>
    <x v="2202"/>
    <s v="Bronze"/>
    <x v="38"/>
    <s v="Unknown"/>
    <s v="★★★★★"/>
    <n v="5"/>
    <n v="5558"/>
    <n v="5"/>
    <x v="2203"/>
    <n v="12.838874680306905"/>
    <n v="290.8343227091633"/>
    <x v="0"/>
  </r>
  <r>
    <n v="2205"/>
    <x v="17"/>
    <x v="19"/>
    <x v="8"/>
    <x v="5"/>
    <n v="138.5"/>
    <x v="177"/>
    <x v="6"/>
    <n v="1.6"/>
    <x v="2203"/>
    <s v="Rose Gold"/>
    <x v="15"/>
    <n v="4"/>
    <s v="★★★★☆"/>
    <n v="4"/>
    <n v="12287"/>
    <n v="3"/>
    <x v="2204"/>
    <n v="3.7472924187725631"/>
    <n v="206.2297880539499"/>
    <x v="0"/>
  </r>
  <r>
    <n v="2206"/>
    <x v="47"/>
    <x v="81"/>
    <x v="7"/>
    <x v="0"/>
    <n v="50.8"/>
    <x v="258"/>
    <x v="3"/>
    <n v="0.9"/>
    <x v="2204"/>
    <s v="Blue"/>
    <x v="34"/>
    <n v="4"/>
    <s v="★★★★★"/>
    <n v="5"/>
    <n v="6199"/>
    <n v="3"/>
    <x v="2205"/>
    <n v="8.8976377952755907"/>
    <n v="252.59599557522122"/>
    <x v="0"/>
  </r>
  <r>
    <n v="2207"/>
    <x v="41"/>
    <x v="67"/>
    <x v="7"/>
    <x v="9"/>
    <n v="47.5"/>
    <x v="249"/>
    <x v="4"/>
    <n v="3.8"/>
    <x v="2205"/>
    <s v="Matte Black"/>
    <x v="24"/>
    <n v="2"/>
    <s v="Unknown"/>
    <s v="Unknown"/>
    <n v="11481"/>
    <n v="5"/>
    <x v="2206"/>
    <n v="11.684210526315789"/>
    <n v="162.06868468468468"/>
    <x v="0"/>
  </r>
  <r>
    <n v="2208"/>
    <x v="41"/>
    <x v="134"/>
    <x v="2"/>
    <x v="1"/>
    <n v="39.4"/>
    <x v="106"/>
    <x v="5"/>
    <n v="7.1"/>
    <x v="2206"/>
    <s v="Turquoise"/>
    <x v="4"/>
    <s v="Unknown"/>
    <s v="★★★★☆"/>
    <n v="4"/>
    <n v="12080"/>
    <n v="3"/>
    <x v="2207"/>
    <n v="12.131979695431472"/>
    <n v="296.5847071129707"/>
    <x v="0"/>
  </r>
  <r>
    <n v="2209"/>
    <x v="49"/>
    <x v="107"/>
    <x v="9"/>
    <x v="10"/>
    <n v="133"/>
    <x v="272"/>
    <x v="5"/>
    <n v="5.4"/>
    <x v="2207"/>
    <s v="Volcanic Yellow"/>
    <x v="10"/>
    <n v="4"/>
    <s v="★★★☆☆"/>
    <n v="3"/>
    <n v="4216"/>
    <n v="5"/>
    <x v="2208"/>
    <n v="2.5563909774436091"/>
    <n v="318.5481176470588"/>
    <x v="0"/>
  </r>
  <r>
    <n v="2210"/>
    <x v="11"/>
    <x v="11"/>
    <x v="4"/>
    <x v="6"/>
    <n v="92.9"/>
    <x v="318"/>
    <x v="10"/>
    <n v="9"/>
    <x v="2208"/>
    <s v="Gun Metal"/>
    <x v="27"/>
    <n v="0"/>
    <s v="Unknown"/>
    <s v="Unknown"/>
    <n v="9120"/>
    <n v="5"/>
    <x v="2209"/>
    <n v="3.8966630785791172"/>
    <n v="91.620856353591165"/>
    <x v="2"/>
  </r>
  <r>
    <n v="2211"/>
    <x v="14"/>
    <x v="36"/>
    <x v="4"/>
    <x v="7"/>
    <n v="80.8"/>
    <x v="61"/>
    <x v="12"/>
    <n v="11.9"/>
    <x v="2209"/>
    <s v="Cream"/>
    <x v="1"/>
    <n v="2"/>
    <s v="★★★★★"/>
    <n v="5"/>
    <n v="17166"/>
    <n v="4"/>
    <x v="2210"/>
    <n v="1.5470297029702971"/>
    <n v="719.61040000000003"/>
    <x v="0"/>
  </r>
  <r>
    <n v="2212"/>
    <x v="6"/>
    <x v="111"/>
    <x v="7"/>
    <x v="14"/>
    <n v="26.5"/>
    <x v="495"/>
    <x v="1"/>
    <n v="2"/>
    <x v="2210"/>
    <s v="Gray"/>
    <x v="13"/>
    <s v="Unknown"/>
    <s v="★★★★★"/>
    <n v="5"/>
    <n v="19657"/>
    <n v="4"/>
    <x v="2211"/>
    <n v="9.1320754716981138"/>
    <n v="315.22173553719011"/>
    <x v="1"/>
  </r>
  <r>
    <n v="2213"/>
    <x v="45"/>
    <x v="77"/>
    <x v="0"/>
    <x v="12"/>
    <n v="78.400000000000006"/>
    <x v="65"/>
    <x v="5"/>
    <n v="11.6"/>
    <x v="2211"/>
    <s v="Ice Silver"/>
    <x v="32"/>
    <n v="4"/>
    <s v="★★★★☆"/>
    <n v="4"/>
    <n v="3936"/>
    <n v="3"/>
    <x v="2212"/>
    <n v="5.4209183673469381"/>
    <n v="172.80479999999997"/>
    <x v="1"/>
  </r>
  <r>
    <n v="2214"/>
    <x v="36"/>
    <x v="122"/>
    <x v="8"/>
    <x v="1"/>
    <n v="140.6"/>
    <x v="127"/>
    <x v="1"/>
    <n v="9.6999999999999993"/>
    <x v="2212"/>
    <s v="Burgundy"/>
    <x v="19"/>
    <n v="0"/>
    <s v="★★★★☆"/>
    <n v="4"/>
    <n v="15301"/>
    <n v="5"/>
    <x v="2213"/>
    <n v="3.7411095305832149"/>
    <n v="223.71262357414449"/>
    <x v="0"/>
  </r>
  <r>
    <n v="2215"/>
    <x v="22"/>
    <x v="86"/>
    <x v="3"/>
    <x v="3"/>
    <n v="103.1"/>
    <x v="54"/>
    <x v="14"/>
    <n v="6.7"/>
    <x v="2213"/>
    <s v="Volcanic Yellow"/>
    <x v="25"/>
    <n v="3"/>
    <s v="★★★★☆"/>
    <n v="4"/>
    <n v="16355"/>
    <n v="4"/>
    <x v="2214"/>
    <n v="1.9010669253152281"/>
    <n v="490.40617346938774"/>
    <x v="0"/>
  </r>
  <r>
    <n v="2216"/>
    <x v="30"/>
    <x v="125"/>
    <x v="2"/>
    <x v="1"/>
    <n v="148"/>
    <x v="362"/>
    <x v="5"/>
    <n v="8"/>
    <x v="2214"/>
    <s v="Matte White"/>
    <x v="9"/>
    <n v="4"/>
    <s v="★★★☆☆"/>
    <n v="3"/>
    <n v="5814"/>
    <n v="4"/>
    <x v="2215"/>
    <n v="3.8851351351351351"/>
    <n v="116.22154782608696"/>
    <x v="1"/>
  </r>
  <r>
    <n v="2217"/>
    <x v="28"/>
    <x v="61"/>
    <x v="4"/>
    <x v="9"/>
    <n v="46"/>
    <x v="402"/>
    <x v="4"/>
    <n v="10.8"/>
    <x v="2215"/>
    <s v="Matte Green"/>
    <x v="25"/>
    <s v="Unknown"/>
    <s v="★★★☆☆"/>
    <n v="3"/>
    <n v="18631"/>
    <n v="4"/>
    <x v="2216"/>
    <n v="9.9130434782608692"/>
    <n v="177.83835526315789"/>
    <x v="0"/>
  </r>
  <r>
    <n v="2218"/>
    <x v="5"/>
    <x v="128"/>
    <x v="8"/>
    <x v="11"/>
    <n v="51.1"/>
    <x v="214"/>
    <x v="12"/>
    <n v="7.7"/>
    <x v="2216"/>
    <s v="Matte Gray"/>
    <x v="36"/>
    <n v="0"/>
    <s v="★★★☆☆"/>
    <n v="3"/>
    <n v="16895"/>
    <n v="5"/>
    <x v="2217"/>
    <n v="2.3287671232876712"/>
    <n v="499.47798319327728"/>
    <x v="1"/>
  </r>
  <r>
    <n v="2219"/>
    <x v="48"/>
    <x v="92"/>
    <x v="2"/>
    <x v="2"/>
    <n v="50.6"/>
    <x v="431"/>
    <x v="5"/>
    <n v="2.5"/>
    <x v="2217"/>
    <s v="Blue"/>
    <x v="26"/>
    <n v="2"/>
    <s v="★★★★☆"/>
    <n v="4"/>
    <n v="15730"/>
    <n v="5"/>
    <x v="2218"/>
    <n v="10.494071146245059"/>
    <n v="212.32676082862523"/>
    <x v="0"/>
  </r>
  <r>
    <n v="2220"/>
    <x v="10"/>
    <x v="10"/>
    <x v="10"/>
    <x v="4"/>
    <n v="40.5"/>
    <x v="386"/>
    <x v="12"/>
    <n v="3.8"/>
    <x v="2218"/>
    <s v="Candy Apple Red"/>
    <x v="27"/>
    <n v="1"/>
    <s v="★★★☆☆"/>
    <n v="3"/>
    <n v="2710"/>
    <n v="4"/>
    <x v="2219"/>
    <n v="9.9259259259259256"/>
    <n v="184.59398009950249"/>
    <x v="1"/>
  </r>
  <r>
    <n v="2221"/>
    <x v="44"/>
    <x v="135"/>
    <x v="3"/>
    <x v="3"/>
    <n v="63.6"/>
    <x v="19"/>
    <x v="10"/>
    <n v="9.6"/>
    <x v="2219"/>
    <s v="Bronze"/>
    <x v="38"/>
    <n v="5"/>
    <s v="★★★★☆"/>
    <n v="4"/>
    <n v="16218"/>
    <n v="5"/>
    <x v="2220"/>
    <n v="9.0723270440251564"/>
    <n v="170.05019064124784"/>
    <x v="0"/>
  </r>
  <r>
    <n v="2222"/>
    <x v="32"/>
    <x v="138"/>
    <x v="4"/>
    <x v="12"/>
    <n v="59.1"/>
    <x v="18"/>
    <x v="0"/>
    <n v="8.1999999999999993"/>
    <x v="2220"/>
    <s v="Ruby Red"/>
    <x v="11"/>
    <n v="1"/>
    <s v="★★★☆☆"/>
    <n v="3"/>
    <n v="10827"/>
    <n v="4"/>
    <x v="2221"/>
    <n v="2.318104906937394"/>
    <n v="404.39379562043791"/>
    <x v="1"/>
  </r>
  <r>
    <n v="2223"/>
    <x v="47"/>
    <x v="81"/>
    <x v="5"/>
    <x v="10"/>
    <n v="137"/>
    <x v="304"/>
    <x v="11"/>
    <n v="1.1000000000000001"/>
    <x v="2221"/>
    <s v="Silver"/>
    <x v="7"/>
    <n v="5"/>
    <s v="★★★★☆"/>
    <n v="4"/>
    <n v="13687"/>
    <n v="3"/>
    <x v="2222"/>
    <n v="2.4452554744525545"/>
    <n v="186.86826865671642"/>
    <x v="1"/>
  </r>
  <r>
    <n v="2224"/>
    <x v="29"/>
    <x v="51"/>
    <x v="8"/>
    <x v="2"/>
    <n v="95"/>
    <x v="229"/>
    <x v="4"/>
    <n v="10.7"/>
    <x v="2222"/>
    <s v="White"/>
    <x v="20"/>
    <n v="2"/>
    <s v="★★★★☆"/>
    <n v="4"/>
    <n v="7465"/>
    <n v="5"/>
    <x v="2223"/>
    <n v="3.2421052631578946"/>
    <n v="405.58110389610385"/>
    <x v="0"/>
  </r>
  <r>
    <n v="2225"/>
    <x v="44"/>
    <x v="71"/>
    <x v="6"/>
    <x v="14"/>
    <n v="33.799999999999997"/>
    <x v="25"/>
    <x v="15"/>
    <n v="0.7"/>
    <x v="2223"/>
    <s v="Champagne"/>
    <x v="30"/>
    <n v="4"/>
    <s v="★★★★★"/>
    <n v="5"/>
    <n v="4923"/>
    <n v="3"/>
    <x v="2224"/>
    <n v="14.852071005917161"/>
    <n v="94.639103585657381"/>
    <x v="1"/>
  </r>
  <r>
    <n v="2226"/>
    <x v="14"/>
    <x v="97"/>
    <x v="3"/>
    <x v="14"/>
    <n v="29.2"/>
    <x v="291"/>
    <x v="9"/>
    <n v="7.5"/>
    <x v="2224"/>
    <s v="Ruby Red"/>
    <x v="25"/>
    <n v="1"/>
    <s v="★★★★★"/>
    <n v="5"/>
    <n v="8041"/>
    <n v="4"/>
    <x v="2225"/>
    <n v="12.979452054794521"/>
    <n v="376.16841688654353"/>
    <x v="0"/>
  </r>
  <r>
    <n v="2227"/>
    <x v="18"/>
    <x v="23"/>
    <x v="8"/>
    <x v="4"/>
    <n v="59.9"/>
    <x v="191"/>
    <x v="15"/>
    <n v="1.7"/>
    <x v="2225"/>
    <s v="Champagne"/>
    <x v="14"/>
    <n v="2"/>
    <s v="★★★★★"/>
    <n v="5"/>
    <n v="3031"/>
    <n v="4"/>
    <x v="2226"/>
    <n v="5.959933222036728"/>
    <n v="193.260756302521"/>
    <x v="1"/>
  </r>
  <r>
    <n v="2228"/>
    <x v="33"/>
    <x v="159"/>
    <x v="9"/>
    <x v="10"/>
    <n v="59.2"/>
    <x v="400"/>
    <x v="5"/>
    <n v="10.9"/>
    <x v="2226"/>
    <s v="Pearl White"/>
    <x v="18"/>
    <n v="0"/>
    <s v="★★★★☆"/>
    <n v="4"/>
    <n v="12759"/>
    <n v="5"/>
    <x v="2227"/>
    <n v="9.8141891891891895"/>
    <n v="110.25796901893287"/>
    <x v="1"/>
  </r>
  <r>
    <n v="2229"/>
    <x v="41"/>
    <x v="67"/>
    <x v="10"/>
    <x v="7"/>
    <n v="52.5"/>
    <x v="293"/>
    <x v="10"/>
    <n v="6.1"/>
    <x v="2227"/>
    <s v="Stealth Gray"/>
    <x v="38"/>
    <n v="2"/>
    <s v="★★★☆☆"/>
    <n v="3"/>
    <n v="11158"/>
    <n v="4"/>
    <x v="2228"/>
    <n v="4.666666666666667"/>
    <n v="543.72073469387749"/>
    <x v="0"/>
  </r>
  <r>
    <n v="2230"/>
    <x v="32"/>
    <x v="138"/>
    <x v="0"/>
    <x v="0"/>
    <n v="106.1"/>
    <x v="423"/>
    <x v="2"/>
    <n v="9.6999999999999993"/>
    <x v="2228"/>
    <s v="Matte Green"/>
    <x v="20"/>
    <n v="0"/>
    <s v="★★★★☆"/>
    <n v="4"/>
    <n v="3550"/>
    <n v="4"/>
    <x v="2229"/>
    <n v="2.9500471253534402"/>
    <n v="191.63015974440893"/>
    <x v="1"/>
  </r>
  <r>
    <n v="2231"/>
    <x v="20"/>
    <x v="22"/>
    <x v="10"/>
    <x v="6"/>
    <n v="53.8"/>
    <x v="44"/>
    <x v="15"/>
    <n v="9"/>
    <x v="2229"/>
    <s v="Pearl White"/>
    <x v="1"/>
    <n v="0"/>
    <s v="★★★★☆"/>
    <n v="4"/>
    <n v="16862"/>
    <n v="3"/>
    <x v="2230"/>
    <n v="9.1078066914498148"/>
    <n v="61.335938775510208"/>
    <x v="2"/>
  </r>
  <r>
    <n v="2232"/>
    <x v="30"/>
    <x v="39"/>
    <x v="9"/>
    <x v="13"/>
    <n v="106.4"/>
    <x v="83"/>
    <x v="5"/>
    <n v="3.6"/>
    <x v="2230"/>
    <s v="Sky Blue"/>
    <x v="7"/>
    <n v="2"/>
    <s v="Unknown"/>
    <s v="Unknown"/>
    <n v="16970"/>
    <n v="4"/>
    <x v="2231"/>
    <n v="1.3439849624060149"/>
    <n v="370.69510489510492"/>
    <x v="1"/>
  </r>
  <r>
    <n v="2233"/>
    <x v="30"/>
    <x v="125"/>
    <x v="2"/>
    <x v="5"/>
    <n v="76"/>
    <x v="483"/>
    <x v="5"/>
    <n v="6.8"/>
    <x v="2231"/>
    <s v="Sapphire Blue"/>
    <x v="13"/>
    <n v="5"/>
    <s v="★★★☆☆"/>
    <n v="3"/>
    <n v="10787"/>
    <n v="3"/>
    <x v="2232"/>
    <n v="6.4210526315789478"/>
    <n v="169.48643442622952"/>
    <x v="0"/>
  </r>
  <r>
    <n v="2234"/>
    <x v="51"/>
    <x v="99"/>
    <x v="5"/>
    <x v="10"/>
    <n v="42.1"/>
    <x v="349"/>
    <x v="7"/>
    <n v="7.9"/>
    <x v="2232"/>
    <s v="Copper"/>
    <x v="1"/>
    <n v="4"/>
    <s v="★★★☆☆"/>
    <n v="3"/>
    <n v="9314"/>
    <n v="3"/>
    <x v="2233"/>
    <n v="12.256532066508314"/>
    <n v="82.010232558139535"/>
    <x v="1"/>
  </r>
  <r>
    <n v="2235"/>
    <x v="7"/>
    <x v="7"/>
    <x v="8"/>
    <x v="1"/>
    <n v="86.7"/>
    <x v="353"/>
    <x v="4"/>
    <n v="10.9"/>
    <x v="2233"/>
    <s v="Matte Blue"/>
    <x v="25"/>
    <n v="1"/>
    <s v="★★★☆☆"/>
    <n v="3"/>
    <n v="5317"/>
    <n v="5"/>
    <x v="2234"/>
    <n v="3.2871972318339098"/>
    <n v="349.92880701754387"/>
    <x v="0"/>
  </r>
  <r>
    <n v="2236"/>
    <x v="27"/>
    <x v="102"/>
    <x v="7"/>
    <x v="13"/>
    <n v="135.69999999999999"/>
    <x v="399"/>
    <x v="2"/>
    <n v="7.6"/>
    <x v="2234"/>
    <s v="Magenta"/>
    <x v="17"/>
    <n v="4"/>
    <s v="★★★★☆"/>
    <n v="4"/>
    <n v="11927"/>
    <n v="5"/>
    <x v="2235"/>
    <n v="1.3043478260869565"/>
    <n v="512.60254237288132"/>
    <x v="0"/>
  </r>
  <r>
    <n v="2237"/>
    <x v="45"/>
    <x v="77"/>
    <x v="3"/>
    <x v="10"/>
    <n v="80.2"/>
    <x v="400"/>
    <x v="7"/>
    <n v="3.3"/>
    <x v="2235"/>
    <s v="Lime Green"/>
    <x v="11"/>
    <n v="0"/>
    <s v="★★★★☆"/>
    <n v="4"/>
    <n v="18897"/>
    <n v="3"/>
    <x v="2236"/>
    <n v="7.2443890274314215"/>
    <n v="131.27402753872636"/>
    <x v="1"/>
  </r>
  <r>
    <n v="2238"/>
    <x v="8"/>
    <x v="8"/>
    <x v="10"/>
    <x v="0"/>
    <n v="34.799999999999997"/>
    <x v="187"/>
    <x v="10"/>
    <n v="10.8"/>
    <x v="2236"/>
    <s v="Blue"/>
    <x v="20"/>
    <n v="1"/>
    <s v="★★★★★"/>
    <n v="5"/>
    <n v="5597"/>
    <n v="3"/>
    <x v="2237"/>
    <n v="12.500000000000002"/>
    <n v="96.103149425287356"/>
    <x v="1"/>
  </r>
  <r>
    <n v="2239"/>
    <x v="33"/>
    <x v="159"/>
    <x v="3"/>
    <x v="13"/>
    <n v="141.4"/>
    <x v="266"/>
    <x v="10"/>
    <n v="8.9"/>
    <x v="2237"/>
    <s v="Volcanic Yellow"/>
    <x v="28"/>
    <n v="3"/>
    <s v="Unknown"/>
    <s v="Unknown"/>
    <n v="7952"/>
    <n v="3"/>
    <x v="2238"/>
    <n v="4.2291371994342288"/>
    <n v="79.776220735785955"/>
    <x v="1"/>
  </r>
  <r>
    <n v="2240"/>
    <x v="14"/>
    <x v="167"/>
    <x v="2"/>
    <x v="2"/>
    <n v="141.80000000000001"/>
    <x v="475"/>
    <x v="13"/>
    <n v="2.2999999999999998"/>
    <x v="2238"/>
    <s v="Candy Apple Red"/>
    <x v="14"/>
    <n v="3"/>
    <s v="★★★☆☆"/>
    <n v="3"/>
    <n v="6484"/>
    <n v="5"/>
    <x v="2239"/>
    <n v="4.1960507757404795"/>
    <n v="158.70178151260504"/>
    <x v="0"/>
  </r>
  <r>
    <n v="2241"/>
    <x v="0"/>
    <x v="0"/>
    <x v="1"/>
    <x v="0"/>
    <n v="138.30000000000001"/>
    <x v="385"/>
    <x v="4"/>
    <n v="11"/>
    <x v="2239"/>
    <s v="Matte White"/>
    <x v="37"/>
    <n v="1"/>
    <s v="★★★★☆"/>
    <n v="4"/>
    <n v="5848"/>
    <n v="4"/>
    <x v="2240"/>
    <n v="2.2993492407809111"/>
    <n v="208.44676100628934"/>
    <x v="1"/>
  </r>
  <r>
    <n v="2242"/>
    <x v="25"/>
    <x v="31"/>
    <x v="0"/>
    <x v="2"/>
    <n v="128.19999999999999"/>
    <x v="169"/>
    <x v="2"/>
    <n v="10.6"/>
    <x v="2240"/>
    <s v="Red"/>
    <x v="23"/>
    <n v="4"/>
    <s v="★★★☆☆"/>
    <n v="3"/>
    <n v="9294"/>
    <n v="4"/>
    <x v="2241"/>
    <n v="3.5647425897035885"/>
    <n v="162.8982713347921"/>
    <x v="1"/>
  </r>
  <r>
    <n v="2243"/>
    <x v="13"/>
    <x v="13"/>
    <x v="2"/>
    <x v="13"/>
    <n v="43.8"/>
    <x v="442"/>
    <x v="8"/>
    <n v="10.7"/>
    <x v="2241"/>
    <s v="Cobalt Blue"/>
    <x v="15"/>
    <n v="1"/>
    <s v="★★★★☆"/>
    <n v="4"/>
    <n v="7665"/>
    <n v="5"/>
    <x v="2242"/>
    <n v="6.3242009132420094"/>
    <n v="297.56014440433216"/>
    <x v="0"/>
  </r>
  <r>
    <n v="2244"/>
    <x v="1"/>
    <x v="26"/>
    <x v="10"/>
    <x v="2"/>
    <n v="92.2"/>
    <x v="153"/>
    <x v="11"/>
    <n v="9.6"/>
    <x v="2242"/>
    <s v="Metallic Silver"/>
    <x v="16"/>
    <n v="5"/>
    <s v="★★★★☆"/>
    <n v="4"/>
    <n v="17998"/>
    <n v="5"/>
    <x v="2243"/>
    <n v="1.648590021691974"/>
    <n v="601.01782894736846"/>
    <x v="0"/>
  </r>
  <r>
    <n v="2245"/>
    <x v="43"/>
    <x v="70"/>
    <x v="7"/>
    <x v="5"/>
    <n v="147.9"/>
    <x v="192"/>
    <x v="2"/>
    <n v="3.7"/>
    <x v="2243"/>
    <s v="Crimson Red"/>
    <x v="34"/>
    <n v="3"/>
    <s v="★★★★★"/>
    <n v="5"/>
    <n v="19729"/>
    <n v="4"/>
    <x v="2244"/>
    <n v="3.8539553752535496"/>
    <n v="189.62389473684209"/>
    <x v="0"/>
  </r>
  <r>
    <n v="2246"/>
    <x v="5"/>
    <x v="128"/>
    <x v="4"/>
    <x v="1"/>
    <n v="30.5"/>
    <x v="385"/>
    <x v="11"/>
    <n v="8.3000000000000007"/>
    <x v="2244"/>
    <s v="Purple"/>
    <x v="9"/>
    <n v="3"/>
    <s v="★★★★☆"/>
    <n v="4"/>
    <n v="108"/>
    <n v="4"/>
    <x v="2245"/>
    <n v="10.426229508196721"/>
    <n v="339.92477987421387"/>
    <x v="0"/>
  </r>
  <r>
    <n v="2247"/>
    <x v="32"/>
    <x v="44"/>
    <x v="0"/>
    <x v="0"/>
    <n v="92.6"/>
    <x v="192"/>
    <x v="8"/>
    <n v="7"/>
    <x v="2245"/>
    <s v="Sapphire Blue"/>
    <x v="19"/>
    <n v="3"/>
    <s v="★★★★☆"/>
    <n v="4"/>
    <n v="16533"/>
    <n v="4"/>
    <x v="2246"/>
    <n v="6.1555075593952484"/>
    <n v="191.28894736842105"/>
    <x v="0"/>
  </r>
  <r>
    <n v="2248"/>
    <x v="41"/>
    <x v="134"/>
    <x v="10"/>
    <x v="14"/>
    <n v="29.2"/>
    <x v="291"/>
    <x v="10"/>
    <n v="9.8000000000000007"/>
    <x v="2246"/>
    <s v="Teal"/>
    <x v="12"/>
    <n v="2"/>
    <s v="★★★★☆"/>
    <n v="4"/>
    <n v="5613"/>
    <n v="3"/>
    <x v="2247"/>
    <n v="12.979452054794521"/>
    <n v="367.90060686015829"/>
    <x v="0"/>
  </r>
  <r>
    <n v="2249"/>
    <x v="36"/>
    <x v="149"/>
    <x v="2"/>
    <x v="11"/>
    <n v="33.1"/>
    <x v="496"/>
    <x v="12"/>
    <n v="8.6"/>
    <x v="2247"/>
    <s v="Sapphire Blue"/>
    <x v="12"/>
    <n v="0"/>
    <s v="★★★★★"/>
    <n v="5"/>
    <n v="11612"/>
    <n v="3"/>
    <x v="2248"/>
    <n v="15.649546827794561"/>
    <n v="229.92185328185329"/>
    <x v="0"/>
  </r>
  <r>
    <n v="2250"/>
    <x v="51"/>
    <x v="139"/>
    <x v="0"/>
    <x v="9"/>
    <n v="73.400000000000006"/>
    <x v="329"/>
    <x v="5"/>
    <n v="1.7"/>
    <x v="2248"/>
    <s v="Cobalt Blue"/>
    <x v="33"/>
    <n v="2"/>
    <s v="Unknown"/>
    <s v="Unknown"/>
    <n v="10983"/>
    <n v="5"/>
    <x v="2249"/>
    <n v="3.5149863760217981"/>
    <n v="223.43837209302325"/>
    <x v="1"/>
  </r>
  <r>
    <n v="2251"/>
    <x v="27"/>
    <x v="34"/>
    <x v="4"/>
    <x v="12"/>
    <n v="50.9"/>
    <x v="443"/>
    <x v="0"/>
    <n v="2.1"/>
    <x v="2249"/>
    <s v="Tan"/>
    <x v="37"/>
    <n v="3"/>
    <s v="★★★★★"/>
    <n v="5"/>
    <n v="6511"/>
    <n v="5"/>
    <x v="2250"/>
    <n v="10.844793713163066"/>
    <n v="111.04670289855072"/>
    <x v="1"/>
  </r>
  <r>
    <n v="2252"/>
    <x v="21"/>
    <x v="116"/>
    <x v="1"/>
    <x v="1"/>
    <n v="90.8"/>
    <x v="220"/>
    <x v="15"/>
    <n v="5.6"/>
    <x v="2250"/>
    <s v="Matte Black"/>
    <x v="19"/>
    <n v="4"/>
    <s v="★★★★☆"/>
    <n v="4"/>
    <n v="14520"/>
    <n v="5"/>
    <x v="2251"/>
    <n v="1.8832599118942732"/>
    <n v="797.78456140350875"/>
    <x v="0"/>
  </r>
  <r>
    <n v="2253"/>
    <x v="17"/>
    <x v="17"/>
    <x v="2"/>
    <x v="5"/>
    <n v="38.1"/>
    <x v="352"/>
    <x v="7"/>
    <n v="1.3"/>
    <x v="2251"/>
    <s v="Racing Red"/>
    <x v="11"/>
    <n v="3"/>
    <s v="★★★☆☆"/>
    <n v="3"/>
    <n v="2304"/>
    <n v="3"/>
    <x v="2252"/>
    <n v="13.648293963254593"/>
    <n v="94.899557692307681"/>
    <x v="1"/>
  </r>
  <r>
    <n v="2254"/>
    <x v="45"/>
    <x v="77"/>
    <x v="8"/>
    <x v="6"/>
    <n v="136.69999999999999"/>
    <x v="480"/>
    <x v="4"/>
    <n v="2.4"/>
    <x v="2252"/>
    <s v="Platinum"/>
    <x v="33"/>
    <n v="2"/>
    <s v="★★★★☆"/>
    <n v="4"/>
    <n v="863"/>
    <n v="3"/>
    <x v="2253"/>
    <n v="2.7286027798098029"/>
    <n v="157.8781233243968"/>
    <x v="1"/>
  </r>
  <r>
    <n v="2255"/>
    <x v="16"/>
    <x v="16"/>
    <x v="3"/>
    <x v="14"/>
    <n v="22.4"/>
    <x v="388"/>
    <x v="9"/>
    <n v="3.9"/>
    <x v="2253"/>
    <s v="Cosmic Purple"/>
    <x v="0"/>
    <n v="0"/>
    <s v="★★★★☆"/>
    <n v="4"/>
    <n v="2483"/>
    <n v="5"/>
    <x v="2254"/>
    <n v="20.535714285714288"/>
    <n v="313.5221739130435"/>
    <x v="0"/>
  </r>
  <r>
    <n v="2256"/>
    <x v="34"/>
    <x v="113"/>
    <x v="3"/>
    <x v="6"/>
    <n v="78.2"/>
    <x v="123"/>
    <x v="13"/>
    <n v="11.7"/>
    <x v="2254"/>
    <s v="Emerald Green"/>
    <x v="3"/>
    <n v="3"/>
    <s v="★★★☆☆"/>
    <n v="3"/>
    <n v="2104"/>
    <n v="4"/>
    <x v="2255"/>
    <n v="2.1483375959079285"/>
    <n v="223.34369047619046"/>
    <x v="2"/>
  </r>
  <r>
    <n v="2257"/>
    <x v="49"/>
    <x v="93"/>
    <x v="5"/>
    <x v="12"/>
    <n v="132"/>
    <x v="477"/>
    <x v="10"/>
    <n v="2.9"/>
    <x v="2255"/>
    <s v="Black"/>
    <x v="22"/>
    <n v="2"/>
    <s v="★★★★★"/>
    <n v="5"/>
    <n v="6715"/>
    <n v="4"/>
    <x v="2256"/>
    <n v="4.0681818181818183"/>
    <n v="84.549534450651763"/>
    <x v="1"/>
  </r>
  <r>
    <n v="2258"/>
    <x v="45"/>
    <x v="77"/>
    <x v="4"/>
    <x v="8"/>
    <n v="73.5"/>
    <x v="404"/>
    <x v="2"/>
    <n v="9.8000000000000007"/>
    <x v="2256"/>
    <s v="Cream"/>
    <x v="18"/>
    <s v="Unknown"/>
    <s v="★★★☆☆"/>
    <n v="3"/>
    <n v="7681"/>
    <n v="4"/>
    <x v="2257"/>
    <n v="1.8095238095238095"/>
    <n v="491.03345864661651"/>
    <x v="1"/>
  </r>
  <r>
    <n v="2259"/>
    <x v="36"/>
    <x v="150"/>
    <x v="7"/>
    <x v="9"/>
    <n v="59.4"/>
    <x v="193"/>
    <x v="6"/>
    <n v="9.1999999999999993"/>
    <x v="2257"/>
    <s v="Sky Blue"/>
    <x v="26"/>
    <n v="4"/>
    <s v="★★★★★"/>
    <n v="5"/>
    <n v="15212"/>
    <n v="3"/>
    <x v="2258"/>
    <n v="2.0875420875420878"/>
    <n v="1208.2320967741935"/>
    <x v="0"/>
  </r>
  <r>
    <n v="2260"/>
    <x v="11"/>
    <x v="20"/>
    <x v="7"/>
    <x v="3"/>
    <n v="123.3"/>
    <x v="152"/>
    <x v="6"/>
    <n v="8.6999999999999993"/>
    <x v="2258"/>
    <s v="Platinum"/>
    <x v="4"/>
    <n v="3"/>
    <s v="★★★☆☆"/>
    <n v="3"/>
    <n v="7134"/>
    <n v="5"/>
    <x v="2259"/>
    <n v="1.1273317112733172"/>
    <n v="998.17820143884887"/>
    <x v="0"/>
  </r>
  <r>
    <n v="2261"/>
    <x v="32"/>
    <x v="44"/>
    <x v="1"/>
    <x v="6"/>
    <n v="36.700000000000003"/>
    <x v="84"/>
    <x v="15"/>
    <n v="6.6"/>
    <x v="2259"/>
    <s v="Sapphire Blue"/>
    <x v="4"/>
    <n v="1"/>
    <s v="★★★☆☆"/>
    <n v="3"/>
    <n v="1272"/>
    <n v="4"/>
    <x v="2260"/>
    <n v="5.6948228882833787"/>
    <n v="472.97267942583727"/>
    <x v="0"/>
  </r>
  <r>
    <n v="2262"/>
    <x v="36"/>
    <x v="50"/>
    <x v="5"/>
    <x v="13"/>
    <n v="61.5"/>
    <x v="106"/>
    <x v="9"/>
    <n v="11.2"/>
    <x v="2260"/>
    <s v="Green"/>
    <x v="4"/>
    <n v="1"/>
    <s v="★★★★★"/>
    <n v="5"/>
    <n v="1003"/>
    <n v="4"/>
    <x v="2261"/>
    <n v="7.7723577235772359"/>
    <n v="265.72916317991633"/>
    <x v="0"/>
  </r>
  <r>
    <n v="2263"/>
    <x v="5"/>
    <x v="5"/>
    <x v="6"/>
    <x v="0"/>
    <n v="108.1"/>
    <x v="81"/>
    <x v="7"/>
    <n v="4.5"/>
    <x v="2261"/>
    <s v="Purple"/>
    <x v="35"/>
    <n v="1"/>
    <s v="★★★★★"/>
    <n v="5"/>
    <n v="10659"/>
    <n v="3"/>
    <x v="2262"/>
    <n v="2.0906567992599445"/>
    <n v="389.9787610619469"/>
    <x v="0"/>
  </r>
  <r>
    <n v="2264"/>
    <x v="11"/>
    <x v="11"/>
    <x v="10"/>
    <x v="8"/>
    <n v="67"/>
    <x v="495"/>
    <x v="8"/>
    <n v="7.4"/>
    <x v="2262"/>
    <s v="Matte Blue"/>
    <x v="10"/>
    <n v="5"/>
    <s v="★★★★☆"/>
    <n v="4"/>
    <n v="7467"/>
    <n v="5"/>
    <x v="2263"/>
    <n v="3.6119402985074629"/>
    <n v="504.40033057851241"/>
    <x v="0"/>
  </r>
  <r>
    <n v="2265"/>
    <x v="8"/>
    <x v="8"/>
    <x v="7"/>
    <x v="8"/>
    <n v="38.200000000000003"/>
    <x v="344"/>
    <x v="1"/>
    <n v="11.6"/>
    <x v="2263"/>
    <s v="Teal"/>
    <x v="7"/>
    <n v="5"/>
    <s v="Unknown"/>
    <s v="Unknown"/>
    <n v="11349"/>
    <n v="4"/>
    <x v="2264"/>
    <n v="3.3246073298429315"/>
    <n v="306.80637795275595"/>
    <x v="2"/>
  </r>
  <r>
    <n v="2266"/>
    <x v="17"/>
    <x v="17"/>
    <x v="2"/>
    <x v="0"/>
    <n v="63.8"/>
    <x v="1"/>
    <x v="5"/>
    <n v="3.6"/>
    <x v="2264"/>
    <s v="Rose Gold"/>
    <x v="14"/>
    <n v="4"/>
    <s v="★★★★☆"/>
    <n v="4"/>
    <n v="15334"/>
    <n v="5"/>
    <x v="2265"/>
    <n v="3.322884012539185"/>
    <n v="671.86976415094341"/>
    <x v="0"/>
  </r>
  <r>
    <n v="2267"/>
    <x v="26"/>
    <x v="72"/>
    <x v="1"/>
    <x v="0"/>
    <n v="136.69999999999999"/>
    <x v="432"/>
    <x v="7"/>
    <n v="9.3000000000000007"/>
    <x v="2265"/>
    <s v="Silver"/>
    <x v="4"/>
    <n v="5"/>
    <s v="★★★☆☆"/>
    <n v="3"/>
    <n v="10169"/>
    <n v="4"/>
    <x v="2266"/>
    <n v="1.2362838332114119"/>
    <n v="199.72798816568047"/>
    <x v="2"/>
  </r>
  <r>
    <n v="2268"/>
    <x v="7"/>
    <x v="7"/>
    <x v="4"/>
    <x v="14"/>
    <n v="42.6"/>
    <x v="13"/>
    <x v="7"/>
    <n v="8.4"/>
    <x v="2266"/>
    <s v="Champagne"/>
    <x v="15"/>
    <n v="2"/>
    <s v="★★★★★"/>
    <n v="5"/>
    <n v="10178"/>
    <n v="5"/>
    <x v="2267"/>
    <n v="7.183098591549296"/>
    <n v="241.98470588235296"/>
    <x v="1"/>
  </r>
  <r>
    <n v="2269"/>
    <x v="43"/>
    <x v="124"/>
    <x v="7"/>
    <x v="6"/>
    <n v="87.8"/>
    <x v="488"/>
    <x v="13"/>
    <n v="2.2000000000000002"/>
    <x v="2267"/>
    <s v="Navy Blue"/>
    <x v="39"/>
    <n v="3"/>
    <s v="★★★★★"/>
    <n v="5"/>
    <n v="13579"/>
    <n v="4"/>
    <x v="2268"/>
    <n v="2.630979498861048"/>
    <n v="355.01489177489179"/>
    <x v="0"/>
  </r>
  <r>
    <n v="2270"/>
    <x v="39"/>
    <x v="59"/>
    <x v="0"/>
    <x v="6"/>
    <n v="85.3"/>
    <x v="428"/>
    <x v="10"/>
    <n v="3.2"/>
    <x v="2268"/>
    <s v="Sunset Orange"/>
    <x v="8"/>
    <n v="5"/>
    <s v="★★★☆☆"/>
    <n v="3"/>
    <n v="15190"/>
    <n v="3"/>
    <x v="2269"/>
    <n v="3.9624853458382181"/>
    <n v="144.50775147928994"/>
    <x v="1"/>
  </r>
  <r>
    <n v="2271"/>
    <x v="9"/>
    <x v="42"/>
    <x v="9"/>
    <x v="7"/>
    <n v="75"/>
    <x v="58"/>
    <x v="6"/>
    <n v="8.1"/>
    <x v="2269"/>
    <s v="Cobalt Blue"/>
    <x v="8"/>
    <n v="5"/>
    <s v="★★★☆☆"/>
    <n v="3"/>
    <n v="16823"/>
    <n v="3"/>
    <x v="2270"/>
    <n v="4.9466666666666663"/>
    <n v="163.78447439353101"/>
    <x v="1"/>
  </r>
  <r>
    <n v="2272"/>
    <x v="13"/>
    <x v="13"/>
    <x v="7"/>
    <x v="9"/>
    <n v="97.3"/>
    <x v="112"/>
    <x v="0"/>
    <n v="3.5"/>
    <x v="2270"/>
    <s v="Pearl White"/>
    <x v="39"/>
    <n v="2"/>
    <s v="★★★★★"/>
    <n v="5"/>
    <n v="6279"/>
    <n v="3"/>
    <x v="2271"/>
    <n v="4.9229188078108939"/>
    <n v="273.43987473903968"/>
    <x v="0"/>
  </r>
  <r>
    <n v="2273"/>
    <x v="39"/>
    <x v="65"/>
    <x v="6"/>
    <x v="2"/>
    <n v="37.700000000000003"/>
    <x v="420"/>
    <x v="13"/>
    <n v="11.1"/>
    <x v="2271"/>
    <s v="Platinum"/>
    <x v="2"/>
    <s v="Unknown"/>
    <s v="★★★★☆"/>
    <n v="4"/>
    <n v="19486"/>
    <n v="3"/>
    <x v="2272"/>
    <n v="3.7665782493368698"/>
    <n v="793.80823943661971"/>
    <x v="0"/>
  </r>
  <r>
    <n v="2274"/>
    <x v="46"/>
    <x v="80"/>
    <x v="0"/>
    <x v="8"/>
    <n v="51.9"/>
    <x v="102"/>
    <x v="1"/>
    <n v="3.6"/>
    <x v="2272"/>
    <s v="Charcoal"/>
    <x v="34"/>
    <n v="5"/>
    <s v="Unknown"/>
    <s v="Unknown"/>
    <n v="10833"/>
    <n v="3"/>
    <x v="2273"/>
    <n v="4.2967244701348752"/>
    <n v="526.72856502242155"/>
    <x v="0"/>
  </r>
  <r>
    <n v="2275"/>
    <x v="2"/>
    <x v="162"/>
    <x v="2"/>
    <x v="6"/>
    <n v="133.80000000000001"/>
    <x v="202"/>
    <x v="0"/>
    <n v="2.9"/>
    <x v="2273"/>
    <s v="Pink"/>
    <x v="28"/>
    <s v="Unknown"/>
    <s v="★★★☆☆"/>
    <n v="3"/>
    <n v="4505"/>
    <n v="3"/>
    <x v="2274"/>
    <n v="3.3109118086696561"/>
    <n v="87.505056433408569"/>
    <x v="2"/>
  </r>
  <r>
    <n v="2276"/>
    <x v="2"/>
    <x v="95"/>
    <x v="7"/>
    <x v="6"/>
    <n v="52.2"/>
    <x v="338"/>
    <x v="12"/>
    <n v="1.1000000000000001"/>
    <x v="2274"/>
    <s v="Gray"/>
    <x v="10"/>
    <s v="Unknown"/>
    <s v="★★★★★"/>
    <n v="5"/>
    <n v="13888"/>
    <n v="4"/>
    <x v="2275"/>
    <n v="5.842911877394636"/>
    <n v="111.36337704918033"/>
    <x v="2"/>
  </r>
  <r>
    <n v="2277"/>
    <x v="44"/>
    <x v="126"/>
    <x v="2"/>
    <x v="1"/>
    <n v="46"/>
    <x v="2"/>
    <x v="0"/>
    <n v="4.0999999999999996"/>
    <x v="2275"/>
    <s v="Orange"/>
    <x v="31"/>
    <s v="Unknown"/>
    <s v="★★★★★"/>
    <n v="5"/>
    <n v="18706"/>
    <n v="5"/>
    <x v="2276"/>
    <n v="5.1086956521739131"/>
    <n v="344.38472340425534"/>
    <x v="0"/>
  </r>
  <r>
    <n v="2278"/>
    <x v="29"/>
    <x v="51"/>
    <x v="6"/>
    <x v="0"/>
    <n v="38.4"/>
    <x v="457"/>
    <x v="15"/>
    <n v="6.6"/>
    <x v="2276"/>
    <s v="Pink"/>
    <x v="11"/>
    <n v="2"/>
    <s v="★★★★★"/>
    <n v="5"/>
    <n v="4169"/>
    <n v="5"/>
    <x v="2277"/>
    <n v="13.151041666666668"/>
    <n v="261.6281584158416"/>
    <x v="0"/>
  </r>
  <r>
    <n v="2279"/>
    <x v="44"/>
    <x v="71"/>
    <x v="0"/>
    <x v="4"/>
    <n v="33.799999999999997"/>
    <x v="485"/>
    <x v="8"/>
    <n v="11.6"/>
    <x v="2277"/>
    <s v="Metallic Silver"/>
    <x v="26"/>
    <n v="4"/>
    <s v="★★★★☆"/>
    <n v="4"/>
    <n v="16750"/>
    <n v="3"/>
    <x v="2278"/>
    <n v="15.828402366863907"/>
    <n v="97.115308411214954"/>
    <x v="1"/>
  </r>
  <r>
    <n v="2280"/>
    <x v="25"/>
    <x v="31"/>
    <x v="1"/>
    <x v="0"/>
    <n v="141.30000000000001"/>
    <x v="78"/>
    <x v="11"/>
    <n v="6.3"/>
    <x v="2278"/>
    <s v="Black"/>
    <x v="37"/>
    <n v="3"/>
    <s v="★★★★★"/>
    <n v="5"/>
    <n v="14780"/>
    <n v="3"/>
    <x v="2279"/>
    <n v="1.9108280254777068"/>
    <n v="124.55992592592592"/>
    <x v="2"/>
  </r>
  <r>
    <n v="2281"/>
    <x v="36"/>
    <x v="150"/>
    <x v="6"/>
    <x v="5"/>
    <n v="37.1"/>
    <x v="121"/>
    <x v="13"/>
    <n v="8.6"/>
    <x v="2279"/>
    <s v="Champagne"/>
    <x v="36"/>
    <n v="2"/>
    <s v="★★★★★"/>
    <n v="5"/>
    <n v="8037"/>
    <n v="3"/>
    <x v="2280"/>
    <n v="5.1752021563342314"/>
    <n v="452.10062500000004"/>
    <x v="0"/>
  </r>
  <r>
    <n v="2282"/>
    <x v="45"/>
    <x v="77"/>
    <x v="6"/>
    <x v="14"/>
    <n v="26.9"/>
    <x v="269"/>
    <x v="10"/>
    <n v="4.9000000000000004"/>
    <x v="2280"/>
    <s v="Graphite Gray"/>
    <x v="26"/>
    <n v="4"/>
    <s v="★★★★★"/>
    <n v="5"/>
    <n v="14990"/>
    <n v="4"/>
    <x v="2281"/>
    <n v="11.970260223048328"/>
    <n v="291.45568322981364"/>
    <x v="0"/>
  </r>
  <r>
    <n v="2283"/>
    <x v="13"/>
    <x v="13"/>
    <x v="8"/>
    <x v="12"/>
    <n v="80.099999999999994"/>
    <x v="41"/>
    <x v="14"/>
    <n v="10.9"/>
    <x v="2281"/>
    <s v="Ruby Red"/>
    <x v="16"/>
    <s v="Unknown"/>
    <s v="★★★★☆"/>
    <n v="4"/>
    <n v="798"/>
    <n v="4"/>
    <x v="2282"/>
    <n v="2.6966292134831464"/>
    <n v="619.63537037037031"/>
    <x v="0"/>
  </r>
  <r>
    <n v="2284"/>
    <x v="42"/>
    <x v="170"/>
    <x v="6"/>
    <x v="14"/>
    <n v="147.1"/>
    <x v="373"/>
    <x v="12"/>
    <n v="7.4"/>
    <x v="2282"/>
    <s v="Stealth Gray"/>
    <x v="33"/>
    <s v="Unknown"/>
    <s v="★★★☆☆"/>
    <n v="3"/>
    <n v="4631"/>
    <n v="5"/>
    <x v="2283"/>
    <n v="3.2222977566281443"/>
    <n v="74.309725738396622"/>
    <x v="2"/>
  </r>
  <r>
    <n v="2285"/>
    <x v="51"/>
    <x v="99"/>
    <x v="7"/>
    <x v="8"/>
    <n v="77.2"/>
    <x v="180"/>
    <x v="4"/>
    <n v="11.5"/>
    <x v="2283"/>
    <s v="Burgundy"/>
    <x v="13"/>
    <n v="2"/>
    <s v="★★★☆☆"/>
    <n v="3"/>
    <n v="7130"/>
    <n v="3"/>
    <x v="2284"/>
    <n v="2.2409326424870466"/>
    <n v="423.51601156069364"/>
    <x v="1"/>
  </r>
  <r>
    <n v="2286"/>
    <x v="36"/>
    <x v="50"/>
    <x v="1"/>
    <x v="1"/>
    <n v="50"/>
    <x v="333"/>
    <x v="8"/>
    <n v="3.3"/>
    <x v="2284"/>
    <s v="Graphite Gray"/>
    <x v="20"/>
    <n v="2"/>
    <s v="★★★★★"/>
    <n v="5"/>
    <n v="11714"/>
    <n v="3"/>
    <x v="2285"/>
    <n v="8.9600000000000009"/>
    <n v="236.95216517857145"/>
    <x v="0"/>
  </r>
  <r>
    <n v="2287"/>
    <x v="17"/>
    <x v="19"/>
    <x v="9"/>
    <x v="6"/>
    <n v="122.2"/>
    <x v="94"/>
    <x v="13"/>
    <n v="7.1"/>
    <x v="2285"/>
    <s v="Pink"/>
    <x v="17"/>
    <n v="5"/>
    <s v="★★★★☆"/>
    <n v="4"/>
    <n v="14955"/>
    <n v="5"/>
    <x v="2286"/>
    <n v="2.9050736497545007"/>
    <n v="329.88464788732398"/>
    <x v="0"/>
  </r>
  <r>
    <n v="2288"/>
    <x v="26"/>
    <x v="173"/>
    <x v="10"/>
    <x v="12"/>
    <n v="114.3"/>
    <x v="107"/>
    <x v="7"/>
    <n v="6.2"/>
    <x v="2286"/>
    <s v="Sky Blue"/>
    <x v="5"/>
    <n v="0"/>
    <s v="★★★☆☆"/>
    <n v="3"/>
    <n v="9170"/>
    <n v="3"/>
    <x v="2287"/>
    <n v="4.120734908136483"/>
    <n v="286.39027600849261"/>
    <x v="0"/>
  </r>
  <r>
    <n v="2289"/>
    <x v="42"/>
    <x v="69"/>
    <x v="5"/>
    <x v="2"/>
    <n v="71.2"/>
    <x v="290"/>
    <x v="0"/>
    <n v="6"/>
    <x v="2287"/>
    <s v="Tan"/>
    <x v="22"/>
    <n v="5"/>
    <s v="Unknown"/>
    <s v="Unknown"/>
    <n v="12761"/>
    <n v="4"/>
    <x v="2288"/>
    <n v="6.179775280898876"/>
    <n v="96.098727272727274"/>
    <x v="1"/>
  </r>
  <r>
    <n v="2290"/>
    <x v="11"/>
    <x v="11"/>
    <x v="4"/>
    <x v="6"/>
    <n v="41.2"/>
    <x v="302"/>
    <x v="3"/>
    <n v="6.3"/>
    <x v="2288"/>
    <s v="Black"/>
    <x v="34"/>
    <s v="Unknown"/>
    <s v="★★★☆☆"/>
    <n v="3"/>
    <n v="17429"/>
    <n v="5"/>
    <x v="2289"/>
    <n v="7.1116504854368925"/>
    <n v="494.33518771331057"/>
    <x v="0"/>
  </r>
  <r>
    <n v="2291"/>
    <x v="30"/>
    <x v="125"/>
    <x v="0"/>
    <x v="12"/>
    <n v="120.7"/>
    <x v="176"/>
    <x v="5"/>
    <n v="7.3"/>
    <x v="2289"/>
    <s v="Matte Black"/>
    <x v="26"/>
    <n v="3"/>
    <s v="★★★☆☆"/>
    <n v="3"/>
    <n v="6759"/>
    <n v="5"/>
    <x v="2290"/>
    <n v="2.0629660314830156"/>
    <n v="202.26899598393575"/>
    <x v="1"/>
  </r>
  <r>
    <n v="2292"/>
    <x v="37"/>
    <x v="58"/>
    <x v="6"/>
    <x v="2"/>
    <n v="138.4"/>
    <x v="357"/>
    <x v="1"/>
    <n v="2.7"/>
    <x v="2290"/>
    <s v="Cosmic Purple"/>
    <x v="38"/>
    <n v="1"/>
    <s v="★★★★★"/>
    <n v="5"/>
    <n v="6131"/>
    <n v="3"/>
    <x v="2291"/>
    <n v="1.5679190751445087"/>
    <n v="573.75313364055296"/>
    <x v="0"/>
  </r>
  <r>
    <n v="2293"/>
    <x v="46"/>
    <x v="80"/>
    <x v="4"/>
    <x v="8"/>
    <n v="21.5"/>
    <x v="448"/>
    <x v="10"/>
    <n v="6.1"/>
    <x v="2291"/>
    <s v="Red"/>
    <x v="28"/>
    <n v="5"/>
    <s v="★★★★★"/>
    <n v="5"/>
    <n v="17102"/>
    <n v="4"/>
    <x v="2292"/>
    <n v="13.674418604651162"/>
    <n v="410.85319727891158"/>
    <x v="0"/>
  </r>
  <r>
    <n v="2294"/>
    <x v="49"/>
    <x v="93"/>
    <x v="9"/>
    <x v="14"/>
    <n v="140.4"/>
    <x v="150"/>
    <x v="12"/>
    <n v="10.6"/>
    <x v="2292"/>
    <s v="Teal"/>
    <x v="36"/>
    <n v="0"/>
    <s v="Unknown"/>
    <s v="Unknown"/>
    <n v="18605"/>
    <n v="5"/>
    <x v="2293"/>
    <n v="1.9586894586894585"/>
    <n v="138.88720000000001"/>
    <x v="2"/>
  </r>
  <r>
    <n v="2295"/>
    <x v="20"/>
    <x v="32"/>
    <x v="3"/>
    <x v="12"/>
    <n v="48.9"/>
    <x v="290"/>
    <x v="14"/>
    <n v="1.1000000000000001"/>
    <x v="2293"/>
    <s v="Titanium"/>
    <x v="27"/>
    <n v="1"/>
    <s v="★★★★☆"/>
    <n v="4"/>
    <n v="6316"/>
    <n v="4"/>
    <x v="2294"/>
    <n v="8.997955010224949"/>
    <n v="238.00820454545456"/>
    <x v="0"/>
  </r>
  <r>
    <n v="2296"/>
    <x v="39"/>
    <x v="160"/>
    <x v="3"/>
    <x v="11"/>
    <n v="26.7"/>
    <x v="281"/>
    <x v="11"/>
    <n v="8.4"/>
    <x v="2294"/>
    <s v="Turquoise"/>
    <x v="24"/>
    <n v="5"/>
    <s v="★★★★★"/>
    <n v="5"/>
    <n v="607"/>
    <n v="3"/>
    <x v="2295"/>
    <n v="18.426966292134832"/>
    <n v="171.67524390243904"/>
    <x v="0"/>
  </r>
  <r>
    <n v="2297"/>
    <x v="30"/>
    <x v="125"/>
    <x v="7"/>
    <x v="10"/>
    <n v="42.5"/>
    <x v="413"/>
    <x v="6"/>
    <n v="1.5"/>
    <x v="2295"/>
    <s v="Stealth Gray"/>
    <x v="25"/>
    <n v="2"/>
    <s v="★★★★★"/>
    <n v="5"/>
    <n v="10595"/>
    <n v="5"/>
    <x v="2296"/>
    <n v="9.1058823529411761"/>
    <n v="126.0843669250646"/>
    <x v="1"/>
  </r>
  <r>
    <n v="2298"/>
    <x v="23"/>
    <x v="106"/>
    <x v="10"/>
    <x v="2"/>
    <n v="47.3"/>
    <x v="349"/>
    <x v="5"/>
    <n v="9.8000000000000007"/>
    <x v="2296"/>
    <s v="Sapphire Blue"/>
    <x v="20"/>
    <n v="2"/>
    <s v="★★★★★"/>
    <n v="5"/>
    <n v="968"/>
    <n v="3"/>
    <x v="2297"/>
    <n v="10.90909090909091"/>
    <n v="269.05418604651163"/>
    <x v="0"/>
  </r>
  <r>
    <n v="2299"/>
    <x v="42"/>
    <x v="69"/>
    <x v="0"/>
    <x v="1"/>
    <n v="141.69999999999999"/>
    <x v="69"/>
    <x v="2"/>
    <n v="9.6"/>
    <x v="2297"/>
    <s v="Gun Metal"/>
    <x v="39"/>
    <n v="3"/>
    <s v="★★★★★"/>
    <n v="5"/>
    <n v="9164"/>
    <n v="3"/>
    <x v="2298"/>
    <n v="2.6040931545518702"/>
    <n v="362.18672086720863"/>
    <x v="0"/>
  </r>
  <r>
    <n v="2300"/>
    <x v="24"/>
    <x v="112"/>
    <x v="0"/>
    <x v="12"/>
    <n v="86.7"/>
    <x v="291"/>
    <x v="9"/>
    <n v="6.2"/>
    <x v="2298"/>
    <s v="Ice Silver"/>
    <x v="37"/>
    <n v="5"/>
    <s v="★★★☆☆"/>
    <n v="3"/>
    <n v="19257"/>
    <n v="4"/>
    <x v="2299"/>
    <n v="4.3713956170703572"/>
    <n v="189.83068601583113"/>
    <x v="1"/>
  </r>
  <r>
    <n v="2301"/>
    <x v="49"/>
    <x v="104"/>
    <x v="6"/>
    <x v="11"/>
    <n v="25.6"/>
    <x v="468"/>
    <x v="1"/>
    <n v="2.5"/>
    <x v="2299"/>
    <s v="Tan"/>
    <x v="19"/>
    <n v="3"/>
    <s v="★★★★☆"/>
    <n v="4"/>
    <n v="11112"/>
    <n v="3"/>
    <x v="2300"/>
    <n v="16.25"/>
    <n v="143.68490384615384"/>
    <x v="1"/>
  </r>
  <r>
    <n v="2302"/>
    <x v="15"/>
    <x v="15"/>
    <x v="6"/>
    <x v="14"/>
    <n v="109.7"/>
    <x v="210"/>
    <x v="8"/>
    <n v="9.6"/>
    <x v="2300"/>
    <s v="Ruby Red"/>
    <x v="3"/>
    <n v="5"/>
    <s v="Unknown"/>
    <s v="Unknown"/>
    <n v="8495"/>
    <n v="4"/>
    <x v="2301"/>
    <n v="1.0938924339106655"/>
    <n v="1168.8581666666666"/>
    <x v="0"/>
  </r>
  <r>
    <n v="2303"/>
    <x v="28"/>
    <x v="61"/>
    <x v="7"/>
    <x v="5"/>
    <n v="70.2"/>
    <x v="109"/>
    <x v="12"/>
    <n v="11.2"/>
    <x v="2301"/>
    <s v="Metallic Silver"/>
    <x v="32"/>
    <n v="0"/>
    <s v="★★★★★"/>
    <n v="5"/>
    <n v="12375"/>
    <n v="4"/>
    <x v="2302"/>
    <n v="6.2535612535612533"/>
    <n v="233.65125284738039"/>
    <x v="0"/>
  </r>
  <r>
    <n v="2304"/>
    <x v="34"/>
    <x v="113"/>
    <x v="7"/>
    <x v="4"/>
    <n v="136.30000000000001"/>
    <x v="22"/>
    <x v="9"/>
    <n v="7"/>
    <x v="2302"/>
    <s v="Ice Silver"/>
    <x v="2"/>
    <n v="3"/>
    <s v="Unknown"/>
    <s v="Unknown"/>
    <n v="2819"/>
    <n v="3"/>
    <x v="2303"/>
    <n v="2.8319882611885543"/>
    <n v="306.45880829015545"/>
    <x v="0"/>
  </r>
  <r>
    <n v="2305"/>
    <x v="4"/>
    <x v="64"/>
    <x v="7"/>
    <x v="7"/>
    <n v="39.700000000000003"/>
    <x v="365"/>
    <x v="8"/>
    <n v="11.4"/>
    <x v="2303"/>
    <s v="Sapphire Blue"/>
    <x v="9"/>
    <n v="3"/>
    <s v="★★★☆☆"/>
    <n v="3"/>
    <n v="14893"/>
    <n v="4"/>
    <x v="2304"/>
    <n v="8.0352644836272038"/>
    <n v="283.63777429467086"/>
    <x v="0"/>
  </r>
  <r>
    <n v="2306"/>
    <x v="12"/>
    <x v="91"/>
    <x v="10"/>
    <x v="13"/>
    <n v="94.7"/>
    <x v="9"/>
    <x v="7"/>
    <n v="5.5"/>
    <x v="2304"/>
    <s v="Sky Blue"/>
    <x v="24"/>
    <n v="1"/>
    <s v="★★★☆☆"/>
    <n v="3"/>
    <n v="14370"/>
    <n v="5"/>
    <x v="2305"/>
    <n v="5.7972544878563887"/>
    <n v="112.78029143897996"/>
    <x v="1"/>
  </r>
  <r>
    <n v="2307"/>
    <x v="14"/>
    <x v="130"/>
    <x v="7"/>
    <x v="8"/>
    <n v="58.1"/>
    <x v="224"/>
    <x v="12"/>
    <n v="5"/>
    <x v="2305"/>
    <s v="Graphite Gray"/>
    <x v="38"/>
    <n v="4"/>
    <s v="★★★★★"/>
    <n v="5"/>
    <n v="19316"/>
    <n v="3"/>
    <x v="2306"/>
    <n v="5.9724612736660925"/>
    <n v="110.06530259365995"/>
    <x v="2"/>
  </r>
  <r>
    <n v="2308"/>
    <x v="7"/>
    <x v="7"/>
    <x v="8"/>
    <x v="7"/>
    <n v="146"/>
    <x v="107"/>
    <x v="11"/>
    <n v="5.9"/>
    <x v="2306"/>
    <s v="Pink"/>
    <x v="37"/>
    <s v="Unknown"/>
    <s v="★★★☆☆"/>
    <n v="3"/>
    <n v="2371"/>
    <n v="3"/>
    <x v="2307"/>
    <n v="3.2260273972602738"/>
    <n v="116.77524416135881"/>
    <x v="1"/>
  </r>
  <r>
    <n v="2309"/>
    <x v="16"/>
    <x v="16"/>
    <x v="0"/>
    <x v="4"/>
    <n v="121.5"/>
    <x v="205"/>
    <x v="14"/>
    <n v="9.6"/>
    <x v="2307"/>
    <s v="Crimson Red"/>
    <x v="5"/>
    <n v="1"/>
    <s v="★★★☆☆"/>
    <n v="3"/>
    <n v="226"/>
    <n v="5"/>
    <x v="2308"/>
    <n v="2.7489711934156378"/>
    <n v="131.18763473053892"/>
    <x v="1"/>
  </r>
  <r>
    <n v="2310"/>
    <x v="15"/>
    <x v="15"/>
    <x v="2"/>
    <x v="5"/>
    <n v="83.8"/>
    <x v="360"/>
    <x v="12"/>
    <n v="5.2"/>
    <x v="2308"/>
    <s v="Ice Silver"/>
    <x v="21"/>
    <s v="Unknown"/>
    <s v="★★★☆☆"/>
    <n v="3"/>
    <n v="13292"/>
    <n v="4"/>
    <x v="2309"/>
    <n v="4.4749403341288785"/>
    <n v="273.83965333333333"/>
    <x v="0"/>
  </r>
  <r>
    <n v="2311"/>
    <x v="44"/>
    <x v="126"/>
    <x v="10"/>
    <x v="9"/>
    <n v="87"/>
    <x v="269"/>
    <x v="13"/>
    <n v="7.6"/>
    <x v="2309"/>
    <s v="Rose Gold"/>
    <x v="38"/>
    <n v="3"/>
    <s v="Unknown"/>
    <s v="Unknown"/>
    <n v="16329"/>
    <n v="3"/>
    <x v="2310"/>
    <n v="3.7011494252873565"/>
    <n v="346.45475155279502"/>
    <x v="0"/>
  </r>
  <r>
    <n v="2312"/>
    <x v="43"/>
    <x v="70"/>
    <x v="0"/>
    <x v="12"/>
    <n v="55.4"/>
    <x v="302"/>
    <x v="7"/>
    <n v="10.1"/>
    <x v="2310"/>
    <s v="Forest Green"/>
    <x v="38"/>
    <s v="Unknown"/>
    <s v="★★★★★"/>
    <n v="5"/>
    <n v="2599"/>
    <n v="5"/>
    <x v="2311"/>
    <n v="5.2888086642599283"/>
    <n v="424.78341296928323"/>
    <x v="0"/>
  </r>
  <r>
    <n v="2313"/>
    <x v="11"/>
    <x v="11"/>
    <x v="6"/>
    <x v="5"/>
    <n v="143.5"/>
    <x v="204"/>
    <x v="4"/>
    <n v="6.9"/>
    <x v="2311"/>
    <s v="Volcanic Yellow"/>
    <x v="16"/>
    <n v="5"/>
    <s v="★★★☆☆"/>
    <n v="3"/>
    <n v="11723"/>
    <n v="4"/>
    <x v="2312"/>
    <n v="1.3937282229965158"/>
    <n v="199.46889999999999"/>
    <x v="2"/>
  </r>
  <r>
    <n v="2314"/>
    <x v="41"/>
    <x v="134"/>
    <x v="6"/>
    <x v="1"/>
    <n v="20.8"/>
    <x v="437"/>
    <x v="13"/>
    <n v="11.7"/>
    <x v="2312"/>
    <s v="Brown"/>
    <x v="33"/>
    <s v="Unknown"/>
    <s v="★★★★★"/>
    <n v="5"/>
    <n v="16366"/>
    <n v="4"/>
    <x v="2313"/>
    <n v="12.788461538461538"/>
    <n v="488.72484962406014"/>
    <x v="0"/>
  </r>
  <r>
    <n v="2315"/>
    <x v="3"/>
    <x v="165"/>
    <x v="10"/>
    <x v="12"/>
    <n v="85.8"/>
    <x v="103"/>
    <x v="3"/>
    <n v="7.7"/>
    <x v="2313"/>
    <s v="Volcanic Yellow"/>
    <x v="24"/>
    <n v="3"/>
    <s v="★★★★☆"/>
    <n v="4"/>
    <n v="18741"/>
    <n v="3"/>
    <x v="2314"/>
    <n v="6.4219114219114219"/>
    <n v="109.04375680580762"/>
    <x v="1"/>
  </r>
  <r>
    <n v="2316"/>
    <x v="39"/>
    <x v="172"/>
    <x v="10"/>
    <x v="2"/>
    <n v="112.8"/>
    <x v="346"/>
    <x v="11"/>
    <n v="1.9"/>
    <x v="2314"/>
    <s v="Black"/>
    <x v="18"/>
    <n v="0"/>
    <s v="★★★★★"/>
    <n v="5"/>
    <n v="220"/>
    <n v="4"/>
    <x v="2315"/>
    <n v="3.50177304964539"/>
    <n v="247.04412658227847"/>
    <x v="0"/>
  </r>
  <r>
    <n v="2317"/>
    <x v="41"/>
    <x v="134"/>
    <x v="3"/>
    <x v="13"/>
    <n v="140"/>
    <x v="234"/>
    <x v="9"/>
    <n v="5.7"/>
    <x v="2315"/>
    <s v="Red"/>
    <x v="2"/>
    <n v="5"/>
    <s v="★★★★☆"/>
    <n v="4"/>
    <n v="12447"/>
    <n v="4"/>
    <x v="2316"/>
    <n v="1.9928571428571429"/>
    <n v="449.49189964157711"/>
    <x v="0"/>
  </r>
  <r>
    <n v="2318"/>
    <x v="14"/>
    <x v="130"/>
    <x v="2"/>
    <x v="3"/>
    <n v="91.2"/>
    <x v="14"/>
    <x v="3"/>
    <n v="7.1"/>
    <x v="2316"/>
    <s v="Cream"/>
    <x v="17"/>
    <n v="5"/>
    <s v="★★★★★"/>
    <n v="5"/>
    <n v="14749"/>
    <n v="4"/>
    <x v="2317"/>
    <n v="5.7894736842105265"/>
    <n v="259.53251893939398"/>
    <x v="0"/>
  </r>
  <r>
    <n v="2319"/>
    <x v="36"/>
    <x v="122"/>
    <x v="9"/>
    <x v="3"/>
    <n v="72.099999999999994"/>
    <x v="208"/>
    <x v="6"/>
    <n v="11.7"/>
    <x v="2317"/>
    <s v="Teal"/>
    <x v="26"/>
    <s v="Unknown"/>
    <s v="★★★★★"/>
    <n v="5"/>
    <n v="4576"/>
    <n v="5"/>
    <x v="2318"/>
    <n v="3.1622746185852986"/>
    <n v="156.24679824561403"/>
    <x v="2"/>
  </r>
  <r>
    <n v="2320"/>
    <x v="43"/>
    <x v="75"/>
    <x v="2"/>
    <x v="5"/>
    <n v="61.7"/>
    <x v="444"/>
    <x v="15"/>
    <n v="6.1"/>
    <x v="2318"/>
    <s v="Matte Green"/>
    <x v="19"/>
    <n v="3"/>
    <s v="★★★★★"/>
    <n v="5"/>
    <n v="15979"/>
    <n v="3"/>
    <x v="2319"/>
    <n v="3.144246353322528"/>
    <n v="193.00396907216492"/>
    <x v="2"/>
  </r>
  <r>
    <n v="2321"/>
    <x v="6"/>
    <x v="111"/>
    <x v="6"/>
    <x v="0"/>
    <n v="55.9"/>
    <x v="375"/>
    <x v="10"/>
    <n v="5.5"/>
    <x v="2319"/>
    <s v="Matte Gray"/>
    <x v="2"/>
    <n v="3"/>
    <s v="★★★★★"/>
    <n v="5"/>
    <n v="15316"/>
    <n v="5"/>
    <x v="2320"/>
    <n v="3.3094812164579608"/>
    <n v="607.74427027027025"/>
    <x v="0"/>
  </r>
  <r>
    <n v="2322"/>
    <x v="24"/>
    <x v="166"/>
    <x v="1"/>
    <x v="13"/>
    <n v="24.5"/>
    <x v="448"/>
    <x v="6"/>
    <n v="2.1"/>
    <x v="2320"/>
    <s v="Brown"/>
    <x v="7"/>
    <n v="1"/>
    <s v="★★★★☆"/>
    <n v="4"/>
    <n v="8099"/>
    <n v="3"/>
    <x v="2321"/>
    <n v="12"/>
    <n v="271.38187074829932"/>
    <x v="1"/>
  </r>
  <r>
    <n v="2323"/>
    <x v="20"/>
    <x v="32"/>
    <x v="3"/>
    <x v="0"/>
    <n v="44.7"/>
    <x v="5"/>
    <x v="3"/>
    <n v="3.3"/>
    <x v="2321"/>
    <s v="Green"/>
    <x v="13"/>
    <n v="4"/>
    <s v="Unknown"/>
    <s v="Unknown"/>
    <n v="11588"/>
    <n v="4"/>
    <x v="2322"/>
    <n v="8.724832214765101"/>
    <n v="83.020974358974357"/>
    <x v="2"/>
  </r>
  <r>
    <n v="2324"/>
    <x v="26"/>
    <x v="33"/>
    <x v="2"/>
    <x v="4"/>
    <n v="84.8"/>
    <x v="73"/>
    <x v="0"/>
    <n v="8.5"/>
    <x v="2322"/>
    <s v="Matte Green"/>
    <x v="29"/>
    <s v="Unknown"/>
    <s v="★★★★★"/>
    <n v="5"/>
    <n v="14990"/>
    <n v="4"/>
    <x v="2323"/>
    <n v="3.4198113207547172"/>
    <n v="250.54310344827587"/>
    <x v="1"/>
  </r>
  <r>
    <n v="2325"/>
    <x v="47"/>
    <x v="100"/>
    <x v="3"/>
    <x v="2"/>
    <n v="61.3"/>
    <x v="331"/>
    <x v="1"/>
    <n v="11.5"/>
    <x v="2323"/>
    <s v="Metallic Silver"/>
    <x v="35"/>
    <n v="0"/>
    <s v="★★★★☆"/>
    <n v="4"/>
    <n v="13900"/>
    <n v="5"/>
    <x v="2324"/>
    <n v="9.4453507340946175"/>
    <n v="234.13366148531955"/>
    <x v="0"/>
  </r>
  <r>
    <n v="2326"/>
    <x v="43"/>
    <x v="74"/>
    <x v="1"/>
    <x v="2"/>
    <n v="125"/>
    <x v="265"/>
    <x v="14"/>
    <n v="8.6999999999999993"/>
    <x v="2324"/>
    <s v="Brown"/>
    <x v="28"/>
    <s v="Unknown"/>
    <s v="★★★★☆"/>
    <n v="4"/>
    <n v="12683"/>
    <n v="3"/>
    <x v="2325"/>
    <n v="3.016"/>
    <n v="316.56755968169762"/>
    <x v="0"/>
  </r>
  <r>
    <n v="2327"/>
    <x v="25"/>
    <x v="31"/>
    <x v="5"/>
    <x v="9"/>
    <n v="117.5"/>
    <x v="270"/>
    <x v="9"/>
    <n v="2"/>
    <x v="2325"/>
    <s v="Gun Metal"/>
    <x v="17"/>
    <n v="3"/>
    <s v="★★★☆☆"/>
    <n v="3"/>
    <n v="12888"/>
    <n v="5"/>
    <x v="2326"/>
    <n v="1.327659574468085"/>
    <n v="854.39352564102569"/>
    <x v="0"/>
  </r>
  <r>
    <n v="2328"/>
    <x v="15"/>
    <x v="109"/>
    <x v="10"/>
    <x v="3"/>
    <n v="88.3"/>
    <x v="353"/>
    <x v="7"/>
    <n v="6.1"/>
    <x v="2326"/>
    <s v="Metallic Silver"/>
    <x v="33"/>
    <n v="5"/>
    <s v="★★★☆☆"/>
    <n v="3"/>
    <n v="2964"/>
    <n v="3"/>
    <x v="2327"/>
    <n v="3.2276330690826729"/>
    <n v="353.62305263157896"/>
    <x v="0"/>
  </r>
  <r>
    <n v="2329"/>
    <x v="9"/>
    <x v="9"/>
    <x v="7"/>
    <x v="1"/>
    <n v="30"/>
    <x v="483"/>
    <x v="2"/>
    <n v="8.3000000000000007"/>
    <x v="2327"/>
    <s v="Purple"/>
    <x v="26"/>
    <n v="1"/>
    <s v="★★★☆☆"/>
    <n v="3"/>
    <n v="3304"/>
    <n v="3"/>
    <x v="2328"/>
    <n v="16.266666666666666"/>
    <n v="306.59215163934425"/>
    <x v="0"/>
  </r>
  <r>
    <n v="2330"/>
    <x v="10"/>
    <x v="10"/>
    <x v="1"/>
    <x v="6"/>
    <n v="94.4"/>
    <x v="259"/>
    <x v="13"/>
    <n v="10.8"/>
    <x v="2328"/>
    <s v="Beige"/>
    <x v="1"/>
    <n v="5"/>
    <s v="★★★☆☆"/>
    <n v="3"/>
    <n v="1168"/>
    <n v="3"/>
    <x v="2329"/>
    <n v="4.4915254237288131"/>
    <n v="277.6442452830189"/>
    <x v="0"/>
  </r>
  <r>
    <n v="2331"/>
    <x v="4"/>
    <x v="4"/>
    <x v="9"/>
    <x v="3"/>
    <n v="48.2"/>
    <x v="457"/>
    <x v="3"/>
    <n v="7.4"/>
    <x v="2329"/>
    <s v="Teal"/>
    <x v="14"/>
    <n v="2"/>
    <s v="★★★☆☆"/>
    <n v="3"/>
    <n v="10585"/>
    <n v="3"/>
    <x v="2330"/>
    <n v="10.477178423236515"/>
    <n v="293.56302970297025"/>
    <x v="0"/>
  </r>
  <r>
    <n v="2332"/>
    <x v="17"/>
    <x v="17"/>
    <x v="4"/>
    <x v="13"/>
    <n v="21.9"/>
    <x v="344"/>
    <x v="6"/>
    <n v="4.0999999999999996"/>
    <x v="2330"/>
    <s v="Gun Metal"/>
    <x v="20"/>
    <n v="0"/>
    <s v="★★★☆☆"/>
    <n v="3"/>
    <n v="4624"/>
    <n v="4"/>
    <x v="2331"/>
    <n v="5.7990867579908683"/>
    <n v="1128.5666929133859"/>
    <x v="0"/>
  </r>
  <r>
    <n v="2333"/>
    <x v="40"/>
    <x v="115"/>
    <x v="8"/>
    <x v="14"/>
    <n v="143.19999999999999"/>
    <x v="61"/>
    <x v="6"/>
    <n v="3.7"/>
    <x v="2331"/>
    <s v="Racing Red"/>
    <x v="24"/>
    <n v="1"/>
    <s v="★★★★★"/>
    <n v="5"/>
    <n v="18514"/>
    <n v="5"/>
    <x v="2332"/>
    <n v="0.87290502793296099"/>
    <n v="253.90335999999999"/>
    <x v="2"/>
  </r>
  <r>
    <n v="2334"/>
    <x v="31"/>
    <x v="105"/>
    <x v="0"/>
    <x v="10"/>
    <n v="54.4"/>
    <x v="479"/>
    <x v="8"/>
    <n v="11.2"/>
    <x v="2332"/>
    <s v="Black"/>
    <x v="19"/>
    <s v="Unknown"/>
    <s v="★★★☆☆"/>
    <n v="3"/>
    <n v="7720"/>
    <n v="5"/>
    <x v="2333"/>
    <n v="1.875"/>
    <n v="532.01372549019607"/>
    <x v="1"/>
  </r>
  <r>
    <n v="2335"/>
    <x v="52"/>
    <x v="145"/>
    <x v="10"/>
    <x v="14"/>
    <n v="133.1"/>
    <x v="188"/>
    <x v="3"/>
    <n v="6.1"/>
    <x v="2333"/>
    <s v="Gold"/>
    <x v="38"/>
    <n v="3"/>
    <s v="★★★☆☆"/>
    <n v="3"/>
    <n v="11060"/>
    <n v="4"/>
    <x v="2334"/>
    <n v="2.5770097670924117"/>
    <n v="211.52151603498544"/>
    <x v="1"/>
  </r>
  <r>
    <n v="2336"/>
    <x v="45"/>
    <x v="77"/>
    <x v="6"/>
    <x v="12"/>
    <n v="141.9"/>
    <x v="121"/>
    <x v="4"/>
    <n v="5.2"/>
    <x v="2334"/>
    <s v="Sky Blue"/>
    <x v="9"/>
    <n v="4"/>
    <s v="★★★★☆"/>
    <n v="4"/>
    <n v="5873"/>
    <n v="4"/>
    <x v="2335"/>
    <n v="1.3530655391120507"/>
    <n v="222.34546875000001"/>
    <x v="1"/>
  </r>
  <r>
    <n v="2337"/>
    <x v="41"/>
    <x v="67"/>
    <x v="10"/>
    <x v="6"/>
    <n v="64.900000000000006"/>
    <x v="12"/>
    <x v="7"/>
    <n v="2.9"/>
    <x v="2335"/>
    <s v="Rose Gold"/>
    <x v="27"/>
    <n v="4"/>
    <s v="★★★★★"/>
    <n v="5"/>
    <n v="17681"/>
    <n v="5"/>
    <x v="2336"/>
    <n v="8.9060092449922958"/>
    <n v="104.77854671280276"/>
    <x v="1"/>
  </r>
  <r>
    <n v="2338"/>
    <x v="44"/>
    <x v="71"/>
    <x v="3"/>
    <x v="10"/>
    <n v="135.9"/>
    <x v="450"/>
    <x v="1"/>
    <n v="5.9"/>
    <x v="2336"/>
    <s v="Titanium"/>
    <x v="32"/>
    <s v="Unknown"/>
    <s v="★★★☆☆"/>
    <n v="3"/>
    <n v="7243"/>
    <n v="4"/>
    <x v="2337"/>
    <n v="3.7895511405445177"/>
    <n v="108.40040776699028"/>
    <x v="1"/>
  </r>
  <r>
    <n v="2339"/>
    <x v="10"/>
    <x v="10"/>
    <x v="10"/>
    <x v="12"/>
    <n v="65.099999999999994"/>
    <x v="35"/>
    <x v="14"/>
    <n v="4.0999999999999996"/>
    <x v="2337"/>
    <s v="Green"/>
    <x v="39"/>
    <n v="0"/>
    <s v="Unknown"/>
    <s v="Unknown"/>
    <n v="6126"/>
    <n v="3"/>
    <x v="2338"/>
    <n v="3.4408602150537639"/>
    <n v="491.76294642857141"/>
    <x v="0"/>
  </r>
  <r>
    <n v="2340"/>
    <x v="19"/>
    <x v="158"/>
    <x v="1"/>
    <x v="0"/>
    <n v="107.5"/>
    <x v="77"/>
    <x v="15"/>
    <n v="1"/>
    <x v="2338"/>
    <s v="Titanium"/>
    <x v="28"/>
    <n v="2"/>
    <s v="★★★★☆"/>
    <n v="4"/>
    <n v="8224"/>
    <n v="3"/>
    <x v="2339"/>
    <n v="3.7767441860465114"/>
    <n v="285.85460591133005"/>
    <x v="0"/>
  </r>
  <r>
    <n v="2341"/>
    <x v="46"/>
    <x v="114"/>
    <x v="5"/>
    <x v="14"/>
    <n v="123.3"/>
    <x v="11"/>
    <x v="15"/>
    <n v="3.4"/>
    <x v="2339"/>
    <s v="Stealth Gray"/>
    <x v="18"/>
    <n v="3"/>
    <s v="★★★★☆"/>
    <n v="4"/>
    <n v="13040"/>
    <n v="5"/>
    <x v="2340"/>
    <n v="3.2522303325223034"/>
    <n v="121.58905236907731"/>
    <x v="1"/>
  </r>
  <r>
    <n v="2342"/>
    <x v="26"/>
    <x v="72"/>
    <x v="2"/>
    <x v="10"/>
    <n v="80"/>
    <x v="193"/>
    <x v="1"/>
    <n v="11.1"/>
    <x v="2340"/>
    <s v="Aurora Blue"/>
    <x v="13"/>
    <s v="Unknown"/>
    <s v="★★★★☆"/>
    <n v="4"/>
    <n v="7144"/>
    <n v="3"/>
    <x v="2341"/>
    <n v="1.55"/>
    <n v="551.23322580645163"/>
    <x v="1"/>
  </r>
  <r>
    <n v="2343"/>
    <x v="14"/>
    <x v="97"/>
    <x v="5"/>
    <x v="8"/>
    <n v="136.9"/>
    <x v="290"/>
    <x v="9"/>
    <n v="2.9"/>
    <x v="2341"/>
    <s v="Pink"/>
    <x v="35"/>
    <n v="3"/>
    <s v="★★★★☆"/>
    <n v="4"/>
    <n v="10836"/>
    <n v="4"/>
    <x v="2342"/>
    <n v="3.2140248356464571"/>
    <n v="334.21897727272727"/>
    <x v="0"/>
  </r>
  <r>
    <n v="2344"/>
    <x v="4"/>
    <x v="4"/>
    <x v="3"/>
    <x v="3"/>
    <n v="35.700000000000003"/>
    <x v="326"/>
    <x v="8"/>
    <n v="11.6"/>
    <x v="2342"/>
    <s v="Forest Green"/>
    <x v="39"/>
    <n v="3"/>
    <s v="★★★★★"/>
    <n v="5"/>
    <n v="9405"/>
    <n v="4"/>
    <x v="2343"/>
    <n v="5.1540616246498594"/>
    <n v="589.71032608695646"/>
    <x v="0"/>
  </r>
  <r>
    <n v="2345"/>
    <x v="47"/>
    <x v="100"/>
    <x v="3"/>
    <x v="13"/>
    <n v="142"/>
    <x v="366"/>
    <x v="15"/>
    <n v="4.3"/>
    <x v="2343"/>
    <s v="Racing Red"/>
    <x v="7"/>
    <n v="3"/>
    <s v="★★★☆☆"/>
    <n v="3"/>
    <n v="16864"/>
    <n v="4"/>
    <x v="2344"/>
    <n v="3.4788732394366195"/>
    <n v="242.56627530364375"/>
    <x v="0"/>
  </r>
  <r>
    <n v="2346"/>
    <x v="35"/>
    <x v="141"/>
    <x v="9"/>
    <x v="9"/>
    <n v="107.7"/>
    <x v="470"/>
    <x v="14"/>
    <n v="11"/>
    <x v="2344"/>
    <s v="Burgundy"/>
    <x v="31"/>
    <s v="Unknown"/>
    <s v="★★★☆☆"/>
    <n v="3"/>
    <n v="7173"/>
    <n v="4"/>
    <x v="2345"/>
    <n v="2.627669452181987"/>
    <n v="279.17515901060074"/>
    <x v="1"/>
  </r>
  <r>
    <n v="2347"/>
    <x v="51"/>
    <x v="99"/>
    <x v="10"/>
    <x v="10"/>
    <n v="94"/>
    <x v="143"/>
    <x v="13"/>
    <n v="6.4"/>
    <x v="2345"/>
    <s v="Green"/>
    <x v="18"/>
    <n v="1"/>
    <s v="★★★☆☆"/>
    <n v="3"/>
    <n v="8702"/>
    <n v="4"/>
    <x v="2346"/>
    <n v="3.2127659574468086"/>
    <n v="352.62023178807948"/>
    <x v="0"/>
  </r>
  <r>
    <n v="2348"/>
    <x v="47"/>
    <x v="100"/>
    <x v="5"/>
    <x v="7"/>
    <n v="67.900000000000006"/>
    <x v="476"/>
    <x v="12"/>
    <n v="5.7"/>
    <x v="2346"/>
    <s v="Champagne"/>
    <x v="29"/>
    <n v="2"/>
    <s v="★★★★☆"/>
    <n v="4"/>
    <n v="10056"/>
    <n v="3"/>
    <x v="2347"/>
    <n v="6.8924889543446239"/>
    <n v="97.55429487179488"/>
    <x v="1"/>
  </r>
  <r>
    <n v="2349"/>
    <x v="12"/>
    <x v="146"/>
    <x v="5"/>
    <x v="1"/>
    <n v="81.3"/>
    <x v="291"/>
    <x v="15"/>
    <n v="3"/>
    <x v="2347"/>
    <s v="Midnight Black"/>
    <x v="30"/>
    <n v="0"/>
    <s v="★★★★☆"/>
    <n v="4"/>
    <n v="4869"/>
    <n v="4"/>
    <x v="2348"/>
    <n v="4.661746617466175"/>
    <n v="233.25269129287599"/>
    <x v="0"/>
  </r>
  <r>
    <n v="2350"/>
    <x v="11"/>
    <x v="20"/>
    <x v="5"/>
    <x v="10"/>
    <n v="41.6"/>
    <x v="129"/>
    <x v="14"/>
    <n v="0.9"/>
    <x v="2348"/>
    <s v="Sky Blue"/>
    <x v="17"/>
    <n v="1"/>
    <s v="Unknown"/>
    <s v="Unknown"/>
    <n v="14172"/>
    <n v="5"/>
    <x v="2349"/>
    <n v="10.240384615384615"/>
    <n v="272.19694835680752"/>
    <x v="0"/>
  </r>
  <r>
    <n v="2351"/>
    <x v="44"/>
    <x v="71"/>
    <x v="8"/>
    <x v="9"/>
    <n v="27.1"/>
    <x v="291"/>
    <x v="1"/>
    <n v="6.7"/>
    <x v="2349"/>
    <s v="Lime Green"/>
    <x v="39"/>
    <n v="3"/>
    <s v="★★★☆☆"/>
    <n v="3"/>
    <n v="14362"/>
    <n v="5"/>
    <x v="2350"/>
    <n v="13.985239852398523"/>
    <n v="146.41192612137203"/>
    <x v="1"/>
  </r>
  <r>
    <n v="2352"/>
    <x v="28"/>
    <x v="37"/>
    <x v="6"/>
    <x v="3"/>
    <n v="76"/>
    <x v="218"/>
    <x v="4"/>
    <n v="7.5"/>
    <x v="2350"/>
    <s v="Crimson Red"/>
    <x v="33"/>
    <n v="0"/>
    <s v="★★★★☆"/>
    <n v="4"/>
    <n v="6893"/>
    <n v="5"/>
    <x v="2351"/>
    <n v="3.9473684210526314"/>
    <n v="375.13320000000004"/>
    <x v="0"/>
  </r>
  <r>
    <n v="2353"/>
    <x v="23"/>
    <x v="120"/>
    <x v="1"/>
    <x v="0"/>
    <n v="66.3"/>
    <x v="392"/>
    <x v="10"/>
    <n v="6.6"/>
    <x v="2351"/>
    <s v="Midnight Black"/>
    <x v="6"/>
    <n v="3"/>
    <s v="★★★☆☆"/>
    <n v="3"/>
    <n v="12353"/>
    <n v="4"/>
    <x v="2352"/>
    <n v="7.1342383107088994"/>
    <n v="148.51338266384778"/>
    <x v="1"/>
  </r>
  <r>
    <n v="2354"/>
    <x v="49"/>
    <x v="104"/>
    <x v="8"/>
    <x v="14"/>
    <n v="138.69999999999999"/>
    <x v="180"/>
    <x v="5"/>
    <n v="5.7"/>
    <x v="2352"/>
    <s v="Champagne"/>
    <x v="9"/>
    <n v="2"/>
    <s v="★★★★★"/>
    <n v="5"/>
    <n v="19848"/>
    <n v="5"/>
    <x v="2353"/>
    <n v="1.2472963229992791"/>
    <n v="738.46312138728319"/>
    <x v="0"/>
  </r>
  <r>
    <n v="2355"/>
    <x v="42"/>
    <x v="180"/>
    <x v="0"/>
    <x v="0"/>
    <n v="108.7"/>
    <x v="336"/>
    <x v="11"/>
    <n v="2.7"/>
    <x v="2353"/>
    <s v="Forest Green"/>
    <x v="28"/>
    <n v="3"/>
    <s v="★★★★☆"/>
    <n v="4"/>
    <n v="3281"/>
    <n v="4"/>
    <x v="2354"/>
    <n v="3.1186752529898802"/>
    <n v="326.3624778761062"/>
    <x v="0"/>
  </r>
  <r>
    <n v="2356"/>
    <x v="30"/>
    <x v="129"/>
    <x v="9"/>
    <x v="6"/>
    <n v="91.1"/>
    <x v="302"/>
    <x v="4"/>
    <n v="2.4"/>
    <x v="2354"/>
    <s v="Beige"/>
    <x v="20"/>
    <n v="3"/>
    <s v="★★★☆☆"/>
    <n v="3"/>
    <n v="8907"/>
    <n v="4"/>
    <x v="2355"/>
    <n v="3.2162458836443473"/>
    <n v="435.66778156996588"/>
    <x v="0"/>
  </r>
  <r>
    <n v="2357"/>
    <x v="30"/>
    <x v="39"/>
    <x v="0"/>
    <x v="14"/>
    <n v="52"/>
    <x v="12"/>
    <x v="14"/>
    <n v="1.5"/>
    <x v="2355"/>
    <s v="Sapphire Blue"/>
    <x v="11"/>
    <n v="0"/>
    <s v="★★★☆☆"/>
    <n v="3"/>
    <n v="18397"/>
    <n v="5"/>
    <x v="2356"/>
    <n v="11.115384615384615"/>
    <n v="250.60410034602077"/>
    <x v="0"/>
  </r>
  <r>
    <n v="2358"/>
    <x v="24"/>
    <x v="98"/>
    <x v="4"/>
    <x v="4"/>
    <n v="52.2"/>
    <x v="328"/>
    <x v="7"/>
    <n v="5"/>
    <x v="2356"/>
    <s v="Bronze"/>
    <x v="36"/>
    <n v="0"/>
    <s v="★★★☆☆"/>
    <n v="3"/>
    <n v="16186"/>
    <n v="4"/>
    <x v="2357"/>
    <n v="2.1839080459770113"/>
    <n v="1043.3700877192982"/>
    <x v="0"/>
  </r>
  <r>
    <n v="2359"/>
    <x v="30"/>
    <x v="125"/>
    <x v="1"/>
    <x v="9"/>
    <n v="91.6"/>
    <x v="203"/>
    <x v="15"/>
    <n v="9.4"/>
    <x v="2357"/>
    <s v="Pearl White"/>
    <x v="23"/>
    <s v="Unknown"/>
    <s v="★★★★☆"/>
    <n v="4"/>
    <n v="5910"/>
    <n v="3"/>
    <x v="2358"/>
    <n v="1.1026200873362446"/>
    <n v="1338.6032673267325"/>
    <x v="0"/>
  </r>
  <r>
    <n v="2360"/>
    <x v="14"/>
    <x v="133"/>
    <x v="10"/>
    <x v="2"/>
    <n v="95.4"/>
    <x v="171"/>
    <x v="0"/>
    <n v="3"/>
    <x v="2358"/>
    <s v="Forest Green"/>
    <x v="29"/>
    <n v="5"/>
    <s v="Unknown"/>
    <s v="Unknown"/>
    <n v="159"/>
    <n v="5"/>
    <x v="2359"/>
    <n v="2.9979035639412994"/>
    <n v="494.34153846153845"/>
    <x v="0"/>
  </r>
  <r>
    <n v="2361"/>
    <x v="1"/>
    <x v="1"/>
    <x v="4"/>
    <x v="10"/>
    <n v="83.1"/>
    <x v="230"/>
    <x v="3"/>
    <n v="1.9"/>
    <x v="2359"/>
    <s v="Brown"/>
    <x v="36"/>
    <n v="0"/>
    <s v="★★★☆☆"/>
    <n v="3"/>
    <n v="8024"/>
    <n v="3"/>
    <x v="2360"/>
    <n v="2.322503008423586"/>
    <n v="525.26694300518136"/>
    <x v="0"/>
  </r>
  <r>
    <n v="2362"/>
    <x v="11"/>
    <x v="11"/>
    <x v="7"/>
    <x v="7"/>
    <n v="61.6"/>
    <x v="26"/>
    <x v="10"/>
    <n v="0.6"/>
    <x v="2360"/>
    <s v="Yellow"/>
    <x v="30"/>
    <n v="5"/>
    <s v="★★★★☆"/>
    <n v="4"/>
    <n v="6965"/>
    <n v="3"/>
    <x v="2361"/>
    <n v="9.1233766233766236"/>
    <n v="54.598540925266903"/>
    <x v="2"/>
  </r>
  <r>
    <n v="2363"/>
    <x v="33"/>
    <x v="45"/>
    <x v="3"/>
    <x v="2"/>
    <n v="53.4"/>
    <x v="119"/>
    <x v="6"/>
    <n v="1.8"/>
    <x v="2361"/>
    <s v="Purple"/>
    <x v="39"/>
    <n v="2"/>
    <s v="★★★★☆"/>
    <n v="4"/>
    <n v="1919"/>
    <n v="5"/>
    <x v="2362"/>
    <n v="3.9513108614232211"/>
    <n v="661.50445497630335"/>
    <x v="0"/>
  </r>
  <r>
    <n v="2364"/>
    <x v="25"/>
    <x v="31"/>
    <x v="0"/>
    <x v="10"/>
    <n v="82.7"/>
    <x v="497"/>
    <x v="11"/>
    <n v="10.9"/>
    <x v="2362"/>
    <s v="Blue"/>
    <x v="14"/>
    <n v="5"/>
    <s v="★★★☆☆"/>
    <n v="3"/>
    <n v="17868"/>
    <n v="5"/>
    <x v="2363"/>
    <n v="4.4981862152357914"/>
    <n v="352.82776881720429"/>
    <x v="0"/>
  </r>
  <r>
    <n v="2365"/>
    <x v="20"/>
    <x v="22"/>
    <x v="1"/>
    <x v="0"/>
    <n v="93.8"/>
    <x v="144"/>
    <x v="11"/>
    <n v="10.1"/>
    <x v="2363"/>
    <s v="Beige"/>
    <x v="18"/>
    <s v="Unknown"/>
    <s v="★★★☆☆"/>
    <n v="3"/>
    <n v="5831"/>
    <n v="4"/>
    <x v="2364"/>
    <n v="1.6844349680170576"/>
    <n v="317.26424050632909"/>
    <x v="1"/>
  </r>
  <r>
    <n v="2366"/>
    <x v="25"/>
    <x v="31"/>
    <x v="3"/>
    <x v="2"/>
    <n v="38"/>
    <x v="376"/>
    <x v="14"/>
    <n v="2.6"/>
    <x v="2364"/>
    <s v="Pearl White"/>
    <x v="2"/>
    <s v="Unknown"/>
    <s v="★★★☆☆"/>
    <n v="3"/>
    <n v="7216"/>
    <n v="3"/>
    <x v="2365"/>
    <n v="12.526315789473685"/>
    <n v="176.68947478991598"/>
    <x v="0"/>
  </r>
  <r>
    <n v="2367"/>
    <x v="35"/>
    <x v="141"/>
    <x v="7"/>
    <x v="9"/>
    <n v="65"/>
    <x v="196"/>
    <x v="11"/>
    <n v="6.6"/>
    <x v="2365"/>
    <s v="Electric Blue"/>
    <x v="1"/>
    <n v="3"/>
    <s v="★★★☆☆"/>
    <n v="3"/>
    <n v="13136"/>
    <n v="4"/>
    <x v="2366"/>
    <n v="3.8153846153846156"/>
    <n v="559.04354838709673"/>
    <x v="0"/>
  </r>
  <r>
    <n v="2368"/>
    <x v="26"/>
    <x v="173"/>
    <x v="4"/>
    <x v="14"/>
    <n v="76.3"/>
    <x v="408"/>
    <x v="1"/>
    <n v="9.6"/>
    <x v="2366"/>
    <s v="Tan"/>
    <x v="26"/>
    <n v="0"/>
    <s v="Unknown"/>
    <s v="Unknown"/>
    <n v="6186"/>
    <n v="5"/>
    <x v="2367"/>
    <n v="7.4967234600262129"/>
    <n v="208.10566433566433"/>
    <x v="0"/>
  </r>
  <r>
    <n v="2369"/>
    <x v="4"/>
    <x v="4"/>
    <x v="10"/>
    <x v="3"/>
    <n v="77.5"/>
    <x v="33"/>
    <x v="10"/>
    <n v="2.5"/>
    <x v="2367"/>
    <s v="Matte Green"/>
    <x v="17"/>
    <s v="Unknown"/>
    <s v="★★★★☆"/>
    <n v="4"/>
    <n v="6839"/>
    <n v="5"/>
    <x v="2368"/>
    <n v="6.4387096774193546"/>
    <n v="69.930861723446895"/>
    <x v="2"/>
  </r>
  <r>
    <n v="2370"/>
    <x v="27"/>
    <x v="34"/>
    <x v="1"/>
    <x v="8"/>
    <n v="66.900000000000006"/>
    <x v="105"/>
    <x v="15"/>
    <n v="7.5"/>
    <x v="2368"/>
    <s v="Red"/>
    <x v="8"/>
    <n v="0"/>
    <s v="★★★☆☆"/>
    <n v="3"/>
    <n v="17288"/>
    <n v="4"/>
    <x v="2369"/>
    <n v="3.0044843049327352"/>
    <n v="317.022039800995"/>
    <x v="1"/>
  </r>
  <r>
    <n v="2371"/>
    <x v="26"/>
    <x v="33"/>
    <x v="10"/>
    <x v="4"/>
    <n v="57.9"/>
    <x v="362"/>
    <x v="6"/>
    <n v="5.6"/>
    <x v="2369"/>
    <s v="Champagne"/>
    <x v="35"/>
    <n v="3"/>
    <s v="Unknown"/>
    <s v="Unknown"/>
    <n v="227"/>
    <n v="5"/>
    <x v="2370"/>
    <n v="9.9309153713298794"/>
    <n v="100.73424347826088"/>
    <x v="1"/>
  </r>
  <r>
    <n v="2372"/>
    <x v="44"/>
    <x v="126"/>
    <x v="0"/>
    <x v="7"/>
    <n v="78.400000000000006"/>
    <x v="464"/>
    <x v="8"/>
    <n v="10.1"/>
    <x v="2370"/>
    <s v="Graphite Gray"/>
    <x v="27"/>
    <n v="5"/>
    <s v="Unknown"/>
    <s v="Unknown"/>
    <n v="5354"/>
    <n v="4"/>
    <x v="2371"/>
    <n v="3.0484693877551017"/>
    <n v="296.10502092050211"/>
    <x v="1"/>
  </r>
  <r>
    <n v="2373"/>
    <x v="42"/>
    <x v="180"/>
    <x v="1"/>
    <x v="9"/>
    <n v="147.6"/>
    <x v="35"/>
    <x v="0"/>
    <n v="6.8"/>
    <x v="2371"/>
    <s v="Orange"/>
    <x v="3"/>
    <n v="1"/>
    <s v="★★★☆☆"/>
    <n v="3"/>
    <n v="2071"/>
    <n v="3"/>
    <x v="2372"/>
    <n v="1.5176151761517616"/>
    <n v="436.450625"/>
    <x v="0"/>
  </r>
  <r>
    <n v="2374"/>
    <x v="34"/>
    <x v="113"/>
    <x v="9"/>
    <x v="5"/>
    <n v="45.4"/>
    <x v="190"/>
    <x v="10"/>
    <n v="1.3"/>
    <x v="2372"/>
    <s v="Silver"/>
    <x v="2"/>
    <s v="Unknown"/>
    <s v="★★★☆☆"/>
    <n v="3"/>
    <n v="2167"/>
    <n v="5"/>
    <x v="2373"/>
    <n v="6.5198237885462555"/>
    <n v="351.872027027027"/>
    <x v="0"/>
  </r>
  <r>
    <n v="2375"/>
    <x v="32"/>
    <x v="138"/>
    <x v="6"/>
    <x v="1"/>
    <n v="143.6"/>
    <x v="316"/>
    <x v="15"/>
    <n v="8.8000000000000007"/>
    <x v="2373"/>
    <s v="Lime Green"/>
    <x v="29"/>
    <n v="2"/>
    <s v="★★★★★"/>
    <n v="5"/>
    <n v="14274"/>
    <n v="5"/>
    <x v="2374"/>
    <n v="3.551532033426184"/>
    <n v="167.26782352941177"/>
    <x v="0"/>
  </r>
  <r>
    <n v="2376"/>
    <x v="1"/>
    <x v="26"/>
    <x v="8"/>
    <x v="7"/>
    <n v="105.5"/>
    <x v="131"/>
    <x v="13"/>
    <n v="10"/>
    <x v="2374"/>
    <s v="Lime Green"/>
    <x v="24"/>
    <s v="Unknown"/>
    <s v="★★★☆☆"/>
    <n v="3"/>
    <n v="8075"/>
    <n v="5"/>
    <x v="2375"/>
    <n v="1.7345971563981042"/>
    <n v="457.59409836065572"/>
    <x v="0"/>
  </r>
  <r>
    <n v="2377"/>
    <x v="11"/>
    <x v="118"/>
    <x v="4"/>
    <x v="9"/>
    <n v="28.1"/>
    <x v="64"/>
    <x v="7"/>
    <n v="12"/>
    <x v="2375"/>
    <s v="Bronze"/>
    <x v="6"/>
    <n v="3"/>
    <s v="★★★★☆"/>
    <n v="4"/>
    <n v="13634"/>
    <n v="3"/>
    <x v="2376"/>
    <n v="5.8007117437722417"/>
    <n v="882.5748466257669"/>
    <x v="0"/>
  </r>
  <r>
    <n v="2378"/>
    <x v="5"/>
    <x v="35"/>
    <x v="10"/>
    <x v="13"/>
    <n v="93.4"/>
    <x v="228"/>
    <x v="10"/>
    <n v="1.6"/>
    <x v="2376"/>
    <s v="Charcoal"/>
    <x v="13"/>
    <n v="2"/>
    <s v="★★★★☆"/>
    <n v="4"/>
    <n v="15292"/>
    <n v="3"/>
    <x v="2377"/>
    <n v="5.1070663811563168"/>
    <n v="72.707044025157231"/>
    <x v="2"/>
  </r>
  <r>
    <n v="2379"/>
    <x v="9"/>
    <x v="177"/>
    <x v="1"/>
    <x v="2"/>
    <n v="92.2"/>
    <x v="208"/>
    <x v="14"/>
    <n v="11.5"/>
    <x v="2377"/>
    <s v="Graphite Gray"/>
    <x v="1"/>
    <n v="5"/>
    <s v="★★★★★"/>
    <n v="5"/>
    <n v="4874"/>
    <n v="3"/>
    <x v="2378"/>
    <n v="2.472885032537961"/>
    <n v="292.28087719298242"/>
    <x v="1"/>
  </r>
  <r>
    <n v="2380"/>
    <x v="29"/>
    <x v="51"/>
    <x v="1"/>
    <x v="9"/>
    <n v="103.8"/>
    <x v="230"/>
    <x v="13"/>
    <n v="6.5"/>
    <x v="2378"/>
    <s v="Burgundy"/>
    <x v="9"/>
    <n v="4"/>
    <s v="★★★☆☆"/>
    <n v="3"/>
    <n v="19912"/>
    <n v="3"/>
    <x v="2379"/>
    <n v="1.859344894026975"/>
    <n v="500.90906735751292"/>
    <x v="0"/>
  </r>
  <r>
    <n v="2381"/>
    <x v="37"/>
    <x v="53"/>
    <x v="2"/>
    <x v="0"/>
    <n v="81.400000000000006"/>
    <x v="307"/>
    <x v="10"/>
    <n v="2.4"/>
    <x v="2379"/>
    <s v="Black"/>
    <x v="19"/>
    <n v="4"/>
    <s v="★★★★★"/>
    <n v="5"/>
    <n v="19871"/>
    <n v="5"/>
    <x v="2380"/>
    <n v="5.5282555282555279"/>
    <n v="306.97108888888886"/>
    <x v="0"/>
  </r>
  <r>
    <n v="2382"/>
    <x v="45"/>
    <x v="77"/>
    <x v="6"/>
    <x v="4"/>
    <n v="57.2"/>
    <x v="432"/>
    <x v="1"/>
    <n v="3.4"/>
    <x v="2380"/>
    <s v="Purple"/>
    <x v="29"/>
    <n v="2"/>
    <s v="★★★☆☆"/>
    <n v="3"/>
    <n v="18123"/>
    <n v="5"/>
    <x v="2381"/>
    <n v="2.9545454545454546"/>
    <n v="573.18585798816571"/>
    <x v="0"/>
  </r>
  <r>
    <n v="2383"/>
    <x v="1"/>
    <x v="26"/>
    <x v="1"/>
    <x v="12"/>
    <n v="72.7"/>
    <x v="242"/>
    <x v="0"/>
    <n v="5.9"/>
    <x v="2381"/>
    <s v="Crimson Red"/>
    <x v="9"/>
    <n v="0"/>
    <s v="★★★☆☆"/>
    <n v="3"/>
    <n v="3419"/>
    <n v="4"/>
    <x v="2382"/>
    <n v="6.9188445667125169"/>
    <n v="139.2024652087475"/>
    <x v="1"/>
  </r>
  <r>
    <n v="2384"/>
    <x v="43"/>
    <x v="74"/>
    <x v="8"/>
    <x v="13"/>
    <n v="121.3"/>
    <x v="296"/>
    <x v="13"/>
    <n v="8.4"/>
    <x v="2382"/>
    <s v="Turquoise"/>
    <x v="29"/>
    <n v="2"/>
    <s v="★★★☆☆"/>
    <n v="3"/>
    <n v="13618"/>
    <n v="3"/>
    <x v="2383"/>
    <n v="1.3107996702390767"/>
    <n v="289.2019496855346"/>
    <x v="1"/>
  </r>
  <r>
    <n v="2385"/>
    <x v="4"/>
    <x v="148"/>
    <x v="3"/>
    <x v="4"/>
    <n v="74.5"/>
    <x v="198"/>
    <x v="12"/>
    <n v="2.7"/>
    <x v="2383"/>
    <s v="Copper"/>
    <x v="22"/>
    <n v="2"/>
    <s v="★★★★★"/>
    <n v="5"/>
    <n v="10042"/>
    <n v="3"/>
    <x v="2384"/>
    <n v="7.4362416107382554"/>
    <n v="153.65416967509026"/>
    <x v="0"/>
  </r>
  <r>
    <n v="2386"/>
    <x v="22"/>
    <x v="27"/>
    <x v="10"/>
    <x v="6"/>
    <n v="30.1"/>
    <x v="336"/>
    <x v="5"/>
    <n v="3.5"/>
    <x v="2384"/>
    <s v="Copper"/>
    <x v="32"/>
    <n v="5"/>
    <s v="★★★☆☆"/>
    <n v="3"/>
    <n v="18160"/>
    <n v="5"/>
    <x v="2385"/>
    <n v="11.262458471760796"/>
    <n v="292.34109144542776"/>
    <x v="0"/>
  </r>
  <r>
    <n v="2387"/>
    <x v="41"/>
    <x v="134"/>
    <x v="10"/>
    <x v="1"/>
    <n v="101.3"/>
    <x v="430"/>
    <x v="4"/>
    <n v="3.2"/>
    <x v="2385"/>
    <s v="Turquoise"/>
    <x v="12"/>
    <n v="0"/>
    <s v="★★★★☆"/>
    <n v="4"/>
    <n v="16092"/>
    <n v="5"/>
    <x v="2386"/>
    <n v="2.4975320829220138"/>
    <n v="170.59003952569171"/>
    <x v="1"/>
  </r>
  <r>
    <n v="2388"/>
    <x v="29"/>
    <x v="38"/>
    <x v="6"/>
    <x v="7"/>
    <n v="70.400000000000006"/>
    <x v="337"/>
    <x v="1"/>
    <n v="2.5"/>
    <x v="2386"/>
    <s v="Electric Blue"/>
    <x v="11"/>
    <n v="4"/>
    <s v="★★★★☆"/>
    <n v="4"/>
    <n v="18675"/>
    <n v="3"/>
    <x v="2387"/>
    <n v="2.7130681818181817"/>
    <n v="434.09031413612564"/>
    <x v="0"/>
  </r>
  <r>
    <n v="2389"/>
    <x v="36"/>
    <x v="132"/>
    <x v="0"/>
    <x v="8"/>
    <n v="80.400000000000006"/>
    <x v="268"/>
    <x v="7"/>
    <n v="3.5"/>
    <x v="2387"/>
    <s v="Ruby Red"/>
    <x v="12"/>
    <n v="1"/>
    <s v="★★★★★"/>
    <n v="5"/>
    <n v="5813"/>
    <n v="5"/>
    <x v="2388"/>
    <n v="6.3930348258706466"/>
    <n v="287.52659533073933"/>
    <x v="0"/>
  </r>
  <r>
    <n v="2390"/>
    <x v="16"/>
    <x v="16"/>
    <x v="2"/>
    <x v="12"/>
    <n v="125.7"/>
    <x v="372"/>
    <x v="11"/>
    <n v="3.5"/>
    <x v="2388"/>
    <s v="Red"/>
    <x v="23"/>
    <n v="0"/>
    <s v="★★★★☆"/>
    <n v="4"/>
    <n v="7818"/>
    <n v="5"/>
    <x v="2389"/>
    <n v="3.0628480509148766"/>
    <n v="308.61825974025976"/>
    <x v="0"/>
  </r>
  <r>
    <n v="2391"/>
    <x v="32"/>
    <x v="138"/>
    <x v="1"/>
    <x v="7"/>
    <n v="127.4"/>
    <x v="190"/>
    <x v="11"/>
    <n v="4"/>
    <x v="2389"/>
    <s v="Platinum"/>
    <x v="12"/>
    <n v="5"/>
    <s v="★★★★★"/>
    <n v="5"/>
    <n v="19344"/>
    <n v="4"/>
    <x v="2390"/>
    <n v="2.3233908948194659"/>
    <n v="403.28804054054052"/>
    <x v="0"/>
  </r>
  <r>
    <n v="2392"/>
    <x v="10"/>
    <x v="10"/>
    <x v="9"/>
    <x v="14"/>
    <n v="132.4"/>
    <x v="8"/>
    <x v="9"/>
    <n v="3.3"/>
    <x v="2390"/>
    <s v="Magenta"/>
    <x v="24"/>
    <s v="Unknown"/>
    <s v="★★★☆☆"/>
    <n v="3"/>
    <n v="17002"/>
    <n v="4"/>
    <x v="2391"/>
    <n v="3.1722054380664653"/>
    <n v="198.82111904761905"/>
    <x v="0"/>
  </r>
  <r>
    <n v="2393"/>
    <x v="30"/>
    <x v="129"/>
    <x v="1"/>
    <x v="8"/>
    <n v="70.099999999999994"/>
    <x v="240"/>
    <x v="9"/>
    <n v="1.4"/>
    <x v="2391"/>
    <s v="Candy Apple Red"/>
    <x v="0"/>
    <n v="0"/>
    <s v="★★★★☆"/>
    <n v="4"/>
    <n v="72"/>
    <n v="3"/>
    <x v="2392"/>
    <n v="1.4835948644793153"/>
    <n v="1180.0883653846154"/>
    <x v="0"/>
  </r>
  <r>
    <n v="2394"/>
    <x v="48"/>
    <x v="127"/>
    <x v="4"/>
    <x v="3"/>
    <n v="25.7"/>
    <x v="368"/>
    <x v="13"/>
    <n v="9.3000000000000007"/>
    <x v="2392"/>
    <s v="Aurora Blue"/>
    <x v="1"/>
    <n v="4"/>
    <s v="★★★★★"/>
    <n v="5"/>
    <n v="7432"/>
    <n v="5"/>
    <x v="2393"/>
    <n v="21.98443579766537"/>
    <n v="92.866495575221236"/>
    <x v="1"/>
  </r>
  <r>
    <n v="2395"/>
    <x v="9"/>
    <x v="154"/>
    <x v="10"/>
    <x v="8"/>
    <n v="92"/>
    <x v="198"/>
    <x v="15"/>
    <n v="3.5"/>
    <x v="2393"/>
    <s v="Matte Gray"/>
    <x v="39"/>
    <s v="Unknown"/>
    <s v="★★★★☆"/>
    <n v="4"/>
    <n v="12475"/>
    <n v="5"/>
    <x v="2394"/>
    <n v="6.0217391304347823"/>
    <n v="206.21290613718412"/>
    <x v="0"/>
  </r>
  <r>
    <n v="2396"/>
    <x v="30"/>
    <x v="129"/>
    <x v="7"/>
    <x v="4"/>
    <n v="133.80000000000001"/>
    <x v="131"/>
    <x v="2"/>
    <n v="11.2"/>
    <x v="2394"/>
    <s v="Copper"/>
    <x v="0"/>
    <n v="2"/>
    <s v="★★★★★"/>
    <n v="5"/>
    <n v="15587"/>
    <n v="3"/>
    <x v="2395"/>
    <n v="1.3677130044843049"/>
    <n v="588.41398907103826"/>
    <x v="0"/>
  </r>
  <r>
    <n v="2397"/>
    <x v="50"/>
    <x v="94"/>
    <x v="8"/>
    <x v="0"/>
    <n v="129.69999999999999"/>
    <x v="87"/>
    <x v="9"/>
    <n v="1.3"/>
    <x v="2395"/>
    <s v="Matte Blue"/>
    <x v="2"/>
    <n v="5"/>
    <s v="★★★★★"/>
    <n v="5"/>
    <n v="19648"/>
    <n v="4"/>
    <x v="2396"/>
    <n v="4.3870470316114112"/>
    <n v="259.35091388400707"/>
    <x v="0"/>
  </r>
  <r>
    <n v="2398"/>
    <x v="6"/>
    <x v="111"/>
    <x v="1"/>
    <x v="12"/>
    <n v="110.7"/>
    <x v="84"/>
    <x v="6"/>
    <n v="8.6"/>
    <x v="2396"/>
    <s v="Pearl White"/>
    <x v="30"/>
    <n v="2"/>
    <s v="★★★★☆"/>
    <n v="4"/>
    <n v="19687"/>
    <n v="5"/>
    <x v="2397"/>
    <n v="1.8879855465221318"/>
    <n v="493.0933971291866"/>
    <x v="0"/>
  </r>
  <r>
    <n v="2399"/>
    <x v="15"/>
    <x v="15"/>
    <x v="9"/>
    <x v="12"/>
    <n v="76.5"/>
    <x v="272"/>
    <x v="8"/>
    <n v="8.8000000000000007"/>
    <x v="2397"/>
    <s v="Turquoise"/>
    <x v="30"/>
    <n v="2"/>
    <s v="★★★★☆"/>
    <n v="4"/>
    <n v="145"/>
    <n v="4"/>
    <x v="2398"/>
    <n v="4.4444444444444446"/>
    <n v="123.42529411764706"/>
    <x v="1"/>
  </r>
  <r>
    <n v="2400"/>
    <x v="46"/>
    <x v="114"/>
    <x v="5"/>
    <x v="8"/>
    <n v="146.80000000000001"/>
    <x v="42"/>
    <x v="9"/>
    <n v="9"/>
    <x v="2398"/>
    <s v="Matte Black"/>
    <x v="34"/>
    <n v="5"/>
    <s v="★★★★☆"/>
    <n v="4"/>
    <n v="13943"/>
    <n v="5"/>
    <x v="2399"/>
    <n v="1.8664850136239781"/>
    <n v="492.51357664233575"/>
    <x v="0"/>
  </r>
  <r>
    <n v="2401"/>
    <x v="14"/>
    <x v="36"/>
    <x v="9"/>
    <x v="2"/>
    <n v="66.400000000000006"/>
    <x v="424"/>
    <x v="1"/>
    <n v="10.9"/>
    <x v="2399"/>
    <s v="Champagne"/>
    <x v="11"/>
    <n v="1"/>
    <s v="Unknown"/>
    <s v="Unknown"/>
    <n v="9534"/>
    <n v="3"/>
    <x v="2400"/>
    <n v="6.7168674698795172"/>
    <n v="172.94955156950672"/>
    <x v="1"/>
  </r>
  <r>
    <n v="2402"/>
    <x v="2"/>
    <x v="162"/>
    <x v="1"/>
    <x v="10"/>
    <n v="69.400000000000006"/>
    <x v="132"/>
    <x v="8"/>
    <n v="11"/>
    <x v="2400"/>
    <s v="Burgundy"/>
    <x v="26"/>
    <n v="2"/>
    <s v="Unknown"/>
    <s v="Unknown"/>
    <n v="11437"/>
    <n v="5"/>
    <x v="2401"/>
    <n v="7.6224783861671463"/>
    <n v="176.12030245746692"/>
    <x v="0"/>
  </r>
  <r>
    <n v="2403"/>
    <x v="0"/>
    <x v="0"/>
    <x v="2"/>
    <x v="3"/>
    <n v="68.599999999999994"/>
    <x v="31"/>
    <x v="11"/>
    <n v="9.6999999999999993"/>
    <x v="2401"/>
    <s v="Aurora Blue"/>
    <x v="4"/>
    <n v="4"/>
    <s v="★★★★★"/>
    <n v="5"/>
    <n v="13675"/>
    <n v="5"/>
    <x v="2402"/>
    <n v="3.9650145772594754"/>
    <n v="393.04841911764703"/>
    <x v="0"/>
  </r>
  <r>
    <n v="2404"/>
    <x v="36"/>
    <x v="150"/>
    <x v="7"/>
    <x v="5"/>
    <n v="49.1"/>
    <x v="378"/>
    <x v="13"/>
    <n v="6.9"/>
    <x v="2402"/>
    <s v="Volcanic Yellow"/>
    <x v="34"/>
    <n v="5"/>
    <s v="Unknown"/>
    <s v="Unknown"/>
    <n v="5588"/>
    <n v="4"/>
    <x v="2403"/>
    <n v="11.160896130346233"/>
    <n v="218.86521897810218"/>
    <x v="0"/>
  </r>
  <r>
    <n v="2405"/>
    <x v="46"/>
    <x v="83"/>
    <x v="3"/>
    <x v="1"/>
    <n v="57.8"/>
    <x v="205"/>
    <x v="2"/>
    <n v="1.4"/>
    <x v="2403"/>
    <s v="Purple"/>
    <x v="1"/>
    <n v="3"/>
    <s v="★★★☆☆"/>
    <n v="3"/>
    <n v="8970"/>
    <n v="5"/>
    <x v="2404"/>
    <n v="5.7785467128027683"/>
    <n v="266.50556886227542"/>
    <x v="0"/>
  </r>
  <r>
    <n v="2406"/>
    <x v="17"/>
    <x v="123"/>
    <x v="2"/>
    <x v="5"/>
    <n v="41.1"/>
    <x v="25"/>
    <x v="4"/>
    <n v="6.2"/>
    <x v="2404"/>
    <s v="Matte Blue"/>
    <x v="32"/>
    <n v="1"/>
    <s v="★★★★★"/>
    <n v="5"/>
    <n v="11122"/>
    <n v="4"/>
    <x v="2405"/>
    <n v="12.214111922141118"/>
    <n v="221.98651394422311"/>
    <x v="0"/>
  </r>
  <r>
    <n v="2407"/>
    <x v="19"/>
    <x v="158"/>
    <x v="0"/>
    <x v="8"/>
    <n v="92.8"/>
    <x v="483"/>
    <x v="15"/>
    <n v="4.4000000000000004"/>
    <x v="2405"/>
    <s v="Gray"/>
    <x v="39"/>
    <s v="Unknown"/>
    <s v="★★★★☆"/>
    <n v="4"/>
    <n v="7254"/>
    <n v="5"/>
    <x v="2406"/>
    <n v="5.2586206896551726"/>
    <n v="237.17180327868851"/>
    <x v="0"/>
  </r>
  <r>
    <n v="2408"/>
    <x v="15"/>
    <x v="109"/>
    <x v="4"/>
    <x v="0"/>
    <n v="149.1"/>
    <x v="116"/>
    <x v="6"/>
    <n v="4.8"/>
    <x v="2406"/>
    <s v="Pearl White"/>
    <x v="19"/>
    <n v="0"/>
    <s v="★★★★★"/>
    <n v="5"/>
    <n v="5491"/>
    <n v="3"/>
    <x v="2407"/>
    <n v="2.9845741113346747"/>
    <n v="134.19984269662922"/>
    <x v="1"/>
  </r>
  <r>
    <n v="2409"/>
    <x v="22"/>
    <x v="49"/>
    <x v="3"/>
    <x v="11"/>
    <n v="38.299999999999997"/>
    <x v="137"/>
    <x v="3"/>
    <n v="2.9"/>
    <x v="2407"/>
    <s v="Red"/>
    <x v="12"/>
    <n v="3"/>
    <s v="★★★☆☆"/>
    <n v="3"/>
    <n v="17081"/>
    <n v="3"/>
    <x v="2408"/>
    <n v="7.9112271540469976"/>
    <n v="449.5619801980198"/>
    <x v="0"/>
  </r>
  <r>
    <n v="2410"/>
    <x v="44"/>
    <x v="135"/>
    <x v="2"/>
    <x v="9"/>
    <n v="136.1"/>
    <x v="54"/>
    <x v="12"/>
    <n v="8.5"/>
    <x v="2408"/>
    <s v="Yellow"/>
    <x v="19"/>
    <s v="Unknown"/>
    <s v="★★★★☆"/>
    <n v="4"/>
    <n v="1581"/>
    <n v="3"/>
    <x v="2409"/>
    <n v="1.4401175606171932"/>
    <n v="178.20418367346937"/>
    <x v="2"/>
  </r>
  <r>
    <n v="2411"/>
    <x v="20"/>
    <x v="78"/>
    <x v="1"/>
    <x v="2"/>
    <n v="28"/>
    <x v="461"/>
    <x v="14"/>
    <n v="3.9"/>
    <x v="2409"/>
    <s v="Ruby Red"/>
    <x v="17"/>
    <n v="5"/>
    <s v="★★★★★"/>
    <n v="5"/>
    <n v="5922"/>
    <n v="5"/>
    <x v="2410"/>
    <n v="18.464285714285715"/>
    <n v="78.182707930367499"/>
    <x v="1"/>
  </r>
  <r>
    <n v="2412"/>
    <x v="27"/>
    <x v="102"/>
    <x v="4"/>
    <x v="2"/>
    <n v="81.3"/>
    <x v="104"/>
    <x v="2"/>
    <n v="8.9"/>
    <x v="2410"/>
    <s v="Red"/>
    <x v="14"/>
    <n v="3"/>
    <s v="★★★★☆"/>
    <n v="4"/>
    <n v="16340"/>
    <n v="4"/>
    <x v="2411"/>
    <n v="4.7109471094710953"/>
    <n v="292.68516971279371"/>
    <x v="0"/>
  </r>
  <r>
    <n v="2413"/>
    <x v="31"/>
    <x v="105"/>
    <x v="7"/>
    <x v="2"/>
    <n v="130.9"/>
    <x v="150"/>
    <x v="1"/>
    <n v="4.8"/>
    <x v="2411"/>
    <s v="Magenta"/>
    <x v="6"/>
    <n v="0"/>
    <s v="★★★★★"/>
    <n v="5"/>
    <n v="3631"/>
    <n v="5"/>
    <x v="2412"/>
    <n v="2.1008403361344539"/>
    <n v="264.90785454545454"/>
    <x v="1"/>
  </r>
  <r>
    <n v="2414"/>
    <x v="52"/>
    <x v="145"/>
    <x v="8"/>
    <x v="11"/>
    <n v="120.3"/>
    <x v="154"/>
    <x v="7"/>
    <n v="1.7"/>
    <x v="2412"/>
    <s v="Beige"/>
    <x v="19"/>
    <n v="2"/>
    <s v="★★★☆☆"/>
    <n v="3"/>
    <n v="17608"/>
    <n v="5"/>
    <x v="2413"/>
    <n v="3.8985868661679137"/>
    <n v="76.892601279317688"/>
    <x v="2"/>
  </r>
  <r>
    <n v="2415"/>
    <x v="48"/>
    <x v="127"/>
    <x v="8"/>
    <x v="0"/>
    <n v="52.4"/>
    <x v="282"/>
    <x v="15"/>
    <n v="2.9"/>
    <x v="2413"/>
    <s v="Red"/>
    <x v="17"/>
    <n v="4"/>
    <s v="★★★☆☆"/>
    <n v="3"/>
    <n v="15221"/>
    <n v="3"/>
    <x v="2414"/>
    <n v="8.2824427480916025"/>
    <n v="256.78755760368665"/>
    <x v="0"/>
  </r>
  <r>
    <n v="2416"/>
    <x v="28"/>
    <x v="142"/>
    <x v="6"/>
    <x v="8"/>
    <n v="76.2"/>
    <x v="324"/>
    <x v="9"/>
    <n v="0.7"/>
    <x v="2414"/>
    <s v="Cosmic Purple"/>
    <x v="13"/>
    <n v="0"/>
    <s v="★★★★★"/>
    <n v="5"/>
    <n v="15647"/>
    <n v="4"/>
    <x v="2415"/>
    <n v="6.6797900262467191"/>
    <n v="162.6757760314342"/>
    <x v="0"/>
  </r>
  <r>
    <n v="2417"/>
    <x v="42"/>
    <x v="119"/>
    <x v="9"/>
    <x v="13"/>
    <n v="93.1"/>
    <x v="367"/>
    <x v="13"/>
    <n v="8.1"/>
    <x v="2415"/>
    <s v="Titanium"/>
    <x v="30"/>
    <n v="0"/>
    <s v="★★★★☆"/>
    <n v="4"/>
    <n v="18572"/>
    <n v="4"/>
    <x v="2416"/>
    <n v="2.4167561761546725"/>
    <n v="375.02182222222223"/>
    <x v="0"/>
  </r>
  <r>
    <n v="2418"/>
    <x v="46"/>
    <x v="80"/>
    <x v="10"/>
    <x v="11"/>
    <n v="41.8"/>
    <x v="416"/>
    <x v="11"/>
    <n v="3.1"/>
    <x v="2416"/>
    <s v="Turquoise"/>
    <x v="35"/>
    <n v="3"/>
    <s v="★★★★☆"/>
    <n v="4"/>
    <n v="17897"/>
    <n v="3"/>
    <x v="2417"/>
    <n v="2.799043062200957"/>
    <n v="1074.4686324786326"/>
    <x v="0"/>
  </r>
  <r>
    <n v="2419"/>
    <x v="15"/>
    <x v="109"/>
    <x v="3"/>
    <x v="14"/>
    <n v="92.7"/>
    <x v="380"/>
    <x v="15"/>
    <n v="7.3"/>
    <x v="2417"/>
    <s v="Cosmic Purple"/>
    <x v="30"/>
    <n v="2"/>
    <s v="★★★☆☆"/>
    <n v="3"/>
    <n v="12585"/>
    <n v="5"/>
    <x v="2418"/>
    <n v="6.0086299892125137"/>
    <n v="245.67436265709156"/>
    <x v="0"/>
  </r>
  <r>
    <n v="2420"/>
    <x v="48"/>
    <x v="96"/>
    <x v="5"/>
    <x v="9"/>
    <n v="28.7"/>
    <x v="45"/>
    <x v="13"/>
    <n v="4.0999999999999996"/>
    <x v="2418"/>
    <s v="Lime Green"/>
    <x v="39"/>
    <n v="3"/>
    <s v="★★★☆☆"/>
    <n v="3"/>
    <n v="19142"/>
    <n v="3"/>
    <x v="2419"/>
    <n v="16.062717770034844"/>
    <n v="277.61379609544468"/>
    <x v="0"/>
  </r>
  <r>
    <n v="2421"/>
    <x v="27"/>
    <x v="34"/>
    <x v="4"/>
    <x v="11"/>
    <n v="42.1"/>
    <x v="409"/>
    <x v="0"/>
    <n v="11.8"/>
    <x v="2419"/>
    <s v="Racing Red"/>
    <x v="20"/>
    <n v="4"/>
    <s v="★★★☆☆"/>
    <n v="3"/>
    <n v="2265"/>
    <n v="5"/>
    <x v="2420"/>
    <n v="12.969121140142517"/>
    <n v="248.10047619047617"/>
    <x v="0"/>
  </r>
  <r>
    <n v="2422"/>
    <x v="5"/>
    <x v="5"/>
    <x v="7"/>
    <x v="9"/>
    <n v="109.4"/>
    <x v="43"/>
    <x v="2"/>
    <n v="1.9"/>
    <x v="2420"/>
    <s v="Beige"/>
    <x v="38"/>
    <n v="5"/>
    <s v="★★★☆☆"/>
    <n v="3"/>
    <n v="13877"/>
    <n v="4"/>
    <x v="2421"/>
    <n v="4.4881170018281535"/>
    <n v="228.47796334012219"/>
    <x v="0"/>
  </r>
  <r>
    <n v="2423"/>
    <x v="28"/>
    <x v="37"/>
    <x v="0"/>
    <x v="0"/>
    <n v="36.700000000000003"/>
    <x v="191"/>
    <x v="10"/>
    <n v="1.2"/>
    <x v="2421"/>
    <s v="Lime Green"/>
    <x v="12"/>
    <n v="5"/>
    <s v="★★★☆☆"/>
    <n v="3"/>
    <n v="8842"/>
    <n v="5"/>
    <x v="2422"/>
    <n v="9.7275204359673015"/>
    <n v="316.36717086834733"/>
    <x v="0"/>
  </r>
  <r>
    <n v="2424"/>
    <x v="43"/>
    <x v="70"/>
    <x v="1"/>
    <x v="2"/>
    <n v="33.799999999999997"/>
    <x v="217"/>
    <x v="3"/>
    <n v="8.1"/>
    <x v="2422"/>
    <s v="Champagne"/>
    <x v="30"/>
    <n v="5"/>
    <s v="★★★★☆"/>
    <n v="4"/>
    <n v="11470"/>
    <n v="4"/>
    <x v="2423"/>
    <n v="4.4378698224852071"/>
    <n v="210.06146666666666"/>
    <x v="2"/>
  </r>
  <r>
    <n v="2425"/>
    <x v="8"/>
    <x v="8"/>
    <x v="7"/>
    <x v="11"/>
    <n v="57.5"/>
    <x v="337"/>
    <x v="12"/>
    <n v="10.5"/>
    <x v="2423"/>
    <s v="Stealth Gray"/>
    <x v="29"/>
    <n v="4"/>
    <s v="Unknown"/>
    <s v="Unknown"/>
    <n v="11634"/>
    <n v="5"/>
    <x v="2424"/>
    <n v="3.3217391304347825"/>
    <n v="634.73136125654446"/>
    <x v="0"/>
  </r>
  <r>
    <n v="2426"/>
    <x v="12"/>
    <x v="153"/>
    <x v="9"/>
    <x v="4"/>
    <n v="141.6"/>
    <x v="24"/>
    <x v="14"/>
    <n v="4.5999999999999996"/>
    <x v="2424"/>
    <s v="Ice Silver"/>
    <x v="11"/>
    <n v="3"/>
    <s v="Unknown"/>
    <s v="Unknown"/>
    <n v="13807"/>
    <n v="4"/>
    <x v="2425"/>
    <n v="0.95338983050847459"/>
    <n v="638.30755555555561"/>
    <x v="0"/>
  </r>
  <r>
    <n v="2427"/>
    <x v="1"/>
    <x v="26"/>
    <x v="0"/>
    <x v="9"/>
    <n v="51.1"/>
    <x v="12"/>
    <x v="3"/>
    <n v="5"/>
    <x v="2425"/>
    <s v="White"/>
    <x v="6"/>
    <n v="2"/>
    <s v="★★★☆☆"/>
    <n v="3"/>
    <n v="2351"/>
    <n v="3"/>
    <x v="2426"/>
    <n v="11.311154598825832"/>
    <n v="136.47034602076124"/>
    <x v="1"/>
  </r>
  <r>
    <n v="2428"/>
    <x v="37"/>
    <x v="53"/>
    <x v="2"/>
    <x v="3"/>
    <n v="147.9"/>
    <x v="394"/>
    <x v="0"/>
    <n v="3.5"/>
    <x v="2426"/>
    <s v="Red"/>
    <x v="35"/>
    <s v="Unknown"/>
    <s v="★★★★★"/>
    <n v="5"/>
    <n v="4215"/>
    <n v="3"/>
    <x v="2427"/>
    <n v="1.3184584178498986"/>
    <n v="382.43087179487179"/>
    <x v="1"/>
  </r>
  <r>
    <n v="2429"/>
    <x v="28"/>
    <x v="142"/>
    <x v="5"/>
    <x v="12"/>
    <n v="129.9"/>
    <x v="401"/>
    <x v="8"/>
    <n v="6.9"/>
    <x v="2427"/>
    <s v="Beige"/>
    <x v="30"/>
    <n v="2"/>
    <s v="★★★★★"/>
    <n v="5"/>
    <n v="19874"/>
    <n v="4"/>
    <x v="2428"/>
    <n v="4.2802155504234021"/>
    <n v="217.94487410071943"/>
    <x v="0"/>
  </r>
  <r>
    <n v="2430"/>
    <x v="51"/>
    <x v="163"/>
    <x v="4"/>
    <x v="9"/>
    <n v="75.2"/>
    <x v="0"/>
    <x v="2"/>
    <n v="4.5"/>
    <x v="2428"/>
    <s v="Blue"/>
    <x v="28"/>
    <n v="3"/>
    <s v="★★★☆☆"/>
    <n v="3"/>
    <n v="5912"/>
    <n v="4"/>
    <x v="2429"/>
    <n v="2.8457446808510638"/>
    <n v="417.56668224299068"/>
    <x v="0"/>
  </r>
  <r>
    <n v="2431"/>
    <x v="46"/>
    <x v="83"/>
    <x v="4"/>
    <x v="3"/>
    <n v="52.6"/>
    <x v="382"/>
    <x v="10"/>
    <n v="11.3"/>
    <x v="2429"/>
    <s v="Copper"/>
    <x v="29"/>
    <n v="5"/>
    <s v="★★★★☆"/>
    <n v="4"/>
    <n v="6678"/>
    <n v="3"/>
    <x v="2430"/>
    <n v="4.1825095057034218"/>
    <n v="209.53259090909091"/>
    <x v="1"/>
  </r>
  <r>
    <n v="2432"/>
    <x v="7"/>
    <x v="40"/>
    <x v="4"/>
    <x v="9"/>
    <n v="127.3"/>
    <x v="427"/>
    <x v="9"/>
    <n v="3.3"/>
    <x v="2430"/>
    <s v="Ruby Red"/>
    <x v="23"/>
    <n v="2"/>
    <s v="★★★★☆"/>
    <n v="4"/>
    <n v="145"/>
    <n v="4"/>
    <x v="2431"/>
    <n v="4.2498036135113901"/>
    <n v="276.42038817005545"/>
    <x v="0"/>
  </r>
  <r>
    <n v="2433"/>
    <x v="31"/>
    <x v="43"/>
    <x v="10"/>
    <x v="2"/>
    <n v="21.6"/>
    <x v="54"/>
    <x v="14"/>
    <n v="5.3"/>
    <x v="2431"/>
    <s v="Racing Red"/>
    <x v="34"/>
    <n v="2"/>
    <s v="★★★☆☆"/>
    <n v="3"/>
    <n v="19922"/>
    <n v="5"/>
    <x v="2432"/>
    <n v="9.0740740740740726"/>
    <n v="279.23576530612246"/>
    <x v="1"/>
  </r>
  <r>
    <n v="2434"/>
    <x v="45"/>
    <x v="77"/>
    <x v="0"/>
    <x v="14"/>
    <n v="58.7"/>
    <x v="240"/>
    <x v="2"/>
    <n v="3"/>
    <x v="2432"/>
    <s v="Aurora Blue"/>
    <x v="21"/>
    <s v="Unknown"/>
    <s v="★★★★★"/>
    <n v="5"/>
    <n v="5705"/>
    <n v="5"/>
    <x v="2433"/>
    <n v="1.7717206132879044"/>
    <n v="1147.4914423076923"/>
    <x v="0"/>
  </r>
  <r>
    <n v="2435"/>
    <x v="18"/>
    <x v="23"/>
    <x v="9"/>
    <x v="2"/>
    <n v="117.3"/>
    <x v="437"/>
    <x v="0"/>
    <n v="8.4"/>
    <x v="2433"/>
    <s v="Pink"/>
    <x v="31"/>
    <s v="Unknown"/>
    <s v="★★★☆☆"/>
    <n v="3"/>
    <n v="421"/>
    <n v="3"/>
    <x v="2434"/>
    <n v="2.2676896845694801"/>
    <n v="216.21124060150376"/>
    <x v="1"/>
  </r>
  <r>
    <n v="2436"/>
    <x v="15"/>
    <x v="15"/>
    <x v="1"/>
    <x v="1"/>
    <n v="75.8"/>
    <x v="260"/>
    <x v="5"/>
    <n v="6.3"/>
    <x v="2434"/>
    <s v="Gray"/>
    <x v="12"/>
    <n v="1"/>
    <s v="★★★☆☆"/>
    <n v="3"/>
    <n v="3374"/>
    <n v="3"/>
    <x v="2435"/>
    <n v="6.8865435356200528"/>
    <n v="283.90072796934862"/>
    <x v="0"/>
  </r>
  <r>
    <n v="2437"/>
    <x v="44"/>
    <x v="126"/>
    <x v="3"/>
    <x v="14"/>
    <n v="30.2"/>
    <x v="289"/>
    <x v="10"/>
    <n v="9.8000000000000007"/>
    <x v="2435"/>
    <s v="Cream"/>
    <x v="33"/>
    <n v="1"/>
    <s v="★★★★★"/>
    <n v="5"/>
    <n v="9952"/>
    <n v="4"/>
    <x v="2436"/>
    <n v="11.523178807947021"/>
    <n v="158.30959770114941"/>
    <x v="1"/>
  </r>
  <r>
    <n v="2438"/>
    <x v="21"/>
    <x v="88"/>
    <x v="1"/>
    <x v="2"/>
    <n v="40.6"/>
    <x v="314"/>
    <x v="5"/>
    <n v="7.2"/>
    <x v="2436"/>
    <s v="White"/>
    <x v="7"/>
    <n v="5"/>
    <s v="Unknown"/>
    <s v="Unknown"/>
    <n v="5669"/>
    <n v="5"/>
    <x v="2437"/>
    <n v="14.458128078817733"/>
    <n v="108.32321976149916"/>
    <x v="1"/>
  </r>
  <r>
    <n v="2439"/>
    <x v="11"/>
    <x v="118"/>
    <x v="6"/>
    <x v="8"/>
    <n v="128.19999999999999"/>
    <x v="391"/>
    <x v="14"/>
    <n v="3"/>
    <x v="2437"/>
    <s v="Metallic Silver"/>
    <x v="13"/>
    <n v="1"/>
    <s v="★★★☆☆"/>
    <n v="3"/>
    <n v="14687"/>
    <n v="5"/>
    <x v="2438"/>
    <n v="2.7379095163806553"/>
    <n v="301.86045584045587"/>
    <x v="0"/>
  </r>
  <r>
    <n v="2440"/>
    <x v="52"/>
    <x v="145"/>
    <x v="7"/>
    <x v="1"/>
    <n v="32.799999999999997"/>
    <x v="80"/>
    <x v="5"/>
    <n v="1"/>
    <x v="2438"/>
    <s v="Burgundy"/>
    <x v="9"/>
    <s v="Unknown"/>
    <s v="★★★☆☆"/>
    <n v="3"/>
    <n v="14944"/>
    <n v="3"/>
    <x v="2439"/>
    <n v="12.896341463414636"/>
    <n v="299.6420330969267"/>
    <x v="0"/>
  </r>
  <r>
    <n v="2441"/>
    <x v="9"/>
    <x v="9"/>
    <x v="9"/>
    <x v="11"/>
    <n v="39.700000000000003"/>
    <x v="28"/>
    <x v="8"/>
    <n v="9.6"/>
    <x v="2439"/>
    <s v="Graphite Gray"/>
    <x v="34"/>
    <n v="5"/>
    <s v="★★★★★"/>
    <n v="5"/>
    <n v="16475"/>
    <n v="3"/>
    <x v="2440"/>
    <n v="13.450881612090679"/>
    <n v="191.82750936329589"/>
    <x v="0"/>
  </r>
  <r>
    <n v="2442"/>
    <x v="14"/>
    <x v="133"/>
    <x v="4"/>
    <x v="11"/>
    <n v="35.700000000000003"/>
    <x v="124"/>
    <x v="1"/>
    <n v="5.6"/>
    <x v="2440"/>
    <s v="Matte Green"/>
    <x v="0"/>
    <n v="5"/>
    <s v="★★★★☆"/>
    <n v="4"/>
    <n v="13563"/>
    <n v="4"/>
    <x v="2441"/>
    <n v="11.204481792717086"/>
    <n v="199.09677500000001"/>
    <x v="1"/>
  </r>
  <r>
    <n v="2443"/>
    <x v="9"/>
    <x v="84"/>
    <x v="10"/>
    <x v="10"/>
    <n v="111.4"/>
    <x v="238"/>
    <x v="4"/>
    <n v="1.7"/>
    <x v="2441"/>
    <s v="Purple"/>
    <x v="22"/>
    <n v="4"/>
    <s v="Unknown"/>
    <s v="Unknown"/>
    <n v="4293"/>
    <n v="5"/>
    <x v="2442"/>
    <n v="4.5960502692998206"/>
    <n v="191.60082031249999"/>
    <x v="0"/>
  </r>
  <r>
    <n v="2444"/>
    <x v="45"/>
    <x v="77"/>
    <x v="5"/>
    <x v="14"/>
    <n v="58.5"/>
    <x v="202"/>
    <x v="13"/>
    <n v="9"/>
    <x v="2442"/>
    <s v="Aurora Blue"/>
    <x v="31"/>
    <n v="0"/>
    <s v="★★★★★"/>
    <n v="5"/>
    <n v="17565"/>
    <n v="4"/>
    <x v="2443"/>
    <n v="7.5726495726495724"/>
    <n v="154.35841986455981"/>
    <x v="1"/>
  </r>
  <r>
    <n v="2445"/>
    <x v="52"/>
    <x v="145"/>
    <x v="0"/>
    <x v="14"/>
    <n v="115.8"/>
    <x v="103"/>
    <x v="2"/>
    <n v="8.6"/>
    <x v="2443"/>
    <s v="Green"/>
    <x v="2"/>
    <n v="5"/>
    <s v="★★★☆☆"/>
    <n v="3"/>
    <n v="4641"/>
    <n v="3"/>
    <x v="2444"/>
    <n v="4.7582037996545772"/>
    <n v="181.33297640653359"/>
    <x v="0"/>
  </r>
  <r>
    <n v="2446"/>
    <x v="49"/>
    <x v="93"/>
    <x v="1"/>
    <x v="0"/>
    <n v="122"/>
    <x v="171"/>
    <x v="12"/>
    <n v="4.9000000000000004"/>
    <x v="2444"/>
    <s v="Orange"/>
    <x v="30"/>
    <n v="0"/>
    <s v="★★★★☆"/>
    <n v="4"/>
    <n v="12545"/>
    <n v="3"/>
    <x v="2445"/>
    <n v="2.3442622950819674"/>
    <n v="111.3"/>
    <x v="2"/>
  </r>
  <r>
    <n v="2447"/>
    <x v="1"/>
    <x v="26"/>
    <x v="1"/>
    <x v="2"/>
    <n v="73.3"/>
    <x v="45"/>
    <x v="6"/>
    <n v="6.7"/>
    <x v="2445"/>
    <s v="Candy Apple Red"/>
    <x v="26"/>
    <s v="Unknown"/>
    <s v="★★★☆☆"/>
    <n v="3"/>
    <n v="7034"/>
    <n v="5"/>
    <x v="2446"/>
    <n v="6.2892223738062762"/>
    <n v="324.14210412147509"/>
    <x v="0"/>
  </r>
  <r>
    <n v="2448"/>
    <x v="1"/>
    <x v="1"/>
    <x v="4"/>
    <x v="10"/>
    <n v="21.5"/>
    <x v="406"/>
    <x v="9"/>
    <n v="5.0999999999999996"/>
    <x v="2446"/>
    <s v="Crimson Red"/>
    <x v="38"/>
    <n v="0"/>
    <s v="★★★★☆"/>
    <n v="4"/>
    <n v="8199"/>
    <n v="5"/>
    <x v="2447"/>
    <n v="26.372093023255815"/>
    <n v="153.80650793650793"/>
    <x v="0"/>
  </r>
  <r>
    <n v="2449"/>
    <x v="24"/>
    <x v="166"/>
    <x v="2"/>
    <x v="3"/>
    <n v="82.8"/>
    <x v="304"/>
    <x v="7"/>
    <n v="7.2"/>
    <x v="2447"/>
    <s v="Teal"/>
    <x v="29"/>
    <n v="2"/>
    <s v="★★★☆☆"/>
    <n v="3"/>
    <n v="19298"/>
    <n v="4"/>
    <x v="2448"/>
    <n v="4.045893719806763"/>
    <n v="339.05173134328356"/>
    <x v="0"/>
  </r>
  <r>
    <n v="2450"/>
    <x v="50"/>
    <x v="117"/>
    <x v="0"/>
    <x v="11"/>
    <n v="53.9"/>
    <x v="177"/>
    <x v="1"/>
    <n v="2.8"/>
    <x v="2448"/>
    <s v="Cream"/>
    <x v="28"/>
    <n v="0"/>
    <s v="★★★★☆"/>
    <n v="4"/>
    <n v="8865"/>
    <n v="4"/>
    <x v="2449"/>
    <n v="9.628942486085343"/>
    <n v="114.2170520231214"/>
    <x v="1"/>
  </r>
  <r>
    <n v="2451"/>
    <x v="1"/>
    <x v="26"/>
    <x v="8"/>
    <x v="0"/>
    <n v="105.9"/>
    <x v="297"/>
    <x v="14"/>
    <n v="6.5"/>
    <x v="2449"/>
    <s v="Matte White"/>
    <x v="25"/>
    <s v="Unknown"/>
    <s v="★★★☆☆"/>
    <n v="3"/>
    <n v="4476"/>
    <n v="5"/>
    <x v="2450"/>
    <n v="4.5892351274787533"/>
    <n v="185.83053497942387"/>
    <x v="0"/>
  </r>
  <r>
    <n v="2452"/>
    <x v="13"/>
    <x v="13"/>
    <x v="9"/>
    <x v="1"/>
    <n v="134.69999999999999"/>
    <x v="231"/>
    <x v="5"/>
    <n v="3.6"/>
    <x v="2450"/>
    <s v="Graphite Gray"/>
    <x v="8"/>
    <n v="4"/>
    <s v="Unknown"/>
    <s v="Unknown"/>
    <n v="462"/>
    <n v="3"/>
    <x v="2451"/>
    <n v="1.2249443207126949"/>
    <n v="542.06387878787871"/>
    <x v="0"/>
  </r>
  <r>
    <n v="2453"/>
    <x v="38"/>
    <x v="144"/>
    <x v="9"/>
    <x v="6"/>
    <n v="128.19999999999999"/>
    <x v="248"/>
    <x v="1"/>
    <n v="9.3000000000000007"/>
    <x v="2451"/>
    <s v="Black"/>
    <x v="12"/>
    <n v="5"/>
    <s v="★★★☆☆"/>
    <n v="3"/>
    <n v="14770"/>
    <n v="3"/>
    <x v="2452"/>
    <n v="3.2059282371294855"/>
    <n v="76.787177615571778"/>
    <x v="2"/>
  </r>
  <r>
    <n v="2454"/>
    <x v="40"/>
    <x v="62"/>
    <x v="2"/>
    <x v="13"/>
    <n v="71"/>
    <x v="87"/>
    <x v="3"/>
    <n v="7.8"/>
    <x v="2452"/>
    <s v="Copper"/>
    <x v="9"/>
    <n v="4"/>
    <s v="★★★☆☆"/>
    <n v="3"/>
    <n v="18168"/>
    <n v="5"/>
    <x v="2453"/>
    <n v="8.0140845070422539"/>
    <n v="206.35446397188051"/>
    <x v="0"/>
  </r>
  <r>
    <n v="2455"/>
    <x v="22"/>
    <x v="49"/>
    <x v="8"/>
    <x v="6"/>
    <n v="94.7"/>
    <x v="371"/>
    <x v="4"/>
    <n v="6.2"/>
    <x v="2453"/>
    <s v="Charcoal"/>
    <x v="13"/>
    <n v="0"/>
    <s v="★★★★★"/>
    <n v="5"/>
    <n v="17745"/>
    <n v="5"/>
    <x v="2454"/>
    <n v="2.7666314677930304"/>
    <n v="354.35534351145043"/>
    <x v="0"/>
  </r>
  <r>
    <n v="2456"/>
    <x v="34"/>
    <x v="156"/>
    <x v="10"/>
    <x v="11"/>
    <n v="101.9"/>
    <x v="298"/>
    <x v="15"/>
    <n v="11.6"/>
    <x v="2454"/>
    <s v="Silver"/>
    <x v="7"/>
    <n v="4"/>
    <s v="★★★★★"/>
    <n v="5"/>
    <n v="9627"/>
    <n v="3"/>
    <x v="2455"/>
    <n v="1.5014720314033365"/>
    <n v="653.27418300653596"/>
    <x v="0"/>
  </r>
  <r>
    <n v="2457"/>
    <x v="11"/>
    <x v="118"/>
    <x v="6"/>
    <x v="6"/>
    <n v="127.3"/>
    <x v="334"/>
    <x v="1"/>
    <n v="7.6"/>
    <x v="2455"/>
    <s v="Matte Blue"/>
    <x v="14"/>
    <n v="1"/>
    <s v="★★★★★"/>
    <n v="5"/>
    <n v="17768"/>
    <n v="5"/>
    <x v="2456"/>
    <n v="2.0424194815396701"/>
    <n v="456.15261538461533"/>
    <x v="0"/>
  </r>
  <r>
    <n v="2458"/>
    <x v="18"/>
    <x v="18"/>
    <x v="9"/>
    <x v="12"/>
    <n v="70.599999999999994"/>
    <x v="323"/>
    <x v="2"/>
    <n v="11.9"/>
    <x v="2456"/>
    <s v="Pearl White"/>
    <x v="20"/>
    <n v="2"/>
    <s v="★★★☆☆"/>
    <n v="3"/>
    <n v="10149"/>
    <n v="3"/>
    <x v="2457"/>
    <n v="4.5325779036827196"/>
    <n v="238.96593750000002"/>
    <x v="1"/>
  </r>
  <r>
    <n v="2459"/>
    <x v="44"/>
    <x v="126"/>
    <x v="5"/>
    <x v="9"/>
    <n v="126.4"/>
    <x v="272"/>
    <x v="12"/>
    <n v="6.6"/>
    <x v="2457"/>
    <s v="Lime Green"/>
    <x v="7"/>
    <s v="Unknown"/>
    <s v="★★★☆☆"/>
    <n v="3"/>
    <n v="5278"/>
    <n v="5"/>
    <x v="2458"/>
    <n v="2.6898734177215187"/>
    <n v="189.44826470588237"/>
    <x v="1"/>
  </r>
  <r>
    <n v="2460"/>
    <x v="7"/>
    <x v="40"/>
    <x v="1"/>
    <x v="2"/>
    <n v="102.4"/>
    <x v="409"/>
    <x v="1"/>
    <n v="8.6"/>
    <x v="2458"/>
    <s v="Stealth Gray"/>
    <x v="16"/>
    <n v="1"/>
    <s v="★★★★☆"/>
    <n v="4"/>
    <n v="10122"/>
    <n v="5"/>
    <x v="2459"/>
    <n v="5.33203125"/>
    <n v="94.584725274725272"/>
    <x v="1"/>
  </r>
  <r>
    <n v="2461"/>
    <x v="39"/>
    <x v="160"/>
    <x v="4"/>
    <x v="2"/>
    <n v="49"/>
    <x v="339"/>
    <x v="7"/>
    <n v="1.4"/>
    <x v="2459"/>
    <s v="Tan"/>
    <x v="8"/>
    <n v="3"/>
    <s v="★★★☆☆"/>
    <n v="3"/>
    <n v="19428"/>
    <n v="3"/>
    <x v="2460"/>
    <n v="11.081632653061224"/>
    <n v="159.09480662983424"/>
    <x v="0"/>
  </r>
  <r>
    <n v="2462"/>
    <x v="41"/>
    <x v="67"/>
    <x v="0"/>
    <x v="1"/>
    <n v="49.6"/>
    <x v="173"/>
    <x v="0"/>
    <n v="6.6"/>
    <x v="2460"/>
    <s v="Candy Apple Red"/>
    <x v="11"/>
    <n v="2"/>
    <s v="★★★☆☆"/>
    <n v="3"/>
    <n v="7806"/>
    <n v="5"/>
    <x v="2461"/>
    <n v="11.512096774193548"/>
    <n v="259.03311733800354"/>
    <x v="0"/>
  </r>
  <r>
    <n v="2463"/>
    <x v="14"/>
    <x v="167"/>
    <x v="9"/>
    <x v="8"/>
    <n v="69.099999999999994"/>
    <x v="36"/>
    <x v="6"/>
    <n v="1.8"/>
    <x v="2461"/>
    <s v="Pearl White"/>
    <x v="22"/>
    <n v="3"/>
    <s v="★★★★☆"/>
    <n v="4"/>
    <n v="11193"/>
    <n v="4"/>
    <x v="2462"/>
    <n v="5.0651230101302467"/>
    <n v="384.65611428571435"/>
    <x v="0"/>
  </r>
  <r>
    <n v="2464"/>
    <x v="3"/>
    <x v="57"/>
    <x v="9"/>
    <x v="13"/>
    <n v="94.9"/>
    <x v="157"/>
    <x v="6"/>
    <n v="11.4"/>
    <x v="2462"/>
    <s v="Yellow"/>
    <x v="17"/>
    <n v="3"/>
    <s v="★★★★☆"/>
    <n v="4"/>
    <n v="9845"/>
    <n v="4"/>
    <x v="2463"/>
    <n v="3.2876712328767121"/>
    <n v="364.6205769230769"/>
    <x v="0"/>
  </r>
  <r>
    <n v="2465"/>
    <x v="17"/>
    <x v="17"/>
    <x v="3"/>
    <x v="10"/>
    <n v="147.80000000000001"/>
    <x v="207"/>
    <x v="0"/>
    <n v="8.8000000000000007"/>
    <x v="2463"/>
    <s v="Gun Metal"/>
    <x v="32"/>
    <n v="5"/>
    <s v="★★★☆☆"/>
    <n v="3"/>
    <n v="3375"/>
    <n v="3"/>
    <x v="2464"/>
    <n v="1.7929634641407306"/>
    <n v="409.67328301886789"/>
    <x v="0"/>
  </r>
  <r>
    <n v="2466"/>
    <x v="8"/>
    <x v="8"/>
    <x v="7"/>
    <x v="5"/>
    <n v="52.5"/>
    <x v="384"/>
    <x v="14"/>
    <n v="1.4"/>
    <x v="2464"/>
    <s v="Copper"/>
    <x v="31"/>
    <n v="0"/>
    <s v="Unknown"/>
    <s v="Unknown"/>
    <n v="13556"/>
    <n v="5"/>
    <x v="2465"/>
    <n v="4.1523809523809527"/>
    <n v="390.79651376146791"/>
    <x v="0"/>
  </r>
  <r>
    <n v="2467"/>
    <x v="14"/>
    <x v="36"/>
    <x v="3"/>
    <x v="2"/>
    <n v="85.5"/>
    <x v="174"/>
    <x v="15"/>
    <n v="10.4"/>
    <x v="2465"/>
    <s v="Brown"/>
    <x v="11"/>
    <n v="1"/>
    <s v="★★★★☆"/>
    <n v="4"/>
    <n v="1691"/>
    <n v="3"/>
    <x v="2466"/>
    <n v="2.4210526315789473"/>
    <n v="274.39966183574882"/>
    <x v="1"/>
  </r>
  <r>
    <n v="2468"/>
    <x v="0"/>
    <x v="0"/>
    <x v="2"/>
    <x v="3"/>
    <n v="46.4"/>
    <x v="102"/>
    <x v="12"/>
    <n v="9.4"/>
    <x v="2466"/>
    <s v="Forest Green"/>
    <x v="17"/>
    <n v="2"/>
    <s v="★★★★☆"/>
    <n v="4"/>
    <n v="1756"/>
    <n v="4"/>
    <x v="2467"/>
    <n v="4.806034482758621"/>
    <n v="445.60565022421525"/>
    <x v="0"/>
  </r>
  <r>
    <n v="2469"/>
    <x v="3"/>
    <x v="165"/>
    <x v="2"/>
    <x v="0"/>
    <n v="81.2"/>
    <x v="58"/>
    <x v="0"/>
    <n v="5.0999999999999996"/>
    <x v="2467"/>
    <s v="White"/>
    <x v="7"/>
    <n v="2"/>
    <s v="★★★☆☆"/>
    <n v="3"/>
    <n v="15203"/>
    <n v="3"/>
    <x v="2468"/>
    <n v="4.568965517241379"/>
    <n v="254.04242587601078"/>
    <x v="0"/>
  </r>
  <r>
    <n v="2470"/>
    <x v="2"/>
    <x v="2"/>
    <x v="1"/>
    <x v="4"/>
    <n v="117.2"/>
    <x v="236"/>
    <x v="11"/>
    <n v="8.6999999999999993"/>
    <x v="2468"/>
    <s v="Emerald Green"/>
    <x v="16"/>
    <n v="3"/>
    <s v="★★★★☆"/>
    <n v="4"/>
    <n v="5893"/>
    <n v="3"/>
    <x v="2469"/>
    <n v="2.5511945392491469"/>
    <n v="376.46287625418057"/>
    <x v="0"/>
  </r>
  <r>
    <n v="2471"/>
    <x v="0"/>
    <x v="0"/>
    <x v="0"/>
    <x v="2"/>
    <n v="109"/>
    <x v="303"/>
    <x v="13"/>
    <n v="5.9"/>
    <x v="2469"/>
    <s v="Stealth Gray"/>
    <x v="10"/>
    <n v="0"/>
    <s v="★★★☆☆"/>
    <n v="3"/>
    <n v="5079"/>
    <n v="3"/>
    <x v="2470"/>
    <n v="2.5321100917431192"/>
    <n v="438.01061594202895"/>
    <x v="0"/>
  </r>
  <r>
    <n v="2472"/>
    <x v="48"/>
    <x v="96"/>
    <x v="4"/>
    <x v="14"/>
    <n v="123.2"/>
    <x v="34"/>
    <x v="11"/>
    <n v="11.2"/>
    <x v="2470"/>
    <s v="Gray"/>
    <x v="35"/>
    <n v="0"/>
    <s v="★★★★☆"/>
    <n v="4"/>
    <n v="6076"/>
    <n v="4"/>
    <x v="2471"/>
    <n v="4.8133116883116882"/>
    <n v="192.58639123102867"/>
    <x v="0"/>
  </r>
  <r>
    <n v="2473"/>
    <x v="16"/>
    <x v="137"/>
    <x v="4"/>
    <x v="5"/>
    <n v="85.2"/>
    <x v="363"/>
    <x v="5"/>
    <n v="4.7"/>
    <x v="2471"/>
    <s v="Matte White"/>
    <x v="19"/>
    <n v="4"/>
    <s v="★★★☆☆"/>
    <n v="3"/>
    <n v="2802"/>
    <n v="4"/>
    <x v="2472"/>
    <n v="2.816901408450704"/>
    <n v="157.21208333333334"/>
    <x v="2"/>
  </r>
  <r>
    <n v="2474"/>
    <x v="38"/>
    <x v="54"/>
    <x v="0"/>
    <x v="5"/>
    <n v="50.2"/>
    <x v="338"/>
    <x v="3"/>
    <n v="0.8"/>
    <x v="2472"/>
    <s v="Pearl White"/>
    <x v="35"/>
    <n v="3"/>
    <s v="★★★★★"/>
    <n v="5"/>
    <n v="297"/>
    <n v="4"/>
    <x v="2473"/>
    <n v="6.0756972111553784"/>
    <n v="454.26055737704917"/>
    <x v="0"/>
  </r>
  <r>
    <n v="2475"/>
    <x v="18"/>
    <x v="18"/>
    <x v="3"/>
    <x v="3"/>
    <n v="66.8"/>
    <x v="168"/>
    <x v="9"/>
    <n v="10"/>
    <x v="2473"/>
    <s v="Cosmic Purple"/>
    <x v="33"/>
    <n v="0"/>
    <s v="★★★★☆"/>
    <n v="4"/>
    <n v="1955"/>
    <n v="5"/>
    <x v="2474"/>
    <n v="2.2604790419161676"/>
    <n v="599.00304635761597"/>
    <x v="0"/>
  </r>
  <r>
    <n v="2476"/>
    <x v="23"/>
    <x v="120"/>
    <x v="3"/>
    <x v="3"/>
    <n v="137.9"/>
    <x v="334"/>
    <x v="4"/>
    <n v="3.9"/>
    <x v="2474"/>
    <s v="Magenta"/>
    <x v="38"/>
    <n v="5"/>
    <s v="★★★★★"/>
    <n v="5"/>
    <n v="5729"/>
    <n v="3"/>
    <x v="2475"/>
    <n v="1.885424220449601"/>
    <n v="403.89546153846157"/>
    <x v="0"/>
  </r>
  <r>
    <n v="2477"/>
    <x v="27"/>
    <x v="102"/>
    <x v="2"/>
    <x v="4"/>
    <n v="77.099999999999994"/>
    <x v="327"/>
    <x v="8"/>
    <n v="5"/>
    <x v="2475"/>
    <s v="Lime Green"/>
    <x v="21"/>
    <n v="0"/>
    <s v="★★★★★"/>
    <n v="5"/>
    <n v="9617"/>
    <n v="4"/>
    <x v="2476"/>
    <n v="4.7470817120622568"/>
    <n v="387.83887978142076"/>
    <x v="0"/>
  </r>
  <r>
    <n v="2478"/>
    <x v="19"/>
    <x v="21"/>
    <x v="7"/>
    <x v="10"/>
    <n v="116.7"/>
    <x v="475"/>
    <x v="0"/>
    <n v="6.4"/>
    <x v="2476"/>
    <s v="Electric Blue"/>
    <x v="29"/>
    <n v="0"/>
    <s v="★★★★★"/>
    <n v="5"/>
    <n v="16371"/>
    <n v="4"/>
    <x v="2477"/>
    <n v="5.0985432733504714"/>
    <n v="53.300470588235292"/>
    <x v="2"/>
  </r>
  <r>
    <n v="2479"/>
    <x v="49"/>
    <x v="104"/>
    <x v="1"/>
    <x v="6"/>
    <n v="76.3"/>
    <x v="407"/>
    <x v="13"/>
    <n v="10.3"/>
    <x v="2477"/>
    <s v="Rose Gold"/>
    <x v="14"/>
    <n v="0"/>
    <s v="★★★☆☆"/>
    <n v="3"/>
    <n v="12720"/>
    <n v="4"/>
    <x v="2478"/>
    <n v="2.9095674967234602"/>
    <n v="517.49427927927923"/>
    <x v="0"/>
  </r>
  <r>
    <n v="2480"/>
    <x v="16"/>
    <x v="176"/>
    <x v="9"/>
    <x v="10"/>
    <n v="148"/>
    <x v="313"/>
    <x v="0"/>
    <n v="6.5"/>
    <x v="2478"/>
    <s v="Purple"/>
    <x v="17"/>
    <s v="Unknown"/>
    <s v="★★★★☆"/>
    <n v="4"/>
    <n v="14867"/>
    <n v="5"/>
    <x v="2479"/>
    <n v="4.0337837837837842"/>
    <n v="123.18254606365159"/>
    <x v="1"/>
  </r>
  <r>
    <n v="2481"/>
    <x v="2"/>
    <x v="162"/>
    <x v="10"/>
    <x v="5"/>
    <n v="94.7"/>
    <x v="21"/>
    <x v="7"/>
    <n v="7.8"/>
    <x v="2479"/>
    <s v="Matte Black"/>
    <x v="33"/>
    <s v="Unknown"/>
    <s v="★★★★☆"/>
    <n v="4"/>
    <n v="1433"/>
    <n v="5"/>
    <x v="2480"/>
    <n v="1.457233368532207"/>
    <n v="662.13050724637674"/>
    <x v="0"/>
  </r>
  <r>
    <n v="2482"/>
    <x v="11"/>
    <x v="20"/>
    <x v="10"/>
    <x v="1"/>
    <n v="70.599999999999994"/>
    <x v="136"/>
    <x v="8"/>
    <n v="5.3"/>
    <x v="2480"/>
    <s v="Yellow"/>
    <x v="38"/>
    <n v="5"/>
    <s v="★★★★★"/>
    <n v="5"/>
    <n v="3471"/>
    <n v="5"/>
    <x v="2481"/>
    <n v="1.4589235127478755"/>
    <n v="311.752427184466"/>
    <x v="2"/>
  </r>
  <r>
    <n v="2483"/>
    <x v="2"/>
    <x v="162"/>
    <x v="6"/>
    <x v="13"/>
    <n v="29.4"/>
    <x v="163"/>
    <x v="9"/>
    <n v="5"/>
    <x v="2481"/>
    <s v="Matte White"/>
    <x v="39"/>
    <n v="3"/>
    <s v="★★★☆☆"/>
    <n v="3"/>
    <n v="2495"/>
    <n v="4"/>
    <x v="2482"/>
    <n v="3.8095238095238098"/>
    <n v="794.57839285714283"/>
    <x v="0"/>
  </r>
  <r>
    <n v="2484"/>
    <x v="47"/>
    <x v="81"/>
    <x v="10"/>
    <x v="5"/>
    <n v="108.8"/>
    <x v="79"/>
    <x v="12"/>
    <n v="9.4"/>
    <x v="2482"/>
    <s v="Teal"/>
    <x v="22"/>
    <n v="0"/>
    <s v="★★★★★"/>
    <n v="5"/>
    <n v="501"/>
    <n v="5"/>
    <x v="2483"/>
    <n v="1.6360294117647058"/>
    <n v="554.31606741573034"/>
    <x v="0"/>
  </r>
  <r>
    <n v="2485"/>
    <x v="6"/>
    <x v="30"/>
    <x v="5"/>
    <x v="4"/>
    <n v="68.7"/>
    <x v="273"/>
    <x v="3"/>
    <n v="8.1"/>
    <x v="2483"/>
    <s v="Teal"/>
    <x v="23"/>
    <n v="3"/>
    <s v="★★★★☆"/>
    <n v="4"/>
    <n v="7667"/>
    <n v="3"/>
    <x v="2484"/>
    <n v="2.7074235807860263"/>
    <n v="177.76413978494622"/>
    <x v="2"/>
  </r>
  <r>
    <n v="2486"/>
    <x v="11"/>
    <x v="20"/>
    <x v="4"/>
    <x v="12"/>
    <n v="119.3"/>
    <x v="59"/>
    <x v="1"/>
    <n v="7.1"/>
    <x v="2484"/>
    <s v="Gold"/>
    <x v="12"/>
    <n v="4"/>
    <s v="★★★★★"/>
    <n v="5"/>
    <n v="5825"/>
    <n v="3"/>
    <x v="2485"/>
    <n v="1.9279128248113999"/>
    <n v="295.71621739130433"/>
    <x v="1"/>
  </r>
  <r>
    <n v="2487"/>
    <x v="14"/>
    <x v="167"/>
    <x v="3"/>
    <x v="7"/>
    <n v="137.1"/>
    <x v="241"/>
    <x v="14"/>
    <n v="9.5"/>
    <x v="2485"/>
    <s v="Graphite Gray"/>
    <x v="30"/>
    <n v="5"/>
    <s v="★★★★☆"/>
    <n v="4"/>
    <n v="12860"/>
    <n v="5"/>
    <x v="2486"/>
    <n v="0.99197665937272073"/>
    <n v="380.29198529411764"/>
    <x v="1"/>
  </r>
  <r>
    <n v="2488"/>
    <x v="14"/>
    <x v="97"/>
    <x v="10"/>
    <x v="3"/>
    <n v="98.9"/>
    <x v="375"/>
    <x v="5"/>
    <n v="11.6"/>
    <x v="2486"/>
    <s v="Stealth Gray"/>
    <x v="8"/>
    <n v="1"/>
    <s v="★★★★★"/>
    <n v="5"/>
    <n v="19665"/>
    <n v="3"/>
    <x v="2487"/>
    <n v="1.870576339737108"/>
    <n v="714.1864864864865"/>
    <x v="0"/>
  </r>
  <r>
    <n v="2489"/>
    <x v="24"/>
    <x v="29"/>
    <x v="8"/>
    <x v="8"/>
    <n v="52.1"/>
    <x v="34"/>
    <x v="11"/>
    <n v="4.7"/>
    <x v="2487"/>
    <s v="Pearl White"/>
    <x v="37"/>
    <n v="3"/>
    <s v="★★★☆☆"/>
    <n v="3"/>
    <n v="18387"/>
    <n v="3"/>
    <x v="2488"/>
    <n v="11.381957773512475"/>
    <n v="200.71549747048903"/>
    <x v="0"/>
  </r>
  <r>
    <n v="2490"/>
    <x v="26"/>
    <x v="33"/>
    <x v="6"/>
    <x v="8"/>
    <n v="118.6"/>
    <x v="226"/>
    <x v="3"/>
    <n v="6"/>
    <x v="2488"/>
    <s v="Gold"/>
    <x v="21"/>
    <n v="4"/>
    <s v="★★★★★"/>
    <n v="5"/>
    <n v="11677"/>
    <n v="5"/>
    <x v="2489"/>
    <n v="4.8566610455311974"/>
    <n v="133.95512152777778"/>
    <x v="1"/>
  </r>
  <r>
    <n v="2491"/>
    <x v="40"/>
    <x v="136"/>
    <x v="8"/>
    <x v="2"/>
    <n v="148.1"/>
    <x v="199"/>
    <x v="9"/>
    <n v="7.9"/>
    <x v="2489"/>
    <s v="Copper"/>
    <x v="3"/>
    <n v="1"/>
    <s v="★★★☆☆"/>
    <n v="3"/>
    <n v="16886"/>
    <n v="4"/>
    <x v="2490"/>
    <n v="2.4780553679945982"/>
    <n v="350.23359673024521"/>
    <x v="0"/>
  </r>
  <r>
    <n v="2492"/>
    <x v="13"/>
    <x v="13"/>
    <x v="2"/>
    <x v="8"/>
    <n v="118"/>
    <x v="464"/>
    <x v="6"/>
    <n v="8.1"/>
    <x v="2490"/>
    <s v="Black"/>
    <x v="11"/>
    <s v="Unknown"/>
    <s v="★★★★☆"/>
    <n v="4"/>
    <n v="5583"/>
    <n v="3"/>
    <x v="2491"/>
    <n v="2.0254237288135593"/>
    <n v="293.51292887029285"/>
    <x v="1"/>
  </r>
  <r>
    <n v="2493"/>
    <x v="12"/>
    <x v="89"/>
    <x v="0"/>
    <x v="12"/>
    <n v="52.9"/>
    <x v="488"/>
    <x v="6"/>
    <n v="7.1"/>
    <x v="2491"/>
    <s v="Yellow"/>
    <x v="12"/>
    <n v="3"/>
    <s v="★★★☆☆"/>
    <n v="3"/>
    <n v="968"/>
    <n v="3"/>
    <x v="2492"/>
    <n v="4.3667296786389418"/>
    <n v="250.13220779220779"/>
    <x v="1"/>
  </r>
  <r>
    <n v="2494"/>
    <x v="41"/>
    <x v="134"/>
    <x v="2"/>
    <x v="3"/>
    <n v="88.6"/>
    <x v="249"/>
    <x v="13"/>
    <n v="11"/>
    <x v="2492"/>
    <s v="Pink"/>
    <x v="37"/>
    <n v="3"/>
    <s v="★★★★☆"/>
    <n v="4"/>
    <n v="13266"/>
    <n v="4"/>
    <x v="2493"/>
    <n v="6.2641083521444703"/>
    <n v="168.6394054054054"/>
    <x v="0"/>
  </r>
  <r>
    <n v="2495"/>
    <x v="14"/>
    <x v="14"/>
    <x v="10"/>
    <x v="2"/>
    <n v="71.2"/>
    <x v="392"/>
    <x v="2"/>
    <n v="9.3000000000000007"/>
    <x v="2493"/>
    <s v="Burgundy"/>
    <x v="36"/>
    <n v="1"/>
    <s v="★★★☆☆"/>
    <n v="3"/>
    <n v="6322"/>
    <n v="4"/>
    <x v="2494"/>
    <n v="6.643258426966292"/>
    <n v="279.37454545454545"/>
    <x v="0"/>
  </r>
  <r>
    <n v="2496"/>
    <x v="40"/>
    <x v="62"/>
    <x v="8"/>
    <x v="4"/>
    <n v="103.1"/>
    <x v="295"/>
    <x v="0"/>
    <n v="9.6"/>
    <x v="2494"/>
    <s v="Matte Blue"/>
    <x v="39"/>
    <s v="Unknown"/>
    <s v="★★★★☆"/>
    <n v="4"/>
    <n v="3832"/>
    <n v="4"/>
    <x v="2495"/>
    <n v="2.735208535402522"/>
    <n v="395.05563829787235"/>
    <x v="0"/>
  </r>
  <r>
    <n v="2497"/>
    <x v="27"/>
    <x v="102"/>
    <x v="9"/>
    <x v="9"/>
    <n v="120.6"/>
    <x v="498"/>
    <x v="6"/>
    <n v="11.7"/>
    <x v="2495"/>
    <s v="Ice Silver"/>
    <x v="33"/>
    <n v="2"/>
    <s v="★★★☆☆"/>
    <n v="3"/>
    <n v="3232"/>
    <n v="4"/>
    <x v="2496"/>
    <n v="2.2222222222222223"/>
    <n v="279.16455223880598"/>
    <x v="1"/>
  </r>
  <r>
    <n v="2498"/>
    <x v="20"/>
    <x v="22"/>
    <x v="7"/>
    <x v="4"/>
    <n v="29"/>
    <x v="415"/>
    <x v="0"/>
    <n v="3.5"/>
    <x v="2496"/>
    <s v="Red"/>
    <x v="9"/>
    <n v="3"/>
    <s v="★★★★★"/>
    <n v="5"/>
    <n v="16880"/>
    <n v="3"/>
    <x v="2497"/>
    <n v="9"/>
    <n v="412.65532567049809"/>
    <x v="0"/>
  </r>
  <r>
    <n v="2499"/>
    <x v="7"/>
    <x v="40"/>
    <x v="8"/>
    <x v="8"/>
    <n v="47.2"/>
    <x v="221"/>
    <x v="14"/>
    <n v="3.3"/>
    <x v="2497"/>
    <s v="Racing Red"/>
    <x v="29"/>
    <s v="Unknown"/>
    <s v="★★★☆☆"/>
    <n v="3"/>
    <n v="5925"/>
    <n v="5"/>
    <x v="2498"/>
    <n v="8.8771186440677958"/>
    <n v="176.61906921241049"/>
    <x v="1"/>
  </r>
  <r>
    <n v="2500"/>
    <x v="13"/>
    <x v="13"/>
    <x v="8"/>
    <x v="13"/>
    <n v="111.6"/>
    <x v="70"/>
    <x v="15"/>
    <n v="1.5"/>
    <x v="2498"/>
    <s v="Gun Metal"/>
    <x v="37"/>
    <n v="2"/>
    <s v="★★★★★"/>
    <n v="5"/>
    <n v="16038"/>
    <n v="3"/>
    <x v="2499"/>
    <n v="1.0304659498207887"/>
    <n v="907.20130434782607"/>
    <x v="0"/>
  </r>
  <r>
    <n v="2501"/>
    <x v="17"/>
    <x v="17"/>
    <x v="7"/>
    <x v="1"/>
    <n v="80.2"/>
    <x v="278"/>
    <x v="2"/>
    <n v="7.1"/>
    <x v="2499"/>
    <s v="Matte White"/>
    <x v="12"/>
    <n v="2"/>
    <s v="★★★★☆"/>
    <n v="4"/>
    <n v="18840"/>
    <n v="4"/>
    <x v="2500"/>
    <n v="3.0049875311720697"/>
    <n v="332.12165975103738"/>
    <x v="0"/>
  </r>
  <r>
    <n v="2502"/>
    <x v="18"/>
    <x v="121"/>
    <x v="5"/>
    <x v="3"/>
    <n v="32.200000000000003"/>
    <x v="362"/>
    <x v="2"/>
    <n v="8.1"/>
    <x v="2500"/>
    <s v="Gold"/>
    <x v="23"/>
    <n v="1"/>
    <s v="★★★★★"/>
    <n v="5"/>
    <n v="19023"/>
    <n v="3"/>
    <x v="2501"/>
    <n v="17.857142857142854"/>
    <n v="213.56139130434784"/>
    <x v="0"/>
  </r>
  <r>
    <n v="2503"/>
    <x v="12"/>
    <x v="89"/>
    <x v="0"/>
    <x v="13"/>
    <n v="125.3"/>
    <x v="45"/>
    <x v="6"/>
    <n v="11.6"/>
    <x v="2501"/>
    <s v="Sapphire Blue"/>
    <x v="22"/>
    <n v="0"/>
    <s v="★★★☆☆"/>
    <n v="3"/>
    <n v="3410"/>
    <n v="5"/>
    <x v="2502"/>
    <n v="3.6791699920191543"/>
    <n v="146.75177874186554"/>
    <x v="1"/>
  </r>
  <r>
    <n v="2504"/>
    <x v="26"/>
    <x v="90"/>
    <x v="1"/>
    <x v="12"/>
    <n v="124.2"/>
    <x v="424"/>
    <x v="9"/>
    <n v="11.5"/>
    <x v="2502"/>
    <s v="Yellow"/>
    <x v="16"/>
    <n v="3"/>
    <s v="★★★★☆"/>
    <n v="4"/>
    <n v="2298"/>
    <n v="3"/>
    <x v="2503"/>
    <n v="3.5909822866344605"/>
    <n v="222.28881165919282"/>
    <x v="0"/>
  </r>
  <r>
    <n v="2505"/>
    <x v="19"/>
    <x v="73"/>
    <x v="3"/>
    <x v="1"/>
    <n v="63.1"/>
    <x v="166"/>
    <x v="9"/>
    <n v="5.7"/>
    <x v="2503"/>
    <s v="Charcoal"/>
    <x v="16"/>
    <n v="3"/>
    <s v="★★★☆☆"/>
    <n v="3"/>
    <n v="18128"/>
    <n v="3"/>
    <x v="2504"/>
    <n v="6.0855784469096674"/>
    <n v="363.40940104166663"/>
    <x v="0"/>
  </r>
  <r>
    <n v="2506"/>
    <x v="38"/>
    <x v="60"/>
    <x v="4"/>
    <x v="10"/>
    <n v="130.4"/>
    <x v="483"/>
    <x v="14"/>
    <n v="11"/>
    <x v="2504"/>
    <s v="Matte Green"/>
    <x v="30"/>
    <s v="Unknown"/>
    <s v="Unknown"/>
    <s v="Unknown"/>
    <n v="17361"/>
    <n v="4"/>
    <x v="2505"/>
    <n v="3.742331288343558"/>
    <n v="101.95202868852458"/>
    <x v="1"/>
  </r>
  <r>
    <n v="2507"/>
    <x v="35"/>
    <x v="87"/>
    <x v="1"/>
    <x v="4"/>
    <n v="121.2"/>
    <x v="378"/>
    <x v="14"/>
    <n v="2.7"/>
    <x v="2505"/>
    <s v="Blue"/>
    <x v="22"/>
    <n v="3"/>
    <s v="★★★★☆"/>
    <n v="4"/>
    <n v="18529"/>
    <n v="4"/>
    <x v="2506"/>
    <n v="4.5214521452145213"/>
    <n v="210.93332116788324"/>
    <x v="0"/>
  </r>
  <r>
    <n v="2508"/>
    <x v="50"/>
    <x v="94"/>
    <x v="7"/>
    <x v="1"/>
    <n v="36"/>
    <x v="147"/>
    <x v="13"/>
    <n v="3.4"/>
    <x v="2506"/>
    <s v="Rose Gold"/>
    <x v="13"/>
    <n v="2"/>
    <s v="Unknown"/>
    <s v="Unknown"/>
    <n v="8904"/>
    <n v="3"/>
    <x v="2507"/>
    <n v="13.444444444444445"/>
    <n v="238.01314049586776"/>
    <x v="0"/>
  </r>
  <r>
    <n v="2509"/>
    <x v="31"/>
    <x v="105"/>
    <x v="2"/>
    <x v="3"/>
    <n v="25.9"/>
    <x v="407"/>
    <x v="7"/>
    <n v="1.1000000000000001"/>
    <x v="2507"/>
    <s v="Navy Blue"/>
    <x v="14"/>
    <n v="4"/>
    <s v="★★★★★"/>
    <n v="5"/>
    <n v="5286"/>
    <n v="3"/>
    <x v="2508"/>
    <n v="8.5714285714285712"/>
    <n v="363.68040540540539"/>
    <x v="0"/>
  </r>
  <r>
    <n v="2510"/>
    <x v="48"/>
    <x v="96"/>
    <x v="6"/>
    <x v="10"/>
    <n v="78.900000000000006"/>
    <x v="185"/>
    <x v="13"/>
    <n v="3.5"/>
    <x v="2508"/>
    <s v="Champagne"/>
    <x v="32"/>
    <n v="4"/>
    <s v="★★★☆☆"/>
    <n v="3"/>
    <n v="19548"/>
    <n v="4"/>
    <x v="2509"/>
    <n v="2.5982256020278833"/>
    <n v="490.94068292682925"/>
    <x v="0"/>
  </r>
  <r>
    <n v="2511"/>
    <x v="25"/>
    <x v="31"/>
    <x v="9"/>
    <x v="3"/>
    <n v="102"/>
    <x v="9"/>
    <x v="5"/>
    <n v="11.9"/>
    <x v="2509"/>
    <s v="Turquoise"/>
    <x v="35"/>
    <n v="3"/>
    <s v="★★★★★"/>
    <n v="5"/>
    <n v="7975"/>
    <n v="5"/>
    <x v="2510"/>
    <n v="5.382352941176471"/>
    <n v="151.99025500910747"/>
    <x v="0"/>
  </r>
  <r>
    <n v="2512"/>
    <x v="32"/>
    <x v="85"/>
    <x v="0"/>
    <x v="1"/>
    <n v="111.1"/>
    <x v="54"/>
    <x v="0"/>
    <n v="4.5999999999999996"/>
    <x v="2510"/>
    <s v="Blue"/>
    <x v="33"/>
    <n v="3"/>
    <s v="★★★☆☆"/>
    <n v="3"/>
    <n v="13149"/>
    <n v="3"/>
    <x v="2511"/>
    <n v="1.7641764176417642"/>
    <n v="590.17163265306124"/>
    <x v="0"/>
  </r>
  <r>
    <n v="2513"/>
    <x v="38"/>
    <x v="60"/>
    <x v="4"/>
    <x v="12"/>
    <n v="57.6"/>
    <x v="0"/>
    <x v="10"/>
    <n v="3.5"/>
    <x v="2511"/>
    <s v="Pearl White"/>
    <x v="34"/>
    <n v="0"/>
    <s v="★★★☆☆"/>
    <n v="3"/>
    <n v="13402"/>
    <n v="5"/>
    <x v="2512"/>
    <n v="3.7152777777777777"/>
    <n v="680.19406542056072"/>
    <x v="0"/>
  </r>
  <r>
    <n v="2514"/>
    <x v="4"/>
    <x v="64"/>
    <x v="7"/>
    <x v="11"/>
    <n v="39.200000000000003"/>
    <x v="421"/>
    <x v="10"/>
    <n v="5.5"/>
    <x v="2512"/>
    <s v="Candy Apple Red"/>
    <x v="32"/>
    <n v="5"/>
    <s v="★★★★☆"/>
    <n v="4"/>
    <n v="6979"/>
    <n v="5"/>
    <x v="2513"/>
    <n v="12.678571428571427"/>
    <n v="299.54430583501005"/>
    <x v="0"/>
  </r>
  <r>
    <n v="2515"/>
    <x v="8"/>
    <x v="8"/>
    <x v="9"/>
    <x v="1"/>
    <n v="123.6"/>
    <x v="155"/>
    <x v="11"/>
    <n v="12"/>
    <x v="2513"/>
    <s v="Matte Green"/>
    <x v="24"/>
    <n v="5"/>
    <s v="★★★★★"/>
    <n v="5"/>
    <n v="3299"/>
    <n v="4"/>
    <x v="2514"/>
    <n v="2.0307443365695792"/>
    <n v="338.73426294820717"/>
    <x v="0"/>
  </r>
  <r>
    <n v="2516"/>
    <x v="48"/>
    <x v="92"/>
    <x v="7"/>
    <x v="3"/>
    <n v="37.6"/>
    <x v="377"/>
    <x v="11"/>
    <n v="10.3"/>
    <x v="2514"/>
    <s v="Charcoal"/>
    <x v="34"/>
    <n v="0"/>
    <s v="★★★☆☆"/>
    <n v="3"/>
    <n v="18826"/>
    <n v="3"/>
    <x v="2515"/>
    <n v="14.414893617021276"/>
    <n v="152.41398523985239"/>
    <x v="0"/>
  </r>
  <r>
    <n v="2517"/>
    <x v="8"/>
    <x v="8"/>
    <x v="9"/>
    <x v="13"/>
    <n v="135.19999999999999"/>
    <x v="435"/>
    <x v="5"/>
    <n v="5.3"/>
    <x v="2515"/>
    <s v="Beige"/>
    <x v="4"/>
    <n v="4"/>
    <s v="★★★★★"/>
    <n v="5"/>
    <n v="6690"/>
    <n v="4"/>
    <x v="2516"/>
    <n v="1.2130177514792901"/>
    <n v="787.43499999999995"/>
    <x v="0"/>
  </r>
  <r>
    <n v="2518"/>
    <x v="29"/>
    <x v="38"/>
    <x v="9"/>
    <x v="0"/>
    <n v="138"/>
    <x v="179"/>
    <x v="14"/>
    <n v="0.9"/>
    <x v="2516"/>
    <s v="Cream"/>
    <x v="12"/>
    <n v="0"/>
    <s v="★★★★☆"/>
    <n v="4"/>
    <n v="7419"/>
    <n v="3"/>
    <x v="2517"/>
    <n v="1.9057971014492754"/>
    <n v="485.08346007604564"/>
    <x v="0"/>
  </r>
  <r>
    <n v="2519"/>
    <x v="9"/>
    <x v="177"/>
    <x v="1"/>
    <x v="8"/>
    <n v="126"/>
    <x v="397"/>
    <x v="9"/>
    <n v="4.9000000000000004"/>
    <x v="2517"/>
    <s v="Purple"/>
    <x v="39"/>
    <n v="2"/>
    <s v="★★★★☆"/>
    <n v="4"/>
    <n v="5137"/>
    <n v="5"/>
    <x v="2518"/>
    <n v="3.6825396825396823"/>
    <n v="177.26556034482758"/>
    <x v="0"/>
  </r>
  <r>
    <n v="2520"/>
    <x v="44"/>
    <x v="108"/>
    <x v="9"/>
    <x v="9"/>
    <n v="56.1"/>
    <x v="288"/>
    <x v="3"/>
    <n v="8.6"/>
    <x v="2518"/>
    <s v="Graphite Gray"/>
    <x v="33"/>
    <n v="3"/>
    <s v="Unknown"/>
    <s v="Unknown"/>
    <n v="18154"/>
    <n v="3"/>
    <x v="2519"/>
    <n v="4.830659536541889"/>
    <n v="529.17236162361621"/>
    <x v="0"/>
  </r>
  <r>
    <n v="2521"/>
    <x v="16"/>
    <x v="16"/>
    <x v="2"/>
    <x v="12"/>
    <n v="49.2"/>
    <x v="296"/>
    <x v="3"/>
    <n v="4.8"/>
    <x v="2519"/>
    <s v="Rose Gold"/>
    <x v="3"/>
    <n v="5"/>
    <s v="★★★★☆"/>
    <n v="4"/>
    <n v="12199"/>
    <n v="3"/>
    <x v="2520"/>
    <n v="3.2317073170731705"/>
    <n v="797.32484276729554"/>
    <x v="0"/>
  </r>
  <r>
    <n v="2522"/>
    <x v="23"/>
    <x v="106"/>
    <x v="2"/>
    <x v="6"/>
    <n v="23.9"/>
    <x v="7"/>
    <x v="14"/>
    <n v="8.1999999999999993"/>
    <x v="2520"/>
    <s v="White"/>
    <x v="2"/>
    <n v="1"/>
    <s v="★★★★★"/>
    <n v="5"/>
    <n v="13057"/>
    <n v="5"/>
    <x v="2521"/>
    <n v="4.3933054393305442"/>
    <n v="1407.7455238095238"/>
    <x v="0"/>
  </r>
  <r>
    <n v="2523"/>
    <x v="50"/>
    <x v="117"/>
    <x v="6"/>
    <x v="6"/>
    <n v="36.5"/>
    <x v="243"/>
    <x v="5"/>
    <n v="11.2"/>
    <x v="2521"/>
    <s v="Titanium"/>
    <x v="15"/>
    <n v="5"/>
    <s v="★★★★★"/>
    <n v="5"/>
    <n v="13013"/>
    <n v="5"/>
    <x v="2522"/>
    <n v="5.397260273972603"/>
    <n v="509.65218274111675"/>
    <x v="0"/>
  </r>
  <r>
    <n v="2524"/>
    <x v="28"/>
    <x v="142"/>
    <x v="8"/>
    <x v="11"/>
    <n v="76"/>
    <x v="416"/>
    <x v="4"/>
    <n v="8"/>
    <x v="2522"/>
    <s v="Teal"/>
    <x v="12"/>
    <n v="3"/>
    <s v="★★★★☆"/>
    <n v="4"/>
    <n v="11902"/>
    <n v="3"/>
    <x v="2523"/>
    <n v="1.5394736842105263"/>
    <n v="599.71914529914534"/>
    <x v="1"/>
  </r>
  <r>
    <n v="2525"/>
    <x v="5"/>
    <x v="128"/>
    <x v="7"/>
    <x v="5"/>
    <n v="87.7"/>
    <x v="11"/>
    <x v="5"/>
    <n v="3"/>
    <x v="2523"/>
    <s v="Midnight Black"/>
    <x v="4"/>
    <n v="2"/>
    <s v="★★★★☆"/>
    <n v="4"/>
    <n v="17365"/>
    <n v="5"/>
    <x v="2524"/>
    <n v="4.5724059293044466"/>
    <n v="324.72147132169573"/>
    <x v="0"/>
  </r>
  <r>
    <n v="2526"/>
    <x v="27"/>
    <x v="102"/>
    <x v="5"/>
    <x v="12"/>
    <n v="75"/>
    <x v="151"/>
    <x v="7"/>
    <n v="2.8"/>
    <x v="2524"/>
    <s v="Stealth Gray"/>
    <x v="0"/>
    <n v="5"/>
    <s v="★★★★★"/>
    <n v="5"/>
    <n v="14140"/>
    <n v="4"/>
    <x v="2525"/>
    <n v="2.4133333333333336"/>
    <n v="343.98524861878457"/>
    <x v="1"/>
  </r>
  <r>
    <n v="2527"/>
    <x v="16"/>
    <x v="52"/>
    <x v="10"/>
    <x v="10"/>
    <n v="130.1"/>
    <x v="446"/>
    <x v="13"/>
    <n v="10.9"/>
    <x v="2525"/>
    <s v="Silver"/>
    <x v="35"/>
    <s v="Unknown"/>
    <s v="★★★★★"/>
    <n v="5"/>
    <n v="3543"/>
    <n v="3"/>
    <x v="2526"/>
    <n v="3.8739431206764028"/>
    <n v="243.75726190476192"/>
    <x v="0"/>
  </r>
  <r>
    <n v="2528"/>
    <x v="5"/>
    <x v="5"/>
    <x v="4"/>
    <x v="9"/>
    <n v="92.6"/>
    <x v="464"/>
    <x v="2"/>
    <n v="9.4"/>
    <x v="2526"/>
    <s v="Lime Green"/>
    <x v="28"/>
    <n v="2"/>
    <s v="★★★★★"/>
    <n v="5"/>
    <n v="3912"/>
    <n v="3"/>
    <x v="2527"/>
    <n v="2.5809935205183585"/>
    <n v="404.46351464435145"/>
    <x v="0"/>
  </r>
  <r>
    <n v="2529"/>
    <x v="4"/>
    <x v="157"/>
    <x v="4"/>
    <x v="12"/>
    <n v="118"/>
    <x v="206"/>
    <x v="3"/>
    <n v="0.6"/>
    <x v="2527"/>
    <s v="Rose Gold"/>
    <x v="23"/>
    <n v="4"/>
    <s v="★★★☆☆"/>
    <n v="3"/>
    <n v="10803"/>
    <n v="5"/>
    <x v="2528"/>
    <n v="3.4491525423728815"/>
    <n v="77.898280098280097"/>
    <x v="2"/>
  </r>
  <r>
    <n v="2530"/>
    <x v="26"/>
    <x v="173"/>
    <x v="3"/>
    <x v="6"/>
    <n v="54.8"/>
    <x v="247"/>
    <x v="12"/>
    <n v="3.8"/>
    <x v="2528"/>
    <s v="Pink"/>
    <x v="14"/>
    <n v="5"/>
    <s v="★★★☆☆"/>
    <n v="3"/>
    <n v="11111"/>
    <n v="4"/>
    <x v="2529"/>
    <n v="3.613138686131387"/>
    <n v="660.21414141414141"/>
    <x v="0"/>
  </r>
  <r>
    <n v="2531"/>
    <x v="41"/>
    <x v="67"/>
    <x v="2"/>
    <x v="7"/>
    <n v="87.4"/>
    <x v="306"/>
    <x v="9"/>
    <n v="9.8000000000000007"/>
    <x v="2529"/>
    <s v="Silver"/>
    <x v="10"/>
    <n v="1"/>
    <s v="Unknown"/>
    <s v="Unknown"/>
    <n v="13593"/>
    <n v="5"/>
    <x v="2530"/>
    <n v="5.9610983981693364"/>
    <n v="193.77556621880998"/>
    <x v="0"/>
  </r>
  <r>
    <n v="2532"/>
    <x v="45"/>
    <x v="77"/>
    <x v="0"/>
    <x v="5"/>
    <n v="37.799999999999997"/>
    <x v="65"/>
    <x v="15"/>
    <n v="2.2999999999999998"/>
    <x v="2530"/>
    <s v="Copper"/>
    <x v="33"/>
    <n v="3"/>
    <s v="★★★☆☆"/>
    <n v="3"/>
    <n v="4883"/>
    <n v="5"/>
    <x v="2531"/>
    <n v="11.243386243386244"/>
    <n v="340.52042352941174"/>
    <x v="0"/>
  </r>
  <r>
    <n v="2533"/>
    <x v="17"/>
    <x v="17"/>
    <x v="2"/>
    <x v="9"/>
    <n v="88.1"/>
    <x v="243"/>
    <x v="4"/>
    <n v="9.4"/>
    <x v="2531"/>
    <s v="Platinum"/>
    <x v="22"/>
    <n v="4"/>
    <s v="★★★★★"/>
    <n v="5"/>
    <n v="10519"/>
    <n v="5"/>
    <x v="2532"/>
    <n v="2.2360953461975028"/>
    <n v="183.7002030456853"/>
    <x v="2"/>
  </r>
  <r>
    <n v="2534"/>
    <x v="3"/>
    <x v="57"/>
    <x v="9"/>
    <x v="8"/>
    <n v="132.1"/>
    <x v="120"/>
    <x v="10"/>
    <n v="3.3"/>
    <x v="2532"/>
    <s v="Titanium"/>
    <x v="28"/>
    <n v="2"/>
    <s v="★★★★☆"/>
    <n v="4"/>
    <n v="3931"/>
    <n v="4"/>
    <x v="2533"/>
    <n v="1.3323239969719909"/>
    <n v="224.34198863636365"/>
    <x v="2"/>
  </r>
  <r>
    <n v="2535"/>
    <x v="4"/>
    <x v="4"/>
    <x v="7"/>
    <x v="1"/>
    <n v="131.9"/>
    <x v="318"/>
    <x v="7"/>
    <n v="2.9"/>
    <x v="2533"/>
    <s v="Matte Green"/>
    <x v="19"/>
    <n v="0"/>
    <s v="★★★★★"/>
    <n v="5"/>
    <n v="12979"/>
    <n v="4"/>
    <x v="2534"/>
    <n v="2.7445034116755118"/>
    <n v="177.48381215469612"/>
    <x v="1"/>
  </r>
  <r>
    <n v="2536"/>
    <x v="44"/>
    <x v="108"/>
    <x v="9"/>
    <x v="13"/>
    <n v="65.7"/>
    <x v="10"/>
    <x v="4"/>
    <n v="2.2000000000000002"/>
    <x v="2534"/>
    <s v="Matte Green"/>
    <x v="11"/>
    <n v="1"/>
    <s v="★★★☆☆"/>
    <n v="3"/>
    <n v="15458"/>
    <n v="3"/>
    <x v="2535"/>
    <n v="5.6316590563165905"/>
    <n v="315.92756756756756"/>
    <x v="0"/>
  </r>
  <r>
    <n v="2537"/>
    <x v="22"/>
    <x v="86"/>
    <x v="3"/>
    <x v="5"/>
    <n v="83.6"/>
    <x v="59"/>
    <x v="7"/>
    <n v="11"/>
    <x v="2535"/>
    <s v="Electric Blue"/>
    <x v="32"/>
    <n v="2"/>
    <s v="★★★★☆"/>
    <n v="4"/>
    <n v="3885"/>
    <n v="5"/>
    <x v="2536"/>
    <n v="2.7511961722488039"/>
    <n v="346.02830434782607"/>
    <x v="1"/>
  </r>
  <r>
    <n v="2538"/>
    <x v="51"/>
    <x v="139"/>
    <x v="2"/>
    <x v="1"/>
    <n v="85.5"/>
    <x v="346"/>
    <x v="3"/>
    <n v="4.0999999999999996"/>
    <x v="2536"/>
    <s v="Matte Black"/>
    <x v="27"/>
    <n v="5"/>
    <s v="★★★☆☆"/>
    <n v="3"/>
    <n v="15526"/>
    <n v="5"/>
    <x v="2537"/>
    <n v="4.6198830409356724"/>
    <n v="368.92058227848105"/>
    <x v="0"/>
  </r>
  <r>
    <n v="2539"/>
    <x v="40"/>
    <x v="115"/>
    <x v="5"/>
    <x v="4"/>
    <n v="140.6"/>
    <x v="64"/>
    <x v="11"/>
    <n v="0.7"/>
    <x v="2537"/>
    <s v="Turquoise"/>
    <x v="16"/>
    <n v="1"/>
    <s v="★★★★☆"/>
    <n v="4"/>
    <n v="4655"/>
    <n v="4"/>
    <x v="2538"/>
    <n v="1.1593172119487909"/>
    <n v="634.53687116564413"/>
    <x v="0"/>
  </r>
  <r>
    <n v="2540"/>
    <x v="43"/>
    <x v="74"/>
    <x v="10"/>
    <x v="2"/>
    <n v="73.900000000000006"/>
    <x v="382"/>
    <x v="15"/>
    <n v="9.8000000000000007"/>
    <x v="2538"/>
    <s v="Crimson Red"/>
    <x v="28"/>
    <s v="Unknown"/>
    <s v="★★★★★"/>
    <n v="5"/>
    <n v="11284"/>
    <n v="4"/>
    <x v="2539"/>
    <n v="2.976995940460081"/>
    <n v="392.73322727272728"/>
    <x v="0"/>
  </r>
  <r>
    <n v="2541"/>
    <x v="0"/>
    <x v="0"/>
    <x v="3"/>
    <x v="1"/>
    <n v="117.3"/>
    <x v="66"/>
    <x v="2"/>
    <n v="2.4"/>
    <x v="2539"/>
    <s v="Platinum"/>
    <x v="26"/>
    <n v="0"/>
    <s v="★★★☆☆"/>
    <n v="3"/>
    <n v="876"/>
    <n v="4"/>
    <x v="2540"/>
    <n v="4.9957374254049451"/>
    <n v="248.17068259385664"/>
    <x v="0"/>
  </r>
  <r>
    <n v="2542"/>
    <x v="9"/>
    <x v="84"/>
    <x v="6"/>
    <x v="11"/>
    <n v="132.80000000000001"/>
    <x v="370"/>
    <x v="0"/>
    <n v="9.1"/>
    <x v="2540"/>
    <s v="Matte Green"/>
    <x v="39"/>
    <n v="1"/>
    <s v="★★★★☆"/>
    <n v="4"/>
    <n v="3128"/>
    <n v="5"/>
    <x v="2541"/>
    <n v="0.82078313253012036"/>
    <n v="1002.4295412844037"/>
    <x v="0"/>
  </r>
  <r>
    <n v="2543"/>
    <x v="33"/>
    <x v="159"/>
    <x v="5"/>
    <x v="6"/>
    <n v="24"/>
    <x v="119"/>
    <x v="11"/>
    <n v="11.4"/>
    <x v="2541"/>
    <s v="Orange"/>
    <x v="20"/>
    <n v="5"/>
    <s v="★★★★★"/>
    <n v="5"/>
    <n v="1636"/>
    <n v="4"/>
    <x v="2542"/>
    <n v="8.7916666666666661"/>
    <n v="560.73327014218012"/>
    <x v="0"/>
  </r>
  <r>
    <n v="2544"/>
    <x v="43"/>
    <x v="124"/>
    <x v="6"/>
    <x v="12"/>
    <n v="82.7"/>
    <x v="259"/>
    <x v="0"/>
    <n v="9.1"/>
    <x v="2542"/>
    <s v="Yellow"/>
    <x v="0"/>
    <n v="0"/>
    <s v="★★★★★"/>
    <n v="5"/>
    <n v="8202"/>
    <n v="3"/>
    <x v="2543"/>
    <n v="5.1269649334945582"/>
    <n v="272.38596698113207"/>
    <x v="0"/>
  </r>
  <r>
    <n v="2545"/>
    <x v="51"/>
    <x v="174"/>
    <x v="3"/>
    <x v="10"/>
    <n v="71.3"/>
    <x v="457"/>
    <x v="15"/>
    <n v="7.9"/>
    <x v="2543"/>
    <s v="Cosmic Purple"/>
    <x v="36"/>
    <n v="2"/>
    <s v="★★★★★"/>
    <n v="5"/>
    <n v="9257"/>
    <n v="3"/>
    <x v="2544"/>
    <n v="7.0827489481065919"/>
    <n v="165.61554455445545"/>
    <x v="0"/>
  </r>
  <r>
    <n v="2546"/>
    <x v="9"/>
    <x v="42"/>
    <x v="8"/>
    <x v="9"/>
    <n v="49.4"/>
    <x v="148"/>
    <x v="0"/>
    <n v="2"/>
    <x v="2544"/>
    <s v="Stealth Gray"/>
    <x v="37"/>
    <n v="1"/>
    <s v="★★★★☆"/>
    <n v="4"/>
    <n v="11110"/>
    <n v="3"/>
    <x v="2545"/>
    <n v="8.4008097165991913"/>
    <n v="109.34421686746988"/>
    <x v="1"/>
  </r>
  <r>
    <n v="2547"/>
    <x v="42"/>
    <x v="119"/>
    <x v="1"/>
    <x v="14"/>
    <n v="87.8"/>
    <x v="9"/>
    <x v="14"/>
    <n v="2.6"/>
    <x v="2545"/>
    <s v="Copper"/>
    <x v="20"/>
    <n v="0"/>
    <s v="★★★★★"/>
    <n v="5"/>
    <n v="7546"/>
    <n v="5"/>
    <x v="2546"/>
    <n v="6.2528473804100226"/>
    <n v="76.460655737704926"/>
    <x v="1"/>
  </r>
  <r>
    <n v="2548"/>
    <x v="46"/>
    <x v="80"/>
    <x v="3"/>
    <x v="12"/>
    <n v="90.5"/>
    <x v="211"/>
    <x v="8"/>
    <n v="2.5"/>
    <x v="2546"/>
    <s v="Stealth Gray"/>
    <x v="39"/>
    <n v="5"/>
    <s v="★★★★★"/>
    <n v="5"/>
    <n v="8080"/>
    <n v="4"/>
    <x v="2547"/>
    <n v="3.9558011049723758"/>
    <n v="346.51533519553072"/>
    <x v="0"/>
  </r>
  <r>
    <n v="2549"/>
    <x v="11"/>
    <x v="118"/>
    <x v="5"/>
    <x v="13"/>
    <n v="78.099999999999994"/>
    <x v="188"/>
    <x v="2"/>
    <n v="10.6"/>
    <x v="2547"/>
    <s v="Volcanic Yellow"/>
    <x v="9"/>
    <n v="1"/>
    <s v="★★★★★"/>
    <n v="5"/>
    <n v="1788"/>
    <n v="3"/>
    <x v="2548"/>
    <n v="4.3918053777208712"/>
    <n v="289.05944606413993"/>
    <x v="0"/>
  </r>
  <r>
    <n v="2550"/>
    <x v="8"/>
    <x v="8"/>
    <x v="9"/>
    <x v="6"/>
    <n v="130.80000000000001"/>
    <x v="397"/>
    <x v="6"/>
    <n v="7.3"/>
    <x v="2548"/>
    <s v="Racing Red"/>
    <x v="38"/>
    <n v="4"/>
    <s v="Unknown"/>
    <s v="Unknown"/>
    <n v="18661"/>
    <n v="5"/>
    <x v="2549"/>
    <n v="3.547400611620795"/>
    <n v="139.60633620689654"/>
    <x v="1"/>
  </r>
  <r>
    <n v="2551"/>
    <x v="31"/>
    <x v="105"/>
    <x v="8"/>
    <x v="0"/>
    <n v="73.900000000000006"/>
    <x v="192"/>
    <x v="15"/>
    <n v="10.5"/>
    <x v="2549"/>
    <s v="Purple"/>
    <x v="19"/>
    <n v="5"/>
    <s v="★★★☆☆"/>
    <n v="3"/>
    <n v="2118"/>
    <n v="3"/>
    <x v="2550"/>
    <n v="7.7131258457374825"/>
    <n v="235.73226315789475"/>
    <x v="0"/>
  </r>
  <r>
    <n v="2552"/>
    <x v="41"/>
    <x v="134"/>
    <x v="7"/>
    <x v="10"/>
    <n v="49.9"/>
    <x v="80"/>
    <x v="5"/>
    <n v="11.6"/>
    <x v="2550"/>
    <s v="Sapphire Blue"/>
    <x v="22"/>
    <n v="3"/>
    <s v="★★★★☆"/>
    <n v="4"/>
    <n v="6445"/>
    <n v="5"/>
    <x v="2551"/>
    <n v="8.4769539078156306"/>
    <n v="85.57704491725768"/>
    <x v="2"/>
  </r>
  <r>
    <n v="2553"/>
    <x v="31"/>
    <x v="56"/>
    <x v="9"/>
    <x v="5"/>
    <n v="128"/>
    <x v="176"/>
    <x v="6"/>
    <n v="8.3000000000000007"/>
    <x v="2551"/>
    <s v="Cosmic Purple"/>
    <x v="36"/>
    <n v="5"/>
    <s v="★★★☆☆"/>
    <n v="3"/>
    <n v="666"/>
    <n v="3"/>
    <x v="2552"/>
    <n v="1.9453125"/>
    <n v="395.27341365461848"/>
    <x v="0"/>
  </r>
  <r>
    <n v="2554"/>
    <x v="1"/>
    <x v="1"/>
    <x v="0"/>
    <x v="14"/>
    <n v="23.9"/>
    <x v="146"/>
    <x v="13"/>
    <n v="2.5"/>
    <x v="2552"/>
    <s v="Lime Green"/>
    <x v="31"/>
    <n v="3"/>
    <s v="Unknown"/>
    <s v="Unknown"/>
    <n v="16005"/>
    <n v="4"/>
    <x v="2553"/>
    <n v="20.083682008368203"/>
    <n v="266.74931249999997"/>
    <x v="0"/>
  </r>
  <r>
    <n v="2555"/>
    <x v="5"/>
    <x v="35"/>
    <x v="4"/>
    <x v="13"/>
    <n v="132.69999999999999"/>
    <x v="281"/>
    <x v="2"/>
    <n v="7"/>
    <x v="2553"/>
    <s v="Yellow"/>
    <x v="18"/>
    <n v="0"/>
    <s v="★★★★☆"/>
    <n v="4"/>
    <n v="16870"/>
    <n v="5"/>
    <x v="2554"/>
    <n v="3.7076111529766393"/>
    <n v="157.93621951219512"/>
    <x v="1"/>
  </r>
  <r>
    <n v="2556"/>
    <x v="32"/>
    <x v="85"/>
    <x v="6"/>
    <x v="10"/>
    <n v="105.7"/>
    <x v="224"/>
    <x v="8"/>
    <n v="10.6"/>
    <x v="2554"/>
    <s v="Matte Blue"/>
    <x v="29"/>
    <n v="5"/>
    <s v="★★★★★"/>
    <n v="5"/>
    <n v="6500"/>
    <n v="3"/>
    <x v="2555"/>
    <n v="3.2828760643330179"/>
    <n v="335.68749279538906"/>
    <x v="0"/>
  </r>
  <r>
    <n v="2557"/>
    <x v="47"/>
    <x v="81"/>
    <x v="7"/>
    <x v="6"/>
    <n v="96.2"/>
    <x v="250"/>
    <x v="5"/>
    <n v="1.2"/>
    <x v="2555"/>
    <s v="Gold"/>
    <x v="21"/>
    <n v="1"/>
    <s v="★★★★☆"/>
    <n v="4"/>
    <n v="12227"/>
    <n v="5"/>
    <x v="2556"/>
    <n v="1.8607068607068606"/>
    <n v="605.0512849162011"/>
    <x v="0"/>
  </r>
  <r>
    <n v="2558"/>
    <x v="18"/>
    <x v="18"/>
    <x v="7"/>
    <x v="12"/>
    <n v="77.8"/>
    <x v="208"/>
    <x v="0"/>
    <n v="5"/>
    <x v="2556"/>
    <s v="Pink"/>
    <x v="15"/>
    <n v="2"/>
    <s v="★★★☆☆"/>
    <n v="3"/>
    <n v="9815"/>
    <n v="5"/>
    <x v="2557"/>
    <n v="2.9305912596401029"/>
    <n v="569.9878070175439"/>
    <x v="0"/>
  </r>
  <r>
    <n v="2559"/>
    <x v="44"/>
    <x v="135"/>
    <x v="5"/>
    <x v="6"/>
    <n v="53.4"/>
    <x v="272"/>
    <x v="6"/>
    <n v="1.4"/>
    <x v="2557"/>
    <s v="Emerald Green"/>
    <x v="10"/>
    <n v="0"/>
    <s v="★★★★★"/>
    <n v="5"/>
    <n v="18888"/>
    <n v="5"/>
    <x v="2558"/>
    <n v="6.3670411985018731"/>
    <n v="404.27252941176471"/>
    <x v="0"/>
  </r>
  <r>
    <n v="2560"/>
    <x v="19"/>
    <x v="158"/>
    <x v="6"/>
    <x v="3"/>
    <n v="71.099999999999994"/>
    <x v="330"/>
    <x v="9"/>
    <n v="7.4"/>
    <x v="2558"/>
    <s v="Lime Green"/>
    <x v="22"/>
    <n v="5"/>
    <s v="★★★☆☆"/>
    <n v="3"/>
    <n v="9497"/>
    <n v="3"/>
    <x v="2559"/>
    <n v="6.4978902953586504"/>
    <n v="194.16521645021646"/>
    <x v="0"/>
  </r>
  <r>
    <n v="2561"/>
    <x v="36"/>
    <x v="122"/>
    <x v="9"/>
    <x v="4"/>
    <n v="105.3"/>
    <x v="367"/>
    <x v="2"/>
    <n v="3"/>
    <x v="2559"/>
    <s v="Metallic Silver"/>
    <x v="16"/>
    <n v="4"/>
    <s v="★★★★☆"/>
    <n v="4"/>
    <n v="10679"/>
    <n v="5"/>
    <x v="2560"/>
    <n v="2.1367521367521367"/>
    <n v="319.07457777777779"/>
    <x v="1"/>
  </r>
  <r>
    <n v="2562"/>
    <x v="18"/>
    <x v="18"/>
    <x v="9"/>
    <x v="12"/>
    <n v="46.9"/>
    <x v="392"/>
    <x v="10"/>
    <n v="6"/>
    <x v="2560"/>
    <s v="Green"/>
    <x v="8"/>
    <n v="1"/>
    <s v="★★★★★"/>
    <n v="5"/>
    <n v="9749"/>
    <n v="4"/>
    <x v="2561"/>
    <n v="10.085287846481876"/>
    <n v="205.55670190274842"/>
    <x v="0"/>
  </r>
  <r>
    <n v="2563"/>
    <x v="2"/>
    <x v="131"/>
    <x v="9"/>
    <x v="0"/>
    <n v="108.2"/>
    <x v="400"/>
    <x v="15"/>
    <n v="2.6"/>
    <x v="2561"/>
    <s v="Gold"/>
    <x v="19"/>
    <n v="4"/>
    <s v="★★★☆☆"/>
    <n v="3"/>
    <n v="3516"/>
    <n v="5"/>
    <x v="2562"/>
    <n v="5.369685767097967"/>
    <n v="129.88864027538727"/>
    <x v="1"/>
  </r>
  <r>
    <n v="2564"/>
    <x v="4"/>
    <x v="148"/>
    <x v="7"/>
    <x v="11"/>
    <n v="71.3"/>
    <x v="482"/>
    <x v="13"/>
    <n v="3.1"/>
    <x v="2562"/>
    <s v="Silver"/>
    <x v="30"/>
    <n v="5"/>
    <s v="★★★★☆"/>
    <n v="4"/>
    <n v="7133"/>
    <n v="3"/>
    <x v="2563"/>
    <n v="3.5343618513323984"/>
    <n v="532.13738095238091"/>
    <x v="0"/>
  </r>
  <r>
    <n v="2565"/>
    <x v="12"/>
    <x v="12"/>
    <x v="9"/>
    <x v="2"/>
    <n v="70.7"/>
    <x v="397"/>
    <x v="7"/>
    <n v="9.6"/>
    <x v="2563"/>
    <s v="Sky Blue"/>
    <x v="12"/>
    <n v="0"/>
    <s v="★★★★★"/>
    <n v="5"/>
    <n v="1817"/>
    <n v="4"/>
    <x v="2564"/>
    <n v="6.5629420084865631"/>
    <n v="78.573340517241377"/>
    <x v="2"/>
  </r>
  <r>
    <n v="2566"/>
    <x v="26"/>
    <x v="173"/>
    <x v="4"/>
    <x v="2"/>
    <n v="116.3"/>
    <x v="171"/>
    <x v="12"/>
    <n v="10.5"/>
    <x v="2564"/>
    <s v="Aurora Blue"/>
    <x v="9"/>
    <n v="2"/>
    <s v="★★★★★"/>
    <n v="5"/>
    <n v="5347"/>
    <n v="5"/>
    <x v="2565"/>
    <n v="2.4591573516766982"/>
    <n v="393.49367132867133"/>
    <x v="0"/>
  </r>
  <r>
    <n v="2567"/>
    <x v="8"/>
    <x v="8"/>
    <x v="7"/>
    <x v="12"/>
    <n v="80.900000000000006"/>
    <x v="164"/>
    <x v="5"/>
    <n v="4.5999999999999996"/>
    <x v="2565"/>
    <s v="Matte Blue"/>
    <x v="14"/>
    <n v="1"/>
    <s v="★★★★☆"/>
    <n v="4"/>
    <n v="19955"/>
    <n v="5"/>
    <x v="2566"/>
    <n v="1.6192830655129788"/>
    <n v="702.43877862595411"/>
    <x v="0"/>
  </r>
  <r>
    <n v="2568"/>
    <x v="35"/>
    <x v="87"/>
    <x v="6"/>
    <x v="0"/>
    <n v="91.4"/>
    <x v="266"/>
    <x v="6"/>
    <n v="0.6"/>
    <x v="2566"/>
    <s v="Matte Green"/>
    <x v="9"/>
    <n v="5"/>
    <s v="★★★☆☆"/>
    <n v="3"/>
    <n v="12815"/>
    <n v="5"/>
    <x v="2567"/>
    <n v="6.5426695842450764"/>
    <n v="181.97816053511707"/>
    <x v="0"/>
  </r>
  <r>
    <n v="2569"/>
    <x v="49"/>
    <x v="104"/>
    <x v="7"/>
    <x v="1"/>
    <n v="54"/>
    <x v="481"/>
    <x v="11"/>
    <n v="1.2"/>
    <x v="2567"/>
    <s v="Matte White"/>
    <x v="15"/>
    <n v="2"/>
    <s v="Unknown"/>
    <s v="Unknown"/>
    <n v="4437"/>
    <n v="5"/>
    <x v="2568"/>
    <n v="2.0370370370370372"/>
    <n v="746.79145454545449"/>
    <x v="0"/>
  </r>
  <r>
    <n v="2570"/>
    <x v="30"/>
    <x v="125"/>
    <x v="3"/>
    <x v="13"/>
    <n v="42.5"/>
    <x v="8"/>
    <x v="14"/>
    <n v="1.2"/>
    <x v="2568"/>
    <s v="Burgundy"/>
    <x v="31"/>
    <n v="3"/>
    <s v="★★★★☆"/>
    <n v="4"/>
    <n v="11009"/>
    <n v="5"/>
    <x v="2569"/>
    <n v="9.882352941176471"/>
    <n v="240.1245476190476"/>
    <x v="0"/>
  </r>
  <r>
    <n v="2571"/>
    <x v="30"/>
    <x v="125"/>
    <x v="10"/>
    <x v="2"/>
    <n v="110.1"/>
    <x v="353"/>
    <x v="0"/>
    <n v="8.4"/>
    <x v="2569"/>
    <s v="Champagne"/>
    <x v="23"/>
    <n v="3"/>
    <s v="★★★☆☆"/>
    <n v="3"/>
    <n v="4844"/>
    <n v="5"/>
    <x v="2570"/>
    <n v="2.588555858310627"/>
    <n v="241.33199999999999"/>
    <x v="1"/>
  </r>
  <r>
    <n v="2572"/>
    <x v="38"/>
    <x v="60"/>
    <x v="10"/>
    <x v="9"/>
    <n v="140.69999999999999"/>
    <x v="449"/>
    <x v="3"/>
    <n v="4.5999999999999996"/>
    <x v="2570"/>
    <s v="Rose Gold"/>
    <x v="38"/>
    <n v="3"/>
    <s v="★★★☆☆"/>
    <n v="3"/>
    <n v="11493"/>
    <n v="5"/>
    <x v="2571"/>
    <n v="3.6105188343994317"/>
    <n v="93.004625984251959"/>
    <x v="1"/>
  </r>
  <r>
    <n v="2573"/>
    <x v="44"/>
    <x v="135"/>
    <x v="6"/>
    <x v="12"/>
    <n v="142.6"/>
    <x v="340"/>
    <x v="8"/>
    <n v="10.3"/>
    <x v="2571"/>
    <s v="Tan"/>
    <x v="22"/>
    <n v="2"/>
    <s v="★★★★★"/>
    <n v="5"/>
    <n v="8040"/>
    <n v="3"/>
    <x v="2572"/>
    <n v="2.1739130434782608"/>
    <n v="289.87232258064518"/>
    <x v="0"/>
  </r>
  <r>
    <n v="2574"/>
    <x v="7"/>
    <x v="7"/>
    <x v="4"/>
    <x v="4"/>
    <n v="143.4"/>
    <x v="107"/>
    <x v="2"/>
    <n v="6.6"/>
    <x v="2572"/>
    <s v="Matte White"/>
    <x v="36"/>
    <n v="5"/>
    <s v="★★★★☆"/>
    <n v="4"/>
    <n v="837"/>
    <n v="5"/>
    <x v="2573"/>
    <n v="3.2845188284518829"/>
    <n v="76.208322717622082"/>
    <x v="2"/>
  </r>
  <r>
    <n v="2575"/>
    <x v="17"/>
    <x v="123"/>
    <x v="3"/>
    <x v="6"/>
    <n v="104.6"/>
    <x v="179"/>
    <x v="10"/>
    <n v="1.8"/>
    <x v="2573"/>
    <s v="Ruby Red"/>
    <x v="3"/>
    <n v="3"/>
    <s v="★★★★☆"/>
    <n v="4"/>
    <n v="8311"/>
    <n v="4"/>
    <x v="2574"/>
    <n v="2.5143403441682604"/>
    <n v="370.49977186311787"/>
    <x v="0"/>
  </r>
  <r>
    <n v="2576"/>
    <x v="43"/>
    <x v="70"/>
    <x v="5"/>
    <x v="2"/>
    <n v="78"/>
    <x v="450"/>
    <x v="9"/>
    <n v="4.8"/>
    <x v="2574"/>
    <s v="Burgundy"/>
    <x v="39"/>
    <n v="2"/>
    <s v="★★★★☆"/>
    <n v="4"/>
    <n v="14555"/>
    <n v="4"/>
    <x v="2575"/>
    <n v="6.6025641025641022"/>
    <n v="251.66821359223303"/>
    <x v="0"/>
  </r>
  <r>
    <n v="2577"/>
    <x v="22"/>
    <x v="86"/>
    <x v="5"/>
    <x v="3"/>
    <n v="146.6"/>
    <x v="105"/>
    <x v="6"/>
    <n v="7.1"/>
    <x v="2575"/>
    <s v="Charcoal"/>
    <x v="33"/>
    <n v="1"/>
    <s v="★★★☆☆"/>
    <n v="3"/>
    <n v="11302"/>
    <n v="3"/>
    <x v="2576"/>
    <n v="1.3710777626193724"/>
    <n v="663.05626865671638"/>
    <x v="0"/>
  </r>
  <r>
    <n v="2578"/>
    <x v="21"/>
    <x v="116"/>
    <x v="7"/>
    <x v="13"/>
    <n v="46.9"/>
    <x v="458"/>
    <x v="6"/>
    <n v="3.3"/>
    <x v="2576"/>
    <s v="Blue"/>
    <x v="11"/>
    <n v="0"/>
    <s v="Unknown"/>
    <s v="Unknown"/>
    <n v="127"/>
    <n v="4"/>
    <x v="2577"/>
    <n v="11.791044776119403"/>
    <n v="268.41441229656419"/>
    <x v="0"/>
  </r>
  <r>
    <n v="2579"/>
    <x v="32"/>
    <x v="85"/>
    <x v="9"/>
    <x v="8"/>
    <n v="101.2"/>
    <x v="377"/>
    <x v="9"/>
    <n v="2.4"/>
    <x v="2577"/>
    <s v="Teal"/>
    <x v="30"/>
    <n v="1"/>
    <s v="★★★☆☆"/>
    <n v="3"/>
    <n v="18747"/>
    <n v="5"/>
    <x v="2578"/>
    <n v="5.3557312252964424"/>
    <n v="72.184907749077496"/>
    <x v="2"/>
  </r>
  <r>
    <n v="2580"/>
    <x v="7"/>
    <x v="40"/>
    <x v="2"/>
    <x v="9"/>
    <n v="34.9"/>
    <x v="372"/>
    <x v="15"/>
    <n v="5.5"/>
    <x v="2578"/>
    <s v="Volcanic Yellow"/>
    <x v="27"/>
    <n v="2"/>
    <s v="★★★★★"/>
    <n v="5"/>
    <n v="17273"/>
    <n v="4"/>
    <x v="2579"/>
    <n v="11.031518624641834"/>
    <n v="170.81732467532467"/>
    <x v="1"/>
  </r>
  <r>
    <n v="2581"/>
    <x v="40"/>
    <x v="115"/>
    <x v="6"/>
    <x v="4"/>
    <n v="117.2"/>
    <x v="209"/>
    <x v="14"/>
    <n v="10.9"/>
    <x v="2579"/>
    <s v="Candy Apple Red"/>
    <x v="25"/>
    <n v="5"/>
    <s v="★★★★☆"/>
    <n v="4"/>
    <n v="8648"/>
    <n v="5"/>
    <x v="2580"/>
    <n v="3.8310580204778155"/>
    <n v="299.8909131403118"/>
    <x v="0"/>
  </r>
  <r>
    <n v="2582"/>
    <x v="30"/>
    <x v="39"/>
    <x v="4"/>
    <x v="5"/>
    <n v="76.599999999999994"/>
    <x v="454"/>
    <x v="5"/>
    <n v="2.6"/>
    <x v="2580"/>
    <s v="Aurora Blue"/>
    <x v="36"/>
    <n v="1"/>
    <s v="★★★☆☆"/>
    <n v="3"/>
    <n v="7283"/>
    <n v="5"/>
    <x v="2581"/>
    <n v="6.9451697127937342"/>
    <n v="164.41172932330826"/>
    <x v="0"/>
  </r>
  <r>
    <n v="2583"/>
    <x v="22"/>
    <x v="86"/>
    <x v="7"/>
    <x v="12"/>
    <n v="68"/>
    <x v="26"/>
    <x v="15"/>
    <n v="9.5"/>
    <x v="2581"/>
    <s v="Green"/>
    <x v="3"/>
    <n v="4"/>
    <s v="★★★★★"/>
    <n v="5"/>
    <n v="17624"/>
    <n v="3"/>
    <x v="2582"/>
    <n v="8.264705882352942"/>
    <n v="249.27857651245552"/>
    <x v="0"/>
  </r>
  <r>
    <n v="2584"/>
    <x v="9"/>
    <x v="9"/>
    <x v="10"/>
    <x v="1"/>
    <n v="97.3"/>
    <x v="264"/>
    <x v="10"/>
    <n v="11.1"/>
    <x v="2582"/>
    <s v="White"/>
    <x v="11"/>
    <n v="5"/>
    <s v="★★★★☆"/>
    <n v="4"/>
    <n v="18039"/>
    <n v="4"/>
    <x v="2583"/>
    <n v="4.3884892086330938"/>
    <n v="161.22360655737705"/>
    <x v="1"/>
  </r>
  <r>
    <n v="2585"/>
    <x v="33"/>
    <x v="159"/>
    <x v="2"/>
    <x v="0"/>
    <n v="93.7"/>
    <x v="261"/>
    <x v="3"/>
    <n v="3.7"/>
    <x v="2583"/>
    <s v="Copper"/>
    <x v="31"/>
    <s v="Unknown"/>
    <s v="★★★☆☆"/>
    <n v="3"/>
    <n v="4414"/>
    <n v="3"/>
    <x v="2584"/>
    <n v="4.1835645677694773"/>
    <n v="359.86479591836735"/>
    <x v="0"/>
  </r>
  <r>
    <n v="2586"/>
    <x v="29"/>
    <x v="38"/>
    <x v="8"/>
    <x v="5"/>
    <n v="138.30000000000001"/>
    <x v="493"/>
    <x v="9"/>
    <n v="4.4000000000000004"/>
    <x v="2584"/>
    <s v="Burgundy"/>
    <x v="7"/>
    <n v="2"/>
    <s v="★★★★★"/>
    <n v="5"/>
    <n v="17750"/>
    <n v="3"/>
    <x v="2585"/>
    <n v="3.5864063629790306"/>
    <n v="109.39798387096775"/>
    <x v="1"/>
  </r>
  <r>
    <n v="2587"/>
    <x v="49"/>
    <x v="107"/>
    <x v="10"/>
    <x v="4"/>
    <n v="44.2"/>
    <x v="388"/>
    <x v="7"/>
    <n v="7.3"/>
    <x v="2585"/>
    <s v="Matte Black"/>
    <x v="37"/>
    <n v="5"/>
    <s v="★★★★★"/>
    <n v="5"/>
    <n v="18088"/>
    <n v="3"/>
    <x v="2586"/>
    <n v="10.407239819004523"/>
    <n v="304.23310869565222"/>
    <x v="0"/>
  </r>
  <r>
    <n v="2588"/>
    <x v="38"/>
    <x v="60"/>
    <x v="7"/>
    <x v="2"/>
    <n v="80.5"/>
    <x v="345"/>
    <x v="9"/>
    <n v="3.3"/>
    <x v="2586"/>
    <s v="Aurora Blue"/>
    <x v="4"/>
    <n v="5"/>
    <s v="★★★★☆"/>
    <n v="4"/>
    <n v="12609"/>
    <n v="4"/>
    <x v="2587"/>
    <n v="7.2049689440993792"/>
    <n v="173.37717241379309"/>
    <x v="0"/>
  </r>
  <r>
    <n v="2589"/>
    <x v="27"/>
    <x v="34"/>
    <x v="1"/>
    <x v="9"/>
    <n v="149.4"/>
    <x v="191"/>
    <x v="5"/>
    <n v="11.2"/>
    <x v="2587"/>
    <s v="Burgundy"/>
    <x v="8"/>
    <n v="2"/>
    <s v="★★★☆☆"/>
    <n v="3"/>
    <n v="14538"/>
    <n v="5"/>
    <x v="2588"/>
    <n v="2.3895582329317269"/>
    <n v="412.12845938375347"/>
    <x v="0"/>
  </r>
  <r>
    <n v="2590"/>
    <x v="9"/>
    <x v="84"/>
    <x v="9"/>
    <x v="10"/>
    <n v="142.9"/>
    <x v="118"/>
    <x v="10"/>
    <n v="8.4"/>
    <x v="2588"/>
    <s v="Candy Apple Red"/>
    <x v="19"/>
    <n v="1"/>
    <s v="★★★★☆"/>
    <n v="4"/>
    <n v="4840"/>
    <n v="4"/>
    <x v="2589"/>
    <n v="3.9048285514345693"/>
    <n v="57.466182795698927"/>
    <x v="2"/>
  </r>
  <r>
    <n v="2591"/>
    <x v="40"/>
    <x v="136"/>
    <x v="2"/>
    <x v="13"/>
    <n v="70.2"/>
    <x v="389"/>
    <x v="5"/>
    <n v="7.6"/>
    <x v="2589"/>
    <s v="Racing Red"/>
    <x v="34"/>
    <n v="0"/>
    <s v="★★★☆☆"/>
    <n v="3"/>
    <n v="19138"/>
    <n v="5"/>
    <x v="2590"/>
    <n v="1.5384615384615383"/>
    <n v="1023.0124074074074"/>
    <x v="0"/>
  </r>
  <r>
    <n v="2592"/>
    <x v="38"/>
    <x v="60"/>
    <x v="7"/>
    <x v="10"/>
    <n v="56.1"/>
    <x v="129"/>
    <x v="5"/>
    <n v="6.9"/>
    <x v="2590"/>
    <s v="Matte Blue"/>
    <x v="3"/>
    <n v="0"/>
    <s v="★★★★☆"/>
    <n v="4"/>
    <n v="234"/>
    <n v="4"/>
    <x v="2591"/>
    <n v="7.5935828877005349"/>
    <n v="272.30361502347415"/>
    <x v="0"/>
  </r>
  <r>
    <n v="2593"/>
    <x v="52"/>
    <x v="145"/>
    <x v="8"/>
    <x v="0"/>
    <n v="91.6"/>
    <x v="203"/>
    <x v="14"/>
    <n v="2.8"/>
    <x v="2591"/>
    <s v="Sapphire Blue"/>
    <x v="36"/>
    <s v="Unknown"/>
    <s v="★★★★☆"/>
    <n v="4"/>
    <n v="1089"/>
    <n v="4"/>
    <x v="2592"/>
    <n v="1.1026200873362446"/>
    <n v="762.6323762376237"/>
    <x v="1"/>
  </r>
  <r>
    <n v="2594"/>
    <x v="51"/>
    <x v="139"/>
    <x v="2"/>
    <x v="6"/>
    <n v="123.7"/>
    <x v="60"/>
    <x v="2"/>
    <n v="5.2"/>
    <x v="2592"/>
    <s v="Midnight Black"/>
    <x v="12"/>
    <n v="4"/>
    <s v="★★★☆☆"/>
    <n v="3"/>
    <n v="18113"/>
    <n v="4"/>
    <x v="2593"/>
    <n v="4.3330638641875501"/>
    <n v="148.97190298507462"/>
    <x v="1"/>
  </r>
  <r>
    <n v="2595"/>
    <x v="31"/>
    <x v="168"/>
    <x v="10"/>
    <x v="12"/>
    <n v="132.5"/>
    <x v="327"/>
    <x v="5"/>
    <n v="3.1"/>
    <x v="2593"/>
    <s v="Platinum"/>
    <x v="3"/>
    <n v="0"/>
    <s v="★★★★★"/>
    <n v="5"/>
    <n v="5591"/>
    <n v="4"/>
    <x v="2594"/>
    <n v="2.7622641509433961"/>
    <n v="268.57781420765025"/>
    <x v="0"/>
  </r>
  <r>
    <n v="2596"/>
    <x v="39"/>
    <x v="172"/>
    <x v="7"/>
    <x v="6"/>
    <n v="82.3"/>
    <x v="203"/>
    <x v="9"/>
    <n v="8.4"/>
    <x v="2594"/>
    <s v="Titanium"/>
    <x v="20"/>
    <n v="1"/>
    <s v="★★★★★"/>
    <n v="5"/>
    <n v="16444"/>
    <n v="3"/>
    <x v="2595"/>
    <n v="1.2272174969623331"/>
    <n v="969.93089108910897"/>
    <x v="0"/>
  </r>
  <r>
    <n v="2597"/>
    <x v="43"/>
    <x v="70"/>
    <x v="9"/>
    <x v="12"/>
    <n v="41"/>
    <x v="455"/>
    <x v="4"/>
    <n v="5.4"/>
    <x v="2595"/>
    <s v="Silver"/>
    <x v="29"/>
    <n v="2"/>
    <s v="★★★★☆"/>
    <n v="4"/>
    <n v="14709"/>
    <n v="3"/>
    <x v="2596"/>
    <n v="9.1219512195121943"/>
    <n v="294.13104278074866"/>
    <x v="0"/>
  </r>
  <r>
    <n v="2598"/>
    <x v="51"/>
    <x v="99"/>
    <x v="6"/>
    <x v="6"/>
    <n v="125.4"/>
    <x v="179"/>
    <x v="1"/>
    <n v="6"/>
    <x v="2596"/>
    <s v="Teal"/>
    <x v="18"/>
    <n v="1"/>
    <s v="★★★★★"/>
    <n v="5"/>
    <n v="17471"/>
    <n v="5"/>
    <x v="2597"/>
    <n v="2.0972886762360448"/>
    <n v="414.72536121673005"/>
    <x v="0"/>
  </r>
  <r>
    <n v="2599"/>
    <x v="29"/>
    <x v="38"/>
    <x v="0"/>
    <x v="7"/>
    <n v="90.3"/>
    <x v="179"/>
    <x v="5"/>
    <n v="6.6"/>
    <x v="2597"/>
    <s v="Pink"/>
    <x v="37"/>
    <n v="2"/>
    <s v="★★★☆☆"/>
    <n v="3"/>
    <n v="17248"/>
    <n v="3"/>
    <x v="2598"/>
    <n v="2.9125138427464008"/>
    <n v="183.07923954372623"/>
    <x v="1"/>
  </r>
  <r>
    <n v="2600"/>
    <x v="28"/>
    <x v="37"/>
    <x v="4"/>
    <x v="8"/>
    <n v="123.1"/>
    <x v="83"/>
    <x v="14"/>
    <n v="1.2"/>
    <x v="2598"/>
    <s v="Stealth Gray"/>
    <x v="17"/>
    <n v="0"/>
    <s v="Unknown"/>
    <s v="Unknown"/>
    <n v="3895"/>
    <n v="4"/>
    <x v="2599"/>
    <n v="1.1616571892770107"/>
    <n v="601.60706293706289"/>
    <x v="0"/>
  </r>
  <r>
    <n v="2601"/>
    <x v="38"/>
    <x v="60"/>
    <x v="4"/>
    <x v="6"/>
    <n v="64.599999999999994"/>
    <x v="460"/>
    <x v="4"/>
    <n v="11.6"/>
    <x v="2599"/>
    <s v="Ruby Red"/>
    <x v="39"/>
    <s v="Unknown"/>
    <s v="★★★★☆"/>
    <n v="4"/>
    <n v="1475"/>
    <n v="3"/>
    <x v="2600"/>
    <n v="4.442724458204335"/>
    <n v="141.88118466898956"/>
    <x v="1"/>
  </r>
  <r>
    <n v="2602"/>
    <x v="19"/>
    <x v="73"/>
    <x v="2"/>
    <x v="4"/>
    <n v="59.1"/>
    <x v="256"/>
    <x v="0"/>
    <n v="2"/>
    <x v="2600"/>
    <s v="Cream"/>
    <x v="32"/>
    <n v="0"/>
    <s v="★★★★★"/>
    <n v="5"/>
    <n v="10084"/>
    <n v="5"/>
    <x v="2601"/>
    <n v="9.8984771573604053"/>
    <n v="149.24259829059829"/>
    <x v="0"/>
  </r>
  <r>
    <n v="2603"/>
    <x v="16"/>
    <x v="137"/>
    <x v="9"/>
    <x v="7"/>
    <n v="65.3"/>
    <x v="402"/>
    <x v="2"/>
    <n v="11.1"/>
    <x v="2601"/>
    <s v="Ruby Red"/>
    <x v="29"/>
    <n v="1"/>
    <s v="★★★☆☆"/>
    <n v="3"/>
    <n v="9974"/>
    <n v="4"/>
    <x v="2602"/>
    <n v="6.9831546707503831"/>
    <n v="125.0695394736842"/>
    <x v="1"/>
  </r>
  <r>
    <n v="2604"/>
    <x v="8"/>
    <x v="8"/>
    <x v="7"/>
    <x v="8"/>
    <n v="88.1"/>
    <x v="140"/>
    <x v="3"/>
    <n v="4.5"/>
    <x v="2602"/>
    <s v="Navy Blue"/>
    <x v="39"/>
    <n v="5"/>
    <s v="★★★★★"/>
    <n v="5"/>
    <n v="13335"/>
    <n v="4"/>
    <x v="2603"/>
    <n v="2.4177071509648127"/>
    <n v="581.60436619718303"/>
    <x v="0"/>
  </r>
  <r>
    <n v="2605"/>
    <x v="25"/>
    <x v="31"/>
    <x v="1"/>
    <x v="9"/>
    <n v="24.6"/>
    <x v="210"/>
    <x v="2"/>
    <n v="3.5"/>
    <x v="2603"/>
    <s v="Cosmic Purple"/>
    <x v="3"/>
    <s v="Unknown"/>
    <s v="★★★★★"/>
    <n v="5"/>
    <n v="18026"/>
    <n v="5"/>
    <x v="2604"/>
    <n v="4.8780487804878048"/>
    <n v="461.71883333333335"/>
    <x v="1"/>
  </r>
  <r>
    <n v="2606"/>
    <x v="13"/>
    <x v="13"/>
    <x v="7"/>
    <x v="7"/>
    <n v="41.5"/>
    <x v="415"/>
    <x v="7"/>
    <n v="4"/>
    <x v="2604"/>
    <s v="Beige"/>
    <x v="25"/>
    <n v="0"/>
    <s v="★★★★☆"/>
    <n v="4"/>
    <n v="6906"/>
    <n v="3"/>
    <x v="2605"/>
    <n v="6.2891566265060241"/>
    <n v="430.99988505747126"/>
    <x v="0"/>
  </r>
  <r>
    <n v="2607"/>
    <x v="50"/>
    <x v="94"/>
    <x v="5"/>
    <x v="4"/>
    <n v="145.9"/>
    <x v="198"/>
    <x v="4"/>
    <n v="11.7"/>
    <x v="2605"/>
    <s v="Matte Gray"/>
    <x v="13"/>
    <n v="0"/>
    <s v="★★★★☆"/>
    <n v="4"/>
    <n v="12442"/>
    <n v="5"/>
    <x v="2606"/>
    <n v="3.797121315969842"/>
    <n v="261.93075812274373"/>
    <x v="0"/>
  </r>
  <r>
    <n v="2608"/>
    <x v="35"/>
    <x v="66"/>
    <x v="3"/>
    <x v="6"/>
    <n v="67.400000000000006"/>
    <x v="168"/>
    <x v="4"/>
    <n v="3.4"/>
    <x v="2606"/>
    <s v="Tan"/>
    <x v="16"/>
    <n v="2"/>
    <s v="★★★★☆"/>
    <n v="4"/>
    <n v="7177"/>
    <n v="4"/>
    <x v="2607"/>
    <n v="2.2403560830860534"/>
    <n v="406.17940397350992"/>
    <x v="1"/>
  </r>
  <r>
    <n v="2609"/>
    <x v="35"/>
    <x v="66"/>
    <x v="7"/>
    <x v="3"/>
    <n v="97.2"/>
    <x v="315"/>
    <x v="4"/>
    <n v="2.5"/>
    <x v="2607"/>
    <s v="Burgundy"/>
    <x v="30"/>
    <n v="3"/>
    <s v="★★★★☆"/>
    <n v="4"/>
    <n v="16000"/>
    <n v="4"/>
    <x v="2608"/>
    <n v="3.405349794238683"/>
    <n v="404.92954682779452"/>
    <x v="0"/>
  </r>
  <r>
    <n v="2610"/>
    <x v="36"/>
    <x v="50"/>
    <x v="3"/>
    <x v="8"/>
    <n v="102"/>
    <x v="142"/>
    <x v="1"/>
    <n v="1.9"/>
    <x v="2608"/>
    <s v="Ruby Red"/>
    <x v="27"/>
    <s v="Unknown"/>
    <s v="★★★★☆"/>
    <n v="4"/>
    <n v="1206"/>
    <n v="4"/>
    <x v="2609"/>
    <n v="4.2254901960784315"/>
    <n v="321.22777262180978"/>
    <x v="0"/>
  </r>
  <r>
    <n v="2611"/>
    <x v="21"/>
    <x v="25"/>
    <x v="4"/>
    <x v="13"/>
    <n v="128.5"/>
    <x v="366"/>
    <x v="13"/>
    <n v="5.6"/>
    <x v="2609"/>
    <s v="Pink"/>
    <x v="14"/>
    <n v="2"/>
    <s v="★★★★☆"/>
    <n v="4"/>
    <n v="8560"/>
    <n v="4"/>
    <x v="2610"/>
    <n v="3.8443579766536966"/>
    <n v="278.53953441295545"/>
    <x v="0"/>
  </r>
  <r>
    <n v="2612"/>
    <x v="47"/>
    <x v="81"/>
    <x v="5"/>
    <x v="5"/>
    <n v="122.9"/>
    <x v="106"/>
    <x v="8"/>
    <n v="8.9"/>
    <x v="2610"/>
    <s v="Green"/>
    <x v="32"/>
    <n v="0"/>
    <s v="★★★★☆"/>
    <n v="4"/>
    <n v="18274"/>
    <n v="3"/>
    <x v="2611"/>
    <n v="3.889340927583401"/>
    <n v="155.425230125523"/>
    <x v="1"/>
  </r>
  <r>
    <n v="2613"/>
    <x v="34"/>
    <x v="156"/>
    <x v="3"/>
    <x v="12"/>
    <n v="127.7"/>
    <x v="432"/>
    <x v="10"/>
    <n v="7.4"/>
    <x v="2611"/>
    <s v="Cobalt Blue"/>
    <x v="7"/>
    <n v="4"/>
    <s v="★★★☆☆"/>
    <n v="3"/>
    <n v="10238"/>
    <n v="3"/>
    <x v="2612"/>
    <n v="1.3234142521534846"/>
    <n v="753.07775147928999"/>
    <x v="0"/>
  </r>
  <r>
    <n v="2614"/>
    <x v="46"/>
    <x v="80"/>
    <x v="1"/>
    <x v="3"/>
    <n v="20.3"/>
    <x v="316"/>
    <x v="6"/>
    <n v="3.7"/>
    <x v="2612"/>
    <s v="Magenta"/>
    <x v="33"/>
    <n v="2"/>
    <s v="★★★★★"/>
    <n v="5"/>
    <n v="4062"/>
    <n v="3"/>
    <x v="2613"/>
    <n v="25.123152709359605"/>
    <n v="217.85258823529412"/>
    <x v="0"/>
  </r>
  <r>
    <n v="2615"/>
    <x v="47"/>
    <x v="81"/>
    <x v="6"/>
    <x v="10"/>
    <n v="62.3"/>
    <x v="42"/>
    <x v="4"/>
    <n v="1.5"/>
    <x v="2613"/>
    <s v="Platinum"/>
    <x v="33"/>
    <n v="0"/>
    <s v="★★★☆☆"/>
    <n v="3"/>
    <n v="11799"/>
    <n v="4"/>
    <x v="2614"/>
    <n v="4.3980738362760841"/>
    <n v="195.96660583941605"/>
    <x v="1"/>
  </r>
  <r>
    <n v="2616"/>
    <x v="3"/>
    <x v="3"/>
    <x v="5"/>
    <x v="7"/>
    <n v="65.7"/>
    <x v="226"/>
    <x v="0"/>
    <n v="10.5"/>
    <x v="2614"/>
    <s v="Navy Blue"/>
    <x v="5"/>
    <n v="2"/>
    <s v="★★★★★"/>
    <n v="5"/>
    <n v="16492"/>
    <n v="5"/>
    <x v="2615"/>
    <n v="8.7671232876712324"/>
    <n v="183.00612847222223"/>
    <x v="0"/>
  </r>
  <r>
    <n v="2617"/>
    <x v="12"/>
    <x v="89"/>
    <x v="6"/>
    <x v="7"/>
    <n v="134"/>
    <x v="408"/>
    <x v="11"/>
    <n v="8.5"/>
    <x v="2615"/>
    <s v="Aurora Blue"/>
    <x v="12"/>
    <n v="1"/>
    <s v="Unknown"/>
    <s v="Unknown"/>
    <n v="6040"/>
    <n v="5"/>
    <x v="2616"/>
    <n v="4.2686567164179108"/>
    <n v="144.46190559440561"/>
    <x v="0"/>
  </r>
  <r>
    <n v="2618"/>
    <x v="29"/>
    <x v="38"/>
    <x v="7"/>
    <x v="4"/>
    <n v="141.69999999999999"/>
    <x v="469"/>
    <x v="3"/>
    <n v="2.2000000000000002"/>
    <x v="2616"/>
    <s v="Candy Apple Red"/>
    <x v="9"/>
    <n v="3"/>
    <s v="★★★★★"/>
    <n v="5"/>
    <n v="14075"/>
    <n v="4"/>
    <x v="2617"/>
    <n v="3.3521524347212424"/>
    <n v="181.85993684210527"/>
    <x v="0"/>
  </r>
  <r>
    <n v="2619"/>
    <x v="33"/>
    <x v="45"/>
    <x v="5"/>
    <x v="11"/>
    <n v="138.5"/>
    <x v="27"/>
    <x v="7"/>
    <n v="7.2"/>
    <x v="2617"/>
    <s v="Stealth Gray"/>
    <x v="16"/>
    <n v="3"/>
    <s v="★★★★☆"/>
    <n v="4"/>
    <n v="19122"/>
    <n v="5"/>
    <x v="2618"/>
    <n v="3.6534296028880866"/>
    <n v="259.57083003952567"/>
    <x v="0"/>
  </r>
  <r>
    <n v="2620"/>
    <x v="28"/>
    <x v="37"/>
    <x v="6"/>
    <x v="9"/>
    <n v="99.4"/>
    <x v="242"/>
    <x v="15"/>
    <n v="2.8"/>
    <x v="2618"/>
    <s v="Emerald Green"/>
    <x v="37"/>
    <n v="5"/>
    <s v="★★★★★"/>
    <n v="5"/>
    <n v="8540"/>
    <n v="5"/>
    <x v="2619"/>
    <n v="5.0603621730382287"/>
    <n v="176.29831013916501"/>
    <x v="0"/>
  </r>
  <r>
    <n v="2621"/>
    <x v="46"/>
    <x v="83"/>
    <x v="0"/>
    <x v="5"/>
    <n v="109.3"/>
    <x v="357"/>
    <x v="4"/>
    <n v="8"/>
    <x v="2619"/>
    <s v="Ruby Red"/>
    <x v="35"/>
    <n v="1"/>
    <s v="Unknown"/>
    <s v="Unknown"/>
    <n v="4044"/>
    <n v="5"/>
    <x v="2620"/>
    <n v="1.9853613906678866"/>
    <n v="634.59783410138255"/>
    <x v="0"/>
  </r>
  <r>
    <n v="2622"/>
    <x v="41"/>
    <x v="67"/>
    <x v="4"/>
    <x v="12"/>
    <n v="78.5"/>
    <x v="274"/>
    <x v="5"/>
    <n v="3.3"/>
    <x v="2620"/>
    <s v="Electric Blue"/>
    <x v="3"/>
    <n v="1"/>
    <s v="★★★★☆"/>
    <n v="4"/>
    <n v="3140"/>
    <n v="5"/>
    <x v="2621"/>
    <n v="1.3630573248407643"/>
    <n v="326.61401869158874"/>
    <x v="2"/>
  </r>
  <r>
    <n v="2623"/>
    <x v="27"/>
    <x v="102"/>
    <x v="9"/>
    <x v="3"/>
    <n v="56.3"/>
    <x v="496"/>
    <x v="10"/>
    <n v="2.2999999999999998"/>
    <x v="2621"/>
    <s v="Matte White"/>
    <x v="8"/>
    <n v="4"/>
    <s v="★★★★★"/>
    <n v="5"/>
    <n v="11972"/>
    <n v="3"/>
    <x v="2622"/>
    <n v="9.2007104795737131"/>
    <n v="155.99413127413129"/>
    <x v="0"/>
  </r>
  <r>
    <n v="2624"/>
    <x v="3"/>
    <x v="3"/>
    <x v="2"/>
    <x v="13"/>
    <n v="120.7"/>
    <x v="429"/>
    <x v="3"/>
    <n v="7"/>
    <x v="2622"/>
    <s v="Yellow"/>
    <x v="2"/>
    <n v="2"/>
    <s v="★★★★★"/>
    <n v="5"/>
    <n v="2767"/>
    <n v="3"/>
    <x v="2623"/>
    <n v="3.6619718309859155"/>
    <n v="215.61380090497738"/>
    <x v="0"/>
  </r>
  <r>
    <n v="2625"/>
    <x v="17"/>
    <x v="123"/>
    <x v="9"/>
    <x v="8"/>
    <n v="85"/>
    <x v="271"/>
    <x v="11"/>
    <n v="3.2"/>
    <x v="2623"/>
    <s v="Blue"/>
    <x v="39"/>
    <n v="1"/>
    <s v="★★★☆☆"/>
    <n v="3"/>
    <n v="4703"/>
    <n v="4"/>
    <x v="2624"/>
    <n v="6.2705882352941176"/>
    <n v="141.85123827392121"/>
    <x v="1"/>
  </r>
  <r>
    <n v="2626"/>
    <x v="50"/>
    <x v="94"/>
    <x v="10"/>
    <x v="5"/>
    <n v="140.1"/>
    <x v="31"/>
    <x v="7"/>
    <n v="7.8"/>
    <x v="2624"/>
    <s v="Ice Silver"/>
    <x v="5"/>
    <n v="3"/>
    <s v="Unknown"/>
    <s v="Unknown"/>
    <n v="8018"/>
    <n v="4"/>
    <x v="2625"/>
    <n v="1.9414703783012135"/>
    <n v="353.05691176470589"/>
    <x v="0"/>
  </r>
  <r>
    <n v="2627"/>
    <x v="19"/>
    <x v="158"/>
    <x v="10"/>
    <x v="6"/>
    <n v="27.8"/>
    <x v="196"/>
    <x v="2"/>
    <n v="1.4"/>
    <x v="2625"/>
    <s v="Rose Gold"/>
    <x v="19"/>
    <n v="3"/>
    <s v="Unknown"/>
    <s v="Unknown"/>
    <n v="4454"/>
    <n v="5"/>
    <x v="2626"/>
    <n v="8.9208633093525176"/>
    <n v="540.21673387096769"/>
    <x v="0"/>
  </r>
  <r>
    <n v="2628"/>
    <x v="29"/>
    <x v="38"/>
    <x v="0"/>
    <x v="9"/>
    <n v="149.80000000000001"/>
    <x v="16"/>
    <x v="14"/>
    <n v="2.6"/>
    <x v="2626"/>
    <s v="Matte Black"/>
    <x v="29"/>
    <n v="2"/>
    <s v="★★★★☆"/>
    <n v="4"/>
    <n v="18099"/>
    <n v="3"/>
    <x v="2627"/>
    <n v="2.2963951935914553"/>
    <n v="420.70316860465118"/>
    <x v="0"/>
  </r>
  <r>
    <n v="2629"/>
    <x v="7"/>
    <x v="79"/>
    <x v="3"/>
    <x v="5"/>
    <n v="125.2"/>
    <x v="19"/>
    <x v="11"/>
    <n v="1.8"/>
    <x v="2627"/>
    <s v="Crimson Red"/>
    <x v="36"/>
    <n v="0"/>
    <s v="★★★☆☆"/>
    <n v="3"/>
    <n v="9193"/>
    <n v="3"/>
    <x v="2628"/>
    <n v="4.6086261980830674"/>
    <n v="60.722114384748707"/>
    <x v="2"/>
  </r>
  <r>
    <n v="2630"/>
    <x v="5"/>
    <x v="161"/>
    <x v="8"/>
    <x v="9"/>
    <n v="21.3"/>
    <x v="380"/>
    <x v="0"/>
    <n v="0.8"/>
    <x v="2628"/>
    <s v="Rose Gold"/>
    <x v="29"/>
    <n v="0"/>
    <s v="★★★★★"/>
    <n v="5"/>
    <n v="9323"/>
    <n v="4"/>
    <x v="2629"/>
    <n v="26.150234741784036"/>
    <n v="65.073411131059245"/>
    <x v="2"/>
  </r>
  <r>
    <n v="2631"/>
    <x v="33"/>
    <x v="45"/>
    <x v="1"/>
    <x v="12"/>
    <n v="101.1"/>
    <x v="426"/>
    <x v="11"/>
    <n v="1.2"/>
    <x v="2629"/>
    <s v="Crimson Red"/>
    <x v="15"/>
    <s v="Unknown"/>
    <s v="★★★★★"/>
    <n v="5"/>
    <n v="6789"/>
    <n v="3"/>
    <x v="2630"/>
    <n v="4.609297725024728"/>
    <n v="107.70083690987124"/>
    <x v="1"/>
  </r>
  <r>
    <n v="2632"/>
    <x v="9"/>
    <x v="84"/>
    <x v="7"/>
    <x v="7"/>
    <n v="108.3"/>
    <x v="34"/>
    <x v="5"/>
    <n v="3.4"/>
    <x v="2630"/>
    <s v="Matte Blue"/>
    <x v="9"/>
    <n v="2"/>
    <s v="★★★★☆"/>
    <n v="4"/>
    <n v="7691"/>
    <n v="5"/>
    <x v="2631"/>
    <n v="5.4755309325946451"/>
    <n v="73.281669477234402"/>
    <x v="1"/>
  </r>
  <r>
    <n v="2633"/>
    <x v="39"/>
    <x v="65"/>
    <x v="6"/>
    <x v="11"/>
    <n v="98"/>
    <x v="15"/>
    <x v="2"/>
    <n v="1.2"/>
    <x v="2631"/>
    <s v="Titanium"/>
    <x v="32"/>
    <n v="2"/>
    <s v="★★★★☆"/>
    <n v="4"/>
    <n v="19616"/>
    <n v="5"/>
    <x v="2632"/>
    <n v="3.3877551020408165"/>
    <n v="384.57496987951805"/>
    <x v="0"/>
  </r>
  <r>
    <n v="2634"/>
    <x v="16"/>
    <x v="176"/>
    <x v="2"/>
    <x v="11"/>
    <n v="147.1"/>
    <x v="56"/>
    <x v="14"/>
    <n v="8"/>
    <x v="2632"/>
    <s v="Pink"/>
    <x v="15"/>
    <n v="3"/>
    <s v="Unknown"/>
    <s v="Unknown"/>
    <n v="16377"/>
    <n v="5"/>
    <x v="2633"/>
    <n v="2.9367777022433721"/>
    <n v="147.261875"/>
    <x v="1"/>
  </r>
  <r>
    <n v="2635"/>
    <x v="6"/>
    <x v="30"/>
    <x v="5"/>
    <x v="9"/>
    <n v="27"/>
    <x v="54"/>
    <x v="7"/>
    <n v="5.6"/>
    <x v="2633"/>
    <s v="Emerald Green"/>
    <x v="12"/>
    <n v="2"/>
    <s v="★★★☆☆"/>
    <n v="3"/>
    <n v="9265"/>
    <n v="3"/>
    <x v="2634"/>
    <n v="7.2592592592592595"/>
    <n v="241.72071428571431"/>
    <x v="1"/>
  </r>
  <r>
    <n v="2636"/>
    <x v="37"/>
    <x v="147"/>
    <x v="4"/>
    <x v="14"/>
    <n v="118.5"/>
    <x v="122"/>
    <x v="9"/>
    <n v="7.2"/>
    <x v="2634"/>
    <s v="Orange"/>
    <x v="8"/>
    <s v="Unknown"/>
    <s v="Unknown"/>
    <s v="Unknown"/>
    <n v="6550"/>
    <n v="3"/>
    <x v="2635"/>
    <n v="3.7468354430379747"/>
    <n v="139.09245495495497"/>
    <x v="1"/>
  </r>
  <r>
    <n v="2637"/>
    <x v="8"/>
    <x v="8"/>
    <x v="0"/>
    <x v="1"/>
    <n v="141.69999999999999"/>
    <x v="375"/>
    <x v="11"/>
    <n v="9.8000000000000007"/>
    <x v="2635"/>
    <s v="Sky Blue"/>
    <x v="32"/>
    <n v="3"/>
    <s v="★★★★☆"/>
    <n v="4"/>
    <n v="13061"/>
    <n v="3"/>
    <x v="2636"/>
    <n v="1.3055751587861681"/>
    <n v="410.73529729729728"/>
    <x v="1"/>
  </r>
  <r>
    <n v="2638"/>
    <x v="24"/>
    <x v="112"/>
    <x v="9"/>
    <x v="6"/>
    <n v="58.1"/>
    <x v="26"/>
    <x v="0"/>
    <n v="2.7"/>
    <x v="2636"/>
    <s v="Aurora Blue"/>
    <x v="0"/>
    <n v="0"/>
    <s v="★★★★☆"/>
    <n v="4"/>
    <n v="15240"/>
    <n v="5"/>
    <x v="2637"/>
    <n v="9.6729776247848527"/>
    <n v="55.046601423487544"/>
    <x v="2"/>
  </r>
  <r>
    <n v="2639"/>
    <x v="34"/>
    <x v="113"/>
    <x v="2"/>
    <x v="14"/>
    <n v="34.299999999999997"/>
    <x v="290"/>
    <x v="14"/>
    <n v="0.8"/>
    <x v="2637"/>
    <s v="Cosmic Purple"/>
    <x v="18"/>
    <s v="Unknown"/>
    <s v="★★★★☆"/>
    <n v="4"/>
    <n v="14449"/>
    <n v="3"/>
    <x v="2638"/>
    <n v="12.827988338192421"/>
    <n v="88.255318181818168"/>
    <x v="2"/>
  </r>
  <r>
    <n v="2640"/>
    <x v="0"/>
    <x v="0"/>
    <x v="10"/>
    <x v="14"/>
    <n v="74.2"/>
    <x v="110"/>
    <x v="14"/>
    <n v="7.4"/>
    <x v="2638"/>
    <s v="Cobalt Blue"/>
    <x v="33"/>
    <n v="1"/>
    <s v="★★★☆☆"/>
    <n v="3"/>
    <n v="4917"/>
    <n v="5"/>
    <x v="2639"/>
    <n v="2.8975741239892181"/>
    <n v="188.10879069767441"/>
    <x v="1"/>
  </r>
  <r>
    <n v="2641"/>
    <x v="21"/>
    <x v="25"/>
    <x v="7"/>
    <x v="6"/>
    <n v="27.1"/>
    <x v="157"/>
    <x v="5"/>
    <n v="9"/>
    <x v="2639"/>
    <s v="Copper"/>
    <x v="30"/>
    <n v="1"/>
    <s v="★★★★☆"/>
    <n v="4"/>
    <n v="9422"/>
    <n v="3"/>
    <x v="2640"/>
    <n v="11.51291512915129"/>
    <n v="104.50080128205128"/>
    <x v="2"/>
  </r>
  <r>
    <n v="2642"/>
    <x v="11"/>
    <x v="11"/>
    <x v="5"/>
    <x v="8"/>
    <n v="67.7"/>
    <x v="83"/>
    <x v="6"/>
    <n v="4.4000000000000004"/>
    <x v="2640"/>
    <s v="Cosmic Purple"/>
    <x v="37"/>
    <n v="4"/>
    <s v="★★★★☆"/>
    <n v="4"/>
    <n v="11399"/>
    <n v="3"/>
    <x v="2641"/>
    <n v="2.1122599704579024"/>
    <n v="336.63678321678321"/>
    <x v="1"/>
  </r>
  <r>
    <n v="2643"/>
    <x v="4"/>
    <x v="82"/>
    <x v="2"/>
    <x v="4"/>
    <n v="80.400000000000006"/>
    <x v="406"/>
    <x v="7"/>
    <n v="5.0999999999999996"/>
    <x v="2641"/>
    <s v="Forest Green"/>
    <x v="13"/>
    <n v="0"/>
    <s v="★★★☆☆"/>
    <n v="3"/>
    <n v="2185"/>
    <n v="4"/>
    <x v="2642"/>
    <n v="7.0522388059701484"/>
    <n v="207.13149911816578"/>
    <x v="0"/>
  </r>
  <r>
    <n v="2644"/>
    <x v="42"/>
    <x v="110"/>
    <x v="4"/>
    <x v="10"/>
    <n v="58.1"/>
    <x v="238"/>
    <x v="8"/>
    <n v="11.9"/>
    <x v="2642"/>
    <s v="Tan"/>
    <x v="38"/>
    <n v="5"/>
    <s v="★★★★★"/>
    <n v="5"/>
    <n v="15399"/>
    <n v="5"/>
    <x v="2643"/>
    <n v="8.8123924268502574"/>
    <n v="266.44599609375001"/>
    <x v="0"/>
  </r>
  <r>
    <n v="2645"/>
    <x v="34"/>
    <x v="113"/>
    <x v="5"/>
    <x v="5"/>
    <n v="139.9"/>
    <x v="209"/>
    <x v="9"/>
    <n v="5.0999999999999996"/>
    <x v="2643"/>
    <s v="Purple"/>
    <x v="8"/>
    <n v="3"/>
    <s v="Unknown"/>
    <s v="Unknown"/>
    <n v="8328"/>
    <n v="3"/>
    <x v="2644"/>
    <n v="3.2094353109363829"/>
    <n v="152.65293986636971"/>
    <x v="1"/>
  </r>
  <r>
    <n v="2646"/>
    <x v="10"/>
    <x v="10"/>
    <x v="7"/>
    <x v="3"/>
    <n v="134.80000000000001"/>
    <x v="201"/>
    <x v="1"/>
    <n v="0.8"/>
    <x v="2644"/>
    <s v="Ruby Red"/>
    <x v="14"/>
    <s v="Unknown"/>
    <s v="★★★★★"/>
    <n v="5"/>
    <n v="7263"/>
    <n v="3"/>
    <x v="2645"/>
    <n v="1.07566765578635"/>
    <n v="293.18558620689657"/>
    <x v="1"/>
  </r>
  <r>
    <n v="2647"/>
    <x v="11"/>
    <x v="118"/>
    <x v="1"/>
    <x v="1"/>
    <n v="104.5"/>
    <x v="15"/>
    <x v="11"/>
    <n v="0.8"/>
    <x v="2645"/>
    <s v="Purple"/>
    <x v="36"/>
    <n v="2"/>
    <s v="★★★☆☆"/>
    <n v="3"/>
    <n v="1004"/>
    <n v="3"/>
    <x v="2646"/>
    <n v="3.1770334928229667"/>
    <n v="178.69542168674698"/>
    <x v="1"/>
  </r>
  <r>
    <n v="2648"/>
    <x v="49"/>
    <x v="104"/>
    <x v="1"/>
    <x v="14"/>
    <n v="130.80000000000001"/>
    <x v="226"/>
    <x v="5"/>
    <n v="3.8"/>
    <x v="2646"/>
    <s v="Cream"/>
    <x v="8"/>
    <n v="3"/>
    <s v="★★★★☆"/>
    <n v="4"/>
    <n v="2461"/>
    <n v="3"/>
    <x v="2647"/>
    <n v="4.4036697247706416"/>
    <n v="79.141718749999995"/>
    <x v="1"/>
  </r>
  <r>
    <n v="2649"/>
    <x v="23"/>
    <x v="41"/>
    <x v="8"/>
    <x v="13"/>
    <n v="119.1"/>
    <x v="467"/>
    <x v="8"/>
    <n v="11.5"/>
    <x v="2647"/>
    <s v="Titanium"/>
    <x v="12"/>
    <n v="2"/>
    <s v="★★★★☆"/>
    <n v="4"/>
    <n v="12968"/>
    <n v="4"/>
    <x v="2648"/>
    <n v="1.5785054575986566"/>
    <n v="611.08335106382981"/>
    <x v="0"/>
  </r>
  <r>
    <n v="2650"/>
    <x v="28"/>
    <x v="37"/>
    <x v="3"/>
    <x v="10"/>
    <n v="36.5"/>
    <x v="314"/>
    <x v="2"/>
    <n v="7.9"/>
    <x v="2648"/>
    <s v="Copper"/>
    <x v="26"/>
    <n v="0"/>
    <s v="★★★★☆"/>
    <n v="4"/>
    <n v="1796"/>
    <n v="3"/>
    <x v="2649"/>
    <n v="16.082191780821919"/>
    <n v="233.9807325383305"/>
    <x v="0"/>
  </r>
  <r>
    <n v="2651"/>
    <x v="40"/>
    <x v="62"/>
    <x v="2"/>
    <x v="6"/>
    <n v="101.6"/>
    <x v="72"/>
    <x v="0"/>
    <n v="3.2"/>
    <x v="2649"/>
    <s v="Brown"/>
    <x v="29"/>
    <n v="0"/>
    <s v="★★★★☆"/>
    <n v="4"/>
    <n v="8425"/>
    <n v="4"/>
    <x v="2650"/>
    <n v="2.6870078740157481"/>
    <n v="513.99996336996333"/>
    <x v="0"/>
  </r>
  <r>
    <n v="2652"/>
    <x v="20"/>
    <x v="32"/>
    <x v="4"/>
    <x v="3"/>
    <n v="117.8"/>
    <x v="361"/>
    <x v="5"/>
    <n v="0.6"/>
    <x v="2650"/>
    <s v="Purple"/>
    <x v="39"/>
    <s v="Unknown"/>
    <s v="★★★★★"/>
    <n v="5"/>
    <n v="3415"/>
    <n v="3"/>
    <x v="2651"/>
    <n v="2.0203735144312396"/>
    <n v="143.05852941176471"/>
    <x v="2"/>
  </r>
  <r>
    <n v="2653"/>
    <x v="44"/>
    <x v="71"/>
    <x v="1"/>
    <x v="3"/>
    <n v="116.6"/>
    <x v="446"/>
    <x v="3"/>
    <n v="7.8"/>
    <x v="2651"/>
    <s v="White"/>
    <x v="37"/>
    <n v="5"/>
    <s v="★★★★☆"/>
    <n v="4"/>
    <n v="18894"/>
    <n v="5"/>
    <x v="2652"/>
    <n v="4.3224699828473412"/>
    <n v="239.74148809523811"/>
    <x v="0"/>
  </r>
  <r>
    <n v="2654"/>
    <x v="51"/>
    <x v="99"/>
    <x v="7"/>
    <x v="0"/>
    <n v="68.8"/>
    <x v="462"/>
    <x v="3"/>
    <n v="11.8"/>
    <x v="2652"/>
    <s v="Ice Silver"/>
    <x v="11"/>
    <n v="2"/>
    <s v="★★★★☆"/>
    <n v="4"/>
    <n v="7878"/>
    <n v="3"/>
    <x v="2653"/>
    <n v="2.2819767441860468"/>
    <n v="400.73082802547771"/>
    <x v="1"/>
  </r>
  <r>
    <n v="2655"/>
    <x v="22"/>
    <x v="86"/>
    <x v="8"/>
    <x v="11"/>
    <n v="148.1"/>
    <x v="453"/>
    <x v="6"/>
    <n v="3.4"/>
    <x v="2653"/>
    <s v="Aurora Blue"/>
    <x v="14"/>
    <s v="Unknown"/>
    <s v="★★★☆☆"/>
    <n v="3"/>
    <n v="11888"/>
    <n v="3"/>
    <x v="2654"/>
    <n v="3.5381498987170832"/>
    <n v="231.08162213740459"/>
    <x v="0"/>
  </r>
  <r>
    <n v="2656"/>
    <x v="3"/>
    <x v="155"/>
    <x v="2"/>
    <x v="8"/>
    <n v="53"/>
    <x v="479"/>
    <x v="12"/>
    <n v="5.9"/>
    <x v="2654"/>
    <s v="Racing Red"/>
    <x v="25"/>
    <n v="4"/>
    <s v="★★★★☆"/>
    <n v="4"/>
    <n v="8803"/>
    <n v="5"/>
    <x v="2655"/>
    <n v="1.9245283018867925"/>
    <n v="391.30166666666662"/>
    <x v="2"/>
  </r>
  <r>
    <n v="2657"/>
    <x v="27"/>
    <x v="34"/>
    <x v="10"/>
    <x v="9"/>
    <n v="22.8"/>
    <x v="161"/>
    <x v="14"/>
    <n v="0.9"/>
    <x v="2655"/>
    <s v="Matte Green"/>
    <x v="5"/>
    <n v="4"/>
    <s v="★★★★☆"/>
    <n v="4"/>
    <n v="13048"/>
    <n v="5"/>
    <x v="2656"/>
    <n v="20.614035087719298"/>
    <n v="153.21719148936171"/>
    <x v="1"/>
  </r>
  <r>
    <n v="2658"/>
    <x v="12"/>
    <x v="153"/>
    <x v="8"/>
    <x v="0"/>
    <n v="134.19999999999999"/>
    <x v="342"/>
    <x v="11"/>
    <n v="3.8"/>
    <x v="2656"/>
    <s v="Emerald Green"/>
    <x v="13"/>
    <s v="Unknown"/>
    <s v="★★★★★"/>
    <n v="5"/>
    <n v="12492"/>
    <n v="3"/>
    <x v="2657"/>
    <n v="3.0551415797317438"/>
    <n v="197.85973170731708"/>
    <x v="0"/>
  </r>
  <r>
    <n v="2659"/>
    <x v="51"/>
    <x v="174"/>
    <x v="3"/>
    <x v="7"/>
    <n v="136"/>
    <x v="322"/>
    <x v="10"/>
    <n v="6.4"/>
    <x v="2657"/>
    <s v="Racing Red"/>
    <x v="8"/>
    <n v="1"/>
    <s v="★★★★★"/>
    <n v="5"/>
    <n v="3858"/>
    <n v="4"/>
    <x v="2658"/>
    <n v="3.0367647058823528"/>
    <n v="227.43077481840194"/>
    <x v="0"/>
  </r>
  <r>
    <n v="2660"/>
    <x v="5"/>
    <x v="35"/>
    <x v="5"/>
    <x v="10"/>
    <n v="134.19999999999999"/>
    <x v="120"/>
    <x v="11"/>
    <n v="2.9"/>
    <x v="2658"/>
    <s v="Midnight Black"/>
    <x v="6"/>
    <n v="3"/>
    <s v="Unknown"/>
    <s v="Unknown"/>
    <n v="7018"/>
    <n v="5"/>
    <x v="2659"/>
    <n v="1.3114754098360657"/>
    <n v="821.98017045454549"/>
    <x v="0"/>
  </r>
  <r>
    <n v="2661"/>
    <x v="47"/>
    <x v="100"/>
    <x v="4"/>
    <x v="3"/>
    <n v="42.7"/>
    <x v="304"/>
    <x v="7"/>
    <n v="11.5"/>
    <x v="2659"/>
    <s v="Metallic Silver"/>
    <x v="22"/>
    <n v="3"/>
    <s v="★★★☆☆"/>
    <n v="3"/>
    <n v="6604"/>
    <n v="4"/>
    <x v="2660"/>
    <n v="7.8454332552693202"/>
    <n v="183.11844776119403"/>
    <x v="1"/>
  </r>
  <r>
    <n v="2662"/>
    <x v="44"/>
    <x v="135"/>
    <x v="8"/>
    <x v="0"/>
    <n v="83.7"/>
    <x v="59"/>
    <x v="11"/>
    <n v="10.9"/>
    <x v="2660"/>
    <s v="Magenta"/>
    <x v="5"/>
    <s v="Unknown"/>
    <s v="Unknown"/>
    <s v="Unknown"/>
    <n v="19461"/>
    <n v="3"/>
    <x v="2661"/>
    <n v="2.7479091995221028"/>
    <n v="183.25121739130435"/>
    <x v="1"/>
  </r>
  <r>
    <n v="2663"/>
    <x v="32"/>
    <x v="44"/>
    <x v="4"/>
    <x v="11"/>
    <n v="104.4"/>
    <x v="162"/>
    <x v="15"/>
    <n v="7.6"/>
    <x v="2661"/>
    <s v="Charcoal"/>
    <x v="6"/>
    <s v="Unknown"/>
    <s v="★★★★★"/>
    <n v="5"/>
    <n v="4454"/>
    <n v="5"/>
    <x v="2662"/>
    <n v="3.1896551724137931"/>
    <n v="312.23186186186189"/>
    <x v="0"/>
  </r>
  <r>
    <n v="2664"/>
    <x v="31"/>
    <x v="68"/>
    <x v="8"/>
    <x v="1"/>
    <n v="137.5"/>
    <x v="395"/>
    <x v="10"/>
    <n v="10.4"/>
    <x v="2662"/>
    <s v="Teal"/>
    <x v="3"/>
    <n v="4"/>
    <s v="★★★☆☆"/>
    <n v="3"/>
    <n v="12955"/>
    <n v="4"/>
    <x v="2663"/>
    <n v="3.730909090909091"/>
    <n v="192.9070955165692"/>
    <x v="0"/>
  </r>
  <r>
    <n v="2665"/>
    <x v="11"/>
    <x v="20"/>
    <x v="7"/>
    <x v="2"/>
    <n v="79.8"/>
    <x v="86"/>
    <x v="1"/>
    <n v="2.2000000000000002"/>
    <x v="2663"/>
    <s v="Emerald Green"/>
    <x v="13"/>
    <n v="5"/>
    <s v="Unknown"/>
    <s v="Unknown"/>
    <n v="19103"/>
    <n v="3"/>
    <x v="2664"/>
    <n v="3.4837092731829573"/>
    <n v="332.62079136690647"/>
    <x v="0"/>
  </r>
  <r>
    <n v="2666"/>
    <x v="39"/>
    <x v="172"/>
    <x v="2"/>
    <x v="6"/>
    <n v="33.299999999999997"/>
    <x v="198"/>
    <x v="15"/>
    <n v="3.3"/>
    <x v="2664"/>
    <s v="Yellow"/>
    <x v="23"/>
    <n v="1"/>
    <s v="★★★☆☆"/>
    <n v="3"/>
    <n v="5836"/>
    <n v="4"/>
    <x v="2665"/>
    <n v="16.636636636636638"/>
    <n v="99.092527075812285"/>
    <x v="1"/>
  </r>
  <r>
    <n v="2667"/>
    <x v="4"/>
    <x v="157"/>
    <x v="6"/>
    <x v="4"/>
    <n v="128.19999999999999"/>
    <x v="349"/>
    <x v="8"/>
    <n v="8.6999999999999993"/>
    <x v="2665"/>
    <s v="Pearl White"/>
    <x v="21"/>
    <s v="Unknown"/>
    <s v="★★★☆☆"/>
    <n v="3"/>
    <n v="1093"/>
    <n v="5"/>
    <x v="2666"/>
    <n v="4.0249609984399379"/>
    <n v="262.05972868217054"/>
    <x v="0"/>
  </r>
  <r>
    <n v="2668"/>
    <x v="32"/>
    <x v="85"/>
    <x v="3"/>
    <x v="14"/>
    <n v="61.8"/>
    <x v="388"/>
    <x v="6"/>
    <n v="1.2"/>
    <x v="2666"/>
    <s v="Stealth Gray"/>
    <x v="32"/>
    <n v="4"/>
    <s v="★★★★☆"/>
    <n v="4"/>
    <n v="391"/>
    <n v="5"/>
    <x v="2667"/>
    <n v="7.4433656957928802"/>
    <n v="265.60065217391303"/>
    <x v="0"/>
  </r>
  <r>
    <n v="2669"/>
    <x v="47"/>
    <x v="100"/>
    <x v="3"/>
    <x v="2"/>
    <n v="82.4"/>
    <x v="273"/>
    <x v="7"/>
    <n v="3.1"/>
    <x v="2667"/>
    <s v="Brown"/>
    <x v="3"/>
    <n v="3"/>
    <s v="★★★★★"/>
    <n v="5"/>
    <n v="19531"/>
    <n v="3"/>
    <x v="2668"/>
    <n v="2.2572815533980579"/>
    <n v="798.34698924731185"/>
    <x v="0"/>
  </r>
  <r>
    <n v="2670"/>
    <x v="18"/>
    <x v="121"/>
    <x v="2"/>
    <x v="6"/>
    <n v="101.2"/>
    <x v="21"/>
    <x v="1"/>
    <n v="10.199999999999999"/>
    <x v="2668"/>
    <s v="Cosmic Purple"/>
    <x v="24"/>
    <n v="1"/>
    <s v="★★★★★"/>
    <n v="5"/>
    <n v="9119"/>
    <n v="5"/>
    <x v="2669"/>
    <n v="1.3636363636363635"/>
    <n v="479.648768115942"/>
    <x v="1"/>
  </r>
  <r>
    <n v="2671"/>
    <x v="18"/>
    <x v="18"/>
    <x v="8"/>
    <x v="4"/>
    <n v="36"/>
    <x v="0"/>
    <x v="12"/>
    <n v="5.6"/>
    <x v="2669"/>
    <s v="Matte Green"/>
    <x v="22"/>
    <n v="2"/>
    <s v="★★★☆☆"/>
    <n v="3"/>
    <n v="14405"/>
    <n v="4"/>
    <x v="2670"/>
    <n v="5.9444444444444446"/>
    <n v="516.52897196261677"/>
    <x v="0"/>
  </r>
  <r>
    <n v="2672"/>
    <x v="14"/>
    <x v="97"/>
    <x v="2"/>
    <x v="5"/>
    <n v="50.2"/>
    <x v="295"/>
    <x v="5"/>
    <n v="8"/>
    <x v="2670"/>
    <s v="Gray"/>
    <x v="21"/>
    <n v="4"/>
    <s v="★★★★★"/>
    <n v="5"/>
    <n v="898"/>
    <n v="5"/>
    <x v="2671"/>
    <n v="5.6175298804780871"/>
    <n v="322.42787234042555"/>
    <x v="0"/>
  </r>
  <r>
    <n v="2673"/>
    <x v="1"/>
    <x v="1"/>
    <x v="5"/>
    <x v="7"/>
    <n v="117"/>
    <x v="182"/>
    <x v="5"/>
    <n v="1.2"/>
    <x v="2671"/>
    <s v="Volcanic Yellow"/>
    <x v="15"/>
    <n v="3"/>
    <s v="★★★☆☆"/>
    <n v="3"/>
    <n v="11161"/>
    <n v="5"/>
    <x v="2672"/>
    <n v="3.1111111111111112"/>
    <n v="389.16928571428571"/>
    <x v="0"/>
  </r>
  <r>
    <n v="2674"/>
    <x v="50"/>
    <x v="117"/>
    <x v="8"/>
    <x v="12"/>
    <n v="29.1"/>
    <x v="73"/>
    <x v="9"/>
    <n v="9.4"/>
    <x v="2672"/>
    <s v="Rose Gold"/>
    <x v="9"/>
    <n v="0"/>
    <s v="Unknown"/>
    <s v="Unknown"/>
    <n v="13466"/>
    <n v="4"/>
    <x v="2673"/>
    <n v="9.9656357388316152"/>
    <n v="144.95786206896551"/>
    <x v="1"/>
  </r>
  <r>
    <n v="2675"/>
    <x v="17"/>
    <x v="123"/>
    <x v="0"/>
    <x v="7"/>
    <n v="135.69999999999999"/>
    <x v="169"/>
    <x v="4"/>
    <n v="3"/>
    <x v="2673"/>
    <s v="Green"/>
    <x v="13"/>
    <n v="0"/>
    <s v="★★★☆☆"/>
    <n v="3"/>
    <n v="19342"/>
    <n v="4"/>
    <x v="2674"/>
    <n v="3.3677229182019164"/>
    <n v="303.39293216630199"/>
    <x v="0"/>
  </r>
  <r>
    <n v="2676"/>
    <x v="52"/>
    <x v="145"/>
    <x v="0"/>
    <x v="9"/>
    <n v="51.8"/>
    <x v="185"/>
    <x v="7"/>
    <n v="10.199999999999999"/>
    <x v="2674"/>
    <s v="Blue"/>
    <x v="27"/>
    <n v="4"/>
    <s v="★★★☆☆"/>
    <n v="3"/>
    <n v="15913"/>
    <n v="5"/>
    <x v="2675"/>
    <n v="3.9575289575289578"/>
    <n v="295.98068292682927"/>
    <x v="1"/>
  </r>
  <r>
    <n v="2677"/>
    <x v="0"/>
    <x v="0"/>
    <x v="0"/>
    <x v="3"/>
    <n v="32.700000000000003"/>
    <x v="360"/>
    <x v="0"/>
    <n v="10.6"/>
    <x v="2675"/>
    <s v="Copper"/>
    <x v="2"/>
    <n v="0"/>
    <s v="★★★★☆"/>
    <n v="4"/>
    <n v="5980"/>
    <n v="4"/>
    <x v="2676"/>
    <n v="11.467889908256879"/>
    <n v="366.76997333333333"/>
    <x v="0"/>
  </r>
  <r>
    <n v="2678"/>
    <x v="18"/>
    <x v="18"/>
    <x v="6"/>
    <x v="10"/>
    <n v="58.8"/>
    <x v="22"/>
    <x v="13"/>
    <n v="11.2"/>
    <x v="2676"/>
    <s v="Turquoise"/>
    <x v="11"/>
    <s v="Unknown"/>
    <s v="★★★☆☆"/>
    <n v="3"/>
    <n v="18859"/>
    <n v="5"/>
    <x v="2677"/>
    <n v="6.5646258503401365"/>
    <n v="153.52365284974093"/>
    <x v="1"/>
  </r>
  <r>
    <n v="2679"/>
    <x v="30"/>
    <x v="125"/>
    <x v="2"/>
    <x v="0"/>
    <n v="135.80000000000001"/>
    <x v="190"/>
    <x v="1"/>
    <n v="7.7"/>
    <x v="2677"/>
    <s v="Black"/>
    <x v="38"/>
    <n v="5"/>
    <s v="★★★★☆"/>
    <n v="4"/>
    <n v="17980"/>
    <n v="5"/>
    <x v="2678"/>
    <n v="2.1796759941089836"/>
    <n v="149.85692567567568"/>
    <x v="1"/>
  </r>
  <r>
    <n v="2680"/>
    <x v="30"/>
    <x v="125"/>
    <x v="8"/>
    <x v="11"/>
    <n v="110.4"/>
    <x v="159"/>
    <x v="5"/>
    <n v="0.6"/>
    <x v="2678"/>
    <s v="Yellow"/>
    <x v="32"/>
    <n v="3"/>
    <s v="★★★★★"/>
    <n v="5"/>
    <n v="8619"/>
    <n v="4"/>
    <x v="2679"/>
    <n v="4.1576086956521738"/>
    <n v="321.17840958605666"/>
    <x v="0"/>
  </r>
  <r>
    <n v="2681"/>
    <x v="8"/>
    <x v="8"/>
    <x v="2"/>
    <x v="0"/>
    <n v="78.099999999999994"/>
    <x v="146"/>
    <x v="15"/>
    <n v="10"/>
    <x v="2679"/>
    <s v="Copper"/>
    <x v="10"/>
    <s v="Unknown"/>
    <s v="Unknown"/>
    <s v="Unknown"/>
    <n v="11847"/>
    <n v="3"/>
    <x v="2680"/>
    <n v="6.1459667093469914"/>
    <n v="174.31566666666669"/>
    <x v="0"/>
  </r>
  <r>
    <n v="2682"/>
    <x v="36"/>
    <x v="151"/>
    <x v="1"/>
    <x v="11"/>
    <n v="74.599999999999994"/>
    <x v="449"/>
    <x v="13"/>
    <n v="0.6"/>
    <x v="2680"/>
    <s v="Blue"/>
    <x v="25"/>
    <n v="5"/>
    <s v="★★★★★"/>
    <n v="5"/>
    <n v="19554"/>
    <n v="5"/>
    <x v="2681"/>
    <n v="6.8096514745308312"/>
    <n v="244.97570866141734"/>
    <x v="0"/>
  </r>
  <r>
    <n v="2683"/>
    <x v="16"/>
    <x v="16"/>
    <x v="0"/>
    <x v="6"/>
    <n v="49.1"/>
    <x v="488"/>
    <x v="15"/>
    <n v="4"/>
    <x v="2681"/>
    <s v="Racing Red"/>
    <x v="15"/>
    <s v="Unknown"/>
    <s v="Unknown"/>
    <s v="Unknown"/>
    <n v="2364"/>
    <n v="4"/>
    <x v="2682"/>
    <n v="4.7046843177189412"/>
    <n v="147.15281385281386"/>
    <x v="2"/>
  </r>
  <r>
    <n v="2684"/>
    <x v="31"/>
    <x v="68"/>
    <x v="9"/>
    <x v="11"/>
    <n v="60.2"/>
    <x v="488"/>
    <x v="10"/>
    <n v="11.7"/>
    <x v="2682"/>
    <s v="Copper"/>
    <x v="14"/>
    <s v="Unknown"/>
    <s v="★★★★☆"/>
    <n v="4"/>
    <n v="8254"/>
    <n v="5"/>
    <x v="2683"/>
    <n v="3.8372093023255811"/>
    <n v="136.90987012987014"/>
    <x v="2"/>
  </r>
  <r>
    <n v="2685"/>
    <x v="6"/>
    <x v="111"/>
    <x v="3"/>
    <x v="14"/>
    <n v="47.4"/>
    <x v="373"/>
    <x v="1"/>
    <n v="4.5"/>
    <x v="2683"/>
    <s v="Black"/>
    <x v="39"/>
    <n v="4"/>
    <s v="★★★★☆"/>
    <n v="4"/>
    <n v="12986"/>
    <n v="4"/>
    <x v="2684"/>
    <n v="10"/>
    <n v="154.75483122362868"/>
    <x v="1"/>
  </r>
  <r>
    <n v="2686"/>
    <x v="9"/>
    <x v="42"/>
    <x v="7"/>
    <x v="3"/>
    <n v="27.9"/>
    <x v="55"/>
    <x v="12"/>
    <n v="6.6"/>
    <x v="2684"/>
    <s v="Gun Metal"/>
    <x v="6"/>
    <n v="0"/>
    <s v="★★★★★"/>
    <n v="5"/>
    <n v="3498"/>
    <n v="4"/>
    <x v="2685"/>
    <n v="21.290322580645164"/>
    <n v="191.2485521885522"/>
    <x v="0"/>
  </r>
  <r>
    <n v="2687"/>
    <x v="47"/>
    <x v="81"/>
    <x v="1"/>
    <x v="7"/>
    <n v="68.5"/>
    <x v="372"/>
    <x v="7"/>
    <n v="4.7"/>
    <x v="2685"/>
    <s v="Black"/>
    <x v="17"/>
    <n v="2"/>
    <s v="★★★☆☆"/>
    <n v="3"/>
    <n v="16294"/>
    <n v="4"/>
    <x v="2686"/>
    <n v="5.6204379562043796"/>
    <n v="180.74838961038961"/>
    <x v="1"/>
  </r>
  <r>
    <n v="2688"/>
    <x v="3"/>
    <x v="155"/>
    <x v="1"/>
    <x v="13"/>
    <n v="82.5"/>
    <x v="223"/>
    <x v="6"/>
    <n v="10.4"/>
    <x v="2686"/>
    <s v="Lime Green"/>
    <x v="16"/>
    <n v="0"/>
    <s v="★★★☆☆"/>
    <n v="3"/>
    <n v="5121"/>
    <n v="5"/>
    <x v="2687"/>
    <n v="6.1939393939393943"/>
    <n v="286.64649706457925"/>
    <x v="0"/>
  </r>
  <r>
    <n v="2689"/>
    <x v="16"/>
    <x v="16"/>
    <x v="5"/>
    <x v="12"/>
    <n v="72.3"/>
    <x v="347"/>
    <x v="11"/>
    <n v="4.7"/>
    <x v="2687"/>
    <s v="Yellow"/>
    <x v="31"/>
    <n v="2"/>
    <s v="★★★★☆"/>
    <n v="4"/>
    <n v="11975"/>
    <n v="5"/>
    <x v="2688"/>
    <n v="1.7842323651452283"/>
    <n v="1128.752480620155"/>
    <x v="0"/>
  </r>
  <r>
    <n v="2690"/>
    <x v="26"/>
    <x v="72"/>
    <x v="6"/>
    <x v="7"/>
    <n v="60.1"/>
    <x v="134"/>
    <x v="3"/>
    <n v="2.6"/>
    <x v="2688"/>
    <s v="Red"/>
    <x v="0"/>
    <n v="1"/>
    <s v="★★★★☆"/>
    <n v="4"/>
    <n v="9143"/>
    <n v="4"/>
    <x v="2689"/>
    <n v="9.6838602329450918"/>
    <n v="236.02719931271474"/>
    <x v="0"/>
  </r>
  <r>
    <n v="2691"/>
    <x v="41"/>
    <x v="67"/>
    <x v="5"/>
    <x v="12"/>
    <n v="117.3"/>
    <x v="437"/>
    <x v="15"/>
    <n v="8.8000000000000007"/>
    <x v="2689"/>
    <s v="Titanium"/>
    <x v="17"/>
    <n v="4"/>
    <s v="Unknown"/>
    <s v="Unknown"/>
    <n v="162"/>
    <n v="5"/>
    <x v="2690"/>
    <n v="2.2676896845694801"/>
    <n v="232.85176691729322"/>
    <x v="1"/>
  </r>
  <r>
    <n v="2692"/>
    <x v="11"/>
    <x v="11"/>
    <x v="9"/>
    <x v="11"/>
    <n v="130.6"/>
    <x v="377"/>
    <x v="13"/>
    <n v="10.8"/>
    <x v="2690"/>
    <s v="Burgundy"/>
    <x v="30"/>
    <n v="5"/>
    <s v="★★★★★"/>
    <n v="5"/>
    <n v="16198"/>
    <n v="5"/>
    <x v="2691"/>
    <n v="4.1500765696784079"/>
    <n v="107.29760147601476"/>
    <x v="1"/>
  </r>
  <r>
    <n v="2693"/>
    <x v="27"/>
    <x v="34"/>
    <x v="8"/>
    <x v="12"/>
    <n v="71.599999999999994"/>
    <x v="129"/>
    <x v="6"/>
    <n v="5.3"/>
    <x v="2691"/>
    <s v="Matte Green"/>
    <x v="36"/>
    <n v="3"/>
    <s v="★★★★☆"/>
    <n v="4"/>
    <n v="4850"/>
    <n v="4"/>
    <x v="2692"/>
    <n v="5.9497206703910619"/>
    <n v="142.15305164319247"/>
    <x v="1"/>
  </r>
  <r>
    <n v="2694"/>
    <x v="10"/>
    <x v="10"/>
    <x v="3"/>
    <x v="12"/>
    <n v="35.9"/>
    <x v="435"/>
    <x v="1"/>
    <n v="4"/>
    <x v="2692"/>
    <s v="Sunset Orange"/>
    <x v="33"/>
    <n v="3"/>
    <s v="★★★☆☆"/>
    <n v="3"/>
    <n v="19278"/>
    <n v="3"/>
    <x v="2693"/>
    <n v="4.5682451253481897"/>
    <n v="501.37835365853658"/>
    <x v="0"/>
  </r>
  <r>
    <n v="2695"/>
    <x v="30"/>
    <x v="125"/>
    <x v="2"/>
    <x v="10"/>
    <n v="69.5"/>
    <x v="465"/>
    <x v="0"/>
    <n v="4.4000000000000004"/>
    <x v="2693"/>
    <s v="Sapphire Blue"/>
    <x v="21"/>
    <s v="Unknown"/>
    <s v="★★★☆☆"/>
    <n v="3"/>
    <n v="17398"/>
    <n v="4"/>
    <x v="2694"/>
    <n v="3.2949640287769784"/>
    <n v="475.71410480349346"/>
    <x v="0"/>
  </r>
  <r>
    <n v="2696"/>
    <x v="23"/>
    <x v="28"/>
    <x v="2"/>
    <x v="9"/>
    <n v="35.200000000000003"/>
    <x v="350"/>
    <x v="14"/>
    <n v="10.199999999999999"/>
    <x v="2694"/>
    <s v="Burgundy"/>
    <x v="21"/>
    <n v="5"/>
    <s v="★★★★☆"/>
    <n v="4"/>
    <n v="15890"/>
    <n v="3"/>
    <x v="2695"/>
    <n v="11.960227272727272"/>
    <n v="195.55475059382422"/>
    <x v="0"/>
  </r>
  <r>
    <n v="2697"/>
    <x v="11"/>
    <x v="11"/>
    <x v="6"/>
    <x v="14"/>
    <n v="77.900000000000006"/>
    <x v="55"/>
    <x v="6"/>
    <n v="11"/>
    <x v="2695"/>
    <s v="Bronze"/>
    <x v="14"/>
    <n v="3"/>
    <s v="★★★☆☆"/>
    <n v="3"/>
    <n v="4416"/>
    <n v="4"/>
    <x v="2696"/>
    <n v="7.6251604621309363"/>
    <n v="251.38540404040404"/>
    <x v="0"/>
  </r>
  <r>
    <n v="2698"/>
    <x v="51"/>
    <x v="139"/>
    <x v="4"/>
    <x v="11"/>
    <n v="67.900000000000006"/>
    <x v="499"/>
    <x v="13"/>
    <n v="7.6"/>
    <x v="2696"/>
    <s v="Titanium"/>
    <x v="19"/>
    <n v="4"/>
    <s v="★★★☆☆"/>
    <n v="3"/>
    <n v="12130"/>
    <n v="4"/>
    <x v="2697"/>
    <n v="3.5935198821796757"/>
    <n v="140.54807377049181"/>
    <x v="2"/>
  </r>
  <r>
    <n v="2699"/>
    <x v="0"/>
    <x v="0"/>
    <x v="7"/>
    <x v="13"/>
    <n v="143.5"/>
    <x v="53"/>
    <x v="13"/>
    <n v="4.5999999999999996"/>
    <x v="2697"/>
    <s v="Cosmic Purple"/>
    <x v="36"/>
    <n v="5"/>
    <s v="★★★★☆"/>
    <n v="4"/>
    <n v="8896"/>
    <n v="3"/>
    <x v="2698"/>
    <n v="1.6445993031358885"/>
    <n v="499.60822033898302"/>
    <x v="0"/>
  </r>
  <r>
    <n v="2700"/>
    <x v="14"/>
    <x v="133"/>
    <x v="2"/>
    <x v="8"/>
    <n v="150"/>
    <x v="410"/>
    <x v="5"/>
    <n v="11.4"/>
    <x v="2698"/>
    <s v="Sky Blue"/>
    <x v="38"/>
    <n v="5"/>
    <s v="★★★★★"/>
    <n v="5"/>
    <n v="4682"/>
    <n v="4"/>
    <x v="2699"/>
    <n v="3.7333333333333334"/>
    <n v="220.788625"/>
    <x v="0"/>
  </r>
  <r>
    <n v="2701"/>
    <x v="2"/>
    <x v="101"/>
    <x v="1"/>
    <x v="4"/>
    <n v="134.5"/>
    <x v="436"/>
    <x v="2"/>
    <n v="11.4"/>
    <x v="2699"/>
    <s v="Bronze"/>
    <x v="1"/>
    <n v="5"/>
    <s v="★★★☆☆"/>
    <n v="3"/>
    <n v="7692"/>
    <n v="4"/>
    <x v="2700"/>
    <n v="2.6319702602230484"/>
    <n v="272.99067796610171"/>
    <x v="0"/>
  </r>
  <r>
    <n v="2702"/>
    <x v="43"/>
    <x v="70"/>
    <x v="1"/>
    <x v="10"/>
    <n v="121.1"/>
    <x v="269"/>
    <x v="8"/>
    <n v="3.5"/>
    <x v="2700"/>
    <s v="Navy Blue"/>
    <x v="24"/>
    <n v="2"/>
    <s v="★★★☆☆"/>
    <n v="3"/>
    <n v="15792"/>
    <n v="5"/>
    <x v="2701"/>
    <n v="2.6589595375722546"/>
    <n v="157.44571428571427"/>
    <x v="1"/>
  </r>
  <r>
    <n v="2703"/>
    <x v="4"/>
    <x v="82"/>
    <x v="9"/>
    <x v="11"/>
    <n v="49.1"/>
    <x v="200"/>
    <x v="1"/>
    <n v="8.3000000000000007"/>
    <x v="2701"/>
    <s v="Bronze"/>
    <x v="37"/>
    <s v="Unknown"/>
    <s v="★★★☆☆"/>
    <n v="3"/>
    <n v="19215"/>
    <n v="3"/>
    <x v="2702"/>
    <n v="7.1894093686354381"/>
    <n v="172.02781869688386"/>
    <x v="1"/>
  </r>
  <r>
    <n v="2704"/>
    <x v="2"/>
    <x v="175"/>
    <x v="1"/>
    <x v="3"/>
    <n v="95.7"/>
    <x v="433"/>
    <x v="6"/>
    <n v="9.6999999999999993"/>
    <x v="2702"/>
    <s v="Midnight Black"/>
    <x v="34"/>
    <s v="Unknown"/>
    <s v="Unknown"/>
    <s v="Unknown"/>
    <n v="13994"/>
    <n v="5"/>
    <x v="2703"/>
    <n v="1.1598746081504703"/>
    <n v="641.19711711711716"/>
    <x v="1"/>
  </r>
  <r>
    <n v="2705"/>
    <x v="32"/>
    <x v="138"/>
    <x v="0"/>
    <x v="12"/>
    <n v="101.2"/>
    <x v="141"/>
    <x v="12"/>
    <n v="1.1000000000000001"/>
    <x v="2703"/>
    <s v="Black"/>
    <x v="20"/>
    <s v="Unknown"/>
    <s v="★★★★☆"/>
    <n v="4"/>
    <n v="18989"/>
    <n v="3"/>
    <x v="2704"/>
    <n v="1.6996047430830039"/>
    <n v="641.78418604651165"/>
    <x v="0"/>
  </r>
  <r>
    <n v="2706"/>
    <x v="28"/>
    <x v="46"/>
    <x v="7"/>
    <x v="13"/>
    <n v="50.1"/>
    <x v="418"/>
    <x v="9"/>
    <n v="7.1"/>
    <x v="2704"/>
    <s v="Stealth Gray"/>
    <x v="22"/>
    <n v="0"/>
    <s v="Unknown"/>
    <s v="Unknown"/>
    <n v="12430"/>
    <n v="5"/>
    <x v="2705"/>
    <n v="10.479041916167665"/>
    <n v="220.82493333333332"/>
    <x v="0"/>
  </r>
  <r>
    <n v="2707"/>
    <x v="49"/>
    <x v="93"/>
    <x v="2"/>
    <x v="5"/>
    <n v="99.4"/>
    <x v="355"/>
    <x v="7"/>
    <n v="7.9"/>
    <x v="2705"/>
    <s v="Rose Gold"/>
    <x v="17"/>
    <n v="2"/>
    <s v="Unknown"/>
    <s v="Unknown"/>
    <n v="3505"/>
    <n v="5"/>
    <x v="2706"/>
    <n v="1.6096579476861166"/>
    <n v="318.40825000000001"/>
    <x v="1"/>
  </r>
  <r>
    <n v="2708"/>
    <x v="28"/>
    <x v="142"/>
    <x v="5"/>
    <x v="5"/>
    <n v="32.299999999999997"/>
    <x v="269"/>
    <x v="14"/>
    <n v="7.3"/>
    <x v="2706"/>
    <s v="Green"/>
    <x v="5"/>
    <s v="Unknown"/>
    <s v="★★★★★"/>
    <n v="5"/>
    <n v="1951"/>
    <n v="4"/>
    <x v="2707"/>
    <n v="9.96904024767802"/>
    <n v="128.90245341614906"/>
    <x v="1"/>
  </r>
  <r>
    <n v="2709"/>
    <x v="30"/>
    <x v="39"/>
    <x v="9"/>
    <x v="7"/>
    <n v="76.3"/>
    <x v="62"/>
    <x v="13"/>
    <n v="2.2999999999999998"/>
    <x v="2707"/>
    <s v="Copper"/>
    <x v="7"/>
    <n v="1"/>
    <s v="★★★★★"/>
    <n v="5"/>
    <n v="9404"/>
    <n v="3"/>
    <x v="2708"/>
    <n v="5.1900393184796858"/>
    <n v="249.68431818181818"/>
    <x v="0"/>
  </r>
  <r>
    <n v="2710"/>
    <x v="40"/>
    <x v="62"/>
    <x v="6"/>
    <x v="3"/>
    <n v="51.5"/>
    <x v="476"/>
    <x v="6"/>
    <n v="3.3"/>
    <x v="2708"/>
    <s v="Emerald Green"/>
    <x v="11"/>
    <s v="Unknown"/>
    <s v="★★★★★"/>
    <n v="5"/>
    <n v="5875"/>
    <n v="4"/>
    <x v="2709"/>
    <n v="9.0873786407766985"/>
    <n v="225.07905982905982"/>
    <x v="0"/>
  </r>
  <r>
    <n v="2711"/>
    <x v="32"/>
    <x v="85"/>
    <x v="1"/>
    <x v="14"/>
    <n v="30.3"/>
    <x v="15"/>
    <x v="12"/>
    <n v="9.9"/>
    <x v="2709"/>
    <s v="Teal"/>
    <x v="14"/>
    <n v="2"/>
    <s v="★★★★☆"/>
    <n v="4"/>
    <n v="19868"/>
    <n v="3"/>
    <x v="2710"/>
    <n v="10.957095709570957"/>
    <n v="235.31246987951809"/>
    <x v="1"/>
  </r>
  <r>
    <n v="2712"/>
    <x v="22"/>
    <x v="86"/>
    <x v="1"/>
    <x v="13"/>
    <n v="107.8"/>
    <x v="159"/>
    <x v="3"/>
    <n v="8.4"/>
    <x v="2710"/>
    <s v="Matte Gray"/>
    <x v="4"/>
    <n v="3"/>
    <s v="★★★★★"/>
    <n v="5"/>
    <n v="17252"/>
    <n v="5"/>
    <x v="2711"/>
    <n v="4.2578849721706868"/>
    <n v="102.89751633986928"/>
    <x v="1"/>
  </r>
  <r>
    <n v="2713"/>
    <x v="22"/>
    <x v="86"/>
    <x v="4"/>
    <x v="14"/>
    <n v="42.3"/>
    <x v="69"/>
    <x v="9"/>
    <n v="5.6"/>
    <x v="2711"/>
    <s v="Aurora Blue"/>
    <x v="28"/>
    <n v="4"/>
    <s v="★★★☆☆"/>
    <n v="3"/>
    <n v="9652"/>
    <n v="3"/>
    <x v="2712"/>
    <n v="8.7234042553191493"/>
    <n v="245.99203252032521"/>
    <x v="0"/>
  </r>
  <r>
    <n v="2714"/>
    <x v="18"/>
    <x v="23"/>
    <x v="10"/>
    <x v="9"/>
    <n v="69"/>
    <x v="459"/>
    <x v="4"/>
    <n v="4.0999999999999996"/>
    <x v="2712"/>
    <s v="Copper"/>
    <x v="13"/>
    <n v="3"/>
    <s v="★★★☆☆"/>
    <n v="3"/>
    <n v="4611"/>
    <n v="3"/>
    <x v="2713"/>
    <n v="6.0434782608695654"/>
    <n v="312.18721822541966"/>
    <x v="0"/>
  </r>
  <r>
    <n v="2715"/>
    <x v="33"/>
    <x v="159"/>
    <x v="6"/>
    <x v="6"/>
    <n v="111.6"/>
    <x v="240"/>
    <x v="1"/>
    <n v="9.8000000000000007"/>
    <x v="2713"/>
    <s v="Gray"/>
    <x v="24"/>
    <n v="2"/>
    <s v="★★★★☆"/>
    <n v="4"/>
    <n v="1842"/>
    <n v="3"/>
    <x v="2714"/>
    <n v="0.93189964157706096"/>
    <n v="942.43711538461548"/>
    <x v="0"/>
  </r>
  <r>
    <n v="2716"/>
    <x v="43"/>
    <x v="75"/>
    <x v="7"/>
    <x v="4"/>
    <n v="140"/>
    <x v="176"/>
    <x v="4"/>
    <n v="3.1"/>
    <x v="2714"/>
    <s v="Black"/>
    <x v="0"/>
    <n v="2"/>
    <s v="Unknown"/>
    <s v="Unknown"/>
    <n v="2603"/>
    <n v="3"/>
    <x v="2715"/>
    <n v="1.7785714285714285"/>
    <n v="292.8214457831325"/>
    <x v="1"/>
  </r>
  <r>
    <n v="2717"/>
    <x v="10"/>
    <x v="10"/>
    <x v="3"/>
    <x v="13"/>
    <n v="68"/>
    <x v="390"/>
    <x v="3"/>
    <n v="11.5"/>
    <x v="2715"/>
    <s v="Crimson Red"/>
    <x v="36"/>
    <s v="Unknown"/>
    <s v="★★★☆☆"/>
    <n v="3"/>
    <n v="15111"/>
    <n v="4"/>
    <x v="2716"/>
    <n v="4.7941176470588234"/>
    <n v="125.7528527607362"/>
    <x v="1"/>
  </r>
  <r>
    <n v="2718"/>
    <x v="49"/>
    <x v="104"/>
    <x v="4"/>
    <x v="5"/>
    <n v="143.6"/>
    <x v="246"/>
    <x v="9"/>
    <n v="11.4"/>
    <x v="2716"/>
    <s v="Crimson Red"/>
    <x v="18"/>
    <n v="0"/>
    <s v="★★★★☆"/>
    <n v="4"/>
    <n v="6983"/>
    <n v="4"/>
    <x v="2717"/>
    <n v="1.977715877437326"/>
    <n v="444.46887323943662"/>
    <x v="0"/>
  </r>
  <r>
    <n v="2719"/>
    <x v="37"/>
    <x v="147"/>
    <x v="5"/>
    <x v="12"/>
    <n v="125.5"/>
    <x v="139"/>
    <x v="2"/>
    <n v="1.5"/>
    <x v="2717"/>
    <s v="White"/>
    <x v="13"/>
    <n v="2"/>
    <s v="★★★☆☆"/>
    <n v="3"/>
    <n v="18074"/>
    <n v="5"/>
    <x v="2718"/>
    <n v="3.4820717131474104"/>
    <n v="311.84713958810073"/>
    <x v="0"/>
  </r>
  <r>
    <n v="2720"/>
    <x v="42"/>
    <x v="171"/>
    <x v="1"/>
    <x v="5"/>
    <n v="53.9"/>
    <x v="244"/>
    <x v="9"/>
    <n v="1.4"/>
    <x v="2718"/>
    <s v="Pink"/>
    <x v="22"/>
    <n v="4"/>
    <s v="★★★☆☆"/>
    <n v="3"/>
    <n v="10259"/>
    <n v="3"/>
    <x v="2719"/>
    <n v="1.855287569573284"/>
    <n v="929.06179999999995"/>
    <x v="0"/>
  </r>
  <r>
    <n v="2721"/>
    <x v="22"/>
    <x v="49"/>
    <x v="2"/>
    <x v="4"/>
    <n v="113.8"/>
    <x v="158"/>
    <x v="13"/>
    <n v="10"/>
    <x v="2719"/>
    <s v="Titanium"/>
    <x v="3"/>
    <n v="0"/>
    <s v="Unknown"/>
    <s v="Unknown"/>
    <n v="9923"/>
    <n v="4"/>
    <x v="2720"/>
    <n v="4.6309314586994725"/>
    <n v="75.930265654648963"/>
    <x v="1"/>
  </r>
  <r>
    <n v="2722"/>
    <x v="12"/>
    <x v="91"/>
    <x v="2"/>
    <x v="0"/>
    <n v="51.5"/>
    <x v="24"/>
    <x v="7"/>
    <n v="7.1"/>
    <x v="2720"/>
    <s v="Platinum"/>
    <x v="31"/>
    <s v="Unknown"/>
    <s v="★★★★★"/>
    <n v="5"/>
    <n v="6243"/>
    <n v="5"/>
    <x v="2721"/>
    <n v="2.621359223300971"/>
    <n v="513.75822222222223"/>
    <x v="1"/>
  </r>
  <r>
    <n v="2723"/>
    <x v="22"/>
    <x v="27"/>
    <x v="7"/>
    <x v="9"/>
    <n v="76.8"/>
    <x v="61"/>
    <x v="5"/>
    <n v="3.5"/>
    <x v="2721"/>
    <s v="Pink"/>
    <x v="16"/>
    <s v="Unknown"/>
    <s v="Unknown"/>
    <s v="Unknown"/>
    <n v="8957"/>
    <n v="3"/>
    <x v="2722"/>
    <n v="1.6276041666666667"/>
    <n v="722.32808"/>
    <x v="0"/>
  </r>
  <r>
    <n v="2724"/>
    <x v="21"/>
    <x v="55"/>
    <x v="9"/>
    <x v="1"/>
    <n v="53.9"/>
    <x v="347"/>
    <x v="4"/>
    <n v="7.3"/>
    <x v="2722"/>
    <s v="Racing Red"/>
    <x v="35"/>
    <n v="0"/>
    <s v="★★★★☆"/>
    <n v="4"/>
    <n v="8449"/>
    <n v="3"/>
    <x v="2723"/>
    <n v="2.3933209647495364"/>
    <n v="477.62968992248062"/>
    <x v="1"/>
  </r>
  <r>
    <n v="2725"/>
    <x v="51"/>
    <x v="163"/>
    <x v="7"/>
    <x v="14"/>
    <n v="84.9"/>
    <x v="27"/>
    <x v="7"/>
    <n v="4"/>
    <x v="2723"/>
    <s v="Burgundy"/>
    <x v="13"/>
    <n v="2"/>
    <s v="Unknown"/>
    <s v="Unknown"/>
    <n v="2478"/>
    <n v="5"/>
    <x v="2724"/>
    <n v="5.9599528857479385"/>
    <n v="191.63835968379445"/>
    <x v="0"/>
  </r>
  <r>
    <n v="2726"/>
    <x v="50"/>
    <x v="117"/>
    <x v="2"/>
    <x v="5"/>
    <n v="83.7"/>
    <x v="372"/>
    <x v="11"/>
    <n v="5.0999999999999996"/>
    <x v="2724"/>
    <s v="Beige"/>
    <x v="11"/>
    <n v="2"/>
    <s v="★★★★☆"/>
    <n v="4"/>
    <n v="9142"/>
    <n v="5"/>
    <x v="2725"/>
    <n v="4.5997610513739549"/>
    <n v="307.95332467532467"/>
    <x v="0"/>
  </r>
  <r>
    <n v="2727"/>
    <x v="9"/>
    <x v="84"/>
    <x v="6"/>
    <x v="14"/>
    <n v="38.799999999999997"/>
    <x v="434"/>
    <x v="6"/>
    <n v="9.6"/>
    <x v="2725"/>
    <s v="Matte White"/>
    <x v="8"/>
    <n v="0"/>
    <s v="★★★☆☆"/>
    <n v="3"/>
    <n v="14360"/>
    <n v="5"/>
    <x v="2726"/>
    <n v="7.9123711340206189"/>
    <n v="105.0614983713355"/>
    <x v="2"/>
  </r>
  <r>
    <n v="2728"/>
    <x v="26"/>
    <x v="90"/>
    <x v="10"/>
    <x v="3"/>
    <n v="86.3"/>
    <x v="9"/>
    <x v="1"/>
    <n v="1"/>
    <x v="2726"/>
    <s v="Red"/>
    <x v="31"/>
    <n v="5"/>
    <s v="★★★☆☆"/>
    <n v="3"/>
    <n v="14591"/>
    <n v="4"/>
    <x v="2727"/>
    <n v="6.3615295480880647"/>
    <n v="85.897176684881615"/>
    <x v="1"/>
  </r>
  <r>
    <n v="2729"/>
    <x v="11"/>
    <x v="118"/>
    <x v="4"/>
    <x v="12"/>
    <n v="104.9"/>
    <x v="222"/>
    <x v="9"/>
    <n v="6.7"/>
    <x v="2727"/>
    <s v="Crimson Red"/>
    <x v="33"/>
    <n v="3"/>
    <s v="★★★★★"/>
    <n v="5"/>
    <n v="15319"/>
    <n v="4"/>
    <x v="2728"/>
    <n v="1.1630123927550047"/>
    <n v="1132.7939344262295"/>
    <x v="0"/>
  </r>
  <r>
    <n v="2730"/>
    <x v="23"/>
    <x v="106"/>
    <x v="1"/>
    <x v="8"/>
    <n v="60.7"/>
    <x v="51"/>
    <x v="1"/>
    <n v="9.5"/>
    <x v="2728"/>
    <s v="Black"/>
    <x v="37"/>
    <n v="0"/>
    <s v="★★★★☆"/>
    <n v="4"/>
    <n v="3633"/>
    <n v="5"/>
    <x v="2729"/>
    <n v="2.6688632619439865"/>
    <n v="424.03407407407411"/>
    <x v="1"/>
  </r>
  <r>
    <n v="2731"/>
    <x v="51"/>
    <x v="139"/>
    <x v="0"/>
    <x v="5"/>
    <n v="78.3"/>
    <x v="419"/>
    <x v="13"/>
    <n v="2.6"/>
    <x v="2729"/>
    <s v="Turquoise"/>
    <x v="2"/>
    <n v="0"/>
    <s v="★★★★☆"/>
    <n v="4"/>
    <n v="15801"/>
    <n v="3"/>
    <x v="2730"/>
    <n v="4.3678160919540234"/>
    <n v="187.3503216374269"/>
    <x v="1"/>
  </r>
  <r>
    <n v="2732"/>
    <x v="43"/>
    <x v="124"/>
    <x v="7"/>
    <x v="10"/>
    <n v="109.4"/>
    <x v="348"/>
    <x v="11"/>
    <n v="9.6999999999999993"/>
    <x v="2730"/>
    <s v="Stealth Gray"/>
    <x v="27"/>
    <n v="0"/>
    <s v="Unknown"/>
    <s v="Unknown"/>
    <n v="19394"/>
    <n v="3"/>
    <x v="2731"/>
    <n v="3.7385740402193783"/>
    <n v="125.24496332518338"/>
    <x v="1"/>
  </r>
  <r>
    <n v="2733"/>
    <x v="10"/>
    <x v="10"/>
    <x v="10"/>
    <x v="12"/>
    <n v="143.80000000000001"/>
    <x v="398"/>
    <x v="14"/>
    <n v="7.7"/>
    <x v="2731"/>
    <s v="Metallic Silver"/>
    <x v="33"/>
    <n v="3"/>
    <s v="★★★★★"/>
    <n v="5"/>
    <n v="1782"/>
    <n v="5"/>
    <x v="2732"/>
    <n v="3.3449235048678716"/>
    <n v="195.77617463617463"/>
    <x v="0"/>
  </r>
  <r>
    <n v="2734"/>
    <x v="17"/>
    <x v="17"/>
    <x v="4"/>
    <x v="10"/>
    <n v="109.3"/>
    <x v="283"/>
    <x v="14"/>
    <n v="7.3"/>
    <x v="2732"/>
    <s v="Cobalt Blue"/>
    <x v="39"/>
    <n v="5"/>
    <s v="★★★★★"/>
    <n v="5"/>
    <n v="17478"/>
    <n v="5"/>
    <x v="2733"/>
    <n v="1.1253430924062215"/>
    <n v="1032.5938211382113"/>
    <x v="0"/>
  </r>
  <r>
    <n v="2735"/>
    <x v="27"/>
    <x v="102"/>
    <x v="10"/>
    <x v="7"/>
    <n v="120.6"/>
    <x v="150"/>
    <x v="4"/>
    <n v="9.6999999999999993"/>
    <x v="2733"/>
    <s v="Electric Blue"/>
    <x v="31"/>
    <s v="Unknown"/>
    <s v="★★★☆☆"/>
    <n v="3"/>
    <n v="4873"/>
    <n v="4"/>
    <x v="2734"/>
    <n v="2.2802653399668324"/>
    <n v="135.63410909090908"/>
    <x v="2"/>
  </r>
  <r>
    <n v="2736"/>
    <x v="50"/>
    <x v="94"/>
    <x v="4"/>
    <x v="1"/>
    <n v="72.400000000000006"/>
    <x v="56"/>
    <x v="11"/>
    <n v="8.8000000000000007"/>
    <x v="2734"/>
    <s v="Cream"/>
    <x v="9"/>
    <n v="1"/>
    <s v="★★★★★"/>
    <n v="5"/>
    <n v="11525"/>
    <n v="5"/>
    <x v="2735"/>
    <n v="5.9668508287292816"/>
    <n v="273.67342592592593"/>
    <x v="0"/>
  </r>
  <r>
    <n v="2737"/>
    <x v="35"/>
    <x v="87"/>
    <x v="4"/>
    <x v="3"/>
    <n v="77"/>
    <x v="302"/>
    <x v="15"/>
    <n v="5.5"/>
    <x v="2735"/>
    <s v="Matte Green"/>
    <x v="29"/>
    <n v="2"/>
    <s v="★★★★★"/>
    <n v="5"/>
    <n v="6319"/>
    <n v="4"/>
    <x v="2736"/>
    <n v="3.8051948051948052"/>
    <n v="271.67924914675768"/>
    <x v="1"/>
  </r>
  <r>
    <n v="2738"/>
    <x v="12"/>
    <x v="146"/>
    <x v="2"/>
    <x v="2"/>
    <n v="147.5"/>
    <x v="75"/>
    <x v="6"/>
    <n v="2.7"/>
    <x v="2736"/>
    <s v="Blue"/>
    <x v="19"/>
    <s v="Unknown"/>
    <s v="★★★☆☆"/>
    <n v="3"/>
    <n v="18008"/>
    <n v="3"/>
    <x v="2737"/>
    <n v="1.9796610169491526"/>
    <n v="162.0383904109589"/>
    <x v="1"/>
  </r>
  <r>
    <n v="2739"/>
    <x v="2"/>
    <x v="131"/>
    <x v="0"/>
    <x v="9"/>
    <n v="77.099999999999994"/>
    <x v="324"/>
    <x v="1"/>
    <n v="9.9"/>
    <x v="2737"/>
    <s v="Ruby Red"/>
    <x v="3"/>
    <n v="0"/>
    <s v="★★★☆☆"/>
    <n v="3"/>
    <n v="9421"/>
    <n v="3"/>
    <x v="2738"/>
    <n v="6.6018158236057074"/>
    <n v="252.81497053045189"/>
    <x v="0"/>
  </r>
  <r>
    <n v="2740"/>
    <x v="7"/>
    <x v="7"/>
    <x v="0"/>
    <x v="7"/>
    <n v="20.6"/>
    <x v="236"/>
    <x v="5"/>
    <n v="6.7"/>
    <x v="2738"/>
    <s v="Forest Green"/>
    <x v="32"/>
    <n v="0"/>
    <s v="★★★☆☆"/>
    <n v="3"/>
    <n v="7377"/>
    <n v="5"/>
    <x v="2739"/>
    <n v="14.514563106796116"/>
    <n v="307.1334448160535"/>
    <x v="0"/>
  </r>
  <r>
    <n v="2741"/>
    <x v="13"/>
    <x v="13"/>
    <x v="1"/>
    <x v="0"/>
    <n v="73.8"/>
    <x v="330"/>
    <x v="6"/>
    <n v="10.7"/>
    <x v="2739"/>
    <s v="Matte Green"/>
    <x v="9"/>
    <n v="4"/>
    <s v="★★★★☆"/>
    <n v="4"/>
    <n v="1669"/>
    <n v="5"/>
    <x v="2740"/>
    <n v="6.2601626016260168"/>
    <n v="164.62677489177491"/>
    <x v="1"/>
  </r>
  <r>
    <n v="2742"/>
    <x v="8"/>
    <x v="8"/>
    <x v="0"/>
    <x v="13"/>
    <n v="81.099999999999994"/>
    <x v="435"/>
    <x v="6"/>
    <n v="8"/>
    <x v="2740"/>
    <s v="Pearl White"/>
    <x v="4"/>
    <n v="2"/>
    <s v="★★★★★"/>
    <n v="5"/>
    <n v="1565"/>
    <n v="4"/>
    <x v="2741"/>
    <n v="2.0221948212083847"/>
    <n v="605.08524390243895"/>
    <x v="0"/>
  </r>
  <r>
    <n v="2743"/>
    <x v="0"/>
    <x v="0"/>
    <x v="4"/>
    <x v="5"/>
    <n v="101"/>
    <x v="215"/>
    <x v="5"/>
    <n v="11"/>
    <x v="2741"/>
    <s v="Aurora Blue"/>
    <x v="21"/>
    <n v="4"/>
    <s v="★★★☆☆"/>
    <n v="3"/>
    <n v="15883"/>
    <n v="4"/>
    <x v="2742"/>
    <n v="5.6831683168316829"/>
    <n v="120.92054006968641"/>
    <x v="1"/>
  </r>
  <r>
    <n v="2744"/>
    <x v="27"/>
    <x v="34"/>
    <x v="10"/>
    <x v="4"/>
    <n v="41.4"/>
    <x v="437"/>
    <x v="10"/>
    <n v="5.6"/>
    <x v="2742"/>
    <s v="Crimson Red"/>
    <x v="10"/>
    <s v="Unknown"/>
    <s v="★★★★☆"/>
    <n v="4"/>
    <n v="2390"/>
    <n v="4"/>
    <x v="2743"/>
    <n v="6.42512077294686"/>
    <n v="268.18390977443607"/>
    <x v="1"/>
  </r>
  <r>
    <n v="2745"/>
    <x v="36"/>
    <x v="50"/>
    <x v="4"/>
    <x v="2"/>
    <n v="62.8"/>
    <x v="465"/>
    <x v="1"/>
    <n v="1.4"/>
    <x v="2743"/>
    <s v="Matte Gray"/>
    <x v="35"/>
    <n v="2"/>
    <s v="★★★☆☆"/>
    <n v="3"/>
    <n v="3944"/>
    <n v="5"/>
    <x v="2744"/>
    <n v="3.6464968152866244"/>
    <n v="550.72938864628816"/>
    <x v="0"/>
  </r>
  <r>
    <n v="2746"/>
    <x v="0"/>
    <x v="0"/>
    <x v="4"/>
    <x v="4"/>
    <n v="23.2"/>
    <x v="381"/>
    <x v="15"/>
    <n v="9.9"/>
    <x v="2744"/>
    <s v="Black"/>
    <x v="18"/>
    <n v="5"/>
    <s v="★★★★★"/>
    <n v="5"/>
    <n v="12244"/>
    <n v="3"/>
    <x v="2745"/>
    <n v="20.818965517241381"/>
    <n v="87.41080745341614"/>
    <x v="1"/>
  </r>
  <r>
    <n v="2747"/>
    <x v="52"/>
    <x v="145"/>
    <x v="5"/>
    <x v="9"/>
    <n v="138.80000000000001"/>
    <x v="32"/>
    <x v="12"/>
    <n v="9.6999999999999993"/>
    <x v="2745"/>
    <s v="Tan"/>
    <x v="19"/>
    <s v="Unknown"/>
    <s v="★★★★★"/>
    <n v="5"/>
    <n v="8691"/>
    <n v="4"/>
    <x v="2746"/>
    <n v="1.4985590778097981"/>
    <n v="233.09125"/>
    <x v="1"/>
  </r>
  <r>
    <n v="2748"/>
    <x v="24"/>
    <x v="166"/>
    <x v="5"/>
    <x v="2"/>
    <n v="25.5"/>
    <x v="331"/>
    <x v="0"/>
    <n v="8.3000000000000007"/>
    <x v="2746"/>
    <s v="Electric Blue"/>
    <x v="24"/>
    <s v="Unknown"/>
    <s v="★★★☆☆"/>
    <n v="3"/>
    <n v="13482"/>
    <n v="3"/>
    <x v="2747"/>
    <n v="22.705882352941178"/>
    <n v="88.739360967184794"/>
    <x v="1"/>
  </r>
  <r>
    <n v="2749"/>
    <x v="18"/>
    <x v="121"/>
    <x v="10"/>
    <x v="13"/>
    <n v="127.8"/>
    <x v="271"/>
    <x v="7"/>
    <n v="2.8"/>
    <x v="2747"/>
    <s v="Rose Gold"/>
    <x v="17"/>
    <n v="1"/>
    <s v="★★★☆☆"/>
    <n v="3"/>
    <n v="18595"/>
    <n v="3"/>
    <x v="2748"/>
    <n v="4.1705790297339593"/>
    <n v="102.48026266416511"/>
    <x v="1"/>
  </r>
  <r>
    <n v="2750"/>
    <x v="43"/>
    <x v="124"/>
    <x v="5"/>
    <x v="13"/>
    <n v="133.1"/>
    <x v="323"/>
    <x v="8"/>
    <n v="2.9"/>
    <x v="2748"/>
    <s v="Sky Blue"/>
    <x v="7"/>
    <s v="Unknown"/>
    <s v="★★★★☆"/>
    <n v="4"/>
    <n v="19535"/>
    <n v="4"/>
    <x v="2749"/>
    <n v="2.4042073628850491"/>
    <n v="254.07068749999999"/>
    <x v="0"/>
  </r>
  <r>
    <n v="2751"/>
    <x v="36"/>
    <x v="122"/>
    <x v="3"/>
    <x v="14"/>
    <n v="35.299999999999997"/>
    <x v="183"/>
    <x v="5"/>
    <n v="11.9"/>
    <x v="2749"/>
    <s v="Beige"/>
    <x v="27"/>
    <n v="0"/>
    <s v="★★★★★"/>
    <n v="5"/>
    <n v="15693"/>
    <n v="4"/>
    <x v="2750"/>
    <n v="3.2861189801699719"/>
    <n v="1206.3587931034483"/>
    <x v="0"/>
  </r>
  <r>
    <n v="2752"/>
    <x v="38"/>
    <x v="54"/>
    <x v="8"/>
    <x v="7"/>
    <n v="118.8"/>
    <x v="231"/>
    <x v="12"/>
    <n v="0.6"/>
    <x v="2750"/>
    <s v="Platinum"/>
    <x v="21"/>
    <n v="1"/>
    <s v="★★★☆☆"/>
    <n v="3"/>
    <n v="3396"/>
    <n v="5"/>
    <x v="2751"/>
    <n v="1.3888888888888888"/>
    <n v="295.02145454545456"/>
    <x v="1"/>
  </r>
  <r>
    <n v="2753"/>
    <x v="49"/>
    <x v="107"/>
    <x v="0"/>
    <x v="14"/>
    <n v="38.9"/>
    <x v="74"/>
    <x v="0"/>
    <n v="6.2"/>
    <x v="2751"/>
    <s v="Black"/>
    <x v="17"/>
    <n v="4"/>
    <s v="★★★★☆"/>
    <n v="4"/>
    <n v="16878"/>
    <n v="4"/>
    <x v="2752"/>
    <n v="2.9048843187660669"/>
    <n v="540.00601769911509"/>
    <x v="1"/>
  </r>
  <r>
    <n v="2754"/>
    <x v="6"/>
    <x v="30"/>
    <x v="7"/>
    <x v="7"/>
    <n v="39.9"/>
    <x v="411"/>
    <x v="11"/>
    <n v="5.8"/>
    <x v="2752"/>
    <s v="Graphite Gray"/>
    <x v="24"/>
    <n v="3"/>
    <s v="★★★★☆"/>
    <n v="4"/>
    <n v="6722"/>
    <n v="4"/>
    <x v="2753"/>
    <n v="3.0325814536340854"/>
    <n v="720.62669421487601"/>
    <x v="0"/>
  </r>
  <r>
    <n v="2755"/>
    <x v="20"/>
    <x v="78"/>
    <x v="0"/>
    <x v="1"/>
    <n v="92.1"/>
    <x v="69"/>
    <x v="0"/>
    <n v="2.8"/>
    <x v="2753"/>
    <s v="Silver"/>
    <x v="32"/>
    <n v="0"/>
    <s v="★★★★★"/>
    <n v="5"/>
    <n v="5561"/>
    <n v="4"/>
    <x v="2754"/>
    <n v="4.006514657980456"/>
    <n v="368.43181571815717"/>
    <x v="0"/>
  </r>
  <r>
    <n v="2756"/>
    <x v="6"/>
    <x v="111"/>
    <x v="0"/>
    <x v="7"/>
    <n v="109.4"/>
    <x v="353"/>
    <x v="7"/>
    <n v="6.5"/>
    <x v="2754"/>
    <s v="Gray"/>
    <x v="13"/>
    <s v="Unknown"/>
    <s v="★★★★★"/>
    <n v="5"/>
    <n v="13566"/>
    <n v="3"/>
    <x v="2755"/>
    <n v="2.6051188299817185"/>
    <n v="493.55449122807016"/>
    <x v="0"/>
  </r>
  <r>
    <n v="2757"/>
    <x v="4"/>
    <x v="64"/>
    <x v="3"/>
    <x v="5"/>
    <n v="148.1"/>
    <x v="91"/>
    <x v="15"/>
    <n v="10.6"/>
    <x v="2755"/>
    <s v="Matte Green"/>
    <x v="16"/>
    <s v="Unknown"/>
    <s v="★★★★☆"/>
    <n v="4"/>
    <n v="16521"/>
    <n v="5"/>
    <x v="2756"/>
    <n v="1.2761647535449021"/>
    <n v="504.40825396825397"/>
    <x v="0"/>
  </r>
  <r>
    <n v="2758"/>
    <x v="40"/>
    <x v="136"/>
    <x v="10"/>
    <x v="12"/>
    <n v="96.4"/>
    <x v="301"/>
    <x v="11"/>
    <n v="4.7"/>
    <x v="2756"/>
    <s v="Bronze"/>
    <x v="16"/>
    <n v="0"/>
    <s v="★★★★★"/>
    <n v="5"/>
    <n v="14732"/>
    <n v="5"/>
    <x v="2757"/>
    <n v="2.6867219917012446"/>
    <n v="368.01467181467183"/>
    <x v="0"/>
  </r>
  <r>
    <n v="2759"/>
    <x v="9"/>
    <x v="177"/>
    <x v="1"/>
    <x v="13"/>
    <n v="33.1"/>
    <x v="473"/>
    <x v="1"/>
    <n v="11.9"/>
    <x v="2757"/>
    <s v="Electric Blue"/>
    <x v="25"/>
    <s v="Unknown"/>
    <s v="★★★★★"/>
    <n v="5"/>
    <n v="143"/>
    <n v="5"/>
    <x v="2758"/>
    <n v="12.447129909365559"/>
    <n v="201.80555825242718"/>
    <x v="0"/>
  </r>
  <r>
    <n v="2760"/>
    <x v="15"/>
    <x v="109"/>
    <x v="6"/>
    <x v="13"/>
    <n v="138.1"/>
    <x v="162"/>
    <x v="2"/>
    <n v="11.4"/>
    <x v="2758"/>
    <s v="Bronze"/>
    <x v="15"/>
    <n v="2"/>
    <s v="★★★★★"/>
    <n v="5"/>
    <n v="12358"/>
    <n v="5"/>
    <x v="2759"/>
    <n v="2.4112961622013036"/>
    <n v="377.77897897897896"/>
    <x v="0"/>
  </r>
  <r>
    <n v="2761"/>
    <x v="6"/>
    <x v="6"/>
    <x v="1"/>
    <x v="10"/>
    <n v="70.3"/>
    <x v="230"/>
    <x v="7"/>
    <n v="3"/>
    <x v="2759"/>
    <s v="Graphite Gray"/>
    <x v="23"/>
    <n v="3"/>
    <s v="★★★☆☆"/>
    <n v="3"/>
    <n v="10491"/>
    <n v="5"/>
    <x v="2760"/>
    <n v="2.7453769559032719"/>
    <n v="571.99979274611405"/>
    <x v="0"/>
  </r>
  <r>
    <n v="2762"/>
    <x v="30"/>
    <x v="129"/>
    <x v="7"/>
    <x v="7"/>
    <n v="108.9"/>
    <x v="140"/>
    <x v="10"/>
    <n v="6.6"/>
    <x v="2760"/>
    <s v="White"/>
    <x v="21"/>
    <n v="1"/>
    <s v="★★★★☆"/>
    <n v="4"/>
    <n v="7903"/>
    <n v="4"/>
    <x v="2761"/>
    <n v="1.9559228650137741"/>
    <n v="549.18253521126758"/>
    <x v="0"/>
  </r>
  <r>
    <n v="2763"/>
    <x v="35"/>
    <x v="66"/>
    <x v="9"/>
    <x v="0"/>
    <n v="134"/>
    <x v="69"/>
    <x v="6"/>
    <n v="0.8"/>
    <x v="2761"/>
    <s v="Green"/>
    <x v="6"/>
    <n v="2"/>
    <s v="★★★☆☆"/>
    <n v="3"/>
    <n v="7698"/>
    <n v="5"/>
    <x v="2762"/>
    <n v="2.7537313432835822"/>
    <n v="404.21265582655826"/>
    <x v="0"/>
  </r>
  <r>
    <n v="2764"/>
    <x v="48"/>
    <x v="92"/>
    <x v="8"/>
    <x v="0"/>
    <n v="30.1"/>
    <x v="177"/>
    <x v="11"/>
    <n v="11.7"/>
    <x v="2762"/>
    <s v="Aurora Blue"/>
    <x v="6"/>
    <n v="1"/>
    <s v="★★★★☆"/>
    <n v="4"/>
    <n v="8258"/>
    <n v="3"/>
    <x v="2763"/>
    <n v="17.24252491694352"/>
    <n v="85.420057803468211"/>
    <x v="1"/>
  </r>
  <r>
    <n v="2765"/>
    <x v="20"/>
    <x v="32"/>
    <x v="7"/>
    <x v="4"/>
    <n v="40.700000000000003"/>
    <x v="110"/>
    <x v="2"/>
    <n v="4.5"/>
    <x v="2763"/>
    <s v="Aurora Blue"/>
    <x v="31"/>
    <n v="0"/>
    <s v="★★★★☆"/>
    <n v="4"/>
    <n v="17067"/>
    <n v="4"/>
    <x v="2764"/>
    <n v="5.2825552825552826"/>
    <n v="621.77939534883728"/>
    <x v="0"/>
  </r>
  <r>
    <n v="2766"/>
    <x v="41"/>
    <x v="134"/>
    <x v="6"/>
    <x v="5"/>
    <n v="21.8"/>
    <x v="144"/>
    <x v="5"/>
    <n v="5.6"/>
    <x v="2764"/>
    <s v="Beige"/>
    <x v="26"/>
    <s v="Unknown"/>
    <s v="★★★★★"/>
    <n v="5"/>
    <n v="10374"/>
    <n v="4"/>
    <x v="2765"/>
    <n v="7.2477064220183482"/>
    <n v="413.39430379746835"/>
    <x v="1"/>
  </r>
  <r>
    <n v="2767"/>
    <x v="52"/>
    <x v="145"/>
    <x v="2"/>
    <x v="5"/>
    <n v="64.7"/>
    <x v="477"/>
    <x v="8"/>
    <n v="2.2000000000000002"/>
    <x v="2765"/>
    <s v="Burgundy"/>
    <x v="33"/>
    <n v="1"/>
    <s v="★★★☆☆"/>
    <n v="3"/>
    <n v="15178"/>
    <n v="3"/>
    <x v="2766"/>
    <n v="8.2998454404945896"/>
    <n v="130.52521415270019"/>
    <x v="1"/>
  </r>
  <r>
    <n v="2768"/>
    <x v="9"/>
    <x v="9"/>
    <x v="9"/>
    <x v="12"/>
    <n v="100.1"/>
    <x v="222"/>
    <x v="9"/>
    <n v="8.1999999999999993"/>
    <x v="2766"/>
    <s v="Navy Blue"/>
    <x v="28"/>
    <s v="Unknown"/>
    <s v="★★★☆☆"/>
    <n v="3"/>
    <n v="18254"/>
    <n v="4"/>
    <x v="2767"/>
    <n v="1.2187812187812188"/>
    <n v="343.17360655737707"/>
    <x v="1"/>
  </r>
  <r>
    <n v="2769"/>
    <x v="11"/>
    <x v="118"/>
    <x v="3"/>
    <x v="2"/>
    <n v="148.6"/>
    <x v="148"/>
    <x v="0"/>
    <n v="9.6999999999999993"/>
    <x v="2767"/>
    <s v="Lime Green"/>
    <x v="24"/>
    <n v="1"/>
    <s v="★★★★☆"/>
    <n v="4"/>
    <n v="13867"/>
    <n v="5"/>
    <x v="2768"/>
    <n v="2.7927321668909828"/>
    <n v="313.53718072289155"/>
    <x v="0"/>
  </r>
  <r>
    <n v="2770"/>
    <x v="26"/>
    <x v="90"/>
    <x v="10"/>
    <x v="9"/>
    <n v="73.599999999999994"/>
    <x v="323"/>
    <x v="15"/>
    <n v="1.2"/>
    <x v="2768"/>
    <s v="Turquoise"/>
    <x v="37"/>
    <n v="4"/>
    <s v="★★★☆☆"/>
    <n v="3"/>
    <n v="16076"/>
    <n v="5"/>
    <x v="2769"/>
    <n v="4.3478260869565224"/>
    <n v="228.90087499999998"/>
    <x v="1"/>
  </r>
  <r>
    <n v="2771"/>
    <x v="39"/>
    <x v="160"/>
    <x v="5"/>
    <x v="10"/>
    <n v="73.400000000000006"/>
    <x v="63"/>
    <x v="3"/>
    <n v="7.7"/>
    <x v="2769"/>
    <s v="Cream"/>
    <x v="14"/>
    <s v="Unknown"/>
    <s v="★★★★☆"/>
    <n v="4"/>
    <n v="9350"/>
    <n v="4"/>
    <x v="2770"/>
    <n v="4.7138964577656672"/>
    <n v="88.115751445086701"/>
    <x v="2"/>
  </r>
  <r>
    <n v="2772"/>
    <x v="0"/>
    <x v="0"/>
    <x v="5"/>
    <x v="14"/>
    <n v="76.400000000000006"/>
    <x v="293"/>
    <x v="2"/>
    <n v="7"/>
    <x v="2770"/>
    <s v="White"/>
    <x v="8"/>
    <n v="3"/>
    <s v="★★★★★"/>
    <n v="5"/>
    <n v="10586"/>
    <n v="4"/>
    <x v="2771"/>
    <n v="3.2068062827225128"/>
    <n v="542.27551020408168"/>
    <x v="0"/>
  </r>
  <r>
    <n v="2773"/>
    <x v="52"/>
    <x v="145"/>
    <x v="8"/>
    <x v="8"/>
    <n v="27.1"/>
    <x v="419"/>
    <x v="13"/>
    <n v="10.3"/>
    <x v="2771"/>
    <s v="Racing Red"/>
    <x v="37"/>
    <n v="5"/>
    <s v="★★★☆☆"/>
    <n v="3"/>
    <n v="10315"/>
    <n v="3"/>
    <x v="2772"/>
    <n v="12.619926199261991"/>
    <n v="133.43616959064326"/>
    <x v="1"/>
  </r>
  <r>
    <n v="2774"/>
    <x v="46"/>
    <x v="83"/>
    <x v="10"/>
    <x v="11"/>
    <n v="106.5"/>
    <x v="225"/>
    <x v="1"/>
    <n v="8.4"/>
    <x v="2772"/>
    <s v="Blue"/>
    <x v="37"/>
    <n v="1"/>
    <s v="★★★★☆"/>
    <n v="4"/>
    <n v="12239"/>
    <n v="4"/>
    <x v="2773"/>
    <n v="3.5774647887323945"/>
    <n v="338.43467191601047"/>
    <x v="0"/>
  </r>
  <r>
    <n v="2775"/>
    <x v="49"/>
    <x v="104"/>
    <x v="0"/>
    <x v="0"/>
    <n v="78.2"/>
    <x v="350"/>
    <x v="4"/>
    <n v="9.1"/>
    <x v="2773"/>
    <s v="Orange"/>
    <x v="37"/>
    <s v="Unknown"/>
    <s v="★★★★★"/>
    <n v="5"/>
    <n v="4811"/>
    <n v="4"/>
    <x v="2774"/>
    <n v="5.3836317135549869"/>
    <n v="89.992921615201894"/>
    <x v="2"/>
  </r>
  <r>
    <n v="2776"/>
    <x v="19"/>
    <x v="21"/>
    <x v="9"/>
    <x v="13"/>
    <n v="42.9"/>
    <x v="205"/>
    <x v="9"/>
    <n v="10.9"/>
    <x v="2774"/>
    <s v="Magenta"/>
    <x v="32"/>
    <n v="5"/>
    <s v="★★★★☆"/>
    <n v="4"/>
    <n v="11669"/>
    <n v="3"/>
    <x v="2775"/>
    <n v="7.7855477855477861"/>
    <n v="182.24017964071857"/>
    <x v="1"/>
  </r>
  <r>
    <n v="2777"/>
    <x v="8"/>
    <x v="8"/>
    <x v="6"/>
    <x v="12"/>
    <n v="135.5"/>
    <x v="122"/>
    <x v="13"/>
    <n v="1.4"/>
    <x v="2775"/>
    <s v="White"/>
    <x v="1"/>
    <n v="5"/>
    <s v="★★★★★"/>
    <n v="5"/>
    <n v="18003"/>
    <n v="5"/>
    <x v="2776"/>
    <n v="3.2767527675276753"/>
    <n v="336.74822072072072"/>
    <x v="0"/>
  </r>
  <r>
    <n v="2778"/>
    <x v="48"/>
    <x v="92"/>
    <x v="2"/>
    <x v="11"/>
    <n v="97.9"/>
    <x v="410"/>
    <x v="6"/>
    <n v="11.1"/>
    <x v="2776"/>
    <s v="Racing Red"/>
    <x v="10"/>
    <s v="Unknown"/>
    <s v="★★★★☆"/>
    <n v="4"/>
    <n v="5362"/>
    <n v="5"/>
    <x v="2777"/>
    <n v="5.720122574055158"/>
    <n v="174.38142857142859"/>
    <x v="0"/>
  </r>
  <r>
    <n v="2779"/>
    <x v="51"/>
    <x v="163"/>
    <x v="8"/>
    <x v="8"/>
    <n v="124.8"/>
    <x v="217"/>
    <x v="4"/>
    <n v="11.1"/>
    <x v="2777"/>
    <s v="Crimson Red"/>
    <x v="23"/>
    <n v="1"/>
    <s v="★★★★★"/>
    <n v="5"/>
    <n v="16220"/>
    <n v="4"/>
    <x v="2778"/>
    <n v="1.2019230769230769"/>
    <n v="419.02379999999999"/>
    <x v="1"/>
  </r>
  <r>
    <n v="2780"/>
    <x v="41"/>
    <x v="134"/>
    <x v="6"/>
    <x v="7"/>
    <n v="120.7"/>
    <x v="41"/>
    <x v="3"/>
    <n v="9.4"/>
    <x v="2778"/>
    <s v="Matte Blue"/>
    <x v="17"/>
    <n v="3"/>
    <s v="★★★★☆"/>
    <n v="4"/>
    <n v="9252"/>
    <n v="5"/>
    <x v="2779"/>
    <n v="1.7895608947804473"/>
    <n v="680.70291666666662"/>
    <x v="0"/>
  </r>
  <r>
    <n v="2781"/>
    <x v="12"/>
    <x v="164"/>
    <x v="7"/>
    <x v="12"/>
    <n v="36.799999999999997"/>
    <x v="65"/>
    <x v="4"/>
    <n v="8.8000000000000007"/>
    <x v="2779"/>
    <s v="Aurora Blue"/>
    <x v="5"/>
    <n v="5"/>
    <s v="★★★★☆"/>
    <n v="4"/>
    <n v="3367"/>
    <n v="5"/>
    <x v="2780"/>
    <n v="11.548913043478262"/>
    <n v="328.52075294117651"/>
    <x v="0"/>
  </r>
  <r>
    <n v="2782"/>
    <x v="31"/>
    <x v="168"/>
    <x v="9"/>
    <x v="12"/>
    <n v="101.6"/>
    <x v="457"/>
    <x v="15"/>
    <n v="0.8"/>
    <x v="2780"/>
    <s v="Candy Apple Red"/>
    <x v="3"/>
    <n v="1"/>
    <s v="★★★★★"/>
    <n v="5"/>
    <n v="8114"/>
    <n v="3"/>
    <x v="2781"/>
    <n v="4.9704724409448824"/>
    <n v="201.13344554455446"/>
    <x v="0"/>
  </r>
  <r>
    <n v="2783"/>
    <x v="2"/>
    <x v="131"/>
    <x v="10"/>
    <x v="6"/>
    <n v="36.700000000000003"/>
    <x v="435"/>
    <x v="9"/>
    <n v="4.5999999999999996"/>
    <x v="2781"/>
    <s v="Gun Metal"/>
    <x v="36"/>
    <n v="0"/>
    <s v="★★★☆☆"/>
    <n v="3"/>
    <n v="9312"/>
    <n v="5"/>
    <x v="2782"/>
    <n v="4.4686648501362392"/>
    <n v="438.03920731707314"/>
    <x v="1"/>
  </r>
  <r>
    <n v="2784"/>
    <x v="5"/>
    <x v="161"/>
    <x v="0"/>
    <x v="11"/>
    <n v="103.6"/>
    <x v="272"/>
    <x v="15"/>
    <n v="4.7"/>
    <x v="2782"/>
    <s v="Matte Black"/>
    <x v="28"/>
    <n v="5"/>
    <s v="★★★★☆"/>
    <n v="4"/>
    <n v="3833"/>
    <n v="5"/>
    <x v="2783"/>
    <n v="3.281853281853282"/>
    <n v="387.74791176470592"/>
    <x v="0"/>
  </r>
  <r>
    <n v="2785"/>
    <x v="28"/>
    <x v="46"/>
    <x v="6"/>
    <x v="2"/>
    <n v="139.5"/>
    <x v="363"/>
    <x v="2"/>
    <n v="8.6999999999999993"/>
    <x v="2783"/>
    <s v="Black"/>
    <x v="35"/>
    <n v="3"/>
    <s v="★★★★★"/>
    <n v="5"/>
    <n v="7842"/>
    <n v="5"/>
    <x v="2784"/>
    <n v="1.7204301075268817"/>
    <n v="358.69908333333331"/>
    <x v="0"/>
  </r>
  <r>
    <n v="2786"/>
    <x v="52"/>
    <x v="145"/>
    <x v="8"/>
    <x v="11"/>
    <n v="141.30000000000001"/>
    <x v="279"/>
    <x v="13"/>
    <n v="10.4"/>
    <x v="2784"/>
    <s v="Racing Red"/>
    <x v="36"/>
    <n v="5"/>
    <s v="★★★★★"/>
    <n v="5"/>
    <n v="5358"/>
    <n v="3"/>
    <x v="2785"/>
    <n v="2.6610049539985843"/>
    <n v="277.46090425531918"/>
    <x v="0"/>
  </r>
  <r>
    <n v="2787"/>
    <x v="0"/>
    <x v="0"/>
    <x v="4"/>
    <x v="10"/>
    <n v="71.099999999999994"/>
    <x v="129"/>
    <x v="0"/>
    <n v="1.6"/>
    <x v="2785"/>
    <s v="Green"/>
    <x v="11"/>
    <n v="3"/>
    <s v="★★★☆☆"/>
    <n v="3"/>
    <n v="15217"/>
    <n v="5"/>
    <x v="2786"/>
    <n v="5.9915611814345997"/>
    <n v="256.33999999999997"/>
    <x v="0"/>
  </r>
  <r>
    <n v="2788"/>
    <x v="6"/>
    <x v="30"/>
    <x v="7"/>
    <x v="8"/>
    <n v="68.099999999999994"/>
    <x v="328"/>
    <x v="1"/>
    <n v="0.8"/>
    <x v="2786"/>
    <s v="Ruby Red"/>
    <x v="23"/>
    <n v="1"/>
    <s v="★★★★☆"/>
    <n v="4"/>
    <n v="13260"/>
    <n v="3"/>
    <x v="2787"/>
    <n v="1.6740088105726874"/>
    <n v="653.71245614035092"/>
    <x v="1"/>
  </r>
  <r>
    <n v="2789"/>
    <x v="34"/>
    <x v="156"/>
    <x v="1"/>
    <x v="1"/>
    <n v="119.2"/>
    <x v="194"/>
    <x v="0"/>
    <n v="5.4"/>
    <x v="2787"/>
    <s v="White"/>
    <x v="37"/>
    <n v="0"/>
    <s v="★★★★☆"/>
    <n v="4"/>
    <n v="16823"/>
    <n v="5"/>
    <x v="2788"/>
    <n v="1.7030201342281879"/>
    <n v="415.56886699507385"/>
    <x v="0"/>
  </r>
  <r>
    <n v="2790"/>
    <x v="31"/>
    <x v="43"/>
    <x v="7"/>
    <x v="9"/>
    <n v="140.19999999999999"/>
    <x v="94"/>
    <x v="6"/>
    <n v="8.1"/>
    <x v="2788"/>
    <s v="Ruby Red"/>
    <x v="7"/>
    <n v="4"/>
    <s v="★★★★☆"/>
    <n v="4"/>
    <n v="18537"/>
    <n v="3"/>
    <x v="2789"/>
    <n v="2.5320970042796009"/>
    <n v="139.63340845070422"/>
    <x v="1"/>
  </r>
  <r>
    <n v="2791"/>
    <x v="13"/>
    <x v="13"/>
    <x v="2"/>
    <x v="13"/>
    <n v="54.8"/>
    <x v="339"/>
    <x v="3"/>
    <n v="11.8"/>
    <x v="2789"/>
    <s v="Candy Apple Red"/>
    <x v="32"/>
    <n v="1"/>
    <s v="★★★★★"/>
    <n v="5"/>
    <n v="585"/>
    <n v="3"/>
    <x v="2790"/>
    <n v="9.9087591240875916"/>
    <n v="257.34375690607737"/>
    <x v="0"/>
  </r>
  <r>
    <n v="2792"/>
    <x v="23"/>
    <x v="41"/>
    <x v="4"/>
    <x v="11"/>
    <n v="98.4"/>
    <x v="346"/>
    <x v="5"/>
    <n v="2.4"/>
    <x v="2790"/>
    <s v="Candy Apple Red"/>
    <x v="15"/>
    <n v="3"/>
    <s v="★★★★☆"/>
    <n v="4"/>
    <n v="7336"/>
    <n v="3"/>
    <x v="2791"/>
    <n v="4.0142276422764223"/>
    <n v="358.03091139240502"/>
    <x v="0"/>
  </r>
  <r>
    <n v="2793"/>
    <x v="37"/>
    <x v="147"/>
    <x v="1"/>
    <x v="12"/>
    <n v="94.6"/>
    <x v="493"/>
    <x v="3"/>
    <n v="1.3"/>
    <x v="2791"/>
    <s v="Ruby Red"/>
    <x v="17"/>
    <n v="2"/>
    <s v="★★★★★"/>
    <n v="5"/>
    <n v="13861"/>
    <n v="5"/>
    <x v="2792"/>
    <n v="5.2431289640591974"/>
    <n v="221.4053427419355"/>
    <x v="0"/>
  </r>
  <r>
    <n v="2794"/>
    <x v="35"/>
    <x v="141"/>
    <x v="9"/>
    <x v="11"/>
    <n v="102"/>
    <x v="141"/>
    <x v="7"/>
    <n v="9.6999999999999993"/>
    <x v="2792"/>
    <s v="Burgundy"/>
    <x v="14"/>
    <n v="4"/>
    <s v="★★★★★"/>
    <n v="5"/>
    <n v="11690"/>
    <n v="5"/>
    <x v="2793"/>
    <n v="1.6862745098039216"/>
    <n v="733.7938372093023"/>
    <x v="0"/>
  </r>
  <r>
    <n v="2795"/>
    <x v="11"/>
    <x v="11"/>
    <x v="0"/>
    <x v="14"/>
    <n v="20.6"/>
    <x v="189"/>
    <x v="0"/>
    <n v="11.3"/>
    <x v="2793"/>
    <s v="Ruby Red"/>
    <x v="8"/>
    <n v="3"/>
    <s v="★★★☆☆"/>
    <n v="3"/>
    <n v="10843"/>
    <n v="3"/>
    <x v="2794"/>
    <n v="7.8155339805825239"/>
    <n v="355.75515527950313"/>
    <x v="1"/>
  </r>
  <r>
    <n v="2796"/>
    <x v="50"/>
    <x v="117"/>
    <x v="5"/>
    <x v="2"/>
    <n v="42.2"/>
    <x v="166"/>
    <x v="1"/>
    <n v="7.8"/>
    <x v="2794"/>
    <s v="Sky Blue"/>
    <x v="1"/>
    <n v="3"/>
    <s v="★★★★☆"/>
    <n v="4"/>
    <n v="6137"/>
    <n v="3"/>
    <x v="2795"/>
    <n v="9.0995260663507107"/>
    <n v="361.51986979166668"/>
    <x v="0"/>
  </r>
  <r>
    <n v="2797"/>
    <x v="4"/>
    <x v="157"/>
    <x v="1"/>
    <x v="9"/>
    <n v="81.8"/>
    <x v="492"/>
    <x v="15"/>
    <n v="1.4"/>
    <x v="2795"/>
    <s v="Pearl White"/>
    <x v="28"/>
    <n v="1"/>
    <s v="★★★★★"/>
    <n v="5"/>
    <n v="861"/>
    <n v="4"/>
    <x v="2796"/>
    <n v="2.4327628361858191"/>
    <n v="682.47517587939694"/>
    <x v="0"/>
  </r>
  <r>
    <n v="2798"/>
    <x v="8"/>
    <x v="8"/>
    <x v="5"/>
    <x v="2"/>
    <n v="115.3"/>
    <x v="329"/>
    <x v="8"/>
    <n v="3.4"/>
    <x v="2796"/>
    <s v="Cobalt Blue"/>
    <x v="25"/>
    <n v="4"/>
    <s v="★★★★★"/>
    <n v="5"/>
    <n v="18831"/>
    <n v="5"/>
    <x v="2797"/>
    <n v="2.2376409366869039"/>
    <n v="399.39883720930231"/>
    <x v="0"/>
  </r>
  <r>
    <n v="2799"/>
    <x v="2"/>
    <x v="162"/>
    <x v="1"/>
    <x v="13"/>
    <n v="107"/>
    <x v="104"/>
    <x v="13"/>
    <n v="0.6"/>
    <x v="2797"/>
    <s v="Cosmic Purple"/>
    <x v="5"/>
    <n v="3"/>
    <s v="Unknown"/>
    <s v="Unknown"/>
    <n v="11624"/>
    <n v="4"/>
    <x v="2798"/>
    <n v="3.5794392523364484"/>
    <n v="258.39146214099213"/>
    <x v="0"/>
  </r>
  <r>
    <n v="2800"/>
    <x v="24"/>
    <x v="166"/>
    <x v="3"/>
    <x v="11"/>
    <n v="20.7"/>
    <x v="237"/>
    <x v="2"/>
    <n v="4.2"/>
    <x v="2798"/>
    <s v="Matte White"/>
    <x v="5"/>
    <n v="5"/>
    <s v="★★★☆☆"/>
    <n v="3"/>
    <n v="2937"/>
    <n v="5"/>
    <x v="2799"/>
    <n v="15.797101449275363"/>
    <n v="132.03966360856271"/>
    <x v="1"/>
  </r>
  <r>
    <n v="2801"/>
    <x v="15"/>
    <x v="109"/>
    <x v="7"/>
    <x v="10"/>
    <n v="149.6"/>
    <x v="16"/>
    <x v="14"/>
    <n v="7.2"/>
    <x v="2799"/>
    <s v="Titanium"/>
    <x v="2"/>
    <n v="0"/>
    <s v="★★★★★"/>
    <n v="5"/>
    <n v="15044"/>
    <n v="5"/>
    <x v="2800"/>
    <n v="2.2994652406417115"/>
    <n v="182.75188953488373"/>
    <x v="1"/>
  </r>
  <r>
    <n v="2802"/>
    <x v="2"/>
    <x v="95"/>
    <x v="4"/>
    <x v="0"/>
    <n v="63.3"/>
    <x v="426"/>
    <x v="13"/>
    <n v="3.2"/>
    <x v="2800"/>
    <s v="Navy Blue"/>
    <x v="0"/>
    <s v="Unknown"/>
    <s v="★★★★☆"/>
    <n v="4"/>
    <n v="14863"/>
    <n v="4"/>
    <x v="2801"/>
    <n v="7.36176935229068"/>
    <n v="320.55087982832617"/>
    <x v="0"/>
  </r>
  <r>
    <n v="2803"/>
    <x v="25"/>
    <x v="31"/>
    <x v="7"/>
    <x v="11"/>
    <n v="74.5"/>
    <x v="245"/>
    <x v="4"/>
    <n v="4.7"/>
    <x v="2801"/>
    <s v="Metallic Silver"/>
    <x v="26"/>
    <n v="3"/>
    <s v="★★★☆☆"/>
    <n v="3"/>
    <n v="11061"/>
    <n v="3"/>
    <x v="2802"/>
    <n v="5.7449664429530198"/>
    <n v="198.4994859813084"/>
    <x v="0"/>
  </r>
  <r>
    <n v="2804"/>
    <x v="43"/>
    <x v="75"/>
    <x v="5"/>
    <x v="8"/>
    <n v="123"/>
    <x v="316"/>
    <x v="0"/>
    <n v="3.3"/>
    <x v="2802"/>
    <s v="Burgundy"/>
    <x v="17"/>
    <n v="3"/>
    <s v="★★★★☆"/>
    <n v="4"/>
    <n v="15900"/>
    <n v="5"/>
    <x v="2803"/>
    <n v="4.1463414634146343"/>
    <n v="71.650686274509795"/>
    <x v="2"/>
  </r>
  <r>
    <n v="2805"/>
    <x v="27"/>
    <x v="34"/>
    <x v="4"/>
    <x v="1"/>
    <n v="68.8"/>
    <x v="127"/>
    <x v="5"/>
    <n v="3"/>
    <x v="2803"/>
    <s v="Sunset Orange"/>
    <x v="27"/>
    <n v="0"/>
    <s v="★★★★☆"/>
    <n v="4"/>
    <n v="5403"/>
    <n v="5"/>
    <x v="2804"/>
    <n v="7.645348837209303"/>
    <n v="248.08802281368821"/>
    <x v="0"/>
  </r>
  <r>
    <n v="2806"/>
    <x v="30"/>
    <x v="125"/>
    <x v="7"/>
    <x v="0"/>
    <n v="88.7"/>
    <x v="65"/>
    <x v="9"/>
    <n v="2.2000000000000002"/>
    <x v="2804"/>
    <s v="Matte Green"/>
    <x v="16"/>
    <s v="Unknown"/>
    <s v="★★★☆☆"/>
    <n v="3"/>
    <n v="14150"/>
    <n v="4"/>
    <x v="2805"/>
    <n v="4.7914317925591883"/>
    <n v="127.73444705882353"/>
    <x v="1"/>
  </r>
  <r>
    <n v="2807"/>
    <x v="10"/>
    <x v="10"/>
    <x v="5"/>
    <x v="8"/>
    <n v="48.6"/>
    <x v="271"/>
    <x v="1"/>
    <n v="1.2"/>
    <x v="2805"/>
    <s v="Bronze"/>
    <x v="25"/>
    <s v="Unknown"/>
    <s v="★★★★★"/>
    <n v="5"/>
    <n v="15377"/>
    <n v="4"/>
    <x v="2806"/>
    <n v="10.967078189300411"/>
    <n v="186.00675422138838"/>
    <x v="0"/>
  </r>
  <r>
    <n v="2808"/>
    <x v="30"/>
    <x v="39"/>
    <x v="1"/>
    <x v="2"/>
    <n v="33.5"/>
    <x v="341"/>
    <x v="8"/>
    <n v="5.2"/>
    <x v="2806"/>
    <s v="Sapphire Blue"/>
    <x v="16"/>
    <n v="4"/>
    <s v="★★★☆☆"/>
    <n v="3"/>
    <n v="4873"/>
    <n v="3"/>
    <x v="2807"/>
    <n v="11.761194029850746"/>
    <n v="85.973451776649753"/>
    <x v="2"/>
  </r>
  <r>
    <n v="2809"/>
    <x v="30"/>
    <x v="129"/>
    <x v="8"/>
    <x v="8"/>
    <n v="86.7"/>
    <x v="147"/>
    <x v="6"/>
    <n v="6.7"/>
    <x v="2807"/>
    <s v="Aurora Blue"/>
    <x v="38"/>
    <n v="4"/>
    <s v="★★★★☆"/>
    <n v="4"/>
    <n v="7103"/>
    <n v="4"/>
    <x v="2808"/>
    <n v="5.5824682814302191"/>
    <n v="139.08357438016529"/>
    <x v="1"/>
  </r>
  <r>
    <n v="2810"/>
    <x v="47"/>
    <x v="100"/>
    <x v="3"/>
    <x v="0"/>
    <n v="70.900000000000006"/>
    <x v="67"/>
    <x v="9"/>
    <n v="12"/>
    <x v="2808"/>
    <s v="Gold"/>
    <x v="35"/>
    <n v="5"/>
    <s v="★★★☆☆"/>
    <n v="3"/>
    <n v="18673"/>
    <n v="5"/>
    <x v="2809"/>
    <n v="6.3610719322990121"/>
    <n v="185.45230598669625"/>
    <x v="0"/>
  </r>
  <r>
    <n v="2811"/>
    <x v="18"/>
    <x v="121"/>
    <x v="2"/>
    <x v="13"/>
    <n v="83.5"/>
    <x v="78"/>
    <x v="14"/>
    <n v="0.7"/>
    <x v="2809"/>
    <s v="Metallic Silver"/>
    <x v="21"/>
    <n v="1"/>
    <s v="Unknown"/>
    <s v="Unknown"/>
    <n v="10732"/>
    <n v="4"/>
    <x v="2810"/>
    <n v="3.2335329341317367"/>
    <n v="472.18337037037037"/>
    <x v="0"/>
  </r>
  <r>
    <n v="2812"/>
    <x v="18"/>
    <x v="18"/>
    <x v="3"/>
    <x v="6"/>
    <n v="56"/>
    <x v="455"/>
    <x v="11"/>
    <n v="10.9"/>
    <x v="2810"/>
    <s v="Copper"/>
    <x v="29"/>
    <n v="4"/>
    <s v="★★★☆☆"/>
    <n v="3"/>
    <n v="7863"/>
    <n v="4"/>
    <x v="2811"/>
    <n v="6.6785714285714288"/>
    <n v="138.77352941176471"/>
    <x v="1"/>
  </r>
  <r>
    <n v="2813"/>
    <x v="39"/>
    <x v="65"/>
    <x v="2"/>
    <x v="8"/>
    <n v="93.8"/>
    <x v="202"/>
    <x v="11"/>
    <n v="8.1"/>
    <x v="2811"/>
    <s v="Lime Green"/>
    <x v="13"/>
    <n v="4"/>
    <s v="★★★★★"/>
    <n v="5"/>
    <n v="2811"/>
    <n v="3"/>
    <x v="2812"/>
    <n v="4.7228144989339018"/>
    <n v="279.71634311512412"/>
    <x v="0"/>
  </r>
  <r>
    <n v="2814"/>
    <x v="10"/>
    <x v="10"/>
    <x v="2"/>
    <x v="6"/>
    <n v="86.6"/>
    <x v="21"/>
    <x v="3"/>
    <n v="4.9000000000000004"/>
    <x v="2812"/>
    <s v="Black"/>
    <x v="23"/>
    <n v="3"/>
    <s v="★★★★★"/>
    <n v="5"/>
    <n v="10003"/>
    <n v="4"/>
    <x v="2813"/>
    <n v="1.5935334872979217"/>
    <n v="721.92586956521745"/>
    <x v="0"/>
  </r>
  <r>
    <n v="2815"/>
    <x v="30"/>
    <x v="39"/>
    <x v="0"/>
    <x v="14"/>
    <n v="65.099999999999994"/>
    <x v="238"/>
    <x v="15"/>
    <n v="4.3"/>
    <x v="2813"/>
    <s v="Crimson Red"/>
    <x v="19"/>
    <n v="1"/>
    <s v="★★★☆☆"/>
    <n v="3"/>
    <n v="2380"/>
    <n v="5"/>
    <x v="2814"/>
    <n v="7.8648233486943173"/>
    <n v="200.35501953125001"/>
    <x v="0"/>
  </r>
  <r>
    <n v="2816"/>
    <x v="17"/>
    <x v="19"/>
    <x v="9"/>
    <x v="14"/>
    <n v="129.4"/>
    <x v="490"/>
    <x v="2"/>
    <n v="0.7"/>
    <x v="2814"/>
    <s v="Brown"/>
    <x v="8"/>
    <n v="4"/>
    <s v="★★★★☆"/>
    <n v="4"/>
    <n v="10102"/>
    <n v="3"/>
    <x v="2815"/>
    <n v="3.1298299845440494"/>
    <n v="222.38009876543211"/>
    <x v="0"/>
  </r>
  <r>
    <n v="2817"/>
    <x v="43"/>
    <x v="124"/>
    <x v="9"/>
    <x v="6"/>
    <n v="33.4"/>
    <x v="483"/>
    <x v="1"/>
    <n v="8.4"/>
    <x v="2815"/>
    <s v="Bronze"/>
    <x v="1"/>
    <n v="3"/>
    <s v="★★★★★"/>
    <n v="5"/>
    <n v="976"/>
    <n v="4"/>
    <x v="2816"/>
    <n v="14.610778443113773"/>
    <n v="266.86713114754099"/>
    <x v="0"/>
  </r>
  <r>
    <n v="2818"/>
    <x v="51"/>
    <x v="99"/>
    <x v="3"/>
    <x v="10"/>
    <n v="56.4"/>
    <x v="82"/>
    <x v="10"/>
    <n v="3.4"/>
    <x v="2816"/>
    <s v="Champagne"/>
    <x v="30"/>
    <n v="2"/>
    <s v="★★★☆☆"/>
    <n v="3"/>
    <n v="1097"/>
    <n v="3"/>
    <x v="2817"/>
    <n v="7.9255319148936172"/>
    <n v="240.94852348993291"/>
    <x v="0"/>
  </r>
  <r>
    <n v="2819"/>
    <x v="12"/>
    <x v="146"/>
    <x v="4"/>
    <x v="11"/>
    <n v="28.4"/>
    <x v="25"/>
    <x v="9"/>
    <n v="1.6"/>
    <x v="2817"/>
    <s v="Matte Gray"/>
    <x v="24"/>
    <n v="1"/>
    <s v="★★★★★"/>
    <n v="5"/>
    <n v="15343"/>
    <n v="4"/>
    <x v="2818"/>
    <n v="17.676056338028172"/>
    <n v="142.84041832669323"/>
    <x v="1"/>
  </r>
  <r>
    <n v="2820"/>
    <x v="34"/>
    <x v="156"/>
    <x v="4"/>
    <x v="9"/>
    <n v="55.2"/>
    <x v="55"/>
    <x v="14"/>
    <n v="10.4"/>
    <x v="2818"/>
    <s v="Midnight Black"/>
    <x v="2"/>
    <s v="Unknown"/>
    <s v="Unknown"/>
    <s v="Unknown"/>
    <n v="4465"/>
    <n v="4"/>
    <x v="2819"/>
    <n v="10.760869565217391"/>
    <n v="238.82902356902358"/>
    <x v="0"/>
  </r>
  <r>
    <n v="2821"/>
    <x v="24"/>
    <x v="98"/>
    <x v="6"/>
    <x v="5"/>
    <n v="101"/>
    <x v="123"/>
    <x v="0"/>
    <n v="5.6"/>
    <x v="2819"/>
    <s v="Ice Silver"/>
    <x v="36"/>
    <s v="Unknown"/>
    <s v="★★★★★"/>
    <n v="5"/>
    <n v="5420"/>
    <n v="4"/>
    <x v="2820"/>
    <n v="1.6633663366336633"/>
    <n v="715.65339285714288"/>
    <x v="0"/>
  </r>
  <r>
    <n v="2822"/>
    <x v="26"/>
    <x v="72"/>
    <x v="8"/>
    <x v="9"/>
    <n v="105.6"/>
    <x v="246"/>
    <x v="14"/>
    <n v="3.5"/>
    <x v="2820"/>
    <s v="Gold"/>
    <x v="15"/>
    <n v="0"/>
    <s v="★★★☆☆"/>
    <n v="3"/>
    <n v="3955"/>
    <n v="4"/>
    <x v="2821"/>
    <n v="2.6893939393939394"/>
    <n v="398.92595070422533"/>
    <x v="0"/>
  </r>
  <r>
    <n v="2823"/>
    <x v="44"/>
    <x v="71"/>
    <x v="7"/>
    <x v="3"/>
    <n v="98.3"/>
    <x v="440"/>
    <x v="7"/>
    <n v="8.1999999999999993"/>
    <x v="2821"/>
    <s v="Yellow"/>
    <x v="21"/>
    <n v="2"/>
    <s v="★★★☆☆"/>
    <n v="3"/>
    <n v="5147"/>
    <n v="3"/>
    <x v="2822"/>
    <n v="5.0661241098677516"/>
    <n v="149.55606425702811"/>
    <x v="1"/>
  </r>
  <r>
    <n v="2824"/>
    <x v="32"/>
    <x v="44"/>
    <x v="0"/>
    <x v="4"/>
    <n v="118.6"/>
    <x v="473"/>
    <x v="6"/>
    <n v="3.3"/>
    <x v="2822"/>
    <s v="Pearl White"/>
    <x v="11"/>
    <s v="Unknown"/>
    <s v="★★★★☆"/>
    <n v="4"/>
    <n v="7691"/>
    <n v="4"/>
    <x v="2823"/>
    <n v="3.473861720067454"/>
    <n v="207.62490291262137"/>
    <x v="0"/>
  </r>
  <r>
    <n v="2825"/>
    <x v="25"/>
    <x v="31"/>
    <x v="4"/>
    <x v="0"/>
    <n v="46.6"/>
    <x v="86"/>
    <x v="6"/>
    <n v="9.6"/>
    <x v="2823"/>
    <s v="Purple"/>
    <x v="33"/>
    <n v="0"/>
    <s v="★★★★☆"/>
    <n v="4"/>
    <n v="622"/>
    <n v="3"/>
    <x v="2824"/>
    <n v="5.9656652360515023"/>
    <n v="490.29410071942448"/>
    <x v="0"/>
  </r>
  <r>
    <n v="2826"/>
    <x v="23"/>
    <x v="41"/>
    <x v="2"/>
    <x v="14"/>
    <n v="62.4"/>
    <x v="199"/>
    <x v="2"/>
    <n v="12"/>
    <x v="2824"/>
    <s v="Matte Black"/>
    <x v="1"/>
    <n v="2"/>
    <s v="★★★★★"/>
    <n v="5"/>
    <n v="5217"/>
    <n v="5"/>
    <x v="2825"/>
    <n v="5.8814102564102564"/>
    <n v="181.41245231607627"/>
    <x v="1"/>
  </r>
  <r>
    <n v="2827"/>
    <x v="2"/>
    <x v="162"/>
    <x v="2"/>
    <x v="0"/>
    <n v="65.099999999999994"/>
    <x v="93"/>
    <x v="11"/>
    <n v="7.1"/>
    <x v="2825"/>
    <s v="Racing Red"/>
    <x v="38"/>
    <s v="Unknown"/>
    <s v="★★★★★"/>
    <n v="5"/>
    <n v="11835"/>
    <n v="5"/>
    <x v="2826"/>
    <n v="4.9923195084485412"/>
    <n v="412.53815384615382"/>
    <x v="0"/>
  </r>
  <r>
    <n v="2828"/>
    <x v="6"/>
    <x v="6"/>
    <x v="8"/>
    <x v="3"/>
    <n v="22.5"/>
    <x v="101"/>
    <x v="14"/>
    <n v="4.5"/>
    <x v="2826"/>
    <s v="Sky Blue"/>
    <x v="26"/>
    <n v="1"/>
    <s v="★★★★☆"/>
    <n v="4"/>
    <n v="15079"/>
    <n v="4"/>
    <x v="2827"/>
    <n v="5.7777777777777777"/>
    <n v="353.51900000000001"/>
    <x v="1"/>
  </r>
  <r>
    <n v="2829"/>
    <x v="27"/>
    <x v="102"/>
    <x v="4"/>
    <x v="11"/>
    <n v="45.7"/>
    <x v="432"/>
    <x v="1"/>
    <n v="9.1"/>
    <x v="2827"/>
    <s v="Electric Blue"/>
    <x v="17"/>
    <n v="2"/>
    <s v="★★★★☆"/>
    <n v="4"/>
    <n v="12442"/>
    <n v="5"/>
    <x v="2828"/>
    <n v="3.6980306345733038"/>
    <n v="879.19893491124253"/>
    <x v="0"/>
  </r>
  <r>
    <n v="2830"/>
    <x v="15"/>
    <x v="109"/>
    <x v="8"/>
    <x v="0"/>
    <n v="83.4"/>
    <x v="262"/>
    <x v="1"/>
    <n v="11.9"/>
    <x v="2828"/>
    <s v="Aurora Blue"/>
    <x v="18"/>
    <n v="5"/>
    <s v="★★★★★"/>
    <n v="5"/>
    <n v="6039"/>
    <n v="5"/>
    <x v="2829"/>
    <n v="2.6498800959232613"/>
    <n v="454.9415837104072"/>
    <x v="0"/>
  </r>
  <r>
    <n v="2831"/>
    <x v="5"/>
    <x v="161"/>
    <x v="10"/>
    <x v="0"/>
    <n v="39.5"/>
    <x v="491"/>
    <x v="3"/>
    <n v="11.8"/>
    <x v="2829"/>
    <s v="Beige"/>
    <x v="6"/>
    <n v="5"/>
    <s v="★★★★★"/>
    <n v="5"/>
    <n v="15948"/>
    <n v="4"/>
    <x v="2830"/>
    <n v="12.658227848101266"/>
    <n v="268.53191999999996"/>
    <x v="0"/>
  </r>
  <r>
    <n v="2832"/>
    <x v="22"/>
    <x v="27"/>
    <x v="2"/>
    <x v="6"/>
    <n v="40.6"/>
    <x v="300"/>
    <x v="4"/>
    <n v="2.2999999999999998"/>
    <x v="2830"/>
    <s v="White"/>
    <x v="15"/>
    <n v="5"/>
    <s v="★★★★☆"/>
    <n v="4"/>
    <n v="8401"/>
    <n v="5"/>
    <x v="2831"/>
    <n v="6.5763546798029555"/>
    <n v="188.32910112359551"/>
    <x v="1"/>
  </r>
  <r>
    <n v="2833"/>
    <x v="22"/>
    <x v="49"/>
    <x v="5"/>
    <x v="9"/>
    <n v="109.3"/>
    <x v="500"/>
    <x v="7"/>
    <n v="2.9"/>
    <x v="2831"/>
    <s v="Red"/>
    <x v="3"/>
    <n v="3"/>
    <s v="★★★★★"/>
    <n v="5"/>
    <n v="19419"/>
    <n v="5"/>
    <x v="2832"/>
    <n v="2.7172918572735592"/>
    <n v="123.99235690235692"/>
    <x v="2"/>
  </r>
  <r>
    <n v="2834"/>
    <x v="20"/>
    <x v="78"/>
    <x v="5"/>
    <x v="13"/>
    <n v="64.2"/>
    <x v="374"/>
    <x v="4"/>
    <n v="8.1"/>
    <x v="2832"/>
    <s v="Matte Black"/>
    <x v="5"/>
    <n v="0"/>
    <s v="★★★★★"/>
    <n v="5"/>
    <n v="12376"/>
    <n v="3"/>
    <x v="2833"/>
    <n v="1.838006230529595"/>
    <n v="792.48889830508472"/>
    <x v="0"/>
  </r>
  <r>
    <n v="2835"/>
    <x v="45"/>
    <x v="77"/>
    <x v="7"/>
    <x v="4"/>
    <n v="68.5"/>
    <x v="200"/>
    <x v="7"/>
    <n v="9.1"/>
    <x v="2833"/>
    <s v="Ruby Red"/>
    <x v="7"/>
    <n v="2"/>
    <s v="★★★★★"/>
    <n v="5"/>
    <n v="13604"/>
    <n v="3"/>
    <x v="2834"/>
    <n v="5.1532846715328464"/>
    <n v="168.43050991501417"/>
    <x v="1"/>
  </r>
  <r>
    <n v="2836"/>
    <x v="8"/>
    <x v="8"/>
    <x v="1"/>
    <x v="9"/>
    <n v="69.8"/>
    <x v="430"/>
    <x v="15"/>
    <n v="2.1"/>
    <x v="2834"/>
    <s v="Matte Gray"/>
    <x v="20"/>
    <n v="4"/>
    <s v="★★★★★"/>
    <n v="5"/>
    <n v="17970"/>
    <n v="5"/>
    <x v="2835"/>
    <n v="3.6246418338108883"/>
    <n v="269.93067193675893"/>
    <x v="1"/>
  </r>
  <r>
    <n v="2837"/>
    <x v="7"/>
    <x v="40"/>
    <x v="9"/>
    <x v="14"/>
    <n v="24"/>
    <x v="24"/>
    <x v="15"/>
    <n v="10.7"/>
    <x v="2835"/>
    <s v="Yellow"/>
    <x v="39"/>
    <n v="1"/>
    <s v="★★★★☆"/>
    <n v="4"/>
    <n v="841"/>
    <n v="3"/>
    <x v="2836"/>
    <n v="5.625"/>
    <n v="225.4448888888889"/>
    <x v="2"/>
  </r>
  <r>
    <n v="2838"/>
    <x v="38"/>
    <x v="144"/>
    <x v="3"/>
    <x v="8"/>
    <n v="86"/>
    <x v="78"/>
    <x v="8"/>
    <n v="3.5"/>
    <x v="2836"/>
    <s v="Electric Blue"/>
    <x v="37"/>
    <s v="Unknown"/>
    <s v="★★★★☆"/>
    <n v="4"/>
    <n v="16198"/>
    <n v="4"/>
    <x v="2837"/>
    <n v="3.13953488372093"/>
    <n v="453.27681481481483"/>
    <x v="0"/>
  </r>
  <r>
    <n v="2839"/>
    <x v="23"/>
    <x v="120"/>
    <x v="3"/>
    <x v="14"/>
    <n v="143.9"/>
    <x v="421"/>
    <x v="15"/>
    <n v="8.6999999999999993"/>
    <x v="2837"/>
    <s v="Graphite Gray"/>
    <x v="8"/>
    <n v="1"/>
    <s v="★★★☆☆"/>
    <n v="3"/>
    <n v="1528"/>
    <n v="5"/>
    <x v="2838"/>
    <n v="3.4537873523280056"/>
    <n v="78.693682092555335"/>
    <x v="2"/>
  </r>
  <r>
    <n v="2840"/>
    <x v="32"/>
    <x v="138"/>
    <x v="7"/>
    <x v="11"/>
    <n v="144.6"/>
    <x v="75"/>
    <x v="13"/>
    <n v="2.5"/>
    <x v="2838"/>
    <s v="Matte Gray"/>
    <x v="14"/>
    <s v="Unknown"/>
    <s v="★★★★☆"/>
    <n v="4"/>
    <n v="15160"/>
    <n v="3"/>
    <x v="2839"/>
    <n v="2.0193637621023512"/>
    <n v="330.95506849315069"/>
    <x v="0"/>
  </r>
  <r>
    <n v="2841"/>
    <x v="30"/>
    <x v="125"/>
    <x v="8"/>
    <x v="6"/>
    <n v="36"/>
    <x v="34"/>
    <x v="4"/>
    <n v="4.5999999999999996"/>
    <x v="2839"/>
    <s v="Magenta"/>
    <x v="16"/>
    <s v="Unknown"/>
    <s v="★★★☆☆"/>
    <n v="3"/>
    <n v="4355"/>
    <n v="3"/>
    <x v="2840"/>
    <n v="16.472222222222221"/>
    <n v="190.5739629005059"/>
    <x v="0"/>
  </r>
  <r>
    <n v="2842"/>
    <x v="50"/>
    <x v="94"/>
    <x v="7"/>
    <x v="14"/>
    <n v="117.7"/>
    <x v="292"/>
    <x v="11"/>
    <n v="8.6"/>
    <x v="2840"/>
    <s v="Champagne"/>
    <x v="11"/>
    <n v="4"/>
    <s v="Unknown"/>
    <s v="Unknown"/>
    <n v="10402"/>
    <n v="5"/>
    <x v="2841"/>
    <n v="2.1835174171622769"/>
    <n v="522.33280155642024"/>
    <x v="0"/>
  </r>
  <r>
    <n v="2843"/>
    <x v="13"/>
    <x v="13"/>
    <x v="0"/>
    <x v="3"/>
    <n v="48.4"/>
    <x v="439"/>
    <x v="13"/>
    <n v="1.8"/>
    <x v="2841"/>
    <s v="Sunset Orange"/>
    <x v="1"/>
    <n v="0"/>
    <s v="★★★☆☆"/>
    <n v="3"/>
    <n v="18834"/>
    <n v="4"/>
    <x v="2842"/>
    <n v="11.115702479338843"/>
    <n v="132.50624535315984"/>
    <x v="1"/>
  </r>
  <r>
    <n v="2844"/>
    <x v="24"/>
    <x v="112"/>
    <x v="0"/>
    <x v="8"/>
    <n v="146.6"/>
    <x v="260"/>
    <x v="15"/>
    <n v="5.8"/>
    <x v="2842"/>
    <s v="Midnight Black"/>
    <x v="11"/>
    <s v="Unknown"/>
    <s v="★★★☆☆"/>
    <n v="3"/>
    <n v="6388"/>
    <n v="5"/>
    <x v="2843"/>
    <n v="3.5607094133697137"/>
    <n v="208.92216475095785"/>
    <x v="0"/>
  </r>
  <r>
    <n v="2845"/>
    <x v="44"/>
    <x v="108"/>
    <x v="4"/>
    <x v="2"/>
    <n v="106.1"/>
    <x v="280"/>
    <x v="2"/>
    <n v="2.5"/>
    <x v="2843"/>
    <s v="Ruby Red"/>
    <x v="3"/>
    <n v="0"/>
    <s v="★★★☆☆"/>
    <n v="3"/>
    <n v="9084"/>
    <n v="4"/>
    <x v="2844"/>
    <n v="5.5419415645617347"/>
    <n v="224.60646258503402"/>
    <x v="0"/>
  </r>
  <r>
    <n v="2846"/>
    <x v="29"/>
    <x v="51"/>
    <x v="4"/>
    <x v="1"/>
    <n v="111.6"/>
    <x v="461"/>
    <x v="4"/>
    <n v="0.9"/>
    <x v="2844"/>
    <s v="Charcoal"/>
    <x v="37"/>
    <n v="5"/>
    <s v="★★★★★"/>
    <n v="5"/>
    <n v="18723"/>
    <n v="5"/>
    <x v="2845"/>
    <n v="4.6326164874551976"/>
    <n v="166.05595744680849"/>
    <x v="0"/>
  </r>
  <r>
    <n v="2847"/>
    <x v="14"/>
    <x v="14"/>
    <x v="8"/>
    <x v="0"/>
    <n v="109.1"/>
    <x v="458"/>
    <x v="14"/>
    <n v="3.1"/>
    <x v="2845"/>
    <s v="Turquoise"/>
    <x v="23"/>
    <s v="Unknown"/>
    <s v="★★★☆☆"/>
    <n v="3"/>
    <n v="10664"/>
    <n v="3"/>
    <x v="2846"/>
    <n v="5.0687442713107247"/>
    <n v="262.69607594936707"/>
    <x v="0"/>
  </r>
  <r>
    <n v="2848"/>
    <x v="19"/>
    <x v="73"/>
    <x v="5"/>
    <x v="13"/>
    <n v="69.099999999999994"/>
    <x v="189"/>
    <x v="6"/>
    <n v="3.3"/>
    <x v="2846"/>
    <s v="Turquoise"/>
    <x v="12"/>
    <n v="2"/>
    <s v="★★★☆☆"/>
    <n v="3"/>
    <n v="960"/>
    <n v="5"/>
    <x v="2847"/>
    <n v="2.3299565846599135"/>
    <n v="841.10757763975164"/>
    <x v="0"/>
  </r>
  <r>
    <n v="2849"/>
    <x v="4"/>
    <x v="64"/>
    <x v="8"/>
    <x v="8"/>
    <n v="132.4"/>
    <x v="12"/>
    <x v="0"/>
    <n v="3.9"/>
    <x v="2847"/>
    <s v="Magenta"/>
    <x v="0"/>
    <n v="1"/>
    <s v="★★★★☆"/>
    <n v="4"/>
    <n v="13594"/>
    <n v="4"/>
    <x v="2848"/>
    <n v="4.3655589123867067"/>
    <n v="51.928131487889274"/>
    <x v="2"/>
  </r>
  <r>
    <n v="2850"/>
    <x v="16"/>
    <x v="52"/>
    <x v="5"/>
    <x v="8"/>
    <n v="48.9"/>
    <x v="190"/>
    <x v="3"/>
    <n v="8.1"/>
    <x v="2848"/>
    <s v="Turquoise"/>
    <x v="36"/>
    <n v="1"/>
    <s v="★★★★★"/>
    <n v="5"/>
    <n v="636"/>
    <n v="5"/>
    <x v="2849"/>
    <n v="6.0531697341513295"/>
    <n v="311.13976351351351"/>
    <x v="0"/>
  </r>
  <r>
    <n v="2851"/>
    <x v="14"/>
    <x v="97"/>
    <x v="3"/>
    <x v="13"/>
    <n v="33.299999999999997"/>
    <x v="141"/>
    <x v="4"/>
    <n v="6.1"/>
    <x v="2849"/>
    <s v="Cosmic Purple"/>
    <x v="17"/>
    <n v="1"/>
    <s v="★★★★☆"/>
    <n v="4"/>
    <n v="178"/>
    <n v="3"/>
    <x v="2850"/>
    <n v="5.165165165165166"/>
    <n v="204.97639534883723"/>
    <x v="2"/>
  </r>
  <r>
    <n v="2852"/>
    <x v="24"/>
    <x v="29"/>
    <x v="1"/>
    <x v="5"/>
    <n v="148.1"/>
    <x v="235"/>
    <x v="14"/>
    <n v="6.4"/>
    <x v="2850"/>
    <s v="Cosmic Purple"/>
    <x v="39"/>
    <n v="5"/>
    <s v="★★★☆☆"/>
    <n v="3"/>
    <n v="16449"/>
    <n v="3"/>
    <x v="2851"/>
    <n v="3.6731937879810941"/>
    <n v="204.15860294117647"/>
    <x v="0"/>
  </r>
  <r>
    <n v="2853"/>
    <x v="7"/>
    <x v="40"/>
    <x v="5"/>
    <x v="8"/>
    <n v="38.299999999999997"/>
    <x v="273"/>
    <x v="10"/>
    <n v="1.6"/>
    <x v="2851"/>
    <s v="Yellow"/>
    <x v="24"/>
    <n v="4"/>
    <s v="★★★★★"/>
    <n v="5"/>
    <n v="3673"/>
    <n v="4"/>
    <x v="2852"/>
    <n v="4.8563968668407318"/>
    <n v="791.95983870967746"/>
    <x v="0"/>
  </r>
  <r>
    <n v="2854"/>
    <x v="38"/>
    <x v="144"/>
    <x v="0"/>
    <x v="12"/>
    <n v="146"/>
    <x v="189"/>
    <x v="11"/>
    <n v="5"/>
    <x v="2852"/>
    <s v="Aurora Blue"/>
    <x v="34"/>
    <n v="2"/>
    <s v="★★★★★"/>
    <n v="5"/>
    <n v="5226"/>
    <n v="5"/>
    <x v="2853"/>
    <n v="1.1027397260273972"/>
    <n v="859.83099378881991"/>
    <x v="0"/>
  </r>
  <r>
    <n v="2855"/>
    <x v="28"/>
    <x v="37"/>
    <x v="8"/>
    <x v="0"/>
    <n v="98.5"/>
    <x v="323"/>
    <x v="14"/>
    <n v="5.4"/>
    <x v="2853"/>
    <s v="Emerald Green"/>
    <x v="3"/>
    <n v="5"/>
    <s v="★★★☆☆"/>
    <n v="3"/>
    <n v="4659"/>
    <n v="3"/>
    <x v="2854"/>
    <n v="3.248730964467005"/>
    <n v="423.66031249999997"/>
    <x v="0"/>
  </r>
  <r>
    <n v="2856"/>
    <x v="34"/>
    <x v="156"/>
    <x v="7"/>
    <x v="6"/>
    <n v="135.69999999999999"/>
    <x v="453"/>
    <x v="3"/>
    <n v="4.9000000000000004"/>
    <x v="2854"/>
    <s v="Crimson Red"/>
    <x v="39"/>
    <n v="2"/>
    <s v="★★★☆☆"/>
    <n v="3"/>
    <n v="15368"/>
    <n v="3"/>
    <x v="2855"/>
    <n v="3.8614591009579957"/>
    <n v="211.51742366412213"/>
    <x v="0"/>
  </r>
  <r>
    <n v="2857"/>
    <x v="17"/>
    <x v="17"/>
    <x v="7"/>
    <x v="13"/>
    <n v="63.8"/>
    <x v="186"/>
    <x v="8"/>
    <n v="4.7"/>
    <x v="2855"/>
    <s v="White"/>
    <x v="3"/>
    <n v="0"/>
    <s v="★★★☆☆"/>
    <n v="3"/>
    <n v="13976"/>
    <n v="5"/>
    <x v="2856"/>
    <n v="2.0689655172413794"/>
    <n v="562.00265151515157"/>
    <x v="1"/>
  </r>
  <r>
    <n v="2858"/>
    <x v="5"/>
    <x v="35"/>
    <x v="6"/>
    <x v="12"/>
    <n v="45.5"/>
    <x v="415"/>
    <x v="9"/>
    <n v="11"/>
    <x v="2856"/>
    <s v="Cobalt Blue"/>
    <x v="38"/>
    <n v="4"/>
    <s v="★★★☆☆"/>
    <n v="3"/>
    <n v="1245"/>
    <n v="5"/>
    <x v="2857"/>
    <n v="5.7362637362637363"/>
    <n v="231.85134099616857"/>
    <x v="1"/>
  </r>
  <r>
    <n v="2859"/>
    <x v="27"/>
    <x v="102"/>
    <x v="6"/>
    <x v="11"/>
    <n v="27.4"/>
    <x v="199"/>
    <x v="7"/>
    <n v="3.5"/>
    <x v="2857"/>
    <s v="Magenta"/>
    <x v="38"/>
    <s v="Unknown"/>
    <s v="★★★★☆"/>
    <n v="4"/>
    <n v="9686"/>
    <n v="3"/>
    <x v="2858"/>
    <n v="13.394160583941607"/>
    <n v="222.54155313351498"/>
    <x v="0"/>
  </r>
  <r>
    <n v="2860"/>
    <x v="50"/>
    <x v="94"/>
    <x v="9"/>
    <x v="8"/>
    <n v="41.8"/>
    <x v="353"/>
    <x v="11"/>
    <n v="4.4000000000000004"/>
    <x v="2858"/>
    <s v="Metallic Silver"/>
    <x v="0"/>
    <n v="5"/>
    <s v="★★★☆☆"/>
    <n v="3"/>
    <n v="17890"/>
    <n v="3"/>
    <x v="2859"/>
    <n v="6.8181818181818183"/>
    <n v="487.60687719298244"/>
    <x v="0"/>
  </r>
  <r>
    <n v="2861"/>
    <x v="49"/>
    <x v="107"/>
    <x v="6"/>
    <x v="5"/>
    <n v="29"/>
    <x v="219"/>
    <x v="13"/>
    <n v="8.3000000000000007"/>
    <x v="2859"/>
    <s v="Forest Green"/>
    <x v="38"/>
    <n v="2"/>
    <s v="★★★☆☆"/>
    <n v="3"/>
    <n v="18143"/>
    <n v="3"/>
    <x v="2860"/>
    <n v="9.9655172413793096"/>
    <n v="143.75695501730104"/>
    <x v="1"/>
  </r>
  <r>
    <n v="2862"/>
    <x v="18"/>
    <x v="121"/>
    <x v="5"/>
    <x v="2"/>
    <n v="47.5"/>
    <x v="28"/>
    <x v="4"/>
    <n v="7.6"/>
    <x v="2860"/>
    <s v="Black"/>
    <x v="15"/>
    <n v="4"/>
    <s v="★★★★☆"/>
    <n v="4"/>
    <n v="14223"/>
    <n v="3"/>
    <x v="2861"/>
    <n v="11.242105263157894"/>
    <n v="259.28207865168542"/>
    <x v="0"/>
  </r>
  <r>
    <n v="2863"/>
    <x v="9"/>
    <x v="76"/>
    <x v="0"/>
    <x v="14"/>
    <n v="129.30000000000001"/>
    <x v="351"/>
    <x v="8"/>
    <n v="4.9000000000000004"/>
    <x v="2861"/>
    <s v="Titanium"/>
    <x v="36"/>
    <n v="3"/>
    <s v="★★★☆☆"/>
    <n v="3"/>
    <n v="10842"/>
    <n v="3"/>
    <x v="2862"/>
    <n v="2.2815158546017011"/>
    <n v="394.92311864406781"/>
    <x v="0"/>
  </r>
  <r>
    <n v="2864"/>
    <x v="1"/>
    <x v="26"/>
    <x v="2"/>
    <x v="8"/>
    <n v="116.8"/>
    <x v="152"/>
    <x v="8"/>
    <n v="3.3"/>
    <x v="2862"/>
    <s v="Matte Green"/>
    <x v="30"/>
    <n v="2"/>
    <s v="Unknown"/>
    <s v="Unknown"/>
    <n v="19009"/>
    <n v="5"/>
    <x v="2863"/>
    <n v="1.1900684931506849"/>
    <n v="1065.4962589928059"/>
    <x v="0"/>
  </r>
  <r>
    <n v="2865"/>
    <x v="42"/>
    <x v="103"/>
    <x v="4"/>
    <x v="8"/>
    <n v="38.799999999999997"/>
    <x v="303"/>
    <x v="5"/>
    <n v="9.3000000000000007"/>
    <x v="2863"/>
    <s v="Forest Green"/>
    <x v="20"/>
    <n v="1"/>
    <s v="★★★☆☆"/>
    <n v="3"/>
    <n v="8064"/>
    <n v="3"/>
    <x v="2864"/>
    <n v="7.1134020618556706"/>
    <n v="155.24713768115942"/>
    <x v="1"/>
  </r>
  <r>
    <n v="2866"/>
    <x v="17"/>
    <x v="17"/>
    <x v="3"/>
    <x v="14"/>
    <n v="73.2"/>
    <x v="127"/>
    <x v="7"/>
    <n v="6.7"/>
    <x v="2864"/>
    <s v="Titanium"/>
    <x v="32"/>
    <n v="4"/>
    <s v="★★★★★"/>
    <n v="5"/>
    <n v="6722"/>
    <n v="5"/>
    <x v="2865"/>
    <n v="7.1857923497267757"/>
    <n v="277.077319391635"/>
    <x v="0"/>
  </r>
  <r>
    <n v="2867"/>
    <x v="38"/>
    <x v="54"/>
    <x v="2"/>
    <x v="2"/>
    <n v="22"/>
    <x v="252"/>
    <x v="6"/>
    <n v="3"/>
    <x v="2865"/>
    <s v="Lime Green"/>
    <x v="15"/>
    <n v="0"/>
    <s v="★★★★☆"/>
    <n v="4"/>
    <n v="608"/>
    <n v="3"/>
    <x v="2866"/>
    <n v="14.590909090909092"/>
    <n v="99.054143302180691"/>
    <x v="2"/>
  </r>
  <r>
    <n v="2868"/>
    <x v="51"/>
    <x v="174"/>
    <x v="1"/>
    <x v="12"/>
    <n v="80.3"/>
    <x v="338"/>
    <x v="0"/>
    <n v="8.5"/>
    <x v="2866"/>
    <s v="Matte Blue"/>
    <x v="25"/>
    <n v="2"/>
    <s v="★★★☆☆"/>
    <n v="3"/>
    <n v="18960"/>
    <n v="4"/>
    <x v="2867"/>
    <n v="3.7982565379825655"/>
    <n v="441.04491803278694"/>
    <x v="0"/>
  </r>
  <r>
    <n v="2869"/>
    <x v="19"/>
    <x v="140"/>
    <x v="2"/>
    <x v="12"/>
    <n v="58.1"/>
    <x v="212"/>
    <x v="8"/>
    <n v="4.5"/>
    <x v="2867"/>
    <s v="Black"/>
    <x v="33"/>
    <n v="0"/>
    <s v="★★★★☆"/>
    <n v="4"/>
    <n v="14220"/>
    <n v="4"/>
    <x v="2868"/>
    <n v="9.7418244406196219"/>
    <n v="202.82641342756185"/>
    <x v="0"/>
  </r>
  <r>
    <n v="2870"/>
    <x v="37"/>
    <x v="53"/>
    <x v="1"/>
    <x v="13"/>
    <n v="51.9"/>
    <x v="111"/>
    <x v="5"/>
    <n v="9.1"/>
    <x v="2868"/>
    <s v="Champagne"/>
    <x v="33"/>
    <n v="4"/>
    <s v="★★★★★"/>
    <n v="5"/>
    <n v="12357"/>
    <n v="3"/>
    <x v="2869"/>
    <n v="9.5375722543352612"/>
    <n v="150.94751515151515"/>
    <x v="1"/>
  </r>
  <r>
    <n v="2871"/>
    <x v="51"/>
    <x v="174"/>
    <x v="8"/>
    <x v="10"/>
    <n v="113.1"/>
    <x v="119"/>
    <x v="11"/>
    <n v="11.6"/>
    <x v="2869"/>
    <s v="Champagne"/>
    <x v="14"/>
    <n v="5"/>
    <s v="★★★☆☆"/>
    <n v="3"/>
    <n v="10697"/>
    <n v="4"/>
    <x v="2870"/>
    <n v="1.865605658709107"/>
    <n v="681.1962559241706"/>
    <x v="0"/>
  </r>
  <r>
    <n v="2872"/>
    <x v="4"/>
    <x v="4"/>
    <x v="1"/>
    <x v="14"/>
    <n v="146.80000000000001"/>
    <x v="130"/>
    <x v="13"/>
    <n v="1.2"/>
    <x v="2870"/>
    <s v="Metallic Silver"/>
    <x v="23"/>
    <n v="3"/>
    <s v="★★★☆☆"/>
    <n v="3"/>
    <n v="18916"/>
    <n v="5"/>
    <x v="2871"/>
    <n v="3.9032697547683921"/>
    <n v="101.27193717277487"/>
    <x v="1"/>
  </r>
  <r>
    <n v="2873"/>
    <x v="18"/>
    <x v="23"/>
    <x v="3"/>
    <x v="6"/>
    <n v="103.3"/>
    <x v="381"/>
    <x v="9"/>
    <n v="0.9"/>
    <x v="2871"/>
    <s v="Volcanic Yellow"/>
    <x v="0"/>
    <n v="3"/>
    <s v="★★★★☆"/>
    <n v="4"/>
    <n v="6097"/>
    <n v="3"/>
    <x v="2872"/>
    <n v="4.6757018393030014"/>
    <n v="150.11739130434782"/>
    <x v="1"/>
  </r>
  <r>
    <n v="2874"/>
    <x v="43"/>
    <x v="74"/>
    <x v="7"/>
    <x v="13"/>
    <n v="114.8"/>
    <x v="285"/>
    <x v="1"/>
    <n v="3.4"/>
    <x v="2872"/>
    <s v="Electric Blue"/>
    <x v="12"/>
    <n v="2"/>
    <s v="Unknown"/>
    <s v="Unknown"/>
    <n v="11287"/>
    <n v="5"/>
    <x v="2873"/>
    <n v="1.8292682926829269"/>
    <n v="168.71952380952379"/>
    <x v="2"/>
  </r>
  <r>
    <n v="2875"/>
    <x v="32"/>
    <x v="138"/>
    <x v="4"/>
    <x v="14"/>
    <n v="76.900000000000006"/>
    <x v="413"/>
    <x v="0"/>
    <n v="5.3"/>
    <x v="2873"/>
    <s v="Racing Red"/>
    <x v="39"/>
    <n v="1"/>
    <s v="★★★★☆"/>
    <n v="4"/>
    <n v="17651"/>
    <n v="4"/>
    <x v="2874"/>
    <n v="5.0325097529258773"/>
    <n v="97.792093023255816"/>
    <x v="2"/>
  </r>
  <r>
    <n v="2876"/>
    <x v="31"/>
    <x v="43"/>
    <x v="2"/>
    <x v="13"/>
    <n v="35.700000000000003"/>
    <x v="260"/>
    <x v="5"/>
    <n v="11.2"/>
    <x v="2874"/>
    <s v="Tan"/>
    <x v="17"/>
    <n v="1"/>
    <s v="Unknown"/>
    <s v="Unknown"/>
    <n v="12990"/>
    <n v="5"/>
    <x v="2875"/>
    <n v="14.621848739495798"/>
    <n v="239.88540229885055"/>
    <x v="0"/>
  </r>
  <r>
    <n v="2877"/>
    <x v="15"/>
    <x v="109"/>
    <x v="5"/>
    <x v="10"/>
    <n v="72.599999999999994"/>
    <x v="384"/>
    <x v="6"/>
    <n v="7.8"/>
    <x v="2875"/>
    <s v="Matte White"/>
    <x v="20"/>
    <n v="2"/>
    <s v="★★★☆☆"/>
    <n v="3"/>
    <n v="9771"/>
    <n v="5"/>
    <x v="2876"/>
    <n v="3.0027548209366395"/>
    <n v="147.98192660550458"/>
    <x v="2"/>
  </r>
  <r>
    <n v="2878"/>
    <x v="11"/>
    <x v="11"/>
    <x v="7"/>
    <x v="4"/>
    <n v="115.7"/>
    <x v="249"/>
    <x v="7"/>
    <n v="5.2"/>
    <x v="2876"/>
    <s v="White"/>
    <x v="20"/>
    <n v="0"/>
    <s v="★★★★☆"/>
    <n v="4"/>
    <n v="2245"/>
    <n v="5"/>
    <x v="2877"/>
    <n v="4.7968885047536736"/>
    <n v="249.07536936936935"/>
    <x v="0"/>
  </r>
  <r>
    <n v="2879"/>
    <x v="17"/>
    <x v="17"/>
    <x v="0"/>
    <x v="14"/>
    <n v="143.5"/>
    <x v="310"/>
    <x v="8"/>
    <n v="3.8"/>
    <x v="2877"/>
    <s v="Cosmic Purple"/>
    <x v="10"/>
    <n v="1"/>
    <s v="★★★★☆"/>
    <n v="4"/>
    <n v="12371"/>
    <n v="3"/>
    <x v="2878"/>
    <n v="1.1567944250871081"/>
    <n v="471.4313855421687"/>
    <x v="1"/>
  </r>
  <r>
    <n v="2880"/>
    <x v="13"/>
    <x v="13"/>
    <x v="8"/>
    <x v="14"/>
    <n v="125.1"/>
    <x v="158"/>
    <x v="12"/>
    <n v="1.4"/>
    <x v="2878"/>
    <s v="Ice Silver"/>
    <x v="0"/>
    <n v="1"/>
    <s v="★★★☆☆"/>
    <n v="3"/>
    <n v="19315"/>
    <n v="5"/>
    <x v="2879"/>
    <n v="4.2126298960831337"/>
    <n v="185.34521821631878"/>
    <x v="0"/>
  </r>
  <r>
    <n v="2881"/>
    <x v="20"/>
    <x v="78"/>
    <x v="0"/>
    <x v="13"/>
    <n v="64.099999999999994"/>
    <x v="56"/>
    <x v="3"/>
    <n v="0.5"/>
    <x v="2879"/>
    <s v="Matte Black"/>
    <x v="27"/>
    <n v="0"/>
    <s v="★★★★☆"/>
    <n v="4"/>
    <n v="13514"/>
    <n v="4"/>
    <x v="2880"/>
    <n v="6.7394695787831518"/>
    <n v="318.91652777777779"/>
    <x v="0"/>
  </r>
  <r>
    <n v="2882"/>
    <x v="5"/>
    <x v="128"/>
    <x v="7"/>
    <x v="2"/>
    <n v="92.9"/>
    <x v="266"/>
    <x v="9"/>
    <n v="6.9"/>
    <x v="2880"/>
    <s v="Crimson Red"/>
    <x v="36"/>
    <n v="5"/>
    <s v="★★★★★"/>
    <n v="5"/>
    <n v="18297"/>
    <n v="3"/>
    <x v="2881"/>
    <n v="6.4370290635091489"/>
    <n v="69.383193979933111"/>
    <x v="1"/>
  </r>
  <r>
    <n v="2883"/>
    <x v="1"/>
    <x v="1"/>
    <x v="2"/>
    <x v="11"/>
    <n v="136.69999999999999"/>
    <x v="139"/>
    <x v="11"/>
    <n v="4.7"/>
    <x v="2881"/>
    <s v="Forest Green"/>
    <x v="14"/>
    <n v="0"/>
    <s v="★★★★☆"/>
    <n v="4"/>
    <n v="1682"/>
    <n v="5"/>
    <x v="2882"/>
    <n v="3.1967812728602785"/>
    <n v="207.00771167048055"/>
    <x v="0"/>
  </r>
  <r>
    <n v="2884"/>
    <x v="16"/>
    <x v="52"/>
    <x v="3"/>
    <x v="13"/>
    <n v="29.4"/>
    <x v="107"/>
    <x v="6"/>
    <n v="9.1999999999999993"/>
    <x v="2882"/>
    <s v="White"/>
    <x v="5"/>
    <n v="2"/>
    <s v="Unknown"/>
    <s v="Unknown"/>
    <n v="5238"/>
    <n v="4"/>
    <x v="2883"/>
    <n v="16.020408163265309"/>
    <n v="179.63736730360932"/>
    <x v="0"/>
  </r>
  <r>
    <n v="2885"/>
    <x v="25"/>
    <x v="31"/>
    <x v="3"/>
    <x v="4"/>
    <n v="29.2"/>
    <x v="72"/>
    <x v="10"/>
    <n v="3.4"/>
    <x v="2883"/>
    <s v="Aurora Blue"/>
    <x v="15"/>
    <s v="Unknown"/>
    <s v="★★★★☆"/>
    <n v="4"/>
    <n v="19974"/>
    <n v="5"/>
    <x v="2884"/>
    <n v="9.3493150684931514"/>
    <n v="148.60490842490842"/>
    <x v="1"/>
  </r>
  <r>
    <n v="2886"/>
    <x v="24"/>
    <x v="29"/>
    <x v="1"/>
    <x v="9"/>
    <n v="49"/>
    <x v="48"/>
    <x v="2"/>
    <n v="9.4"/>
    <x v="2884"/>
    <s v="Burgundy"/>
    <x v="10"/>
    <n v="5"/>
    <s v="Unknown"/>
    <s v="Unknown"/>
    <n v="13949"/>
    <n v="5"/>
    <x v="2885"/>
    <n v="9.9387755102040813"/>
    <n v="281.5836550308008"/>
    <x v="0"/>
  </r>
  <r>
    <n v="2887"/>
    <x v="47"/>
    <x v="81"/>
    <x v="5"/>
    <x v="11"/>
    <n v="51.9"/>
    <x v="493"/>
    <x v="9"/>
    <n v="7.3"/>
    <x v="2885"/>
    <s v="Forest Green"/>
    <x v="10"/>
    <s v="Unknown"/>
    <s v="★★★★★"/>
    <n v="5"/>
    <n v="13576"/>
    <n v="3"/>
    <x v="2886"/>
    <n v="9.5568400770712909"/>
    <n v="236.88415322580644"/>
    <x v="0"/>
  </r>
  <r>
    <n v="2888"/>
    <x v="17"/>
    <x v="19"/>
    <x v="2"/>
    <x v="3"/>
    <n v="124"/>
    <x v="122"/>
    <x v="11"/>
    <n v="3.2"/>
    <x v="2886"/>
    <s v="Ice Silver"/>
    <x v="16"/>
    <n v="0"/>
    <s v="★★★★☆"/>
    <n v="4"/>
    <n v="16096"/>
    <n v="3"/>
    <x v="2887"/>
    <n v="3.5806451612903225"/>
    <n v="81.617792792792798"/>
    <x v="2"/>
  </r>
  <r>
    <n v="2889"/>
    <x v="39"/>
    <x v="160"/>
    <x v="4"/>
    <x v="1"/>
    <n v="39.6"/>
    <x v="198"/>
    <x v="10"/>
    <n v="3.4"/>
    <x v="2887"/>
    <s v="Pearl White"/>
    <x v="14"/>
    <n v="1"/>
    <s v="★★★★★"/>
    <n v="5"/>
    <n v="14628"/>
    <n v="4"/>
    <x v="2888"/>
    <n v="13.98989898989899"/>
    <n v="148.92200361010831"/>
    <x v="0"/>
  </r>
  <r>
    <n v="2890"/>
    <x v="26"/>
    <x v="33"/>
    <x v="9"/>
    <x v="10"/>
    <n v="47.8"/>
    <x v="39"/>
    <x v="9"/>
    <n v="8.6"/>
    <x v="2888"/>
    <s v="Crimson Red"/>
    <x v="26"/>
    <n v="3"/>
    <s v="Unknown"/>
    <s v="Unknown"/>
    <n v="13631"/>
    <n v="3"/>
    <x v="2889"/>
    <n v="6.8828451882845192"/>
    <n v="266.13273556231002"/>
    <x v="0"/>
  </r>
  <r>
    <n v="2891"/>
    <x v="29"/>
    <x v="51"/>
    <x v="1"/>
    <x v="6"/>
    <n v="111.8"/>
    <x v="229"/>
    <x v="2"/>
    <n v="5.4"/>
    <x v="2889"/>
    <s v="Copper"/>
    <x v="12"/>
    <n v="4"/>
    <s v="★★★★☆"/>
    <n v="4"/>
    <n v="13260"/>
    <n v="5"/>
    <x v="2890"/>
    <n v="2.7549194991055459"/>
    <n v="398.41743506493509"/>
    <x v="0"/>
  </r>
  <r>
    <n v="2892"/>
    <x v="16"/>
    <x v="52"/>
    <x v="7"/>
    <x v="0"/>
    <n v="128.5"/>
    <x v="73"/>
    <x v="9"/>
    <n v="9.5"/>
    <x v="2890"/>
    <s v="Graphite Gray"/>
    <x v="22"/>
    <n v="2"/>
    <s v="★★★★☆"/>
    <n v="4"/>
    <n v="17189"/>
    <n v="4"/>
    <x v="2891"/>
    <n v="2.2568093385214008"/>
    <n v="478.42482758620696"/>
    <x v="0"/>
  </r>
  <r>
    <n v="2893"/>
    <x v="49"/>
    <x v="104"/>
    <x v="5"/>
    <x v="13"/>
    <n v="145.4"/>
    <x v="211"/>
    <x v="3"/>
    <n v="5.3"/>
    <x v="2891"/>
    <s v="Sky Blue"/>
    <x v="35"/>
    <n v="1"/>
    <s v="★★★★★"/>
    <n v="5"/>
    <n v="5445"/>
    <n v="3"/>
    <x v="2892"/>
    <n v="2.4621733149931222"/>
    <n v="263.3708659217877"/>
    <x v="0"/>
  </r>
  <r>
    <n v="2894"/>
    <x v="7"/>
    <x v="40"/>
    <x v="9"/>
    <x v="8"/>
    <n v="56.7"/>
    <x v="135"/>
    <x v="13"/>
    <n v="4.2"/>
    <x v="2892"/>
    <s v="Titanium"/>
    <x v="16"/>
    <n v="0"/>
    <s v="★★★★★"/>
    <n v="5"/>
    <n v="5670"/>
    <n v="5"/>
    <x v="2893"/>
    <n v="4.1798941798941796"/>
    <n v="218.94434599156116"/>
    <x v="1"/>
  </r>
  <r>
    <n v="2895"/>
    <x v="52"/>
    <x v="145"/>
    <x v="9"/>
    <x v="14"/>
    <n v="34.1"/>
    <x v="203"/>
    <x v="3"/>
    <n v="5.5"/>
    <x v="2893"/>
    <s v="Stealth Gray"/>
    <x v="1"/>
    <n v="0"/>
    <s v="★★★★★"/>
    <n v="5"/>
    <n v="1014"/>
    <n v="4"/>
    <x v="2894"/>
    <n v="2.9618768328445748"/>
    <n v="785.38792079207917"/>
    <x v="1"/>
  </r>
  <r>
    <n v="2896"/>
    <x v="37"/>
    <x v="58"/>
    <x v="6"/>
    <x v="6"/>
    <n v="101.3"/>
    <x v="294"/>
    <x v="10"/>
    <n v="6.4"/>
    <x v="2894"/>
    <s v="Purple"/>
    <x v="25"/>
    <s v="Unknown"/>
    <s v="★★★★★"/>
    <n v="5"/>
    <n v="19450"/>
    <n v="4"/>
    <x v="2895"/>
    <n v="3.1885488647581441"/>
    <n v="232.31804953560371"/>
    <x v="1"/>
  </r>
  <r>
    <n v="2897"/>
    <x v="14"/>
    <x v="14"/>
    <x v="3"/>
    <x v="2"/>
    <n v="101.2"/>
    <x v="185"/>
    <x v="15"/>
    <n v="3.2"/>
    <x v="2895"/>
    <s v="Silver"/>
    <x v="1"/>
    <n v="2"/>
    <s v="★★★☆☆"/>
    <n v="3"/>
    <n v="2161"/>
    <n v="4"/>
    <x v="2896"/>
    <n v="2.0256916996047432"/>
    <n v="510.72107317073176"/>
    <x v="0"/>
  </r>
  <r>
    <n v="2898"/>
    <x v="36"/>
    <x v="122"/>
    <x v="2"/>
    <x v="11"/>
    <n v="61.5"/>
    <x v="88"/>
    <x v="4"/>
    <n v="2.9"/>
    <x v="2896"/>
    <s v="Red"/>
    <x v="18"/>
    <n v="5"/>
    <s v="★★★☆☆"/>
    <n v="3"/>
    <n v="11169"/>
    <n v="4"/>
    <x v="2897"/>
    <n v="4.1300813008130079"/>
    <n v="188.24948818897639"/>
    <x v="1"/>
  </r>
  <r>
    <n v="2899"/>
    <x v="12"/>
    <x v="164"/>
    <x v="2"/>
    <x v="12"/>
    <n v="47.3"/>
    <x v="308"/>
    <x v="8"/>
    <n v="1.8"/>
    <x v="2897"/>
    <s v="White"/>
    <x v="23"/>
    <n v="3"/>
    <s v="★★★★★"/>
    <n v="5"/>
    <n v="2190"/>
    <n v="5"/>
    <x v="2898"/>
    <n v="9.8731501057082465"/>
    <n v="211.28334047109209"/>
    <x v="0"/>
  </r>
  <r>
    <n v="2900"/>
    <x v="52"/>
    <x v="145"/>
    <x v="4"/>
    <x v="12"/>
    <n v="69.2"/>
    <x v="481"/>
    <x v="11"/>
    <n v="3.9"/>
    <x v="2898"/>
    <s v="Beige"/>
    <x v="24"/>
    <n v="4"/>
    <s v="Unknown"/>
    <s v="Unknown"/>
    <n v="6977"/>
    <n v="3"/>
    <x v="2899"/>
    <n v="1.5895953757225434"/>
    <n v="1029.4027272727274"/>
    <x v="0"/>
  </r>
  <r>
    <n v="2901"/>
    <x v="7"/>
    <x v="40"/>
    <x v="9"/>
    <x v="1"/>
    <n v="100.6"/>
    <x v="315"/>
    <x v="5"/>
    <n v="5.8"/>
    <x v="2899"/>
    <s v="Turquoise"/>
    <x v="28"/>
    <n v="0"/>
    <s v="★★★☆☆"/>
    <n v="3"/>
    <n v="13694"/>
    <n v="3"/>
    <x v="2900"/>
    <n v="3.2902584493041753"/>
    <n v="397.68836858006046"/>
    <x v="0"/>
  </r>
  <r>
    <n v="2902"/>
    <x v="36"/>
    <x v="132"/>
    <x v="8"/>
    <x v="1"/>
    <n v="88.2"/>
    <x v="113"/>
    <x v="8"/>
    <n v="7.5"/>
    <x v="2900"/>
    <s v="Brown"/>
    <x v="30"/>
    <n v="5"/>
    <s v="★★★★★"/>
    <n v="5"/>
    <n v="3778"/>
    <n v="5"/>
    <x v="2901"/>
    <n v="2.0408163265306123"/>
    <n v="559.21388888888885"/>
    <x v="0"/>
  </r>
  <r>
    <n v="2903"/>
    <x v="6"/>
    <x v="111"/>
    <x v="3"/>
    <x v="4"/>
    <n v="24.7"/>
    <x v="23"/>
    <x v="8"/>
    <n v="7.9"/>
    <x v="2901"/>
    <s v="Crimson Red"/>
    <x v="17"/>
    <n v="2"/>
    <s v="★★★★★"/>
    <n v="5"/>
    <n v="12790"/>
    <n v="3"/>
    <x v="2902"/>
    <n v="6.2753036437246967"/>
    <n v="342.9391612903226"/>
    <x v="1"/>
  </r>
  <r>
    <n v="2904"/>
    <x v="49"/>
    <x v="104"/>
    <x v="7"/>
    <x v="9"/>
    <n v="27.3"/>
    <x v="326"/>
    <x v="11"/>
    <n v="8"/>
    <x v="2902"/>
    <s v="Electric Blue"/>
    <x v="23"/>
    <n v="5"/>
    <s v="★★★☆☆"/>
    <n v="3"/>
    <n v="5351"/>
    <n v="3"/>
    <x v="2903"/>
    <n v="6.73992673992674"/>
    <n v="745.98657608695646"/>
    <x v="0"/>
  </r>
  <r>
    <n v="2905"/>
    <x v="31"/>
    <x v="43"/>
    <x v="6"/>
    <x v="1"/>
    <n v="112.7"/>
    <x v="456"/>
    <x v="1"/>
    <n v="7.5"/>
    <x v="2903"/>
    <s v="Silver"/>
    <x v="36"/>
    <n v="3"/>
    <s v="★★★★★"/>
    <n v="5"/>
    <n v="15896"/>
    <n v="3"/>
    <x v="2904"/>
    <n v="2.3868677905944988"/>
    <n v="377.65074349442381"/>
    <x v="0"/>
  </r>
  <r>
    <n v="2906"/>
    <x v="16"/>
    <x v="16"/>
    <x v="9"/>
    <x v="7"/>
    <n v="47.3"/>
    <x v="286"/>
    <x v="14"/>
    <n v="5.6"/>
    <x v="2904"/>
    <s v="Metallic Silver"/>
    <x v="38"/>
    <n v="5"/>
    <s v="★★★☆☆"/>
    <n v="3"/>
    <n v="9332"/>
    <n v="3"/>
    <x v="2905"/>
    <n v="6.6384778012684995"/>
    <n v="296.89719745222931"/>
    <x v="0"/>
  </r>
  <r>
    <n v="2907"/>
    <x v="16"/>
    <x v="176"/>
    <x v="7"/>
    <x v="12"/>
    <n v="82.8"/>
    <x v="448"/>
    <x v="6"/>
    <n v="7.5"/>
    <x v="2905"/>
    <s v="Lime Green"/>
    <x v="7"/>
    <n v="5"/>
    <s v="★★★★★"/>
    <n v="5"/>
    <n v="12551"/>
    <n v="4"/>
    <x v="2906"/>
    <n v="3.5507246376811596"/>
    <n v="430.42551020408166"/>
    <x v="0"/>
  </r>
  <r>
    <n v="2908"/>
    <x v="37"/>
    <x v="58"/>
    <x v="4"/>
    <x v="9"/>
    <n v="74.8"/>
    <x v="334"/>
    <x v="5"/>
    <n v="9.5"/>
    <x v="2906"/>
    <s v="Orange"/>
    <x v="26"/>
    <s v="Unknown"/>
    <s v="★★★★★"/>
    <n v="5"/>
    <n v="783"/>
    <n v="3"/>
    <x v="2907"/>
    <n v="3.4759358288770055"/>
    <n v="384.2866153846154"/>
    <x v="0"/>
  </r>
  <r>
    <n v="2909"/>
    <x v="15"/>
    <x v="109"/>
    <x v="6"/>
    <x v="2"/>
    <n v="92.8"/>
    <x v="228"/>
    <x v="0"/>
    <n v="4.8"/>
    <x v="2907"/>
    <s v="Cream"/>
    <x v="32"/>
    <n v="0"/>
    <s v="★★★★☆"/>
    <n v="4"/>
    <n v="8832"/>
    <n v="5"/>
    <x v="2908"/>
    <n v="5.1400862068965516"/>
    <n v="210.81899371069184"/>
    <x v="0"/>
  </r>
  <r>
    <n v="2910"/>
    <x v="40"/>
    <x v="115"/>
    <x v="3"/>
    <x v="9"/>
    <n v="148.69999999999999"/>
    <x v="218"/>
    <x v="10"/>
    <n v="6.5"/>
    <x v="2908"/>
    <s v="Brown"/>
    <x v="27"/>
    <n v="0"/>
    <s v="★★★★★"/>
    <n v="5"/>
    <n v="7843"/>
    <n v="4"/>
    <x v="2909"/>
    <n v="2.0174848688634839"/>
    <n v="291.57169999999996"/>
    <x v="0"/>
  </r>
  <r>
    <n v="2911"/>
    <x v="5"/>
    <x v="161"/>
    <x v="5"/>
    <x v="13"/>
    <n v="99.3"/>
    <x v="67"/>
    <x v="8"/>
    <n v="9.6"/>
    <x v="2909"/>
    <s v="Bronze"/>
    <x v="10"/>
    <n v="3"/>
    <s v="★★★★☆"/>
    <n v="4"/>
    <n v="4933"/>
    <n v="4"/>
    <x v="2910"/>
    <n v="4.5417925478348442"/>
    <n v="135.80807095343681"/>
    <x v="1"/>
  </r>
  <r>
    <n v="2912"/>
    <x v="1"/>
    <x v="26"/>
    <x v="4"/>
    <x v="8"/>
    <n v="98.2"/>
    <x v="465"/>
    <x v="1"/>
    <n v="10"/>
    <x v="2910"/>
    <s v="Aurora Blue"/>
    <x v="22"/>
    <n v="3"/>
    <s v="Unknown"/>
    <s v="Unknown"/>
    <n v="8050"/>
    <n v="5"/>
    <x v="2911"/>
    <n v="2.3319755600814664"/>
    <n v="216.47659388646289"/>
    <x v="1"/>
  </r>
  <r>
    <n v="2913"/>
    <x v="10"/>
    <x v="10"/>
    <x v="9"/>
    <x v="14"/>
    <n v="20.9"/>
    <x v="39"/>
    <x v="11"/>
    <n v="11.8"/>
    <x v="2911"/>
    <s v="Black"/>
    <x v="27"/>
    <n v="4"/>
    <s v="★★★☆☆"/>
    <n v="3"/>
    <n v="609"/>
    <n v="5"/>
    <x v="2912"/>
    <n v="15.741626794258375"/>
    <n v="434.2716109422492"/>
    <x v="0"/>
  </r>
  <r>
    <n v="2914"/>
    <x v="44"/>
    <x v="71"/>
    <x v="3"/>
    <x v="12"/>
    <n v="82.4"/>
    <x v="244"/>
    <x v="6"/>
    <n v="4.5999999999999996"/>
    <x v="2912"/>
    <s v="Matte Green"/>
    <x v="19"/>
    <n v="4"/>
    <s v="★★★★☆"/>
    <n v="4"/>
    <n v="14806"/>
    <n v="5"/>
    <x v="2913"/>
    <n v="1.2135922330097086"/>
    <n v="427.57429999999999"/>
    <x v="1"/>
  </r>
  <r>
    <n v="2915"/>
    <x v="32"/>
    <x v="138"/>
    <x v="6"/>
    <x v="14"/>
    <n v="107.9"/>
    <x v="319"/>
    <x v="3"/>
    <n v="1.6"/>
    <x v="2913"/>
    <s v="Navy Blue"/>
    <x v="36"/>
    <s v="Unknown"/>
    <s v="★★★★★"/>
    <n v="5"/>
    <n v="14406"/>
    <n v="5"/>
    <x v="2914"/>
    <n v="2.7896200185356812"/>
    <n v="491.33166112956809"/>
    <x v="0"/>
  </r>
  <r>
    <n v="2916"/>
    <x v="7"/>
    <x v="40"/>
    <x v="9"/>
    <x v="6"/>
    <n v="72.5"/>
    <x v="414"/>
    <x v="3"/>
    <n v="9.3000000000000007"/>
    <x v="2914"/>
    <s v="Burgundy"/>
    <x v="15"/>
    <s v="Unknown"/>
    <s v="★★★★★"/>
    <n v="5"/>
    <n v="13437"/>
    <n v="3"/>
    <x v="2915"/>
    <n v="3.0206896551724136"/>
    <n v="351.96082191780823"/>
    <x v="1"/>
  </r>
  <r>
    <n v="2917"/>
    <x v="45"/>
    <x v="77"/>
    <x v="6"/>
    <x v="8"/>
    <n v="99.3"/>
    <x v="13"/>
    <x v="4"/>
    <n v="4.7"/>
    <x v="2915"/>
    <s v="Matte Green"/>
    <x v="37"/>
    <n v="2"/>
    <s v="★★★☆☆"/>
    <n v="3"/>
    <n v="8411"/>
    <n v="5"/>
    <x v="2916"/>
    <n v="3.0815709969788521"/>
    <n v="421.59120915032679"/>
    <x v="0"/>
  </r>
  <r>
    <n v="2918"/>
    <x v="44"/>
    <x v="71"/>
    <x v="6"/>
    <x v="6"/>
    <n v="37.200000000000003"/>
    <x v="282"/>
    <x v="1"/>
    <n v="4.9000000000000004"/>
    <x v="2916"/>
    <s v="Matte White"/>
    <x v="14"/>
    <n v="5"/>
    <s v="★★★☆☆"/>
    <n v="3"/>
    <n v="8344"/>
    <n v="5"/>
    <x v="2917"/>
    <n v="11.666666666666666"/>
    <n v="82.505990783410141"/>
    <x v="2"/>
  </r>
  <r>
    <n v="2919"/>
    <x v="42"/>
    <x v="169"/>
    <x v="0"/>
    <x v="14"/>
    <n v="107.6"/>
    <x v="131"/>
    <x v="10"/>
    <n v="4.5999999999999996"/>
    <x v="2917"/>
    <s v="Purple"/>
    <x v="23"/>
    <n v="2"/>
    <s v="★★★★☆"/>
    <n v="4"/>
    <n v="19617"/>
    <n v="3"/>
    <x v="2918"/>
    <n v="1.7007434944237918"/>
    <n v="726.88010928961751"/>
    <x v="0"/>
  </r>
  <r>
    <n v="2920"/>
    <x v="19"/>
    <x v="21"/>
    <x v="5"/>
    <x v="10"/>
    <n v="134"/>
    <x v="54"/>
    <x v="15"/>
    <n v="9.5"/>
    <x v="2918"/>
    <s v="Cobalt Blue"/>
    <x v="17"/>
    <s v="Unknown"/>
    <s v="★★★★☆"/>
    <n v="4"/>
    <n v="14947"/>
    <n v="4"/>
    <x v="2919"/>
    <n v="1.4626865671641791"/>
    <n v="346.61448979591836"/>
    <x v="1"/>
  </r>
  <r>
    <n v="2921"/>
    <x v="26"/>
    <x v="33"/>
    <x v="10"/>
    <x v="12"/>
    <n v="75"/>
    <x v="423"/>
    <x v="15"/>
    <n v="8"/>
    <x v="2919"/>
    <s v="Candy Apple Red"/>
    <x v="32"/>
    <n v="1"/>
    <s v="★★★★☆"/>
    <n v="4"/>
    <n v="14283"/>
    <n v="5"/>
    <x v="2920"/>
    <n v="4.1733333333333329"/>
    <n v="162.76837060702874"/>
    <x v="1"/>
  </r>
  <r>
    <n v="2922"/>
    <x v="45"/>
    <x v="77"/>
    <x v="0"/>
    <x v="6"/>
    <n v="91.7"/>
    <x v="488"/>
    <x v="5"/>
    <n v="5.6"/>
    <x v="2920"/>
    <s v="Green"/>
    <x v="31"/>
    <n v="5"/>
    <s v="★★★★★"/>
    <n v="5"/>
    <n v="11927"/>
    <n v="3"/>
    <x v="2921"/>
    <n v="2.5190839694656488"/>
    <n v="630.2108225108226"/>
    <x v="0"/>
  </r>
  <r>
    <n v="2923"/>
    <x v="48"/>
    <x v="92"/>
    <x v="6"/>
    <x v="6"/>
    <n v="21.8"/>
    <x v="152"/>
    <x v="8"/>
    <n v="1.2"/>
    <x v="2921"/>
    <s v="Champagne"/>
    <x v="9"/>
    <n v="5"/>
    <s v="★★★☆☆"/>
    <n v="3"/>
    <n v="8376"/>
    <n v="5"/>
    <x v="2922"/>
    <n v="6.3761467889908259"/>
    <n v="777.49956834532372"/>
    <x v="0"/>
  </r>
  <r>
    <n v="2924"/>
    <x v="43"/>
    <x v="75"/>
    <x v="2"/>
    <x v="13"/>
    <n v="75.8"/>
    <x v="186"/>
    <x v="0"/>
    <n v="9.9"/>
    <x v="2922"/>
    <s v="Crimson Red"/>
    <x v="15"/>
    <n v="3"/>
    <s v="★★★★☆"/>
    <n v="4"/>
    <n v="9919"/>
    <n v="5"/>
    <x v="2923"/>
    <n v="1.7414248021108181"/>
    <n v="954.73500000000001"/>
    <x v="0"/>
  </r>
  <r>
    <n v="2925"/>
    <x v="12"/>
    <x v="91"/>
    <x v="5"/>
    <x v="1"/>
    <n v="118"/>
    <x v="468"/>
    <x v="11"/>
    <n v="8.6"/>
    <x v="2923"/>
    <s v="Gun Metal"/>
    <x v="25"/>
    <n v="5"/>
    <s v="★★★☆☆"/>
    <n v="3"/>
    <n v="11129"/>
    <n v="5"/>
    <x v="2924"/>
    <n v="3.5254237288135593"/>
    <n v="219.26978365384613"/>
    <x v="0"/>
  </r>
  <r>
    <n v="2926"/>
    <x v="34"/>
    <x v="113"/>
    <x v="2"/>
    <x v="7"/>
    <n v="113"/>
    <x v="177"/>
    <x v="9"/>
    <n v="1.9"/>
    <x v="2924"/>
    <s v="Lime Green"/>
    <x v="33"/>
    <n v="5"/>
    <s v="★★★★★"/>
    <n v="5"/>
    <n v="2774"/>
    <n v="3"/>
    <x v="2925"/>
    <n v="4.5929203539823007"/>
    <n v="285.65190751445084"/>
    <x v="0"/>
  </r>
  <r>
    <n v="2927"/>
    <x v="31"/>
    <x v="56"/>
    <x v="6"/>
    <x v="0"/>
    <n v="79.099999999999994"/>
    <x v="78"/>
    <x v="15"/>
    <n v="3.3"/>
    <x v="2925"/>
    <s v="Navy Blue"/>
    <x v="14"/>
    <n v="2"/>
    <s v="★★★★★"/>
    <n v="5"/>
    <n v="10397"/>
    <n v="3"/>
    <x v="2926"/>
    <n v="3.413400758533502"/>
    <n v="450.97688888888888"/>
    <x v="0"/>
  </r>
  <r>
    <n v="2928"/>
    <x v="36"/>
    <x v="151"/>
    <x v="3"/>
    <x v="5"/>
    <n v="145.9"/>
    <x v="429"/>
    <x v="13"/>
    <n v="1.1000000000000001"/>
    <x v="2926"/>
    <s v="Purple"/>
    <x v="22"/>
    <n v="2"/>
    <s v="Unknown"/>
    <s v="Unknown"/>
    <n v="756"/>
    <n v="5"/>
    <x v="2927"/>
    <n v="3.0294722412611375"/>
    <n v="161.74683257918554"/>
    <x v="1"/>
  </r>
  <r>
    <n v="2929"/>
    <x v="0"/>
    <x v="0"/>
    <x v="4"/>
    <x v="6"/>
    <n v="101.2"/>
    <x v="491"/>
    <x v="14"/>
    <n v="9.4"/>
    <x v="2927"/>
    <s v="Emerald Green"/>
    <x v="38"/>
    <n v="1"/>
    <s v="★★★★☆"/>
    <n v="4"/>
    <n v="17535"/>
    <n v="4"/>
    <x v="2928"/>
    <n v="4.9407114624505928"/>
    <n v="169.03998000000001"/>
    <x v="0"/>
  </r>
  <r>
    <n v="2930"/>
    <x v="2"/>
    <x v="131"/>
    <x v="8"/>
    <x v="14"/>
    <n v="97.5"/>
    <x v="208"/>
    <x v="13"/>
    <n v="10.8"/>
    <x v="2928"/>
    <s v="Matte Gray"/>
    <x v="23"/>
    <n v="2"/>
    <s v="Unknown"/>
    <s v="Unknown"/>
    <n v="5403"/>
    <n v="5"/>
    <x v="2929"/>
    <n v="2.3384615384615386"/>
    <n v="530.76298245614043"/>
    <x v="0"/>
  </r>
  <r>
    <n v="2931"/>
    <x v="7"/>
    <x v="7"/>
    <x v="4"/>
    <x v="9"/>
    <n v="66.099999999999994"/>
    <x v="130"/>
    <x v="2"/>
    <n v="11.5"/>
    <x v="2929"/>
    <s v="Forest Green"/>
    <x v="18"/>
    <n v="2"/>
    <s v="★★★☆☆"/>
    <n v="3"/>
    <n v="7860"/>
    <n v="4"/>
    <x v="2930"/>
    <n v="8.6686838124054475"/>
    <n v="169.67558464223387"/>
    <x v="0"/>
  </r>
  <r>
    <n v="2932"/>
    <x v="0"/>
    <x v="0"/>
    <x v="10"/>
    <x v="0"/>
    <n v="101"/>
    <x v="30"/>
    <x v="4"/>
    <n v="2.1"/>
    <x v="2930"/>
    <s v="Sky Blue"/>
    <x v="2"/>
    <n v="2"/>
    <s v="★★★★★"/>
    <n v="5"/>
    <n v="12536"/>
    <n v="3"/>
    <x v="2931"/>
    <n v="5.4455445544554459"/>
    <n v="249.5141090909091"/>
    <x v="0"/>
  </r>
  <r>
    <n v="2933"/>
    <x v="26"/>
    <x v="33"/>
    <x v="5"/>
    <x v="12"/>
    <n v="68.3"/>
    <x v="216"/>
    <x v="14"/>
    <n v="8.9"/>
    <x v="2931"/>
    <s v="Ice Silver"/>
    <x v="27"/>
    <n v="1"/>
    <s v="★★★★☆"/>
    <n v="4"/>
    <n v="6800"/>
    <n v="3"/>
    <x v="2932"/>
    <n v="7.4231332357247437"/>
    <n v="163.9223865877712"/>
    <x v="0"/>
  </r>
  <r>
    <n v="2934"/>
    <x v="27"/>
    <x v="34"/>
    <x v="4"/>
    <x v="4"/>
    <n v="85.6"/>
    <x v="486"/>
    <x v="1"/>
    <n v="6.8"/>
    <x v="2932"/>
    <s v="Midnight Black"/>
    <x v="20"/>
    <n v="0"/>
    <s v="★★★★☆"/>
    <n v="4"/>
    <n v="5901"/>
    <n v="5"/>
    <x v="2933"/>
    <n v="3.2710280373831777"/>
    <n v="334.6092142857143"/>
    <x v="0"/>
  </r>
  <r>
    <n v="2935"/>
    <x v="26"/>
    <x v="72"/>
    <x v="5"/>
    <x v="12"/>
    <n v="87.4"/>
    <x v="356"/>
    <x v="15"/>
    <n v="6.9"/>
    <x v="2933"/>
    <s v="Platinum"/>
    <x v="2"/>
    <n v="4"/>
    <s v="★★★★☆"/>
    <n v="4"/>
    <n v="13245"/>
    <n v="5"/>
    <x v="2934"/>
    <n v="1.2128146453089244"/>
    <n v="919.7597169811321"/>
    <x v="0"/>
  </r>
  <r>
    <n v="2936"/>
    <x v="25"/>
    <x v="31"/>
    <x v="7"/>
    <x v="14"/>
    <n v="58"/>
    <x v="235"/>
    <x v="9"/>
    <n v="2.2999999999999998"/>
    <x v="2934"/>
    <s v="Racing Red"/>
    <x v="16"/>
    <n v="0"/>
    <s v="★★★★☆"/>
    <n v="4"/>
    <n v="3257"/>
    <n v="5"/>
    <x v="2935"/>
    <n v="9.3793103448275854"/>
    <n v="125.59891544117647"/>
    <x v="1"/>
  </r>
  <r>
    <n v="2937"/>
    <x v="13"/>
    <x v="13"/>
    <x v="2"/>
    <x v="4"/>
    <n v="78.8"/>
    <x v="498"/>
    <x v="2"/>
    <n v="9.6"/>
    <x v="2935"/>
    <s v="Silver"/>
    <x v="26"/>
    <s v="Unknown"/>
    <s v="★★★☆☆"/>
    <n v="3"/>
    <n v="1495"/>
    <n v="4"/>
    <x v="2936"/>
    <n v="3.4010152284263961"/>
    <n v="359.17902985074625"/>
    <x v="0"/>
  </r>
  <r>
    <n v="2938"/>
    <x v="4"/>
    <x v="157"/>
    <x v="0"/>
    <x v="5"/>
    <n v="80.2"/>
    <x v="57"/>
    <x v="12"/>
    <n v="7.2"/>
    <x v="2936"/>
    <s v="Platinum"/>
    <x v="28"/>
    <n v="2"/>
    <s v="★★★★★"/>
    <n v="5"/>
    <n v="5496"/>
    <n v="3"/>
    <x v="2937"/>
    <n v="3.0798004987531171"/>
    <n v="428.88461538461536"/>
    <x v="0"/>
  </r>
  <r>
    <n v="2939"/>
    <x v="28"/>
    <x v="37"/>
    <x v="1"/>
    <x v="14"/>
    <n v="53.2"/>
    <x v="118"/>
    <x v="13"/>
    <n v="0.6"/>
    <x v="2937"/>
    <s v="Emerald Green"/>
    <x v="13"/>
    <n v="0"/>
    <s v="★★★★★"/>
    <n v="5"/>
    <n v="13"/>
    <n v="3"/>
    <x v="2938"/>
    <n v="10.488721804511277"/>
    <n v="156.48709677419356"/>
    <x v="0"/>
  </r>
  <r>
    <n v="2940"/>
    <x v="3"/>
    <x v="57"/>
    <x v="0"/>
    <x v="14"/>
    <n v="45.5"/>
    <x v="137"/>
    <x v="6"/>
    <n v="11"/>
    <x v="2938"/>
    <s v="Ruby Red"/>
    <x v="12"/>
    <n v="4"/>
    <s v="★★★☆☆"/>
    <n v="3"/>
    <n v="14206"/>
    <n v="3"/>
    <x v="2939"/>
    <n v="6.6593406593406597"/>
    <n v="340.76198019801984"/>
    <x v="0"/>
  </r>
  <r>
    <n v="2941"/>
    <x v="0"/>
    <x v="0"/>
    <x v="9"/>
    <x v="7"/>
    <n v="74.599999999999994"/>
    <x v="224"/>
    <x v="15"/>
    <n v="11.9"/>
    <x v="2939"/>
    <s v="Matte Green"/>
    <x v="27"/>
    <n v="3"/>
    <s v="★★★★★"/>
    <n v="5"/>
    <n v="817"/>
    <n v="5"/>
    <x v="2940"/>
    <n v="4.6514745308310994"/>
    <n v="255.46302593659942"/>
    <x v="0"/>
  </r>
  <r>
    <n v="2942"/>
    <x v="16"/>
    <x v="16"/>
    <x v="1"/>
    <x v="5"/>
    <n v="136.4"/>
    <x v="147"/>
    <x v="12"/>
    <n v="0.6"/>
    <x v="2940"/>
    <s v="Racing Red"/>
    <x v="16"/>
    <s v="Unknown"/>
    <s v="★★★☆☆"/>
    <n v="3"/>
    <n v="10830"/>
    <n v="3"/>
    <x v="2941"/>
    <n v="3.5483870967741935"/>
    <n v="63.264214876033058"/>
    <x v="2"/>
  </r>
  <r>
    <n v="2943"/>
    <x v="49"/>
    <x v="104"/>
    <x v="0"/>
    <x v="1"/>
    <n v="144.1"/>
    <x v="155"/>
    <x v="15"/>
    <n v="9.8000000000000007"/>
    <x v="2941"/>
    <s v="Beige"/>
    <x v="22"/>
    <n v="0"/>
    <s v="Unknown"/>
    <s v="Unknown"/>
    <n v="9724"/>
    <n v="3"/>
    <x v="2942"/>
    <n v="1.7418459403192228"/>
    <n v="302.71784860557767"/>
    <x v="1"/>
  </r>
  <r>
    <n v="2944"/>
    <x v="1"/>
    <x v="1"/>
    <x v="4"/>
    <x v="3"/>
    <n v="83.8"/>
    <x v="32"/>
    <x v="0"/>
    <n v="10.3"/>
    <x v="2942"/>
    <s v="Titanium"/>
    <x v="28"/>
    <n v="3"/>
    <s v="★★★★☆"/>
    <n v="4"/>
    <n v="2008"/>
    <n v="4"/>
    <x v="2943"/>
    <n v="2.4821002386634845"/>
    <n v="317.70999999999998"/>
    <x v="1"/>
  </r>
  <r>
    <n v="2945"/>
    <x v="6"/>
    <x v="6"/>
    <x v="8"/>
    <x v="12"/>
    <n v="138"/>
    <x v="10"/>
    <x v="11"/>
    <n v="1.3"/>
    <x v="2943"/>
    <s v="Orange"/>
    <x v="14"/>
    <s v="Unknown"/>
    <s v="★★★★★"/>
    <n v="5"/>
    <n v="8428"/>
    <n v="4"/>
    <x v="2944"/>
    <n v="2.681159420289855"/>
    <n v="120.72932432432432"/>
    <x v="1"/>
  </r>
  <r>
    <n v="2946"/>
    <x v="29"/>
    <x v="38"/>
    <x v="4"/>
    <x v="7"/>
    <n v="32.4"/>
    <x v="164"/>
    <x v="14"/>
    <n v="9.3000000000000007"/>
    <x v="2944"/>
    <s v="Emerald Green"/>
    <x v="33"/>
    <n v="4"/>
    <s v="★★★★☆"/>
    <n v="4"/>
    <n v="14741"/>
    <n v="5"/>
    <x v="2945"/>
    <n v="4.0432098765432096"/>
    <n v="477.64007633587784"/>
    <x v="1"/>
  </r>
  <r>
    <n v="2947"/>
    <x v="27"/>
    <x v="102"/>
    <x v="8"/>
    <x v="3"/>
    <n v="101.7"/>
    <x v="184"/>
    <x v="5"/>
    <n v="7.8"/>
    <x v="2945"/>
    <s v="Bronze"/>
    <x v="37"/>
    <n v="0"/>
    <s v="Unknown"/>
    <s v="Unknown"/>
    <n v="19107"/>
    <n v="5"/>
    <x v="2946"/>
    <n v="5.3588987217305801"/>
    <n v="220.26205504587156"/>
    <x v="0"/>
  </r>
  <r>
    <n v="2948"/>
    <x v="41"/>
    <x v="67"/>
    <x v="7"/>
    <x v="4"/>
    <n v="56.7"/>
    <x v="426"/>
    <x v="4"/>
    <n v="4.0999999999999996"/>
    <x v="2946"/>
    <s v="Silver"/>
    <x v="15"/>
    <s v="Unknown"/>
    <s v="★★★★☆"/>
    <n v="4"/>
    <n v="6947"/>
    <n v="3"/>
    <x v="2947"/>
    <n v="8.2186948853615522"/>
    <n v="120.31218884120172"/>
    <x v="1"/>
  </r>
  <r>
    <n v="2949"/>
    <x v="34"/>
    <x v="156"/>
    <x v="3"/>
    <x v="10"/>
    <n v="23.4"/>
    <x v="412"/>
    <x v="2"/>
    <n v="0.5"/>
    <x v="2947"/>
    <s v="Navy Blue"/>
    <x v="4"/>
    <n v="2"/>
    <s v="★★★★★"/>
    <n v="5"/>
    <n v="14226"/>
    <n v="4"/>
    <x v="2948"/>
    <n v="14.401709401709402"/>
    <n v="143.82721068249256"/>
    <x v="1"/>
  </r>
  <r>
    <n v="2950"/>
    <x v="31"/>
    <x v="168"/>
    <x v="9"/>
    <x v="2"/>
    <n v="88.8"/>
    <x v="42"/>
    <x v="15"/>
    <n v="1.7"/>
    <x v="2948"/>
    <s v="Charcoal"/>
    <x v="7"/>
    <s v="Unknown"/>
    <s v="★★★☆☆"/>
    <n v="3"/>
    <n v="2940"/>
    <n v="4"/>
    <x v="2949"/>
    <n v="3.0855855855855858"/>
    <n v="483.40445255474452"/>
    <x v="0"/>
  </r>
  <r>
    <n v="2951"/>
    <x v="13"/>
    <x v="13"/>
    <x v="9"/>
    <x v="2"/>
    <n v="109.1"/>
    <x v="339"/>
    <x v="10"/>
    <n v="6.8"/>
    <x v="2949"/>
    <s v="Burgundy"/>
    <x v="28"/>
    <n v="5"/>
    <s v="Unknown"/>
    <s v="Unknown"/>
    <n v="16892"/>
    <n v="5"/>
    <x v="2950"/>
    <n v="4.9770852428964254"/>
    <n v="255.66462246777166"/>
    <x v="0"/>
  </r>
  <r>
    <n v="2952"/>
    <x v="43"/>
    <x v="70"/>
    <x v="4"/>
    <x v="10"/>
    <n v="120.3"/>
    <x v="191"/>
    <x v="10"/>
    <n v="4"/>
    <x v="2950"/>
    <s v="Crimson Red"/>
    <x v="8"/>
    <n v="2"/>
    <s v="★★★★☆"/>
    <n v="4"/>
    <n v="4157"/>
    <n v="3"/>
    <x v="2951"/>
    <n v="2.9675810473815463"/>
    <n v="320.02946778711487"/>
    <x v="0"/>
  </r>
  <r>
    <n v="2953"/>
    <x v="35"/>
    <x v="66"/>
    <x v="7"/>
    <x v="6"/>
    <n v="111.3"/>
    <x v="182"/>
    <x v="7"/>
    <n v="0.5"/>
    <x v="2951"/>
    <s v="Yellow"/>
    <x v="4"/>
    <n v="3"/>
    <s v="★★★☆☆"/>
    <n v="3"/>
    <n v="2793"/>
    <n v="4"/>
    <x v="2952"/>
    <n v="3.2704402515723272"/>
    <n v="257.40706043956044"/>
    <x v="0"/>
  </r>
  <r>
    <n v="2954"/>
    <x v="28"/>
    <x v="142"/>
    <x v="7"/>
    <x v="2"/>
    <n v="127.7"/>
    <x v="315"/>
    <x v="7"/>
    <n v="1.3"/>
    <x v="2952"/>
    <s v="White"/>
    <x v="29"/>
    <n v="4"/>
    <s v="★★★★★"/>
    <n v="5"/>
    <n v="10064"/>
    <n v="3"/>
    <x v="2953"/>
    <n v="2.5920125293657006"/>
    <n v="254.50154078549846"/>
    <x v="0"/>
  </r>
  <r>
    <n v="2955"/>
    <x v="33"/>
    <x v="45"/>
    <x v="8"/>
    <x v="11"/>
    <n v="133.69999999999999"/>
    <x v="447"/>
    <x v="8"/>
    <n v="5.4"/>
    <x v="2953"/>
    <s v="Metallic Silver"/>
    <x v="4"/>
    <n v="1"/>
    <s v="★★★★☆"/>
    <n v="4"/>
    <n v="12446"/>
    <n v="5"/>
    <x v="2954"/>
    <n v="3.9640987284966345"/>
    <n v="185.49547169811322"/>
    <x v="0"/>
  </r>
  <r>
    <n v="2956"/>
    <x v="5"/>
    <x v="5"/>
    <x v="7"/>
    <x v="14"/>
    <n v="117.9"/>
    <x v="333"/>
    <x v="14"/>
    <n v="1.5"/>
    <x v="2954"/>
    <s v="Beige"/>
    <x v="14"/>
    <n v="1"/>
    <s v="★★★★★"/>
    <n v="5"/>
    <n v="15742"/>
    <n v="5"/>
    <x v="2955"/>
    <n v="3.7998303647158607"/>
    <n v="234.7736830357143"/>
    <x v="0"/>
  </r>
  <r>
    <n v="2957"/>
    <x v="27"/>
    <x v="102"/>
    <x v="6"/>
    <x v="7"/>
    <n v="114.2"/>
    <x v="103"/>
    <x v="14"/>
    <n v="8.6999999999999993"/>
    <x v="2955"/>
    <s v="Sky Blue"/>
    <x v="38"/>
    <n v="0"/>
    <s v="★★★☆☆"/>
    <n v="3"/>
    <n v="19985"/>
    <n v="4"/>
    <x v="2956"/>
    <n v="4.8248686514886163"/>
    <n v="264.88159709618878"/>
    <x v="0"/>
  </r>
  <r>
    <n v="2958"/>
    <x v="48"/>
    <x v="127"/>
    <x v="10"/>
    <x v="2"/>
    <n v="27.5"/>
    <x v="292"/>
    <x v="6"/>
    <n v="11"/>
    <x v="2956"/>
    <s v="Cosmic Purple"/>
    <x v="30"/>
    <n v="5"/>
    <s v="★★★★★"/>
    <n v="5"/>
    <n v="19943"/>
    <n v="5"/>
    <x v="2957"/>
    <n v="9.3454545454545457"/>
    <n v="187.21272373540856"/>
    <x v="1"/>
  </r>
  <r>
    <n v="2959"/>
    <x v="47"/>
    <x v="81"/>
    <x v="8"/>
    <x v="14"/>
    <n v="121.1"/>
    <x v="493"/>
    <x v="8"/>
    <n v="1.6"/>
    <x v="2957"/>
    <s v="Stealth Gray"/>
    <x v="30"/>
    <n v="0"/>
    <s v="★★★★★"/>
    <n v="5"/>
    <n v="2853"/>
    <n v="4"/>
    <x v="2958"/>
    <n v="4.0957886044591252"/>
    <n v="90.896330645161299"/>
    <x v="1"/>
  </r>
  <r>
    <n v="2960"/>
    <x v="48"/>
    <x v="92"/>
    <x v="9"/>
    <x v="8"/>
    <n v="106"/>
    <x v="457"/>
    <x v="12"/>
    <n v="0.8"/>
    <x v="2958"/>
    <s v="Matte White"/>
    <x v="8"/>
    <n v="0"/>
    <s v="★★★☆☆"/>
    <n v="3"/>
    <n v="8982"/>
    <n v="5"/>
    <x v="2959"/>
    <n v="4.7641509433962268"/>
    <n v="280.4252079207921"/>
    <x v="0"/>
  </r>
  <r>
    <n v="2961"/>
    <x v="37"/>
    <x v="58"/>
    <x v="8"/>
    <x v="11"/>
    <n v="76.599999999999994"/>
    <x v="164"/>
    <x v="6"/>
    <n v="5.6"/>
    <x v="2959"/>
    <s v="Stealth Gray"/>
    <x v="9"/>
    <n v="1"/>
    <s v="★★★☆☆"/>
    <n v="3"/>
    <n v="13906"/>
    <n v="4"/>
    <x v="2960"/>
    <n v="1.7101827676240211"/>
    <n v="805.1870229007634"/>
    <x v="0"/>
  </r>
  <r>
    <n v="2962"/>
    <x v="2"/>
    <x v="162"/>
    <x v="4"/>
    <x v="14"/>
    <n v="89.8"/>
    <x v="398"/>
    <x v="8"/>
    <n v="3.3"/>
    <x v="2960"/>
    <s v="Copper"/>
    <x v="37"/>
    <n v="4"/>
    <s v="★★★★★"/>
    <n v="5"/>
    <n v="7741"/>
    <n v="5"/>
    <x v="2961"/>
    <n v="5.3563474387527839"/>
    <n v="216.35779625779628"/>
    <x v="0"/>
  </r>
  <r>
    <n v="2963"/>
    <x v="45"/>
    <x v="77"/>
    <x v="0"/>
    <x v="9"/>
    <n v="113.5"/>
    <x v="129"/>
    <x v="11"/>
    <n v="7.2"/>
    <x v="2961"/>
    <s v="Tan"/>
    <x v="1"/>
    <n v="4"/>
    <s v="★★★★☆"/>
    <n v="4"/>
    <n v="17242"/>
    <n v="3"/>
    <x v="2962"/>
    <n v="3.7533039647577091"/>
    <n v="164.95753521126761"/>
    <x v="1"/>
  </r>
  <r>
    <n v="2964"/>
    <x v="2"/>
    <x v="162"/>
    <x v="7"/>
    <x v="12"/>
    <n v="137.80000000000001"/>
    <x v="0"/>
    <x v="7"/>
    <n v="10.4"/>
    <x v="2962"/>
    <s v="Matte Black"/>
    <x v="13"/>
    <s v="Unknown"/>
    <s v="★★★★☆"/>
    <n v="4"/>
    <n v="12889"/>
    <n v="4"/>
    <x v="2963"/>
    <n v="1.5529753265602322"/>
    <n v="245.18448598130843"/>
    <x v="1"/>
  </r>
  <r>
    <n v="2965"/>
    <x v="24"/>
    <x v="29"/>
    <x v="0"/>
    <x v="13"/>
    <n v="123.7"/>
    <x v="489"/>
    <x v="1"/>
    <n v="11.7"/>
    <x v="2963"/>
    <s v="Gold"/>
    <x v="4"/>
    <n v="5"/>
    <s v="★★★★☆"/>
    <n v="4"/>
    <n v="13137"/>
    <n v="5"/>
    <x v="2964"/>
    <n v="3.3791430881164106"/>
    <n v="284.86660287081344"/>
    <x v="0"/>
  </r>
  <r>
    <n v="2966"/>
    <x v="4"/>
    <x v="157"/>
    <x v="2"/>
    <x v="14"/>
    <n v="34.9"/>
    <x v="37"/>
    <x v="11"/>
    <n v="1.3"/>
    <x v="2964"/>
    <s v="Sunset Orange"/>
    <x v="13"/>
    <n v="5"/>
    <s v="★★★★☆"/>
    <n v="4"/>
    <n v="10738"/>
    <n v="4"/>
    <x v="2965"/>
    <n v="11.547277936962752"/>
    <n v="184.82580645161292"/>
    <x v="1"/>
  </r>
  <r>
    <n v="2967"/>
    <x v="44"/>
    <x v="135"/>
    <x v="0"/>
    <x v="0"/>
    <n v="101.4"/>
    <x v="300"/>
    <x v="10"/>
    <n v="7.7"/>
    <x v="2965"/>
    <s v="Candy Apple Red"/>
    <x v="28"/>
    <n v="5"/>
    <s v="Unknown"/>
    <s v="Unknown"/>
    <n v="13631"/>
    <n v="4"/>
    <x v="2966"/>
    <n v="2.6331360946745561"/>
    <n v="271.66161048689139"/>
    <x v="1"/>
  </r>
  <r>
    <n v="2968"/>
    <x v="45"/>
    <x v="77"/>
    <x v="3"/>
    <x v="13"/>
    <n v="35"/>
    <x v="291"/>
    <x v="3"/>
    <n v="1.9"/>
    <x v="2966"/>
    <s v="Silver"/>
    <x v="37"/>
    <n v="1"/>
    <s v="★★★★★"/>
    <n v="5"/>
    <n v="5782"/>
    <n v="5"/>
    <x v="2967"/>
    <n v="10.828571428571429"/>
    <n v="223.57902374670184"/>
    <x v="0"/>
  </r>
  <r>
    <n v="2969"/>
    <x v="31"/>
    <x v="43"/>
    <x v="6"/>
    <x v="11"/>
    <n v="36.5"/>
    <x v="260"/>
    <x v="7"/>
    <n v="4.9000000000000004"/>
    <x v="2967"/>
    <s v="Metallic Silver"/>
    <x v="2"/>
    <n v="2"/>
    <s v="★★★★☆"/>
    <n v="4"/>
    <n v="10204"/>
    <n v="4"/>
    <x v="2968"/>
    <n v="14.301369863013699"/>
    <n v="61.026647509578545"/>
    <x v="2"/>
  </r>
  <r>
    <n v="2970"/>
    <x v="35"/>
    <x v="87"/>
    <x v="4"/>
    <x v="6"/>
    <n v="103.8"/>
    <x v="62"/>
    <x v="7"/>
    <n v="0.9"/>
    <x v="2968"/>
    <s v="Sky Blue"/>
    <x v="4"/>
    <n v="4"/>
    <s v="★★★☆☆"/>
    <n v="3"/>
    <n v="5551"/>
    <n v="5"/>
    <x v="2969"/>
    <n v="3.8150289017341041"/>
    <n v="106.00515151515151"/>
    <x v="1"/>
  </r>
  <r>
    <n v="2971"/>
    <x v="26"/>
    <x v="72"/>
    <x v="2"/>
    <x v="4"/>
    <n v="52.6"/>
    <x v="22"/>
    <x v="10"/>
    <n v="8.3000000000000007"/>
    <x v="2969"/>
    <s v="Aurora Blue"/>
    <x v="12"/>
    <s v="Unknown"/>
    <s v="★★★☆☆"/>
    <n v="3"/>
    <n v="10541"/>
    <n v="4"/>
    <x v="2970"/>
    <n v="7.338403041825095"/>
    <n v="119.58608808290157"/>
    <x v="1"/>
  </r>
  <r>
    <n v="2972"/>
    <x v="44"/>
    <x v="71"/>
    <x v="8"/>
    <x v="1"/>
    <n v="128.4"/>
    <x v="479"/>
    <x v="7"/>
    <n v="8.3000000000000007"/>
    <x v="2970"/>
    <s v="Champagne"/>
    <x v="32"/>
    <n v="2"/>
    <s v="★★★★★"/>
    <n v="5"/>
    <n v="6301"/>
    <n v="3"/>
    <x v="2971"/>
    <n v="0.79439252336448596"/>
    <n v="625.62833333333333"/>
    <x v="1"/>
  </r>
  <r>
    <n v="2973"/>
    <x v="31"/>
    <x v="56"/>
    <x v="5"/>
    <x v="0"/>
    <n v="40.799999999999997"/>
    <x v="332"/>
    <x v="2"/>
    <n v="10.4"/>
    <x v="2971"/>
    <s v="Yellow"/>
    <x v="24"/>
    <n v="3"/>
    <s v="★★★☆☆"/>
    <n v="3"/>
    <n v="5064"/>
    <n v="5"/>
    <x v="2972"/>
    <n v="9.5343137254901968"/>
    <n v="157.76598971722365"/>
    <x v="1"/>
  </r>
  <r>
    <n v="2974"/>
    <x v="49"/>
    <x v="104"/>
    <x v="7"/>
    <x v="3"/>
    <n v="52.7"/>
    <x v="435"/>
    <x v="9"/>
    <n v="7.9"/>
    <x v="2972"/>
    <s v="Gray"/>
    <x v="20"/>
    <s v="Unknown"/>
    <s v="★★★★☆"/>
    <n v="4"/>
    <n v="10493"/>
    <n v="4"/>
    <x v="2973"/>
    <n v="3.1119544592030359"/>
    <n v="589.09560975609747"/>
    <x v="0"/>
  </r>
  <r>
    <n v="2975"/>
    <x v="21"/>
    <x v="25"/>
    <x v="0"/>
    <x v="8"/>
    <n v="92.1"/>
    <x v="171"/>
    <x v="10"/>
    <n v="8.1999999999999993"/>
    <x v="2973"/>
    <s v="Matte Black"/>
    <x v="3"/>
    <n v="0"/>
    <s v="Unknown"/>
    <s v="Unknown"/>
    <n v="10884"/>
    <n v="3"/>
    <x v="2974"/>
    <n v="3.1053203040173725"/>
    <n v="155.29692307692306"/>
    <x v="1"/>
  </r>
  <r>
    <n v="2976"/>
    <x v="6"/>
    <x v="6"/>
    <x v="10"/>
    <x v="4"/>
    <n v="146.4"/>
    <x v="339"/>
    <x v="6"/>
    <n v="7.7"/>
    <x v="2974"/>
    <s v="Ruby Red"/>
    <x v="5"/>
    <s v="Unknown"/>
    <s v="★★★★☆"/>
    <n v="4"/>
    <n v="2310"/>
    <n v="3"/>
    <x v="2975"/>
    <n v="3.709016393442623"/>
    <n v="228.94510128913444"/>
    <x v="0"/>
  </r>
  <r>
    <n v="2977"/>
    <x v="15"/>
    <x v="15"/>
    <x v="9"/>
    <x v="9"/>
    <n v="115.9"/>
    <x v="400"/>
    <x v="11"/>
    <n v="2.9"/>
    <x v="2975"/>
    <s v="Sunset Orange"/>
    <x v="16"/>
    <n v="3"/>
    <s v="★★★☆☆"/>
    <n v="3"/>
    <n v="11416"/>
    <n v="5"/>
    <x v="2976"/>
    <n v="5.0129421915444343"/>
    <n v="197.78397590361448"/>
    <x v="0"/>
  </r>
  <r>
    <n v="2978"/>
    <x v="3"/>
    <x v="152"/>
    <x v="3"/>
    <x v="8"/>
    <n v="77.900000000000006"/>
    <x v="132"/>
    <x v="0"/>
    <n v="5.7"/>
    <x v="2976"/>
    <s v="Lime Green"/>
    <x v="1"/>
    <n v="5"/>
    <s v="★★★☆☆"/>
    <n v="3"/>
    <n v="18304"/>
    <n v="4"/>
    <x v="2977"/>
    <n v="6.7907573812580226"/>
    <n v="87.128393194706987"/>
    <x v="1"/>
  </r>
  <r>
    <n v="2979"/>
    <x v="37"/>
    <x v="58"/>
    <x v="3"/>
    <x v="14"/>
    <n v="130.80000000000001"/>
    <x v="40"/>
    <x v="11"/>
    <n v="8.6"/>
    <x v="2977"/>
    <s v="Matte Gray"/>
    <x v="30"/>
    <n v="5"/>
    <s v="★★★★★"/>
    <n v="5"/>
    <n v="8825"/>
    <n v="5"/>
    <x v="2978"/>
    <n v="1.9571865443425074"/>
    <n v="300.207578125"/>
    <x v="1"/>
  </r>
  <r>
    <n v="2980"/>
    <x v="8"/>
    <x v="8"/>
    <x v="5"/>
    <x v="6"/>
    <n v="26.9"/>
    <x v="141"/>
    <x v="3"/>
    <n v="11.3"/>
    <x v="2978"/>
    <s v="Rose Gold"/>
    <x v="20"/>
    <n v="3"/>
    <s v="★★★★★"/>
    <n v="5"/>
    <n v="7243"/>
    <n v="4"/>
    <x v="2979"/>
    <n v="6.3940520446096656"/>
    <n v="425.20226744186044"/>
    <x v="1"/>
  </r>
  <r>
    <n v="2981"/>
    <x v="4"/>
    <x v="148"/>
    <x v="1"/>
    <x v="4"/>
    <n v="126.1"/>
    <x v="175"/>
    <x v="9"/>
    <n v="1.4"/>
    <x v="2979"/>
    <s v="Teal"/>
    <x v="11"/>
    <n v="4"/>
    <s v="★★★★★"/>
    <n v="5"/>
    <n v="4901"/>
    <n v="5"/>
    <x v="2980"/>
    <n v="1.1816019032513878"/>
    <n v="684.45912751677849"/>
    <x v="0"/>
  </r>
  <r>
    <n v="2982"/>
    <x v="23"/>
    <x v="106"/>
    <x v="6"/>
    <x v="0"/>
    <n v="96.1"/>
    <x v="429"/>
    <x v="2"/>
    <n v="11.8"/>
    <x v="2980"/>
    <s v="Rose Gold"/>
    <x v="19"/>
    <n v="3"/>
    <s v="★★★★★"/>
    <n v="5"/>
    <n v="5138"/>
    <n v="5"/>
    <x v="2981"/>
    <n v="4.5993756503642045"/>
    <n v="305.49683257918554"/>
    <x v="0"/>
  </r>
  <r>
    <n v="2983"/>
    <x v="19"/>
    <x v="24"/>
    <x v="7"/>
    <x v="9"/>
    <n v="121.5"/>
    <x v="52"/>
    <x v="7"/>
    <n v="3.7"/>
    <x v="2981"/>
    <s v="Matte White"/>
    <x v="0"/>
    <n v="4"/>
    <s v="★★★★☆"/>
    <n v="4"/>
    <n v="5299"/>
    <n v="5"/>
    <x v="2982"/>
    <n v="2.9629629629629628"/>
    <n v="366.93652777777777"/>
    <x v="0"/>
  </r>
  <r>
    <n v="2984"/>
    <x v="22"/>
    <x v="27"/>
    <x v="3"/>
    <x v="13"/>
    <n v="89.7"/>
    <x v="224"/>
    <x v="13"/>
    <n v="7.2"/>
    <x v="2982"/>
    <s v="Silver"/>
    <x v="32"/>
    <n v="3"/>
    <s v="★★★★★"/>
    <n v="5"/>
    <n v="13036"/>
    <n v="4"/>
    <x v="2983"/>
    <n v="3.8684503901895204"/>
    <n v="101.30028818443803"/>
    <x v="2"/>
  </r>
  <r>
    <n v="2985"/>
    <x v="51"/>
    <x v="139"/>
    <x v="7"/>
    <x v="7"/>
    <n v="44.1"/>
    <x v="481"/>
    <x v="2"/>
    <n v="6.9"/>
    <x v="2983"/>
    <s v="Teal"/>
    <x v="4"/>
    <n v="0"/>
    <s v="★★★☆☆"/>
    <n v="3"/>
    <n v="10544"/>
    <n v="4"/>
    <x v="2984"/>
    <n v="2.4943310657596371"/>
    <n v="994.91245454545447"/>
    <x v="0"/>
  </r>
  <r>
    <n v="2986"/>
    <x v="8"/>
    <x v="8"/>
    <x v="1"/>
    <x v="5"/>
    <n v="100.2"/>
    <x v="456"/>
    <x v="14"/>
    <n v="11.9"/>
    <x v="2984"/>
    <s v="Stealth Gray"/>
    <x v="2"/>
    <n v="3"/>
    <s v="★★★★★"/>
    <n v="5"/>
    <n v="8799"/>
    <n v="4"/>
    <x v="2985"/>
    <n v="2.6846307385229542"/>
    <n v="515.08137546468402"/>
    <x v="0"/>
  </r>
  <r>
    <n v="2987"/>
    <x v="46"/>
    <x v="83"/>
    <x v="0"/>
    <x v="8"/>
    <n v="33.5"/>
    <x v="172"/>
    <x v="7"/>
    <n v="2"/>
    <x v="2985"/>
    <s v="Rose Gold"/>
    <x v="5"/>
    <n v="1"/>
    <s v="★★★★★"/>
    <n v="5"/>
    <n v="9353"/>
    <n v="4"/>
    <x v="2986"/>
    <n v="13.582089552238806"/>
    <n v="121.59927472527473"/>
    <x v="1"/>
  </r>
  <r>
    <n v="2988"/>
    <x v="17"/>
    <x v="19"/>
    <x v="0"/>
    <x v="10"/>
    <n v="146.5"/>
    <x v="303"/>
    <x v="7"/>
    <n v="7.1"/>
    <x v="2986"/>
    <s v="Ruby Red"/>
    <x v="38"/>
    <n v="2"/>
    <s v="★★★☆☆"/>
    <n v="3"/>
    <n v="11781"/>
    <n v="4"/>
    <x v="2987"/>
    <n v="1.8839590443686007"/>
    <n v="125.9940579710145"/>
    <x v="2"/>
  </r>
  <r>
    <n v="2989"/>
    <x v="25"/>
    <x v="31"/>
    <x v="10"/>
    <x v="1"/>
    <n v="57.3"/>
    <x v="167"/>
    <x v="6"/>
    <n v="3.8"/>
    <x v="2987"/>
    <s v="Blue"/>
    <x v="15"/>
    <n v="3"/>
    <s v="★★★☆☆"/>
    <n v="3"/>
    <n v="3096"/>
    <n v="5"/>
    <x v="2988"/>
    <n v="6.020942408376964"/>
    <n v="221.3352463768116"/>
    <x v="1"/>
  </r>
  <r>
    <n v="2990"/>
    <x v="12"/>
    <x v="91"/>
    <x v="9"/>
    <x v="2"/>
    <n v="54.7"/>
    <x v="304"/>
    <x v="8"/>
    <n v="7.7"/>
    <x v="2988"/>
    <s v="Graphite Gray"/>
    <x v="18"/>
    <n v="1"/>
    <s v="★★★☆☆"/>
    <n v="3"/>
    <n v="504"/>
    <n v="4"/>
    <x v="2989"/>
    <n v="6.1243144424131621"/>
    <n v="331.28794029850746"/>
    <x v="0"/>
  </r>
  <r>
    <n v="2991"/>
    <x v="38"/>
    <x v="60"/>
    <x v="7"/>
    <x v="5"/>
    <n v="64.8"/>
    <x v="396"/>
    <x v="12"/>
    <n v="11.8"/>
    <x v="2989"/>
    <s v="Matte Gray"/>
    <x v="10"/>
    <n v="3"/>
    <s v="★★★★☆"/>
    <n v="4"/>
    <n v="11705"/>
    <n v="4"/>
    <x v="2990"/>
    <n v="3.5030864197530867"/>
    <n v="568.87977973568286"/>
    <x v="0"/>
  </r>
  <r>
    <n v="2992"/>
    <x v="9"/>
    <x v="42"/>
    <x v="3"/>
    <x v="3"/>
    <n v="92.5"/>
    <x v="400"/>
    <x v="4"/>
    <n v="10.6"/>
    <x v="2990"/>
    <s v="Volcanic Yellow"/>
    <x v="33"/>
    <n v="2"/>
    <s v="★★★★★"/>
    <n v="5"/>
    <n v="5498"/>
    <n v="5"/>
    <x v="2991"/>
    <n v="6.2810810810810809"/>
    <n v="126.0082099827883"/>
    <x v="1"/>
  </r>
  <r>
    <n v="2993"/>
    <x v="4"/>
    <x v="4"/>
    <x v="3"/>
    <x v="12"/>
    <n v="34.5"/>
    <x v="283"/>
    <x v="2"/>
    <n v="1.1000000000000001"/>
    <x v="2991"/>
    <s v="Gold"/>
    <x v="29"/>
    <n v="2"/>
    <s v="★★★★☆"/>
    <n v="4"/>
    <n v="16702"/>
    <n v="4"/>
    <x v="2992"/>
    <n v="3.5652173913043477"/>
    <n v="578.93121951219507"/>
    <x v="1"/>
  </r>
  <r>
    <n v="2994"/>
    <x v="9"/>
    <x v="84"/>
    <x v="6"/>
    <x v="7"/>
    <n v="101.5"/>
    <x v="52"/>
    <x v="8"/>
    <n v="3.8"/>
    <x v="2992"/>
    <s v="Platinum"/>
    <x v="25"/>
    <n v="2"/>
    <s v="★★★★★"/>
    <n v="5"/>
    <n v="12636"/>
    <n v="3"/>
    <x v="2993"/>
    <n v="3.5467980295566504"/>
    <n v="85.350999999999999"/>
    <x v="2"/>
  </r>
  <r>
    <n v="2995"/>
    <x v="7"/>
    <x v="7"/>
    <x v="7"/>
    <x v="8"/>
    <n v="75.599999999999994"/>
    <x v="368"/>
    <x v="5"/>
    <n v="8"/>
    <x v="2993"/>
    <s v="Matte Black"/>
    <x v="13"/>
    <n v="5"/>
    <s v="★★★★☆"/>
    <n v="4"/>
    <n v="11926"/>
    <n v="5"/>
    <x v="2994"/>
    <n v="7.4735449735449739"/>
    <n v="234.21240707964603"/>
    <x v="0"/>
  </r>
  <r>
    <n v="2996"/>
    <x v="29"/>
    <x v="51"/>
    <x v="2"/>
    <x v="9"/>
    <n v="56.3"/>
    <x v="337"/>
    <x v="7"/>
    <n v="8.1"/>
    <x v="2994"/>
    <s v="Ruby Red"/>
    <x v="5"/>
    <n v="4"/>
    <s v="★★★★☆"/>
    <n v="4"/>
    <n v="2854"/>
    <n v="3"/>
    <x v="2995"/>
    <n v="3.3925399644760215"/>
    <n v="311.71785340314136"/>
    <x v="1"/>
  </r>
  <r>
    <n v="2997"/>
    <x v="40"/>
    <x v="136"/>
    <x v="4"/>
    <x v="0"/>
    <n v="110.2"/>
    <x v="390"/>
    <x v="1"/>
    <n v="3.9"/>
    <x v="2995"/>
    <s v="Beige"/>
    <x v="8"/>
    <n v="4"/>
    <s v="Unknown"/>
    <s v="Unknown"/>
    <n v="19435"/>
    <n v="5"/>
    <x v="2996"/>
    <n v="2.958257713248639"/>
    <n v="393.10064417177915"/>
    <x v="0"/>
  </r>
  <r>
    <n v="2998"/>
    <x v="52"/>
    <x v="145"/>
    <x v="7"/>
    <x v="6"/>
    <n v="149.30000000000001"/>
    <x v="0"/>
    <x v="9"/>
    <n v="7.1"/>
    <x v="2996"/>
    <s v="Gold"/>
    <x v="24"/>
    <n v="5"/>
    <s v="★★★★★"/>
    <n v="5"/>
    <n v="16933"/>
    <n v="5"/>
    <x v="2997"/>
    <n v="1.4333556597454788"/>
    <n v="292.32004672897193"/>
    <x v="1"/>
  </r>
  <r>
    <n v="2999"/>
    <x v="5"/>
    <x v="128"/>
    <x v="3"/>
    <x v="3"/>
    <n v="30.6"/>
    <x v="80"/>
    <x v="15"/>
    <n v="8.6"/>
    <x v="2997"/>
    <s v="Aurora Blue"/>
    <x v="4"/>
    <n v="5"/>
    <s v="★★★★★"/>
    <n v="5"/>
    <n v="9598"/>
    <n v="3"/>
    <x v="2998"/>
    <n v="13.823529411764705"/>
    <n v="220.26789598108749"/>
    <x v="0"/>
  </r>
  <r>
    <n v="3000"/>
    <x v="39"/>
    <x v="65"/>
    <x v="1"/>
    <x v="11"/>
    <n v="41.1"/>
    <x v="445"/>
    <x v="1"/>
    <n v="10.1"/>
    <x v="2998"/>
    <s v="Emerald Green"/>
    <x v="23"/>
    <n v="1"/>
    <s v="★★★★☆"/>
    <n v="4"/>
    <n v="650"/>
    <n v="4"/>
    <x v="2999"/>
    <n v="3.2603406326034063"/>
    <n v="883.03462686567161"/>
    <x v="0"/>
  </r>
  <r>
    <n v="3001"/>
    <x v="8"/>
    <x v="8"/>
    <x v="6"/>
    <x v="8"/>
    <n v="38.200000000000003"/>
    <x v="350"/>
    <x v="8"/>
    <n v="11.2"/>
    <x v="2999"/>
    <s v="Matte White"/>
    <x v="38"/>
    <n v="2"/>
    <s v="★★★☆☆"/>
    <n v="3"/>
    <n v="5589"/>
    <n v="4"/>
    <x v="3000"/>
    <n v="11.020942408376962"/>
    <n v="248.31484560570073"/>
    <x v="0"/>
  </r>
  <r>
    <n v="3002"/>
    <x v="40"/>
    <x v="136"/>
    <x v="8"/>
    <x v="8"/>
    <n v="84.5"/>
    <x v="102"/>
    <x v="1"/>
    <n v="10.5"/>
    <x v="3000"/>
    <s v="Matte Black"/>
    <x v="9"/>
    <n v="2"/>
    <s v="★★★★★"/>
    <n v="5"/>
    <n v="8574"/>
    <n v="4"/>
    <x v="3001"/>
    <n v="2.63905325443787"/>
    <n v="193.28914798206279"/>
    <x v="1"/>
  </r>
  <r>
    <n v="3003"/>
    <x v="5"/>
    <x v="128"/>
    <x v="8"/>
    <x v="10"/>
    <n v="125.4"/>
    <x v="369"/>
    <x v="2"/>
    <n v="11.6"/>
    <x v="3001"/>
    <s v="Teal"/>
    <x v="11"/>
    <n v="0"/>
    <s v="★★★☆☆"/>
    <n v="3"/>
    <n v="15244"/>
    <n v="4"/>
    <x v="3002"/>
    <n v="3.6204146730462519"/>
    <n v="113.95367841409691"/>
    <x v="1"/>
  </r>
  <r>
    <n v="3004"/>
    <x v="38"/>
    <x v="54"/>
    <x v="2"/>
    <x v="6"/>
    <n v="138.4"/>
    <x v="499"/>
    <x v="0"/>
    <n v="6.4"/>
    <x v="3002"/>
    <s v="Gray"/>
    <x v="37"/>
    <n v="1"/>
    <s v="★★★★★"/>
    <n v="5"/>
    <n v="1091"/>
    <n v="3"/>
    <x v="3003"/>
    <n v="1.7630057803468207"/>
    <n v="325.40389344262297"/>
    <x v="1"/>
  </r>
  <r>
    <n v="3005"/>
    <x v="40"/>
    <x v="62"/>
    <x v="4"/>
    <x v="8"/>
    <n v="145.1"/>
    <x v="203"/>
    <x v="6"/>
    <n v="5"/>
    <x v="3003"/>
    <s v="Bronze"/>
    <x v="21"/>
    <n v="5"/>
    <s v="★★★★★"/>
    <n v="5"/>
    <n v="12299"/>
    <n v="3"/>
    <x v="3004"/>
    <n v="0.69607167470709863"/>
    <n v="1283.661881188119"/>
    <x v="0"/>
  </r>
  <r>
    <n v="3006"/>
    <x v="16"/>
    <x v="137"/>
    <x v="9"/>
    <x v="13"/>
    <n v="29.6"/>
    <x v="13"/>
    <x v="11"/>
    <n v="7.3"/>
    <x v="3004"/>
    <s v="Champagne"/>
    <x v="14"/>
    <n v="2"/>
    <s v="★★★★★"/>
    <n v="5"/>
    <n v="2888"/>
    <n v="4"/>
    <x v="3005"/>
    <n v="10.337837837837837"/>
    <n v="312.65990196078428"/>
    <x v="0"/>
  </r>
  <r>
    <n v="3007"/>
    <x v="17"/>
    <x v="17"/>
    <x v="8"/>
    <x v="11"/>
    <n v="131.1"/>
    <x v="149"/>
    <x v="6"/>
    <n v="2"/>
    <x v="3005"/>
    <s v="Beige"/>
    <x v="35"/>
    <n v="2"/>
    <s v="★★★★☆"/>
    <n v="4"/>
    <n v="17563"/>
    <n v="4"/>
    <x v="3006"/>
    <n v="1.1289092295957286"/>
    <n v="363.23608108108112"/>
    <x v="1"/>
  </r>
  <r>
    <n v="3008"/>
    <x v="42"/>
    <x v="103"/>
    <x v="0"/>
    <x v="7"/>
    <n v="134.9"/>
    <x v="141"/>
    <x v="3"/>
    <n v="4.3"/>
    <x v="3006"/>
    <s v="Charcoal"/>
    <x v="1"/>
    <n v="2"/>
    <s v="★★★☆☆"/>
    <n v="3"/>
    <n v="1489"/>
    <n v="4"/>
    <x v="3007"/>
    <n v="1.2750185322461083"/>
    <n v="631.49162790697676"/>
    <x v="0"/>
  </r>
  <r>
    <n v="3009"/>
    <x v="3"/>
    <x v="3"/>
    <x v="8"/>
    <x v="9"/>
    <n v="22.2"/>
    <x v="53"/>
    <x v="14"/>
    <n v="8"/>
    <x v="3007"/>
    <s v="Gray"/>
    <x v="36"/>
    <n v="5"/>
    <s v="★★★★★"/>
    <n v="5"/>
    <n v="16115"/>
    <n v="3"/>
    <x v="3008"/>
    <n v="10.63063063063063"/>
    <n v="591.22402542372879"/>
    <x v="0"/>
  </r>
  <r>
    <n v="3010"/>
    <x v="7"/>
    <x v="79"/>
    <x v="9"/>
    <x v="4"/>
    <n v="123.3"/>
    <x v="290"/>
    <x v="3"/>
    <n v="3"/>
    <x v="3008"/>
    <s v="Teal"/>
    <x v="29"/>
    <n v="2"/>
    <s v="Unknown"/>
    <s v="Unknown"/>
    <n v="5041"/>
    <n v="5"/>
    <x v="3009"/>
    <n v="3.5685320356853203"/>
    <n v="167.99540909090908"/>
    <x v="1"/>
  </r>
  <r>
    <n v="3011"/>
    <x v="34"/>
    <x v="113"/>
    <x v="5"/>
    <x v="9"/>
    <n v="121.1"/>
    <x v="482"/>
    <x v="4"/>
    <n v="7.2"/>
    <x v="3009"/>
    <s v="Teal"/>
    <x v="2"/>
    <n v="1"/>
    <s v="★★★★★"/>
    <n v="5"/>
    <n v="108"/>
    <n v="4"/>
    <x v="3010"/>
    <n v="2.0809248554913298"/>
    <n v="139.21099206349206"/>
    <x v="2"/>
  </r>
  <r>
    <n v="3012"/>
    <x v="29"/>
    <x v="38"/>
    <x v="9"/>
    <x v="7"/>
    <n v="70.5"/>
    <x v="346"/>
    <x v="8"/>
    <n v="0.6"/>
    <x v="3010"/>
    <s v="Turquoise"/>
    <x v="23"/>
    <s v="Unknown"/>
    <s v="Unknown"/>
    <s v="Unknown"/>
    <n v="13512"/>
    <n v="5"/>
    <x v="3011"/>
    <n v="5.6028368794326244"/>
    <n v="152.46640506329115"/>
    <x v="1"/>
  </r>
  <r>
    <n v="3013"/>
    <x v="4"/>
    <x v="4"/>
    <x v="2"/>
    <x v="4"/>
    <n v="97.4"/>
    <x v="322"/>
    <x v="2"/>
    <n v="7.9"/>
    <x v="3011"/>
    <s v="Cream"/>
    <x v="30"/>
    <n v="5"/>
    <s v="★★★☆☆"/>
    <n v="3"/>
    <n v="5545"/>
    <n v="4"/>
    <x v="3012"/>
    <n v="4.2402464065708418"/>
    <n v="166.51082324455206"/>
    <x v="1"/>
  </r>
  <r>
    <n v="3014"/>
    <x v="21"/>
    <x v="88"/>
    <x v="6"/>
    <x v="2"/>
    <n v="22.4"/>
    <x v="276"/>
    <x v="3"/>
    <n v="8.4"/>
    <x v="3012"/>
    <s v="Silver"/>
    <x v="33"/>
    <n v="3"/>
    <s v="★★★☆☆"/>
    <n v="3"/>
    <n v="12510"/>
    <n v="3"/>
    <x v="3013"/>
    <n v="13.571428571428573"/>
    <n v="325.32388157894741"/>
    <x v="0"/>
  </r>
  <r>
    <n v="3015"/>
    <x v="52"/>
    <x v="145"/>
    <x v="1"/>
    <x v="14"/>
    <n v="124.4"/>
    <x v="454"/>
    <x v="8"/>
    <n v="11.8"/>
    <x v="3013"/>
    <s v="Blue"/>
    <x v="5"/>
    <n v="0"/>
    <s v="★★★☆☆"/>
    <n v="3"/>
    <n v="18146"/>
    <n v="4"/>
    <x v="3014"/>
    <n v="4.2765273311897101"/>
    <n v="89.545469924812039"/>
    <x v="1"/>
  </r>
  <r>
    <n v="3016"/>
    <x v="17"/>
    <x v="19"/>
    <x v="6"/>
    <x v="8"/>
    <n v="113.1"/>
    <x v="393"/>
    <x v="8"/>
    <n v="11.2"/>
    <x v="3014"/>
    <s v="Charcoal"/>
    <x v="28"/>
    <n v="1"/>
    <s v="★★★☆☆"/>
    <n v="3"/>
    <n v="7583"/>
    <n v="5"/>
    <x v="3015"/>
    <n v="1.4765694076038904"/>
    <n v="393.73407185628741"/>
    <x v="1"/>
  </r>
  <r>
    <n v="3017"/>
    <x v="9"/>
    <x v="76"/>
    <x v="0"/>
    <x v="8"/>
    <n v="23.5"/>
    <x v="243"/>
    <x v="0"/>
    <n v="5.6"/>
    <x v="3015"/>
    <s v="Pearl White"/>
    <x v="15"/>
    <n v="1"/>
    <s v="★★★☆☆"/>
    <n v="3"/>
    <n v="19203"/>
    <n v="4"/>
    <x v="3016"/>
    <n v="8.3829787234042552"/>
    <n v="723.80421319796949"/>
    <x v="0"/>
  </r>
  <r>
    <n v="3018"/>
    <x v="49"/>
    <x v="104"/>
    <x v="8"/>
    <x v="11"/>
    <n v="49.9"/>
    <x v="49"/>
    <x v="5"/>
    <n v="11.7"/>
    <x v="3016"/>
    <s v="Champagne"/>
    <x v="31"/>
    <n v="2"/>
    <s v="★★★★☆"/>
    <n v="4"/>
    <n v="13366"/>
    <n v="5"/>
    <x v="3017"/>
    <n v="3.6472945891783568"/>
    <n v="241.69725274725275"/>
    <x v="1"/>
  </r>
  <r>
    <n v="3019"/>
    <x v="50"/>
    <x v="117"/>
    <x v="6"/>
    <x v="8"/>
    <n v="136.9"/>
    <x v="360"/>
    <x v="1"/>
    <n v="5.8"/>
    <x v="3017"/>
    <s v="Electric Blue"/>
    <x v="16"/>
    <s v="Unknown"/>
    <s v="★★★☆☆"/>
    <n v="3"/>
    <n v="15235"/>
    <n v="3"/>
    <x v="3018"/>
    <n v="2.7392257121986852"/>
    <n v="378.86090666666666"/>
    <x v="0"/>
  </r>
  <r>
    <n v="3020"/>
    <x v="30"/>
    <x v="125"/>
    <x v="9"/>
    <x v="2"/>
    <n v="136.5"/>
    <x v="262"/>
    <x v="4"/>
    <n v="1.1000000000000001"/>
    <x v="3018"/>
    <s v="Metallic Silver"/>
    <x v="25"/>
    <n v="2"/>
    <s v="★★★☆☆"/>
    <n v="3"/>
    <n v="13808"/>
    <n v="3"/>
    <x v="3019"/>
    <n v="1.6190476190476191"/>
    <n v="399.17886877828056"/>
    <x v="0"/>
  </r>
  <r>
    <n v="3021"/>
    <x v="50"/>
    <x v="94"/>
    <x v="9"/>
    <x v="10"/>
    <n v="96.4"/>
    <x v="176"/>
    <x v="5"/>
    <n v="9.8000000000000007"/>
    <x v="3019"/>
    <s v="Matte Green"/>
    <x v="36"/>
    <n v="3"/>
    <s v="★★★☆☆"/>
    <n v="3"/>
    <n v="9854"/>
    <n v="3"/>
    <x v="3020"/>
    <n v="2.5829875518672196"/>
    <n v="442.65582329317272"/>
    <x v="0"/>
  </r>
  <r>
    <n v="3022"/>
    <x v="26"/>
    <x v="72"/>
    <x v="4"/>
    <x v="13"/>
    <n v="76.2"/>
    <x v="275"/>
    <x v="11"/>
    <n v="2.4"/>
    <x v="3020"/>
    <s v="Matte Black"/>
    <x v="27"/>
    <n v="5"/>
    <s v="★★★★☆"/>
    <n v="4"/>
    <n v="5786"/>
    <n v="5"/>
    <x v="3021"/>
    <n v="5.3018372703412071"/>
    <n v="368.7951980198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B98E00-CF0B-44E1-980A-5AC774873F04}" name="Total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showAll="0"/>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showAll="0"/>
    <pivotField showAll="0"/>
    <pivotField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showAll="0"/>
    <pivotField showAll="0"/>
    <pivotField dataField="1" numFmtId="164" showAll="0"/>
    <pivotField numFmtId="2" showAll="0"/>
    <pivotField numFmtId="164" showAll="0"/>
    <pivotField showAll="0">
      <items count="4">
        <item x="2"/>
        <item x="0"/>
        <item x="1"/>
        <item t="default"/>
      </items>
    </pivotField>
  </pivotFields>
  <rowItems count="1">
    <i/>
  </rowItems>
  <colItems count="1">
    <i/>
  </colItems>
  <dataFields count="1">
    <dataField name="Sum of Total revenue" fld="17" baseField="0"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5F5A42-0E50-43BF-ABAE-D8B8D11A93D9}" name="Sales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C172:D184" firstHeaderRow="1" firstDataRow="1" firstDataCol="1"/>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showAll="0"/>
    <pivotField axis="axisRow"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showAll="0"/>
    <pivotField showAll="0"/>
    <pivotField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dataField="1" showAll="0"/>
    <pivotField showAll="0"/>
    <pivotField numFmtId="164" showAll="0">
      <items count="3023">
        <item x="321"/>
        <item x="1424"/>
        <item x="823"/>
        <item x="2938"/>
        <item x="800"/>
        <item x="8"/>
        <item x="1278"/>
        <item x="2085"/>
        <item x="178"/>
        <item x="1298"/>
        <item x="279"/>
        <item x="3010"/>
        <item x="502"/>
        <item x="237"/>
        <item x="2398"/>
        <item x="2850"/>
        <item x="1529"/>
        <item x="344"/>
        <item x="2392"/>
        <item x="1283"/>
        <item x="984"/>
        <item x="1447"/>
        <item x="2308"/>
        <item x="2690"/>
        <item x="1912"/>
        <item x="2060"/>
        <item x="1038"/>
        <item x="1110"/>
        <item x="2245"/>
        <item x="2758"/>
        <item x="2370"/>
        <item x="415"/>
        <item x="2018"/>
        <item x="2577"/>
        <item x="2866"/>
        <item x="1002"/>
        <item x="2315"/>
        <item x="2431"/>
        <item x="1848"/>
        <item x="2359"/>
        <item x="1810"/>
        <item x="2434"/>
        <item x="678"/>
        <item x="1583"/>
        <item x="2836"/>
        <item x="1518"/>
        <item x="1523"/>
        <item x="2591"/>
        <item x="851"/>
        <item x="1843"/>
        <item x="1386"/>
        <item x="575"/>
        <item x="1987"/>
        <item x="2573"/>
        <item x="1118"/>
        <item x="1143"/>
        <item x="1218"/>
        <item x="2078"/>
        <item x="1776"/>
        <item x="505"/>
        <item x="736"/>
        <item x="1736"/>
        <item x="660"/>
        <item x="904"/>
        <item x="1476"/>
        <item x="1376"/>
        <item x="433"/>
        <item x="1259"/>
        <item x="1995"/>
        <item x="775"/>
        <item x="864"/>
        <item x="609"/>
        <item x="1735"/>
        <item x="2473"/>
        <item x="2451"/>
        <item x="1905"/>
        <item x="1135"/>
        <item x="98"/>
        <item x="1133"/>
        <item x="1933"/>
        <item x="1789"/>
        <item x="1395"/>
        <item x="1807"/>
        <item x="602"/>
        <item x="1390"/>
        <item x="1819"/>
        <item x="2667"/>
        <item x="1322"/>
        <item x="2483"/>
        <item x="184"/>
        <item x="2253"/>
        <item x="1580"/>
        <item x="2295"/>
        <item x="1258"/>
        <item x="2927"/>
        <item x="952"/>
        <item x="1022"/>
        <item x="2409"/>
        <item x="447"/>
        <item x="2492"/>
        <item x="2989"/>
        <item x="567"/>
        <item x="1188"/>
        <item x="1883"/>
        <item x="756"/>
        <item x="2849"/>
        <item x="1098"/>
        <item x="2646"/>
        <item x="2838"/>
        <item x="2600"/>
        <item x="1055"/>
        <item x="332"/>
        <item x="1731"/>
        <item x="1204"/>
        <item x="1803"/>
        <item x="2552"/>
        <item x="2564"/>
        <item x="1417"/>
        <item x="112"/>
        <item x="514"/>
        <item x="712"/>
        <item x="782"/>
        <item x="234"/>
        <item x="1623"/>
        <item x="1823"/>
        <item x="714"/>
        <item x="1685"/>
        <item x="2093"/>
        <item x="2940"/>
        <item x="222"/>
        <item x="862"/>
        <item x="2144"/>
        <item x="2857"/>
        <item x="2999"/>
        <item x="35"/>
        <item x="2907"/>
        <item x="667"/>
        <item x="2255"/>
        <item x="1636"/>
        <item x="2682"/>
        <item x="2894"/>
        <item x="2707"/>
        <item x="2671"/>
        <item x="2790"/>
        <item x="1612"/>
        <item x="1183"/>
        <item x="1506"/>
        <item x="2592"/>
        <item x="2824"/>
        <item x="1873"/>
        <item x="1932"/>
        <item x="1575"/>
        <item x="669"/>
        <item x="1186"/>
        <item x="3003"/>
        <item x="2912"/>
        <item x="958"/>
        <item x="808"/>
        <item x="503"/>
        <item x="1171"/>
        <item x="2014"/>
        <item x="427"/>
        <item x="219"/>
        <item x="1280"/>
        <item x="142"/>
        <item x="1160"/>
        <item x="1713"/>
        <item x="1915"/>
        <item x="394"/>
        <item x="5"/>
        <item x="389"/>
        <item x="2466"/>
        <item x="340"/>
        <item x="455"/>
        <item x="1869"/>
        <item x="2131"/>
        <item x="185"/>
        <item x="534"/>
        <item x="2145"/>
        <item x="1348"/>
        <item x="769"/>
        <item x="944"/>
        <item x="1698"/>
        <item x="396"/>
        <item x="1679"/>
        <item x="190"/>
        <item x="2472"/>
        <item x="45"/>
        <item x="13"/>
        <item x="2282"/>
        <item x="556"/>
        <item x="316"/>
        <item x="2621"/>
        <item x="1130"/>
        <item x="2481"/>
        <item x="622"/>
        <item x="917"/>
        <item x="2647"/>
        <item x="2252"/>
        <item x="2054"/>
        <item x="704"/>
        <item x="1727"/>
        <item x="2117"/>
        <item x="989"/>
        <item x="925"/>
        <item x="2651"/>
        <item x="2796"/>
        <item x="1233"/>
        <item x="223"/>
        <item x="2016"/>
        <item x="754"/>
        <item x="2817"/>
        <item x="1688"/>
        <item x="710"/>
        <item x="2124"/>
        <item x="1487"/>
        <item x="1140"/>
        <item x="1373"/>
        <item x="2174"/>
        <item x="2165"/>
        <item x="1629"/>
        <item x="1598"/>
        <item x="1096"/>
        <item x="208"/>
        <item x="73"/>
        <item x="1554"/>
        <item x="1343"/>
        <item x="1260"/>
        <item x="2260"/>
        <item x="1117"/>
        <item x="2799"/>
        <item x="2740"/>
        <item x="870"/>
        <item x="2816"/>
        <item x="2540"/>
        <item x="2261"/>
        <item x="215"/>
        <item x="528"/>
        <item x="2958"/>
        <item x="1939"/>
        <item x="194"/>
        <item x="1363"/>
        <item x="231"/>
        <item x="577"/>
        <item x="1444"/>
        <item x="2847"/>
        <item x="1079"/>
        <item x="2307"/>
        <item x="2480"/>
        <item x="778"/>
        <item x="241"/>
        <item x="245"/>
        <item x="347"/>
        <item x="2943"/>
        <item x="2297"/>
        <item x="1273"/>
        <item x="1340"/>
        <item x="2329"/>
        <item x="1422"/>
        <item x="1148"/>
        <item x="1405"/>
        <item x="1898"/>
        <item x="2087"/>
        <item x="171"/>
        <item x="860"/>
        <item x="1686"/>
        <item x="839"/>
        <item x="1300"/>
        <item x="1103"/>
        <item x="1693"/>
        <item x="702"/>
        <item x="105"/>
        <item x="2936"/>
        <item x="1512"/>
        <item x="1238"/>
        <item x="1175"/>
        <item x="963"/>
        <item x="1568"/>
        <item x="431"/>
        <item x="426"/>
        <item x="2666"/>
        <item x="1262"/>
        <item x="1109"/>
        <item x="4"/>
        <item x="150"/>
        <item x="408"/>
        <item x="2882"/>
        <item x="2589"/>
        <item x="2533"/>
        <item x="2741"/>
        <item x="694"/>
        <item x="978"/>
        <item x="328"/>
        <item x="1310"/>
        <item x="1730"/>
        <item x="365"/>
        <item x="1397"/>
        <item x="2126"/>
        <item x="795"/>
        <item x="1834"/>
        <item x="1321"/>
        <item x="933"/>
        <item x="605"/>
        <item x="1020"/>
        <item x="3007"/>
        <item x="2026"/>
        <item x="135"/>
        <item x="119"/>
        <item x="235"/>
        <item x="2318"/>
        <item x="2283"/>
        <item x="586"/>
        <item x="1042"/>
        <item x="2807"/>
        <item x="1849"/>
        <item x="2751"/>
        <item x="2019"/>
        <item x="2609"/>
        <item x="1336"/>
        <item x="1111"/>
        <item x="220"/>
        <item x="2732"/>
        <item x="849"/>
        <item x="77"/>
        <item x="122"/>
        <item x="2995"/>
        <item x="205"/>
        <item x="2743"/>
        <item x="977"/>
        <item x="111"/>
        <item x="423"/>
        <item x="499"/>
        <item x="2467"/>
        <item x="585"/>
        <item x="2274"/>
        <item x="1326"/>
        <item x="559"/>
        <item x="1825"/>
        <item x="2474"/>
        <item x="3"/>
        <item x="249"/>
        <item x="2548"/>
        <item x="1630"/>
        <item x="844"/>
        <item x="2706"/>
        <item x="2176"/>
        <item x="1822"/>
        <item x="590"/>
        <item x="2714"/>
        <item x="198"/>
        <item x="1985"/>
        <item x="1070"/>
        <item x="453"/>
        <item x="1853"/>
        <item x="498"/>
        <item x="1174"/>
        <item x="2734"/>
        <item x="460"/>
        <item x="1010"/>
        <item x="2774"/>
        <item x="1097"/>
        <item x="1584"/>
        <item x="491"/>
        <item x="1325"/>
        <item x="535"/>
        <item x="888"/>
        <item x="2426"/>
        <item x="2108"/>
        <item x="202"/>
        <item x="1222"/>
        <item x="1357"/>
        <item x="2715"/>
        <item x="1220"/>
        <item x="390"/>
        <item x="261"/>
        <item x="1037"/>
        <item x="1457"/>
        <item x="2542"/>
        <item x="1058"/>
        <item x="1012"/>
        <item x="565"/>
        <item x="1469"/>
        <item x="1712"/>
        <item x="1198"/>
        <item x="1311"/>
        <item x="633"/>
        <item x="226"/>
        <item x="2639"/>
        <item x="815"/>
        <item x="653"/>
        <item x="1877"/>
        <item x="1587"/>
        <item x="1658"/>
        <item x="2219"/>
        <item x="812"/>
        <item x="248"/>
        <item x="351"/>
        <item x="267"/>
        <item x="2372"/>
        <item x="1288"/>
        <item x="861"/>
        <item x="1189"/>
        <item x="1805"/>
        <item x="1369"/>
        <item x="2226"/>
        <item x="243"/>
        <item x="2200"/>
        <item x="1415"/>
        <item x="1948"/>
        <item x="967"/>
        <item x="2229"/>
        <item x="2361"/>
        <item x="1842"/>
        <item x="2898"/>
        <item x="210"/>
        <item x="1959"/>
        <item x="1276"/>
        <item x="434"/>
        <item x="1779"/>
        <item x="1269"/>
        <item x="2482"/>
        <item x="492"/>
        <item x="630"/>
        <item x="2935"/>
        <item x="1463"/>
        <item x="758"/>
        <item x="651"/>
        <item x="1522"/>
        <item x="957"/>
        <item x="2010"/>
        <item x="953"/>
        <item x="2373"/>
        <item x="1482"/>
        <item x="1448"/>
        <item x="2896"/>
        <item x="2503"/>
        <item x="865"/>
        <item x="1990"/>
        <item x="2502"/>
        <item x="32"/>
        <item x="2017"/>
        <item x="726"/>
        <item x="1364"/>
        <item x="2969"/>
        <item x="2551"/>
        <item x="2008"/>
        <item x="1046"/>
        <item x="1504"/>
        <item x="2224"/>
        <item x="2237"/>
        <item x="1015"/>
        <item x="2988"/>
        <item x="1398"/>
        <item x="1514"/>
        <item x="352"/>
        <item x="2368"/>
        <item x="2410"/>
        <item x="2382"/>
        <item x="1695"/>
        <item x="2724"/>
        <item x="766"/>
        <item x="550"/>
        <item x="11"/>
        <item x="411"/>
        <item x="889"/>
        <item x="2496"/>
        <item x="1590"/>
        <item x="257"/>
        <item x="2076"/>
        <item x="897"/>
        <item x="2814"/>
        <item x="668"/>
        <item x="2649"/>
        <item x="1840"/>
        <item x="878"/>
        <item x="603"/>
        <item x="2729"/>
        <item x="845"/>
        <item x="1726"/>
        <item x="2335"/>
        <item x="96"/>
        <item x="68"/>
        <item x="80"/>
        <item x="109"/>
        <item x="1752"/>
        <item x="2484"/>
        <item x="629"/>
        <item x="1655"/>
        <item x="686"/>
        <item x="1758"/>
        <item x="131"/>
        <item x="1657"/>
        <item x="2642"/>
        <item x="995"/>
        <item x="199"/>
        <item x="799"/>
        <item x="76"/>
        <item x="1268"/>
        <item x="783"/>
        <item x="2683"/>
        <item x="2952"/>
        <item x="164"/>
        <item x="1732"/>
        <item x="2623"/>
        <item x="2412"/>
        <item x="2562"/>
        <item x="186"/>
        <item x="213"/>
        <item x="2362"/>
        <item x="798"/>
        <item x="1141"/>
        <item x="1513"/>
        <item x="1292"/>
        <item x="1203"/>
        <item x="713"/>
        <item x="592"/>
        <item x="3005"/>
        <item x="1755"/>
        <item x="2038"/>
        <item x="583"/>
        <item x="472"/>
        <item x="167"/>
        <item x="385"/>
        <item x="2514"/>
        <item x="1191"/>
        <item x="1004"/>
        <item x="735"/>
        <item x="1089"/>
        <item x="1771"/>
        <item x="2550"/>
        <item x="2770"/>
        <item x="2089"/>
        <item x="2975"/>
        <item x="1177"/>
        <item x="955"/>
        <item x="2212"/>
        <item x="107"/>
        <item x="680"/>
        <item x="2079"/>
        <item x="1205"/>
        <item x="1541"/>
        <item x="1478"/>
        <item x="1061"/>
        <item x="743"/>
        <item x="2364"/>
        <item x="947"/>
        <item x="1255"/>
        <item x="2692"/>
        <item x="2893"/>
        <item x="474"/>
        <item x="1154"/>
        <item x="706"/>
        <item x="1539"/>
        <item x="275"/>
        <item x="489"/>
        <item x="1594"/>
        <item x="2327"/>
        <item x="2917"/>
        <item x="1609"/>
        <item x="1159"/>
        <item x="1305"/>
        <item x="1907"/>
        <item x="2113"/>
        <item x="1359"/>
        <item x="378"/>
        <item x="2910"/>
        <item x="401"/>
        <item x="2209"/>
        <item x="1714"/>
        <item x="2256"/>
        <item x="239"/>
        <item x="1928"/>
        <item x="2420"/>
        <item x="2640"/>
        <item x="1845"/>
        <item x="703"/>
        <item x="2430"/>
        <item x="914"/>
        <item x="1718"/>
        <item x="2645"/>
        <item x="2536"/>
        <item x="28"/>
        <item x="1172"/>
        <item x="1668"/>
        <item x="1294"/>
        <item x="2877"/>
        <item x="765"/>
        <item x="2972"/>
        <item x="1885"/>
        <item x="576"/>
        <item x="1552"/>
        <item x="1953"/>
        <item x="2024"/>
        <item x="1074"/>
        <item x="2427"/>
        <item x="438"/>
        <item x="1211"/>
        <item x="1610"/>
        <item x="1193"/>
        <item x="2876"/>
        <item x="2546"/>
        <item x="2132"/>
        <item x="293"/>
        <item x="334"/>
        <item x="1678"/>
        <item x="1888"/>
        <item x="2665"/>
        <item x="501"/>
        <item x="2628"/>
        <item x="296"/>
        <item x="975"/>
        <item x="2311"/>
        <item x="510"/>
        <item x="393"/>
        <item x="2378"/>
        <item x="921"/>
        <item x="2968"/>
        <item x="1290"/>
        <item x="517"/>
        <item x="657"/>
        <item x="2407"/>
        <item x="551"/>
        <item x="643"/>
        <item x="97"/>
        <item x="1003"/>
        <item x="338"/>
        <item x="776"/>
        <item x="1535"/>
        <item x="2941"/>
        <item x="1370"/>
        <item x="596"/>
        <item x="1315"/>
        <item x="2570"/>
        <item x="2303"/>
        <item x="611"/>
        <item x="1613"/>
        <item x="2631"/>
        <item x="1566"/>
        <item x="2190"/>
        <item x="2599"/>
        <item x="803"/>
        <item x="2629"/>
        <item x="515"/>
        <item x="2129"/>
        <item x="153"/>
        <item x="1902"/>
        <item x="1814"/>
        <item x="2458"/>
        <item x="2290"/>
        <item x="2630"/>
        <item x="1085"/>
        <item x="2541"/>
        <item x="1784"/>
        <item x="2528"/>
        <item x="2027"/>
        <item x="1682"/>
        <item x="2266"/>
        <item x="998"/>
        <item x="308"/>
        <item x="71"/>
        <item x="1324"/>
        <item x="250"/>
        <item x="2864"/>
        <item x="323"/>
        <item x="2084"/>
        <item x="2825"/>
        <item x="1804"/>
        <item x="1886"/>
        <item x="2812"/>
        <item x="733"/>
        <item x="449"/>
        <item x="2655"/>
        <item x="1560"/>
        <item x="867"/>
        <item x="1762"/>
        <item x="768"/>
        <item x="584"/>
        <item x="2624"/>
        <item x="1144"/>
        <item x="16"/>
        <item x="2254"/>
        <item x="1600"/>
        <item x="691"/>
        <item x="1464"/>
        <item x="290"/>
        <item x="2437"/>
        <item x="2423"/>
        <item x="2658"/>
        <item x="1245"/>
        <item x="569"/>
        <item x="2098"/>
        <item x="527"/>
        <item x="2354"/>
        <item x="126"/>
        <item x="2568"/>
        <item x="329"/>
        <item x="2070"/>
        <item x="770"/>
        <item x="1519"/>
        <item x="2763"/>
        <item x="2464"/>
        <item x="436"/>
        <item x="2186"/>
        <item x="1116"/>
        <item x="3001"/>
        <item x="1895"/>
        <item x="1917"/>
        <item x="117"/>
        <item x="1745"/>
        <item x="1271"/>
        <item x="3009"/>
        <item x="141"/>
        <item x="1225"/>
        <item x="1168"/>
        <item x="2322"/>
        <item x="2944"/>
        <item x="1185"/>
        <item x="1418"/>
        <item x="890"/>
        <item x="1137"/>
        <item x="788"/>
        <item x="166"/>
        <item x="1100"/>
        <item x="2527"/>
        <item x="1638"/>
        <item x="2371"/>
        <item x="2238"/>
        <item x="699"/>
        <item x="734"/>
        <item x="2901"/>
        <item x="2532"/>
        <item x="1773"/>
        <item x="3012"/>
        <item x="307"/>
        <item x="54"/>
        <item x="2822"/>
        <item x="331"/>
        <item x="588"/>
        <item x="661"/>
        <item x="597"/>
        <item x="1437"/>
        <item x="2240"/>
        <item x="2993"/>
        <item x="2215"/>
        <item x="129"/>
        <item x="1551"/>
        <item x="2949"/>
        <item x="2947"/>
        <item x="715"/>
        <item x="479"/>
        <item x="2393"/>
        <item x="2491"/>
        <item x="1102"/>
        <item x="1864"/>
        <item x="1389"/>
        <item x="1862"/>
        <item x="1241"/>
        <item x="55"/>
        <item x="350"/>
        <item x="2233"/>
        <item x="1149"/>
        <item x="555"/>
        <item x="2067"/>
        <item x="1030"/>
        <item x="601"/>
        <item x="2485"/>
        <item x="650"/>
        <item x="2720"/>
        <item x="885"/>
        <item x="2685"/>
        <item x="1151"/>
        <item x="1691"/>
        <item x="2103"/>
        <item x="1563"/>
        <item x="2911"/>
        <item x="2250"/>
        <item x="2092"/>
        <item x="2445"/>
        <item x="180"/>
        <item x="2873"/>
        <item x="2196"/>
        <item x="495"/>
        <item x="574"/>
        <item x="1949"/>
        <item x="2971"/>
        <item x="2991"/>
        <item x="1962"/>
        <item x="493"/>
        <item x="717"/>
        <item x="280"/>
        <item x="2450"/>
        <item x="2337"/>
        <item x="1257"/>
        <item x="2635"/>
        <item x="2660"/>
        <item x="2046"/>
        <item x="1893"/>
        <item x="509"/>
        <item x="2848"/>
        <item x="2811"/>
        <item x="1454"/>
        <item x="1139"/>
        <item x="638"/>
        <item x="2987"/>
        <item x="1903"/>
        <item x="1733"/>
        <item x="512"/>
        <item x="2925"/>
        <item x="1625"/>
        <item x="1643"/>
        <item x="2056"/>
        <item x="628"/>
        <item x="1944"/>
        <item x="1656"/>
        <item x="2697"/>
        <item x="192"/>
        <item x="1194"/>
        <item x="480"/>
        <item x="1157"/>
        <item x="387"/>
        <item x="2333"/>
        <item x="2114"/>
        <item x="2442"/>
        <item x="2746"/>
        <item x="838"/>
        <item x="1561"/>
        <item x="2831"/>
        <item x="887"/>
        <item x="2518"/>
        <item x="960"/>
        <item x="948"/>
        <item x="1378"/>
        <item x="1"/>
        <item x="1446"/>
        <item x="1327"/>
        <item x="2508"/>
        <item x="2495"/>
        <item x="1786"/>
        <item x="930"/>
        <item x="125"/>
        <item x="20"/>
        <item x="2095"/>
        <item x="1910"/>
        <item x="711"/>
        <item x="2348"/>
        <item x="1275"/>
        <item x="88"/>
        <item x="1335"/>
        <item x="1455"/>
        <item x="2721"/>
        <item x="1593"/>
        <item x="767"/>
        <item x="869"/>
        <item x="2151"/>
        <item x="2526"/>
        <item x="684"/>
        <item x="2498"/>
        <item x="2634"/>
        <item x="846"/>
        <item x="232"/>
        <item x="297"/>
        <item x="2607"/>
        <item x="2037"/>
        <item x="1244"/>
        <item x="842"/>
        <item x="2872"/>
        <item x="2264"/>
        <item x="1618"/>
        <item x="70"/>
        <item x="2883"/>
        <item x="1604"/>
        <item x="452"/>
        <item x="6"/>
        <item x="310"/>
        <item x="2821"/>
        <item x="2004"/>
        <item x="982"/>
        <item x="683"/>
        <item x="2613"/>
        <item x="337"/>
        <item x="18"/>
        <item x="681"/>
        <item x="2208"/>
        <item x="1408"/>
        <item x="404"/>
        <item x="1605"/>
        <item x="2983"/>
        <item x="1646"/>
        <item x="974"/>
        <item x="2347"/>
        <item x="1123"/>
        <item x="1830"/>
        <item x="2065"/>
        <item x="53"/>
        <item x="382"/>
        <item x="301"/>
        <item x="600"/>
        <item x="1105"/>
        <item x="2662"/>
        <item x="2726"/>
        <item x="2444"/>
        <item x="478"/>
        <item x="311"/>
        <item x="159"/>
        <item x="2452"/>
        <item x="1314"/>
        <item x="1212"/>
        <item x="1884"/>
        <item x="1005"/>
        <item x="346"/>
        <item x="2312"/>
        <item x="360"/>
        <item x="2780"/>
        <item x="2772"/>
        <item x="2637"/>
        <item x="2275"/>
        <item x="543"/>
        <item x="2033"/>
        <item x="1659"/>
        <item x="294"/>
        <item x="672"/>
        <item x="2025"/>
        <item x="956"/>
        <item x="1430"/>
        <item x="2951"/>
        <item x="358"/>
        <item x="1981"/>
        <item x="2141"/>
        <item x="1521"/>
        <item x="1209"/>
        <item x="2808"/>
        <item x="1628"/>
        <item x="990"/>
        <item x="1086"/>
        <item x="2011"/>
        <item x="2538"/>
        <item x="1366"/>
        <item x="2005"/>
        <item x="635"/>
        <item x="2974"/>
        <item x="1534"/>
        <item x="2073"/>
        <item x="1360"/>
        <item x="907"/>
        <item x="1704"/>
        <item x="2970"/>
        <item x="909"/>
        <item x="1818"/>
        <item x="2341"/>
        <item x="1958"/>
        <item x="2967"/>
        <item x="895"/>
        <item x="1709"/>
        <item x="2840"/>
        <item x="827"/>
        <item x="2328"/>
        <item x="1965"/>
        <item x="2020"/>
        <item x="1672"/>
        <item x="2653"/>
        <item x="1434"/>
        <item x="632"/>
        <item x="1451"/>
        <item x="2279"/>
        <item x="49"/>
        <item x="2744"/>
        <item x="138"/>
        <item x="1692"/>
        <item x="3015"/>
        <item x="1596"/>
        <item x="1475"/>
        <item x="2616"/>
        <item x="260"/>
        <item x="2980"/>
        <item x="2435"/>
        <item x="1075"/>
        <item x="1507"/>
        <item x="2257"/>
        <item x="881"/>
        <item x="196"/>
        <item x="200"/>
        <item x="2194"/>
        <item x="2736"/>
        <item x="2545"/>
        <item x="2783"/>
        <item x="1338"/>
        <item x="1863"/>
        <item x="2230"/>
        <item x="1734"/>
        <item x="211"/>
        <item x="44"/>
        <item x="627"/>
        <item x="1677"/>
        <item x="85"/>
        <item x="2892"/>
        <item x="1377"/>
        <item x="931"/>
        <item x="1173"/>
        <item x="824"/>
        <item x="1765"/>
        <item x="143"/>
        <item x="1957"/>
        <item x="191"/>
        <item x="2745"/>
        <item x="2296"/>
        <item x="2986"/>
        <item x="2064"/>
        <item x="19"/>
        <item x="2477"/>
        <item x="727"/>
        <item x="2723"/>
        <item x="1018"/>
        <item x="2022"/>
        <item x="560"/>
        <item x="253"/>
        <item x="2284"/>
        <item x="2459"/>
        <item x="753"/>
        <item x="2777"/>
        <item x="1620"/>
        <item x="1413"/>
        <item x="1152"/>
        <item x="797"/>
        <item x="825"/>
        <item x="2449"/>
        <item x="283"/>
        <item x="1210"/>
        <item x="155"/>
        <item x="737"/>
        <item x="566"/>
        <item x="1165"/>
        <item x="962"/>
        <item x="2429"/>
        <item x="1178"/>
        <item x="2979"/>
        <item x="2234"/>
        <item x="2377"/>
        <item x="1946"/>
        <item x="1407"/>
        <item x="1113"/>
        <item x="1297"/>
        <item x="946"/>
        <item x="1722"/>
        <item x="2897"/>
        <item x="1423"/>
        <item x="1546"/>
        <item x="1921"/>
        <item x="1416"/>
        <item x="1494"/>
        <item x="2120"/>
        <item x="1443"/>
        <item x="1515"/>
        <item x="2288"/>
        <item x="1062"/>
        <item x="1145"/>
        <item x="882"/>
        <item x="2852"/>
        <item x="2159"/>
        <item x="595"/>
        <item x="2571"/>
        <item x="1385"/>
        <item x="718"/>
        <item x="533"/>
        <item x="796"/>
        <item x="277"/>
        <item x="1772"/>
        <item x="2436"/>
        <item x="1936"/>
        <item x="2641"/>
        <item x="1806"/>
        <item x="1663"/>
        <item x="2594"/>
        <item x="1941"/>
        <item x="1090"/>
        <item x="2277"/>
        <item x="1394"/>
        <item x="485"/>
        <item x="837"/>
        <item x="2933"/>
        <item x="852"/>
        <item x="482"/>
        <item x="2620"/>
        <item x="282"/>
        <item x="1387"/>
        <item x="2785"/>
        <item x="1284"/>
        <item x="2638"/>
        <item x="1108"/>
        <item x="179"/>
        <item x="507"/>
        <item x="265"/>
        <item x="1252"/>
        <item x="1599"/>
        <item x="1181"/>
        <item x="17"/>
        <item x="1036"/>
        <item x="233"/>
        <item x="794"/>
        <item x="2932"/>
        <item x="1460"/>
        <item x="2673"/>
        <item x="2345"/>
        <item x="1785"/>
        <item x="1787"/>
        <item x="1248"/>
        <item x="2602"/>
        <item x="1299"/>
        <item x="1952"/>
        <item x="247"/>
        <item x="2644"/>
        <item x="898"/>
        <item x="1639"/>
        <item x="1202"/>
        <item x="1647"/>
        <item x="1821"/>
        <item x="716"/>
        <item x="1725"/>
        <item x="1106"/>
        <item x="101"/>
        <item x="475"/>
        <item x="2699"/>
        <item x="652"/>
        <item x="1841"/>
        <item x="579"/>
        <item x="2803"/>
        <item x="1577"/>
        <item x="273"/>
        <item x="2937"/>
        <item x="1537"/>
        <item x="2887"/>
        <item x="831"/>
        <item x="3000"/>
        <item x="300"/>
        <item x="1019"/>
        <item x="1881"/>
        <item x="793"/>
        <item x="1838"/>
        <item x="123"/>
        <item x="2753"/>
        <item x="1396"/>
        <item x="2332"/>
        <item x="3017"/>
        <item x="655"/>
        <item x="548"/>
        <item x="832"/>
        <item x="973"/>
        <item x="157"/>
        <item x="1466"/>
        <item x="183"/>
        <item x="1142"/>
        <item x="908"/>
        <item x="374"/>
        <item x="742"/>
        <item x="615"/>
        <item x="1358"/>
        <item x="1783"/>
        <item x="1689"/>
        <item x="204"/>
        <item x="1960"/>
        <item x="2"/>
        <item x="1906"/>
        <item x="1900"/>
        <item x="2162"/>
        <item x="2626"/>
        <item x="1410"/>
        <item x="2032"/>
        <item x="1236"/>
        <item x="2319"/>
        <item x="1021"/>
        <item x="518"/>
        <item x="1080"/>
        <item x="646"/>
        <item x="871"/>
        <item x="1705"/>
        <item x="1195"/>
        <item x="2221"/>
        <item x="2035"/>
        <item x="2713"/>
        <item x="2475"/>
        <item x="2565"/>
        <item x="386"/>
        <item x="429"/>
        <item x="2170"/>
        <item x="2669"/>
        <item x="1227"/>
        <item x="940"/>
        <item x="532"/>
        <item x="2001"/>
        <item x="2365"/>
        <item x="2829"/>
        <item x="820"/>
        <item x="976"/>
        <item x="1479"/>
        <item x="333"/>
        <item x="1926"/>
        <item x="647"/>
        <item x="130"/>
        <item x="2239"/>
        <item x="1746"/>
        <item x="356"/>
        <item x="2470"/>
        <item x="289"/>
        <item x="1808"/>
        <item x="987"/>
        <item x="744"/>
        <item x="1345"/>
        <item x="251"/>
        <item x="2709"/>
        <item x="2716"/>
        <item x="64"/>
        <item x="2794"/>
        <item x="613"/>
        <item x="1480"/>
        <item x="149"/>
        <item x="2584"/>
        <item x="1246"/>
        <item x="388"/>
        <item x="326"/>
        <item x="1527"/>
        <item x="992"/>
        <item x="2383"/>
        <item x="544"/>
        <item x="1581"/>
        <item x="1615"/>
        <item x="772"/>
        <item x="807"/>
        <item x="291"/>
        <item x="172"/>
        <item x="1562"/>
        <item x="2854"/>
        <item x="2242"/>
        <item x="1316"/>
        <item x="1671"/>
        <item x="2913"/>
        <item x="2249"/>
        <item x="2819"/>
        <item x="2614"/>
        <item x="471"/>
        <item x="1379"/>
        <item x="361"/>
        <item x="1516"/>
        <item x="2413"/>
        <item x="1972"/>
        <item x="2340"/>
        <item x="2128"/>
        <item x="317"/>
        <item x="2581"/>
        <item x="1611"/>
        <item x="2125"/>
        <item x="2199"/>
        <item x="1001"/>
        <item x="1621"/>
        <item x="240"/>
        <item x="1984"/>
        <item x="37"/>
        <item x="2080"/>
        <item x="451"/>
        <item x="2321"/>
        <item x="1028"/>
        <item x="116"/>
        <item x="1230"/>
        <item x="1495"/>
        <item x="541"/>
        <item x="39"/>
        <item x="1483"/>
        <item x="866"/>
        <item x="2820"/>
        <item x="1556"/>
        <item x="2036"/>
        <item x="454"/>
        <item x="262"/>
        <item x="1287"/>
        <item x="2929"/>
        <item x="1938"/>
        <item x="604"/>
        <item x="1872"/>
        <item x="549"/>
        <item x="108"/>
        <item x="335"/>
        <item x="1559"/>
        <item x="2823"/>
        <item x="2696"/>
        <item x="497"/>
        <item x="2294"/>
        <item x="1697"/>
        <item x="2331"/>
        <item x="1187"/>
        <item x="2469"/>
        <item x="624"/>
        <item x="2300"/>
        <item x="988"/>
        <item x="2486"/>
        <item x="540"/>
        <item x="1274"/>
        <item x="2510"/>
        <item x="442"/>
        <item x="1919"/>
        <item x="139"/>
        <item x="720"/>
        <item x="2874"/>
        <item x="826"/>
        <item x="2782"/>
        <item x="380"/>
        <item x="1282"/>
        <item x="1067"/>
        <item x="2403"/>
        <item x="1034"/>
        <item x="1642"/>
        <item x="224"/>
        <item x="1127"/>
        <item x="997"/>
        <item x="1934"/>
        <item x="2338"/>
        <item x="443"/>
        <item x="2784"/>
        <item x="1508"/>
        <item x="258"/>
        <item x="2375"/>
        <item x="670"/>
        <item x="2963"/>
        <item x="698"/>
        <item x="2739"/>
        <item x="755"/>
        <item x="2765"/>
        <item x="1498"/>
        <item x="195"/>
        <item x="2978"/>
        <item x="406"/>
        <item x="2902"/>
        <item x="1465"/>
        <item x="2122"/>
        <item x="2433"/>
        <item x="58"/>
        <item x="115"/>
        <item x="1716"/>
        <item x="402"/>
        <item x="1859"/>
        <item x="2201"/>
        <item x="2909"/>
        <item x="1331"/>
        <item x="1132"/>
        <item x="1533"/>
        <item x="227"/>
        <item x="2727"/>
        <item x="225"/>
        <item x="2948"/>
        <item x="1700"/>
        <item x="757"/>
        <item x="295"/>
        <item x="151"/>
        <item x="578"/>
        <item x="444"/>
        <item x="1039"/>
        <item x="2241"/>
        <item x="2747"/>
        <item x="2827"/>
        <item x="1468"/>
        <item x="2981"/>
        <item x="2471"/>
        <item x="1929"/>
        <item x="700"/>
        <item x="2386"/>
        <item x="353"/>
        <item x="1741"/>
        <item x="1543"/>
        <item x="656"/>
        <item x="372"/>
        <item x="1346"/>
        <item x="2843"/>
        <item x="564"/>
        <item x="2280"/>
        <item x="27"/>
        <item x="1043"/>
        <item x="2982"/>
        <item x="2053"/>
        <item x="1908"/>
        <item x="676"/>
        <item x="1619"/>
        <item x="2804"/>
        <item x="1761"/>
        <item x="2531"/>
        <item x="1768"/>
        <item x="2205"/>
        <item x="1072"/>
        <item x="1764"/>
        <item x="996"/>
        <item x="65"/>
        <item x="2775"/>
        <item x="242"/>
        <item x="2293"/>
        <item x="873"/>
        <item x="1653"/>
        <item x="1266"/>
        <item x="728"/>
        <item x="863"/>
        <item x="816"/>
        <item x="2447"/>
        <item x="2832"/>
        <item x="868"/>
        <item x="1242"/>
        <item x="1740"/>
        <item x="2127"/>
        <item x="2107"/>
        <item x="521"/>
        <item x="1375"/>
        <item x="752"/>
        <item x="1549"/>
        <item x="203"/>
        <item x="1456"/>
        <item x="1112"/>
        <item x="1000"/>
        <item x="2572"/>
        <item x="2853"/>
        <item x="456"/>
        <item x="899"/>
        <item x="2184"/>
        <item x="1064"/>
        <item x="2920"/>
        <item x="1049"/>
        <item x="103"/>
        <item x="1943"/>
        <item x="1857"/>
        <item x="1419"/>
        <item x="1409"/>
        <item x="1524"/>
        <item x="2578"/>
        <item x="57"/>
        <item x="1980"/>
        <item x="2903"/>
        <item x="1606"/>
        <item x="2400"/>
        <item x="2367"/>
        <item x="409"/>
        <item x="2306"/>
        <item x="40"/>
        <item x="1025"/>
        <item x="2942"/>
        <item x="1701"/>
        <item x="342"/>
        <item x="52"/>
        <item x="1044"/>
        <item x="288"/>
        <item x="573"/>
        <item x="2269"/>
        <item x="272"/>
        <item x="880"/>
        <item x="2157"/>
        <item x="848"/>
        <item x="2700"/>
        <item x="2059"/>
        <item x="278"/>
        <item x="56"/>
        <item x="1303"/>
        <item x="663"/>
        <item x="641"/>
        <item x="879"/>
        <item x="891"/>
        <item x="1871"/>
        <item x="2687"/>
        <item x="779"/>
        <item x="1797"/>
        <item x="539"/>
        <item x="2267"/>
        <item x="2860"/>
        <item x="1683"/>
        <item x="2754"/>
        <item x="1228"/>
        <item x="2148"/>
        <item x="2555"/>
        <item x="2619"/>
        <item x="1665"/>
        <item x="2881"/>
        <item x="14"/>
        <item x="2172"/>
        <item x="1747"/>
        <item x="787"/>
        <item x="2291"/>
        <item x="1674"/>
        <item x="1749"/>
        <item x="2930"/>
        <item x="2767"/>
        <item x="2560"/>
        <item x="496"/>
        <item x="2805"/>
        <item x="1817"/>
        <item x="1574"/>
        <item x="1882"/>
        <item x="2625"/>
        <item x="1270"/>
        <item x="968"/>
        <item x="121"/>
        <item x="1250"/>
        <item x="1607"/>
        <item x="739"/>
        <item x="104"/>
        <item x="458"/>
        <item x="2088"/>
        <item x="369"/>
        <item x="2544"/>
        <item x="730"/>
        <item x="2351"/>
        <item x="2457"/>
        <item x="2605"/>
        <item x="1381"/>
        <item x="1312"/>
        <item x="410"/>
        <item x="2247"/>
        <item x="1757"/>
        <item x="2068"/>
        <item x="3002"/>
        <item x="42"/>
        <item x="2899"/>
        <item x="2858"/>
        <item x="587"/>
        <item x="1876"/>
        <item x="100"/>
        <item x="1403"/>
        <item x="1999"/>
        <item x="1114"/>
        <item x="1261"/>
        <item x="2350"/>
        <item x="2678"/>
        <item x="1129"/>
        <item x="2404"/>
        <item x="1013"/>
        <item x="2358"/>
        <item x="2965"/>
        <item x="1392"/>
        <item x="78"/>
        <item x="2701"/>
        <item x="696"/>
        <item x="2071"/>
        <item x="2334"/>
        <item x="38"/>
        <item x="189"/>
        <item x="580"/>
        <item x="1412"/>
        <item x="2961"/>
        <item x="1035"/>
        <item x="1820"/>
        <item x="725"/>
        <item x="1065"/>
        <item x="1510"/>
        <item x="1920"/>
        <item x="2722"/>
        <item x="2834"/>
        <item x="2574"/>
        <item x="2884"/>
        <item x="2203"/>
        <item x="1063"/>
        <item x="1501"/>
        <item x="158"/>
        <item x="2360"/>
        <item x="1616"/>
        <item x="3011"/>
        <item x="610"/>
        <item x="558"/>
        <item x="1591"/>
        <item x="487"/>
        <item x="2711"/>
        <item x="762"/>
        <item x="7"/>
        <item x="1832"/>
        <item x="759"/>
        <item x="937"/>
        <item x="2227"/>
        <item x="1078"/>
        <item x="1918"/>
        <item x="2160"/>
        <item x="2661"/>
        <item x="1913"/>
        <item x="2271"/>
        <item x="2676"/>
        <item x="2028"/>
        <item x="2781"/>
        <item x="79"/>
        <item x="1120"/>
        <item x="1308"/>
        <item x="1595"/>
        <item x="2158"/>
        <item x="903"/>
        <item x="2598"/>
        <item x="530"/>
        <item x="304"/>
        <item x="2534"/>
        <item x="1602"/>
        <item x="2523"/>
        <item x="2494"/>
        <item x="2139"/>
        <item x="552"/>
        <item x="1947"/>
        <item x="912"/>
        <item x="1182"/>
        <item x="665"/>
        <item x="547"/>
        <item x="169"/>
        <item x="841"/>
        <item x="2406"/>
        <item x="589"/>
        <item x="1829"/>
        <item x="1234"/>
        <item x="1170"/>
        <item x="1950"/>
        <item x="1256"/>
        <item x="1497"/>
        <item x="2977"/>
        <item x="1196"/>
        <item x="1633"/>
        <item x="2953"/>
        <item x="1770"/>
        <item x="970"/>
        <item x="1824"/>
        <item x="1351"/>
        <item x="516"/>
        <item x="666"/>
        <item x="2559"/>
        <item x="2795"/>
        <item x="2737"/>
        <item x="2198"/>
        <item x="274"/>
        <item x="961"/>
        <item x="972"/>
        <item x="1138"/>
        <item x="2384"/>
        <item x="814"/>
        <item x="1974"/>
        <item x="2101"/>
        <item x="2006"/>
        <item x="2222"/>
        <item x="2388"/>
        <item x="934"/>
        <item x="2191"/>
        <item x="1007"/>
        <item x="3021"/>
        <item x="1306"/>
        <item x="707"/>
        <item x="2505"/>
        <item x="2516"/>
        <item x="3014"/>
        <item x="1894"/>
        <item x="2352"/>
        <item x="2106"/>
        <item x="2905"/>
        <item x="2278"/>
        <item x="810"/>
        <item x="1296"/>
        <item x="1955"/>
        <item x="2202"/>
        <item x="60"/>
        <item x="2118"/>
        <item x="781"/>
        <item x="1179"/>
        <item x="2712"/>
        <item x="246"/>
        <item x="1472"/>
        <item x="537"/>
        <item x="2525"/>
        <item x="2601"/>
        <item x="2717"/>
        <item x="2195"/>
        <item x="165"/>
        <item x="645"/>
        <item x="407"/>
        <item x="318"/>
        <item x="1924"/>
        <item x="2908"/>
        <item x="1622"/>
        <item x="938"/>
        <item x="2305"/>
        <item x="2232"/>
        <item x="1337"/>
        <item x="259"/>
        <item x="2998"/>
        <item x="1961"/>
        <item x="979"/>
        <item x="392"/>
        <item x="2231"/>
        <item x="1956"/>
        <item x="2489"/>
        <item x="1367"/>
        <item x="324"/>
        <item x="1485"/>
        <item x="1673"/>
        <item x="2029"/>
        <item x="685"/>
        <item x="2922"/>
        <item x="1192"/>
        <item x="2049"/>
        <item x="2109"/>
        <item x="920"/>
        <item x="2815"/>
        <item x="2263"/>
        <item x="47"/>
        <item x="252"/>
        <item x="1867"/>
        <item x="804"/>
        <item x="523"/>
        <item x="1323"/>
        <item x="391"/>
        <item x="1759"/>
        <item x="1891"/>
        <item x="462"/>
        <item x="1800"/>
        <item x="2789"/>
        <item x="1429"/>
        <item x="1329"/>
        <item x="66"/>
        <item x="913"/>
        <item x="466"/>
        <item x="94"/>
        <item x="2945"/>
        <item x="2869"/>
        <item x="834"/>
        <item x="1056"/>
        <item x="2761"/>
        <item x="306"/>
        <item x="1644"/>
        <item x="1973"/>
        <item x="2346"/>
        <item x="2187"/>
        <item x="1651"/>
        <item x="1084"/>
        <item x="1880"/>
        <item x="949"/>
        <item x="2110"/>
        <item x="2389"/>
        <item x="1935"/>
        <item x="2708"/>
        <item x="809"/>
        <item x="182"/>
        <item x="761"/>
        <item x="883"/>
        <item x="2223"/>
        <item x="619"/>
        <item x="1073"/>
        <item x="2119"/>
        <item x="82"/>
        <item x="1564"/>
        <item x="467"/>
        <item x="424"/>
        <item x="785"/>
        <item x="2262"/>
        <item x="2656"/>
        <item x="2802"/>
        <item x="677"/>
        <item x="2691"/>
        <item x="2034"/>
        <item x="1006"/>
        <item x="463"/>
        <item x="1431"/>
        <item x="3006"/>
        <item x="1017"/>
        <item x="2800"/>
        <item x="2517"/>
        <item x="2543"/>
        <item x="2561"/>
        <item x="1850"/>
        <item x="746"/>
        <item x="1104"/>
        <item x="1095"/>
        <item x="893"/>
        <item x="821"/>
        <item x="1026"/>
        <item x="2684"/>
        <item x="732"/>
        <item x="2719"/>
        <item x="1721"/>
        <item x="1059"/>
        <item x="355"/>
        <item x="2339"/>
        <item x="1676"/>
        <item x="2563"/>
        <item x="1247"/>
        <item x="2136"/>
        <item x="2957"/>
        <item x="1632"/>
        <item x="1792"/>
        <item x="916"/>
        <item x="1585"/>
        <item x="1795"/>
        <item x="2455"/>
        <item x="2585"/>
        <item x="1254"/>
        <item x="1937"/>
        <item x="1868"/>
        <item x="2675"/>
        <item x="1493"/>
        <item x="2622"/>
        <item x="2878"/>
        <item x="448"/>
        <item x="1909"/>
        <item x="1499"/>
        <item x="1754"/>
        <item x="23"/>
        <item x="256"/>
        <item x="2188"/>
        <item x="2539"/>
        <item x="1264"/>
        <item x="209"/>
        <item x="905"/>
        <item x="1091"/>
        <item x="1481"/>
        <item x="2865"/>
        <item x="422"/>
        <item x="363"/>
        <item x="1969"/>
        <item x="63"/>
        <item x="1971"/>
        <item x="2044"/>
        <item x="1782"/>
        <item x="120"/>
        <item x="1024"/>
        <item x="1047"/>
        <item x="2787"/>
        <item x="1461"/>
        <item x="2966"/>
        <item x="2259"/>
        <item x="2680"/>
        <item x="833"/>
        <item x="2636"/>
        <item x="2731"/>
        <item x="1330"/>
        <item x="1293"/>
        <item x="2703"/>
        <item x="2813"/>
        <item x="2133"/>
        <item x="417"/>
        <item x="1589"/>
        <item x="2422"/>
        <item x="2604"/>
        <item x="1169"/>
        <item x="1788"/>
        <item x="2547"/>
        <item x="1016"/>
        <item x="1050"/>
        <item x="2217"/>
        <item x="877"/>
        <item x="1163"/>
        <item x="886"/>
        <item x="1520"/>
        <item x="432"/>
        <item x="671"/>
        <item x="1694"/>
        <item x="1069"/>
        <item x="327"/>
        <item x="2147"/>
        <item x="1540"/>
        <item x="1592"/>
        <item x="1836"/>
        <item x="2730"/>
        <item x="617"/>
        <item x="2657"/>
        <item x="2973"/>
        <item x="1489"/>
        <item x="2924"/>
        <item x="2659"/>
        <item x="2919"/>
        <item x="2748"/>
        <item x="266"/>
        <item x="1365"/>
        <item x="1432"/>
        <item x="2778"/>
        <item x="1687"/>
        <item x="777"/>
        <item x="2343"/>
        <item x="398"/>
        <item x="538"/>
        <item x="2270"/>
        <item x="594"/>
        <item x="1382"/>
        <item x="1835"/>
        <item x="760"/>
        <item x="1854"/>
        <item x="2507"/>
        <item x="124"/>
        <item x="673"/>
        <item x="36"/>
        <item x="9"/>
        <item x="2752"/>
        <item x="400"/>
        <item x="1715"/>
        <item x="173"/>
        <item x="1994"/>
        <item x="2206"/>
        <item x="1093"/>
        <item x="33"/>
        <item x="102"/>
        <item x="1660"/>
        <item x="2915"/>
        <item x="1509"/>
        <item x="2856"/>
        <item x="2180"/>
        <item x="2791"/>
        <item x="2179"/>
        <item x="2513"/>
        <item x="570"/>
        <item x="1347"/>
        <item x="368"/>
        <item x="1681"/>
        <item x="1223"/>
        <item x="2633"/>
        <item x="1077"/>
        <item x="1023"/>
        <item x="1492"/>
        <item x="2698"/>
        <item x="980"/>
        <item x="1011"/>
        <item x="2446"/>
        <item x="1690"/>
        <item x="1978"/>
        <item x="268"/>
        <item x="2140"/>
        <item x="1054"/>
        <item x="1780"/>
        <item x="43"/>
        <item x="2146"/>
        <item x="981"/>
        <item x="1861"/>
        <item x="1207"/>
        <item x="2997"/>
        <item x="659"/>
        <item x="500"/>
        <item x="430"/>
        <item x="1996"/>
        <item x="2100"/>
        <item x="2766"/>
        <item x="1588"/>
        <item x="1511"/>
        <item x="2401"/>
        <item x="1267"/>
        <item x="1964"/>
        <item x="238"/>
        <item x="2031"/>
        <item x="1053"/>
        <item x="2336"/>
        <item x="193"/>
        <item x="1545"/>
        <item x="1553"/>
        <item x="375"/>
        <item x="924"/>
        <item x="1048"/>
        <item x="2441"/>
        <item x="2235"/>
        <item x="1666"/>
        <item x="354"/>
        <item x="2725"/>
        <item x="2916"/>
        <item x="805"/>
        <item x="1723"/>
        <item x="3020"/>
        <item x="1428"/>
        <item x="572"/>
        <item x="2323"/>
        <item x="792"/>
        <item x="145"/>
        <item x="2432"/>
        <item x="828"/>
        <item x="2052"/>
        <item x="2479"/>
        <item x="1057"/>
        <item x="292"/>
        <item x="740"/>
        <item x="1307"/>
        <item x="780"/>
        <item x="2871"/>
        <item x="1945"/>
        <item x="607"/>
        <item x="1354"/>
        <item x="2818"/>
        <item x="1158"/>
        <item x="2369"/>
        <item x="593"/>
        <item x="2742"/>
        <item x="1708"/>
        <item x="2177"/>
        <item x="1076"/>
        <item x="359"/>
        <item x="1914"/>
        <item x="2569"/>
        <item x="1119"/>
        <item x="1414"/>
        <item x="2268"/>
        <item x="524"/>
        <item x="648"/>
        <item x="1571"/>
        <item x="2677"/>
        <item x="176"/>
        <item x="2463"/>
        <item x="1517"/>
        <item x="1875"/>
        <item x="1870"/>
        <item x="2314"/>
        <item x="910"/>
        <item x="1826"/>
        <item x="1350"/>
        <item x="1878"/>
        <item x="1525"/>
        <item x="269"/>
        <item x="634"/>
        <item x="1372"/>
        <item x="2686"/>
        <item x="366"/>
        <item x="1801"/>
        <item x="2579"/>
        <item x="2355"/>
        <item x="1815"/>
        <item x="1029"/>
        <item x="644"/>
        <item x="857"/>
        <item x="1767"/>
        <item x="161"/>
        <item x="1904"/>
        <item x="2225"/>
        <item x="2762"/>
        <item x="106"/>
        <item x="2171"/>
        <item x="2798"/>
        <item x="1411"/>
        <item x="114"/>
        <item x="945"/>
        <item x="1441"/>
        <item x="941"/>
        <item x="2984"/>
        <item x="2461"/>
        <item x="2465"/>
        <item x="1617"/>
        <item x="2833"/>
        <item x="2115"/>
        <item x="2760"/>
        <item x="1333"/>
        <item x="2050"/>
        <item x="2580"/>
        <item x="688"/>
        <item x="2702"/>
        <item x="1206"/>
        <item x="1967"/>
        <item x="2015"/>
        <item x="1983"/>
        <item x="1555"/>
        <item x="118"/>
        <item x="1570"/>
        <item x="336"/>
        <item x="1986"/>
        <item x="244"/>
        <item x="48"/>
        <item x="2769"/>
        <item x="2610"/>
        <item x="763"/>
        <item x="2650"/>
        <item x="900"/>
        <item x="1235"/>
        <item x="440"/>
        <item x="2012"/>
        <item x="2055"/>
        <item x="371"/>
        <item x="2192"/>
        <item x="90"/>
        <item x="1573"/>
        <item x="1538"/>
        <item x="2992"/>
        <item x="2425"/>
        <item x="2169"/>
        <item x="2301"/>
        <item x="709"/>
        <item x="1393"/>
        <item x="230"/>
        <item x="62"/>
        <item x="1226"/>
        <item x="2889"/>
        <item x="1637"/>
        <item x="325"/>
        <item x="216"/>
        <item x="1442"/>
        <item x="314"/>
        <item x="915"/>
        <item x="1122"/>
        <item x="2844"/>
        <item x="2443"/>
        <item x="271"/>
        <item x="2081"/>
        <item x="1401"/>
        <item x="1608"/>
        <item x="1488"/>
        <item x="1889"/>
        <item x="1474"/>
        <item x="568"/>
        <item x="942"/>
        <item x="966"/>
        <item x="2888"/>
        <item x="926"/>
        <item x="2549"/>
        <item x="1425"/>
        <item x="1304"/>
        <item x="662"/>
        <item x="1931"/>
        <item x="2962"/>
        <item x="2738"/>
        <item x="2094"/>
        <item x="1550"/>
        <item x="1433"/>
        <item x="750"/>
        <item x="969"/>
        <item x="2617"/>
        <item x="1279"/>
        <item x="818"/>
        <item x="2374"/>
        <item x="3019"/>
        <item x="2985"/>
        <item x="87"/>
        <item x="2164"/>
        <item x="1989"/>
        <item x="1440"/>
        <item x="2954"/>
        <item x="174"/>
        <item x="152"/>
        <item x="31"/>
        <item x="2298"/>
        <item x="928"/>
        <item x="950"/>
        <item x="1890"/>
        <item x="435"/>
        <item x="2835"/>
        <item x="1470"/>
        <item x="1526"/>
        <item x="2137"/>
        <item x="1831"/>
        <item x="399"/>
        <item x="2181"/>
        <item x="1750"/>
        <item x="419"/>
        <item x="553"/>
        <item x="254"/>
        <item x="2287"/>
        <item x="1847"/>
        <item x="3013"/>
        <item x="2405"/>
        <item x="1650"/>
        <item x="2493"/>
        <item x="2583"/>
        <item x="264"/>
        <item x="855"/>
        <item x="2285"/>
        <item x="1979"/>
        <item x="1565"/>
        <item x="1707"/>
        <item x="1940"/>
        <item x="1339"/>
        <item x="1669"/>
        <item x="46"/>
        <item x="2923"/>
        <item x="2074"/>
        <item x="1491"/>
        <item x="1790"/>
        <item x="2105"/>
        <item x="1753"/>
        <item x="654"/>
        <item x="2689"/>
        <item x="284"/>
        <item x="2090"/>
        <item x="1710"/>
        <item x="343"/>
        <item x="1793"/>
        <item x="2862"/>
        <item x="113"/>
        <item x="2926"/>
        <item x="1146"/>
        <item x="1799"/>
        <item x="2587"/>
        <item x="2302"/>
        <item x="636"/>
        <item x="2679"/>
        <item x="188"/>
        <item x="2959"/>
        <item x="2273"/>
        <item x="2557"/>
        <item x="2102"/>
        <item x="1927"/>
        <item x="1452"/>
        <item x="939"/>
        <item x="2663"/>
        <item x="286"/>
        <item x="1963"/>
        <item x="504"/>
        <item x="1156"/>
        <item x="1031"/>
        <item x="147"/>
        <item x="1164"/>
        <item x="1251"/>
        <item x="1997"/>
        <item x="1851"/>
        <item x="2934"/>
        <item x="2062"/>
        <item x="1281"/>
        <item x="1295"/>
        <item x="918"/>
        <item x="1180"/>
        <item x="1224"/>
        <item x="1237"/>
        <item x="748"/>
        <item x="140"/>
        <item x="2415"/>
        <item x="1128"/>
        <item x="1332"/>
        <item x="1809"/>
        <item x="86"/>
        <item x="197"/>
        <item x="2612"/>
        <item x="563"/>
        <item x="22"/>
        <item x="1652"/>
        <item x="349"/>
        <item x="2522"/>
        <item x="695"/>
        <item x="875"/>
        <item x="2695"/>
        <item x="405"/>
        <item x="2086"/>
        <item x="110"/>
        <item x="2554"/>
        <item x="545"/>
        <item x="175"/>
        <item x="2976"/>
        <item x="469"/>
        <item x="313"/>
        <item x="675"/>
        <item x="2204"/>
        <item x="1505"/>
        <item x="542"/>
        <item x="932"/>
        <item x="525"/>
        <item x="1626"/>
        <item x="1858"/>
        <item x="1484"/>
        <item x="370"/>
        <item x="1603"/>
        <item x="1124"/>
        <item x="341"/>
        <item x="2556"/>
        <item x="476"/>
        <item x="1670"/>
        <item x="620"/>
        <item x="320"/>
        <item x="1614"/>
        <item x="12"/>
        <item x="1277"/>
        <item x="99"/>
        <item x="285"/>
        <item x="168"/>
        <item x="557"/>
        <item x="72"/>
        <item x="1083"/>
        <item x="2842"/>
        <item x="1567"/>
        <item x="2042"/>
        <item x="1453"/>
        <item x="2167"/>
        <item x="2304"/>
        <item x="649"/>
        <item x="2130"/>
        <item x="1094"/>
        <item x="1572"/>
        <item x="513"/>
        <item x="616"/>
        <item x="1879"/>
        <item x="160"/>
        <item x="1121"/>
        <item x="2611"/>
        <item x="1439"/>
        <item x="425"/>
        <item x="2779"/>
        <item x="376"/>
        <item x="951"/>
        <item x="465"/>
        <item x="1911"/>
        <item x="2735"/>
        <item x="2309"/>
        <item x="2476"/>
        <item x="674"/>
        <item x="2082"/>
        <item x="2810"/>
        <item x="911"/>
        <item x="2530"/>
        <item x="134"/>
        <item x="919"/>
        <item x="697"/>
        <item x="764"/>
        <item x="1558"/>
        <item x="1827"/>
        <item x="1032"/>
        <item x="2248"/>
        <item x="2043"/>
        <item x="1503"/>
        <item x="2299"/>
        <item x="302"/>
        <item x="1624"/>
        <item x="1341"/>
        <item x="817"/>
        <item x="1582"/>
        <item x="177"/>
        <item x="1794"/>
        <item x="554"/>
        <item x="1066"/>
        <item x="414"/>
        <item x="397"/>
        <item x="2567"/>
        <item x="2841"/>
        <item x="731"/>
        <item x="1368"/>
        <item x="1391"/>
        <item x="2757"/>
        <item x="520"/>
        <item x="1199"/>
        <item x="2771"/>
        <item x="2281"/>
        <item x="2189"/>
        <item x="693"/>
        <item x="1229"/>
        <item x="170"/>
        <item x="2424"/>
        <item x="929"/>
        <item x="571"/>
        <item x="468"/>
        <item x="457"/>
        <item x="1977"/>
        <item x="1502"/>
        <item x="2030"/>
        <item x="1081"/>
        <item x="2009"/>
        <item x="1975"/>
        <item x="2788"/>
        <item x="2391"/>
        <item x="1420"/>
        <item x="971"/>
        <item x="69"/>
        <item x="1645"/>
        <item x="1866"/>
        <item x="682"/>
        <item x="2121"/>
        <item x="2394"/>
        <item x="163"/>
        <item x="1993"/>
        <item x="1449"/>
        <item x="531"/>
        <item x="2039"/>
        <item x="705"/>
        <item x="2468"/>
        <item x="854"/>
        <item x="137"/>
        <item x="1435"/>
        <item x="1272"/>
        <item x="2654"/>
        <item x="1802"/>
        <item x="2705"/>
        <item x="2236"/>
        <item x="446"/>
        <item x="128"/>
        <item x="1384"/>
        <item x="2593"/>
        <item x="991"/>
        <item x="923"/>
        <item x="2529"/>
        <item x="522"/>
        <item x="985"/>
        <item x="1320"/>
        <item x="1901"/>
        <item x="1219"/>
        <item x="1361"/>
        <item x="459"/>
        <item x="2895"/>
        <item x="2478"/>
        <item x="2402"/>
        <item x="2173"/>
        <item x="1781"/>
        <item x="2839"/>
        <item x="1071"/>
        <item x="2939"/>
        <item x="2960"/>
        <item x="853"/>
        <item x="2063"/>
        <item x="299"/>
        <item x="701"/>
        <item x="214"/>
        <item x="582"/>
        <item x="29"/>
        <item x="789"/>
        <item x="2153"/>
        <item x="2793"/>
        <item x="829"/>
        <item x="562"/>
        <item x="1009"/>
        <item x="1837"/>
        <item x="2928"/>
        <item x="1033"/>
        <item x="1766"/>
        <item x="1426"/>
        <item x="1951"/>
        <item x="813"/>
        <item x="2228"/>
        <item x="1839"/>
        <item x="91"/>
        <item x="2021"/>
        <item x="2648"/>
        <item x="859"/>
        <item x="1131"/>
        <item x="2211"/>
        <item x="679"/>
        <item x="379"/>
        <item x="690"/>
        <item x="1828"/>
        <item x="1662"/>
        <item x="2576"/>
        <item x="2462"/>
        <item x="1052"/>
        <item x="1167"/>
        <item x="2500"/>
        <item x="1286"/>
        <item x="2216"/>
        <item x="2990"/>
        <item x="801"/>
        <item x="621"/>
        <item x="470"/>
        <item x="751"/>
        <item x="1739"/>
        <item x="2325"/>
        <item x="2276"/>
        <item x="1467"/>
        <item x="858"/>
        <item x="2511"/>
        <item x="2792"/>
        <item x="927"/>
        <item x="92"/>
        <item x="2806"/>
        <item x="1153"/>
        <item x="1459"/>
        <item x="21"/>
        <item x="1318"/>
        <item x="723"/>
        <item x="959"/>
        <item x="1548"/>
        <item x="2870"/>
        <item x="1547"/>
        <item x="2178"/>
        <item x="2210"/>
        <item x="1586"/>
        <item x="2520"/>
        <item x="1249"/>
        <item x="364"/>
        <item x="201"/>
        <item x="2387"/>
        <item x="1775"/>
        <item x="81"/>
        <item x="2846"/>
        <item x="218"/>
        <item x="2710"/>
        <item x="2143"/>
        <item x="993"/>
        <item x="2759"/>
        <item x="2515"/>
        <item x="2438"/>
        <item x="786"/>
        <item x="2421"/>
        <item x="1699"/>
        <item x="483"/>
        <item x="749"/>
        <item x="2316"/>
        <item x="614"/>
        <item x="2097"/>
        <item x="2809"/>
        <item x="2964"/>
        <item x="1899"/>
        <item x="561"/>
        <item x="383"/>
        <item x="2416"/>
        <item x="1667"/>
        <item x="2330"/>
        <item x="2091"/>
        <item x="2040"/>
        <item x="1176"/>
        <item x="2214"/>
        <item x="1263"/>
        <item x="791"/>
        <item x="2756"/>
        <item x="1208"/>
        <item x="2182"/>
        <item x="1352"/>
        <item x="2773"/>
        <item x="2994"/>
        <item x="1473"/>
        <item x="2672"/>
        <item x="298"/>
        <item x="312"/>
        <item x="1865"/>
        <item x="1816"/>
        <item x="1342"/>
        <item x="1253"/>
        <item x="2693"/>
        <item x="626"/>
        <item x="2826"/>
        <item x="381"/>
        <item x="464"/>
        <item x="2749"/>
        <item x="2906"/>
        <item x="1313"/>
        <item x="546"/>
        <item x="2220"/>
        <item x="519"/>
        <item x="2670"/>
        <item x="2342"/>
        <item x="3004"/>
        <item x="2886"/>
        <item x="490"/>
        <item x="1155"/>
        <item x="2845"/>
        <item x="1436"/>
        <item x="2595"/>
        <item x="1134"/>
        <item x="1353"/>
        <item x="1892"/>
        <item x="1968"/>
        <item x="2904"/>
        <item x="2045"/>
        <item x="144"/>
        <item x="2596"/>
        <item x="156"/>
        <item x="922"/>
        <item x="95"/>
        <item x="1239"/>
        <item x="2149"/>
        <item x="2013"/>
        <item x="1925"/>
        <item x="1197"/>
        <item x="2875"/>
        <item x="2890"/>
        <item x="836"/>
        <item x="1374"/>
        <item x="384"/>
        <item x="1654"/>
        <item x="1150"/>
        <item x="2868"/>
        <item x="2161"/>
        <item x="708"/>
        <item x="146"/>
        <item x="1649"/>
        <item x="1536"/>
        <item x="1631"/>
        <item x="2349"/>
        <item x="2243"/>
        <item x="1243"/>
        <item x="771"/>
        <item x="187"/>
        <item x="93"/>
        <item x="1240"/>
        <item x="2454"/>
        <item x="1696"/>
        <item x="2152"/>
        <item x="2603"/>
        <item x="2066"/>
        <item x="2955"/>
        <item x="2111"/>
        <item x="936"/>
        <item x="362"/>
        <item x="418"/>
        <item x="2786"/>
        <item x="1860"/>
        <item x="1126"/>
        <item x="51"/>
        <item x="2156"/>
        <item x="906"/>
        <item x="1400"/>
        <item x="729"/>
        <item x="403"/>
        <item x="1421"/>
        <item x="1684"/>
        <item x="2499"/>
        <item x="2003"/>
        <item x="1748"/>
        <item x="1887"/>
        <item x="1371"/>
        <item x="2460"/>
        <item x="2395"/>
        <item x="1751"/>
        <item x="526"/>
        <item x="1896"/>
        <item x="840"/>
        <item x="2440"/>
        <item x="612"/>
        <item x="373"/>
        <item x="2138"/>
        <item x="1450"/>
        <item x="1777"/>
        <item x="964"/>
        <item x="2414"/>
        <item x="2000"/>
        <item x="2855"/>
        <item x="1041"/>
        <item x="1970"/>
        <item x="162"/>
        <item x="221"/>
        <item x="884"/>
        <item x="2207"/>
        <item x="1136"/>
        <item x="413"/>
        <item x="2326"/>
        <item x="1486"/>
        <item x="1291"/>
        <item x="876"/>
        <item x="2931"/>
        <item x="2320"/>
        <item x="2418"/>
        <item x="1328"/>
        <item x="935"/>
        <item x="1729"/>
        <item x="747"/>
        <item x="395"/>
        <item x="24"/>
        <item x="1627"/>
        <item x="2921"/>
        <item x="2163"/>
        <item x="2615"/>
        <item x="1099"/>
        <item x="856"/>
        <item x="664"/>
        <item x="1349"/>
        <item x="2688"/>
        <item x="305"/>
        <item x="481"/>
        <item x="2083"/>
        <item x="692"/>
        <item x="1737"/>
        <item x="2286"/>
        <item x="1530"/>
        <item x="345"/>
        <item x="1542"/>
        <item x="2381"/>
        <item x="1215"/>
        <item x="2116"/>
        <item x="1402"/>
        <item x="637"/>
        <item x="1027"/>
        <item x="263"/>
        <item x="784"/>
        <item x="339"/>
        <item x="1383"/>
        <item x="1213"/>
        <item x="2664"/>
        <item x="437"/>
        <item x="2218"/>
        <item x="1462"/>
        <item x="1309"/>
        <item x="348"/>
        <item x="1738"/>
        <item x="2069"/>
        <item x="1528"/>
        <item x="2154"/>
        <item x="1812"/>
        <item x="473"/>
        <item x="1088"/>
        <item x="1675"/>
        <item x="536"/>
        <item x="1477"/>
        <item x="1471"/>
        <item x="811"/>
        <item x="367"/>
        <item x="2385"/>
        <item x="2213"/>
        <item x="2077"/>
        <item x="2900"/>
        <item x="2246"/>
        <item x="2768"/>
        <item x="2606"/>
        <item x="41"/>
        <item x="2535"/>
        <item x="1640"/>
        <item x="276"/>
        <item x="894"/>
        <item x="1166"/>
        <item x="2057"/>
        <item x="1744"/>
        <item x="136"/>
        <item x="1760"/>
        <item x="1796"/>
        <item x="618"/>
        <item x="1635"/>
        <item x="2168"/>
        <item x="2497"/>
        <item x="1702"/>
        <item x="89"/>
        <item x="1769"/>
        <item x="1201"/>
        <item x="494"/>
        <item x="2366"/>
        <item x="598"/>
        <item x="2310"/>
        <item x="1087"/>
        <item x="1190"/>
        <item x="441"/>
        <item x="439"/>
        <item x="2851"/>
        <item x="1184"/>
        <item x="2411"/>
        <item x="1743"/>
        <item x="819"/>
        <item x="581"/>
        <item x="2566"/>
        <item x="75"/>
        <item x="34"/>
        <item x="2047"/>
        <item x="1774"/>
        <item x="1597"/>
        <item x="2150"/>
        <item x="1399"/>
        <item x="902"/>
        <item x="2112"/>
        <item x="1724"/>
        <item x="2828"/>
        <item x="67"/>
        <item x="1680"/>
        <item x="2104"/>
        <item x="236"/>
        <item x="965"/>
        <item x="2880"/>
        <item x="217"/>
        <item x="850"/>
        <item x="986"/>
        <item x="606"/>
        <item x="1356"/>
        <item x="874"/>
        <item x="642"/>
        <item x="1532"/>
        <item x="2061"/>
        <item x="133"/>
        <item x="983"/>
        <item x="83"/>
        <item x="1380"/>
        <item x="1496"/>
        <item x="2399"/>
        <item x="148"/>
        <item x="2324"/>
        <item x="84"/>
        <item x="2575"/>
        <item x="2879"/>
        <item x="212"/>
        <item x="623"/>
        <item x="207"/>
        <item x="1976"/>
        <item x="2439"/>
        <item x="2051"/>
        <item x="2694"/>
        <item x="2155"/>
        <item x="1161"/>
        <item x="1706"/>
        <item x="1231"/>
        <item x="943"/>
        <item x="2075"/>
        <item x="687"/>
        <item x="2597"/>
        <item x="1068"/>
        <item x="1147"/>
        <item x="1060"/>
        <item x="287"/>
        <item x="2755"/>
        <item x="1874"/>
        <item x="2885"/>
        <item x="2123"/>
        <item x="2007"/>
        <item x="1115"/>
        <item x="774"/>
        <item x="2379"/>
        <item x="2357"/>
        <item x="1289"/>
        <item x="2521"/>
        <item x="1427"/>
        <item x="461"/>
        <item x="658"/>
        <item x="2797"/>
        <item x="741"/>
        <item x="2058"/>
        <item x="303"/>
        <item x="2512"/>
        <item x="1813"/>
        <item x="1162"/>
        <item x="2376"/>
        <item x="1664"/>
        <item x="154"/>
        <item x="2509"/>
        <item x="1661"/>
        <item x="2861"/>
        <item x="416"/>
        <item x="1991"/>
        <item x="1544"/>
        <item x="1811"/>
        <item x="2251"/>
        <item x="2135"/>
        <item x="2837"/>
        <item x="1923"/>
        <item x="26"/>
        <item x="2197"/>
        <item x="477"/>
        <item x="1942"/>
        <item x="309"/>
        <item x="1334"/>
        <item x="1040"/>
        <item x="2344"/>
        <item x="2317"/>
        <item x="2397"/>
        <item x="847"/>
        <item x="1648"/>
        <item x="61"/>
        <item x="1579"/>
        <item x="428"/>
        <item x="722"/>
        <item x="1719"/>
        <item x="1798"/>
        <item x="206"/>
        <item x="2553"/>
        <item x="1641"/>
        <item x="1791"/>
        <item x="724"/>
        <item x="830"/>
        <item x="488"/>
        <item x="484"/>
        <item x="2292"/>
        <item x="1406"/>
        <item x="1569"/>
        <item x="835"/>
        <item x="954"/>
        <item x="377"/>
        <item x="30"/>
        <item x="1846"/>
        <item x="2704"/>
        <item x="1438"/>
        <item x="2643"/>
        <item x="1998"/>
        <item x="2456"/>
        <item x="1125"/>
        <item x="2142"/>
        <item x="2590"/>
        <item x="896"/>
        <item x="132"/>
        <item x="2728"/>
        <item x="1855"/>
        <item x="2072"/>
        <item x="1966"/>
        <item x="529"/>
        <item x="1092"/>
        <item x="1014"/>
        <item x="1388"/>
        <item x="2313"/>
        <item x="806"/>
        <item x="2914"/>
        <item x="1703"/>
        <item x="2244"/>
        <item x="2453"/>
        <item x="1265"/>
        <item x="802"/>
        <item x="2588"/>
        <item x="2830"/>
        <item x="2506"/>
        <item x="2048"/>
        <item x="2608"/>
        <item x="1833"/>
        <item x="773"/>
        <item x="319"/>
        <item x="3018"/>
        <item x="790"/>
        <item x="2490"/>
        <item x="1319"/>
        <item x="2265"/>
        <item x="1490"/>
        <item x="2488"/>
        <item x="1756"/>
        <item x="1578"/>
        <item x="2448"/>
        <item x="0"/>
        <item x="1711"/>
        <item x="2750"/>
        <item x="2272"/>
        <item x="639"/>
        <item x="1500"/>
        <item x="1954"/>
        <item x="1916"/>
        <item x="1458"/>
        <item x="625"/>
        <item x="1216"/>
        <item x="255"/>
        <item x="2733"/>
        <item x="2801"/>
        <item x="445"/>
        <item x="1301"/>
        <item x="1576"/>
        <item x="872"/>
        <item x="3008"/>
        <item x="2417"/>
        <item x="412"/>
        <item x="2524"/>
        <item x="1107"/>
        <item x="2537"/>
        <item x="721"/>
        <item x="901"/>
        <item x="50"/>
        <item x="689"/>
        <item x="2258"/>
        <item x="2764"/>
        <item x="591"/>
        <item x="2652"/>
        <item x="330"/>
        <item x="2946"/>
        <item x="1778"/>
        <item x="450"/>
        <item x="2390"/>
        <item x="486"/>
        <item x="281"/>
        <item x="745"/>
        <item x="2408"/>
        <item x="1531"/>
        <item x="631"/>
        <item x="2175"/>
        <item x="2501"/>
        <item x="1355"/>
        <item x="2950"/>
        <item x="59"/>
        <item x="2363"/>
        <item x="640"/>
        <item x="1221"/>
        <item x="822"/>
        <item x="181"/>
        <item x="738"/>
        <item x="1317"/>
        <item x="1200"/>
        <item x="719"/>
        <item x="1082"/>
        <item x="1897"/>
        <item x="2891"/>
        <item x="270"/>
        <item x="10"/>
        <item x="315"/>
        <item x="228"/>
        <item x="2428"/>
        <item x="1285"/>
        <item x="1720"/>
        <item x="421"/>
        <item x="357"/>
        <item x="999"/>
        <item x="2681"/>
        <item x="2419"/>
        <item x="506"/>
        <item x="599"/>
        <item x="2718"/>
        <item x="1982"/>
        <item x="2582"/>
        <item x="892"/>
        <item x="2859"/>
        <item x="2996"/>
        <item x="2632"/>
        <item x="608"/>
        <item x="2618"/>
        <item x="1634"/>
        <item x="1601"/>
        <item x="1344"/>
        <item x="25"/>
        <item x="2289"/>
        <item x="1763"/>
        <item x="2504"/>
        <item x="2586"/>
        <item x="1214"/>
        <item x="2099"/>
        <item x="2353"/>
        <item x="1856"/>
        <item x="2867"/>
        <item x="1445"/>
        <item x="127"/>
        <item x="420"/>
        <item x="1852"/>
        <item x="1045"/>
        <item x="1232"/>
        <item x="1101"/>
        <item x="1922"/>
        <item x="2558"/>
        <item x="2487"/>
        <item x="1362"/>
        <item x="1217"/>
        <item x="2519"/>
        <item x="994"/>
        <item x="229"/>
        <item x="2918"/>
        <item x="1404"/>
        <item x="2627"/>
        <item x="2002"/>
        <item x="74"/>
        <item x="511"/>
        <item x="1557"/>
        <item x="1930"/>
        <item x="2356"/>
        <item x="843"/>
        <item x="508"/>
        <item x="2674"/>
        <item x="1844"/>
        <item x="2193"/>
        <item x="322"/>
        <item x="2776"/>
        <item x="1717"/>
        <item x="1988"/>
        <item x="3016"/>
        <item x="1051"/>
        <item x="1008"/>
        <item x="2380"/>
        <item x="15"/>
        <item x="2096"/>
        <item x="2166"/>
        <item x="1992"/>
        <item x="1742"/>
        <item x="2041"/>
        <item x="1302"/>
        <item x="2134"/>
        <item x="2863"/>
        <item x="2183"/>
        <item x="2185"/>
        <item x="2396"/>
        <item x="2668"/>
        <item x="2956"/>
        <item x="1728"/>
        <item x="2023"/>
        <item t="default"/>
      </items>
    </pivotField>
    <pivotField numFmtId="2" showAll="0"/>
    <pivotField numFmtId="164" showAll="0"/>
    <pivotField showAll="0">
      <items count="4">
        <item x="2"/>
        <item x="0"/>
        <item x="1"/>
        <item t="default"/>
      </items>
    </pivotField>
  </pivotFields>
  <rowFields count="1">
    <field x="3"/>
  </rowFields>
  <rowItems count="12">
    <i>
      <x/>
    </i>
    <i>
      <x v="1"/>
    </i>
    <i>
      <x v="2"/>
    </i>
    <i>
      <x v="3"/>
    </i>
    <i>
      <x v="4"/>
    </i>
    <i>
      <x v="5"/>
    </i>
    <i>
      <x v="6"/>
    </i>
    <i>
      <x v="7"/>
    </i>
    <i>
      <x v="8"/>
    </i>
    <i>
      <x v="9"/>
    </i>
    <i>
      <x v="10"/>
    </i>
    <i t="grand">
      <x/>
    </i>
  </rowItems>
  <colItems count="1">
    <i/>
  </colItems>
  <dataFields count="1">
    <dataField name="Sum of Units_Sold_2024" fld="15" baseField="0" baseItem="0" numFmtId="168"/>
  </dataFields>
  <formats count="1">
    <format dxfId="4">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743EFF-B521-497A-826A-7D3FFA802E98}" name="Battery efficienc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C189:D195" firstHeaderRow="1" firstDataRow="1" firstDataCol="1"/>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showAll="0"/>
    <pivotField showAll="0">
      <items count="12">
        <item x="0"/>
        <item x="4"/>
        <item x="10"/>
        <item x="8"/>
        <item x="6"/>
        <item x="2"/>
        <item x="9"/>
        <item x="7"/>
        <item x="3"/>
        <item x="5"/>
        <item x="1"/>
        <item t="default"/>
      </items>
    </pivotField>
    <pivotField axis="axisRow" showAll="0" measureFilter="1">
      <items count="16">
        <item x="5"/>
        <item x="1"/>
        <item x="7"/>
        <item x="4"/>
        <item x="8"/>
        <item x="2"/>
        <item x="13"/>
        <item x="0"/>
        <item x="14"/>
        <item x="3"/>
        <item x="12"/>
        <item x="10"/>
        <item x="11"/>
        <item x="6"/>
        <item x="9"/>
        <item t="default"/>
      </items>
    </pivotField>
    <pivotField showAll="0"/>
    <pivotField showAll="0"/>
    <pivotField showAll="0"/>
    <pivotField showAll="0"/>
    <pivotField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showAll="0"/>
    <pivotField showAll="0"/>
    <pivotField numFmtId="164" showAll="0">
      <items count="3023">
        <item x="321"/>
        <item x="1424"/>
        <item x="823"/>
        <item x="2938"/>
        <item x="800"/>
        <item x="8"/>
        <item x="1278"/>
        <item x="2085"/>
        <item x="178"/>
        <item x="1298"/>
        <item x="279"/>
        <item x="3010"/>
        <item x="502"/>
        <item x="237"/>
        <item x="2398"/>
        <item x="2850"/>
        <item x="1529"/>
        <item x="344"/>
        <item x="2392"/>
        <item x="1283"/>
        <item x="984"/>
        <item x="1447"/>
        <item x="2308"/>
        <item x="2690"/>
        <item x="1912"/>
        <item x="2060"/>
        <item x="1038"/>
        <item x="1110"/>
        <item x="2245"/>
        <item x="2758"/>
        <item x="2370"/>
        <item x="415"/>
        <item x="2018"/>
        <item x="2577"/>
        <item x="2866"/>
        <item x="1002"/>
        <item x="2315"/>
        <item x="2431"/>
        <item x="1848"/>
        <item x="2359"/>
        <item x="1810"/>
        <item x="2434"/>
        <item x="678"/>
        <item x="1583"/>
        <item x="2836"/>
        <item x="1518"/>
        <item x="1523"/>
        <item x="2591"/>
        <item x="851"/>
        <item x="1843"/>
        <item x="1386"/>
        <item x="575"/>
        <item x="1987"/>
        <item x="2573"/>
        <item x="1118"/>
        <item x="1143"/>
        <item x="1218"/>
        <item x="2078"/>
        <item x="1776"/>
        <item x="505"/>
        <item x="736"/>
        <item x="1736"/>
        <item x="660"/>
        <item x="904"/>
        <item x="1476"/>
        <item x="1376"/>
        <item x="433"/>
        <item x="1259"/>
        <item x="1995"/>
        <item x="775"/>
        <item x="864"/>
        <item x="609"/>
        <item x="1735"/>
        <item x="2473"/>
        <item x="2451"/>
        <item x="1905"/>
        <item x="1135"/>
        <item x="98"/>
        <item x="1133"/>
        <item x="1933"/>
        <item x="1789"/>
        <item x="1395"/>
        <item x="1807"/>
        <item x="602"/>
        <item x="1390"/>
        <item x="1819"/>
        <item x="2667"/>
        <item x="1322"/>
        <item x="2483"/>
        <item x="184"/>
        <item x="2253"/>
        <item x="1580"/>
        <item x="2295"/>
        <item x="1258"/>
        <item x="2927"/>
        <item x="952"/>
        <item x="1022"/>
        <item x="2409"/>
        <item x="447"/>
        <item x="2492"/>
        <item x="2989"/>
        <item x="567"/>
        <item x="1188"/>
        <item x="1883"/>
        <item x="756"/>
        <item x="2849"/>
        <item x="1098"/>
        <item x="2646"/>
        <item x="2838"/>
        <item x="2600"/>
        <item x="1055"/>
        <item x="332"/>
        <item x="1731"/>
        <item x="1204"/>
        <item x="1803"/>
        <item x="2552"/>
        <item x="2564"/>
        <item x="1417"/>
        <item x="112"/>
        <item x="514"/>
        <item x="712"/>
        <item x="782"/>
        <item x="234"/>
        <item x="1623"/>
        <item x="1823"/>
        <item x="714"/>
        <item x="1685"/>
        <item x="2093"/>
        <item x="2940"/>
        <item x="222"/>
        <item x="862"/>
        <item x="2144"/>
        <item x="2857"/>
        <item x="2999"/>
        <item x="35"/>
        <item x="2907"/>
        <item x="667"/>
        <item x="2255"/>
        <item x="1636"/>
        <item x="2682"/>
        <item x="2894"/>
        <item x="2707"/>
        <item x="2671"/>
        <item x="2790"/>
        <item x="1612"/>
        <item x="1183"/>
        <item x="1506"/>
        <item x="2592"/>
        <item x="2824"/>
        <item x="1873"/>
        <item x="1932"/>
        <item x="1575"/>
        <item x="669"/>
        <item x="1186"/>
        <item x="3003"/>
        <item x="2912"/>
        <item x="958"/>
        <item x="808"/>
        <item x="503"/>
        <item x="1171"/>
        <item x="2014"/>
        <item x="427"/>
        <item x="219"/>
        <item x="1280"/>
        <item x="142"/>
        <item x="1160"/>
        <item x="1713"/>
        <item x="1915"/>
        <item x="394"/>
        <item x="5"/>
        <item x="389"/>
        <item x="2466"/>
        <item x="340"/>
        <item x="455"/>
        <item x="1869"/>
        <item x="2131"/>
        <item x="185"/>
        <item x="534"/>
        <item x="2145"/>
        <item x="1348"/>
        <item x="769"/>
        <item x="944"/>
        <item x="1698"/>
        <item x="396"/>
        <item x="1679"/>
        <item x="190"/>
        <item x="2472"/>
        <item x="45"/>
        <item x="13"/>
        <item x="2282"/>
        <item x="556"/>
        <item x="316"/>
        <item x="2621"/>
        <item x="1130"/>
        <item x="2481"/>
        <item x="622"/>
        <item x="917"/>
        <item x="2647"/>
        <item x="2252"/>
        <item x="2054"/>
        <item x="704"/>
        <item x="1727"/>
        <item x="2117"/>
        <item x="989"/>
        <item x="925"/>
        <item x="2651"/>
        <item x="2796"/>
        <item x="1233"/>
        <item x="223"/>
        <item x="2016"/>
        <item x="754"/>
        <item x="2817"/>
        <item x="1688"/>
        <item x="710"/>
        <item x="2124"/>
        <item x="1487"/>
        <item x="1140"/>
        <item x="1373"/>
        <item x="2174"/>
        <item x="2165"/>
        <item x="1629"/>
        <item x="1598"/>
        <item x="1096"/>
        <item x="208"/>
        <item x="73"/>
        <item x="1554"/>
        <item x="1343"/>
        <item x="1260"/>
        <item x="2260"/>
        <item x="1117"/>
        <item x="2799"/>
        <item x="2740"/>
        <item x="870"/>
        <item x="2816"/>
        <item x="2540"/>
        <item x="2261"/>
        <item x="215"/>
        <item x="528"/>
        <item x="2958"/>
        <item x="1939"/>
        <item x="194"/>
        <item x="1363"/>
        <item x="231"/>
        <item x="577"/>
        <item x="1444"/>
        <item x="2847"/>
        <item x="1079"/>
        <item x="2307"/>
        <item x="2480"/>
        <item x="778"/>
        <item x="241"/>
        <item x="245"/>
        <item x="347"/>
        <item x="2943"/>
        <item x="2297"/>
        <item x="1273"/>
        <item x="1340"/>
        <item x="2329"/>
        <item x="1422"/>
        <item x="1148"/>
        <item x="1405"/>
        <item x="1898"/>
        <item x="2087"/>
        <item x="171"/>
        <item x="860"/>
        <item x="1686"/>
        <item x="839"/>
        <item x="1300"/>
        <item x="1103"/>
        <item x="1693"/>
        <item x="702"/>
        <item x="105"/>
        <item x="2936"/>
        <item x="1512"/>
        <item x="1238"/>
        <item x="1175"/>
        <item x="963"/>
        <item x="1568"/>
        <item x="431"/>
        <item x="426"/>
        <item x="2666"/>
        <item x="1262"/>
        <item x="1109"/>
        <item x="4"/>
        <item x="150"/>
        <item x="408"/>
        <item x="2882"/>
        <item x="2589"/>
        <item x="2533"/>
        <item x="2741"/>
        <item x="694"/>
        <item x="978"/>
        <item x="328"/>
        <item x="1310"/>
        <item x="1730"/>
        <item x="365"/>
        <item x="1397"/>
        <item x="2126"/>
        <item x="795"/>
        <item x="1834"/>
        <item x="1321"/>
        <item x="933"/>
        <item x="605"/>
        <item x="1020"/>
        <item x="3007"/>
        <item x="2026"/>
        <item x="135"/>
        <item x="119"/>
        <item x="235"/>
        <item x="2318"/>
        <item x="2283"/>
        <item x="586"/>
        <item x="1042"/>
        <item x="2807"/>
        <item x="1849"/>
        <item x="2751"/>
        <item x="2019"/>
        <item x="2609"/>
        <item x="1336"/>
        <item x="1111"/>
        <item x="220"/>
        <item x="2732"/>
        <item x="849"/>
        <item x="77"/>
        <item x="122"/>
        <item x="2995"/>
        <item x="205"/>
        <item x="2743"/>
        <item x="977"/>
        <item x="111"/>
        <item x="423"/>
        <item x="499"/>
        <item x="2467"/>
        <item x="585"/>
        <item x="2274"/>
        <item x="1326"/>
        <item x="559"/>
        <item x="1825"/>
        <item x="2474"/>
        <item x="3"/>
        <item x="249"/>
        <item x="2548"/>
        <item x="1630"/>
        <item x="844"/>
        <item x="2706"/>
        <item x="2176"/>
        <item x="1822"/>
        <item x="590"/>
        <item x="2714"/>
        <item x="198"/>
        <item x="1985"/>
        <item x="1070"/>
        <item x="453"/>
        <item x="1853"/>
        <item x="498"/>
        <item x="1174"/>
        <item x="2734"/>
        <item x="460"/>
        <item x="1010"/>
        <item x="2774"/>
        <item x="1097"/>
        <item x="1584"/>
        <item x="491"/>
        <item x="1325"/>
        <item x="535"/>
        <item x="888"/>
        <item x="2426"/>
        <item x="2108"/>
        <item x="202"/>
        <item x="1222"/>
        <item x="1357"/>
        <item x="2715"/>
        <item x="1220"/>
        <item x="390"/>
        <item x="261"/>
        <item x="1037"/>
        <item x="1457"/>
        <item x="2542"/>
        <item x="1058"/>
        <item x="1012"/>
        <item x="565"/>
        <item x="1469"/>
        <item x="1712"/>
        <item x="1198"/>
        <item x="1311"/>
        <item x="633"/>
        <item x="226"/>
        <item x="2639"/>
        <item x="815"/>
        <item x="653"/>
        <item x="1877"/>
        <item x="1587"/>
        <item x="1658"/>
        <item x="2219"/>
        <item x="812"/>
        <item x="248"/>
        <item x="351"/>
        <item x="267"/>
        <item x="2372"/>
        <item x="1288"/>
        <item x="861"/>
        <item x="1189"/>
        <item x="1805"/>
        <item x="1369"/>
        <item x="2226"/>
        <item x="243"/>
        <item x="2200"/>
        <item x="1415"/>
        <item x="1948"/>
        <item x="967"/>
        <item x="2229"/>
        <item x="2361"/>
        <item x="1842"/>
        <item x="2898"/>
        <item x="210"/>
        <item x="1959"/>
        <item x="1276"/>
        <item x="434"/>
        <item x="1779"/>
        <item x="1269"/>
        <item x="2482"/>
        <item x="492"/>
        <item x="630"/>
        <item x="2935"/>
        <item x="1463"/>
        <item x="758"/>
        <item x="651"/>
        <item x="1522"/>
        <item x="957"/>
        <item x="2010"/>
        <item x="953"/>
        <item x="2373"/>
        <item x="1482"/>
        <item x="1448"/>
        <item x="2896"/>
        <item x="2503"/>
        <item x="865"/>
        <item x="1990"/>
        <item x="2502"/>
        <item x="32"/>
        <item x="2017"/>
        <item x="726"/>
        <item x="1364"/>
        <item x="2969"/>
        <item x="2551"/>
        <item x="2008"/>
        <item x="1046"/>
        <item x="1504"/>
        <item x="2224"/>
        <item x="2237"/>
        <item x="1015"/>
        <item x="2988"/>
        <item x="1398"/>
        <item x="1514"/>
        <item x="352"/>
        <item x="2368"/>
        <item x="2410"/>
        <item x="2382"/>
        <item x="1695"/>
        <item x="2724"/>
        <item x="766"/>
        <item x="550"/>
        <item x="11"/>
        <item x="411"/>
        <item x="889"/>
        <item x="2496"/>
        <item x="1590"/>
        <item x="257"/>
        <item x="2076"/>
        <item x="897"/>
        <item x="2814"/>
        <item x="668"/>
        <item x="2649"/>
        <item x="1840"/>
        <item x="878"/>
        <item x="603"/>
        <item x="2729"/>
        <item x="845"/>
        <item x="1726"/>
        <item x="2335"/>
        <item x="96"/>
        <item x="68"/>
        <item x="80"/>
        <item x="109"/>
        <item x="1752"/>
        <item x="2484"/>
        <item x="629"/>
        <item x="1655"/>
        <item x="686"/>
        <item x="1758"/>
        <item x="131"/>
        <item x="1657"/>
        <item x="2642"/>
        <item x="995"/>
        <item x="199"/>
        <item x="799"/>
        <item x="76"/>
        <item x="1268"/>
        <item x="783"/>
        <item x="2683"/>
        <item x="2952"/>
        <item x="164"/>
        <item x="1732"/>
        <item x="2623"/>
        <item x="2412"/>
        <item x="2562"/>
        <item x="186"/>
        <item x="213"/>
        <item x="2362"/>
        <item x="798"/>
        <item x="1141"/>
        <item x="1513"/>
        <item x="1292"/>
        <item x="1203"/>
        <item x="713"/>
        <item x="592"/>
        <item x="3005"/>
        <item x="1755"/>
        <item x="2038"/>
        <item x="583"/>
        <item x="472"/>
        <item x="167"/>
        <item x="385"/>
        <item x="2514"/>
        <item x="1191"/>
        <item x="1004"/>
        <item x="735"/>
        <item x="1089"/>
        <item x="1771"/>
        <item x="2550"/>
        <item x="2770"/>
        <item x="2089"/>
        <item x="2975"/>
        <item x="1177"/>
        <item x="955"/>
        <item x="2212"/>
        <item x="107"/>
        <item x="680"/>
        <item x="2079"/>
        <item x="1205"/>
        <item x="1541"/>
        <item x="1478"/>
        <item x="1061"/>
        <item x="743"/>
        <item x="2364"/>
        <item x="947"/>
        <item x="1255"/>
        <item x="2692"/>
        <item x="2893"/>
        <item x="474"/>
        <item x="1154"/>
        <item x="706"/>
        <item x="1539"/>
        <item x="275"/>
        <item x="489"/>
        <item x="1594"/>
        <item x="2327"/>
        <item x="2917"/>
        <item x="1609"/>
        <item x="1159"/>
        <item x="1305"/>
        <item x="1907"/>
        <item x="2113"/>
        <item x="1359"/>
        <item x="378"/>
        <item x="2910"/>
        <item x="401"/>
        <item x="2209"/>
        <item x="1714"/>
        <item x="2256"/>
        <item x="239"/>
        <item x="1928"/>
        <item x="2420"/>
        <item x="2640"/>
        <item x="1845"/>
        <item x="703"/>
        <item x="2430"/>
        <item x="914"/>
        <item x="1718"/>
        <item x="2645"/>
        <item x="2536"/>
        <item x="28"/>
        <item x="1172"/>
        <item x="1668"/>
        <item x="1294"/>
        <item x="2877"/>
        <item x="765"/>
        <item x="2972"/>
        <item x="1885"/>
        <item x="576"/>
        <item x="1552"/>
        <item x="1953"/>
        <item x="2024"/>
        <item x="1074"/>
        <item x="2427"/>
        <item x="438"/>
        <item x="1211"/>
        <item x="1610"/>
        <item x="1193"/>
        <item x="2876"/>
        <item x="2546"/>
        <item x="2132"/>
        <item x="293"/>
        <item x="334"/>
        <item x="1678"/>
        <item x="1888"/>
        <item x="2665"/>
        <item x="501"/>
        <item x="2628"/>
        <item x="296"/>
        <item x="975"/>
        <item x="2311"/>
        <item x="510"/>
        <item x="393"/>
        <item x="2378"/>
        <item x="921"/>
        <item x="2968"/>
        <item x="1290"/>
        <item x="517"/>
        <item x="657"/>
        <item x="2407"/>
        <item x="551"/>
        <item x="643"/>
        <item x="97"/>
        <item x="1003"/>
        <item x="338"/>
        <item x="776"/>
        <item x="1535"/>
        <item x="2941"/>
        <item x="1370"/>
        <item x="596"/>
        <item x="1315"/>
        <item x="2570"/>
        <item x="2303"/>
        <item x="611"/>
        <item x="1613"/>
        <item x="2631"/>
        <item x="1566"/>
        <item x="2190"/>
        <item x="2599"/>
        <item x="803"/>
        <item x="2629"/>
        <item x="515"/>
        <item x="2129"/>
        <item x="153"/>
        <item x="1902"/>
        <item x="1814"/>
        <item x="2458"/>
        <item x="2290"/>
        <item x="2630"/>
        <item x="1085"/>
        <item x="2541"/>
        <item x="1784"/>
        <item x="2528"/>
        <item x="2027"/>
        <item x="1682"/>
        <item x="2266"/>
        <item x="998"/>
        <item x="308"/>
        <item x="71"/>
        <item x="1324"/>
        <item x="250"/>
        <item x="2864"/>
        <item x="323"/>
        <item x="2084"/>
        <item x="2825"/>
        <item x="1804"/>
        <item x="1886"/>
        <item x="2812"/>
        <item x="733"/>
        <item x="449"/>
        <item x="2655"/>
        <item x="1560"/>
        <item x="867"/>
        <item x="1762"/>
        <item x="768"/>
        <item x="584"/>
        <item x="2624"/>
        <item x="1144"/>
        <item x="16"/>
        <item x="2254"/>
        <item x="1600"/>
        <item x="691"/>
        <item x="1464"/>
        <item x="290"/>
        <item x="2437"/>
        <item x="2423"/>
        <item x="2658"/>
        <item x="1245"/>
        <item x="569"/>
        <item x="2098"/>
        <item x="527"/>
        <item x="2354"/>
        <item x="126"/>
        <item x="2568"/>
        <item x="329"/>
        <item x="2070"/>
        <item x="770"/>
        <item x="1519"/>
        <item x="2763"/>
        <item x="2464"/>
        <item x="436"/>
        <item x="2186"/>
        <item x="1116"/>
        <item x="3001"/>
        <item x="1895"/>
        <item x="1917"/>
        <item x="117"/>
        <item x="1745"/>
        <item x="1271"/>
        <item x="3009"/>
        <item x="141"/>
        <item x="1225"/>
        <item x="1168"/>
        <item x="2322"/>
        <item x="2944"/>
        <item x="1185"/>
        <item x="1418"/>
        <item x="890"/>
        <item x="1137"/>
        <item x="788"/>
        <item x="166"/>
        <item x="1100"/>
        <item x="2527"/>
        <item x="1638"/>
        <item x="2371"/>
        <item x="2238"/>
        <item x="699"/>
        <item x="734"/>
        <item x="2901"/>
        <item x="2532"/>
        <item x="1773"/>
        <item x="3012"/>
        <item x="307"/>
        <item x="54"/>
        <item x="2822"/>
        <item x="331"/>
        <item x="588"/>
        <item x="661"/>
        <item x="597"/>
        <item x="1437"/>
        <item x="2240"/>
        <item x="2993"/>
        <item x="2215"/>
        <item x="129"/>
        <item x="1551"/>
        <item x="2949"/>
        <item x="2947"/>
        <item x="715"/>
        <item x="479"/>
        <item x="2393"/>
        <item x="2491"/>
        <item x="1102"/>
        <item x="1864"/>
        <item x="1389"/>
        <item x="1862"/>
        <item x="1241"/>
        <item x="55"/>
        <item x="350"/>
        <item x="2233"/>
        <item x="1149"/>
        <item x="555"/>
        <item x="2067"/>
        <item x="1030"/>
        <item x="601"/>
        <item x="2485"/>
        <item x="650"/>
        <item x="2720"/>
        <item x="885"/>
        <item x="2685"/>
        <item x="1151"/>
        <item x="1691"/>
        <item x="2103"/>
        <item x="1563"/>
        <item x="2911"/>
        <item x="2250"/>
        <item x="2092"/>
        <item x="2445"/>
        <item x="180"/>
        <item x="2873"/>
        <item x="2196"/>
        <item x="495"/>
        <item x="574"/>
        <item x="1949"/>
        <item x="2971"/>
        <item x="2991"/>
        <item x="1962"/>
        <item x="493"/>
        <item x="717"/>
        <item x="280"/>
        <item x="2450"/>
        <item x="2337"/>
        <item x="1257"/>
        <item x="2635"/>
        <item x="2660"/>
        <item x="2046"/>
        <item x="1893"/>
        <item x="509"/>
        <item x="2848"/>
        <item x="2811"/>
        <item x="1454"/>
        <item x="1139"/>
        <item x="638"/>
        <item x="2987"/>
        <item x="1903"/>
        <item x="1733"/>
        <item x="512"/>
        <item x="2925"/>
        <item x="1625"/>
        <item x="1643"/>
        <item x="2056"/>
        <item x="628"/>
        <item x="1944"/>
        <item x="1656"/>
        <item x="2697"/>
        <item x="192"/>
        <item x="1194"/>
        <item x="480"/>
        <item x="1157"/>
        <item x="387"/>
        <item x="2333"/>
        <item x="2114"/>
        <item x="2442"/>
        <item x="2746"/>
        <item x="838"/>
        <item x="1561"/>
        <item x="2831"/>
        <item x="887"/>
        <item x="2518"/>
        <item x="960"/>
        <item x="948"/>
        <item x="1378"/>
        <item x="1"/>
        <item x="1446"/>
        <item x="1327"/>
        <item x="2508"/>
        <item x="2495"/>
        <item x="1786"/>
        <item x="930"/>
        <item x="125"/>
        <item x="20"/>
        <item x="2095"/>
        <item x="1910"/>
        <item x="711"/>
        <item x="2348"/>
        <item x="1275"/>
        <item x="88"/>
        <item x="1335"/>
        <item x="1455"/>
        <item x="2721"/>
        <item x="1593"/>
        <item x="767"/>
        <item x="869"/>
        <item x="2151"/>
        <item x="2526"/>
        <item x="684"/>
        <item x="2498"/>
        <item x="2634"/>
        <item x="846"/>
        <item x="232"/>
        <item x="297"/>
        <item x="2607"/>
        <item x="2037"/>
        <item x="1244"/>
        <item x="842"/>
        <item x="2872"/>
        <item x="2264"/>
        <item x="1618"/>
        <item x="70"/>
        <item x="2883"/>
        <item x="1604"/>
        <item x="452"/>
        <item x="6"/>
        <item x="310"/>
        <item x="2821"/>
        <item x="2004"/>
        <item x="982"/>
        <item x="683"/>
        <item x="2613"/>
        <item x="337"/>
        <item x="18"/>
        <item x="681"/>
        <item x="2208"/>
        <item x="1408"/>
        <item x="404"/>
        <item x="1605"/>
        <item x="2983"/>
        <item x="1646"/>
        <item x="974"/>
        <item x="2347"/>
        <item x="1123"/>
        <item x="1830"/>
        <item x="2065"/>
        <item x="53"/>
        <item x="382"/>
        <item x="301"/>
        <item x="600"/>
        <item x="1105"/>
        <item x="2662"/>
        <item x="2726"/>
        <item x="2444"/>
        <item x="478"/>
        <item x="311"/>
        <item x="159"/>
        <item x="2452"/>
        <item x="1314"/>
        <item x="1212"/>
        <item x="1884"/>
        <item x="1005"/>
        <item x="346"/>
        <item x="2312"/>
        <item x="360"/>
        <item x="2780"/>
        <item x="2772"/>
        <item x="2637"/>
        <item x="2275"/>
        <item x="543"/>
        <item x="2033"/>
        <item x="1659"/>
        <item x="294"/>
        <item x="672"/>
        <item x="2025"/>
        <item x="956"/>
        <item x="1430"/>
        <item x="2951"/>
        <item x="358"/>
        <item x="1981"/>
        <item x="2141"/>
        <item x="1521"/>
        <item x="1209"/>
        <item x="2808"/>
        <item x="1628"/>
        <item x="990"/>
        <item x="1086"/>
        <item x="2011"/>
        <item x="2538"/>
        <item x="1366"/>
        <item x="2005"/>
        <item x="635"/>
        <item x="2974"/>
        <item x="1534"/>
        <item x="2073"/>
        <item x="1360"/>
        <item x="907"/>
        <item x="1704"/>
        <item x="2970"/>
        <item x="909"/>
        <item x="1818"/>
        <item x="2341"/>
        <item x="1958"/>
        <item x="2967"/>
        <item x="895"/>
        <item x="1709"/>
        <item x="2840"/>
        <item x="827"/>
        <item x="2328"/>
        <item x="1965"/>
        <item x="2020"/>
        <item x="1672"/>
        <item x="2653"/>
        <item x="1434"/>
        <item x="632"/>
        <item x="1451"/>
        <item x="2279"/>
        <item x="49"/>
        <item x="2744"/>
        <item x="138"/>
        <item x="1692"/>
        <item x="3015"/>
        <item x="1596"/>
        <item x="1475"/>
        <item x="2616"/>
        <item x="260"/>
        <item x="2980"/>
        <item x="2435"/>
        <item x="1075"/>
        <item x="1507"/>
        <item x="2257"/>
        <item x="881"/>
        <item x="196"/>
        <item x="200"/>
        <item x="2194"/>
        <item x="2736"/>
        <item x="2545"/>
        <item x="2783"/>
        <item x="1338"/>
        <item x="1863"/>
        <item x="2230"/>
        <item x="1734"/>
        <item x="211"/>
        <item x="44"/>
        <item x="627"/>
        <item x="1677"/>
        <item x="85"/>
        <item x="2892"/>
        <item x="1377"/>
        <item x="931"/>
        <item x="1173"/>
        <item x="824"/>
        <item x="1765"/>
        <item x="143"/>
        <item x="1957"/>
        <item x="191"/>
        <item x="2745"/>
        <item x="2296"/>
        <item x="2986"/>
        <item x="2064"/>
        <item x="19"/>
        <item x="2477"/>
        <item x="727"/>
        <item x="2723"/>
        <item x="1018"/>
        <item x="2022"/>
        <item x="560"/>
        <item x="253"/>
        <item x="2284"/>
        <item x="2459"/>
        <item x="753"/>
        <item x="2777"/>
        <item x="1620"/>
        <item x="1413"/>
        <item x="1152"/>
        <item x="797"/>
        <item x="825"/>
        <item x="2449"/>
        <item x="283"/>
        <item x="1210"/>
        <item x="155"/>
        <item x="737"/>
        <item x="566"/>
        <item x="1165"/>
        <item x="962"/>
        <item x="2429"/>
        <item x="1178"/>
        <item x="2979"/>
        <item x="2234"/>
        <item x="2377"/>
        <item x="1946"/>
        <item x="1407"/>
        <item x="1113"/>
        <item x="1297"/>
        <item x="946"/>
        <item x="1722"/>
        <item x="2897"/>
        <item x="1423"/>
        <item x="1546"/>
        <item x="1921"/>
        <item x="1416"/>
        <item x="1494"/>
        <item x="2120"/>
        <item x="1443"/>
        <item x="1515"/>
        <item x="2288"/>
        <item x="1062"/>
        <item x="1145"/>
        <item x="882"/>
        <item x="2852"/>
        <item x="2159"/>
        <item x="595"/>
        <item x="2571"/>
        <item x="1385"/>
        <item x="718"/>
        <item x="533"/>
        <item x="796"/>
        <item x="277"/>
        <item x="1772"/>
        <item x="2436"/>
        <item x="1936"/>
        <item x="2641"/>
        <item x="1806"/>
        <item x="1663"/>
        <item x="2594"/>
        <item x="1941"/>
        <item x="1090"/>
        <item x="2277"/>
        <item x="1394"/>
        <item x="485"/>
        <item x="837"/>
        <item x="2933"/>
        <item x="852"/>
        <item x="482"/>
        <item x="2620"/>
        <item x="282"/>
        <item x="1387"/>
        <item x="2785"/>
        <item x="1284"/>
        <item x="2638"/>
        <item x="1108"/>
        <item x="179"/>
        <item x="507"/>
        <item x="265"/>
        <item x="1252"/>
        <item x="1599"/>
        <item x="1181"/>
        <item x="17"/>
        <item x="1036"/>
        <item x="233"/>
        <item x="794"/>
        <item x="2932"/>
        <item x="1460"/>
        <item x="2673"/>
        <item x="2345"/>
        <item x="1785"/>
        <item x="1787"/>
        <item x="1248"/>
        <item x="2602"/>
        <item x="1299"/>
        <item x="1952"/>
        <item x="247"/>
        <item x="2644"/>
        <item x="898"/>
        <item x="1639"/>
        <item x="1202"/>
        <item x="1647"/>
        <item x="1821"/>
        <item x="716"/>
        <item x="1725"/>
        <item x="1106"/>
        <item x="101"/>
        <item x="475"/>
        <item x="2699"/>
        <item x="652"/>
        <item x="1841"/>
        <item x="579"/>
        <item x="2803"/>
        <item x="1577"/>
        <item x="273"/>
        <item x="2937"/>
        <item x="1537"/>
        <item x="2887"/>
        <item x="831"/>
        <item x="3000"/>
        <item x="300"/>
        <item x="1019"/>
        <item x="1881"/>
        <item x="793"/>
        <item x="1838"/>
        <item x="123"/>
        <item x="2753"/>
        <item x="1396"/>
        <item x="2332"/>
        <item x="3017"/>
        <item x="655"/>
        <item x="548"/>
        <item x="832"/>
        <item x="973"/>
        <item x="157"/>
        <item x="1466"/>
        <item x="183"/>
        <item x="1142"/>
        <item x="908"/>
        <item x="374"/>
        <item x="742"/>
        <item x="615"/>
        <item x="1358"/>
        <item x="1783"/>
        <item x="1689"/>
        <item x="204"/>
        <item x="1960"/>
        <item x="2"/>
        <item x="1906"/>
        <item x="1900"/>
        <item x="2162"/>
        <item x="2626"/>
        <item x="1410"/>
        <item x="2032"/>
        <item x="1236"/>
        <item x="2319"/>
        <item x="1021"/>
        <item x="518"/>
        <item x="1080"/>
        <item x="646"/>
        <item x="871"/>
        <item x="1705"/>
        <item x="1195"/>
        <item x="2221"/>
        <item x="2035"/>
        <item x="2713"/>
        <item x="2475"/>
        <item x="2565"/>
        <item x="386"/>
        <item x="429"/>
        <item x="2170"/>
        <item x="2669"/>
        <item x="1227"/>
        <item x="940"/>
        <item x="532"/>
        <item x="2001"/>
        <item x="2365"/>
        <item x="2829"/>
        <item x="820"/>
        <item x="976"/>
        <item x="1479"/>
        <item x="333"/>
        <item x="1926"/>
        <item x="647"/>
        <item x="130"/>
        <item x="2239"/>
        <item x="1746"/>
        <item x="356"/>
        <item x="2470"/>
        <item x="289"/>
        <item x="1808"/>
        <item x="987"/>
        <item x="744"/>
        <item x="1345"/>
        <item x="251"/>
        <item x="2709"/>
        <item x="2716"/>
        <item x="64"/>
        <item x="2794"/>
        <item x="613"/>
        <item x="1480"/>
        <item x="149"/>
        <item x="2584"/>
        <item x="1246"/>
        <item x="388"/>
        <item x="326"/>
        <item x="1527"/>
        <item x="992"/>
        <item x="2383"/>
        <item x="544"/>
        <item x="1581"/>
        <item x="1615"/>
        <item x="772"/>
        <item x="807"/>
        <item x="291"/>
        <item x="172"/>
        <item x="1562"/>
        <item x="2854"/>
        <item x="2242"/>
        <item x="1316"/>
        <item x="1671"/>
        <item x="2913"/>
        <item x="2249"/>
        <item x="2819"/>
        <item x="2614"/>
        <item x="471"/>
        <item x="1379"/>
        <item x="361"/>
        <item x="1516"/>
        <item x="2413"/>
        <item x="1972"/>
        <item x="2340"/>
        <item x="2128"/>
        <item x="317"/>
        <item x="2581"/>
        <item x="1611"/>
        <item x="2125"/>
        <item x="2199"/>
        <item x="1001"/>
        <item x="1621"/>
        <item x="240"/>
        <item x="1984"/>
        <item x="37"/>
        <item x="2080"/>
        <item x="451"/>
        <item x="2321"/>
        <item x="1028"/>
        <item x="116"/>
        <item x="1230"/>
        <item x="1495"/>
        <item x="541"/>
        <item x="39"/>
        <item x="1483"/>
        <item x="866"/>
        <item x="2820"/>
        <item x="1556"/>
        <item x="2036"/>
        <item x="454"/>
        <item x="262"/>
        <item x="1287"/>
        <item x="2929"/>
        <item x="1938"/>
        <item x="604"/>
        <item x="1872"/>
        <item x="549"/>
        <item x="108"/>
        <item x="335"/>
        <item x="1559"/>
        <item x="2823"/>
        <item x="2696"/>
        <item x="497"/>
        <item x="2294"/>
        <item x="1697"/>
        <item x="2331"/>
        <item x="1187"/>
        <item x="2469"/>
        <item x="624"/>
        <item x="2300"/>
        <item x="988"/>
        <item x="2486"/>
        <item x="540"/>
        <item x="1274"/>
        <item x="2510"/>
        <item x="442"/>
        <item x="1919"/>
        <item x="139"/>
        <item x="720"/>
        <item x="2874"/>
        <item x="826"/>
        <item x="2782"/>
        <item x="380"/>
        <item x="1282"/>
        <item x="1067"/>
        <item x="2403"/>
        <item x="1034"/>
        <item x="1642"/>
        <item x="224"/>
        <item x="1127"/>
        <item x="997"/>
        <item x="1934"/>
        <item x="2338"/>
        <item x="443"/>
        <item x="2784"/>
        <item x="1508"/>
        <item x="258"/>
        <item x="2375"/>
        <item x="670"/>
        <item x="2963"/>
        <item x="698"/>
        <item x="2739"/>
        <item x="755"/>
        <item x="2765"/>
        <item x="1498"/>
        <item x="195"/>
        <item x="2978"/>
        <item x="406"/>
        <item x="2902"/>
        <item x="1465"/>
        <item x="2122"/>
        <item x="2433"/>
        <item x="58"/>
        <item x="115"/>
        <item x="1716"/>
        <item x="402"/>
        <item x="1859"/>
        <item x="2201"/>
        <item x="2909"/>
        <item x="1331"/>
        <item x="1132"/>
        <item x="1533"/>
        <item x="227"/>
        <item x="2727"/>
        <item x="225"/>
        <item x="2948"/>
        <item x="1700"/>
        <item x="757"/>
        <item x="295"/>
        <item x="151"/>
        <item x="578"/>
        <item x="444"/>
        <item x="1039"/>
        <item x="2241"/>
        <item x="2747"/>
        <item x="2827"/>
        <item x="1468"/>
        <item x="2981"/>
        <item x="2471"/>
        <item x="1929"/>
        <item x="700"/>
        <item x="2386"/>
        <item x="353"/>
        <item x="1741"/>
        <item x="1543"/>
        <item x="656"/>
        <item x="372"/>
        <item x="1346"/>
        <item x="2843"/>
        <item x="564"/>
        <item x="2280"/>
        <item x="27"/>
        <item x="1043"/>
        <item x="2982"/>
        <item x="2053"/>
        <item x="1908"/>
        <item x="676"/>
        <item x="1619"/>
        <item x="2804"/>
        <item x="1761"/>
        <item x="2531"/>
        <item x="1768"/>
        <item x="2205"/>
        <item x="1072"/>
        <item x="1764"/>
        <item x="996"/>
        <item x="65"/>
        <item x="2775"/>
        <item x="242"/>
        <item x="2293"/>
        <item x="873"/>
        <item x="1653"/>
        <item x="1266"/>
        <item x="728"/>
        <item x="863"/>
        <item x="816"/>
        <item x="2447"/>
        <item x="2832"/>
        <item x="868"/>
        <item x="1242"/>
        <item x="1740"/>
        <item x="2127"/>
        <item x="2107"/>
        <item x="521"/>
        <item x="1375"/>
        <item x="752"/>
        <item x="1549"/>
        <item x="203"/>
        <item x="1456"/>
        <item x="1112"/>
        <item x="1000"/>
        <item x="2572"/>
        <item x="2853"/>
        <item x="456"/>
        <item x="899"/>
        <item x="2184"/>
        <item x="1064"/>
        <item x="2920"/>
        <item x="1049"/>
        <item x="103"/>
        <item x="1943"/>
        <item x="1857"/>
        <item x="1419"/>
        <item x="1409"/>
        <item x="1524"/>
        <item x="2578"/>
        <item x="57"/>
        <item x="1980"/>
        <item x="2903"/>
        <item x="1606"/>
        <item x="2400"/>
        <item x="2367"/>
        <item x="409"/>
        <item x="2306"/>
        <item x="40"/>
        <item x="1025"/>
        <item x="2942"/>
        <item x="1701"/>
        <item x="342"/>
        <item x="52"/>
        <item x="1044"/>
        <item x="288"/>
        <item x="573"/>
        <item x="2269"/>
        <item x="272"/>
        <item x="880"/>
        <item x="2157"/>
        <item x="848"/>
        <item x="2700"/>
        <item x="2059"/>
        <item x="278"/>
        <item x="56"/>
        <item x="1303"/>
        <item x="663"/>
        <item x="641"/>
        <item x="879"/>
        <item x="891"/>
        <item x="1871"/>
        <item x="2687"/>
        <item x="779"/>
        <item x="1797"/>
        <item x="539"/>
        <item x="2267"/>
        <item x="2860"/>
        <item x="1683"/>
        <item x="2754"/>
        <item x="1228"/>
        <item x="2148"/>
        <item x="2555"/>
        <item x="2619"/>
        <item x="1665"/>
        <item x="2881"/>
        <item x="14"/>
        <item x="2172"/>
        <item x="1747"/>
        <item x="787"/>
        <item x="2291"/>
        <item x="1674"/>
        <item x="1749"/>
        <item x="2930"/>
        <item x="2767"/>
        <item x="2560"/>
        <item x="496"/>
        <item x="2805"/>
        <item x="1817"/>
        <item x="1574"/>
        <item x="1882"/>
        <item x="2625"/>
        <item x="1270"/>
        <item x="968"/>
        <item x="121"/>
        <item x="1250"/>
        <item x="1607"/>
        <item x="739"/>
        <item x="104"/>
        <item x="458"/>
        <item x="2088"/>
        <item x="369"/>
        <item x="2544"/>
        <item x="730"/>
        <item x="2351"/>
        <item x="2457"/>
        <item x="2605"/>
        <item x="1381"/>
        <item x="1312"/>
        <item x="410"/>
        <item x="2247"/>
        <item x="1757"/>
        <item x="2068"/>
        <item x="3002"/>
        <item x="42"/>
        <item x="2899"/>
        <item x="2858"/>
        <item x="587"/>
        <item x="1876"/>
        <item x="100"/>
        <item x="1403"/>
        <item x="1999"/>
        <item x="1114"/>
        <item x="1261"/>
        <item x="2350"/>
        <item x="2678"/>
        <item x="1129"/>
        <item x="2404"/>
        <item x="1013"/>
        <item x="2358"/>
        <item x="2965"/>
        <item x="1392"/>
        <item x="78"/>
        <item x="2701"/>
        <item x="696"/>
        <item x="2071"/>
        <item x="2334"/>
        <item x="38"/>
        <item x="189"/>
        <item x="580"/>
        <item x="1412"/>
        <item x="2961"/>
        <item x="1035"/>
        <item x="1820"/>
        <item x="725"/>
        <item x="1065"/>
        <item x="1510"/>
        <item x="1920"/>
        <item x="2722"/>
        <item x="2834"/>
        <item x="2574"/>
        <item x="2884"/>
        <item x="2203"/>
        <item x="1063"/>
        <item x="1501"/>
        <item x="158"/>
        <item x="2360"/>
        <item x="1616"/>
        <item x="3011"/>
        <item x="610"/>
        <item x="558"/>
        <item x="1591"/>
        <item x="487"/>
        <item x="2711"/>
        <item x="762"/>
        <item x="7"/>
        <item x="1832"/>
        <item x="759"/>
        <item x="937"/>
        <item x="2227"/>
        <item x="1078"/>
        <item x="1918"/>
        <item x="2160"/>
        <item x="2661"/>
        <item x="1913"/>
        <item x="2271"/>
        <item x="2676"/>
        <item x="2028"/>
        <item x="2781"/>
        <item x="79"/>
        <item x="1120"/>
        <item x="1308"/>
        <item x="1595"/>
        <item x="2158"/>
        <item x="903"/>
        <item x="2598"/>
        <item x="530"/>
        <item x="304"/>
        <item x="2534"/>
        <item x="1602"/>
        <item x="2523"/>
        <item x="2494"/>
        <item x="2139"/>
        <item x="552"/>
        <item x="1947"/>
        <item x="912"/>
        <item x="1182"/>
        <item x="665"/>
        <item x="547"/>
        <item x="169"/>
        <item x="841"/>
        <item x="2406"/>
        <item x="589"/>
        <item x="1829"/>
        <item x="1234"/>
        <item x="1170"/>
        <item x="1950"/>
        <item x="1256"/>
        <item x="1497"/>
        <item x="2977"/>
        <item x="1196"/>
        <item x="1633"/>
        <item x="2953"/>
        <item x="1770"/>
        <item x="970"/>
        <item x="1824"/>
        <item x="1351"/>
        <item x="516"/>
        <item x="666"/>
        <item x="2559"/>
        <item x="2795"/>
        <item x="2737"/>
        <item x="2198"/>
        <item x="274"/>
        <item x="961"/>
        <item x="972"/>
        <item x="1138"/>
        <item x="2384"/>
        <item x="814"/>
        <item x="1974"/>
        <item x="2101"/>
        <item x="2006"/>
        <item x="2222"/>
        <item x="2388"/>
        <item x="934"/>
        <item x="2191"/>
        <item x="1007"/>
        <item x="3021"/>
        <item x="1306"/>
        <item x="707"/>
        <item x="2505"/>
        <item x="2516"/>
        <item x="3014"/>
        <item x="1894"/>
        <item x="2352"/>
        <item x="2106"/>
        <item x="2905"/>
        <item x="2278"/>
        <item x="810"/>
        <item x="1296"/>
        <item x="1955"/>
        <item x="2202"/>
        <item x="60"/>
        <item x="2118"/>
        <item x="781"/>
        <item x="1179"/>
        <item x="2712"/>
        <item x="246"/>
        <item x="1472"/>
        <item x="537"/>
        <item x="2525"/>
        <item x="2601"/>
        <item x="2717"/>
        <item x="2195"/>
        <item x="165"/>
        <item x="645"/>
        <item x="407"/>
        <item x="318"/>
        <item x="1924"/>
        <item x="2908"/>
        <item x="1622"/>
        <item x="938"/>
        <item x="2305"/>
        <item x="2232"/>
        <item x="1337"/>
        <item x="259"/>
        <item x="2998"/>
        <item x="1961"/>
        <item x="979"/>
        <item x="392"/>
        <item x="2231"/>
        <item x="1956"/>
        <item x="2489"/>
        <item x="1367"/>
        <item x="324"/>
        <item x="1485"/>
        <item x="1673"/>
        <item x="2029"/>
        <item x="685"/>
        <item x="2922"/>
        <item x="1192"/>
        <item x="2049"/>
        <item x="2109"/>
        <item x="920"/>
        <item x="2815"/>
        <item x="2263"/>
        <item x="47"/>
        <item x="252"/>
        <item x="1867"/>
        <item x="804"/>
        <item x="523"/>
        <item x="1323"/>
        <item x="391"/>
        <item x="1759"/>
        <item x="1891"/>
        <item x="462"/>
        <item x="1800"/>
        <item x="2789"/>
        <item x="1429"/>
        <item x="1329"/>
        <item x="66"/>
        <item x="913"/>
        <item x="466"/>
        <item x="94"/>
        <item x="2945"/>
        <item x="2869"/>
        <item x="834"/>
        <item x="1056"/>
        <item x="2761"/>
        <item x="306"/>
        <item x="1644"/>
        <item x="1973"/>
        <item x="2346"/>
        <item x="2187"/>
        <item x="1651"/>
        <item x="1084"/>
        <item x="1880"/>
        <item x="949"/>
        <item x="2110"/>
        <item x="2389"/>
        <item x="1935"/>
        <item x="2708"/>
        <item x="809"/>
        <item x="182"/>
        <item x="761"/>
        <item x="883"/>
        <item x="2223"/>
        <item x="619"/>
        <item x="1073"/>
        <item x="2119"/>
        <item x="82"/>
        <item x="1564"/>
        <item x="467"/>
        <item x="424"/>
        <item x="785"/>
        <item x="2262"/>
        <item x="2656"/>
        <item x="2802"/>
        <item x="677"/>
        <item x="2691"/>
        <item x="2034"/>
        <item x="1006"/>
        <item x="463"/>
        <item x="1431"/>
        <item x="3006"/>
        <item x="1017"/>
        <item x="2800"/>
        <item x="2517"/>
        <item x="2543"/>
        <item x="2561"/>
        <item x="1850"/>
        <item x="746"/>
        <item x="1104"/>
        <item x="1095"/>
        <item x="893"/>
        <item x="821"/>
        <item x="1026"/>
        <item x="2684"/>
        <item x="732"/>
        <item x="2719"/>
        <item x="1721"/>
        <item x="1059"/>
        <item x="355"/>
        <item x="2339"/>
        <item x="1676"/>
        <item x="2563"/>
        <item x="1247"/>
        <item x="2136"/>
        <item x="2957"/>
        <item x="1632"/>
        <item x="1792"/>
        <item x="916"/>
        <item x="1585"/>
        <item x="1795"/>
        <item x="2455"/>
        <item x="2585"/>
        <item x="1254"/>
        <item x="1937"/>
        <item x="1868"/>
        <item x="2675"/>
        <item x="1493"/>
        <item x="2622"/>
        <item x="2878"/>
        <item x="448"/>
        <item x="1909"/>
        <item x="1499"/>
        <item x="1754"/>
        <item x="23"/>
        <item x="256"/>
        <item x="2188"/>
        <item x="2539"/>
        <item x="1264"/>
        <item x="209"/>
        <item x="905"/>
        <item x="1091"/>
        <item x="1481"/>
        <item x="2865"/>
        <item x="422"/>
        <item x="363"/>
        <item x="1969"/>
        <item x="63"/>
        <item x="1971"/>
        <item x="2044"/>
        <item x="1782"/>
        <item x="120"/>
        <item x="1024"/>
        <item x="1047"/>
        <item x="2787"/>
        <item x="1461"/>
        <item x="2966"/>
        <item x="2259"/>
        <item x="2680"/>
        <item x="833"/>
        <item x="2636"/>
        <item x="2731"/>
        <item x="1330"/>
        <item x="1293"/>
        <item x="2703"/>
        <item x="2813"/>
        <item x="2133"/>
        <item x="417"/>
        <item x="1589"/>
        <item x="2422"/>
        <item x="2604"/>
        <item x="1169"/>
        <item x="1788"/>
        <item x="2547"/>
        <item x="1016"/>
        <item x="1050"/>
        <item x="2217"/>
        <item x="877"/>
        <item x="1163"/>
        <item x="886"/>
        <item x="1520"/>
        <item x="432"/>
        <item x="671"/>
        <item x="1694"/>
        <item x="1069"/>
        <item x="327"/>
        <item x="2147"/>
        <item x="1540"/>
        <item x="1592"/>
        <item x="1836"/>
        <item x="2730"/>
        <item x="617"/>
        <item x="2657"/>
        <item x="2973"/>
        <item x="1489"/>
        <item x="2924"/>
        <item x="2659"/>
        <item x="2919"/>
        <item x="2748"/>
        <item x="266"/>
        <item x="1365"/>
        <item x="1432"/>
        <item x="2778"/>
        <item x="1687"/>
        <item x="777"/>
        <item x="2343"/>
        <item x="398"/>
        <item x="538"/>
        <item x="2270"/>
        <item x="594"/>
        <item x="1382"/>
        <item x="1835"/>
        <item x="760"/>
        <item x="1854"/>
        <item x="2507"/>
        <item x="124"/>
        <item x="673"/>
        <item x="36"/>
        <item x="9"/>
        <item x="2752"/>
        <item x="400"/>
        <item x="1715"/>
        <item x="173"/>
        <item x="1994"/>
        <item x="2206"/>
        <item x="1093"/>
        <item x="33"/>
        <item x="102"/>
        <item x="1660"/>
        <item x="2915"/>
        <item x="1509"/>
        <item x="2856"/>
        <item x="2180"/>
        <item x="2791"/>
        <item x="2179"/>
        <item x="2513"/>
        <item x="570"/>
        <item x="1347"/>
        <item x="368"/>
        <item x="1681"/>
        <item x="1223"/>
        <item x="2633"/>
        <item x="1077"/>
        <item x="1023"/>
        <item x="1492"/>
        <item x="2698"/>
        <item x="980"/>
        <item x="1011"/>
        <item x="2446"/>
        <item x="1690"/>
        <item x="1978"/>
        <item x="268"/>
        <item x="2140"/>
        <item x="1054"/>
        <item x="1780"/>
        <item x="43"/>
        <item x="2146"/>
        <item x="981"/>
        <item x="1861"/>
        <item x="1207"/>
        <item x="2997"/>
        <item x="659"/>
        <item x="500"/>
        <item x="430"/>
        <item x="1996"/>
        <item x="2100"/>
        <item x="2766"/>
        <item x="1588"/>
        <item x="1511"/>
        <item x="2401"/>
        <item x="1267"/>
        <item x="1964"/>
        <item x="238"/>
        <item x="2031"/>
        <item x="1053"/>
        <item x="2336"/>
        <item x="193"/>
        <item x="1545"/>
        <item x="1553"/>
        <item x="375"/>
        <item x="924"/>
        <item x="1048"/>
        <item x="2441"/>
        <item x="2235"/>
        <item x="1666"/>
        <item x="354"/>
        <item x="2725"/>
        <item x="2916"/>
        <item x="805"/>
        <item x="1723"/>
        <item x="3020"/>
        <item x="1428"/>
        <item x="572"/>
        <item x="2323"/>
        <item x="792"/>
        <item x="145"/>
        <item x="2432"/>
        <item x="828"/>
        <item x="2052"/>
        <item x="2479"/>
        <item x="1057"/>
        <item x="292"/>
        <item x="740"/>
        <item x="1307"/>
        <item x="780"/>
        <item x="2871"/>
        <item x="1945"/>
        <item x="607"/>
        <item x="1354"/>
        <item x="2818"/>
        <item x="1158"/>
        <item x="2369"/>
        <item x="593"/>
        <item x="2742"/>
        <item x="1708"/>
        <item x="2177"/>
        <item x="1076"/>
        <item x="359"/>
        <item x="1914"/>
        <item x="2569"/>
        <item x="1119"/>
        <item x="1414"/>
        <item x="2268"/>
        <item x="524"/>
        <item x="648"/>
        <item x="1571"/>
        <item x="2677"/>
        <item x="176"/>
        <item x="2463"/>
        <item x="1517"/>
        <item x="1875"/>
        <item x="1870"/>
        <item x="2314"/>
        <item x="910"/>
        <item x="1826"/>
        <item x="1350"/>
        <item x="1878"/>
        <item x="1525"/>
        <item x="269"/>
        <item x="634"/>
        <item x="1372"/>
        <item x="2686"/>
        <item x="366"/>
        <item x="1801"/>
        <item x="2579"/>
        <item x="2355"/>
        <item x="1815"/>
        <item x="1029"/>
        <item x="644"/>
        <item x="857"/>
        <item x="1767"/>
        <item x="161"/>
        <item x="1904"/>
        <item x="2225"/>
        <item x="2762"/>
        <item x="106"/>
        <item x="2171"/>
        <item x="2798"/>
        <item x="1411"/>
        <item x="114"/>
        <item x="945"/>
        <item x="1441"/>
        <item x="941"/>
        <item x="2984"/>
        <item x="2461"/>
        <item x="2465"/>
        <item x="1617"/>
        <item x="2833"/>
        <item x="2115"/>
        <item x="2760"/>
        <item x="1333"/>
        <item x="2050"/>
        <item x="2580"/>
        <item x="688"/>
        <item x="2702"/>
        <item x="1206"/>
        <item x="1967"/>
        <item x="2015"/>
        <item x="1983"/>
        <item x="1555"/>
        <item x="118"/>
        <item x="1570"/>
        <item x="336"/>
        <item x="1986"/>
        <item x="244"/>
        <item x="48"/>
        <item x="2769"/>
        <item x="2610"/>
        <item x="763"/>
        <item x="2650"/>
        <item x="900"/>
        <item x="1235"/>
        <item x="440"/>
        <item x="2012"/>
        <item x="2055"/>
        <item x="371"/>
        <item x="2192"/>
        <item x="90"/>
        <item x="1573"/>
        <item x="1538"/>
        <item x="2992"/>
        <item x="2425"/>
        <item x="2169"/>
        <item x="2301"/>
        <item x="709"/>
        <item x="1393"/>
        <item x="230"/>
        <item x="62"/>
        <item x="1226"/>
        <item x="2889"/>
        <item x="1637"/>
        <item x="325"/>
        <item x="216"/>
        <item x="1442"/>
        <item x="314"/>
        <item x="915"/>
        <item x="1122"/>
        <item x="2844"/>
        <item x="2443"/>
        <item x="271"/>
        <item x="2081"/>
        <item x="1401"/>
        <item x="1608"/>
        <item x="1488"/>
        <item x="1889"/>
        <item x="1474"/>
        <item x="568"/>
        <item x="942"/>
        <item x="966"/>
        <item x="2888"/>
        <item x="926"/>
        <item x="2549"/>
        <item x="1425"/>
        <item x="1304"/>
        <item x="662"/>
        <item x="1931"/>
        <item x="2962"/>
        <item x="2738"/>
        <item x="2094"/>
        <item x="1550"/>
        <item x="1433"/>
        <item x="750"/>
        <item x="969"/>
        <item x="2617"/>
        <item x="1279"/>
        <item x="818"/>
        <item x="2374"/>
        <item x="3019"/>
        <item x="2985"/>
        <item x="87"/>
        <item x="2164"/>
        <item x="1989"/>
        <item x="1440"/>
        <item x="2954"/>
        <item x="174"/>
        <item x="152"/>
        <item x="31"/>
        <item x="2298"/>
        <item x="928"/>
        <item x="950"/>
        <item x="1890"/>
        <item x="435"/>
        <item x="2835"/>
        <item x="1470"/>
        <item x="1526"/>
        <item x="2137"/>
        <item x="1831"/>
        <item x="399"/>
        <item x="2181"/>
        <item x="1750"/>
        <item x="419"/>
        <item x="553"/>
        <item x="254"/>
        <item x="2287"/>
        <item x="1847"/>
        <item x="3013"/>
        <item x="2405"/>
        <item x="1650"/>
        <item x="2493"/>
        <item x="2583"/>
        <item x="264"/>
        <item x="855"/>
        <item x="2285"/>
        <item x="1979"/>
        <item x="1565"/>
        <item x="1707"/>
        <item x="1940"/>
        <item x="1339"/>
        <item x="1669"/>
        <item x="46"/>
        <item x="2923"/>
        <item x="2074"/>
        <item x="1491"/>
        <item x="1790"/>
        <item x="2105"/>
        <item x="1753"/>
        <item x="654"/>
        <item x="2689"/>
        <item x="284"/>
        <item x="2090"/>
        <item x="1710"/>
        <item x="343"/>
        <item x="1793"/>
        <item x="2862"/>
        <item x="113"/>
        <item x="2926"/>
        <item x="1146"/>
        <item x="1799"/>
        <item x="2587"/>
        <item x="2302"/>
        <item x="636"/>
        <item x="2679"/>
        <item x="188"/>
        <item x="2959"/>
        <item x="2273"/>
        <item x="2557"/>
        <item x="2102"/>
        <item x="1927"/>
        <item x="1452"/>
        <item x="939"/>
        <item x="2663"/>
        <item x="286"/>
        <item x="1963"/>
        <item x="504"/>
        <item x="1156"/>
        <item x="1031"/>
        <item x="147"/>
        <item x="1164"/>
        <item x="1251"/>
        <item x="1997"/>
        <item x="1851"/>
        <item x="2934"/>
        <item x="2062"/>
        <item x="1281"/>
        <item x="1295"/>
        <item x="918"/>
        <item x="1180"/>
        <item x="1224"/>
        <item x="1237"/>
        <item x="748"/>
        <item x="140"/>
        <item x="2415"/>
        <item x="1128"/>
        <item x="1332"/>
        <item x="1809"/>
        <item x="86"/>
        <item x="197"/>
        <item x="2612"/>
        <item x="563"/>
        <item x="22"/>
        <item x="1652"/>
        <item x="349"/>
        <item x="2522"/>
        <item x="695"/>
        <item x="875"/>
        <item x="2695"/>
        <item x="405"/>
        <item x="2086"/>
        <item x="110"/>
        <item x="2554"/>
        <item x="545"/>
        <item x="175"/>
        <item x="2976"/>
        <item x="469"/>
        <item x="313"/>
        <item x="675"/>
        <item x="2204"/>
        <item x="1505"/>
        <item x="542"/>
        <item x="932"/>
        <item x="525"/>
        <item x="1626"/>
        <item x="1858"/>
        <item x="1484"/>
        <item x="370"/>
        <item x="1603"/>
        <item x="1124"/>
        <item x="341"/>
        <item x="2556"/>
        <item x="476"/>
        <item x="1670"/>
        <item x="620"/>
        <item x="320"/>
        <item x="1614"/>
        <item x="12"/>
        <item x="1277"/>
        <item x="99"/>
        <item x="285"/>
        <item x="168"/>
        <item x="557"/>
        <item x="72"/>
        <item x="1083"/>
        <item x="2842"/>
        <item x="1567"/>
        <item x="2042"/>
        <item x="1453"/>
        <item x="2167"/>
        <item x="2304"/>
        <item x="649"/>
        <item x="2130"/>
        <item x="1094"/>
        <item x="1572"/>
        <item x="513"/>
        <item x="616"/>
        <item x="1879"/>
        <item x="160"/>
        <item x="1121"/>
        <item x="2611"/>
        <item x="1439"/>
        <item x="425"/>
        <item x="2779"/>
        <item x="376"/>
        <item x="951"/>
        <item x="465"/>
        <item x="1911"/>
        <item x="2735"/>
        <item x="2309"/>
        <item x="2476"/>
        <item x="674"/>
        <item x="2082"/>
        <item x="2810"/>
        <item x="911"/>
        <item x="2530"/>
        <item x="134"/>
        <item x="919"/>
        <item x="697"/>
        <item x="764"/>
        <item x="1558"/>
        <item x="1827"/>
        <item x="1032"/>
        <item x="2248"/>
        <item x="2043"/>
        <item x="1503"/>
        <item x="2299"/>
        <item x="302"/>
        <item x="1624"/>
        <item x="1341"/>
        <item x="817"/>
        <item x="1582"/>
        <item x="177"/>
        <item x="1794"/>
        <item x="554"/>
        <item x="1066"/>
        <item x="414"/>
        <item x="397"/>
        <item x="2567"/>
        <item x="2841"/>
        <item x="731"/>
        <item x="1368"/>
        <item x="1391"/>
        <item x="2757"/>
        <item x="520"/>
        <item x="1199"/>
        <item x="2771"/>
        <item x="2281"/>
        <item x="2189"/>
        <item x="693"/>
        <item x="1229"/>
        <item x="170"/>
        <item x="2424"/>
        <item x="929"/>
        <item x="571"/>
        <item x="468"/>
        <item x="457"/>
        <item x="1977"/>
        <item x="1502"/>
        <item x="2030"/>
        <item x="1081"/>
        <item x="2009"/>
        <item x="1975"/>
        <item x="2788"/>
        <item x="2391"/>
        <item x="1420"/>
        <item x="971"/>
        <item x="69"/>
        <item x="1645"/>
        <item x="1866"/>
        <item x="682"/>
        <item x="2121"/>
        <item x="2394"/>
        <item x="163"/>
        <item x="1993"/>
        <item x="1449"/>
        <item x="531"/>
        <item x="2039"/>
        <item x="705"/>
        <item x="2468"/>
        <item x="854"/>
        <item x="137"/>
        <item x="1435"/>
        <item x="1272"/>
        <item x="2654"/>
        <item x="1802"/>
        <item x="2705"/>
        <item x="2236"/>
        <item x="446"/>
        <item x="128"/>
        <item x="1384"/>
        <item x="2593"/>
        <item x="991"/>
        <item x="923"/>
        <item x="2529"/>
        <item x="522"/>
        <item x="985"/>
        <item x="1320"/>
        <item x="1901"/>
        <item x="1219"/>
        <item x="1361"/>
        <item x="459"/>
        <item x="2895"/>
        <item x="2478"/>
        <item x="2402"/>
        <item x="2173"/>
        <item x="1781"/>
        <item x="2839"/>
        <item x="1071"/>
        <item x="2939"/>
        <item x="2960"/>
        <item x="853"/>
        <item x="2063"/>
        <item x="299"/>
        <item x="701"/>
        <item x="214"/>
        <item x="582"/>
        <item x="29"/>
        <item x="789"/>
        <item x="2153"/>
        <item x="2793"/>
        <item x="829"/>
        <item x="562"/>
        <item x="1009"/>
        <item x="1837"/>
        <item x="2928"/>
        <item x="1033"/>
        <item x="1766"/>
        <item x="1426"/>
        <item x="1951"/>
        <item x="813"/>
        <item x="2228"/>
        <item x="1839"/>
        <item x="91"/>
        <item x="2021"/>
        <item x="2648"/>
        <item x="859"/>
        <item x="1131"/>
        <item x="2211"/>
        <item x="679"/>
        <item x="379"/>
        <item x="690"/>
        <item x="1828"/>
        <item x="1662"/>
        <item x="2576"/>
        <item x="2462"/>
        <item x="1052"/>
        <item x="1167"/>
        <item x="2500"/>
        <item x="1286"/>
        <item x="2216"/>
        <item x="2990"/>
        <item x="801"/>
        <item x="621"/>
        <item x="470"/>
        <item x="751"/>
        <item x="1739"/>
        <item x="2325"/>
        <item x="2276"/>
        <item x="1467"/>
        <item x="858"/>
        <item x="2511"/>
        <item x="2792"/>
        <item x="927"/>
        <item x="92"/>
        <item x="2806"/>
        <item x="1153"/>
        <item x="1459"/>
        <item x="21"/>
        <item x="1318"/>
        <item x="723"/>
        <item x="959"/>
        <item x="1548"/>
        <item x="2870"/>
        <item x="1547"/>
        <item x="2178"/>
        <item x="2210"/>
        <item x="1586"/>
        <item x="2520"/>
        <item x="1249"/>
        <item x="364"/>
        <item x="201"/>
        <item x="2387"/>
        <item x="1775"/>
        <item x="81"/>
        <item x="2846"/>
        <item x="218"/>
        <item x="2710"/>
        <item x="2143"/>
        <item x="993"/>
        <item x="2759"/>
        <item x="2515"/>
        <item x="2438"/>
        <item x="786"/>
        <item x="2421"/>
        <item x="1699"/>
        <item x="483"/>
        <item x="749"/>
        <item x="2316"/>
        <item x="614"/>
        <item x="2097"/>
        <item x="2809"/>
        <item x="2964"/>
        <item x="1899"/>
        <item x="561"/>
        <item x="383"/>
        <item x="2416"/>
        <item x="1667"/>
        <item x="2330"/>
        <item x="2091"/>
        <item x="2040"/>
        <item x="1176"/>
        <item x="2214"/>
        <item x="1263"/>
        <item x="791"/>
        <item x="2756"/>
        <item x="1208"/>
        <item x="2182"/>
        <item x="1352"/>
        <item x="2773"/>
        <item x="2994"/>
        <item x="1473"/>
        <item x="2672"/>
        <item x="298"/>
        <item x="312"/>
        <item x="1865"/>
        <item x="1816"/>
        <item x="1342"/>
        <item x="1253"/>
        <item x="2693"/>
        <item x="626"/>
        <item x="2826"/>
        <item x="381"/>
        <item x="464"/>
        <item x="2749"/>
        <item x="2906"/>
        <item x="1313"/>
        <item x="546"/>
        <item x="2220"/>
        <item x="519"/>
        <item x="2670"/>
        <item x="2342"/>
        <item x="3004"/>
        <item x="2886"/>
        <item x="490"/>
        <item x="1155"/>
        <item x="2845"/>
        <item x="1436"/>
        <item x="2595"/>
        <item x="1134"/>
        <item x="1353"/>
        <item x="1892"/>
        <item x="1968"/>
        <item x="2904"/>
        <item x="2045"/>
        <item x="144"/>
        <item x="2596"/>
        <item x="156"/>
        <item x="922"/>
        <item x="95"/>
        <item x="1239"/>
        <item x="2149"/>
        <item x="2013"/>
        <item x="1925"/>
        <item x="1197"/>
        <item x="2875"/>
        <item x="2890"/>
        <item x="836"/>
        <item x="1374"/>
        <item x="384"/>
        <item x="1654"/>
        <item x="1150"/>
        <item x="2868"/>
        <item x="2161"/>
        <item x="708"/>
        <item x="146"/>
        <item x="1649"/>
        <item x="1536"/>
        <item x="1631"/>
        <item x="2349"/>
        <item x="2243"/>
        <item x="1243"/>
        <item x="771"/>
        <item x="187"/>
        <item x="93"/>
        <item x="1240"/>
        <item x="2454"/>
        <item x="1696"/>
        <item x="2152"/>
        <item x="2603"/>
        <item x="2066"/>
        <item x="2955"/>
        <item x="2111"/>
        <item x="936"/>
        <item x="362"/>
        <item x="418"/>
        <item x="2786"/>
        <item x="1860"/>
        <item x="1126"/>
        <item x="51"/>
        <item x="2156"/>
        <item x="906"/>
        <item x="1400"/>
        <item x="729"/>
        <item x="403"/>
        <item x="1421"/>
        <item x="1684"/>
        <item x="2499"/>
        <item x="2003"/>
        <item x="1748"/>
        <item x="1887"/>
        <item x="1371"/>
        <item x="2460"/>
        <item x="2395"/>
        <item x="1751"/>
        <item x="526"/>
        <item x="1896"/>
        <item x="840"/>
        <item x="2440"/>
        <item x="612"/>
        <item x="373"/>
        <item x="2138"/>
        <item x="1450"/>
        <item x="1777"/>
        <item x="964"/>
        <item x="2414"/>
        <item x="2000"/>
        <item x="2855"/>
        <item x="1041"/>
        <item x="1970"/>
        <item x="162"/>
        <item x="221"/>
        <item x="884"/>
        <item x="2207"/>
        <item x="1136"/>
        <item x="413"/>
        <item x="2326"/>
        <item x="1486"/>
        <item x="1291"/>
        <item x="876"/>
        <item x="2931"/>
        <item x="2320"/>
        <item x="2418"/>
        <item x="1328"/>
        <item x="935"/>
        <item x="1729"/>
        <item x="747"/>
        <item x="395"/>
        <item x="24"/>
        <item x="1627"/>
        <item x="2921"/>
        <item x="2163"/>
        <item x="2615"/>
        <item x="1099"/>
        <item x="856"/>
        <item x="664"/>
        <item x="1349"/>
        <item x="2688"/>
        <item x="305"/>
        <item x="481"/>
        <item x="2083"/>
        <item x="692"/>
        <item x="1737"/>
        <item x="2286"/>
        <item x="1530"/>
        <item x="345"/>
        <item x="1542"/>
        <item x="2381"/>
        <item x="1215"/>
        <item x="2116"/>
        <item x="1402"/>
        <item x="637"/>
        <item x="1027"/>
        <item x="263"/>
        <item x="784"/>
        <item x="339"/>
        <item x="1383"/>
        <item x="1213"/>
        <item x="2664"/>
        <item x="437"/>
        <item x="2218"/>
        <item x="1462"/>
        <item x="1309"/>
        <item x="348"/>
        <item x="1738"/>
        <item x="2069"/>
        <item x="1528"/>
        <item x="2154"/>
        <item x="1812"/>
        <item x="473"/>
        <item x="1088"/>
        <item x="1675"/>
        <item x="536"/>
        <item x="1477"/>
        <item x="1471"/>
        <item x="811"/>
        <item x="367"/>
        <item x="2385"/>
        <item x="2213"/>
        <item x="2077"/>
        <item x="2900"/>
        <item x="2246"/>
        <item x="2768"/>
        <item x="2606"/>
        <item x="41"/>
        <item x="2535"/>
        <item x="1640"/>
        <item x="276"/>
        <item x="894"/>
        <item x="1166"/>
        <item x="2057"/>
        <item x="1744"/>
        <item x="136"/>
        <item x="1760"/>
        <item x="1796"/>
        <item x="618"/>
        <item x="1635"/>
        <item x="2168"/>
        <item x="2497"/>
        <item x="1702"/>
        <item x="89"/>
        <item x="1769"/>
        <item x="1201"/>
        <item x="494"/>
        <item x="2366"/>
        <item x="598"/>
        <item x="2310"/>
        <item x="1087"/>
        <item x="1190"/>
        <item x="441"/>
        <item x="439"/>
        <item x="2851"/>
        <item x="1184"/>
        <item x="2411"/>
        <item x="1743"/>
        <item x="819"/>
        <item x="581"/>
        <item x="2566"/>
        <item x="75"/>
        <item x="34"/>
        <item x="2047"/>
        <item x="1774"/>
        <item x="1597"/>
        <item x="2150"/>
        <item x="1399"/>
        <item x="902"/>
        <item x="2112"/>
        <item x="1724"/>
        <item x="2828"/>
        <item x="67"/>
        <item x="1680"/>
        <item x="2104"/>
        <item x="236"/>
        <item x="965"/>
        <item x="2880"/>
        <item x="217"/>
        <item x="850"/>
        <item x="986"/>
        <item x="606"/>
        <item x="1356"/>
        <item x="874"/>
        <item x="642"/>
        <item x="1532"/>
        <item x="2061"/>
        <item x="133"/>
        <item x="983"/>
        <item x="83"/>
        <item x="1380"/>
        <item x="1496"/>
        <item x="2399"/>
        <item x="148"/>
        <item x="2324"/>
        <item x="84"/>
        <item x="2575"/>
        <item x="2879"/>
        <item x="212"/>
        <item x="623"/>
        <item x="207"/>
        <item x="1976"/>
        <item x="2439"/>
        <item x="2051"/>
        <item x="2694"/>
        <item x="2155"/>
        <item x="1161"/>
        <item x="1706"/>
        <item x="1231"/>
        <item x="943"/>
        <item x="2075"/>
        <item x="687"/>
        <item x="2597"/>
        <item x="1068"/>
        <item x="1147"/>
        <item x="1060"/>
        <item x="287"/>
        <item x="2755"/>
        <item x="1874"/>
        <item x="2885"/>
        <item x="2123"/>
        <item x="2007"/>
        <item x="1115"/>
        <item x="774"/>
        <item x="2379"/>
        <item x="2357"/>
        <item x="1289"/>
        <item x="2521"/>
        <item x="1427"/>
        <item x="461"/>
        <item x="658"/>
        <item x="2797"/>
        <item x="741"/>
        <item x="2058"/>
        <item x="303"/>
        <item x="2512"/>
        <item x="1813"/>
        <item x="1162"/>
        <item x="2376"/>
        <item x="1664"/>
        <item x="154"/>
        <item x="2509"/>
        <item x="1661"/>
        <item x="2861"/>
        <item x="416"/>
        <item x="1991"/>
        <item x="1544"/>
        <item x="1811"/>
        <item x="2251"/>
        <item x="2135"/>
        <item x="2837"/>
        <item x="1923"/>
        <item x="26"/>
        <item x="2197"/>
        <item x="477"/>
        <item x="1942"/>
        <item x="309"/>
        <item x="1334"/>
        <item x="1040"/>
        <item x="2344"/>
        <item x="2317"/>
        <item x="2397"/>
        <item x="847"/>
        <item x="1648"/>
        <item x="61"/>
        <item x="1579"/>
        <item x="428"/>
        <item x="722"/>
        <item x="1719"/>
        <item x="1798"/>
        <item x="206"/>
        <item x="2553"/>
        <item x="1641"/>
        <item x="1791"/>
        <item x="724"/>
        <item x="830"/>
        <item x="488"/>
        <item x="484"/>
        <item x="2292"/>
        <item x="1406"/>
        <item x="1569"/>
        <item x="835"/>
        <item x="954"/>
        <item x="377"/>
        <item x="30"/>
        <item x="1846"/>
        <item x="2704"/>
        <item x="1438"/>
        <item x="2643"/>
        <item x="1998"/>
        <item x="2456"/>
        <item x="1125"/>
        <item x="2142"/>
        <item x="2590"/>
        <item x="896"/>
        <item x="132"/>
        <item x="2728"/>
        <item x="1855"/>
        <item x="2072"/>
        <item x="1966"/>
        <item x="529"/>
        <item x="1092"/>
        <item x="1014"/>
        <item x="1388"/>
        <item x="2313"/>
        <item x="806"/>
        <item x="2914"/>
        <item x="1703"/>
        <item x="2244"/>
        <item x="2453"/>
        <item x="1265"/>
        <item x="802"/>
        <item x="2588"/>
        <item x="2830"/>
        <item x="2506"/>
        <item x="2048"/>
        <item x="2608"/>
        <item x="1833"/>
        <item x="773"/>
        <item x="319"/>
        <item x="3018"/>
        <item x="790"/>
        <item x="2490"/>
        <item x="1319"/>
        <item x="2265"/>
        <item x="1490"/>
        <item x="2488"/>
        <item x="1756"/>
        <item x="1578"/>
        <item x="2448"/>
        <item x="0"/>
        <item x="1711"/>
        <item x="2750"/>
        <item x="2272"/>
        <item x="639"/>
        <item x="1500"/>
        <item x="1954"/>
        <item x="1916"/>
        <item x="1458"/>
        <item x="625"/>
        <item x="1216"/>
        <item x="255"/>
        <item x="2733"/>
        <item x="2801"/>
        <item x="445"/>
        <item x="1301"/>
        <item x="1576"/>
        <item x="872"/>
        <item x="3008"/>
        <item x="2417"/>
        <item x="412"/>
        <item x="2524"/>
        <item x="1107"/>
        <item x="2537"/>
        <item x="721"/>
        <item x="901"/>
        <item x="50"/>
        <item x="689"/>
        <item x="2258"/>
        <item x="2764"/>
        <item x="591"/>
        <item x="2652"/>
        <item x="330"/>
        <item x="2946"/>
        <item x="1778"/>
        <item x="450"/>
        <item x="2390"/>
        <item x="486"/>
        <item x="281"/>
        <item x="745"/>
        <item x="2408"/>
        <item x="1531"/>
        <item x="631"/>
        <item x="2175"/>
        <item x="2501"/>
        <item x="1355"/>
        <item x="2950"/>
        <item x="59"/>
        <item x="2363"/>
        <item x="640"/>
        <item x="1221"/>
        <item x="822"/>
        <item x="181"/>
        <item x="738"/>
        <item x="1317"/>
        <item x="1200"/>
        <item x="719"/>
        <item x="1082"/>
        <item x="1897"/>
        <item x="2891"/>
        <item x="270"/>
        <item x="10"/>
        <item x="315"/>
        <item x="228"/>
        <item x="2428"/>
        <item x="1285"/>
        <item x="1720"/>
        <item x="421"/>
        <item x="357"/>
        <item x="999"/>
        <item x="2681"/>
        <item x="2419"/>
        <item x="506"/>
        <item x="599"/>
        <item x="2718"/>
        <item x="1982"/>
        <item x="2582"/>
        <item x="892"/>
        <item x="2859"/>
        <item x="2996"/>
        <item x="2632"/>
        <item x="608"/>
        <item x="2618"/>
        <item x="1634"/>
        <item x="1601"/>
        <item x="1344"/>
        <item x="25"/>
        <item x="2289"/>
        <item x="1763"/>
        <item x="2504"/>
        <item x="2586"/>
        <item x="1214"/>
        <item x="2099"/>
        <item x="2353"/>
        <item x="1856"/>
        <item x="2867"/>
        <item x="1445"/>
        <item x="127"/>
        <item x="420"/>
        <item x="1852"/>
        <item x="1045"/>
        <item x="1232"/>
        <item x="1101"/>
        <item x="1922"/>
        <item x="2558"/>
        <item x="2487"/>
        <item x="1362"/>
        <item x="1217"/>
        <item x="2519"/>
        <item x="994"/>
        <item x="229"/>
        <item x="2918"/>
        <item x="1404"/>
        <item x="2627"/>
        <item x="2002"/>
        <item x="74"/>
        <item x="511"/>
        <item x="1557"/>
        <item x="1930"/>
        <item x="2356"/>
        <item x="843"/>
        <item x="508"/>
        <item x="2674"/>
        <item x="1844"/>
        <item x="2193"/>
        <item x="322"/>
        <item x="2776"/>
        <item x="1717"/>
        <item x="1988"/>
        <item x="3016"/>
        <item x="1051"/>
        <item x="1008"/>
        <item x="2380"/>
        <item x="15"/>
        <item x="2096"/>
        <item x="2166"/>
        <item x="1992"/>
        <item x="1742"/>
        <item x="2041"/>
        <item x="1302"/>
        <item x="2134"/>
        <item x="2863"/>
        <item x="2183"/>
        <item x="2185"/>
        <item x="2396"/>
        <item x="2668"/>
        <item x="2956"/>
        <item x="1728"/>
        <item x="2023"/>
        <item t="default"/>
      </items>
    </pivotField>
    <pivotField dataField="1" numFmtId="2" showAll="0"/>
    <pivotField numFmtId="164" showAll="0"/>
    <pivotField showAll="0">
      <items count="4">
        <item x="2"/>
        <item x="0"/>
        <item x="1"/>
        <item t="default"/>
      </items>
    </pivotField>
  </pivotFields>
  <rowFields count="1">
    <field x="4"/>
  </rowFields>
  <rowItems count="6">
    <i>
      <x v="3"/>
    </i>
    <i>
      <x v="4"/>
    </i>
    <i>
      <x v="5"/>
    </i>
    <i>
      <x v="8"/>
    </i>
    <i>
      <x v="14"/>
    </i>
    <i t="grand">
      <x/>
    </i>
  </rowItems>
  <colItems count="1">
    <i/>
  </colItems>
  <dataFields count="1">
    <dataField name="Average of Efficiency " fld="18" subtotal="average" baseField="4" baseItem="4" numFmtId="4"/>
  </dataFields>
  <formats count="1">
    <format dxfId="5">
      <pivotArea outline="0" collapsedLevelsAreSubtotals="1" fieldPosition="0"/>
    </format>
  </formats>
  <chartFormats count="15">
    <chartFormat chart="17" format="0"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2">
          <reference field="4294967294" count="1" selected="0">
            <x v="0"/>
          </reference>
          <reference field="4" count="1" selected="0">
            <x v="4"/>
          </reference>
        </references>
      </pivotArea>
    </chartFormat>
    <chartFormat chart="25" format="8">
      <pivotArea type="data" outline="0" fieldPosition="0">
        <references count="2">
          <reference field="4294967294" count="1" selected="0">
            <x v="0"/>
          </reference>
          <reference field="4" count="1" selected="0">
            <x v="5"/>
          </reference>
        </references>
      </pivotArea>
    </chartFormat>
    <chartFormat chart="25" format="9">
      <pivotArea type="data" outline="0" fieldPosition="0">
        <references count="2">
          <reference field="4294967294" count="1" selected="0">
            <x v="0"/>
          </reference>
          <reference field="4" count="1" selected="0">
            <x v="8"/>
          </reference>
        </references>
      </pivotArea>
    </chartFormat>
    <chartFormat chart="25" format="10">
      <pivotArea type="data" outline="0" fieldPosition="0">
        <references count="2">
          <reference field="4294967294" count="1" selected="0">
            <x v="0"/>
          </reference>
          <reference field="4" count="1" selected="0">
            <x v="14"/>
          </reference>
        </references>
      </pivotArea>
    </chartFormat>
    <chartFormat chart="17" format="1">
      <pivotArea type="data" outline="0" fieldPosition="0">
        <references count="2">
          <reference field="4294967294" count="1" selected="0">
            <x v="0"/>
          </reference>
          <reference field="4" count="1" selected="0">
            <x v="4"/>
          </reference>
        </references>
      </pivotArea>
    </chartFormat>
    <chartFormat chart="17" format="2">
      <pivotArea type="data" outline="0" fieldPosition="0">
        <references count="2">
          <reference field="4294967294" count="1" selected="0">
            <x v="0"/>
          </reference>
          <reference field="4" count="1" selected="0">
            <x v="5"/>
          </reference>
        </references>
      </pivotArea>
    </chartFormat>
    <chartFormat chart="17" format="3">
      <pivotArea type="data" outline="0" fieldPosition="0">
        <references count="2">
          <reference field="4294967294" count="1" selected="0">
            <x v="0"/>
          </reference>
          <reference field="4" count="1" selected="0">
            <x v="8"/>
          </reference>
        </references>
      </pivotArea>
    </chartFormat>
    <chartFormat chart="17" format="4">
      <pivotArea type="data" outline="0" fieldPosition="0">
        <references count="2">
          <reference field="4294967294" count="1" selected="0">
            <x v="0"/>
          </reference>
          <reference field="4" count="1" selected="0">
            <x v="14"/>
          </reference>
        </references>
      </pivotArea>
    </chartFormat>
    <chartFormat chart="25" format="11">
      <pivotArea type="data" outline="0" fieldPosition="0">
        <references count="2">
          <reference field="4294967294" count="1" selected="0">
            <x v="0"/>
          </reference>
          <reference field="4" count="1" selected="0">
            <x v="13"/>
          </reference>
        </references>
      </pivotArea>
    </chartFormat>
    <chartFormat chart="25" format="12">
      <pivotArea type="data" outline="0" fieldPosition="0">
        <references count="2">
          <reference field="4294967294" count="1" selected="0">
            <x v="0"/>
          </reference>
          <reference field="4" count="1" selected="0">
            <x v="7"/>
          </reference>
        </references>
      </pivotArea>
    </chartFormat>
    <chartFormat chart="25" format="13">
      <pivotArea type="data" outline="0" fieldPosition="0">
        <references count="2">
          <reference field="4294967294" count="1" selected="0">
            <x v="0"/>
          </reference>
          <reference field="4" count="1" selected="0">
            <x v="10"/>
          </reference>
        </references>
      </pivotArea>
    </chartFormat>
    <chartFormat chart="25" format="14">
      <pivotArea type="data" outline="0" fieldPosition="0">
        <references count="2">
          <reference field="4294967294" count="1" selected="0">
            <x v="0"/>
          </reference>
          <reference field="4" count="1" selected="0">
            <x v="6"/>
          </reference>
        </references>
      </pivotArea>
    </chartFormat>
    <chartFormat chart="25" format="1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4"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9EF782-67E1-4904-A4C0-E26658A26B84}" name="Average pr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showAll="0"/>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showAll="0"/>
    <pivotField showAll="0"/>
    <pivotField dataField="1"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showAll="0"/>
    <pivotField showAll="0"/>
    <pivotField numFmtId="164" showAll="0"/>
    <pivotField numFmtId="2" showAll="0"/>
    <pivotField numFmtId="164" showAll="0"/>
    <pivotField showAll="0">
      <items count="4">
        <item x="2"/>
        <item x="0"/>
        <item x="1"/>
        <item t="default"/>
      </items>
    </pivotField>
  </pivotFields>
  <rowItems count="1">
    <i/>
  </rowItems>
  <colItems count="1">
    <i/>
  </colItems>
  <dataFields count="1">
    <dataField name="Average of Price_USD" fld="9" subtotal="average" baseField="0" baseItem="0" numFmtId="169"/>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FE18C5-5152-481A-A9AA-BEBD945376AF}" name="Revenue by manufactu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C60:D66" firstHeaderRow="1" firstDataRow="1" firstDataCol="1"/>
  <pivotFields count="21">
    <pivotField showAll="0"/>
    <pivotField axis="axisRow" showAll="0" measureFilter="1" sortType="ascending">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autoSortScope>
        <pivotArea dataOnly="0" outline="0" fieldPosition="0">
          <references count="1">
            <reference field="4294967294" count="1" selected="0">
              <x v="0"/>
            </reference>
          </references>
        </pivotArea>
      </autoSortScope>
    </pivotField>
    <pivotField showAll="0"/>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showAll="0"/>
    <pivotField showAll="0"/>
    <pivotField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showAll="0"/>
    <pivotField showAll="0"/>
    <pivotField dataField="1" numFmtId="164" showAll="0">
      <items count="3023">
        <item x="321"/>
        <item x="1424"/>
        <item x="823"/>
        <item x="2938"/>
        <item x="800"/>
        <item x="8"/>
        <item x="1278"/>
        <item x="2085"/>
        <item x="178"/>
        <item x="1298"/>
        <item x="279"/>
        <item x="3010"/>
        <item x="502"/>
        <item x="237"/>
        <item x="2398"/>
        <item x="2850"/>
        <item x="1529"/>
        <item x="344"/>
        <item x="2392"/>
        <item x="1283"/>
        <item x="984"/>
        <item x="1447"/>
        <item x="2308"/>
        <item x="2690"/>
        <item x="1912"/>
        <item x="2060"/>
        <item x="1038"/>
        <item x="1110"/>
        <item x="2245"/>
        <item x="2758"/>
        <item x="2370"/>
        <item x="415"/>
        <item x="2018"/>
        <item x="2577"/>
        <item x="2866"/>
        <item x="1002"/>
        <item x="2315"/>
        <item x="2431"/>
        <item x="1848"/>
        <item x="2359"/>
        <item x="1810"/>
        <item x="2434"/>
        <item x="678"/>
        <item x="1583"/>
        <item x="2836"/>
        <item x="1518"/>
        <item x="1523"/>
        <item x="2591"/>
        <item x="851"/>
        <item x="1843"/>
        <item x="1386"/>
        <item x="575"/>
        <item x="1987"/>
        <item x="2573"/>
        <item x="1118"/>
        <item x="1143"/>
        <item x="1218"/>
        <item x="2078"/>
        <item x="1776"/>
        <item x="505"/>
        <item x="736"/>
        <item x="1736"/>
        <item x="660"/>
        <item x="904"/>
        <item x="1476"/>
        <item x="1376"/>
        <item x="433"/>
        <item x="1259"/>
        <item x="1995"/>
        <item x="775"/>
        <item x="864"/>
        <item x="609"/>
        <item x="1735"/>
        <item x="2473"/>
        <item x="2451"/>
        <item x="1905"/>
        <item x="1135"/>
        <item x="98"/>
        <item x="1133"/>
        <item x="1933"/>
        <item x="1789"/>
        <item x="1395"/>
        <item x="1807"/>
        <item x="602"/>
        <item x="1390"/>
        <item x="1819"/>
        <item x="2667"/>
        <item x="1322"/>
        <item x="2483"/>
        <item x="184"/>
        <item x="2253"/>
        <item x="1580"/>
        <item x="2295"/>
        <item x="1258"/>
        <item x="2927"/>
        <item x="952"/>
        <item x="1022"/>
        <item x="2409"/>
        <item x="447"/>
        <item x="2492"/>
        <item x="2989"/>
        <item x="567"/>
        <item x="1188"/>
        <item x="1883"/>
        <item x="756"/>
        <item x="2849"/>
        <item x="1098"/>
        <item x="2646"/>
        <item x="2838"/>
        <item x="2600"/>
        <item x="1055"/>
        <item x="332"/>
        <item x="1731"/>
        <item x="1204"/>
        <item x="1803"/>
        <item x="2552"/>
        <item x="2564"/>
        <item x="1417"/>
        <item x="112"/>
        <item x="514"/>
        <item x="712"/>
        <item x="782"/>
        <item x="234"/>
        <item x="1623"/>
        <item x="1823"/>
        <item x="714"/>
        <item x="1685"/>
        <item x="2093"/>
        <item x="2940"/>
        <item x="222"/>
        <item x="862"/>
        <item x="2144"/>
        <item x="2857"/>
        <item x="2999"/>
        <item x="35"/>
        <item x="2907"/>
        <item x="667"/>
        <item x="2255"/>
        <item x="1636"/>
        <item x="2682"/>
        <item x="2894"/>
        <item x="2707"/>
        <item x="2671"/>
        <item x="2790"/>
        <item x="1612"/>
        <item x="1183"/>
        <item x="1506"/>
        <item x="2592"/>
        <item x="2824"/>
        <item x="1873"/>
        <item x="1932"/>
        <item x="1575"/>
        <item x="669"/>
        <item x="1186"/>
        <item x="3003"/>
        <item x="2912"/>
        <item x="958"/>
        <item x="808"/>
        <item x="503"/>
        <item x="1171"/>
        <item x="2014"/>
        <item x="427"/>
        <item x="219"/>
        <item x="1280"/>
        <item x="142"/>
        <item x="1160"/>
        <item x="1713"/>
        <item x="1915"/>
        <item x="394"/>
        <item x="5"/>
        <item x="389"/>
        <item x="2466"/>
        <item x="340"/>
        <item x="455"/>
        <item x="1869"/>
        <item x="2131"/>
        <item x="185"/>
        <item x="534"/>
        <item x="2145"/>
        <item x="1348"/>
        <item x="769"/>
        <item x="944"/>
        <item x="1698"/>
        <item x="396"/>
        <item x="1679"/>
        <item x="190"/>
        <item x="2472"/>
        <item x="45"/>
        <item x="13"/>
        <item x="2282"/>
        <item x="556"/>
        <item x="316"/>
        <item x="2621"/>
        <item x="1130"/>
        <item x="2481"/>
        <item x="622"/>
        <item x="917"/>
        <item x="2647"/>
        <item x="2252"/>
        <item x="2054"/>
        <item x="704"/>
        <item x="1727"/>
        <item x="2117"/>
        <item x="989"/>
        <item x="925"/>
        <item x="2651"/>
        <item x="2796"/>
        <item x="1233"/>
        <item x="223"/>
        <item x="2016"/>
        <item x="754"/>
        <item x="2817"/>
        <item x="1688"/>
        <item x="710"/>
        <item x="2124"/>
        <item x="1487"/>
        <item x="1140"/>
        <item x="1373"/>
        <item x="2174"/>
        <item x="2165"/>
        <item x="1629"/>
        <item x="1598"/>
        <item x="1096"/>
        <item x="208"/>
        <item x="73"/>
        <item x="1554"/>
        <item x="1343"/>
        <item x="1260"/>
        <item x="2260"/>
        <item x="1117"/>
        <item x="2799"/>
        <item x="2740"/>
        <item x="870"/>
        <item x="2816"/>
        <item x="2540"/>
        <item x="2261"/>
        <item x="215"/>
        <item x="528"/>
        <item x="2958"/>
        <item x="1939"/>
        <item x="194"/>
        <item x="1363"/>
        <item x="231"/>
        <item x="577"/>
        <item x="1444"/>
        <item x="2847"/>
        <item x="1079"/>
        <item x="2307"/>
        <item x="2480"/>
        <item x="778"/>
        <item x="241"/>
        <item x="245"/>
        <item x="347"/>
        <item x="2943"/>
        <item x="2297"/>
        <item x="1273"/>
        <item x="1340"/>
        <item x="2329"/>
        <item x="1422"/>
        <item x="1148"/>
        <item x="1405"/>
        <item x="1898"/>
        <item x="2087"/>
        <item x="171"/>
        <item x="860"/>
        <item x="1686"/>
        <item x="839"/>
        <item x="1300"/>
        <item x="1103"/>
        <item x="1693"/>
        <item x="702"/>
        <item x="105"/>
        <item x="2936"/>
        <item x="1512"/>
        <item x="1238"/>
        <item x="1175"/>
        <item x="963"/>
        <item x="1568"/>
        <item x="431"/>
        <item x="426"/>
        <item x="2666"/>
        <item x="1262"/>
        <item x="1109"/>
        <item x="4"/>
        <item x="150"/>
        <item x="408"/>
        <item x="2882"/>
        <item x="2589"/>
        <item x="2533"/>
        <item x="2741"/>
        <item x="694"/>
        <item x="978"/>
        <item x="328"/>
        <item x="1310"/>
        <item x="1730"/>
        <item x="365"/>
        <item x="1397"/>
        <item x="2126"/>
        <item x="795"/>
        <item x="1834"/>
        <item x="1321"/>
        <item x="933"/>
        <item x="605"/>
        <item x="1020"/>
        <item x="3007"/>
        <item x="2026"/>
        <item x="135"/>
        <item x="119"/>
        <item x="235"/>
        <item x="2318"/>
        <item x="2283"/>
        <item x="586"/>
        <item x="1042"/>
        <item x="2807"/>
        <item x="1849"/>
        <item x="2751"/>
        <item x="2019"/>
        <item x="2609"/>
        <item x="1336"/>
        <item x="1111"/>
        <item x="220"/>
        <item x="2732"/>
        <item x="849"/>
        <item x="77"/>
        <item x="122"/>
        <item x="2995"/>
        <item x="205"/>
        <item x="2743"/>
        <item x="977"/>
        <item x="111"/>
        <item x="423"/>
        <item x="499"/>
        <item x="2467"/>
        <item x="585"/>
        <item x="2274"/>
        <item x="1326"/>
        <item x="559"/>
        <item x="1825"/>
        <item x="2474"/>
        <item x="3"/>
        <item x="249"/>
        <item x="2548"/>
        <item x="1630"/>
        <item x="844"/>
        <item x="2706"/>
        <item x="2176"/>
        <item x="1822"/>
        <item x="590"/>
        <item x="2714"/>
        <item x="198"/>
        <item x="1985"/>
        <item x="1070"/>
        <item x="453"/>
        <item x="1853"/>
        <item x="498"/>
        <item x="1174"/>
        <item x="2734"/>
        <item x="460"/>
        <item x="1010"/>
        <item x="2774"/>
        <item x="1097"/>
        <item x="1584"/>
        <item x="491"/>
        <item x="1325"/>
        <item x="535"/>
        <item x="888"/>
        <item x="2426"/>
        <item x="2108"/>
        <item x="202"/>
        <item x="1222"/>
        <item x="1357"/>
        <item x="2715"/>
        <item x="1220"/>
        <item x="390"/>
        <item x="261"/>
        <item x="1037"/>
        <item x="1457"/>
        <item x="2542"/>
        <item x="1058"/>
        <item x="1012"/>
        <item x="565"/>
        <item x="1469"/>
        <item x="1712"/>
        <item x="1198"/>
        <item x="1311"/>
        <item x="633"/>
        <item x="226"/>
        <item x="2639"/>
        <item x="815"/>
        <item x="653"/>
        <item x="1877"/>
        <item x="1587"/>
        <item x="1658"/>
        <item x="2219"/>
        <item x="812"/>
        <item x="248"/>
        <item x="351"/>
        <item x="267"/>
        <item x="2372"/>
        <item x="1288"/>
        <item x="861"/>
        <item x="1189"/>
        <item x="1805"/>
        <item x="1369"/>
        <item x="2226"/>
        <item x="243"/>
        <item x="2200"/>
        <item x="1415"/>
        <item x="1948"/>
        <item x="967"/>
        <item x="2229"/>
        <item x="2361"/>
        <item x="1842"/>
        <item x="2898"/>
        <item x="210"/>
        <item x="1959"/>
        <item x="1276"/>
        <item x="434"/>
        <item x="1779"/>
        <item x="1269"/>
        <item x="2482"/>
        <item x="492"/>
        <item x="630"/>
        <item x="2935"/>
        <item x="1463"/>
        <item x="758"/>
        <item x="651"/>
        <item x="1522"/>
        <item x="957"/>
        <item x="2010"/>
        <item x="953"/>
        <item x="2373"/>
        <item x="1482"/>
        <item x="1448"/>
        <item x="2896"/>
        <item x="2503"/>
        <item x="865"/>
        <item x="1990"/>
        <item x="2502"/>
        <item x="32"/>
        <item x="2017"/>
        <item x="726"/>
        <item x="1364"/>
        <item x="2969"/>
        <item x="2551"/>
        <item x="2008"/>
        <item x="1046"/>
        <item x="1504"/>
        <item x="2224"/>
        <item x="2237"/>
        <item x="1015"/>
        <item x="2988"/>
        <item x="1398"/>
        <item x="1514"/>
        <item x="352"/>
        <item x="2368"/>
        <item x="2410"/>
        <item x="2382"/>
        <item x="1695"/>
        <item x="2724"/>
        <item x="766"/>
        <item x="550"/>
        <item x="11"/>
        <item x="411"/>
        <item x="889"/>
        <item x="2496"/>
        <item x="1590"/>
        <item x="257"/>
        <item x="2076"/>
        <item x="897"/>
        <item x="2814"/>
        <item x="668"/>
        <item x="2649"/>
        <item x="1840"/>
        <item x="878"/>
        <item x="603"/>
        <item x="2729"/>
        <item x="845"/>
        <item x="1726"/>
        <item x="2335"/>
        <item x="96"/>
        <item x="68"/>
        <item x="80"/>
        <item x="109"/>
        <item x="1752"/>
        <item x="2484"/>
        <item x="629"/>
        <item x="1655"/>
        <item x="686"/>
        <item x="1758"/>
        <item x="131"/>
        <item x="1657"/>
        <item x="2642"/>
        <item x="995"/>
        <item x="199"/>
        <item x="799"/>
        <item x="76"/>
        <item x="1268"/>
        <item x="783"/>
        <item x="2683"/>
        <item x="2952"/>
        <item x="164"/>
        <item x="1732"/>
        <item x="2623"/>
        <item x="2412"/>
        <item x="2562"/>
        <item x="186"/>
        <item x="213"/>
        <item x="2362"/>
        <item x="798"/>
        <item x="1141"/>
        <item x="1513"/>
        <item x="1292"/>
        <item x="1203"/>
        <item x="713"/>
        <item x="592"/>
        <item x="3005"/>
        <item x="1755"/>
        <item x="2038"/>
        <item x="583"/>
        <item x="472"/>
        <item x="167"/>
        <item x="385"/>
        <item x="2514"/>
        <item x="1191"/>
        <item x="1004"/>
        <item x="735"/>
        <item x="1089"/>
        <item x="1771"/>
        <item x="2550"/>
        <item x="2770"/>
        <item x="2089"/>
        <item x="2975"/>
        <item x="1177"/>
        <item x="955"/>
        <item x="2212"/>
        <item x="107"/>
        <item x="680"/>
        <item x="2079"/>
        <item x="1205"/>
        <item x="1541"/>
        <item x="1478"/>
        <item x="1061"/>
        <item x="743"/>
        <item x="2364"/>
        <item x="947"/>
        <item x="1255"/>
        <item x="2692"/>
        <item x="2893"/>
        <item x="474"/>
        <item x="1154"/>
        <item x="706"/>
        <item x="1539"/>
        <item x="275"/>
        <item x="489"/>
        <item x="1594"/>
        <item x="2327"/>
        <item x="2917"/>
        <item x="1609"/>
        <item x="1159"/>
        <item x="1305"/>
        <item x="1907"/>
        <item x="2113"/>
        <item x="1359"/>
        <item x="378"/>
        <item x="2910"/>
        <item x="401"/>
        <item x="2209"/>
        <item x="1714"/>
        <item x="2256"/>
        <item x="239"/>
        <item x="1928"/>
        <item x="2420"/>
        <item x="2640"/>
        <item x="1845"/>
        <item x="703"/>
        <item x="2430"/>
        <item x="914"/>
        <item x="1718"/>
        <item x="2645"/>
        <item x="2536"/>
        <item x="28"/>
        <item x="1172"/>
        <item x="1668"/>
        <item x="1294"/>
        <item x="2877"/>
        <item x="765"/>
        <item x="2972"/>
        <item x="1885"/>
        <item x="576"/>
        <item x="1552"/>
        <item x="1953"/>
        <item x="2024"/>
        <item x="1074"/>
        <item x="2427"/>
        <item x="438"/>
        <item x="1211"/>
        <item x="1610"/>
        <item x="1193"/>
        <item x="2876"/>
        <item x="2546"/>
        <item x="2132"/>
        <item x="293"/>
        <item x="334"/>
        <item x="1678"/>
        <item x="1888"/>
        <item x="2665"/>
        <item x="501"/>
        <item x="2628"/>
        <item x="296"/>
        <item x="975"/>
        <item x="2311"/>
        <item x="510"/>
        <item x="393"/>
        <item x="2378"/>
        <item x="921"/>
        <item x="2968"/>
        <item x="1290"/>
        <item x="517"/>
        <item x="657"/>
        <item x="2407"/>
        <item x="551"/>
        <item x="643"/>
        <item x="97"/>
        <item x="1003"/>
        <item x="338"/>
        <item x="776"/>
        <item x="1535"/>
        <item x="2941"/>
        <item x="1370"/>
        <item x="596"/>
        <item x="1315"/>
        <item x="2570"/>
        <item x="2303"/>
        <item x="611"/>
        <item x="1613"/>
        <item x="2631"/>
        <item x="1566"/>
        <item x="2190"/>
        <item x="2599"/>
        <item x="803"/>
        <item x="2629"/>
        <item x="515"/>
        <item x="2129"/>
        <item x="153"/>
        <item x="1902"/>
        <item x="1814"/>
        <item x="2458"/>
        <item x="2290"/>
        <item x="2630"/>
        <item x="1085"/>
        <item x="2541"/>
        <item x="1784"/>
        <item x="2528"/>
        <item x="2027"/>
        <item x="1682"/>
        <item x="2266"/>
        <item x="998"/>
        <item x="308"/>
        <item x="71"/>
        <item x="1324"/>
        <item x="250"/>
        <item x="2864"/>
        <item x="323"/>
        <item x="2084"/>
        <item x="2825"/>
        <item x="1804"/>
        <item x="1886"/>
        <item x="2812"/>
        <item x="733"/>
        <item x="449"/>
        <item x="2655"/>
        <item x="1560"/>
        <item x="867"/>
        <item x="1762"/>
        <item x="768"/>
        <item x="584"/>
        <item x="2624"/>
        <item x="1144"/>
        <item x="16"/>
        <item x="2254"/>
        <item x="1600"/>
        <item x="691"/>
        <item x="1464"/>
        <item x="290"/>
        <item x="2437"/>
        <item x="2423"/>
        <item x="2658"/>
        <item x="1245"/>
        <item x="569"/>
        <item x="2098"/>
        <item x="527"/>
        <item x="2354"/>
        <item x="126"/>
        <item x="2568"/>
        <item x="329"/>
        <item x="2070"/>
        <item x="770"/>
        <item x="1519"/>
        <item x="2763"/>
        <item x="2464"/>
        <item x="436"/>
        <item x="2186"/>
        <item x="1116"/>
        <item x="3001"/>
        <item x="1895"/>
        <item x="1917"/>
        <item x="117"/>
        <item x="1745"/>
        <item x="1271"/>
        <item x="3009"/>
        <item x="141"/>
        <item x="1225"/>
        <item x="1168"/>
        <item x="2322"/>
        <item x="2944"/>
        <item x="1185"/>
        <item x="1418"/>
        <item x="890"/>
        <item x="1137"/>
        <item x="788"/>
        <item x="166"/>
        <item x="1100"/>
        <item x="2527"/>
        <item x="1638"/>
        <item x="2371"/>
        <item x="2238"/>
        <item x="699"/>
        <item x="734"/>
        <item x="2901"/>
        <item x="2532"/>
        <item x="1773"/>
        <item x="3012"/>
        <item x="307"/>
        <item x="54"/>
        <item x="2822"/>
        <item x="331"/>
        <item x="588"/>
        <item x="661"/>
        <item x="597"/>
        <item x="1437"/>
        <item x="2240"/>
        <item x="2993"/>
        <item x="2215"/>
        <item x="129"/>
        <item x="1551"/>
        <item x="2949"/>
        <item x="2947"/>
        <item x="715"/>
        <item x="479"/>
        <item x="2393"/>
        <item x="2491"/>
        <item x="1102"/>
        <item x="1864"/>
        <item x="1389"/>
        <item x="1862"/>
        <item x="1241"/>
        <item x="55"/>
        <item x="350"/>
        <item x="2233"/>
        <item x="1149"/>
        <item x="555"/>
        <item x="2067"/>
        <item x="1030"/>
        <item x="601"/>
        <item x="2485"/>
        <item x="650"/>
        <item x="2720"/>
        <item x="885"/>
        <item x="2685"/>
        <item x="1151"/>
        <item x="1691"/>
        <item x="2103"/>
        <item x="1563"/>
        <item x="2911"/>
        <item x="2250"/>
        <item x="2092"/>
        <item x="2445"/>
        <item x="180"/>
        <item x="2873"/>
        <item x="2196"/>
        <item x="495"/>
        <item x="574"/>
        <item x="1949"/>
        <item x="2971"/>
        <item x="2991"/>
        <item x="1962"/>
        <item x="493"/>
        <item x="717"/>
        <item x="280"/>
        <item x="2450"/>
        <item x="2337"/>
        <item x="1257"/>
        <item x="2635"/>
        <item x="2660"/>
        <item x="2046"/>
        <item x="1893"/>
        <item x="509"/>
        <item x="2848"/>
        <item x="2811"/>
        <item x="1454"/>
        <item x="1139"/>
        <item x="638"/>
        <item x="2987"/>
        <item x="1903"/>
        <item x="1733"/>
        <item x="512"/>
        <item x="2925"/>
        <item x="1625"/>
        <item x="1643"/>
        <item x="2056"/>
        <item x="628"/>
        <item x="1944"/>
        <item x="1656"/>
        <item x="2697"/>
        <item x="192"/>
        <item x="1194"/>
        <item x="480"/>
        <item x="1157"/>
        <item x="387"/>
        <item x="2333"/>
        <item x="2114"/>
        <item x="2442"/>
        <item x="2746"/>
        <item x="838"/>
        <item x="1561"/>
        <item x="2831"/>
        <item x="887"/>
        <item x="2518"/>
        <item x="960"/>
        <item x="948"/>
        <item x="1378"/>
        <item x="1"/>
        <item x="1446"/>
        <item x="1327"/>
        <item x="2508"/>
        <item x="2495"/>
        <item x="1786"/>
        <item x="930"/>
        <item x="125"/>
        <item x="20"/>
        <item x="2095"/>
        <item x="1910"/>
        <item x="711"/>
        <item x="2348"/>
        <item x="1275"/>
        <item x="88"/>
        <item x="1335"/>
        <item x="1455"/>
        <item x="2721"/>
        <item x="1593"/>
        <item x="767"/>
        <item x="869"/>
        <item x="2151"/>
        <item x="2526"/>
        <item x="684"/>
        <item x="2498"/>
        <item x="2634"/>
        <item x="846"/>
        <item x="232"/>
        <item x="297"/>
        <item x="2607"/>
        <item x="2037"/>
        <item x="1244"/>
        <item x="842"/>
        <item x="2872"/>
        <item x="2264"/>
        <item x="1618"/>
        <item x="70"/>
        <item x="2883"/>
        <item x="1604"/>
        <item x="452"/>
        <item x="6"/>
        <item x="310"/>
        <item x="2821"/>
        <item x="2004"/>
        <item x="982"/>
        <item x="683"/>
        <item x="2613"/>
        <item x="337"/>
        <item x="18"/>
        <item x="681"/>
        <item x="2208"/>
        <item x="1408"/>
        <item x="404"/>
        <item x="1605"/>
        <item x="2983"/>
        <item x="1646"/>
        <item x="974"/>
        <item x="2347"/>
        <item x="1123"/>
        <item x="1830"/>
        <item x="2065"/>
        <item x="53"/>
        <item x="382"/>
        <item x="301"/>
        <item x="600"/>
        <item x="1105"/>
        <item x="2662"/>
        <item x="2726"/>
        <item x="2444"/>
        <item x="478"/>
        <item x="311"/>
        <item x="159"/>
        <item x="2452"/>
        <item x="1314"/>
        <item x="1212"/>
        <item x="1884"/>
        <item x="1005"/>
        <item x="346"/>
        <item x="2312"/>
        <item x="360"/>
        <item x="2780"/>
        <item x="2772"/>
        <item x="2637"/>
        <item x="2275"/>
        <item x="543"/>
        <item x="2033"/>
        <item x="1659"/>
        <item x="294"/>
        <item x="672"/>
        <item x="2025"/>
        <item x="956"/>
        <item x="1430"/>
        <item x="2951"/>
        <item x="358"/>
        <item x="1981"/>
        <item x="2141"/>
        <item x="1521"/>
        <item x="1209"/>
        <item x="2808"/>
        <item x="1628"/>
        <item x="990"/>
        <item x="1086"/>
        <item x="2011"/>
        <item x="2538"/>
        <item x="1366"/>
        <item x="2005"/>
        <item x="635"/>
        <item x="2974"/>
        <item x="1534"/>
        <item x="2073"/>
        <item x="1360"/>
        <item x="907"/>
        <item x="1704"/>
        <item x="2970"/>
        <item x="909"/>
        <item x="1818"/>
        <item x="2341"/>
        <item x="1958"/>
        <item x="2967"/>
        <item x="895"/>
        <item x="1709"/>
        <item x="2840"/>
        <item x="827"/>
        <item x="2328"/>
        <item x="1965"/>
        <item x="2020"/>
        <item x="1672"/>
        <item x="2653"/>
        <item x="1434"/>
        <item x="632"/>
        <item x="1451"/>
        <item x="2279"/>
        <item x="49"/>
        <item x="2744"/>
        <item x="138"/>
        <item x="1692"/>
        <item x="3015"/>
        <item x="1596"/>
        <item x="1475"/>
        <item x="2616"/>
        <item x="260"/>
        <item x="2980"/>
        <item x="2435"/>
        <item x="1075"/>
        <item x="1507"/>
        <item x="2257"/>
        <item x="881"/>
        <item x="196"/>
        <item x="200"/>
        <item x="2194"/>
        <item x="2736"/>
        <item x="2545"/>
        <item x="2783"/>
        <item x="1338"/>
        <item x="1863"/>
        <item x="2230"/>
        <item x="1734"/>
        <item x="211"/>
        <item x="44"/>
        <item x="627"/>
        <item x="1677"/>
        <item x="85"/>
        <item x="2892"/>
        <item x="1377"/>
        <item x="931"/>
        <item x="1173"/>
        <item x="824"/>
        <item x="1765"/>
        <item x="143"/>
        <item x="1957"/>
        <item x="191"/>
        <item x="2745"/>
        <item x="2296"/>
        <item x="2986"/>
        <item x="2064"/>
        <item x="19"/>
        <item x="2477"/>
        <item x="727"/>
        <item x="2723"/>
        <item x="1018"/>
        <item x="2022"/>
        <item x="560"/>
        <item x="253"/>
        <item x="2284"/>
        <item x="2459"/>
        <item x="753"/>
        <item x="2777"/>
        <item x="1620"/>
        <item x="1413"/>
        <item x="1152"/>
        <item x="797"/>
        <item x="825"/>
        <item x="2449"/>
        <item x="283"/>
        <item x="1210"/>
        <item x="155"/>
        <item x="737"/>
        <item x="566"/>
        <item x="1165"/>
        <item x="962"/>
        <item x="2429"/>
        <item x="1178"/>
        <item x="2979"/>
        <item x="2234"/>
        <item x="2377"/>
        <item x="1946"/>
        <item x="1407"/>
        <item x="1113"/>
        <item x="1297"/>
        <item x="946"/>
        <item x="1722"/>
        <item x="2897"/>
        <item x="1423"/>
        <item x="1546"/>
        <item x="1921"/>
        <item x="1416"/>
        <item x="1494"/>
        <item x="2120"/>
        <item x="1443"/>
        <item x="1515"/>
        <item x="2288"/>
        <item x="1062"/>
        <item x="1145"/>
        <item x="882"/>
        <item x="2852"/>
        <item x="2159"/>
        <item x="595"/>
        <item x="2571"/>
        <item x="1385"/>
        <item x="718"/>
        <item x="533"/>
        <item x="796"/>
        <item x="277"/>
        <item x="1772"/>
        <item x="2436"/>
        <item x="1936"/>
        <item x="2641"/>
        <item x="1806"/>
        <item x="1663"/>
        <item x="2594"/>
        <item x="1941"/>
        <item x="1090"/>
        <item x="2277"/>
        <item x="1394"/>
        <item x="485"/>
        <item x="837"/>
        <item x="2933"/>
        <item x="852"/>
        <item x="482"/>
        <item x="2620"/>
        <item x="282"/>
        <item x="1387"/>
        <item x="2785"/>
        <item x="1284"/>
        <item x="2638"/>
        <item x="1108"/>
        <item x="179"/>
        <item x="507"/>
        <item x="265"/>
        <item x="1252"/>
        <item x="1599"/>
        <item x="1181"/>
        <item x="17"/>
        <item x="1036"/>
        <item x="233"/>
        <item x="794"/>
        <item x="2932"/>
        <item x="1460"/>
        <item x="2673"/>
        <item x="2345"/>
        <item x="1785"/>
        <item x="1787"/>
        <item x="1248"/>
        <item x="2602"/>
        <item x="1299"/>
        <item x="1952"/>
        <item x="247"/>
        <item x="2644"/>
        <item x="898"/>
        <item x="1639"/>
        <item x="1202"/>
        <item x="1647"/>
        <item x="1821"/>
        <item x="716"/>
        <item x="1725"/>
        <item x="1106"/>
        <item x="101"/>
        <item x="475"/>
        <item x="2699"/>
        <item x="652"/>
        <item x="1841"/>
        <item x="579"/>
        <item x="2803"/>
        <item x="1577"/>
        <item x="273"/>
        <item x="2937"/>
        <item x="1537"/>
        <item x="2887"/>
        <item x="831"/>
        <item x="3000"/>
        <item x="300"/>
        <item x="1019"/>
        <item x="1881"/>
        <item x="793"/>
        <item x="1838"/>
        <item x="123"/>
        <item x="2753"/>
        <item x="1396"/>
        <item x="2332"/>
        <item x="3017"/>
        <item x="655"/>
        <item x="548"/>
        <item x="832"/>
        <item x="973"/>
        <item x="157"/>
        <item x="1466"/>
        <item x="183"/>
        <item x="1142"/>
        <item x="908"/>
        <item x="374"/>
        <item x="742"/>
        <item x="615"/>
        <item x="1358"/>
        <item x="1783"/>
        <item x="1689"/>
        <item x="204"/>
        <item x="1960"/>
        <item x="2"/>
        <item x="1906"/>
        <item x="1900"/>
        <item x="2162"/>
        <item x="2626"/>
        <item x="1410"/>
        <item x="2032"/>
        <item x="1236"/>
        <item x="2319"/>
        <item x="1021"/>
        <item x="518"/>
        <item x="1080"/>
        <item x="646"/>
        <item x="871"/>
        <item x="1705"/>
        <item x="1195"/>
        <item x="2221"/>
        <item x="2035"/>
        <item x="2713"/>
        <item x="2475"/>
        <item x="2565"/>
        <item x="386"/>
        <item x="429"/>
        <item x="2170"/>
        <item x="2669"/>
        <item x="1227"/>
        <item x="940"/>
        <item x="532"/>
        <item x="2001"/>
        <item x="2365"/>
        <item x="2829"/>
        <item x="820"/>
        <item x="976"/>
        <item x="1479"/>
        <item x="333"/>
        <item x="1926"/>
        <item x="647"/>
        <item x="130"/>
        <item x="2239"/>
        <item x="1746"/>
        <item x="356"/>
        <item x="2470"/>
        <item x="289"/>
        <item x="1808"/>
        <item x="987"/>
        <item x="744"/>
        <item x="1345"/>
        <item x="251"/>
        <item x="2709"/>
        <item x="2716"/>
        <item x="64"/>
        <item x="2794"/>
        <item x="613"/>
        <item x="1480"/>
        <item x="149"/>
        <item x="2584"/>
        <item x="1246"/>
        <item x="388"/>
        <item x="326"/>
        <item x="1527"/>
        <item x="992"/>
        <item x="2383"/>
        <item x="544"/>
        <item x="1581"/>
        <item x="1615"/>
        <item x="772"/>
        <item x="807"/>
        <item x="291"/>
        <item x="172"/>
        <item x="1562"/>
        <item x="2854"/>
        <item x="2242"/>
        <item x="1316"/>
        <item x="1671"/>
        <item x="2913"/>
        <item x="2249"/>
        <item x="2819"/>
        <item x="2614"/>
        <item x="471"/>
        <item x="1379"/>
        <item x="361"/>
        <item x="1516"/>
        <item x="2413"/>
        <item x="1972"/>
        <item x="2340"/>
        <item x="2128"/>
        <item x="317"/>
        <item x="2581"/>
        <item x="1611"/>
        <item x="2125"/>
        <item x="2199"/>
        <item x="1001"/>
        <item x="1621"/>
        <item x="240"/>
        <item x="1984"/>
        <item x="37"/>
        <item x="2080"/>
        <item x="451"/>
        <item x="2321"/>
        <item x="1028"/>
        <item x="116"/>
        <item x="1230"/>
        <item x="1495"/>
        <item x="541"/>
        <item x="39"/>
        <item x="1483"/>
        <item x="866"/>
        <item x="2820"/>
        <item x="1556"/>
        <item x="2036"/>
        <item x="454"/>
        <item x="262"/>
        <item x="1287"/>
        <item x="2929"/>
        <item x="1938"/>
        <item x="604"/>
        <item x="1872"/>
        <item x="549"/>
        <item x="108"/>
        <item x="335"/>
        <item x="1559"/>
        <item x="2823"/>
        <item x="2696"/>
        <item x="497"/>
        <item x="2294"/>
        <item x="1697"/>
        <item x="2331"/>
        <item x="1187"/>
        <item x="2469"/>
        <item x="624"/>
        <item x="2300"/>
        <item x="988"/>
        <item x="2486"/>
        <item x="540"/>
        <item x="1274"/>
        <item x="2510"/>
        <item x="442"/>
        <item x="1919"/>
        <item x="139"/>
        <item x="720"/>
        <item x="2874"/>
        <item x="826"/>
        <item x="2782"/>
        <item x="380"/>
        <item x="1282"/>
        <item x="1067"/>
        <item x="2403"/>
        <item x="1034"/>
        <item x="1642"/>
        <item x="224"/>
        <item x="1127"/>
        <item x="997"/>
        <item x="1934"/>
        <item x="2338"/>
        <item x="443"/>
        <item x="2784"/>
        <item x="1508"/>
        <item x="258"/>
        <item x="2375"/>
        <item x="670"/>
        <item x="2963"/>
        <item x="698"/>
        <item x="2739"/>
        <item x="755"/>
        <item x="2765"/>
        <item x="1498"/>
        <item x="195"/>
        <item x="2978"/>
        <item x="406"/>
        <item x="2902"/>
        <item x="1465"/>
        <item x="2122"/>
        <item x="2433"/>
        <item x="58"/>
        <item x="115"/>
        <item x="1716"/>
        <item x="402"/>
        <item x="1859"/>
        <item x="2201"/>
        <item x="2909"/>
        <item x="1331"/>
        <item x="1132"/>
        <item x="1533"/>
        <item x="227"/>
        <item x="2727"/>
        <item x="225"/>
        <item x="2948"/>
        <item x="1700"/>
        <item x="757"/>
        <item x="295"/>
        <item x="151"/>
        <item x="578"/>
        <item x="444"/>
        <item x="1039"/>
        <item x="2241"/>
        <item x="2747"/>
        <item x="2827"/>
        <item x="1468"/>
        <item x="2981"/>
        <item x="2471"/>
        <item x="1929"/>
        <item x="700"/>
        <item x="2386"/>
        <item x="353"/>
        <item x="1741"/>
        <item x="1543"/>
        <item x="656"/>
        <item x="372"/>
        <item x="1346"/>
        <item x="2843"/>
        <item x="564"/>
        <item x="2280"/>
        <item x="27"/>
        <item x="1043"/>
        <item x="2982"/>
        <item x="2053"/>
        <item x="1908"/>
        <item x="676"/>
        <item x="1619"/>
        <item x="2804"/>
        <item x="1761"/>
        <item x="2531"/>
        <item x="1768"/>
        <item x="2205"/>
        <item x="1072"/>
        <item x="1764"/>
        <item x="996"/>
        <item x="65"/>
        <item x="2775"/>
        <item x="242"/>
        <item x="2293"/>
        <item x="873"/>
        <item x="1653"/>
        <item x="1266"/>
        <item x="728"/>
        <item x="863"/>
        <item x="816"/>
        <item x="2447"/>
        <item x="2832"/>
        <item x="868"/>
        <item x="1242"/>
        <item x="1740"/>
        <item x="2127"/>
        <item x="2107"/>
        <item x="521"/>
        <item x="1375"/>
        <item x="752"/>
        <item x="1549"/>
        <item x="203"/>
        <item x="1456"/>
        <item x="1112"/>
        <item x="1000"/>
        <item x="2572"/>
        <item x="2853"/>
        <item x="456"/>
        <item x="899"/>
        <item x="2184"/>
        <item x="1064"/>
        <item x="2920"/>
        <item x="1049"/>
        <item x="103"/>
        <item x="1943"/>
        <item x="1857"/>
        <item x="1419"/>
        <item x="1409"/>
        <item x="1524"/>
        <item x="2578"/>
        <item x="57"/>
        <item x="1980"/>
        <item x="2903"/>
        <item x="1606"/>
        <item x="2400"/>
        <item x="2367"/>
        <item x="409"/>
        <item x="2306"/>
        <item x="40"/>
        <item x="1025"/>
        <item x="2942"/>
        <item x="1701"/>
        <item x="342"/>
        <item x="52"/>
        <item x="1044"/>
        <item x="288"/>
        <item x="573"/>
        <item x="2269"/>
        <item x="272"/>
        <item x="880"/>
        <item x="2157"/>
        <item x="848"/>
        <item x="2700"/>
        <item x="2059"/>
        <item x="278"/>
        <item x="56"/>
        <item x="1303"/>
        <item x="663"/>
        <item x="641"/>
        <item x="879"/>
        <item x="891"/>
        <item x="1871"/>
        <item x="2687"/>
        <item x="779"/>
        <item x="1797"/>
        <item x="539"/>
        <item x="2267"/>
        <item x="2860"/>
        <item x="1683"/>
        <item x="2754"/>
        <item x="1228"/>
        <item x="2148"/>
        <item x="2555"/>
        <item x="2619"/>
        <item x="1665"/>
        <item x="2881"/>
        <item x="14"/>
        <item x="2172"/>
        <item x="1747"/>
        <item x="787"/>
        <item x="2291"/>
        <item x="1674"/>
        <item x="1749"/>
        <item x="2930"/>
        <item x="2767"/>
        <item x="2560"/>
        <item x="496"/>
        <item x="2805"/>
        <item x="1817"/>
        <item x="1574"/>
        <item x="1882"/>
        <item x="2625"/>
        <item x="1270"/>
        <item x="968"/>
        <item x="121"/>
        <item x="1250"/>
        <item x="1607"/>
        <item x="739"/>
        <item x="104"/>
        <item x="458"/>
        <item x="2088"/>
        <item x="369"/>
        <item x="2544"/>
        <item x="730"/>
        <item x="2351"/>
        <item x="2457"/>
        <item x="2605"/>
        <item x="1381"/>
        <item x="1312"/>
        <item x="410"/>
        <item x="2247"/>
        <item x="1757"/>
        <item x="2068"/>
        <item x="3002"/>
        <item x="42"/>
        <item x="2899"/>
        <item x="2858"/>
        <item x="587"/>
        <item x="1876"/>
        <item x="100"/>
        <item x="1403"/>
        <item x="1999"/>
        <item x="1114"/>
        <item x="1261"/>
        <item x="2350"/>
        <item x="2678"/>
        <item x="1129"/>
        <item x="2404"/>
        <item x="1013"/>
        <item x="2358"/>
        <item x="2965"/>
        <item x="1392"/>
        <item x="78"/>
        <item x="2701"/>
        <item x="696"/>
        <item x="2071"/>
        <item x="2334"/>
        <item x="38"/>
        <item x="189"/>
        <item x="580"/>
        <item x="1412"/>
        <item x="2961"/>
        <item x="1035"/>
        <item x="1820"/>
        <item x="725"/>
        <item x="1065"/>
        <item x="1510"/>
        <item x="1920"/>
        <item x="2722"/>
        <item x="2834"/>
        <item x="2574"/>
        <item x="2884"/>
        <item x="2203"/>
        <item x="1063"/>
        <item x="1501"/>
        <item x="158"/>
        <item x="2360"/>
        <item x="1616"/>
        <item x="3011"/>
        <item x="610"/>
        <item x="558"/>
        <item x="1591"/>
        <item x="487"/>
        <item x="2711"/>
        <item x="762"/>
        <item x="7"/>
        <item x="1832"/>
        <item x="759"/>
        <item x="937"/>
        <item x="2227"/>
        <item x="1078"/>
        <item x="1918"/>
        <item x="2160"/>
        <item x="2661"/>
        <item x="1913"/>
        <item x="2271"/>
        <item x="2676"/>
        <item x="2028"/>
        <item x="2781"/>
        <item x="79"/>
        <item x="1120"/>
        <item x="1308"/>
        <item x="1595"/>
        <item x="2158"/>
        <item x="903"/>
        <item x="2598"/>
        <item x="530"/>
        <item x="304"/>
        <item x="2534"/>
        <item x="1602"/>
        <item x="2523"/>
        <item x="2494"/>
        <item x="2139"/>
        <item x="552"/>
        <item x="1947"/>
        <item x="912"/>
        <item x="1182"/>
        <item x="665"/>
        <item x="547"/>
        <item x="169"/>
        <item x="841"/>
        <item x="2406"/>
        <item x="589"/>
        <item x="1829"/>
        <item x="1234"/>
        <item x="1170"/>
        <item x="1950"/>
        <item x="1256"/>
        <item x="1497"/>
        <item x="2977"/>
        <item x="1196"/>
        <item x="1633"/>
        <item x="2953"/>
        <item x="1770"/>
        <item x="970"/>
        <item x="1824"/>
        <item x="1351"/>
        <item x="516"/>
        <item x="666"/>
        <item x="2559"/>
        <item x="2795"/>
        <item x="2737"/>
        <item x="2198"/>
        <item x="274"/>
        <item x="961"/>
        <item x="972"/>
        <item x="1138"/>
        <item x="2384"/>
        <item x="814"/>
        <item x="1974"/>
        <item x="2101"/>
        <item x="2006"/>
        <item x="2222"/>
        <item x="2388"/>
        <item x="934"/>
        <item x="2191"/>
        <item x="1007"/>
        <item x="3021"/>
        <item x="1306"/>
        <item x="707"/>
        <item x="2505"/>
        <item x="2516"/>
        <item x="3014"/>
        <item x="1894"/>
        <item x="2352"/>
        <item x="2106"/>
        <item x="2905"/>
        <item x="2278"/>
        <item x="810"/>
        <item x="1296"/>
        <item x="1955"/>
        <item x="2202"/>
        <item x="60"/>
        <item x="2118"/>
        <item x="781"/>
        <item x="1179"/>
        <item x="2712"/>
        <item x="246"/>
        <item x="1472"/>
        <item x="537"/>
        <item x="2525"/>
        <item x="2601"/>
        <item x="2717"/>
        <item x="2195"/>
        <item x="165"/>
        <item x="645"/>
        <item x="407"/>
        <item x="318"/>
        <item x="1924"/>
        <item x="2908"/>
        <item x="1622"/>
        <item x="938"/>
        <item x="2305"/>
        <item x="2232"/>
        <item x="1337"/>
        <item x="259"/>
        <item x="2998"/>
        <item x="1961"/>
        <item x="979"/>
        <item x="392"/>
        <item x="2231"/>
        <item x="1956"/>
        <item x="2489"/>
        <item x="1367"/>
        <item x="324"/>
        <item x="1485"/>
        <item x="1673"/>
        <item x="2029"/>
        <item x="685"/>
        <item x="2922"/>
        <item x="1192"/>
        <item x="2049"/>
        <item x="2109"/>
        <item x="920"/>
        <item x="2815"/>
        <item x="2263"/>
        <item x="47"/>
        <item x="252"/>
        <item x="1867"/>
        <item x="804"/>
        <item x="523"/>
        <item x="1323"/>
        <item x="391"/>
        <item x="1759"/>
        <item x="1891"/>
        <item x="462"/>
        <item x="1800"/>
        <item x="2789"/>
        <item x="1429"/>
        <item x="1329"/>
        <item x="66"/>
        <item x="913"/>
        <item x="466"/>
        <item x="94"/>
        <item x="2945"/>
        <item x="2869"/>
        <item x="834"/>
        <item x="1056"/>
        <item x="2761"/>
        <item x="306"/>
        <item x="1644"/>
        <item x="1973"/>
        <item x="2346"/>
        <item x="2187"/>
        <item x="1651"/>
        <item x="1084"/>
        <item x="1880"/>
        <item x="949"/>
        <item x="2110"/>
        <item x="2389"/>
        <item x="1935"/>
        <item x="2708"/>
        <item x="809"/>
        <item x="182"/>
        <item x="761"/>
        <item x="883"/>
        <item x="2223"/>
        <item x="619"/>
        <item x="1073"/>
        <item x="2119"/>
        <item x="82"/>
        <item x="1564"/>
        <item x="467"/>
        <item x="424"/>
        <item x="785"/>
        <item x="2262"/>
        <item x="2656"/>
        <item x="2802"/>
        <item x="677"/>
        <item x="2691"/>
        <item x="2034"/>
        <item x="1006"/>
        <item x="463"/>
        <item x="1431"/>
        <item x="3006"/>
        <item x="1017"/>
        <item x="2800"/>
        <item x="2517"/>
        <item x="2543"/>
        <item x="2561"/>
        <item x="1850"/>
        <item x="746"/>
        <item x="1104"/>
        <item x="1095"/>
        <item x="893"/>
        <item x="821"/>
        <item x="1026"/>
        <item x="2684"/>
        <item x="732"/>
        <item x="2719"/>
        <item x="1721"/>
        <item x="1059"/>
        <item x="355"/>
        <item x="2339"/>
        <item x="1676"/>
        <item x="2563"/>
        <item x="1247"/>
        <item x="2136"/>
        <item x="2957"/>
        <item x="1632"/>
        <item x="1792"/>
        <item x="916"/>
        <item x="1585"/>
        <item x="1795"/>
        <item x="2455"/>
        <item x="2585"/>
        <item x="1254"/>
        <item x="1937"/>
        <item x="1868"/>
        <item x="2675"/>
        <item x="1493"/>
        <item x="2622"/>
        <item x="2878"/>
        <item x="448"/>
        <item x="1909"/>
        <item x="1499"/>
        <item x="1754"/>
        <item x="23"/>
        <item x="256"/>
        <item x="2188"/>
        <item x="2539"/>
        <item x="1264"/>
        <item x="209"/>
        <item x="905"/>
        <item x="1091"/>
        <item x="1481"/>
        <item x="2865"/>
        <item x="422"/>
        <item x="363"/>
        <item x="1969"/>
        <item x="63"/>
        <item x="1971"/>
        <item x="2044"/>
        <item x="1782"/>
        <item x="120"/>
        <item x="1024"/>
        <item x="1047"/>
        <item x="2787"/>
        <item x="1461"/>
        <item x="2966"/>
        <item x="2259"/>
        <item x="2680"/>
        <item x="833"/>
        <item x="2636"/>
        <item x="2731"/>
        <item x="1330"/>
        <item x="1293"/>
        <item x="2703"/>
        <item x="2813"/>
        <item x="2133"/>
        <item x="417"/>
        <item x="1589"/>
        <item x="2422"/>
        <item x="2604"/>
        <item x="1169"/>
        <item x="1788"/>
        <item x="2547"/>
        <item x="1016"/>
        <item x="1050"/>
        <item x="2217"/>
        <item x="877"/>
        <item x="1163"/>
        <item x="886"/>
        <item x="1520"/>
        <item x="432"/>
        <item x="671"/>
        <item x="1694"/>
        <item x="1069"/>
        <item x="327"/>
        <item x="2147"/>
        <item x="1540"/>
        <item x="1592"/>
        <item x="1836"/>
        <item x="2730"/>
        <item x="617"/>
        <item x="2657"/>
        <item x="2973"/>
        <item x="1489"/>
        <item x="2924"/>
        <item x="2659"/>
        <item x="2919"/>
        <item x="2748"/>
        <item x="266"/>
        <item x="1365"/>
        <item x="1432"/>
        <item x="2778"/>
        <item x="1687"/>
        <item x="777"/>
        <item x="2343"/>
        <item x="398"/>
        <item x="538"/>
        <item x="2270"/>
        <item x="594"/>
        <item x="1382"/>
        <item x="1835"/>
        <item x="760"/>
        <item x="1854"/>
        <item x="2507"/>
        <item x="124"/>
        <item x="673"/>
        <item x="36"/>
        <item x="9"/>
        <item x="2752"/>
        <item x="400"/>
        <item x="1715"/>
        <item x="173"/>
        <item x="1994"/>
        <item x="2206"/>
        <item x="1093"/>
        <item x="33"/>
        <item x="102"/>
        <item x="1660"/>
        <item x="2915"/>
        <item x="1509"/>
        <item x="2856"/>
        <item x="2180"/>
        <item x="2791"/>
        <item x="2179"/>
        <item x="2513"/>
        <item x="570"/>
        <item x="1347"/>
        <item x="368"/>
        <item x="1681"/>
        <item x="1223"/>
        <item x="2633"/>
        <item x="1077"/>
        <item x="1023"/>
        <item x="1492"/>
        <item x="2698"/>
        <item x="980"/>
        <item x="1011"/>
        <item x="2446"/>
        <item x="1690"/>
        <item x="1978"/>
        <item x="268"/>
        <item x="2140"/>
        <item x="1054"/>
        <item x="1780"/>
        <item x="43"/>
        <item x="2146"/>
        <item x="981"/>
        <item x="1861"/>
        <item x="1207"/>
        <item x="2997"/>
        <item x="659"/>
        <item x="500"/>
        <item x="430"/>
        <item x="1996"/>
        <item x="2100"/>
        <item x="2766"/>
        <item x="1588"/>
        <item x="1511"/>
        <item x="2401"/>
        <item x="1267"/>
        <item x="1964"/>
        <item x="238"/>
        <item x="2031"/>
        <item x="1053"/>
        <item x="2336"/>
        <item x="193"/>
        <item x="1545"/>
        <item x="1553"/>
        <item x="375"/>
        <item x="924"/>
        <item x="1048"/>
        <item x="2441"/>
        <item x="2235"/>
        <item x="1666"/>
        <item x="354"/>
        <item x="2725"/>
        <item x="2916"/>
        <item x="805"/>
        <item x="1723"/>
        <item x="3020"/>
        <item x="1428"/>
        <item x="572"/>
        <item x="2323"/>
        <item x="792"/>
        <item x="145"/>
        <item x="2432"/>
        <item x="828"/>
        <item x="2052"/>
        <item x="2479"/>
        <item x="1057"/>
        <item x="292"/>
        <item x="740"/>
        <item x="1307"/>
        <item x="780"/>
        <item x="2871"/>
        <item x="1945"/>
        <item x="607"/>
        <item x="1354"/>
        <item x="2818"/>
        <item x="1158"/>
        <item x="2369"/>
        <item x="593"/>
        <item x="2742"/>
        <item x="1708"/>
        <item x="2177"/>
        <item x="1076"/>
        <item x="359"/>
        <item x="1914"/>
        <item x="2569"/>
        <item x="1119"/>
        <item x="1414"/>
        <item x="2268"/>
        <item x="524"/>
        <item x="648"/>
        <item x="1571"/>
        <item x="2677"/>
        <item x="176"/>
        <item x="2463"/>
        <item x="1517"/>
        <item x="1875"/>
        <item x="1870"/>
        <item x="2314"/>
        <item x="910"/>
        <item x="1826"/>
        <item x="1350"/>
        <item x="1878"/>
        <item x="1525"/>
        <item x="269"/>
        <item x="634"/>
        <item x="1372"/>
        <item x="2686"/>
        <item x="366"/>
        <item x="1801"/>
        <item x="2579"/>
        <item x="2355"/>
        <item x="1815"/>
        <item x="1029"/>
        <item x="644"/>
        <item x="857"/>
        <item x="1767"/>
        <item x="161"/>
        <item x="1904"/>
        <item x="2225"/>
        <item x="2762"/>
        <item x="106"/>
        <item x="2171"/>
        <item x="2798"/>
        <item x="1411"/>
        <item x="114"/>
        <item x="945"/>
        <item x="1441"/>
        <item x="941"/>
        <item x="2984"/>
        <item x="2461"/>
        <item x="2465"/>
        <item x="1617"/>
        <item x="2833"/>
        <item x="2115"/>
        <item x="2760"/>
        <item x="1333"/>
        <item x="2050"/>
        <item x="2580"/>
        <item x="688"/>
        <item x="2702"/>
        <item x="1206"/>
        <item x="1967"/>
        <item x="2015"/>
        <item x="1983"/>
        <item x="1555"/>
        <item x="118"/>
        <item x="1570"/>
        <item x="336"/>
        <item x="1986"/>
        <item x="244"/>
        <item x="48"/>
        <item x="2769"/>
        <item x="2610"/>
        <item x="763"/>
        <item x="2650"/>
        <item x="900"/>
        <item x="1235"/>
        <item x="440"/>
        <item x="2012"/>
        <item x="2055"/>
        <item x="371"/>
        <item x="2192"/>
        <item x="90"/>
        <item x="1573"/>
        <item x="1538"/>
        <item x="2992"/>
        <item x="2425"/>
        <item x="2169"/>
        <item x="2301"/>
        <item x="709"/>
        <item x="1393"/>
        <item x="230"/>
        <item x="62"/>
        <item x="1226"/>
        <item x="2889"/>
        <item x="1637"/>
        <item x="325"/>
        <item x="216"/>
        <item x="1442"/>
        <item x="314"/>
        <item x="915"/>
        <item x="1122"/>
        <item x="2844"/>
        <item x="2443"/>
        <item x="271"/>
        <item x="2081"/>
        <item x="1401"/>
        <item x="1608"/>
        <item x="1488"/>
        <item x="1889"/>
        <item x="1474"/>
        <item x="568"/>
        <item x="942"/>
        <item x="966"/>
        <item x="2888"/>
        <item x="926"/>
        <item x="2549"/>
        <item x="1425"/>
        <item x="1304"/>
        <item x="662"/>
        <item x="1931"/>
        <item x="2962"/>
        <item x="2738"/>
        <item x="2094"/>
        <item x="1550"/>
        <item x="1433"/>
        <item x="750"/>
        <item x="969"/>
        <item x="2617"/>
        <item x="1279"/>
        <item x="818"/>
        <item x="2374"/>
        <item x="3019"/>
        <item x="2985"/>
        <item x="87"/>
        <item x="2164"/>
        <item x="1989"/>
        <item x="1440"/>
        <item x="2954"/>
        <item x="174"/>
        <item x="152"/>
        <item x="31"/>
        <item x="2298"/>
        <item x="928"/>
        <item x="950"/>
        <item x="1890"/>
        <item x="435"/>
        <item x="2835"/>
        <item x="1470"/>
        <item x="1526"/>
        <item x="2137"/>
        <item x="1831"/>
        <item x="399"/>
        <item x="2181"/>
        <item x="1750"/>
        <item x="419"/>
        <item x="553"/>
        <item x="254"/>
        <item x="2287"/>
        <item x="1847"/>
        <item x="3013"/>
        <item x="2405"/>
        <item x="1650"/>
        <item x="2493"/>
        <item x="2583"/>
        <item x="264"/>
        <item x="855"/>
        <item x="2285"/>
        <item x="1979"/>
        <item x="1565"/>
        <item x="1707"/>
        <item x="1940"/>
        <item x="1339"/>
        <item x="1669"/>
        <item x="46"/>
        <item x="2923"/>
        <item x="2074"/>
        <item x="1491"/>
        <item x="1790"/>
        <item x="2105"/>
        <item x="1753"/>
        <item x="654"/>
        <item x="2689"/>
        <item x="284"/>
        <item x="2090"/>
        <item x="1710"/>
        <item x="343"/>
        <item x="1793"/>
        <item x="2862"/>
        <item x="113"/>
        <item x="2926"/>
        <item x="1146"/>
        <item x="1799"/>
        <item x="2587"/>
        <item x="2302"/>
        <item x="636"/>
        <item x="2679"/>
        <item x="188"/>
        <item x="2959"/>
        <item x="2273"/>
        <item x="2557"/>
        <item x="2102"/>
        <item x="1927"/>
        <item x="1452"/>
        <item x="939"/>
        <item x="2663"/>
        <item x="286"/>
        <item x="1963"/>
        <item x="504"/>
        <item x="1156"/>
        <item x="1031"/>
        <item x="147"/>
        <item x="1164"/>
        <item x="1251"/>
        <item x="1997"/>
        <item x="1851"/>
        <item x="2934"/>
        <item x="2062"/>
        <item x="1281"/>
        <item x="1295"/>
        <item x="918"/>
        <item x="1180"/>
        <item x="1224"/>
        <item x="1237"/>
        <item x="748"/>
        <item x="140"/>
        <item x="2415"/>
        <item x="1128"/>
        <item x="1332"/>
        <item x="1809"/>
        <item x="86"/>
        <item x="197"/>
        <item x="2612"/>
        <item x="563"/>
        <item x="22"/>
        <item x="1652"/>
        <item x="349"/>
        <item x="2522"/>
        <item x="695"/>
        <item x="875"/>
        <item x="2695"/>
        <item x="405"/>
        <item x="2086"/>
        <item x="110"/>
        <item x="2554"/>
        <item x="545"/>
        <item x="175"/>
        <item x="2976"/>
        <item x="469"/>
        <item x="313"/>
        <item x="675"/>
        <item x="2204"/>
        <item x="1505"/>
        <item x="542"/>
        <item x="932"/>
        <item x="525"/>
        <item x="1626"/>
        <item x="1858"/>
        <item x="1484"/>
        <item x="370"/>
        <item x="1603"/>
        <item x="1124"/>
        <item x="341"/>
        <item x="2556"/>
        <item x="476"/>
        <item x="1670"/>
        <item x="620"/>
        <item x="320"/>
        <item x="1614"/>
        <item x="12"/>
        <item x="1277"/>
        <item x="99"/>
        <item x="285"/>
        <item x="168"/>
        <item x="557"/>
        <item x="72"/>
        <item x="1083"/>
        <item x="2842"/>
        <item x="1567"/>
        <item x="2042"/>
        <item x="1453"/>
        <item x="2167"/>
        <item x="2304"/>
        <item x="649"/>
        <item x="2130"/>
        <item x="1094"/>
        <item x="1572"/>
        <item x="513"/>
        <item x="616"/>
        <item x="1879"/>
        <item x="160"/>
        <item x="1121"/>
        <item x="2611"/>
        <item x="1439"/>
        <item x="425"/>
        <item x="2779"/>
        <item x="376"/>
        <item x="951"/>
        <item x="465"/>
        <item x="1911"/>
        <item x="2735"/>
        <item x="2309"/>
        <item x="2476"/>
        <item x="674"/>
        <item x="2082"/>
        <item x="2810"/>
        <item x="911"/>
        <item x="2530"/>
        <item x="134"/>
        <item x="919"/>
        <item x="697"/>
        <item x="764"/>
        <item x="1558"/>
        <item x="1827"/>
        <item x="1032"/>
        <item x="2248"/>
        <item x="2043"/>
        <item x="1503"/>
        <item x="2299"/>
        <item x="302"/>
        <item x="1624"/>
        <item x="1341"/>
        <item x="817"/>
        <item x="1582"/>
        <item x="177"/>
        <item x="1794"/>
        <item x="554"/>
        <item x="1066"/>
        <item x="414"/>
        <item x="397"/>
        <item x="2567"/>
        <item x="2841"/>
        <item x="731"/>
        <item x="1368"/>
        <item x="1391"/>
        <item x="2757"/>
        <item x="520"/>
        <item x="1199"/>
        <item x="2771"/>
        <item x="2281"/>
        <item x="2189"/>
        <item x="693"/>
        <item x="1229"/>
        <item x="170"/>
        <item x="2424"/>
        <item x="929"/>
        <item x="571"/>
        <item x="468"/>
        <item x="457"/>
        <item x="1977"/>
        <item x="1502"/>
        <item x="2030"/>
        <item x="1081"/>
        <item x="2009"/>
        <item x="1975"/>
        <item x="2788"/>
        <item x="2391"/>
        <item x="1420"/>
        <item x="971"/>
        <item x="69"/>
        <item x="1645"/>
        <item x="1866"/>
        <item x="682"/>
        <item x="2121"/>
        <item x="2394"/>
        <item x="163"/>
        <item x="1993"/>
        <item x="1449"/>
        <item x="531"/>
        <item x="2039"/>
        <item x="705"/>
        <item x="2468"/>
        <item x="854"/>
        <item x="137"/>
        <item x="1435"/>
        <item x="1272"/>
        <item x="2654"/>
        <item x="1802"/>
        <item x="2705"/>
        <item x="2236"/>
        <item x="446"/>
        <item x="128"/>
        <item x="1384"/>
        <item x="2593"/>
        <item x="991"/>
        <item x="923"/>
        <item x="2529"/>
        <item x="522"/>
        <item x="985"/>
        <item x="1320"/>
        <item x="1901"/>
        <item x="1219"/>
        <item x="1361"/>
        <item x="459"/>
        <item x="2895"/>
        <item x="2478"/>
        <item x="2402"/>
        <item x="2173"/>
        <item x="1781"/>
        <item x="2839"/>
        <item x="1071"/>
        <item x="2939"/>
        <item x="2960"/>
        <item x="853"/>
        <item x="2063"/>
        <item x="299"/>
        <item x="701"/>
        <item x="214"/>
        <item x="582"/>
        <item x="29"/>
        <item x="789"/>
        <item x="2153"/>
        <item x="2793"/>
        <item x="829"/>
        <item x="562"/>
        <item x="1009"/>
        <item x="1837"/>
        <item x="2928"/>
        <item x="1033"/>
        <item x="1766"/>
        <item x="1426"/>
        <item x="1951"/>
        <item x="813"/>
        <item x="2228"/>
        <item x="1839"/>
        <item x="91"/>
        <item x="2021"/>
        <item x="2648"/>
        <item x="859"/>
        <item x="1131"/>
        <item x="2211"/>
        <item x="679"/>
        <item x="379"/>
        <item x="690"/>
        <item x="1828"/>
        <item x="1662"/>
        <item x="2576"/>
        <item x="2462"/>
        <item x="1052"/>
        <item x="1167"/>
        <item x="2500"/>
        <item x="1286"/>
        <item x="2216"/>
        <item x="2990"/>
        <item x="801"/>
        <item x="621"/>
        <item x="470"/>
        <item x="751"/>
        <item x="1739"/>
        <item x="2325"/>
        <item x="2276"/>
        <item x="1467"/>
        <item x="858"/>
        <item x="2511"/>
        <item x="2792"/>
        <item x="927"/>
        <item x="92"/>
        <item x="2806"/>
        <item x="1153"/>
        <item x="1459"/>
        <item x="21"/>
        <item x="1318"/>
        <item x="723"/>
        <item x="959"/>
        <item x="1548"/>
        <item x="2870"/>
        <item x="1547"/>
        <item x="2178"/>
        <item x="2210"/>
        <item x="1586"/>
        <item x="2520"/>
        <item x="1249"/>
        <item x="364"/>
        <item x="201"/>
        <item x="2387"/>
        <item x="1775"/>
        <item x="81"/>
        <item x="2846"/>
        <item x="218"/>
        <item x="2710"/>
        <item x="2143"/>
        <item x="993"/>
        <item x="2759"/>
        <item x="2515"/>
        <item x="2438"/>
        <item x="786"/>
        <item x="2421"/>
        <item x="1699"/>
        <item x="483"/>
        <item x="749"/>
        <item x="2316"/>
        <item x="614"/>
        <item x="2097"/>
        <item x="2809"/>
        <item x="2964"/>
        <item x="1899"/>
        <item x="561"/>
        <item x="383"/>
        <item x="2416"/>
        <item x="1667"/>
        <item x="2330"/>
        <item x="2091"/>
        <item x="2040"/>
        <item x="1176"/>
        <item x="2214"/>
        <item x="1263"/>
        <item x="791"/>
        <item x="2756"/>
        <item x="1208"/>
        <item x="2182"/>
        <item x="1352"/>
        <item x="2773"/>
        <item x="2994"/>
        <item x="1473"/>
        <item x="2672"/>
        <item x="298"/>
        <item x="312"/>
        <item x="1865"/>
        <item x="1816"/>
        <item x="1342"/>
        <item x="1253"/>
        <item x="2693"/>
        <item x="626"/>
        <item x="2826"/>
        <item x="381"/>
        <item x="464"/>
        <item x="2749"/>
        <item x="2906"/>
        <item x="1313"/>
        <item x="546"/>
        <item x="2220"/>
        <item x="519"/>
        <item x="2670"/>
        <item x="2342"/>
        <item x="3004"/>
        <item x="2886"/>
        <item x="490"/>
        <item x="1155"/>
        <item x="2845"/>
        <item x="1436"/>
        <item x="2595"/>
        <item x="1134"/>
        <item x="1353"/>
        <item x="1892"/>
        <item x="1968"/>
        <item x="2904"/>
        <item x="2045"/>
        <item x="144"/>
        <item x="2596"/>
        <item x="156"/>
        <item x="922"/>
        <item x="95"/>
        <item x="1239"/>
        <item x="2149"/>
        <item x="2013"/>
        <item x="1925"/>
        <item x="1197"/>
        <item x="2875"/>
        <item x="2890"/>
        <item x="836"/>
        <item x="1374"/>
        <item x="384"/>
        <item x="1654"/>
        <item x="1150"/>
        <item x="2868"/>
        <item x="2161"/>
        <item x="708"/>
        <item x="146"/>
        <item x="1649"/>
        <item x="1536"/>
        <item x="1631"/>
        <item x="2349"/>
        <item x="2243"/>
        <item x="1243"/>
        <item x="771"/>
        <item x="187"/>
        <item x="93"/>
        <item x="1240"/>
        <item x="2454"/>
        <item x="1696"/>
        <item x="2152"/>
        <item x="2603"/>
        <item x="2066"/>
        <item x="2955"/>
        <item x="2111"/>
        <item x="936"/>
        <item x="362"/>
        <item x="418"/>
        <item x="2786"/>
        <item x="1860"/>
        <item x="1126"/>
        <item x="51"/>
        <item x="2156"/>
        <item x="906"/>
        <item x="1400"/>
        <item x="729"/>
        <item x="403"/>
        <item x="1421"/>
        <item x="1684"/>
        <item x="2499"/>
        <item x="2003"/>
        <item x="1748"/>
        <item x="1887"/>
        <item x="1371"/>
        <item x="2460"/>
        <item x="2395"/>
        <item x="1751"/>
        <item x="526"/>
        <item x="1896"/>
        <item x="840"/>
        <item x="2440"/>
        <item x="612"/>
        <item x="373"/>
        <item x="2138"/>
        <item x="1450"/>
        <item x="1777"/>
        <item x="964"/>
        <item x="2414"/>
        <item x="2000"/>
        <item x="2855"/>
        <item x="1041"/>
        <item x="1970"/>
        <item x="162"/>
        <item x="221"/>
        <item x="884"/>
        <item x="2207"/>
        <item x="1136"/>
        <item x="413"/>
        <item x="2326"/>
        <item x="1486"/>
        <item x="1291"/>
        <item x="876"/>
        <item x="2931"/>
        <item x="2320"/>
        <item x="2418"/>
        <item x="1328"/>
        <item x="935"/>
        <item x="1729"/>
        <item x="747"/>
        <item x="395"/>
        <item x="24"/>
        <item x="1627"/>
        <item x="2921"/>
        <item x="2163"/>
        <item x="2615"/>
        <item x="1099"/>
        <item x="856"/>
        <item x="664"/>
        <item x="1349"/>
        <item x="2688"/>
        <item x="305"/>
        <item x="481"/>
        <item x="2083"/>
        <item x="692"/>
        <item x="1737"/>
        <item x="2286"/>
        <item x="1530"/>
        <item x="345"/>
        <item x="1542"/>
        <item x="2381"/>
        <item x="1215"/>
        <item x="2116"/>
        <item x="1402"/>
        <item x="637"/>
        <item x="1027"/>
        <item x="263"/>
        <item x="784"/>
        <item x="339"/>
        <item x="1383"/>
        <item x="1213"/>
        <item x="2664"/>
        <item x="437"/>
        <item x="2218"/>
        <item x="1462"/>
        <item x="1309"/>
        <item x="348"/>
        <item x="1738"/>
        <item x="2069"/>
        <item x="1528"/>
        <item x="2154"/>
        <item x="1812"/>
        <item x="473"/>
        <item x="1088"/>
        <item x="1675"/>
        <item x="536"/>
        <item x="1477"/>
        <item x="1471"/>
        <item x="811"/>
        <item x="367"/>
        <item x="2385"/>
        <item x="2213"/>
        <item x="2077"/>
        <item x="2900"/>
        <item x="2246"/>
        <item x="2768"/>
        <item x="2606"/>
        <item x="41"/>
        <item x="2535"/>
        <item x="1640"/>
        <item x="276"/>
        <item x="894"/>
        <item x="1166"/>
        <item x="2057"/>
        <item x="1744"/>
        <item x="136"/>
        <item x="1760"/>
        <item x="1796"/>
        <item x="618"/>
        <item x="1635"/>
        <item x="2168"/>
        <item x="2497"/>
        <item x="1702"/>
        <item x="89"/>
        <item x="1769"/>
        <item x="1201"/>
        <item x="494"/>
        <item x="2366"/>
        <item x="598"/>
        <item x="2310"/>
        <item x="1087"/>
        <item x="1190"/>
        <item x="441"/>
        <item x="439"/>
        <item x="2851"/>
        <item x="1184"/>
        <item x="2411"/>
        <item x="1743"/>
        <item x="819"/>
        <item x="581"/>
        <item x="2566"/>
        <item x="75"/>
        <item x="34"/>
        <item x="2047"/>
        <item x="1774"/>
        <item x="1597"/>
        <item x="2150"/>
        <item x="1399"/>
        <item x="902"/>
        <item x="2112"/>
        <item x="1724"/>
        <item x="2828"/>
        <item x="67"/>
        <item x="1680"/>
        <item x="2104"/>
        <item x="236"/>
        <item x="965"/>
        <item x="2880"/>
        <item x="217"/>
        <item x="850"/>
        <item x="986"/>
        <item x="606"/>
        <item x="1356"/>
        <item x="874"/>
        <item x="642"/>
        <item x="1532"/>
        <item x="2061"/>
        <item x="133"/>
        <item x="983"/>
        <item x="83"/>
        <item x="1380"/>
        <item x="1496"/>
        <item x="2399"/>
        <item x="148"/>
        <item x="2324"/>
        <item x="84"/>
        <item x="2575"/>
        <item x="2879"/>
        <item x="212"/>
        <item x="623"/>
        <item x="207"/>
        <item x="1976"/>
        <item x="2439"/>
        <item x="2051"/>
        <item x="2694"/>
        <item x="2155"/>
        <item x="1161"/>
        <item x="1706"/>
        <item x="1231"/>
        <item x="943"/>
        <item x="2075"/>
        <item x="687"/>
        <item x="2597"/>
        <item x="1068"/>
        <item x="1147"/>
        <item x="1060"/>
        <item x="287"/>
        <item x="2755"/>
        <item x="1874"/>
        <item x="2885"/>
        <item x="2123"/>
        <item x="2007"/>
        <item x="1115"/>
        <item x="774"/>
        <item x="2379"/>
        <item x="2357"/>
        <item x="1289"/>
        <item x="2521"/>
        <item x="1427"/>
        <item x="461"/>
        <item x="658"/>
        <item x="2797"/>
        <item x="741"/>
        <item x="2058"/>
        <item x="303"/>
        <item x="2512"/>
        <item x="1813"/>
        <item x="1162"/>
        <item x="2376"/>
        <item x="1664"/>
        <item x="154"/>
        <item x="2509"/>
        <item x="1661"/>
        <item x="2861"/>
        <item x="416"/>
        <item x="1991"/>
        <item x="1544"/>
        <item x="1811"/>
        <item x="2251"/>
        <item x="2135"/>
        <item x="2837"/>
        <item x="1923"/>
        <item x="26"/>
        <item x="2197"/>
        <item x="477"/>
        <item x="1942"/>
        <item x="309"/>
        <item x="1334"/>
        <item x="1040"/>
        <item x="2344"/>
        <item x="2317"/>
        <item x="2397"/>
        <item x="847"/>
        <item x="1648"/>
        <item x="61"/>
        <item x="1579"/>
        <item x="428"/>
        <item x="722"/>
        <item x="1719"/>
        <item x="1798"/>
        <item x="206"/>
        <item x="2553"/>
        <item x="1641"/>
        <item x="1791"/>
        <item x="724"/>
        <item x="830"/>
        <item x="488"/>
        <item x="484"/>
        <item x="2292"/>
        <item x="1406"/>
        <item x="1569"/>
        <item x="835"/>
        <item x="954"/>
        <item x="377"/>
        <item x="30"/>
        <item x="1846"/>
        <item x="2704"/>
        <item x="1438"/>
        <item x="2643"/>
        <item x="1998"/>
        <item x="2456"/>
        <item x="1125"/>
        <item x="2142"/>
        <item x="2590"/>
        <item x="896"/>
        <item x="132"/>
        <item x="2728"/>
        <item x="1855"/>
        <item x="2072"/>
        <item x="1966"/>
        <item x="529"/>
        <item x="1092"/>
        <item x="1014"/>
        <item x="1388"/>
        <item x="2313"/>
        <item x="806"/>
        <item x="2914"/>
        <item x="1703"/>
        <item x="2244"/>
        <item x="2453"/>
        <item x="1265"/>
        <item x="802"/>
        <item x="2588"/>
        <item x="2830"/>
        <item x="2506"/>
        <item x="2048"/>
        <item x="2608"/>
        <item x="1833"/>
        <item x="773"/>
        <item x="319"/>
        <item x="3018"/>
        <item x="790"/>
        <item x="2490"/>
        <item x="1319"/>
        <item x="2265"/>
        <item x="1490"/>
        <item x="2488"/>
        <item x="1756"/>
        <item x="1578"/>
        <item x="2448"/>
        <item x="0"/>
        <item x="1711"/>
        <item x="2750"/>
        <item x="2272"/>
        <item x="639"/>
        <item x="1500"/>
        <item x="1954"/>
        <item x="1916"/>
        <item x="1458"/>
        <item x="625"/>
        <item x="1216"/>
        <item x="255"/>
        <item x="2733"/>
        <item x="2801"/>
        <item x="445"/>
        <item x="1301"/>
        <item x="1576"/>
        <item x="872"/>
        <item x="3008"/>
        <item x="2417"/>
        <item x="412"/>
        <item x="2524"/>
        <item x="1107"/>
        <item x="2537"/>
        <item x="721"/>
        <item x="901"/>
        <item x="50"/>
        <item x="689"/>
        <item x="2258"/>
        <item x="2764"/>
        <item x="591"/>
        <item x="2652"/>
        <item x="330"/>
        <item x="2946"/>
        <item x="1778"/>
        <item x="450"/>
        <item x="2390"/>
        <item x="486"/>
        <item x="281"/>
        <item x="745"/>
        <item x="2408"/>
        <item x="1531"/>
        <item x="631"/>
        <item x="2175"/>
        <item x="2501"/>
        <item x="1355"/>
        <item x="2950"/>
        <item x="59"/>
        <item x="2363"/>
        <item x="640"/>
        <item x="1221"/>
        <item x="822"/>
        <item x="181"/>
        <item x="738"/>
        <item x="1317"/>
        <item x="1200"/>
        <item x="719"/>
        <item x="1082"/>
        <item x="1897"/>
        <item x="2891"/>
        <item x="270"/>
        <item x="10"/>
        <item x="315"/>
        <item x="228"/>
        <item x="2428"/>
        <item x="1285"/>
        <item x="1720"/>
        <item x="421"/>
        <item x="357"/>
        <item x="999"/>
        <item x="2681"/>
        <item x="2419"/>
        <item x="506"/>
        <item x="599"/>
        <item x="2718"/>
        <item x="1982"/>
        <item x="2582"/>
        <item x="892"/>
        <item x="2859"/>
        <item x="2996"/>
        <item x="2632"/>
        <item x="608"/>
        <item x="2618"/>
        <item x="1634"/>
        <item x="1601"/>
        <item x="1344"/>
        <item x="25"/>
        <item x="2289"/>
        <item x="1763"/>
        <item x="2504"/>
        <item x="2586"/>
        <item x="1214"/>
        <item x="2099"/>
        <item x="2353"/>
        <item x="1856"/>
        <item x="2867"/>
        <item x="1445"/>
        <item x="127"/>
        <item x="420"/>
        <item x="1852"/>
        <item x="1045"/>
        <item x="1232"/>
        <item x="1101"/>
        <item x="1922"/>
        <item x="2558"/>
        <item x="2487"/>
        <item x="1362"/>
        <item x="1217"/>
        <item x="2519"/>
        <item x="994"/>
        <item x="229"/>
        <item x="2918"/>
        <item x="1404"/>
        <item x="2627"/>
        <item x="2002"/>
        <item x="74"/>
        <item x="511"/>
        <item x="1557"/>
        <item x="1930"/>
        <item x="2356"/>
        <item x="843"/>
        <item x="508"/>
        <item x="2674"/>
        <item x="1844"/>
        <item x="2193"/>
        <item x="322"/>
        <item x="2776"/>
        <item x="1717"/>
        <item x="1988"/>
        <item x="3016"/>
        <item x="1051"/>
        <item x="1008"/>
        <item x="2380"/>
        <item x="15"/>
        <item x="2096"/>
        <item x="2166"/>
        <item x="1992"/>
        <item x="1742"/>
        <item x="2041"/>
        <item x="1302"/>
        <item x="2134"/>
        <item x="2863"/>
        <item x="2183"/>
        <item x="2185"/>
        <item x="2396"/>
        <item x="2668"/>
        <item x="2956"/>
        <item x="1728"/>
        <item x="2023"/>
        <item t="default"/>
      </items>
    </pivotField>
    <pivotField numFmtId="2" showAll="0"/>
    <pivotField numFmtId="164" showAll="0"/>
    <pivotField showAll="0">
      <items count="4">
        <item x="2"/>
        <item x="0"/>
        <item x="1"/>
        <item t="default"/>
      </items>
    </pivotField>
  </pivotFields>
  <rowFields count="1">
    <field x="1"/>
  </rowFields>
  <rowItems count="6">
    <i>
      <x v="34"/>
    </i>
    <i>
      <x v="50"/>
    </i>
    <i>
      <x v="17"/>
    </i>
    <i>
      <x v="48"/>
    </i>
    <i>
      <x v="11"/>
    </i>
    <i t="grand">
      <x/>
    </i>
  </rowItems>
  <colItems count="1">
    <i/>
  </colItems>
  <dataFields count="1">
    <dataField name="Sum of Total revenue" fld="17" baseField="0" baseItem="0" numFmtId="167"/>
  </dataFields>
  <formats count="1">
    <format dxfId="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 count="1" selected="0">
            <x v="11"/>
          </reference>
        </references>
      </pivotArea>
    </chartFormat>
    <chartFormat chart="12" format="4">
      <pivotArea type="data" outline="0" fieldPosition="0">
        <references count="2">
          <reference field="4294967294" count="1" selected="0">
            <x v="0"/>
          </reference>
          <reference field="1" count="1" selected="0">
            <x v="48"/>
          </reference>
        </references>
      </pivotArea>
    </chartFormat>
    <chartFormat chart="12" format="5">
      <pivotArea type="data" outline="0" fieldPosition="0">
        <references count="2">
          <reference field="4294967294" count="1" selected="0">
            <x v="0"/>
          </reference>
          <reference field="1" count="1" selected="0">
            <x v="17"/>
          </reference>
        </references>
      </pivotArea>
    </chartFormat>
    <chartFormat chart="12" format="6">
      <pivotArea type="data" outline="0" fieldPosition="0">
        <references count="2">
          <reference field="4294967294" count="1" selected="0">
            <x v="0"/>
          </reference>
          <reference field="1" count="1" selected="0">
            <x v="50"/>
          </reference>
        </references>
      </pivotArea>
    </chartFormat>
    <chartFormat chart="12" format="7">
      <pivotArea type="data" outline="0" fieldPosition="0">
        <references count="2">
          <reference field="4294967294" count="1" selected="0">
            <x v="0"/>
          </reference>
          <reference field="1" count="1" selected="0">
            <x v="34"/>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F7F0BB-5D1F-458A-BB24-74E48350BA8C}" name="Total units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showAll="0"/>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showAll="0"/>
    <pivotField showAll="0"/>
    <pivotField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dataField="1" showAll="0"/>
    <pivotField showAll="0"/>
    <pivotField numFmtId="164" showAll="0"/>
    <pivotField numFmtId="2" showAll="0"/>
    <pivotField numFmtId="164" showAll="0"/>
    <pivotField showAll="0">
      <items count="4">
        <item x="2"/>
        <item x="0"/>
        <item x="1"/>
        <item t="default"/>
      </items>
    </pivotField>
  </pivotFields>
  <rowItems count="1">
    <i/>
  </rowItems>
  <colItems count="1">
    <i/>
  </colItems>
  <dataFields count="1">
    <dataField name="Sum of Units_Sold_2024" fld="15" baseField="0" baseItem="0" numFmtId="168"/>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A82331-C621-46FC-82EF-77988CBD6636}" name="Manufacturing ma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C225:D266" firstHeaderRow="1" firstDataRow="1" firstDataCol="1"/>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showAll="0"/>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showAll="0">
      <items count="17">
        <item x="13"/>
        <item x="7"/>
        <item x="0"/>
        <item x="15"/>
        <item x="12"/>
        <item x="10"/>
        <item x="2"/>
        <item x="5"/>
        <item x="11"/>
        <item x="14"/>
        <item x="4"/>
        <item x="8"/>
        <item x="3"/>
        <item x="9"/>
        <item x="1"/>
        <item x="6"/>
        <item t="default"/>
      </items>
    </pivotField>
    <pivotField showAll="0"/>
    <pivotField numFmtId="164" showAll="0"/>
    <pivotField showAll="0"/>
    <pivotField axis="axisRow"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dataField="1" showAll="0"/>
    <pivotField showAll="0"/>
    <pivotField numFmtId="164" showAll="0">
      <items count="3023">
        <item x="321"/>
        <item x="1424"/>
        <item x="823"/>
        <item x="2938"/>
        <item x="800"/>
        <item x="8"/>
        <item x="1278"/>
        <item x="2085"/>
        <item x="178"/>
        <item x="1298"/>
        <item x="279"/>
        <item x="3010"/>
        <item x="502"/>
        <item x="237"/>
        <item x="2398"/>
        <item x="2850"/>
        <item x="1529"/>
        <item x="344"/>
        <item x="2392"/>
        <item x="1283"/>
        <item x="984"/>
        <item x="1447"/>
        <item x="2308"/>
        <item x="2690"/>
        <item x="1912"/>
        <item x="2060"/>
        <item x="1038"/>
        <item x="1110"/>
        <item x="2245"/>
        <item x="2758"/>
        <item x="2370"/>
        <item x="415"/>
        <item x="2018"/>
        <item x="2577"/>
        <item x="2866"/>
        <item x="1002"/>
        <item x="2315"/>
        <item x="2431"/>
        <item x="1848"/>
        <item x="2359"/>
        <item x="1810"/>
        <item x="2434"/>
        <item x="678"/>
        <item x="1583"/>
        <item x="2836"/>
        <item x="1518"/>
        <item x="1523"/>
        <item x="2591"/>
        <item x="851"/>
        <item x="1843"/>
        <item x="1386"/>
        <item x="575"/>
        <item x="1987"/>
        <item x="2573"/>
        <item x="1118"/>
        <item x="1143"/>
        <item x="1218"/>
        <item x="2078"/>
        <item x="1776"/>
        <item x="505"/>
        <item x="736"/>
        <item x="1736"/>
        <item x="660"/>
        <item x="904"/>
        <item x="1476"/>
        <item x="1376"/>
        <item x="433"/>
        <item x="1259"/>
        <item x="1995"/>
        <item x="775"/>
        <item x="864"/>
        <item x="609"/>
        <item x="1735"/>
        <item x="2473"/>
        <item x="2451"/>
        <item x="1905"/>
        <item x="1135"/>
        <item x="98"/>
        <item x="1133"/>
        <item x="1933"/>
        <item x="1789"/>
        <item x="1395"/>
        <item x="1807"/>
        <item x="602"/>
        <item x="1390"/>
        <item x="1819"/>
        <item x="2667"/>
        <item x="1322"/>
        <item x="2483"/>
        <item x="184"/>
        <item x="2253"/>
        <item x="1580"/>
        <item x="2295"/>
        <item x="1258"/>
        <item x="2927"/>
        <item x="952"/>
        <item x="1022"/>
        <item x="2409"/>
        <item x="447"/>
        <item x="2492"/>
        <item x="2989"/>
        <item x="567"/>
        <item x="1188"/>
        <item x="1883"/>
        <item x="756"/>
        <item x="2849"/>
        <item x="1098"/>
        <item x="2646"/>
        <item x="2838"/>
        <item x="2600"/>
        <item x="1055"/>
        <item x="332"/>
        <item x="1731"/>
        <item x="1204"/>
        <item x="1803"/>
        <item x="2552"/>
        <item x="2564"/>
        <item x="1417"/>
        <item x="112"/>
        <item x="514"/>
        <item x="712"/>
        <item x="782"/>
        <item x="234"/>
        <item x="1623"/>
        <item x="1823"/>
        <item x="714"/>
        <item x="1685"/>
        <item x="2093"/>
        <item x="2940"/>
        <item x="222"/>
        <item x="862"/>
        <item x="2144"/>
        <item x="2857"/>
        <item x="2999"/>
        <item x="35"/>
        <item x="2907"/>
        <item x="667"/>
        <item x="2255"/>
        <item x="1636"/>
        <item x="2682"/>
        <item x="2894"/>
        <item x="2707"/>
        <item x="2671"/>
        <item x="2790"/>
        <item x="1612"/>
        <item x="1183"/>
        <item x="1506"/>
        <item x="2592"/>
        <item x="2824"/>
        <item x="1873"/>
        <item x="1932"/>
        <item x="1575"/>
        <item x="669"/>
        <item x="1186"/>
        <item x="3003"/>
        <item x="2912"/>
        <item x="958"/>
        <item x="808"/>
        <item x="503"/>
        <item x="1171"/>
        <item x="2014"/>
        <item x="427"/>
        <item x="219"/>
        <item x="1280"/>
        <item x="142"/>
        <item x="1160"/>
        <item x="1713"/>
        <item x="1915"/>
        <item x="394"/>
        <item x="5"/>
        <item x="389"/>
        <item x="2466"/>
        <item x="340"/>
        <item x="455"/>
        <item x="1869"/>
        <item x="2131"/>
        <item x="185"/>
        <item x="534"/>
        <item x="2145"/>
        <item x="1348"/>
        <item x="769"/>
        <item x="944"/>
        <item x="1698"/>
        <item x="396"/>
        <item x="1679"/>
        <item x="190"/>
        <item x="2472"/>
        <item x="45"/>
        <item x="13"/>
        <item x="2282"/>
        <item x="556"/>
        <item x="316"/>
        <item x="2621"/>
        <item x="1130"/>
        <item x="2481"/>
        <item x="622"/>
        <item x="917"/>
        <item x="2647"/>
        <item x="2252"/>
        <item x="2054"/>
        <item x="704"/>
        <item x="1727"/>
        <item x="2117"/>
        <item x="989"/>
        <item x="925"/>
        <item x="2651"/>
        <item x="2796"/>
        <item x="1233"/>
        <item x="223"/>
        <item x="2016"/>
        <item x="754"/>
        <item x="2817"/>
        <item x="1688"/>
        <item x="710"/>
        <item x="2124"/>
        <item x="1487"/>
        <item x="1140"/>
        <item x="1373"/>
        <item x="2174"/>
        <item x="2165"/>
        <item x="1629"/>
        <item x="1598"/>
        <item x="1096"/>
        <item x="208"/>
        <item x="73"/>
        <item x="1554"/>
        <item x="1343"/>
        <item x="1260"/>
        <item x="2260"/>
        <item x="1117"/>
        <item x="2799"/>
        <item x="2740"/>
        <item x="870"/>
        <item x="2816"/>
        <item x="2540"/>
        <item x="2261"/>
        <item x="215"/>
        <item x="528"/>
        <item x="2958"/>
        <item x="1939"/>
        <item x="194"/>
        <item x="1363"/>
        <item x="231"/>
        <item x="577"/>
        <item x="1444"/>
        <item x="2847"/>
        <item x="1079"/>
        <item x="2307"/>
        <item x="2480"/>
        <item x="778"/>
        <item x="241"/>
        <item x="245"/>
        <item x="347"/>
        <item x="2943"/>
        <item x="2297"/>
        <item x="1273"/>
        <item x="1340"/>
        <item x="2329"/>
        <item x="1422"/>
        <item x="1148"/>
        <item x="1405"/>
        <item x="1898"/>
        <item x="2087"/>
        <item x="171"/>
        <item x="860"/>
        <item x="1686"/>
        <item x="839"/>
        <item x="1300"/>
        <item x="1103"/>
        <item x="1693"/>
        <item x="702"/>
        <item x="105"/>
        <item x="2936"/>
        <item x="1512"/>
        <item x="1238"/>
        <item x="1175"/>
        <item x="963"/>
        <item x="1568"/>
        <item x="431"/>
        <item x="426"/>
        <item x="2666"/>
        <item x="1262"/>
        <item x="1109"/>
        <item x="4"/>
        <item x="150"/>
        <item x="408"/>
        <item x="2882"/>
        <item x="2589"/>
        <item x="2533"/>
        <item x="2741"/>
        <item x="694"/>
        <item x="978"/>
        <item x="328"/>
        <item x="1310"/>
        <item x="1730"/>
        <item x="365"/>
        <item x="1397"/>
        <item x="2126"/>
        <item x="795"/>
        <item x="1834"/>
        <item x="1321"/>
        <item x="933"/>
        <item x="605"/>
        <item x="1020"/>
        <item x="3007"/>
        <item x="2026"/>
        <item x="135"/>
        <item x="119"/>
        <item x="235"/>
        <item x="2318"/>
        <item x="2283"/>
        <item x="586"/>
        <item x="1042"/>
        <item x="2807"/>
        <item x="1849"/>
        <item x="2751"/>
        <item x="2019"/>
        <item x="2609"/>
        <item x="1336"/>
        <item x="1111"/>
        <item x="220"/>
        <item x="2732"/>
        <item x="849"/>
        <item x="77"/>
        <item x="122"/>
        <item x="2995"/>
        <item x="205"/>
        <item x="2743"/>
        <item x="977"/>
        <item x="111"/>
        <item x="423"/>
        <item x="499"/>
        <item x="2467"/>
        <item x="585"/>
        <item x="2274"/>
        <item x="1326"/>
        <item x="559"/>
        <item x="1825"/>
        <item x="2474"/>
        <item x="3"/>
        <item x="249"/>
        <item x="2548"/>
        <item x="1630"/>
        <item x="844"/>
        <item x="2706"/>
        <item x="2176"/>
        <item x="1822"/>
        <item x="590"/>
        <item x="2714"/>
        <item x="198"/>
        <item x="1985"/>
        <item x="1070"/>
        <item x="453"/>
        <item x="1853"/>
        <item x="498"/>
        <item x="1174"/>
        <item x="2734"/>
        <item x="460"/>
        <item x="1010"/>
        <item x="2774"/>
        <item x="1097"/>
        <item x="1584"/>
        <item x="491"/>
        <item x="1325"/>
        <item x="535"/>
        <item x="888"/>
        <item x="2426"/>
        <item x="2108"/>
        <item x="202"/>
        <item x="1222"/>
        <item x="1357"/>
        <item x="2715"/>
        <item x="1220"/>
        <item x="390"/>
        <item x="261"/>
        <item x="1037"/>
        <item x="1457"/>
        <item x="2542"/>
        <item x="1058"/>
        <item x="1012"/>
        <item x="565"/>
        <item x="1469"/>
        <item x="1712"/>
        <item x="1198"/>
        <item x="1311"/>
        <item x="633"/>
        <item x="226"/>
        <item x="2639"/>
        <item x="815"/>
        <item x="653"/>
        <item x="1877"/>
        <item x="1587"/>
        <item x="1658"/>
        <item x="2219"/>
        <item x="812"/>
        <item x="248"/>
        <item x="351"/>
        <item x="267"/>
        <item x="2372"/>
        <item x="1288"/>
        <item x="861"/>
        <item x="1189"/>
        <item x="1805"/>
        <item x="1369"/>
        <item x="2226"/>
        <item x="243"/>
        <item x="2200"/>
        <item x="1415"/>
        <item x="1948"/>
        <item x="967"/>
        <item x="2229"/>
        <item x="2361"/>
        <item x="1842"/>
        <item x="2898"/>
        <item x="210"/>
        <item x="1959"/>
        <item x="1276"/>
        <item x="434"/>
        <item x="1779"/>
        <item x="1269"/>
        <item x="2482"/>
        <item x="492"/>
        <item x="630"/>
        <item x="2935"/>
        <item x="1463"/>
        <item x="758"/>
        <item x="651"/>
        <item x="1522"/>
        <item x="957"/>
        <item x="2010"/>
        <item x="953"/>
        <item x="2373"/>
        <item x="1482"/>
        <item x="1448"/>
        <item x="2896"/>
        <item x="2503"/>
        <item x="865"/>
        <item x="1990"/>
        <item x="2502"/>
        <item x="32"/>
        <item x="2017"/>
        <item x="726"/>
        <item x="1364"/>
        <item x="2969"/>
        <item x="2551"/>
        <item x="2008"/>
        <item x="1046"/>
        <item x="1504"/>
        <item x="2224"/>
        <item x="2237"/>
        <item x="1015"/>
        <item x="2988"/>
        <item x="1398"/>
        <item x="1514"/>
        <item x="352"/>
        <item x="2368"/>
        <item x="2410"/>
        <item x="2382"/>
        <item x="1695"/>
        <item x="2724"/>
        <item x="766"/>
        <item x="550"/>
        <item x="11"/>
        <item x="411"/>
        <item x="889"/>
        <item x="2496"/>
        <item x="1590"/>
        <item x="257"/>
        <item x="2076"/>
        <item x="897"/>
        <item x="2814"/>
        <item x="668"/>
        <item x="2649"/>
        <item x="1840"/>
        <item x="878"/>
        <item x="603"/>
        <item x="2729"/>
        <item x="845"/>
        <item x="1726"/>
        <item x="2335"/>
        <item x="96"/>
        <item x="68"/>
        <item x="80"/>
        <item x="109"/>
        <item x="1752"/>
        <item x="2484"/>
        <item x="629"/>
        <item x="1655"/>
        <item x="686"/>
        <item x="1758"/>
        <item x="131"/>
        <item x="1657"/>
        <item x="2642"/>
        <item x="995"/>
        <item x="199"/>
        <item x="799"/>
        <item x="76"/>
        <item x="1268"/>
        <item x="783"/>
        <item x="2683"/>
        <item x="2952"/>
        <item x="164"/>
        <item x="1732"/>
        <item x="2623"/>
        <item x="2412"/>
        <item x="2562"/>
        <item x="186"/>
        <item x="213"/>
        <item x="2362"/>
        <item x="798"/>
        <item x="1141"/>
        <item x="1513"/>
        <item x="1292"/>
        <item x="1203"/>
        <item x="713"/>
        <item x="592"/>
        <item x="3005"/>
        <item x="1755"/>
        <item x="2038"/>
        <item x="583"/>
        <item x="472"/>
        <item x="167"/>
        <item x="385"/>
        <item x="2514"/>
        <item x="1191"/>
        <item x="1004"/>
        <item x="735"/>
        <item x="1089"/>
        <item x="1771"/>
        <item x="2550"/>
        <item x="2770"/>
        <item x="2089"/>
        <item x="2975"/>
        <item x="1177"/>
        <item x="955"/>
        <item x="2212"/>
        <item x="107"/>
        <item x="680"/>
        <item x="2079"/>
        <item x="1205"/>
        <item x="1541"/>
        <item x="1478"/>
        <item x="1061"/>
        <item x="743"/>
        <item x="2364"/>
        <item x="947"/>
        <item x="1255"/>
        <item x="2692"/>
        <item x="2893"/>
        <item x="474"/>
        <item x="1154"/>
        <item x="706"/>
        <item x="1539"/>
        <item x="275"/>
        <item x="489"/>
        <item x="1594"/>
        <item x="2327"/>
        <item x="2917"/>
        <item x="1609"/>
        <item x="1159"/>
        <item x="1305"/>
        <item x="1907"/>
        <item x="2113"/>
        <item x="1359"/>
        <item x="378"/>
        <item x="2910"/>
        <item x="401"/>
        <item x="2209"/>
        <item x="1714"/>
        <item x="2256"/>
        <item x="239"/>
        <item x="1928"/>
        <item x="2420"/>
        <item x="2640"/>
        <item x="1845"/>
        <item x="703"/>
        <item x="2430"/>
        <item x="914"/>
        <item x="1718"/>
        <item x="2645"/>
        <item x="2536"/>
        <item x="28"/>
        <item x="1172"/>
        <item x="1668"/>
        <item x="1294"/>
        <item x="2877"/>
        <item x="765"/>
        <item x="2972"/>
        <item x="1885"/>
        <item x="576"/>
        <item x="1552"/>
        <item x="1953"/>
        <item x="2024"/>
        <item x="1074"/>
        <item x="2427"/>
        <item x="438"/>
        <item x="1211"/>
        <item x="1610"/>
        <item x="1193"/>
        <item x="2876"/>
        <item x="2546"/>
        <item x="2132"/>
        <item x="293"/>
        <item x="334"/>
        <item x="1678"/>
        <item x="1888"/>
        <item x="2665"/>
        <item x="501"/>
        <item x="2628"/>
        <item x="296"/>
        <item x="975"/>
        <item x="2311"/>
        <item x="510"/>
        <item x="393"/>
        <item x="2378"/>
        <item x="921"/>
        <item x="2968"/>
        <item x="1290"/>
        <item x="517"/>
        <item x="657"/>
        <item x="2407"/>
        <item x="551"/>
        <item x="643"/>
        <item x="97"/>
        <item x="1003"/>
        <item x="338"/>
        <item x="776"/>
        <item x="1535"/>
        <item x="2941"/>
        <item x="1370"/>
        <item x="596"/>
        <item x="1315"/>
        <item x="2570"/>
        <item x="2303"/>
        <item x="611"/>
        <item x="1613"/>
        <item x="2631"/>
        <item x="1566"/>
        <item x="2190"/>
        <item x="2599"/>
        <item x="803"/>
        <item x="2629"/>
        <item x="515"/>
        <item x="2129"/>
        <item x="153"/>
        <item x="1902"/>
        <item x="1814"/>
        <item x="2458"/>
        <item x="2290"/>
        <item x="2630"/>
        <item x="1085"/>
        <item x="2541"/>
        <item x="1784"/>
        <item x="2528"/>
        <item x="2027"/>
        <item x="1682"/>
        <item x="2266"/>
        <item x="998"/>
        <item x="308"/>
        <item x="71"/>
        <item x="1324"/>
        <item x="250"/>
        <item x="2864"/>
        <item x="323"/>
        <item x="2084"/>
        <item x="2825"/>
        <item x="1804"/>
        <item x="1886"/>
        <item x="2812"/>
        <item x="733"/>
        <item x="449"/>
        <item x="2655"/>
        <item x="1560"/>
        <item x="867"/>
        <item x="1762"/>
        <item x="768"/>
        <item x="584"/>
        <item x="2624"/>
        <item x="1144"/>
        <item x="16"/>
        <item x="2254"/>
        <item x="1600"/>
        <item x="691"/>
        <item x="1464"/>
        <item x="290"/>
        <item x="2437"/>
        <item x="2423"/>
        <item x="2658"/>
        <item x="1245"/>
        <item x="569"/>
        <item x="2098"/>
        <item x="527"/>
        <item x="2354"/>
        <item x="126"/>
        <item x="2568"/>
        <item x="329"/>
        <item x="2070"/>
        <item x="770"/>
        <item x="1519"/>
        <item x="2763"/>
        <item x="2464"/>
        <item x="436"/>
        <item x="2186"/>
        <item x="1116"/>
        <item x="3001"/>
        <item x="1895"/>
        <item x="1917"/>
        <item x="117"/>
        <item x="1745"/>
        <item x="1271"/>
        <item x="3009"/>
        <item x="141"/>
        <item x="1225"/>
        <item x="1168"/>
        <item x="2322"/>
        <item x="2944"/>
        <item x="1185"/>
        <item x="1418"/>
        <item x="890"/>
        <item x="1137"/>
        <item x="788"/>
        <item x="166"/>
        <item x="1100"/>
        <item x="2527"/>
        <item x="1638"/>
        <item x="2371"/>
        <item x="2238"/>
        <item x="699"/>
        <item x="734"/>
        <item x="2901"/>
        <item x="2532"/>
        <item x="1773"/>
        <item x="3012"/>
        <item x="307"/>
        <item x="54"/>
        <item x="2822"/>
        <item x="331"/>
        <item x="588"/>
        <item x="661"/>
        <item x="597"/>
        <item x="1437"/>
        <item x="2240"/>
        <item x="2993"/>
        <item x="2215"/>
        <item x="129"/>
        <item x="1551"/>
        <item x="2949"/>
        <item x="2947"/>
        <item x="715"/>
        <item x="479"/>
        <item x="2393"/>
        <item x="2491"/>
        <item x="1102"/>
        <item x="1864"/>
        <item x="1389"/>
        <item x="1862"/>
        <item x="1241"/>
        <item x="55"/>
        <item x="350"/>
        <item x="2233"/>
        <item x="1149"/>
        <item x="555"/>
        <item x="2067"/>
        <item x="1030"/>
        <item x="601"/>
        <item x="2485"/>
        <item x="650"/>
        <item x="2720"/>
        <item x="885"/>
        <item x="2685"/>
        <item x="1151"/>
        <item x="1691"/>
        <item x="2103"/>
        <item x="1563"/>
        <item x="2911"/>
        <item x="2250"/>
        <item x="2092"/>
        <item x="2445"/>
        <item x="180"/>
        <item x="2873"/>
        <item x="2196"/>
        <item x="495"/>
        <item x="574"/>
        <item x="1949"/>
        <item x="2971"/>
        <item x="2991"/>
        <item x="1962"/>
        <item x="493"/>
        <item x="717"/>
        <item x="280"/>
        <item x="2450"/>
        <item x="2337"/>
        <item x="1257"/>
        <item x="2635"/>
        <item x="2660"/>
        <item x="2046"/>
        <item x="1893"/>
        <item x="509"/>
        <item x="2848"/>
        <item x="2811"/>
        <item x="1454"/>
        <item x="1139"/>
        <item x="638"/>
        <item x="2987"/>
        <item x="1903"/>
        <item x="1733"/>
        <item x="512"/>
        <item x="2925"/>
        <item x="1625"/>
        <item x="1643"/>
        <item x="2056"/>
        <item x="628"/>
        <item x="1944"/>
        <item x="1656"/>
        <item x="2697"/>
        <item x="192"/>
        <item x="1194"/>
        <item x="480"/>
        <item x="1157"/>
        <item x="387"/>
        <item x="2333"/>
        <item x="2114"/>
        <item x="2442"/>
        <item x="2746"/>
        <item x="838"/>
        <item x="1561"/>
        <item x="2831"/>
        <item x="887"/>
        <item x="2518"/>
        <item x="960"/>
        <item x="948"/>
        <item x="1378"/>
        <item x="1"/>
        <item x="1446"/>
        <item x="1327"/>
        <item x="2508"/>
        <item x="2495"/>
        <item x="1786"/>
        <item x="930"/>
        <item x="125"/>
        <item x="20"/>
        <item x="2095"/>
        <item x="1910"/>
        <item x="711"/>
        <item x="2348"/>
        <item x="1275"/>
        <item x="88"/>
        <item x="1335"/>
        <item x="1455"/>
        <item x="2721"/>
        <item x="1593"/>
        <item x="767"/>
        <item x="869"/>
        <item x="2151"/>
        <item x="2526"/>
        <item x="684"/>
        <item x="2498"/>
        <item x="2634"/>
        <item x="846"/>
        <item x="232"/>
        <item x="297"/>
        <item x="2607"/>
        <item x="2037"/>
        <item x="1244"/>
        <item x="842"/>
        <item x="2872"/>
        <item x="2264"/>
        <item x="1618"/>
        <item x="70"/>
        <item x="2883"/>
        <item x="1604"/>
        <item x="452"/>
        <item x="6"/>
        <item x="310"/>
        <item x="2821"/>
        <item x="2004"/>
        <item x="982"/>
        <item x="683"/>
        <item x="2613"/>
        <item x="337"/>
        <item x="18"/>
        <item x="681"/>
        <item x="2208"/>
        <item x="1408"/>
        <item x="404"/>
        <item x="1605"/>
        <item x="2983"/>
        <item x="1646"/>
        <item x="974"/>
        <item x="2347"/>
        <item x="1123"/>
        <item x="1830"/>
        <item x="2065"/>
        <item x="53"/>
        <item x="382"/>
        <item x="301"/>
        <item x="600"/>
        <item x="1105"/>
        <item x="2662"/>
        <item x="2726"/>
        <item x="2444"/>
        <item x="478"/>
        <item x="311"/>
        <item x="159"/>
        <item x="2452"/>
        <item x="1314"/>
        <item x="1212"/>
        <item x="1884"/>
        <item x="1005"/>
        <item x="346"/>
        <item x="2312"/>
        <item x="360"/>
        <item x="2780"/>
        <item x="2772"/>
        <item x="2637"/>
        <item x="2275"/>
        <item x="543"/>
        <item x="2033"/>
        <item x="1659"/>
        <item x="294"/>
        <item x="672"/>
        <item x="2025"/>
        <item x="956"/>
        <item x="1430"/>
        <item x="2951"/>
        <item x="358"/>
        <item x="1981"/>
        <item x="2141"/>
        <item x="1521"/>
        <item x="1209"/>
        <item x="2808"/>
        <item x="1628"/>
        <item x="990"/>
        <item x="1086"/>
        <item x="2011"/>
        <item x="2538"/>
        <item x="1366"/>
        <item x="2005"/>
        <item x="635"/>
        <item x="2974"/>
        <item x="1534"/>
        <item x="2073"/>
        <item x="1360"/>
        <item x="907"/>
        <item x="1704"/>
        <item x="2970"/>
        <item x="909"/>
        <item x="1818"/>
        <item x="2341"/>
        <item x="1958"/>
        <item x="2967"/>
        <item x="895"/>
        <item x="1709"/>
        <item x="2840"/>
        <item x="827"/>
        <item x="2328"/>
        <item x="1965"/>
        <item x="2020"/>
        <item x="1672"/>
        <item x="2653"/>
        <item x="1434"/>
        <item x="632"/>
        <item x="1451"/>
        <item x="2279"/>
        <item x="49"/>
        <item x="2744"/>
        <item x="138"/>
        <item x="1692"/>
        <item x="3015"/>
        <item x="1596"/>
        <item x="1475"/>
        <item x="2616"/>
        <item x="260"/>
        <item x="2980"/>
        <item x="2435"/>
        <item x="1075"/>
        <item x="1507"/>
        <item x="2257"/>
        <item x="881"/>
        <item x="196"/>
        <item x="200"/>
        <item x="2194"/>
        <item x="2736"/>
        <item x="2545"/>
        <item x="2783"/>
        <item x="1338"/>
        <item x="1863"/>
        <item x="2230"/>
        <item x="1734"/>
        <item x="211"/>
        <item x="44"/>
        <item x="627"/>
        <item x="1677"/>
        <item x="85"/>
        <item x="2892"/>
        <item x="1377"/>
        <item x="931"/>
        <item x="1173"/>
        <item x="824"/>
        <item x="1765"/>
        <item x="143"/>
        <item x="1957"/>
        <item x="191"/>
        <item x="2745"/>
        <item x="2296"/>
        <item x="2986"/>
        <item x="2064"/>
        <item x="19"/>
        <item x="2477"/>
        <item x="727"/>
        <item x="2723"/>
        <item x="1018"/>
        <item x="2022"/>
        <item x="560"/>
        <item x="253"/>
        <item x="2284"/>
        <item x="2459"/>
        <item x="753"/>
        <item x="2777"/>
        <item x="1620"/>
        <item x="1413"/>
        <item x="1152"/>
        <item x="797"/>
        <item x="825"/>
        <item x="2449"/>
        <item x="283"/>
        <item x="1210"/>
        <item x="155"/>
        <item x="737"/>
        <item x="566"/>
        <item x="1165"/>
        <item x="962"/>
        <item x="2429"/>
        <item x="1178"/>
        <item x="2979"/>
        <item x="2234"/>
        <item x="2377"/>
        <item x="1946"/>
        <item x="1407"/>
        <item x="1113"/>
        <item x="1297"/>
        <item x="946"/>
        <item x="1722"/>
        <item x="2897"/>
        <item x="1423"/>
        <item x="1546"/>
        <item x="1921"/>
        <item x="1416"/>
        <item x="1494"/>
        <item x="2120"/>
        <item x="1443"/>
        <item x="1515"/>
        <item x="2288"/>
        <item x="1062"/>
        <item x="1145"/>
        <item x="882"/>
        <item x="2852"/>
        <item x="2159"/>
        <item x="595"/>
        <item x="2571"/>
        <item x="1385"/>
        <item x="718"/>
        <item x="533"/>
        <item x="796"/>
        <item x="277"/>
        <item x="1772"/>
        <item x="2436"/>
        <item x="1936"/>
        <item x="2641"/>
        <item x="1806"/>
        <item x="1663"/>
        <item x="2594"/>
        <item x="1941"/>
        <item x="1090"/>
        <item x="2277"/>
        <item x="1394"/>
        <item x="485"/>
        <item x="837"/>
        <item x="2933"/>
        <item x="852"/>
        <item x="482"/>
        <item x="2620"/>
        <item x="282"/>
        <item x="1387"/>
        <item x="2785"/>
        <item x="1284"/>
        <item x="2638"/>
        <item x="1108"/>
        <item x="179"/>
        <item x="507"/>
        <item x="265"/>
        <item x="1252"/>
        <item x="1599"/>
        <item x="1181"/>
        <item x="17"/>
        <item x="1036"/>
        <item x="233"/>
        <item x="794"/>
        <item x="2932"/>
        <item x="1460"/>
        <item x="2673"/>
        <item x="2345"/>
        <item x="1785"/>
        <item x="1787"/>
        <item x="1248"/>
        <item x="2602"/>
        <item x="1299"/>
        <item x="1952"/>
        <item x="247"/>
        <item x="2644"/>
        <item x="898"/>
        <item x="1639"/>
        <item x="1202"/>
        <item x="1647"/>
        <item x="1821"/>
        <item x="716"/>
        <item x="1725"/>
        <item x="1106"/>
        <item x="101"/>
        <item x="475"/>
        <item x="2699"/>
        <item x="652"/>
        <item x="1841"/>
        <item x="579"/>
        <item x="2803"/>
        <item x="1577"/>
        <item x="273"/>
        <item x="2937"/>
        <item x="1537"/>
        <item x="2887"/>
        <item x="831"/>
        <item x="3000"/>
        <item x="300"/>
        <item x="1019"/>
        <item x="1881"/>
        <item x="793"/>
        <item x="1838"/>
        <item x="123"/>
        <item x="2753"/>
        <item x="1396"/>
        <item x="2332"/>
        <item x="3017"/>
        <item x="655"/>
        <item x="548"/>
        <item x="832"/>
        <item x="973"/>
        <item x="157"/>
        <item x="1466"/>
        <item x="183"/>
        <item x="1142"/>
        <item x="908"/>
        <item x="374"/>
        <item x="742"/>
        <item x="615"/>
        <item x="1358"/>
        <item x="1783"/>
        <item x="1689"/>
        <item x="204"/>
        <item x="1960"/>
        <item x="2"/>
        <item x="1906"/>
        <item x="1900"/>
        <item x="2162"/>
        <item x="2626"/>
        <item x="1410"/>
        <item x="2032"/>
        <item x="1236"/>
        <item x="2319"/>
        <item x="1021"/>
        <item x="518"/>
        <item x="1080"/>
        <item x="646"/>
        <item x="871"/>
        <item x="1705"/>
        <item x="1195"/>
        <item x="2221"/>
        <item x="2035"/>
        <item x="2713"/>
        <item x="2475"/>
        <item x="2565"/>
        <item x="386"/>
        <item x="429"/>
        <item x="2170"/>
        <item x="2669"/>
        <item x="1227"/>
        <item x="940"/>
        <item x="532"/>
        <item x="2001"/>
        <item x="2365"/>
        <item x="2829"/>
        <item x="820"/>
        <item x="976"/>
        <item x="1479"/>
        <item x="333"/>
        <item x="1926"/>
        <item x="647"/>
        <item x="130"/>
        <item x="2239"/>
        <item x="1746"/>
        <item x="356"/>
        <item x="2470"/>
        <item x="289"/>
        <item x="1808"/>
        <item x="987"/>
        <item x="744"/>
        <item x="1345"/>
        <item x="251"/>
        <item x="2709"/>
        <item x="2716"/>
        <item x="64"/>
        <item x="2794"/>
        <item x="613"/>
        <item x="1480"/>
        <item x="149"/>
        <item x="2584"/>
        <item x="1246"/>
        <item x="388"/>
        <item x="326"/>
        <item x="1527"/>
        <item x="992"/>
        <item x="2383"/>
        <item x="544"/>
        <item x="1581"/>
        <item x="1615"/>
        <item x="772"/>
        <item x="807"/>
        <item x="291"/>
        <item x="172"/>
        <item x="1562"/>
        <item x="2854"/>
        <item x="2242"/>
        <item x="1316"/>
        <item x="1671"/>
        <item x="2913"/>
        <item x="2249"/>
        <item x="2819"/>
        <item x="2614"/>
        <item x="471"/>
        <item x="1379"/>
        <item x="361"/>
        <item x="1516"/>
        <item x="2413"/>
        <item x="1972"/>
        <item x="2340"/>
        <item x="2128"/>
        <item x="317"/>
        <item x="2581"/>
        <item x="1611"/>
        <item x="2125"/>
        <item x="2199"/>
        <item x="1001"/>
        <item x="1621"/>
        <item x="240"/>
        <item x="1984"/>
        <item x="37"/>
        <item x="2080"/>
        <item x="451"/>
        <item x="2321"/>
        <item x="1028"/>
        <item x="116"/>
        <item x="1230"/>
        <item x="1495"/>
        <item x="541"/>
        <item x="39"/>
        <item x="1483"/>
        <item x="866"/>
        <item x="2820"/>
        <item x="1556"/>
        <item x="2036"/>
        <item x="454"/>
        <item x="262"/>
        <item x="1287"/>
        <item x="2929"/>
        <item x="1938"/>
        <item x="604"/>
        <item x="1872"/>
        <item x="549"/>
        <item x="108"/>
        <item x="335"/>
        <item x="1559"/>
        <item x="2823"/>
        <item x="2696"/>
        <item x="497"/>
        <item x="2294"/>
        <item x="1697"/>
        <item x="2331"/>
        <item x="1187"/>
        <item x="2469"/>
        <item x="624"/>
        <item x="2300"/>
        <item x="988"/>
        <item x="2486"/>
        <item x="540"/>
        <item x="1274"/>
        <item x="2510"/>
        <item x="442"/>
        <item x="1919"/>
        <item x="139"/>
        <item x="720"/>
        <item x="2874"/>
        <item x="826"/>
        <item x="2782"/>
        <item x="380"/>
        <item x="1282"/>
        <item x="1067"/>
        <item x="2403"/>
        <item x="1034"/>
        <item x="1642"/>
        <item x="224"/>
        <item x="1127"/>
        <item x="997"/>
        <item x="1934"/>
        <item x="2338"/>
        <item x="443"/>
        <item x="2784"/>
        <item x="1508"/>
        <item x="258"/>
        <item x="2375"/>
        <item x="670"/>
        <item x="2963"/>
        <item x="698"/>
        <item x="2739"/>
        <item x="755"/>
        <item x="2765"/>
        <item x="1498"/>
        <item x="195"/>
        <item x="2978"/>
        <item x="406"/>
        <item x="2902"/>
        <item x="1465"/>
        <item x="2122"/>
        <item x="2433"/>
        <item x="58"/>
        <item x="115"/>
        <item x="1716"/>
        <item x="402"/>
        <item x="1859"/>
        <item x="2201"/>
        <item x="2909"/>
        <item x="1331"/>
        <item x="1132"/>
        <item x="1533"/>
        <item x="227"/>
        <item x="2727"/>
        <item x="225"/>
        <item x="2948"/>
        <item x="1700"/>
        <item x="757"/>
        <item x="295"/>
        <item x="151"/>
        <item x="578"/>
        <item x="444"/>
        <item x="1039"/>
        <item x="2241"/>
        <item x="2747"/>
        <item x="2827"/>
        <item x="1468"/>
        <item x="2981"/>
        <item x="2471"/>
        <item x="1929"/>
        <item x="700"/>
        <item x="2386"/>
        <item x="353"/>
        <item x="1741"/>
        <item x="1543"/>
        <item x="656"/>
        <item x="372"/>
        <item x="1346"/>
        <item x="2843"/>
        <item x="564"/>
        <item x="2280"/>
        <item x="27"/>
        <item x="1043"/>
        <item x="2982"/>
        <item x="2053"/>
        <item x="1908"/>
        <item x="676"/>
        <item x="1619"/>
        <item x="2804"/>
        <item x="1761"/>
        <item x="2531"/>
        <item x="1768"/>
        <item x="2205"/>
        <item x="1072"/>
        <item x="1764"/>
        <item x="996"/>
        <item x="65"/>
        <item x="2775"/>
        <item x="242"/>
        <item x="2293"/>
        <item x="873"/>
        <item x="1653"/>
        <item x="1266"/>
        <item x="728"/>
        <item x="863"/>
        <item x="816"/>
        <item x="2447"/>
        <item x="2832"/>
        <item x="868"/>
        <item x="1242"/>
        <item x="1740"/>
        <item x="2127"/>
        <item x="2107"/>
        <item x="521"/>
        <item x="1375"/>
        <item x="752"/>
        <item x="1549"/>
        <item x="203"/>
        <item x="1456"/>
        <item x="1112"/>
        <item x="1000"/>
        <item x="2572"/>
        <item x="2853"/>
        <item x="456"/>
        <item x="899"/>
        <item x="2184"/>
        <item x="1064"/>
        <item x="2920"/>
        <item x="1049"/>
        <item x="103"/>
        <item x="1943"/>
        <item x="1857"/>
        <item x="1419"/>
        <item x="1409"/>
        <item x="1524"/>
        <item x="2578"/>
        <item x="57"/>
        <item x="1980"/>
        <item x="2903"/>
        <item x="1606"/>
        <item x="2400"/>
        <item x="2367"/>
        <item x="409"/>
        <item x="2306"/>
        <item x="40"/>
        <item x="1025"/>
        <item x="2942"/>
        <item x="1701"/>
        <item x="342"/>
        <item x="52"/>
        <item x="1044"/>
        <item x="288"/>
        <item x="573"/>
        <item x="2269"/>
        <item x="272"/>
        <item x="880"/>
        <item x="2157"/>
        <item x="848"/>
        <item x="2700"/>
        <item x="2059"/>
        <item x="278"/>
        <item x="56"/>
        <item x="1303"/>
        <item x="663"/>
        <item x="641"/>
        <item x="879"/>
        <item x="891"/>
        <item x="1871"/>
        <item x="2687"/>
        <item x="779"/>
        <item x="1797"/>
        <item x="539"/>
        <item x="2267"/>
        <item x="2860"/>
        <item x="1683"/>
        <item x="2754"/>
        <item x="1228"/>
        <item x="2148"/>
        <item x="2555"/>
        <item x="2619"/>
        <item x="1665"/>
        <item x="2881"/>
        <item x="14"/>
        <item x="2172"/>
        <item x="1747"/>
        <item x="787"/>
        <item x="2291"/>
        <item x="1674"/>
        <item x="1749"/>
        <item x="2930"/>
        <item x="2767"/>
        <item x="2560"/>
        <item x="496"/>
        <item x="2805"/>
        <item x="1817"/>
        <item x="1574"/>
        <item x="1882"/>
        <item x="2625"/>
        <item x="1270"/>
        <item x="968"/>
        <item x="121"/>
        <item x="1250"/>
        <item x="1607"/>
        <item x="739"/>
        <item x="104"/>
        <item x="458"/>
        <item x="2088"/>
        <item x="369"/>
        <item x="2544"/>
        <item x="730"/>
        <item x="2351"/>
        <item x="2457"/>
        <item x="2605"/>
        <item x="1381"/>
        <item x="1312"/>
        <item x="410"/>
        <item x="2247"/>
        <item x="1757"/>
        <item x="2068"/>
        <item x="3002"/>
        <item x="42"/>
        <item x="2899"/>
        <item x="2858"/>
        <item x="587"/>
        <item x="1876"/>
        <item x="100"/>
        <item x="1403"/>
        <item x="1999"/>
        <item x="1114"/>
        <item x="1261"/>
        <item x="2350"/>
        <item x="2678"/>
        <item x="1129"/>
        <item x="2404"/>
        <item x="1013"/>
        <item x="2358"/>
        <item x="2965"/>
        <item x="1392"/>
        <item x="78"/>
        <item x="2701"/>
        <item x="696"/>
        <item x="2071"/>
        <item x="2334"/>
        <item x="38"/>
        <item x="189"/>
        <item x="580"/>
        <item x="1412"/>
        <item x="2961"/>
        <item x="1035"/>
        <item x="1820"/>
        <item x="725"/>
        <item x="1065"/>
        <item x="1510"/>
        <item x="1920"/>
        <item x="2722"/>
        <item x="2834"/>
        <item x="2574"/>
        <item x="2884"/>
        <item x="2203"/>
        <item x="1063"/>
        <item x="1501"/>
        <item x="158"/>
        <item x="2360"/>
        <item x="1616"/>
        <item x="3011"/>
        <item x="610"/>
        <item x="558"/>
        <item x="1591"/>
        <item x="487"/>
        <item x="2711"/>
        <item x="762"/>
        <item x="7"/>
        <item x="1832"/>
        <item x="759"/>
        <item x="937"/>
        <item x="2227"/>
        <item x="1078"/>
        <item x="1918"/>
        <item x="2160"/>
        <item x="2661"/>
        <item x="1913"/>
        <item x="2271"/>
        <item x="2676"/>
        <item x="2028"/>
        <item x="2781"/>
        <item x="79"/>
        <item x="1120"/>
        <item x="1308"/>
        <item x="1595"/>
        <item x="2158"/>
        <item x="903"/>
        <item x="2598"/>
        <item x="530"/>
        <item x="304"/>
        <item x="2534"/>
        <item x="1602"/>
        <item x="2523"/>
        <item x="2494"/>
        <item x="2139"/>
        <item x="552"/>
        <item x="1947"/>
        <item x="912"/>
        <item x="1182"/>
        <item x="665"/>
        <item x="547"/>
        <item x="169"/>
        <item x="841"/>
        <item x="2406"/>
        <item x="589"/>
        <item x="1829"/>
        <item x="1234"/>
        <item x="1170"/>
        <item x="1950"/>
        <item x="1256"/>
        <item x="1497"/>
        <item x="2977"/>
        <item x="1196"/>
        <item x="1633"/>
        <item x="2953"/>
        <item x="1770"/>
        <item x="970"/>
        <item x="1824"/>
        <item x="1351"/>
        <item x="516"/>
        <item x="666"/>
        <item x="2559"/>
        <item x="2795"/>
        <item x="2737"/>
        <item x="2198"/>
        <item x="274"/>
        <item x="961"/>
        <item x="972"/>
        <item x="1138"/>
        <item x="2384"/>
        <item x="814"/>
        <item x="1974"/>
        <item x="2101"/>
        <item x="2006"/>
        <item x="2222"/>
        <item x="2388"/>
        <item x="934"/>
        <item x="2191"/>
        <item x="1007"/>
        <item x="3021"/>
        <item x="1306"/>
        <item x="707"/>
        <item x="2505"/>
        <item x="2516"/>
        <item x="3014"/>
        <item x="1894"/>
        <item x="2352"/>
        <item x="2106"/>
        <item x="2905"/>
        <item x="2278"/>
        <item x="810"/>
        <item x="1296"/>
        <item x="1955"/>
        <item x="2202"/>
        <item x="60"/>
        <item x="2118"/>
        <item x="781"/>
        <item x="1179"/>
        <item x="2712"/>
        <item x="246"/>
        <item x="1472"/>
        <item x="537"/>
        <item x="2525"/>
        <item x="2601"/>
        <item x="2717"/>
        <item x="2195"/>
        <item x="165"/>
        <item x="645"/>
        <item x="407"/>
        <item x="318"/>
        <item x="1924"/>
        <item x="2908"/>
        <item x="1622"/>
        <item x="938"/>
        <item x="2305"/>
        <item x="2232"/>
        <item x="1337"/>
        <item x="259"/>
        <item x="2998"/>
        <item x="1961"/>
        <item x="979"/>
        <item x="392"/>
        <item x="2231"/>
        <item x="1956"/>
        <item x="2489"/>
        <item x="1367"/>
        <item x="324"/>
        <item x="1485"/>
        <item x="1673"/>
        <item x="2029"/>
        <item x="685"/>
        <item x="2922"/>
        <item x="1192"/>
        <item x="2049"/>
        <item x="2109"/>
        <item x="920"/>
        <item x="2815"/>
        <item x="2263"/>
        <item x="47"/>
        <item x="252"/>
        <item x="1867"/>
        <item x="804"/>
        <item x="523"/>
        <item x="1323"/>
        <item x="391"/>
        <item x="1759"/>
        <item x="1891"/>
        <item x="462"/>
        <item x="1800"/>
        <item x="2789"/>
        <item x="1429"/>
        <item x="1329"/>
        <item x="66"/>
        <item x="913"/>
        <item x="466"/>
        <item x="94"/>
        <item x="2945"/>
        <item x="2869"/>
        <item x="834"/>
        <item x="1056"/>
        <item x="2761"/>
        <item x="306"/>
        <item x="1644"/>
        <item x="1973"/>
        <item x="2346"/>
        <item x="2187"/>
        <item x="1651"/>
        <item x="1084"/>
        <item x="1880"/>
        <item x="949"/>
        <item x="2110"/>
        <item x="2389"/>
        <item x="1935"/>
        <item x="2708"/>
        <item x="809"/>
        <item x="182"/>
        <item x="761"/>
        <item x="883"/>
        <item x="2223"/>
        <item x="619"/>
        <item x="1073"/>
        <item x="2119"/>
        <item x="82"/>
        <item x="1564"/>
        <item x="467"/>
        <item x="424"/>
        <item x="785"/>
        <item x="2262"/>
        <item x="2656"/>
        <item x="2802"/>
        <item x="677"/>
        <item x="2691"/>
        <item x="2034"/>
        <item x="1006"/>
        <item x="463"/>
        <item x="1431"/>
        <item x="3006"/>
        <item x="1017"/>
        <item x="2800"/>
        <item x="2517"/>
        <item x="2543"/>
        <item x="2561"/>
        <item x="1850"/>
        <item x="746"/>
        <item x="1104"/>
        <item x="1095"/>
        <item x="893"/>
        <item x="821"/>
        <item x="1026"/>
        <item x="2684"/>
        <item x="732"/>
        <item x="2719"/>
        <item x="1721"/>
        <item x="1059"/>
        <item x="355"/>
        <item x="2339"/>
        <item x="1676"/>
        <item x="2563"/>
        <item x="1247"/>
        <item x="2136"/>
        <item x="2957"/>
        <item x="1632"/>
        <item x="1792"/>
        <item x="916"/>
        <item x="1585"/>
        <item x="1795"/>
        <item x="2455"/>
        <item x="2585"/>
        <item x="1254"/>
        <item x="1937"/>
        <item x="1868"/>
        <item x="2675"/>
        <item x="1493"/>
        <item x="2622"/>
        <item x="2878"/>
        <item x="448"/>
        <item x="1909"/>
        <item x="1499"/>
        <item x="1754"/>
        <item x="23"/>
        <item x="256"/>
        <item x="2188"/>
        <item x="2539"/>
        <item x="1264"/>
        <item x="209"/>
        <item x="905"/>
        <item x="1091"/>
        <item x="1481"/>
        <item x="2865"/>
        <item x="422"/>
        <item x="363"/>
        <item x="1969"/>
        <item x="63"/>
        <item x="1971"/>
        <item x="2044"/>
        <item x="1782"/>
        <item x="120"/>
        <item x="1024"/>
        <item x="1047"/>
        <item x="2787"/>
        <item x="1461"/>
        <item x="2966"/>
        <item x="2259"/>
        <item x="2680"/>
        <item x="833"/>
        <item x="2636"/>
        <item x="2731"/>
        <item x="1330"/>
        <item x="1293"/>
        <item x="2703"/>
        <item x="2813"/>
        <item x="2133"/>
        <item x="417"/>
        <item x="1589"/>
        <item x="2422"/>
        <item x="2604"/>
        <item x="1169"/>
        <item x="1788"/>
        <item x="2547"/>
        <item x="1016"/>
        <item x="1050"/>
        <item x="2217"/>
        <item x="877"/>
        <item x="1163"/>
        <item x="886"/>
        <item x="1520"/>
        <item x="432"/>
        <item x="671"/>
        <item x="1694"/>
        <item x="1069"/>
        <item x="327"/>
        <item x="2147"/>
        <item x="1540"/>
        <item x="1592"/>
        <item x="1836"/>
        <item x="2730"/>
        <item x="617"/>
        <item x="2657"/>
        <item x="2973"/>
        <item x="1489"/>
        <item x="2924"/>
        <item x="2659"/>
        <item x="2919"/>
        <item x="2748"/>
        <item x="266"/>
        <item x="1365"/>
        <item x="1432"/>
        <item x="2778"/>
        <item x="1687"/>
        <item x="777"/>
        <item x="2343"/>
        <item x="398"/>
        <item x="538"/>
        <item x="2270"/>
        <item x="594"/>
        <item x="1382"/>
        <item x="1835"/>
        <item x="760"/>
        <item x="1854"/>
        <item x="2507"/>
        <item x="124"/>
        <item x="673"/>
        <item x="36"/>
        <item x="9"/>
        <item x="2752"/>
        <item x="400"/>
        <item x="1715"/>
        <item x="173"/>
        <item x="1994"/>
        <item x="2206"/>
        <item x="1093"/>
        <item x="33"/>
        <item x="102"/>
        <item x="1660"/>
        <item x="2915"/>
        <item x="1509"/>
        <item x="2856"/>
        <item x="2180"/>
        <item x="2791"/>
        <item x="2179"/>
        <item x="2513"/>
        <item x="570"/>
        <item x="1347"/>
        <item x="368"/>
        <item x="1681"/>
        <item x="1223"/>
        <item x="2633"/>
        <item x="1077"/>
        <item x="1023"/>
        <item x="1492"/>
        <item x="2698"/>
        <item x="980"/>
        <item x="1011"/>
        <item x="2446"/>
        <item x="1690"/>
        <item x="1978"/>
        <item x="268"/>
        <item x="2140"/>
        <item x="1054"/>
        <item x="1780"/>
        <item x="43"/>
        <item x="2146"/>
        <item x="981"/>
        <item x="1861"/>
        <item x="1207"/>
        <item x="2997"/>
        <item x="659"/>
        <item x="500"/>
        <item x="430"/>
        <item x="1996"/>
        <item x="2100"/>
        <item x="2766"/>
        <item x="1588"/>
        <item x="1511"/>
        <item x="2401"/>
        <item x="1267"/>
        <item x="1964"/>
        <item x="238"/>
        <item x="2031"/>
        <item x="1053"/>
        <item x="2336"/>
        <item x="193"/>
        <item x="1545"/>
        <item x="1553"/>
        <item x="375"/>
        <item x="924"/>
        <item x="1048"/>
        <item x="2441"/>
        <item x="2235"/>
        <item x="1666"/>
        <item x="354"/>
        <item x="2725"/>
        <item x="2916"/>
        <item x="805"/>
        <item x="1723"/>
        <item x="3020"/>
        <item x="1428"/>
        <item x="572"/>
        <item x="2323"/>
        <item x="792"/>
        <item x="145"/>
        <item x="2432"/>
        <item x="828"/>
        <item x="2052"/>
        <item x="2479"/>
        <item x="1057"/>
        <item x="292"/>
        <item x="740"/>
        <item x="1307"/>
        <item x="780"/>
        <item x="2871"/>
        <item x="1945"/>
        <item x="607"/>
        <item x="1354"/>
        <item x="2818"/>
        <item x="1158"/>
        <item x="2369"/>
        <item x="593"/>
        <item x="2742"/>
        <item x="1708"/>
        <item x="2177"/>
        <item x="1076"/>
        <item x="359"/>
        <item x="1914"/>
        <item x="2569"/>
        <item x="1119"/>
        <item x="1414"/>
        <item x="2268"/>
        <item x="524"/>
        <item x="648"/>
        <item x="1571"/>
        <item x="2677"/>
        <item x="176"/>
        <item x="2463"/>
        <item x="1517"/>
        <item x="1875"/>
        <item x="1870"/>
        <item x="2314"/>
        <item x="910"/>
        <item x="1826"/>
        <item x="1350"/>
        <item x="1878"/>
        <item x="1525"/>
        <item x="269"/>
        <item x="634"/>
        <item x="1372"/>
        <item x="2686"/>
        <item x="366"/>
        <item x="1801"/>
        <item x="2579"/>
        <item x="2355"/>
        <item x="1815"/>
        <item x="1029"/>
        <item x="644"/>
        <item x="857"/>
        <item x="1767"/>
        <item x="161"/>
        <item x="1904"/>
        <item x="2225"/>
        <item x="2762"/>
        <item x="106"/>
        <item x="2171"/>
        <item x="2798"/>
        <item x="1411"/>
        <item x="114"/>
        <item x="945"/>
        <item x="1441"/>
        <item x="941"/>
        <item x="2984"/>
        <item x="2461"/>
        <item x="2465"/>
        <item x="1617"/>
        <item x="2833"/>
        <item x="2115"/>
        <item x="2760"/>
        <item x="1333"/>
        <item x="2050"/>
        <item x="2580"/>
        <item x="688"/>
        <item x="2702"/>
        <item x="1206"/>
        <item x="1967"/>
        <item x="2015"/>
        <item x="1983"/>
        <item x="1555"/>
        <item x="118"/>
        <item x="1570"/>
        <item x="336"/>
        <item x="1986"/>
        <item x="244"/>
        <item x="48"/>
        <item x="2769"/>
        <item x="2610"/>
        <item x="763"/>
        <item x="2650"/>
        <item x="900"/>
        <item x="1235"/>
        <item x="440"/>
        <item x="2012"/>
        <item x="2055"/>
        <item x="371"/>
        <item x="2192"/>
        <item x="90"/>
        <item x="1573"/>
        <item x="1538"/>
        <item x="2992"/>
        <item x="2425"/>
        <item x="2169"/>
        <item x="2301"/>
        <item x="709"/>
        <item x="1393"/>
        <item x="230"/>
        <item x="62"/>
        <item x="1226"/>
        <item x="2889"/>
        <item x="1637"/>
        <item x="325"/>
        <item x="216"/>
        <item x="1442"/>
        <item x="314"/>
        <item x="915"/>
        <item x="1122"/>
        <item x="2844"/>
        <item x="2443"/>
        <item x="271"/>
        <item x="2081"/>
        <item x="1401"/>
        <item x="1608"/>
        <item x="1488"/>
        <item x="1889"/>
        <item x="1474"/>
        <item x="568"/>
        <item x="942"/>
        <item x="966"/>
        <item x="2888"/>
        <item x="926"/>
        <item x="2549"/>
        <item x="1425"/>
        <item x="1304"/>
        <item x="662"/>
        <item x="1931"/>
        <item x="2962"/>
        <item x="2738"/>
        <item x="2094"/>
        <item x="1550"/>
        <item x="1433"/>
        <item x="750"/>
        <item x="969"/>
        <item x="2617"/>
        <item x="1279"/>
        <item x="818"/>
        <item x="2374"/>
        <item x="3019"/>
        <item x="2985"/>
        <item x="87"/>
        <item x="2164"/>
        <item x="1989"/>
        <item x="1440"/>
        <item x="2954"/>
        <item x="174"/>
        <item x="152"/>
        <item x="31"/>
        <item x="2298"/>
        <item x="928"/>
        <item x="950"/>
        <item x="1890"/>
        <item x="435"/>
        <item x="2835"/>
        <item x="1470"/>
        <item x="1526"/>
        <item x="2137"/>
        <item x="1831"/>
        <item x="399"/>
        <item x="2181"/>
        <item x="1750"/>
        <item x="419"/>
        <item x="553"/>
        <item x="254"/>
        <item x="2287"/>
        <item x="1847"/>
        <item x="3013"/>
        <item x="2405"/>
        <item x="1650"/>
        <item x="2493"/>
        <item x="2583"/>
        <item x="264"/>
        <item x="855"/>
        <item x="2285"/>
        <item x="1979"/>
        <item x="1565"/>
        <item x="1707"/>
        <item x="1940"/>
        <item x="1339"/>
        <item x="1669"/>
        <item x="46"/>
        <item x="2923"/>
        <item x="2074"/>
        <item x="1491"/>
        <item x="1790"/>
        <item x="2105"/>
        <item x="1753"/>
        <item x="654"/>
        <item x="2689"/>
        <item x="284"/>
        <item x="2090"/>
        <item x="1710"/>
        <item x="343"/>
        <item x="1793"/>
        <item x="2862"/>
        <item x="113"/>
        <item x="2926"/>
        <item x="1146"/>
        <item x="1799"/>
        <item x="2587"/>
        <item x="2302"/>
        <item x="636"/>
        <item x="2679"/>
        <item x="188"/>
        <item x="2959"/>
        <item x="2273"/>
        <item x="2557"/>
        <item x="2102"/>
        <item x="1927"/>
        <item x="1452"/>
        <item x="939"/>
        <item x="2663"/>
        <item x="286"/>
        <item x="1963"/>
        <item x="504"/>
        <item x="1156"/>
        <item x="1031"/>
        <item x="147"/>
        <item x="1164"/>
        <item x="1251"/>
        <item x="1997"/>
        <item x="1851"/>
        <item x="2934"/>
        <item x="2062"/>
        <item x="1281"/>
        <item x="1295"/>
        <item x="918"/>
        <item x="1180"/>
        <item x="1224"/>
        <item x="1237"/>
        <item x="748"/>
        <item x="140"/>
        <item x="2415"/>
        <item x="1128"/>
        <item x="1332"/>
        <item x="1809"/>
        <item x="86"/>
        <item x="197"/>
        <item x="2612"/>
        <item x="563"/>
        <item x="22"/>
        <item x="1652"/>
        <item x="349"/>
        <item x="2522"/>
        <item x="695"/>
        <item x="875"/>
        <item x="2695"/>
        <item x="405"/>
        <item x="2086"/>
        <item x="110"/>
        <item x="2554"/>
        <item x="545"/>
        <item x="175"/>
        <item x="2976"/>
        <item x="469"/>
        <item x="313"/>
        <item x="675"/>
        <item x="2204"/>
        <item x="1505"/>
        <item x="542"/>
        <item x="932"/>
        <item x="525"/>
        <item x="1626"/>
        <item x="1858"/>
        <item x="1484"/>
        <item x="370"/>
        <item x="1603"/>
        <item x="1124"/>
        <item x="341"/>
        <item x="2556"/>
        <item x="476"/>
        <item x="1670"/>
        <item x="620"/>
        <item x="320"/>
        <item x="1614"/>
        <item x="12"/>
        <item x="1277"/>
        <item x="99"/>
        <item x="285"/>
        <item x="168"/>
        <item x="557"/>
        <item x="72"/>
        <item x="1083"/>
        <item x="2842"/>
        <item x="1567"/>
        <item x="2042"/>
        <item x="1453"/>
        <item x="2167"/>
        <item x="2304"/>
        <item x="649"/>
        <item x="2130"/>
        <item x="1094"/>
        <item x="1572"/>
        <item x="513"/>
        <item x="616"/>
        <item x="1879"/>
        <item x="160"/>
        <item x="1121"/>
        <item x="2611"/>
        <item x="1439"/>
        <item x="425"/>
        <item x="2779"/>
        <item x="376"/>
        <item x="951"/>
        <item x="465"/>
        <item x="1911"/>
        <item x="2735"/>
        <item x="2309"/>
        <item x="2476"/>
        <item x="674"/>
        <item x="2082"/>
        <item x="2810"/>
        <item x="911"/>
        <item x="2530"/>
        <item x="134"/>
        <item x="919"/>
        <item x="697"/>
        <item x="764"/>
        <item x="1558"/>
        <item x="1827"/>
        <item x="1032"/>
        <item x="2248"/>
        <item x="2043"/>
        <item x="1503"/>
        <item x="2299"/>
        <item x="302"/>
        <item x="1624"/>
        <item x="1341"/>
        <item x="817"/>
        <item x="1582"/>
        <item x="177"/>
        <item x="1794"/>
        <item x="554"/>
        <item x="1066"/>
        <item x="414"/>
        <item x="397"/>
        <item x="2567"/>
        <item x="2841"/>
        <item x="731"/>
        <item x="1368"/>
        <item x="1391"/>
        <item x="2757"/>
        <item x="520"/>
        <item x="1199"/>
        <item x="2771"/>
        <item x="2281"/>
        <item x="2189"/>
        <item x="693"/>
        <item x="1229"/>
        <item x="170"/>
        <item x="2424"/>
        <item x="929"/>
        <item x="571"/>
        <item x="468"/>
        <item x="457"/>
        <item x="1977"/>
        <item x="1502"/>
        <item x="2030"/>
        <item x="1081"/>
        <item x="2009"/>
        <item x="1975"/>
        <item x="2788"/>
        <item x="2391"/>
        <item x="1420"/>
        <item x="971"/>
        <item x="69"/>
        <item x="1645"/>
        <item x="1866"/>
        <item x="682"/>
        <item x="2121"/>
        <item x="2394"/>
        <item x="163"/>
        <item x="1993"/>
        <item x="1449"/>
        <item x="531"/>
        <item x="2039"/>
        <item x="705"/>
        <item x="2468"/>
        <item x="854"/>
        <item x="137"/>
        <item x="1435"/>
        <item x="1272"/>
        <item x="2654"/>
        <item x="1802"/>
        <item x="2705"/>
        <item x="2236"/>
        <item x="446"/>
        <item x="128"/>
        <item x="1384"/>
        <item x="2593"/>
        <item x="991"/>
        <item x="923"/>
        <item x="2529"/>
        <item x="522"/>
        <item x="985"/>
        <item x="1320"/>
        <item x="1901"/>
        <item x="1219"/>
        <item x="1361"/>
        <item x="459"/>
        <item x="2895"/>
        <item x="2478"/>
        <item x="2402"/>
        <item x="2173"/>
        <item x="1781"/>
        <item x="2839"/>
        <item x="1071"/>
        <item x="2939"/>
        <item x="2960"/>
        <item x="853"/>
        <item x="2063"/>
        <item x="299"/>
        <item x="701"/>
        <item x="214"/>
        <item x="582"/>
        <item x="29"/>
        <item x="789"/>
        <item x="2153"/>
        <item x="2793"/>
        <item x="829"/>
        <item x="562"/>
        <item x="1009"/>
        <item x="1837"/>
        <item x="2928"/>
        <item x="1033"/>
        <item x="1766"/>
        <item x="1426"/>
        <item x="1951"/>
        <item x="813"/>
        <item x="2228"/>
        <item x="1839"/>
        <item x="91"/>
        <item x="2021"/>
        <item x="2648"/>
        <item x="859"/>
        <item x="1131"/>
        <item x="2211"/>
        <item x="679"/>
        <item x="379"/>
        <item x="690"/>
        <item x="1828"/>
        <item x="1662"/>
        <item x="2576"/>
        <item x="2462"/>
        <item x="1052"/>
        <item x="1167"/>
        <item x="2500"/>
        <item x="1286"/>
        <item x="2216"/>
        <item x="2990"/>
        <item x="801"/>
        <item x="621"/>
        <item x="470"/>
        <item x="751"/>
        <item x="1739"/>
        <item x="2325"/>
        <item x="2276"/>
        <item x="1467"/>
        <item x="858"/>
        <item x="2511"/>
        <item x="2792"/>
        <item x="927"/>
        <item x="92"/>
        <item x="2806"/>
        <item x="1153"/>
        <item x="1459"/>
        <item x="21"/>
        <item x="1318"/>
        <item x="723"/>
        <item x="959"/>
        <item x="1548"/>
        <item x="2870"/>
        <item x="1547"/>
        <item x="2178"/>
        <item x="2210"/>
        <item x="1586"/>
        <item x="2520"/>
        <item x="1249"/>
        <item x="364"/>
        <item x="201"/>
        <item x="2387"/>
        <item x="1775"/>
        <item x="81"/>
        <item x="2846"/>
        <item x="218"/>
        <item x="2710"/>
        <item x="2143"/>
        <item x="993"/>
        <item x="2759"/>
        <item x="2515"/>
        <item x="2438"/>
        <item x="786"/>
        <item x="2421"/>
        <item x="1699"/>
        <item x="483"/>
        <item x="749"/>
        <item x="2316"/>
        <item x="614"/>
        <item x="2097"/>
        <item x="2809"/>
        <item x="2964"/>
        <item x="1899"/>
        <item x="561"/>
        <item x="383"/>
        <item x="2416"/>
        <item x="1667"/>
        <item x="2330"/>
        <item x="2091"/>
        <item x="2040"/>
        <item x="1176"/>
        <item x="2214"/>
        <item x="1263"/>
        <item x="791"/>
        <item x="2756"/>
        <item x="1208"/>
        <item x="2182"/>
        <item x="1352"/>
        <item x="2773"/>
        <item x="2994"/>
        <item x="1473"/>
        <item x="2672"/>
        <item x="298"/>
        <item x="312"/>
        <item x="1865"/>
        <item x="1816"/>
        <item x="1342"/>
        <item x="1253"/>
        <item x="2693"/>
        <item x="626"/>
        <item x="2826"/>
        <item x="381"/>
        <item x="464"/>
        <item x="2749"/>
        <item x="2906"/>
        <item x="1313"/>
        <item x="546"/>
        <item x="2220"/>
        <item x="519"/>
        <item x="2670"/>
        <item x="2342"/>
        <item x="3004"/>
        <item x="2886"/>
        <item x="490"/>
        <item x="1155"/>
        <item x="2845"/>
        <item x="1436"/>
        <item x="2595"/>
        <item x="1134"/>
        <item x="1353"/>
        <item x="1892"/>
        <item x="1968"/>
        <item x="2904"/>
        <item x="2045"/>
        <item x="144"/>
        <item x="2596"/>
        <item x="156"/>
        <item x="922"/>
        <item x="95"/>
        <item x="1239"/>
        <item x="2149"/>
        <item x="2013"/>
        <item x="1925"/>
        <item x="1197"/>
        <item x="2875"/>
        <item x="2890"/>
        <item x="836"/>
        <item x="1374"/>
        <item x="384"/>
        <item x="1654"/>
        <item x="1150"/>
        <item x="2868"/>
        <item x="2161"/>
        <item x="708"/>
        <item x="146"/>
        <item x="1649"/>
        <item x="1536"/>
        <item x="1631"/>
        <item x="2349"/>
        <item x="2243"/>
        <item x="1243"/>
        <item x="771"/>
        <item x="187"/>
        <item x="93"/>
        <item x="1240"/>
        <item x="2454"/>
        <item x="1696"/>
        <item x="2152"/>
        <item x="2603"/>
        <item x="2066"/>
        <item x="2955"/>
        <item x="2111"/>
        <item x="936"/>
        <item x="362"/>
        <item x="418"/>
        <item x="2786"/>
        <item x="1860"/>
        <item x="1126"/>
        <item x="51"/>
        <item x="2156"/>
        <item x="906"/>
        <item x="1400"/>
        <item x="729"/>
        <item x="403"/>
        <item x="1421"/>
        <item x="1684"/>
        <item x="2499"/>
        <item x="2003"/>
        <item x="1748"/>
        <item x="1887"/>
        <item x="1371"/>
        <item x="2460"/>
        <item x="2395"/>
        <item x="1751"/>
        <item x="526"/>
        <item x="1896"/>
        <item x="840"/>
        <item x="2440"/>
        <item x="612"/>
        <item x="373"/>
        <item x="2138"/>
        <item x="1450"/>
        <item x="1777"/>
        <item x="964"/>
        <item x="2414"/>
        <item x="2000"/>
        <item x="2855"/>
        <item x="1041"/>
        <item x="1970"/>
        <item x="162"/>
        <item x="221"/>
        <item x="884"/>
        <item x="2207"/>
        <item x="1136"/>
        <item x="413"/>
        <item x="2326"/>
        <item x="1486"/>
        <item x="1291"/>
        <item x="876"/>
        <item x="2931"/>
        <item x="2320"/>
        <item x="2418"/>
        <item x="1328"/>
        <item x="935"/>
        <item x="1729"/>
        <item x="747"/>
        <item x="395"/>
        <item x="24"/>
        <item x="1627"/>
        <item x="2921"/>
        <item x="2163"/>
        <item x="2615"/>
        <item x="1099"/>
        <item x="856"/>
        <item x="664"/>
        <item x="1349"/>
        <item x="2688"/>
        <item x="305"/>
        <item x="481"/>
        <item x="2083"/>
        <item x="692"/>
        <item x="1737"/>
        <item x="2286"/>
        <item x="1530"/>
        <item x="345"/>
        <item x="1542"/>
        <item x="2381"/>
        <item x="1215"/>
        <item x="2116"/>
        <item x="1402"/>
        <item x="637"/>
        <item x="1027"/>
        <item x="263"/>
        <item x="784"/>
        <item x="339"/>
        <item x="1383"/>
        <item x="1213"/>
        <item x="2664"/>
        <item x="437"/>
        <item x="2218"/>
        <item x="1462"/>
        <item x="1309"/>
        <item x="348"/>
        <item x="1738"/>
        <item x="2069"/>
        <item x="1528"/>
        <item x="2154"/>
        <item x="1812"/>
        <item x="473"/>
        <item x="1088"/>
        <item x="1675"/>
        <item x="536"/>
        <item x="1477"/>
        <item x="1471"/>
        <item x="811"/>
        <item x="367"/>
        <item x="2385"/>
        <item x="2213"/>
        <item x="2077"/>
        <item x="2900"/>
        <item x="2246"/>
        <item x="2768"/>
        <item x="2606"/>
        <item x="41"/>
        <item x="2535"/>
        <item x="1640"/>
        <item x="276"/>
        <item x="894"/>
        <item x="1166"/>
        <item x="2057"/>
        <item x="1744"/>
        <item x="136"/>
        <item x="1760"/>
        <item x="1796"/>
        <item x="618"/>
        <item x="1635"/>
        <item x="2168"/>
        <item x="2497"/>
        <item x="1702"/>
        <item x="89"/>
        <item x="1769"/>
        <item x="1201"/>
        <item x="494"/>
        <item x="2366"/>
        <item x="598"/>
        <item x="2310"/>
        <item x="1087"/>
        <item x="1190"/>
        <item x="441"/>
        <item x="439"/>
        <item x="2851"/>
        <item x="1184"/>
        <item x="2411"/>
        <item x="1743"/>
        <item x="819"/>
        <item x="581"/>
        <item x="2566"/>
        <item x="75"/>
        <item x="34"/>
        <item x="2047"/>
        <item x="1774"/>
        <item x="1597"/>
        <item x="2150"/>
        <item x="1399"/>
        <item x="902"/>
        <item x="2112"/>
        <item x="1724"/>
        <item x="2828"/>
        <item x="67"/>
        <item x="1680"/>
        <item x="2104"/>
        <item x="236"/>
        <item x="965"/>
        <item x="2880"/>
        <item x="217"/>
        <item x="850"/>
        <item x="986"/>
        <item x="606"/>
        <item x="1356"/>
        <item x="874"/>
        <item x="642"/>
        <item x="1532"/>
        <item x="2061"/>
        <item x="133"/>
        <item x="983"/>
        <item x="83"/>
        <item x="1380"/>
        <item x="1496"/>
        <item x="2399"/>
        <item x="148"/>
        <item x="2324"/>
        <item x="84"/>
        <item x="2575"/>
        <item x="2879"/>
        <item x="212"/>
        <item x="623"/>
        <item x="207"/>
        <item x="1976"/>
        <item x="2439"/>
        <item x="2051"/>
        <item x="2694"/>
        <item x="2155"/>
        <item x="1161"/>
        <item x="1706"/>
        <item x="1231"/>
        <item x="943"/>
        <item x="2075"/>
        <item x="687"/>
        <item x="2597"/>
        <item x="1068"/>
        <item x="1147"/>
        <item x="1060"/>
        <item x="287"/>
        <item x="2755"/>
        <item x="1874"/>
        <item x="2885"/>
        <item x="2123"/>
        <item x="2007"/>
        <item x="1115"/>
        <item x="774"/>
        <item x="2379"/>
        <item x="2357"/>
        <item x="1289"/>
        <item x="2521"/>
        <item x="1427"/>
        <item x="461"/>
        <item x="658"/>
        <item x="2797"/>
        <item x="741"/>
        <item x="2058"/>
        <item x="303"/>
        <item x="2512"/>
        <item x="1813"/>
        <item x="1162"/>
        <item x="2376"/>
        <item x="1664"/>
        <item x="154"/>
        <item x="2509"/>
        <item x="1661"/>
        <item x="2861"/>
        <item x="416"/>
        <item x="1991"/>
        <item x="1544"/>
        <item x="1811"/>
        <item x="2251"/>
        <item x="2135"/>
        <item x="2837"/>
        <item x="1923"/>
        <item x="26"/>
        <item x="2197"/>
        <item x="477"/>
        <item x="1942"/>
        <item x="309"/>
        <item x="1334"/>
        <item x="1040"/>
        <item x="2344"/>
        <item x="2317"/>
        <item x="2397"/>
        <item x="847"/>
        <item x="1648"/>
        <item x="61"/>
        <item x="1579"/>
        <item x="428"/>
        <item x="722"/>
        <item x="1719"/>
        <item x="1798"/>
        <item x="206"/>
        <item x="2553"/>
        <item x="1641"/>
        <item x="1791"/>
        <item x="724"/>
        <item x="830"/>
        <item x="488"/>
        <item x="484"/>
        <item x="2292"/>
        <item x="1406"/>
        <item x="1569"/>
        <item x="835"/>
        <item x="954"/>
        <item x="377"/>
        <item x="30"/>
        <item x="1846"/>
        <item x="2704"/>
        <item x="1438"/>
        <item x="2643"/>
        <item x="1998"/>
        <item x="2456"/>
        <item x="1125"/>
        <item x="2142"/>
        <item x="2590"/>
        <item x="896"/>
        <item x="132"/>
        <item x="2728"/>
        <item x="1855"/>
        <item x="2072"/>
        <item x="1966"/>
        <item x="529"/>
        <item x="1092"/>
        <item x="1014"/>
        <item x="1388"/>
        <item x="2313"/>
        <item x="806"/>
        <item x="2914"/>
        <item x="1703"/>
        <item x="2244"/>
        <item x="2453"/>
        <item x="1265"/>
        <item x="802"/>
        <item x="2588"/>
        <item x="2830"/>
        <item x="2506"/>
        <item x="2048"/>
        <item x="2608"/>
        <item x="1833"/>
        <item x="773"/>
        <item x="319"/>
        <item x="3018"/>
        <item x="790"/>
        <item x="2490"/>
        <item x="1319"/>
        <item x="2265"/>
        <item x="1490"/>
        <item x="2488"/>
        <item x="1756"/>
        <item x="1578"/>
        <item x="2448"/>
        <item x="0"/>
        <item x="1711"/>
        <item x="2750"/>
        <item x="2272"/>
        <item x="639"/>
        <item x="1500"/>
        <item x="1954"/>
        <item x="1916"/>
        <item x="1458"/>
        <item x="625"/>
        <item x="1216"/>
        <item x="255"/>
        <item x="2733"/>
        <item x="2801"/>
        <item x="445"/>
        <item x="1301"/>
        <item x="1576"/>
        <item x="872"/>
        <item x="3008"/>
        <item x="2417"/>
        <item x="412"/>
        <item x="2524"/>
        <item x="1107"/>
        <item x="2537"/>
        <item x="721"/>
        <item x="901"/>
        <item x="50"/>
        <item x="689"/>
        <item x="2258"/>
        <item x="2764"/>
        <item x="591"/>
        <item x="2652"/>
        <item x="330"/>
        <item x="2946"/>
        <item x="1778"/>
        <item x="450"/>
        <item x="2390"/>
        <item x="486"/>
        <item x="281"/>
        <item x="745"/>
        <item x="2408"/>
        <item x="1531"/>
        <item x="631"/>
        <item x="2175"/>
        <item x="2501"/>
        <item x="1355"/>
        <item x="2950"/>
        <item x="59"/>
        <item x="2363"/>
        <item x="640"/>
        <item x="1221"/>
        <item x="822"/>
        <item x="181"/>
        <item x="738"/>
        <item x="1317"/>
        <item x="1200"/>
        <item x="719"/>
        <item x="1082"/>
        <item x="1897"/>
        <item x="2891"/>
        <item x="270"/>
        <item x="10"/>
        <item x="315"/>
        <item x="228"/>
        <item x="2428"/>
        <item x="1285"/>
        <item x="1720"/>
        <item x="421"/>
        <item x="357"/>
        <item x="999"/>
        <item x="2681"/>
        <item x="2419"/>
        <item x="506"/>
        <item x="599"/>
        <item x="2718"/>
        <item x="1982"/>
        <item x="2582"/>
        <item x="892"/>
        <item x="2859"/>
        <item x="2996"/>
        <item x="2632"/>
        <item x="608"/>
        <item x="2618"/>
        <item x="1634"/>
        <item x="1601"/>
        <item x="1344"/>
        <item x="25"/>
        <item x="2289"/>
        <item x="1763"/>
        <item x="2504"/>
        <item x="2586"/>
        <item x="1214"/>
        <item x="2099"/>
        <item x="2353"/>
        <item x="1856"/>
        <item x="2867"/>
        <item x="1445"/>
        <item x="127"/>
        <item x="420"/>
        <item x="1852"/>
        <item x="1045"/>
        <item x="1232"/>
        <item x="1101"/>
        <item x="1922"/>
        <item x="2558"/>
        <item x="2487"/>
        <item x="1362"/>
        <item x="1217"/>
        <item x="2519"/>
        <item x="994"/>
        <item x="229"/>
        <item x="2918"/>
        <item x="1404"/>
        <item x="2627"/>
        <item x="2002"/>
        <item x="74"/>
        <item x="511"/>
        <item x="1557"/>
        <item x="1930"/>
        <item x="2356"/>
        <item x="843"/>
        <item x="508"/>
        <item x="2674"/>
        <item x="1844"/>
        <item x="2193"/>
        <item x="322"/>
        <item x="2776"/>
        <item x="1717"/>
        <item x="1988"/>
        <item x="3016"/>
        <item x="1051"/>
        <item x="1008"/>
        <item x="2380"/>
        <item x="15"/>
        <item x="2096"/>
        <item x="2166"/>
        <item x="1992"/>
        <item x="1742"/>
        <item x="2041"/>
        <item x="1302"/>
        <item x="2134"/>
        <item x="2863"/>
        <item x="2183"/>
        <item x="2185"/>
        <item x="2396"/>
        <item x="2668"/>
        <item x="2956"/>
        <item x="1728"/>
        <item x="2023"/>
        <item t="default"/>
      </items>
    </pivotField>
    <pivotField numFmtId="2" showAll="0"/>
    <pivotField numFmtId="164" showAll="0"/>
    <pivotField showAll="0">
      <items count="4">
        <item x="2"/>
        <item x="0"/>
        <item x="1"/>
        <item t="default"/>
      </items>
    </pivotField>
  </pivotFields>
  <rowFields count="1">
    <field x="1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Units_Sold_2024" fld="15" baseField="0" baseItem="0" numFmtId="17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6489B4-7A5A-427F-951A-E7B026D8C175}" name="Charging spe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C216:D222" firstHeaderRow="1" firstDataRow="1" firstDataCol="1"/>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showAll="0"/>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axis="axisRow" showAll="0" measureFilter="1" sortType="descending">
      <items count="17">
        <item x="13"/>
        <item x="7"/>
        <item x="0"/>
        <item x="15"/>
        <item x="12"/>
        <item x="10"/>
        <item x="2"/>
        <item x="5"/>
        <item x="11"/>
        <item x="14"/>
        <item x="4"/>
        <item x="8"/>
        <item x="3"/>
        <item x="9"/>
        <item x="1"/>
        <item x="6"/>
        <item t="default"/>
      </items>
      <autoSortScope>
        <pivotArea dataOnly="0" outline="0" fieldPosition="0">
          <references count="1">
            <reference field="4294967294" count="1" selected="0">
              <x v="0"/>
            </reference>
          </references>
        </pivotArea>
      </autoSortScope>
    </pivotField>
    <pivotField dataField="1" showAll="0"/>
    <pivotField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showAll="0"/>
    <pivotField showAll="0"/>
    <pivotField numFmtId="164" showAll="0">
      <items count="3023">
        <item x="321"/>
        <item x="1424"/>
        <item x="823"/>
        <item x="2938"/>
        <item x="800"/>
        <item x="8"/>
        <item x="1278"/>
        <item x="2085"/>
        <item x="178"/>
        <item x="1298"/>
        <item x="279"/>
        <item x="3010"/>
        <item x="502"/>
        <item x="237"/>
        <item x="2398"/>
        <item x="2850"/>
        <item x="1529"/>
        <item x="344"/>
        <item x="2392"/>
        <item x="1283"/>
        <item x="984"/>
        <item x="1447"/>
        <item x="2308"/>
        <item x="2690"/>
        <item x="1912"/>
        <item x="2060"/>
        <item x="1038"/>
        <item x="1110"/>
        <item x="2245"/>
        <item x="2758"/>
        <item x="2370"/>
        <item x="415"/>
        <item x="2018"/>
        <item x="2577"/>
        <item x="2866"/>
        <item x="1002"/>
        <item x="2315"/>
        <item x="2431"/>
        <item x="1848"/>
        <item x="2359"/>
        <item x="1810"/>
        <item x="2434"/>
        <item x="678"/>
        <item x="1583"/>
        <item x="2836"/>
        <item x="1518"/>
        <item x="1523"/>
        <item x="2591"/>
        <item x="851"/>
        <item x="1843"/>
        <item x="1386"/>
        <item x="575"/>
        <item x="1987"/>
        <item x="2573"/>
        <item x="1118"/>
        <item x="1143"/>
        <item x="1218"/>
        <item x="2078"/>
        <item x="1776"/>
        <item x="505"/>
        <item x="736"/>
        <item x="1736"/>
        <item x="660"/>
        <item x="904"/>
        <item x="1476"/>
        <item x="1376"/>
        <item x="433"/>
        <item x="1259"/>
        <item x="1995"/>
        <item x="775"/>
        <item x="864"/>
        <item x="609"/>
        <item x="1735"/>
        <item x="2473"/>
        <item x="2451"/>
        <item x="1905"/>
        <item x="1135"/>
        <item x="98"/>
        <item x="1133"/>
        <item x="1933"/>
        <item x="1789"/>
        <item x="1395"/>
        <item x="1807"/>
        <item x="602"/>
        <item x="1390"/>
        <item x="1819"/>
        <item x="2667"/>
        <item x="1322"/>
        <item x="2483"/>
        <item x="184"/>
        <item x="2253"/>
        <item x="1580"/>
        <item x="2295"/>
        <item x="1258"/>
        <item x="2927"/>
        <item x="952"/>
        <item x="1022"/>
        <item x="2409"/>
        <item x="447"/>
        <item x="2492"/>
        <item x="2989"/>
        <item x="567"/>
        <item x="1188"/>
        <item x="1883"/>
        <item x="756"/>
        <item x="2849"/>
        <item x="1098"/>
        <item x="2646"/>
        <item x="2838"/>
        <item x="2600"/>
        <item x="1055"/>
        <item x="332"/>
        <item x="1731"/>
        <item x="1204"/>
        <item x="1803"/>
        <item x="2552"/>
        <item x="2564"/>
        <item x="1417"/>
        <item x="112"/>
        <item x="514"/>
        <item x="712"/>
        <item x="782"/>
        <item x="234"/>
        <item x="1623"/>
        <item x="1823"/>
        <item x="714"/>
        <item x="1685"/>
        <item x="2093"/>
        <item x="2940"/>
        <item x="222"/>
        <item x="862"/>
        <item x="2144"/>
        <item x="2857"/>
        <item x="2999"/>
        <item x="35"/>
        <item x="2907"/>
        <item x="667"/>
        <item x="2255"/>
        <item x="1636"/>
        <item x="2682"/>
        <item x="2894"/>
        <item x="2707"/>
        <item x="2671"/>
        <item x="2790"/>
        <item x="1612"/>
        <item x="1183"/>
        <item x="1506"/>
        <item x="2592"/>
        <item x="2824"/>
        <item x="1873"/>
        <item x="1932"/>
        <item x="1575"/>
        <item x="669"/>
        <item x="1186"/>
        <item x="3003"/>
        <item x="2912"/>
        <item x="958"/>
        <item x="808"/>
        <item x="503"/>
        <item x="1171"/>
        <item x="2014"/>
        <item x="427"/>
        <item x="219"/>
        <item x="1280"/>
        <item x="142"/>
        <item x="1160"/>
        <item x="1713"/>
        <item x="1915"/>
        <item x="394"/>
        <item x="5"/>
        <item x="389"/>
        <item x="2466"/>
        <item x="340"/>
        <item x="455"/>
        <item x="1869"/>
        <item x="2131"/>
        <item x="185"/>
        <item x="534"/>
        <item x="2145"/>
        <item x="1348"/>
        <item x="769"/>
        <item x="944"/>
        <item x="1698"/>
        <item x="396"/>
        <item x="1679"/>
        <item x="190"/>
        <item x="2472"/>
        <item x="45"/>
        <item x="13"/>
        <item x="2282"/>
        <item x="556"/>
        <item x="316"/>
        <item x="2621"/>
        <item x="1130"/>
        <item x="2481"/>
        <item x="622"/>
        <item x="917"/>
        <item x="2647"/>
        <item x="2252"/>
        <item x="2054"/>
        <item x="704"/>
        <item x="1727"/>
        <item x="2117"/>
        <item x="989"/>
        <item x="925"/>
        <item x="2651"/>
        <item x="2796"/>
        <item x="1233"/>
        <item x="223"/>
        <item x="2016"/>
        <item x="754"/>
        <item x="2817"/>
        <item x="1688"/>
        <item x="710"/>
        <item x="2124"/>
        <item x="1487"/>
        <item x="1140"/>
        <item x="1373"/>
        <item x="2174"/>
        <item x="2165"/>
        <item x="1629"/>
        <item x="1598"/>
        <item x="1096"/>
        <item x="208"/>
        <item x="73"/>
        <item x="1554"/>
        <item x="1343"/>
        <item x="1260"/>
        <item x="2260"/>
        <item x="1117"/>
        <item x="2799"/>
        <item x="2740"/>
        <item x="870"/>
        <item x="2816"/>
        <item x="2540"/>
        <item x="2261"/>
        <item x="215"/>
        <item x="528"/>
        <item x="2958"/>
        <item x="1939"/>
        <item x="194"/>
        <item x="1363"/>
        <item x="231"/>
        <item x="577"/>
        <item x="1444"/>
        <item x="2847"/>
        <item x="1079"/>
        <item x="2307"/>
        <item x="2480"/>
        <item x="778"/>
        <item x="241"/>
        <item x="245"/>
        <item x="347"/>
        <item x="2943"/>
        <item x="2297"/>
        <item x="1273"/>
        <item x="1340"/>
        <item x="2329"/>
        <item x="1422"/>
        <item x="1148"/>
        <item x="1405"/>
        <item x="1898"/>
        <item x="2087"/>
        <item x="171"/>
        <item x="860"/>
        <item x="1686"/>
        <item x="839"/>
        <item x="1300"/>
        <item x="1103"/>
        <item x="1693"/>
        <item x="702"/>
        <item x="105"/>
        <item x="2936"/>
        <item x="1512"/>
        <item x="1238"/>
        <item x="1175"/>
        <item x="963"/>
        <item x="1568"/>
        <item x="431"/>
        <item x="426"/>
        <item x="2666"/>
        <item x="1262"/>
        <item x="1109"/>
        <item x="4"/>
        <item x="150"/>
        <item x="408"/>
        <item x="2882"/>
        <item x="2589"/>
        <item x="2533"/>
        <item x="2741"/>
        <item x="694"/>
        <item x="978"/>
        <item x="328"/>
        <item x="1310"/>
        <item x="1730"/>
        <item x="365"/>
        <item x="1397"/>
        <item x="2126"/>
        <item x="795"/>
        <item x="1834"/>
        <item x="1321"/>
        <item x="933"/>
        <item x="605"/>
        <item x="1020"/>
        <item x="3007"/>
        <item x="2026"/>
        <item x="135"/>
        <item x="119"/>
        <item x="235"/>
        <item x="2318"/>
        <item x="2283"/>
        <item x="586"/>
        <item x="1042"/>
        <item x="2807"/>
        <item x="1849"/>
        <item x="2751"/>
        <item x="2019"/>
        <item x="2609"/>
        <item x="1336"/>
        <item x="1111"/>
        <item x="220"/>
        <item x="2732"/>
        <item x="849"/>
        <item x="77"/>
        <item x="122"/>
        <item x="2995"/>
        <item x="205"/>
        <item x="2743"/>
        <item x="977"/>
        <item x="111"/>
        <item x="423"/>
        <item x="499"/>
        <item x="2467"/>
        <item x="585"/>
        <item x="2274"/>
        <item x="1326"/>
        <item x="559"/>
        <item x="1825"/>
        <item x="2474"/>
        <item x="3"/>
        <item x="249"/>
        <item x="2548"/>
        <item x="1630"/>
        <item x="844"/>
        <item x="2706"/>
        <item x="2176"/>
        <item x="1822"/>
        <item x="590"/>
        <item x="2714"/>
        <item x="198"/>
        <item x="1985"/>
        <item x="1070"/>
        <item x="453"/>
        <item x="1853"/>
        <item x="498"/>
        <item x="1174"/>
        <item x="2734"/>
        <item x="460"/>
        <item x="1010"/>
        <item x="2774"/>
        <item x="1097"/>
        <item x="1584"/>
        <item x="491"/>
        <item x="1325"/>
        <item x="535"/>
        <item x="888"/>
        <item x="2426"/>
        <item x="2108"/>
        <item x="202"/>
        <item x="1222"/>
        <item x="1357"/>
        <item x="2715"/>
        <item x="1220"/>
        <item x="390"/>
        <item x="261"/>
        <item x="1037"/>
        <item x="1457"/>
        <item x="2542"/>
        <item x="1058"/>
        <item x="1012"/>
        <item x="565"/>
        <item x="1469"/>
        <item x="1712"/>
        <item x="1198"/>
        <item x="1311"/>
        <item x="633"/>
        <item x="226"/>
        <item x="2639"/>
        <item x="815"/>
        <item x="653"/>
        <item x="1877"/>
        <item x="1587"/>
        <item x="1658"/>
        <item x="2219"/>
        <item x="812"/>
        <item x="248"/>
        <item x="351"/>
        <item x="267"/>
        <item x="2372"/>
        <item x="1288"/>
        <item x="861"/>
        <item x="1189"/>
        <item x="1805"/>
        <item x="1369"/>
        <item x="2226"/>
        <item x="243"/>
        <item x="2200"/>
        <item x="1415"/>
        <item x="1948"/>
        <item x="967"/>
        <item x="2229"/>
        <item x="2361"/>
        <item x="1842"/>
        <item x="2898"/>
        <item x="210"/>
        <item x="1959"/>
        <item x="1276"/>
        <item x="434"/>
        <item x="1779"/>
        <item x="1269"/>
        <item x="2482"/>
        <item x="492"/>
        <item x="630"/>
        <item x="2935"/>
        <item x="1463"/>
        <item x="758"/>
        <item x="651"/>
        <item x="1522"/>
        <item x="957"/>
        <item x="2010"/>
        <item x="953"/>
        <item x="2373"/>
        <item x="1482"/>
        <item x="1448"/>
        <item x="2896"/>
        <item x="2503"/>
        <item x="865"/>
        <item x="1990"/>
        <item x="2502"/>
        <item x="32"/>
        <item x="2017"/>
        <item x="726"/>
        <item x="1364"/>
        <item x="2969"/>
        <item x="2551"/>
        <item x="2008"/>
        <item x="1046"/>
        <item x="1504"/>
        <item x="2224"/>
        <item x="2237"/>
        <item x="1015"/>
        <item x="2988"/>
        <item x="1398"/>
        <item x="1514"/>
        <item x="352"/>
        <item x="2368"/>
        <item x="2410"/>
        <item x="2382"/>
        <item x="1695"/>
        <item x="2724"/>
        <item x="766"/>
        <item x="550"/>
        <item x="11"/>
        <item x="411"/>
        <item x="889"/>
        <item x="2496"/>
        <item x="1590"/>
        <item x="257"/>
        <item x="2076"/>
        <item x="897"/>
        <item x="2814"/>
        <item x="668"/>
        <item x="2649"/>
        <item x="1840"/>
        <item x="878"/>
        <item x="603"/>
        <item x="2729"/>
        <item x="845"/>
        <item x="1726"/>
        <item x="2335"/>
        <item x="96"/>
        <item x="68"/>
        <item x="80"/>
        <item x="109"/>
        <item x="1752"/>
        <item x="2484"/>
        <item x="629"/>
        <item x="1655"/>
        <item x="686"/>
        <item x="1758"/>
        <item x="131"/>
        <item x="1657"/>
        <item x="2642"/>
        <item x="995"/>
        <item x="199"/>
        <item x="799"/>
        <item x="76"/>
        <item x="1268"/>
        <item x="783"/>
        <item x="2683"/>
        <item x="2952"/>
        <item x="164"/>
        <item x="1732"/>
        <item x="2623"/>
        <item x="2412"/>
        <item x="2562"/>
        <item x="186"/>
        <item x="213"/>
        <item x="2362"/>
        <item x="798"/>
        <item x="1141"/>
        <item x="1513"/>
        <item x="1292"/>
        <item x="1203"/>
        <item x="713"/>
        <item x="592"/>
        <item x="3005"/>
        <item x="1755"/>
        <item x="2038"/>
        <item x="583"/>
        <item x="472"/>
        <item x="167"/>
        <item x="385"/>
        <item x="2514"/>
        <item x="1191"/>
        <item x="1004"/>
        <item x="735"/>
        <item x="1089"/>
        <item x="1771"/>
        <item x="2550"/>
        <item x="2770"/>
        <item x="2089"/>
        <item x="2975"/>
        <item x="1177"/>
        <item x="955"/>
        <item x="2212"/>
        <item x="107"/>
        <item x="680"/>
        <item x="2079"/>
        <item x="1205"/>
        <item x="1541"/>
        <item x="1478"/>
        <item x="1061"/>
        <item x="743"/>
        <item x="2364"/>
        <item x="947"/>
        <item x="1255"/>
        <item x="2692"/>
        <item x="2893"/>
        <item x="474"/>
        <item x="1154"/>
        <item x="706"/>
        <item x="1539"/>
        <item x="275"/>
        <item x="489"/>
        <item x="1594"/>
        <item x="2327"/>
        <item x="2917"/>
        <item x="1609"/>
        <item x="1159"/>
        <item x="1305"/>
        <item x="1907"/>
        <item x="2113"/>
        <item x="1359"/>
        <item x="378"/>
        <item x="2910"/>
        <item x="401"/>
        <item x="2209"/>
        <item x="1714"/>
        <item x="2256"/>
        <item x="239"/>
        <item x="1928"/>
        <item x="2420"/>
        <item x="2640"/>
        <item x="1845"/>
        <item x="703"/>
        <item x="2430"/>
        <item x="914"/>
        <item x="1718"/>
        <item x="2645"/>
        <item x="2536"/>
        <item x="28"/>
        <item x="1172"/>
        <item x="1668"/>
        <item x="1294"/>
        <item x="2877"/>
        <item x="765"/>
        <item x="2972"/>
        <item x="1885"/>
        <item x="576"/>
        <item x="1552"/>
        <item x="1953"/>
        <item x="2024"/>
        <item x="1074"/>
        <item x="2427"/>
        <item x="438"/>
        <item x="1211"/>
        <item x="1610"/>
        <item x="1193"/>
        <item x="2876"/>
        <item x="2546"/>
        <item x="2132"/>
        <item x="293"/>
        <item x="334"/>
        <item x="1678"/>
        <item x="1888"/>
        <item x="2665"/>
        <item x="501"/>
        <item x="2628"/>
        <item x="296"/>
        <item x="975"/>
        <item x="2311"/>
        <item x="510"/>
        <item x="393"/>
        <item x="2378"/>
        <item x="921"/>
        <item x="2968"/>
        <item x="1290"/>
        <item x="517"/>
        <item x="657"/>
        <item x="2407"/>
        <item x="551"/>
        <item x="643"/>
        <item x="97"/>
        <item x="1003"/>
        <item x="338"/>
        <item x="776"/>
        <item x="1535"/>
        <item x="2941"/>
        <item x="1370"/>
        <item x="596"/>
        <item x="1315"/>
        <item x="2570"/>
        <item x="2303"/>
        <item x="611"/>
        <item x="1613"/>
        <item x="2631"/>
        <item x="1566"/>
        <item x="2190"/>
        <item x="2599"/>
        <item x="803"/>
        <item x="2629"/>
        <item x="515"/>
        <item x="2129"/>
        <item x="153"/>
        <item x="1902"/>
        <item x="1814"/>
        <item x="2458"/>
        <item x="2290"/>
        <item x="2630"/>
        <item x="1085"/>
        <item x="2541"/>
        <item x="1784"/>
        <item x="2528"/>
        <item x="2027"/>
        <item x="1682"/>
        <item x="2266"/>
        <item x="998"/>
        <item x="308"/>
        <item x="71"/>
        <item x="1324"/>
        <item x="250"/>
        <item x="2864"/>
        <item x="323"/>
        <item x="2084"/>
        <item x="2825"/>
        <item x="1804"/>
        <item x="1886"/>
        <item x="2812"/>
        <item x="733"/>
        <item x="449"/>
        <item x="2655"/>
        <item x="1560"/>
        <item x="867"/>
        <item x="1762"/>
        <item x="768"/>
        <item x="584"/>
        <item x="2624"/>
        <item x="1144"/>
        <item x="16"/>
        <item x="2254"/>
        <item x="1600"/>
        <item x="691"/>
        <item x="1464"/>
        <item x="290"/>
        <item x="2437"/>
        <item x="2423"/>
        <item x="2658"/>
        <item x="1245"/>
        <item x="569"/>
        <item x="2098"/>
        <item x="527"/>
        <item x="2354"/>
        <item x="126"/>
        <item x="2568"/>
        <item x="329"/>
        <item x="2070"/>
        <item x="770"/>
        <item x="1519"/>
        <item x="2763"/>
        <item x="2464"/>
        <item x="436"/>
        <item x="2186"/>
        <item x="1116"/>
        <item x="3001"/>
        <item x="1895"/>
        <item x="1917"/>
        <item x="117"/>
        <item x="1745"/>
        <item x="1271"/>
        <item x="3009"/>
        <item x="141"/>
        <item x="1225"/>
        <item x="1168"/>
        <item x="2322"/>
        <item x="2944"/>
        <item x="1185"/>
        <item x="1418"/>
        <item x="890"/>
        <item x="1137"/>
        <item x="788"/>
        <item x="166"/>
        <item x="1100"/>
        <item x="2527"/>
        <item x="1638"/>
        <item x="2371"/>
        <item x="2238"/>
        <item x="699"/>
        <item x="734"/>
        <item x="2901"/>
        <item x="2532"/>
        <item x="1773"/>
        <item x="3012"/>
        <item x="307"/>
        <item x="54"/>
        <item x="2822"/>
        <item x="331"/>
        <item x="588"/>
        <item x="661"/>
        <item x="597"/>
        <item x="1437"/>
        <item x="2240"/>
        <item x="2993"/>
        <item x="2215"/>
        <item x="129"/>
        <item x="1551"/>
        <item x="2949"/>
        <item x="2947"/>
        <item x="715"/>
        <item x="479"/>
        <item x="2393"/>
        <item x="2491"/>
        <item x="1102"/>
        <item x="1864"/>
        <item x="1389"/>
        <item x="1862"/>
        <item x="1241"/>
        <item x="55"/>
        <item x="350"/>
        <item x="2233"/>
        <item x="1149"/>
        <item x="555"/>
        <item x="2067"/>
        <item x="1030"/>
        <item x="601"/>
        <item x="2485"/>
        <item x="650"/>
        <item x="2720"/>
        <item x="885"/>
        <item x="2685"/>
        <item x="1151"/>
        <item x="1691"/>
        <item x="2103"/>
        <item x="1563"/>
        <item x="2911"/>
        <item x="2250"/>
        <item x="2092"/>
        <item x="2445"/>
        <item x="180"/>
        <item x="2873"/>
        <item x="2196"/>
        <item x="495"/>
        <item x="574"/>
        <item x="1949"/>
        <item x="2971"/>
        <item x="2991"/>
        <item x="1962"/>
        <item x="493"/>
        <item x="717"/>
        <item x="280"/>
        <item x="2450"/>
        <item x="2337"/>
        <item x="1257"/>
        <item x="2635"/>
        <item x="2660"/>
        <item x="2046"/>
        <item x="1893"/>
        <item x="509"/>
        <item x="2848"/>
        <item x="2811"/>
        <item x="1454"/>
        <item x="1139"/>
        <item x="638"/>
        <item x="2987"/>
        <item x="1903"/>
        <item x="1733"/>
        <item x="512"/>
        <item x="2925"/>
        <item x="1625"/>
        <item x="1643"/>
        <item x="2056"/>
        <item x="628"/>
        <item x="1944"/>
        <item x="1656"/>
        <item x="2697"/>
        <item x="192"/>
        <item x="1194"/>
        <item x="480"/>
        <item x="1157"/>
        <item x="387"/>
        <item x="2333"/>
        <item x="2114"/>
        <item x="2442"/>
        <item x="2746"/>
        <item x="838"/>
        <item x="1561"/>
        <item x="2831"/>
        <item x="887"/>
        <item x="2518"/>
        <item x="960"/>
        <item x="948"/>
        <item x="1378"/>
        <item x="1"/>
        <item x="1446"/>
        <item x="1327"/>
        <item x="2508"/>
        <item x="2495"/>
        <item x="1786"/>
        <item x="930"/>
        <item x="125"/>
        <item x="20"/>
        <item x="2095"/>
        <item x="1910"/>
        <item x="711"/>
        <item x="2348"/>
        <item x="1275"/>
        <item x="88"/>
        <item x="1335"/>
        <item x="1455"/>
        <item x="2721"/>
        <item x="1593"/>
        <item x="767"/>
        <item x="869"/>
        <item x="2151"/>
        <item x="2526"/>
        <item x="684"/>
        <item x="2498"/>
        <item x="2634"/>
        <item x="846"/>
        <item x="232"/>
        <item x="297"/>
        <item x="2607"/>
        <item x="2037"/>
        <item x="1244"/>
        <item x="842"/>
        <item x="2872"/>
        <item x="2264"/>
        <item x="1618"/>
        <item x="70"/>
        <item x="2883"/>
        <item x="1604"/>
        <item x="452"/>
        <item x="6"/>
        <item x="310"/>
        <item x="2821"/>
        <item x="2004"/>
        <item x="982"/>
        <item x="683"/>
        <item x="2613"/>
        <item x="337"/>
        <item x="18"/>
        <item x="681"/>
        <item x="2208"/>
        <item x="1408"/>
        <item x="404"/>
        <item x="1605"/>
        <item x="2983"/>
        <item x="1646"/>
        <item x="974"/>
        <item x="2347"/>
        <item x="1123"/>
        <item x="1830"/>
        <item x="2065"/>
        <item x="53"/>
        <item x="382"/>
        <item x="301"/>
        <item x="600"/>
        <item x="1105"/>
        <item x="2662"/>
        <item x="2726"/>
        <item x="2444"/>
        <item x="478"/>
        <item x="311"/>
        <item x="159"/>
        <item x="2452"/>
        <item x="1314"/>
        <item x="1212"/>
        <item x="1884"/>
        <item x="1005"/>
        <item x="346"/>
        <item x="2312"/>
        <item x="360"/>
        <item x="2780"/>
        <item x="2772"/>
        <item x="2637"/>
        <item x="2275"/>
        <item x="543"/>
        <item x="2033"/>
        <item x="1659"/>
        <item x="294"/>
        <item x="672"/>
        <item x="2025"/>
        <item x="956"/>
        <item x="1430"/>
        <item x="2951"/>
        <item x="358"/>
        <item x="1981"/>
        <item x="2141"/>
        <item x="1521"/>
        <item x="1209"/>
        <item x="2808"/>
        <item x="1628"/>
        <item x="990"/>
        <item x="1086"/>
        <item x="2011"/>
        <item x="2538"/>
        <item x="1366"/>
        <item x="2005"/>
        <item x="635"/>
        <item x="2974"/>
        <item x="1534"/>
        <item x="2073"/>
        <item x="1360"/>
        <item x="907"/>
        <item x="1704"/>
        <item x="2970"/>
        <item x="909"/>
        <item x="1818"/>
        <item x="2341"/>
        <item x="1958"/>
        <item x="2967"/>
        <item x="895"/>
        <item x="1709"/>
        <item x="2840"/>
        <item x="827"/>
        <item x="2328"/>
        <item x="1965"/>
        <item x="2020"/>
        <item x="1672"/>
        <item x="2653"/>
        <item x="1434"/>
        <item x="632"/>
        <item x="1451"/>
        <item x="2279"/>
        <item x="49"/>
        <item x="2744"/>
        <item x="138"/>
        <item x="1692"/>
        <item x="3015"/>
        <item x="1596"/>
        <item x="1475"/>
        <item x="2616"/>
        <item x="260"/>
        <item x="2980"/>
        <item x="2435"/>
        <item x="1075"/>
        <item x="1507"/>
        <item x="2257"/>
        <item x="881"/>
        <item x="196"/>
        <item x="200"/>
        <item x="2194"/>
        <item x="2736"/>
        <item x="2545"/>
        <item x="2783"/>
        <item x="1338"/>
        <item x="1863"/>
        <item x="2230"/>
        <item x="1734"/>
        <item x="211"/>
        <item x="44"/>
        <item x="627"/>
        <item x="1677"/>
        <item x="85"/>
        <item x="2892"/>
        <item x="1377"/>
        <item x="931"/>
        <item x="1173"/>
        <item x="824"/>
        <item x="1765"/>
        <item x="143"/>
        <item x="1957"/>
        <item x="191"/>
        <item x="2745"/>
        <item x="2296"/>
        <item x="2986"/>
        <item x="2064"/>
        <item x="19"/>
        <item x="2477"/>
        <item x="727"/>
        <item x="2723"/>
        <item x="1018"/>
        <item x="2022"/>
        <item x="560"/>
        <item x="253"/>
        <item x="2284"/>
        <item x="2459"/>
        <item x="753"/>
        <item x="2777"/>
        <item x="1620"/>
        <item x="1413"/>
        <item x="1152"/>
        <item x="797"/>
        <item x="825"/>
        <item x="2449"/>
        <item x="283"/>
        <item x="1210"/>
        <item x="155"/>
        <item x="737"/>
        <item x="566"/>
        <item x="1165"/>
        <item x="962"/>
        <item x="2429"/>
        <item x="1178"/>
        <item x="2979"/>
        <item x="2234"/>
        <item x="2377"/>
        <item x="1946"/>
        <item x="1407"/>
        <item x="1113"/>
        <item x="1297"/>
        <item x="946"/>
        <item x="1722"/>
        <item x="2897"/>
        <item x="1423"/>
        <item x="1546"/>
        <item x="1921"/>
        <item x="1416"/>
        <item x="1494"/>
        <item x="2120"/>
        <item x="1443"/>
        <item x="1515"/>
        <item x="2288"/>
        <item x="1062"/>
        <item x="1145"/>
        <item x="882"/>
        <item x="2852"/>
        <item x="2159"/>
        <item x="595"/>
        <item x="2571"/>
        <item x="1385"/>
        <item x="718"/>
        <item x="533"/>
        <item x="796"/>
        <item x="277"/>
        <item x="1772"/>
        <item x="2436"/>
        <item x="1936"/>
        <item x="2641"/>
        <item x="1806"/>
        <item x="1663"/>
        <item x="2594"/>
        <item x="1941"/>
        <item x="1090"/>
        <item x="2277"/>
        <item x="1394"/>
        <item x="485"/>
        <item x="837"/>
        <item x="2933"/>
        <item x="852"/>
        <item x="482"/>
        <item x="2620"/>
        <item x="282"/>
        <item x="1387"/>
        <item x="2785"/>
        <item x="1284"/>
        <item x="2638"/>
        <item x="1108"/>
        <item x="179"/>
        <item x="507"/>
        <item x="265"/>
        <item x="1252"/>
        <item x="1599"/>
        <item x="1181"/>
        <item x="17"/>
        <item x="1036"/>
        <item x="233"/>
        <item x="794"/>
        <item x="2932"/>
        <item x="1460"/>
        <item x="2673"/>
        <item x="2345"/>
        <item x="1785"/>
        <item x="1787"/>
        <item x="1248"/>
        <item x="2602"/>
        <item x="1299"/>
        <item x="1952"/>
        <item x="247"/>
        <item x="2644"/>
        <item x="898"/>
        <item x="1639"/>
        <item x="1202"/>
        <item x="1647"/>
        <item x="1821"/>
        <item x="716"/>
        <item x="1725"/>
        <item x="1106"/>
        <item x="101"/>
        <item x="475"/>
        <item x="2699"/>
        <item x="652"/>
        <item x="1841"/>
        <item x="579"/>
        <item x="2803"/>
        <item x="1577"/>
        <item x="273"/>
        <item x="2937"/>
        <item x="1537"/>
        <item x="2887"/>
        <item x="831"/>
        <item x="3000"/>
        <item x="300"/>
        <item x="1019"/>
        <item x="1881"/>
        <item x="793"/>
        <item x="1838"/>
        <item x="123"/>
        <item x="2753"/>
        <item x="1396"/>
        <item x="2332"/>
        <item x="3017"/>
        <item x="655"/>
        <item x="548"/>
        <item x="832"/>
        <item x="973"/>
        <item x="157"/>
        <item x="1466"/>
        <item x="183"/>
        <item x="1142"/>
        <item x="908"/>
        <item x="374"/>
        <item x="742"/>
        <item x="615"/>
        <item x="1358"/>
        <item x="1783"/>
        <item x="1689"/>
        <item x="204"/>
        <item x="1960"/>
        <item x="2"/>
        <item x="1906"/>
        <item x="1900"/>
        <item x="2162"/>
        <item x="2626"/>
        <item x="1410"/>
        <item x="2032"/>
        <item x="1236"/>
        <item x="2319"/>
        <item x="1021"/>
        <item x="518"/>
        <item x="1080"/>
        <item x="646"/>
        <item x="871"/>
        <item x="1705"/>
        <item x="1195"/>
        <item x="2221"/>
        <item x="2035"/>
        <item x="2713"/>
        <item x="2475"/>
        <item x="2565"/>
        <item x="386"/>
        <item x="429"/>
        <item x="2170"/>
        <item x="2669"/>
        <item x="1227"/>
        <item x="940"/>
        <item x="532"/>
        <item x="2001"/>
        <item x="2365"/>
        <item x="2829"/>
        <item x="820"/>
        <item x="976"/>
        <item x="1479"/>
        <item x="333"/>
        <item x="1926"/>
        <item x="647"/>
        <item x="130"/>
        <item x="2239"/>
        <item x="1746"/>
        <item x="356"/>
        <item x="2470"/>
        <item x="289"/>
        <item x="1808"/>
        <item x="987"/>
        <item x="744"/>
        <item x="1345"/>
        <item x="251"/>
        <item x="2709"/>
        <item x="2716"/>
        <item x="64"/>
        <item x="2794"/>
        <item x="613"/>
        <item x="1480"/>
        <item x="149"/>
        <item x="2584"/>
        <item x="1246"/>
        <item x="388"/>
        <item x="326"/>
        <item x="1527"/>
        <item x="992"/>
        <item x="2383"/>
        <item x="544"/>
        <item x="1581"/>
        <item x="1615"/>
        <item x="772"/>
        <item x="807"/>
        <item x="291"/>
        <item x="172"/>
        <item x="1562"/>
        <item x="2854"/>
        <item x="2242"/>
        <item x="1316"/>
        <item x="1671"/>
        <item x="2913"/>
        <item x="2249"/>
        <item x="2819"/>
        <item x="2614"/>
        <item x="471"/>
        <item x="1379"/>
        <item x="361"/>
        <item x="1516"/>
        <item x="2413"/>
        <item x="1972"/>
        <item x="2340"/>
        <item x="2128"/>
        <item x="317"/>
        <item x="2581"/>
        <item x="1611"/>
        <item x="2125"/>
        <item x="2199"/>
        <item x="1001"/>
        <item x="1621"/>
        <item x="240"/>
        <item x="1984"/>
        <item x="37"/>
        <item x="2080"/>
        <item x="451"/>
        <item x="2321"/>
        <item x="1028"/>
        <item x="116"/>
        <item x="1230"/>
        <item x="1495"/>
        <item x="541"/>
        <item x="39"/>
        <item x="1483"/>
        <item x="866"/>
        <item x="2820"/>
        <item x="1556"/>
        <item x="2036"/>
        <item x="454"/>
        <item x="262"/>
        <item x="1287"/>
        <item x="2929"/>
        <item x="1938"/>
        <item x="604"/>
        <item x="1872"/>
        <item x="549"/>
        <item x="108"/>
        <item x="335"/>
        <item x="1559"/>
        <item x="2823"/>
        <item x="2696"/>
        <item x="497"/>
        <item x="2294"/>
        <item x="1697"/>
        <item x="2331"/>
        <item x="1187"/>
        <item x="2469"/>
        <item x="624"/>
        <item x="2300"/>
        <item x="988"/>
        <item x="2486"/>
        <item x="540"/>
        <item x="1274"/>
        <item x="2510"/>
        <item x="442"/>
        <item x="1919"/>
        <item x="139"/>
        <item x="720"/>
        <item x="2874"/>
        <item x="826"/>
        <item x="2782"/>
        <item x="380"/>
        <item x="1282"/>
        <item x="1067"/>
        <item x="2403"/>
        <item x="1034"/>
        <item x="1642"/>
        <item x="224"/>
        <item x="1127"/>
        <item x="997"/>
        <item x="1934"/>
        <item x="2338"/>
        <item x="443"/>
        <item x="2784"/>
        <item x="1508"/>
        <item x="258"/>
        <item x="2375"/>
        <item x="670"/>
        <item x="2963"/>
        <item x="698"/>
        <item x="2739"/>
        <item x="755"/>
        <item x="2765"/>
        <item x="1498"/>
        <item x="195"/>
        <item x="2978"/>
        <item x="406"/>
        <item x="2902"/>
        <item x="1465"/>
        <item x="2122"/>
        <item x="2433"/>
        <item x="58"/>
        <item x="115"/>
        <item x="1716"/>
        <item x="402"/>
        <item x="1859"/>
        <item x="2201"/>
        <item x="2909"/>
        <item x="1331"/>
        <item x="1132"/>
        <item x="1533"/>
        <item x="227"/>
        <item x="2727"/>
        <item x="225"/>
        <item x="2948"/>
        <item x="1700"/>
        <item x="757"/>
        <item x="295"/>
        <item x="151"/>
        <item x="578"/>
        <item x="444"/>
        <item x="1039"/>
        <item x="2241"/>
        <item x="2747"/>
        <item x="2827"/>
        <item x="1468"/>
        <item x="2981"/>
        <item x="2471"/>
        <item x="1929"/>
        <item x="700"/>
        <item x="2386"/>
        <item x="353"/>
        <item x="1741"/>
        <item x="1543"/>
        <item x="656"/>
        <item x="372"/>
        <item x="1346"/>
        <item x="2843"/>
        <item x="564"/>
        <item x="2280"/>
        <item x="27"/>
        <item x="1043"/>
        <item x="2982"/>
        <item x="2053"/>
        <item x="1908"/>
        <item x="676"/>
        <item x="1619"/>
        <item x="2804"/>
        <item x="1761"/>
        <item x="2531"/>
        <item x="1768"/>
        <item x="2205"/>
        <item x="1072"/>
        <item x="1764"/>
        <item x="996"/>
        <item x="65"/>
        <item x="2775"/>
        <item x="242"/>
        <item x="2293"/>
        <item x="873"/>
        <item x="1653"/>
        <item x="1266"/>
        <item x="728"/>
        <item x="863"/>
        <item x="816"/>
        <item x="2447"/>
        <item x="2832"/>
        <item x="868"/>
        <item x="1242"/>
        <item x="1740"/>
        <item x="2127"/>
        <item x="2107"/>
        <item x="521"/>
        <item x="1375"/>
        <item x="752"/>
        <item x="1549"/>
        <item x="203"/>
        <item x="1456"/>
        <item x="1112"/>
        <item x="1000"/>
        <item x="2572"/>
        <item x="2853"/>
        <item x="456"/>
        <item x="899"/>
        <item x="2184"/>
        <item x="1064"/>
        <item x="2920"/>
        <item x="1049"/>
        <item x="103"/>
        <item x="1943"/>
        <item x="1857"/>
        <item x="1419"/>
        <item x="1409"/>
        <item x="1524"/>
        <item x="2578"/>
        <item x="57"/>
        <item x="1980"/>
        <item x="2903"/>
        <item x="1606"/>
        <item x="2400"/>
        <item x="2367"/>
        <item x="409"/>
        <item x="2306"/>
        <item x="40"/>
        <item x="1025"/>
        <item x="2942"/>
        <item x="1701"/>
        <item x="342"/>
        <item x="52"/>
        <item x="1044"/>
        <item x="288"/>
        <item x="573"/>
        <item x="2269"/>
        <item x="272"/>
        <item x="880"/>
        <item x="2157"/>
        <item x="848"/>
        <item x="2700"/>
        <item x="2059"/>
        <item x="278"/>
        <item x="56"/>
        <item x="1303"/>
        <item x="663"/>
        <item x="641"/>
        <item x="879"/>
        <item x="891"/>
        <item x="1871"/>
        <item x="2687"/>
        <item x="779"/>
        <item x="1797"/>
        <item x="539"/>
        <item x="2267"/>
        <item x="2860"/>
        <item x="1683"/>
        <item x="2754"/>
        <item x="1228"/>
        <item x="2148"/>
        <item x="2555"/>
        <item x="2619"/>
        <item x="1665"/>
        <item x="2881"/>
        <item x="14"/>
        <item x="2172"/>
        <item x="1747"/>
        <item x="787"/>
        <item x="2291"/>
        <item x="1674"/>
        <item x="1749"/>
        <item x="2930"/>
        <item x="2767"/>
        <item x="2560"/>
        <item x="496"/>
        <item x="2805"/>
        <item x="1817"/>
        <item x="1574"/>
        <item x="1882"/>
        <item x="2625"/>
        <item x="1270"/>
        <item x="968"/>
        <item x="121"/>
        <item x="1250"/>
        <item x="1607"/>
        <item x="739"/>
        <item x="104"/>
        <item x="458"/>
        <item x="2088"/>
        <item x="369"/>
        <item x="2544"/>
        <item x="730"/>
        <item x="2351"/>
        <item x="2457"/>
        <item x="2605"/>
        <item x="1381"/>
        <item x="1312"/>
        <item x="410"/>
        <item x="2247"/>
        <item x="1757"/>
        <item x="2068"/>
        <item x="3002"/>
        <item x="42"/>
        <item x="2899"/>
        <item x="2858"/>
        <item x="587"/>
        <item x="1876"/>
        <item x="100"/>
        <item x="1403"/>
        <item x="1999"/>
        <item x="1114"/>
        <item x="1261"/>
        <item x="2350"/>
        <item x="2678"/>
        <item x="1129"/>
        <item x="2404"/>
        <item x="1013"/>
        <item x="2358"/>
        <item x="2965"/>
        <item x="1392"/>
        <item x="78"/>
        <item x="2701"/>
        <item x="696"/>
        <item x="2071"/>
        <item x="2334"/>
        <item x="38"/>
        <item x="189"/>
        <item x="580"/>
        <item x="1412"/>
        <item x="2961"/>
        <item x="1035"/>
        <item x="1820"/>
        <item x="725"/>
        <item x="1065"/>
        <item x="1510"/>
        <item x="1920"/>
        <item x="2722"/>
        <item x="2834"/>
        <item x="2574"/>
        <item x="2884"/>
        <item x="2203"/>
        <item x="1063"/>
        <item x="1501"/>
        <item x="158"/>
        <item x="2360"/>
        <item x="1616"/>
        <item x="3011"/>
        <item x="610"/>
        <item x="558"/>
        <item x="1591"/>
        <item x="487"/>
        <item x="2711"/>
        <item x="762"/>
        <item x="7"/>
        <item x="1832"/>
        <item x="759"/>
        <item x="937"/>
        <item x="2227"/>
        <item x="1078"/>
        <item x="1918"/>
        <item x="2160"/>
        <item x="2661"/>
        <item x="1913"/>
        <item x="2271"/>
        <item x="2676"/>
        <item x="2028"/>
        <item x="2781"/>
        <item x="79"/>
        <item x="1120"/>
        <item x="1308"/>
        <item x="1595"/>
        <item x="2158"/>
        <item x="903"/>
        <item x="2598"/>
        <item x="530"/>
        <item x="304"/>
        <item x="2534"/>
        <item x="1602"/>
        <item x="2523"/>
        <item x="2494"/>
        <item x="2139"/>
        <item x="552"/>
        <item x="1947"/>
        <item x="912"/>
        <item x="1182"/>
        <item x="665"/>
        <item x="547"/>
        <item x="169"/>
        <item x="841"/>
        <item x="2406"/>
        <item x="589"/>
        <item x="1829"/>
        <item x="1234"/>
        <item x="1170"/>
        <item x="1950"/>
        <item x="1256"/>
        <item x="1497"/>
        <item x="2977"/>
        <item x="1196"/>
        <item x="1633"/>
        <item x="2953"/>
        <item x="1770"/>
        <item x="970"/>
        <item x="1824"/>
        <item x="1351"/>
        <item x="516"/>
        <item x="666"/>
        <item x="2559"/>
        <item x="2795"/>
        <item x="2737"/>
        <item x="2198"/>
        <item x="274"/>
        <item x="961"/>
        <item x="972"/>
        <item x="1138"/>
        <item x="2384"/>
        <item x="814"/>
        <item x="1974"/>
        <item x="2101"/>
        <item x="2006"/>
        <item x="2222"/>
        <item x="2388"/>
        <item x="934"/>
        <item x="2191"/>
        <item x="1007"/>
        <item x="3021"/>
        <item x="1306"/>
        <item x="707"/>
        <item x="2505"/>
        <item x="2516"/>
        <item x="3014"/>
        <item x="1894"/>
        <item x="2352"/>
        <item x="2106"/>
        <item x="2905"/>
        <item x="2278"/>
        <item x="810"/>
        <item x="1296"/>
        <item x="1955"/>
        <item x="2202"/>
        <item x="60"/>
        <item x="2118"/>
        <item x="781"/>
        <item x="1179"/>
        <item x="2712"/>
        <item x="246"/>
        <item x="1472"/>
        <item x="537"/>
        <item x="2525"/>
        <item x="2601"/>
        <item x="2717"/>
        <item x="2195"/>
        <item x="165"/>
        <item x="645"/>
        <item x="407"/>
        <item x="318"/>
        <item x="1924"/>
        <item x="2908"/>
        <item x="1622"/>
        <item x="938"/>
        <item x="2305"/>
        <item x="2232"/>
        <item x="1337"/>
        <item x="259"/>
        <item x="2998"/>
        <item x="1961"/>
        <item x="979"/>
        <item x="392"/>
        <item x="2231"/>
        <item x="1956"/>
        <item x="2489"/>
        <item x="1367"/>
        <item x="324"/>
        <item x="1485"/>
        <item x="1673"/>
        <item x="2029"/>
        <item x="685"/>
        <item x="2922"/>
        <item x="1192"/>
        <item x="2049"/>
        <item x="2109"/>
        <item x="920"/>
        <item x="2815"/>
        <item x="2263"/>
        <item x="47"/>
        <item x="252"/>
        <item x="1867"/>
        <item x="804"/>
        <item x="523"/>
        <item x="1323"/>
        <item x="391"/>
        <item x="1759"/>
        <item x="1891"/>
        <item x="462"/>
        <item x="1800"/>
        <item x="2789"/>
        <item x="1429"/>
        <item x="1329"/>
        <item x="66"/>
        <item x="913"/>
        <item x="466"/>
        <item x="94"/>
        <item x="2945"/>
        <item x="2869"/>
        <item x="834"/>
        <item x="1056"/>
        <item x="2761"/>
        <item x="306"/>
        <item x="1644"/>
        <item x="1973"/>
        <item x="2346"/>
        <item x="2187"/>
        <item x="1651"/>
        <item x="1084"/>
        <item x="1880"/>
        <item x="949"/>
        <item x="2110"/>
        <item x="2389"/>
        <item x="1935"/>
        <item x="2708"/>
        <item x="809"/>
        <item x="182"/>
        <item x="761"/>
        <item x="883"/>
        <item x="2223"/>
        <item x="619"/>
        <item x="1073"/>
        <item x="2119"/>
        <item x="82"/>
        <item x="1564"/>
        <item x="467"/>
        <item x="424"/>
        <item x="785"/>
        <item x="2262"/>
        <item x="2656"/>
        <item x="2802"/>
        <item x="677"/>
        <item x="2691"/>
        <item x="2034"/>
        <item x="1006"/>
        <item x="463"/>
        <item x="1431"/>
        <item x="3006"/>
        <item x="1017"/>
        <item x="2800"/>
        <item x="2517"/>
        <item x="2543"/>
        <item x="2561"/>
        <item x="1850"/>
        <item x="746"/>
        <item x="1104"/>
        <item x="1095"/>
        <item x="893"/>
        <item x="821"/>
        <item x="1026"/>
        <item x="2684"/>
        <item x="732"/>
        <item x="2719"/>
        <item x="1721"/>
        <item x="1059"/>
        <item x="355"/>
        <item x="2339"/>
        <item x="1676"/>
        <item x="2563"/>
        <item x="1247"/>
        <item x="2136"/>
        <item x="2957"/>
        <item x="1632"/>
        <item x="1792"/>
        <item x="916"/>
        <item x="1585"/>
        <item x="1795"/>
        <item x="2455"/>
        <item x="2585"/>
        <item x="1254"/>
        <item x="1937"/>
        <item x="1868"/>
        <item x="2675"/>
        <item x="1493"/>
        <item x="2622"/>
        <item x="2878"/>
        <item x="448"/>
        <item x="1909"/>
        <item x="1499"/>
        <item x="1754"/>
        <item x="23"/>
        <item x="256"/>
        <item x="2188"/>
        <item x="2539"/>
        <item x="1264"/>
        <item x="209"/>
        <item x="905"/>
        <item x="1091"/>
        <item x="1481"/>
        <item x="2865"/>
        <item x="422"/>
        <item x="363"/>
        <item x="1969"/>
        <item x="63"/>
        <item x="1971"/>
        <item x="2044"/>
        <item x="1782"/>
        <item x="120"/>
        <item x="1024"/>
        <item x="1047"/>
        <item x="2787"/>
        <item x="1461"/>
        <item x="2966"/>
        <item x="2259"/>
        <item x="2680"/>
        <item x="833"/>
        <item x="2636"/>
        <item x="2731"/>
        <item x="1330"/>
        <item x="1293"/>
        <item x="2703"/>
        <item x="2813"/>
        <item x="2133"/>
        <item x="417"/>
        <item x="1589"/>
        <item x="2422"/>
        <item x="2604"/>
        <item x="1169"/>
        <item x="1788"/>
        <item x="2547"/>
        <item x="1016"/>
        <item x="1050"/>
        <item x="2217"/>
        <item x="877"/>
        <item x="1163"/>
        <item x="886"/>
        <item x="1520"/>
        <item x="432"/>
        <item x="671"/>
        <item x="1694"/>
        <item x="1069"/>
        <item x="327"/>
        <item x="2147"/>
        <item x="1540"/>
        <item x="1592"/>
        <item x="1836"/>
        <item x="2730"/>
        <item x="617"/>
        <item x="2657"/>
        <item x="2973"/>
        <item x="1489"/>
        <item x="2924"/>
        <item x="2659"/>
        <item x="2919"/>
        <item x="2748"/>
        <item x="266"/>
        <item x="1365"/>
        <item x="1432"/>
        <item x="2778"/>
        <item x="1687"/>
        <item x="777"/>
        <item x="2343"/>
        <item x="398"/>
        <item x="538"/>
        <item x="2270"/>
        <item x="594"/>
        <item x="1382"/>
        <item x="1835"/>
        <item x="760"/>
        <item x="1854"/>
        <item x="2507"/>
        <item x="124"/>
        <item x="673"/>
        <item x="36"/>
        <item x="9"/>
        <item x="2752"/>
        <item x="400"/>
        <item x="1715"/>
        <item x="173"/>
        <item x="1994"/>
        <item x="2206"/>
        <item x="1093"/>
        <item x="33"/>
        <item x="102"/>
        <item x="1660"/>
        <item x="2915"/>
        <item x="1509"/>
        <item x="2856"/>
        <item x="2180"/>
        <item x="2791"/>
        <item x="2179"/>
        <item x="2513"/>
        <item x="570"/>
        <item x="1347"/>
        <item x="368"/>
        <item x="1681"/>
        <item x="1223"/>
        <item x="2633"/>
        <item x="1077"/>
        <item x="1023"/>
        <item x="1492"/>
        <item x="2698"/>
        <item x="980"/>
        <item x="1011"/>
        <item x="2446"/>
        <item x="1690"/>
        <item x="1978"/>
        <item x="268"/>
        <item x="2140"/>
        <item x="1054"/>
        <item x="1780"/>
        <item x="43"/>
        <item x="2146"/>
        <item x="981"/>
        <item x="1861"/>
        <item x="1207"/>
        <item x="2997"/>
        <item x="659"/>
        <item x="500"/>
        <item x="430"/>
        <item x="1996"/>
        <item x="2100"/>
        <item x="2766"/>
        <item x="1588"/>
        <item x="1511"/>
        <item x="2401"/>
        <item x="1267"/>
        <item x="1964"/>
        <item x="238"/>
        <item x="2031"/>
        <item x="1053"/>
        <item x="2336"/>
        <item x="193"/>
        <item x="1545"/>
        <item x="1553"/>
        <item x="375"/>
        <item x="924"/>
        <item x="1048"/>
        <item x="2441"/>
        <item x="2235"/>
        <item x="1666"/>
        <item x="354"/>
        <item x="2725"/>
        <item x="2916"/>
        <item x="805"/>
        <item x="1723"/>
        <item x="3020"/>
        <item x="1428"/>
        <item x="572"/>
        <item x="2323"/>
        <item x="792"/>
        <item x="145"/>
        <item x="2432"/>
        <item x="828"/>
        <item x="2052"/>
        <item x="2479"/>
        <item x="1057"/>
        <item x="292"/>
        <item x="740"/>
        <item x="1307"/>
        <item x="780"/>
        <item x="2871"/>
        <item x="1945"/>
        <item x="607"/>
        <item x="1354"/>
        <item x="2818"/>
        <item x="1158"/>
        <item x="2369"/>
        <item x="593"/>
        <item x="2742"/>
        <item x="1708"/>
        <item x="2177"/>
        <item x="1076"/>
        <item x="359"/>
        <item x="1914"/>
        <item x="2569"/>
        <item x="1119"/>
        <item x="1414"/>
        <item x="2268"/>
        <item x="524"/>
        <item x="648"/>
        <item x="1571"/>
        <item x="2677"/>
        <item x="176"/>
        <item x="2463"/>
        <item x="1517"/>
        <item x="1875"/>
        <item x="1870"/>
        <item x="2314"/>
        <item x="910"/>
        <item x="1826"/>
        <item x="1350"/>
        <item x="1878"/>
        <item x="1525"/>
        <item x="269"/>
        <item x="634"/>
        <item x="1372"/>
        <item x="2686"/>
        <item x="366"/>
        <item x="1801"/>
        <item x="2579"/>
        <item x="2355"/>
        <item x="1815"/>
        <item x="1029"/>
        <item x="644"/>
        <item x="857"/>
        <item x="1767"/>
        <item x="161"/>
        <item x="1904"/>
        <item x="2225"/>
        <item x="2762"/>
        <item x="106"/>
        <item x="2171"/>
        <item x="2798"/>
        <item x="1411"/>
        <item x="114"/>
        <item x="945"/>
        <item x="1441"/>
        <item x="941"/>
        <item x="2984"/>
        <item x="2461"/>
        <item x="2465"/>
        <item x="1617"/>
        <item x="2833"/>
        <item x="2115"/>
        <item x="2760"/>
        <item x="1333"/>
        <item x="2050"/>
        <item x="2580"/>
        <item x="688"/>
        <item x="2702"/>
        <item x="1206"/>
        <item x="1967"/>
        <item x="2015"/>
        <item x="1983"/>
        <item x="1555"/>
        <item x="118"/>
        <item x="1570"/>
        <item x="336"/>
        <item x="1986"/>
        <item x="244"/>
        <item x="48"/>
        <item x="2769"/>
        <item x="2610"/>
        <item x="763"/>
        <item x="2650"/>
        <item x="900"/>
        <item x="1235"/>
        <item x="440"/>
        <item x="2012"/>
        <item x="2055"/>
        <item x="371"/>
        <item x="2192"/>
        <item x="90"/>
        <item x="1573"/>
        <item x="1538"/>
        <item x="2992"/>
        <item x="2425"/>
        <item x="2169"/>
        <item x="2301"/>
        <item x="709"/>
        <item x="1393"/>
        <item x="230"/>
        <item x="62"/>
        <item x="1226"/>
        <item x="2889"/>
        <item x="1637"/>
        <item x="325"/>
        <item x="216"/>
        <item x="1442"/>
        <item x="314"/>
        <item x="915"/>
        <item x="1122"/>
        <item x="2844"/>
        <item x="2443"/>
        <item x="271"/>
        <item x="2081"/>
        <item x="1401"/>
        <item x="1608"/>
        <item x="1488"/>
        <item x="1889"/>
        <item x="1474"/>
        <item x="568"/>
        <item x="942"/>
        <item x="966"/>
        <item x="2888"/>
        <item x="926"/>
        <item x="2549"/>
        <item x="1425"/>
        <item x="1304"/>
        <item x="662"/>
        <item x="1931"/>
        <item x="2962"/>
        <item x="2738"/>
        <item x="2094"/>
        <item x="1550"/>
        <item x="1433"/>
        <item x="750"/>
        <item x="969"/>
        <item x="2617"/>
        <item x="1279"/>
        <item x="818"/>
        <item x="2374"/>
        <item x="3019"/>
        <item x="2985"/>
        <item x="87"/>
        <item x="2164"/>
        <item x="1989"/>
        <item x="1440"/>
        <item x="2954"/>
        <item x="174"/>
        <item x="152"/>
        <item x="31"/>
        <item x="2298"/>
        <item x="928"/>
        <item x="950"/>
        <item x="1890"/>
        <item x="435"/>
        <item x="2835"/>
        <item x="1470"/>
        <item x="1526"/>
        <item x="2137"/>
        <item x="1831"/>
        <item x="399"/>
        <item x="2181"/>
        <item x="1750"/>
        <item x="419"/>
        <item x="553"/>
        <item x="254"/>
        <item x="2287"/>
        <item x="1847"/>
        <item x="3013"/>
        <item x="2405"/>
        <item x="1650"/>
        <item x="2493"/>
        <item x="2583"/>
        <item x="264"/>
        <item x="855"/>
        <item x="2285"/>
        <item x="1979"/>
        <item x="1565"/>
        <item x="1707"/>
        <item x="1940"/>
        <item x="1339"/>
        <item x="1669"/>
        <item x="46"/>
        <item x="2923"/>
        <item x="2074"/>
        <item x="1491"/>
        <item x="1790"/>
        <item x="2105"/>
        <item x="1753"/>
        <item x="654"/>
        <item x="2689"/>
        <item x="284"/>
        <item x="2090"/>
        <item x="1710"/>
        <item x="343"/>
        <item x="1793"/>
        <item x="2862"/>
        <item x="113"/>
        <item x="2926"/>
        <item x="1146"/>
        <item x="1799"/>
        <item x="2587"/>
        <item x="2302"/>
        <item x="636"/>
        <item x="2679"/>
        <item x="188"/>
        <item x="2959"/>
        <item x="2273"/>
        <item x="2557"/>
        <item x="2102"/>
        <item x="1927"/>
        <item x="1452"/>
        <item x="939"/>
        <item x="2663"/>
        <item x="286"/>
        <item x="1963"/>
        <item x="504"/>
        <item x="1156"/>
        <item x="1031"/>
        <item x="147"/>
        <item x="1164"/>
        <item x="1251"/>
        <item x="1997"/>
        <item x="1851"/>
        <item x="2934"/>
        <item x="2062"/>
        <item x="1281"/>
        <item x="1295"/>
        <item x="918"/>
        <item x="1180"/>
        <item x="1224"/>
        <item x="1237"/>
        <item x="748"/>
        <item x="140"/>
        <item x="2415"/>
        <item x="1128"/>
        <item x="1332"/>
        <item x="1809"/>
        <item x="86"/>
        <item x="197"/>
        <item x="2612"/>
        <item x="563"/>
        <item x="22"/>
        <item x="1652"/>
        <item x="349"/>
        <item x="2522"/>
        <item x="695"/>
        <item x="875"/>
        <item x="2695"/>
        <item x="405"/>
        <item x="2086"/>
        <item x="110"/>
        <item x="2554"/>
        <item x="545"/>
        <item x="175"/>
        <item x="2976"/>
        <item x="469"/>
        <item x="313"/>
        <item x="675"/>
        <item x="2204"/>
        <item x="1505"/>
        <item x="542"/>
        <item x="932"/>
        <item x="525"/>
        <item x="1626"/>
        <item x="1858"/>
        <item x="1484"/>
        <item x="370"/>
        <item x="1603"/>
        <item x="1124"/>
        <item x="341"/>
        <item x="2556"/>
        <item x="476"/>
        <item x="1670"/>
        <item x="620"/>
        <item x="320"/>
        <item x="1614"/>
        <item x="12"/>
        <item x="1277"/>
        <item x="99"/>
        <item x="285"/>
        <item x="168"/>
        <item x="557"/>
        <item x="72"/>
        <item x="1083"/>
        <item x="2842"/>
        <item x="1567"/>
        <item x="2042"/>
        <item x="1453"/>
        <item x="2167"/>
        <item x="2304"/>
        <item x="649"/>
        <item x="2130"/>
        <item x="1094"/>
        <item x="1572"/>
        <item x="513"/>
        <item x="616"/>
        <item x="1879"/>
        <item x="160"/>
        <item x="1121"/>
        <item x="2611"/>
        <item x="1439"/>
        <item x="425"/>
        <item x="2779"/>
        <item x="376"/>
        <item x="951"/>
        <item x="465"/>
        <item x="1911"/>
        <item x="2735"/>
        <item x="2309"/>
        <item x="2476"/>
        <item x="674"/>
        <item x="2082"/>
        <item x="2810"/>
        <item x="911"/>
        <item x="2530"/>
        <item x="134"/>
        <item x="919"/>
        <item x="697"/>
        <item x="764"/>
        <item x="1558"/>
        <item x="1827"/>
        <item x="1032"/>
        <item x="2248"/>
        <item x="2043"/>
        <item x="1503"/>
        <item x="2299"/>
        <item x="302"/>
        <item x="1624"/>
        <item x="1341"/>
        <item x="817"/>
        <item x="1582"/>
        <item x="177"/>
        <item x="1794"/>
        <item x="554"/>
        <item x="1066"/>
        <item x="414"/>
        <item x="397"/>
        <item x="2567"/>
        <item x="2841"/>
        <item x="731"/>
        <item x="1368"/>
        <item x="1391"/>
        <item x="2757"/>
        <item x="520"/>
        <item x="1199"/>
        <item x="2771"/>
        <item x="2281"/>
        <item x="2189"/>
        <item x="693"/>
        <item x="1229"/>
        <item x="170"/>
        <item x="2424"/>
        <item x="929"/>
        <item x="571"/>
        <item x="468"/>
        <item x="457"/>
        <item x="1977"/>
        <item x="1502"/>
        <item x="2030"/>
        <item x="1081"/>
        <item x="2009"/>
        <item x="1975"/>
        <item x="2788"/>
        <item x="2391"/>
        <item x="1420"/>
        <item x="971"/>
        <item x="69"/>
        <item x="1645"/>
        <item x="1866"/>
        <item x="682"/>
        <item x="2121"/>
        <item x="2394"/>
        <item x="163"/>
        <item x="1993"/>
        <item x="1449"/>
        <item x="531"/>
        <item x="2039"/>
        <item x="705"/>
        <item x="2468"/>
        <item x="854"/>
        <item x="137"/>
        <item x="1435"/>
        <item x="1272"/>
        <item x="2654"/>
        <item x="1802"/>
        <item x="2705"/>
        <item x="2236"/>
        <item x="446"/>
        <item x="128"/>
        <item x="1384"/>
        <item x="2593"/>
        <item x="991"/>
        <item x="923"/>
        <item x="2529"/>
        <item x="522"/>
        <item x="985"/>
        <item x="1320"/>
        <item x="1901"/>
        <item x="1219"/>
        <item x="1361"/>
        <item x="459"/>
        <item x="2895"/>
        <item x="2478"/>
        <item x="2402"/>
        <item x="2173"/>
        <item x="1781"/>
        <item x="2839"/>
        <item x="1071"/>
        <item x="2939"/>
        <item x="2960"/>
        <item x="853"/>
        <item x="2063"/>
        <item x="299"/>
        <item x="701"/>
        <item x="214"/>
        <item x="582"/>
        <item x="29"/>
        <item x="789"/>
        <item x="2153"/>
        <item x="2793"/>
        <item x="829"/>
        <item x="562"/>
        <item x="1009"/>
        <item x="1837"/>
        <item x="2928"/>
        <item x="1033"/>
        <item x="1766"/>
        <item x="1426"/>
        <item x="1951"/>
        <item x="813"/>
        <item x="2228"/>
        <item x="1839"/>
        <item x="91"/>
        <item x="2021"/>
        <item x="2648"/>
        <item x="859"/>
        <item x="1131"/>
        <item x="2211"/>
        <item x="679"/>
        <item x="379"/>
        <item x="690"/>
        <item x="1828"/>
        <item x="1662"/>
        <item x="2576"/>
        <item x="2462"/>
        <item x="1052"/>
        <item x="1167"/>
        <item x="2500"/>
        <item x="1286"/>
        <item x="2216"/>
        <item x="2990"/>
        <item x="801"/>
        <item x="621"/>
        <item x="470"/>
        <item x="751"/>
        <item x="1739"/>
        <item x="2325"/>
        <item x="2276"/>
        <item x="1467"/>
        <item x="858"/>
        <item x="2511"/>
        <item x="2792"/>
        <item x="927"/>
        <item x="92"/>
        <item x="2806"/>
        <item x="1153"/>
        <item x="1459"/>
        <item x="21"/>
        <item x="1318"/>
        <item x="723"/>
        <item x="959"/>
        <item x="1548"/>
        <item x="2870"/>
        <item x="1547"/>
        <item x="2178"/>
        <item x="2210"/>
        <item x="1586"/>
        <item x="2520"/>
        <item x="1249"/>
        <item x="364"/>
        <item x="201"/>
        <item x="2387"/>
        <item x="1775"/>
        <item x="81"/>
        <item x="2846"/>
        <item x="218"/>
        <item x="2710"/>
        <item x="2143"/>
        <item x="993"/>
        <item x="2759"/>
        <item x="2515"/>
        <item x="2438"/>
        <item x="786"/>
        <item x="2421"/>
        <item x="1699"/>
        <item x="483"/>
        <item x="749"/>
        <item x="2316"/>
        <item x="614"/>
        <item x="2097"/>
        <item x="2809"/>
        <item x="2964"/>
        <item x="1899"/>
        <item x="561"/>
        <item x="383"/>
        <item x="2416"/>
        <item x="1667"/>
        <item x="2330"/>
        <item x="2091"/>
        <item x="2040"/>
        <item x="1176"/>
        <item x="2214"/>
        <item x="1263"/>
        <item x="791"/>
        <item x="2756"/>
        <item x="1208"/>
        <item x="2182"/>
        <item x="1352"/>
        <item x="2773"/>
        <item x="2994"/>
        <item x="1473"/>
        <item x="2672"/>
        <item x="298"/>
        <item x="312"/>
        <item x="1865"/>
        <item x="1816"/>
        <item x="1342"/>
        <item x="1253"/>
        <item x="2693"/>
        <item x="626"/>
        <item x="2826"/>
        <item x="381"/>
        <item x="464"/>
        <item x="2749"/>
        <item x="2906"/>
        <item x="1313"/>
        <item x="546"/>
        <item x="2220"/>
        <item x="519"/>
        <item x="2670"/>
        <item x="2342"/>
        <item x="3004"/>
        <item x="2886"/>
        <item x="490"/>
        <item x="1155"/>
        <item x="2845"/>
        <item x="1436"/>
        <item x="2595"/>
        <item x="1134"/>
        <item x="1353"/>
        <item x="1892"/>
        <item x="1968"/>
        <item x="2904"/>
        <item x="2045"/>
        <item x="144"/>
        <item x="2596"/>
        <item x="156"/>
        <item x="922"/>
        <item x="95"/>
        <item x="1239"/>
        <item x="2149"/>
        <item x="2013"/>
        <item x="1925"/>
        <item x="1197"/>
        <item x="2875"/>
        <item x="2890"/>
        <item x="836"/>
        <item x="1374"/>
        <item x="384"/>
        <item x="1654"/>
        <item x="1150"/>
        <item x="2868"/>
        <item x="2161"/>
        <item x="708"/>
        <item x="146"/>
        <item x="1649"/>
        <item x="1536"/>
        <item x="1631"/>
        <item x="2349"/>
        <item x="2243"/>
        <item x="1243"/>
        <item x="771"/>
        <item x="187"/>
        <item x="93"/>
        <item x="1240"/>
        <item x="2454"/>
        <item x="1696"/>
        <item x="2152"/>
        <item x="2603"/>
        <item x="2066"/>
        <item x="2955"/>
        <item x="2111"/>
        <item x="936"/>
        <item x="362"/>
        <item x="418"/>
        <item x="2786"/>
        <item x="1860"/>
        <item x="1126"/>
        <item x="51"/>
        <item x="2156"/>
        <item x="906"/>
        <item x="1400"/>
        <item x="729"/>
        <item x="403"/>
        <item x="1421"/>
        <item x="1684"/>
        <item x="2499"/>
        <item x="2003"/>
        <item x="1748"/>
        <item x="1887"/>
        <item x="1371"/>
        <item x="2460"/>
        <item x="2395"/>
        <item x="1751"/>
        <item x="526"/>
        <item x="1896"/>
        <item x="840"/>
        <item x="2440"/>
        <item x="612"/>
        <item x="373"/>
        <item x="2138"/>
        <item x="1450"/>
        <item x="1777"/>
        <item x="964"/>
        <item x="2414"/>
        <item x="2000"/>
        <item x="2855"/>
        <item x="1041"/>
        <item x="1970"/>
        <item x="162"/>
        <item x="221"/>
        <item x="884"/>
        <item x="2207"/>
        <item x="1136"/>
        <item x="413"/>
        <item x="2326"/>
        <item x="1486"/>
        <item x="1291"/>
        <item x="876"/>
        <item x="2931"/>
        <item x="2320"/>
        <item x="2418"/>
        <item x="1328"/>
        <item x="935"/>
        <item x="1729"/>
        <item x="747"/>
        <item x="395"/>
        <item x="24"/>
        <item x="1627"/>
        <item x="2921"/>
        <item x="2163"/>
        <item x="2615"/>
        <item x="1099"/>
        <item x="856"/>
        <item x="664"/>
        <item x="1349"/>
        <item x="2688"/>
        <item x="305"/>
        <item x="481"/>
        <item x="2083"/>
        <item x="692"/>
        <item x="1737"/>
        <item x="2286"/>
        <item x="1530"/>
        <item x="345"/>
        <item x="1542"/>
        <item x="2381"/>
        <item x="1215"/>
        <item x="2116"/>
        <item x="1402"/>
        <item x="637"/>
        <item x="1027"/>
        <item x="263"/>
        <item x="784"/>
        <item x="339"/>
        <item x="1383"/>
        <item x="1213"/>
        <item x="2664"/>
        <item x="437"/>
        <item x="2218"/>
        <item x="1462"/>
        <item x="1309"/>
        <item x="348"/>
        <item x="1738"/>
        <item x="2069"/>
        <item x="1528"/>
        <item x="2154"/>
        <item x="1812"/>
        <item x="473"/>
        <item x="1088"/>
        <item x="1675"/>
        <item x="536"/>
        <item x="1477"/>
        <item x="1471"/>
        <item x="811"/>
        <item x="367"/>
        <item x="2385"/>
        <item x="2213"/>
        <item x="2077"/>
        <item x="2900"/>
        <item x="2246"/>
        <item x="2768"/>
        <item x="2606"/>
        <item x="41"/>
        <item x="2535"/>
        <item x="1640"/>
        <item x="276"/>
        <item x="894"/>
        <item x="1166"/>
        <item x="2057"/>
        <item x="1744"/>
        <item x="136"/>
        <item x="1760"/>
        <item x="1796"/>
        <item x="618"/>
        <item x="1635"/>
        <item x="2168"/>
        <item x="2497"/>
        <item x="1702"/>
        <item x="89"/>
        <item x="1769"/>
        <item x="1201"/>
        <item x="494"/>
        <item x="2366"/>
        <item x="598"/>
        <item x="2310"/>
        <item x="1087"/>
        <item x="1190"/>
        <item x="441"/>
        <item x="439"/>
        <item x="2851"/>
        <item x="1184"/>
        <item x="2411"/>
        <item x="1743"/>
        <item x="819"/>
        <item x="581"/>
        <item x="2566"/>
        <item x="75"/>
        <item x="34"/>
        <item x="2047"/>
        <item x="1774"/>
        <item x="1597"/>
        <item x="2150"/>
        <item x="1399"/>
        <item x="902"/>
        <item x="2112"/>
        <item x="1724"/>
        <item x="2828"/>
        <item x="67"/>
        <item x="1680"/>
        <item x="2104"/>
        <item x="236"/>
        <item x="965"/>
        <item x="2880"/>
        <item x="217"/>
        <item x="850"/>
        <item x="986"/>
        <item x="606"/>
        <item x="1356"/>
        <item x="874"/>
        <item x="642"/>
        <item x="1532"/>
        <item x="2061"/>
        <item x="133"/>
        <item x="983"/>
        <item x="83"/>
        <item x="1380"/>
        <item x="1496"/>
        <item x="2399"/>
        <item x="148"/>
        <item x="2324"/>
        <item x="84"/>
        <item x="2575"/>
        <item x="2879"/>
        <item x="212"/>
        <item x="623"/>
        <item x="207"/>
        <item x="1976"/>
        <item x="2439"/>
        <item x="2051"/>
        <item x="2694"/>
        <item x="2155"/>
        <item x="1161"/>
        <item x="1706"/>
        <item x="1231"/>
        <item x="943"/>
        <item x="2075"/>
        <item x="687"/>
        <item x="2597"/>
        <item x="1068"/>
        <item x="1147"/>
        <item x="1060"/>
        <item x="287"/>
        <item x="2755"/>
        <item x="1874"/>
        <item x="2885"/>
        <item x="2123"/>
        <item x="2007"/>
        <item x="1115"/>
        <item x="774"/>
        <item x="2379"/>
        <item x="2357"/>
        <item x="1289"/>
        <item x="2521"/>
        <item x="1427"/>
        <item x="461"/>
        <item x="658"/>
        <item x="2797"/>
        <item x="741"/>
        <item x="2058"/>
        <item x="303"/>
        <item x="2512"/>
        <item x="1813"/>
        <item x="1162"/>
        <item x="2376"/>
        <item x="1664"/>
        <item x="154"/>
        <item x="2509"/>
        <item x="1661"/>
        <item x="2861"/>
        <item x="416"/>
        <item x="1991"/>
        <item x="1544"/>
        <item x="1811"/>
        <item x="2251"/>
        <item x="2135"/>
        <item x="2837"/>
        <item x="1923"/>
        <item x="26"/>
        <item x="2197"/>
        <item x="477"/>
        <item x="1942"/>
        <item x="309"/>
        <item x="1334"/>
        <item x="1040"/>
        <item x="2344"/>
        <item x="2317"/>
        <item x="2397"/>
        <item x="847"/>
        <item x="1648"/>
        <item x="61"/>
        <item x="1579"/>
        <item x="428"/>
        <item x="722"/>
        <item x="1719"/>
        <item x="1798"/>
        <item x="206"/>
        <item x="2553"/>
        <item x="1641"/>
        <item x="1791"/>
        <item x="724"/>
        <item x="830"/>
        <item x="488"/>
        <item x="484"/>
        <item x="2292"/>
        <item x="1406"/>
        <item x="1569"/>
        <item x="835"/>
        <item x="954"/>
        <item x="377"/>
        <item x="30"/>
        <item x="1846"/>
        <item x="2704"/>
        <item x="1438"/>
        <item x="2643"/>
        <item x="1998"/>
        <item x="2456"/>
        <item x="1125"/>
        <item x="2142"/>
        <item x="2590"/>
        <item x="896"/>
        <item x="132"/>
        <item x="2728"/>
        <item x="1855"/>
        <item x="2072"/>
        <item x="1966"/>
        <item x="529"/>
        <item x="1092"/>
        <item x="1014"/>
        <item x="1388"/>
        <item x="2313"/>
        <item x="806"/>
        <item x="2914"/>
        <item x="1703"/>
        <item x="2244"/>
        <item x="2453"/>
        <item x="1265"/>
        <item x="802"/>
        <item x="2588"/>
        <item x="2830"/>
        <item x="2506"/>
        <item x="2048"/>
        <item x="2608"/>
        <item x="1833"/>
        <item x="773"/>
        <item x="319"/>
        <item x="3018"/>
        <item x="790"/>
        <item x="2490"/>
        <item x="1319"/>
        <item x="2265"/>
        <item x="1490"/>
        <item x="2488"/>
        <item x="1756"/>
        <item x="1578"/>
        <item x="2448"/>
        <item x="0"/>
        <item x="1711"/>
        <item x="2750"/>
        <item x="2272"/>
        <item x="639"/>
        <item x="1500"/>
        <item x="1954"/>
        <item x="1916"/>
        <item x="1458"/>
        <item x="625"/>
        <item x="1216"/>
        <item x="255"/>
        <item x="2733"/>
        <item x="2801"/>
        <item x="445"/>
        <item x="1301"/>
        <item x="1576"/>
        <item x="872"/>
        <item x="3008"/>
        <item x="2417"/>
        <item x="412"/>
        <item x="2524"/>
        <item x="1107"/>
        <item x="2537"/>
        <item x="721"/>
        <item x="901"/>
        <item x="50"/>
        <item x="689"/>
        <item x="2258"/>
        <item x="2764"/>
        <item x="591"/>
        <item x="2652"/>
        <item x="330"/>
        <item x="2946"/>
        <item x="1778"/>
        <item x="450"/>
        <item x="2390"/>
        <item x="486"/>
        <item x="281"/>
        <item x="745"/>
        <item x="2408"/>
        <item x="1531"/>
        <item x="631"/>
        <item x="2175"/>
        <item x="2501"/>
        <item x="1355"/>
        <item x="2950"/>
        <item x="59"/>
        <item x="2363"/>
        <item x="640"/>
        <item x="1221"/>
        <item x="822"/>
        <item x="181"/>
        <item x="738"/>
        <item x="1317"/>
        <item x="1200"/>
        <item x="719"/>
        <item x="1082"/>
        <item x="1897"/>
        <item x="2891"/>
        <item x="270"/>
        <item x="10"/>
        <item x="315"/>
        <item x="228"/>
        <item x="2428"/>
        <item x="1285"/>
        <item x="1720"/>
        <item x="421"/>
        <item x="357"/>
        <item x="999"/>
        <item x="2681"/>
        <item x="2419"/>
        <item x="506"/>
        <item x="599"/>
        <item x="2718"/>
        <item x="1982"/>
        <item x="2582"/>
        <item x="892"/>
        <item x="2859"/>
        <item x="2996"/>
        <item x="2632"/>
        <item x="608"/>
        <item x="2618"/>
        <item x="1634"/>
        <item x="1601"/>
        <item x="1344"/>
        <item x="25"/>
        <item x="2289"/>
        <item x="1763"/>
        <item x="2504"/>
        <item x="2586"/>
        <item x="1214"/>
        <item x="2099"/>
        <item x="2353"/>
        <item x="1856"/>
        <item x="2867"/>
        <item x="1445"/>
        <item x="127"/>
        <item x="420"/>
        <item x="1852"/>
        <item x="1045"/>
        <item x="1232"/>
        <item x="1101"/>
        <item x="1922"/>
        <item x="2558"/>
        <item x="2487"/>
        <item x="1362"/>
        <item x="1217"/>
        <item x="2519"/>
        <item x="994"/>
        <item x="229"/>
        <item x="2918"/>
        <item x="1404"/>
        <item x="2627"/>
        <item x="2002"/>
        <item x="74"/>
        <item x="511"/>
        <item x="1557"/>
        <item x="1930"/>
        <item x="2356"/>
        <item x="843"/>
        <item x="508"/>
        <item x="2674"/>
        <item x="1844"/>
        <item x="2193"/>
        <item x="322"/>
        <item x="2776"/>
        <item x="1717"/>
        <item x="1988"/>
        <item x="3016"/>
        <item x="1051"/>
        <item x="1008"/>
        <item x="2380"/>
        <item x="15"/>
        <item x="2096"/>
        <item x="2166"/>
        <item x="1992"/>
        <item x="1742"/>
        <item x="2041"/>
        <item x="1302"/>
        <item x="2134"/>
        <item x="2863"/>
        <item x="2183"/>
        <item x="2185"/>
        <item x="2396"/>
        <item x="2668"/>
        <item x="2956"/>
        <item x="1728"/>
        <item x="2023"/>
        <item t="default"/>
      </items>
    </pivotField>
    <pivotField numFmtId="2" showAll="0"/>
    <pivotField numFmtId="164" showAll="0"/>
    <pivotField showAll="0">
      <items count="4">
        <item x="2"/>
        <item x="0"/>
        <item x="1"/>
        <item t="default"/>
      </items>
    </pivotField>
  </pivotFields>
  <rowFields count="1">
    <field x="7"/>
  </rowFields>
  <rowItems count="6">
    <i>
      <x v="7"/>
    </i>
    <i>
      <x v="8"/>
    </i>
    <i>
      <x v="11"/>
    </i>
    <i>
      <x v="5"/>
    </i>
    <i>
      <x v="6"/>
    </i>
    <i t="grand">
      <x/>
    </i>
  </rowItems>
  <colItems count="1">
    <i/>
  </colItems>
  <dataFields count="1">
    <dataField name="Average of Charge_Time_hr" fld="8" subtotal="average" baseField="7" baseItem="4"/>
  </dataFields>
  <formats count="1">
    <format dxfId="10">
      <pivotArea outline="0" collapsedLevelsAreSubtotals="1" fieldPosition="0"/>
    </format>
  </formats>
  <chartFormats count="7">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7" count="1" selected="0">
            <x v="7"/>
          </reference>
        </references>
      </pivotArea>
    </chartFormat>
    <chartFormat chart="21" format="4">
      <pivotArea type="data" outline="0" fieldPosition="0">
        <references count="2">
          <reference field="4294967294" count="1" selected="0">
            <x v="0"/>
          </reference>
          <reference field="7" count="1" selected="0">
            <x v="8"/>
          </reference>
        </references>
      </pivotArea>
    </chartFormat>
    <chartFormat chart="21" format="5">
      <pivotArea type="data" outline="0" fieldPosition="0">
        <references count="2">
          <reference field="4294967294" count="1" selected="0">
            <x v="0"/>
          </reference>
          <reference field="7" count="1" selected="0">
            <x v="11"/>
          </reference>
        </references>
      </pivotArea>
    </chartFormat>
    <chartFormat chart="21" format="6">
      <pivotArea type="data" outline="0" fieldPosition="0">
        <references count="2">
          <reference field="4294967294" count="1" selected="0">
            <x v="0"/>
          </reference>
          <reference field="7" count="1" selected="0">
            <x v="5"/>
          </reference>
        </references>
      </pivotArea>
    </chartFormat>
    <chartFormat chart="21" format="7">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filters count="1">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8E30AB-A234-4980-A11B-1F10826EDC9A}" name="Price vs Ran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61:N243" firstHeaderRow="0" firstDataRow="1" firstDataCol="1"/>
  <pivotFields count="21">
    <pivotField showAll="0"/>
    <pivotField showAll="0">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pivotField>
    <pivotField axis="axisRow" showAll="0">
      <items count="182">
        <item x="127"/>
        <item x="152"/>
        <item x="40"/>
        <item x="34"/>
        <item x="149"/>
        <item x="31"/>
        <item x="145"/>
        <item x="134"/>
        <item x="24"/>
        <item x="21"/>
        <item x="117"/>
        <item x="49"/>
        <item x="98"/>
        <item x="25"/>
        <item x="39"/>
        <item x="54"/>
        <item x="36"/>
        <item x="111"/>
        <item x="122"/>
        <item x="113"/>
        <item x="163"/>
        <item x="139"/>
        <item x="99"/>
        <item x="174"/>
        <item x="7"/>
        <item x="179"/>
        <item x="53"/>
        <item x="178"/>
        <item x="136"/>
        <item x="17"/>
        <item x="115"/>
        <item x="18"/>
        <item x="19"/>
        <item x="123"/>
        <item x="110"/>
        <item x="69"/>
        <item x="169"/>
        <item x="171"/>
        <item x="170"/>
        <item x="119"/>
        <item x="103"/>
        <item x="140"/>
        <item x="175"/>
        <item x="131"/>
        <item x="101"/>
        <item x="79"/>
        <item x="95"/>
        <item x="2"/>
        <item x="162"/>
        <item x="37"/>
        <item x="3"/>
        <item x="57"/>
        <item x="87"/>
        <item x="141"/>
        <item x="62"/>
        <item x="29"/>
        <item x="166"/>
        <item x="142"/>
        <item x="46"/>
        <item x="93"/>
        <item x="13"/>
        <item x="148"/>
        <item x="135"/>
        <item x="4"/>
        <item x="180"/>
        <item x="121"/>
        <item x="23"/>
        <item x="128"/>
        <item x="60"/>
        <item x="109"/>
        <item x="15"/>
        <item x="108"/>
        <item x="126"/>
        <item x="71"/>
        <item x="50"/>
        <item x="156"/>
        <item x="47"/>
        <item x="38"/>
        <item x="51"/>
        <item x="91"/>
        <item x="164"/>
        <item x="153"/>
        <item x="76"/>
        <item x="154"/>
        <item x="177"/>
        <item x="42"/>
        <item x="63"/>
        <item x="84"/>
        <item x="9"/>
        <item x="172"/>
        <item x="160"/>
        <item x="65"/>
        <item x="10"/>
        <item x="146"/>
        <item x="89"/>
        <item x="12"/>
        <item x="67"/>
        <item x="92"/>
        <item x="59"/>
        <item x="106"/>
        <item x="120"/>
        <item x="41"/>
        <item x="26"/>
        <item x="102"/>
        <item x="27"/>
        <item x="86"/>
        <item x="114"/>
        <item x="32"/>
        <item x="78"/>
        <item x="22"/>
        <item x="125"/>
        <item x="116"/>
        <item x="45"/>
        <item x="28"/>
        <item x="143"/>
        <item x="90"/>
        <item x="173"/>
        <item x="72"/>
        <item x="33"/>
        <item x="118"/>
        <item x="11"/>
        <item x="20"/>
        <item x="167"/>
        <item x="97"/>
        <item x="130"/>
        <item x="14"/>
        <item x="144"/>
        <item x="83"/>
        <item x="61"/>
        <item x="159"/>
        <item x="8"/>
        <item x="66"/>
        <item x="81"/>
        <item x="129"/>
        <item x="138"/>
        <item x="85"/>
        <item x="44"/>
        <item x="64"/>
        <item x="82"/>
        <item x="55"/>
        <item x="100"/>
        <item x="80"/>
        <item x="16"/>
        <item x="52"/>
        <item x="137"/>
        <item x="176"/>
        <item x="6"/>
        <item x="165"/>
        <item x="155"/>
        <item x="58"/>
        <item x="147"/>
        <item x="5"/>
        <item x="1"/>
        <item x="133"/>
        <item x="107"/>
        <item x="96"/>
        <item x="151"/>
        <item x="150"/>
        <item x="104"/>
        <item x="158"/>
        <item x="30"/>
        <item x="77"/>
        <item x="48"/>
        <item x="132"/>
        <item x="88"/>
        <item x="168"/>
        <item x="43"/>
        <item x="68"/>
        <item x="105"/>
        <item x="56"/>
        <item x="73"/>
        <item x="35"/>
        <item x="161"/>
        <item x="157"/>
        <item x="112"/>
        <item x="94"/>
        <item x="0"/>
        <item x="70"/>
        <item x="124"/>
        <item x="75"/>
        <item x="74"/>
        <item t="default"/>
      </items>
    </pivotField>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dataField="1" showAll="0">
      <items count="502">
        <item x="244"/>
        <item x="203"/>
        <item x="479"/>
        <item x="136"/>
        <item x="240"/>
        <item x="7"/>
        <item x="356"/>
        <item x="274"/>
        <item x="389"/>
        <item x="370"/>
        <item x="481"/>
        <item x="433"/>
        <item x="163"/>
        <item x="74"/>
        <item x="328"/>
        <item x="70"/>
        <item x="183"/>
        <item x="416"/>
        <item x="374"/>
        <item x="214"/>
        <item x="210"/>
        <item x="411"/>
        <item x="222"/>
        <item x="283"/>
        <item x="193"/>
        <item x="61"/>
        <item x="85"/>
        <item x="344"/>
        <item x="98"/>
        <item x="347"/>
        <item x="101"/>
        <item x="164"/>
        <item x="186"/>
        <item x="404"/>
        <item x="445"/>
        <item x="24"/>
        <item x="241"/>
        <item x="18"/>
        <item x="21"/>
        <item x="152"/>
        <item x="3"/>
        <item x="47"/>
        <item x="420"/>
        <item x="83"/>
        <item x="494"/>
        <item x="201"/>
        <item x="287"/>
        <item x="354"/>
        <item x="149"/>
        <item x="175"/>
        <item x="217"/>
        <item x="168"/>
        <item x="153"/>
        <item x="298"/>
        <item x="471"/>
        <item x="23"/>
        <item x="270"/>
        <item x="462"/>
        <item x="144"/>
        <item x="296"/>
        <item x="355"/>
        <item x="189"/>
        <item x="51"/>
        <item x="64"/>
        <item x="435"/>
        <item x="231"/>
        <item x="310"/>
        <item x="393"/>
        <item x="123"/>
        <item x="432"/>
        <item x="6"/>
        <item x="220"/>
        <item x="141"/>
        <item x="180"/>
        <item x="68"/>
        <item x="178"/>
        <item x="120"/>
        <item x="399"/>
        <item x="79"/>
        <item x="250"/>
        <item x="113"/>
        <item x="151"/>
        <item x="49"/>
        <item x="131"/>
        <item x="326"/>
        <item x="375"/>
        <item x="273"/>
        <item x="472"/>
        <item x="467"/>
        <item x="91"/>
        <item x="114"/>
        <item x="337"/>
        <item x="121"/>
        <item x="230"/>
        <item x="444"/>
        <item x="394"/>
        <item x="54"/>
        <item x="243"/>
        <item x="247"/>
        <item x="492"/>
        <item x="204"/>
        <item x="105"/>
        <item x="96"/>
        <item x="194"/>
        <item x="125"/>
        <item x="185"/>
        <item x="267"/>
        <item x="174"/>
        <item x="32"/>
        <item x="84"/>
        <item x="285"/>
        <item x="119"/>
        <item x="1"/>
        <item x="140"/>
        <item x="0"/>
        <item x="110"/>
        <item x="41"/>
        <item x="357"/>
        <item x="384"/>
        <item x="414"/>
        <item x="382"/>
        <item x="262"/>
        <item x="407"/>
        <item x="102"/>
        <item x="35"/>
        <item x="367"/>
        <item x="81"/>
        <item x="396"/>
        <item x="208"/>
        <item x="465"/>
        <item x="59"/>
        <item x="488"/>
        <item x="320"/>
        <item x="405"/>
        <item x="487"/>
        <item x="2"/>
        <item x="53"/>
        <item x="135"/>
        <item x="361"/>
        <item x="464"/>
        <item x="363"/>
        <item x="278"/>
        <item x="495"/>
        <item x="478"/>
        <item x="499"/>
        <item x="293"/>
        <item x="358"/>
        <item x="57"/>
        <item x="196"/>
        <item x="176"/>
        <item x="321"/>
        <item x="155"/>
        <item x="482"/>
        <item x="430"/>
        <item x="88"/>
        <item x="99"/>
        <item x="40"/>
        <item x="292"/>
        <item x="329"/>
        <item x="301"/>
        <item x="334"/>
        <item x="415"/>
        <item x="371"/>
        <item x="179"/>
        <item x="254"/>
        <item x="207"/>
        <item x="437"/>
        <item x="300"/>
        <item x="498"/>
        <item x="456"/>
        <item x="78"/>
        <item x="288"/>
        <item x="31"/>
        <item x="72"/>
        <item x="42"/>
        <item x="150"/>
        <item x="303"/>
        <item x="442"/>
        <item x="86"/>
        <item x="234"/>
        <item x="486"/>
        <item x="38"/>
        <item x="295"/>
        <item x="470"/>
        <item x="246"/>
        <item x="353"/>
        <item x="171"/>
        <item x="460"/>
        <item x="359"/>
        <item x="219"/>
        <item x="73"/>
        <item x="90"/>
        <item x="75"/>
        <item x="302"/>
        <item x="448"/>
        <item x="351"/>
        <item x="190"/>
        <item x="500"/>
        <item x="257"/>
        <item x="236"/>
        <item x="218"/>
        <item x="319"/>
        <item x="143"/>
        <item x="137"/>
        <item x="276"/>
        <item x="338"/>
        <item x="13"/>
        <item x="434"/>
        <item x="229"/>
        <item x="97"/>
        <item x="340"/>
        <item x="422"/>
        <item x="157"/>
        <item x="423"/>
        <item x="286"/>
        <item x="156"/>
        <item x="317"/>
        <item x="76"/>
        <item x="385"/>
        <item x="365"/>
        <item x="323"/>
        <item x="252"/>
        <item x="269"/>
        <item x="294"/>
        <item x="466"/>
        <item x="93"/>
        <item x="390"/>
        <item x="237"/>
        <item x="117"/>
        <item x="39"/>
        <item x="29"/>
        <item x="315"/>
        <item x="15"/>
        <item x="162"/>
        <item x="205"/>
        <item x="304"/>
        <item x="4"/>
        <item x="412"/>
        <item x="428"/>
        <item x="336"/>
        <item x="272"/>
        <item x="311"/>
        <item x="419"/>
        <item x="188"/>
        <item x="16"/>
        <item x="167"/>
        <item x="63"/>
        <item x="224"/>
        <item x="289"/>
        <item x="253"/>
        <item x="36"/>
        <item x="391"/>
        <item x="195"/>
        <item x="200"/>
        <item x="436"/>
        <item x="94"/>
        <item x="263"/>
        <item x="191"/>
        <item x="211"/>
        <item x="425"/>
        <item x="52"/>
        <item x="299"/>
        <item x="318"/>
        <item x="92"/>
        <item x="182"/>
        <item x="335"/>
        <item x="327"/>
        <item x="199"/>
        <item x="160"/>
        <item x="69"/>
        <item x="10"/>
        <item x="58"/>
        <item x="497"/>
        <item x="480"/>
        <item x="455"/>
        <item x="360"/>
        <item x="279"/>
        <item x="265"/>
        <item x="115"/>
        <item x="291"/>
        <item x="71"/>
        <item x="225"/>
        <item x="383"/>
        <item x="104"/>
        <item x="166"/>
        <item x="372"/>
        <item x="22"/>
        <item x="413"/>
        <item x="417"/>
        <item x="332"/>
        <item x="5"/>
        <item x="484"/>
        <item x="261"/>
        <item x="305"/>
        <item x="341"/>
        <item x="346"/>
        <item x="62"/>
        <item x="312"/>
        <item x="17"/>
        <item x="165"/>
        <item x="124"/>
        <item x="11"/>
        <item x="386"/>
        <item x="37"/>
        <item x="275"/>
        <item x="490"/>
        <item x="77"/>
        <item x="206"/>
        <item x="170"/>
        <item x="348"/>
        <item x="342"/>
        <item x="248"/>
        <item x="473"/>
        <item x="322"/>
        <item x="89"/>
        <item x="148"/>
        <item x="468"/>
        <item x="459"/>
        <item x="489"/>
        <item x="221"/>
        <item x="8"/>
        <item x="350"/>
        <item x="213"/>
        <item x="80"/>
        <item x="259"/>
        <item x="65"/>
        <item x="129"/>
        <item x="264"/>
        <item x="245"/>
        <item x="441"/>
        <item x="145"/>
        <item x="142"/>
        <item x="56"/>
        <item x="100"/>
        <item x="282"/>
        <item x="187"/>
        <item x="50"/>
        <item x="139"/>
        <item x="133"/>
        <item x="109"/>
        <item x="290"/>
        <item x="451"/>
        <item x="429"/>
        <item x="202"/>
        <item x="122"/>
        <item x="116"/>
        <item x="424"/>
        <item x="82"/>
        <item x="333"/>
        <item x="209"/>
        <item x="307"/>
        <item x="67"/>
        <item x="258"/>
        <item x="251"/>
        <item x="369"/>
        <item x="172"/>
        <item x="402"/>
        <item x="169"/>
        <item x="108"/>
        <item x="159"/>
        <item x="388"/>
        <item x="45"/>
        <item x="330"/>
        <item x="255"/>
        <item x="397"/>
        <item x="95"/>
        <item x="426"/>
        <item x="308"/>
        <item x="476"/>
        <item x="154"/>
        <item x="161"/>
        <item x="107"/>
        <item x="325"/>
        <item x="392"/>
        <item x="373"/>
        <item x="469"/>
        <item x="376"/>
        <item x="228"/>
        <item x="106"/>
        <item x="112"/>
        <item x="146"/>
        <item x="398"/>
        <item x="474"/>
        <item x="381"/>
        <item x="147"/>
        <item x="232"/>
        <item x="297"/>
        <item x="48"/>
        <item x="483"/>
        <item x="343"/>
        <item x="44"/>
        <item x="43"/>
        <item x="281"/>
        <item x="138"/>
        <item x="366"/>
        <item x="111"/>
        <item x="493"/>
        <item x="421"/>
        <item x="440"/>
        <item x="33"/>
        <item x="491"/>
        <item x="227"/>
        <item x="25"/>
        <item x="242"/>
        <item x="446"/>
        <item x="457"/>
        <item x="27"/>
        <item x="216"/>
        <item x="449"/>
        <item x="324"/>
        <item x="316"/>
        <item x="223"/>
        <item x="238"/>
        <item x="395"/>
        <item x="268"/>
        <item x="450"/>
        <item x="349"/>
        <item x="461"/>
        <item x="496"/>
        <item x="177"/>
        <item x="352"/>
        <item x="306"/>
        <item x="260"/>
        <item x="46"/>
        <item x="453"/>
        <item x="418"/>
        <item x="127"/>
        <item x="158"/>
        <item x="14"/>
        <item x="132"/>
        <item x="447"/>
        <item x="431"/>
        <item x="454"/>
        <item x="271"/>
        <item x="28"/>
        <item x="485"/>
        <item x="60"/>
        <item x="477"/>
        <item x="439"/>
        <item x="181"/>
        <item x="387"/>
        <item x="427"/>
        <item x="377"/>
        <item x="339"/>
        <item x="235"/>
        <item x="184"/>
        <item x="409"/>
        <item x="438"/>
        <item x="378"/>
        <item x="9"/>
        <item x="30"/>
        <item x="103"/>
        <item x="443"/>
        <item x="458"/>
        <item x="198"/>
        <item x="249"/>
        <item x="401"/>
        <item x="380"/>
        <item x="118"/>
        <item x="284"/>
        <item x="410"/>
        <item x="403"/>
        <item x="26"/>
        <item x="20"/>
        <item x="463"/>
        <item x="368"/>
        <item x="212"/>
        <item x="406"/>
        <item x="126"/>
        <item x="87"/>
        <item x="192"/>
        <item x="173"/>
        <item x="408"/>
        <item x="130"/>
        <item x="215"/>
        <item x="362"/>
        <item x="226"/>
        <item x="19"/>
        <item x="12"/>
        <item x="331"/>
        <item x="345"/>
        <item x="400"/>
        <item x="134"/>
        <item x="309"/>
        <item x="239"/>
        <item x="256"/>
        <item x="66"/>
        <item x="314"/>
        <item x="280"/>
        <item x="197"/>
        <item x="379"/>
        <item x="233"/>
        <item x="277"/>
        <item x="34"/>
        <item x="55"/>
        <item x="475"/>
        <item x="364"/>
        <item x="313"/>
        <item x="266"/>
        <item x="452"/>
        <item x="128"/>
        <item t="default"/>
      </items>
    </pivotField>
    <pivotField showAll="0"/>
    <pivotField showAll="0"/>
    <pivotField dataField="1" numFmtId="164" showAll="0">
      <items count="3022">
        <item x="2847"/>
        <item x="2229"/>
        <item x="1296"/>
        <item x="1916"/>
        <item x="2144"/>
        <item x="1283"/>
        <item x="2835"/>
        <item x="2123"/>
        <item x="1905"/>
        <item x="2769"/>
        <item x="646"/>
        <item x="249"/>
        <item x="231"/>
        <item x="2036"/>
        <item x="2940"/>
        <item x="2360"/>
        <item x="596"/>
        <item x="2992"/>
        <item x="1468"/>
        <item x="595"/>
        <item x="11"/>
        <item x="1598"/>
        <item x="2636"/>
        <item x="474"/>
        <item x="485"/>
        <item x="1486"/>
        <item x="117"/>
        <item x="1291"/>
        <item x="820"/>
        <item x="296"/>
        <item x="1259"/>
        <item x="2007"/>
        <item x="1582"/>
        <item x="865"/>
        <item x="265"/>
        <item x="1818"/>
        <item x="1153"/>
        <item x="1433"/>
        <item x="157"/>
        <item x="1477"/>
        <item x="2422"/>
        <item x="1885"/>
        <item x="2451"/>
        <item x="2682"/>
        <item x="613"/>
        <item x="895"/>
        <item x="1208"/>
        <item x="44"/>
        <item x="2527"/>
        <item x="2476"/>
        <item x="1142"/>
        <item x="2331"/>
        <item x="308"/>
        <item x="1560"/>
        <item x="2865"/>
        <item x="2444"/>
        <item x="2967"/>
        <item x="1511"/>
        <item x="2588"/>
        <item x="1298"/>
        <item x="2480"/>
        <item x="471"/>
        <item x="1938"/>
        <item x="501"/>
        <item x="2725"/>
        <item x="2875"/>
        <item x="885"/>
        <item x="1847"/>
        <item x="1096"/>
        <item x="235"/>
        <item x="2321"/>
        <item x="846"/>
        <item x="1270"/>
        <item x="2639"/>
        <item x="453"/>
        <item x="775"/>
        <item x="1599"/>
        <item x="498"/>
        <item x="328"/>
        <item x="2119"/>
        <item x="2013"/>
        <item x="2483"/>
        <item x="1593"/>
        <item x="2208"/>
        <item x="1617"/>
        <item x="1112"/>
        <item x="1565"/>
        <item x="794"/>
        <item x="1097"/>
        <item x="204"/>
        <item x="733"/>
        <item x="1677"/>
        <item x="1358"/>
        <item x="2278"/>
        <item x="1772"/>
        <item x="2031"/>
        <item x="1151"/>
        <item x="1951"/>
        <item x="2265"/>
        <item x="433"/>
        <item x="1194"/>
        <item x="680"/>
        <item x="2806"/>
        <item x="2274"/>
        <item x="2681"/>
        <item x="2650"/>
        <item x="380"/>
        <item x="2696"/>
        <item x="960"/>
        <item x="1754"/>
        <item x="1347"/>
        <item x="1310"/>
        <item x="1257"/>
        <item x="600"/>
        <item x="712"/>
        <item x="555"/>
        <item x="2376"/>
        <item x="1036"/>
        <item x="881"/>
        <item x="726"/>
        <item x="2986"/>
        <item x="1620"/>
        <item x="2016"/>
        <item x="997"/>
        <item x="845"/>
        <item x="2367"/>
        <item x="2408"/>
        <item x="527"/>
        <item x="2620"/>
        <item x="1820"/>
        <item x="2627"/>
        <item x="444"/>
        <item x="3009"/>
        <item x="1479"/>
        <item x="2982"/>
        <item x="2282"/>
        <item x="2849"/>
        <item x="931"/>
        <item x="544"/>
        <item x="1021"/>
        <item x="139"/>
        <item x="713"/>
        <item x="2872"/>
        <item x="119"/>
        <item x="1520"/>
        <item x="2317"/>
        <item x="6"/>
        <item x="2916"/>
        <item x="1635"/>
        <item x="1603"/>
        <item x="1462"/>
        <item x="2572"/>
        <item x="1187"/>
        <item x="1245"/>
        <item x="1463"/>
        <item x="1788"/>
        <item x="2412"/>
        <item x="2531"/>
        <item x="2550"/>
        <item x="2886"/>
        <item x="2628"/>
        <item x="1562"/>
        <item x="2075"/>
        <item x="1144"/>
        <item x="2563"/>
        <item x="1184"/>
        <item x="2802"/>
        <item x="329"/>
        <item x="1478"/>
        <item x="353"/>
        <item x="808"/>
        <item x="436"/>
        <item x="2053"/>
        <item x="2831"/>
        <item x="1518"/>
        <item x="1117"/>
        <item x="1442"/>
        <item x="499"/>
        <item x="1323"/>
        <item x="297"/>
        <item x="1209"/>
        <item x="475"/>
        <item x="1028"/>
        <item x="2733"/>
        <item x="1726"/>
        <item x="514"/>
        <item x="2318"/>
        <item x="1994"/>
        <item x="2254"/>
        <item x="512"/>
        <item x="387"/>
        <item x="242"/>
        <item x="1072"/>
        <item x="1671"/>
        <item x="1931"/>
        <item x="2471"/>
        <item x="1533"/>
        <item x="887"/>
        <item x="1313"/>
        <item x="2873"/>
        <item x="1224"/>
        <item x="2773"/>
        <item x="1174"/>
        <item x="988"/>
        <item x="1526"/>
        <item x="1824"/>
        <item x="605"/>
        <item x="2305"/>
        <item x="2292"/>
        <item x="1882"/>
        <item x="1899"/>
        <item x="946"/>
        <item x="1532"/>
        <item x="402"/>
        <item x="1619"/>
        <item x="1699"/>
        <item x="1918"/>
        <item x="2273"/>
        <item x="978"/>
        <item x="2637"/>
        <item x="210"/>
        <item x="2015"/>
        <item x="2263"/>
        <item x="663"/>
        <item x="1055"/>
        <item x="1293"/>
        <item x="2837"/>
        <item x="2577"/>
        <item x="1039"/>
        <item x="1540"/>
        <item x="956"/>
        <item x="275"/>
        <item x="1806"/>
        <item x="191"/>
        <item x="372"/>
        <item x="996"/>
        <item x="2532"/>
        <item x="1785"/>
        <item x="889"/>
        <item x="2173"/>
        <item x="1421"/>
        <item x="1580"/>
        <item x="1589"/>
        <item x="528"/>
        <item x="186"/>
        <item x="2311"/>
        <item x="2654"/>
        <item x="151"/>
        <item x="584"/>
        <item x="2719"/>
        <item x="706"/>
        <item x="590"/>
        <item x="684"/>
        <item x="628"/>
        <item x="1467"/>
        <item x="482"/>
        <item x="1363"/>
        <item x="360"/>
        <item x="1164"/>
        <item x="2409"/>
        <item x="1786"/>
        <item x="2638"/>
        <item x="933"/>
        <item x="472"/>
        <item x="334"/>
        <item x="2883"/>
        <item x="1173"/>
        <item x="1243"/>
        <item x="676"/>
        <item x="2599"/>
        <item x="1883"/>
        <item x="953"/>
        <item x="65"/>
        <item x="735"/>
        <item x="1690"/>
        <item x="1411"/>
        <item x="844"/>
        <item x="2715"/>
        <item x="989"/>
        <item x="361"/>
        <item x="240"/>
        <item x="1756"/>
        <item x="194"/>
        <item x="1897"/>
        <item x="2072"/>
        <item x="1416"/>
        <item x="1062"/>
        <item x="776"/>
        <item x="2102"/>
        <item x="2880"/>
        <item x="2706"/>
        <item x="2077"/>
        <item x="2859"/>
        <item x="2236"/>
        <item x="426"/>
        <item x="2766"/>
        <item x="1610"/>
        <item x="1339"/>
        <item x="739"/>
        <item x="2397"/>
        <item x="2545"/>
        <item x="2968"/>
        <item x="831"/>
        <item x="2672"/>
        <item x="294"/>
        <item x="2067"/>
        <item x="2660"/>
        <item x="2744"/>
        <item x="198"/>
        <item x="2287"/>
        <item x="615"/>
        <item x="2232"/>
        <item x="655"/>
        <item x="686"/>
        <item x="208"/>
        <item x="2644"/>
        <item x="2334"/>
        <item x="2912"/>
        <item x="282"/>
        <item x="1852"/>
        <item x="1275"/>
        <item x="2863"/>
        <item x="1044"/>
        <item x="1369"/>
        <item x="1945"/>
        <item x="3000"/>
        <item x="13"/>
        <item x="434"/>
        <item x="2385"/>
        <item x="2798"/>
        <item x="396"/>
        <item x="535"/>
        <item x="1481"/>
        <item x="1279"/>
        <item x="1935"/>
        <item x="2630"/>
        <item x="1314"/>
        <item x="2045"/>
        <item x="823"/>
        <item x="1158"/>
        <item x="172"/>
        <item x="404"/>
        <item x="2307"/>
        <item x="213"/>
        <item x="3016"/>
        <item x="578"/>
        <item x="2023"/>
        <item x="107"/>
        <item x="1128"/>
        <item x="1464"/>
        <item x="1295"/>
        <item x="1374"/>
        <item x="245"/>
        <item x="492"/>
        <item x="577"/>
        <item x="2762"/>
        <item x="2677"/>
        <item x="1453"/>
        <item x="2973"/>
        <item x="479"/>
        <item x="1725"/>
        <item x="1159"/>
        <item x="2117"/>
        <item x="2943"/>
        <item x="1576"/>
        <item x="564"/>
        <item x="1823"/>
        <item x="496"/>
        <item x="541"/>
        <item x="1805"/>
        <item x="1241"/>
        <item x="579"/>
        <item x="1912"/>
        <item x="1394"/>
        <item x="1251"/>
        <item x="2957"/>
        <item x="71"/>
        <item x="1109"/>
        <item x="1019"/>
        <item x="1417"/>
        <item x="696"/>
        <item x="938"/>
        <item x="2544"/>
        <item x="509"/>
        <item x="2255"/>
        <item x="772"/>
        <item x="1933"/>
        <item x="703"/>
        <item x="2646"/>
        <item x="2771"/>
        <item x="2346"/>
        <item x="389"/>
        <item x="195"/>
        <item x="2087"/>
        <item x="1204"/>
        <item x="1870"/>
        <item x="18"/>
        <item x="1691"/>
        <item x="1002"/>
        <item x="2826"/>
        <item x="2382"/>
        <item x="1336"/>
        <item x="1558"/>
        <item x="2976"/>
        <item x="2429"/>
        <item x="129"/>
        <item x="19"/>
        <item x="2969"/>
        <item x="540"/>
        <item x="1169"/>
        <item x="335"/>
        <item x="97"/>
        <item x="681"/>
        <item x="272"/>
        <item x="633"/>
        <item x="683"/>
        <item x="1105"/>
        <item x="1177"/>
        <item x="1694"/>
        <item x="1049"/>
        <item x="1771"/>
        <item x="897"/>
        <item x="423"/>
        <item x="834"/>
        <item x="588"/>
        <item x="2726"/>
        <item x="871"/>
        <item x="2710"/>
        <item x="2570"/>
        <item x="2736"/>
        <item x="491"/>
        <item x="1344"/>
        <item x="2633"/>
        <item x="1948"/>
        <item x="2223"/>
        <item x="586"/>
        <item x="944"/>
        <item x="3013"/>
        <item x="1920"/>
        <item x="2237"/>
        <item x="410"/>
        <item x="970"/>
        <item x="326"/>
        <item x="1113"/>
        <item x="346"/>
        <item x="815"/>
        <item x="2896"/>
        <item x="460"/>
        <item x="2108"/>
        <item x="2107"/>
        <item x="678"/>
        <item x="879"/>
        <item x="2956"/>
        <item x="2640"/>
        <item x="1612"/>
        <item x="2597"/>
        <item x="182"/>
        <item x="630"/>
        <item x="2024"/>
        <item x="880"/>
        <item x="1971"/>
        <item x="1563"/>
        <item x="585"/>
        <item x="463"/>
        <item x="2947"/>
        <item x="2745"/>
        <item x="1720"/>
        <item x="369"/>
        <item x="1893"/>
        <item x="1919"/>
        <item x="2750"/>
        <item x="1455"/>
        <item x="2339"/>
        <item x="1116"/>
        <item x="2295"/>
        <item x="2268"/>
        <item x="1102"/>
        <item x="80"/>
        <item x="1237"/>
        <item x="1397"/>
        <item x="1272"/>
        <item x="487"/>
        <item x="807"/>
        <item x="2251"/>
        <item x="736"/>
        <item x="694"/>
        <item x="1443"/>
        <item x="2788"/>
        <item x="2910"/>
        <item x="816"/>
        <item x="37"/>
        <item x="338"/>
        <item x="166"/>
        <item x="196"/>
        <item x="2504"/>
        <item x="1783"/>
        <item x="539"/>
        <item x="1980"/>
        <item x="1407"/>
        <item x="49"/>
        <item x="955"/>
        <item x="158"/>
        <item x="2363"/>
        <item x="2629"/>
        <item x="112"/>
        <item x="2830"/>
        <item x="2289"/>
        <item x="1063"/>
        <item x="1342"/>
        <item x="957"/>
        <item x="1119"/>
        <item x="1274"/>
        <item x="2700"/>
        <item x="1111"/>
        <item x="185"/>
        <item x="551"/>
        <item x="256"/>
        <item x="1050"/>
        <item x="1940"/>
        <item x="2705"/>
        <item x="2919"/>
        <item x="409"/>
        <item x="1590"/>
        <item x="1879"/>
        <item x="1221"/>
        <item x="386"/>
        <item x="2730"/>
        <item x="1170"/>
        <item x="1856"/>
        <item x="262"/>
        <item x="1807"/>
        <item x="2746"/>
        <item x="753"/>
        <item x="652"/>
        <item x="2458"/>
        <item x="1302"/>
        <item x="2485"/>
        <item x="3001"/>
        <item x="1185"/>
        <item x="2892"/>
        <item x="2810"/>
        <item x="1075"/>
        <item x="2277"/>
        <item x="2132"/>
        <item x="1037"/>
        <item x="1758"/>
        <item x="1226"/>
        <item x="2143"/>
        <item x="1197"/>
        <item x="103"/>
        <item x="2962"/>
        <item x="2392"/>
        <item x="53"/>
        <item x="2043"/>
        <item x="669"/>
        <item x="1061"/>
        <item x="1023"/>
        <item x="925"/>
        <item x="1538"/>
        <item x="2230"/>
        <item x="1269"/>
        <item x="1684"/>
        <item x="358"/>
        <item x="1712"/>
        <item x="653"/>
        <item x="2901"/>
        <item x="394"/>
        <item x="352"/>
        <item x="94"/>
        <item x="2179"/>
        <item x="1079"/>
        <item x="2092"/>
        <item x="717"/>
        <item x="566"/>
        <item x="1015"/>
        <item x="327"/>
        <item x="1696"/>
        <item x="2146"/>
        <item x="1917"/>
        <item x="2613"/>
        <item x="3005"/>
        <item x="659"/>
        <item x="534"/>
        <item x="232"/>
        <item x="1730"/>
        <item x="291"/>
        <item x="1480"/>
        <item x="253"/>
        <item x="767"/>
        <item x="1911"/>
        <item x="2139"/>
        <item x="2193"/>
        <item x="351"/>
        <item x="552"/>
        <item x="2584"/>
        <item x="2332"/>
        <item x="2804"/>
        <item x="1662"/>
        <item x="142"/>
        <item x="533"/>
        <item x="903"/>
        <item x="17"/>
        <item x="962"/>
        <item x="2747"/>
        <item x="1816"/>
        <item x="2431"/>
        <item x="1445"/>
        <item x="273"/>
        <item x="1717"/>
        <item x="580"/>
        <item x="2664"/>
        <item x="1654"/>
        <item x="1722"/>
        <item x="2306"/>
        <item x="1402"/>
        <item x="1508"/>
        <item x="2435"/>
        <item x="559"/>
        <item x="1672"/>
        <item x="2985"/>
        <item x="1983"/>
        <item x="715"/>
        <item x="2220"/>
        <item x="2603"/>
        <item x="1017"/>
        <item x="2349"/>
        <item x="1503"/>
        <item x="1219"/>
        <item x="321"/>
        <item x="1739"/>
        <item x="2336"/>
        <item x="1876"/>
        <item x="1703"/>
        <item x="2946"/>
        <item x="225"/>
        <item x="734"/>
        <item x="1172"/>
        <item x="1748"/>
        <item x="398"/>
        <item x="1605"/>
        <item x="1385"/>
        <item x="1006"/>
        <item x="1579"/>
        <item x="266"/>
        <item x="507"/>
        <item x="42"/>
        <item x="2083"/>
        <item x="1334"/>
        <item x="1254"/>
        <item x="2465"/>
        <item x="78"/>
        <item x="234"/>
        <item x="1346"/>
        <item x="780"/>
        <item x="814"/>
        <item x="2601"/>
        <item x="1372"/>
        <item x="1286"/>
        <item x="2183"/>
        <item x="1708"/>
        <item x="702"/>
        <item x="2793"/>
        <item x="1601"/>
        <item x="1907"/>
        <item x="1181"/>
        <item x="220"/>
        <item x="1065"/>
        <item x="2433"/>
        <item x="2248"/>
        <item x="2035"/>
        <item x="1309"/>
        <item x="2491"/>
        <item x="611"/>
        <item x="2369"/>
        <item x="350"/>
        <item x="1544"/>
        <item x="57"/>
        <item x="2870"/>
        <item x="2690"/>
        <item x="1688"/>
        <item x="368"/>
        <item x="311"/>
        <item x="1700"/>
        <item x="1664"/>
        <item x="1819"/>
        <item x="1500"/>
        <item x="1020"/>
        <item x="2034"/>
        <item x="947"/>
        <item x="2252"/>
        <item x="9"/>
        <item x="567"/>
        <item x="1322"/>
        <item x="2010"/>
        <item x="2017"/>
        <item x="1325"/>
        <item x="1143"/>
        <item x="1715"/>
        <item x="2676"/>
        <item x="2448"/>
        <item x="2645"/>
        <item x="1095"/>
        <item x="2216"/>
        <item x="2833"/>
        <item x="40"/>
        <item x="340"/>
        <item x="870"/>
        <item x="1475"/>
        <item x="2994"/>
        <item x="1868"/>
        <item x="1139"/>
        <item x="1408"/>
        <item x="673"/>
        <item x="2406"/>
        <item x="2299"/>
        <item x="183"/>
        <item x="1134"/>
        <item x="1356"/>
        <item x="1734"/>
        <item x="1268"/>
        <item x="2228"/>
        <item x="1985"/>
        <item x="752"/>
        <item x="825"/>
        <item x="2313"/>
        <item x="503"/>
        <item x="3010"/>
        <item x="1118"/>
        <item x="45"/>
        <item x="558"/>
        <item x="921"/>
        <item x="1829"/>
        <item x="2856"/>
        <item x="2691"/>
        <item x="2335"/>
        <item x="1881"/>
        <item x="1514"/>
        <item x="2674"/>
        <item x="2701"/>
        <item x="2269"/>
        <item x="1328"/>
        <item x="2774"/>
        <item x="1510"/>
        <item x="1733"/>
        <item x="1687"/>
        <item x="1984"/>
        <item x="2751"/>
        <item x="1132"/>
        <item x="1968"/>
        <item x="1349"/>
        <item x="199"/>
        <item x="2140"/>
        <item x="227"/>
        <item x="1817"/>
        <item x="2909"/>
        <item x="1594"/>
        <item x="1024"/>
        <item x="2249"/>
        <item x="2606"/>
        <item x="1584"/>
        <item x="2659"/>
        <item x="2971"/>
        <item x="1277"/>
        <item x="1487"/>
        <item x="1555"/>
        <item x="916"/>
        <item x="634"/>
        <item x="890"/>
        <item x="290"/>
        <item x="2722"/>
        <item x="2634"/>
        <item x="47"/>
        <item x="1255"/>
        <item x="1494"/>
        <item x="1958"/>
        <item x="121"/>
        <item x="1329"/>
        <item x="798"/>
        <item x="2304"/>
        <item x="2689"/>
        <item x="1121"/>
        <item x="203"/>
        <item x="1431"/>
        <item x="1642"/>
        <item x="941"/>
        <item x="2524"/>
        <item x="1080"/>
        <item x="371"/>
        <item x="359"/>
        <item x="2996"/>
        <item x="2944"/>
        <item x="797"/>
        <item x="2221"/>
        <item x="1054"/>
        <item x="307"/>
        <item x="1522"/>
        <item x="79"/>
        <item x="1604"/>
        <item x="904"/>
        <item x="2777"/>
        <item x="2799"/>
        <item x="1414"/>
        <item x="2652"/>
        <item x="754"/>
        <item x="497"/>
        <item x="688"/>
        <item x="138"/>
        <item x="589"/>
        <item x="603"/>
        <item x="677"/>
        <item x="1825"/>
        <item x="1371"/>
        <item x="1779"/>
        <item x="1608"/>
        <item x="1936"/>
        <item x="399"/>
        <item x="958"/>
        <item x="1005"/>
        <item x="949"/>
        <item x="2436"/>
        <item x="2632"/>
        <item x="1711"/>
        <item x="152"/>
        <item x="1012"/>
        <item x="709"/>
        <item x="1789"/>
        <item x="2368"/>
        <item x="2970"/>
        <item x="2112"/>
        <item x="2019"/>
        <item x="2171"/>
        <item x="1490"/>
        <item x="1409"/>
        <item x="28"/>
        <item x="2226"/>
        <item x="783"/>
        <item x="2729"/>
        <item x="660"/>
        <item x="435"/>
        <item x="1956"/>
        <item x="1424"/>
        <item x="2533"/>
        <item x="1273"/>
        <item x="1471"/>
        <item x="2457"/>
        <item x="125"/>
        <item x="537"/>
        <item x="1089"/>
        <item x="671"/>
        <item x="2121"/>
        <item x="909"/>
        <item x="2548"/>
        <item x="1315"/>
        <item x="1034"/>
        <item x="192"/>
        <item x="1353"/>
        <item x="374"/>
        <item x="2159"/>
        <item x="987"/>
        <item x="704"/>
        <item x="1294"/>
        <item x="788"/>
        <item x="1432"/>
        <item x="593"/>
        <item x="963"/>
        <item x="2256"/>
        <item x="2764"/>
        <item x="1410"/>
        <item x="237"/>
        <item x="411"/>
        <item x="1821"/>
        <item x="3014"/>
        <item x="2578"/>
        <item x="1070"/>
        <item x="56"/>
        <item x="1141"/>
        <item x="1289"/>
        <item x="2178"/>
        <item x="1995"/>
        <item x="583"/>
        <item x="440"/>
        <item x="1545"/>
        <item x="984"/>
        <item x="324"/>
        <item x="1804"/>
        <item x="2051"/>
        <item x="2942"/>
        <item x="1350"/>
        <item x="27"/>
        <item x="82"/>
        <item x="38"/>
        <item x="2668"/>
        <item x="131"/>
        <item x="68"/>
        <item x="2239"/>
        <item x="1168"/>
        <item x="415"/>
        <item x="1586"/>
        <item x="111"/>
        <item x="601"/>
        <item x="2824"/>
        <item x="401"/>
        <item x="1306"/>
        <item x="2377"/>
        <item x="169"/>
        <item x="803"/>
        <item x="1732"/>
        <item x="2135"/>
        <item x="1857"/>
        <item x="748"/>
        <item x="842"/>
        <item x="104"/>
        <item x="2214"/>
        <item x="2055"/>
        <item x="1669"/>
        <item x="572"/>
        <item x="1614"/>
        <item x="1366"/>
        <item x="1162"/>
        <item x="344"/>
        <item x="1697"/>
        <item x="1459"/>
        <item x="2807"/>
        <item x="742"/>
        <item x="517"/>
        <item x="666"/>
        <item x="1875"/>
        <item x="239"/>
        <item x="1505"/>
        <item x="123"/>
        <item x="2501"/>
        <item x="427"/>
        <item x="2918"/>
        <item x="2484"/>
        <item x="110"/>
        <item x="1235"/>
        <item x="2834"/>
        <item x="2934"/>
        <item x="452"/>
        <item x="1926"/>
        <item x="2340"/>
        <item x="1656"/>
        <item x="781"/>
        <item x="2442"/>
        <item x="1126"/>
        <item x="1982"/>
        <item x="1657"/>
        <item x="2643"/>
        <item x="1056"/>
        <item x="1022"/>
        <item x="2113"/>
        <item x="1609"/>
        <item x="1496"/>
        <item x="2728"/>
        <item x="662"/>
        <item x="619"/>
        <item x="3011"/>
        <item x="1217"/>
        <item x="2569"/>
        <item x="314"/>
        <item x="2582"/>
        <item x="691"/>
        <item x="1392"/>
        <item x="2225"/>
        <item x="1003"/>
        <item x="1303"/>
        <item x="1932"/>
        <item x="1451"/>
        <item x="714"/>
        <item x="911"/>
        <item x="728"/>
        <item x="866"/>
        <item x="995"/>
        <item x="2720"/>
        <item x="1862"/>
        <item x="2741"/>
        <item x="549"/>
        <item x="837"/>
        <item x="1357"/>
        <item x="2685"/>
        <item x="746"/>
        <item x="1675"/>
        <item x="888"/>
        <item x="1569"/>
        <item x="982"/>
        <item x="382"/>
        <item x="1955"/>
        <item x="2381"/>
        <item x="812"/>
        <item x="2765"/>
        <item x="2490"/>
        <item x="1787"/>
        <item x="2522"/>
        <item x="2351"/>
        <item x="2961"/>
        <item x="1963"/>
        <item x="66"/>
        <item x="2370"/>
        <item x="1636"/>
        <item x="2126"/>
        <item x="1622"/>
        <item x="898"/>
        <item x="2106"/>
        <item x="1972"/>
        <item x="636"/>
        <item x="968"/>
        <item x="2702"/>
        <item x="1324"/>
        <item x="2991"/>
        <item x="1210"/>
        <item x="2841"/>
        <item x="2742"/>
        <item x="1628"/>
        <item x="1764"/>
        <item x="782"/>
        <item x="2029"/>
        <item x="1148"/>
        <item x="2926"/>
        <item x="259"/>
        <item x="1266"/>
        <item x="1186"/>
        <item x="2817"/>
        <item x="2058"/>
        <item x="1304"/>
        <item x="1282"/>
        <item x="425"/>
        <item x="1592"/>
        <item x="2559"/>
        <item x="2781"/>
        <item x="2298"/>
        <item x="223"/>
        <item x="2655"/>
        <item x="869"/>
        <item x="1553"/>
        <item x="209"/>
        <item x="1332"/>
        <item x="645"/>
        <item x="854"/>
        <item x="1473"/>
        <item x="333"/>
        <item x="718"/>
        <item x="1996"/>
        <item x="1267"/>
        <item x="656"/>
        <item x="1232"/>
        <item x="594"/>
        <item x="2871"/>
        <item x="2965"/>
        <item x="2333"/>
        <item x="1928"/>
        <item x="2322"/>
        <item x="1849"/>
        <item x="1714"/>
        <item x="1767"/>
        <item x="796"/>
        <item x="1010"/>
        <item x="2411"/>
        <item x="100"/>
        <item x="2714"/>
        <item x="764"/>
        <item x="818"/>
        <item x="2101"/>
        <item x="2978"/>
        <item x="2990"/>
        <item x="1908"/>
        <item x="565"/>
        <item x="222"/>
        <item x="2768"/>
        <item x="179"/>
        <item x="2283"/>
        <item x="1083"/>
        <item x="419"/>
        <item x="810"/>
        <item x="2683"/>
        <item x="1108"/>
        <item x="2211"/>
        <item x="1826"/>
        <item x="39"/>
        <item x="627"/>
        <item x="2478"/>
        <item x="1484"/>
        <item x="246"/>
        <item x="761"/>
        <item x="1182"/>
        <item x="268"/>
        <item x="1386"/>
        <item x="274"/>
        <item x="304"/>
        <item x="3008"/>
        <item x="1848"/>
        <item x="932"/>
        <item x="2497"/>
        <item x="1894"/>
        <item x="592"/>
        <item x="2266"/>
        <item x="2855"/>
        <item x="1033"/>
        <item x="2218"/>
        <item x="2610"/>
        <item x="391"/>
        <item x="2240"/>
        <item x="2821"/>
        <item x="2964"/>
        <item x="2786"/>
        <item x="2426"/>
        <item x="1276"/>
        <item x="2868"/>
        <item x="1171"/>
        <item x="2495"/>
        <item x="397"/>
        <item x="693"/>
        <item x="543"/>
        <item x="560"/>
        <item x="926"/>
        <item x="176"/>
        <item x="2894"/>
        <item x="1910"/>
        <item x="1389"/>
        <item x="1448"/>
        <item x="1129"/>
        <item x="795"/>
        <item x="2561"/>
        <item x="952"/>
        <item x="1491"/>
        <item x="2623"/>
        <item x="1775"/>
        <item x="3"/>
        <item x="1836"/>
        <item x="63"/>
        <item x="1890"/>
        <item x="1611"/>
        <item x="2941"/>
        <item x="2635"/>
        <item x="2739"/>
        <item x="1516"/>
        <item x="1643"/>
        <item x="950"/>
        <item x="250"/>
        <item x="448"/>
        <item x="855"/>
        <item x="1218"/>
        <item x="1234"/>
        <item x="751"/>
        <item x="2235"/>
        <item x="2210"/>
        <item x="1624"/>
        <item x="877"/>
        <item x="2987"/>
        <item x="1548"/>
        <item x="1152"/>
        <item x="2456"/>
        <item x="1746"/>
        <item x="525"/>
        <item x="1000"/>
        <item x="1502"/>
        <item x="1778"/>
        <item x="1338"/>
        <item x="1145"/>
        <item x="1074"/>
        <item x="2977"/>
        <item x="629"/>
        <item x="164"/>
        <item x="1078"/>
        <item x="2591"/>
        <item x="2914"/>
        <item x="1195"/>
        <item x="2399"/>
        <item x="2488"/>
        <item x="1067"/>
        <item x="400"/>
        <item x="959"/>
        <item x="1704"/>
        <item x="1205"/>
        <item x="135"/>
        <item x="972"/>
        <item x="96"/>
        <item x="128"/>
        <item x="2553"/>
        <item x="1974"/>
        <item x="2062"/>
        <item x="295"/>
        <item x="2709"/>
        <item x="1840"/>
        <item x="1331"/>
        <item x="2877"/>
        <item x="858"/>
        <item x="1570"/>
        <item x="1439"/>
        <item x="2097"/>
        <item x="1507"/>
        <item x="1066"/>
        <item x="1026"/>
        <item x="1110"/>
        <item x="1001"/>
        <item x="1180"/>
        <item x="365"/>
        <item x="1492"/>
        <item x="1561"/>
        <item x="1131"/>
        <item x="2425"/>
        <item x="1693"/>
        <item x="141"/>
        <item x="2344"/>
        <item x="1147"/>
        <item x="1738"/>
        <item x="1368"/>
        <item x="2188"/>
        <item x="758"/>
        <item x="1784"/>
        <item x="2129"/>
        <item x="442"/>
        <item x="786"/>
        <item x="1874"/>
        <item x="2189"/>
        <item x="1222"/>
        <item x="2893"/>
        <item x="2194"/>
        <item x="3002"/>
        <item x="469"/>
        <item x="230"/>
        <item x="2535"/>
        <item x="2735"/>
        <item x="1834"/>
        <item x="2440"/>
        <item x="145"/>
        <item x="81"/>
        <item x="2186"/>
        <item x="2079"/>
        <item x="2320"/>
        <item x="2592"/>
        <item x="99"/>
        <item x="113"/>
        <item x="1460"/>
        <item x="2499"/>
        <item x="1966"/>
        <item x="1960"/>
        <item x="98"/>
        <item x="1880"/>
        <item x="1528"/>
        <item x="407"/>
        <item x="1429"/>
        <item x="945"/>
        <item x="2009"/>
        <item x="341"/>
        <item x="2507"/>
        <item x="293"/>
        <item x="2621"/>
        <item x="1673"/>
        <item x="20"/>
        <item x="1427"/>
        <item x="447"/>
        <item x="1107"/>
        <item x="261"/>
        <item x="1707"/>
        <item x="2275"/>
        <item x="430"/>
        <item x="1018"/>
        <item x="805"/>
        <item x="2215"/>
        <item x="2656"/>
        <item x="1923"/>
        <item x="1644"/>
        <item x="576"/>
        <item x="510"/>
        <item x="553"/>
        <item x="1154"/>
        <item x="2748"/>
        <item x="1466"/>
        <item x="1567"/>
        <item x="1438"/>
        <item x="1393"/>
        <item x="1130"/>
        <item x="657"/>
        <item x="1253"/>
        <item x="679"/>
        <item x="2857"/>
        <item x="1122"/>
        <item x="211"/>
        <item x="1198"/>
        <item x="1016"/>
        <item x="2145"/>
        <item x="200"/>
        <item x="2267"/>
        <item x="778"/>
        <item x="60"/>
        <item x="1648"/>
        <item x="2567"/>
        <item x="2692"/>
        <item x="364"/>
        <item x="2517"/>
        <item x="2694"/>
        <item x="2241"/>
        <item x="2181"/>
        <item x="468"/>
        <item x="187"/>
        <item x="2887"/>
        <item x="2514"/>
        <item x="723"/>
        <item x="2615"/>
        <item x="313"/>
        <item x="2231"/>
        <item x="2414"/>
        <item x="1057"/>
        <item x="2386"/>
        <item x="122"/>
        <item x="1071"/>
        <item x="1547"/>
        <item x="1686"/>
        <item x="2081"/>
        <item x="2931"/>
        <item x="2757"/>
        <item x="1658"/>
        <item x="1665"/>
        <item x="582"/>
        <item x="1898"/>
        <item x="2509"/>
        <item x="2390"/>
        <item x="490"/>
        <item x="1375"/>
        <item x="817"/>
        <item x="2543"/>
        <item x="2808"/>
        <item x="732"/>
        <item x="2679"/>
        <item x="2374"/>
        <item x="216"/>
        <item x="1396"/>
        <item x="115"/>
        <item x="1084"/>
        <item x="2069"/>
        <item x="2364"/>
        <item x="1248"/>
        <item x="930"/>
        <item x="2952"/>
        <item x="2787"/>
        <item x="2415"/>
        <item x="1992"/>
        <item x="1059"/>
        <item x="2294"/>
        <item x="48"/>
        <item x="2927"/>
        <item x="431"/>
        <item x="632"/>
        <item x="1900"/>
        <item x="2882"/>
        <item x="672"/>
        <item x="165"/>
        <item x="2966"/>
        <item x="1909"/>
        <item x="2195"/>
        <item x="2801"/>
        <item x="2513"/>
        <item x="289"/>
        <item x="2383"/>
        <item x="1193"/>
        <item x="1550"/>
        <item x="2464"/>
        <item x="2185"/>
        <item x="2012"/>
        <item x="2373"/>
        <item x="1724"/>
        <item x="161"/>
        <item x="1390"/>
        <item x="1638"/>
        <item x="2822"/>
        <item x="1425"/>
        <item x="785"/>
        <item x="1341"/>
        <item x="1864"/>
        <item x="62"/>
        <item x="2844"/>
        <item x="813"/>
        <item x="2598"/>
        <item x="1419"/>
        <item x="2783"/>
        <item x="1729"/>
        <item x="2127"/>
        <item x="1944"/>
        <item x="1925"/>
        <item x="832"/>
        <item x="2424"/>
        <item x="1615"/>
        <item x="1025"/>
        <item x="456"/>
        <item x="1977"/>
        <item x="373"/>
        <item x="476"/>
        <item x="554"/>
        <item x="1228"/>
        <item x="2073"/>
        <item x="2004"/>
        <item x="2616"/>
        <item x="2459"/>
        <item x="2538"/>
        <item x="1949"/>
        <item x="1472"/>
        <item x="1930"/>
        <item x="12"/>
        <item x="2279"/>
        <item x="1029"/>
        <item x="2138"/>
        <item x="750"/>
        <item x="418"/>
        <item x="2120"/>
        <item x="73"/>
        <item x="1837"/>
        <item x="2752"/>
        <item x="2446"/>
        <item x="1249"/>
        <item x="1713"/>
        <item x="2600"/>
        <item x="2937"/>
        <item x="1420"/>
        <item x="934"/>
        <item x="205"/>
        <item x="1260"/>
        <item x="1993"/>
        <item x="101"/>
        <item x="1842"/>
        <item x="2580"/>
        <item x="2908"/>
        <item x="422"/>
        <item x="2888"/>
        <item x="1751"/>
        <item x="914"/>
        <item x="614"/>
        <item x="1412"/>
        <item x="654"/>
        <item x="1884"/>
        <item x="55"/>
        <item x="765"/>
        <item x="2147"/>
        <item x="114"/>
        <item x="2261"/>
        <item x="1587"/>
        <item x="332"/>
        <item x="3018"/>
        <item x="1877"/>
        <item x="1280"/>
        <item x="1892"/>
        <item x="405"/>
        <item x="92"/>
        <item x="725"/>
        <item x="878"/>
        <item x="2347"/>
        <item x="267"/>
        <item x="2939"/>
        <item x="2618"/>
        <item x="2052"/>
        <item x="168"/>
        <item x="170"/>
        <item x="2190"/>
        <item x="1229"/>
        <item x="2481"/>
        <item x="244"/>
        <item x="1888"/>
        <item x="2403"/>
        <item x="1058"/>
        <item x="1523"/>
        <item x="1404"/>
        <item x="345"/>
        <item x="478"/>
        <item x="109"/>
        <item x="651"/>
        <item x="1501"/>
        <item x="2428"/>
        <item x="2450"/>
        <item x="981"/>
        <item x="52"/>
        <item x="597"/>
        <item x="1469"/>
        <item x="849"/>
        <item x="2558"/>
        <item x="857"/>
        <item x="1655"/>
        <item x="1961"/>
        <item x="2571"/>
        <item x="201"/>
        <item x="5"/>
        <item x="2205"/>
        <item x="2209"/>
        <item x="312"/>
        <item x="1574"/>
        <item x="1801"/>
        <item x="2814"/>
        <item x="1191"/>
        <item x="1803"/>
        <item x="2721"/>
        <item x="536"/>
        <item x="2449"/>
        <item x="1319"/>
        <item x="288"/>
        <item x="2124"/>
        <item x="2473"/>
        <item x="458"/>
        <item x="2881"/>
        <item x="2303"/>
        <item x="118"/>
        <item x="1435"/>
        <item x="2234"/>
        <item x="1504"/>
        <item x="2711"/>
        <item x="891"/>
        <item x="1891"/>
        <item x="1440"/>
        <item x="518"/>
        <item x="120"/>
        <item x="1946"/>
        <item x="8"/>
        <item x="2670"/>
        <item x="2166"/>
        <item x="16"/>
        <item x="260"/>
        <item x="190"/>
        <item x="1330"/>
        <item x="24"/>
        <item x="2059"/>
        <item x="1351"/>
        <item x="2187"/>
        <item x="2923"/>
        <item x="2242"/>
        <item x="2479"/>
        <item x="1835"/>
        <item x="1542"/>
        <item x="1447"/>
        <item x="1450"/>
        <item x="224"/>
        <item x="801"/>
        <item x="116"/>
        <item x="1728"/>
        <item x="221"/>
        <item x="2738"/>
        <item x="483"/>
        <item x="804"/>
        <item x="1200"/>
        <item x="2565"/>
        <item x="2848"/>
        <item x="1858"/>
        <item x="2088"/>
        <item x="2155"/>
        <item x="180"/>
        <item x="1962"/>
        <item x="489"/>
        <item x="513"/>
        <item x="134"/>
        <item x="2663"/>
        <item x="285"/>
        <item x="2084"/>
        <item x="140"/>
        <item x="1030"/>
        <item x="1889"/>
        <item x="1454"/>
        <item x="2104"/>
        <item x="2093"/>
        <item x="2453"/>
        <item x="89"/>
        <item x="2718"/>
        <item x="325"/>
        <item x="1278"/>
        <item x="907"/>
        <item x="1534"/>
        <item x="317"/>
        <item x="2400"/>
        <item x="2997"/>
        <item x="682"/>
        <item x="1281"/>
        <item x="2904"/>
        <item x="2114"/>
        <item x="574"/>
        <item x="1115"/>
        <item x="2199"/>
        <item x="1308"/>
        <item x="1307"/>
        <item x="2832"/>
        <item x="852"/>
        <item x="2492"/>
        <item x="2932"/>
        <item x="2951"/>
        <item x="378"/>
        <item x="279"/>
        <item x="1759"/>
        <item x="1679"/>
        <item x="2280"/>
        <item x="670"/>
        <item x="606"/>
        <item x="2657"/>
        <item x="1954"/>
        <item x="2731"/>
        <item x="385"/>
        <item x="2467"/>
        <item x="2891"/>
        <item x="1596"/>
        <item x="1104"/>
        <item x="2"/>
        <item x="1595"/>
        <item x="1970"/>
        <item x="1202"/>
        <item x="2238"/>
        <item x="799"/>
        <item x="7"/>
        <item x="258"/>
        <item x="137"/>
        <item x="2066"/>
        <item x="747"/>
        <item x="571"/>
        <item x="1809"/>
        <item x="2037"/>
        <item x="1166"/>
        <item x="920"/>
        <item x="1833"/>
        <item x="1967"/>
        <item x="147"/>
        <item x="1418"/>
        <item x="876"/>
        <item x="102"/>
        <item x="1585"/>
        <item x="2110"/>
        <item x="2622"/>
        <item x="2756"/>
        <item x="2755"/>
        <item x="1064"/>
        <item x="1406"/>
        <item x="3004"/>
        <item x="620"/>
        <item x="287"/>
        <item x="212"/>
        <item x="2624"/>
        <item x="1430"/>
        <item x="2213"/>
        <item x="2086"/>
        <item x="1668"/>
        <item x="144"/>
        <item x="2935"/>
        <item x="886"/>
        <item x="1422"/>
        <item x="1379"/>
        <item x="1027"/>
        <item x="705"/>
        <item x="708"/>
        <item x="95"/>
        <item x="867"/>
        <item x="899"/>
        <item x="2972"/>
        <item x="2699"/>
        <item x="2838"/>
        <item x="1629"/>
        <item x="2526"/>
        <item x="2378"/>
        <item x="1261"/>
        <item x="217"/>
        <item x="661"/>
        <item x="2380"/>
        <item x="1830"/>
        <item x="2078"/>
        <item x="2723"/>
        <item x="1769"/>
        <item x="2014"/>
        <item x="1780"/>
        <item x="2929"/>
        <item x="2560"/>
        <item x="2050"/>
        <item x="1795"/>
        <item x="254"/>
        <item x="1676"/>
        <item x="658"/>
        <item x="1165"/>
        <item x="809"/>
        <item x="2573"/>
        <item x="252"/>
        <item x="2933"/>
        <item x="218"/>
        <item x="2314"/>
        <item x="1581"/>
        <item x="277"/>
        <item x="2776"/>
        <item x="2099"/>
        <item x="2878"/>
        <item x="1312"/>
        <item x="2371"/>
        <item x="202"/>
        <item x="519"/>
        <item x="2594"/>
        <item x="2180"/>
        <item x="2713"/>
        <item x="1535"/>
        <item x="454"/>
        <item x="408"/>
        <item x="2441"/>
        <item x="2219"/>
        <item x="915"/>
        <item x="967"/>
        <item x="710"/>
        <item x="2593"/>
        <item x="2953"/>
        <item x="2551"/>
        <item x="1653"/>
        <item x="1068"/>
        <item x="462"/>
        <item x="1415"/>
        <item x="1652"/>
        <item x="2482"/>
        <item x="2897"/>
        <item x="1483"/>
        <item x="1850"/>
        <item x="922"/>
        <item x="1906"/>
        <item x="2259"/>
        <item x="2707"/>
        <item x="856"/>
        <item x="1292"/>
        <item x="3012"/>
        <item x="2662"/>
        <item x="2797"/>
        <item x="1627"/>
        <item x="2384"/>
        <item x="2502"/>
        <item x="2805"/>
        <item x="2547"/>
        <item x="2090"/>
        <item x="570"/>
        <item x="2740"/>
        <item x="575"/>
        <item x="283"/>
        <item x="1573"/>
        <item x="2466"/>
        <item x="848"/>
        <item x="1650"/>
        <item x="791"/>
        <item x="2812"/>
        <item x="1666"/>
        <item x="2233"/>
        <item x="800"/>
        <item x="2443"/>
        <item x="2906"/>
        <item x="367"/>
        <item x="2454"/>
        <item x="446"/>
        <item x="1554"/>
        <item x="1957"/>
        <item x="2054"/>
        <item x="965"/>
        <item x="521"/>
        <item x="1886"/>
        <item x="77"/>
        <item x="2521"/>
        <item x="1651"/>
        <item x="763"/>
        <item x="2162"/>
        <item x="749"/>
        <item x="2828"/>
        <item x="2586"/>
        <item x="2907"/>
        <item x="2151"/>
        <item x="1163"/>
        <item x="1476"/>
        <item x="2508"/>
        <item x="1146"/>
        <item x="2900"/>
        <item x="1244"/>
        <item x="207"/>
        <item x="271"/>
        <item x="493"/>
        <item x="1376"/>
        <item x="2326"/>
        <item x="1844"/>
        <item x="1120"/>
        <item x="1127"/>
        <item x="2568"/>
        <item x="998"/>
        <item x="759"/>
        <item x="2529"/>
        <item x="87"/>
        <item x="1452"/>
        <item x="1942"/>
        <item x="2158"/>
        <item x="1176"/>
        <item x="392"/>
        <item x="623"/>
        <item x="2100"/>
        <item x="2359"/>
        <item x="643"/>
        <item x="516"/>
        <item x="1155"/>
        <item x="133"/>
        <item x="2780"/>
        <item x="2903"/>
        <item x="257"/>
        <item x="500"/>
        <item x="75"/>
        <item x="942"/>
        <item x="1047"/>
        <item x="505"/>
        <item x="515"/>
        <item x="2032"/>
        <item x="1035"/>
        <item x="2979"/>
        <item x="455"/>
        <item x="1736"/>
        <item x="557"/>
        <item x="2008"/>
        <item x="1434"/>
        <item x="2439"/>
        <item x="1498"/>
        <item x="2116"/>
        <item x="1895"/>
        <item x="617"/>
        <item x="2042"/>
        <item x="2301"/>
        <item x="2813"/>
        <item x="1423"/>
        <item x="2308"/>
        <item x="602"/>
        <item x="951"/>
        <item x="2200"/>
        <item x="1776"/>
        <item x="2157"/>
        <item x="2070"/>
        <item x="2089"/>
        <item x="2131"/>
        <item x="2796"/>
        <item x="1521"/>
        <item x="2396"/>
        <item x="54"/>
        <item x="1317"/>
        <item x="777"/>
        <item x="860"/>
        <item x="711"/>
        <item x="2938"/>
        <item x="1290"/>
        <item x="2061"/>
        <item x="2537"/>
        <item x="393"/>
        <item x="337"/>
        <item x="2044"/>
        <item x="2134"/>
        <item x="1543"/>
        <item x="1999"/>
        <item x="1718"/>
        <item x="1246"/>
        <item x="1616"/>
        <item x="2177"/>
        <item x="1649"/>
        <item x="868"/>
        <item x="1227"/>
        <item x="948"/>
        <item x="2661"/>
        <item x="1320"/>
        <item x="2960"/>
        <item x="1978"/>
        <item x="1355"/>
        <item x="148"/>
        <item x="2372"/>
        <item x="155"/>
        <item x="2082"/>
        <item x="604"/>
        <item x="1866"/>
        <item x="2784"/>
        <item x="2498"/>
        <item x="2154"/>
        <item x="159"/>
        <item x="1238"/>
        <item x="2999"/>
        <item x="1723"/>
        <item x="2895"/>
        <item x="1137"/>
        <item x="2293"/>
        <item x="971"/>
        <item x="432"/>
        <item x="1488"/>
        <item x="1090"/>
        <item x="1637"/>
        <item x="439"/>
        <item x="2474"/>
        <item x="306"/>
        <item x="1625"/>
        <item x="1618"/>
        <item x="178"/>
        <item x="1621"/>
        <item x="1859"/>
        <item x="2954"/>
        <item x="354"/>
        <item x="729"/>
        <item x="1225"/>
        <item x="2708"/>
        <item x="2152"/>
        <item x="2614"/>
        <item x="905"/>
        <item x="2959"/>
        <item x="1861"/>
        <item x="29"/>
        <item x="722"/>
        <item x="1160"/>
        <item x="648"/>
        <item x="2936"/>
        <item x="2437"/>
        <item x="85"/>
        <item x="2003"/>
        <item x="936"/>
        <item x="1087"/>
        <item x="247"/>
        <item x="1571"/>
        <item x="2284"/>
        <item x="1285"/>
        <item x="1965"/>
        <item x="1810"/>
        <item x="193"/>
        <item x="1904"/>
        <item x="687"/>
        <item x="1048"/>
        <item x="1038"/>
        <item x="1549"/>
        <item x="1588"/>
        <item x="2345"/>
        <item x="756"/>
        <item x="441"/>
        <item x="961"/>
        <item x="132"/>
        <item x="1305"/>
        <item x="226"/>
        <item x="2109"/>
        <item x="316"/>
        <item x="2401"/>
        <item x="1391"/>
        <item x="263"/>
        <item x="2203"/>
        <item x="811"/>
        <item x="1513"/>
        <item x="859"/>
        <item x="1337"/>
        <item x="383"/>
        <item x="1752"/>
        <item x="91"/>
        <item x="924"/>
        <item x="1359"/>
        <item x="1797"/>
        <item x="647"/>
        <item x="1223"/>
        <item x="902"/>
        <item x="1405"/>
        <item x="1613"/>
        <item x="276"/>
        <item x="2394"/>
        <item x="2496"/>
        <item x="2816"/>
        <item x="1377"/>
        <item x="298"/>
        <item x="1135"/>
        <item x="700"/>
        <item x="2921"/>
        <item x="2243"/>
        <item x="2244"/>
        <item x="488"/>
        <item x="51"/>
        <item x="1206"/>
        <item x="2555"/>
        <item x="2207"/>
        <item x="1340"/>
        <item x="2111"/>
        <item x="545"/>
        <item x="1449"/>
        <item x="2342"/>
        <item x="146"/>
        <item x="2463"/>
        <item x="331"/>
        <item x="3006"/>
        <item x="979"/>
        <item x="2076"/>
        <item x="2566"/>
        <item x="1175"/>
        <item x="731"/>
        <item x="320"/>
        <item x="163"/>
        <item x="2693"/>
        <item x="1007"/>
        <item x="2049"/>
        <item x="429"/>
        <item x="2245"/>
        <item x="2842"/>
        <item x="2596"/>
        <item x="2169"/>
        <item x="650"/>
        <item x="2785"/>
        <item x="1123"/>
        <item x="2540"/>
        <item x="366"/>
        <item x="2983"/>
        <item x="26"/>
        <item x="1179"/>
        <item x="1578"/>
        <item x="2791"/>
        <item x="362"/>
        <item x="1802"/>
        <item x="875"/>
        <item x="935"/>
        <item x="417"/>
        <item x="1986"/>
        <item x="1183"/>
        <item x="547"/>
        <item x="2595"/>
        <item x="1046"/>
        <item x="2337"/>
        <item x="1367"/>
        <item x="664"/>
        <item x="1831"/>
        <item x="824"/>
        <item x="3019"/>
        <item x="126"/>
        <item x="2000"/>
        <item x="2703"/>
        <item x="2759"/>
        <item x="1236"/>
        <item x="568"/>
        <item x="2589"/>
        <item x="2669"/>
        <item x="779"/>
        <item x="2353"/>
        <item x="2854"/>
        <item x="2011"/>
        <item x="286"/>
        <item x="2988"/>
        <item x="929"/>
        <item x="1506"/>
        <item x="2850"/>
        <item x="2612"/>
        <item x="1681"/>
        <item x="0"/>
        <item x="1808"/>
        <item x="1796"/>
        <item x="1264"/>
        <item x="379"/>
        <item x="2494"/>
        <item x="2404"/>
        <item x="2413"/>
        <item x="106"/>
        <item x="1695"/>
        <item x="2309"/>
        <item x="830"/>
        <item x="310"/>
        <item x="563"/>
        <item x="2136"/>
        <item x="695"/>
        <item x="1233"/>
        <item x="1922"/>
        <item x="923"/>
        <item x="2410"/>
        <item x="1311"/>
        <item x="1698"/>
        <item x="2420"/>
        <item x="1426"/>
        <item x="278"/>
        <item x="675"/>
        <item x="768"/>
        <item x="2319"/>
        <item x="215"/>
        <item x="2604"/>
        <item x="2564"/>
        <item x="2350"/>
        <item x="2468"/>
        <item x="610"/>
        <item x="2197"/>
        <item x="349"/>
        <item x="2080"/>
        <item x="1138"/>
        <item x="639"/>
        <item x="1013"/>
        <item x="2271"/>
        <item x="2217"/>
        <item x="1710"/>
        <item x="1263"/>
        <item x="2421"/>
        <item x="1250"/>
        <item x="347"/>
        <item x="2839"/>
        <item x="93"/>
        <item x="2065"/>
        <item x="1441"/>
        <item x="2898"/>
        <item x="32"/>
        <item x="2820"/>
        <item x="1790"/>
        <item x="160"/>
        <item x="370"/>
        <item x="381"/>
        <item x="550"/>
        <item x="2115"/>
        <item x="1014"/>
        <item x="2447"/>
        <item x="2684"/>
        <item x="721"/>
        <item x="303"/>
        <item x="2462"/>
        <item x="762"/>
        <item x="976"/>
        <item x="384"/>
        <item x="884"/>
        <item x="2201"/>
        <item x="236"/>
        <item x="1701"/>
        <item x="2204"/>
        <item x="2470"/>
        <item x="2393"/>
        <item x="2950"/>
        <item x="1577"/>
        <item x="591"/>
        <item x="917"/>
        <item x="919"/>
        <item x="2191"/>
        <item x="1689"/>
        <item x="1941"/>
        <item x="939"/>
        <item x="124"/>
        <item x="609"/>
        <item x="760"/>
        <item x="1398"/>
        <item x="1091"/>
        <item x="1214"/>
        <item x="1537"/>
        <item x="2867"/>
        <item x="847"/>
        <item x="1692"/>
        <item x="343"/>
        <item x="2647"/>
        <item x="2477"/>
        <item x="649"/>
        <item x="2975"/>
        <item x="2167"/>
        <item x="1798"/>
        <item x="743"/>
        <item x="2038"/>
        <item x="2506"/>
        <item x="864"/>
        <item x="1242"/>
        <item x="964"/>
        <item x="2046"/>
        <item x="1757"/>
        <item x="2047"/>
        <item x="1458"/>
        <item x="2542"/>
        <item x="2505"/>
        <item x="793"/>
        <item x="2510"/>
        <item x="2405"/>
        <item x="616"/>
        <item x="1645"/>
        <item x="928"/>
        <item x="2704"/>
        <item x="727"/>
        <item x="2348"/>
        <item x="806"/>
        <item x="2590"/>
        <item x="2161"/>
        <item x="2338"/>
        <item x="1702"/>
        <item x="1262"/>
        <item x="839"/>
        <item x="1747"/>
        <item x="690"/>
        <item x="1640"/>
        <item x="461"/>
        <item x="1607"/>
        <item x="2554"/>
        <item x="2861"/>
        <item x="1853"/>
        <item x="43"/>
        <item x="1103"/>
        <item x="789"/>
        <item x="2002"/>
        <item x="624"/>
        <item x="943"/>
        <item x="1559"/>
        <item x="90"/>
        <item x="2534"/>
        <item x="445"/>
        <item x="1161"/>
        <item x="1265"/>
        <item x="2760"/>
        <item x="2285"/>
        <item x="69"/>
        <item x="243"/>
        <item x="2005"/>
        <item x="2068"/>
        <item x="1740"/>
        <item x="2452"/>
        <item x="2641"/>
        <item x="2272"/>
        <item x="1937"/>
        <item x="2885"/>
        <item x="1812"/>
        <item x="76"/>
        <item x="1630"/>
        <item x="769"/>
        <item x="2212"/>
        <item x="2153"/>
        <item x="1124"/>
        <item x="2328"/>
        <item x="1557"/>
        <item x="836"/>
        <item x="2122"/>
        <item x="1959"/>
        <item x="2697"/>
        <item x="1345"/>
        <item x="1878"/>
        <item x="50"/>
        <item x="520"/>
        <item x="2085"/>
        <item x="674"/>
        <item x="2734"/>
        <item x="665"/>
        <item x="1766"/>
        <item x="556"/>
        <item x="2302"/>
        <item x="2541"/>
        <item x="1106"/>
        <item x="2998"/>
        <item x="1943"/>
        <item x="1196"/>
        <item x="973"/>
        <item x="302"/>
        <item x="548"/>
        <item x="2724"/>
        <item x="2455"/>
        <item x="1793"/>
        <item x="861"/>
        <item x="1509"/>
        <item x="2388"/>
        <item x="1564"/>
        <item x="1552"/>
        <item x="395"/>
        <item x="2356"/>
        <item x="2487"/>
        <item x="2366"/>
        <item x="2030"/>
        <item x="1465"/>
        <item x="2963"/>
        <item x="2247"/>
        <item x="738"/>
        <item x="912"/>
        <item x="1042"/>
        <item x="1470"/>
        <item x="2432"/>
        <item x="2324"/>
        <item x="2389"/>
        <item x="529"/>
        <item x="641"/>
        <item x="626"/>
        <item x="377"/>
        <item x="1791"/>
        <item x="1489"/>
        <item x="1914"/>
        <item x="991"/>
        <item x="2343"/>
        <item x="67"/>
        <item x="22"/>
        <item x="2402"/>
        <item x="1073"/>
        <item x="1915"/>
        <item x="644"/>
        <item x="1541"/>
        <item x="330"/>
        <item x="2945"/>
        <item x="1626"/>
        <item x="2027"/>
        <item x="2091"/>
        <item x="1461"/>
        <item x="1517"/>
        <item x="770"/>
        <item x="562"/>
        <item x="2819"/>
        <item x="532"/>
        <item x="376"/>
        <item x="1258"/>
        <item x="1832"/>
        <item x="480"/>
        <item x="983"/>
        <item x="1284"/>
        <item x="1040"/>
        <item x="2291"/>
        <item x="1133"/>
        <item x="2651"/>
        <item x="792"/>
        <item x="724"/>
        <item x="2469"/>
        <item x="1663"/>
        <item x="1333"/>
        <item x="530"/>
        <item x="2928"/>
        <item x="2653"/>
        <item x="1735"/>
        <item x="1782"/>
        <item x="484"/>
        <item x="2427"/>
        <item x="1773"/>
        <item x="2423"/>
        <item x="1536"/>
        <item x="35"/>
        <item x="156"/>
        <item x="481"/>
        <item x="966"/>
        <item x="2164"/>
        <item x="1043"/>
        <item x="707"/>
        <item x="524"/>
        <item x="1052"/>
        <item x="1382"/>
        <item x="292"/>
        <item x="1156"/>
        <item x="833"/>
        <item x="2925"/>
        <item x="1388"/>
        <item x="720"/>
        <item x="701"/>
        <item x="305"/>
        <item x="2063"/>
        <item x="2262"/>
        <item x="2666"/>
        <item x="154"/>
        <item x="2033"/>
        <item x="473"/>
        <item x="1082"/>
        <item x="927"/>
        <item x="2836"/>
        <item x="1872"/>
        <item x="1682"/>
        <item x="1887"/>
        <item x="737"/>
        <item x="2889"/>
        <item x="2391"/>
        <item x="1199"/>
        <item x="86"/>
        <item x="2500"/>
        <item x="2525"/>
        <item x="2141"/>
        <item x="269"/>
        <item x="1575"/>
        <item x="1731"/>
        <item x="1845"/>
        <item x="1719"/>
        <item x="901"/>
        <item x="969"/>
        <item x="2174"/>
        <item x="1252"/>
        <item x="1457"/>
        <item x="2071"/>
        <item x="1975"/>
        <item x="238"/>
        <item x="1395"/>
        <item x="1646"/>
        <item x="2698"/>
        <item x="255"/>
        <item x="1981"/>
        <item x="773"/>
        <item x="494"/>
        <item x="2020"/>
        <item x="2170"/>
        <item x="2602"/>
        <item x="2811"/>
        <item x="2546"/>
        <item x="569"/>
        <item x="1207"/>
        <item x="175"/>
        <item x="2974"/>
        <item x="1362"/>
        <item x="1903"/>
        <item x="2680"/>
        <item x="2310"/>
        <item x="506"/>
        <item x="2290"/>
        <item x="162"/>
        <item x="1321"/>
        <item x="1632"/>
        <item x="2175"/>
        <item x="607"/>
        <item x="46"/>
        <item x="2222"/>
        <item x="451"/>
        <item x="546"/>
        <item x="61"/>
        <item x="1178"/>
        <item x="1939"/>
        <item x="2874"/>
        <item x="184"/>
        <item x="318"/>
        <item x="2172"/>
        <item x="2315"/>
        <item x="1742"/>
        <item x="177"/>
        <item x="2118"/>
        <item x="719"/>
        <item x="1085"/>
        <item x="363"/>
        <item x="1813"/>
        <item x="1515"/>
        <item x="1846"/>
        <item x="2416"/>
        <item x="1997"/>
        <item x="2758"/>
        <item x="851"/>
        <item x="72"/>
        <item x="1639"/>
        <item x="477"/>
        <item x="826"/>
        <item x="1600"/>
        <item x="2922"/>
        <item x="2743"/>
        <item x="105"/>
        <item x="1497"/>
        <item x="30"/>
        <item x="1086"/>
        <item x="2792"/>
        <item x="2716"/>
        <item x="280"/>
        <item x="1348"/>
        <item x="1597"/>
        <item x="2041"/>
        <item x="1201"/>
        <item x="1988"/>
        <item x="2905"/>
        <item x="1009"/>
        <item x="2142"/>
        <item x="1527"/>
        <item x="2438"/>
        <item x="2519"/>
        <item x="1745"/>
        <item x="1763"/>
        <item x="828"/>
        <item x="1838"/>
        <item x="2137"/>
        <item x="2732"/>
        <item x="2260"/>
        <item x="637"/>
        <item x="692"/>
        <item x="1493"/>
        <item x="1"/>
        <item x="88"/>
        <item x="1814"/>
        <item x="108"/>
        <item x="2611"/>
        <item x="2056"/>
        <item x="1318"/>
        <item x="893"/>
        <item x="467"/>
        <item x="438"/>
        <item x="390"/>
        <item x="2809"/>
        <item x="1531"/>
        <item x="774"/>
        <item x="2516"/>
        <item x="149"/>
        <item x="1288"/>
        <item x="174"/>
        <item x="2354"/>
        <item x="2631"/>
        <item x="2352"/>
        <item x="980"/>
        <item x="2418"/>
        <item x="827"/>
        <item x="2552"/>
        <item x="612"/>
        <item x="892"/>
        <item x="1871"/>
        <item x="2995"/>
        <item x="1387"/>
        <item x="450"/>
        <item x="1326"/>
        <item x="2489"/>
        <item x="2105"/>
        <item x="1220"/>
        <item x="264"/>
        <item x="999"/>
        <item x="2737"/>
        <item x="1101"/>
        <item x="233"/>
        <item x="2772"/>
        <item x="1792"/>
        <item x="2915"/>
        <item x="1335"/>
        <item x="2989"/>
        <item x="2515"/>
        <item x="1512"/>
        <item x="443"/>
        <item x="1760"/>
        <item x="790"/>
        <item x="622"/>
        <item x="937"/>
        <item x="910"/>
        <item x="625"/>
        <item x="598"/>
        <item x="2574"/>
        <item x="1076"/>
        <item x="3003"/>
        <item x="1053"/>
        <item x="416"/>
        <item x="2556"/>
        <item x="2312"/>
        <item x="2130"/>
        <item x="2767"/>
        <item x="21"/>
        <item x="2712"/>
        <item x="2523"/>
        <item x="1474"/>
        <item x="2815"/>
        <item x="2018"/>
        <item x="542"/>
        <item x="214"/>
        <item x="838"/>
        <item x="2803"/>
        <item x="1380"/>
        <item x="1667"/>
        <item x="1990"/>
        <item x="2528"/>
        <item x="336"/>
        <item x="31"/>
        <item x="171"/>
        <item x="34"/>
        <item x="1240"/>
        <item x="412"/>
        <item x="428"/>
        <item x="2270"/>
        <item x="1230"/>
        <item x="522"/>
        <item x="908"/>
        <item x="348"/>
        <item x="2362"/>
        <item x="1167"/>
        <item x="1525"/>
        <item x="2617"/>
        <item x="1680"/>
        <item x="228"/>
        <item x="2196"/>
        <item x="1706"/>
        <item x="1705"/>
        <item x="894"/>
        <item x="1546"/>
        <item x="1661"/>
        <item x="2899"/>
        <item x="1896"/>
        <item x="74"/>
        <item x="1519"/>
        <item x="1192"/>
        <item x="1964"/>
        <item x="1750"/>
        <item x="2782"/>
        <item x="1551"/>
        <item x="153"/>
        <item x="270"/>
        <item x="1950"/>
        <item x="1088"/>
        <item x="2843"/>
        <item x="621"/>
        <item x="2981"/>
        <item x="2276"/>
        <item x="2486"/>
        <item x="2493"/>
        <item x="581"/>
        <item x="248"/>
        <item x="59"/>
        <item x="2993"/>
        <item x="1867"/>
        <item x="2948"/>
        <item x="896"/>
        <item x="1952"/>
        <item x="986"/>
        <item x="130"/>
        <item x="197"/>
        <item x="2770"/>
        <item x="730"/>
        <item x="2917"/>
        <item x="23"/>
        <item x="1799"/>
        <item x="1855"/>
        <item x="449"/>
        <item x="2227"/>
        <item x="1947"/>
        <item x="2575"/>
        <item x="2325"/>
        <item x="83"/>
        <item x="1828"/>
        <item x="2148"/>
        <item x="1572"/>
        <item x="2297"/>
        <item x="2763"/>
        <item x="1865"/>
        <item x="2281"/>
        <item x="587"/>
        <item x="1297"/>
        <item x="1623"/>
        <item x="1373"/>
        <item x="2625"/>
        <item x="2607"/>
        <item x="1568"/>
        <item x="2825"/>
        <item x="2562"/>
        <item x="1721"/>
        <item x="642"/>
        <item x="1069"/>
        <item x="1979"/>
        <item x="1744"/>
        <item x="1401"/>
        <item x="2840"/>
        <item x="2829"/>
        <item x="1683"/>
        <item x="143"/>
        <item x="2549"/>
        <item x="744"/>
        <item x="388"/>
        <item x="2198"/>
        <item x="2866"/>
        <item x="940"/>
        <item x="1678"/>
        <item x="1743"/>
        <item x="697"/>
        <item x="2461"/>
        <item x="1100"/>
        <item x="2579"/>
        <item x="420"/>
        <item x="1031"/>
        <item x="638"/>
        <item x="2286"/>
        <item x="635"/>
        <item x="58"/>
        <item x="1873"/>
        <item x="2398"/>
        <item x="1794"/>
        <item x="755"/>
        <item x="2980"/>
        <item x="1606"/>
        <item x="2357"/>
        <item x="1633"/>
        <item x="470"/>
        <item x="281"/>
        <item x="1436"/>
        <item x="2665"/>
        <item x="2039"/>
        <item x="2846"/>
        <item x="1149"/>
        <item x="301"/>
        <item x="2419"/>
        <item x="873"/>
        <item x="2323"/>
        <item x="2853"/>
        <item x="874"/>
        <item x="1841"/>
        <item x="745"/>
        <item x="835"/>
        <item x="41"/>
        <item x="127"/>
        <item x="900"/>
        <item x="486"/>
        <item x="181"/>
        <item x="1094"/>
        <item x="2795"/>
        <item x="1781"/>
        <item x="2753"/>
        <item x="315"/>
        <item x="1399"/>
        <item x="167"/>
        <item x="1125"/>
        <item x="913"/>
        <item x="2407"/>
        <item x="2717"/>
        <item x="2823"/>
        <item x="1081"/>
        <item x="766"/>
        <item x="2642"/>
        <item x="2250"/>
        <item x="229"/>
        <item x="2026"/>
        <item x="339"/>
        <item x="1768"/>
        <item x="822"/>
        <item x="1670"/>
        <item x="2057"/>
        <item x="219"/>
        <item x="323"/>
        <item x="2417"/>
        <item x="1360"/>
        <item x="2048"/>
        <item x="2316"/>
        <item x="2021"/>
        <item x="2168"/>
        <item x="2884"/>
        <item x="2930"/>
        <item x="1365"/>
        <item x="2902"/>
        <item x="2648"/>
        <item x="2688"/>
        <item x="526"/>
        <item x="685"/>
        <item x="2064"/>
        <item x="2557"/>
        <item x="309"/>
        <item x="2675"/>
        <item x="640"/>
        <item x="342"/>
        <item x="2609"/>
        <item x="2192"/>
        <item x="975"/>
        <item x="1256"/>
        <item x="1188"/>
        <item x="2619"/>
        <item x="406"/>
        <item x="2879"/>
        <item x="1400"/>
        <item x="1060"/>
        <item x="2095"/>
        <item x="495"/>
        <item x="1777"/>
        <item x="2379"/>
        <item x="437"/>
        <item x="2727"/>
        <item x="1749"/>
        <item x="1685"/>
        <item x="2025"/>
        <item x="2876"/>
        <item x="1709"/>
        <item x="64"/>
        <item x="2852"/>
        <item x="2608"/>
        <item x="1271"/>
        <item x="2860"/>
        <item x="1934"/>
        <item x="1364"/>
        <item x="2472"/>
        <item x="2984"/>
        <item x="1539"/>
        <item x="2365"/>
        <item x="2673"/>
        <item x="1216"/>
        <item x="2890"/>
        <item x="2258"/>
        <item x="2794"/>
        <item x="2949"/>
        <item x="2296"/>
        <item x="689"/>
        <item x="1827"/>
        <item x="2858"/>
        <item x="424"/>
        <item x="1924"/>
        <item x="403"/>
        <item x="2160"/>
        <item x="375"/>
        <item x="872"/>
        <item x="1316"/>
        <item x="1327"/>
        <item x="241"/>
        <item x="2149"/>
        <item x="1921"/>
        <item x="1822"/>
        <item x="2246"/>
        <item x="1299"/>
        <item x="3007"/>
        <item x="2503"/>
        <item x="561"/>
        <item x="2361"/>
        <item x="2779"/>
        <item x="1716"/>
        <item x="1811"/>
        <item x="2150"/>
        <item x="2789"/>
        <item x="1591"/>
        <item x="863"/>
        <item x="2096"/>
        <item x="954"/>
        <item x="2749"/>
        <item x="1660"/>
        <item x="2585"/>
        <item x="2094"/>
        <item x="2074"/>
        <item x="2165"/>
        <item x="2581"/>
        <item x="974"/>
        <item x="1456"/>
        <item x="511"/>
        <item x="2300"/>
        <item x="1300"/>
        <item x="2649"/>
        <item x="1211"/>
        <item x="1231"/>
        <item x="421"/>
        <item x="466"/>
        <item x="1343"/>
        <item x="2754"/>
        <item x="1099"/>
        <item x="1378"/>
        <item x="356"/>
        <item x="1437"/>
        <item x="1815"/>
        <item x="990"/>
        <item x="1556"/>
        <item x="4"/>
        <item x="2583"/>
        <item x="1761"/>
        <item x="2128"/>
        <item x="1583"/>
        <item x="459"/>
        <item x="14"/>
        <item x="668"/>
        <item x="906"/>
        <item x="1530"/>
        <item x="1485"/>
        <item x="2358"/>
        <item x="2790"/>
        <item x="299"/>
        <item x="10"/>
        <item x="1998"/>
        <item x="2958"/>
        <item x="1212"/>
        <item x="2671"/>
        <item x="977"/>
        <item x="1634"/>
        <item x="1361"/>
        <item x="2206"/>
        <item x="2818"/>
        <item x="357"/>
        <item x="1495"/>
        <item x="618"/>
        <item x="2475"/>
        <item x="1869"/>
        <item x="2133"/>
        <item x="1041"/>
        <item x="992"/>
        <item x="3017"/>
        <item x="573"/>
        <item x="1499"/>
        <item x="251"/>
        <item x="821"/>
        <item x="2163"/>
        <item x="2264"/>
        <item x="1287"/>
        <item x="2224"/>
        <item x="3015"/>
        <item x="1913"/>
        <item x="1428"/>
        <item x="300"/>
        <item x="1774"/>
        <item x="457"/>
        <item x="1098"/>
        <item x="1301"/>
        <item x="631"/>
        <item x="1902"/>
        <item x="2176"/>
        <item x="757"/>
        <item x="2911"/>
        <item x="2098"/>
        <item x="206"/>
        <item x="531"/>
        <item x="608"/>
        <item x="1247"/>
        <item x="1092"/>
        <item x="1215"/>
        <item x="33"/>
        <item x="1659"/>
        <item x="2330"/>
        <item x="1150"/>
        <item x="1762"/>
        <item x="1077"/>
        <item x="2518"/>
        <item x="538"/>
        <item x="819"/>
        <item x="840"/>
        <item x="1674"/>
        <item x="850"/>
        <item x="1370"/>
        <item x="319"/>
        <item x="84"/>
        <item x="2869"/>
        <item x="699"/>
        <item x="1987"/>
        <item x="2375"/>
        <item x="853"/>
        <item x="1004"/>
        <item x="1631"/>
        <item x="1737"/>
        <item x="36"/>
        <item x="1800"/>
        <item x="862"/>
        <item x="355"/>
        <item x="1969"/>
        <item x="740"/>
        <item x="667"/>
        <item x="2253"/>
        <item x="787"/>
        <item x="1641"/>
        <item x="1482"/>
        <item x="188"/>
        <item x="1354"/>
        <item x="1953"/>
        <item x="2040"/>
        <item x="1566"/>
        <item x="2658"/>
        <item x="2530"/>
        <item x="2626"/>
        <item x="1929"/>
        <item x="1136"/>
        <item x="2288"/>
        <item x="2355"/>
        <item x="15"/>
        <item x="413"/>
        <item x="1602"/>
        <item x="1403"/>
        <item x="771"/>
        <item x="716"/>
        <item x="985"/>
        <item x="1032"/>
        <item x="2605"/>
        <item x="150"/>
        <item x="843"/>
        <item x="918"/>
        <item x="1093"/>
        <item x="1765"/>
        <item x="2845"/>
        <item x="1927"/>
        <item x="2539"/>
        <item x="2103"/>
        <item x="1213"/>
        <item x="1863"/>
        <item x="2511"/>
        <item x="2920"/>
        <item x="2687"/>
        <item x="1190"/>
        <item x="1647"/>
        <item x="2536"/>
        <item x="2864"/>
        <item x="284"/>
        <item x="1854"/>
        <item x="465"/>
        <item x="1444"/>
        <item x="2955"/>
        <item x="1991"/>
        <item x="2202"/>
        <item x="1839"/>
        <item x="1114"/>
        <item x="1860"/>
        <item x="1901"/>
        <item x="1381"/>
        <item x="2686"/>
        <item x="2006"/>
        <item x="1770"/>
        <item x="2156"/>
        <item x="2028"/>
        <item x="1203"/>
        <item x="802"/>
        <item x="1843"/>
        <item x="2060"/>
        <item x="1976"/>
        <item x="189"/>
        <item x="829"/>
        <item x="2778"/>
        <item x="2341"/>
        <item x="741"/>
        <item x="1140"/>
        <item x="2587"/>
        <item x="1741"/>
        <item x="523"/>
        <item x="1008"/>
        <item x="414"/>
        <item x="2851"/>
        <item x="1851"/>
        <item x="70"/>
        <item x="136"/>
        <item x="2678"/>
        <item x="1384"/>
        <item x="2395"/>
        <item x="2001"/>
        <item x="1051"/>
        <item x="2387"/>
        <item x="1529"/>
        <item x="2520"/>
        <item x="2913"/>
        <item x="1383"/>
        <item x="2460"/>
        <item x="1524"/>
        <item x="1753"/>
        <item x="883"/>
        <item x="2862"/>
        <item x="25"/>
        <item x="508"/>
        <item x="784"/>
        <item x="322"/>
        <item x="698"/>
        <item x="2434"/>
        <item x="1239"/>
        <item x="1045"/>
        <item x="1727"/>
        <item x="502"/>
        <item x="2329"/>
        <item x="2924"/>
        <item x="1413"/>
        <item x="1157"/>
        <item x="1989"/>
        <item x="2576"/>
        <item x="2667"/>
        <item x="882"/>
        <item x="2827"/>
        <item x="2184"/>
        <item x="1189"/>
        <item x="2512"/>
        <item x="841"/>
        <item x="3020"/>
        <item x="2761"/>
        <item x="1755"/>
        <item x="1446"/>
        <item x="2022"/>
        <item x="599"/>
        <item x="2695"/>
        <item x="2800"/>
        <item x="2445"/>
        <item x="1011"/>
        <item x="2775"/>
        <item x="2182"/>
        <item x="993"/>
        <item x="2430"/>
        <item x="2327"/>
        <item x="1352"/>
        <item x="2125"/>
        <item x="994"/>
        <item x="2257"/>
        <item x="504"/>
        <item x="173"/>
        <item x="1973"/>
        <item x="464"/>
        <item t="default"/>
      </items>
    </pivotField>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showAll="0"/>
    <pivotField showAll="0"/>
    <pivotField numFmtId="164" showAll="0">
      <items count="3023">
        <item x="321"/>
        <item x="1424"/>
        <item x="823"/>
        <item x="2938"/>
        <item x="800"/>
        <item x="8"/>
        <item x="1278"/>
        <item x="2085"/>
        <item x="178"/>
        <item x="1298"/>
        <item x="279"/>
        <item x="3010"/>
        <item x="502"/>
        <item x="237"/>
        <item x="2398"/>
        <item x="2850"/>
        <item x="1529"/>
        <item x="344"/>
        <item x="2392"/>
        <item x="1283"/>
        <item x="984"/>
        <item x="1447"/>
        <item x="2308"/>
        <item x="2690"/>
        <item x="1912"/>
        <item x="2060"/>
        <item x="1038"/>
        <item x="1110"/>
        <item x="2245"/>
        <item x="2758"/>
        <item x="2370"/>
        <item x="415"/>
        <item x="2018"/>
        <item x="2577"/>
        <item x="2866"/>
        <item x="1002"/>
        <item x="2315"/>
        <item x="2431"/>
        <item x="1848"/>
        <item x="2359"/>
        <item x="1810"/>
        <item x="2434"/>
        <item x="678"/>
        <item x="1583"/>
        <item x="2836"/>
        <item x="1518"/>
        <item x="1523"/>
        <item x="2591"/>
        <item x="851"/>
        <item x="1843"/>
        <item x="1386"/>
        <item x="575"/>
        <item x="1987"/>
        <item x="2573"/>
        <item x="1118"/>
        <item x="1143"/>
        <item x="1218"/>
        <item x="2078"/>
        <item x="1776"/>
        <item x="505"/>
        <item x="736"/>
        <item x="1736"/>
        <item x="660"/>
        <item x="904"/>
        <item x="1476"/>
        <item x="1376"/>
        <item x="433"/>
        <item x="1259"/>
        <item x="1995"/>
        <item x="775"/>
        <item x="864"/>
        <item x="609"/>
        <item x="1735"/>
        <item x="2473"/>
        <item x="2451"/>
        <item x="1905"/>
        <item x="1135"/>
        <item x="98"/>
        <item x="1133"/>
        <item x="1933"/>
        <item x="1789"/>
        <item x="1395"/>
        <item x="1807"/>
        <item x="602"/>
        <item x="1390"/>
        <item x="1819"/>
        <item x="2667"/>
        <item x="1322"/>
        <item x="2483"/>
        <item x="184"/>
        <item x="2253"/>
        <item x="1580"/>
        <item x="2295"/>
        <item x="1258"/>
        <item x="2927"/>
        <item x="952"/>
        <item x="1022"/>
        <item x="2409"/>
        <item x="447"/>
        <item x="2492"/>
        <item x="2989"/>
        <item x="567"/>
        <item x="1188"/>
        <item x="1883"/>
        <item x="756"/>
        <item x="2849"/>
        <item x="1098"/>
        <item x="2646"/>
        <item x="2838"/>
        <item x="2600"/>
        <item x="1055"/>
        <item x="332"/>
        <item x="1731"/>
        <item x="1204"/>
        <item x="1803"/>
        <item x="2552"/>
        <item x="2564"/>
        <item x="1417"/>
        <item x="112"/>
        <item x="514"/>
        <item x="712"/>
        <item x="782"/>
        <item x="234"/>
        <item x="1623"/>
        <item x="1823"/>
        <item x="714"/>
        <item x="1685"/>
        <item x="2093"/>
        <item x="2940"/>
        <item x="222"/>
        <item x="862"/>
        <item x="2144"/>
        <item x="2857"/>
        <item x="2999"/>
        <item x="35"/>
        <item x="2907"/>
        <item x="667"/>
        <item x="2255"/>
        <item x="1636"/>
        <item x="2682"/>
        <item x="2894"/>
        <item x="2707"/>
        <item x="2671"/>
        <item x="2790"/>
        <item x="1612"/>
        <item x="1183"/>
        <item x="1506"/>
        <item x="2592"/>
        <item x="2824"/>
        <item x="1873"/>
        <item x="1932"/>
        <item x="1575"/>
        <item x="669"/>
        <item x="1186"/>
        <item x="3003"/>
        <item x="2912"/>
        <item x="958"/>
        <item x="808"/>
        <item x="503"/>
        <item x="1171"/>
        <item x="2014"/>
        <item x="427"/>
        <item x="219"/>
        <item x="1280"/>
        <item x="142"/>
        <item x="1160"/>
        <item x="1713"/>
        <item x="1915"/>
        <item x="394"/>
        <item x="5"/>
        <item x="389"/>
        <item x="2466"/>
        <item x="340"/>
        <item x="455"/>
        <item x="1869"/>
        <item x="2131"/>
        <item x="185"/>
        <item x="534"/>
        <item x="2145"/>
        <item x="1348"/>
        <item x="769"/>
        <item x="944"/>
        <item x="1698"/>
        <item x="396"/>
        <item x="1679"/>
        <item x="190"/>
        <item x="2472"/>
        <item x="45"/>
        <item x="13"/>
        <item x="2282"/>
        <item x="556"/>
        <item x="316"/>
        <item x="2621"/>
        <item x="1130"/>
        <item x="2481"/>
        <item x="622"/>
        <item x="917"/>
        <item x="2647"/>
        <item x="2252"/>
        <item x="2054"/>
        <item x="704"/>
        <item x="1727"/>
        <item x="2117"/>
        <item x="989"/>
        <item x="925"/>
        <item x="2651"/>
        <item x="2796"/>
        <item x="1233"/>
        <item x="223"/>
        <item x="2016"/>
        <item x="754"/>
        <item x="2817"/>
        <item x="1688"/>
        <item x="710"/>
        <item x="2124"/>
        <item x="1487"/>
        <item x="1140"/>
        <item x="1373"/>
        <item x="2174"/>
        <item x="2165"/>
        <item x="1629"/>
        <item x="1598"/>
        <item x="1096"/>
        <item x="208"/>
        <item x="73"/>
        <item x="1554"/>
        <item x="1343"/>
        <item x="1260"/>
        <item x="2260"/>
        <item x="1117"/>
        <item x="2799"/>
        <item x="2740"/>
        <item x="870"/>
        <item x="2816"/>
        <item x="2540"/>
        <item x="2261"/>
        <item x="215"/>
        <item x="528"/>
        <item x="2958"/>
        <item x="1939"/>
        <item x="194"/>
        <item x="1363"/>
        <item x="231"/>
        <item x="577"/>
        <item x="1444"/>
        <item x="2847"/>
        <item x="1079"/>
        <item x="2307"/>
        <item x="2480"/>
        <item x="778"/>
        <item x="241"/>
        <item x="245"/>
        <item x="347"/>
        <item x="2943"/>
        <item x="2297"/>
        <item x="1273"/>
        <item x="1340"/>
        <item x="2329"/>
        <item x="1422"/>
        <item x="1148"/>
        <item x="1405"/>
        <item x="1898"/>
        <item x="2087"/>
        <item x="171"/>
        <item x="860"/>
        <item x="1686"/>
        <item x="839"/>
        <item x="1300"/>
        <item x="1103"/>
        <item x="1693"/>
        <item x="702"/>
        <item x="105"/>
        <item x="2936"/>
        <item x="1512"/>
        <item x="1238"/>
        <item x="1175"/>
        <item x="963"/>
        <item x="1568"/>
        <item x="431"/>
        <item x="426"/>
        <item x="2666"/>
        <item x="1262"/>
        <item x="1109"/>
        <item x="4"/>
        <item x="150"/>
        <item x="408"/>
        <item x="2882"/>
        <item x="2589"/>
        <item x="2533"/>
        <item x="2741"/>
        <item x="694"/>
        <item x="978"/>
        <item x="328"/>
        <item x="1310"/>
        <item x="1730"/>
        <item x="365"/>
        <item x="1397"/>
        <item x="2126"/>
        <item x="795"/>
        <item x="1834"/>
        <item x="1321"/>
        <item x="933"/>
        <item x="605"/>
        <item x="1020"/>
        <item x="3007"/>
        <item x="2026"/>
        <item x="135"/>
        <item x="119"/>
        <item x="235"/>
        <item x="2318"/>
        <item x="2283"/>
        <item x="586"/>
        <item x="1042"/>
        <item x="2807"/>
        <item x="1849"/>
        <item x="2751"/>
        <item x="2019"/>
        <item x="2609"/>
        <item x="1336"/>
        <item x="1111"/>
        <item x="220"/>
        <item x="2732"/>
        <item x="849"/>
        <item x="77"/>
        <item x="122"/>
        <item x="2995"/>
        <item x="205"/>
        <item x="2743"/>
        <item x="977"/>
        <item x="111"/>
        <item x="423"/>
        <item x="499"/>
        <item x="2467"/>
        <item x="585"/>
        <item x="2274"/>
        <item x="1326"/>
        <item x="559"/>
        <item x="1825"/>
        <item x="2474"/>
        <item x="3"/>
        <item x="249"/>
        <item x="2548"/>
        <item x="1630"/>
        <item x="844"/>
        <item x="2706"/>
        <item x="2176"/>
        <item x="1822"/>
        <item x="590"/>
        <item x="2714"/>
        <item x="198"/>
        <item x="1985"/>
        <item x="1070"/>
        <item x="453"/>
        <item x="1853"/>
        <item x="498"/>
        <item x="1174"/>
        <item x="2734"/>
        <item x="460"/>
        <item x="1010"/>
        <item x="2774"/>
        <item x="1097"/>
        <item x="1584"/>
        <item x="491"/>
        <item x="1325"/>
        <item x="535"/>
        <item x="888"/>
        <item x="2426"/>
        <item x="2108"/>
        <item x="202"/>
        <item x="1222"/>
        <item x="1357"/>
        <item x="2715"/>
        <item x="1220"/>
        <item x="390"/>
        <item x="261"/>
        <item x="1037"/>
        <item x="1457"/>
        <item x="2542"/>
        <item x="1058"/>
        <item x="1012"/>
        <item x="565"/>
        <item x="1469"/>
        <item x="1712"/>
        <item x="1198"/>
        <item x="1311"/>
        <item x="633"/>
        <item x="226"/>
        <item x="2639"/>
        <item x="815"/>
        <item x="653"/>
        <item x="1877"/>
        <item x="1587"/>
        <item x="1658"/>
        <item x="2219"/>
        <item x="812"/>
        <item x="248"/>
        <item x="351"/>
        <item x="267"/>
        <item x="2372"/>
        <item x="1288"/>
        <item x="861"/>
        <item x="1189"/>
        <item x="1805"/>
        <item x="1369"/>
        <item x="2226"/>
        <item x="243"/>
        <item x="2200"/>
        <item x="1415"/>
        <item x="1948"/>
        <item x="967"/>
        <item x="2229"/>
        <item x="2361"/>
        <item x="1842"/>
        <item x="2898"/>
        <item x="210"/>
        <item x="1959"/>
        <item x="1276"/>
        <item x="434"/>
        <item x="1779"/>
        <item x="1269"/>
        <item x="2482"/>
        <item x="492"/>
        <item x="630"/>
        <item x="2935"/>
        <item x="1463"/>
        <item x="758"/>
        <item x="651"/>
        <item x="1522"/>
        <item x="957"/>
        <item x="2010"/>
        <item x="953"/>
        <item x="2373"/>
        <item x="1482"/>
        <item x="1448"/>
        <item x="2896"/>
        <item x="2503"/>
        <item x="865"/>
        <item x="1990"/>
        <item x="2502"/>
        <item x="32"/>
        <item x="2017"/>
        <item x="726"/>
        <item x="1364"/>
        <item x="2969"/>
        <item x="2551"/>
        <item x="2008"/>
        <item x="1046"/>
        <item x="1504"/>
        <item x="2224"/>
        <item x="2237"/>
        <item x="1015"/>
        <item x="2988"/>
        <item x="1398"/>
        <item x="1514"/>
        <item x="352"/>
        <item x="2368"/>
        <item x="2410"/>
        <item x="2382"/>
        <item x="1695"/>
        <item x="2724"/>
        <item x="766"/>
        <item x="550"/>
        <item x="11"/>
        <item x="411"/>
        <item x="889"/>
        <item x="2496"/>
        <item x="1590"/>
        <item x="257"/>
        <item x="2076"/>
        <item x="897"/>
        <item x="2814"/>
        <item x="668"/>
        <item x="2649"/>
        <item x="1840"/>
        <item x="878"/>
        <item x="603"/>
        <item x="2729"/>
        <item x="845"/>
        <item x="1726"/>
        <item x="2335"/>
        <item x="96"/>
        <item x="68"/>
        <item x="80"/>
        <item x="109"/>
        <item x="1752"/>
        <item x="2484"/>
        <item x="629"/>
        <item x="1655"/>
        <item x="686"/>
        <item x="1758"/>
        <item x="131"/>
        <item x="1657"/>
        <item x="2642"/>
        <item x="995"/>
        <item x="199"/>
        <item x="799"/>
        <item x="76"/>
        <item x="1268"/>
        <item x="783"/>
        <item x="2683"/>
        <item x="2952"/>
        <item x="164"/>
        <item x="1732"/>
        <item x="2623"/>
        <item x="2412"/>
        <item x="2562"/>
        <item x="186"/>
        <item x="213"/>
        <item x="2362"/>
        <item x="798"/>
        <item x="1141"/>
        <item x="1513"/>
        <item x="1292"/>
        <item x="1203"/>
        <item x="713"/>
        <item x="592"/>
        <item x="3005"/>
        <item x="1755"/>
        <item x="2038"/>
        <item x="583"/>
        <item x="472"/>
        <item x="167"/>
        <item x="385"/>
        <item x="2514"/>
        <item x="1191"/>
        <item x="1004"/>
        <item x="735"/>
        <item x="1089"/>
        <item x="1771"/>
        <item x="2550"/>
        <item x="2770"/>
        <item x="2089"/>
        <item x="2975"/>
        <item x="1177"/>
        <item x="955"/>
        <item x="2212"/>
        <item x="107"/>
        <item x="680"/>
        <item x="2079"/>
        <item x="1205"/>
        <item x="1541"/>
        <item x="1478"/>
        <item x="1061"/>
        <item x="743"/>
        <item x="2364"/>
        <item x="947"/>
        <item x="1255"/>
        <item x="2692"/>
        <item x="2893"/>
        <item x="474"/>
        <item x="1154"/>
        <item x="706"/>
        <item x="1539"/>
        <item x="275"/>
        <item x="489"/>
        <item x="1594"/>
        <item x="2327"/>
        <item x="2917"/>
        <item x="1609"/>
        <item x="1159"/>
        <item x="1305"/>
        <item x="1907"/>
        <item x="2113"/>
        <item x="1359"/>
        <item x="378"/>
        <item x="2910"/>
        <item x="401"/>
        <item x="2209"/>
        <item x="1714"/>
        <item x="2256"/>
        <item x="239"/>
        <item x="1928"/>
        <item x="2420"/>
        <item x="2640"/>
        <item x="1845"/>
        <item x="703"/>
        <item x="2430"/>
        <item x="914"/>
        <item x="1718"/>
        <item x="2645"/>
        <item x="2536"/>
        <item x="28"/>
        <item x="1172"/>
        <item x="1668"/>
        <item x="1294"/>
        <item x="2877"/>
        <item x="765"/>
        <item x="2972"/>
        <item x="1885"/>
        <item x="576"/>
        <item x="1552"/>
        <item x="1953"/>
        <item x="2024"/>
        <item x="1074"/>
        <item x="2427"/>
        <item x="438"/>
        <item x="1211"/>
        <item x="1610"/>
        <item x="1193"/>
        <item x="2876"/>
        <item x="2546"/>
        <item x="2132"/>
        <item x="293"/>
        <item x="334"/>
        <item x="1678"/>
        <item x="1888"/>
        <item x="2665"/>
        <item x="501"/>
        <item x="2628"/>
        <item x="296"/>
        <item x="975"/>
        <item x="2311"/>
        <item x="510"/>
        <item x="393"/>
        <item x="2378"/>
        <item x="921"/>
        <item x="2968"/>
        <item x="1290"/>
        <item x="517"/>
        <item x="657"/>
        <item x="2407"/>
        <item x="551"/>
        <item x="643"/>
        <item x="97"/>
        <item x="1003"/>
        <item x="338"/>
        <item x="776"/>
        <item x="1535"/>
        <item x="2941"/>
        <item x="1370"/>
        <item x="596"/>
        <item x="1315"/>
        <item x="2570"/>
        <item x="2303"/>
        <item x="611"/>
        <item x="1613"/>
        <item x="2631"/>
        <item x="1566"/>
        <item x="2190"/>
        <item x="2599"/>
        <item x="803"/>
        <item x="2629"/>
        <item x="515"/>
        <item x="2129"/>
        <item x="153"/>
        <item x="1902"/>
        <item x="1814"/>
        <item x="2458"/>
        <item x="2290"/>
        <item x="2630"/>
        <item x="1085"/>
        <item x="2541"/>
        <item x="1784"/>
        <item x="2528"/>
        <item x="2027"/>
        <item x="1682"/>
        <item x="2266"/>
        <item x="998"/>
        <item x="308"/>
        <item x="71"/>
        <item x="1324"/>
        <item x="250"/>
        <item x="2864"/>
        <item x="323"/>
        <item x="2084"/>
        <item x="2825"/>
        <item x="1804"/>
        <item x="1886"/>
        <item x="2812"/>
        <item x="733"/>
        <item x="449"/>
        <item x="2655"/>
        <item x="1560"/>
        <item x="867"/>
        <item x="1762"/>
        <item x="768"/>
        <item x="584"/>
        <item x="2624"/>
        <item x="1144"/>
        <item x="16"/>
        <item x="2254"/>
        <item x="1600"/>
        <item x="691"/>
        <item x="1464"/>
        <item x="290"/>
        <item x="2437"/>
        <item x="2423"/>
        <item x="2658"/>
        <item x="1245"/>
        <item x="569"/>
        <item x="2098"/>
        <item x="527"/>
        <item x="2354"/>
        <item x="126"/>
        <item x="2568"/>
        <item x="329"/>
        <item x="2070"/>
        <item x="770"/>
        <item x="1519"/>
        <item x="2763"/>
        <item x="2464"/>
        <item x="436"/>
        <item x="2186"/>
        <item x="1116"/>
        <item x="3001"/>
        <item x="1895"/>
        <item x="1917"/>
        <item x="117"/>
        <item x="1745"/>
        <item x="1271"/>
        <item x="3009"/>
        <item x="141"/>
        <item x="1225"/>
        <item x="1168"/>
        <item x="2322"/>
        <item x="2944"/>
        <item x="1185"/>
        <item x="1418"/>
        <item x="890"/>
        <item x="1137"/>
        <item x="788"/>
        <item x="166"/>
        <item x="1100"/>
        <item x="2527"/>
        <item x="1638"/>
        <item x="2371"/>
        <item x="2238"/>
        <item x="699"/>
        <item x="734"/>
        <item x="2901"/>
        <item x="2532"/>
        <item x="1773"/>
        <item x="3012"/>
        <item x="307"/>
        <item x="54"/>
        <item x="2822"/>
        <item x="331"/>
        <item x="588"/>
        <item x="661"/>
        <item x="597"/>
        <item x="1437"/>
        <item x="2240"/>
        <item x="2993"/>
        <item x="2215"/>
        <item x="129"/>
        <item x="1551"/>
        <item x="2949"/>
        <item x="2947"/>
        <item x="715"/>
        <item x="479"/>
        <item x="2393"/>
        <item x="2491"/>
        <item x="1102"/>
        <item x="1864"/>
        <item x="1389"/>
        <item x="1862"/>
        <item x="1241"/>
        <item x="55"/>
        <item x="350"/>
        <item x="2233"/>
        <item x="1149"/>
        <item x="555"/>
        <item x="2067"/>
        <item x="1030"/>
        <item x="601"/>
        <item x="2485"/>
        <item x="650"/>
        <item x="2720"/>
        <item x="885"/>
        <item x="2685"/>
        <item x="1151"/>
        <item x="1691"/>
        <item x="2103"/>
        <item x="1563"/>
        <item x="2911"/>
        <item x="2250"/>
        <item x="2092"/>
        <item x="2445"/>
        <item x="180"/>
        <item x="2873"/>
        <item x="2196"/>
        <item x="495"/>
        <item x="574"/>
        <item x="1949"/>
        <item x="2971"/>
        <item x="2991"/>
        <item x="1962"/>
        <item x="493"/>
        <item x="717"/>
        <item x="280"/>
        <item x="2450"/>
        <item x="2337"/>
        <item x="1257"/>
        <item x="2635"/>
        <item x="2660"/>
        <item x="2046"/>
        <item x="1893"/>
        <item x="509"/>
        <item x="2848"/>
        <item x="2811"/>
        <item x="1454"/>
        <item x="1139"/>
        <item x="638"/>
        <item x="2987"/>
        <item x="1903"/>
        <item x="1733"/>
        <item x="512"/>
        <item x="2925"/>
        <item x="1625"/>
        <item x="1643"/>
        <item x="2056"/>
        <item x="628"/>
        <item x="1944"/>
        <item x="1656"/>
        <item x="2697"/>
        <item x="192"/>
        <item x="1194"/>
        <item x="480"/>
        <item x="1157"/>
        <item x="387"/>
        <item x="2333"/>
        <item x="2114"/>
        <item x="2442"/>
        <item x="2746"/>
        <item x="838"/>
        <item x="1561"/>
        <item x="2831"/>
        <item x="887"/>
        <item x="2518"/>
        <item x="960"/>
        <item x="948"/>
        <item x="1378"/>
        <item x="1"/>
        <item x="1446"/>
        <item x="1327"/>
        <item x="2508"/>
        <item x="2495"/>
        <item x="1786"/>
        <item x="930"/>
        <item x="125"/>
        <item x="20"/>
        <item x="2095"/>
        <item x="1910"/>
        <item x="711"/>
        <item x="2348"/>
        <item x="1275"/>
        <item x="88"/>
        <item x="1335"/>
        <item x="1455"/>
        <item x="2721"/>
        <item x="1593"/>
        <item x="767"/>
        <item x="869"/>
        <item x="2151"/>
        <item x="2526"/>
        <item x="684"/>
        <item x="2498"/>
        <item x="2634"/>
        <item x="846"/>
        <item x="232"/>
        <item x="297"/>
        <item x="2607"/>
        <item x="2037"/>
        <item x="1244"/>
        <item x="842"/>
        <item x="2872"/>
        <item x="2264"/>
        <item x="1618"/>
        <item x="70"/>
        <item x="2883"/>
        <item x="1604"/>
        <item x="452"/>
        <item x="6"/>
        <item x="310"/>
        <item x="2821"/>
        <item x="2004"/>
        <item x="982"/>
        <item x="683"/>
        <item x="2613"/>
        <item x="337"/>
        <item x="18"/>
        <item x="681"/>
        <item x="2208"/>
        <item x="1408"/>
        <item x="404"/>
        <item x="1605"/>
        <item x="2983"/>
        <item x="1646"/>
        <item x="974"/>
        <item x="2347"/>
        <item x="1123"/>
        <item x="1830"/>
        <item x="2065"/>
        <item x="53"/>
        <item x="382"/>
        <item x="301"/>
        <item x="600"/>
        <item x="1105"/>
        <item x="2662"/>
        <item x="2726"/>
        <item x="2444"/>
        <item x="478"/>
        <item x="311"/>
        <item x="159"/>
        <item x="2452"/>
        <item x="1314"/>
        <item x="1212"/>
        <item x="1884"/>
        <item x="1005"/>
        <item x="346"/>
        <item x="2312"/>
        <item x="360"/>
        <item x="2780"/>
        <item x="2772"/>
        <item x="2637"/>
        <item x="2275"/>
        <item x="543"/>
        <item x="2033"/>
        <item x="1659"/>
        <item x="294"/>
        <item x="672"/>
        <item x="2025"/>
        <item x="956"/>
        <item x="1430"/>
        <item x="2951"/>
        <item x="358"/>
        <item x="1981"/>
        <item x="2141"/>
        <item x="1521"/>
        <item x="1209"/>
        <item x="2808"/>
        <item x="1628"/>
        <item x="990"/>
        <item x="1086"/>
        <item x="2011"/>
        <item x="2538"/>
        <item x="1366"/>
        <item x="2005"/>
        <item x="635"/>
        <item x="2974"/>
        <item x="1534"/>
        <item x="2073"/>
        <item x="1360"/>
        <item x="907"/>
        <item x="1704"/>
        <item x="2970"/>
        <item x="909"/>
        <item x="1818"/>
        <item x="2341"/>
        <item x="1958"/>
        <item x="2967"/>
        <item x="895"/>
        <item x="1709"/>
        <item x="2840"/>
        <item x="827"/>
        <item x="2328"/>
        <item x="1965"/>
        <item x="2020"/>
        <item x="1672"/>
        <item x="2653"/>
        <item x="1434"/>
        <item x="632"/>
        <item x="1451"/>
        <item x="2279"/>
        <item x="49"/>
        <item x="2744"/>
        <item x="138"/>
        <item x="1692"/>
        <item x="3015"/>
        <item x="1596"/>
        <item x="1475"/>
        <item x="2616"/>
        <item x="260"/>
        <item x="2980"/>
        <item x="2435"/>
        <item x="1075"/>
        <item x="1507"/>
        <item x="2257"/>
        <item x="881"/>
        <item x="196"/>
        <item x="200"/>
        <item x="2194"/>
        <item x="2736"/>
        <item x="2545"/>
        <item x="2783"/>
        <item x="1338"/>
        <item x="1863"/>
        <item x="2230"/>
        <item x="1734"/>
        <item x="211"/>
        <item x="44"/>
        <item x="627"/>
        <item x="1677"/>
        <item x="85"/>
        <item x="2892"/>
        <item x="1377"/>
        <item x="931"/>
        <item x="1173"/>
        <item x="824"/>
        <item x="1765"/>
        <item x="143"/>
        <item x="1957"/>
        <item x="191"/>
        <item x="2745"/>
        <item x="2296"/>
        <item x="2986"/>
        <item x="2064"/>
        <item x="19"/>
        <item x="2477"/>
        <item x="727"/>
        <item x="2723"/>
        <item x="1018"/>
        <item x="2022"/>
        <item x="560"/>
        <item x="253"/>
        <item x="2284"/>
        <item x="2459"/>
        <item x="753"/>
        <item x="2777"/>
        <item x="1620"/>
        <item x="1413"/>
        <item x="1152"/>
        <item x="797"/>
        <item x="825"/>
        <item x="2449"/>
        <item x="283"/>
        <item x="1210"/>
        <item x="155"/>
        <item x="737"/>
        <item x="566"/>
        <item x="1165"/>
        <item x="962"/>
        <item x="2429"/>
        <item x="1178"/>
        <item x="2979"/>
        <item x="2234"/>
        <item x="2377"/>
        <item x="1946"/>
        <item x="1407"/>
        <item x="1113"/>
        <item x="1297"/>
        <item x="946"/>
        <item x="1722"/>
        <item x="2897"/>
        <item x="1423"/>
        <item x="1546"/>
        <item x="1921"/>
        <item x="1416"/>
        <item x="1494"/>
        <item x="2120"/>
        <item x="1443"/>
        <item x="1515"/>
        <item x="2288"/>
        <item x="1062"/>
        <item x="1145"/>
        <item x="882"/>
        <item x="2852"/>
        <item x="2159"/>
        <item x="595"/>
        <item x="2571"/>
        <item x="1385"/>
        <item x="718"/>
        <item x="533"/>
        <item x="796"/>
        <item x="277"/>
        <item x="1772"/>
        <item x="2436"/>
        <item x="1936"/>
        <item x="2641"/>
        <item x="1806"/>
        <item x="1663"/>
        <item x="2594"/>
        <item x="1941"/>
        <item x="1090"/>
        <item x="2277"/>
        <item x="1394"/>
        <item x="485"/>
        <item x="837"/>
        <item x="2933"/>
        <item x="852"/>
        <item x="482"/>
        <item x="2620"/>
        <item x="282"/>
        <item x="1387"/>
        <item x="2785"/>
        <item x="1284"/>
        <item x="2638"/>
        <item x="1108"/>
        <item x="179"/>
        <item x="507"/>
        <item x="265"/>
        <item x="1252"/>
        <item x="1599"/>
        <item x="1181"/>
        <item x="17"/>
        <item x="1036"/>
        <item x="233"/>
        <item x="794"/>
        <item x="2932"/>
        <item x="1460"/>
        <item x="2673"/>
        <item x="2345"/>
        <item x="1785"/>
        <item x="1787"/>
        <item x="1248"/>
        <item x="2602"/>
        <item x="1299"/>
        <item x="1952"/>
        <item x="247"/>
        <item x="2644"/>
        <item x="898"/>
        <item x="1639"/>
        <item x="1202"/>
        <item x="1647"/>
        <item x="1821"/>
        <item x="716"/>
        <item x="1725"/>
        <item x="1106"/>
        <item x="101"/>
        <item x="475"/>
        <item x="2699"/>
        <item x="652"/>
        <item x="1841"/>
        <item x="579"/>
        <item x="2803"/>
        <item x="1577"/>
        <item x="273"/>
        <item x="2937"/>
        <item x="1537"/>
        <item x="2887"/>
        <item x="831"/>
        <item x="3000"/>
        <item x="300"/>
        <item x="1019"/>
        <item x="1881"/>
        <item x="793"/>
        <item x="1838"/>
        <item x="123"/>
        <item x="2753"/>
        <item x="1396"/>
        <item x="2332"/>
        <item x="3017"/>
        <item x="655"/>
        <item x="548"/>
        <item x="832"/>
        <item x="973"/>
        <item x="157"/>
        <item x="1466"/>
        <item x="183"/>
        <item x="1142"/>
        <item x="908"/>
        <item x="374"/>
        <item x="742"/>
        <item x="615"/>
        <item x="1358"/>
        <item x="1783"/>
        <item x="1689"/>
        <item x="204"/>
        <item x="1960"/>
        <item x="2"/>
        <item x="1906"/>
        <item x="1900"/>
        <item x="2162"/>
        <item x="2626"/>
        <item x="1410"/>
        <item x="2032"/>
        <item x="1236"/>
        <item x="2319"/>
        <item x="1021"/>
        <item x="518"/>
        <item x="1080"/>
        <item x="646"/>
        <item x="871"/>
        <item x="1705"/>
        <item x="1195"/>
        <item x="2221"/>
        <item x="2035"/>
        <item x="2713"/>
        <item x="2475"/>
        <item x="2565"/>
        <item x="386"/>
        <item x="429"/>
        <item x="2170"/>
        <item x="2669"/>
        <item x="1227"/>
        <item x="940"/>
        <item x="532"/>
        <item x="2001"/>
        <item x="2365"/>
        <item x="2829"/>
        <item x="820"/>
        <item x="976"/>
        <item x="1479"/>
        <item x="333"/>
        <item x="1926"/>
        <item x="647"/>
        <item x="130"/>
        <item x="2239"/>
        <item x="1746"/>
        <item x="356"/>
        <item x="2470"/>
        <item x="289"/>
        <item x="1808"/>
        <item x="987"/>
        <item x="744"/>
        <item x="1345"/>
        <item x="251"/>
        <item x="2709"/>
        <item x="2716"/>
        <item x="64"/>
        <item x="2794"/>
        <item x="613"/>
        <item x="1480"/>
        <item x="149"/>
        <item x="2584"/>
        <item x="1246"/>
        <item x="388"/>
        <item x="326"/>
        <item x="1527"/>
        <item x="992"/>
        <item x="2383"/>
        <item x="544"/>
        <item x="1581"/>
        <item x="1615"/>
        <item x="772"/>
        <item x="807"/>
        <item x="291"/>
        <item x="172"/>
        <item x="1562"/>
        <item x="2854"/>
        <item x="2242"/>
        <item x="1316"/>
        <item x="1671"/>
        <item x="2913"/>
        <item x="2249"/>
        <item x="2819"/>
        <item x="2614"/>
        <item x="471"/>
        <item x="1379"/>
        <item x="361"/>
        <item x="1516"/>
        <item x="2413"/>
        <item x="1972"/>
        <item x="2340"/>
        <item x="2128"/>
        <item x="317"/>
        <item x="2581"/>
        <item x="1611"/>
        <item x="2125"/>
        <item x="2199"/>
        <item x="1001"/>
        <item x="1621"/>
        <item x="240"/>
        <item x="1984"/>
        <item x="37"/>
        <item x="2080"/>
        <item x="451"/>
        <item x="2321"/>
        <item x="1028"/>
        <item x="116"/>
        <item x="1230"/>
        <item x="1495"/>
        <item x="541"/>
        <item x="39"/>
        <item x="1483"/>
        <item x="866"/>
        <item x="2820"/>
        <item x="1556"/>
        <item x="2036"/>
        <item x="454"/>
        <item x="262"/>
        <item x="1287"/>
        <item x="2929"/>
        <item x="1938"/>
        <item x="604"/>
        <item x="1872"/>
        <item x="549"/>
        <item x="108"/>
        <item x="335"/>
        <item x="1559"/>
        <item x="2823"/>
        <item x="2696"/>
        <item x="497"/>
        <item x="2294"/>
        <item x="1697"/>
        <item x="2331"/>
        <item x="1187"/>
        <item x="2469"/>
        <item x="624"/>
        <item x="2300"/>
        <item x="988"/>
        <item x="2486"/>
        <item x="540"/>
        <item x="1274"/>
        <item x="2510"/>
        <item x="442"/>
        <item x="1919"/>
        <item x="139"/>
        <item x="720"/>
        <item x="2874"/>
        <item x="826"/>
        <item x="2782"/>
        <item x="380"/>
        <item x="1282"/>
        <item x="1067"/>
        <item x="2403"/>
        <item x="1034"/>
        <item x="1642"/>
        <item x="224"/>
        <item x="1127"/>
        <item x="997"/>
        <item x="1934"/>
        <item x="2338"/>
        <item x="443"/>
        <item x="2784"/>
        <item x="1508"/>
        <item x="258"/>
        <item x="2375"/>
        <item x="670"/>
        <item x="2963"/>
        <item x="698"/>
        <item x="2739"/>
        <item x="755"/>
        <item x="2765"/>
        <item x="1498"/>
        <item x="195"/>
        <item x="2978"/>
        <item x="406"/>
        <item x="2902"/>
        <item x="1465"/>
        <item x="2122"/>
        <item x="2433"/>
        <item x="58"/>
        <item x="115"/>
        <item x="1716"/>
        <item x="402"/>
        <item x="1859"/>
        <item x="2201"/>
        <item x="2909"/>
        <item x="1331"/>
        <item x="1132"/>
        <item x="1533"/>
        <item x="227"/>
        <item x="2727"/>
        <item x="225"/>
        <item x="2948"/>
        <item x="1700"/>
        <item x="757"/>
        <item x="295"/>
        <item x="151"/>
        <item x="578"/>
        <item x="444"/>
        <item x="1039"/>
        <item x="2241"/>
        <item x="2747"/>
        <item x="2827"/>
        <item x="1468"/>
        <item x="2981"/>
        <item x="2471"/>
        <item x="1929"/>
        <item x="700"/>
        <item x="2386"/>
        <item x="353"/>
        <item x="1741"/>
        <item x="1543"/>
        <item x="656"/>
        <item x="372"/>
        <item x="1346"/>
        <item x="2843"/>
        <item x="564"/>
        <item x="2280"/>
        <item x="27"/>
        <item x="1043"/>
        <item x="2982"/>
        <item x="2053"/>
        <item x="1908"/>
        <item x="676"/>
        <item x="1619"/>
        <item x="2804"/>
        <item x="1761"/>
        <item x="2531"/>
        <item x="1768"/>
        <item x="2205"/>
        <item x="1072"/>
        <item x="1764"/>
        <item x="996"/>
        <item x="65"/>
        <item x="2775"/>
        <item x="242"/>
        <item x="2293"/>
        <item x="873"/>
        <item x="1653"/>
        <item x="1266"/>
        <item x="728"/>
        <item x="863"/>
        <item x="816"/>
        <item x="2447"/>
        <item x="2832"/>
        <item x="868"/>
        <item x="1242"/>
        <item x="1740"/>
        <item x="2127"/>
        <item x="2107"/>
        <item x="521"/>
        <item x="1375"/>
        <item x="752"/>
        <item x="1549"/>
        <item x="203"/>
        <item x="1456"/>
        <item x="1112"/>
        <item x="1000"/>
        <item x="2572"/>
        <item x="2853"/>
        <item x="456"/>
        <item x="899"/>
        <item x="2184"/>
        <item x="1064"/>
        <item x="2920"/>
        <item x="1049"/>
        <item x="103"/>
        <item x="1943"/>
        <item x="1857"/>
        <item x="1419"/>
        <item x="1409"/>
        <item x="1524"/>
        <item x="2578"/>
        <item x="57"/>
        <item x="1980"/>
        <item x="2903"/>
        <item x="1606"/>
        <item x="2400"/>
        <item x="2367"/>
        <item x="409"/>
        <item x="2306"/>
        <item x="40"/>
        <item x="1025"/>
        <item x="2942"/>
        <item x="1701"/>
        <item x="342"/>
        <item x="52"/>
        <item x="1044"/>
        <item x="288"/>
        <item x="573"/>
        <item x="2269"/>
        <item x="272"/>
        <item x="880"/>
        <item x="2157"/>
        <item x="848"/>
        <item x="2700"/>
        <item x="2059"/>
        <item x="278"/>
        <item x="56"/>
        <item x="1303"/>
        <item x="663"/>
        <item x="641"/>
        <item x="879"/>
        <item x="891"/>
        <item x="1871"/>
        <item x="2687"/>
        <item x="779"/>
        <item x="1797"/>
        <item x="539"/>
        <item x="2267"/>
        <item x="2860"/>
        <item x="1683"/>
        <item x="2754"/>
        <item x="1228"/>
        <item x="2148"/>
        <item x="2555"/>
        <item x="2619"/>
        <item x="1665"/>
        <item x="2881"/>
        <item x="14"/>
        <item x="2172"/>
        <item x="1747"/>
        <item x="787"/>
        <item x="2291"/>
        <item x="1674"/>
        <item x="1749"/>
        <item x="2930"/>
        <item x="2767"/>
        <item x="2560"/>
        <item x="496"/>
        <item x="2805"/>
        <item x="1817"/>
        <item x="1574"/>
        <item x="1882"/>
        <item x="2625"/>
        <item x="1270"/>
        <item x="968"/>
        <item x="121"/>
        <item x="1250"/>
        <item x="1607"/>
        <item x="739"/>
        <item x="104"/>
        <item x="458"/>
        <item x="2088"/>
        <item x="369"/>
        <item x="2544"/>
        <item x="730"/>
        <item x="2351"/>
        <item x="2457"/>
        <item x="2605"/>
        <item x="1381"/>
        <item x="1312"/>
        <item x="410"/>
        <item x="2247"/>
        <item x="1757"/>
        <item x="2068"/>
        <item x="3002"/>
        <item x="42"/>
        <item x="2899"/>
        <item x="2858"/>
        <item x="587"/>
        <item x="1876"/>
        <item x="100"/>
        <item x="1403"/>
        <item x="1999"/>
        <item x="1114"/>
        <item x="1261"/>
        <item x="2350"/>
        <item x="2678"/>
        <item x="1129"/>
        <item x="2404"/>
        <item x="1013"/>
        <item x="2358"/>
        <item x="2965"/>
        <item x="1392"/>
        <item x="78"/>
        <item x="2701"/>
        <item x="696"/>
        <item x="2071"/>
        <item x="2334"/>
        <item x="38"/>
        <item x="189"/>
        <item x="580"/>
        <item x="1412"/>
        <item x="2961"/>
        <item x="1035"/>
        <item x="1820"/>
        <item x="725"/>
        <item x="1065"/>
        <item x="1510"/>
        <item x="1920"/>
        <item x="2722"/>
        <item x="2834"/>
        <item x="2574"/>
        <item x="2884"/>
        <item x="2203"/>
        <item x="1063"/>
        <item x="1501"/>
        <item x="158"/>
        <item x="2360"/>
        <item x="1616"/>
        <item x="3011"/>
        <item x="610"/>
        <item x="558"/>
        <item x="1591"/>
        <item x="487"/>
        <item x="2711"/>
        <item x="762"/>
        <item x="7"/>
        <item x="1832"/>
        <item x="759"/>
        <item x="937"/>
        <item x="2227"/>
        <item x="1078"/>
        <item x="1918"/>
        <item x="2160"/>
        <item x="2661"/>
        <item x="1913"/>
        <item x="2271"/>
        <item x="2676"/>
        <item x="2028"/>
        <item x="2781"/>
        <item x="79"/>
        <item x="1120"/>
        <item x="1308"/>
        <item x="1595"/>
        <item x="2158"/>
        <item x="903"/>
        <item x="2598"/>
        <item x="530"/>
        <item x="304"/>
        <item x="2534"/>
        <item x="1602"/>
        <item x="2523"/>
        <item x="2494"/>
        <item x="2139"/>
        <item x="552"/>
        <item x="1947"/>
        <item x="912"/>
        <item x="1182"/>
        <item x="665"/>
        <item x="547"/>
        <item x="169"/>
        <item x="841"/>
        <item x="2406"/>
        <item x="589"/>
        <item x="1829"/>
        <item x="1234"/>
        <item x="1170"/>
        <item x="1950"/>
        <item x="1256"/>
        <item x="1497"/>
        <item x="2977"/>
        <item x="1196"/>
        <item x="1633"/>
        <item x="2953"/>
        <item x="1770"/>
        <item x="970"/>
        <item x="1824"/>
        <item x="1351"/>
        <item x="516"/>
        <item x="666"/>
        <item x="2559"/>
        <item x="2795"/>
        <item x="2737"/>
        <item x="2198"/>
        <item x="274"/>
        <item x="961"/>
        <item x="972"/>
        <item x="1138"/>
        <item x="2384"/>
        <item x="814"/>
        <item x="1974"/>
        <item x="2101"/>
        <item x="2006"/>
        <item x="2222"/>
        <item x="2388"/>
        <item x="934"/>
        <item x="2191"/>
        <item x="1007"/>
        <item x="3021"/>
        <item x="1306"/>
        <item x="707"/>
        <item x="2505"/>
        <item x="2516"/>
        <item x="3014"/>
        <item x="1894"/>
        <item x="2352"/>
        <item x="2106"/>
        <item x="2905"/>
        <item x="2278"/>
        <item x="810"/>
        <item x="1296"/>
        <item x="1955"/>
        <item x="2202"/>
        <item x="60"/>
        <item x="2118"/>
        <item x="781"/>
        <item x="1179"/>
        <item x="2712"/>
        <item x="246"/>
        <item x="1472"/>
        <item x="537"/>
        <item x="2525"/>
        <item x="2601"/>
        <item x="2717"/>
        <item x="2195"/>
        <item x="165"/>
        <item x="645"/>
        <item x="407"/>
        <item x="318"/>
        <item x="1924"/>
        <item x="2908"/>
        <item x="1622"/>
        <item x="938"/>
        <item x="2305"/>
        <item x="2232"/>
        <item x="1337"/>
        <item x="259"/>
        <item x="2998"/>
        <item x="1961"/>
        <item x="979"/>
        <item x="392"/>
        <item x="2231"/>
        <item x="1956"/>
        <item x="2489"/>
        <item x="1367"/>
        <item x="324"/>
        <item x="1485"/>
        <item x="1673"/>
        <item x="2029"/>
        <item x="685"/>
        <item x="2922"/>
        <item x="1192"/>
        <item x="2049"/>
        <item x="2109"/>
        <item x="920"/>
        <item x="2815"/>
        <item x="2263"/>
        <item x="47"/>
        <item x="252"/>
        <item x="1867"/>
        <item x="804"/>
        <item x="523"/>
        <item x="1323"/>
        <item x="391"/>
        <item x="1759"/>
        <item x="1891"/>
        <item x="462"/>
        <item x="1800"/>
        <item x="2789"/>
        <item x="1429"/>
        <item x="1329"/>
        <item x="66"/>
        <item x="913"/>
        <item x="466"/>
        <item x="94"/>
        <item x="2945"/>
        <item x="2869"/>
        <item x="834"/>
        <item x="1056"/>
        <item x="2761"/>
        <item x="306"/>
        <item x="1644"/>
        <item x="1973"/>
        <item x="2346"/>
        <item x="2187"/>
        <item x="1651"/>
        <item x="1084"/>
        <item x="1880"/>
        <item x="949"/>
        <item x="2110"/>
        <item x="2389"/>
        <item x="1935"/>
        <item x="2708"/>
        <item x="809"/>
        <item x="182"/>
        <item x="761"/>
        <item x="883"/>
        <item x="2223"/>
        <item x="619"/>
        <item x="1073"/>
        <item x="2119"/>
        <item x="82"/>
        <item x="1564"/>
        <item x="467"/>
        <item x="424"/>
        <item x="785"/>
        <item x="2262"/>
        <item x="2656"/>
        <item x="2802"/>
        <item x="677"/>
        <item x="2691"/>
        <item x="2034"/>
        <item x="1006"/>
        <item x="463"/>
        <item x="1431"/>
        <item x="3006"/>
        <item x="1017"/>
        <item x="2800"/>
        <item x="2517"/>
        <item x="2543"/>
        <item x="2561"/>
        <item x="1850"/>
        <item x="746"/>
        <item x="1104"/>
        <item x="1095"/>
        <item x="893"/>
        <item x="821"/>
        <item x="1026"/>
        <item x="2684"/>
        <item x="732"/>
        <item x="2719"/>
        <item x="1721"/>
        <item x="1059"/>
        <item x="355"/>
        <item x="2339"/>
        <item x="1676"/>
        <item x="2563"/>
        <item x="1247"/>
        <item x="2136"/>
        <item x="2957"/>
        <item x="1632"/>
        <item x="1792"/>
        <item x="916"/>
        <item x="1585"/>
        <item x="1795"/>
        <item x="2455"/>
        <item x="2585"/>
        <item x="1254"/>
        <item x="1937"/>
        <item x="1868"/>
        <item x="2675"/>
        <item x="1493"/>
        <item x="2622"/>
        <item x="2878"/>
        <item x="448"/>
        <item x="1909"/>
        <item x="1499"/>
        <item x="1754"/>
        <item x="23"/>
        <item x="256"/>
        <item x="2188"/>
        <item x="2539"/>
        <item x="1264"/>
        <item x="209"/>
        <item x="905"/>
        <item x="1091"/>
        <item x="1481"/>
        <item x="2865"/>
        <item x="422"/>
        <item x="363"/>
        <item x="1969"/>
        <item x="63"/>
        <item x="1971"/>
        <item x="2044"/>
        <item x="1782"/>
        <item x="120"/>
        <item x="1024"/>
        <item x="1047"/>
        <item x="2787"/>
        <item x="1461"/>
        <item x="2966"/>
        <item x="2259"/>
        <item x="2680"/>
        <item x="833"/>
        <item x="2636"/>
        <item x="2731"/>
        <item x="1330"/>
        <item x="1293"/>
        <item x="2703"/>
        <item x="2813"/>
        <item x="2133"/>
        <item x="417"/>
        <item x="1589"/>
        <item x="2422"/>
        <item x="2604"/>
        <item x="1169"/>
        <item x="1788"/>
        <item x="2547"/>
        <item x="1016"/>
        <item x="1050"/>
        <item x="2217"/>
        <item x="877"/>
        <item x="1163"/>
        <item x="886"/>
        <item x="1520"/>
        <item x="432"/>
        <item x="671"/>
        <item x="1694"/>
        <item x="1069"/>
        <item x="327"/>
        <item x="2147"/>
        <item x="1540"/>
        <item x="1592"/>
        <item x="1836"/>
        <item x="2730"/>
        <item x="617"/>
        <item x="2657"/>
        <item x="2973"/>
        <item x="1489"/>
        <item x="2924"/>
        <item x="2659"/>
        <item x="2919"/>
        <item x="2748"/>
        <item x="266"/>
        <item x="1365"/>
        <item x="1432"/>
        <item x="2778"/>
        <item x="1687"/>
        <item x="777"/>
        <item x="2343"/>
        <item x="398"/>
        <item x="538"/>
        <item x="2270"/>
        <item x="594"/>
        <item x="1382"/>
        <item x="1835"/>
        <item x="760"/>
        <item x="1854"/>
        <item x="2507"/>
        <item x="124"/>
        <item x="673"/>
        <item x="36"/>
        <item x="9"/>
        <item x="2752"/>
        <item x="400"/>
        <item x="1715"/>
        <item x="173"/>
        <item x="1994"/>
        <item x="2206"/>
        <item x="1093"/>
        <item x="33"/>
        <item x="102"/>
        <item x="1660"/>
        <item x="2915"/>
        <item x="1509"/>
        <item x="2856"/>
        <item x="2180"/>
        <item x="2791"/>
        <item x="2179"/>
        <item x="2513"/>
        <item x="570"/>
        <item x="1347"/>
        <item x="368"/>
        <item x="1681"/>
        <item x="1223"/>
        <item x="2633"/>
        <item x="1077"/>
        <item x="1023"/>
        <item x="1492"/>
        <item x="2698"/>
        <item x="980"/>
        <item x="1011"/>
        <item x="2446"/>
        <item x="1690"/>
        <item x="1978"/>
        <item x="268"/>
        <item x="2140"/>
        <item x="1054"/>
        <item x="1780"/>
        <item x="43"/>
        <item x="2146"/>
        <item x="981"/>
        <item x="1861"/>
        <item x="1207"/>
        <item x="2997"/>
        <item x="659"/>
        <item x="500"/>
        <item x="430"/>
        <item x="1996"/>
        <item x="2100"/>
        <item x="2766"/>
        <item x="1588"/>
        <item x="1511"/>
        <item x="2401"/>
        <item x="1267"/>
        <item x="1964"/>
        <item x="238"/>
        <item x="2031"/>
        <item x="1053"/>
        <item x="2336"/>
        <item x="193"/>
        <item x="1545"/>
        <item x="1553"/>
        <item x="375"/>
        <item x="924"/>
        <item x="1048"/>
        <item x="2441"/>
        <item x="2235"/>
        <item x="1666"/>
        <item x="354"/>
        <item x="2725"/>
        <item x="2916"/>
        <item x="805"/>
        <item x="1723"/>
        <item x="3020"/>
        <item x="1428"/>
        <item x="572"/>
        <item x="2323"/>
        <item x="792"/>
        <item x="145"/>
        <item x="2432"/>
        <item x="828"/>
        <item x="2052"/>
        <item x="2479"/>
        <item x="1057"/>
        <item x="292"/>
        <item x="740"/>
        <item x="1307"/>
        <item x="780"/>
        <item x="2871"/>
        <item x="1945"/>
        <item x="607"/>
        <item x="1354"/>
        <item x="2818"/>
        <item x="1158"/>
        <item x="2369"/>
        <item x="593"/>
        <item x="2742"/>
        <item x="1708"/>
        <item x="2177"/>
        <item x="1076"/>
        <item x="359"/>
        <item x="1914"/>
        <item x="2569"/>
        <item x="1119"/>
        <item x="1414"/>
        <item x="2268"/>
        <item x="524"/>
        <item x="648"/>
        <item x="1571"/>
        <item x="2677"/>
        <item x="176"/>
        <item x="2463"/>
        <item x="1517"/>
        <item x="1875"/>
        <item x="1870"/>
        <item x="2314"/>
        <item x="910"/>
        <item x="1826"/>
        <item x="1350"/>
        <item x="1878"/>
        <item x="1525"/>
        <item x="269"/>
        <item x="634"/>
        <item x="1372"/>
        <item x="2686"/>
        <item x="366"/>
        <item x="1801"/>
        <item x="2579"/>
        <item x="2355"/>
        <item x="1815"/>
        <item x="1029"/>
        <item x="644"/>
        <item x="857"/>
        <item x="1767"/>
        <item x="161"/>
        <item x="1904"/>
        <item x="2225"/>
        <item x="2762"/>
        <item x="106"/>
        <item x="2171"/>
        <item x="2798"/>
        <item x="1411"/>
        <item x="114"/>
        <item x="945"/>
        <item x="1441"/>
        <item x="941"/>
        <item x="2984"/>
        <item x="2461"/>
        <item x="2465"/>
        <item x="1617"/>
        <item x="2833"/>
        <item x="2115"/>
        <item x="2760"/>
        <item x="1333"/>
        <item x="2050"/>
        <item x="2580"/>
        <item x="688"/>
        <item x="2702"/>
        <item x="1206"/>
        <item x="1967"/>
        <item x="2015"/>
        <item x="1983"/>
        <item x="1555"/>
        <item x="118"/>
        <item x="1570"/>
        <item x="336"/>
        <item x="1986"/>
        <item x="244"/>
        <item x="48"/>
        <item x="2769"/>
        <item x="2610"/>
        <item x="763"/>
        <item x="2650"/>
        <item x="900"/>
        <item x="1235"/>
        <item x="440"/>
        <item x="2012"/>
        <item x="2055"/>
        <item x="371"/>
        <item x="2192"/>
        <item x="90"/>
        <item x="1573"/>
        <item x="1538"/>
        <item x="2992"/>
        <item x="2425"/>
        <item x="2169"/>
        <item x="2301"/>
        <item x="709"/>
        <item x="1393"/>
        <item x="230"/>
        <item x="62"/>
        <item x="1226"/>
        <item x="2889"/>
        <item x="1637"/>
        <item x="325"/>
        <item x="216"/>
        <item x="1442"/>
        <item x="314"/>
        <item x="915"/>
        <item x="1122"/>
        <item x="2844"/>
        <item x="2443"/>
        <item x="271"/>
        <item x="2081"/>
        <item x="1401"/>
        <item x="1608"/>
        <item x="1488"/>
        <item x="1889"/>
        <item x="1474"/>
        <item x="568"/>
        <item x="942"/>
        <item x="966"/>
        <item x="2888"/>
        <item x="926"/>
        <item x="2549"/>
        <item x="1425"/>
        <item x="1304"/>
        <item x="662"/>
        <item x="1931"/>
        <item x="2962"/>
        <item x="2738"/>
        <item x="2094"/>
        <item x="1550"/>
        <item x="1433"/>
        <item x="750"/>
        <item x="969"/>
        <item x="2617"/>
        <item x="1279"/>
        <item x="818"/>
        <item x="2374"/>
        <item x="3019"/>
        <item x="2985"/>
        <item x="87"/>
        <item x="2164"/>
        <item x="1989"/>
        <item x="1440"/>
        <item x="2954"/>
        <item x="174"/>
        <item x="152"/>
        <item x="31"/>
        <item x="2298"/>
        <item x="928"/>
        <item x="950"/>
        <item x="1890"/>
        <item x="435"/>
        <item x="2835"/>
        <item x="1470"/>
        <item x="1526"/>
        <item x="2137"/>
        <item x="1831"/>
        <item x="399"/>
        <item x="2181"/>
        <item x="1750"/>
        <item x="419"/>
        <item x="553"/>
        <item x="254"/>
        <item x="2287"/>
        <item x="1847"/>
        <item x="3013"/>
        <item x="2405"/>
        <item x="1650"/>
        <item x="2493"/>
        <item x="2583"/>
        <item x="264"/>
        <item x="855"/>
        <item x="2285"/>
        <item x="1979"/>
        <item x="1565"/>
        <item x="1707"/>
        <item x="1940"/>
        <item x="1339"/>
        <item x="1669"/>
        <item x="46"/>
        <item x="2923"/>
        <item x="2074"/>
        <item x="1491"/>
        <item x="1790"/>
        <item x="2105"/>
        <item x="1753"/>
        <item x="654"/>
        <item x="2689"/>
        <item x="284"/>
        <item x="2090"/>
        <item x="1710"/>
        <item x="343"/>
        <item x="1793"/>
        <item x="2862"/>
        <item x="113"/>
        <item x="2926"/>
        <item x="1146"/>
        <item x="1799"/>
        <item x="2587"/>
        <item x="2302"/>
        <item x="636"/>
        <item x="2679"/>
        <item x="188"/>
        <item x="2959"/>
        <item x="2273"/>
        <item x="2557"/>
        <item x="2102"/>
        <item x="1927"/>
        <item x="1452"/>
        <item x="939"/>
        <item x="2663"/>
        <item x="286"/>
        <item x="1963"/>
        <item x="504"/>
        <item x="1156"/>
        <item x="1031"/>
        <item x="147"/>
        <item x="1164"/>
        <item x="1251"/>
        <item x="1997"/>
        <item x="1851"/>
        <item x="2934"/>
        <item x="2062"/>
        <item x="1281"/>
        <item x="1295"/>
        <item x="918"/>
        <item x="1180"/>
        <item x="1224"/>
        <item x="1237"/>
        <item x="748"/>
        <item x="140"/>
        <item x="2415"/>
        <item x="1128"/>
        <item x="1332"/>
        <item x="1809"/>
        <item x="86"/>
        <item x="197"/>
        <item x="2612"/>
        <item x="563"/>
        <item x="22"/>
        <item x="1652"/>
        <item x="349"/>
        <item x="2522"/>
        <item x="695"/>
        <item x="875"/>
        <item x="2695"/>
        <item x="405"/>
        <item x="2086"/>
        <item x="110"/>
        <item x="2554"/>
        <item x="545"/>
        <item x="175"/>
        <item x="2976"/>
        <item x="469"/>
        <item x="313"/>
        <item x="675"/>
        <item x="2204"/>
        <item x="1505"/>
        <item x="542"/>
        <item x="932"/>
        <item x="525"/>
        <item x="1626"/>
        <item x="1858"/>
        <item x="1484"/>
        <item x="370"/>
        <item x="1603"/>
        <item x="1124"/>
        <item x="341"/>
        <item x="2556"/>
        <item x="476"/>
        <item x="1670"/>
        <item x="620"/>
        <item x="320"/>
        <item x="1614"/>
        <item x="12"/>
        <item x="1277"/>
        <item x="99"/>
        <item x="285"/>
        <item x="168"/>
        <item x="557"/>
        <item x="72"/>
        <item x="1083"/>
        <item x="2842"/>
        <item x="1567"/>
        <item x="2042"/>
        <item x="1453"/>
        <item x="2167"/>
        <item x="2304"/>
        <item x="649"/>
        <item x="2130"/>
        <item x="1094"/>
        <item x="1572"/>
        <item x="513"/>
        <item x="616"/>
        <item x="1879"/>
        <item x="160"/>
        <item x="1121"/>
        <item x="2611"/>
        <item x="1439"/>
        <item x="425"/>
        <item x="2779"/>
        <item x="376"/>
        <item x="951"/>
        <item x="465"/>
        <item x="1911"/>
        <item x="2735"/>
        <item x="2309"/>
        <item x="2476"/>
        <item x="674"/>
        <item x="2082"/>
        <item x="2810"/>
        <item x="911"/>
        <item x="2530"/>
        <item x="134"/>
        <item x="919"/>
        <item x="697"/>
        <item x="764"/>
        <item x="1558"/>
        <item x="1827"/>
        <item x="1032"/>
        <item x="2248"/>
        <item x="2043"/>
        <item x="1503"/>
        <item x="2299"/>
        <item x="302"/>
        <item x="1624"/>
        <item x="1341"/>
        <item x="817"/>
        <item x="1582"/>
        <item x="177"/>
        <item x="1794"/>
        <item x="554"/>
        <item x="1066"/>
        <item x="414"/>
        <item x="397"/>
        <item x="2567"/>
        <item x="2841"/>
        <item x="731"/>
        <item x="1368"/>
        <item x="1391"/>
        <item x="2757"/>
        <item x="520"/>
        <item x="1199"/>
        <item x="2771"/>
        <item x="2281"/>
        <item x="2189"/>
        <item x="693"/>
        <item x="1229"/>
        <item x="170"/>
        <item x="2424"/>
        <item x="929"/>
        <item x="571"/>
        <item x="468"/>
        <item x="457"/>
        <item x="1977"/>
        <item x="1502"/>
        <item x="2030"/>
        <item x="1081"/>
        <item x="2009"/>
        <item x="1975"/>
        <item x="2788"/>
        <item x="2391"/>
        <item x="1420"/>
        <item x="971"/>
        <item x="69"/>
        <item x="1645"/>
        <item x="1866"/>
        <item x="682"/>
        <item x="2121"/>
        <item x="2394"/>
        <item x="163"/>
        <item x="1993"/>
        <item x="1449"/>
        <item x="531"/>
        <item x="2039"/>
        <item x="705"/>
        <item x="2468"/>
        <item x="854"/>
        <item x="137"/>
        <item x="1435"/>
        <item x="1272"/>
        <item x="2654"/>
        <item x="1802"/>
        <item x="2705"/>
        <item x="2236"/>
        <item x="446"/>
        <item x="128"/>
        <item x="1384"/>
        <item x="2593"/>
        <item x="991"/>
        <item x="923"/>
        <item x="2529"/>
        <item x="522"/>
        <item x="985"/>
        <item x="1320"/>
        <item x="1901"/>
        <item x="1219"/>
        <item x="1361"/>
        <item x="459"/>
        <item x="2895"/>
        <item x="2478"/>
        <item x="2402"/>
        <item x="2173"/>
        <item x="1781"/>
        <item x="2839"/>
        <item x="1071"/>
        <item x="2939"/>
        <item x="2960"/>
        <item x="853"/>
        <item x="2063"/>
        <item x="299"/>
        <item x="701"/>
        <item x="214"/>
        <item x="582"/>
        <item x="29"/>
        <item x="789"/>
        <item x="2153"/>
        <item x="2793"/>
        <item x="829"/>
        <item x="562"/>
        <item x="1009"/>
        <item x="1837"/>
        <item x="2928"/>
        <item x="1033"/>
        <item x="1766"/>
        <item x="1426"/>
        <item x="1951"/>
        <item x="813"/>
        <item x="2228"/>
        <item x="1839"/>
        <item x="91"/>
        <item x="2021"/>
        <item x="2648"/>
        <item x="859"/>
        <item x="1131"/>
        <item x="2211"/>
        <item x="679"/>
        <item x="379"/>
        <item x="690"/>
        <item x="1828"/>
        <item x="1662"/>
        <item x="2576"/>
        <item x="2462"/>
        <item x="1052"/>
        <item x="1167"/>
        <item x="2500"/>
        <item x="1286"/>
        <item x="2216"/>
        <item x="2990"/>
        <item x="801"/>
        <item x="621"/>
        <item x="470"/>
        <item x="751"/>
        <item x="1739"/>
        <item x="2325"/>
        <item x="2276"/>
        <item x="1467"/>
        <item x="858"/>
        <item x="2511"/>
        <item x="2792"/>
        <item x="927"/>
        <item x="92"/>
        <item x="2806"/>
        <item x="1153"/>
        <item x="1459"/>
        <item x="21"/>
        <item x="1318"/>
        <item x="723"/>
        <item x="959"/>
        <item x="1548"/>
        <item x="2870"/>
        <item x="1547"/>
        <item x="2178"/>
        <item x="2210"/>
        <item x="1586"/>
        <item x="2520"/>
        <item x="1249"/>
        <item x="364"/>
        <item x="201"/>
        <item x="2387"/>
        <item x="1775"/>
        <item x="81"/>
        <item x="2846"/>
        <item x="218"/>
        <item x="2710"/>
        <item x="2143"/>
        <item x="993"/>
        <item x="2759"/>
        <item x="2515"/>
        <item x="2438"/>
        <item x="786"/>
        <item x="2421"/>
        <item x="1699"/>
        <item x="483"/>
        <item x="749"/>
        <item x="2316"/>
        <item x="614"/>
        <item x="2097"/>
        <item x="2809"/>
        <item x="2964"/>
        <item x="1899"/>
        <item x="561"/>
        <item x="383"/>
        <item x="2416"/>
        <item x="1667"/>
        <item x="2330"/>
        <item x="2091"/>
        <item x="2040"/>
        <item x="1176"/>
        <item x="2214"/>
        <item x="1263"/>
        <item x="791"/>
        <item x="2756"/>
        <item x="1208"/>
        <item x="2182"/>
        <item x="1352"/>
        <item x="2773"/>
        <item x="2994"/>
        <item x="1473"/>
        <item x="2672"/>
        <item x="298"/>
        <item x="312"/>
        <item x="1865"/>
        <item x="1816"/>
        <item x="1342"/>
        <item x="1253"/>
        <item x="2693"/>
        <item x="626"/>
        <item x="2826"/>
        <item x="381"/>
        <item x="464"/>
        <item x="2749"/>
        <item x="2906"/>
        <item x="1313"/>
        <item x="546"/>
        <item x="2220"/>
        <item x="519"/>
        <item x="2670"/>
        <item x="2342"/>
        <item x="3004"/>
        <item x="2886"/>
        <item x="490"/>
        <item x="1155"/>
        <item x="2845"/>
        <item x="1436"/>
        <item x="2595"/>
        <item x="1134"/>
        <item x="1353"/>
        <item x="1892"/>
        <item x="1968"/>
        <item x="2904"/>
        <item x="2045"/>
        <item x="144"/>
        <item x="2596"/>
        <item x="156"/>
        <item x="922"/>
        <item x="95"/>
        <item x="1239"/>
        <item x="2149"/>
        <item x="2013"/>
        <item x="1925"/>
        <item x="1197"/>
        <item x="2875"/>
        <item x="2890"/>
        <item x="836"/>
        <item x="1374"/>
        <item x="384"/>
        <item x="1654"/>
        <item x="1150"/>
        <item x="2868"/>
        <item x="2161"/>
        <item x="708"/>
        <item x="146"/>
        <item x="1649"/>
        <item x="1536"/>
        <item x="1631"/>
        <item x="2349"/>
        <item x="2243"/>
        <item x="1243"/>
        <item x="771"/>
        <item x="187"/>
        <item x="93"/>
        <item x="1240"/>
        <item x="2454"/>
        <item x="1696"/>
        <item x="2152"/>
        <item x="2603"/>
        <item x="2066"/>
        <item x="2955"/>
        <item x="2111"/>
        <item x="936"/>
        <item x="362"/>
        <item x="418"/>
        <item x="2786"/>
        <item x="1860"/>
        <item x="1126"/>
        <item x="51"/>
        <item x="2156"/>
        <item x="906"/>
        <item x="1400"/>
        <item x="729"/>
        <item x="403"/>
        <item x="1421"/>
        <item x="1684"/>
        <item x="2499"/>
        <item x="2003"/>
        <item x="1748"/>
        <item x="1887"/>
        <item x="1371"/>
        <item x="2460"/>
        <item x="2395"/>
        <item x="1751"/>
        <item x="526"/>
        <item x="1896"/>
        <item x="840"/>
        <item x="2440"/>
        <item x="612"/>
        <item x="373"/>
        <item x="2138"/>
        <item x="1450"/>
        <item x="1777"/>
        <item x="964"/>
        <item x="2414"/>
        <item x="2000"/>
        <item x="2855"/>
        <item x="1041"/>
        <item x="1970"/>
        <item x="162"/>
        <item x="221"/>
        <item x="884"/>
        <item x="2207"/>
        <item x="1136"/>
        <item x="413"/>
        <item x="2326"/>
        <item x="1486"/>
        <item x="1291"/>
        <item x="876"/>
        <item x="2931"/>
        <item x="2320"/>
        <item x="2418"/>
        <item x="1328"/>
        <item x="935"/>
        <item x="1729"/>
        <item x="747"/>
        <item x="395"/>
        <item x="24"/>
        <item x="1627"/>
        <item x="2921"/>
        <item x="2163"/>
        <item x="2615"/>
        <item x="1099"/>
        <item x="856"/>
        <item x="664"/>
        <item x="1349"/>
        <item x="2688"/>
        <item x="305"/>
        <item x="481"/>
        <item x="2083"/>
        <item x="692"/>
        <item x="1737"/>
        <item x="2286"/>
        <item x="1530"/>
        <item x="345"/>
        <item x="1542"/>
        <item x="2381"/>
        <item x="1215"/>
        <item x="2116"/>
        <item x="1402"/>
        <item x="637"/>
        <item x="1027"/>
        <item x="263"/>
        <item x="784"/>
        <item x="339"/>
        <item x="1383"/>
        <item x="1213"/>
        <item x="2664"/>
        <item x="437"/>
        <item x="2218"/>
        <item x="1462"/>
        <item x="1309"/>
        <item x="348"/>
        <item x="1738"/>
        <item x="2069"/>
        <item x="1528"/>
        <item x="2154"/>
        <item x="1812"/>
        <item x="473"/>
        <item x="1088"/>
        <item x="1675"/>
        <item x="536"/>
        <item x="1477"/>
        <item x="1471"/>
        <item x="811"/>
        <item x="367"/>
        <item x="2385"/>
        <item x="2213"/>
        <item x="2077"/>
        <item x="2900"/>
        <item x="2246"/>
        <item x="2768"/>
        <item x="2606"/>
        <item x="41"/>
        <item x="2535"/>
        <item x="1640"/>
        <item x="276"/>
        <item x="894"/>
        <item x="1166"/>
        <item x="2057"/>
        <item x="1744"/>
        <item x="136"/>
        <item x="1760"/>
        <item x="1796"/>
        <item x="618"/>
        <item x="1635"/>
        <item x="2168"/>
        <item x="2497"/>
        <item x="1702"/>
        <item x="89"/>
        <item x="1769"/>
        <item x="1201"/>
        <item x="494"/>
        <item x="2366"/>
        <item x="598"/>
        <item x="2310"/>
        <item x="1087"/>
        <item x="1190"/>
        <item x="441"/>
        <item x="439"/>
        <item x="2851"/>
        <item x="1184"/>
        <item x="2411"/>
        <item x="1743"/>
        <item x="819"/>
        <item x="581"/>
        <item x="2566"/>
        <item x="75"/>
        <item x="34"/>
        <item x="2047"/>
        <item x="1774"/>
        <item x="1597"/>
        <item x="2150"/>
        <item x="1399"/>
        <item x="902"/>
        <item x="2112"/>
        <item x="1724"/>
        <item x="2828"/>
        <item x="67"/>
        <item x="1680"/>
        <item x="2104"/>
        <item x="236"/>
        <item x="965"/>
        <item x="2880"/>
        <item x="217"/>
        <item x="850"/>
        <item x="986"/>
        <item x="606"/>
        <item x="1356"/>
        <item x="874"/>
        <item x="642"/>
        <item x="1532"/>
        <item x="2061"/>
        <item x="133"/>
        <item x="983"/>
        <item x="83"/>
        <item x="1380"/>
        <item x="1496"/>
        <item x="2399"/>
        <item x="148"/>
        <item x="2324"/>
        <item x="84"/>
        <item x="2575"/>
        <item x="2879"/>
        <item x="212"/>
        <item x="623"/>
        <item x="207"/>
        <item x="1976"/>
        <item x="2439"/>
        <item x="2051"/>
        <item x="2694"/>
        <item x="2155"/>
        <item x="1161"/>
        <item x="1706"/>
        <item x="1231"/>
        <item x="943"/>
        <item x="2075"/>
        <item x="687"/>
        <item x="2597"/>
        <item x="1068"/>
        <item x="1147"/>
        <item x="1060"/>
        <item x="287"/>
        <item x="2755"/>
        <item x="1874"/>
        <item x="2885"/>
        <item x="2123"/>
        <item x="2007"/>
        <item x="1115"/>
        <item x="774"/>
        <item x="2379"/>
        <item x="2357"/>
        <item x="1289"/>
        <item x="2521"/>
        <item x="1427"/>
        <item x="461"/>
        <item x="658"/>
        <item x="2797"/>
        <item x="741"/>
        <item x="2058"/>
        <item x="303"/>
        <item x="2512"/>
        <item x="1813"/>
        <item x="1162"/>
        <item x="2376"/>
        <item x="1664"/>
        <item x="154"/>
        <item x="2509"/>
        <item x="1661"/>
        <item x="2861"/>
        <item x="416"/>
        <item x="1991"/>
        <item x="1544"/>
        <item x="1811"/>
        <item x="2251"/>
        <item x="2135"/>
        <item x="2837"/>
        <item x="1923"/>
        <item x="26"/>
        <item x="2197"/>
        <item x="477"/>
        <item x="1942"/>
        <item x="309"/>
        <item x="1334"/>
        <item x="1040"/>
        <item x="2344"/>
        <item x="2317"/>
        <item x="2397"/>
        <item x="847"/>
        <item x="1648"/>
        <item x="61"/>
        <item x="1579"/>
        <item x="428"/>
        <item x="722"/>
        <item x="1719"/>
        <item x="1798"/>
        <item x="206"/>
        <item x="2553"/>
        <item x="1641"/>
        <item x="1791"/>
        <item x="724"/>
        <item x="830"/>
        <item x="488"/>
        <item x="484"/>
        <item x="2292"/>
        <item x="1406"/>
        <item x="1569"/>
        <item x="835"/>
        <item x="954"/>
        <item x="377"/>
        <item x="30"/>
        <item x="1846"/>
        <item x="2704"/>
        <item x="1438"/>
        <item x="2643"/>
        <item x="1998"/>
        <item x="2456"/>
        <item x="1125"/>
        <item x="2142"/>
        <item x="2590"/>
        <item x="896"/>
        <item x="132"/>
        <item x="2728"/>
        <item x="1855"/>
        <item x="2072"/>
        <item x="1966"/>
        <item x="529"/>
        <item x="1092"/>
        <item x="1014"/>
        <item x="1388"/>
        <item x="2313"/>
        <item x="806"/>
        <item x="2914"/>
        <item x="1703"/>
        <item x="2244"/>
        <item x="2453"/>
        <item x="1265"/>
        <item x="802"/>
        <item x="2588"/>
        <item x="2830"/>
        <item x="2506"/>
        <item x="2048"/>
        <item x="2608"/>
        <item x="1833"/>
        <item x="773"/>
        <item x="319"/>
        <item x="3018"/>
        <item x="790"/>
        <item x="2490"/>
        <item x="1319"/>
        <item x="2265"/>
        <item x="1490"/>
        <item x="2488"/>
        <item x="1756"/>
        <item x="1578"/>
        <item x="2448"/>
        <item x="0"/>
        <item x="1711"/>
        <item x="2750"/>
        <item x="2272"/>
        <item x="639"/>
        <item x="1500"/>
        <item x="1954"/>
        <item x="1916"/>
        <item x="1458"/>
        <item x="625"/>
        <item x="1216"/>
        <item x="255"/>
        <item x="2733"/>
        <item x="2801"/>
        <item x="445"/>
        <item x="1301"/>
        <item x="1576"/>
        <item x="872"/>
        <item x="3008"/>
        <item x="2417"/>
        <item x="412"/>
        <item x="2524"/>
        <item x="1107"/>
        <item x="2537"/>
        <item x="721"/>
        <item x="901"/>
        <item x="50"/>
        <item x="689"/>
        <item x="2258"/>
        <item x="2764"/>
        <item x="591"/>
        <item x="2652"/>
        <item x="330"/>
        <item x="2946"/>
        <item x="1778"/>
        <item x="450"/>
        <item x="2390"/>
        <item x="486"/>
        <item x="281"/>
        <item x="745"/>
        <item x="2408"/>
        <item x="1531"/>
        <item x="631"/>
        <item x="2175"/>
        <item x="2501"/>
        <item x="1355"/>
        <item x="2950"/>
        <item x="59"/>
        <item x="2363"/>
        <item x="640"/>
        <item x="1221"/>
        <item x="822"/>
        <item x="181"/>
        <item x="738"/>
        <item x="1317"/>
        <item x="1200"/>
        <item x="719"/>
        <item x="1082"/>
        <item x="1897"/>
        <item x="2891"/>
        <item x="270"/>
        <item x="10"/>
        <item x="315"/>
        <item x="228"/>
        <item x="2428"/>
        <item x="1285"/>
        <item x="1720"/>
        <item x="421"/>
        <item x="357"/>
        <item x="999"/>
        <item x="2681"/>
        <item x="2419"/>
        <item x="506"/>
        <item x="599"/>
        <item x="2718"/>
        <item x="1982"/>
        <item x="2582"/>
        <item x="892"/>
        <item x="2859"/>
        <item x="2996"/>
        <item x="2632"/>
        <item x="608"/>
        <item x="2618"/>
        <item x="1634"/>
        <item x="1601"/>
        <item x="1344"/>
        <item x="25"/>
        <item x="2289"/>
        <item x="1763"/>
        <item x="2504"/>
        <item x="2586"/>
        <item x="1214"/>
        <item x="2099"/>
        <item x="2353"/>
        <item x="1856"/>
        <item x="2867"/>
        <item x="1445"/>
        <item x="127"/>
        <item x="420"/>
        <item x="1852"/>
        <item x="1045"/>
        <item x="1232"/>
        <item x="1101"/>
        <item x="1922"/>
        <item x="2558"/>
        <item x="2487"/>
        <item x="1362"/>
        <item x="1217"/>
        <item x="2519"/>
        <item x="994"/>
        <item x="229"/>
        <item x="2918"/>
        <item x="1404"/>
        <item x="2627"/>
        <item x="2002"/>
        <item x="74"/>
        <item x="511"/>
        <item x="1557"/>
        <item x="1930"/>
        <item x="2356"/>
        <item x="843"/>
        <item x="508"/>
        <item x="2674"/>
        <item x="1844"/>
        <item x="2193"/>
        <item x="322"/>
        <item x="2776"/>
        <item x="1717"/>
        <item x="1988"/>
        <item x="3016"/>
        <item x="1051"/>
        <item x="1008"/>
        <item x="2380"/>
        <item x="15"/>
        <item x="2096"/>
        <item x="2166"/>
        <item x="1992"/>
        <item x="1742"/>
        <item x="2041"/>
        <item x="1302"/>
        <item x="2134"/>
        <item x="2863"/>
        <item x="2183"/>
        <item x="2185"/>
        <item x="2396"/>
        <item x="2668"/>
        <item x="2956"/>
        <item x="1728"/>
        <item x="2023"/>
        <item t="default"/>
      </items>
    </pivotField>
    <pivotField numFmtId="2" showAll="0"/>
    <pivotField numFmtId="164" showAll="0"/>
    <pivotField showAll="0">
      <items count="4">
        <item x="2"/>
        <item x="0"/>
        <item x="1"/>
        <item t="default"/>
      </items>
    </pivotField>
  </pivotFields>
  <rowFields count="1">
    <field x="2"/>
  </rowFields>
  <rowItems count="1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t="grand">
      <x/>
    </i>
  </rowItems>
  <colFields count="1">
    <field x="-2"/>
  </colFields>
  <colItems count="2">
    <i>
      <x/>
    </i>
    <i i="1">
      <x v="1"/>
    </i>
  </colItems>
  <dataFields count="2">
    <dataField name="Sum of Price_USD" fld="9" baseField="0" baseItem="0" numFmtId="164"/>
    <dataField name="Sum of Range_km" fld="6" baseField="0" baseItem="0" numFmtId="4"/>
  </dataFields>
  <formats count="2">
    <format dxfId="12">
      <pivotArea outline="0" collapsedLevelsAreSubtotals="1" fieldPosition="0"/>
    </format>
    <format dxfId="1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93C25D-E895-4A34-A611-F2BEB3A84AC8}" name="Market lea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57" firstHeaderRow="1" firstDataRow="1" firstDataCol="1"/>
  <pivotFields count="21">
    <pivotField showAll="0"/>
    <pivotField axis="axisRow" showAll="0" sortType="descending">
      <items count="54">
        <item x="0"/>
        <item x="3"/>
        <item x="12"/>
        <item x="36"/>
        <item x="30"/>
        <item x="46"/>
        <item x="6"/>
        <item x="19"/>
        <item x="7"/>
        <item x="41"/>
        <item x="13"/>
        <item x="49"/>
        <item x="47"/>
        <item x="28"/>
        <item x="18"/>
        <item x="44"/>
        <item x="29"/>
        <item x="32"/>
        <item x="34"/>
        <item x="39"/>
        <item x="10"/>
        <item x="5"/>
        <item x="35"/>
        <item x="1"/>
        <item x="23"/>
        <item x="40"/>
        <item x="20"/>
        <item x="50"/>
        <item x="15"/>
        <item x="33"/>
        <item x="42"/>
        <item x="26"/>
        <item x="11"/>
        <item x="2"/>
        <item x="27"/>
        <item x="38"/>
        <item x="51"/>
        <item x="52"/>
        <item x="16"/>
        <item x="21"/>
        <item x="48"/>
        <item x="8"/>
        <item x="37"/>
        <item x="25"/>
        <item x="17"/>
        <item x="45"/>
        <item x="14"/>
        <item x="22"/>
        <item x="31"/>
        <item x="9"/>
        <item x="24"/>
        <item x="4"/>
        <item x="43"/>
        <item t="default"/>
      </items>
      <autoSortScope>
        <pivotArea dataOnly="0" outline="0" fieldPosition="0">
          <references count="1">
            <reference field="4294967294" count="1" selected="0">
              <x v="0"/>
            </reference>
          </references>
        </pivotArea>
      </autoSortScope>
    </pivotField>
    <pivotField showAll="0"/>
    <pivotField showAll="0">
      <items count="12">
        <item x="0"/>
        <item x="4"/>
        <item x="10"/>
        <item x="8"/>
        <item x="6"/>
        <item x="2"/>
        <item x="9"/>
        <item x="7"/>
        <item x="3"/>
        <item x="5"/>
        <item x="1"/>
        <item t="default"/>
      </items>
    </pivotField>
    <pivotField showAll="0">
      <items count="16">
        <item x="5"/>
        <item x="1"/>
        <item x="7"/>
        <item x="4"/>
        <item x="8"/>
        <item x="2"/>
        <item x="13"/>
        <item x="0"/>
        <item x="14"/>
        <item x="3"/>
        <item x="12"/>
        <item x="10"/>
        <item x="11"/>
        <item x="6"/>
        <item x="9"/>
        <item t="default"/>
      </items>
    </pivotField>
    <pivotField showAll="0"/>
    <pivotField showAll="0"/>
    <pivotField showAll="0"/>
    <pivotField showAll="0"/>
    <pivotField numFmtId="164" showAll="0"/>
    <pivotField showAll="0"/>
    <pivotField showAll="0">
      <items count="41">
        <item x="2"/>
        <item x="4"/>
        <item x="27"/>
        <item x="9"/>
        <item x="34"/>
        <item x="25"/>
        <item x="12"/>
        <item x="39"/>
        <item x="7"/>
        <item x="19"/>
        <item x="13"/>
        <item x="23"/>
        <item x="11"/>
        <item x="16"/>
        <item x="31"/>
        <item x="24"/>
        <item x="30"/>
        <item x="26"/>
        <item x="14"/>
        <item x="38"/>
        <item x="6"/>
        <item x="1"/>
        <item x="36"/>
        <item x="10"/>
        <item x="17"/>
        <item x="22"/>
        <item x="37"/>
        <item x="15"/>
        <item x="32"/>
        <item x="20"/>
        <item x="8"/>
        <item x="28"/>
        <item x="5"/>
        <item x="21"/>
        <item x="29"/>
        <item x="35"/>
        <item x="0"/>
        <item x="3"/>
        <item x="18"/>
        <item x="33"/>
        <item t="default"/>
      </items>
    </pivotField>
    <pivotField showAll="0"/>
    <pivotField showAll="0"/>
    <pivotField showAll="0"/>
    <pivotField dataField="1" showAll="0"/>
    <pivotField showAll="0"/>
    <pivotField numFmtId="164" showAll="0"/>
    <pivotField numFmtId="2" showAll="0"/>
    <pivotField numFmtId="164" showAll="0"/>
    <pivotField showAll="0">
      <items count="4">
        <item x="2"/>
        <item x="0"/>
        <item x="1"/>
        <item t="default"/>
      </items>
    </pivotField>
  </pivotFields>
  <rowFields count="1">
    <field x="1"/>
  </rowFields>
  <rowItems count="54">
    <i>
      <x v="11"/>
    </i>
    <i>
      <x v="48"/>
    </i>
    <i>
      <x v="34"/>
    </i>
    <i>
      <x v="47"/>
    </i>
    <i>
      <x v="17"/>
    </i>
    <i>
      <x v="32"/>
    </i>
    <i>
      <x v="41"/>
    </i>
    <i>
      <x v="51"/>
    </i>
    <i>
      <x v="15"/>
    </i>
    <i>
      <x v="44"/>
    </i>
    <i>
      <x v="50"/>
    </i>
    <i>
      <x v="46"/>
    </i>
    <i>
      <x v="5"/>
    </i>
    <i>
      <x v="1"/>
    </i>
    <i>
      <x v="9"/>
    </i>
    <i>
      <x v="40"/>
    </i>
    <i>
      <x v="52"/>
    </i>
    <i>
      <x v="20"/>
    </i>
    <i>
      <x v="16"/>
    </i>
    <i>
      <x v="8"/>
    </i>
    <i>
      <x v="10"/>
    </i>
    <i>
      <x v="25"/>
    </i>
    <i>
      <x v="39"/>
    </i>
    <i>
      <x v="49"/>
    </i>
    <i>
      <x v="4"/>
    </i>
    <i>
      <x v="23"/>
    </i>
    <i>
      <x v="3"/>
    </i>
    <i>
      <x v="13"/>
    </i>
    <i>
      <x v="42"/>
    </i>
    <i>
      <x v="28"/>
    </i>
    <i>
      <x/>
    </i>
    <i>
      <x v="14"/>
    </i>
    <i>
      <x v="29"/>
    </i>
    <i>
      <x v="26"/>
    </i>
    <i>
      <x v="6"/>
    </i>
    <i>
      <x v="12"/>
    </i>
    <i>
      <x v="37"/>
    </i>
    <i>
      <x v="45"/>
    </i>
    <i>
      <x v="33"/>
    </i>
    <i>
      <x v="36"/>
    </i>
    <i>
      <x v="19"/>
    </i>
    <i>
      <x v="22"/>
    </i>
    <i>
      <x v="38"/>
    </i>
    <i>
      <x v="35"/>
    </i>
    <i>
      <x v="21"/>
    </i>
    <i>
      <x v="27"/>
    </i>
    <i>
      <x v="7"/>
    </i>
    <i>
      <x v="30"/>
    </i>
    <i>
      <x v="18"/>
    </i>
    <i>
      <x v="43"/>
    </i>
    <i>
      <x v="31"/>
    </i>
    <i>
      <x v="2"/>
    </i>
    <i>
      <x v="24"/>
    </i>
    <i t="grand">
      <x/>
    </i>
  </rowItems>
  <colItems count="1">
    <i/>
  </colItems>
  <dataFields count="1">
    <dataField name="Sum of Units_Sold_2024" fld="15" baseField="0" baseItem="0" numFmtId="17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segment" xr10:uid="{176B58CE-F3B9-4EF7-9A99-9D7FA4F53619}" sourceName="Market segment">
  <pivotTables>
    <pivotTable tabId="3" name="Revenue by manufacture"/>
    <pivotTable tabId="3" name="Average price"/>
    <pivotTable tabId="3" name="Battery efficiency"/>
    <pivotTable tabId="3" name="Charging speed"/>
    <pivotTable tabId="3" name="Manufacturing map"/>
    <pivotTable tabId="3" name="Market leader"/>
    <pivotTable tabId="3" name="Price vs Range"/>
    <pivotTable tabId="3" name="Sales trend"/>
    <pivotTable tabId="3" name="Total Revenue"/>
    <pivotTable tabId="3" name="Total units sold"/>
  </pivotTables>
  <data>
    <tabular pivotCacheId="48717251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of_Manufacture" xr10:uid="{9C1F1254-E4D7-4729-AF5F-69D7F3F9551D}" sourceName="Country_of_Manufacture">
  <pivotTables>
    <pivotTable tabId="3" name="Revenue by manufacture"/>
    <pivotTable tabId="3" name="Average price"/>
    <pivotTable tabId="3" name="Battery efficiency"/>
    <pivotTable tabId="3" name="Charging speed"/>
    <pivotTable tabId="3" name="Market leader"/>
    <pivotTable tabId="3" name="Price vs Range"/>
    <pivotTable tabId="3" name="Sales trend"/>
    <pivotTable tabId="3" name="Total Revenue"/>
    <pivotTable tabId="3" name="Total units sold"/>
  </pivotTables>
  <data>
    <tabular pivotCacheId="487172516">
      <items count="40">
        <i x="2" s="1"/>
        <i x="4" s="1"/>
        <i x="27" s="1"/>
        <i x="9" s="1"/>
        <i x="34" s="1"/>
        <i x="25" s="1"/>
        <i x="12" s="1"/>
        <i x="39" s="1"/>
        <i x="7" s="1"/>
        <i x="19" s="1"/>
        <i x="13" s="1"/>
        <i x="23" s="1"/>
        <i x="11" s="1"/>
        <i x="16" s="1"/>
        <i x="31" s="1"/>
        <i x="24" s="1"/>
        <i x="30" s="1"/>
        <i x="26" s="1"/>
        <i x="14" s="1"/>
        <i x="38" s="1"/>
        <i x="6" s="1"/>
        <i x="1" s="1"/>
        <i x="36" s="1"/>
        <i x="10" s="1"/>
        <i x="17" s="1"/>
        <i x="22" s="1"/>
        <i x="37" s="1"/>
        <i x="15" s="1"/>
        <i x="32" s="1"/>
        <i x="20" s="1"/>
        <i x="8" s="1"/>
        <i x="28" s="1"/>
        <i x="5" s="1"/>
        <i x="21" s="1"/>
        <i x="29" s="1"/>
        <i x="35" s="1"/>
        <i x="0" s="1"/>
        <i x="3" s="1"/>
        <i x="18" s="1"/>
        <i x="3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C6E1CCD-909E-4F97-91C4-8C79BF247843}" sourceName="Year">
  <pivotTables>
    <pivotTable tabId="3" name="Sales trend"/>
    <pivotTable tabId="3" name="Average price"/>
    <pivotTable tabId="3" name="Battery efficiency"/>
    <pivotTable tabId="3" name="Charging speed"/>
    <pivotTable tabId="3" name="Manufacturing map"/>
    <pivotTable tabId="3" name="Market leader"/>
    <pivotTable tabId="3" name="Price vs Range"/>
    <pivotTable tabId="3" name="Revenue by manufacture"/>
    <pivotTable tabId="3" name="Total Revenue"/>
    <pivotTable tabId="3" name="Total units sold"/>
  </pivotTables>
  <data>
    <tabular pivotCacheId="487172516">
      <items count="11">
        <i x="0" s="1"/>
        <i x="4" s="1"/>
        <i x="10" s="1"/>
        <i x="8" s="1"/>
        <i x="6" s="1"/>
        <i x="2" s="1"/>
        <i x="9" s="1"/>
        <i x="7" s="1"/>
        <i x="3"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segment" xr10:uid="{0F7E6338-821E-4817-B8E7-1294981B98FE}" cache="Slicer_Market_segment" caption="Market segment" columnCount="2" style="Slicer Style 1" rowHeight="241300"/>
  <slicer name="Country_of_Manufacture" xr10:uid="{9BD4F2F0-A481-405A-A3AB-8C47563164BA}" cache="Slicer_Country_of_Manufacture" caption="Country_of_Manufacture" startItem="6" columnCount="2" style="Slicer Style 1" rowHeight="241300"/>
  <slicer name="Year" xr10:uid="{963FF7CD-75B1-42AA-94A4-DB0D36844C0C}" cache="Slicer_Year" caption="Year" columnCount="3"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A87310-1D8C-4409-AC86-1A7F50402DA2}" name="Table1" displayName="Table1" ref="C1:W3023" totalsRowShown="0" headerRowDxfId="23" headerRowBorderDxfId="22">
  <tableColumns count="21">
    <tableColumn id="1" xr3:uid="{A3CC39DF-8E21-4BA2-96F7-2B0217E07247}" name="Vehicle_ID"/>
    <tableColumn id="2" xr3:uid="{50B23B70-7CF0-4EBC-B022-33768AC512A3}" name="Manufacturer"/>
    <tableColumn id="3" xr3:uid="{7993098E-290B-43CF-BADE-0F7A0EE3C8C2}" name="Model"/>
    <tableColumn id="4" xr3:uid="{1EF307A3-523D-4485-ACD3-8472B0F78D9F}" name="Year"/>
    <tableColumn id="5" xr3:uid="{139528D0-D95D-4935-9FCB-223D26DF9D81}" name="Battery_Type"/>
    <tableColumn id="6" xr3:uid="{A24D9DA5-B76B-4268-B89B-BA3F5A3A2AB6}" name="Battery_Capacity_kWh"/>
    <tableColumn id="7" xr3:uid="{773B620C-123B-4E0D-AF14-3A6496703CE9}" name="Range_km"/>
    <tableColumn id="8" xr3:uid="{C25D41FC-57EC-47B6-A158-C70635185061}" name="Charging_Type"/>
    <tableColumn id="9" xr3:uid="{04A01CF3-07E7-47DE-AC10-C0E1633FF8D4}" name="Charge_Time_hr"/>
    <tableColumn id="10" xr3:uid="{F350D93E-D8E0-4037-A9A1-6BD8D6CEFE1A}" name="Price_USD" dataDxfId="21" dataCellStyle="Currency"/>
    <tableColumn id="11" xr3:uid="{376EC9D1-76B2-4438-BC7F-B5D1264E19D2}" name="Color"/>
    <tableColumn id="12" xr3:uid="{437ABB7C-9809-4772-8AA2-673BC77AC357}" name="Country_of_Manufacture"/>
    <tableColumn id="13" xr3:uid="{6482DF07-AD05-4088-B75C-31823D471390}" name="Autonomous_Level" dataDxfId="20"/>
    <tableColumn id="21" xr3:uid="{EB04C473-3C92-41C4-A262-DC7EAEA7CFB4}" name="Safety_Rating" dataDxfId="19">
      <calculatedColumnFormula>IFERROR(IF(ISNUMBER(Table1[[#This Row],[Safety_Rating2]]), REPT("★", Table1[[#This Row],[Safety_Rating2]]) &amp; REPT("☆", 5-Table1[[#This Row],[Safety_Rating2]]), "Unknown"), "Unknown")</calculatedColumnFormula>
    </tableColumn>
    <tableColumn id="14" xr3:uid="{BCCA7C1F-BAB9-4478-96B6-37499B1EA06D}" name="Safety_Rating2" dataDxfId="18"/>
    <tableColumn id="15" xr3:uid="{4D7FCB55-E338-4223-A666-1A266E43E9B2}" name="Units_Sold_2024"/>
    <tableColumn id="16" xr3:uid="{70BBE259-4AFB-4CE8-8EC9-A3F0E96A81AF}" name="Warranty_Years"/>
    <tableColumn id="17" xr3:uid="{094D1DE7-979F-464E-A19B-6B6A356CDF82}" name="Total revenue" dataDxfId="17" dataCellStyle="Comma">
      <calculatedColumnFormula>L2*R2</calculatedColumnFormula>
    </tableColumn>
    <tableColumn id="18" xr3:uid="{11DA29E6-8918-4019-9E40-E006DF4C0569}" name="Efficiency _x000a_(Km per kWh)" dataDxfId="16">
      <calculatedColumnFormula>Table1[[#This Row],[Range_km]]/Table1[[#This Row],[Battery_Capacity_kWh]]</calculatedColumnFormula>
    </tableColumn>
    <tableColumn id="19" xr3:uid="{44A0190C-4873-4E39-88CB-CCDF3379B4BA}" name="Price per_x000a_km range" dataDxfId="15">
      <calculatedColumnFormula>Table1[[#This Row],[Price_USD]]/Table1[[#This Row],[Range_km]]</calculatedColumnFormula>
    </tableColumn>
    <tableColumn id="20" xr3:uid="{282A10B4-1351-42DC-9CEB-227C4E9A2A36}" name="Market segment" dataDxfId="14">
      <calculatedColumnFormula>_xlfn.IFS(Table1[[#This Row],[Price_USD]]&gt;80000,"Luxury", Table1[[#This Row],[Price_USD]]&gt;40000,"Premium",Table1[[#This Row],[Price_USD]]&lt;40000,"Budget")</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93D063-2CAB-4D0D-B98F-52FC445ED842}" name="Table2" displayName="Table2" ref="C1:G15" totalsRowShown="0">
  <autoFilter ref="C1:G15" xr:uid="{A393D063-2CAB-4D0D-B98F-52FC445ED842}"/>
  <tableColumns count="5">
    <tableColumn id="1" xr3:uid="{C3286943-BC6A-4C0A-8B21-82FDDB01E0C5}" name="Year"/>
    <tableColumn id="2" xr3:uid="{10F1B7C4-C47B-48BD-ACC6-E879B7548161}" name="Units_Sold_2024"/>
    <tableColumn id="3" xr3:uid="{42589559-3ADD-41B7-8C5C-AC7962AC47E4}" name="Forecast(Units_Sold_2024)" dataDxfId="2"/>
    <tableColumn id="4" xr3:uid="{B7C238AD-F489-4E80-A1D0-4976A779E3A5}" name="Lower Confidence Bound(Units_Sold_2024)" dataDxfId="1"/>
    <tableColumn id="5" xr3:uid="{B5DC9B0A-5EF4-4CE6-AC9C-64E807694C27}" name="Upper Confidence Bound(Units_Sold_2024)"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C384-70D8-4486-B2C1-C1A690304059}">
  <dimension ref="A1"/>
  <sheetViews>
    <sheetView showGridLines="0" workbookViewId="0"/>
  </sheetViews>
  <sheetFormatPr defaultRowHeight="14.5" x14ac:dyDescent="0.35"/>
  <cols>
    <col min="1" max="16384" width="8.7265625"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W3023"/>
  <sheetViews>
    <sheetView tabSelected="1" topLeftCell="K1" workbookViewId="0">
      <selection activeCell="Q1" sqref="Q1:Q1048576"/>
    </sheetView>
  </sheetViews>
  <sheetFormatPr defaultRowHeight="14.5" x14ac:dyDescent="0.35"/>
  <cols>
    <col min="2" max="2" width="5.90625" customWidth="1"/>
    <col min="3" max="3" width="9.6328125" bestFit="1" customWidth="1"/>
    <col min="4" max="4" width="16.26953125" bestFit="1" customWidth="1"/>
    <col min="5" max="5" width="26.6328125" bestFit="1" customWidth="1"/>
    <col min="6" max="6" width="4.81640625" bestFit="1" customWidth="1"/>
    <col min="7" max="7" width="21.90625" bestFit="1" customWidth="1"/>
    <col min="8" max="8" width="20.1796875" bestFit="1" customWidth="1"/>
    <col min="9" max="9" width="9.54296875" bestFit="1" customWidth="1"/>
    <col min="10" max="10" width="27.1796875" bestFit="1" customWidth="1"/>
    <col min="11" max="11" width="14.6328125" bestFit="1" customWidth="1"/>
    <col min="12" max="12" width="10.81640625" bestFit="1" customWidth="1"/>
    <col min="13" max="13" width="15" bestFit="1" customWidth="1"/>
    <col min="14" max="14" width="22.453125" bestFit="1" customWidth="1"/>
    <col min="15" max="15" width="17.08984375" style="1" bestFit="1" customWidth="1"/>
    <col min="16" max="16" width="12.26953125" style="1" bestFit="1" customWidth="1"/>
    <col min="17" max="17" width="13.36328125" style="1" hidden="1" customWidth="1"/>
    <col min="18" max="18" width="14.81640625" bestFit="1" customWidth="1"/>
    <col min="19" max="19" width="14.453125" bestFit="1" customWidth="1"/>
    <col min="20" max="20" width="12.36328125" bestFit="1" customWidth="1"/>
    <col min="21" max="21" width="12.453125" bestFit="1" customWidth="1"/>
    <col min="22" max="22" width="8.81640625" bestFit="1" customWidth="1"/>
    <col min="23" max="23" width="14.7265625" bestFit="1" customWidth="1"/>
  </cols>
  <sheetData>
    <row r="1" spans="3:23" ht="29" x14ac:dyDescent="0.35">
      <c r="C1" s="16" t="s">
        <v>0</v>
      </c>
      <c r="D1" s="16" t="s">
        <v>1</v>
      </c>
      <c r="E1" s="16" t="s">
        <v>2</v>
      </c>
      <c r="F1" s="16" t="s">
        <v>3</v>
      </c>
      <c r="G1" s="16" t="s">
        <v>4</v>
      </c>
      <c r="H1" s="16" t="s">
        <v>5</v>
      </c>
      <c r="I1" s="16" t="s">
        <v>6</v>
      </c>
      <c r="J1" s="16" t="s">
        <v>7</v>
      </c>
      <c r="K1" s="16" t="s">
        <v>8</v>
      </c>
      <c r="L1" s="16" t="s">
        <v>9</v>
      </c>
      <c r="M1" s="16" t="s">
        <v>10</v>
      </c>
      <c r="N1" s="16" t="s">
        <v>11</v>
      </c>
      <c r="O1" s="17" t="s">
        <v>12</v>
      </c>
      <c r="P1" s="17" t="s">
        <v>13</v>
      </c>
      <c r="Q1" s="17" t="s">
        <v>381</v>
      </c>
      <c r="R1" s="16" t="s">
        <v>14</v>
      </c>
      <c r="S1" s="16" t="s">
        <v>15</v>
      </c>
      <c r="T1" s="16" t="s">
        <v>377</v>
      </c>
      <c r="U1" s="18" t="s">
        <v>378</v>
      </c>
      <c r="V1" s="19" t="s">
        <v>379</v>
      </c>
      <c r="W1" s="23" t="s">
        <v>380</v>
      </c>
    </row>
    <row r="2" spans="3:23" x14ac:dyDescent="0.35">
      <c r="C2">
        <v>1</v>
      </c>
      <c r="D2" t="s">
        <v>16</v>
      </c>
      <c r="E2" t="s">
        <v>69</v>
      </c>
      <c r="F2">
        <v>2015</v>
      </c>
      <c r="G2" t="s">
        <v>250</v>
      </c>
      <c r="H2">
        <v>55.8</v>
      </c>
      <c r="I2">
        <v>214</v>
      </c>
      <c r="J2" t="s">
        <v>265</v>
      </c>
      <c r="K2">
        <v>9</v>
      </c>
      <c r="L2" s="5">
        <v>111203.94</v>
      </c>
      <c r="M2" t="s">
        <v>281</v>
      </c>
      <c r="N2" t="s">
        <v>336</v>
      </c>
      <c r="O2" s="1">
        <v>0</v>
      </c>
      <c r="P2" s="1" t="str">
        <f>IFERROR(IF(ISNUMBER(Table1[[#This Row],[Safety_Rating2]]), REPT("★", Table1[[#This Row],[Safety_Rating2]]) &amp; REPT("☆", 5-Table1[[#This Row],[Safety_Rating2]]), "Unknown"), "Unknown")</f>
        <v>★★★★★</v>
      </c>
      <c r="Q2" s="1">
        <v>5</v>
      </c>
      <c r="R2">
        <v>19726</v>
      </c>
      <c r="S2">
        <v>3</v>
      </c>
      <c r="T2" s="7">
        <f t="shared" ref="T2:T65" si="0">L2*R2</f>
        <v>2193608920.4400001</v>
      </c>
      <c r="U2" s="3">
        <f>Table1[[#This Row],[Range_km]]/Table1[[#This Row],[Battery_Capacity_kWh]]</f>
        <v>3.8351254480286738</v>
      </c>
      <c r="V2" s="4">
        <f>Table1[[#This Row],[Price_USD]]/Table1[[#This Row],[Range_km]]</f>
        <v>519.64457943925231</v>
      </c>
      <c r="W2" s="1" t="str">
        <f>_xlfn.IFS(Table1[[#This Row],[Price_USD]]&gt;80000,"Luxury", Table1[[#This Row],[Price_USD]]&gt;40000,"Premium",Table1[[#This Row],[Price_USD]]&lt;40000,"Budget")</f>
        <v>Luxury</v>
      </c>
    </row>
    <row r="3" spans="3:23" x14ac:dyDescent="0.35">
      <c r="C3">
        <v>2</v>
      </c>
      <c r="D3" t="s">
        <v>17</v>
      </c>
      <c r="E3" t="s">
        <v>70</v>
      </c>
      <c r="F3">
        <v>2025</v>
      </c>
      <c r="G3" t="s">
        <v>250</v>
      </c>
      <c r="H3">
        <v>90.8</v>
      </c>
      <c r="I3">
        <v>212</v>
      </c>
      <c r="J3" t="s">
        <v>266</v>
      </c>
      <c r="K3">
        <v>7.3</v>
      </c>
      <c r="L3" s="5">
        <v>127131.65</v>
      </c>
      <c r="M3" t="s">
        <v>282</v>
      </c>
      <c r="N3" t="s">
        <v>337</v>
      </c>
      <c r="O3" s="1">
        <v>2</v>
      </c>
      <c r="P3" s="1" t="str">
        <f>IFERROR(IF(ISNUMBER(Table1[[#This Row],[Safety_Rating2]]), REPT("★", Table1[[#This Row],[Safety_Rating2]]) &amp; REPT("☆", 5-Table1[[#This Row],[Safety_Rating2]]), "Unknown"), "Unknown")</f>
        <v>★★★★☆</v>
      </c>
      <c r="Q3" s="1">
        <v>4</v>
      </c>
      <c r="R3">
        <v>3349</v>
      </c>
      <c r="S3">
        <v>3</v>
      </c>
      <c r="T3" s="7">
        <f t="shared" si="0"/>
        <v>425763895.84999996</v>
      </c>
      <c r="U3" s="3">
        <f>Table1[[#This Row],[Range_km]]/Table1[[#This Row],[Battery_Capacity_kWh]]</f>
        <v>2.3348017621145374</v>
      </c>
      <c r="V3" s="4">
        <f>Table1[[#This Row],[Price_USD]]/Table1[[#This Row],[Range_km]]</f>
        <v>599.6775943396226</v>
      </c>
      <c r="W3" s="1" t="str">
        <f>_xlfn.IFS(Table1[[#This Row],[Price_USD]]&gt;80000,"Luxury", Table1[[#This Row],[Price_USD]]&gt;40000,"Premium",Table1[[#This Row],[Price_USD]]&lt;40000,"Budget")</f>
        <v>Luxury</v>
      </c>
    </row>
    <row r="4" spans="3:23" x14ac:dyDescent="0.35">
      <c r="C4">
        <v>3</v>
      </c>
      <c r="D4" t="s">
        <v>18</v>
      </c>
      <c r="E4" t="s">
        <v>71</v>
      </c>
      <c r="F4">
        <v>2020</v>
      </c>
      <c r="G4" t="s">
        <v>251</v>
      </c>
      <c r="H4">
        <v>64.7</v>
      </c>
      <c r="I4">
        <v>235</v>
      </c>
      <c r="J4" t="s">
        <v>267</v>
      </c>
      <c r="K4">
        <v>8.9</v>
      </c>
      <c r="L4" s="5">
        <v>94347.37</v>
      </c>
      <c r="M4" t="s">
        <v>283</v>
      </c>
      <c r="N4" t="s">
        <v>336</v>
      </c>
      <c r="O4" s="1">
        <v>5</v>
      </c>
      <c r="P4" s="1" t="str">
        <f>IFERROR(IF(ISNUMBER(Table1[[#This Row],[Safety_Rating2]]), REPT("★", Table1[[#This Row],[Safety_Rating2]]) &amp; REPT("☆", 5-Table1[[#This Row],[Safety_Rating2]]), "Unknown"), "Unknown")</f>
        <v>★★★★★</v>
      </c>
      <c r="Q4" s="1">
        <v>5</v>
      </c>
      <c r="R4">
        <v>6300</v>
      </c>
      <c r="S4">
        <v>5</v>
      </c>
      <c r="T4" s="7">
        <f t="shared" si="0"/>
        <v>594388431</v>
      </c>
      <c r="U4" s="3">
        <f>Table1[[#This Row],[Range_km]]/Table1[[#This Row],[Battery_Capacity_kWh]]</f>
        <v>3.6321483771251932</v>
      </c>
      <c r="V4" s="4">
        <f>Table1[[#This Row],[Price_USD]]/Table1[[#This Row],[Range_km]]</f>
        <v>401.47817021276592</v>
      </c>
      <c r="W4" s="1" t="str">
        <f>_xlfn.IFS(Table1[[#This Row],[Price_USD]]&gt;80000,"Luxury", Table1[[#This Row],[Price_USD]]&gt;40000,"Premium",Table1[[#This Row],[Price_USD]]&lt;40000,"Budget")</f>
        <v>Luxury</v>
      </c>
    </row>
    <row r="5" spans="3:23" x14ac:dyDescent="0.35">
      <c r="C5">
        <v>4</v>
      </c>
      <c r="D5" t="s">
        <v>19</v>
      </c>
      <c r="E5" t="s">
        <v>72</v>
      </c>
      <c r="F5">
        <v>2025</v>
      </c>
      <c r="G5" t="s">
        <v>252</v>
      </c>
      <c r="H5">
        <v>120.5</v>
      </c>
      <c r="I5">
        <v>140</v>
      </c>
      <c r="J5" t="s">
        <v>268</v>
      </c>
      <c r="K5">
        <v>10.5</v>
      </c>
      <c r="L5" s="5">
        <v>75615.149999999994</v>
      </c>
      <c r="M5" t="s">
        <v>284</v>
      </c>
      <c r="N5" t="s">
        <v>338</v>
      </c>
      <c r="O5" s="1">
        <v>2</v>
      </c>
      <c r="P5" s="1" t="str">
        <f>IFERROR(IF(ISNUMBER(Table1[[#This Row],[Safety_Rating2]]), REPT("★", Table1[[#This Row],[Safety_Rating2]]) &amp; REPT("☆", 5-Table1[[#This Row],[Safety_Rating2]]), "Unknown"), "Unknown")</f>
        <v>★★★★★</v>
      </c>
      <c r="Q5" s="1">
        <v>5</v>
      </c>
      <c r="R5">
        <v>2339</v>
      </c>
      <c r="S5">
        <v>5</v>
      </c>
      <c r="T5" s="7">
        <f t="shared" si="0"/>
        <v>176863835.84999999</v>
      </c>
      <c r="U5" s="3">
        <f>Table1[[#This Row],[Range_km]]/Table1[[#This Row],[Battery_Capacity_kWh]]</f>
        <v>1.1618257261410789</v>
      </c>
      <c r="V5" s="4">
        <f>Table1[[#This Row],[Price_USD]]/Table1[[#This Row],[Range_km]]</f>
        <v>540.10821428571421</v>
      </c>
      <c r="W5" s="1" t="str">
        <f>_xlfn.IFS(Table1[[#This Row],[Price_USD]]&gt;80000,"Luxury", Table1[[#This Row],[Price_USD]]&gt;40000,"Premium",Table1[[#This Row],[Price_USD]]&lt;40000,"Budget")</f>
        <v>Premium</v>
      </c>
    </row>
    <row r="6" spans="3:23" x14ac:dyDescent="0.35">
      <c r="C6">
        <v>5</v>
      </c>
      <c r="D6" t="s">
        <v>16</v>
      </c>
      <c r="E6" t="s">
        <v>69</v>
      </c>
      <c r="F6">
        <v>2023</v>
      </c>
      <c r="G6" t="s">
        <v>250</v>
      </c>
      <c r="H6">
        <v>51.8</v>
      </c>
      <c r="I6">
        <v>336</v>
      </c>
      <c r="J6" t="s">
        <v>269</v>
      </c>
      <c r="K6">
        <v>3.6</v>
      </c>
      <c r="L6" s="5">
        <v>141046.94</v>
      </c>
      <c r="M6" t="s">
        <v>285</v>
      </c>
      <c r="N6" t="s">
        <v>339</v>
      </c>
      <c r="O6" s="1">
        <v>2</v>
      </c>
      <c r="P6" s="1" t="str">
        <f>IFERROR(IF(ISNUMBER(Table1[[#This Row],[Safety_Rating2]]), REPT("★", Table1[[#This Row],[Safety_Rating2]]) &amp; REPT("☆", 5-Table1[[#This Row],[Safety_Rating2]]), "Unknown"), "Unknown")</f>
        <v>★★★☆☆</v>
      </c>
      <c r="Q6" s="1">
        <v>3</v>
      </c>
      <c r="R6">
        <v>1051</v>
      </c>
      <c r="S6">
        <v>4</v>
      </c>
      <c r="T6" s="7">
        <f t="shared" si="0"/>
        <v>148240333.94</v>
      </c>
      <c r="U6" s="3">
        <f>Table1[[#This Row],[Range_km]]/Table1[[#This Row],[Battery_Capacity_kWh]]</f>
        <v>6.4864864864864868</v>
      </c>
      <c r="V6" s="4">
        <f>Table1[[#This Row],[Price_USD]]/Table1[[#This Row],[Range_km]]</f>
        <v>419.78255952380954</v>
      </c>
      <c r="W6" s="1" t="str">
        <f>_xlfn.IFS(Table1[[#This Row],[Price_USD]]&gt;80000,"Luxury", Table1[[#This Row],[Price_USD]]&gt;40000,"Premium",Table1[[#This Row],[Price_USD]]&lt;40000,"Budget")</f>
        <v>Luxury</v>
      </c>
    </row>
    <row r="7" spans="3:23" x14ac:dyDescent="0.35">
      <c r="C7">
        <v>6</v>
      </c>
      <c r="D7" t="s">
        <v>20</v>
      </c>
      <c r="E7" t="s">
        <v>73</v>
      </c>
      <c r="F7">
        <v>2016</v>
      </c>
      <c r="G7" t="s">
        <v>252</v>
      </c>
      <c r="H7">
        <v>138.69999999999999</v>
      </c>
      <c r="I7">
        <v>390</v>
      </c>
      <c r="J7" t="s">
        <v>270</v>
      </c>
      <c r="K7">
        <v>2.9</v>
      </c>
      <c r="L7" s="5">
        <v>89907.75</v>
      </c>
      <c r="M7" t="s">
        <v>286</v>
      </c>
      <c r="N7" t="s">
        <v>340</v>
      </c>
      <c r="O7" s="2" t="s">
        <v>376</v>
      </c>
      <c r="P7" s="1" t="str">
        <f>IFERROR(IF(ISNUMBER(Table1[[#This Row],[Safety_Rating2]]), REPT("★", Table1[[#This Row],[Safety_Rating2]]) &amp; REPT("☆", 5-Table1[[#This Row],[Safety_Rating2]]), "Unknown"), "Unknown")</f>
        <v>★★★★★</v>
      </c>
      <c r="Q7" s="1">
        <v>5</v>
      </c>
      <c r="R7">
        <v>1051</v>
      </c>
      <c r="S7">
        <v>5</v>
      </c>
      <c r="T7" s="7">
        <f t="shared" si="0"/>
        <v>94493045.25</v>
      </c>
      <c r="U7" s="3">
        <f>Table1[[#This Row],[Range_km]]/Table1[[#This Row],[Battery_Capacity_kWh]]</f>
        <v>2.8118240807498198</v>
      </c>
      <c r="V7" s="4">
        <f>Table1[[#This Row],[Price_USD]]/Table1[[#This Row],[Range_km]]</f>
        <v>230.53269230769232</v>
      </c>
      <c r="W7" s="1" t="str">
        <f>_xlfn.IFS(Table1[[#This Row],[Price_USD]]&gt;80000,"Luxury", Table1[[#This Row],[Price_USD]]&gt;40000,"Premium",Table1[[#This Row],[Price_USD]]&lt;40000,"Budget")</f>
        <v>Luxury</v>
      </c>
    </row>
    <row r="8" spans="3:23" x14ac:dyDescent="0.35">
      <c r="C8">
        <v>7</v>
      </c>
      <c r="D8" t="s">
        <v>21</v>
      </c>
      <c r="E8" t="s">
        <v>74</v>
      </c>
      <c r="F8">
        <v>2024</v>
      </c>
      <c r="G8" t="s">
        <v>253</v>
      </c>
      <c r="H8">
        <v>67.099999999999994</v>
      </c>
      <c r="I8">
        <v>170</v>
      </c>
      <c r="J8" t="s">
        <v>271</v>
      </c>
      <c r="K8">
        <v>1.5</v>
      </c>
      <c r="L8" s="5">
        <v>35653.97</v>
      </c>
      <c r="M8" t="s">
        <v>287</v>
      </c>
      <c r="N8" t="s">
        <v>341</v>
      </c>
      <c r="O8" s="1">
        <v>5</v>
      </c>
      <c r="P8" s="1" t="str">
        <f>IFERROR(IF(ISNUMBER(Table1[[#This Row],[Safety_Rating2]]), REPT("★", Table1[[#This Row],[Safety_Rating2]]) &amp; REPT("☆", 5-Table1[[#This Row],[Safety_Rating2]]), "Unknown"), "Unknown")</f>
        <v>Unknown</v>
      </c>
      <c r="Q8" s="2" t="s">
        <v>376</v>
      </c>
      <c r="R8">
        <v>12504</v>
      </c>
      <c r="S8">
        <v>5</v>
      </c>
      <c r="T8" s="7">
        <f t="shared" si="0"/>
        <v>445817240.88</v>
      </c>
      <c r="U8" s="3">
        <f>Table1[[#This Row],[Range_km]]/Table1[[#This Row],[Battery_Capacity_kWh]]</f>
        <v>2.5335320417287632</v>
      </c>
      <c r="V8" s="4">
        <f>Table1[[#This Row],[Price_USD]]/Table1[[#This Row],[Range_km]]</f>
        <v>209.72923529411764</v>
      </c>
      <c r="W8" s="1" t="str">
        <f>_xlfn.IFS(Table1[[#This Row],[Price_USD]]&gt;80000,"Luxury", Table1[[#This Row],[Price_USD]]&gt;40000,"Premium",Table1[[#This Row],[Price_USD]]&lt;40000,"Budget")</f>
        <v>Budget</v>
      </c>
    </row>
    <row r="9" spans="3:23" x14ac:dyDescent="0.35">
      <c r="C9">
        <v>8</v>
      </c>
      <c r="D9" t="s">
        <v>22</v>
      </c>
      <c r="E9" t="s">
        <v>75</v>
      </c>
      <c r="F9">
        <v>2019</v>
      </c>
      <c r="G9" t="s">
        <v>254</v>
      </c>
      <c r="H9">
        <v>131.9</v>
      </c>
      <c r="I9">
        <v>105</v>
      </c>
      <c r="J9" t="s">
        <v>272</v>
      </c>
      <c r="K9">
        <v>8.3000000000000007</v>
      </c>
      <c r="L9" s="5">
        <v>94436.44</v>
      </c>
      <c r="M9" t="s">
        <v>288</v>
      </c>
      <c r="N9" t="s">
        <v>342</v>
      </c>
      <c r="O9" s="2" t="s">
        <v>376</v>
      </c>
      <c r="P9" s="1" t="str">
        <f>IFERROR(IF(ISNUMBER(Table1[[#This Row],[Safety_Rating2]]), REPT("★", Table1[[#This Row],[Safety_Rating2]]) &amp; REPT("☆", 5-Table1[[#This Row],[Safety_Rating2]]), "Unknown"), "Unknown")</f>
        <v>★★★★★</v>
      </c>
      <c r="Q9" s="1">
        <v>5</v>
      </c>
      <c r="R9">
        <v>8630</v>
      </c>
      <c r="S9">
        <v>5</v>
      </c>
      <c r="T9" s="7">
        <f t="shared" si="0"/>
        <v>814986477.20000005</v>
      </c>
      <c r="U9" s="3">
        <f>Table1[[#This Row],[Range_km]]/Table1[[#This Row],[Battery_Capacity_kWh]]</f>
        <v>0.79605761940864284</v>
      </c>
      <c r="V9" s="4">
        <f>Table1[[#This Row],[Price_USD]]/Table1[[#This Row],[Range_km]]</f>
        <v>899.39466666666669</v>
      </c>
      <c r="W9" s="1" t="str">
        <f>_xlfn.IFS(Table1[[#This Row],[Price_USD]]&gt;80000,"Luxury", Table1[[#This Row],[Price_USD]]&gt;40000,"Premium",Table1[[#This Row],[Price_USD]]&lt;40000,"Budget")</f>
        <v>Luxury</v>
      </c>
    </row>
    <row r="10" spans="3:23" x14ac:dyDescent="0.35">
      <c r="C10">
        <v>9</v>
      </c>
      <c r="D10" t="s">
        <v>23</v>
      </c>
      <c r="E10" t="s">
        <v>76</v>
      </c>
      <c r="F10">
        <v>2023</v>
      </c>
      <c r="G10" t="s">
        <v>255</v>
      </c>
      <c r="H10">
        <v>33.799999999999997</v>
      </c>
      <c r="I10">
        <v>420</v>
      </c>
      <c r="J10" t="s">
        <v>273</v>
      </c>
      <c r="K10">
        <v>10.199999999999999</v>
      </c>
      <c r="L10" s="5">
        <v>90919.55</v>
      </c>
      <c r="M10" t="s">
        <v>289</v>
      </c>
      <c r="N10" t="s">
        <v>341</v>
      </c>
      <c r="O10" s="1">
        <v>1</v>
      </c>
      <c r="P10" s="1" t="str">
        <f>IFERROR(IF(ISNUMBER(Table1[[#This Row],[Safety_Rating2]]), REPT("★", Table1[[#This Row],[Safety_Rating2]]) &amp; REPT("☆", 5-Table1[[#This Row],[Safety_Rating2]]), "Unknown"), "Unknown")</f>
        <v>★★★★★</v>
      </c>
      <c r="Q10" s="1">
        <v>5</v>
      </c>
      <c r="R10">
        <v>18</v>
      </c>
      <c r="S10">
        <v>5</v>
      </c>
      <c r="T10" s="7">
        <f t="shared" si="0"/>
        <v>1636551.9000000001</v>
      </c>
      <c r="U10" s="3">
        <f>Table1[[#This Row],[Range_km]]/Table1[[#This Row],[Battery_Capacity_kWh]]</f>
        <v>12.42603550295858</v>
      </c>
      <c r="V10" s="4">
        <f>Table1[[#This Row],[Price_USD]]/Table1[[#This Row],[Range_km]]</f>
        <v>216.47511904761905</v>
      </c>
      <c r="W10" s="1" t="str">
        <f>_xlfn.IFS(Table1[[#This Row],[Price_USD]]&gt;80000,"Luxury", Table1[[#This Row],[Price_USD]]&gt;40000,"Premium",Table1[[#This Row],[Price_USD]]&lt;40000,"Budget")</f>
        <v>Luxury</v>
      </c>
    </row>
    <row r="11" spans="3:23" x14ac:dyDescent="0.35">
      <c r="C11">
        <v>10</v>
      </c>
      <c r="D11" t="s">
        <v>24</v>
      </c>
      <c r="E11" t="s">
        <v>77</v>
      </c>
      <c r="F11">
        <v>2015</v>
      </c>
      <c r="G11" t="s">
        <v>256</v>
      </c>
      <c r="H11">
        <v>140.80000000000001</v>
      </c>
      <c r="I11">
        <v>549</v>
      </c>
      <c r="J11" t="s">
        <v>273</v>
      </c>
      <c r="K11">
        <v>3.3</v>
      </c>
      <c r="L11" s="5">
        <v>58904.59</v>
      </c>
      <c r="M11" t="s">
        <v>290</v>
      </c>
      <c r="N11" t="s">
        <v>336</v>
      </c>
      <c r="O11" s="2" t="s">
        <v>376</v>
      </c>
      <c r="P11" s="1" t="str">
        <f>IFERROR(IF(ISNUMBER(Table1[[#This Row],[Safety_Rating2]]), REPT("★", Table1[[#This Row],[Safety_Rating2]]) &amp; REPT("☆", 5-Table1[[#This Row],[Safety_Rating2]]), "Unknown"), "Unknown")</f>
        <v>Unknown</v>
      </c>
      <c r="Q11" s="2" t="s">
        <v>376</v>
      </c>
      <c r="R11">
        <v>17455</v>
      </c>
      <c r="S11">
        <v>3</v>
      </c>
      <c r="T11" s="7">
        <f t="shared" si="0"/>
        <v>1028179618.4499999</v>
      </c>
      <c r="U11" s="3">
        <f>Table1[[#This Row],[Range_km]]/Table1[[#This Row],[Battery_Capacity_kWh]]</f>
        <v>3.8991477272727271</v>
      </c>
      <c r="V11" s="4">
        <f>Table1[[#This Row],[Price_USD]]/Table1[[#This Row],[Range_km]]</f>
        <v>107.29433515482695</v>
      </c>
      <c r="W11" s="1" t="str">
        <f>_xlfn.IFS(Table1[[#This Row],[Price_USD]]&gt;80000,"Luxury", Table1[[#This Row],[Price_USD]]&gt;40000,"Premium",Table1[[#This Row],[Price_USD]]&lt;40000,"Budget")</f>
        <v>Premium</v>
      </c>
    </row>
    <row r="12" spans="3:23" x14ac:dyDescent="0.35">
      <c r="C12">
        <v>11</v>
      </c>
      <c r="D12" t="s">
        <v>25</v>
      </c>
      <c r="E12" t="s">
        <v>78</v>
      </c>
      <c r="F12">
        <v>2022</v>
      </c>
      <c r="G12" t="s">
        <v>254</v>
      </c>
      <c r="H12">
        <v>41.5</v>
      </c>
      <c r="I12">
        <v>370</v>
      </c>
      <c r="J12" t="s">
        <v>274</v>
      </c>
      <c r="K12">
        <v>11.6</v>
      </c>
      <c r="L12" s="5">
        <v>141469.62</v>
      </c>
      <c r="M12" t="s">
        <v>291</v>
      </c>
      <c r="N12" t="s">
        <v>343</v>
      </c>
      <c r="O12" s="1">
        <v>3</v>
      </c>
      <c r="P12" s="1" t="str">
        <f>IFERROR(IF(ISNUMBER(Table1[[#This Row],[Safety_Rating2]]), REPT("★", Table1[[#This Row],[Safety_Rating2]]) &amp; REPT("☆", 5-Table1[[#This Row],[Safety_Rating2]]), "Unknown"), "Unknown")</f>
        <v>★★★★☆</v>
      </c>
      <c r="Q12" s="1">
        <v>4</v>
      </c>
      <c r="R12">
        <v>16959</v>
      </c>
      <c r="S12">
        <v>4</v>
      </c>
      <c r="T12" s="7">
        <f t="shared" si="0"/>
        <v>2399183285.5799999</v>
      </c>
      <c r="U12" s="3">
        <f>Table1[[#This Row],[Range_km]]/Table1[[#This Row],[Battery_Capacity_kWh]]</f>
        <v>8.9156626506024104</v>
      </c>
      <c r="V12" s="4">
        <f>Table1[[#This Row],[Price_USD]]/Table1[[#This Row],[Range_km]]</f>
        <v>382.35032432432433</v>
      </c>
      <c r="W12" s="1" t="str">
        <f>_xlfn.IFS(Table1[[#This Row],[Price_USD]]&gt;80000,"Luxury", Table1[[#This Row],[Price_USD]]&gt;40000,"Premium",Table1[[#This Row],[Price_USD]]&lt;40000,"Budget")</f>
        <v>Luxury</v>
      </c>
    </row>
    <row r="13" spans="3:23" x14ac:dyDescent="0.35">
      <c r="C13">
        <v>12</v>
      </c>
      <c r="D13" t="s">
        <v>26</v>
      </c>
      <c r="E13" t="s">
        <v>79</v>
      </c>
      <c r="F13">
        <v>2018</v>
      </c>
      <c r="G13" t="s">
        <v>256</v>
      </c>
      <c r="H13">
        <v>64</v>
      </c>
      <c r="I13">
        <v>401</v>
      </c>
      <c r="J13" t="s">
        <v>268</v>
      </c>
      <c r="K13">
        <v>7.3</v>
      </c>
      <c r="L13" s="5">
        <v>30862.9</v>
      </c>
      <c r="M13" t="s">
        <v>292</v>
      </c>
      <c r="N13" t="s">
        <v>344</v>
      </c>
      <c r="O13" s="1">
        <v>0</v>
      </c>
      <c r="P13" s="1" t="str">
        <f>IFERROR(IF(ISNUMBER(Table1[[#This Row],[Safety_Rating2]]), REPT("★", Table1[[#This Row],[Safety_Rating2]]) &amp; REPT("☆", 5-Table1[[#This Row],[Safety_Rating2]]), "Unknown"), "Unknown")</f>
        <v>Unknown</v>
      </c>
      <c r="Q13" s="2" t="s">
        <v>376</v>
      </c>
      <c r="R13">
        <v>7798</v>
      </c>
      <c r="S13">
        <v>4</v>
      </c>
      <c r="T13" s="7">
        <f t="shared" si="0"/>
        <v>240668894.20000002</v>
      </c>
      <c r="U13" s="3">
        <f>Table1[[#This Row],[Range_km]]/Table1[[#This Row],[Battery_Capacity_kWh]]</f>
        <v>6.265625</v>
      </c>
      <c r="V13" s="4">
        <f>Table1[[#This Row],[Price_USD]]/Table1[[#This Row],[Range_km]]</f>
        <v>76.964837905236905</v>
      </c>
      <c r="W13" s="1" t="str">
        <f>_xlfn.IFS(Table1[[#This Row],[Price_USD]]&gt;80000,"Luxury", Table1[[#This Row],[Price_USD]]&gt;40000,"Premium",Table1[[#This Row],[Price_USD]]&lt;40000,"Budget")</f>
        <v>Budget</v>
      </c>
    </row>
    <row r="14" spans="3:23" x14ac:dyDescent="0.35">
      <c r="C14">
        <v>13</v>
      </c>
      <c r="D14" t="s">
        <v>27</v>
      </c>
      <c r="E14" t="s">
        <v>80</v>
      </c>
      <c r="F14">
        <v>2018</v>
      </c>
      <c r="G14" t="s">
        <v>254</v>
      </c>
      <c r="H14">
        <v>37.200000000000003</v>
      </c>
      <c r="I14">
        <v>578</v>
      </c>
      <c r="J14" t="s">
        <v>271</v>
      </c>
      <c r="K14">
        <v>3.3</v>
      </c>
      <c r="L14" s="5">
        <v>86756.75</v>
      </c>
      <c r="M14" t="s">
        <v>293</v>
      </c>
      <c r="N14" t="s">
        <v>343</v>
      </c>
      <c r="O14" s="2" t="s">
        <v>376</v>
      </c>
      <c r="P14" s="1" t="str">
        <f>IFERROR(IF(ISNUMBER(Table1[[#This Row],[Safety_Rating2]]), REPT("★", Table1[[#This Row],[Safety_Rating2]]) &amp; REPT("☆", 5-Table1[[#This Row],[Safety_Rating2]]), "Unknown"), "Unknown")</f>
        <v>★★★★☆</v>
      </c>
      <c r="Q14" s="1">
        <v>4</v>
      </c>
      <c r="R14">
        <v>15303</v>
      </c>
      <c r="S14">
        <v>5</v>
      </c>
      <c r="T14" s="7">
        <f t="shared" si="0"/>
        <v>1327638545.25</v>
      </c>
      <c r="U14" s="3">
        <f>Table1[[#This Row],[Range_km]]/Table1[[#This Row],[Battery_Capacity_kWh]]</f>
        <v>15.53763440860215</v>
      </c>
      <c r="V14" s="4">
        <f>Table1[[#This Row],[Price_USD]]/Table1[[#This Row],[Range_km]]</f>
        <v>150.09818339100346</v>
      </c>
      <c r="W14" s="1" t="str">
        <f>_xlfn.IFS(Table1[[#This Row],[Price_USD]]&gt;80000,"Luxury", Table1[[#This Row],[Price_USD]]&gt;40000,"Premium",Table1[[#This Row],[Price_USD]]&lt;40000,"Budget")</f>
        <v>Luxury</v>
      </c>
    </row>
    <row r="15" spans="3:23" x14ac:dyDescent="0.35">
      <c r="C15">
        <v>14</v>
      </c>
      <c r="D15" t="s">
        <v>28</v>
      </c>
      <c r="E15" t="s">
        <v>81</v>
      </c>
      <c r="F15">
        <v>2025</v>
      </c>
      <c r="G15" t="s">
        <v>257</v>
      </c>
      <c r="H15">
        <v>32.799999999999997</v>
      </c>
      <c r="I15">
        <v>306</v>
      </c>
      <c r="J15" t="s">
        <v>270</v>
      </c>
      <c r="K15">
        <v>9.6999999999999993</v>
      </c>
      <c r="L15" s="5">
        <v>43112.28</v>
      </c>
      <c r="M15" t="s">
        <v>289</v>
      </c>
      <c r="N15" t="s">
        <v>343</v>
      </c>
      <c r="O15" s="1">
        <v>1</v>
      </c>
      <c r="P15" s="1" t="str">
        <f>IFERROR(IF(ISNUMBER(Table1[[#This Row],[Safety_Rating2]]), REPT("★", Table1[[#This Row],[Safety_Rating2]]) &amp; REPT("☆", 5-Table1[[#This Row],[Safety_Rating2]]), "Unknown"), "Unknown")</f>
        <v>★★★☆☆</v>
      </c>
      <c r="Q15" s="1">
        <v>3</v>
      </c>
      <c r="R15">
        <v>2470</v>
      </c>
      <c r="S15">
        <v>4</v>
      </c>
      <c r="T15" s="7">
        <f t="shared" si="0"/>
        <v>106487331.59999999</v>
      </c>
      <c r="U15" s="3">
        <f>Table1[[#This Row],[Range_km]]/Table1[[#This Row],[Battery_Capacity_kWh]]</f>
        <v>9.3292682926829276</v>
      </c>
      <c r="V15" s="4">
        <f>Table1[[#This Row],[Price_USD]]/Table1[[#This Row],[Range_km]]</f>
        <v>140.88980392156861</v>
      </c>
      <c r="W15" s="1" t="str">
        <f>_xlfn.IFS(Table1[[#This Row],[Price_USD]]&gt;80000,"Luxury", Table1[[#This Row],[Price_USD]]&gt;40000,"Premium",Table1[[#This Row],[Price_USD]]&lt;40000,"Budget")</f>
        <v>Premium</v>
      </c>
    </row>
    <row r="16" spans="3:23" x14ac:dyDescent="0.35">
      <c r="C16">
        <v>15</v>
      </c>
      <c r="D16" t="s">
        <v>29</v>
      </c>
      <c r="E16" t="s">
        <v>82</v>
      </c>
      <c r="F16">
        <v>2015</v>
      </c>
      <c r="G16" t="s">
        <v>257</v>
      </c>
      <c r="H16">
        <v>149.9</v>
      </c>
      <c r="I16">
        <v>528</v>
      </c>
      <c r="J16" t="s">
        <v>275</v>
      </c>
      <c r="K16">
        <v>11.6</v>
      </c>
      <c r="L16" s="5">
        <v>141164.04</v>
      </c>
      <c r="M16" t="s">
        <v>294</v>
      </c>
      <c r="N16" t="s">
        <v>345</v>
      </c>
      <c r="O16" s="1">
        <v>3</v>
      </c>
      <c r="P16" s="1" t="str">
        <f>IFERROR(IF(ISNUMBER(Table1[[#This Row],[Safety_Rating2]]), REPT("★", Table1[[#This Row],[Safety_Rating2]]) &amp; REPT("☆", 5-Table1[[#This Row],[Safety_Rating2]]), "Unknown"), "Unknown")</f>
        <v>★★★☆☆</v>
      </c>
      <c r="Q16" s="1">
        <v>3</v>
      </c>
      <c r="R16">
        <v>5394</v>
      </c>
      <c r="S16">
        <v>4</v>
      </c>
      <c r="T16" s="7">
        <f t="shared" si="0"/>
        <v>761438831.75999999</v>
      </c>
      <c r="U16" s="3">
        <f>Table1[[#This Row],[Range_km]]/Table1[[#This Row],[Battery_Capacity_kWh]]</f>
        <v>3.5223482321547697</v>
      </c>
      <c r="V16" s="4">
        <f>Table1[[#This Row],[Price_USD]]/Table1[[#This Row],[Range_km]]</f>
        <v>267.35613636363638</v>
      </c>
      <c r="W16" s="1" t="str">
        <f>_xlfn.IFS(Table1[[#This Row],[Price_USD]]&gt;80000,"Luxury", Table1[[#This Row],[Price_USD]]&gt;40000,"Premium",Table1[[#This Row],[Price_USD]]&lt;40000,"Budget")</f>
        <v>Luxury</v>
      </c>
    </row>
    <row r="17" spans="3:23" x14ac:dyDescent="0.35">
      <c r="C17">
        <v>16</v>
      </c>
      <c r="D17" t="s">
        <v>30</v>
      </c>
      <c r="E17" t="s">
        <v>83</v>
      </c>
      <c r="F17">
        <v>2019</v>
      </c>
      <c r="G17" t="s">
        <v>255</v>
      </c>
      <c r="H17">
        <v>121.9</v>
      </c>
      <c r="I17">
        <v>332</v>
      </c>
      <c r="J17" t="s">
        <v>273</v>
      </c>
      <c r="K17">
        <v>5.4</v>
      </c>
      <c r="L17" s="5">
        <v>144878.12</v>
      </c>
      <c r="M17" t="s">
        <v>295</v>
      </c>
      <c r="N17" t="s">
        <v>339</v>
      </c>
      <c r="O17" s="1">
        <v>3</v>
      </c>
      <c r="P17" s="1" t="str">
        <f>IFERROR(IF(ISNUMBER(Table1[[#This Row],[Safety_Rating2]]), REPT("★", Table1[[#This Row],[Safety_Rating2]]) &amp; REPT("☆", 5-Table1[[#This Row],[Safety_Rating2]]), "Unknown"), "Unknown")</f>
        <v>★★★☆☆</v>
      </c>
      <c r="Q17" s="1">
        <v>3</v>
      </c>
      <c r="R17">
        <v>18978</v>
      </c>
      <c r="S17">
        <v>5</v>
      </c>
      <c r="T17" s="7">
        <f t="shared" si="0"/>
        <v>2749496961.3600001</v>
      </c>
      <c r="U17" s="3">
        <f>Table1[[#This Row],[Range_km]]/Table1[[#This Row],[Battery_Capacity_kWh]]</f>
        <v>2.723543888433142</v>
      </c>
      <c r="V17" s="4">
        <f>Table1[[#This Row],[Price_USD]]/Table1[[#This Row],[Range_km]]</f>
        <v>436.3798795180723</v>
      </c>
      <c r="W17" s="1" t="str">
        <f>_xlfn.IFS(Table1[[#This Row],[Price_USD]]&gt;80000,"Luxury", Table1[[#This Row],[Price_USD]]&gt;40000,"Premium",Table1[[#This Row],[Price_USD]]&lt;40000,"Budget")</f>
        <v>Luxury</v>
      </c>
    </row>
    <row r="18" spans="3:23" x14ac:dyDescent="0.35">
      <c r="C18">
        <v>17</v>
      </c>
      <c r="D18" t="s">
        <v>31</v>
      </c>
      <c r="E18" t="s">
        <v>84</v>
      </c>
      <c r="F18">
        <v>2020</v>
      </c>
      <c r="G18" t="s">
        <v>258</v>
      </c>
      <c r="H18">
        <v>26.5</v>
      </c>
      <c r="I18">
        <v>344</v>
      </c>
      <c r="J18" t="s">
        <v>276</v>
      </c>
      <c r="K18">
        <v>1.2</v>
      </c>
      <c r="L18" s="5">
        <v>90939.42</v>
      </c>
      <c r="M18" t="s">
        <v>294</v>
      </c>
      <c r="N18" t="s">
        <v>346</v>
      </c>
      <c r="O18" s="2" t="s">
        <v>376</v>
      </c>
      <c r="P18" s="1" t="str">
        <f>IFERROR(IF(ISNUMBER(Table1[[#This Row],[Safety_Rating2]]), REPT("★", Table1[[#This Row],[Safety_Rating2]]) &amp; REPT("☆", 5-Table1[[#This Row],[Safety_Rating2]]), "Unknown"), "Unknown")</f>
        <v>★★★★☆</v>
      </c>
      <c r="Q18" s="1">
        <v>4</v>
      </c>
      <c r="R18">
        <v>3928</v>
      </c>
      <c r="S18">
        <v>5</v>
      </c>
      <c r="T18" s="7">
        <f t="shared" si="0"/>
        <v>357210041.75999999</v>
      </c>
      <c r="U18" s="3">
        <f>Table1[[#This Row],[Range_km]]/Table1[[#This Row],[Battery_Capacity_kWh]]</f>
        <v>12.981132075471699</v>
      </c>
      <c r="V18" s="4">
        <f>Table1[[#This Row],[Price_USD]]/Table1[[#This Row],[Range_km]]</f>
        <v>264.35877906976742</v>
      </c>
      <c r="W18" s="1" t="str">
        <f>_xlfn.IFS(Table1[[#This Row],[Price_USD]]&gt;80000,"Luxury", Table1[[#This Row],[Price_USD]]&gt;40000,"Premium",Table1[[#This Row],[Price_USD]]&lt;40000,"Budget")</f>
        <v>Luxury</v>
      </c>
    </row>
    <row r="19" spans="3:23" x14ac:dyDescent="0.35">
      <c r="C19">
        <v>18</v>
      </c>
      <c r="D19" t="s">
        <v>32</v>
      </c>
      <c r="E19" t="s">
        <v>85</v>
      </c>
      <c r="F19">
        <v>2024</v>
      </c>
      <c r="G19" t="s">
        <v>256</v>
      </c>
      <c r="H19">
        <v>74.5</v>
      </c>
      <c r="I19">
        <v>398</v>
      </c>
      <c r="J19" t="s">
        <v>270</v>
      </c>
      <c r="K19">
        <v>11.2</v>
      </c>
      <c r="L19" s="5">
        <v>54511.1</v>
      </c>
      <c r="M19" t="s">
        <v>292</v>
      </c>
      <c r="N19" t="s">
        <v>347</v>
      </c>
      <c r="O19" s="1">
        <v>3</v>
      </c>
      <c r="P19" s="1" t="str">
        <f>IFERROR(IF(ISNUMBER(Table1[[#This Row],[Safety_Rating2]]), REPT("★", Table1[[#This Row],[Safety_Rating2]]) &amp; REPT("☆", 5-Table1[[#This Row],[Safety_Rating2]]), "Unknown"), "Unknown")</f>
        <v>★★★★☆</v>
      </c>
      <c r="Q19" s="1">
        <v>4</v>
      </c>
      <c r="R19">
        <v>10360</v>
      </c>
      <c r="S19">
        <v>3</v>
      </c>
      <c r="T19" s="7">
        <f t="shared" si="0"/>
        <v>564734996</v>
      </c>
      <c r="U19" s="3">
        <f>Table1[[#This Row],[Range_km]]/Table1[[#This Row],[Battery_Capacity_kWh]]</f>
        <v>5.3422818791946307</v>
      </c>
      <c r="V19" s="4">
        <f>Table1[[#This Row],[Price_USD]]/Table1[[#This Row],[Range_km]]</f>
        <v>136.96256281407034</v>
      </c>
      <c r="W19" s="1" t="str">
        <f>_xlfn.IFS(Table1[[#This Row],[Price_USD]]&gt;80000,"Luxury", Table1[[#This Row],[Price_USD]]&gt;40000,"Premium",Table1[[#This Row],[Price_USD]]&lt;40000,"Budget")</f>
        <v>Premium</v>
      </c>
    </row>
    <row r="20" spans="3:23" x14ac:dyDescent="0.35">
      <c r="C20">
        <v>19</v>
      </c>
      <c r="D20" t="s">
        <v>30</v>
      </c>
      <c r="E20" t="s">
        <v>83</v>
      </c>
      <c r="F20">
        <v>2024</v>
      </c>
      <c r="G20" t="s">
        <v>259</v>
      </c>
      <c r="H20">
        <v>149.5</v>
      </c>
      <c r="I20">
        <v>137</v>
      </c>
      <c r="J20" t="s">
        <v>277</v>
      </c>
      <c r="K20">
        <v>6.3</v>
      </c>
      <c r="L20" s="5">
        <v>45894.79</v>
      </c>
      <c r="M20" t="s">
        <v>296</v>
      </c>
      <c r="N20" t="s">
        <v>348</v>
      </c>
      <c r="O20" s="1">
        <v>2</v>
      </c>
      <c r="P20" s="1" t="str">
        <f>IFERROR(IF(ISNUMBER(Table1[[#This Row],[Safety_Rating2]]), REPT("★", Table1[[#This Row],[Safety_Rating2]]) &amp; REPT("☆", 5-Table1[[#This Row],[Safety_Rating2]]), "Unknown"), "Unknown")</f>
        <v>★★★★★</v>
      </c>
      <c r="Q20" s="1">
        <v>5</v>
      </c>
      <c r="R20">
        <v>9912</v>
      </c>
      <c r="S20">
        <v>5</v>
      </c>
      <c r="T20" s="7">
        <f t="shared" si="0"/>
        <v>454909158.48000002</v>
      </c>
      <c r="U20" s="3">
        <f>Table1[[#This Row],[Range_km]]/Table1[[#This Row],[Battery_Capacity_kWh]]</f>
        <v>0.91638795986622068</v>
      </c>
      <c r="V20" s="4">
        <f>Table1[[#This Row],[Price_USD]]/Table1[[#This Row],[Range_km]]</f>
        <v>334.99846715328465</v>
      </c>
      <c r="W20" s="1" t="str">
        <f>_xlfn.IFS(Table1[[#This Row],[Price_USD]]&gt;80000,"Luxury", Table1[[#This Row],[Price_USD]]&gt;40000,"Premium",Table1[[#This Row],[Price_USD]]&lt;40000,"Budget")</f>
        <v>Premium</v>
      </c>
    </row>
    <row r="21" spans="3:23" x14ac:dyDescent="0.35">
      <c r="C21">
        <v>20</v>
      </c>
      <c r="D21" t="s">
        <v>29</v>
      </c>
      <c r="E21" t="s">
        <v>82</v>
      </c>
      <c r="F21">
        <v>2025</v>
      </c>
      <c r="G21" t="s">
        <v>251</v>
      </c>
      <c r="H21">
        <v>92.1</v>
      </c>
      <c r="I21">
        <v>577</v>
      </c>
      <c r="J21" t="s">
        <v>272</v>
      </c>
      <c r="K21">
        <v>11.3</v>
      </c>
      <c r="L21" s="5">
        <v>46114.93</v>
      </c>
      <c r="M21" t="s">
        <v>287</v>
      </c>
      <c r="N21" t="s">
        <v>349</v>
      </c>
      <c r="O21" s="1">
        <v>1</v>
      </c>
      <c r="P21" s="1" t="str">
        <f>IFERROR(IF(ISNUMBER(Table1[[#This Row],[Safety_Rating2]]), REPT("★", Table1[[#This Row],[Safety_Rating2]]) &amp; REPT("☆", 5-Table1[[#This Row],[Safety_Rating2]]), "Unknown"), "Unknown")</f>
        <v>★★★★★</v>
      </c>
      <c r="Q21" s="1">
        <v>5</v>
      </c>
      <c r="R21">
        <v>11235</v>
      </c>
      <c r="S21">
        <v>3</v>
      </c>
      <c r="T21" s="7">
        <f t="shared" si="0"/>
        <v>518101238.55000001</v>
      </c>
      <c r="U21" s="3">
        <f>Table1[[#This Row],[Range_km]]/Table1[[#This Row],[Battery_Capacity_kWh]]</f>
        <v>6.2649294245385452</v>
      </c>
      <c r="V21" s="4">
        <f>Table1[[#This Row],[Price_USD]]/Table1[[#This Row],[Range_km]]</f>
        <v>79.921889081455802</v>
      </c>
      <c r="W21" s="1" t="str">
        <f>_xlfn.IFS(Table1[[#This Row],[Price_USD]]&gt;80000,"Luxury", Table1[[#This Row],[Price_USD]]&gt;40000,"Premium",Table1[[#This Row],[Price_USD]]&lt;40000,"Budget")</f>
        <v>Premium</v>
      </c>
    </row>
    <row r="22" spans="3:23" x14ac:dyDescent="0.35">
      <c r="C22">
        <v>21</v>
      </c>
      <c r="D22" t="s">
        <v>33</v>
      </c>
      <c r="E22" t="s">
        <v>86</v>
      </c>
      <c r="F22">
        <v>2019</v>
      </c>
      <c r="G22" t="s">
        <v>254</v>
      </c>
      <c r="H22">
        <v>83.5</v>
      </c>
      <c r="I22">
        <v>563</v>
      </c>
      <c r="J22" t="s">
        <v>267</v>
      </c>
      <c r="K22">
        <v>1.6</v>
      </c>
      <c r="L22" s="5">
        <v>80829.09</v>
      </c>
      <c r="M22" t="s">
        <v>288</v>
      </c>
      <c r="N22" t="s">
        <v>350</v>
      </c>
      <c r="O22" s="2" t="s">
        <v>376</v>
      </c>
      <c r="P22" s="1" t="str">
        <f>IFERROR(IF(ISNUMBER(Table1[[#This Row],[Safety_Rating2]]), REPT("★", Table1[[#This Row],[Safety_Rating2]]) &amp; REPT("☆", 5-Table1[[#This Row],[Safety_Rating2]]), "Unknown"), "Unknown")</f>
        <v>★★★★☆</v>
      </c>
      <c r="Q22" s="1">
        <v>4</v>
      </c>
      <c r="R22">
        <v>5294</v>
      </c>
      <c r="S22">
        <v>5</v>
      </c>
      <c r="T22" s="7">
        <f t="shared" si="0"/>
        <v>427909202.45999998</v>
      </c>
      <c r="U22" s="3">
        <f>Table1[[#This Row],[Range_km]]/Table1[[#This Row],[Battery_Capacity_kWh]]</f>
        <v>6.7425149700598803</v>
      </c>
      <c r="V22" s="4">
        <f>Table1[[#This Row],[Price_USD]]/Table1[[#This Row],[Range_km]]</f>
        <v>143.56854351687389</v>
      </c>
      <c r="W22" s="1" t="str">
        <f>_xlfn.IFS(Table1[[#This Row],[Price_USD]]&gt;80000,"Luxury", Table1[[#This Row],[Price_USD]]&gt;40000,"Premium",Table1[[#This Row],[Price_USD]]&lt;40000,"Budget")</f>
        <v>Luxury</v>
      </c>
    </row>
    <row r="23" spans="3:23" x14ac:dyDescent="0.35">
      <c r="C23">
        <v>22</v>
      </c>
      <c r="D23" t="s">
        <v>34</v>
      </c>
      <c r="E23" t="s">
        <v>87</v>
      </c>
      <c r="F23">
        <v>2021</v>
      </c>
      <c r="G23" t="s">
        <v>254</v>
      </c>
      <c r="H23">
        <v>21.3</v>
      </c>
      <c r="I23">
        <v>138</v>
      </c>
      <c r="J23" t="s">
        <v>265</v>
      </c>
      <c r="K23">
        <v>6.8</v>
      </c>
      <c r="L23" s="5">
        <v>130151.4</v>
      </c>
      <c r="M23" t="s">
        <v>297</v>
      </c>
      <c r="N23" t="s">
        <v>339</v>
      </c>
      <c r="O23" s="2" t="s">
        <v>376</v>
      </c>
      <c r="P23" s="1" t="str">
        <f>IFERROR(IF(ISNUMBER(Table1[[#This Row],[Safety_Rating2]]), REPT("★", Table1[[#This Row],[Safety_Rating2]]) &amp; REPT("☆", 5-Table1[[#This Row],[Safety_Rating2]]), "Unknown"), "Unknown")</f>
        <v>★★★☆☆</v>
      </c>
      <c r="Q23" s="1">
        <v>3</v>
      </c>
      <c r="R23">
        <v>11724</v>
      </c>
      <c r="S23">
        <v>3</v>
      </c>
      <c r="T23" s="7">
        <f t="shared" si="0"/>
        <v>1525895013.5999999</v>
      </c>
      <c r="U23" s="3">
        <f>Table1[[#This Row],[Range_km]]/Table1[[#This Row],[Battery_Capacity_kWh]]</f>
        <v>6.4788732394366191</v>
      </c>
      <c r="V23" s="4">
        <f>Table1[[#This Row],[Price_USD]]/Table1[[#This Row],[Range_km]]</f>
        <v>943.1260869565217</v>
      </c>
      <c r="W23" s="1" t="str">
        <f>_xlfn.IFS(Table1[[#This Row],[Price_USD]]&gt;80000,"Luxury", Table1[[#This Row],[Price_USD]]&gt;40000,"Premium",Table1[[#This Row],[Price_USD]]&lt;40000,"Budget")</f>
        <v>Luxury</v>
      </c>
    </row>
    <row r="24" spans="3:23" x14ac:dyDescent="0.35">
      <c r="C24">
        <v>23</v>
      </c>
      <c r="D24" t="s">
        <v>33</v>
      </c>
      <c r="E24" t="s">
        <v>88</v>
      </c>
      <c r="F24">
        <v>2025</v>
      </c>
      <c r="G24" t="s">
        <v>256</v>
      </c>
      <c r="H24">
        <v>66</v>
      </c>
      <c r="I24">
        <v>386</v>
      </c>
      <c r="J24" t="s">
        <v>274</v>
      </c>
      <c r="K24">
        <v>11.7</v>
      </c>
      <c r="L24" s="5">
        <v>119937.31</v>
      </c>
      <c r="M24" t="s">
        <v>298</v>
      </c>
      <c r="N24" t="s">
        <v>337</v>
      </c>
      <c r="O24" s="1">
        <v>1</v>
      </c>
      <c r="P24" s="1" t="str">
        <f>IFERROR(IF(ISNUMBER(Table1[[#This Row],[Safety_Rating2]]), REPT("★", Table1[[#This Row],[Safety_Rating2]]) &amp; REPT("☆", 5-Table1[[#This Row],[Safety_Rating2]]), "Unknown"), "Unknown")</f>
        <v>Unknown</v>
      </c>
      <c r="Q24" s="2" t="s">
        <v>376</v>
      </c>
      <c r="R24">
        <v>10885</v>
      </c>
      <c r="S24">
        <v>4</v>
      </c>
      <c r="T24" s="7">
        <f t="shared" si="0"/>
        <v>1305517619.3499999</v>
      </c>
      <c r="U24" s="3">
        <f>Table1[[#This Row],[Range_km]]/Table1[[#This Row],[Battery_Capacity_kWh]]</f>
        <v>5.8484848484848486</v>
      </c>
      <c r="V24" s="4">
        <f>Table1[[#This Row],[Price_USD]]/Table1[[#This Row],[Range_km]]</f>
        <v>310.71841968911917</v>
      </c>
      <c r="W24" s="1" t="str">
        <f>_xlfn.IFS(Table1[[#This Row],[Price_USD]]&gt;80000,"Luxury", Table1[[#This Row],[Price_USD]]&gt;40000,"Premium",Table1[[#This Row],[Price_USD]]&lt;40000,"Budget")</f>
        <v>Luxury</v>
      </c>
    </row>
    <row r="25" spans="3:23" x14ac:dyDescent="0.35">
      <c r="C25">
        <v>24</v>
      </c>
      <c r="D25" t="s">
        <v>29</v>
      </c>
      <c r="E25" t="s">
        <v>82</v>
      </c>
      <c r="F25">
        <v>2019</v>
      </c>
      <c r="G25" t="s">
        <v>260</v>
      </c>
      <c r="H25">
        <v>122.4</v>
      </c>
      <c r="I25">
        <v>155</v>
      </c>
      <c r="J25" t="s">
        <v>269</v>
      </c>
      <c r="K25">
        <v>10.5</v>
      </c>
      <c r="L25" s="5">
        <v>133031.19</v>
      </c>
      <c r="M25" t="s">
        <v>299</v>
      </c>
      <c r="N25" t="s">
        <v>343</v>
      </c>
      <c r="O25" s="1">
        <v>3</v>
      </c>
      <c r="P25" s="1" t="str">
        <f>IFERROR(IF(ISNUMBER(Table1[[#This Row],[Safety_Rating2]]), REPT("★", Table1[[#This Row],[Safety_Rating2]]) &amp; REPT("☆", 5-Table1[[#This Row],[Safety_Rating2]]), "Unknown"), "Unknown")</f>
        <v>★★★☆☆</v>
      </c>
      <c r="Q25" s="1">
        <v>3</v>
      </c>
      <c r="R25">
        <v>7304</v>
      </c>
      <c r="S25">
        <v>3</v>
      </c>
      <c r="T25" s="7">
        <f t="shared" si="0"/>
        <v>971659811.75999999</v>
      </c>
      <c r="U25" s="3">
        <f>Table1[[#This Row],[Range_km]]/Table1[[#This Row],[Battery_Capacity_kWh]]</f>
        <v>1.2663398692810457</v>
      </c>
      <c r="V25" s="4">
        <f>Table1[[#This Row],[Price_USD]]/Table1[[#This Row],[Range_km]]</f>
        <v>858.2657419354839</v>
      </c>
      <c r="W25" s="1" t="str">
        <f>_xlfn.IFS(Table1[[#This Row],[Price_USD]]&gt;80000,"Luxury", Table1[[#This Row],[Price_USD]]&gt;40000,"Premium",Table1[[#This Row],[Price_USD]]&lt;40000,"Budget")</f>
        <v>Luxury</v>
      </c>
    </row>
    <row r="26" spans="3:23" x14ac:dyDescent="0.35">
      <c r="C26">
        <v>25</v>
      </c>
      <c r="D26" t="s">
        <v>27</v>
      </c>
      <c r="E26" t="s">
        <v>89</v>
      </c>
      <c r="F26">
        <v>2021</v>
      </c>
      <c r="G26" t="s">
        <v>261</v>
      </c>
      <c r="H26">
        <v>56.2</v>
      </c>
      <c r="I26">
        <v>135</v>
      </c>
      <c r="J26" t="s">
        <v>278</v>
      </c>
      <c r="K26">
        <v>4.5</v>
      </c>
      <c r="L26" s="5">
        <v>91128.68</v>
      </c>
      <c r="M26" t="s">
        <v>300</v>
      </c>
      <c r="N26" t="s">
        <v>351</v>
      </c>
      <c r="O26" s="1">
        <v>0</v>
      </c>
      <c r="P26" s="1" t="str">
        <f>IFERROR(IF(ISNUMBER(Table1[[#This Row],[Safety_Rating2]]), REPT("★", Table1[[#This Row],[Safety_Rating2]]) &amp; REPT("☆", 5-Table1[[#This Row],[Safety_Rating2]]), "Unknown"), "Unknown")</f>
        <v>★★★☆☆</v>
      </c>
      <c r="Q26" s="1">
        <v>3</v>
      </c>
      <c r="R26">
        <v>19024</v>
      </c>
      <c r="S26">
        <v>4</v>
      </c>
      <c r="T26" s="7">
        <f t="shared" si="0"/>
        <v>1733632008.3199999</v>
      </c>
      <c r="U26" s="3">
        <f>Table1[[#This Row],[Range_km]]/Table1[[#This Row],[Battery_Capacity_kWh]]</f>
        <v>2.4021352313167257</v>
      </c>
      <c r="V26" s="4">
        <f>Table1[[#This Row],[Price_USD]]/Table1[[#This Row],[Range_km]]</f>
        <v>675.02725925925915</v>
      </c>
      <c r="W26" s="1" t="str">
        <f>_xlfn.IFS(Table1[[#This Row],[Price_USD]]&gt;80000,"Luxury", Table1[[#This Row],[Price_USD]]&gt;40000,"Premium",Table1[[#This Row],[Price_USD]]&lt;40000,"Budget")</f>
        <v>Luxury</v>
      </c>
    </row>
    <row r="27" spans="3:23" x14ac:dyDescent="0.35">
      <c r="C27">
        <v>26</v>
      </c>
      <c r="D27" t="s">
        <v>35</v>
      </c>
      <c r="E27" t="s">
        <v>90</v>
      </c>
      <c r="F27">
        <v>2024</v>
      </c>
      <c r="G27" t="s">
        <v>253</v>
      </c>
      <c r="H27">
        <v>64.900000000000006</v>
      </c>
      <c r="I27">
        <v>502</v>
      </c>
      <c r="J27" t="s">
        <v>270</v>
      </c>
      <c r="K27">
        <v>5.5</v>
      </c>
      <c r="L27" s="5">
        <v>148108.29999999999</v>
      </c>
      <c r="M27" t="s">
        <v>287</v>
      </c>
      <c r="N27" t="s">
        <v>352</v>
      </c>
      <c r="O27" s="1">
        <v>1</v>
      </c>
      <c r="P27" s="1" t="str">
        <f>IFERROR(IF(ISNUMBER(Table1[[#This Row],[Safety_Rating2]]), REPT("★", Table1[[#This Row],[Safety_Rating2]]) &amp; REPT("☆", 5-Table1[[#This Row],[Safety_Rating2]]), "Unknown"), "Unknown")</f>
        <v>★★★☆☆</v>
      </c>
      <c r="Q27" s="1">
        <v>3</v>
      </c>
      <c r="R27">
        <v>17036</v>
      </c>
      <c r="S27">
        <v>5</v>
      </c>
      <c r="T27" s="7">
        <f t="shared" si="0"/>
        <v>2523172998.7999997</v>
      </c>
      <c r="U27" s="3">
        <f>Table1[[#This Row],[Range_km]]/Table1[[#This Row],[Battery_Capacity_kWh]]</f>
        <v>7.7349768875192595</v>
      </c>
      <c r="V27" s="4">
        <f>Table1[[#This Row],[Price_USD]]/Table1[[#This Row],[Range_km]]</f>
        <v>295.03645418326693</v>
      </c>
      <c r="W27" s="1" t="str">
        <f>_xlfn.IFS(Table1[[#This Row],[Price_USD]]&gt;80000,"Luxury", Table1[[#This Row],[Price_USD]]&gt;40000,"Premium",Table1[[#This Row],[Price_USD]]&lt;40000,"Budget")</f>
        <v>Luxury</v>
      </c>
    </row>
    <row r="28" spans="3:23" x14ac:dyDescent="0.35">
      <c r="C28">
        <v>27</v>
      </c>
      <c r="D28" t="s">
        <v>33</v>
      </c>
      <c r="E28" t="s">
        <v>86</v>
      </c>
      <c r="F28">
        <v>2025</v>
      </c>
      <c r="G28" t="s">
        <v>252</v>
      </c>
      <c r="H28">
        <v>67.3</v>
      </c>
      <c r="I28">
        <v>135</v>
      </c>
      <c r="J28" t="s">
        <v>270</v>
      </c>
      <c r="K28">
        <v>7.7</v>
      </c>
      <c r="L28" s="5">
        <v>109606.5</v>
      </c>
      <c r="M28" t="s">
        <v>287</v>
      </c>
      <c r="N28" t="s">
        <v>353</v>
      </c>
      <c r="O28" s="1">
        <v>5</v>
      </c>
      <c r="P28" s="1" t="str">
        <f>IFERROR(IF(ISNUMBER(Table1[[#This Row],[Safety_Rating2]]), REPT("★", Table1[[#This Row],[Safety_Rating2]]) &amp; REPT("☆", 5-Table1[[#This Row],[Safety_Rating2]]), "Unknown"), "Unknown")</f>
        <v>★★★★☆</v>
      </c>
      <c r="Q28" s="1">
        <v>4</v>
      </c>
      <c r="R28">
        <v>18166</v>
      </c>
      <c r="S28">
        <v>3</v>
      </c>
      <c r="T28" s="7">
        <f t="shared" si="0"/>
        <v>1991111679</v>
      </c>
      <c r="U28" s="3">
        <f>Table1[[#This Row],[Range_km]]/Table1[[#This Row],[Battery_Capacity_kWh]]</f>
        <v>2.0059435364041605</v>
      </c>
      <c r="V28" s="4">
        <f>Table1[[#This Row],[Price_USD]]/Table1[[#This Row],[Range_km]]</f>
        <v>811.9</v>
      </c>
      <c r="W28" s="1" t="str">
        <f>_xlfn.IFS(Table1[[#This Row],[Price_USD]]&gt;80000,"Luxury", Table1[[#This Row],[Price_USD]]&gt;40000,"Premium",Table1[[#This Row],[Price_USD]]&lt;40000,"Budget")</f>
        <v>Luxury</v>
      </c>
    </row>
    <row r="29" spans="3:23" x14ac:dyDescent="0.35">
      <c r="C29">
        <v>28</v>
      </c>
      <c r="D29" t="s">
        <v>36</v>
      </c>
      <c r="E29" t="s">
        <v>91</v>
      </c>
      <c r="F29">
        <v>2025</v>
      </c>
      <c r="G29" t="s">
        <v>253</v>
      </c>
      <c r="H29">
        <v>108.1</v>
      </c>
      <c r="I29">
        <v>562</v>
      </c>
      <c r="J29" t="s">
        <v>276</v>
      </c>
      <c r="K29">
        <v>7.6</v>
      </c>
      <c r="L29" s="5">
        <v>66113.98</v>
      </c>
      <c r="M29" t="s">
        <v>301</v>
      </c>
      <c r="N29" t="s">
        <v>354</v>
      </c>
      <c r="O29" s="1">
        <v>1</v>
      </c>
      <c r="P29" s="1" t="str">
        <f>IFERROR(IF(ISNUMBER(Table1[[#This Row],[Safety_Rating2]]), REPT("★", Table1[[#This Row],[Safety_Rating2]]) &amp; REPT("☆", 5-Table1[[#This Row],[Safety_Rating2]]), "Unknown"), "Unknown")</f>
        <v>★★★★★</v>
      </c>
      <c r="Q29" s="1">
        <v>5</v>
      </c>
      <c r="R29">
        <v>10559</v>
      </c>
      <c r="S29">
        <v>4</v>
      </c>
      <c r="T29" s="7">
        <f t="shared" si="0"/>
        <v>698097514.81999993</v>
      </c>
      <c r="U29" s="3">
        <f>Table1[[#This Row],[Range_km]]/Table1[[#This Row],[Battery_Capacity_kWh]]</f>
        <v>5.1988899167437559</v>
      </c>
      <c r="V29" s="4">
        <f>Table1[[#This Row],[Price_USD]]/Table1[[#This Row],[Range_km]]</f>
        <v>117.64053380782917</v>
      </c>
      <c r="W29" s="1" t="str">
        <f>_xlfn.IFS(Table1[[#This Row],[Price_USD]]&gt;80000,"Luxury", Table1[[#This Row],[Price_USD]]&gt;40000,"Premium",Table1[[#This Row],[Price_USD]]&lt;40000,"Budget")</f>
        <v>Premium</v>
      </c>
    </row>
    <row r="30" spans="3:23" x14ac:dyDescent="0.35">
      <c r="C30">
        <v>29</v>
      </c>
      <c r="D30" t="s">
        <v>34</v>
      </c>
      <c r="E30" t="s">
        <v>92</v>
      </c>
      <c r="F30">
        <v>2025</v>
      </c>
      <c r="G30" t="s">
        <v>252</v>
      </c>
      <c r="H30">
        <v>86.5</v>
      </c>
      <c r="I30">
        <v>506</v>
      </c>
      <c r="J30" t="s">
        <v>276</v>
      </c>
      <c r="K30">
        <v>8.1</v>
      </c>
      <c r="L30" s="5">
        <v>64054.37</v>
      </c>
      <c r="M30" t="s">
        <v>302</v>
      </c>
      <c r="N30" t="s">
        <v>355</v>
      </c>
      <c r="O30" s="1">
        <v>1</v>
      </c>
      <c r="P30" s="1" t="str">
        <f>IFERROR(IF(ISNUMBER(Table1[[#This Row],[Safety_Rating2]]), REPT("★", Table1[[#This Row],[Safety_Rating2]]) &amp; REPT("☆", 5-Table1[[#This Row],[Safety_Rating2]]), "Unknown"), "Unknown")</f>
        <v>★★★☆☆</v>
      </c>
      <c r="Q30" s="1">
        <v>3</v>
      </c>
      <c r="R30">
        <v>4828</v>
      </c>
      <c r="S30">
        <v>3</v>
      </c>
      <c r="T30" s="7">
        <f t="shared" si="0"/>
        <v>309254498.36000001</v>
      </c>
      <c r="U30" s="3">
        <f>Table1[[#This Row],[Range_km]]/Table1[[#This Row],[Battery_Capacity_kWh]]</f>
        <v>5.8497109826589595</v>
      </c>
      <c r="V30" s="4">
        <f>Table1[[#This Row],[Price_USD]]/Table1[[#This Row],[Range_km]]</f>
        <v>126.58966403162056</v>
      </c>
      <c r="W30" s="1" t="str">
        <f>_xlfn.IFS(Table1[[#This Row],[Price_USD]]&gt;80000,"Luxury", Table1[[#This Row],[Price_USD]]&gt;40000,"Premium",Table1[[#This Row],[Price_USD]]&lt;40000,"Budget")</f>
        <v>Premium</v>
      </c>
    </row>
    <row r="31" spans="3:23" x14ac:dyDescent="0.35">
      <c r="C31">
        <v>30</v>
      </c>
      <c r="D31" t="s">
        <v>35</v>
      </c>
      <c r="E31" t="s">
        <v>93</v>
      </c>
      <c r="F31">
        <v>2022</v>
      </c>
      <c r="G31" t="s">
        <v>259</v>
      </c>
      <c r="H31">
        <v>130.5</v>
      </c>
      <c r="I31">
        <v>137</v>
      </c>
      <c r="J31" t="s">
        <v>266</v>
      </c>
      <c r="K31">
        <v>5.3</v>
      </c>
      <c r="L31" s="5">
        <v>105571.85</v>
      </c>
      <c r="M31" t="s">
        <v>289</v>
      </c>
      <c r="N31" t="s">
        <v>352</v>
      </c>
      <c r="O31" s="1">
        <v>1</v>
      </c>
      <c r="P31" s="1" t="str">
        <f>IFERROR(IF(ISNUMBER(Table1[[#This Row],[Safety_Rating2]]), REPT("★", Table1[[#This Row],[Safety_Rating2]]) &amp; REPT("☆", 5-Table1[[#This Row],[Safety_Rating2]]), "Unknown"), "Unknown")</f>
        <v>★★★☆☆</v>
      </c>
      <c r="Q31" s="1">
        <v>3</v>
      </c>
      <c r="R31">
        <v>13931</v>
      </c>
      <c r="S31">
        <v>3</v>
      </c>
      <c r="T31" s="7">
        <f t="shared" si="0"/>
        <v>1470721442.3500001</v>
      </c>
      <c r="U31" s="3">
        <f>Table1[[#This Row],[Range_km]]/Table1[[#This Row],[Battery_Capacity_kWh]]</f>
        <v>1.0498084291187739</v>
      </c>
      <c r="V31" s="4">
        <f>Table1[[#This Row],[Price_USD]]/Table1[[#This Row],[Range_km]]</f>
        <v>770.59744525547444</v>
      </c>
      <c r="W31" s="1" t="str">
        <f>_xlfn.IFS(Table1[[#This Row],[Price_USD]]&gt;80000,"Luxury", Table1[[#This Row],[Price_USD]]&gt;40000,"Premium",Table1[[#This Row],[Price_USD]]&lt;40000,"Budget")</f>
        <v>Luxury</v>
      </c>
    </row>
    <row r="32" spans="3:23" x14ac:dyDescent="0.35">
      <c r="C32">
        <v>31</v>
      </c>
      <c r="D32" t="s">
        <v>37</v>
      </c>
      <c r="E32" t="s">
        <v>94</v>
      </c>
      <c r="F32">
        <v>2015</v>
      </c>
      <c r="G32" t="s">
        <v>254</v>
      </c>
      <c r="H32">
        <v>52.4</v>
      </c>
      <c r="I32">
        <v>534</v>
      </c>
      <c r="J32" t="s">
        <v>272</v>
      </c>
      <c r="K32">
        <v>5.7</v>
      </c>
      <c r="L32" s="5">
        <v>126169.99</v>
      </c>
      <c r="M32" t="s">
        <v>302</v>
      </c>
      <c r="N32" t="s">
        <v>356</v>
      </c>
      <c r="O32" s="1">
        <v>4</v>
      </c>
      <c r="P32" s="1" t="str">
        <f>IFERROR(IF(ISNUMBER(Table1[[#This Row],[Safety_Rating2]]), REPT("★", Table1[[#This Row],[Safety_Rating2]]) &amp; REPT("☆", 5-Table1[[#This Row],[Safety_Rating2]]), "Unknown"), "Unknown")</f>
        <v>★★★★☆</v>
      </c>
      <c r="Q32" s="1">
        <v>4</v>
      </c>
      <c r="R32">
        <v>16540</v>
      </c>
      <c r="S32">
        <v>4</v>
      </c>
      <c r="T32" s="7">
        <f t="shared" si="0"/>
        <v>2086851634.6000001</v>
      </c>
      <c r="U32" s="3">
        <f>Table1[[#This Row],[Range_km]]/Table1[[#This Row],[Battery_Capacity_kWh]]</f>
        <v>10.190839694656489</v>
      </c>
      <c r="V32" s="4">
        <f>Table1[[#This Row],[Price_USD]]/Table1[[#This Row],[Range_km]]</f>
        <v>236.27338951310861</v>
      </c>
      <c r="W32" s="1" t="str">
        <f>_xlfn.IFS(Table1[[#This Row],[Price_USD]]&gt;80000,"Luxury", Table1[[#This Row],[Price_USD]]&gt;40000,"Premium",Table1[[#This Row],[Price_USD]]&lt;40000,"Budget")</f>
        <v>Luxury</v>
      </c>
    </row>
    <row r="33" spans="3:23" x14ac:dyDescent="0.35">
      <c r="C33">
        <v>32</v>
      </c>
      <c r="D33" t="s">
        <v>17</v>
      </c>
      <c r="E33" t="s">
        <v>95</v>
      </c>
      <c r="F33">
        <v>2017</v>
      </c>
      <c r="G33" t="s">
        <v>250</v>
      </c>
      <c r="H33">
        <v>132</v>
      </c>
      <c r="I33">
        <v>330</v>
      </c>
      <c r="J33" t="s">
        <v>278</v>
      </c>
      <c r="K33">
        <v>9.1</v>
      </c>
      <c r="L33" s="5">
        <v>130783.55</v>
      </c>
      <c r="M33" t="s">
        <v>288</v>
      </c>
      <c r="N33" t="s">
        <v>356</v>
      </c>
      <c r="O33" s="1">
        <v>1</v>
      </c>
      <c r="P33" s="1" t="str">
        <f>IFERROR(IF(ISNUMBER(Table1[[#This Row],[Safety_Rating2]]), REPT("★", Table1[[#This Row],[Safety_Rating2]]) &amp; REPT("☆", 5-Table1[[#This Row],[Safety_Rating2]]), "Unknown"), "Unknown")</f>
        <v>Unknown</v>
      </c>
      <c r="Q33" s="2" t="s">
        <v>376</v>
      </c>
      <c r="R33">
        <v>9362</v>
      </c>
      <c r="S33">
        <v>3</v>
      </c>
      <c r="T33" s="7">
        <f t="shared" si="0"/>
        <v>1224395595.1000001</v>
      </c>
      <c r="U33" s="3">
        <f>Table1[[#This Row],[Range_km]]/Table1[[#This Row],[Battery_Capacity_kWh]]</f>
        <v>2.5</v>
      </c>
      <c r="V33" s="4">
        <f>Table1[[#This Row],[Price_USD]]/Table1[[#This Row],[Range_km]]</f>
        <v>396.31378787878788</v>
      </c>
      <c r="W33" s="1" t="str">
        <f>_xlfn.IFS(Table1[[#This Row],[Price_USD]]&gt;80000,"Luxury", Table1[[#This Row],[Price_USD]]&gt;40000,"Premium",Table1[[#This Row],[Price_USD]]&lt;40000,"Budget")</f>
        <v>Luxury</v>
      </c>
    </row>
    <row r="34" spans="3:23" x14ac:dyDescent="0.35">
      <c r="C34">
        <v>33</v>
      </c>
      <c r="D34" t="s">
        <v>38</v>
      </c>
      <c r="E34" t="s">
        <v>96</v>
      </c>
      <c r="F34">
        <v>2020</v>
      </c>
      <c r="G34" t="s">
        <v>255</v>
      </c>
      <c r="H34">
        <v>90.2</v>
      </c>
      <c r="I34">
        <v>170</v>
      </c>
      <c r="J34" t="s">
        <v>265</v>
      </c>
      <c r="K34">
        <v>3.2</v>
      </c>
      <c r="L34" s="5">
        <v>113273.98</v>
      </c>
      <c r="M34" t="s">
        <v>292</v>
      </c>
      <c r="N34" t="s">
        <v>357</v>
      </c>
      <c r="O34" s="2" t="s">
        <v>376</v>
      </c>
      <c r="P34" s="1" t="str">
        <f>IFERROR(IF(ISNUMBER(Table1[[#This Row],[Safety_Rating2]]), REPT("★", Table1[[#This Row],[Safety_Rating2]]) &amp; REPT("☆", 5-Table1[[#This Row],[Safety_Rating2]]), "Unknown"), "Unknown")</f>
        <v>★★★★☆</v>
      </c>
      <c r="Q34" s="1">
        <v>4</v>
      </c>
      <c r="R34">
        <v>2040</v>
      </c>
      <c r="S34">
        <v>3</v>
      </c>
      <c r="T34" s="7">
        <f t="shared" si="0"/>
        <v>231078919.19999999</v>
      </c>
      <c r="U34" s="3">
        <f>Table1[[#This Row],[Range_km]]/Table1[[#This Row],[Battery_Capacity_kWh]]</f>
        <v>1.8847006651884699</v>
      </c>
      <c r="V34" s="4">
        <f>Table1[[#This Row],[Price_USD]]/Table1[[#This Row],[Range_km]]</f>
        <v>666.31752941176467</v>
      </c>
      <c r="W34" s="1" t="str">
        <f>_xlfn.IFS(Table1[[#This Row],[Price_USD]]&gt;80000,"Luxury", Table1[[#This Row],[Price_USD]]&gt;40000,"Premium",Table1[[#This Row],[Price_USD]]&lt;40000,"Budget")</f>
        <v>Luxury</v>
      </c>
    </row>
    <row r="35" spans="3:23" x14ac:dyDescent="0.35">
      <c r="C35">
        <v>34</v>
      </c>
      <c r="D35" t="s">
        <v>39</v>
      </c>
      <c r="E35" t="s">
        <v>97</v>
      </c>
      <c r="F35">
        <v>2024</v>
      </c>
      <c r="G35" t="s">
        <v>250</v>
      </c>
      <c r="H35">
        <v>22.5</v>
      </c>
      <c r="I35">
        <v>550</v>
      </c>
      <c r="J35" t="s">
        <v>269</v>
      </c>
      <c r="K35">
        <v>6</v>
      </c>
      <c r="L35" s="5">
        <v>143129</v>
      </c>
      <c r="M35" t="s">
        <v>303</v>
      </c>
      <c r="N35" t="s">
        <v>352</v>
      </c>
      <c r="O35" s="1">
        <v>3</v>
      </c>
      <c r="P35" s="1" t="str">
        <f>IFERROR(IF(ISNUMBER(Table1[[#This Row],[Safety_Rating2]]), REPT("★", Table1[[#This Row],[Safety_Rating2]]) &amp; REPT("☆", 5-Table1[[#This Row],[Safety_Rating2]]), "Unknown"), "Unknown")</f>
        <v>★★★★★</v>
      </c>
      <c r="Q35" s="1">
        <v>5</v>
      </c>
      <c r="R35">
        <v>7226</v>
      </c>
      <c r="S35">
        <v>4</v>
      </c>
      <c r="T35" s="7">
        <f t="shared" si="0"/>
        <v>1034250154</v>
      </c>
      <c r="U35" s="3">
        <f>Table1[[#This Row],[Range_km]]/Table1[[#This Row],[Battery_Capacity_kWh]]</f>
        <v>24.444444444444443</v>
      </c>
      <c r="V35" s="4">
        <f>Table1[[#This Row],[Price_USD]]/Table1[[#This Row],[Range_km]]</f>
        <v>260.23454545454547</v>
      </c>
      <c r="W35" s="1" t="str">
        <f>_xlfn.IFS(Table1[[#This Row],[Price_USD]]&gt;80000,"Luxury", Table1[[#This Row],[Price_USD]]&gt;40000,"Premium",Table1[[#This Row],[Price_USD]]&lt;40000,"Budget")</f>
        <v>Luxury</v>
      </c>
    </row>
    <row r="36" spans="3:23" x14ac:dyDescent="0.35">
      <c r="C36">
        <v>35</v>
      </c>
      <c r="D36" t="s">
        <v>40</v>
      </c>
      <c r="E36" t="s">
        <v>98</v>
      </c>
      <c r="F36">
        <v>2021</v>
      </c>
      <c r="G36" t="s">
        <v>262</v>
      </c>
      <c r="H36">
        <v>23.8</v>
      </c>
      <c r="I36">
        <v>272</v>
      </c>
      <c r="J36" t="s">
        <v>269</v>
      </c>
      <c r="K36">
        <v>8.8000000000000007</v>
      </c>
      <c r="L36" s="5">
        <v>130860.68</v>
      </c>
      <c r="M36" t="s">
        <v>304</v>
      </c>
      <c r="N36" t="s">
        <v>355</v>
      </c>
      <c r="O36" s="1">
        <v>3</v>
      </c>
      <c r="P36" s="1" t="str">
        <f>IFERROR(IF(ISNUMBER(Table1[[#This Row],[Safety_Rating2]]), REPT("★", Table1[[#This Row],[Safety_Rating2]]) &amp; REPT("☆", 5-Table1[[#This Row],[Safety_Rating2]]), "Unknown"), "Unknown")</f>
        <v>★★★☆☆</v>
      </c>
      <c r="Q36" s="1">
        <v>3</v>
      </c>
      <c r="R36">
        <v>14044</v>
      </c>
      <c r="S36">
        <v>3</v>
      </c>
      <c r="T36" s="7">
        <f t="shared" si="0"/>
        <v>1837807389.9199998</v>
      </c>
      <c r="U36" s="3">
        <f>Table1[[#This Row],[Range_km]]/Table1[[#This Row],[Battery_Capacity_kWh]]</f>
        <v>11.428571428571429</v>
      </c>
      <c r="V36" s="4">
        <f>Table1[[#This Row],[Price_USD]]/Table1[[#This Row],[Range_km]]</f>
        <v>481.10544117647055</v>
      </c>
      <c r="W36" s="1" t="str">
        <f>_xlfn.IFS(Table1[[#This Row],[Price_USD]]&gt;80000,"Luxury", Table1[[#This Row],[Price_USD]]&gt;40000,"Premium",Table1[[#This Row],[Price_USD]]&lt;40000,"Budget")</f>
        <v>Luxury</v>
      </c>
    </row>
    <row r="37" spans="3:23" x14ac:dyDescent="0.35">
      <c r="C37">
        <v>36</v>
      </c>
      <c r="D37" t="s">
        <v>22</v>
      </c>
      <c r="E37" t="s">
        <v>99</v>
      </c>
      <c r="F37">
        <v>2015</v>
      </c>
      <c r="G37" t="s">
        <v>263</v>
      </c>
      <c r="H37">
        <v>69.3</v>
      </c>
      <c r="I37">
        <v>208</v>
      </c>
      <c r="J37" t="s">
        <v>266</v>
      </c>
      <c r="K37">
        <v>4.3</v>
      </c>
      <c r="L37" s="5">
        <v>121347.56</v>
      </c>
      <c r="M37" t="s">
        <v>283</v>
      </c>
      <c r="N37" t="s">
        <v>358</v>
      </c>
      <c r="O37" s="1">
        <v>3</v>
      </c>
      <c r="P37" s="1" t="str">
        <f>IFERROR(IF(ISNUMBER(Table1[[#This Row],[Safety_Rating2]]), REPT("★", Table1[[#This Row],[Safety_Rating2]]) &amp; REPT("☆", 5-Table1[[#This Row],[Safety_Rating2]]), "Unknown"), "Unknown")</f>
        <v>Unknown</v>
      </c>
      <c r="Q37" s="2" t="s">
        <v>376</v>
      </c>
      <c r="R37">
        <v>635</v>
      </c>
      <c r="S37">
        <v>5</v>
      </c>
      <c r="T37" s="7">
        <f t="shared" si="0"/>
        <v>77055700.599999994</v>
      </c>
      <c r="U37" s="3">
        <f>Table1[[#This Row],[Range_km]]/Table1[[#This Row],[Battery_Capacity_kWh]]</f>
        <v>3.0014430014430014</v>
      </c>
      <c r="V37" s="4">
        <f>Table1[[#This Row],[Price_USD]]/Table1[[#This Row],[Range_km]]</f>
        <v>583.40173076923077</v>
      </c>
      <c r="W37" s="1" t="str">
        <f>_xlfn.IFS(Table1[[#This Row],[Price_USD]]&gt;80000,"Luxury", Table1[[#This Row],[Price_USD]]&gt;40000,"Premium",Table1[[#This Row],[Price_USD]]&lt;40000,"Budget")</f>
        <v>Luxury</v>
      </c>
    </row>
    <row r="38" spans="3:23" x14ac:dyDescent="0.35">
      <c r="C38">
        <v>37</v>
      </c>
      <c r="D38" t="s">
        <v>31</v>
      </c>
      <c r="E38" t="s">
        <v>84</v>
      </c>
      <c r="F38">
        <v>2020</v>
      </c>
      <c r="G38" t="s">
        <v>252</v>
      </c>
      <c r="H38">
        <v>104.5</v>
      </c>
      <c r="I38">
        <v>499</v>
      </c>
      <c r="J38" t="s">
        <v>267</v>
      </c>
      <c r="K38">
        <v>9.1999999999999993</v>
      </c>
      <c r="L38" s="5">
        <v>143953.41</v>
      </c>
      <c r="M38" t="s">
        <v>289</v>
      </c>
      <c r="N38" t="s">
        <v>359</v>
      </c>
      <c r="O38" s="1">
        <v>1</v>
      </c>
      <c r="P38" s="1" t="str">
        <f>IFERROR(IF(ISNUMBER(Table1[[#This Row],[Safety_Rating2]]), REPT("★", Table1[[#This Row],[Safety_Rating2]]) &amp; REPT("☆", 5-Table1[[#This Row],[Safety_Rating2]]), "Unknown"), "Unknown")</f>
        <v>★★★★★</v>
      </c>
      <c r="Q38" s="1">
        <v>5</v>
      </c>
      <c r="R38">
        <v>7142</v>
      </c>
      <c r="S38">
        <v>4</v>
      </c>
      <c r="T38" s="7">
        <f t="shared" si="0"/>
        <v>1028115254.22</v>
      </c>
      <c r="U38" s="3">
        <f>Table1[[#This Row],[Range_km]]/Table1[[#This Row],[Battery_Capacity_kWh]]</f>
        <v>4.7751196172248802</v>
      </c>
      <c r="V38" s="4">
        <f>Table1[[#This Row],[Price_USD]]/Table1[[#This Row],[Range_km]]</f>
        <v>288.4837875751503</v>
      </c>
      <c r="W38" s="1" t="str">
        <f>_xlfn.IFS(Table1[[#This Row],[Price_USD]]&gt;80000,"Luxury", Table1[[#This Row],[Price_USD]]&gt;40000,"Premium",Table1[[#This Row],[Price_USD]]&lt;40000,"Budget")</f>
        <v>Luxury</v>
      </c>
    </row>
    <row r="39" spans="3:23" x14ac:dyDescent="0.35">
      <c r="C39">
        <v>38</v>
      </c>
      <c r="D39" t="s">
        <v>41</v>
      </c>
      <c r="E39" t="s">
        <v>100</v>
      </c>
      <c r="F39">
        <v>2020</v>
      </c>
      <c r="G39" t="s">
        <v>260</v>
      </c>
      <c r="H39">
        <v>98.8</v>
      </c>
      <c r="I39">
        <v>593</v>
      </c>
      <c r="J39" t="s">
        <v>272</v>
      </c>
      <c r="K39">
        <v>9.4</v>
      </c>
      <c r="L39" s="5">
        <v>49651.9</v>
      </c>
      <c r="M39" t="s">
        <v>303</v>
      </c>
      <c r="N39" t="s">
        <v>349</v>
      </c>
      <c r="O39" s="1">
        <v>2</v>
      </c>
      <c r="P39" s="1" t="str">
        <f>IFERROR(IF(ISNUMBER(Table1[[#This Row],[Safety_Rating2]]), REPT("★", Table1[[#This Row],[Safety_Rating2]]) &amp; REPT("☆", 5-Table1[[#This Row],[Safety_Rating2]]), "Unknown"), "Unknown")</f>
        <v>★★★★☆</v>
      </c>
      <c r="Q39" s="1">
        <v>4</v>
      </c>
      <c r="R39">
        <v>12997</v>
      </c>
      <c r="S39">
        <v>5</v>
      </c>
      <c r="T39" s="7">
        <f t="shared" si="0"/>
        <v>645325744.30000007</v>
      </c>
      <c r="U39" s="3">
        <f>Table1[[#This Row],[Range_km]]/Table1[[#This Row],[Battery_Capacity_kWh]]</f>
        <v>6.0020242914979756</v>
      </c>
      <c r="V39" s="4">
        <f>Table1[[#This Row],[Price_USD]]/Table1[[#This Row],[Range_km]]</f>
        <v>83.730016863406405</v>
      </c>
      <c r="W39" s="1" t="str">
        <f>_xlfn.IFS(Table1[[#This Row],[Price_USD]]&gt;80000,"Luxury", Table1[[#This Row],[Price_USD]]&gt;40000,"Premium",Table1[[#This Row],[Price_USD]]&lt;40000,"Budget")</f>
        <v>Premium</v>
      </c>
    </row>
    <row r="40" spans="3:23" x14ac:dyDescent="0.35">
      <c r="C40">
        <v>39</v>
      </c>
      <c r="D40" t="s">
        <v>36</v>
      </c>
      <c r="E40" t="s">
        <v>101</v>
      </c>
      <c r="F40">
        <v>2024</v>
      </c>
      <c r="G40" t="s">
        <v>250</v>
      </c>
      <c r="H40">
        <v>128</v>
      </c>
      <c r="I40">
        <v>224</v>
      </c>
      <c r="J40" t="s">
        <v>272</v>
      </c>
      <c r="K40">
        <v>8.5</v>
      </c>
      <c r="L40" s="5">
        <v>66189.919999999998</v>
      </c>
      <c r="M40" t="s">
        <v>300</v>
      </c>
      <c r="N40" t="s">
        <v>360</v>
      </c>
      <c r="O40" s="1">
        <v>4</v>
      </c>
      <c r="P40" s="1" t="str">
        <f>IFERROR(IF(ISNUMBER(Table1[[#This Row],[Safety_Rating2]]), REPT("★", Table1[[#This Row],[Safety_Rating2]]) &amp; REPT("☆", 5-Table1[[#This Row],[Safety_Rating2]]), "Unknown"), "Unknown")</f>
        <v>★★★★☆</v>
      </c>
      <c r="Q40" s="1">
        <v>4</v>
      </c>
      <c r="R40">
        <v>12142</v>
      </c>
      <c r="S40">
        <v>3</v>
      </c>
      <c r="T40" s="7">
        <f t="shared" si="0"/>
        <v>803678008.63999999</v>
      </c>
      <c r="U40" s="3">
        <f>Table1[[#This Row],[Range_km]]/Table1[[#This Row],[Battery_Capacity_kWh]]</f>
        <v>1.75</v>
      </c>
      <c r="V40" s="4">
        <f>Table1[[#This Row],[Price_USD]]/Table1[[#This Row],[Range_km]]</f>
        <v>295.49071428571426</v>
      </c>
      <c r="W40" s="1" t="str">
        <f>_xlfn.IFS(Table1[[#This Row],[Price_USD]]&gt;80000,"Luxury", Table1[[#This Row],[Price_USD]]&gt;40000,"Premium",Table1[[#This Row],[Price_USD]]&lt;40000,"Budget")</f>
        <v>Premium</v>
      </c>
    </row>
    <row r="41" spans="3:23" x14ac:dyDescent="0.35">
      <c r="C41">
        <v>40</v>
      </c>
      <c r="D41" t="s">
        <v>42</v>
      </c>
      <c r="E41" t="s">
        <v>102</v>
      </c>
      <c r="F41">
        <v>2015</v>
      </c>
      <c r="G41" t="s">
        <v>251</v>
      </c>
      <c r="H41">
        <v>74.599999999999994</v>
      </c>
      <c r="I41">
        <v>350</v>
      </c>
      <c r="J41" t="s">
        <v>272</v>
      </c>
      <c r="K41">
        <v>5.5</v>
      </c>
      <c r="L41" s="5">
        <v>73462.559999999998</v>
      </c>
      <c r="M41" t="s">
        <v>305</v>
      </c>
      <c r="N41" t="s">
        <v>340</v>
      </c>
      <c r="O41" s="1">
        <v>3</v>
      </c>
      <c r="P41" s="1" t="str">
        <f>IFERROR(IF(ISNUMBER(Table1[[#This Row],[Safety_Rating2]]), REPT("★", Table1[[#This Row],[Safety_Rating2]]) &amp; REPT("☆", 5-Table1[[#This Row],[Safety_Rating2]]), "Unknown"), "Unknown")</f>
        <v>★★★★★</v>
      </c>
      <c r="Q41" s="1">
        <v>5</v>
      </c>
      <c r="R41">
        <v>8850</v>
      </c>
      <c r="S41">
        <v>5</v>
      </c>
      <c r="T41" s="7">
        <f t="shared" si="0"/>
        <v>650143656</v>
      </c>
      <c r="U41" s="3">
        <f>Table1[[#This Row],[Range_km]]/Table1[[#This Row],[Battery_Capacity_kWh]]</f>
        <v>4.6916890080428955</v>
      </c>
      <c r="V41" s="4">
        <f>Table1[[#This Row],[Price_USD]]/Table1[[#This Row],[Range_km]]</f>
        <v>209.89302857142857</v>
      </c>
      <c r="W41" s="1" t="str">
        <f>_xlfn.IFS(Table1[[#This Row],[Price_USD]]&gt;80000,"Luxury", Table1[[#This Row],[Price_USD]]&gt;40000,"Premium",Table1[[#This Row],[Price_USD]]&lt;40000,"Budget")</f>
        <v>Premium</v>
      </c>
    </row>
    <row r="42" spans="3:23" x14ac:dyDescent="0.35">
      <c r="C42">
        <v>41</v>
      </c>
      <c r="D42" t="s">
        <v>29</v>
      </c>
      <c r="E42" t="s">
        <v>82</v>
      </c>
      <c r="F42">
        <v>2022</v>
      </c>
      <c r="G42" t="s">
        <v>253</v>
      </c>
      <c r="H42">
        <v>127.3</v>
      </c>
      <c r="I42">
        <v>403</v>
      </c>
      <c r="J42" t="s">
        <v>278</v>
      </c>
      <c r="K42">
        <v>4.2</v>
      </c>
      <c r="L42" s="5">
        <v>59459.42</v>
      </c>
      <c r="M42" t="s">
        <v>306</v>
      </c>
      <c r="N42" t="s">
        <v>358</v>
      </c>
      <c r="O42" s="1">
        <v>1</v>
      </c>
      <c r="P42" s="1" t="str">
        <f>IFERROR(IF(ISNUMBER(Table1[[#This Row],[Safety_Rating2]]), REPT("★", Table1[[#This Row],[Safety_Rating2]]) &amp; REPT("☆", 5-Table1[[#This Row],[Safety_Rating2]]), "Unknown"), "Unknown")</f>
        <v>★★★★★</v>
      </c>
      <c r="Q42" s="1">
        <v>5</v>
      </c>
      <c r="R42">
        <v>12418</v>
      </c>
      <c r="S42">
        <v>4</v>
      </c>
      <c r="T42" s="7">
        <f t="shared" si="0"/>
        <v>738367077.55999994</v>
      </c>
      <c r="U42" s="3">
        <f>Table1[[#This Row],[Range_km]]/Table1[[#This Row],[Battery_Capacity_kWh]]</f>
        <v>3.1657501963864885</v>
      </c>
      <c r="V42" s="4">
        <f>Table1[[#This Row],[Price_USD]]/Table1[[#This Row],[Range_km]]</f>
        <v>147.54198511166251</v>
      </c>
      <c r="W42" s="1" t="str">
        <f>_xlfn.IFS(Table1[[#This Row],[Price_USD]]&gt;80000,"Luxury", Table1[[#This Row],[Price_USD]]&gt;40000,"Premium",Table1[[#This Row],[Price_USD]]&lt;40000,"Budget")</f>
        <v>Premium</v>
      </c>
    </row>
    <row r="43" spans="3:23" x14ac:dyDescent="0.35">
      <c r="C43">
        <v>42</v>
      </c>
      <c r="D43" t="s">
        <v>43</v>
      </c>
      <c r="E43" t="s">
        <v>103</v>
      </c>
      <c r="F43">
        <v>2020</v>
      </c>
      <c r="G43" t="s">
        <v>260</v>
      </c>
      <c r="H43">
        <v>83.4</v>
      </c>
      <c r="I43">
        <v>281</v>
      </c>
      <c r="J43" t="s">
        <v>278</v>
      </c>
      <c r="K43">
        <v>4.4000000000000004</v>
      </c>
      <c r="L43" s="5">
        <v>135638.39999999999</v>
      </c>
      <c r="M43" t="s">
        <v>285</v>
      </c>
      <c r="N43" t="s">
        <v>358</v>
      </c>
      <c r="O43" s="1">
        <v>4</v>
      </c>
      <c r="P43" s="1" t="str">
        <f>IFERROR(IF(ISNUMBER(Table1[[#This Row],[Safety_Rating2]]), REPT("★", Table1[[#This Row],[Safety_Rating2]]) &amp; REPT("☆", 5-Table1[[#This Row],[Safety_Rating2]]), "Unknown"), "Unknown")</f>
        <v>Unknown</v>
      </c>
      <c r="Q43" s="2" t="s">
        <v>376</v>
      </c>
      <c r="R43">
        <v>13317</v>
      </c>
      <c r="S43">
        <v>4</v>
      </c>
      <c r="T43" s="7">
        <f t="shared" si="0"/>
        <v>1806296572.8</v>
      </c>
      <c r="U43" s="3">
        <f>Table1[[#This Row],[Range_km]]/Table1[[#This Row],[Battery_Capacity_kWh]]</f>
        <v>3.369304556354916</v>
      </c>
      <c r="V43" s="4">
        <f>Table1[[#This Row],[Price_USD]]/Table1[[#This Row],[Range_km]]</f>
        <v>482.69893238434162</v>
      </c>
      <c r="W43" s="1" t="str">
        <f>_xlfn.IFS(Table1[[#This Row],[Price_USD]]&gt;80000,"Luxury", Table1[[#This Row],[Price_USD]]&gt;40000,"Premium",Table1[[#This Row],[Price_USD]]&lt;40000,"Budget")</f>
        <v>Luxury</v>
      </c>
    </row>
    <row r="44" spans="3:23" x14ac:dyDescent="0.35">
      <c r="C44">
        <v>43</v>
      </c>
      <c r="D44" t="s">
        <v>17</v>
      </c>
      <c r="E44" t="s">
        <v>70</v>
      </c>
      <c r="F44">
        <v>2022</v>
      </c>
      <c r="G44" t="s">
        <v>257</v>
      </c>
      <c r="H44">
        <v>112.5</v>
      </c>
      <c r="I44">
        <v>329</v>
      </c>
      <c r="J44" t="s">
        <v>275</v>
      </c>
      <c r="K44">
        <v>1.6</v>
      </c>
      <c r="L44" s="5">
        <v>56591.57</v>
      </c>
      <c r="M44" t="s">
        <v>285</v>
      </c>
      <c r="N44" t="s">
        <v>345</v>
      </c>
      <c r="O44" s="1">
        <v>4</v>
      </c>
      <c r="P44" s="1" t="str">
        <f>IFERROR(IF(ISNUMBER(Table1[[#This Row],[Safety_Rating2]]), REPT("★", Table1[[#This Row],[Safety_Rating2]]) &amp; REPT("☆", 5-Table1[[#This Row],[Safety_Rating2]]), "Unknown"), "Unknown")</f>
        <v>★★★★☆</v>
      </c>
      <c r="Q44" s="1">
        <v>4</v>
      </c>
      <c r="R44">
        <v>13942</v>
      </c>
      <c r="S44">
        <v>5</v>
      </c>
      <c r="T44" s="7">
        <f t="shared" si="0"/>
        <v>788999668.93999994</v>
      </c>
      <c r="U44" s="3">
        <f>Table1[[#This Row],[Range_km]]/Table1[[#This Row],[Battery_Capacity_kWh]]</f>
        <v>2.9244444444444446</v>
      </c>
      <c r="V44" s="4">
        <f>Table1[[#This Row],[Price_USD]]/Table1[[#This Row],[Range_km]]</f>
        <v>172.01085106382979</v>
      </c>
      <c r="W44" s="1" t="str">
        <f>_xlfn.IFS(Table1[[#This Row],[Price_USD]]&gt;80000,"Luxury", Table1[[#This Row],[Price_USD]]&gt;40000,"Premium",Table1[[#This Row],[Price_USD]]&lt;40000,"Budget")</f>
        <v>Premium</v>
      </c>
    </row>
    <row r="45" spans="3:23" x14ac:dyDescent="0.35">
      <c r="C45">
        <v>44</v>
      </c>
      <c r="D45" t="s">
        <v>17</v>
      </c>
      <c r="E45" t="s">
        <v>95</v>
      </c>
      <c r="F45">
        <v>2020</v>
      </c>
      <c r="G45" t="s">
        <v>250</v>
      </c>
      <c r="H45">
        <v>79</v>
      </c>
      <c r="I45">
        <v>256</v>
      </c>
      <c r="J45" t="s">
        <v>278</v>
      </c>
      <c r="K45">
        <v>3.2</v>
      </c>
      <c r="L45" s="5">
        <v>116554.12</v>
      </c>
      <c r="M45" t="s">
        <v>307</v>
      </c>
      <c r="N45" t="s">
        <v>361</v>
      </c>
      <c r="O45" s="1">
        <v>5</v>
      </c>
      <c r="P45" s="1" t="str">
        <f>IFERROR(IF(ISNUMBER(Table1[[#This Row],[Safety_Rating2]]), REPT("★", Table1[[#This Row],[Safety_Rating2]]) &amp; REPT("☆", 5-Table1[[#This Row],[Safety_Rating2]]), "Unknown"), "Unknown")</f>
        <v>★★★★☆</v>
      </c>
      <c r="Q45" s="1">
        <v>4</v>
      </c>
      <c r="R45">
        <v>9060</v>
      </c>
      <c r="S45">
        <v>5</v>
      </c>
      <c r="T45" s="7">
        <f t="shared" si="0"/>
        <v>1055980327.1999999</v>
      </c>
      <c r="U45" s="3">
        <f>Table1[[#This Row],[Range_km]]/Table1[[#This Row],[Battery_Capacity_kWh]]</f>
        <v>3.240506329113924</v>
      </c>
      <c r="V45" s="4">
        <f>Table1[[#This Row],[Price_USD]]/Table1[[#This Row],[Range_km]]</f>
        <v>455.28953124999998</v>
      </c>
      <c r="W45" s="1" t="str">
        <f>_xlfn.IFS(Table1[[#This Row],[Price_USD]]&gt;80000,"Luxury", Table1[[#This Row],[Price_USD]]&gt;40000,"Premium",Table1[[#This Row],[Price_USD]]&lt;40000,"Budget")</f>
        <v>Luxury</v>
      </c>
    </row>
    <row r="46" spans="3:23" x14ac:dyDescent="0.35">
      <c r="C46">
        <v>45</v>
      </c>
      <c r="D46" t="s">
        <v>21</v>
      </c>
      <c r="E46" t="s">
        <v>104</v>
      </c>
      <c r="F46">
        <v>2016</v>
      </c>
      <c r="G46" t="s">
        <v>251</v>
      </c>
      <c r="H46">
        <v>45.2</v>
      </c>
      <c r="I46">
        <v>216</v>
      </c>
      <c r="J46" t="s">
        <v>279</v>
      </c>
      <c r="K46">
        <v>2.6</v>
      </c>
      <c r="L46" s="5">
        <v>31697.8</v>
      </c>
      <c r="M46" t="s">
        <v>281</v>
      </c>
      <c r="N46" t="s">
        <v>362</v>
      </c>
      <c r="O46" s="1">
        <v>0</v>
      </c>
      <c r="P46" s="1" t="str">
        <f>IFERROR(IF(ISNUMBER(Table1[[#This Row],[Safety_Rating2]]), REPT("★", Table1[[#This Row],[Safety_Rating2]]) &amp; REPT("☆", 5-Table1[[#This Row],[Safety_Rating2]]), "Unknown"), "Unknown")</f>
        <v>★★★☆☆</v>
      </c>
      <c r="Q46" s="1">
        <v>3</v>
      </c>
      <c r="R46">
        <v>16085</v>
      </c>
      <c r="S46">
        <v>3</v>
      </c>
      <c r="T46" s="7">
        <f t="shared" si="0"/>
        <v>509859113</v>
      </c>
      <c r="U46" s="3">
        <f>Table1[[#This Row],[Range_km]]/Table1[[#This Row],[Battery_Capacity_kWh]]</f>
        <v>4.7787610619469021</v>
      </c>
      <c r="V46" s="4">
        <f>Table1[[#This Row],[Price_USD]]/Table1[[#This Row],[Range_km]]</f>
        <v>146.74907407407406</v>
      </c>
      <c r="W46" s="1" t="str">
        <f>_xlfn.IFS(Table1[[#This Row],[Price_USD]]&gt;80000,"Luxury", Table1[[#This Row],[Price_USD]]&gt;40000,"Premium",Table1[[#This Row],[Price_USD]]&lt;40000,"Budget")</f>
        <v>Budget</v>
      </c>
    </row>
    <row r="47" spans="3:23" x14ac:dyDescent="0.35">
      <c r="C47">
        <v>46</v>
      </c>
      <c r="D47" t="s">
        <v>30</v>
      </c>
      <c r="E47" t="s">
        <v>105</v>
      </c>
      <c r="F47">
        <v>2019</v>
      </c>
      <c r="G47" t="s">
        <v>262</v>
      </c>
      <c r="H47">
        <v>82.2</v>
      </c>
      <c r="I47">
        <v>274</v>
      </c>
      <c r="J47" t="s">
        <v>276</v>
      </c>
      <c r="K47">
        <v>11.6</v>
      </c>
      <c r="L47" s="5">
        <v>60297.41</v>
      </c>
      <c r="M47" t="s">
        <v>308</v>
      </c>
      <c r="N47" t="s">
        <v>361</v>
      </c>
      <c r="O47" s="1">
        <v>3</v>
      </c>
      <c r="P47" s="1" t="str">
        <f>IFERROR(IF(ISNUMBER(Table1[[#This Row],[Safety_Rating2]]), REPT("★", Table1[[#This Row],[Safety_Rating2]]) &amp; REPT("☆", 5-Table1[[#This Row],[Safety_Rating2]]), "Unknown"), "Unknown")</f>
        <v>★★★★★</v>
      </c>
      <c r="Q47" s="1">
        <v>5</v>
      </c>
      <c r="R47">
        <v>1756</v>
      </c>
      <c r="S47">
        <v>3</v>
      </c>
      <c r="T47" s="7">
        <f t="shared" si="0"/>
        <v>105882251.96000001</v>
      </c>
      <c r="U47" s="3">
        <f>Table1[[#This Row],[Range_km]]/Table1[[#This Row],[Battery_Capacity_kWh]]</f>
        <v>3.333333333333333</v>
      </c>
      <c r="V47" s="4">
        <f>Table1[[#This Row],[Price_USD]]/Table1[[#This Row],[Range_km]]</f>
        <v>220.06354014598543</v>
      </c>
      <c r="W47" s="1" t="str">
        <f>_xlfn.IFS(Table1[[#This Row],[Price_USD]]&gt;80000,"Luxury", Table1[[#This Row],[Price_USD]]&gt;40000,"Premium",Table1[[#This Row],[Price_USD]]&lt;40000,"Budget")</f>
        <v>Premium</v>
      </c>
    </row>
    <row r="48" spans="3:23" x14ac:dyDescent="0.35">
      <c r="C48">
        <v>47</v>
      </c>
      <c r="D48" t="s">
        <v>44</v>
      </c>
      <c r="E48" t="s">
        <v>106</v>
      </c>
      <c r="F48">
        <v>2016</v>
      </c>
      <c r="G48" t="s">
        <v>252</v>
      </c>
      <c r="H48">
        <v>35.4</v>
      </c>
      <c r="I48">
        <v>491</v>
      </c>
      <c r="J48" t="s">
        <v>274</v>
      </c>
      <c r="K48">
        <v>7.5</v>
      </c>
      <c r="L48" s="5">
        <v>124888.9</v>
      </c>
      <c r="M48" t="s">
        <v>299</v>
      </c>
      <c r="N48" t="s">
        <v>356</v>
      </c>
      <c r="O48" s="1">
        <v>3</v>
      </c>
      <c r="P48" s="1" t="str">
        <f>IFERROR(IF(ISNUMBER(Table1[[#This Row],[Safety_Rating2]]), REPT("★", Table1[[#This Row],[Safety_Rating2]]) &amp; REPT("☆", 5-Table1[[#This Row],[Safety_Rating2]]), "Unknown"), "Unknown")</f>
        <v>★★★★☆</v>
      </c>
      <c r="Q48" s="1">
        <v>4</v>
      </c>
      <c r="R48">
        <v>10006</v>
      </c>
      <c r="S48">
        <v>5</v>
      </c>
      <c r="T48" s="7">
        <f t="shared" si="0"/>
        <v>1249638333.3999999</v>
      </c>
      <c r="U48" s="3">
        <f>Table1[[#This Row],[Range_km]]/Table1[[#This Row],[Battery_Capacity_kWh]]</f>
        <v>13.870056497175142</v>
      </c>
      <c r="V48" s="4">
        <f>Table1[[#This Row],[Price_USD]]/Table1[[#This Row],[Range_km]]</f>
        <v>254.35621181262729</v>
      </c>
      <c r="W48" s="1" t="str">
        <f>_xlfn.IFS(Table1[[#This Row],[Price_USD]]&gt;80000,"Luxury", Table1[[#This Row],[Price_USD]]&gt;40000,"Premium",Table1[[#This Row],[Price_USD]]&lt;40000,"Budget")</f>
        <v>Luxury</v>
      </c>
    </row>
    <row r="49" spans="3:23" x14ac:dyDescent="0.35">
      <c r="C49">
        <v>48</v>
      </c>
      <c r="D49" t="s">
        <v>45</v>
      </c>
      <c r="E49" t="s">
        <v>107</v>
      </c>
      <c r="F49">
        <v>2024</v>
      </c>
      <c r="G49" t="s">
        <v>250</v>
      </c>
      <c r="H49">
        <v>32.9</v>
      </c>
      <c r="I49">
        <v>490</v>
      </c>
      <c r="J49" t="s">
        <v>277</v>
      </c>
      <c r="K49">
        <v>7.7</v>
      </c>
      <c r="L49" s="5">
        <v>61757.54</v>
      </c>
      <c r="M49" t="s">
        <v>306</v>
      </c>
      <c r="N49" t="s">
        <v>337</v>
      </c>
      <c r="O49" s="1">
        <v>4</v>
      </c>
      <c r="P49" s="1" t="str">
        <f>IFERROR(IF(ISNUMBER(Table1[[#This Row],[Safety_Rating2]]), REPT("★", Table1[[#This Row],[Safety_Rating2]]) &amp; REPT("☆", 5-Table1[[#This Row],[Safety_Rating2]]), "Unknown"), "Unknown")</f>
        <v>Unknown</v>
      </c>
      <c r="Q49" s="2" t="s">
        <v>376</v>
      </c>
      <c r="R49">
        <v>14762</v>
      </c>
      <c r="S49">
        <v>5</v>
      </c>
      <c r="T49" s="7">
        <f t="shared" si="0"/>
        <v>911664805.48000002</v>
      </c>
      <c r="U49" s="3">
        <f>Table1[[#This Row],[Range_km]]/Table1[[#This Row],[Battery_Capacity_kWh]]</f>
        <v>14.893617021276597</v>
      </c>
      <c r="V49" s="4">
        <f>Table1[[#This Row],[Price_USD]]/Table1[[#This Row],[Range_km]]</f>
        <v>126.03579591836736</v>
      </c>
      <c r="W49" s="1" t="str">
        <f>_xlfn.IFS(Table1[[#This Row],[Price_USD]]&gt;80000,"Luxury", Table1[[#This Row],[Price_USD]]&gt;40000,"Premium",Table1[[#This Row],[Price_USD]]&lt;40000,"Budget")</f>
        <v>Premium</v>
      </c>
    </row>
    <row r="50" spans="3:23" x14ac:dyDescent="0.35">
      <c r="C50">
        <v>49</v>
      </c>
      <c r="D50" t="s">
        <v>46</v>
      </c>
      <c r="E50" t="s">
        <v>108</v>
      </c>
      <c r="F50">
        <v>2019</v>
      </c>
      <c r="G50" t="s">
        <v>258</v>
      </c>
      <c r="H50">
        <v>50.1</v>
      </c>
      <c r="I50">
        <v>461</v>
      </c>
      <c r="J50" t="s">
        <v>273</v>
      </c>
      <c r="K50">
        <v>8.6</v>
      </c>
      <c r="L50" s="5">
        <v>84483.76</v>
      </c>
      <c r="M50" t="s">
        <v>300</v>
      </c>
      <c r="N50" t="s">
        <v>363</v>
      </c>
      <c r="O50" s="1">
        <v>5</v>
      </c>
      <c r="P50" s="1" t="str">
        <f>IFERROR(IF(ISNUMBER(Table1[[#This Row],[Safety_Rating2]]), REPT("★", Table1[[#This Row],[Safety_Rating2]]) &amp; REPT("☆", 5-Table1[[#This Row],[Safety_Rating2]]), "Unknown"), "Unknown")</f>
        <v>★★★☆☆</v>
      </c>
      <c r="Q50" s="1">
        <v>3</v>
      </c>
      <c r="R50">
        <v>13930</v>
      </c>
      <c r="S50">
        <v>3</v>
      </c>
      <c r="T50" s="7">
        <f t="shared" si="0"/>
        <v>1176858776.8</v>
      </c>
      <c r="U50" s="3">
        <f>Table1[[#This Row],[Range_km]]/Table1[[#This Row],[Battery_Capacity_kWh]]</f>
        <v>9.2015968063872258</v>
      </c>
      <c r="V50" s="4">
        <f>Table1[[#This Row],[Price_USD]]/Table1[[#This Row],[Range_km]]</f>
        <v>183.26195227765726</v>
      </c>
      <c r="W50" s="1" t="str">
        <f>_xlfn.IFS(Table1[[#This Row],[Price_USD]]&gt;80000,"Luxury", Table1[[#This Row],[Price_USD]]&gt;40000,"Premium",Table1[[#This Row],[Price_USD]]&lt;40000,"Budget")</f>
        <v>Luxury</v>
      </c>
    </row>
    <row r="51" spans="3:23" x14ac:dyDescent="0.35">
      <c r="C51">
        <v>50</v>
      </c>
      <c r="D51" t="s">
        <v>31</v>
      </c>
      <c r="E51" t="s">
        <v>84</v>
      </c>
      <c r="F51">
        <v>2025</v>
      </c>
      <c r="G51" t="s">
        <v>260</v>
      </c>
      <c r="H51">
        <v>138.1</v>
      </c>
      <c r="I51">
        <v>523</v>
      </c>
      <c r="J51" t="s">
        <v>265</v>
      </c>
      <c r="K51">
        <v>1.3</v>
      </c>
      <c r="L51" s="5">
        <v>49910.73</v>
      </c>
      <c r="M51" t="s">
        <v>303</v>
      </c>
      <c r="N51" t="s">
        <v>360</v>
      </c>
      <c r="O51" s="1">
        <v>4</v>
      </c>
      <c r="P51" s="1" t="str">
        <f>IFERROR(IF(ISNUMBER(Table1[[#This Row],[Safety_Rating2]]), REPT("★", Table1[[#This Row],[Safety_Rating2]]) &amp; REPT("☆", 5-Table1[[#This Row],[Safety_Rating2]]), "Unknown"), "Unknown")</f>
        <v>★★★★☆</v>
      </c>
      <c r="Q51" s="1">
        <v>4</v>
      </c>
      <c r="R51">
        <v>9964</v>
      </c>
      <c r="S51">
        <v>5</v>
      </c>
      <c r="T51" s="7">
        <f t="shared" si="0"/>
        <v>497310513.72000003</v>
      </c>
      <c r="U51" s="3">
        <f>Table1[[#This Row],[Range_km]]/Table1[[#This Row],[Battery_Capacity_kWh]]</f>
        <v>3.7871107892831284</v>
      </c>
      <c r="V51" s="4">
        <f>Table1[[#This Row],[Price_USD]]/Table1[[#This Row],[Range_km]]</f>
        <v>95.431606118546853</v>
      </c>
      <c r="W51" s="1" t="str">
        <f>_xlfn.IFS(Table1[[#This Row],[Price_USD]]&gt;80000,"Luxury", Table1[[#This Row],[Price_USD]]&gt;40000,"Premium",Table1[[#This Row],[Price_USD]]&lt;40000,"Budget")</f>
        <v>Premium</v>
      </c>
    </row>
    <row r="52" spans="3:23" x14ac:dyDescent="0.35">
      <c r="C52">
        <v>51</v>
      </c>
      <c r="D52" t="s">
        <v>20</v>
      </c>
      <c r="E52" t="s">
        <v>73</v>
      </c>
      <c r="F52">
        <v>2023</v>
      </c>
      <c r="G52" t="s">
        <v>254</v>
      </c>
      <c r="H52">
        <v>84.2</v>
      </c>
      <c r="I52">
        <v>141</v>
      </c>
      <c r="J52" t="s">
        <v>267</v>
      </c>
      <c r="K52">
        <v>10.7</v>
      </c>
      <c r="L52" s="5">
        <v>118144.07</v>
      </c>
      <c r="M52" t="s">
        <v>309</v>
      </c>
      <c r="N52" t="s">
        <v>364</v>
      </c>
      <c r="O52" s="2" t="s">
        <v>376</v>
      </c>
      <c r="P52" s="1" t="str">
        <f>IFERROR(IF(ISNUMBER(Table1[[#This Row],[Safety_Rating2]]), REPT("★", Table1[[#This Row],[Safety_Rating2]]) &amp; REPT("☆", 5-Table1[[#This Row],[Safety_Rating2]]), "Unknown"), "Unknown")</f>
        <v>★★★★★</v>
      </c>
      <c r="Q52" s="1">
        <v>5</v>
      </c>
      <c r="R52">
        <v>19238</v>
      </c>
      <c r="S52">
        <v>3</v>
      </c>
      <c r="T52" s="7">
        <f t="shared" si="0"/>
        <v>2272855618.6600003</v>
      </c>
      <c r="U52" s="3">
        <f>Table1[[#This Row],[Range_km]]/Table1[[#This Row],[Battery_Capacity_kWh]]</f>
        <v>1.6745843230403801</v>
      </c>
      <c r="V52" s="4">
        <f>Table1[[#This Row],[Price_USD]]/Table1[[#This Row],[Range_km]]</f>
        <v>837.90120567375891</v>
      </c>
      <c r="W52" s="1" t="str">
        <f>_xlfn.IFS(Table1[[#This Row],[Price_USD]]&gt;80000,"Luxury", Table1[[#This Row],[Price_USD]]&gt;40000,"Premium",Table1[[#This Row],[Price_USD]]&lt;40000,"Budget")</f>
        <v>Luxury</v>
      </c>
    </row>
    <row r="53" spans="3:23" x14ac:dyDescent="0.35">
      <c r="C53">
        <v>52</v>
      </c>
      <c r="D53" t="s">
        <v>23</v>
      </c>
      <c r="E53" t="s">
        <v>109</v>
      </c>
      <c r="F53">
        <v>2019</v>
      </c>
      <c r="G53" t="s">
        <v>259</v>
      </c>
      <c r="H53">
        <v>25.2</v>
      </c>
      <c r="I53">
        <v>487</v>
      </c>
      <c r="J53" t="s">
        <v>276</v>
      </c>
      <c r="K53">
        <v>5.9</v>
      </c>
      <c r="L53" s="5">
        <v>108181.14</v>
      </c>
      <c r="M53" t="s">
        <v>288</v>
      </c>
      <c r="N53" t="s">
        <v>346</v>
      </c>
      <c r="O53" s="1">
        <v>3</v>
      </c>
      <c r="P53" s="1" t="str">
        <f>IFERROR(IF(ISNUMBER(Table1[[#This Row],[Safety_Rating2]]), REPT("★", Table1[[#This Row],[Safety_Rating2]]) &amp; REPT("☆", 5-Table1[[#This Row],[Safety_Rating2]]), "Unknown"), "Unknown")</f>
        <v>★★★☆☆</v>
      </c>
      <c r="Q53" s="1">
        <v>3</v>
      </c>
      <c r="R53">
        <v>15401</v>
      </c>
      <c r="S53">
        <v>4</v>
      </c>
      <c r="T53" s="7">
        <f t="shared" si="0"/>
        <v>1666097737.1400001</v>
      </c>
      <c r="U53" s="3">
        <f>Table1[[#This Row],[Range_km]]/Table1[[#This Row],[Battery_Capacity_kWh]]</f>
        <v>19.325396825396826</v>
      </c>
      <c r="V53" s="4">
        <f>Table1[[#This Row],[Price_USD]]/Table1[[#This Row],[Range_km]]</f>
        <v>222.13786447638603</v>
      </c>
      <c r="W53" s="1" t="str">
        <f>_xlfn.IFS(Table1[[#This Row],[Price_USD]]&gt;80000,"Luxury", Table1[[#This Row],[Price_USD]]&gt;40000,"Premium",Table1[[#This Row],[Price_USD]]&lt;40000,"Budget")</f>
        <v>Luxury</v>
      </c>
    </row>
    <row r="54" spans="3:23" x14ac:dyDescent="0.35">
      <c r="C54">
        <v>53</v>
      </c>
      <c r="D54" t="s">
        <v>39</v>
      </c>
      <c r="E54" t="s">
        <v>110</v>
      </c>
      <c r="F54">
        <v>2020</v>
      </c>
      <c r="G54" t="s">
        <v>257</v>
      </c>
      <c r="H54">
        <v>33.6</v>
      </c>
      <c r="I54">
        <v>182</v>
      </c>
      <c r="J54" t="s">
        <v>270</v>
      </c>
      <c r="K54">
        <v>5.2</v>
      </c>
      <c r="L54" s="5">
        <v>89456.28</v>
      </c>
      <c r="M54" t="s">
        <v>302</v>
      </c>
      <c r="N54" t="s">
        <v>365</v>
      </c>
      <c r="O54" s="1">
        <v>4</v>
      </c>
      <c r="P54" s="1" t="str">
        <f>IFERROR(IF(ISNUMBER(Table1[[#This Row],[Safety_Rating2]]), REPT("★", Table1[[#This Row],[Safety_Rating2]]) &amp; REPT("☆", 5-Table1[[#This Row],[Safety_Rating2]]), "Unknown"), "Unknown")</f>
        <v>Unknown</v>
      </c>
      <c r="Q54" s="2" t="s">
        <v>376</v>
      </c>
      <c r="R54">
        <v>8270</v>
      </c>
      <c r="S54">
        <v>4</v>
      </c>
      <c r="T54" s="7">
        <f t="shared" si="0"/>
        <v>739803435.60000002</v>
      </c>
      <c r="U54" s="3">
        <f>Table1[[#This Row],[Range_km]]/Table1[[#This Row],[Battery_Capacity_kWh]]</f>
        <v>5.4166666666666661</v>
      </c>
      <c r="V54" s="4">
        <f>Table1[[#This Row],[Price_USD]]/Table1[[#This Row],[Range_km]]</f>
        <v>491.51802197802198</v>
      </c>
      <c r="W54" s="1" t="str">
        <f>_xlfn.IFS(Table1[[#This Row],[Price_USD]]&gt;80000,"Luxury", Table1[[#This Row],[Price_USD]]&gt;40000,"Premium",Table1[[#This Row],[Price_USD]]&lt;40000,"Budget")</f>
        <v>Luxury</v>
      </c>
    </row>
    <row r="55" spans="3:23" x14ac:dyDescent="0.35">
      <c r="C55">
        <v>54</v>
      </c>
      <c r="D55" t="s">
        <v>26</v>
      </c>
      <c r="E55" t="s">
        <v>79</v>
      </c>
      <c r="F55">
        <v>2023</v>
      </c>
      <c r="G55" t="s">
        <v>251</v>
      </c>
      <c r="H55">
        <v>148.5</v>
      </c>
      <c r="I55">
        <v>436</v>
      </c>
      <c r="J55" t="s">
        <v>266</v>
      </c>
      <c r="K55">
        <v>5.3</v>
      </c>
      <c r="L55" s="5">
        <v>52509.9</v>
      </c>
      <c r="M55" t="s">
        <v>310</v>
      </c>
      <c r="N55" t="s">
        <v>355</v>
      </c>
      <c r="O55" s="1">
        <v>5</v>
      </c>
      <c r="P55" s="1" t="str">
        <f>IFERROR(IF(ISNUMBER(Table1[[#This Row],[Safety_Rating2]]), REPT("★", Table1[[#This Row],[Safety_Rating2]]) &amp; REPT("☆", 5-Table1[[#This Row],[Safety_Rating2]]), "Unknown"), "Unknown")</f>
        <v>Unknown</v>
      </c>
      <c r="Q55" s="2" t="s">
        <v>376</v>
      </c>
      <c r="R55">
        <v>8750</v>
      </c>
      <c r="S55">
        <v>5</v>
      </c>
      <c r="T55" s="7">
        <f t="shared" si="0"/>
        <v>459461625</v>
      </c>
      <c r="U55" s="3">
        <f>Table1[[#This Row],[Range_km]]/Table1[[#This Row],[Battery_Capacity_kWh]]</f>
        <v>2.936026936026936</v>
      </c>
      <c r="V55" s="4">
        <f>Table1[[#This Row],[Price_USD]]/Table1[[#This Row],[Range_km]]</f>
        <v>120.4355504587156</v>
      </c>
      <c r="W55" s="1" t="str">
        <f>_xlfn.IFS(Table1[[#This Row],[Price_USD]]&gt;80000,"Luxury", Table1[[#This Row],[Price_USD]]&gt;40000,"Premium",Table1[[#This Row],[Price_USD]]&lt;40000,"Budget")</f>
        <v>Premium</v>
      </c>
    </row>
    <row r="56" spans="3:23" x14ac:dyDescent="0.35">
      <c r="C56">
        <v>55</v>
      </c>
      <c r="D56" t="s">
        <v>25</v>
      </c>
      <c r="E56" t="s">
        <v>111</v>
      </c>
      <c r="F56">
        <v>2022</v>
      </c>
      <c r="G56" t="s">
        <v>255</v>
      </c>
      <c r="H56">
        <v>110.8</v>
      </c>
      <c r="I56">
        <v>162</v>
      </c>
      <c r="J56" t="s">
        <v>275</v>
      </c>
      <c r="K56">
        <v>11.7</v>
      </c>
      <c r="L56" s="5">
        <v>103064.6</v>
      </c>
      <c r="M56" t="s">
        <v>298</v>
      </c>
      <c r="N56" t="s">
        <v>337</v>
      </c>
      <c r="O56" s="1">
        <v>0</v>
      </c>
      <c r="P56" s="1" t="str">
        <f>IFERROR(IF(ISNUMBER(Table1[[#This Row],[Safety_Rating2]]), REPT("★", Table1[[#This Row],[Safety_Rating2]]) &amp; REPT("☆", 5-Table1[[#This Row],[Safety_Rating2]]), "Unknown"), "Unknown")</f>
        <v>Unknown</v>
      </c>
      <c r="Q56" s="2" t="s">
        <v>376</v>
      </c>
      <c r="R56">
        <v>3717</v>
      </c>
      <c r="S56">
        <v>4</v>
      </c>
      <c r="T56" s="7">
        <f t="shared" si="0"/>
        <v>383091118.20000005</v>
      </c>
      <c r="U56" s="3">
        <f>Table1[[#This Row],[Range_km]]/Table1[[#This Row],[Battery_Capacity_kWh]]</f>
        <v>1.4620938628158846</v>
      </c>
      <c r="V56" s="4">
        <f>Table1[[#This Row],[Price_USD]]/Table1[[#This Row],[Range_km]]</f>
        <v>636.20123456790122</v>
      </c>
      <c r="W56" s="1" t="str">
        <f>_xlfn.IFS(Table1[[#This Row],[Price_USD]]&gt;80000,"Luxury", Table1[[#This Row],[Price_USD]]&gt;40000,"Premium",Table1[[#This Row],[Price_USD]]&lt;40000,"Budget")</f>
        <v>Luxury</v>
      </c>
    </row>
    <row r="57" spans="3:23" x14ac:dyDescent="0.35">
      <c r="C57">
        <v>56</v>
      </c>
      <c r="D57" t="s">
        <v>26</v>
      </c>
      <c r="E57" t="s">
        <v>79</v>
      </c>
      <c r="F57">
        <v>2022</v>
      </c>
      <c r="G57" t="s">
        <v>255</v>
      </c>
      <c r="H57">
        <v>113.2</v>
      </c>
      <c r="I57">
        <v>360</v>
      </c>
      <c r="J57" t="s">
        <v>278</v>
      </c>
      <c r="K57">
        <v>5.3</v>
      </c>
      <c r="L57" s="5">
        <v>87899.95</v>
      </c>
      <c r="M57" t="s">
        <v>308</v>
      </c>
      <c r="N57" t="s">
        <v>345</v>
      </c>
      <c r="O57" s="1">
        <v>1</v>
      </c>
      <c r="P57" s="1" t="str">
        <f>IFERROR(IF(ISNUMBER(Table1[[#This Row],[Safety_Rating2]]), REPT("★", Table1[[#This Row],[Safety_Rating2]]) &amp; REPT("☆", 5-Table1[[#This Row],[Safety_Rating2]]), "Unknown"), "Unknown")</f>
        <v>★★★★★</v>
      </c>
      <c r="Q57" s="1">
        <v>5</v>
      </c>
      <c r="R57">
        <v>4473</v>
      </c>
      <c r="S57">
        <v>3</v>
      </c>
      <c r="T57" s="7">
        <f t="shared" si="0"/>
        <v>393176476.34999996</v>
      </c>
      <c r="U57" s="3">
        <f>Table1[[#This Row],[Range_km]]/Table1[[#This Row],[Battery_Capacity_kWh]]</f>
        <v>3.1802120141342756</v>
      </c>
      <c r="V57" s="4">
        <f>Table1[[#This Row],[Price_USD]]/Table1[[#This Row],[Range_km]]</f>
        <v>244.16652777777776</v>
      </c>
      <c r="W57" s="1" t="str">
        <f>_xlfn.IFS(Table1[[#This Row],[Price_USD]]&gt;80000,"Luxury", Table1[[#This Row],[Price_USD]]&gt;40000,"Premium",Table1[[#This Row],[Price_USD]]&lt;40000,"Budget")</f>
        <v>Luxury</v>
      </c>
    </row>
    <row r="58" spans="3:23" x14ac:dyDescent="0.35">
      <c r="C58">
        <v>57</v>
      </c>
      <c r="D58" t="s">
        <v>38</v>
      </c>
      <c r="E58" t="s">
        <v>96</v>
      </c>
      <c r="F58">
        <v>2020</v>
      </c>
      <c r="G58" t="s">
        <v>255</v>
      </c>
      <c r="H58">
        <v>122.4</v>
      </c>
      <c r="I58">
        <v>236</v>
      </c>
      <c r="J58" t="s">
        <v>275</v>
      </c>
      <c r="K58">
        <v>3.8</v>
      </c>
      <c r="L58" s="5">
        <v>65826.7</v>
      </c>
      <c r="M58" t="s">
        <v>297</v>
      </c>
      <c r="N58" t="s">
        <v>366</v>
      </c>
      <c r="O58" s="1">
        <v>3</v>
      </c>
      <c r="P58" s="1" t="str">
        <f>IFERROR(IF(ISNUMBER(Table1[[#This Row],[Safety_Rating2]]), REPT("★", Table1[[#This Row],[Safety_Rating2]]) &amp; REPT("☆", 5-Table1[[#This Row],[Safety_Rating2]]), "Unknown"), "Unknown")</f>
        <v>★★★★☆</v>
      </c>
      <c r="Q58" s="1">
        <v>4</v>
      </c>
      <c r="R58">
        <v>11309</v>
      </c>
      <c r="S58">
        <v>4</v>
      </c>
      <c r="T58" s="7">
        <f t="shared" si="0"/>
        <v>744434150.29999995</v>
      </c>
      <c r="U58" s="3">
        <f>Table1[[#This Row],[Range_km]]/Table1[[#This Row],[Battery_Capacity_kWh]]</f>
        <v>1.9281045751633985</v>
      </c>
      <c r="V58" s="4">
        <f>Table1[[#This Row],[Price_USD]]/Table1[[#This Row],[Range_km]]</f>
        <v>278.92669491525425</v>
      </c>
      <c r="W58" s="1" t="str">
        <f>_xlfn.IFS(Table1[[#This Row],[Price_USD]]&gt;80000,"Luxury", Table1[[#This Row],[Price_USD]]&gt;40000,"Premium",Table1[[#This Row],[Price_USD]]&lt;40000,"Budget")</f>
        <v>Premium</v>
      </c>
    </row>
    <row r="59" spans="3:23" x14ac:dyDescent="0.35">
      <c r="C59">
        <v>58</v>
      </c>
      <c r="D59" t="s">
        <v>17</v>
      </c>
      <c r="E59" t="s">
        <v>95</v>
      </c>
      <c r="F59">
        <v>2022</v>
      </c>
      <c r="G59" t="s">
        <v>255</v>
      </c>
      <c r="H59">
        <v>61.8</v>
      </c>
      <c r="I59">
        <v>196</v>
      </c>
      <c r="J59" t="s">
        <v>268</v>
      </c>
      <c r="K59">
        <v>7.1</v>
      </c>
      <c r="L59" s="5">
        <v>58027.49</v>
      </c>
      <c r="M59" t="s">
        <v>311</v>
      </c>
      <c r="N59" t="s">
        <v>367</v>
      </c>
      <c r="O59" s="2" t="s">
        <v>376</v>
      </c>
      <c r="P59" s="1" t="str">
        <f>IFERROR(IF(ISNUMBER(Table1[[#This Row],[Safety_Rating2]]), REPT("★", Table1[[#This Row],[Safety_Rating2]]) &amp; REPT("☆", 5-Table1[[#This Row],[Safety_Rating2]]), "Unknown"), "Unknown")</f>
        <v>★★★★☆</v>
      </c>
      <c r="Q59" s="1">
        <v>4</v>
      </c>
      <c r="R59">
        <v>12651</v>
      </c>
      <c r="S59">
        <v>5</v>
      </c>
      <c r="T59" s="7">
        <f t="shared" si="0"/>
        <v>734105775.99000001</v>
      </c>
      <c r="U59" s="3">
        <f>Table1[[#This Row],[Range_km]]/Table1[[#This Row],[Battery_Capacity_kWh]]</f>
        <v>3.1715210355987056</v>
      </c>
      <c r="V59" s="4">
        <f>Table1[[#This Row],[Price_USD]]/Table1[[#This Row],[Range_km]]</f>
        <v>296.05862244897958</v>
      </c>
      <c r="W59" s="1" t="str">
        <f>_xlfn.IFS(Table1[[#This Row],[Price_USD]]&gt;80000,"Luxury", Table1[[#This Row],[Price_USD]]&gt;40000,"Premium",Table1[[#This Row],[Price_USD]]&lt;40000,"Budget")</f>
        <v>Premium</v>
      </c>
    </row>
    <row r="60" spans="3:23" x14ac:dyDescent="0.35">
      <c r="C60">
        <v>59</v>
      </c>
      <c r="D60" t="s">
        <v>47</v>
      </c>
      <c r="E60" t="s">
        <v>112</v>
      </c>
      <c r="F60">
        <v>2022</v>
      </c>
      <c r="G60" t="s">
        <v>258</v>
      </c>
      <c r="H60">
        <v>36.4</v>
      </c>
      <c r="I60">
        <v>594</v>
      </c>
      <c r="J60" t="s">
        <v>270</v>
      </c>
      <c r="K60">
        <v>10.5</v>
      </c>
      <c r="L60" s="5">
        <v>134902.84</v>
      </c>
      <c r="M60" t="s">
        <v>312</v>
      </c>
      <c r="N60" t="s">
        <v>349</v>
      </c>
      <c r="O60" s="1">
        <v>3</v>
      </c>
      <c r="P60" s="1" t="str">
        <f>IFERROR(IF(ISNUMBER(Table1[[#This Row],[Safety_Rating2]]), REPT("★", Table1[[#This Row],[Safety_Rating2]]) &amp; REPT("☆", 5-Table1[[#This Row],[Safety_Rating2]]), "Unknown"), "Unknown")</f>
        <v>★★★★★</v>
      </c>
      <c r="Q60" s="1">
        <v>5</v>
      </c>
      <c r="R60">
        <v>5058</v>
      </c>
      <c r="S60">
        <v>3</v>
      </c>
      <c r="T60" s="7">
        <f t="shared" si="0"/>
        <v>682338564.72000003</v>
      </c>
      <c r="U60" s="3">
        <f>Table1[[#This Row],[Range_km]]/Table1[[#This Row],[Battery_Capacity_kWh]]</f>
        <v>16.318681318681318</v>
      </c>
      <c r="V60" s="4">
        <f>Table1[[#This Row],[Price_USD]]/Table1[[#This Row],[Range_km]]</f>
        <v>227.10915824915824</v>
      </c>
      <c r="W60" s="1" t="str">
        <f>_xlfn.IFS(Table1[[#This Row],[Price_USD]]&gt;80000,"Luxury", Table1[[#This Row],[Price_USD]]&gt;40000,"Premium",Table1[[#This Row],[Price_USD]]&lt;40000,"Budget")</f>
        <v>Luxury</v>
      </c>
    </row>
    <row r="61" spans="3:23" x14ac:dyDescent="0.35">
      <c r="C61">
        <v>60</v>
      </c>
      <c r="D61" t="s">
        <v>48</v>
      </c>
      <c r="E61" t="s">
        <v>113</v>
      </c>
      <c r="F61">
        <v>2020</v>
      </c>
      <c r="G61" t="s">
        <v>259</v>
      </c>
      <c r="H61">
        <v>110.1</v>
      </c>
      <c r="I61">
        <v>432</v>
      </c>
      <c r="J61" t="s">
        <v>280</v>
      </c>
      <c r="K61">
        <v>10.3</v>
      </c>
      <c r="L61" s="5">
        <v>132280.95999999999</v>
      </c>
      <c r="M61" t="s">
        <v>294</v>
      </c>
      <c r="N61" t="s">
        <v>351</v>
      </c>
      <c r="O61" s="1">
        <v>2</v>
      </c>
      <c r="P61" s="1" t="str">
        <f>IFERROR(IF(ISNUMBER(Table1[[#This Row],[Safety_Rating2]]), REPT("★", Table1[[#This Row],[Safety_Rating2]]) &amp; REPT("☆", 5-Table1[[#This Row],[Safety_Rating2]]), "Unknown"), "Unknown")</f>
        <v>★★★★☆</v>
      </c>
      <c r="Q61" s="1">
        <v>4</v>
      </c>
      <c r="R61">
        <v>17728</v>
      </c>
      <c r="S61">
        <v>3</v>
      </c>
      <c r="T61" s="7">
        <f t="shared" si="0"/>
        <v>2345076858.8799996</v>
      </c>
      <c r="U61" s="3">
        <f>Table1[[#This Row],[Range_km]]/Table1[[#This Row],[Battery_Capacity_kWh]]</f>
        <v>3.9237057220708449</v>
      </c>
      <c r="V61" s="4">
        <f>Table1[[#This Row],[Price_USD]]/Table1[[#This Row],[Range_km]]</f>
        <v>306.2059259259259</v>
      </c>
      <c r="W61" s="1" t="str">
        <f>_xlfn.IFS(Table1[[#This Row],[Price_USD]]&gt;80000,"Luxury", Table1[[#This Row],[Price_USD]]&gt;40000,"Premium",Table1[[#This Row],[Price_USD]]&lt;40000,"Budget")</f>
        <v>Luxury</v>
      </c>
    </row>
    <row r="62" spans="3:23" x14ac:dyDescent="0.35">
      <c r="C62">
        <v>61</v>
      </c>
      <c r="D62" t="s">
        <v>45</v>
      </c>
      <c r="E62" t="s">
        <v>107</v>
      </c>
      <c r="F62">
        <v>2018</v>
      </c>
      <c r="G62" t="s">
        <v>257</v>
      </c>
      <c r="H62">
        <v>109</v>
      </c>
      <c r="I62">
        <v>247</v>
      </c>
      <c r="J62" t="s">
        <v>268</v>
      </c>
      <c r="K62">
        <v>9.1</v>
      </c>
      <c r="L62" s="5">
        <v>82076.58</v>
      </c>
      <c r="M62" t="s">
        <v>313</v>
      </c>
      <c r="N62" t="s">
        <v>349</v>
      </c>
      <c r="O62" s="1">
        <v>5</v>
      </c>
      <c r="P62" s="1" t="str">
        <f>IFERROR(IF(ISNUMBER(Table1[[#This Row],[Safety_Rating2]]), REPT("★", Table1[[#This Row],[Safety_Rating2]]) &amp; REPT("☆", 5-Table1[[#This Row],[Safety_Rating2]]), "Unknown"), "Unknown")</f>
        <v>Unknown</v>
      </c>
      <c r="Q62" s="2" t="s">
        <v>376</v>
      </c>
      <c r="R62">
        <v>10629</v>
      </c>
      <c r="S62">
        <v>3</v>
      </c>
      <c r="T62" s="7">
        <f t="shared" si="0"/>
        <v>872391968.82000005</v>
      </c>
      <c r="U62" s="3">
        <f>Table1[[#This Row],[Range_km]]/Table1[[#This Row],[Battery_Capacity_kWh]]</f>
        <v>2.2660550458715596</v>
      </c>
      <c r="V62" s="4">
        <f>Table1[[#This Row],[Price_USD]]/Table1[[#This Row],[Range_km]]</f>
        <v>332.29384615384618</v>
      </c>
      <c r="W62" s="1" t="str">
        <f>_xlfn.IFS(Table1[[#This Row],[Price_USD]]&gt;80000,"Luxury", Table1[[#This Row],[Price_USD]]&gt;40000,"Premium",Table1[[#This Row],[Price_USD]]&lt;40000,"Budget")</f>
        <v>Luxury</v>
      </c>
    </row>
    <row r="63" spans="3:23" x14ac:dyDescent="0.35">
      <c r="C63">
        <v>62</v>
      </c>
      <c r="D63" t="s">
        <v>49</v>
      </c>
      <c r="E63" t="s">
        <v>114</v>
      </c>
      <c r="F63">
        <v>2020</v>
      </c>
      <c r="G63" t="s">
        <v>253</v>
      </c>
      <c r="H63">
        <v>38.9</v>
      </c>
      <c r="I63">
        <v>371</v>
      </c>
      <c r="J63" t="s">
        <v>274</v>
      </c>
      <c r="K63">
        <v>7</v>
      </c>
      <c r="L63" s="5">
        <v>125102.34</v>
      </c>
      <c r="M63" t="s">
        <v>314</v>
      </c>
      <c r="N63" t="s">
        <v>346</v>
      </c>
      <c r="O63" s="2" t="s">
        <v>376</v>
      </c>
      <c r="P63" s="1" t="str">
        <f>IFERROR(IF(ISNUMBER(Table1[[#This Row],[Safety_Rating2]]), REPT("★", Table1[[#This Row],[Safety_Rating2]]) &amp; REPT("☆", 5-Table1[[#This Row],[Safety_Rating2]]), "Unknown"), "Unknown")</f>
        <v>★★★☆☆</v>
      </c>
      <c r="Q63" s="1">
        <v>3</v>
      </c>
      <c r="R63">
        <v>16307</v>
      </c>
      <c r="S63">
        <v>5</v>
      </c>
      <c r="T63" s="7">
        <f t="shared" si="0"/>
        <v>2040043858.3799999</v>
      </c>
      <c r="U63" s="3">
        <f>Table1[[#This Row],[Range_km]]/Table1[[#This Row],[Battery_Capacity_kWh]]</f>
        <v>9.5372750642673534</v>
      </c>
      <c r="V63" s="4">
        <f>Table1[[#This Row],[Price_USD]]/Table1[[#This Row],[Range_km]]</f>
        <v>337.20307277628029</v>
      </c>
      <c r="W63" s="1" t="str">
        <f>_xlfn.IFS(Table1[[#This Row],[Price_USD]]&gt;80000,"Luxury", Table1[[#This Row],[Price_USD]]&gt;40000,"Premium",Table1[[#This Row],[Price_USD]]&lt;40000,"Budget")</f>
        <v>Luxury</v>
      </c>
    </row>
    <row r="64" spans="3:23" x14ac:dyDescent="0.35">
      <c r="C64">
        <v>63</v>
      </c>
      <c r="D64" t="s">
        <v>44</v>
      </c>
      <c r="E64" t="s">
        <v>115</v>
      </c>
      <c r="F64">
        <v>2022</v>
      </c>
      <c r="G64" t="s">
        <v>257</v>
      </c>
      <c r="H64">
        <v>53</v>
      </c>
      <c r="I64">
        <v>230</v>
      </c>
      <c r="J64" t="s">
        <v>275</v>
      </c>
      <c r="K64">
        <v>10.8</v>
      </c>
      <c r="L64" s="5">
        <v>85830.39</v>
      </c>
      <c r="M64" t="s">
        <v>315</v>
      </c>
      <c r="N64" t="s">
        <v>351</v>
      </c>
      <c r="O64" s="1">
        <v>3</v>
      </c>
      <c r="P64" s="1" t="str">
        <f>IFERROR(IF(ISNUMBER(Table1[[#This Row],[Safety_Rating2]]), REPT("★", Table1[[#This Row],[Safety_Rating2]]) &amp; REPT("☆", 5-Table1[[#This Row],[Safety_Rating2]]), "Unknown"), "Unknown")</f>
        <v>★★★★☆</v>
      </c>
      <c r="Q64" s="1">
        <v>4</v>
      </c>
      <c r="R64">
        <v>13903</v>
      </c>
      <c r="S64">
        <v>5</v>
      </c>
      <c r="T64" s="7">
        <f t="shared" si="0"/>
        <v>1193299912.1700001</v>
      </c>
      <c r="U64" s="3">
        <f>Table1[[#This Row],[Range_km]]/Table1[[#This Row],[Battery_Capacity_kWh]]</f>
        <v>4.3396226415094343</v>
      </c>
      <c r="V64" s="4">
        <f>Table1[[#This Row],[Price_USD]]/Table1[[#This Row],[Range_km]]</f>
        <v>373.17560869565216</v>
      </c>
      <c r="W64" s="1" t="str">
        <f>_xlfn.IFS(Table1[[#This Row],[Price_USD]]&gt;80000,"Luxury", Table1[[#This Row],[Price_USD]]&gt;40000,"Premium",Table1[[#This Row],[Price_USD]]&lt;40000,"Budget")</f>
        <v>Luxury</v>
      </c>
    </row>
    <row r="65" spans="3:23" x14ac:dyDescent="0.35">
      <c r="C65">
        <v>64</v>
      </c>
      <c r="D65" t="s">
        <v>50</v>
      </c>
      <c r="E65" t="s">
        <v>116</v>
      </c>
      <c r="F65">
        <v>2019</v>
      </c>
      <c r="G65" t="s">
        <v>252</v>
      </c>
      <c r="H65">
        <v>149.9</v>
      </c>
      <c r="I65">
        <v>536</v>
      </c>
      <c r="J65" t="s">
        <v>271</v>
      </c>
      <c r="K65">
        <v>1.7</v>
      </c>
      <c r="L65" s="5">
        <v>75763.72</v>
      </c>
      <c r="M65" t="s">
        <v>296</v>
      </c>
      <c r="N65" t="s">
        <v>368</v>
      </c>
      <c r="O65" s="1">
        <v>5</v>
      </c>
      <c r="P65" s="1" t="str">
        <f>IFERROR(IF(ISNUMBER(Table1[[#This Row],[Safety_Rating2]]), REPT("★", Table1[[#This Row],[Safety_Rating2]]) &amp; REPT("☆", 5-Table1[[#This Row],[Safety_Rating2]]), "Unknown"), "Unknown")</f>
        <v>★★★★★</v>
      </c>
      <c r="Q65" s="1">
        <v>5</v>
      </c>
      <c r="R65">
        <v>12969</v>
      </c>
      <c r="S65">
        <v>4</v>
      </c>
      <c r="T65" s="7">
        <f t="shared" si="0"/>
        <v>982579684.68000007</v>
      </c>
      <c r="U65" s="3">
        <f>Table1[[#This Row],[Range_km]]/Table1[[#This Row],[Battery_Capacity_kWh]]</f>
        <v>3.5757171447631753</v>
      </c>
      <c r="V65" s="4">
        <f>Table1[[#This Row],[Price_USD]]/Table1[[#This Row],[Range_km]]</f>
        <v>141.35022388059701</v>
      </c>
      <c r="W65" s="1" t="str">
        <f>_xlfn.IFS(Table1[[#This Row],[Price_USD]]&gt;80000,"Luxury", Table1[[#This Row],[Price_USD]]&gt;40000,"Premium",Table1[[#This Row],[Price_USD]]&lt;40000,"Budget")</f>
        <v>Premium</v>
      </c>
    </row>
    <row r="66" spans="3:23" x14ac:dyDescent="0.35">
      <c r="C66">
        <v>65</v>
      </c>
      <c r="D66" t="s">
        <v>30</v>
      </c>
      <c r="E66" t="s">
        <v>105</v>
      </c>
      <c r="F66">
        <v>2025</v>
      </c>
      <c r="G66" t="s">
        <v>264</v>
      </c>
      <c r="H66">
        <v>116.8</v>
      </c>
      <c r="I66">
        <v>125</v>
      </c>
      <c r="J66" t="s">
        <v>271</v>
      </c>
      <c r="K66">
        <v>10.1</v>
      </c>
      <c r="L66" s="5">
        <v>138352.19</v>
      </c>
      <c r="M66" t="s">
        <v>311</v>
      </c>
      <c r="N66" t="s">
        <v>363</v>
      </c>
      <c r="O66" s="1">
        <v>2</v>
      </c>
      <c r="P66" s="1" t="str">
        <f>IFERROR(IF(ISNUMBER(Table1[[#This Row],[Safety_Rating2]]), REPT("★", Table1[[#This Row],[Safety_Rating2]]) &amp; REPT("☆", 5-Table1[[#This Row],[Safety_Rating2]]), "Unknown"), "Unknown")</f>
        <v>★★★★☆</v>
      </c>
      <c r="Q66" s="1">
        <v>4</v>
      </c>
      <c r="R66">
        <v>4481</v>
      </c>
      <c r="S66">
        <v>5</v>
      </c>
      <c r="T66" s="7">
        <f t="shared" ref="T66:T129" si="1">L66*R66</f>
        <v>619956163.38999999</v>
      </c>
      <c r="U66" s="3">
        <f>Table1[[#This Row],[Range_km]]/Table1[[#This Row],[Battery_Capacity_kWh]]</f>
        <v>1.0702054794520548</v>
      </c>
      <c r="V66" s="4">
        <f>Table1[[#This Row],[Price_USD]]/Table1[[#This Row],[Range_km]]</f>
        <v>1106.8175200000001</v>
      </c>
      <c r="W66" s="1" t="str">
        <f>_xlfn.IFS(Table1[[#This Row],[Price_USD]]&gt;80000,"Luxury", Table1[[#This Row],[Price_USD]]&gt;40000,"Premium",Table1[[#This Row],[Price_USD]]&lt;40000,"Budget")</f>
        <v>Luxury</v>
      </c>
    </row>
    <row r="67" spans="3:23" x14ac:dyDescent="0.35">
      <c r="C67">
        <v>66</v>
      </c>
      <c r="D67" t="s">
        <v>51</v>
      </c>
      <c r="E67" t="s">
        <v>117</v>
      </c>
      <c r="F67">
        <v>2019</v>
      </c>
      <c r="G67" t="s">
        <v>264</v>
      </c>
      <c r="H67">
        <v>77.3</v>
      </c>
      <c r="I67">
        <v>396</v>
      </c>
      <c r="J67" t="s">
        <v>279</v>
      </c>
      <c r="K67">
        <v>8.9</v>
      </c>
      <c r="L67" s="5">
        <v>40816.01</v>
      </c>
      <c r="M67" t="s">
        <v>315</v>
      </c>
      <c r="N67" t="s">
        <v>347</v>
      </c>
      <c r="O67" s="1">
        <v>1</v>
      </c>
      <c r="P67" s="1" t="str">
        <f>IFERROR(IF(ISNUMBER(Table1[[#This Row],[Safety_Rating2]]), REPT("★", Table1[[#This Row],[Safety_Rating2]]) &amp; REPT("☆", 5-Table1[[#This Row],[Safety_Rating2]]), "Unknown"), "Unknown")</f>
        <v>★★★★☆</v>
      </c>
      <c r="Q67" s="1">
        <v>4</v>
      </c>
      <c r="R67">
        <v>17394</v>
      </c>
      <c r="S67">
        <v>5</v>
      </c>
      <c r="T67" s="7">
        <f t="shared" si="1"/>
        <v>709953677.94000006</v>
      </c>
      <c r="U67" s="3">
        <f>Table1[[#This Row],[Range_km]]/Table1[[#This Row],[Battery_Capacity_kWh]]</f>
        <v>5.1228978007761965</v>
      </c>
      <c r="V67" s="4">
        <f>Table1[[#This Row],[Price_USD]]/Table1[[#This Row],[Range_km]]</f>
        <v>103.07073232323233</v>
      </c>
      <c r="W67" s="1" t="str">
        <f>_xlfn.IFS(Table1[[#This Row],[Price_USD]]&gt;80000,"Luxury", Table1[[#This Row],[Price_USD]]&gt;40000,"Premium",Table1[[#This Row],[Price_USD]]&lt;40000,"Budget")</f>
        <v>Premium</v>
      </c>
    </row>
    <row r="68" spans="3:23" x14ac:dyDescent="0.35">
      <c r="C68">
        <v>67</v>
      </c>
      <c r="D68" t="s">
        <v>38</v>
      </c>
      <c r="E68" t="s">
        <v>118</v>
      </c>
      <c r="F68">
        <v>2019</v>
      </c>
      <c r="G68" t="s">
        <v>255</v>
      </c>
      <c r="H68">
        <v>127.2</v>
      </c>
      <c r="I68">
        <v>346</v>
      </c>
      <c r="J68" t="s">
        <v>273</v>
      </c>
      <c r="K68">
        <v>9.1</v>
      </c>
      <c r="L68" s="5">
        <v>70645.83</v>
      </c>
      <c r="M68" t="s">
        <v>287</v>
      </c>
      <c r="N68" t="s">
        <v>340</v>
      </c>
      <c r="O68" s="1">
        <v>1</v>
      </c>
      <c r="P68" s="1" t="str">
        <f>IFERROR(IF(ISNUMBER(Table1[[#This Row],[Safety_Rating2]]), REPT("★", Table1[[#This Row],[Safety_Rating2]]) &amp; REPT("☆", 5-Table1[[#This Row],[Safety_Rating2]]), "Unknown"), "Unknown")</f>
        <v>★★★★★</v>
      </c>
      <c r="Q68" s="1">
        <v>5</v>
      </c>
      <c r="R68">
        <v>13022</v>
      </c>
      <c r="S68">
        <v>5</v>
      </c>
      <c r="T68" s="7">
        <f t="shared" si="1"/>
        <v>919949998.25999999</v>
      </c>
      <c r="U68" s="3">
        <f>Table1[[#This Row],[Range_km]]/Table1[[#This Row],[Battery_Capacity_kWh]]</f>
        <v>2.7201257861635217</v>
      </c>
      <c r="V68" s="4">
        <f>Table1[[#This Row],[Price_USD]]/Table1[[#This Row],[Range_km]]</f>
        <v>204.17869942196532</v>
      </c>
      <c r="W68" s="1" t="str">
        <f>_xlfn.IFS(Table1[[#This Row],[Price_USD]]&gt;80000,"Luxury", Table1[[#This Row],[Price_USD]]&gt;40000,"Premium",Table1[[#This Row],[Price_USD]]&lt;40000,"Budget")</f>
        <v>Premium</v>
      </c>
    </row>
    <row r="69" spans="3:23" x14ac:dyDescent="0.35">
      <c r="C69">
        <v>68</v>
      </c>
      <c r="D69" t="s">
        <v>52</v>
      </c>
      <c r="E69" t="s">
        <v>119</v>
      </c>
      <c r="F69">
        <v>2021</v>
      </c>
      <c r="G69" t="s">
        <v>258</v>
      </c>
      <c r="H69">
        <v>54.4</v>
      </c>
      <c r="I69">
        <v>163</v>
      </c>
      <c r="J69" t="s">
        <v>266</v>
      </c>
      <c r="K69">
        <v>4.7</v>
      </c>
      <c r="L69" s="5">
        <v>119881.39</v>
      </c>
      <c r="M69" t="s">
        <v>316</v>
      </c>
      <c r="N69" t="s">
        <v>366</v>
      </c>
      <c r="O69" s="1">
        <v>5</v>
      </c>
      <c r="P69" s="1" t="str">
        <f>IFERROR(IF(ISNUMBER(Table1[[#This Row],[Safety_Rating2]]), REPT("★", Table1[[#This Row],[Safety_Rating2]]) &amp; REPT("☆", 5-Table1[[#This Row],[Safety_Rating2]]), "Unknown"), "Unknown")</f>
        <v>★★★☆☆</v>
      </c>
      <c r="Q69" s="1">
        <v>3</v>
      </c>
      <c r="R69">
        <v>15449</v>
      </c>
      <c r="S69">
        <v>3</v>
      </c>
      <c r="T69" s="7">
        <f t="shared" si="1"/>
        <v>1852047594.1099999</v>
      </c>
      <c r="U69" s="3">
        <f>Table1[[#This Row],[Range_km]]/Table1[[#This Row],[Battery_Capacity_kWh]]</f>
        <v>2.9963235294117649</v>
      </c>
      <c r="V69" s="4">
        <f>Table1[[#This Row],[Price_USD]]/Table1[[#This Row],[Range_km]]</f>
        <v>735.46865030674849</v>
      </c>
      <c r="W69" s="1" t="str">
        <f>_xlfn.IFS(Table1[[#This Row],[Price_USD]]&gt;80000,"Luxury", Table1[[#This Row],[Price_USD]]&gt;40000,"Premium",Table1[[#This Row],[Price_USD]]&lt;40000,"Budget")</f>
        <v>Luxury</v>
      </c>
    </row>
    <row r="70" spans="3:23" x14ac:dyDescent="0.35">
      <c r="C70">
        <v>69</v>
      </c>
      <c r="D70" t="s">
        <v>45</v>
      </c>
      <c r="E70" t="s">
        <v>120</v>
      </c>
      <c r="F70">
        <v>2024</v>
      </c>
      <c r="G70" t="s">
        <v>252</v>
      </c>
      <c r="H70">
        <v>104.2</v>
      </c>
      <c r="I70">
        <v>425</v>
      </c>
      <c r="J70" t="s">
        <v>266</v>
      </c>
      <c r="K70">
        <v>11</v>
      </c>
      <c r="L70" s="5">
        <v>66262.820000000007</v>
      </c>
      <c r="M70" t="s">
        <v>293</v>
      </c>
      <c r="N70" t="s">
        <v>361</v>
      </c>
      <c r="O70" s="2" t="s">
        <v>376</v>
      </c>
      <c r="P70" s="1" t="str">
        <f>IFERROR(IF(ISNUMBER(Table1[[#This Row],[Safety_Rating2]]), REPT("★", Table1[[#This Row],[Safety_Rating2]]) &amp; REPT("☆", 5-Table1[[#This Row],[Safety_Rating2]]), "Unknown"), "Unknown")</f>
        <v>★★★★☆</v>
      </c>
      <c r="Q70" s="1">
        <v>4</v>
      </c>
      <c r="R70">
        <v>3805</v>
      </c>
      <c r="S70">
        <v>3</v>
      </c>
      <c r="T70" s="7">
        <f t="shared" si="1"/>
        <v>252130030.10000002</v>
      </c>
      <c r="U70" s="3">
        <f>Table1[[#This Row],[Range_km]]/Table1[[#This Row],[Battery_Capacity_kWh]]</f>
        <v>4.0786948176583495</v>
      </c>
      <c r="V70" s="4">
        <f>Table1[[#This Row],[Price_USD]]/Table1[[#This Row],[Range_km]]</f>
        <v>155.91251764705885</v>
      </c>
      <c r="W70" s="1" t="str">
        <f>_xlfn.IFS(Table1[[#This Row],[Price_USD]]&gt;80000,"Luxury", Table1[[#This Row],[Price_USD]]&gt;40000,"Premium",Table1[[#This Row],[Price_USD]]&lt;40000,"Budget")</f>
        <v>Premium</v>
      </c>
    </row>
    <row r="71" spans="3:23" x14ac:dyDescent="0.35">
      <c r="C71">
        <v>70</v>
      </c>
      <c r="D71" t="s">
        <v>32</v>
      </c>
      <c r="E71" t="s">
        <v>121</v>
      </c>
      <c r="F71">
        <v>2021</v>
      </c>
      <c r="G71" t="s">
        <v>262</v>
      </c>
      <c r="H71">
        <v>68.2</v>
      </c>
      <c r="I71">
        <v>586</v>
      </c>
      <c r="J71" t="s">
        <v>274</v>
      </c>
      <c r="K71">
        <v>7.3</v>
      </c>
      <c r="L71" s="5">
        <v>117191.9</v>
      </c>
      <c r="M71" t="s">
        <v>293</v>
      </c>
      <c r="N71" t="s">
        <v>349</v>
      </c>
      <c r="O71" s="1">
        <v>4</v>
      </c>
      <c r="P71" s="1" t="str">
        <f>IFERROR(IF(ISNUMBER(Table1[[#This Row],[Safety_Rating2]]), REPT("★", Table1[[#This Row],[Safety_Rating2]]) &amp; REPT("☆", 5-Table1[[#This Row],[Safety_Rating2]]), "Unknown"), "Unknown")</f>
        <v>★★★☆☆</v>
      </c>
      <c r="Q71" s="1">
        <v>3</v>
      </c>
      <c r="R71">
        <v>12141</v>
      </c>
      <c r="S71">
        <v>3</v>
      </c>
      <c r="T71" s="7">
        <f t="shared" si="1"/>
        <v>1422826857.8999999</v>
      </c>
      <c r="U71" s="3">
        <f>Table1[[#This Row],[Range_km]]/Table1[[#This Row],[Battery_Capacity_kWh]]</f>
        <v>8.5923753665689144</v>
      </c>
      <c r="V71" s="4">
        <f>Table1[[#This Row],[Price_USD]]/Table1[[#This Row],[Range_km]]</f>
        <v>199.98617747440272</v>
      </c>
      <c r="W71" s="1" t="str">
        <f>_xlfn.IFS(Table1[[#This Row],[Price_USD]]&gt;80000,"Luxury", Table1[[#This Row],[Price_USD]]&gt;40000,"Premium",Table1[[#This Row],[Price_USD]]&lt;40000,"Budget")</f>
        <v>Luxury</v>
      </c>
    </row>
    <row r="72" spans="3:23" x14ac:dyDescent="0.35">
      <c r="C72">
        <v>71</v>
      </c>
      <c r="D72" t="s">
        <v>34</v>
      </c>
      <c r="E72" t="s">
        <v>92</v>
      </c>
      <c r="F72">
        <v>2018</v>
      </c>
      <c r="G72" t="s">
        <v>251</v>
      </c>
      <c r="H72">
        <v>67.099999999999994</v>
      </c>
      <c r="I72">
        <v>451</v>
      </c>
      <c r="J72" t="s">
        <v>279</v>
      </c>
      <c r="K72">
        <v>6.8</v>
      </c>
      <c r="L72" s="5">
        <v>147341.1</v>
      </c>
      <c r="M72" t="s">
        <v>296</v>
      </c>
      <c r="N72" t="s">
        <v>344</v>
      </c>
      <c r="O72" s="1">
        <v>1</v>
      </c>
      <c r="P72" s="1" t="str">
        <f>IFERROR(IF(ISNUMBER(Table1[[#This Row],[Safety_Rating2]]), REPT("★", Table1[[#This Row],[Safety_Rating2]]) &amp; REPT("☆", 5-Table1[[#This Row],[Safety_Rating2]]), "Unknown"), "Unknown")</f>
        <v>★★★★☆</v>
      </c>
      <c r="Q72" s="1">
        <v>4</v>
      </c>
      <c r="R72">
        <v>3003</v>
      </c>
      <c r="S72">
        <v>5</v>
      </c>
      <c r="T72" s="7">
        <f t="shared" si="1"/>
        <v>442465323.30000001</v>
      </c>
      <c r="U72" s="3">
        <f>Table1[[#This Row],[Range_km]]/Table1[[#This Row],[Battery_Capacity_kWh]]</f>
        <v>6.7213114754098369</v>
      </c>
      <c r="V72" s="4">
        <f>Table1[[#This Row],[Price_USD]]/Table1[[#This Row],[Range_km]]</f>
        <v>326.69866962305986</v>
      </c>
      <c r="W72" s="1" t="str">
        <f>_xlfn.IFS(Table1[[#This Row],[Price_USD]]&gt;80000,"Luxury", Table1[[#This Row],[Price_USD]]&gt;40000,"Premium",Table1[[#This Row],[Price_USD]]&lt;40000,"Budget")</f>
        <v>Luxury</v>
      </c>
    </row>
    <row r="73" spans="3:23" x14ac:dyDescent="0.35">
      <c r="C73">
        <v>72</v>
      </c>
      <c r="D73" t="s">
        <v>53</v>
      </c>
      <c r="E73" t="s">
        <v>122</v>
      </c>
      <c r="F73">
        <v>2025</v>
      </c>
      <c r="G73" t="s">
        <v>259</v>
      </c>
      <c r="H73">
        <v>146.19999999999999</v>
      </c>
      <c r="I73">
        <v>125</v>
      </c>
      <c r="J73" t="s">
        <v>270</v>
      </c>
      <c r="K73">
        <v>3.3</v>
      </c>
      <c r="L73" s="5">
        <v>45110.87</v>
      </c>
      <c r="M73" t="s">
        <v>290</v>
      </c>
      <c r="N73" t="s">
        <v>357</v>
      </c>
      <c r="O73" s="2" t="s">
        <v>376</v>
      </c>
      <c r="P73" s="1" t="str">
        <f>IFERROR(IF(ISNUMBER(Table1[[#This Row],[Safety_Rating2]]), REPT("★", Table1[[#This Row],[Safety_Rating2]]) &amp; REPT("☆", 5-Table1[[#This Row],[Safety_Rating2]]), "Unknown"), "Unknown")</f>
        <v>★★★☆☆</v>
      </c>
      <c r="Q73" s="1">
        <v>3</v>
      </c>
      <c r="R73">
        <v>7634</v>
      </c>
      <c r="S73">
        <v>4</v>
      </c>
      <c r="T73" s="7">
        <f t="shared" si="1"/>
        <v>344376381.58000004</v>
      </c>
      <c r="U73" s="3">
        <f>Table1[[#This Row],[Range_km]]/Table1[[#This Row],[Battery_Capacity_kWh]]</f>
        <v>0.85499316005471959</v>
      </c>
      <c r="V73" s="4">
        <f>Table1[[#This Row],[Price_USD]]/Table1[[#This Row],[Range_km]]</f>
        <v>360.88696000000004</v>
      </c>
      <c r="W73" s="1" t="str">
        <f>_xlfn.IFS(Table1[[#This Row],[Price_USD]]&gt;80000,"Luxury", Table1[[#This Row],[Price_USD]]&gt;40000,"Premium",Table1[[#This Row],[Price_USD]]&lt;40000,"Budget")</f>
        <v>Premium</v>
      </c>
    </row>
    <row r="74" spans="3:23" x14ac:dyDescent="0.35">
      <c r="C74">
        <v>73</v>
      </c>
      <c r="D74" t="s">
        <v>54</v>
      </c>
      <c r="E74" t="s">
        <v>123</v>
      </c>
      <c r="F74">
        <v>2024</v>
      </c>
      <c r="G74" t="s">
        <v>258</v>
      </c>
      <c r="H74">
        <v>56</v>
      </c>
      <c r="I74">
        <v>174</v>
      </c>
      <c r="J74" t="s">
        <v>265</v>
      </c>
      <c r="K74">
        <v>6.7</v>
      </c>
      <c r="L74" s="5">
        <v>125821.66</v>
      </c>
      <c r="M74" t="s">
        <v>287</v>
      </c>
      <c r="N74" t="s">
        <v>359</v>
      </c>
      <c r="O74" s="2" t="s">
        <v>376</v>
      </c>
      <c r="P74" s="1" t="str">
        <f>IFERROR(IF(ISNUMBER(Table1[[#This Row],[Safety_Rating2]]), REPT("★", Table1[[#This Row],[Safety_Rating2]]) &amp; REPT("☆", 5-Table1[[#This Row],[Safety_Rating2]]), "Unknown"), "Unknown")</f>
        <v>★★★★★</v>
      </c>
      <c r="Q74" s="1">
        <v>5</v>
      </c>
      <c r="R74">
        <v>10609</v>
      </c>
      <c r="S74">
        <v>3</v>
      </c>
      <c r="T74" s="7">
        <f t="shared" si="1"/>
        <v>1334841990.9400001</v>
      </c>
      <c r="U74" s="3">
        <f>Table1[[#This Row],[Range_km]]/Table1[[#This Row],[Battery_Capacity_kWh]]</f>
        <v>3.1071428571428572</v>
      </c>
      <c r="V74" s="4">
        <f>Table1[[#This Row],[Price_USD]]/Table1[[#This Row],[Range_km]]</f>
        <v>723.11298850574713</v>
      </c>
      <c r="W74" s="1" t="str">
        <f>_xlfn.IFS(Table1[[#This Row],[Price_USD]]&gt;80000,"Luxury", Table1[[#This Row],[Price_USD]]&gt;40000,"Premium",Table1[[#This Row],[Price_USD]]&lt;40000,"Budget")</f>
        <v>Luxury</v>
      </c>
    </row>
    <row r="75" spans="3:23" x14ac:dyDescent="0.35">
      <c r="C75">
        <v>74</v>
      </c>
      <c r="D75" t="s">
        <v>37</v>
      </c>
      <c r="E75" t="s">
        <v>124</v>
      </c>
      <c r="F75">
        <v>2015</v>
      </c>
      <c r="G75" t="s">
        <v>260</v>
      </c>
      <c r="H75">
        <v>116.4</v>
      </c>
      <c r="I75">
        <v>369</v>
      </c>
      <c r="J75" t="s">
        <v>272</v>
      </c>
      <c r="K75">
        <v>9.1</v>
      </c>
      <c r="L75" s="5">
        <v>87149.52</v>
      </c>
      <c r="M75" t="s">
        <v>311</v>
      </c>
      <c r="N75" t="s">
        <v>338</v>
      </c>
      <c r="O75" s="1">
        <v>0</v>
      </c>
      <c r="P75" s="1" t="str">
        <f>IFERROR(IF(ISNUMBER(Table1[[#This Row],[Safety_Rating2]]), REPT("★", Table1[[#This Row],[Safety_Rating2]]) &amp; REPT("☆", 5-Table1[[#This Row],[Safety_Rating2]]), "Unknown"), "Unknown")</f>
        <v>★★★★★</v>
      </c>
      <c r="Q75" s="1">
        <v>5</v>
      </c>
      <c r="R75">
        <v>1420</v>
      </c>
      <c r="S75">
        <v>5</v>
      </c>
      <c r="T75" s="7">
        <f t="shared" si="1"/>
        <v>123752318.40000001</v>
      </c>
      <c r="U75" s="3">
        <f>Table1[[#This Row],[Range_km]]/Table1[[#This Row],[Battery_Capacity_kWh]]</f>
        <v>3.170103092783505</v>
      </c>
      <c r="V75" s="4">
        <f>Table1[[#This Row],[Price_USD]]/Table1[[#This Row],[Range_km]]</f>
        <v>236.17756097560977</v>
      </c>
      <c r="W75" s="1" t="str">
        <f>_xlfn.IFS(Table1[[#This Row],[Price_USD]]&gt;80000,"Luxury", Table1[[#This Row],[Price_USD]]&gt;40000,"Premium",Table1[[#This Row],[Price_USD]]&lt;40000,"Budget")</f>
        <v>Luxury</v>
      </c>
    </row>
    <row r="76" spans="3:23" x14ac:dyDescent="0.35">
      <c r="C76">
        <v>75</v>
      </c>
      <c r="D76" t="s">
        <v>47</v>
      </c>
      <c r="E76" t="s">
        <v>125</v>
      </c>
      <c r="F76">
        <v>2019</v>
      </c>
      <c r="G76" t="s">
        <v>262</v>
      </c>
      <c r="H76">
        <v>103.6</v>
      </c>
      <c r="I76">
        <v>115</v>
      </c>
      <c r="J76" t="s">
        <v>267</v>
      </c>
      <c r="K76">
        <v>12</v>
      </c>
      <c r="L76" s="5">
        <v>131675.82999999999</v>
      </c>
      <c r="M76" t="s">
        <v>317</v>
      </c>
      <c r="N76" t="s">
        <v>349</v>
      </c>
      <c r="O76" s="1">
        <v>3</v>
      </c>
      <c r="P76" s="1" t="str">
        <f>IFERROR(IF(ISNUMBER(Table1[[#This Row],[Safety_Rating2]]), REPT("★", Table1[[#This Row],[Safety_Rating2]]) &amp; REPT("☆", 5-Table1[[#This Row],[Safety_Rating2]]), "Unknown"), "Unknown")</f>
        <v>Unknown</v>
      </c>
      <c r="Q76" s="2" t="s">
        <v>376</v>
      </c>
      <c r="R76">
        <v>19932</v>
      </c>
      <c r="S76">
        <v>3</v>
      </c>
      <c r="T76" s="7">
        <f t="shared" si="1"/>
        <v>2624562643.5599999</v>
      </c>
      <c r="U76" s="3">
        <f>Table1[[#This Row],[Range_km]]/Table1[[#This Row],[Battery_Capacity_kWh]]</f>
        <v>1.1100386100386102</v>
      </c>
      <c r="V76" s="4">
        <f>Table1[[#This Row],[Price_USD]]/Table1[[#This Row],[Range_km]]</f>
        <v>1145.0072173913043</v>
      </c>
      <c r="W76" s="1" t="str">
        <f>_xlfn.IFS(Table1[[#This Row],[Price_USD]]&gt;80000,"Luxury", Table1[[#This Row],[Price_USD]]&gt;40000,"Premium",Table1[[#This Row],[Price_USD]]&lt;40000,"Budget")</f>
        <v>Luxury</v>
      </c>
    </row>
    <row r="77" spans="3:23" x14ac:dyDescent="0.35">
      <c r="C77">
        <v>76</v>
      </c>
      <c r="D77" t="s">
        <v>19</v>
      </c>
      <c r="E77" t="s">
        <v>126</v>
      </c>
      <c r="F77">
        <v>2019</v>
      </c>
      <c r="G77" t="s">
        <v>259</v>
      </c>
      <c r="H77">
        <v>102.3</v>
      </c>
      <c r="I77">
        <v>380</v>
      </c>
      <c r="J77" t="s">
        <v>270</v>
      </c>
      <c r="K77">
        <v>4.9000000000000004</v>
      </c>
      <c r="L77" s="5">
        <v>101687.02</v>
      </c>
      <c r="M77" t="s">
        <v>315</v>
      </c>
      <c r="N77" t="s">
        <v>340</v>
      </c>
      <c r="O77" s="1">
        <v>3</v>
      </c>
      <c r="P77" s="1" t="str">
        <f>IFERROR(IF(ISNUMBER(Table1[[#This Row],[Safety_Rating2]]), REPT("★", Table1[[#This Row],[Safety_Rating2]]) &amp; REPT("☆", 5-Table1[[#This Row],[Safety_Rating2]]), "Unknown"), "Unknown")</f>
        <v>★★★★★</v>
      </c>
      <c r="Q77" s="1">
        <v>5</v>
      </c>
      <c r="R77">
        <v>18066</v>
      </c>
      <c r="S77">
        <v>5</v>
      </c>
      <c r="T77" s="7">
        <f t="shared" si="1"/>
        <v>1837077703.3200002</v>
      </c>
      <c r="U77" s="3">
        <f>Table1[[#This Row],[Range_km]]/Table1[[#This Row],[Battery_Capacity_kWh]]</f>
        <v>3.7145650048875858</v>
      </c>
      <c r="V77" s="4">
        <f>Table1[[#This Row],[Price_USD]]/Table1[[#This Row],[Range_km]]</f>
        <v>267.5974210526316</v>
      </c>
      <c r="W77" s="1" t="str">
        <f>_xlfn.IFS(Table1[[#This Row],[Price_USD]]&gt;80000,"Luxury", Table1[[#This Row],[Price_USD]]&gt;40000,"Premium",Table1[[#This Row],[Price_USD]]&lt;40000,"Budget")</f>
        <v>Luxury</v>
      </c>
    </row>
    <row r="78" spans="3:23" x14ac:dyDescent="0.35">
      <c r="C78">
        <v>77</v>
      </c>
      <c r="D78" t="s">
        <v>53</v>
      </c>
      <c r="E78" t="s">
        <v>127</v>
      </c>
      <c r="F78">
        <v>2022</v>
      </c>
      <c r="G78" t="s">
        <v>255</v>
      </c>
      <c r="H78">
        <v>49.7</v>
      </c>
      <c r="I78">
        <v>273</v>
      </c>
      <c r="J78" t="s">
        <v>266</v>
      </c>
      <c r="K78">
        <v>5.0999999999999996</v>
      </c>
      <c r="L78" s="5">
        <v>117553.5</v>
      </c>
      <c r="M78" t="s">
        <v>307</v>
      </c>
      <c r="N78" t="s">
        <v>369</v>
      </c>
      <c r="O78" s="1">
        <v>2</v>
      </c>
      <c r="P78" s="1" t="str">
        <f>IFERROR(IF(ISNUMBER(Table1[[#This Row],[Safety_Rating2]]), REPT("★", Table1[[#This Row],[Safety_Rating2]]) &amp; REPT("☆", 5-Table1[[#This Row],[Safety_Rating2]]), "Unknown"), "Unknown")</f>
        <v>★★★★☆</v>
      </c>
      <c r="Q78" s="1">
        <v>4</v>
      </c>
      <c r="R78">
        <v>2199</v>
      </c>
      <c r="S78">
        <v>3</v>
      </c>
      <c r="T78" s="7">
        <f t="shared" si="1"/>
        <v>258500146.5</v>
      </c>
      <c r="U78" s="3">
        <f>Table1[[#This Row],[Range_km]]/Table1[[#This Row],[Battery_Capacity_kWh]]</f>
        <v>5.492957746478873</v>
      </c>
      <c r="V78" s="4">
        <f>Table1[[#This Row],[Price_USD]]/Table1[[#This Row],[Range_km]]</f>
        <v>430.59890109890108</v>
      </c>
      <c r="W78" s="1" t="str">
        <f>_xlfn.IFS(Table1[[#This Row],[Price_USD]]&gt;80000,"Luxury", Table1[[#This Row],[Price_USD]]&gt;40000,"Premium",Table1[[#This Row],[Price_USD]]&lt;40000,"Budget")</f>
        <v>Luxury</v>
      </c>
    </row>
    <row r="79" spans="3:23" x14ac:dyDescent="0.35">
      <c r="C79">
        <v>78</v>
      </c>
      <c r="D79" t="s">
        <v>55</v>
      </c>
      <c r="E79" t="s">
        <v>128</v>
      </c>
      <c r="F79">
        <v>2021</v>
      </c>
      <c r="G79" t="s">
        <v>256</v>
      </c>
      <c r="H79">
        <v>116.8</v>
      </c>
      <c r="I79">
        <v>290</v>
      </c>
      <c r="J79" t="s">
        <v>265</v>
      </c>
      <c r="K79">
        <v>6.9</v>
      </c>
      <c r="L79" s="5">
        <v>100375.81</v>
      </c>
      <c r="M79" t="s">
        <v>301</v>
      </c>
      <c r="N79" t="s">
        <v>339</v>
      </c>
      <c r="O79" s="1">
        <v>0</v>
      </c>
      <c r="P79" s="1" t="str">
        <f>IFERROR(IF(ISNUMBER(Table1[[#This Row],[Safety_Rating2]]), REPT("★", Table1[[#This Row],[Safety_Rating2]]) &amp; REPT("☆", 5-Table1[[#This Row],[Safety_Rating2]]), "Unknown"), "Unknown")</f>
        <v>★★★★☆</v>
      </c>
      <c r="Q79" s="1">
        <v>4</v>
      </c>
      <c r="R79">
        <v>1685</v>
      </c>
      <c r="S79">
        <v>4</v>
      </c>
      <c r="T79" s="7">
        <f t="shared" si="1"/>
        <v>169133239.84999999</v>
      </c>
      <c r="U79" s="3">
        <f>Table1[[#This Row],[Range_km]]/Table1[[#This Row],[Battery_Capacity_kWh]]</f>
        <v>2.4828767123287672</v>
      </c>
      <c r="V79" s="4">
        <f>Table1[[#This Row],[Price_USD]]/Table1[[#This Row],[Range_km]]</f>
        <v>346.1234827586207</v>
      </c>
      <c r="W79" s="1" t="str">
        <f>_xlfn.IFS(Table1[[#This Row],[Price_USD]]&gt;80000,"Luxury", Table1[[#This Row],[Price_USD]]&gt;40000,"Premium",Table1[[#This Row],[Price_USD]]&lt;40000,"Budget")</f>
        <v>Luxury</v>
      </c>
    </row>
    <row r="80" spans="3:23" x14ac:dyDescent="0.35">
      <c r="C80">
        <v>79</v>
      </c>
      <c r="D80" t="s">
        <v>46</v>
      </c>
      <c r="E80" t="s">
        <v>108</v>
      </c>
      <c r="F80">
        <v>2020</v>
      </c>
      <c r="G80" t="s">
        <v>256</v>
      </c>
      <c r="H80">
        <v>95.1</v>
      </c>
      <c r="I80">
        <v>208</v>
      </c>
      <c r="J80" t="s">
        <v>265</v>
      </c>
      <c r="K80">
        <v>8.1</v>
      </c>
      <c r="L80" s="5">
        <v>56909.38</v>
      </c>
      <c r="M80" t="s">
        <v>313</v>
      </c>
      <c r="N80" t="s">
        <v>370</v>
      </c>
      <c r="O80" s="1">
        <v>2</v>
      </c>
      <c r="P80" s="1" t="str">
        <f>IFERROR(IF(ISNUMBER(Table1[[#This Row],[Safety_Rating2]]), REPT("★", Table1[[#This Row],[Safety_Rating2]]) &amp; REPT("☆", 5-Table1[[#This Row],[Safety_Rating2]]), "Unknown"), "Unknown")</f>
        <v>★★★☆☆</v>
      </c>
      <c r="Q80" s="1">
        <v>3</v>
      </c>
      <c r="R80">
        <v>14061</v>
      </c>
      <c r="S80">
        <v>5</v>
      </c>
      <c r="T80" s="7">
        <f t="shared" si="1"/>
        <v>800202792.17999995</v>
      </c>
      <c r="U80" s="3">
        <f>Table1[[#This Row],[Range_km]]/Table1[[#This Row],[Battery_Capacity_kWh]]</f>
        <v>2.1871713985278656</v>
      </c>
      <c r="V80" s="4">
        <f>Table1[[#This Row],[Price_USD]]/Table1[[#This Row],[Range_km]]</f>
        <v>273.60278846153847</v>
      </c>
      <c r="W80" s="1" t="str">
        <f>_xlfn.IFS(Table1[[#This Row],[Price_USD]]&gt;80000,"Luxury", Table1[[#This Row],[Price_USD]]&gt;40000,"Premium",Table1[[#This Row],[Price_USD]]&lt;40000,"Budget")</f>
        <v>Premium</v>
      </c>
    </row>
    <row r="81" spans="3:23" x14ac:dyDescent="0.35">
      <c r="C81">
        <v>80</v>
      </c>
      <c r="D81" t="s">
        <v>54</v>
      </c>
      <c r="E81" t="s">
        <v>129</v>
      </c>
      <c r="F81">
        <v>2024</v>
      </c>
      <c r="G81" t="s">
        <v>257</v>
      </c>
      <c r="H81">
        <v>103.6</v>
      </c>
      <c r="I81">
        <v>113</v>
      </c>
      <c r="J81" t="s">
        <v>278</v>
      </c>
      <c r="K81">
        <v>0.8</v>
      </c>
      <c r="L81" s="5">
        <v>62792.45</v>
      </c>
      <c r="M81" t="s">
        <v>291</v>
      </c>
      <c r="N81" t="s">
        <v>353</v>
      </c>
      <c r="O81" s="1">
        <v>2</v>
      </c>
      <c r="P81" s="1" t="str">
        <f>IFERROR(IF(ISNUMBER(Table1[[#This Row],[Safety_Rating2]]), REPT("★", Table1[[#This Row],[Safety_Rating2]]) &amp; REPT("☆", 5-Table1[[#This Row],[Safety_Rating2]]), "Unknown"), "Unknown")</f>
        <v>★★★★★</v>
      </c>
      <c r="Q81" s="1">
        <v>5</v>
      </c>
      <c r="R81">
        <v>13132</v>
      </c>
      <c r="S81">
        <v>3</v>
      </c>
      <c r="T81" s="7">
        <f t="shared" si="1"/>
        <v>824590453.39999998</v>
      </c>
      <c r="U81" s="3">
        <f>Table1[[#This Row],[Range_km]]/Table1[[#This Row],[Battery_Capacity_kWh]]</f>
        <v>1.0907335907335909</v>
      </c>
      <c r="V81" s="4">
        <f>Table1[[#This Row],[Price_USD]]/Table1[[#This Row],[Range_km]]</f>
        <v>555.68539823008848</v>
      </c>
      <c r="W81" s="1" t="str">
        <f>_xlfn.IFS(Table1[[#This Row],[Price_USD]]&gt;80000,"Luxury", Table1[[#This Row],[Price_USD]]&gt;40000,"Premium",Table1[[#This Row],[Price_USD]]&lt;40000,"Budget")</f>
        <v>Premium</v>
      </c>
    </row>
    <row r="82" spans="3:23" x14ac:dyDescent="0.35">
      <c r="C82">
        <v>81</v>
      </c>
      <c r="D82" t="s">
        <v>44</v>
      </c>
      <c r="E82" t="s">
        <v>130</v>
      </c>
      <c r="F82">
        <v>2016</v>
      </c>
      <c r="G82" t="s">
        <v>250</v>
      </c>
      <c r="H82">
        <v>89</v>
      </c>
      <c r="I82">
        <v>292</v>
      </c>
      <c r="J82" t="s">
        <v>274</v>
      </c>
      <c r="K82">
        <v>5.7</v>
      </c>
      <c r="L82" s="5">
        <v>48889.11</v>
      </c>
      <c r="M82" t="s">
        <v>303</v>
      </c>
      <c r="N82" t="s">
        <v>347</v>
      </c>
      <c r="O82" s="1">
        <v>4</v>
      </c>
      <c r="P82" s="1" t="str">
        <f>IFERROR(IF(ISNUMBER(Table1[[#This Row],[Safety_Rating2]]), REPT("★", Table1[[#This Row],[Safety_Rating2]]) &amp; REPT("☆", 5-Table1[[#This Row],[Safety_Rating2]]), "Unknown"), "Unknown")</f>
        <v>★★★☆☆</v>
      </c>
      <c r="Q82" s="1">
        <v>3</v>
      </c>
      <c r="R82">
        <v>5158</v>
      </c>
      <c r="S82">
        <v>5</v>
      </c>
      <c r="T82" s="7">
        <f t="shared" si="1"/>
        <v>252170029.38</v>
      </c>
      <c r="U82" s="3">
        <f>Table1[[#This Row],[Range_km]]/Table1[[#This Row],[Battery_Capacity_kWh]]</f>
        <v>3.2808988764044944</v>
      </c>
      <c r="V82" s="4">
        <f>Table1[[#This Row],[Price_USD]]/Table1[[#This Row],[Range_km]]</f>
        <v>167.42845890410959</v>
      </c>
      <c r="W82" s="1" t="str">
        <f>_xlfn.IFS(Table1[[#This Row],[Price_USD]]&gt;80000,"Luxury", Table1[[#This Row],[Price_USD]]&gt;40000,"Premium",Table1[[#This Row],[Price_USD]]&lt;40000,"Budget")</f>
        <v>Premium</v>
      </c>
    </row>
    <row r="83" spans="3:23" x14ac:dyDescent="0.35">
      <c r="C83">
        <v>82</v>
      </c>
      <c r="D83" t="s">
        <v>28</v>
      </c>
      <c r="E83" t="s">
        <v>81</v>
      </c>
      <c r="F83">
        <v>2016</v>
      </c>
      <c r="G83" t="s">
        <v>263</v>
      </c>
      <c r="H83">
        <v>77.599999999999994</v>
      </c>
      <c r="I83">
        <v>317</v>
      </c>
      <c r="J83" t="s">
        <v>271</v>
      </c>
      <c r="K83">
        <v>7.5</v>
      </c>
      <c r="L83" s="5">
        <v>79702.05</v>
      </c>
      <c r="M83" t="s">
        <v>318</v>
      </c>
      <c r="N83" t="s">
        <v>371</v>
      </c>
      <c r="O83" s="2" t="s">
        <v>376</v>
      </c>
      <c r="P83" s="1" t="str">
        <f>IFERROR(IF(ISNUMBER(Table1[[#This Row],[Safety_Rating2]]), REPT("★", Table1[[#This Row],[Safety_Rating2]]) &amp; REPT("☆", 5-Table1[[#This Row],[Safety_Rating2]]), "Unknown"), "Unknown")</f>
        <v>★★★★★</v>
      </c>
      <c r="Q83" s="1">
        <v>5</v>
      </c>
      <c r="R83">
        <v>19435</v>
      </c>
      <c r="S83">
        <v>4</v>
      </c>
      <c r="T83" s="7">
        <f t="shared" si="1"/>
        <v>1549009341.75</v>
      </c>
      <c r="U83" s="3">
        <f>Table1[[#This Row],[Range_km]]/Table1[[#This Row],[Battery_Capacity_kWh]]</f>
        <v>4.0850515463917532</v>
      </c>
      <c r="V83" s="4">
        <f>Table1[[#This Row],[Price_USD]]/Table1[[#This Row],[Range_km]]</f>
        <v>251.42602523659306</v>
      </c>
      <c r="W83" s="1" t="str">
        <f>_xlfn.IFS(Table1[[#This Row],[Price_USD]]&gt;80000,"Luxury", Table1[[#This Row],[Price_USD]]&gt;40000,"Premium",Table1[[#This Row],[Price_USD]]&lt;40000,"Budget")</f>
        <v>Premium</v>
      </c>
    </row>
    <row r="84" spans="3:23" x14ac:dyDescent="0.35">
      <c r="C84">
        <v>83</v>
      </c>
      <c r="D84" t="s">
        <v>56</v>
      </c>
      <c r="E84" t="s">
        <v>131</v>
      </c>
      <c r="F84">
        <v>2019</v>
      </c>
      <c r="G84" t="s">
        <v>258</v>
      </c>
      <c r="H84">
        <v>48.7</v>
      </c>
      <c r="I84">
        <v>406</v>
      </c>
      <c r="J84" t="s">
        <v>267</v>
      </c>
      <c r="K84">
        <v>0.6</v>
      </c>
      <c r="L84" s="5">
        <v>66170.320000000007</v>
      </c>
      <c r="M84" t="s">
        <v>318</v>
      </c>
      <c r="N84" t="s">
        <v>362</v>
      </c>
      <c r="O84" s="1">
        <v>2</v>
      </c>
      <c r="P84" s="1" t="str">
        <f>IFERROR(IF(ISNUMBER(Table1[[#This Row],[Safety_Rating2]]), REPT("★", Table1[[#This Row],[Safety_Rating2]]) &amp; REPT("☆", 5-Table1[[#This Row],[Safety_Rating2]]), "Unknown"), "Unknown")</f>
        <v>Unknown</v>
      </c>
      <c r="Q84" s="2" t="s">
        <v>376</v>
      </c>
      <c r="R84">
        <v>14111</v>
      </c>
      <c r="S84">
        <v>3</v>
      </c>
      <c r="T84" s="7">
        <f t="shared" si="1"/>
        <v>933729385.5200001</v>
      </c>
      <c r="U84" s="3">
        <f>Table1[[#This Row],[Range_km]]/Table1[[#This Row],[Battery_Capacity_kWh]]</f>
        <v>8.3367556468172488</v>
      </c>
      <c r="V84" s="4">
        <f>Table1[[#This Row],[Price_USD]]/Table1[[#This Row],[Range_km]]</f>
        <v>162.98108374384239</v>
      </c>
      <c r="W84" s="1" t="str">
        <f>_xlfn.IFS(Table1[[#This Row],[Price_USD]]&gt;80000,"Luxury", Table1[[#This Row],[Price_USD]]&gt;40000,"Premium",Table1[[#This Row],[Price_USD]]&lt;40000,"Budget")</f>
        <v>Premium</v>
      </c>
    </row>
    <row r="85" spans="3:23" x14ac:dyDescent="0.35">
      <c r="C85">
        <v>84</v>
      </c>
      <c r="D85" t="s">
        <v>25</v>
      </c>
      <c r="E85" t="s">
        <v>132</v>
      </c>
      <c r="F85">
        <v>2023</v>
      </c>
      <c r="G85" t="s">
        <v>250</v>
      </c>
      <c r="H85">
        <v>49.9</v>
      </c>
      <c r="I85">
        <v>386</v>
      </c>
      <c r="J85" t="s">
        <v>279</v>
      </c>
      <c r="K85">
        <v>1.3</v>
      </c>
      <c r="L85" s="5">
        <v>133411.72</v>
      </c>
      <c r="M85" t="s">
        <v>319</v>
      </c>
      <c r="N85" t="s">
        <v>369</v>
      </c>
      <c r="O85" s="2" t="s">
        <v>376</v>
      </c>
      <c r="P85" s="1" t="str">
        <f>IFERROR(IF(ISNUMBER(Table1[[#This Row],[Safety_Rating2]]), REPT("★", Table1[[#This Row],[Safety_Rating2]]) &amp; REPT("☆", 5-Table1[[#This Row],[Safety_Rating2]]), "Unknown"), "Unknown")</f>
        <v>★★★★★</v>
      </c>
      <c r="Q85" s="1">
        <v>5</v>
      </c>
      <c r="R85">
        <v>14066</v>
      </c>
      <c r="S85">
        <v>5</v>
      </c>
      <c r="T85" s="7">
        <f t="shared" si="1"/>
        <v>1876569253.52</v>
      </c>
      <c r="U85" s="3">
        <f>Table1[[#This Row],[Range_km]]/Table1[[#This Row],[Battery_Capacity_kWh]]</f>
        <v>7.7354709418837677</v>
      </c>
      <c r="V85" s="4">
        <f>Table1[[#This Row],[Price_USD]]/Table1[[#This Row],[Range_km]]</f>
        <v>345.62621761658033</v>
      </c>
      <c r="W85" s="1" t="str">
        <f>_xlfn.IFS(Table1[[#This Row],[Price_USD]]&gt;80000,"Luxury", Table1[[#This Row],[Price_USD]]&gt;40000,"Premium",Table1[[#This Row],[Price_USD]]&lt;40000,"Budget")</f>
        <v>Luxury</v>
      </c>
    </row>
    <row r="86" spans="3:23" x14ac:dyDescent="0.35">
      <c r="C86">
        <v>85</v>
      </c>
      <c r="D86" t="s">
        <v>20</v>
      </c>
      <c r="E86" t="s">
        <v>133</v>
      </c>
      <c r="F86">
        <v>2019</v>
      </c>
      <c r="G86" t="s">
        <v>256</v>
      </c>
      <c r="H86">
        <v>72.7</v>
      </c>
      <c r="I86">
        <v>594</v>
      </c>
      <c r="J86" t="s">
        <v>270</v>
      </c>
      <c r="K86">
        <v>2.5</v>
      </c>
      <c r="L86" s="5">
        <v>143713.72</v>
      </c>
      <c r="M86" t="s">
        <v>284</v>
      </c>
      <c r="N86" t="s">
        <v>338</v>
      </c>
      <c r="O86" s="2" t="s">
        <v>376</v>
      </c>
      <c r="P86" s="1" t="str">
        <f>IFERROR(IF(ISNUMBER(Table1[[#This Row],[Safety_Rating2]]), REPT("★", Table1[[#This Row],[Safety_Rating2]]) &amp; REPT("☆", 5-Table1[[#This Row],[Safety_Rating2]]), "Unknown"), "Unknown")</f>
        <v>★★★★★</v>
      </c>
      <c r="Q86" s="1">
        <v>5</v>
      </c>
      <c r="R86">
        <v>13121</v>
      </c>
      <c r="S86">
        <v>5</v>
      </c>
      <c r="T86" s="7">
        <f t="shared" si="1"/>
        <v>1885667720.1200001</v>
      </c>
      <c r="U86" s="3">
        <f>Table1[[#This Row],[Range_km]]/Table1[[#This Row],[Battery_Capacity_kWh]]</f>
        <v>8.1705639614855574</v>
      </c>
      <c r="V86" s="4">
        <f>Table1[[#This Row],[Price_USD]]/Table1[[#This Row],[Range_km]]</f>
        <v>241.94228956228957</v>
      </c>
      <c r="W86" s="1" t="str">
        <f>_xlfn.IFS(Table1[[#This Row],[Price_USD]]&gt;80000,"Luxury", Table1[[#This Row],[Price_USD]]&gt;40000,"Premium",Table1[[#This Row],[Price_USD]]&lt;40000,"Budget")</f>
        <v>Luxury</v>
      </c>
    </row>
    <row r="87" spans="3:23" x14ac:dyDescent="0.35">
      <c r="C87">
        <v>86</v>
      </c>
      <c r="D87" t="s">
        <v>55</v>
      </c>
      <c r="E87" t="s">
        <v>134</v>
      </c>
      <c r="F87">
        <v>2019</v>
      </c>
      <c r="G87" t="s">
        <v>250</v>
      </c>
      <c r="H87">
        <v>64.099999999999994</v>
      </c>
      <c r="I87">
        <v>270</v>
      </c>
      <c r="J87" t="s">
        <v>276</v>
      </c>
      <c r="K87">
        <v>1.4</v>
      </c>
      <c r="L87" s="5">
        <v>105986.96</v>
      </c>
      <c r="M87" t="s">
        <v>320</v>
      </c>
      <c r="N87" t="s">
        <v>371</v>
      </c>
      <c r="O87" s="1">
        <v>2</v>
      </c>
      <c r="P87" s="1" t="str">
        <f>IFERROR(IF(ISNUMBER(Table1[[#This Row],[Safety_Rating2]]), REPT("★", Table1[[#This Row],[Safety_Rating2]]) &amp; REPT("☆", 5-Table1[[#This Row],[Safety_Rating2]]), "Unknown"), "Unknown")</f>
        <v>★★★★★</v>
      </c>
      <c r="Q87" s="1">
        <v>5</v>
      </c>
      <c r="R87">
        <v>4839</v>
      </c>
      <c r="S87">
        <v>3</v>
      </c>
      <c r="T87" s="7">
        <f t="shared" si="1"/>
        <v>512870899.44000006</v>
      </c>
      <c r="U87" s="3">
        <f>Table1[[#This Row],[Range_km]]/Table1[[#This Row],[Battery_Capacity_kWh]]</f>
        <v>4.2121684867394702</v>
      </c>
      <c r="V87" s="4">
        <f>Table1[[#This Row],[Price_USD]]/Table1[[#This Row],[Range_km]]</f>
        <v>392.5442962962963</v>
      </c>
      <c r="W87" s="1" t="str">
        <f>_xlfn.IFS(Table1[[#This Row],[Price_USD]]&gt;80000,"Luxury", Table1[[#This Row],[Price_USD]]&gt;40000,"Premium",Table1[[#This Row],[Price_USD]]&lt;40000,"Budget")</f>
        <v>Luxury</v>
      </c>
    </row>
    <row r="88" spans="3:23" x14ac:dyDescent="0.35">
      <c r="C88">
        <v>87</v>
      </c>
      <c r="D88" t="s">
        <v>51</v>
      </c>
      <c r="E88" t="s">
        <v>135</v>
      </c>
      <c r="F88">
        <v>2019</v>
      </c>
      <c r="G88" t="s">
        <v>252</v>
      </c>
      <c r="H88">
        <v>42.6</v>
      </c>
      <c r="I88">
        <v>178</v>
      </c>
      <c r="J88" t="s">
        <v>280</v>
      </c>
      <c r="K88">
        <v>2.5</v>
      </c>
      <c r="L88" s="5">
        <v>122741.77</v>
      </c>
      <c r="M88" t="s">
        <v>321</v>
      </c>
      <c r="N88" t="s">
        <v>340</v>
      </c>
      <c r="O88" s="1">
        <v>4</v>
      </c>
      <c r="P88" s="1" t="str">
        <f>IFERROR(IF(ISNUMBER(Table1[[#This Row],[Safety_Rating2]]), REPT("★", Table1[[#This Row],[Safety_Rating2]]) &amp; REPT("☆", 5-Table1[[#This Row],[Safety_Rating2]]), "Unknown"), "Unknown")</f>
        <v>★★★★★</v>
      </c>
      <c r="Q88" s="1">
        <v>5</v>
      </c>
      <c r="R88">
        <v>10590</v>
      </c>
      <c r="S88">
        <v>5</v>
      </c>
      <c r="T88" s="7">
        <f t="shared" si="1"/>
        <v>1299835344.3</v>
      </c>
      <c r="U88" s="3">
        <f>Table1[[#This Row],[Range_km]]/Table1[[#This Row],[Battery_Capacity_kWh]]</f>
        <v>4.1784037558685441</v>
      </c>
      <c r="V88" s="4">
        <f>Table1[[#This Row],[Price_USD]]/Table1[[#This Row],[Range_km]]</f>
        <v>689.56050561797758</v>
      </c>
      <c r="W88" s="1" t="str">
        <f>_xlfn.IFS(Table1[[#This Row],[Price_USD]]&gt;80000,"Luxury", Table1[[#This Row],[Price_USD]]&gt;40000,"Premium",Table1[[#This Row],[Price_USD]]&lt;40000,"Budget")</f>
        <v>Luxury</v>
      </c>
    </row>
    <row r="89" spans="3:23" x14ac:dyDescent="0.35">
      <c r="C89">
        <v>88</v>
      </c>
      <c r="D89" t="s">
        <v>24</v>
      </c>
      <c r="E89" t="s">
        <v>77</v>
      </c>
      <c r="F89">
        <v>2022</v>
      </c>
      <c r="G89" t="s">
        <v>256</v>
      </c>
      <c r="H89">
        <v>81</v>
      </c>
      <c r="I89">
        <v>423</v>
      </c>
      <c r="J89" t="s">
        <v>273</v>
      </c>
      <c r="K89">
        <v>9.6999999999999993</v>
      </c>
      <c r="L89" s="5">
        <v>100970.37</v>
      </c>
      <c r="M89" t="s">
        <v>296</v>
      </c>
      <c r="N89" t="s">
        <v>371</v>
      </c>
      <c r="O89" s="2" t="s">
        <v>376</v>
      </c>
      <c r="P89" s="1" t="str">
        <f>IFERROR(IF(ISNUMBER(Table1[[#This Row],[Safety_Rating2]]), REPT("★", Table1[[#This Row],[Safety_Rating2]]) &amp; REPT("☆", 5-Table1[[#This Row],[Safety_Rating2]]), "Unknown"), "Unknown")</f>
        <v>Unknown</v>
      </c>
      <c r="Q89" s="2" t="s">
        <v>376</v>
      </c>
      <c r="R89">
        <v>12082</v>
      </c>
      <c r="S89">
        <v>4</v>
      </c>
      <c r="T89" s="7">
        <f t="shared" si="1"/>
        <v>1219924010.3399999</v>
      </c>
      <c r="U89" s="3">
        <f>Table1[[#This Row],[Range_km]]/Table1[[#This Row],[Battery_Capacity_kWh]]</f>
        <v>5.2222222222222223</v>
      </c>
      <c r="V89" s="4">
        <f>Table1[[#This Row],[Price_USD]]/Table1[[#This Row],[Range_km]]</f>
        <v>238.70063829787233</v>
      </c>
      <c r="W89" s="1" t="str">
        <f>_xlfn.IFS(Table1[[#This Row],[Price_USD]]&gt;80000,"Luxury", Table1[[#This Row],[Price_USD]]&gt;40000,"Premium",Table1[[#This Row],[Price_USD]]&lt;40000,"Budget")</f>
        <v>Luxury</v>
      </c>
    </row>
    <row r="90" spans="3:23" x14ac:dyDescent="0.35">
      <c r="C90">
        <v>89</v>
      </c>
      <c r="D90" t="s">
        <v>19</v>
      </c>
      <c r="E90" t="s">
        <v>72</v>
      </c>
      <c r="F90">
        <v>2024</v>
      </c>
      <c r="G90" t="s">
        <v>259</v>
      </c>
      <c r="H90">
        <v>85.9</v>
      </c>
      <c r="I90">
        <v>336</v>
      </c>
      <c r="J90" t="s">
        <v>267</v>
      </c>
      <c r="K90">
        <v>5.7</v>
      </c>
      <c r="L90" s="5">
        <v>127177.91</v>
      </c>
      <c r="M90" t="s">
        <v>286</v>
      </c>
      <c r="N90" t="s">
        <v>343</v>
      </c>
      <c r="O90" s="1">
        <v>3</v>
      </c>
      <c r="P90" s="1" t="str">
        <f>IFERROR(IF(ISNUMBER(Table1[[#This Row],[Safety_Rating2]]), REPT("★", Table1[[#This Row],[Safety_Rating2]]) &amp; REPT("☆", 5-Table1[[#This Row],[Safety_Rating2]]), "Unknown"), "Unknown")</f>
        <v>★★★★☆</v>
      </c>
      <c r="Q90" s="1">
        <v>4</v>
      </c>
      <c r="R90">
        <v>3391</v>
      </c>
      <c r="S90">
        <v>4</v>
      </c>
      <c r="T90" s="7">
        <f t="shared" si="1"/>
        <v>431260292.81</v>
      </c>
      <c r="U90" s="3">
        <f>Table1[[#This Row],[Range_km]]/Table1[[#This Row],[Battery_Capacity_kWh]]</f>
        <v>3.9115250291036086</v>
      </c>
      <c r="V90" s="4">
        <f>Table1[[#This Row],[Price_USD]]/Table1[[#This Row],[Range_km]]</f>
        <v>378.50568452380952</v>
      </c>
      <c r="W90" s="1" t="str">
        <f>_xlfn.IFS(Table1[[#This Row],[Price_USD]]&gt;80000,"Luxury", Table1[[#This Row],[Price_USD]]&gt;40000,"Premium",Table1[[#This Row],[Price_USD]]&lt;40000,"Budget")</f>
        <v>Luxury</v>
      </c>
    </row>
    <row r="91" spans="3:23" x14ac:dyDescent="0.35">
      <c r="C91">
        <v>90</v>
      </c>
      <c r="D91" t="s">
        <v>57</v>
      </c>
      <c r="E91" t="s">
        <v>136</v>
      </c>
      <c r="F91">
        <v>2023</v>
      </c>
      <c r="G91" t="s">
        <v>257</v>
      </c>
      <c r="H91">
        <v>42.4</v>
      </c>
      <c r="I91">
        <v>226</v>
      </c>
      <c r="J91" t="s">
        <v>266</v>
      </c>
      <c r="K91">
        <v>11.9</v>
      </c>
      <c r="L91" s="5">
        <v>92888.23</v>
      </c>
      <c r="M91" t="s">
        <v>322</v>
      </c>
      <c r="N91" t="s">
        <v>337</v>
      </c>
      <c r="O91" s="1">
        <v>2</v>
      </c>
      <c r="P91" s="1" t="str">
        <f>IFERROR(IF(ISNUMBER(Table1[[#This Row],[Safety_Rating2]]), REPT("★", Table1[[#This Row],[Safety_Rating2]]) &amp; REPT("☆", 5-Table1[[#This Row],[Safety_Rating2]]), "Unknown"), "Unknown")</f>
        <v>★★★★★</v>
      </c>
      <c r="Q91" s="1">
        <v>5</v>
      </c>
      <c r="R91">
        <v>19591</v>
      </c>
      <c r="S91">
        <v>3</v>
      </c>
      <c r="T91" s="7">
        <f t="shared" si="1"/>
        <v>1819773313.9299998</v>
      </c>
      <c r="U91" s="3">
        <f>Table1[[#This Row],[Range_km]]/Table1[[#This Row],[Battery_Capacity_kWh]]</f>
        <v>5.3301886792452828</v>
      </c>
      <c r="V91" s="4">
        <f>Table1[[#This Row],[Price_USD]]/Table1[[#This Row],[Range_km]]</f>
        <v>411.00986725663716</v>
      </c>
      <c r="W91" s="1" t="str">
        <f>_xlfn.IFS(Table1[[#This Row],[Price_USD]]&gt;80000,"Luxury", Table1[[#This Row],[Price_USD]]&gt;40000,"Premium",Table1[[#This Row],[Price_USD]]&lt;40000,"Budget")</f>
        <v>Luxury</v>
      </c>
    </row>
    <row r="92" spans="3:23" x14ac:dyDescent="0.35">
      <c r="C92">
        <v>91</v>
      </c>
      <c r="D92" t="s">
        <v>47</v>
      </c>
      <c r="E92" t="s">
        <v>137</v>
      </c>
      <c r="F92">
        <v>2016</v>
      </c>
      <c r="G92" t="s">
        <v>261</v>
      </c>
      <c r="H92">
        <v>32.299999999999997</v>
      </c>
      <c r="I92">
        <v>447</v>
      </c>
      <c r="J92" t="s">
        <v>269</v>
      </c>
      <c r="K92">
        <v>3.8</v>
      </c>
      <c r="L92" s="5">
        <v>116848.04</v>
      </c>
      <c r="M92" t="s">
        <v>302</v>
      </c>
      <c r="N92" t="s">
        <v>360</v>
      </c>
      <c r="O92" s="1">
        <v>2</v>
      </c>
      <c r="P92" s="1" t="str">
        <f>IFERROR(IF(ISNUMBER(Table1[[#This Row],[Safety_Rating2]]), REPT("★", Table1[[#This Row],[Safety_Rating2]]) &amp; REPT("☆", 5-Table1[[#This Row],[Safety_Rating2]]), "Unknown"), "Unknown")</f>
        <v>★★★★☆</v>
      </c>
      <c r="Q92" s="1">
        <v>4</v>
      </c>
      <c r="R92">
        <v>10165</v>
      </c>
      <c r="S92">
        <v>5</v>
      </c>
      <c r="T92" s="7">
        <f t="shared" si="1"/>
        <v>1187760326.5999999</v>
      </c>
      <c r="U92" s="3">
        <f>Table1[[#This Row],[Range_km]]/Table1[[#This Row],[Battery_Capacity_kWh]]</f>
        <v>13.839009287925698</v>
      </c>
      <c r="V92" s="4">
        <f>Table1[[#This Row],[Price_USD]]/Table1[[#This Row],[Range_km]]</f>
        <v>261.40501118568233</v>
      </c>
      <c r="W92" s="1" t="str">
        <f>_xlfn.IFS(Table1[[#This Row],[Price_USD]]&gt;80000,"Luxury", Table1[[#This Row],[Price_USD]]&gt;40000,"Premium",Table1[[#This Row],[Price_USD]]&lt;40000,"Budget")</f>
        <v>Luxury</v>
      </c>
    </row>
    <row r="93" spans="3:23" x14ac:dyDescent="0.35">
      <c r="C93">
        <v>92</v>
      </c>
      <c r="D93" t="s">
        <v>41</v>
      </c>
      <c r="E93" t="s">
        <v>100</v>
      </c>
      <c r="F93">
        <v>2017</v>
      </c>
      <c r="G93" t="s">
        <v>259</v>
      </c>
      <c r="H93">
        <v>112.1</v>
      </c>
      <c r="I93">
        <v>143</v>
      </c>
      <c r="J93" t="s">
        <v>273</v>
      </c>
      <c r="K93">
        <v>6.9</v>
      </c>
      <c r="L93" s="5">
        <v>107219.19</v>
      </c>
      <c r="M93" t="s">
        <v>323</v>
      </c>
      <c r="N93" t="s">
        <v>362</v>
      </c>
      <c r="O93" s="1">
        <v>5</v>
      </c>
      <c r="P93" s="1" t="str">
        <f>IFERROR(IF(ISNUMBER(Table1[[#This Row],[Safety_Rating2]]), REPT("★", Table1[[#This Row],[Safety_Rating2]]) &amp; REPT("☆", 5-Table1[[#This Row],[Safety_Rating2]]), "Unknown"), "Unknown")</f>
        <v>★★★☆☆</v>
      </c>
      <c r="Q93" s="1">
        <v>3</v>
      </c>
      <c r="R93">
        <v>13874</v>
      </c>
      <c r="S93">
        <v>5</v>
      </c>
      <c r="T93" s="7">
        <f t="shared" si="1"/>
        <v>1487559042.0599999</v>
      </c>
      <c r="U93" s="3">
        <f>Table1[[#This Row],[Range_km]]/Table1[[#This Row],[Battery_Capacity_kWh]]</f>
        <v>1.2756467439785906</v>
      </c>
      <c r="V93" s="4">
        <f>Table1[[#This Row],[Price_USD]]/Table1[[#This Row],[Range_km]]</f>
        <v>749.78454545454542</v>
      </c>
      <c r="W93" s="1" t="str">
        <f>_xlfn.IFS(Table1[[#This Row],[Price_USD]]&gt;80000,"Luxury", Table1[[#This Row],[Price_USD]]&gt;40000,"Premium",Table1[[#This Row],[Price_USD]]&lt;40000,"Budget")</f>
        <v>Luxury</v>
      </c>
    </row>
    <row r="94" spans="3:23" x14ac:dyDescent="0.35">
      <c r="C94">
        <v>93</v>
      </c>
      <c r="D94" t="s">
        <v>52</v>
      </c>
      <c r="E94" t="s">
        <v>119</v>
      </c>
      <c r="F94">
        <v>2020</v>
      </c>
      <c r="G94" t="s">
        <v>263</v>
      </c>
      <c r="H94">
        <v>43.4</v>
      </c>
      <c r="I94">
        <v>209</v>
      </c>
      <c r="J94" t="s">
        <v>270</v>
      </c>
      <c r="K94">
        <v>11.4</v>
      </c>
      <c r="L94" s="5">
        <v>88352.51</v>
      </c>
      <c r="M94" t="s">
        <v>299</v>
      </c>
      <c r="N94" t="s">
        <v>362</v>
      </c>
      <c r="O94" s="1">
        <v>2</v>
      </c>
      <c r="P94" s="1" t="str">
        <f>IFERROR(IF(ISNUMBER(Table1[[#This Row],[Safety_Rating2]]), REPT("★", Table1[[#This Row],[Safety_Rating2]]) &amp; REPT("☆", 5-Table1[[#This Row],[Safety_Rating2]]), "Unknown"), "Unknown")</f>
        <v>★★★★★</v>
      </c>
      <c r="Q94" s="1">
        <v>5</v>
      </c>
      <c r="R94">
        <v>17253</v>
      </c>
      <c r="S94">
        <v>3</v>
      </c>
      <c r="T94" s="7">
        <f t="shared" si="1"/>
        <v>1524345855.03</v>
      </c>
      <c r="U94" s="3">
        <f>Table1[[#This Row],[Range_km]]/Table1[[#This Row],[Battery_Capacity_kWh]]</f>
        <v>4.8156682027649769</v>
      </c>
      <c r="V94" s="4">
        <f>Table1[[#This Row],[Price_USD]]/Table1[[#This Row],[Range_km]]</f>
        <v>422.73928229665069</v>
      </c>
      <c r="W94" s="1" t="str">
        <f>_xlfn.IFS(Table1[[#This Row],[Price_USD]]&gt;80000,"Luxury", Table1[[#This Row],[Price_USD]]&gt;40000,"Premium",Table1[[#This Row],[Price_USD]]&lt;40000,"Budget")</f>
        <v>Luxury</v>
      </c>
    </row>
    <row r="95" spans="3:23" x14ac:dyDescent="0.35">
      <c r="C95">
        <v>94</v>
      </c>
      <c r="D95" t="s">
        <v>27</v>
      </c>
      <c r="E95" t="s">
        <v>80</v>
      </c>
      <c r="F95">
        <v>2024</v>
      </c>
      <c r="G95" t="s">
        <v>260</v>
      </c>
      <c r="H95">
        <v>97.6</v>
      </c>
      <c r="I95">
        <v>178</v>
      </c>
      <c r="J95" t="s">
        <v>276</v>
      </c>
      <c r="K95">
        <v>2.6</v>
      </c>
      <c r="L95" s="5">
        <v>113141.48</v>
      </c>
      <c r="M95" t="s">
        <v>322</v>
      </c>
      <c r="N95" t="s">
        <v>337</v>
      </c>
      <c r="O95" s="1">
        <v>0</v>
      </c>
      <c r="P95" s="1" t="str">
        <f>IFERROR(IF(ISNUMBER(Table1[[#This Row],[Safety_Rating2]]), REPT("★", Table1[[#This Row],[Safety_Rating2]]) &amp; REPT("☆", 5-Table1[[#This Row],[Safety_Rating2]]), "Unknown"), "Unknown")</f>
        <v>★★★☆☆</v>
      </c>
      <c r="Q95" s="1">
        <v>3</v>
      </c>
      <c r="R95">
        <v>14555</v>
      </c>
      <c r="S95">
        <v>5</v>
      </c>
      <c r="T95" s="7">
        <f t="shared" si="1"/>
        <v>1646774241.3999999</v>
      </c>
      <c r="U95" s="3">
        <f>Table1[[#This Row],[Range_km]]/Table1[[#This Row],[Battery_Capacity_kWh]]</f>
        <v>1.8237704918032789</v>
      </c>
      <c r="V95" s="4">
        <f>Table1[[#This Row],[Price_USD]]/Table1[[#This Row],[Range_km]]</f>
        <v>635.62629213483149</v>
      </c>
      <c r="W95" s="1" t="str">
        <f>_xlfn.IFS(Table1[[#This Row],[Price_USD]]&gt;80000,"Luxury", Table1[[#This Row],[Price_USD]]&gt;40000,"Premium",Table1[[#This Row],[Price_USD]]&lt;40000,"Budget")</f>
        <v>Luxury</v>
      </c>
    </row>
    <row r="96" spans="3:23" x14ac:dyDescent="0.35">
      <c r="C96">
        <v>95</v>
      </c>
      <c r="D96" t="s">
        <v>49</v>
      </c>
      <c r="E96" t="s">
        <v>114</v>
      </c>
      <c r="F96">
        <v>2018</v>
      </c>
      <c r="G96" t="s">
        <v>254</v>
      </c>
      <c r="H96">
        <v>51.1</v>
      </c>
      <c r="I96">
        <v>594</v>
      </c>
      <c r="J96" t="s">
        <v>271</v>
      </c>
      <c r="K96">
        <v>10.9</v>
      </c>
      <c r="L96" s="5">
        <v>53281.94</v>
      </c>
      <c r="M96" t="s">
        <v>300</v>
      </c>
      <c r="N96" t="s">
        <v>368</v>
      </c>
      <c r="O96" s="1">
        <v>3</v>
      </c>
      <c r="P96" s="1" t="str">
        <f>IFERROR(IF(ISNUMBER(Table1[[#This Row],[Safety_Rating2]]), REPT("★", Table1[[#This Row],[Safety_Rating2]]) &amp; REPT("☆", 5-Table1[[#This Row],[Safety_Rating2]]), "Unknown"), "Unknown")</f>
        <v>★★★★★</v>
      </c>
      <c r="Q96" s="1">
        <v>5</v>
      </c>
      <c r="R96">
        <v>17283</v>
      </c>
      <c r="S96">
        <v>4</v>
      </c>
      <c r="T96" s="7">
        <f t="shared" si="1"/>
        <v>920871769.01999998</v>
      </c>
      <c r="U96" s="3">
        <f>Table1[[#This Row],[Range_km]]/Table1[[#This Row],[Battery_Capacity_kWh]]</f>
        <v>11.62426614481409</v>
      </c>
      <c r="V96" s="4">
        <f>Table1[[#This Row],[Price_USD]]/Table1[[#This Row],[Range_km]]</f>
        <v>89.700235690235701</v>
      </c>
      <c r="W96" s="1" t="str">
        <f>_xlfn.IFS(Table1[[#This Row],[Price_USD]]&gt;80000,"Luxury", Table1[[#This Row],[Price_USD]]&gt;40000,"Premium",Table1[[#This Row],[Price_USD]]&lt;40000,"Budget")</f>
        <v>Premium</v>
      </c>
    </row>
    <row r="97" spans="3:23" x14ac:dyDescent="0.35">
      <c r="C97">
        <v>96</v>
      </c>
      <c r="D97" t="s">
        <v>58</v>
      </c>
      <c r="E97" t="s">
        <v>138</v>
      </c>
      <c r="F97">
        <v>2024</v>
      </c>
      <c r="G97" t="s">
        <v>260</v>
      </c>
      <c r="H97">
        <v>133.5</v>
      </c>
      <c r="I97">
        <v>126</v>
      </c>
      <c r="J97" t="s">
        <v>271</v>
      </c>
      <c r="K97">
        <v>10.6</v>
      </c>
      <c r="L97" s="5">
        <v>96544.89</v>
      </c>
      <c r="M97" t="s">
        <v>313</v>
      </c>
      <c r="N97" t="s">
        <v>356</v>
      </c>
      <c r="O97" s="1">
        <v>2</v>
      </c>
      <c r="P97" s="1" t="str">
        <f>IFERROR(IF(ISNUMBER(Table1[[#This Row],[Safety_Rating2]]), REPT("★", Table1[[#This Row],[Safety_Rating2]]) &amp; REPT("☆", 5-Table1[[#This Row],[Safety_Rating2]]), "Unknown"), "Unknown")</f>
        <v>★★★★☆</v>
      </c>
      <c r="Q97" s="1">
        <v>4</v>
      </c>
      <c r="R97">
        <v>16821</v>
      </c>
      <c r="S97">
        <v>3</v>
      </c>
      <c r="T97" s="7">
        <f t="shared" si="1"/>
        <v>1623981594.6900001</v>
      </c>
      <c r="U97" s="3">
        <f>Table1[[#This Row],[Range_km]]/Table1[[#This Row],[Battery_Capacity_kWh]]</f>
        <v>0.9438202247191011</v>
      </c>
      <c r="V97" s="4">
        <f>Table1[[#This Row],[Price_USD]]/Table1[[#This Row],[Range_km]]</f>
        <v>766.22928571428577</v>
      </c>
      <c r="W97" s="1" t="str">
        <f>_xlfn.IFS(Table1[[#This Row],[Price_USD]]&gt;80000,"Luxury", Table1[[#This Row],[Price_USD]]&gt;40000,"Premium",Table1[[#This Row],[Price_USD]]&lt;40000,"Budget")</f>
        <v>Luxury</v>
      </c>
    </row>
    <row r="98" spans="3:23" x14ac:dyDescent="0.35">
      <c r="C98">
        <v>97</v>
      </c>
      <c r="D98" t="s">
        <v>59</v>
      </c>
      <c r="E98" t="s">
        <v>139</v>
      </c>
      <c r="F98">
        <v>2018</v>
      </c>
      <c r="G98" t="s">
        <v>251</v>
      </c>
      <c r="H98">
        <v>78.599999999999994</v>
      </c>
      <c r="I98">
        <v>278</v>
      </c>
      <c r="J98" t="s">
        <v>275</v>
      </c>
      <c r="K98">
        <v>5.3</v>
      </c>
      <c r="L98" s="5">
        <v>77574.48</v>
      </c>
      <c r="M98" t="s">
        <v>310</v>
      </c>
      <c r="N98" t="s">
        <v>345</v>
      </c>
      <c r="O98" s="1">
        <v>0</v>
      </c>
      <c r="P98" s="1" t="str">
        <f>IFERROR(IF(ISNUMBER(Table1[[#This Row],[Safety_Rating2]]), REPT("★", Table1[[#This Row],[Safety_Rating2]]) &amp; REPT("☆", 5-Table1[[#This Row],[Safety_Rating2]]), "Unknown"), "Unknown")</f>
        <v>Unknown</v>
      </c>
      <c r="Q98" s="2" t="s">
        <v>376</v>
      </c>
      <c r="R98">
        <v>3246</v>
      </c>
      <c r="S98">
        <v>5</v>
      </c>
      <c r="T98" s="7">
        <f t="shared" si="1"/>
        <v>251806762.07999998</v>
      </c>
      <c r="U98" s="3">
        <f>Table1[[#This Row],[Range_km]]/Table1[[#This Row],[Battery_Capacity_kWh]]</f>
        <v>3.5368956743002546</v>
      </c>
      <c r="V98" s="4">
        <f>Table1[[#This Row],[Price_USD]]/Table1[[#This Row],[Range_km]]</f>
        <v>279.04489208633095</v>
      </c>
      <c r="W98" s="1" t="str">
        <f>_xlfn.IFS(Table1[[#This Row],[Price_USD]]&gt;80000,"Luxury", Table1[[#This Row],[Price_USD]]&gt;40000,"Premium",Table1[[#This Row],[Price_USD]]&lt;40000,"Budget")</f>
        <v>Premium</v>
      </c>
    </row>
    <row r="99" spans="3:23" x14ac:dyDescent="0.35">
      <c r="C99">
        <v>98</v>
      </c>
      <c r="D99" t="s">
        <v>60</v>
      </c>
      <c r="E99" t="s">
        <v>140</v>
      </c>
      <c r="F99">
        <v>2017</v>
      </c>
      <c r="G99" t="s">
        <v>260</v>
      </c>
      <c r="H99">
        <v>25</v>
      </c>
      <c r="I99">
        <v>569</v>
      </c>
      <c r="J99" t="s">
        <v>271</v>
      </c>
      <c r="K99">
        <v>8.5</v>
      </c>
      <c r="L99" s="5">
        <v>46655.12</v>
      </c>
      <c r="M99" t="s">
        <v>292</v>
      </c>
      <c r="N99" t="s">
        <v>372</v>
      </c>
      <c r="O99" s="1">
        <v>0</v>
      </c>
      <c r="P99" s="1" t="str">
        <f>IFERROR(IF(ISNUMBER(Table1[[#This Row],[Safety_Rating2]]), REPT("★", Table1[[#This Row],[Safety_Rating2]]) &amp; REPT("☆", 5-Table1[[#This Row],[Safety_Rating2]]), "Unknown"), "Unknown")</f>
        <v>Unknown</v>
      </c>
      <c r="Q99" s="2" t="s">
        <v>376</v>
      </c>
      <c r="R99">
        <v>7066</v>
      </c>
      <c r="S99">
        <v>3</v>
      </c>
      <c r="T99" s="7">
        <f t="shared" si="1"/>
        <v>329665077.92000002</v>
      </c>
      <c r="U99" s="3">
        <f>Table1[[#This Row],[Range_km]]/Table1[[#This Row],[Battery_Capacity_kWh]]</f>
        <v>22.76</v>
      </c>
      <c r="V99" s="4">
        <f>Table1[[#This Row],[Price_USD]]/Table1[[#This Row],[Range_km]]</f>
        <v>81.994938488576452</v>
      </c>
      <c r="W99" s="1" t="str">
        <f>_xlfn.IFS(Table1[[#This Row],[Price_USD]]&gt;80000,"Luxury", Table1[[#This Row],[Price_USD]]&gt;40000,"Premium",Table1[[#This Row],[Price_USD]]&lt;40000,"Budget")</f>
        <v>Premium</v>
      </c>
    </row>
    <row r="100" spans="3:23" x14ac:dyDescent="0.35">
      <c r="C100">
        <v>99</v>
      </c>
      <c r="D100" t="s">
        <v>17</v>
      </c>
      <c r="E100" t="s">
        <v>95</v>
      </c>
      <c r="F100">
        <v>2016</v>
      </c>
      <c r="G100" t="s">
        <v>264</v>
      </c>
      <c r="H100">
        <v>57.5</v>
      </c>
      <c r="I100">
        <v>254</v>
      </c>
      <c r="J100" t="s">
        <v>272</v>
      </c>
      <c r="K100">
        <v>1</v>
      </c>
      <c r="L100" s="5">
        <v>80379.070000000007</v>
      </c>
      <c r="M100" t="s">
        <v>295</v>
      </c>
      <c r="N100" t="s">
        <v>355</v>
      </c>
      <c r="O100" s="1">
        <v>0</v>
      </c>
      <c r="P100" s="1" t="str">
        <f>IFERROR(IF(ISNUMBER(Table1[[#This Row],[Safety_Rating2]]), REPT("★", Table1[[#This Row],[Safety_Rating2]]) &amp; REPT("☆", 5-Table1[[#This Row],[Safety_Rating2]]), "Unknown"), "Unknown")</f>
        <v>★★★★★</v>
      </c>
      <c r="Q100" s="1">
        <v>5</v>
      </c>
      <c r="R100">
        <v>538</v>
      </c>
      <c r="S100">
        <v>5</v>
      </c>
      <c r="T100" s="7">
        <f t="shared" si="1"/>
        <v>43243939.660000004</v>
      </c>
      <c r="U100" s="3">
        <f>Table1[[#This Row],[Range_km]]/Table1[[#This Row],[Battery_Capacity_kWh]]</f>
        <v>4.4173913043478263</v>
      </c>
      <c r="V100" s="4">
        <f>Table1[[#This Row],[Price_USD]]/Table1[[#This Row],[Range_km]]</f>
        <v>316.45303149606303</v>
      </c>
      <c r="W100" s="1" t="str">
        <f>_xlfn.IFS(Table1[[#This Row],[Price_USD]]&gt;80000,"Luxury", Table1[[#This Row],[Price_USD]]&gt;40000,"Premium",Table1[[#This Row],[Price_USD]]&lt;40000,"Budget")</f>
        <v>Luxury</v>
      </c>
    </row>
    <row r="101" spans="3:23" x14ac:dyDescent="0.35">
      <c r="C101">
        <v>100</v>
      </c>
      <c r="D101" t="s">
        <v>42</v>
      </c>
      <c r="E101" t="s">
        <v>141</v>
      </c>
      <c r="F101">
        <v>2017</v>
      </c>
      <c r="G101" t="s">
        <v>263</v>
      </c>
      <c r="H101">
        <v>75.8</v>
      </c>
      <c r="I101">
        <v>414</v>
      </c>
      <c r="J101" t="s">
        <v>279</v>
      </c>
      <c r="K101">
        <v>3.3</v>
      </c>
      <c r="L101" s="5">
        <v>79988.11</v>
      </c>
      <c r="M101" t="s">
        <v>302</v>
      </c>
      <c r="N101" t="s">
        <v>336</v>
      </c>
      <c r="O101" s="1">
        <v>2</v>
      </c>
      <c r="P101" s="1" t="str">
        <f>IFERROR(IF(ISNUMBER(Table1[[#This Row],[Safety_Rating2]]), REPT("★", Table1[[#This Row],[Safety_Rating2]]) &amp; REPT("☆", 5-Table1[[#This Row],[Safety_Rating2]]), "Unknown"), "Unknown")</f>
        <v>★★★★★</v>
      </c>
      <c r="Q101" s="1">
        <v>5</v>
      </c>
      <c r="R101">
        <v>16633</v>
      </c>
      <c r="S101">
        <v>5</v>
      </c>
      <c r="T101" s="7">
        <f t="shared" si="1"/>
        <v>1330442233.6300001</v>
      </c>
      <c r="U101" s="3">
        <f>Table1[[#This Row],[Range_km]]/Table1[[#This Row],[Battery_Capacity_kWh]]</f>
        <v>5.4617414248021108</v>
      </c>
      <c r="V101" s="4">
        <f>Table1[[#This Row],[Price_USD]]/Table1[[#This Row],[Range_km]]</f>
        <v>193.20799516908212</v>
      </c>
      <c r="W101" s="1" t="str">
        <f>_xlfn.IFS(Table1[[#This Row],[Price_USD]]&gt;80000,"Luxury", Table1[[#This Row],[Price_USD]]&gt;40000,"Premium",Table1[[#This Row],[Price_USD]]&lt;40000,"Budget")</f>
        <v>Premium</v>
      </c>
    </row>
    <row r="102" spans="3:23" x14ac:dyDescent="0.35">
      <c r="C102">
        <v>101</v>
      </c>
      <c r="D102" t="s">
        <v>43</v>
      </c>
      <c r="E102" t="s">
        <v>103</v>
      </c>
      <c r="F102">
        <v>2022</v>
      </c>
      <c r="G102" t="s">
        <v>258</v>
      </c>
      <c r="H102">
        <v>102.6</v>
      </c>
      <c r="I102">
        <v>291</v>
      </c>
      <c r="J102" t="s">
        <v>278</v>
      </c>
      <c r="K102">
        <v>9.1</v>
      </c>
      <c r="L102" s="5">
        <v>72851.27</v>
      </c>
      <c r="M102" t="s">
        <v>324</v>
      </c>
      <c r="N102" t="s">
        <v>370</v>
      </c>
      <c r="O102" s="1">
        <v>5</v>
      </c>
      <c r="P102" s="1" t="str">
        <f>IFERROR(IF(ISNUMBER(Table1[[#This Row],[Safety_Rating2]]), REPT("★", Table1[[#This Row],[Safety_Rating2]]) &amp; REPT("☆", 5-Table1[[#This Row],[Safety_Rating2]]), "Unknown"), "Unknown")</f>
        <v>★★★★★</v>
      </c>
      <c r="Q102" s="1">
        <v>5</v>
      </c>
      <c r="R102">
        <v>10895</v>
      </c>
      <c r="S102">
        <v>3</v>
      </c>
      <c r="T102" s="7">
        <f t="shared" si="1"/>
        <v>793714586.6500001</v>
      </c>
      <c r="U102" s="3">
        <f>Table1[[#This Row],[Range_km]]/Table1[[#This Row],[Battery_Capacity_kWh]]</f>
        <v>2.8362573099415207</v>
      </c>
      <c r="V102" s="4">
        <f>Table1[[#This Row],[Price_USD]]/Table1[[#This Row],[Range_km]]</f>
        <v>250.34800687285224</v>
      </c>
      <c r="W102" s="1" t="str">
        <f>_xlfn.IFS(Table1[[#This Row],[Price_USD]]&gt;80000,"Luxury", Table1[[#This Row],[Price_USD]]&gt;40000,"Premium",Table1[[#This Row],[Price_USD]]&lt;40000,"Budget")</f>
        <v>Premium</v>
      </c>
    </row>
    <row r="103" spans="3:23" x14ac:dyDescent="0.35">
      <c r="C103">
        <v>102</v>
      </c>
      <c r="D103" t="s">
        <v>35</v>
      </c>
      <c r="E103" t="s">
        <v>142</v>
      </c>
      <c r="F103">
        <v>2023</v>
      </c>
      <c r="G103" t="s">
        <v>261</v>
      </c>
      <c r="H103">
        <v>125.8</v>
      </c>
      <c r="I103">
        <v>189</v>
      </c>
      <c r="J103" t="s">
        <v>266</v>
      </c>
      <c r="K103">
        <v>11.8</v>
      </c>
      <c r="L103" s="5">
        <v>87423.74</v>
      </c>
      <c r="M103" t="s">
        <v>325</v>
      </c>
      <c r="N103" t="s">
        <v>362</v>
      </c>
      <c r="O103" s="2" t="s">
        <v>376</v>
      </c>
      <c r="P103" s="1" t="str">
        <f>IFERROR(IF(ISNUMBER(Table1[[#This Row],[Safety_Rating2]]), REPT("★", Table1[[#This Row],[Safety_Rating2]]) &amp; REPT("☆", 5-Table1[[#This Row],[Safety_Rating2]]), "Unknown"), "Unknown")</f>
        <v>★★★★☆</v>
      </c>
      <c r="Q103" s="1">
        <v>4</v>
      </c>
      <c r="R103">
        <v>6605</v>
      </c>
      <c r="S103">
        <v>3</v>
      </c>
      <c r="T103" s="7">
        <f t="shared" si="1"/>
        <v>577433802.70000005</v>
      </c>
      <c r="U103" s="3">
        <f>Table1[[#This Row],[Range_km]]/Table1[[#This Row],[Battery_Capacity_kWh]]</f>
        <v>1.5023847376788553</v>
      </c>
      <c r="V103" s="4">
        <f>Table1[[#This Row],[Price_USD]]/Table1[[#This Row],[Range_km]]</f>
        <v>462.55947089947091</v>
      </c>
      <c r="W103" s="1" t="str">
        <f>_xlfn.IFS(Table1[[#This Row],[Price_USD]]&gt;80000,"Luxury", Table1[[#This Row],[Price_USD]]&gt;40000,"Premium",Table1[[#This Row],[Price_USD]]&lt;40000,"Budget")</f>
        <v>Luxury</v>
      </c>
    </row>
    <row r="104" spans="3:23" x14ac:dyDescent="0.35">
      <c r="C104">
        <v>103</v>
      </c>
      <c r="D104" t="s">
        <v>47</v>
      </c>
      <c r="E104" t="s">
        <v>112</v>
      </c>
      <c r="F104">
        <v>2015</v>
      </c>
      <c r="G104" t="s">
        <v>261</v>
      </c>
      <c r="H104">
        <v>141.30000000000001</v>
      </c>
      <c r="I104">
        <v>363</v>
      </c>
      <c r="J104" t="s">
        <v>269</v>
      </c>
      <c r="K104">
        <v>11.9</v>
      </c>
      <c r="L104" s="5">
        <v>95163.68</v>
      </c>
      <c r="M104" t="s">
        <v>316</v>
      </c>
      <c r="N104" t="s">
        <v>350</v>
      </c>
      <c r="O104" s="1">
        <v>1</v>
      </c>
      <c r="P104" s="1" t="str">
        <f>IFERROR(IF(ISNUMBER(Table1[[#This Row],[Safety_Rating2]]), REPT("★", Table1[[#This Row],[Safety_Rating2]]) &amp; REPT("☆", 5-Table1[[#This Row],[Safety_Rating2]]), "Unknown"), "Unknown")</f>
        <v>★★★☆☆</v>
      </c>
      <c r="Q104" s="1">
        <v>3</v>
      </c>
      <c r="R104">
        <v>10876</v>
      </c>
      <c r="S104">
        <v>4</v>
      </c>
      <c r="T104" s="7">
        <f t="shared" si="1"/>
        <v>1035000183.6799999</v>
      </c>
      <c r="U104" s="3">
        <f>Table1[[#This Row],[Range_km]]/Table1[[#This Row],[Battery_Capacity_kWh]]</f>
        <v>2.5690021231422504</v>
      </c>
      <c r="V104" s="4">
        <f>Table1[[#This Row],[Price_USD]]/Table1[[#This Row],[Range_km]]</f>
        <v>262.15889807162534</v>
      </c>
      <c r="W104" s="1" t="str">
        <f>_xlfn.IFS(Table1[[#This Row],[Price_USD]]&gt;80000,"Luxury", Table1[[#This Row],[Price_USD]]&gt;40000,"Premium",Table1[[#This Row],[Price_USD]]&lt;40000,"Budget")</f>
        <v>Luxury</v>
      </c>
    </row>
    <row r="105" spans="3:23" x14ac:dyDescent="0.35">
      <c r="C105">
        <v>104</v>
      </c>
      <c r="D105" t="s">
        <v>26</v>
      </c>
      <c r="E105" t="s">
        <v>79</v>
      </c>
      <c r="F105">
        <v>2021</v>
      </c>
      <c r="G105" t="s">
        <v>255</v>
      </c>
      <c r="H105">
        <v>72</v>
      </c>
      <c r="I105">
        <v>325</v>
      </c>
      <c r="J105" t="s">
        <v>269</v>
      </c>
      <c r="K105">
        <v>4.4000000000000004</v>
      </c>
      <c r="L105" s="5">
        <v>52418.07</v>
      </c>
      <c r="M105" t="s">
        <v>285</v>
      </c>
      <c r="N105" t="s">
        <v>373</v>
      </c>
      <c r="O105" s="1">
        <v>4</v>
      </c>
      <c r="P105" s="1" t="str">
        <f>IFERROR(IF(ISNUMBER(Table1[[#This Row],[Safety_Rating2]]), REPT("★", Table1[[#This Row],[Safety_Rating2]]) &amp; REPT("☆", 5-Table1[[#This Row],[Safety_Rating2]]), "Unknown"), "Unknown")</f>
        <v>Unknown</v>
      </c>
      <c r="Q105" s="2" t="s">
        <v>376</v>
      </c>
      <c r="R105">
        <v>13910</v>
      </c>
      <c r="S105">
        <v>3</v>
      </c>
      <c r="T105" s="7">
        <f t="shared" si="1"/>
        <v>729135353.70000005</v>
      </c>
      <c r="U105" s="3">
        <f>Table1[[#This Row],[Range_km]]/Table1[[#This Row],[Battery_Capacity_kWh]]</f>
        <v>4.5138888888888893</v>
      </c>
      <c r="V105" s="4">
        <f>Table1[[#This Row],[Price_USD]]/Table1[[#This Row],[Range_km]]</f>
        <v>161.28636923076922</v>
      </c>
      <c r="W105" s="1" t="str">
        <f>_xlfn.IFS(Table1[[#This Row],[Price_USD]]&gt;80000,"Luxury", Table1[[#This Row],[Price_USD]]&gt;40000,"Premium",Table1[[#This Row],[Price_USD]]&lt;40000,"Budget")</f>
        <v>Premium</v>
      </c>
    </row>
    <row r="106" spans="3:23" x14ac:dyDescent="0.35">
      <c r="C106">
        <v>105</v>
      </c>
      <c r="D106" t="s">
        <v>59</v>
      </c>
      <c r="E106" t="s">
        <v>143</v>
      </c>
      <c r="F106">
        <v>2023</v>
      </c>
      <c r="G106" t="s">
        <v>263</v>
      </c>
      <c r="H106">
        <v>61.8</v>
      </c>
      <c r="I106">
        <v>140</v>
      </c>
      <c r="J106" t="s">
        <v>270</v>
      </c>
      <c r="K106">
        <v>8.1</v>
      </c>
      <c r="L106" s="5">
        <v>66779.5</v>
      </c>
      <c r="M106" t="s">
        <v>309</v>
      </c>
      <c r="N106" t="s">
        <v>369</v>
      </c>
      <c r="O106" s="1">
        <v>3</v>
      </c>
      <c r="P106" s="1" t="str">
        <f>IFERROR(IF(ISNUMBER(Table1[[#This Row],[Safety_Rating2]]), REPT("★", Table1[[#This Row],[Safety_Rating2]]) &amp; REPT("☆", 5-Table1[[#This Row],[Safety_Rating2]]), "Unknown"), "Unknown")</f>
        <v>Unknown</v>
      </c>
      <c r="Q106" s="2" t="s">
        <v>376</v>
      </c>
      <c r="R106">
        <v>11552</v>
      </c>
      <c r="S106">
        <v>5</v>
      </c>
      <c r="T106" s="7">
        <f t="shared" si="1"/>
        <v>771436784</v>
      </c>
      <c r="U106" s="3">
        <f>Table1[[#This Row],[Range_km]]/Table1[[#This Row],[Battery_Capacity_kWh]]</f>
        <v>2.2653721682847898</v>
      </c>
      <c r="V106" s="4">
        <f>Table1[[#This Row],[Price_USD]]/Table1[[#This Row],[Range_km]]</f>
        <v>476.99642857142857</v>
      </c>
      <c r="W106" s="1" t="str">
        <f>_xlfn.IFS(Table1[[#This Row],[Price_USD]]&gt;80000,"Luxury", Table1[[#This Row],[Price_USD]]&gt;40000,"Premium",Table1[[#This Row],[Price_USD]]&lt;40000,"Budget")</f>
        <v>Premium</v>
      </c>
    </row>
    <row r="107" spans="3:23" x14ac:dyDescent="0.35">
      <c r="C107">
        <v>106</v>
      </c>
      <c r="D107" t="s">
        <v>59</v>
      </c>
      <c r="E107" t="s">
        <v>144</v>
      </c>
      <c r="F107">
        <v>2025</v>
      </c>
      <c r="G107" t="s">
        <v>264</v>
      </c>
      <c r="H107">
        <v>143.19999999999999</v>
      </c>
      <c r="I107">
        <v>138</v>
      </c>
      <c r="J107" t="s">
        <v>269</v>
      </c>
      <c r="K107">
        <v>4.7</v>
      </c>
      <c r="L107" s="5">
        <v>126131.52</v>
      </c>
      <c r="M107" t="s">
        <v>300</v>
      </c>
      <c r="N107" t="s">
        <v>337</v>
      </c>
      <c r="O107" s="1">
        <v>1</v>
      </c>
      <c r="P107" s="1" t="str">
        <f>IFERROR(IF(ISNUMBER(Table1[[#This Row],[Safety_Rating2]]), REPT("★", Table1[[#This Row],[Safety_Rating2]]) &amp; REPT("☆", 5-Table1[[#This Row],[Safety_Rating2]]), "Unknown"), "Unknown")</f>
        <v>★★★★☆</v>
      </c>
      <c r="Q107" s="1">
        <v>4</v>
      </c>
      <c r="R107">
        <v>1140</v>
      </c>
      <c r="S107">
        <v>3</v>
      </c>
      <c r="T107" s="7">
        <f t="shared" si="1"/>
        <v>143789932.80000001</v>
      </c>
      <c r="U107" s="3">
        <f>Table1[[#This Row],[Range_km]]/Table1[[#This Row],[Battery_Capacity_kWh]]</f>
        <v>0.96368715083798895</v>
      </c>
      <c r="V107" s="4">
        <f>Table1[[#This Row],[Price_USD]]/Table1[[#This Row],[Range_km]]</f>
        <v>913.99652173913046</v>
      </c>
      <c r="W107" s="1" t="str">
        <f>_xlfn.IFS(Table1[[#This Row],[Price_USD]]&gt;80000,"Luxury", Table1[[#This Row],[Price_USD]]&gt;40000,"Premium",Table1[[#This Row],[Price_USD]]&lt;40000,"Budget")</f>
        <v>Luxury</v>
      </c>
    </row>
    <row r="108" spans="3:23" x14ac:dyDescent="0.35">
      <c r="C108">
        <v>107</v>
      </c>
      <c r="D108" t="s">
        <v>19</v>
      </c>
      <c r="E108" t="s">
        <v>126</v>
      </c>
      <c r="F108">
        <v>2025</v>
      </c>
      <c r="G108" t="s">
        <v>261</v>
      </c>
      <c r="H108">
        <v>67.099999999999994</v>
      </c>
      <c r="I108">
        <v>586</v>
      </c>
      <c r="J108" t="s">
        <v>267</v>
      </c>
      <c r="K108">
        <v>7.5</v>
      </c>
      <c r="L108" s="5">
        <v>111487.45</v>
      </c>
      <c r="M108" t="s">
        <v>310</v>
      </c>
      <c r="N108" t="s">
        <v>338</v>
      </c>
      <c r="O108" s="1">
        <v>0</v>
      </c>
      <c r="P108" s="1" t="str">
        <f>IFERROR(IF(ISNUMBER(Table1[[#This Row],[Safety_Rating2]]), REPT("★", Table1[[#This Row],[Safety_Rating2]]) &amp; REPT("☆", 5-Table1[[#This Row],[Safety_Rating2]]), "Unknown"), "Unknown")</f>
        <v>★★★★☆</v>
      </c>
      <c r="Q108" s="1">
        <v>4</v>
      </c>
      <c r="R108">
        <v>10301</v>
      </c>
      <c r="S108">
        <v>5</v>
      </c>
      <c r="T108" s="7">
        <f t="shared" si="1"/>
        <v>1148432222.45</v>
      </c>
      <c r="U108" s="3">
        <f>Table1[[#This Row],[Range_km]]/Table1[[#This Row],[Battery_Capacity_kWh]]</f>
        <v>8.7332339791356191</v>
      </c>
      <c r="V108" s="4">
        <f>Table1[[#This Row],[Price_USD]]/Table1[[#This Row],[Range_km]]</f>
        <v>190.25162116040954</v>
      </c>
      <c r="W108" s="1" t="str">
        <f>_xlfn.IFS(Table1[[#This Row],[Price_USD]]&gt;80000,"Luxury", Table1[[#This Row],[Price_USD]]&gt;40000,"Premium",Table1[[#This Row],[Price_USD]]&lt;40000,"Budget")</f>
        <v>Luxury</v>
      </c>
    </row>
    <row r="109" spans="3:23" x14ac:dyDescent="0.35">
      <c r="C109">
        <v>108</v>
      </c>
      <c r="D109" t="s">
        <v>38</v>
      </c>
      <c r="E109" t="s">
        <v>118</v>
      </c>
      <c r="F109">
        <v>2016</v>
      </c>
      <c r="G109" t="s">
        <v>258</v>
      </c>
      <c r="H109">
        <v>115.6</v>
      </c>
      <c r="I109">
        <v>355</v>
      </c>
      <c r="J109" t="s">
        <v>269</v>
      </c>
      <c r="K109">
        <v>11</v>
      </c>
      <c r="L109" s="5">
        <v>44131.32</v>
      </c>
      <c r="M109" t="s">
        <v>311</v>
      </c>
      <c r="N109" t="s">
        <v>364</v>
      </c>
      <c r="O109" s="1">
        <v>1</v>
      </c>
      <c r="P109" s="1" t="str">
        <f>IFERROR(IF(ISNUMBER(Table1[[#This Row],[Safety_Rating2]]), REPT("★", Table1[[#This Row],[Safety_Rating2]]) &amp; REPT("☆", 5-Table1[[#This Row],[Safety_Rating2]]), "Unknown"), "Unknown")</f>
        <v>★★★★☆</v>
      </c>
      <c r="Q109" s="1">
        <v>4</v>
      </c>
      <c r="R109">
        <v>6559</v>
      </c>
      <c r="S109">
        <v>3</v>
      </c>
      <c r="T109" s="7">
        <f t="shared" si="1"/>
        <v>289457327.88</v>
      </c>
      <c r="U109" s="3">
        <f>Table1[[#This Row],[Range_km]]/Table1[[#This Row],[Battery_Capacity_kWh]]</f>
        <v>3.0709342560553634</v>
      </c>
      <c r="V109" s="4">
        <f>Table1[[#This Row],[Price_USD]]/Table1[[#This Row],[Range_km]]</f>
        <v>124.31357746478874</v>
      </c>
      <c r="W109" s="1" t="str">
        <f>_xlfn.IFS(Table1[[#This Row],[Price_USD]]&gt;80000,"Luxury", Table1[[#This Row],[Price_USD]]&gt;40000,"Premium",Table1[[#This Row],[Price_USD]]&lt;40000,"Budget")</f>
        <v>Premium</v>
      </c>
    </row>
    <row r="110" spans="3:23" x14ac:dyDescent="0.35">
      <c r="C110">
        <v>109</v>
      </c>
      <c r="D110" t="s">
        <v>25</v>
      </c>
      <c r="E110" t="s">
        <v>145</v>
      </c>
      <c r="F110">
        <v>2016</v>
      </c>
      <c r="G110" t="s">
        <v>262</v>
      </c>
      <c r="H110">
        <v>42.4</v>
      </c>
      <c r="I110">
        <v>465</v>
      </c>
      <c r="J110" t="s">
        <v>266</v>
      </c>
      <c r="K110">
        <v>12</v>
      </c>
      <c r="L110" s="5">
        <v>127261.59</v>
      </c>
      <c r="M110" t="s">
        <v>294</v>
      </c>
      <c r="N110" t="s">
        <v>347</v>
      </c>
      <c r="O110" s="1">
        <v>5</v>
      </c>
      <c r="P110" s="1" t="str">
        <f>IFERROR(IF(ISNUMBER(Table1[[#This Row],[Safety_Rating2]]), REPT("★", Table1[[#This Row],[Safety_Rating2]]) &amp; REPT("☆", 5-Table1[[#This Row],[Safety_Rating2]]), "Unknown"), "Unknown")</f>
        <v>★★★★☆</v>
      </c>
      <c r="Q110" s="1">
        <v>4</v>
      </c>
      <c r="R110">
        <v>5161</v>
      </c>
      <c r="S110">
        <v>5</v>
      </c>
      <c r="T110" s="7">
        <f t="shared" si="1"/>
        <v>656797065.99000001</v>
      </c>
      <c r="U110" s="3">
        <f>Table1[[#This Row],[Range_km]]/Table1[[#This Row],[Battery_Capacity_kWh]]</f>
        <v>10.966981132075473</v>
      </c>
      <c r="V110" s="4">
        <f>Table1[[#This Row],[Price_USD]]/Table1[[#This Row],[Range_km]]</f>
        <v>273.6808387096774</v>
      </c>
      <c r="W110" s="1" t="str">
        <f>_xlfn.IFS(Table1[[#This Row],[Price_USD]]&gt;80000,"Luxury", Table1[[#This Row],[Price_USD]]&gt;40000,"Premium",Table1[[#This Row],[Price_USD]]&lt;40000,"Budget")</f>
        <v>Luxury</v>
      </c>
    </row>
    <row r="111" spans="3:23" x14ac:dyDescent="0.35">
      <c r="C111">
        <v>110</v>
      </c>
      <c r="D111" t="s">
        <v>57</v>
      </c>
      <c r="E111" t="s">
        <v>136</v>
      </c>
      <c r="F111">
        <v>2020</v>
      </c>
      <c r="G111" t="s">
        <v>254</v>
      </c>
      <c r="H111">
        <v>49.2</v>
      </c>
      <c r="I111">
        <v>202</v>
      </c>
      <c r="J111" t="s">
        <v>265</v>
      </c>
      <c r="K111">
        <v>3.2</v>
      </c>
      <c r="L111" s="5">
        <v>89282.63</v>
      </c>
      <c r="M111" t="s">
        <v>310</v>
      </c>
      <c r="N111" t="s">
        <v>339</v>
      </c>
      <c r="O111" s="1">
        <v>3</v>
      </c>
      <c r="P111" s="1" t="str">
        <f>IFERROR(IF(ISNUMBER(Table1[[#This Row],[Safety_Rating2]]), REPT("★", Table1[[#This Row],[Safety_Rating2]]) &amp; REPT("☆", 5-Table1[[#This Row],[Safety_Rating2]]), "Unknown"), "Unknown")</f>
        <v>★★★★★</v>
      </c>
      <c r="Q111" s="1">
        <v>5</v>
      </c>
      <c r="R111">
        <v>2825</v>
      </c>
      <c r="S111">
        <v>3</v>
      </c>
      <c r="T111" s="7">
        <f t="shared" si="1"/>
        <v>252223429.75</v>
      </c>
      <c r="U111" s="3">
        <f>Table1[[#This Row],[Range_km]]/Table1[[#This Row],[Battery_Capacity_kWh]]</f>
        <v>4.1056910569105689</v>
      </c>
      <c r="V111" s="4">
        <f>Table1[[#This Row],[Price_USD]]/Table1[[#This Row],[Range_km]]</f>
        <v>441.9932178217822</v>
      </c>
      <c r="W111" s="1" t="str">
        <f>_xlfn.IFS(Table1[[#This Row],[Price_USD]]&gt;80000,"Luxury", Table1[[#This Row],[Price_USD]]&gt;40000,"Premium",Table1[[#This Row],[Price_USD]]&lt;40000,"Budget")</f>
        <v>Luxury</v>
      </c>
    </row>
    <row r="112" spans="3:23" x14ac:dyDescent="0.35">
      <c r="C112">
        <v>111</v>
      </c>
      <c r="D112" t="s">
        <v>61</v>
      </c>
      <c r="E112" t="s">
        <v>146</v>
      </c>
      <c r="F112">
        <v>2022</v>
      </c>
      <c r="G112" t="s">
        <v>254</v>
      </c>
      <c r="H112">
        <v>73.400000000000006</v>
      </c>
      <c r="I112">
        <v>309</v>
      </c>
      <c r="J112" t="s">
        <v>280</v>
      </c>
      <c r="K112">
        <v>1.9</v>
      </c>
      <c r="L112" s="5">
        <v>68043.320000000007</v>
      </c>
      <c r="M112" t="s">
        <v>324</v>
      </c>
      <c r="N112" t="s">
        <v>374</v>
      </c>
      <c r="O112" s="1">
        <v>4</v>
      </c>
      <c r="P112" s="1" t="str">
        <f>IFERROR(IF(ISNUMBER(Table1[[#This Row],[Safety_Rating2]]), REPT("★", Table1[[#This Row],[Safety_Rating2]]) &amp; REPT("☆", 5-Table1[[#This Row],[Safety_Rating2]]), "Unknown"), "Unknown")</f>
        <v>★★★★★</v>
      </c>
      <c r="Q112" s="1">
        <v>5</v>
      </c>
      <c r="R112">
        <v>19260</v>
      </c>
      <c r="S112">
        <v>3</v>
      </c>
      <c r="T112" s="7">
        <f t="shared" si="1"/>
        <v>1310514343.2</v>
      </c>
      <c r="U112" s="3">
        <f>Table1[[#This Row],[Range_km]]/Table1[[#This Row],[Battery_Capacity_kWh]]</f>
        <v>4.2098092643051768</v>
      </c>
      <c r="V112" s="4">
        <f>Table1[[#This Row],[Price_USD]]/Table1[[#This Row],[Range_km]]</f>
        <v>220.20491909385115</v>
      </c>
      <c r="W112" s="1" t="str">
        <f>_xlfn.IFS(Table1[[#This Row],[Price_USD]]&gt;80000,"Luxury", Table1[[#This Row],[Price_USD]]&gt;40000,"Premium",Table1[[#This Row],[Price_USD]]&lt;40000,"Budget")</f>
        <v>Premium</v>
      </c>
    </row>
    <row r="113" spans="3:23" x14ac:dyDescent="0.35">
      <c r="C113">
        <v>112</v>
      </c>
      <c r="D113" t="s">
        <v>54</v>
      </c>
      <c r="E113" t="s">
        <v>123</v>
      </c>
      <c r="F113">
        <v>2021</v>
      </c>
      <c r="G113" t="s">
        <v>254</v>
      </c>
      <c r="H113">
        <v>138.4</v>
      </c>
      <c r="I113">
        <v>128</v>
      </c>
      <c r="J113" t="s">
        <v>272</v>
      </c>
      <c r="K113">
        <v>6.5</v>
      </c>
      <c r="L113" s="5">
        <v>66494.95</v>
      </c>
      <c r="M113" t="s">
        <v>314</v>
      </c>
      <c r="N113" t="s">
        <v>347</v>
      </c>
      <c r="O113" s="1">
        <v>1</v>
      </c>
      <c r="P113" s="1" t="str">
        <f>IFERROR(IF(ISNUMBER(Table1[[#This Row],[Safety_Rating2]]), REPT("★", Table1[[#This Row],[Safety_Rating2]]) &amp; REPT("☆", 5-Table1[[#This Row],[Safety_Rating2]]), "Unknown"), "Unknown")</f>
        <v>★★★★☆</v>
      </c>
      <c r="Q113" s="1">
        <v>4</v>
      </c>
      <c r="R113">
        <v>2584</v>
      </c>
      <c r="S113">
        <v>4</v>
      </c>
      <c r="T113" s="7">
        <f t="shared" si="1"/>
        <v>171822950.79999998</v>
      </c>
      <c r="U113" s="3">
        <f>Table1[[#This Row],[Range_km]]/Table1[[#This Row],[Battery_Capacity_kWh]]</f>
        <v>0.92485549132947975</v>
      </c>
      <c r="V113" s="4">
        <f>Table1[[#This Row],[Price_USD]]/Table1[[#This Row],[Range_km]]</f>
        <v>519.49179687499998</v>
      </c>
      <c r="W113" s="1" t="str">
        <f>_xlfn.IFS(Table1[[#This Row],[Price_USD]]&gt;80000,"Luxury", Table1[[#This Row],[Price_USD]]&gt;40000,"Premium",Table1[[#This Row],[Price_USD]]&lt;40000,"Budget")</f>
        <v>Premium</v>
      </c>
    </row>
    <row r="114" spans="3:23" x14ac:dyDescent="0.35">
      <c r="C114">
        <v>113</v>
      </c>
      <c r="D114" t="s">
        <v>36</v>
      </c>
      <c r="E114" t="s">
        <v>147</v>
      </c>
      <c r="F114">
        <v>2023</v>
      </c>
      <c r="G114" t="s">
        <v>263</v>
      </c>
      <c r="H114">
        <v>36.299999999999997</v>
      </c>
      <c r="I114">
        <v>255</v>
      </c>
      <c r="J114" t="s">
        <v>280</v>
      </c>
      <c r="K114">
        <v>6.3</v>
      </c>
      <c r="L114" s="5">
        <v>50236.31</v>
      </c>
      <c r="M114" t="s">
        <v>297</v>
      </c>
      <c r="N114" t="s">
        <v>341</v>
      </c>
      <c r="O114" s="1">
        <v>4</v>
      </c>
      <c r="P114" s="1" t="str">
        <f>IFERROR(IF(ISNUMBER(Table1[[#This Row],[Safety_Rating2]]), REPT("★", Table1[[#This Row],[Safety_Rating2]]) &amp; REPT("☆", 5-Table1[[#This Row],[Safety_Rating2]]), "Unknown"), "Unknown")</f>
        <v>★★★★★</v>
      </c>
      <c r="Q114" s="1">
        <v>5</v>
      </c>
      <c r="R114">
        <v>1349</v>
      </c>
      <c r="S114">
        <v>3</v>
      </c>
      <c r="T114" s="7">
        <f t="shared" si="1"/>
        <v>67768782.189999998</v>
      </c>
      <c r="U114" s="3">
        <f>Table1[[#This Row],[Range_km]]/Table1[[#This Row],[Battery_Capacity_kWh]]</f>
        <v>7.0247933884297522</v>
      </c>
      <c r="V114" s="4">
        <f>Table1[[#This Row],[Price_USD]]/Table1[[#This Row],[Range_km]]</f>
        <v>197.00513725490194</v>
      </c>
      <c r="W114" s="1" t="str">
        <f>_xlfn.IFS(Table1[[#This Row],[Price_USD]]&gt;80000,"Luxury", Table1[[#This Row],[Price_USD]]&gt;40000,"Premium",Table1[[#This Row],[Price_USD]]&lt;40000,"Budget")</f>
        <v>Premium</v>
      </c>
    </row>
    <row r="115" spans="3:23" x14ac:dyDescent="0.35">
      <c r="C115">
        <v>114</v>
      </c>
      <c r="D115" t="s">
        <v>55</v>
      </c>
      <c r="E115" t="s">
        <v>128</v>
      </c>
      <c r="F115">
        <v>2025</v>
      </c>
      <c r="G115" t="s">
        <v>264</v>
      </c>
      <c r="H115">
        <v>95</v>
      </c>
      <c r="I115">
        <v>433</v>
      </c>
      <c r="J115" t="s">
        <v>277</v>
      </c>
      <c r="K115">
        <v>9.3000000000000007</v>
      </c>
      <c r="L115" s="5">
        <v>79990.41</v>
      </c>
      <c r="M115" t="s">
        <v>326</v>
      </c>
      <c r="N115" t="s">
        <v>359</v>
      </c>
      <c r="O115" s="1">
        <v>5</v>
      </c>
      <c r="P115" s="1" t="str">
        <f>IFERROR(IF(ISNUMBER(Table1[[#This Row],[Safety_Rating2]]), REPT("★", Table1[[#This Row],[Safety_Rating2]]) &amp; REPT("☆", 5-Table1[[#This Row],[Safety_Rating2]]), "Unknown"), "Unknown")</f>
        <v>★★★★☆</v>
      </c>
      <c r="Q115" s="1">
        <v>4</v>
      </c>
      <c r="R115">
        <v>15825</v>
      </c>
      <c r="S115">
        <v>3</v>
      </c>
      <c r="T115" s="7">
        <f t="shared" si="1"/>
        <v>1265848238.25</v>
      </c>
      <c r="U115" s="3">
        <f>Table1[[#This Row],[Range_km]]/Table1[[#This Row],[Battery_Capacity_kWh]]</f>
        <v>4.5578947368421057</v>
      </c>
      <c r="V115" s="4">
        <f>Table1[[#This Row],[Price_USD]]/Table1[[#This Row],[Range_km]]</f>
        <v>184.73535796766745</v>
      </c>
      <c r="W115" s="1" t="str">
        <f>_xlfn.IFS(Table1[[#This Row],[Price_USD]]&gt;80000,"Luxury", Table1[[#This Row],[Price_USD]]&gt;40000,"Premium",Table1[[#This Row],[Price_USD]]&lt;40000,"Budget")</f>
        <v>Premium</v>
      </c>
    </row>
    <row r="116" spans="3:23" x14ac:dyDescent="0.35">
      <c r="C116">
        <v>115</v>
      </c>
      <c r="D116" t="s">
        <v>29</v>
      </c>
      <c r="E116" t="s">
        <v>82</v>
      </c>
      <c r="F116">
        <v>2019</v>
      </c>
      <c r="G116" t="s">
        <v>262</v>
      </c>
      <c r="H116">
        <v>29.5</v>
      </c>
      <c r="I116">
        <v>130</v>
      </c>
      <c r="J116" t="s">
        <v>276</v>
      </c>
      <c r="K116">
        <v>5.6</v>
      </c>
      <c r="L116" s="5">
        <v>88110.14</v>
      </c>
      <c r="M116" t="s">
        <v>318</v>
      </c>
      <c r="N116" t="s">
        <v>342</v>
      </c>
      <c r="O116" s="1">
        <v>2</v>
      </c>
      <c r="P116" s="1" t="str">
        <f>IFERROR(IF(ISNUMBER(Table1[[#This Row],[Safety_Rating2]]), REPT("★", Table1[[#This Row],[Safety_Rating2]]) &amp; REPT("☆", 5-Table1[[#This Row],[Safety_Rating2]]), "Unknown"), "Unknown")</f>
        <v>★★★★☆</v>
      </c>
      <c r="Q116" s="1">
        <v>4</v>
      </c>
      <c r="R116">
        <v>13065</v>
      </c>
      <c r="S116">
        <v>3</v>
      </c>
      <c r="T116" s="7">
        <f t="shared" si="1"/>
        <v>1151158979.0999999</v>
      </c>
      <c r="U116" s="3">
        <f>Table1[[#This Row],[Range_km]]/Table1[[#This Row],[Battery_Capacity_kWh]]</f>
        <v>4.406779661016949</v>
      </c>
      <c r="V116" s="4">
        <f>Table1[[#This Row],[Price_USD]]/Table1[[#This Row],[Range_km]]</f>
        <v>677.77030769230771</v>
      </c>
      <c r="W116" s="1" t="str">
        <f>_xlfn.IFS(Table1[[#This Row],[Price_USD]]&gt;80000,"Luxury", Table1[[#This Row],[Price_USD]]&gt;40000,"Premium",Table1[[#This Row],[Price_USD]]&lt;40000,"Budget")</f>
        <v>Luxury</v>
      </c>
    </row>
    <row r="117" spans="3:23" x14ac:dyDescent="0.35">
      <c r="C117">
        <v>116</v>
      </c>
      <c r="D117" t="s">
        <v>23</v>
      </c>
      <c r="E117" t="s">
        <v>148</v>
      </c>
      <c r="F117">
        <v>2023</v>
      </c>
      <c r="G117" t="s">
        <v>254</v>
      </c>
      <c r="H117">
        <v>33.799999999999997</v>
      </c>
      <c r="I117">
        <v>223</v>
      </c>
      <c r="J117" t="s">
        <v>266</v>
      </c>
      <c r="K117">
        <v>1.9</v>
      </c>
      <c r="L117" s="5">
        <v>83951.52</v>
      </c>
      <c r="M117" t="s">
        <v>327</v>
      </c>
      <c r="N117" t="s">
        <v>349</v>
      </c>
      <c r="O117" s="2" t="s">
        <v>376</v>
      </c>
      <c r="P117" s="1" t="str">
        <f>IFERROR(IF(ISNUMBER(Table1[[#This Row],[Safety_Rating2]]), REPT("★", Table1[[#This Row],[Safety_Rating2]]) &amp; REPT("☆", 5-Table1[[#This Row],[Safety_Rating2]]), "Unknown"), "Unknown")</f>
        <v>★★★★☆</v>
      </c>
      <c r="Q117" s="1">
        <v>4</v>
      </c>
      <c r="R117">
        <v>8135</v>
      </c>
      <c r="S117">
        <v>3</v>
      </c>
      <c r="T117" s="7">
        <f t="shared" si="1"/>
        <v>682945615.20000005</v>
      </c>
      <c r="U117" s="3">
        <f>Table1[[#This Row],[Range_km]]/Table1[[#This Row],[Battery_Capacity_kWh]]</f>
        <v>6.5976331360946752</v>
      </c>
      <c r="V117" s="4">
        <f>Table1[[#This Row],[Price_USD]]/Table1[[#This Row],[Range_km]]</f>
        <v>376.4642152466368</v>
      </c>
      <c r="W117" s="1" t="str">
        <f>_xlfn.IFS(Table1[[#This Row],[Price_USD]]&gt;80000,"Luxury", Table1[[#This Row],[Price_USD]]&gt;40000,"Premium",Table1[[#This Row],[Price_USD]]&lt;40000,"Budget")</f>
        <v>Luxury</v>
      </c>
    </row>
    <row r="118" spans="3:23" x14ac:dyDescent="0.35">
      <c r="C118">
        <v>117</v>
      </c>
      <c r="D118" t="s">
        <v>62</v>
      </c>
      <c r="E118" t="s">
        <v>149</v>
      </c>
      <c r="F118">
        <v>2024</v>
      </c>
      <c r="G118" t="s">
        <v>250</v>
      </c>
      <c r="H118">
        <v>60.7</v>
      </c>
      <c r="I118">
        <v>490</v>
      </c>
      <c r="J118" t="s">
        <v>276</v>
      </c>
      <c r="K118">
        <v>6.2</v>
      </c>
      <c r="L118" s="5">
        <v>91766.98</v>
      </c>
      <c r="M118" t="s">
        <v>321</v>
      </c>
      <c r="N118" t="s">
        <v>353</v>
      </c>
      <c r="O118" s="1">
        <v>0</v>
      </c>
      <c r="P118" s="1" t="str">
        <f>IFERROR(IF(ISNUMBER(Table1[[#This Row],[Safety_Rating2]]), REPT("★", Table1[[#This Row],[Safety_Rating2]]) &amp; REPT("☆", 5-Table1[[#This Row],[Safety_Rating2]]), "Unknown"), "Unknown")</f>
        <v>★★★☆☆</v>
      </c>
      <c r="Q118" s="1">
        <v>3</v>
      </c>
      <c r="R118">
        <v>7049</v>
      </c>
      <c r="S118">
        <v>5</v>
      </c>
      <c r="T118" s="7">
        <f t="shared" si="1"/>
        <v>646865442.01999998</v>
      </c>
      <c r="U118" s="3">
        <f>Table1[[#This Row],[Range_km]]/Table1[[#This Row],[Battery_Capacity_kWh]]</f>
        <v>8.0724876441515647</v>
      </c>
      <c r="V118" s="4">
        <f>Table1[[#This Row],[Price_USD]]/Table1[[#This Row],[Range_km]]</f>
        <v>187.27955102040815</v>
      </c>
      <c r="W118" s="1" t="str">
        <f>_xlfn.IFS(Table1[[#This Row],[Price_USD]]&gt;80000,"Luxury", Table1[[#This Row],[Price_USD]]&gt;40000,"Premium",Table1[[#This Row],[Price_USD]]&lt;40000,"Budget")</f>
        <v>Luxury</v>
      </c>
    </row>
    <row r="119" spans="3:23" x14ac:dyDescent="0.35">
      <c r="C119">
        <v>118</v>
      </c>
      <c r="D119" t="s">
        <v>63</v>
      </c>
      <c r="E119" t="s">
        <v>150</v>
      </c>
      <c r="F119">
        <v>2015</v>
      </c>
      <c r="G119" t="s">
        <v>263</v>
      </c>
      <c r="H119">
        <v>84.3</v>
      </c>
      <c r="I119">
        <v>551</v>
      </c>
      <c r="J119" t="s">
        <v>271</v>
      </c>
      <c r="K119">
        <v>3.8</v>
      </c>
      <c r="L119" s="5">
        <v>30981.29</v>
      </c>
      <c r="M119" t="s">
        <v>313</v>
      </c>
      <c r="N119" t="s">
        <v>369</v>
      </c>
      <c r="O119" s="2" t="s">
        <v>376</v>
      </c>
      <c r="P119" s="1" t="str">
        <f>IFERROR(IF(ISNUMBER(Table1[[#This Row],[Safety_Rating2]]), REPT("★", Table1[[#This Row],[Safety_Rating2]]) &amp; REPT("☆", 5-Table1[[#This Row],[Safety_Rating2]]), "Unknown"), "Unknown")</f>
        <v>★★★★☆</v>
      </c>
      <c r="Q119" s="1">
        <v>4</v>
      </c>
      <c r="R119">
        <v>11991</v>
      </c>
      <c r="S119">
        <v>3</v>
      </c>
      <c r="T119" s="7">
        <f t="shared" si="1"/>
        <v>371496648.38999999</v>
      </c>
      <c r="U119" s="3">
        <f>Table1[[#This Row],[Range_km]]/Table1[[#This Row],[Battery_Capacity_kWh]]</f>
        <v>6.5361803084223018</v>
      </c>
      <c r="V119" s="4">
        <f>Table1[[#This Row],[Price_USD]]/Table1[[#This Row],[Range_km]]</f>
        <v>56.227386569872962</v>
      </c>
      <c r="W119" s="1" t="str">
        <f>_xlfn.IFS(Table1[[#This Row],[Price_USD]]&gt;80000,"Luxury", Table1[[#This Row],[Price_USD]]&gt;40000,"Premium",Table1[[#This Row],[Price_USD]]&lt;40000,"Budget")</f>
        <v>Budget</v>
      </c>
    </row>
    <row r="120" spans="3:23" x14ac:dyDescent="0.35">
      <c r="C120">
        <v>119</v>
      </c>
      <c r="D120" t="s">
        <v>20</v>
      </c>
      <c r="E120" t="s">
        <v>151</v>
      </c>
      <c r="F120">
        <v>2024</v>
      </c>
      <c r="G120" t="s">
        <v>254</v>
      </c>
      <c r="H120">
        <v>45.3</v>
      </c>
      <c r="I120">
        <v>383</v>
      </c>
      <c r="J120" t="s">
        <v>273</v>
      </c>
      <c r="K120">
        <v>1.3</v>
      </c>
      <c r="L120" s="5">
        <v>90510.66</v>
      </c>
      <c r="M120" t="s">
        <v>291</v>
      </c>
      <c r="N120" t="s">
        <v>339</v>
      </c>
      <c r="O120" s="1">
        <v>4</v>
      </c>
      <c r="P120" s="1" t="str">
        <f>IFERROR(IF(ISNUMBER(Table1[[#This Row],[Safety_Rating2]]), REPT("★", Table1[[#This Row],[Safety_Rating2]]) &amp; REPT("☆", 5-Table1[[#This Row],[Safety_Rating2]]), "Unknown"), "Unknown")</f>
        <v>★★★☆☆</v>
      </c>
      <c r="Q120" s="1">
        <v>3</v>
      </c>
      <c r="R120">
        <v>12907</v>
      </c>
      <c r="S120">
        <v>4</v>
      </c>
      <c r="T120" s="7">
        <f t="shared" si="1"/>
        <v>1168221088.6200001</v>
      </c>
      <c r="U120" s="3">
        <f>Table1[[#This Row],[Range_km]]/Table1[[#This Row],[Battery_Capacity_kWh]]</f>
        <v>8.4547461368653423</v>
      </c>
      <c r="V120" s="4">
        <f>Table1[[#This Row],[Price_USD]]/Table1[[#This Row],[Range_km]]</f>
        <v>236.32026109660575</v>
      </c>
      <c r="W120" s="1" t="str">
        <f>_xlfn.IFS(Table1[[#This Row],[Price_USD]]&gt;80000,"Luxury", Table1[[#This Row],[Price_USD]]&gt;40000,"Premium",Table1[[#This Row],[Price_USD]]&lt;40000,"Budget")</f>
        <v>Luxury</v>
      </c>
    </row>
    <row r="121" spans="3:23" x14ac:dyDescent="0.35">
      <c r="C121">
        <v>120</v>
      </c>
      <c r="D121" t="s">
        <v>47</v>
      </c>
      <c r="E121" t="s">
        <v>137</v>
      </c>
      <c r="F121">
        <v>2023</v>
      </c>
      <c r="G121" t="s">
        <v>261</v>
      </c>
      <c r="H121">
        <v>118.1</v>
      </c>
      <c r="I121">
        <v>201</v>
      </c>
      <c r="J121" t="s">
        <v>269</v>
      </c>
      <c r="K121">
        <v>6.3</v>
      </c>
      <c r="L121" s="5">
        <v>35436.400000000001</v>
      </c>
      <c r="M121" t="s">
        <v>304</v>
      </c>
      <c r="N121" t="s">
        <v>342</v>
      </c>
      <c r="O121" s="1">
        <v>4</v>
      </c>
      <c r="P121" s="1" t="str">
        <f>IFERROR(IF(ISNUMBER(Table1[[#This Row],[Safety_Rating2]]), REPT("★", Table1[[#This Row],[Safety_Rating2]]) &amp; REPT("☆", 5-Table1[[#This Row],[Safety_Rating2]]), "Unknown"), "Unknown")</f>
        <v>★★★★★</v>
      </c>
      <c r="Q121" s="1">
        <v>5</v>
      </c>
      <c r="R121">
        <v>4580</v>
      </c>
      <c r="S121">
        <v>4</v>
      </c>
      <c r="T121" s="7">
        <f t="shared" si="1"/>
        <v>162298712</v>
      </c>
      <c r="U121" s="3">
        <f>Table1[[#This Row],[Range_km]]/Table1[[#This Row],[Battery_Capacity_kWh]]</f>
        <v>1.7019475021168502</v>
      </c>
      <c r="V121" s="4">
        <f>Table1[[#This Row],[Price_USD]]/Table1[[#This Row],[Range_km]]</f>
        <v>176.30049751243783</v>
      </c>
      <c r="W121" s="1" t="str">
        <f>_xlfn.IFS(Table1[[#This Row],[Price_USD]]&gt;80000,"Luxury", Table1[[#This Row],[Price_USD]]&gt;40000,"Premium",Table1[[#This Row],[Price_USD]]&lt;40000,"Budget")</f>
        <v>Budget</v>
      </c>
    </row>
    <row r="122" spans="3:23" x14ac:dyDescent="0.35">
      <c r="C122">
        <v>121</v>
      </c>
      <c r="D122" t="s">
        <v>45</v>
      </c>
      <c r="E122" t="s">
        <v>120</v>
      </c>
      <c r="F122">
        <v>2017</v>
      </c>
      <c r="G122" t="s">
        <v>253</v>
      </c>
      <c r="H122">
        <v>148.80000000000001</v>
      </c>
      <c r="I122">
        <v>478</v>
      </c>
      <c r="J122" t="s">
        <v>273</v>
      </c>
      <c r="K122">
        <v>7.3</v>
      </c>
      <c r="L122" s="5">
        <v>90877.8</v>
      </c>
      <c r="M122" t="s">
        <v>328</v>
      </c>
      <c r="N122" t="s">
        <v>351</v>
      </c>
      <c r="O122" s="1">
        <v>4</v>
      </c>
      <c r="P122" s="1" t="str">
        <f>IFERROR(IF(ISNUMBER(Table1[[#This Row],[Safety_Rating2]]), REPT("★", Table1[[#This Row],[Safety_Rating2]]) &amp; REPT("☆", 5-Table1[[#This Row],[Safety_Rating2]]), "Unknown"), "Unknown")</f>
        <v>★★★★☆</v>
      </c>
      <c r="Q122" s="1">
        <v>4</v>
      </c>
      <c r="R122">
        <v>10854</v>
      </c>
      <c r="S122">
        <v>5</v>
      </c>
      <c r="T122" s="7">
        <f t="shared" si="1"/>
        <v>986387641.20000005</v>
      </c>
      <c r="U122" s="3">
        <f>Table1[[#This Row],[Range_km]]/Table1[[#This Row],[Battery_Capacity_kWh]]</f>
        <v>3.2123655913978491</v>
      </c>
      <c r="V122" s="4">
        <f>Table1[[#This Row],[Price_USD]]/Table1[[#This Row],[Range_km]]</f>
        <v>190.12092050209205</v>
      </c>
      <c r="W122" s="1" t="str">
        <f>_xlfn.IFS(Table1[[#This Row],[Price_USD]]&gt;80000,"Luxury", Table1[[#This Row],[Price_USD]]&gt;40000,"Premium",Table1[[#This Row],[Price_USD]]&lt;40000,"Budget")</f>
        <v>Luxury</v>
      </c>
    </row>
    <row r="123" spans="3:23" x14ac:dyDescent="0.35">
      <c r="C123">
        <v>122</v>
      </c>
      <c r="D123" t="s">
        <v>26</v>
      </c>
      <c r="E123" t="s">
        <v>79</v>
      </c>
      <c r="F123">
        <v>2024</v>
      </c>
      <c r="G123" t="s">
        <v>263</v>
      </c>
      <c r="H123">
        <v>123.6</v>
      </c>
      <c r="I123">
        <v>471</v>
      </c>
      <c r="J123" t="s">
        <v>275</v>
      </c>
      <c r="K123">
        <v>7.4</v>
      </c>
      <c r="L123" s="5">
        <v>61863.65</v>
      </c>
      <c r="M123" t="s">
        <v>286</v>
      </c>
      <c r="N123" t="s">
        <v>366</v>
      </c>
      <c r="O123" s="1">
        <v>5</v>
      </c>
      <c r="P123" s="1" t="str">
        <f>IFERROR(IF(ISNUMBER(Table1[[#This Row],[Safety_Rating2]]), REPT("★", Table1[[#This Row],[Safety_Rating2]]) &amp; REPT("☆", 5-Table1[[#This Row],[Safety_Rating2]]), "Unknown"), "Unknown")</f>
        <v>★★★★★</v>
      </c>
      <c r="Q123" s="1">
        <v>5</v>
      </c>
      <c r="R123">
        <v>12458</v>
      </c>
      <c r="S123">
        <v>3</v>
      </c>
      <c r="T123" s="7">
        <f t="shared" si="1"/>
        <v>770697351.70000005</v>
      </c>
      <c r="U123" s="3">
        <f>Table1[[#This Row],[Range_km]]/Table1[[#This Row],[Battery_Capacity_kWh]]</f>
        <v>3.8106796116504857</v>
      </c>
      <c r="V123" s="4">
        <f>Table1[[#This Row],[Price_USD]]/Table1[[#This Row],[Range_km]]</f>
        <v>131.34532908704884</v>
      </c>
      <c r="W123" s="1" t="str">
        <f>_xlfn.IFS(Table1[[#This Row],[Price_USD]]&gt;80000,"Luxury", Table1[[#This Row],[Price_USD]]&gt;40000,"Premium",Table1[[#This Row],[Price_USD]]&lt;40000,"Budget")</f>
        <v>Premium</v>
      </c>
    </row>
    <row r="124" spans="3:23" x14ac:dyDescent="0.35">
      <c r="C124">
        <v>123</v>
      </c>
      <c r="D124" t="s">
        <v>62</v>
      </c>
      <c r="E124" t="s">
        <v>152</v>
      </c>
      <c r="F124">
        <v>2018</v>
      </c>
      <c r="G124" t="s">
        <v>258</v>
      </c>
      <c r="H124">
        <v>94.4</v>
      </c>
      <c r="I124">
        <v>458</v>
      </c>
      <c r="J124" t="s">
        <v>272</v>
      </c>
      <c r="K124">
        <v>2.7</v>
      </c>
      <c r="L124" s="5">
        <v>82924.63</v>
      </c>
      <c r="M124" t="s">
        <v>293</v>
      </c>
      <c r="N124" t="s">
        <v>341</v>
      </c>
      <c r="O124" s="1">
        <v>1</v>
      </c>
      <c r="P124" s="1" t="str">
        <f>IFERROR(IF(ISNUMBER(Table1[[#This Row],[Safety_Rating2]]), REPT("★", Table1[[#This Row],[Safety_Rating2]]) &amp; REPT("☆", 5-Table1[[#This Row],[Safety_Rating2]]), "Unknown"), "Unknown")</f>
        <v>★★★★☆</v>
      </c>
      <c r="Q124" s="1">
        <v>4</v>
      </c>
      <c r="R124">
        <v>2040</v>
      </c>
      <c r="S124">
        <v>5</v>
      </c>
      <c r="T124" s="7">
        <f t="shared" si="1"/>
        <v>169166245.20000002</v>
      </c>
      <c r="U124" s="3">
        <f>Table1[[#This Row],[Range_km]]/Table1[[#This Row],[Battery_Capacity_kWh]]</f>
        <v>4.851694915254237</v>
      </c>
      <c r="V124" s="4">
        <f>Table1[[#This Row],[Price_USD]]/Table1[[#This Row],[Range_km]]</f>
        <v>181.05814410480352</v>
      </c>
      <c r="W124" s="1" t="str">
        <f>_xlfn.IFS(Table1[[#This Row],[Price_USD]]&gt;80000,"Luxury", Table1[[#This Row],[Price_USD]]&gt;40000,"Premium",Table1[[#This Row],[Price_USD]]&lt;40000,"Budget")</f>
        <v>Luxury</v>
      </c>
    </row>
    <row r="125" spans="3:23" x14ac:dyDescent="0.35">
      <c r="C125">
        <v>124</v>
      </c>
      <c r="D125" t="s">
        <v>25</v>
      </c>
      <c r="E125" t="s">
        <v>153</v>
      </c>
      <c r="F125">
        <v>2018</v>
      </c>
      <c r="G125" t="s">
        <v>254</v>
      </c>
      <c r="H125">
        <v>62.3</v>
      </c>
      <c r="I125">
        <v>439</v>
      </c>
      <c r="J125" t="s">
        <v>271</v>
      </c>
      <c r="K125">
        <v>6.5</v>
      </c>
      <c r="L125" s="5">
        <v>67650.31</v>
      </c>
      <c r="M125" t="s">
        <v>325</v>
      </c>
      <c r="N125" t="s">
        <v>340</v>
      </c>
      <c r="O125" s="1">
        <v>2</v>
      </c>
      <c r="P125" s="1" t="str">
        <f>IFERROR(IF(ISNUMBER(Table1[[#This Row],[Safety_Rating2]]), REPT("★", Table1[[#This Row],[Safety_Rating2]]) &amp; REPT("☆", 5-Table1[[#This Row],[Safety_Rating2]]), "Unknown"), "Unknown")</f>
        <v>★★★★★</v>
      </c>
      <c r="Q125" s="1">
        <v>5</v>
      </c>
      <c r="R125">
        <v>8662</v>
      </c>
      <c r="S125">
        <v>5</v>
      </c>
      <c r="T125" s="7">
        <f t="shared" si="1"/>
        <v>585986985.22000003</v>
      </c>
      <c r="U125" s="3">
        <f>Table1[[#This Row],[Range_km]]/Table1[[#This Row],[Battery_Capacity_kWh]]</f>
        <v>7.0465489566613169</v>
      </c>
      <c r="V125" s="4">
        <f>Table1[[#This Row],[Price_USD]]/Table1[[#This Row],[Range_km]]</f>
        <v>154.1009339407745</v>
      </c>
      <c r="W125" s="1" t="str">
        <f>_xlfn.IFS(Table1[[#This Row],[Price_USD]]&gt;80000,"Luxury", Table1[[#This Row],[Price_USD]]&gt;40000,"Premium",Table1[[#This Row],[Price_USD]]&lt;40000,"Budget")</f>
        <v>Premium</v>
      </c>
    </row>
    <row r="126" spans="3:23" x14ac:dyDescent="0.35">
      <c r="C126">
        <v>125</v>
      </c>
      <c r="D126" t="s">
        <v>48</v>
      </c>
      <c r="E126" t="s">
        <v>154</v>
      </c>
      <c r="F126">
        <v>2018</v>
      </c>
      <c r="G126" t="s">
        <v>263</v>
      </c>
      <c r="H126">
        <v>92.6</v>
      </c>
      <c r="I126">
        <v>215</v>
      </c>
      <c r="J126" t="s">
        <v>273</v>
      </c>
      <c r="K126">
        <v>9.4</v>
      </c>
      <c r="L126" s="5">
        <v>114588.11</v>
      </c>
      <c r="M126" t="s">
        <v>285</v>
      </c>
      <c r="N126" t="s">
        <v>373</v>
      </c>
      <c r="O126" s="1">
        <v>2</v>
      </c>
      <c r="P126" s="1" t="str">
        <f>IFERROR(IF(ISNUMBER(Table1[[#This Row],[Safety_Rating2]]), REPT("★", Table1[[#This Row],[Safety_Rating2]]) &amp; REPT("☆", 5-Table1[[#This Row],[Safety_Rating2]]), "Unknown"), "Unknown")</f>
        <v>★★★★★</v>
      </c>
      <c r="Q126" s="1">
        <v>5</v>
      </c>
      <c r="R126">
        <v>8960</v>
      </c>
      <c r="S126">
        <v>4</v>
      </c>
      <c r="T126" s="7">
        <f t="shared" si="1"/>
        <v>1026709465.6</v>
      </c>
      <c r="U126" s="3">
        <f>Table1[[#This Row],[Range_km]]/Table1[[#This Row],[Battery_Capacity_kWh]]</f>
        <v>2.3218142548596115</v>
      </c>
      <c r="V126" s="4">
        <f>Table1[[#This Row],[Price_USD]]/Table1[[#This Row],[Range_km]]</f>
        <v>532.96795348837213</v>
      </c>
      <c r="W126" s="1" t="str">
        <f>_xlfn.IFS(Table1[[#This Row],[Price_USD]]&gt;80000,"Luxury", Table1[[#This Row],[Price_USD]]&gt;40000,"Premium",Table1[[#This Row],[Price_USD]]&lt;40000,"Budget")</f>
        <v>Luxury</v>
      </c>
    </row>
    <row r="127" spans="3:23" x14ac:dyDescent="0.35">
      <c r="C127">
        <v>126</v>
      </c>
      <c r="D127" t="s">
        <v>26</v>
      </c>
      <c r="E127" t="s">
        <v>79</v>
      </c>
      <c r="F127">
        <v>2021</v>
      </c>
      <c r="G127" t="s">
        <v>251</v>
      </c>
      <c r="H127">
        <v>64.900000000000006</v>
      </c>
      <c r="I127">
        <v>495</v>
      </c>
      <c r="J127" t="s">
        <v>265</v>
      </c>
      <c r="K127">
        <v>3.8</v>
      </c>
      <c r="L127" s="5">
        <v>64515.64</v>
      </c>
      <c r="M127" t="s">
        <v>292</v>
      </c>
      <c r="N127" t="s">
        <v>336</v>
      </c>
      <c r="O127" s="1">
        <v>3</v>
      </c>
      <c r="P127" s="1" t="str">
        <f>IFERROR(IF(ISNUMBER(Table1[[#This Row],[Safety_Rating2]]), REPT("★", Table1[[#This Row],[Safety_Rating2]]) &amp; REPT("☆", 5-Table1[[#This Row],[Safety_Rating2]]), "Unknown"), "Unknown")</f>
        <v>★★★☆☆</v>
      </c>
      <c r="Q127" s="1">
        <v>3</v>
      </c>
      <c r="R127">
        <v>6621</v>
      </c>
      <c r="S127">
        <v>5</v>
      </c>
      <c r="T127" s="7">
        <f t="shared" si="1"/>
        <v>427158052.44</v>
      </c>
      <c r="U127" s="3">
        <f>Table1[[#This Row],[Range_km]]/Table1[[#This Row],[Battery_Capacity_kWh]]</f>
        <v>7.6271186440677958</v>
      </c>
      <c r="V127" s="4">
        <f>Table1[[#This Row],[Price_USD]]/Table1[[#This Row],[Range_km]]</f>
        <v>130.33462626262627</v>
      </c>
      <c r="W127" s="1" t="str">
        <f>_xlfn.IFS(Table1[[#This Row],[Price_USD]]&gt;80000,"Luxury", Table1[[#This Row],[Price_USD]]&gt;40000,"Premium",Table1[[#This Row],[Price_USD]]&lt;40000,"Budget")</f>
        <v>Premium</v>
      </c>
    </row>
    <row r="128" spans="3:23" x14ac:dyDescent="0.35">
      <c r="C128">
        <v>127</v>
      </c>
      <c r="D128" t="s">
        <v>38</v>
      </c>
      <c r="E128" t="s">
        <v>155</v>
      </c>
      <c r="F128">
        <v>2019</v>
      </c>
      <c r="G128" t="s">
        <v>260</v>
      </c>
      <c r="H128">
        <v>34.200000000000003</v>
      </c>
      <c r="I128">
        <v>479</v>
      </c>
      <c r="J128" t="s">
        <v>268</v>
      </c>
      <c r="K128">
        <v>3.3</v>
      </c>
      <c r="L128" s="5">
        <v>110380.08</v>
      </c>
      <c r="M128" t="s">
        <v>320</v>
      </c>
      <c r="N128" t="s">
        <v>363</v>
      </c>
      <c r="O128" s="1">
        <v>0</v>
      </c>
      <c r="P128" s="1" t="str">
        <f>IFERROR(IF(ISNUMBER(Table1[[#This Row],[Safety_Rating2]]), REPT("★", Table1[[#This Row],[Safety_Rating2]]) &amp; REPT("☆", 5-Table1[[#This Row],[Safety_Rating2]]), "Unknown"), "Unknown")</f>
        <v>★★★★☆</v>
      </c>
      <c r="Q128" s="1">
        <v>4</v>
      </c>
      <c r="R128">
        <v>3294</v>
      </c>
      <c r="S128">
        <v>5</v>
      </c>
      <c r="T128" s="7">
        <f t="shared" si="1"/>
        <v>363591983.51999998</v>
      </c>
      <c r="U128" s="3">
        <f>Table1[[#This Row],[Range_km]]/Table1[[#This Row],[Battery_Capacity_kWh]]</f>
        <v>14.005847953216373</v>
      </c>
      <c r="V128" s="4">
        <f>Table1[[#This Row],[Price_USD]]/Table1[[#This Row],[Range_km]]</f>
        <v>230.43858037578289</v>
      </c>
      <c r="W128" s="1" t="str">
        <f>_xlfn.IFS(Table1[[#This Row],[Price_USD]]&gt;80000,"Luxury", Table1[[#This Row],[Price_USD]]&gt;40000,"Premium",Table1[[#This Row],[Price_USD]]&lt;40000,"Budget")</f>
        <v>Luxury</v>
      </c>
    </row>
    <row r="129" spans="3:23" x14ac:dyDescent="0.35">
      <c r="C129">
        <v>128</v>
      </c>
      <c r="D129" t="s">
        <v>54</v>
      </c>
      <c r="E129" t="s">
        <v>123</v>
      </c>
      <c r="F129">
        <v>2015</v>
      </c>
      <c r="G129" t="s">
        <v>254</v>
      </c>
      <c r="H129">
        <v>147.1</v>
      </c>
      <c r="I129">
        <v>180</v>
      </c>
      <c r="J129" t="s">
        <v>274</v>
      </c>
      <c r="K129">
        <v>8</v>
      </c>
      <c r="L129" s="5">
        <v>135677.69</v>
      </c>
      <c r="M129" t="s">
        <v>308</v>
      </c>
      <c r="N129" t="s">
        <v>372</v>
      </c>
      <c r="O129" s="1">
        <v>2</v>
      </c>
      <c r="P129" s="1" t="str">
        <f>IFERROR(IF(ISNUMBER(Table1[[#This Row],[Safety_Rating2]]), REPT("★", Table1[[#This Row],[Safety_Rating2]]) &amp; REPT("☆", 5-Table1[[#This Row],[Safety_Rating2]]), "Unknown"), "Unknown")</f>
        <v>★★★☆☆</v>
      </c>
      <c r="Q129" s="1">
        <v>3</v>
      </c>
      <c r="R129">
        <v>18813</v>
      </c>
      <c r="S129">
        <v>3</v>
      </c>
      <c r="T129" s="7">
        <f t="shared" si="1"/>
        <v>2552504381.9700003</v>
      </c>
      <c r="U129" s="3">
        <f>Table1[[#This Row],[Range_km]]/Table1[[#This Row],[Battery_Capacity_kWh]]</f>
        <v>1.2236573759347382</v>
      </c>
      <c r="V129" s="4">
        <f>Table1[[#This Row],[Price_USD]]/Table1[[#This Row],[Range_km]]</f>
        <v>753.7649444444445</v>
      </c>
      <c r="W129" s="1" t="str">
        <f>_xlfn.IFS(Table1[[#This Row],[Price_USD]]&gt;80000,"Luxury", Table1[[#This Row],[Price_USD]]&gt;40000,"Premium",Table1[[#This Row],[Price_USD]]&lt;40000,"Budget")</f>
        <v>Luxury</v>
      </c>
    </row>
    <row r="130" spans="3:23" x14ac:dyDescent="0.35">
      <c r="C130">
        <v>129</v>
      </c>
      <c r="D130" t="s">
        <v>31</v>
      </c>
      <c r="E130" t="s">
        <v>84</v>
      </c>
      <c r="F130">
        <v>2017</v>
      </c>
      <c r="G130" t="s">
        <v>253</v>
      </c>
      <c r="H130">
        <v>134.69999999999999</v>
      </c>
      <c r="I130">
        <v>190</v>
      </c>
      <c r="J130" t="s">
        <v>267</v>
      </c>
      <c r="K130">
        <v>12</v>
      </c>
      <c r="L130" s="5">
        <v>77639.350000000006</v>
      </c>
      <c r="M130" t="s">
        <v>321</v>
      </c>
      <c r="N130" t="s">
        <v>346</v>
      </c>
      <c r="O130" s="1">
        <v>2</v>
      </c>
      <c r="P130" s="1" t="str">
        <f>IFERROR(IF(ISNUMBER(Table1[[#This Row],[Safety_Rating2]]), REPT("★", Table1[[#This Row],[Safety_Rating2]]) &amp; REPT("☆", 5-Table1[[#This Row],[Safety_Rating2]]), "Unknown"), "Unknown")</f>
        <v>Unknown</v>
      </c>
      <c r="Q130" s="2" t="s">
        <v>376</v>
      </c>
      <c r="R130">
        <v>18610</v>
      </c>
      <c r="S130">
        <v>5</v>
      </c>
      <c r="T130" s="7">
        <f t="shared" ref="T130:T193" si="2">L130*R130</f>
        <v>1444868303.5</v>
      </c>
      <c r="U130" s="3">
        <f>Table1[[#This Row],[Range_km]]/Table1[[#This Row],[Battery_Capacity_kWh]]</f>
        <v>1.4105419450631034</v>
      </c>
      <c r="V130" s="4">
        <f>Table1[[#This Row],[Price_USD]]/Table1[[#This Row],[Range_km]]</f>
        <v>408.62815789473689</v>
      </c>
      <c r="W130" s="1" t="str">
        <f>_xlfn.IFS(Table1[[#This Row],[Price_USD]]&gt;80000,"Luxury", Table1[[#This Row],[Price_USD]]&gt;40000,"Premium",Table1[[#This Row],[Price_USD]]&lt;40000,"Budget")</f>
        <v>Premium</v>
      </c>
    </row>
    <row r="131" spans="3:23" x14ac:dyDescent="0.35">
      <c r="C131">
        <v>130</v>
      </c>
      <c r="D131" t="s">
        <v>51</v>
      </c>
      <c r="E131" t="s">
        <v>156</v>
      </c>
      <c r="F131">
        <v>2019</v>
      </c>
      <c r="G131" t="s">
        <v>262</v>
      </c>
      <c r="H131">
        <v>148.6</v>
      </c>
      <c r="I131">
        <v>378</v>
      </c>
      <c r="J131" t="s">
        <v>271</v>
      </c>
      <c r="K131">
        <v>10.7</v>
      </c>
      <c r="L131" s="5">
        <v>46103.99</v>
      </c>
      <c r="M131" t="s">
        <v>328</v>
      </c>
      <c r="N131" t="s">
        <v>340</v>
      </c>
      <c r="O131" s="1">
        <v>0</v>
      </c>
      <c r="P131" s="1" t="str">
        <f>IFERROR(IF(ISNUMBER(Table1[[#This Row],[Safety_Rating2]]), REPT("★", Table1[[#This Row],[Safety_Rating2]]) &amp; REPT("☆", 5-Table1[[#This Row],[Safety_Rating2]]), "Unknown"), "Unknown")</f>
        <v>★★★★★</v>
      </c>
      <c r="Q131" s="1">
        <v>5</v>
      </c>
      <c r="R131">
        <v>8430</v>
      </c>
      <c r="S131">
        <v>5</v>
      </c>
      <c r="T131" s="7">
        <f t="shared" si="2"/>
        <v>388656635.69999999</v>
      </c>
      <c r="U131" s="3">
        <f>Table1[[#This Row],[Range_km]]/Table1[[#This Row],[Battery_Capacity_kWh]]</f>
        <v>2.5437415881561241</v>
      </c>
      <c r="V131" s="4">
        <f>Table1[[#This Row],[Price_USD]]/Table1[[#This Row],[Range_km]]</f>
        <v>121.9682275132275</v>
      </c>
      <c r="W131" s="1" t="str">
        <f>_xlfn.IFS(Table1[[#This Row],[Price_USD]]&gt;80000,"Luxury", Table1[[#This Row],[Price_USD]]&gt;40000,"Premium",Table1[[#This Row],[Price_USD]]&lt;40000,"Budget")</f>
        <v>Premium</v>
      </c>
    </row>
    <row r="132" spans="3:23" x14ac:dyDescent="0.35">
      <c r="C132">
        <v>131</v>
      </c>
      <c r="D132" t="s">
        <v>37</v>
      </c>
      <c r="E132" t="s">
        <v>157</v>
      </c>
      <c r="F132">
        <v>2020</v>
      </c>
      <c r="G132" t="s">
        <v>264</v>
      </c>
      <c r="H132">
        <v>58.4</v>
      </c>
      <c r="I132">
        <v>445</v>
      </c>
      <c r="J132" t="s">
        <v>277</v>
      </c>
      <c r="K132">
        <v>2.5</v>
      </c>
      <c r="L132" s="5">
        <v>132737.57999999999</v>
      </c>
      <c r="M132" t="s">
        <v>329</v>
      </c>
      <c r="N132" t="s">
        <v>369</v>
      </c>
      <c r="O132" s="1">
        <v>0</v>
      </c>
      <c r="P132" s="1" t="str">
        <f>IFERROR(IF(ISNUMBER(Table1[[#This Row],[Safety_Rating2]]), REPT("★", Table1[[#This Row],[Safety_Rating2]]) &amp; REPT("☆", 5-Table1[[#This Row],[Safety_Rating2]]), "Unknown"), "Unknown")</f>
        <v>Unknown</v>
      </c>
      <c r="Q132" s="2" t="s">
        <v>376</v>
      </c>
      <c r="R132">
        <v>4607</v>
      </c>
      <c r="S132">
        <v>4</v>
      </c>
      <c r="T132" s="7">
        <f t="shared" si="2"/>
        <v>611522031.05999994</v>
      </c>
      <c r="U132" s="3">
        <f>Table1[[#This Row],[Range_km]]/Table1[[#This Row],[Battery_Capacity_kWh]]</f>
        <v>7.6198630136986303</v>
      </c>
      <c r="V132" s="4">
        <f>Table1[[#This Row],[Price_USD]]/Table1[[#This Row],[Range_km]]</f>
        <v>298.28669662921345</v>
      </c>
      <c r="W132" s="1" t="str">
        <f>_xlfn.IFS(Table1[[#This Row],[Price_USD]]&gt;80000,"Luxury", Table1[[#This Row],[Price_USD]]&gt;40000,"Premium",Table1[[#This Row],[Price_USD]]&lt;40000,"Budget")</f>
        <v>Luxury</v>
      </c>
    </row>
    <row r="133" spans="3:23" x14ac:dyDescent="0.35">
      <c r="C133">
        <v>132</v>
      </c>
      <c r="D133" t="s">
        <v>24</v>
      </c>
      <c r="E133" t="s">
        <v>77</v>
      </c>
      <c r="F133">
        <v>2015</v>
      </c>
      <c r="G133" t="s">
        <v>263</v>
      </c>
      <c r="H133">
        <v>69.900000000000006</v>
      </c>
      <c r="I133">
        <v>328</v>
      </c>
      <c r="J133" t="s">
        <v>278</v>
      </c>
      <c r="K133">
        <v>11.5</v>
      </c>
      <c r="L133" s="5">
        <v>66233.5</v>
      </c>
      <c r="M133" t="s">
        <v>330</v>
      </c>
      <c r="N133" t="s">
        <v>368</v>
      </c>
      <c r="O133" s="2" t="s">
        <v>376</v>
      </c>
      <c r="P133" s="1" t="str">
        <f>IFERROR(IF(ISNUMBER(Table1[[#This Row],[Safety_Rating2]]), REPT("★", Table1[[#This Row],[Safety_Rating2]]) &amp; REPT("☆", 5-Table1[[#This Row],[Safety_Rating2]]), "Unknown"), "Unknown")</f>
        <v>★★★☆☆</v>
      </c>
      <c r="Q133" s="1">
        <v>3</v>
      </c>
      <c r="R133">
        <v>3873</v>
      </c>
      <c r="S133">
        <v>4</v>
      </c>
      <c r="T133" s="7">
        <f t="shared" si="2"/>
        <v>256522345.5</v>
      </c>
      <c r="U133" s="3">
        <f>Table1[[#This Row],[Range_km]]/Table1[[#This Row],[Battery_Capacity_kWh]]</f>
        <v>4.6924177396280395</v>
      </c>
      <c r="V133" s="4">
        <f>Table1[[#This Row],[Price_USD]]/Table1[[#This Row],[Range_km]]</f>
        <v>201.9314024390244</v>
      </c>
      <c r="W133" s="1" t="str">
        <f>_xlfn.IFS(Table1[[#This Row],[Price_USD]]&gt;80000,"Luxury", Table1[[#This Row],[Price_USD]]&gt;40000,"Premium",Table1[[#This Row],[Price_USD]]&lt;40000,"Budget")</f>
        <v>Premium</v>
      </c>
    </row>
    <row r="134" spans="3:23" x14ac:dyDescent="0.35">
      <c r="C134">
        <v>133</v>
      </c>
      <c r="D134" t="s">
        <v>61</v>
      </c>
      <c r="E134" t="s">
        <v>146</v>
      </c>
      <c r="F134">
        <v>2021</v>
      </c>
      <c r="G134" t="s">
        <v>257</v>
      </c>
      <c r="H134">
        <v>85.3</v>
      </c>
      <c r="I134">
        <v>558</v>
      </c>
      <c r="J134" t="s">
        <v>273</v>
      </c>
      <c r="K134">
        <v>8.4</v>
      </c>
      <c r="L134" s="5">
        <v>106645.36</v>
      </c>
      <c r="M134" t="s">
        <v>315</v>
      </c>
      <c r="N134" t="s">
        <v>338</v>
      </c>
      <c r="O134" s="1">
        <v>1</v>
      </c>
      <c r="P134" s="1" t="str">
        <f>IFERROR(IF(ISNUMBER(Table1[[#This Row],[Safety_Rating2]]), REPT("★", Table1[[#This Row],[Safety_Rating2]]) &amp; REPT("☆", 5-Table1[[#This Row],[Safety_Rating2]]), "Unknown"), "Unknown")</f>
        <v>★★★★☆</v>
      </c>
      <c r="Q134" s="1">
        <v>4</v>
      </c>
      <c r="R134">
        <v>19848</v>
      </c>
      <c r="S134">
        <v>4</v>
      </c>
      <c r="T134" s="7">
        <f t="shared" si="2"/>
        <v>2116697105.28</v>
      </c>
      <c r="U134" s="3">
        <f>Table1[[#This Row],[Range_km]]/Table1[[#This Row],[Battery_Capacity_kWh]]</f>
        <v>6.5416178194607273</v>
      </c>
      <c r="V134" s="4">
        <f>Table1[[#This Row],[Price_USD]]/Table1[[#This Row],[Range_km]]</f>
        <v>191.12071684587815</v>
      </c>
      <c r="W134" s="1" t="str">
        <f>_xlfn.IFS(Table1[[#This Row],[Price_USD]]&gt;80000,"Luxury", Table1[[#This Row],[Price_USD]]&gt;40000,"Premium",Table1[[#This Row],[Price_USD]]&lt;40000,"Budget")</f>
        <v>Luxury</v>
      </c>
    </row>
    <row r="135" spans="3:23" x14ac:dyDescent="0.35">
      <c r="C135">
        <v>134</v>
      </c>
      <c r="D135" t="s">
        <v>39</v>
      </c>
      <c r="E135" t="s">
        <v>97</v>
      </c>
      <c r="F135">
        <v>2023</v>
      </c>
      <c r="G135" t="s">
        <v>264</v>
      </c>
      <c r="H135">
        <v>106.3</v>
      </c>
      <c r="I135">
        <v>211</v>
      </c>
      <c r="J135" t="s">
        <v>268</v>
      </c>
      <c r="K135">
        <v>8.3000000000000007</v>
      </c>
      <c r="L135" s="5">
        <v>101497.74</v>
      </c>
      <c r="M135" t="s">
        <v>295</v>
      </c>
      <c r="N135" t="s">
        <v>336</v>
      </c>
      <c r="O135" s="1">
        <v>4</v>
      </c>
      <c r="P135" s="1" t="str">
        <f>IFERROR(IF(ISNUMBER(Table1[[#This Row],[Safety_Rating2]]), REPT("★", Table1[[#This Row],[Safety_Rating2]]) &amp; REPT("☆", 5-Table1[[#This Row],[Safety_Rating2]]), "Unknown"), "Unknown")</f>
        <v>Unknown</v>
      </c>
      <c r="Q135" s="2" t="s">
        <v>376</v>
      </c>
      <c r="R135">
        <v>18486</v>
      </c>
      <c r="S135">
        <v>3</v>
      </c>
      <c r="T135" s="7">
        <f t="shared" si="2"/>
        <v>1876287221.6400001</v>
      </c>
      <c r="U135" s="3">
        <f>Table1[[#This Row],[Range_km]]/Table1[[#This Row],[Battery_Capacity_kWh]]</f>
        <v>1.9849482596425212</v>
      </c>
      <c r="V135" s="4">
        <f>Table1[[#This Row],[Price_USD]]/Table1[[#This Row],[Range_km]]</f>
        <v>481.03194312796211</v>
      </c>
      <c r="W135" s="1" t="str">
        <f>_xlfn.IFS(Table1[[#This Row],[Price_USD]]&gt;80000,"Luxury", Table1[[#This Row],[Price_USD]]&gt;40000,"Premium",Table1[[#This Row],[Price_USD]]&lt;40000,"Budget")</f>
        <v>Luxury</v>
      </c>
    </row>
    <row r="136" spans="3:23" x14ac:dyDescent="0.35">
      <c r="C136">
        <v>135</v>
      </c>
      <c r="D136" t="s">
        <v>28</v>
      </c>
      <c r="E136" t="s">
        <v>158</v>
      </c>
      <c r="F136">
        <v>2023</v>
      </c>
      <c r="G136" t="s">
        <v>252</v>
      </c>
      <c r="H136">
        <v>94.5</v>
      </c>
      <c r="I136">
        <v>176</v>
      </c>
      <c r="J136" t="s">
        <v>276</v>
      </c>
      <c r="K136">
        <v>4.3</v>
      </c>
      <c r="L136" s="5">
        <v>92440.98</v>
      </c>
      <c r="M136" t="s">
        <v>287</v>
      </c>
      <c r="N136" t="s">
        <v>357</v>
      </c>
      <c r="O136" s="1">
        <v>3</v>
      </c>
      <c r="P136" s="1" t="str">
        <f>IFERROR(IF(ISNUMBER(Table1[[#This Row],[Safety_Rating2]]), REPT("★", Table1[[#This Row],[Safety_Rating2]]) &amp; REPT("☆", 5-Table1[[#This Row],[Safety_Rating2]]), "Unknown"), "Unknown")</f>
        <v>★★★☆☆</v>
      </c>
      <c r="Q136" s="1">
        <v>3</v>
      </c>
      <c r="R136">
        <v>14858</v>
      </c>
      <c r="S136">
        <v>3</v>
      </c>
      <c r="T136" s="7">
        <f t="shared" si="2"/>
        <v>1373488080.8399999</v>
      </c>
      <c r="U136" s="3">
        <f>Table1[[#This Row],[Range_km]]/Table1[[#This Row],[Battery_Capacity_kWh]]</f>
        <v>1.8624338624338623</v>
      </c>
      <c r="V136" s="4">
        <f>Table1[[#This Row],[Price_USD]]/Table1[[#This Row],[Range_km]]</f>
        <v>525.2328409090909</v>
      </c>
      <c r="W136" s="1" t="str">
        <f>_xlfn.IFS(Table1[[#This Row],[Price_USD]]&gt;80000,"Luxury", Table1[[#This Row],[Price_USD]]&gt;40000,"Premium",Table1[[#This Row],[Price_USD]]&lt;40000,"Budget")</f>
        <v>Luxury</v>
      </c>
    </row>
    <row r="137" spans="3:23" x14ac:dyDescent="0.35">
      <c r="C137">
        <v>136</v>
      </c>
      <c r="D137" t="s">
        <v>42</v>
      </c>
      <c r="E137" t="s">
        <v>159</v>
      </c>
      <c r="F137">
        <v>2022</v>
      </c>
      <c r="G137" t="s">
        <v>259</v>
      </c>
      <c r="H137">
        <v>27.5</v>
      </c>
      <c r="I137">
        <v>336</v>
      </c>
      <c r="J137" t="s">
        <v>273</v>
      </c>
      <c r="K137">
        <v>8.8000000000000007</v>
      </c>
      <c r="L137" s="5">
        <v>77513.850000000006</v>
      </c>
      <c r="M137" t="s">
        <v>331</v>
      </c>
      <c r="N137" t="s">
        <v>354</v>
      </c>
      <c r="O137" s="1">
        <v>4</v>
      </c>
      <c r="P137" s="1" t="str">
        <f>IFERROR(IF(ISNUMBER(Table1[[#This Row],[Safety_Rating2]]), REPT("★", Table1[[#This Row],[Safety_Rating2]]) &amp; REPT("☆", 5-Table1[[#This Row],[Safety_Rating2]]), "Unknown"), "Unknown")</f>
        <v>★★★★★</v>
      </c>
      <c r="Q137" s="1">
        <v>5</v>
      </c>
      <c r="R137">
        <v>2089</v>
      </c>
      <c r="S137">
        <v>5</v>
      </c>
      <c r="T137" s="7">
        <f t="shared" si="2"/>
        <v>161926432.65000001</v>
      </c>
      <c r="U137" s="3">
        <f>Table1[[#This Row],[Range_km]]/Table1[[#This Row],[Battery_Capacity_kWh]]</f>
        <v>12.218181818181819</v>
      </c>
      <c r="V137" s="4">
        <f>Table1[[#This Row],[Price_USD]]/Table1[[#This Row],[Range_km]]</f>
        <v>230.69598214285716</v>
      </c>
      <c r="W137" s="1" t="str">
        <f>_xlfn.IFS(Table1[[#This Row],[Price_USD]]&gt;80000,"Luxury", Table1[[#This Row],[Price_USD]]&gt;40000,"Premium",Table1[[#This Row],[Price_USD]]&lt;40000,"Budget")</f>
        <v>Premium</v>
      </c>
    </row>
    <row r="138" spans="3:23" x14ac:dyDescent="0.35">
      <c r="C138">
        <v>137</v>
      </c>
      <c r="D138" t="s">
        <v>28</v>
      </c>
      <c r="E138" t="s">
        <v>160</v>
      </c>
      <c r="F138">
        <v>2022</v>
      </c>
      <c r="G138" t="s">
        <v>258</v>
      </c>
      <c r="H138">
        <v>57.3</v>
      </c>
      <c r="I138">
        <v>192</v>
      </c>
      <c r="J138" t="s">
        <v>265</v>
      </c>
      <c r="K138">
        <v>9.3000000000000007</v>
      </c>
      <c r="L138" s="5">
        <v>147399.99</v>
      </c>
      <c r="M138" t="s">
        <v>286</v>
      </c>
      <c r="N138" t="s">
        <v>367</v>
      </c>
      <c r="O138" s="1">
        <v>3</v>
      </c>
      <c r="P138" s="1" t="str">
        <f>IFERROR(IF(ISNUMBER(Table1[[#This Row],[Safety_Rating2]]), REPT("★", Table1[[#This Row],[Safety_Rating2]]) &amp; REPT("☆", 5-Table1[[#This Row],[Safety_Rating2]]), "Unknown"), "Unknown")</f>
        <v>★★★★☆</v>
      </c>
      <c r="Q138" s="1">
        <v>4</v>
      </c>
      <c r="R138">
        <v>12309</v>
      </c>
      <c r="S138">
        <v>3</v>
      </c>
      <c r="T138" s="7">
        <f t="shared" si="2"/>
        <v>1814346476.9099998</v>
      </c>
      <c r="U138" s="3">
        <f>Table1[[#This Row],[Range_km]]/Table1[[#This Row],[Battery_Capacity_kWh]]</f>
        <v>3.3507853403141361</v>
      </c>
      <c r="V138" s="4">
        <f>Table1[[#This Row],[Price_USD]]/Table1[[#This Row],[Range_km]]</f>
        <v>767.70828124999991</v>
      </c>
      <c r="W138" s="1" t="str">
        <f>_xlfn.IFS(Table1[[#This Row],[Price_USD]]&gt;80000,"Luxury", Table1[[#This Row],[Price_USD]]&gt;40000,"Premium",Table1[[#This Row],[Price_USD]]&lt;40000,"Budget")</f>
        <v>Luxury</v>
      </c>
    </row>
    <row r="139" spans="3:23" x14ac:dyDescent="0.35">
      <c r="C139">
        <v>138</v>
      </c>
      <c r="D139" t="s">
        <v>33</v>
      </c>
      <c r="E139" t="s">
        <v>86</v>
      </c>
      <c r="F139">
        <v>2023</v>
      </c>
      <c r="G139" t="s">
        <v>260</v>
      </c>
      <c r="H139">
        <v>105</v>
      </c>
      <c r="I139">
        <v>278</v>
      </c>
      <c r="J139" t="s">
        <v>272</v>
      </c>
      <c r="K139">
        <v>2.6</v>
      </c>
      <c r="L139" s="5">
        <v>94471.02</v>
      </c>
      <c r="M139" t="s">
        <v>320</v>
      </c>
      <c r="N139" t="s">
        <v>362</v>
      </c>
      <c r="O139" s="1">
        <v>1</v>
      </c>
      <c r="P139" s="1" t="str">
        <f>IFERROR(IF(ISNUMBER(Table1[[#This Row],[Safety_Rating2]]), REPT("★", Table1[[#This Row],[Safety_Rating2]]) &amp; REPT("☆", 5-Table1[[#This Row],[Safety_Rating2]]), "Unknown"), "Unknown")</f>
        <v>★★★★☆</v>
      </c>
      <c r="Q139" s="1">
        <v>4</v>
      </c>
      <c r="R139">
        <v>15171</v>
      </c>
      <c r="S139">
        <v>5</v>
      </c>
      <c r="T139" s="7">
        <f t="shared" si="2"/>
        <v>1433219844.4200001</v>
      </c>
      <c r="U139" s="3">
        <f>Table1[[#This Row],[Range_km]]/Table1[[#This Row],[Battery_Capacity_kWh]]</f>
        <v>2.6476190476190475</v>
      </c>
      <c r="V139" s="4">
        <f>Table1[[#This Row],[Price_USD]]/Table1[[#This Row],[Range_km]]</f>
        <v>339.82381294964028</v>
      </c>
      <c r="W139" s="1" t="str">
        <f>_xlfn.IFS(Table1[[#This Row],[Price_USD]]&gt;80000,"Luxury", Table1[[#This Row],[Price_USD]]&gt;40000,"Premium",Table1[[#This Row],[Price_USD]]&lt;40000,"Budget")</f>
        <v>Luxury</v>
      </c>
    </row>
    <row r="140" spans="3:23" x14ac:dyDescent="0.35">
      <c r="C140">
        <v>139</v>
      </c>
      <c r="D140" t="s">
        <v>64</v>
      </c>
      <c r="E140" t="s">
        <v>161</v>
      </c>
      <c r="F140">
        <v>2023</v>
      </c>
      <c r="G140" t="s">
        <v>253</v>
      </c>
      <c r="H140">
        <v>127</v>
      </c>
      <c r="I140">
        <v>226</v>
      </c>
      <c r="J140" t="s">
        <v>266</v>
      </c>
      <c r="K140">
        <v>4.5</v>
      </c>
      <c r="L140" s="5">
        <v>63077.97</v>
      </c>
      <c r="M140" t="s">
        <v>330</v>
      </c>
      <c r="N140" t="s">
        <v>361</v>
      </c>
      <c r="O140" s="2" t="s">
        <v>376</v>
      </c>
      <c r="P140" s="1" t="str">
        <f>IFERROR(IF(ISNUMBER(Table1[[#This Row],[Safety_Rating2]]), REPT("★", Table1[[#This Row],[Safety_Rating2]]) &amp; REPT("☆", 5-Table1[[#This Row],[Safety_Rating2]]), "Unknown"), "Unknown")</f>
        <v>★★★☆☆</v>
      </c>
      <c r="Q140" s="1">
        <v>3</v>
      </c>
      <c r="R140">
        <v>7886</v>
      </c>
      <c r="S140">
        <v>3</v>
      </c>
      <c r="T140" s="7">
        <f t="shared" si="2"/>
        <v>497432871.42000002</v>
      </c>
      <c r="U140" s="3">
        <f>Table1[[#This Row],[Range_km]]/Table1[[#This Row],[Battery_Capacity_kWh]]</f>
        <v>1.7795275590551181</v>
      </c>
      <c r="V140" s="4">
        <f>Table1[[#This Row],[Price_USD]]/Table1[[#This Row],[Range_km]]</f>
        <v>279.10606194690268</v>
      </c>
      <c r="W140" s="1" t="str">
        <f>_xlfn.IFS(Table1[[#This Row],[Price_USD]]&gt;80000,"Luxury", Table1[[#This Row],[Price_USD]]&gt;40000,"Premium",Table1[[#This Row],[Price_USD]]&lt;40000,"Budget")</f>
        <v>Premium</v>
      </c>
    </row>
    <row r="141" spans="3:23" x14ac:dyDescent="0.35">
      <c r="C141">
        <v>140</v>
      </c>
      <c r="D141" t="s">
        <v>19</v>
      </c>
      <c r="E141" t="s">
        <v>72</v>
      </c>
      <c r="F141">
        <v>2024</v>
      </c>
      <c r="G141" t="s">
        <v>258</v>
      </c>
      <c r="H141">
        <v>78</v>
      </c>
      <c r="I141">
        <v>444</v>
      </c>
      <c r="J141" t="s">
        <v>267</v>
      </c>
      <c r="K141">
        <v>3.3</v>
      </c>
      <c r="L141" s="5">
        <v>35308.410000000003</v>
      </c>
      <c r="M141" t="s">
        <v>312</v>
      </c>
      <c r="N141" t="s">
        <v>363</v>
      </c>
      <c r="O141" s="1">
        <v>0</v>
      </c>
      <c r="P141" s="1" t="str">
        <f>IFERROR(IF(ISNUMBER(Table1[[#This Row],[Safety_Rating2]]), REPT("★", Table1[[#This Row],[Safety_Rating2]]) &amp; REPT("☆", 5-Table1[[#This Row],[Safety_Rating2]]), "Unknown"), "Unknown")</f>
        <v>★★★☆☆</v>
      </c>
      <c r="Q141" s="1">
        <v>3</v>
      </c>
      <c r="R141">
        <v>18877</v>
      </c>
      <c r="S141">
        <v>4</v>
      </c>
      <c r="T141" s="7">
        <f t="shared" si="2"/>
        <v>666516855.57000005</v>
      </c>
      <c r="U141" s="3">
        <f>Table1[[#This Row],[Range_km]]/Table1[[#This Row],[Battery_Capacity_kWh]]</f>
        <v>5.6923076923076925</v>
      </c>
      <c r="V141" s="4">
        <f>Table1[[#This Row],[Price_USD]]/Table1[[#This Row],[Range_km]]</f>
        <v>79.523445945945952</v>
      </c>
      <c r="W141" s="1" t="str">
        <f>_xlfn.IFS(Table1[[#This Row],[Price_USD]]&gt;80000,"Luxury", Table1[[#This Row],[Price_USD]]&gt;40000,"Premium",Table1[[#This Row],[Price_USD]]&lt;40000,"Budget")</f>
        <v>Budget</v>
      </c>
    </row>
    <row r="142" spans="3:23" x14ac:dyDescent="0.35">
      <c r="C142">
        <v>141</v>
      </c>
      <c r="D142" t="s">
        <v>65</v>
      </c>
      <c r="E142" t="s">
        <v>162</v>
      </c>
      <c r="F142">
        <v>2025</v>
      </c>
      <c r="G142" t="s">
        <v>251</v>
      </c>
      <c r="H142">
        <v>61.7</v>
      </c>
      <c r="I142">
        <v>254</v>
      </c>
      <c r="J142" t="s">
        <v>265</v>
      </c>
      <c r="K142">
        <v>11.8</v>
      </c>
      <c r="L142" s="5">
        <v>92550.13</v>
      </c>
      <c r="M142" t="s">
        <v>293</v>
      </c>
      <c r="N142" t="s">
        <v>353</v>
      </c>
      <c r="O142" s="1">
        <v>4</v>
      </c>
      <c r="P142" s="1" t="str">
        <f>IFERROR(IF(ISNUMBER(Table1[[#This Row],[Safety_Rating2]]), REPT("★", Table1[[#This Row],[Safety_Rating2]]) &amp; REPT("☆", 5-Table1[[#This Row],[Safety_Rating2]]), "Unknown"), "Unknown")</f>
        <v>★★★☆☆</v>
      </c>
      <c r="Q142" s="1">
        <v>3</v>
      </c>
      <c r="R142">
        <v>13998</v>
      </c>
      <c r="S142">
        <v>5</v>
      </c>
      <c r="T142" s="7">
        <f t="shared" si="2"/>
        <v>1295516719.74</v>
      </c>
      <c r="U142" s="3">
        <f>Table1[[#This Row],[Range_km]]/Table1[[#This Row],[Battery_Capacity_kWh]]</f>
        <v>4.116693679092382</v>
      </c>
      <c r="V142" s="4">
        <f>Table1[[#This Row],[Price_USD]]/Table1[[#This Row],[Range_km]]</f>
        <v>364.37059055118112</v>
      </c>
      <c r="W142" s="1" t="str">
        <f>_xlfn.IFS(Table1[[#This Row],[Price_USD]]&gt;80000,"Luxury", Table1[[#This Row],[Price_USD]]&gt;40000,"Premium",Table1[[#This Row],[Price_USD]]&lt;40000,"Budget")</f>
        <v>Luxury</v>
      </c>
    </row>
    <row r="143" spans="3:23" x14ac:dyDescent="0.35">
      <c r="C143">
        <v>142</v>
      </c>
      <c r="D143" t="s">
        <v>66</v>
      </c>
      <c r="E143" t="s">
        <v>163</v>
      </c>
      <c r="F143">
        <v>2020</v>
      </c>
      <c r="G143" t="s">
        <v>257</v>
      </c>
      <c r="H143">
        <v>107.3</v>
      </c>
      <c r="I143">
        <v>502</v>
      </c>
      <c r="J143" t="s">
        <v>270</v>
      </c>
      <c r="K143">
        <v>8.5</v>
      </c>
      <c r="L143" s="5">
        <v>78991.100000000006</v>
      </c>
      <c r="M143" t="s">
        <v>303</v>
      </c>
      <c r="N143" t="s">
        <v>352</v>
      </c>
      <c r="O143" s="1">
        <v>4</v>
      </c>
      <c r="P143" s="1" t="str">
        <f>IFERROR(IF(ISNUMBER(Table1[[#This Row],[Safety_Rating2]]), REPT("★", Table1[[#This Row],[Safety_Rating2]]) &amp; REPT("☆", 5-Table1[[#This Row],[Safety_Rating2]]), "Unknown"), "Unknown")</f>
        <v>★★★★☆</v>
      </c>
      <c r="Q143" s="1">
        <v>4</v>
      </c>
      <c r="R143">
        <v>4730</v>
      </c>
      <c r="S143">
        <v>4</v>
      </c>
      <c r="T143" s="7">
        <f t="shared" si="2"/>
        <v>373627903</v>
      </c>
      <c r="U143" s="3">
        <f>Table1[[#This Row],[Range_km]]/Table1[[#This Row],[Battery_Capacity_kWh]]</f>
        <v>4.6784715750232992</v>
      </c>
      <c r="V143" s="4">
        <f>Table1[[#This Row],[Price_USD]]/Table1[[#This Row],[Range_km]]</f>
        <v>157.35278884462153</v>
      </c>
      <c r="W143" s="1" t="str">
        <f>_xlfn.IFS(Table1[[#This Row],[Price_USD]]&gt;80000,"Luxury", Table1[[#This Row],[Price_USD]]&gt;40000,"Premium",Table1[[#This Row],[Price_USD]]&lt;40000,"Budget")</f>
        <v>Premium</v>
      </c>
    </row>
    <row r="144" spans="3:23" x14ac:dyDescent="0.35">
      <c r="C144">
        <v>143</v>
      </c>
      <c r="D144" t="s">
        <v>28</v>
      </c>
      <c r="E144" t="s">
        <v>158</v>
      </c>
      <c r="F144">
        <v>2021</v>
      </c>
      <c r="G144" t="s">
        <v>253</v>
      </c>
      <c r="H144">
        <v>92.4</v>
      </c>
      <c r="I144">
        <v>168</v>
      </c>
      <c r="J144" t="s">
        <v>269</v>
      </c>
      <c r="K144">
        <v>3.3</v>
      </c>
      <c r="L144" s="5">
        <v>54400.41</v>
      </c>
      <c r="M144" t="s">
        <v>286</v>
      </c>
      <c r="N144" t="s">
        <v>336</v>
      </c>
      <c r="O144" s="1">
        <v>2</v>
      </c>
      <c r="P144" s="1" t="str">
        <f>IFERROR(IF(ISNUMBER(Table1[[#This Row],[Safety_Rating2]]), REPT("★", Table1[[#This Row],[Safety_Rating2]]) &amp; REPT("☆", 5-Table1[[#This Row],[Safety_Rating2]]), "Unknown"), "Unknown")</f>
        <v>★★★☆☆</v>
      </c>
      <c r="Q144" s="1">
        <v>3</v>
      </c>
      <c r="R144">
        <v>1688</v>
      </c>
      <c r="S144">
        <v>4</v>
      </c>
      <c r="T144" s="7">
        <f t="shared" si="2"/>
        <v>91827892.080000013</v>
      </c>
      <c r="U144" s="3">
        <f>Table1[[#This Row],[Range_km]]/Table1[[#This Row],[Battery_Capacity_kWh]]</f>
        <v>1.8181818181818181</v>
      </c>
      <c r="V144" s="4">
        <f>Table1[[#This Row],[Price_USD]]/Table1[[#This Row],[Range_km]]</f>
        <v>323.81196428571428</v>
      </c>
      <c r="W144" s="1" t="str">
        <f>_xlfn.IFS(Table1[[#This Row],[Price_USD]]&gt;80000,"Luxury", Table1[[#This Row],[Price_USD]]&gt;40000,"Premium",Table1[[#This Row],[Price_USD]]&lt;40000,"Budget")</f>
        <v>Premium</v>
      </c>
    </row>
    <row r="145" spans="3:23" x14ac:dyDescent="0.35">
      <c r="C145">
        <v>144</v>
      </c>
      <c r="D145" t="s">
        <v>18</v>
      </c>
      <c r="E145" t="s">
        <v>164</v>
      </c>
      <c r="F145">
        <v>2016</v>
      </c>
      <c r="G145" t="s">
        <v>252</v>
      </c>
      <c r="H145">
        <v>124.6</v>
      </c>
      <c r="I145">
        <v>400</v>
      </c>
      <c r="J145" t="s">
        <v>277</v>
      </c>
      <c r="K145">
        <v>6</v>
      </c>
      <c r="L145" s="5">
        <v>134336.85999999999</v>
      </c>
      <c r="M145" t="s">
        <v>323</v>
      </c>
      <c r="N145" t="s">
        <v>353</v>
      </c>
      <c r="O145" s="1">
        <v>0</v>
      </c>
      <c r="P145" s="1" t="str">
        <f>IFERROR(IF(ISNUMBER(Table1[[#This Row],[Safety_Rating2]]), REPT("★", Table1[[#This Row],[Safety_Rating2]]) &amp; REPT("☆", 5-Table1[[#This Row],[Safety_Rating2]]), "Unknown"), "Unknown")</f>
        <v>★★★★★</v>
      </c>
      <c r="Q145" s="1">
        <v>5</v>
      </c>
      <c r="R145">
        <v>3844</v>
      </c>
      <c r="S145">
        <v>5</v>
      </c>
      <c r="T145" s="7">
        <f t="shared" si="2"/>
        <v>516390889.83999997</v>
      </c>
      <c r="U145" s="3">
        <f>Table1[[#This Row],[Range_km]]/Table1[[#This Row],[Battery_Capacity_kWh]]</f>
        <v>3.2102728731942216</v>
      </c>
      <c r="V145" s="4">
        <f>Table1[[#This Row],[Price_USD]]/Table1[[#This Row],[Range_km]]</f>
        <v>335.84214999999995</v>
      </c>
      <c r="W145" s="1" t="str">
        <f>_xlfn.IFS(Table1[[#This Row],[Price_USD]]&gt;80000,"Luxury", Table1[[#This Row],[Price_USD]]&gt;40000,"Premium",Table1[[#This Row],[Price_USD]]&lt;40000,"Budget")</f>
        <v>Luxury</v>
      </c>
    </row>
    <row r="146" spans="3:23" x14ac:dyDescent="0.35">
      <c r="C146">
        <v>145</v>
      </c>
      <c r="D146" t="s">
        <v>23</v>
      </c>
      <c r="E146" t="s">
        <v>148</v>
      </c>
      <c r="F146">
        <v>2018</v>
      </c>
      <c r="G146" t="s">
        <v>250</v>
      </c>
      <c r="H146">
        <v>98.6</v>
      </c>
      <c r="I146">
        <v>204</v>
      </c>
      <c r="J146" t="s">
        <v>269</v>
      </c>
      <c r="K146">
        <v>11</v>
      </c>
      <c r="L146" s="5">
        <v>96249.52</v>
      </c>
      <c r="M146" t="s">
        <v>311</v>
      </c>
      <c r="N146" t="s">
        <v>375</v>
      </c>
      <c r="O146" s="1">
        <v>4</v>
      </c>
      <c r="P146" s="1" t="str">
        <f>IFERROR(IF(ISNUMBER(Table1[[#This Row],[Safety_Rating2]]), REPT("★", Table1[[#This Row],[Safety_Rating2]]) &amp; REPT("☆", 5-Table1[[#This Row],[Safety_Rating2]]), "Unknown"), "Unknown")</f>
        <v>★★★★☆</v>
      </c>
      <c r="Q146" s="1">
        <v>4</v>
      </c>
      <c r="R146">
        <v>16803</v>
      </c>
      <c r="S146">
        <v>4</v>
      </c>
      <c r="T146" s="7">
        <f t="shared" si="2"/>
        <v>1617280684.5600002</v>
      </c>
      <c r="U146" s="3">
        <f>Table1[[#This Row],[Range_km]]/Table1[[#This Row],[Battery_Capacity_kWh]]</f>
        <v>2.0689655172413794</v>
      </c>
      <c r="V146" s="4">
        <f>Table1[[#This Row],[Price_USD]]/Table1[[#This Row],[Range_km]]</f>
        <v>471.81137254901961</v>
      </c>
      <c r="W146" s="1" t="str">
        <f>_xlfn.IFS(Table1[[#This Row],[Price_USD]]&gt;80000,"Luxury", Table1[[#This Row],[Price_USD]]&gt;40000,"Premium",Table1[[#This Row],[Price_USD]]&lt;40000,"Budget")</f>
        <v>Luxury</v>
      </c>
    </row>
    <row r="147" spans="3:23" x14ac:dyDescent="0.35">
      <c r="C147">
        <v>146</v>
      </c>
      <c r="D147" t="s">
        <v>22</v>
      </c>
      <c r="E147" t="s">
        <v>99</v>
      </c>
      <c r="F147">
        <v>2022</v>
      </c>
      <c r="G147" t="s">
        <v>264</v>
      </c>
      <c r="H147">
        <v>129.19999999999999</v>
      </c>
      <c r="I147">
        <v>568</v>
      </c>
      <c r="J147" t="s">
        <v>277</v>
      </c>
      <c r="K147">
        <v>4.8</v>
      </c>
      <c r="L147" s="5">
        <v>79671.62</v>
      </c>
      <c r="M147" t="s">
        <v>290</v>
      </c>
      <c r="N147" t="s">
        <v>363</v>
      </c>
      <c r="O147" s="1">
        <v>0</v>
      </c>
      <c r="P147" s="1" t="str">
        <f>IFERROR(IF(ISNUMBER(Table1[[#This Row],[Safety_Rating2]]), REPT("★", Table1[[#This Row],[Safety_Rating2]]) &amp; REPT("☆", 5-Table1[[#This Row],[Safety_Rating2]]), "Unknown"), "Unknown")</f>
        <v>★★★★★</v>
      </c>
      <c r="Q147" s="1">
        <v>5</v>
      </c>
      <c r="R147">
        <v>13683</v>
      </c>
      <c r="S147">
        <v>4</v>
      </c>
      <c r="T147" s="7">
        <f t="shared" si="2"/>
        <v>1090146776.46</v>
      </c>
      <c r="U147" s="3">
        <f>Table1[[#This Row],[Range_km]]/Table1[[#This Row],[Battery_Capacity_kWh]]</f>
        <v>4.3962848297213624</v>
      </c>
      <c r="V147" s="4">
        <f>Table1[[#This Row],[Price_USD]]/Table1[[#This Row],[Range_km]]</f>
        <v>140.26693661971831</v>
      </c>
      <c r="W147" s="1" t="str">
        <f>_xlfn.IFS(Table1[[#This Row],[Price_USD]]&gt;80000,"Luxury", Table1[[#This Row],[Price_USD]]&gt;40000,"Premium",Table1[[#This Row],[Price_USD]]&lt;40000,"Budget")</f>
        <v>Premium</v>
      </c>
    </row>
    <row r="148" spans="3:23" x14ac:dyDescent="0.35">
      <c r="C148">
        <v>147</v>
      </c>
      <c r="D148" t="s">
        <v>44</v>
      </c>
      <c r="E148" t="s">
        <v>115</v>
      </c>
      <c r="F148">
        <v>2020</v>
      </c>
      <c r="G148" t="s">
        <v>252</v>
      </c>
      <c r="H148">
        <v>69.400000000000006</v>
      </c>
      <c r="I148">
        <v>526</v>
      </c>
      <c r="J148" t="s">
        <v>268</v>
      </c>
      <c r="K148">
        <v>6.2</v>
      </c>
      <c r="L148" s="5">
        <v>108552.96000000001</v>
      </c>
      <c r="M148" t="s">
        <v>300</v>
      </c>
      <c r="N148" t="s">
        <v>342</v>
      </c>
      <c r="O148" s="1">
        <v>3</v>
      </c>
      <c r="P148" s="1" t="str">
        <f>IFERROR(IF(ISNUMBER(Table1[[#This Row],[Safety_Rating2]]), REPT("★", Table1[[#This Row],[Safety_Rating2]]) &amp; REPT("☆", 5-Table1[[#This Row],[Safety_Rating2]]), "Unknown"), "Unknown")</f>
        <v>★★★★☆</v>
      </c>
      <c r="Q148" s="1">
        <v>4</v>
      </c>
      <c r="R148">
        <v>15100</v>
      </c>
      <c r="S148">
        <v>3</v>
      </c>
      <c r="T148" s="7">
        <f t="shared" si="2"/>
        <v>1639149696</v>
      </c>
      <c r="U148" s="3">
        <f>Table1[[#This Row],[Range_km]]/Table1[[#This Row],[Battery_Capacity_kWh]]</f>
        <v>7.5792507204610944</v>
      </c>
      <c r="V148" s="4">
        <f>Table1[[#This Row],[Price_USD]]/Table1[[#This Row],[Range_km]]</f>
        <v>206.37444866920154</v>
      </c>
      <c r="W148" s="1" t="str">
        <f>_xlfn.IFS(Table1[[#This Row],[Price_USD]]&gt;80000,"Luxury", Table1[[#This Row],[Price_USD]]&gt;40000,"Premium",Table1[[#This Row],[Price_USD]]&lt;40000,"Budget")</f>
        <v>Luxury</v>
      </c>
    </row>
    <row r="149" spans="3:23" x14ac:dyDescent="0.35">
      <c r="C149">
        <v>148</v>
      </c>
      <c r="D149" t="s">
        <v>64</v>
      </c>
      <c r="E149" t="s">
        <v>165</v>
      </c>
      <c r="F149">
        <v>2017</v>
      </c>
      <c r="G149" t="s">
        <v>260</v>
      </c>
      <c r="H149">
        <v>113.6</v>
      </c>
      <c r="I149">
        <v>350</v>
      </c>
      <c r="J149" t="s">
        <v>276</v>
      </c>
      <c r="K149">
        <v>11</v>
      </c>
      <c r="L149" s="5">
        <v>95056.42</v>
      </c>
      <c r="M149" t="s">
        <v>286</v>
      </c>
      <c r="N149" t="s">
        <v>344</v>
      </c>
      <c r="O149" s="1">
        <v>0</v>
      </c>
      <c r="P149" s="1" t="str">
        <f>IFERROR(IF(ISNUMBER(Table1[[#This Row],[Safety_Rating2]]), REPT("★", Table1[[#This Row],[Safety_Rating2]]) &amp; REPT("☆", 5-Table1[[#This Row],[Safety_Rating2]]), "Unknown"), "Unknown")</f>
        <v>★★★☆☆</v>
      </c>
      <c r="Q149" s="1">
        <v>3</v>
      </c>
      <c r="R149">
        <v>13513</v>
      </c>
      <c r="S149">
        <v>3</v>
      </c>
      <c r="T149" s="7">
        <f t="shared" si="2"/>
        <v>1284497403.46</v>
      </c>
      <c r="U149" s="3">
        <f>Table1[[#This Row],[Range_km]]/Table1[[#This Row],[Battery_Capacity_kWh]]</f>
        <v>3.080985915492958</v>
      </c>
      <c r="V149" s="4">
        <f>Table1[[#This Row],[Price_USD]]/Table1[[#This Row],[Range_km]]</f>
        <v>271.5897714285714</v>
      </c>
      <c r="W149" s="1" t="str">
        <f>_xlfn.IFS(Table1[[#This Row],[Price_USD]]&gt;80000,"Luxury", Table1[[#This Row],[Price_USD]]&gt;40000,"Premium",Table1[[#This Row],[Price_USD]]&lt;40000,"Budget")</f>
        <v>Luxury</v>
      </c>
    </row>
    <row r="150" spans="3:23" x14ac:dyDescent="0.35">
      <c r="C150">
        <v>149</v>
      </c>
      <c r="D150" t="s">
        <v>16</v>
      </c>
      <c r="E150" t="s">
        <v>69</v>
      </c>
      <c r="F150">
        <v>2016</v>
      </c>
      <c r="G150" t="s">
        <v>250</v>
      </c>
      <c r="H150">
        <v>39.6</v>
      </c>
      <c r="I150">
        <v>211</v>
      </c>
      <c r="J150" t="s">
        <v>266</v>
      </c>
      <c r="K150">
        <v>4.8</v>
      </c>
      <c r="L150" s="5">
        <v>104140.23</v>
      </c>
      <c r="M150" t="s">
        <v>302</v>
      </c>
      <c r="N150" t="s">
        <v>355</v>
      </c>
      <c r="O150" s="1">
        <v>5</v>
      </c>
      <c r="P150" s="1" t="str">
        <f>IFERROR(IF(ISNUMBER(Table1[[#This Row],[Safety_Rating2]]), REPT("★", Table1[[#This Row],[Safety_Rating2]]) &amp; REPT("☆", 5-Table1[[#This Row],[Safety_Rating2]]), "Unknown"), "Unknown")</f>
        <v>Unknown</v>
      </c>
      <c r="Q150" s="2" t="s">
        <v>376</v>
      </c>
      <c r="R150">
        <v>18076</v>
      </c>
      <c r="S150">
        <v>4</v>
      </c>
      <c r="T150" s="7">
        <f t="shared" si="2"/>
        <v>1882438797.48</v>
      </c>
      <c r="U150" s="3">
        <f>Table1[[#This Row],[Range_km]]/Table1[[#This Row],[Battery_Capacity_kWh]]</f>
        <v>5.3282828282828278</v>
      </c>
      <c r="V150" s="4">
        <f>Table1[[#This Row],[Price_USD]]/Table1[[#This Row],[Range_km]]</f>
        <v>493.55559241706158</v>
      </c>
      <c r="W150" s="1" t="str">
        <f>_xlfn.IFS(Table1[[#This Row],[Price_USD]]&gt;80000,"Luxury", Table1[[#This Row],[Price_USD]]&gt;40000,"Premium",Table1[[#This Row],[Price_USD]]&lt;40000,"Budget")</f>
        <v>Luxury</v>
      </c>
    </row>
    <row r="151" spans="3:23" x14ac:dyDescent="0.35">
      <c r="C151">
        <v>150</v>
      </c>
      <c r="D151" t="s">
        <v>30</v>
      </c>
      <c r="E151" t="s">
        <v>166</v>
      </c>
      <c r="F151">
        <v>2023</v>
      </c>
      <c r="G151" t="s">
        <v>250</v>
      </c>
      <c r="H151">
        <v>55.7</v>
      </c>
      <c r="I151">
        <v>600</v>
      </c>
      <c r="J151" t="s">
        <v>273</v>
      </c>
      <c r="K151">
        <v>0.7</v>
      </c>
      <c r="L151" s="5">
        <v>127578.87</v>
      </c>
      <c r="M151" t="s">
        <v>300</v>
      </c>
      <c r="N151" t="s">
        <v>369</v>
      </c>
      <c r="O151" s="1">
        <v>1</v>
      </c>
      <c r="P151" s="1" t="str">
        <f>IFERROR(IF(ISNUMBER(Table1[[#This Row],[Safety_Rating2]]), REPT("★", Table1[[#This Row],[Safety_Rating2]]) &amp; REPT("☆", 5-Table1[[#This Row],[Safety_Rating2]]), "Unknown"), "Unknown")</f>
        <v>Unknown</v>
      </c>
      <c r="Q151" s="2" t="s">
        <v>376</v>
      </c>
      <c r="R151">
        <v>4879</v>
      </c>
      <c r="S151">
        <v>3</v>
      </c>
      <c r="T151" s="7">
        <f t="shared" si="2"/>
        <v>622457306.73000002</v>
      </c>
      <c r="U151" s="3">
        <f>Table1[[#This Row],[Range_km]]/Table1[[#This Row],[Battery_Capacity_kWh]]</f>
        <v>10.771992818671453</v>
      </c>
      <c r="V151" s="4">
        <f>Table1[[#This Row],[Price_USD]]/Table1[[#This Row],[Range_km]]</f>
        <v>212.63145</v>
      </c>
      <c r="W151" s="1" t="str">
        <f>_xlfn.IFS(Table1[[#This Row],[Price_USD]]&gt;80000,"Luxury", Table1[[#This Row],[Price_USD]]&gt;40000,"Premium",Table1[[#This Row],[Price_USD]]&lt;40000,"Budget")</f>
        <v>Luxury</v>
      </c>
    </row>
    <row r="152" spans="3:23" x14ac:dyDescent="0.35">
      <c r="C152">
        <v>151</v>
      </c>
      <c r="D152" t="s">
        <v>36</v>
      </c>
      <c r="E152" t="s">
        <v>147</v>
      </c>
      <c r="F152">
        <v>2023</v>
      </c>
      <c r="G152" t="s">
        <v>263</v>
      </c>
      <c r="H152">
        <v>126</v>
      </c>
      <c r="I152">
        <v>236</v>
      </c>
      <c r="J152" t="s">
        <v>269</v>
      </c>
      <c r="K152">
        <v>1.4</v>
      </c>
      <c r="L152" s="5">
        <v>145115.74</v>
      </c>
      <c r="M152" t="s">
        <v>284</v>
      </c>
      <c r="N152" t="s">
        <v>368</v>
      </c>
      <c r="O152" s="1">
        <v>5</v>
      </c>
      <c r="P152" s="1" t="str">
        <f>IFERROR(IF(ISNUMBER(Table1[[#This Row],[Safety_Rating2]]), REPT("★", Table1[[#This Row],[Safety_Rating2]]) &amp; REPT("☆", 5-Table1[[#This Row],[Safety_Rating2]]), "Unknown"), "Unknown")</f>
        <v>★★★☆☆</v>
      </c>
      <c r="Q152" s="1">
        <v>3</v>
      </c>
      <c r="R152">
        <v>1038</v>
      </c>
      <c r="S152">
        <v>3</v>
      </c>
      <c r="T152" s="7">
        <f t="shared" si="2"/>
        <v>150630138.12</v>
      </c>
      <c r="U152" s="3">
        <f>Table1[[#This Row],[Range_km]]/Table1[[#This Row],[Battery_Capacity_kWh]]</f>
        <v>1.873015873015873</v>
      </c>
      <c r="V152" s="4">
        <f>Table1[[#This Row],[Price_USD]]/Table1[[#This Row],[Range_km]]</f>
        <v>614.89720338983045</v>
      </c>
      <c r="W152" s="1" t="str">
        <f>_xlfn.IFS(Table1[[#This Row],[Price_USD]]&gt;80000,"Luxury", Table1[[#This Row],[Price_USD]]&gt;40000,"Premium",Table1[[#This Row],[Price_USD]]&lt;40000,"Budget")</f>
        <v>Luxury</v>
      </c>
    </row>
    <row r="153" spans="3:23" x14ac:dyDescent="0.35">
      <c r="C153">
        <v>152</v>
      </c>
      <c r="D153" t="s">
        <v>20</v>
      </c>
      <c r="E153" t="s">
        <v>133</v>
      </c>
      <c r="F153">
        <v>2021</v>
      </c>
      <c r="G153" t="s">
        <v>254</v>
      </c>
      <c r="H153">
        <v>81.900000000000006</v>
      </c>
      <c r="I153">
        <v>426</v>
      </c>
      <c r="J153" t="s">
        <v>275</v>
      </c>
      <c r="K153">
        <v>8.6</v>
      </c>
      <c r="L153" s="5">
        <v>39922.33</v>
      </c>
      <c r="M153" t="s">
        <v>294</v>
      </c>
      <c r="N153" t="s">
        <v>369</v>
      </c>
      <c r="O153" s="1">
        <v>2</v>
      </c>
      <c r="P153" s="1" t="str">
        <f>IFERROR(IF(ISNUMBER(Table1[[#This Row],[Safety_Rating2]]), REPT("★", Table1[[#This Row],[Safety_Rating2]]) &amp; REPT("☆", 5-Table1[[#This Row],[Safety_Rating2]]), "Unknown"), "Unknown")</f>
        <v>★★★☆☆</v>
      </c>
      <c r="Q153" s="1">
        <v>3</v>
      </c>
      <c r="R153">
        <v>17306</v>
      </c>
      <c r="S153">
        <v>3</v>
      </c>
      <c r="T153" s="7">
        <f t="shared" si="2"/>
        <v>690895842.98000002</v>
      </c>
      <c r="U153" s="3">
        <f>Table1[[#This Row],[Range_km]]/Table1[[#This Row],[Battery_Capacity_kWh]]</f>
        <v>5.2014652014652007</v>
      </c>
      <c r="V153" s="4">
        <f>Table1[[#This Row],[Price_USD]]/Table1[[#This Row],[Range_km]]</f>
        <v>93.714389671361502</v>
      </c>
      <c r="W153" s="1" t="str">
        <f>_xlfn.IFS(Table1[[#This Row],[Price_USD]]&gt;80000,"Luxury", Table1[[#This Row],[Price_USD]]&gt;40000,"Premium",Table1[[#This Row],[Price_USD]]&lt;40000,"Budget")</f>
        <v>Budget</v>
      </c>
    </row>
    <row r="154" spans="3:23" x14ac:dyDescent="0.35">
      <c r="C154">
        <v>153</v>
      </c>
      <c r="D154" t="s">
        <v>40</v>
      </c>
      <c r="E154" t="s">
        <v>167</v>
      </c>
      <c r="F154">
        <v>2024</v>
      </c>
      <c r="G154" t="s">
        <v>262</v>
      </c>
      <c r="H154">
        <v>55.2</v>
      </c>
      <c r="I154">
        <v>573</v>
      </c>
      <c r="J154" t="s">
        <v>280</v>
      </c>
      <c r="K154">
        <v>8.4</v>
      </c>
      <c r="L154" s="5">
        <v>63644.76</v>
      </c>
      <c r="M154" t="s">
        <v>281</v>
      </c>
      <c r="N154" t="s">
        <v>368</v>
      </c>
      <c r="O154" s="1">
        <v>1</v>
      </c>
      <c r="P154" s="1" t="str">
        <f>IFERROR(IF(ISNUMBER(Table1[[#This Row],[Safety_Rating2]]), REPT("★", Table1[[#This Row],[Safety_Rating2]]) &amp; REPT("☆", 5-Table1[[#This Row],[Safety_Rating2]]), "Unknown"), "Unknown")</f>
        <v>★★★☆☆</v>
      </c>
      <c r="Q154" s="1">
        <v>3</v>
      </c>
      <c r="R154">
        <v>19235</v>
      </c>
      <c r="S154">
        <v>3</v>
      </c>
      <c r="T154" s="7">
        <f t="shared" si="2"/>
        <v>1224206958.6000001</v>
      </c>
      <c r="U154" s="3">
        <f>Table1[[#This Row],[Range_km]]/Table1[[#This Row],[Battery_Capacity_kWh]]</f>
        <v>10.380434782608695</v>
      </c>
      <c r="V154" s="4">
        <f>Table1[[#This Row],[Price_USD]]/Table1[[#This Row],[Range_km]]</f>
        <v>111.07287958115184</v>
      </c>
      <c r="W154" s="1" t="str">
        <f>_xlfn.IFS(Table1[[#This Row],[Price_USD]]&gt;80000,"Luxury", Table1[[#This Row],[Price_USD]]&gt;40000,"Premium",Table1[[#This Row],[Price_USD]]&lt;40000,"Budget")</f>
        <v>Premium</v>
      </c>
    </row>
    <row r="155" spans="3:23" x14ac:dyDescent="0.35">
      <c r="C155">
        <v>154</v>
      </c>
      <c r="D155" t="s">
        <v>23</v>
      </c>
      <c r="E155" t="s">
        <v>109</v>
      </c>
      <c r="F155">
        <v>2021</v>
      </c>
      <c r="G155" t="s">
        <v>255</v>
      </c>
      <c r="H155">
        <v>30</v>
      </c>
      <c r="I155">
        <v>183</v>
      </c>
      <c r="J155" t="s">
        <v>268</v>
      </c>
      <c r="K155">
        <v>7</v>
      </c>
      <c r="L155" s="5">
        <v>131933.09</v>
      </c>
      <c r="M155" t="s">
        <v>300</v>
      </c>
      <c r="N155" t="s">
        <v>351</v>
      </c>
      <c r="O155" s="1">
        <v>5</v>
      </c>
      <c r="P155" s="1" t="str">
        <f>IFERROR(IF(ISNUMBER(Table1[[#This Row],[Safety_Rating2]]), REPT("★", Table1[[#This Row],[Safety_Rating2]]) &amp; REPT("☆", 5-Table1[[#This Row],[Safety_Rating2]]), "Unknown"), "Unknown")</f>
        <v>★★★★★</v>
      </c>
      <c r="Q155" s="1">
        <v>5</v>
      </c>
      <c r="R155">
        <v>2569</v>
      </c>
      <c r="S155">
        <v>5</v>
      </c>
      <c r="T155" s="7">
        <f t="shared" si="2"/>
        <v>338936108.20999998</v>
      </c>
      <c r="U155" s="3">
        <f>Table1[[#This Row],[Range_km]]/Table1[[#This Row],[Battery_Capacity_kWh]]</f>
        <v>6.1</v>
      </c>
      <c r="V155" s="4">
        <f>Table1[[#This Row],[Price_USD]]/Table1[[#This Row],[Range_km]]</f>
        <v>720.94584699453549</v>
      </c>
      <c r="W155" s="1" t="str">
        <f>_xlfn.IFS(Table1[[#This Row],[Price_USD]]&gt;80000,"Luxury", Table1[[#This Row],[Price_USD]]&gt;40000,"Premium",Table1[[#This Row],[Price_USD]]&lt;40000,"Budget")</f>
        <v>Luxury</v>
      </c>
    </row>
    <row r="156" spans="3:23" x14ac:dyDescent="0.35">
      <c r="C156">
        <v>155</v>
      </c>
      <c r="D156" t="s">
        <v>67</v>
      </c>
      <c r="E156" t="s">
        <v>168</v>
      </c>
      <c r="F156">
        <v>2015</v>
      </c>
      <c r="G156" t="s">
        <v>256</v>
      </c>
      <c r="H156">
        <v>76.8</v>
      </c>
      <c r="I156">
        <v>529</v>
      </c>
      <c r="J156" t="s">
        <v>280</v>
      </c>
      <c r="K156">
        <v>4.4000000000000004</v>
      </c>
      <c r="L156" s="5">
        <v>122280.68</v>
      </c>
      <c r="M156" t="s">
        <v>309</v>
      </c>
      <c r="N156" t="s">
        <v>365</v>
      </c>
      <c r="O156" s="1">
        <v>2</v>
      </c>
      <c r="P156" s="1" t="str">
        <f>IFERROR(IF(ISNUMBER(Table1[[#This Row],[Safety_Rating2]]), REPT("★", Table1[[#This Row],[Safety_Rating2]]) &amp; REPT("☆", 5-Table1[[#This Row],[Safety_Rating2]]), "Unknown"), "Unknown")</f>
        <v>★★★★☆</v>
      </c>
      <c r="Q156" s="1">
        <v>4</v>
      </c>
      <c r="R156">
        <v>16076</v>
      </c>
      <c r="S156">
        <v>3</v>
      </c>
      <c r="T156" s="7">
        <f t="shared" si="2"/>
        <v>1965784211.6799998</v>
      </c>
      <c r="U156" s="3">
        <f>Table1[[#This Row],[Range_km]]/Table1[[#This Row],[Battery_Capacity_kWh]]</f>
        <v>6.8880208333333339</v>
      </c>
      <c r="V156" s="4">
        <f>Table1[[#This Row],[Price_USD]]/Table1[[#This Row],[Range_km]]</f>
        <v>231.15440453686199</v>
      </c>
      <c r="W156" s="1" t="str">
        <f>_xlfn.IFS(Table1[[#This Row],[Price_USD]]&gt;80000,"Luxury", Table1[[#This Row],[Price_USD]]&gt;40000,"Premium",Table1[[#This Row],[Price_USD]]&lt;40000,"Budget")</f>
        <v>Luxury</v>
      </c>
    </row>
    <row r="157" spans="3:23" x14ac:dyDescent="0.35">
      <c r="C157">
        <v>156</v>
      </c>
      <c r="D157" t="s">
        <v>63</v>
      </c>
      <c r="E157" t="s">
        <v>169</v>
      </c>
      <c r="F157">
        <v>2021</v>
      </c>
      <c r="G157" t="s">
        <v>260</v>
      </c>
      <c r="H157">
        <v>108.4</v>
      </c>
      <c r="I157">
        <v>438</v>
      </c>
      <c r="J157" t="s">
        <v>269</v>
      </c>
      <c r="K157">
        <v>1.5</v>
      </c>
      <c r="L157" s="5">
        <v>104233.91</v>
      </c>
      <c r="M157" t="s">
        <v>332</v>
      </c>
      <c r="N157" t="s">
        <v>345</v>
      </c>
      <c r="O157" s="1">
        <v>0</v>
      </c>
      <c r="P157" s="1" t="str">
        <f>IFERROR(IF(ISNUMBER(Table1[[#This Row],[Safety_Rating2]]), REPT("★", Table1[[#This Row],[Safety_Rating2]]) &amp; REPT("☆", 5-Table1[[#This Row],[Safety_Rating2]]), "Unknown"), "Unknown")</f>
        <v>★★★★★</v>
      </c>
      <c r="Q157" s="1">
        <v>5</v>
      </c>
      <c r="R157">
        <v>5055</v>
      </c>
      <c r="S157">
        <v>5</v>
      </c>
      <c r="T157" s="7">
        <f t="shared" si="2"/>
        <v>526902415.05000001</v>
      </c>
      <c r="U157" s="3">
        <f>Table1[[#This Row],[Range_km]]/Table1[[#This Row],[Battery_Capacity_kWh]]</f>
        <v>4.0405904059040587</v>
      </c>
      <c r="V157" s="4">
        <f>Table1[[#This Row],[Price_USD]]/Table1[[#This Row],[Range_km]]</f>
        <v>237.97696347031965</v>
      </c>
      <c r="W157" s="1" t="str">
        <f>_xlfn.IFS(Table1[[#This Row],[Price_USD]]&gt;80000,"Luxury", Table1[[#This Row],[Price_USD]]&gt;40000,"Premium",Table1[[#This Row],[Price_USD]]&lt;40000,"Budget")</f>
        <v>Luxury</v>
      </c>
    </row>
    <row r="158" spans="3:23" x14ac:dyDescent="0.35">
      <c r="C158">
        <v>157</v>
      </c>
      <c r="D158" t="s">
        <v>18</v>
      </c>
      <c r="E158" t="s">
        <v>170</v>
      </c>
      <c r="F158">
        <v>2020</v>
      </c>
      <c r="G158" t="s">
        <v>256</v>
      </c>
      <c r="H158">
        <v>31.9</v>
      </c>
      <c r="I158">
        <v>582</v>
      </c>
      <c r="J158" t="s">
        <v>273</v>
      </c>
      <c r="K158">
        <v>5.6</v>
      </c>
      <c r="L158" s="5">
        <v>121361.58</v>
      </c>
      <c r="M158" t="s">
        <v>313</v>
      </c>
      <c r="N158" t="s">
        <v>362</v>
      </c>
      <c r="O158" s="2" t="s">
        <v>376</v>
      </c>
      <c r="P158" s="1" t="str">
        <f>IFERROR(IF(ISNUMBER(Table1[[#This Row],[Safety_Rating2]]), REPT("★", Table1[[#This Row],[Safety_Rating2]]) &amp; REPT("☆", 5-Table1[[#This Row],[Safety_Rating2]]), "Unknown"), "Unknown")</f>
        <v>★★★★★</v>
      </c>
      <c r="Q158" s="1">
        <v>5</v>
      </c>
      <c r="R158">
        <v>13370</v>
      </c>
      <c r="S158">
        <v>3</v>
      </c>
      <c r="T158" s="7">
        <f t="shared" si="2"/>
        <v>1622604324.5999999</v>
      </c>
      <c r="U158" s="3">
        <f>Table1[[#This Row],[Range_km]]/Table1[[#This Row],[Battery_Capacity_kWh]]</f>
        <v>18.244514106583072</v>
      </c>
      <c r="V158" s="4">
        <f>Table1[[#This Row],[Price_USD]]/Table1[[#This Row],[Range_km]]</f>
        <v>208.52505154639175</v>
      </c>
      <c r="W158" s="1" t="str">
        <f>_xlfn.IFS(Table1[[#This Row],[Price_USD]]&gt;80000,"Luxury", Table1[[#This Row],[Price_USD]]&gt;40000,"Premium",Table1[[#This Row],[Price_USD]]&lt;40000,"Budget")</f>
        <v>Luxury</v>
      </c>
    </row>
    <row r="159" spans="3:23" x14ac:dyDescent="0.35">
      <c r="C159">
        <v>158</v>
      </c>
      <c r="D159" t="s">
        <v>43</v>
      </c>
      <c r="E159" t="s">
        <v>171</v>
      </c>
      <c r="F159">
        <v>2020</v>
      </c>
      <c r="G159" t="s">
        <v>254</v>
      </c>
      <c r="H159">
        <v>32.1</v>
      </c>
      <c r="I159">
        <v>406</v>
      </c>
      <c r="J159" t="s">
        <v>270</v>
      </c>
      <c r="K159">
        <v>10.4</v>
      </c>
      <c r="L159" s="5">
        <v>31480.87</v>
      </c>
      <c r="M159" t="s">
        <v>293</v>
      </c>
      <c r="N159" t="s">
        <v>352</v>
      </c>
      <c r="O159" s="1">
        <v>5</v>
      </c>
      <c r="P159" s="1" t="str">
        <f>IFERROR(IF(ISNUMBER(Table1[[#This Row],[Safety_Rating2]]), REPT("★", Table1[[#This Row],[Safety_Rating2]]) &amp; REPT("☆", 5-Table1[[#This Row],[Safety_Rating2]]), "Unknown"), "Unknown")</f>
        <v>★★★☆☆</v>
      </c>
      <c r="Q159" s="1">
        <v>3</v>
      </c>
      <c r="R159">
        <v>18741</v>
      </c>
      <c r="S159">
        <v>5</v>
      </c>
      <c r="T159" s="7">
        <f t="shared" si="2"/>
        <v>589982984.66999996</v>
      </c>
      <c r="U159" s="3">
        <f>Table1[[#This Row],[Range_km]]/Table1[[#This Row],[Battery_Capacity_kWh]]</f>
        <v>12.64797507788162</v>
      </c>
      <c r="V159" s="4">
        <f>Table1[[#This Row],[Price_USD]]/Table1[[#This Row],[Range_km]]</f>
        <v>77.539088669950743</v>
      </c>
      <c r="W159" s="1" t="str">
        <f>_xlfn.IFS(Table1[[#This Row],[Price_USD]]&gt;80000,"Luxury", Table1[[#This Row],[Price_USD]]&gt;40000,"Premium",Table1[[#This Row],[Price_USD]]&lt;40000,"Budget")</f>
        <v>Budget</v>
      </c>
    </row>
    <row r="160" spans="3:23" x14ac:dyDescent="0.35">
      <c r="C160">
        <v>159</v>
      </c>
      <c r="D160" t="s">
        <v>58</v>
      </c>
      <c r="E160" t="s">
        <v>172</v>
      </c>
      <c r="F160">
        <v>2017</v>
      </c>
      <c r="G160" t="s">
        <v>260</v>
      </c>
      <c r="H160">
        <v>55</v>
      </c>
      <c r="I160">
        <v>237</v>
      </c>
      <c r="J160" t="s">
        <v>271</v>
      </c>
      <c r="K160">
        <v>2.2000000000000002</v>
      </c>
      <c r="L160" s="5">
        <v>50064.89</v>
      </c>
      <c r="M160" t="s">
        <v>288</v>
      </c>
      <c r="N160" t="s">
        <v>367</v>
      </c>
      <c r="O160" s="1">
        <v>0</v>
      </c>
      <c r="P160" s="1" t="str">
        <f>IFERROR(IF(ISNUMBER(Table1[[#This Row],[Safety_Rating2]]), REPT("★", Table1[[#This Row],[Safety_Rating2]]) &amp; REPT("☆", 5-Table1[[#This Row],[Safety_Rating2]]), "Unknown"), "Unknown")</f>
        <v>★★★★★</v>
      </c>
      <c r="Q160" s="1">
        <v>5</v>
      </c>
      <c r="R160">
        <v>16246</v>
      </c>
      <c r="S160">
        <v>5</v>
      </c>
      <c r="T160" s="7">
        <f t="shared" si="2"/>
        <v>813354202.93999994</v>
      </c>
      <c r="U160" s="3">
        <f>Table1[[#This Row],[Range_km]]/Table1[[#This Row],[Battery_Capacity_kWh]]</f>
        <v>4.3090909090909095</v>
      </c>
      <c r="V160" s="4">
        <f>Table1[[#This Row],[Price_USD]]/Table1[[#This Row],[Range_km]]</f>
        <v>211.24426160337552</v>
      </c>
      <c r="W160" s="1" t="str">
        <f>_xlfn.IFS(Table1[[#This Row],[Price_USD]]&gt;80000,"Luxury", Table1[[#This Row],[Price_USD]]&gt;40000,"Premium",Table1[[#This Row],[Price_USD]]&lt;40000,"Budget")</f>
        <v>Premium</v>
      </c>
    </row>
    <row r="161" spans="3:23" x14ac:dyDescent="0.35">
      <c r="C161">
        <v>160</v>
      </c>
      <c r="D161" t="s">
        <v>45</v>
      </c>
      <c r="E161" t="s">
        <v>107</v>
      </c>
      <c r="F161">
        <v>2022</v>
      </c>
      <c r="G161" t="s">
        <v>256</v>
      </c>
      <c r="H161">
        <v>37.6</v>
      </c>
      <c r="I161">
        <v>103</v>
      </c>
      <c r="J161" t="s">
        <v>269</v>
      </c>
      <c r="K161">
        <v>4.3</v>
      </c>
      <c r="L161" s="5">
        <v>104423.06</v>
      </c>
      <c r="M161" t="s">
        <v>332</v>
      </c>
      <c r="N161" t="s">
        <v>342</v>
      </c>
      <c r="O161" s="1">
        <v>3</v>
      </c>
      <c r="P161" s="1" t="str">
        <f>IFERROR(IF(ISNUMBER(Table1[[#This Row],[Safety_Rating2]]), REPT("★", Table1[[#This Row],[Safety_Rating2]]) &amp; REPT("☆", 5-Table1[[#This Row],[Safety_Rating2]]), "Unknown"), "Unknown")</f>
        <v>★★★★★</v>
      </c>
      <c r="Q161" s="1">
        <v>5</v>
      </c>
      <c r="R161">
        <v>4460</v>
      </c>
      <c r="S161">
        <v>4</v>
      </c>
      <c r="T161" s="7">
        <f t="shared" si="2"/>
        <v>465726847.59999996</v>
      </c>
      <c r="U161" s="3">
        <f>Table1[[#This Row],[Range_km]]/Table1[[#This Row],[Battery_Capacity_kWh]]</f>
        <v>2.7393617021276593</v>
      </c>
      <c r="V161" s="4">
        <f>Table1[[#This Row],[Price_USD]]/Table1[[#This Row],[Range_km]]</f>
        <v>1013.8161165048543</v>
      </c>
      <c r="W161" s="1" t="str">
        <f>_xlfn.IFS(Table1[[#This Row],[Price_USD]]&gt;80000,"Luxury", Table1[[#This Row],[Price_USD]]&gt;40000,"Premium",Table1[[#This Row],[Price_USD]]&lt;40000,"Budget")</f>
        <v>Luxury</v>
      </c>
    </row>
    <row r="162" spans="3:23" x14ac:dyDescent="0.35">
      <c r="C162">
        <v>161</v>
      </c>
      <c r="D162" t="s">
        <v>24</v>
      </c>
      <c r="E162" t="s">
        <v>77</v>
      </c>
      <c r="F162">
        <v>2022</v>
      </c>
      <c r="G162" t="s">
        <v>261</v>
      </c>
      <c r="H162">
        <v>43.1</v>
      </c>
      <c r="I162">
        <v>303</v>
      </c>
      <c r="J162" t="s">
        <v>270</v>
      </c>
      <c r="K162">
        <v>3.9</v>
      </c>
      <c r="L162" s="5">
        <v>113394.93</v>
      </c>
      <c r="M162" t="s">
        <v>321</v>
      </c>
      <c r="N162" t="s">
        <v>368</v>
      </c>
      <c r="O162" s="1">
        <v>2</v>
      </c>
      <c r="P162" s="1" t="str">
        <f>IFERROR(IF(ISNUMBER(Table1[[#This Row],[Safety_Rating2]]), REPT("★", Table1[[#This Row],[Safety_Rating2]]) &amp; REPT("☆", 5-Table1[[#This Row],[Safety_Rating2]]), "Unknown"), "Unknown")</f>
        <v>★★★★☆</v>
      </c>
      <c r="Q162" s="1">
        <v>4</v>
      </c>
      <c r="R162">
        <v>11960</v>
      </c>
      <c r="S162">
        <v>3</v>
      </c>
      <c r="T162" s="7">
        <f t="shared" si="2"/>
        <v>1356203362.8</v>
      </c>
      <c r="U162" s="3">
        <f>Table1[[#This Row],[Range_km]]/Table1[[#This Row],[Battery_Capacity_kWh]]</f>
        <v>7.0301624129930396</v>
      </c>
      <c r="V162" s="4">
        <f>Table1[[#This Row],[Price_USD]]/Table1[[#This Row],[Range_km]]</f>
        <v>374.24069306930693</v>
      </c>
      <c r="W162" s="1" t="str">
        <f>_xlfn.IFS(Table1[[#This Row],[Price_USD]]&gt;80000,"Luxury", Table1[[#This Row],[Price_USD]]&gt;40000,"Premium",Table1[[#This Row],[Price_USD]]&lt;40000,"Budget")</f>
        <v>Luxury</v>
      </c>
    </row>
    <row r="163" spans="3:23" x14ac:dyDescent="0.35">
      <c r="C163">
        <v>162</v>
      </c>
      <c r="D163" t="s">
        <v>65</v>
      </c>
      <c r="E163" t="s">
        <v>173</v>
      </c>
      <c r="F163">
        <v>2024</v>
      </c>
      <c r="G163" t="s">
        <v>254</v>
      </c>
      <c r="H163">
        <v>43.4</v>
      </c>
      <c r="I163">
        <v>493</v>
      </c>
      <c r="J163" t="s">
        <v>275</v>
      </c>
      <c r="K163">
        <v>11.5</v>
      </c>
      <c r="L163" s="5">
        <v>85394.67</v>
      </c>
      <c r="M163" t="s">
        <v>292</v>
      </c>
      <c r="N163" t="s">
        <v>357</v>
      </c>
      <c r="O163" s="1">
        <v>2</v>
      </c>
      <c r="P163" s="1" t="str">
        <f>IFERROR(IF(ISNUMBER(Table1[[#This Row],[Safety_Rating2]]), REPT("★", Table1[[#This Row],[Safety_Rating2]]) &amp; REPT("☆", 5-Table1[[#This Row],[Safety_Rating2]]), "Unknown"), "Unknown")</f>
        <v>Unknown</v>
      </c>
      <c r="Q163" s="2" t="s">
        <v>376</v>
      </c>
      <c r="R163">
        <v>13406</v>
      </c>
      <c r="S163">
        <v>5</v>
      </c>
      <c r="T163" s="7">
        <f t="shared" si="2"/>
        <v>1144800946.02</v>
      </c>
      <c r="U163" s="3">
        <f>Table1[[#This Row],[Range_km]]/Table1[[#This Row],[Battery_Capacity_kWh]]</f>
        <v>11.359447004608295</v>
      </c>
      <c r="V163" s="4">
        <f>Table1[[#This Row],[Price_USD]]/Table1[[#This Row],[Range_km]]</f>
        <v>173.21434077079107</v>
      </c>
      <c r="W163" s="1" t="str">
        <f>_xlfn.IFS(Table1[[#This Row],[Price_USD]]&gt;80000,"Luxury", Table1[[#This Row],[Price_USD]]&gt;40000,"Premium",Table1[[#This Row],[Price_USD]]&lt;40000,"Budget")</f>
        <v>Luxury</v>
      </c>
    </row>
    <row r="164" spans="3:23" x14ac:dyDescent="0.35">
      <c r="C164">
        <v>163</v>
      </c>
      <c r="D164" t="s">
        <v>66</v>
      </c>
      <c r="E164" t="s">
        <v>163</v>
      </c>
      <c r="F164">
        <v>2025</v>
      </c>
      <c r="G164" t="s">
        <v>263</v>
      </c>
      <c r="H164">
        <v>51.5</v>
      </c>
      <c r="I164">
        <v>437</v>
      </c>
      <c r="J164" t="s">
        <v>265</v>
      </c>
      <c r="K164">
        <v>8.6999999999999993</v>
      </c>
      <c r="L164" s="5">
        <v>124689.21</v>
      </c>
      <c r="M164" t="s">
        <v>324</v>
      </c>
      <c r="N164" t="s">
        <v>374</v>
      </c>
      <c r="O164" s="1">
        <v>3</v>
      </c>
      <c r="P164" s="1" t="str">
        <f>IFERROR(IF(ISNUMBER(Table1[[#This Row],[Safety_Rating2]]), REPT("★", Table1[[#This Row],[Safety_Rating2]]) &amp; REPT("☆", 5-Table1[[#This Row],[Safety_Rating2]]), "Unknown"), "Unknown")</f>
        <v>★★★★★</v>
      </c>
      <c r="Q164" s="1">
        <v>5</v>
      </c>
      <c r="R164">
        <v>13706</v>
      </c>
      <c r="S164">
        <v>5</v>
      </c>
      <c r="T164" s="7">
        <f t="shared" si="2"/>
        <v>1708990312.26</v>
      </c>
      <c r="U164" s="3">
        <f>Table1[[#This Row],[Range_km]]/Table1[[#This Row],[Battery_Capacity_kWh]]</f>
        <v>8.4854368932038842</v>
      </c>
      <c r="V164" s="4">
        <f>Table1[[#This Row],[Price_USD]]/Table1[[#This Row],[Range_km]]</f>
        <v>285.33000000000004</v>
      </c>
      <c r="W164" s="1" t="str">
        <f>_xlfn.IFS(Table1[[#This Row],[Price_USD]]&gt;80000,"Luxury", Table1[[#This Row],[Price_USD]]&gt;40000,"Premium",Table1[[#This Row],[Price_USD]]&lt;40000,"Budget")</f>
        <v>Luxury</v>
      </c>
    </row>
    <row r="165" spans="3:23" x14ac:dyDescent="0.35">
      <c r="C165">
        <v>164</v>
      </c>
      <c r="D165" t="s">
        <v>35</v>
      </c>
      <c r="E165" t="s">
        <v>142</v>
      </c>
      <c r="F165">
        <v>2023</v>
      </c>
      <c r="G165" t="s">
        <v>259</v>
      </c>
      <c r="H165">
        <v>103</v>
      </c>
      <c r="I165">
        <v>143</v>
      </c>
      <c r="J165" t="s">
        <v>272</v>
      </c>
      <c r="K165">
        <v>9.3000000000000007</v>
      </c>
      <c r="L165" s="5">
        <v>108912.2</v>
      </c>
      <c r="M165" t="s">
        <v>296</v>
      </c>
      <c r="N165" t="s">
        <v>337</v>
      </c>
      <c r="O165" s="1">
        <v>0</v>
      </c>
      <c r="P165" s="1" t="str">
        <f>IFERROR(IF(ISNUMBER(Table1[[#This Row],[Safety_Rating2]]), REPT("★", Table1[[#This Row],[Safety_Rating2]]) &amp; REPT("☆", 5-Table1[[#This Row],[Safety_Rating2]]), "Unknown"), "Unknown")</f>
        <v>★★★★★</v>
      </c>
      <c r="Q165" s="1">
        <v>5</v>
      </c>
      <c r="R165">
        <v>13094</v>
      </c>
      <c r="S165">
        <v>4</v>
      </c>
      <c r="T165" s="7">
        <f t="shared" si="2"/>
        <v>1426096346.8</v>
      </c>
      <c r="U165" s="3">
        <f>Table1[[#This Row],[Range_km]]/Table1[[#This Row],[Battery_Capacity_kWh]]</f>
        <v>1.3883495145631068</v>
      </c>
      <c r="V165" s="4">
        <f>Table1[[#This Row],[Price_USD]]/Table1[[#This Row],[Range_km]]</f>
        <v>761.62377622377619</v>
      </c>
      <c r="W165" s="1" t="str">
        <f>_xlfn.IFS(Table1[[#This Row],[Price_USD]]&gt;80000,"Luxury", Table1[[#This Row],[Price_USD]]&gt;40000,"Premium",Table1[[#This Row],[Price_USD]]&lt;40000,"Budget")</f>
        <v>Luxury</v>
      </c>
    </row>
    <row r="166" spans="3:23" x14ac:dyDescent="0.35">
      <c r="C166">
        <v>165</v>
      </c>
      <c r="D166" t="s">
        <v>47</v>
      </c>
      <c r="E166" t="s">
        <v>174</v>
      </c>
      <c r="F166">
        <v>2016</v>
      </c>
      <c r="G166" t="s">
        <v>258</v>
      </c>
      <c r="H166">
        <v>32.799999999999997</v>
      </c>
      <c r="I166">
        <v>213</v>
      </c>
      <c r="J166" t="s">
        <v>268</v>
      </c>
      <c r="K166">
        <v>5.6</v>
      </c>
      <c r="L166" s="5">
        <v>76936.100000000006</v>
      </c>
      <c r="M166" t="s">
        <v>311</v>
      </c>
      <c r="N166" t="s">
        <v>366</v>
      </c>
      <c r="O166" s="1">
        <v>1</v>
      </c>
      <c r="P166" s="1" t="str">
        <f>IFERROR(IF(ISNUMBER(Table1[[#This Row],[Safety_Rating2]]), REPT("★", Table1[[#This Row],[Safety_Rating2]]) &amp; REPT("☆", 5-Table1[[#This Row],[Safety_Rating2]]), "Unknown"), "Unknown")</f>
        <v>Unknown</v>
      </c>
      <c r="Q166" s="2" t="s">
        <v>376</v>
      </c>
      <c r="R166">
        <v>3425</v>
      </c>
      <c r="S166">
        <v>4</v>
      </c>
      <c r="T166" s="7">
        <f t="shared" si="2"/>
        <v>263506142.50000003</v>
      </c>
      <c r="U166" s="3">
        <f>Table1[[#This Row],[Range_km]]/Table1[[#This Row],[Battery_Capacity_kWh]]</f>
        <v>6.4939024390243905</v>
      </c>
      <c r="V166" s="4">
        <f>Table1[[#This Row],[Price_USD]]/Table1[[#This Row],[Range_km]]</f>
        <v>361.20234741784043</v>
      </c>
      <c r="W166" s="1" t="str">
        <f>_xlfn.IFS(Table1[[#This Row],[Price_USD]]&gt;80000,"Luxury", Table1[[#This Row],[Price_USD]]&gt;40000,"Premium",Table1[[#This Row],[Price_USD]]&lt;40000,"Budget")</f>
        <v>Premium</v>
      </c>
    </row>
    <row r="167" spans="3:23" x14ac:dyDescent="0.35">
      <c r="C167">
        <v>166</v>
      </c>
      <c r="D167" t="s">
        <v>39</v>
      </c>
      <c r="E167" t="s">
        <v>175</v>
      </c>
      <c r="F167">
        <v>2016</v>
      </c>
      <c r="G167" t="s">
        <v>251</v>
      </c>
      <c r="H167">
        <v>142.30000000000001</v>
      </c>
      <c r="I167">
        <v>172</v>
      </c>
      <c r="J167" t="s">
        <v>279</v>
      </c>
      <c r="K167">
        <v>4.0999999999999996</v>
      </c>
      <c r="L167" s="5">
        <v>84639.92</v>
      </c>
      <c r="M167" t="s">
        <v>318</v>
      </c>
      <c r="N167" t="s">
        <v>356</v>
      </c>
      <c r="O167" s="1">
        <v>3</v>
      </c>
      <c r="P167" s="1" t="str">
        <f>IFERROR(IF(ISNUMBER(Table1[[#This Row],[Safety_Rating2]]), REPT("★", Table1[[#This Row],[Safety_Rating2]]) &amp; REPT("☆", 5-Table1[[#This Row],[Safety_Rating2]]), "Unknown"), "Unknown")</f>
        <v>★★★★☆</v>
      </c>
      <c r="Q167" s="1">
        <v>4</v>
      </c>
      <c r="R167">
        <v>10450</v>
      </c>
      <c r="S167">
        <v>3</v>
      </c>
      <c r="T167" s="7">
        <f t="shared" si="2"/>
        <v>884487164</v>
      </c>
      <c r="U167" s="3">
        <f>Table1[[#This Row],[Range_km]]/Table1[[#This Row],[Battery_Capacity_kWh]]</f>
        <v>1.2087139845397048</v>
      </c>
      <c r="V167" s="4">
        <f>Table1[[#This Row],[Price_USD]]/Table1[[#This Row],[Range_km]]</f>
        <v>492.0925581395349</v>
      </c>
      <c r="W167" s="1" t="str">
        <f>_xlfn.IFS(Table1[[#This Row],[Price_USD]]&gt;80000,"Luxury", Table1[[#This Row],[Price_USD]]&gt;40000,"Premium",Table1[[#This Row],[Price_USD]]&lt;40000,"Budget")</f>
        <v>Luxury</v>
      </c>
    </row>
    <row r="168" spans="3:23" x14ac:dyDescent="0.35">
      <c r="C168">
        <v>167</v>
      </c>
      <c r="D168" t="s">
        <v>61</v>
      </c>
      <c r="E168" t="s">
        <v>146</v>
      </c>
      <c r="F168">
        <v>2016</v>
      </c>
      <c r="G168" t="s">
        <v>258</v>
      </c>
      <c r="H168">
        <v>130.4</v>
      </c>
      <c r="I168">
        <v>431</v>
      </c>
      <c r="J168" t="s">
        <v>272</v>
      </c>
      <c r="K168">
        <v>8.3000000000000007</v>
      </c>
      <c r="L168" s="5">
        <v>49722.49</v>
      </c>
      <c r="M168" t="s">
        <v>333</v>
      </c>
      <c r="N168" t="s">
        <v>345</v>
      </c>
      <c r="O168" s="1">
        <v>4</v>
      </c>
      <c r="P168" s="1" t="str">
        <f>IFERROR(IF(ISNUMBER(Table1[[#This Row],[Safety_Rating2]]), REPT("★", Table1[[#This Row],[Safety_Rating2]]) &amp; REPT("☆", 5-Table1[[#This Row],[Safety_Rating2]]), "Unknown"), "Unknown")</f>
        <v>★★★★☆</v>
      </c>
      <c r="Q168" s="1">
        <v>4</v>
      </c>
      <c r="R168">
        <v>7597</v>
      </c>
      <c r="S168">
        <v>4</v>
      </c>
      <c r="T168" s="7">
        <f t="shared" si="2"/>
        <v>377741756.52999997</v>
      </c>
      <c r="U168" s="3">
        <f>Table1[[#This Row],[Range_km]]/Table1[[#This Row],[Battery_Capacity_kWh]]</f>
        <v>3.30521472392638</v>
      </c>
      <c r="V168" s="4">
        <f>Table1[[#This Row],[Price_USD]]/Table1[[#This Row],[Range_km]]</f>
        <v>115.3654060324826</v>
      </c>
      <c r="W168" s="1" t="str">
        <f>_xlfn.IFS(Table1[[#This Row],[Price_USD]]&gt;80000,"Luxury", Table1[[#This Row],[Price_USD]]&gt;40000,"Premium",Table1[[#This Row],[Price_USD]]&lt;40000,"Budget")</f>
        <v>Premium</v>
      </c>
    </row>
    <row r="169" spans="3:23" x14ac:dyDescent="0.35">
      <c r="C169">
        <v>168</v>
      </c>
      <c r="D169" t="s">
        <v>16</v>
      </c>
      <c r="E169" t="s">
        <v>69</v>
      </c>
      <c r="F169">
        <v>2017</v>
      </c>
      <c r="G169" t="s">
        <v>257</v>
      </c>
      <c r="H169">
        <v>105.5</v>
      </c>
      <c r="I169">
        <v>302</v>
      </c>
      <c r="J169" t="s">
        <v>275</v>
      </c>
      <c r="K169">
        <v>9</v>
      </c>
      <c r="L169" s="5">
        <v>135971.68</v>
      </c>
      <c r="M169" t="s">
        <v>312</v>
      </c>
      <c r="N169" t="s">
        <v>366</v>
      </c>
      <c r="O169" s="1">
        <v>0</v>
      </c>
      <c r="P169" s="1" t="str">
        <f>IFERROR(IF(ISNUMBER(Table1[[#This Row],[Safety_Rating2]]), REPT("★", Table1[[#This Row],[Safety_Rating2]]) &amp; REPT("☆", 5-Table1[[#This Row],[Safety_Rating2]]), "Unknown"), "Unknown")</f>
        <v>★★★★★</v>
      </c>
      <c r="Q169" s="1">
        <v>5</v>
      </c>
      <c r="R169">
        <v>2050</v>
      </c>
      <c r="S169">
        <v>5</v>
      </c>
      <c r="T169" s="7">
        <f t="shared" si="2"/>
        <v>278741944</v>
      </c>
      <c r="U169" s="3">
        <f>Table1[[#This Row],[Range_km]]/Table1[[#This Row],[Battery_Capacity_kWh]]</f>
        <v>2.8625592417061609</v>
      </c>
      <c r="V169" s="4">
        <f>Table1[[#This Row],[Price_USD]]/Table1[[#This Row],[Range_km]]</f>
        <v>450.23735099337745</v>
      </c>
      <c r="W169" s="1" t="str">
        <f>_xlfn.IFS(Table1[[#This Row],[Price_USD]]&gt;80000,"Luxury", Table1[[#This Row],[Price_USD]]&gt;40000,"Premium",Table1[[#This Row],[Price_USD]]&lt;40000,"Budget")</f>
        <v>Luxury</v>
      </c>
    </row>
    <row r="170" spans="3:23" x14ac:dyDescent="0.35">
      <c r="C170">
        <v>169</v>
      </c>
      <c r="D170" t="s">
        <v>51</v>
      </c>
      <c r="E170" t="s">
        <v>135</v>
      </c>
      <c r="F170">
        <v>2020</v>
      </c>
      <c r="G170" t="s">
        <v>261</v>
      </c>
      <c r="H170">
        <v>45.6</v>
      </c>
      <c r="I170">
        <v>158</v>
      </c>
      <c r="J170" t="s">
        <v>278</v>
      </c>
      <c r="K170">
        <v>8.1999999999999993</v>
      </c>
      <c r="L170" s="5">
        <v>88738.08</v>
      </c>
      <c r="M170" t="s">
        <v>326</v>
      </c>
      <c r="N170" t="s">
        <v>347</v>
      </c>
      <c r="O170" s="1">
        <v>4</v>
      </c>
      <c r="P170" s="1" t="str">
        <f>IFERROR(IF(ISNUMBER(Table1[[#This Row],[Safety_Rating2]]), REPT("★", Table1[[#This Row],[Safety_Rating2]]) &amp; REPT("☆", 5-Table1[[#This Row],[Safety_Rating2]]), "Unknown"), "Unknown")</f>
        <v>★★★★☆</v>
      </c>
      <c r="Q170" s="1">
        <v>4</v>
      </c>
      <c r="R170">
        <v>15003</v>
      </c>
      <c r="S170">
        <v>5</v>
      </c>
      <c r="T170" s="7">
        <f t="shared" si="2"/>
        <v>1331337414.24</v>
      </c>
      <c r="U170" s="3">
        <f>Table1[[#This Row],[Range_km]]/Table1[[#This Row],[Battery_Capacity_kWh]]</f>
        <v>3.4649122807017543</v>
      </c>
      <c r="V170" s="4">
        <f>Table1[[#This Row],[Price_USD]]/Table1[[#This Row],[Range_km]]</f>
        <v>561.63341772151898</v>
      </c>
      <c r="W170" s="1" t="str">
        <f>_xlfn.IFS(Table1[[#This Row],[Price_USD]]&gt;80000,"Luxury", Table1[[#This Row],[Price_USD]]&gt;40000,"Premium",Table1[[#This Row],[Price_USD]]&lt;40000,"Budget")</f>
        <v>Luxury</v>
      </c>
    </row>
    <row r="171" spans="3:23" x14ac:dyDescent="0.35">
      <c r="C171">
        <v>170</v>
      </c>
      <c r="D171" t="s">
        <v>37</v>
      </c>
      <c r="E171" t="s">
        <v>124</v>
      </c>
      <c r="F171">
        <v>2024</v>
      </c>
      <c r="G171" t="s">
        <v>259</v>
      </c>
      <c r="H171">
        <v>31</v>
      </c>
      <c r="I171">
        <v>168</v>
      </c>
      <c r="J171" t="s">
        <v>270</v>
      </c>
      <c r="K171">
        <v>1.9</v>
      </c>
      <c r="L171" s="5">
        <v>66645.600000000006</v>
      </c>
      <c r="M171" t="s">
        <v>325</v>
      </c>
      <c r="N171" t="s">
        <v>338</v>
      </c>
      <c r="O171" s="1">
        <v>4</v>
      </c>
      <c r="P171" s="1" t="str">
        <f>IFERROR(IF(ISNUMBER(Table1[[#This Row],[Safety_Rating2]]), REPT("★", Table1[[#This Row],[Safety_Rating2]]) &amp; REPT("☆", 5-Table1[[#This Row],[Safety_Rating2]]), "Unknown"), "Unknown")</f>
        <v>★★★★★</v>
      </c>
      <c r="Q171" s="1">
        <v>5</v>
      </c>
      <c r="R171">
        <v>12573</v>
      </c>
      <c r="S171">
        <v>4</v>
      </c>
      <c r="T171" s="7">
        <f t="shared" si="2"/>
        <v>837935128.80000007</v>
      </c>
      <c r="U171" s="3">
        <f>Table1[[#This Row],[Range_km]]/Table1[[#This Row],[Battery_Capacity_kWh]]</f>
        <v>5.419354838709677</v>
      </c>
      <c r="V171" s="4">
        <f>Table1[[#This Row],[Price_USD]]/Table1[[#This Row],[Range_km]]</f>
        <v>396.70000000000005</v>
      </c>
      <c r="W171" s="1" t="str">
        <f>_xlfn.IFS(Table1[[#This Row],[Price_USD]]&gt;80000,"Luxury", Table1[[#This Row],[Price_USD]]&gt;40000,"Premium",Table1[[#This Row],[Price_USD]]&lt;40000,"Budget")</f>
        <v>Premium</v>
      </c>
    </row>
    <row r="172" spans="3:23" x14ac:dyDescent="0.35">
      <c r="C172">
        <v>171</v>
      </c>
      <c r="D172" t="s">
        <v>37</v>
      </c>
      <c r="E172" t="s">
        <v>94</v>
      </c>
      <c r="F172">
        <v>2025</v>
      </c>
      <c r="G172" t="s">
        <v>254</v>
      </c>
      <c r="H172">
        <v>110.1</v>
      </c>
      <c r="I172">
        <v>430</v>
      </c>
      <c r="J172" t="s">
        <v>276</v>
      </c>
      <c r="K172">
        <v>6.9</v>
      </c>
      <c r="L172" s="5">
        <v>88757.04</v>
      </c>
      <c r="M172" t="s">
        <v>304</v>
      </c>
      <c r="N172" t="s">
        <v>346</v>
      </c>
      <c r="O172" s="1">
        <v>3</v>
      </c>
      <c r="P172" s="1" t="str">
        <f>IFERROR(IF(ISNUMBER(Table1[[#This Row],[Safety_Rating2]]), REPT("★", Table1[[#This Row],[Safety_Rating2]]) &amp; REPT("☆", 5-Table1[[#This Row],[Safety_Rating2]]), "Unknown"), "Unknown")</f>
        <v>★★★☆☆</v>
      </c>
      <c r="Q172" s="1">
        <v>3</v>
      </c>
      <c r="R172">
        <v>15879</v>
      </c>
      <c r="S172">
        <v>3</v>
      </c>
      <c r="T172" s="7">
        <f t="shared" si="2"/>
        <v>1409373038.1599998</v>
      </c>
      <c r="U172" s="3">
        <f>Table1[[#This Row],[Range_km]]/Table1[[#This Row],[Battery_Capacity_kWh]]</f>
        <v>3.9055404178019986</v>
      </c>
      <c r="V172" s="4">
        <f>Table1[[#This Row],[Price_USD]]/Table1[[#This Row],[Range_km]]</f>
        <v>206.41172093023255</v>
      </c>
      <c r="W172" s="1" t="str">
        <f>_xlfn.IFS(Table1[[#This Row],[Price_USD]]&gt;80000,"Luxury", Table1[[#This Row],[Price_USD]]&gt;40000,"Premium",Table1[[#This Row],[Price_USD]]&lt;40000,"Budget")</f>
        <v>Luxury</v>
      </c>
    </row>
    <row r="173" spans="3:23" x14ac:dyDescent="0.35">
      <c r="C173">
        <v>172</v>
      </c>
      <c r="D173" t="s">
        <v>36</v>
      </c>
      <c r="E173" t="s">
        <v>91</v>
      </c>
      <c r="F173">
        <v>2023</v>
      </c>
      <c r="G173" t="s">
        <v>254</v>
      </c>
      <c r="H173">
        <v>104.9</v>
      </c>
      <c r="I173">
        <v>309</v>
      </c>
      <c r="J173" t="s">
        <v>271</v>
      </c>
      <c r="K173">
        <v>5.3</v>
      </c>
      <c r="L173" s="5">
        <v>130787.02</v>
      </c>
      <c r="M173" t="s">
        <v>321</v>
      </c>
      <c r="N173" t="s">
        <v>337</v>
      </c>
      <c r="O173" s="2" t="s">
        <v>376</v>
      </c>
      <c r="P173" s="1" t="str">
        <f>IFERROR(IF(ISNUMBER(Table1[[#This Row],[Safety_Rating2]]), REPT("★", Table1[[#This Row],[Safety_Rating2]]) &amp; REPT("☆", 5-Table1[[#This Row],[Safety_Rating2]]), "Unknown"), "Unknown")</f>
        <v>★★★★☆</v>
      </c>
      <c r="Q173" s="1">
        <v>4</v>
      </c>
      <c r="R173">
        <v>1071</v>
      </c>
      <c r="S173">
        <v>4</v>
      </c>
      <c r="T173" s="7">
        <f t="shared" si="2"/>
        <v>140072898.42000002</v>
      </c>
      <c r="U173" s="3">
        <f>Table1[[#This Row],[Range_km]]/Table1[[#This Row],[Battery_Capacity_kWh]]</f>
        <v>2.9456625357483315</v>
      </c>
      <c r="V173" s="4">
        <f>Table1[[#This Row],[Price_USD]]/Table1[[#This Row],[Range_km]]</f>
        <v>423.25896440129452</v>
      </c>
      <c r="W173" s="1" t="str">
        <f>_xlfn.IFS(Table1[[#This Row],[Price_USD]]&gt;80000,"Luxury", Table1[[#This Row],[Price_USD]]&gt;40000,"Premium",Table1[[#This Row],[Price_USD]]&lt;40000,"Budget")</f>
        <v>Luxury</v>
      </c>
    </row>
    <row r="174" spans="3:23" x14ac:dyDescent="0.35">
      <c r="C174">
        <v>173</v>
      </c>
      <c r="D174" t="s">
        <v>40</v>
      </c>
      <c r="E174" t="s">
        <v>98</v>
      </c>
      <c r="F174">
        <v>2017</v>
      </c>
      <c r="G174" t="s">
        <v>264</v>
      </c>
      <c r="H174">
        <v>79.5</v>
      </c>
      <c r="I174">
        <v>480</v>
      </c>
      <c r="J174" t="s">
        <v>271</v>
      </c>
      <c r="K174">
        <v>6.8</v>
      </c>
      <c r="L174" s="5">
        <v>43585.32</v>
      </c>
      <c r="M174" t="s">
        <v>287</v>
      </c>
      <c r="N174" t="s">
        <v>358</v>
      </c>
      <c r="O174" s="1">
        <v>2</v>
      </c>
      <c r="P174" s="1" t="str">
        <f>IFERROR(IF(ISNUMBER(Table1[[#This Row],[Safety_Rating2]]), REPT("★", Table1[[#This Row],[Safety_Rating2]]) &amp; REPT("☆", 5-Table1[[#This Row],[Safety_Rating2]]), "Unknown"), "Unknown")</f>
        <v>★★★★★</v>
      </c>
      <c r="Q174" s="1">
        <v>5</v>
      </c>
      <c r="R174">
        <v>14462</v>
      </c>
      <c r="S174">
        <v>5</v>
      </c>
      <c r="T174" s="7">
        <f t="shared" si="2"/>
        <v>630330897.84000003</v>
      </c>
      <c r="U174" s="3">
        <f>Table1[[#This Row],[Range_km]]/Table1[[#This Row],[Battery_Capacity_kWh]]</f>
        <v>6.0377358490566042</v>
      </c>
      <c r="V174" s="4">
        <f>Table1[[#This Row],[Price_USD]]/Table1[[#This Row],[Range_km]]</f>
        <v>90.802750000000003</v>
      </c>
      <c r="W174" s="1" t="str">
        <f>_xlfn.IFS(Table1[[#This Row],[Price_USD]]&gt;80000,"Luxury", Table1[[#This Row],[Price_USD]]&gt;40000,"Premium",Table1[[#This Row],[Price_USD]]&lt;40000,"Budget")</f>
        <v>Premium</v>
      </c>
    </row>
    <row r="175" spans="3:23" x14ac:dyDescent="0.35">
      <c r="C175">
        <v>174</v>
      </c>
      <c r="D175" t="s">
        <v>53</v>
      </c>
      <c r="E175" t="s">
        <v>127</v>
      </c>
      <c r="F175">
        <v>2016</v>
      </c>
      <c r="G175" t="s">
        <v>250</v>
      </c>
      <c r="H175">
        <v>127.9</v>
      </c>
      <c r="I175">
        <v>484</v>
      </c>
      <c r="J175" t="s">
        <v>268</v>
      </c>
      <c r="K175">
        <v>3.9</v>
      </c>
      <c r="L175" s="5">
        <v>149917.51999999999</v>
      </c>
      <c r="M175" t="s">
        <v>312</v>
      </c>
      <c r="N175" t="s">
        <v>364</v>
      </c>
      <c r="O175" s="1">
        <v>0</v>
      </c>
      <c r="P175" s="1" t="str">
        <f>IFERROR(IF(ISNUMBER(Table1[[#This Row],[Safety_Rating2]]), REPT("★", Table1[[#This Row],[Safety_Rating2]]) &amp; REPT("☆", 5-Table1[[#This Row],[Safety_Rating2]]), "Unknown"), "Unknown")</f>
        <v>★★★☆☆</v>
      </c>
      <c r="Q175" s="1">
        <v>3</v>
      </c>
      <c r="R175">
        <v>6877</v>
      </c>
      <c r="S175">
        <v>5</v>
      </c>
      <c r="T175" s="7">
        <f t="shared" si="2"/>
        <v>1030982785.04</v>
      </c>
      <c r="U175" s="3">
        <f>Table1[[#This Row],[Range_km]]/Table1[[#This Row],[Battery_Capacity_kWh]]</f>
        <v>3.7842064112587956</v>
      </c>
      <c r="V175" s="4">
        <f>Table1[[#This Row],[Price_USD]]/Table1[[#This Row],[Range_km]]</f>
        <v>309.7469421487603</v>
      </c>
      <c r="W175" s="1" t="str">
        <f>_xlfn.IFS(Table1[[#This Row],[Price_USD]]&gt;80000,"Luxury", Table1[[#This Row],[Price_USD]]&gt;40000,"Premium",Table1[[#This Row],[Price_USD]]&lt;40000,"Budget")</f>
        <v>Luxury</v>
      </c>
    </row>
    <row r="176" spans="3:23" x14ac:dyDescent="0.35">
      <c r="C176">
        <v>175</v>
      </c>
      <c r="D176" t="s">
        <v>21</v>
      </c>
      <c r="E176" t="s">
        <v>104</v>
      </c>
      <c r="F176">
        <v>2024</v>
      </c>
      <c r="G176" t="s">
        <v>257</v>
      </c>
      <c r="H176">
        <v>75.7</v>
      </c>
      <c r="I176">
        <v>415</v>
      </c>
      <c r="J176" t="s">
        <v>265</v>
      </c>
      <c r="K176">
        <v>9.5</v>
      </c>
      <c r="L176" s="5">
        <v>127623.58</v>
      </c>
      <c r="M176" t="s">
        <v>332</v>
      </c>
      <c r="N176" t="s">
        <v>344</v>
      </c>
      <c r="O176" s="1">
        <v>4</v>
      </c>
      <c r="P176" s="1" t="str">
        <f>IFERROR(IF(ISNUMBER(Table1[[#This Row],[Safety_Rating2]]), REPT("★", Table1[[#This Row],[Safety_Rating2]]) &amp; REPT("☆", 5-Table1[[#This Row],[Safety_Rating2]]), "Unknown"), "Unknown")</f>
        <v>★★★★☆</v>
      </c>
      <c r="Q176" s="1">
        <v>4</v>
      </c>
      <c r="R176">
        <v>9589</v>
      </c>
      <c r="S176">
        <v>4</v>
      </c>
      <c r="T176" s="7">
        <f t="shared" si="2"/>
        <v>1223782508.6200001</v>
      </c>
      <c r="U176" s="3">
        <f>Table1[[#This Row],[Range_km]]/Table1[[#This Row],[Battery_Capacity_kWh]]</f>
        <v>5.4821664464993392</v>
      </c>
      <c r="V176" s="4">
        <f>Table1[[#This Row],[Price_USD]]/Table1[[#This Row],[Range_km]]</f>
        <v>307.52669879518072</v>
      </c>
      <c r="W176" s="1" t="str">
        <f>_xlfn.IFS(Table1[[#This Row],[Price_USD]]&gt;80000,"Luxury", Table1[[#This Row],[Price_USD]]&gt;40000,"Premium",Table1[[#This Row],[Price_USD]]&lt;40000,"Budget")</f>
        <v>Luxury</v>
      </c>
    </row>
    <row r="177" spans="3:23" x14ac:dyDescent="0.35">
      <c r="C177">
        <v>176</v>
      </c>
      <c r="D177" t="s">
        <v>65</v>
      </c>
      <c r="E177" t="s">
        <v>176</v>
      </c>
      <c r="F177">
        <v>2023</v>
      </c>
      <c r="G177" t="s">
        <v>255</v>
      </c>
      <c r="H177">
        <v>108.3</v>
      </c>
      <c r="I177">
        <v>148</v>
      </c>
      <c r="J177" t="s">
        <v>265</v>
      </c>
      <c r="K177">
        <v>11.6</v>
      </c>
      <c r="L177" s="5">
        <v>124282.93</v>
      </c>
      <c r="M177" t="s">
        <v>334</v>
      </c>
      <c r="N177" t="s">
        <v>358</v>
      </c>
      <c r="O177" s="1">
        <v>1</v>
      </c>
      <c r="P177" s="1" t="str">
        <f>IFERROR(IF(ISNUMBER(Table1[[#This Row],[Safety_Rating2]]), REPT("★", Table1[[#This Row],[Safety_Rating2]]) &amp; REPT("☆", 5-Table1[[#This Row],[Safety_Rating2]]), "Unknown"), "Unknown")</f>
        <v>★★★☆☆</v>
      </c>
      <c r="Q177" s="1">
        <v>3</v>
      </c>
      <c r="R177">
        <v>10554</v>
      </c>
      <c r="S177">
        <v>3</v>
      </c>
      <c r="T177" s="7">
        <f t="shared" si="2"/>
        <v>1311682043.22</v>
      </c>
      <c r="U177" s="3">
        <f>Table1[[#This Row],[Range_km]]/Table1[[#This Row],[Battery_Capacity_kWh]]</f>
        <v>1.3665743305632503</v>
      </c>
      <c r="V177" s="4">
        <f>Table1[[#This Row],[Price_USD]]/Table1[[#This Row],[Range_km]]</f>
        <v>839.74952702702694</v>
      </c>
      <c r="W177" s="1" t="str">
        <f>_xlfn.IFS(Table1[[#This Row],[Price_USD]]&gt;80000,"Luxury", Table1[[#This Row],[Price_USD]]&gt;40000,"Premium",Table1[[#This Row],[Price_USD]]&lt;40000,"Budget")</f>
        <v>Luxury</v>
      </c>
    </row>
    <row r="178" spans="3:23" x14ac:dyDescent="0.35">
      <c r="C178">
        <v>177</v>
      </c>
      <c r="D178" t="s">
        <v>23</v>
      </c>
      <c r="E178" t="s">
        <v>109</v>
      </c>
      <c r="F178">
        <v>2021</v>
      </c>
      <c r="G178" t="s">
        <v>262</v>
      </c>
      <c r="H178">
        <v>38.5</v>
      </c>
      <c r="I178">
        <v>423</v>
      </c>
      <c r="J178" t="s">
        <v>278</v>
      </c>
      <c r="K178">
        <v>7.7</v>
      </c>
      <c r="L178" s="5">
        <v>75020.679999999993</v>
      </c>
      <c r="M178" t="s">
        <v>324</v>
      </c>
      <c r="N178" t="s">
        <v>336</v>
      </c>
      <c r="O178" s="1">
        <v>5</v>
      </c>
      <c r="P178" s="1" t="str">
        <f>IFERROR(IF(ISNUMBER(Table1[[#This Row],[Safety_Rating2]]), REPT("★", Table1[[#This Row],[Safety_Rating2]]) &amp; REPT("☆", 5-Table1[[#This Row],[Safety_Rating2]]), "Unknown"), "Unknown")</f>
        <v>★★★★☆</v>
      </c>
      <c r="Q178" s="1">
        <v>4</v>
      </c>
      <c r="R178">
        <v>14899</v>
      </c>
      <c r="S178">
        <v>4</v>
      </c>
      <c r="T178" s="7">
        <f t="shared" si="2"/>
        <v>1117733111.3199999</v>
      </c>
      <c r="U178" s="3">
        <f>Table1[[#This Row],[Range_km]]/Table1[[#This Row],[Battery_Capacity_kWh]]</f>
        <v>10.987012987012987</v>
      </c>
      <c r="V178" s="4">
        <f>Table1[[#This Row],[Price_USD]]/Table1[[#This Row],[Range_km]]</f>
        <v>177.35385342789596</v>
      </c>
      <c r="W178" s="1" t="str">
        <f>_xlfn.IFS(Table1[[#This Row],[Price_USD]]&gt;80000,"Luxury", Table1[[#This Row],[Price_USD]]&gt;40000,"Premium",Table1[[#This Row],[Price_USD]]&lt;40000,"Budget")</f>
        <v>Premium</v>
      </c>
    </row>
    <row r="179" spans="3:23" x14ac:dyDescent="0.35">
      <c r="C179">
        <v>178</v>
      </c>
      <c r="D179" t="s">
        <v>24</v>
      </c>
      <c r="E179" t="s">
        <v>77</v>
      </c>
      <c r="F179">
        <v>2016</v>
      </c>
      <c r="G179" t="s">
        <v>250</v>
      </c>
      <c r="H179">
        <v>146.4</v>
      </c>
      <c r="I179">
        <v>425</v>
      </c>
      <c r="J179" t="s">
        <v>279</v>
      </c>
      <c r="K179">
        <v>10.3</v>
      </c>
      <c r="L179" s="5">
        <v>125481.35</v>
      </c>
      <c r="M179" t="s">
        <v>329</v>
      </c>
      <c r="N179" t="s">
        <v>357</v>
      </c>
      <c r="O179" s="1">
        <v>1</v>
      </c>
      <c r="P179" s="1" t="str">
        <f>IFERROR(IF(ISNUMBER(Table1[[#This Row],[Safety_Rating2]]), REPT("★", Table1[[#This Row],[Safety_Rating2]]) &amp; REPT("☆", 5-Table1[[#This Row],[Safety_Rating2]]), "Unknown"), "Unknown")</f>
        <v>★★★★☆</v>
      </c>
      <c r="Q179" s="1">
        <v>4</v>
      </c>
      <c r="R179">
        <v>11067</v>
      </c>
      <c r="S179">
        <v>5</v>
      </c>
      <c r="T179" s="7">
        <f t="shared" si="2"/>
        <v>1388702100.45</v>
      </c>
      <c r="U179" s="3">
        <f>Table1[[#This Row],[Range_km]]/Table1[[#This Row],[Battery_Capacity_kWh]]</f>
        <v>2.903005464480874</v>
      </c>
      <c r="V179" s="4">
        <f>Table1[[#This Row],[Price_USD]]/Table1[[#This Row],[Range_km]]</f>
        <v>295.25023529411766</v>
      </c>
      <c r="W179" s="1" t="str">
        <f>_xlfn.IFS(Table1[[#This Row],[Price_USD]]&gt;80000,"Luxury", Table1[[#This Row],[Price_USD]]&gt;40000,"Premium",Table1[[#This Row],[Price_USD]]&lt;40000,"Budget")</f>
        <v>Luxury</v>
      </c>
    </row>
    <row r="180" spans="3:23" x14ac:dyDescent="0.35">
      <c r="C180">
        <v>179</v>
      </c>
      <c r="D180" t="s">
        <v>65</v>
      </c>
      <c r="E180" t="s">
        <v>173</v>
      </c>
      <c r="F180">
        <v>2024</v>
      </c>
      <c r="G180" t="s">
        <v>251</v>
      </c>
      <c r="H180">
        <v>83.1</v>
      </c>
      <c r="I180">
        <v>275</v>
      </c>
      <c r="J180" t="s">
        <v>267</v>
      </c>
      <c r="K180">
        <v>1</v>
      </c>
      <c r="L180" s="5">
        <v>105141.54</v>
      </c>
      <c r="M180" t="s">
        <v>305</v>
      </c>
      <c r="N180" t="s">
        <v>340</v>
      </c>
      <c r="O180" s="2" t="s">
        <v>376</v>
      </c>
      <c r="P180" s="1" t="str">
        <f>IFERROR(IF(ISNUMBER(Table1[[#This Row],[Safety_Rating2]]), REPT("★", Table1[[#This Row],[Safety_Rating2]]) &amp; REPT("☆", 5-Table1[[#This Row],[Safety_Rating2]]), "Unknown"), "Unknown")</f>
        <v>★★★★☆</v>
      </c>
      <c r="Q180" s="1">
        <v>4</v>
      </c>
      <c r="R180">
        <v>22</v>
      </c>
      <c r="S180">
        <v>4</v>
      </c>
      <c r="T180" s="7">
        <f t="shared" si="2"/>
        <v>2313113.88</v>
      </c>
      <c r="U180" s="3">
        <f>Table1[[#This Row],[Range_km]]/Table1[[#This Row],[Battery_Capacity_kWh]]</f>
        <v>3.3092659446450061</v>
      </c>
      <c r="V180" s="4">
        <f>Table1[[#This Row],[Price_USD]]/Table1[[#This Row],[Range_km]]</f>
        <v>382.33287272727273</v>
      </c>
      <c r="W180" s="1" t="str">
        <f>_xlfn.IFS(Table1[[#This Row],[Price_USD]]&gt;80000,"Luxury", Table1[[#This Row],[Price_USD]]&gt;40000,"Premium",Table1[[#This Row],[Price_USD]]&lt;40000,"Budget")</f>
        <v>Luxury</v>
      </c>
    </row>
    <row r="181" spans="3:23" x14ac:dyDescent="0.35">
      <c r="C181">
        <v>180</v>
      </c>
      <c r="D181" t="s">
        <v>36</v>
      </c>
      <c r="E181" t="s">
        <v>147</v>
      </c>
      <c r="F181">
        <v>2017</v>
      </c>
      <c r="G181" t="s">
        <v>255</v>
      </c>
      <c r="H181">
        <v>104.5</v>
      </c>
      <c r="I181">
        <v>181</v>
      </c>
      <c r="J181" t="s">
        <v>278</v>
      </c>
      <c r="K181">
        <v>1.6</v>
      </c>
      <c r="L181" s="5">
        <v>73252.25</v>
      </c>
      <c r="M181" t="s">
        <v>306</v>
      </c>
      <c r="N181" t="s">
        <v>338</v>
      </c>
      <c r="O181" s="1">
        <v>5</v>
      </c>
      <c r="P181" s="1" t="str">
        <f>IFERROR(IF(ISNUMBER(Table1[[#This Row],[Safety_Rating2]]), REPT("★", Table1[[#This Row],[Safety_Rating2]]) &amp; REPT("☆", 5-Table1[[#This Row],[Safety_Rating2]]), "Unknown"), "Unknown")</f>
        <v>★★★★☆</v>
      </c>
      <c r="Q181" s="1">
        <v>4</v>
      </c>
      <c r="R181">
        <v>7672</v>
      </c>
      <c r="S181">
        <v>4</v>
      </c>
      <c r="T181" s="7">
        <f t="shared" si="2"/>
        <v>561991262</v>
      </c>
      <c r="U181" s="3">
        <f>Table1[[#This Row],[Range_km]]/Table1[[#This Row],[Battery_Capacity_kWh]]</f>
        <v>1.7320574162679425</v>
      </c>
      <c r="V181" s="4">
        <f>Table1[[#This Row],[Price_USD]]/Table1[[#This Row],[Range_km]]</f>
        <v>404.70856353591159</v>
      </c>
      <c r="W181" s="1" t="str">
        <f>_xlfn.IFS(Table1[[#This Row],[Price_USD]]&gt;80000,"Luxury", Table1[[#This Row],[Price_USD]]&gt;40000,"Premium",Table1[[#This Row],[Price_USD]]&lt;40000,"Budget")</f>
        <v>Premium</v>
      </c>
    </row>
    <row r="182" spans="3:23" x14ac:dyDescent="0.35">
      <c r="C182">
        <v>181</v>
      </c>
      <c r="D182" t="s">
        <v>60</v>
      </c>
      <c r="E182" t="s">
        <v>177</v>
      </c>
      <c r="F182">
        <v>2016</v>
      </c>
      <c r="G182" t="s">
        <v>258</v>
      </c>
      <c r="H182">
        <v>47.7</v>
      </c>
      <c r="I182">
        <v>139</v>
      </c>
      <c r="J182" t="s">
        <v>265</v>
      </c>
      <c r="K182">
        <v>7.3</v>
      </c>
      <c r="L182" s="5">
        <v>92333.31</v>
      </c>
      <c r="M182" t="s">
        <v>312</v>
      </c>
      <c r="N182" t="s">
        <v>354</v>
      </c>
      <c r="O182" s="2" t="s">
        <v>376</v>
      </c>
      <c r="P182" s="1" t="str">
        <f>IFERROR(IF(ISNUMBER(Table1[[#This Row],[Safety_Rating2]]), REPT("★", Table1[[#This Row],[Safety_Rating2]]) &amp; REPT("☆", 5-Table1[[#This Row],[Safety_Rating2]]), "Unknown"), "Unknown")</f>
        <v>★★★★☆</v>
      </c>
      <c r="Q182" s="1">
        <v>4</v>
      </c>
      <c r="R182">
        <v>4331</v>
      </c>
      <c r="S182">
        <v>4</v>
      </c>
      <c r="T182" s="7">
        <f t="shared" si="2"/>
        <v>399895565.61000001</v>
      </c>
      <c r="U182" s="3">
        <f>Table1[[#This Row],[Range_km]]/Table1[[#This Row],[Battery_Capacity_kWh]]</f>
        <v>2.9140461215932913</v>
      </c>
      <c r="V182" s="4">
        <f>Table1[[#This Row],[Price_USD]]/Table1[[#This Row],[Range_km]]</f>
        <v>664.26841726618704</v>
      </c>
      <c r="W182" s="1" t="str">
        <f>_xlfn.IFS(Table1[[#This Row],[Price_USD]]&gt;80000,"Luxury", Table1[[#This Row],[Price_USD]]&gt;40000,"Premium",Table1[[#This Row],[Price_USD]]&lt;40000,"Budget")</f>
        <v>Luxury</v>
      </c>
    </row>
    <row r="183" spans="3:23" x14ac:dyDescent="0.35">
      <c r="C183">
        <v>182</v>
      </c>
      <c r="D183" t="s">
        <v>19</v>
      </c>
      <c r="E183" t="s">
        <v>126</v>
      </c>
      <c r="F183">
        <v>2021</v>
      </c>
      <c r="G183" t="s">
        <v>256</v>
      </c>
      <c r="H183">
        <v>115</v>
      </c>
      <c r="I183">
        <v>152</v>
      </c>
      <c r="J183" t="s">
        <v>272</v>
      </c>
      <c r="K183">
        <v>4.0999999999999996</v>
      </c>
      <c r="L183" s="5">
        <v>135718.68</v>
      </c>
      <c r="M183" t="s">
        <v>304</v>
      </c>
      <c r="N183" t="s">
        <v>352</v>
      </c>
      <c r="O183" s="1">
        <v>1</v>
      </c>
      <c r="P183" s="1" t="str">
        <f>IFERROR(IF(ISNUMBER(Table1[[#This Row],[Safety_Rating2]]), REPT("★", Table1[[#This Row],[Safety_Rating2]]) &amp; REPT("☆", 5-Table1[[#This Row],[Safety_Rating2]]), "Unknown"), "Unknown")</f>
        <v>★★★☆☆</v>
      </c>
      <c r="Q183" s="1">
        <v>3</v>
      </c>
      <c r="R183">
        <v>17383</v>
      </c>
      <c r="S183">
        <v>5</v>
      </c>
      <c r="T183" s="7">
        <f t="shared" si="2"/>
        <v>2359197814.4400001</v>
      </c>
      <c r="U183" s="3">
        <f>Table1[[#This Row],[Range_km]]/Table1[[#This Row],[Battery_Capacity_kWh]]</f>
        <v>1.3217391304347825</v>
      </c>
      <c r="V183" s="4">
        <f>Table1[[#This Row],[Price_USD]]/Table1[[#This Row],[Range_km]]</f>
        <v>892.88605263157888</v>
      </c>
      <c r="W183" s="1" t="str">
        <f>_xlfn.IFS(Table1[[#This Row],[Price_USD]]&gt;80000,"Luxury", Table1[[#This Row],[Price_USD]]&gt;40000,"Premium",Table1[[#This Row],[Price_USD]]&lt;40000,"Budget")</f>
        <v>Luxury</v>
      </c>
    </row>
    <row r="184" spans="3:23" x14ac:dyDescent="0.35">
      <c r="C184">
        <v>183</v>
      </c>
      <c r="D184" t="s">
        <v>30</v>
      </c>
      <c r="E184" t="s">
        <v>105</v>
      </c>
      <c r="F184">
        <v>2025</v>
      </c>
      <c r="G184" t="s">
        <v>260</v>
      </c>
      <c r="H184">
        <v>77.2</v>
      </c>
      <c r="I184">
        <v>469</v>
      </c>
      <c r="J184" t="s">
        <v>277</v>
      </c>
      <c r="K184">
        <v>7.7</v>
      </c>
      <c r="L184" s="5">
        <v>48164.9</v>
      </c>
      <c r="M184" t="s">
        <v>293</v>
      </c>
      <c r="N184" t="s">
        <v>355</v>
      </c>
      <c r="O184" s="1">
        <v>1</v>
      </c>
      <c r="P184" s="1" t="str">
        <f>IFERROR(IF(ISNUMBER(Table1[[#This Row],[Safety_Rating2]]), REPT("★", Table1[[#This Row],[Safety_Rating2]]) &amp; REPT("☆", 5-Table1[[#This Row],[Safety_Rating2]]), "Unknown"), "Unknown")</f>
        <v>★★★☆☆</v>
      </c>
      <c r="Q184" s="1">
        <v>3</v>
      </c>
      <c r="R184">
        <v>19319</v>
      </c>
      <c r="S184">
        <v>5</v>
      </c>
      <c r="T184" s="7">
        <f t="shared" si="2"/>
        <v>930497703.10000002</v>
      </c>
      <c r="U184" s="3">
        <f>Table1[[#This Row],[Range_km]]/Table1[[#This Row],[Battery_Capacity_kWh]]</f>
        <v>6.0751295336787559</v>
      </c>
      <c r="V184" s="4">
        <f>Table1[[#This Row],[Price_USD]]/Table1[[#This Row],[Range_km]]</f>
        <v>102.69701492537314</v>
      </c>
      <c r="W184" s="1" t="str">
        <f>_xlfn.IFS(Table1[[#This Row],[Price_USD]]&gt;80000,"Luxury", Table1[[#This Row],[Price_USD]]&gt;40000,"Premium",Table1[[#This Row],[Price_USD]]&lt;40000,"Budget")</f>
        <v>Premium</v>
      </c>
    </row>
    <row r="185" spans="3:23" x14ac:dyDescent="0.35">
      <c r="C185">
        <v>184</v>
      </c>
      <c r="D185" t="s">
        <v>18</v>
      </c>
      <c r="E185" t="s">
        <v>170</v>
      </c>
      <c r="F185">
        <v>2021</v>
      </c>
      <c r="G185" t="s">
        <v>261</v>
      </c>
      <c r="H185">
        <v>122.8</v>
      </c>
      <c r="I185">
        <v>226</v>
      </c>
      <c r="J185" t="s">
        <v>278</v>
      </c>
      <c r="K185">
        <v>7.9</v>
      </c>
      <c r="L185" s="5">
        <v>59780.04</v>
      </c>
      <c r="M185" t="s">
        <v>309</v>
      </c>
      <c r="N185" t="s">
        <v>360</v>
      </c>
      <c r="O185" s="1">
        <v>2</v>
      </c>
      <c r="P185" s="1" t="str">
        <f>IFERROR(IF(ISNUMBER(Table1[[#This Row],[Safety_Rating2]]), REPT("★", Table1[[#This Row],[Safety_Rating2]]) &amp; REPT("☆", 5-Table1[[#This Row],[Safety_Rating2]]), "Unknown"), "Unknown")</f>
        <v>★★★★★</v>
      </c>
      <c r="Q185" s="1">
        <v>5</v>
      </c>
      <c r="R185">
        <v>9884</v>
      </c>
      <c r="S185">
        <v>3</v>
      </c>
      <c r="T185" s="7">
        <f t="shared" si="2"/>
        <v>590865915.36000001</v>
      </c>
      <c r="U185" s="3">
        <f>Table1[[#This Row],[Range_km]]/Table1[[#This Row],[Battery_Capacity_kWh]]</f>
        <v>1.8403908794788275</v>
      </c>
      <c r="V185" s="4">
        <f>Table1[[#This Row],[Price_USD]]/Table1[[#This Row],[Range_km]]</f>
        <v>264.51345132743364</v>
      </c>
      <c r="W185" s="1" t="str">
        <f>_xlfn.IFS(Table1[[#This Row],[Price_USD]]&gt;80000,"Luxury", Table1[[#This Row],[Price_USD]]&gt;40000,"Premium",Table1[[#This Row],[Price_USD]]&lt;40000,"Budget")</f>
        <v>Premium</v>
      </c>
    </row>
    <row r="186" spans="3:23" x14ac:dyDescent="0.35">
      <c r="C186">
        <v>185</v>
      </c>
      <c r="D186" t="s">
        <v>56</v>
      </c>
      <c r="E186" t="s">
        <v>131</v>
      </c>
      <c r="F186">
        <v>2023</v>
      </c>
      <c r="G186" t="s">
        <v>252</v>
      </c>
      <c r="H186">
        <v>117.2</v>
      </c>
      <c r="I186">
        <v>251</v>
      </c>
      <c r="J186" t="s">
        <v>267</v>
      </c>
      <c r="K186">
        <v>9.5</v>
      </c>
      <c r="L186" s="5">
        <v>125253.36</v>
      </c>
      <c r="M186" t="s">
        <v>298</v>
      </c>
      <c r="N186" t="s">
        <v>373</v>
      </c>
      <c r="O186" s="1">
        <v>1</v>
      </c>
      <c r="P186" s="1" t="str">
        <f>IFERROR(IF(ISNUMBER(Table1[[#This Row],[Safety_Rating2]]), REPT("★", Table1[[#This Row],[Safety_Rating2]]) &amp; REPT("☆", 5-Table1[[#This Row],[Safety_Rating2]]), "Unknown"), "Unknown")</f>
        <v>★★★★★</v>
      </c>
      <c r="Q186" s="1">
        <v>5</v>
      </c>
      <c r="R186">
        <v>395</v>
      </c>
      <c r="S186">
        <v>4</v>
      </c>
      <c r="T186" s="7">
        <f t="shared" si="2"/>
        <v>49475077.200000003</v>
      </c>
      <c r="U186" s="3">
        <f>Table1[[#This Row],[Range_km]]/Table1[[#This Row],[Battery_Capacity_kWh]]</f>
        <v>2.1416382252559725</v>
      </c>
      <c r="V186" s="4">
        <f>Table1[[#This Row],[Price_USD]]/Table1[[#This Row],[Range_km]]</f>
        <v>499.01737051792827</v>
      </c>
      <c r="W186" s="1" t="str">
        <f>_xlfn.IFS(Table1[[#This Row],[Price_USD]]&gt;80000,"Luxury", Table1[[#This Row],[Price_USD]]&gt;40000,"Premium",Table1[[#This Row],[Price_USD]]&lt;40000,"Budget")</f>
        <v>Luxury</v>
      </c>
    </row>
    <row r="187" spans="3:23" x14ac:dyDescent="0.35">
      <c r="C187">
        <v>186</v>
      </c>
      <c r="D187" t="s">
        <v>24</v>
      </c>
      <c r="E187" t="s">
        <v>77</v>
      </c>
      <c r="F187">
        <v>2021</v>
      </c>
      <c r="G187" t="s">
        <v>251</v>
      </c>
      <c r="H187">
        <v>129.1</v>
      </c>
      <c r="I187">
        <v>315</v>
      </c>
      <c r="J187" t="s">
        <v>279</v>
      </c>
      <c r="K187">
        <v>6.8</v>
      </c>
      <c r="L187" s="5">
        <v>50732.44</v>
      </c>
      <c r="M187" t="s">
        <v>308</v>
      </c>
      <c r="N187" t="s">
        <v>348</v>
      </c>
      <c r="O187" s="2" t="s">
        <v>376</v>
      </c>
      <c r="P187" s="1" t="str">
        <f>IFERROR(IF(ISNUMBER(Table1[[#This Row],[Safety_Rating2]]), REPT("★", Table1[[#This Row],[Safety_Rating2]]) &amp; REPT("☆", 5-Table1[[#This Row],[Safety_Rating2]]), "Unknown"), "Unknown")</f>
        <v>★★★☆☆</v>
      </c>
      <c r="Q187" s="1">
        <v>3</v>
      </c>
      <c r="R187">
        <v>1981</v>
      </c>
      <c r="S187">
        <v>4</v>
      </c>
      <c r="T187" s="7">
        <f t="shared" si="2"/>
        <v>100500963.64</v>
      </c>
      <c r="U187" s="3">
        <f>Table1[[#This Row],[Range_km]]/Table1[[#This Row],[Battery_Capacity_kWh]]</f>
        <v>2.4399690162664602</v>
      </c>
      <c r="V187" s="4">
        <f>Table1[[#This Row],[Price_USD]]/Table1[[#This Row],[Range_km]]</f>
        <v>161.05536507936509</v>
      </c>
      <c r="W187" s="1" t="str">
        <f>_xlfn.IFS(Table1[[#This Row],[Price_USD]]&gt;80000,"Luxury", Table1[[#This Row],[Price_USD]]&gt;40000,"Premium",Table1[[#This Row],[Price_USD]]&lt;40000,"Budget")</f>
        <v>Premium</v>
      </c>
    </row>
    <row r="188" spans="3:23" x14ac:dyDescent="0.35">
      <c r="C188">
        <v>187</v>
      </c>
      <c r="D188" t="s">
        <v>42</v>
      </c>
      <c r="E188" t="s">
        <v>102</v>
      </c>
      <c r="F188">
        <v>2025</v>
      </c>
      <c r="G188" t="s">
        <v>250</v>
      </c>
      <c r="H188">
        <v>85.1</v>
      </c>
      <c r="I188">
        <v>312</v>
      </c>
      <c r="J188" t="s">
        <v>274</v>
      </c>
      <c r="K188">
        <v>8.6</v>
      </c>
      <c r="L188" s="5">
        <v>39891.339999999997</v>
      </c>
      <c r="M188" t="s">
        <v>281</v>
      </c>
      <c r="N188" t="s">
        <v>351</v>
      </c>
      <c r="O188" s="1">
        <v>2</v>
      </c>
      <c r="P188" s="1" t="str">
        <f>IFERROR(IF(ISNUMBER(Table1[[#This Row],[Safety_Rating2]]), REPT("★", Table1[[#This Row],[Safety_Rating2]]) &amp; REPT("☆", 5-Table1[[#This Row],[Safety_Rating2]]), "Unknown"), "Unknown")</f>
        <v>Unknown</v>
      </c>
      <c r="Q188" s="2" t="s">
        <v>376</v>
      </c>
      <c r="R188">
        <v>6658</v>
      </c>
      <c r="S188">
        <v>3</v>
      </c>
      <c r="T188" s="7">
        <f t="shared" si="2"/>
        <v>265596541.71999997</v>
      </c>
      <c r="U188" s="3">
        <f>Table1[[#This Row],[Range_km]]/Table1[[#This Row],[Battery_Capacity_kWh]]</f>
        <v>3.6662749706227968</v>
      </c>
      <c r="V188" s="4">
        <f>Table1[[#This Row],[Price_USD]]/Table1[[#This Row],[Range_km]]</f>
        <v>127.85685897435896</v>
      </c>
      <c r="W188" s="1" t="str">
        <f>_xlfn.IFS(Table1[[#This Row],[Price_USD]]&gt;80000,"Luxury", Table1[[#This Row],[Price_USD]]&gt;40000,"Premium",Table1[[#This Row],[Price_USD]]&lt;40000,"Budget")</f>
        <v>Budget</v>
      </c>
    </row>
    <row r="189" spans="3:23" x14ac:dyDescent="0.35">
      <c r="C189">
        <v>188</v>
      </c>
      <c r="D189" t="s">
        <v>31</v>
      </c>
      <c r="E189" t="s">
        <v>178</v>
      </c>
      <c r="F189">
        <v>2021</v>
      </c>
      <c r="G189" t="s">
        <v>259</v>
      </c>
      <c r="H189">
        <v>102.5</v>
      </c>
      <c r="I189">
        <v>527</v>
      </c>
      <c r="J189" t="s">
        <v>280</v>
      </c>
      <c r="K189">
        <v>4.0999999999999996</v>
      </c>
      <c r="L189" s="5">
        <v>82498.33</v>
      </c>
      <c r="M189" t="s">
        <v>294</v>
      </c>
      <c r="N189" t="s">
        <v>345</v>
      </c>
      <c r="O189" s="2" t="s">
        <v>376</v>
      </c>
      <c r="P189" s="1" t="str">
        <f>IFERROR(IF(ISNUMBER(Table1[[#This Row],[Safety_Rating2]]), REPT("★", Table1[[#This Row],[Safety_Rating2]]) &amp; REPT("☆", 5-Table1[[#This Row],[Safety_Rating2]]), "Unknown"), "Unknown")</f>
        <v>★★★★☆</v>
      </c>
      <c r="Q189" s="1">
        <v>4</v>
      </c>
      <c r="R189">
        <v>19950</v>
      </c>
      <c r="S189">
        <v>3</v>
      </c>
      <c r="T189" s="7">
        <f t="shared" si="2"/>
        <v>1645841683.5</v>
      </c>
      <c r="U189" s="3">
        <f>Table1[[#This Row],[Range_km]]/Table1[[#This Row],[Battery_Capacity_kWh]]</f>
        <v>5.1414634146341465</v>
      </c>
      <c r="V189" s="4">
        <f>Table1[[#This Row],[Price_USD]]/Table1[[#This Row],[Range_km]]</f>
        <v>156.54332068311197</v>
      </c>
      <c r="W189" s="1" t="str">
        <f>_xlfn.IFS(Table1[[#This Row],[Price_USD]]&gt;80000,"Luxury", Table1[[#This Row],[Price_USD]]&gt;40000,"Premium",Table1[[#This Row],[Price_USD]]&lt;40000,"Budget")</f>
        <v>Luxury</v>
      </c>
    </row>
    <row r="190" spans="3:23" x14ac:dyDescent="0.35">
      <c r="C190">
        <v>189</v>
      </c>
      <c r="D190" t="s">
        <v>61</v>
      </c>
      <c r="E190" t="s">
        <v>146</v>
      </c>
      <c r="F190">
        <v>2016</v>
      </c>
      <c r="G190" t="s">
        <v>258</v>
      </c>
      <c r="H190">
        <v>112</v>
      </c>
      <c r="I190">
        <v>459</v>
      </c>
      <c r="J190" t="s">
        <v>275</v>
      </c>
      <c r="K190">
        <v>2.4</v>
      </c>
      <c r="L190" s="5">
        <v>144361.94</v>
      </c>
      <c r="M190" t="s">
        <v>320</v>
      </c>
      <c r="N190" t="s">
        <v>356</v>
      </c>
      <c r="O190" s="1">
        <v>5</v>
      </c>
      <c r="P190" s="1" t="str">
        <f>IFERROR(IF(ISNUMBER(Table1[[#This Row],[Safety_Rating2]]), REPT("★", Table1[[#This Row],[Safety_Rating2]]) &amp; REPT("☆", 5-Table1[[#This Row],[Safety_Rating2]]), "Unknown"), "Unknown")</f>
        <v>★★★★★</v>
      </c>
      <c r="Q190" s="1">
        <v>5</v>
      </c>
      <c r="R190">
        <v>8806</v>
      </c>
      <c r="S190">
        <v>5</v>
      </c>
      <c r="T190" s="7">
        <f t="shared" si="2"/>
        <v>1271251243.6400001</v>
      </c>
      <c r="U190" s="3">
        <f>Table1[[#This Row],[Range_km]]/Table1[[#This Row],[Battery_Capacity_kWh]]</f>
        <v>4.0982142857142856</v>
      </c>
      <c r="V190" s="4">
        <f>Table1[[#This Row],[Price_USD]]/Table1[[#This Row],[Range_km]]</f>
        <v>314.51403050108934</v>
      </c>
      <c r="W190" s="1" t="str">
        <f>_xlfn.IFS(Table1[[#This Row],[Price_USD]]&gt;80000,"Luxury", Table1[[#This Row],[Price_USD]]&gt;40000,"Premium",Table1[[#This Row],[Price_USD]]&lt;40000,"Budget")</f>
        <v>Luxury</v>
      </c>
    </row>
    <row r="191" spans="3:23" x14ac:dyDescent="0.35">
      <c r="C191">
        <v>190</v>
      </c>
      <c r="D191" t="s">
        <v>26</v>
      </c>
      <c r="E191" t="s">
        <v>79</v>
      </c>
      <c r="F191">
        <v>2020</v>
      </c>
      <c r="G191" t="s">
        <v>264</v>
      </c>
      <c r="H191">
        <v>75.8</v>
      </c>
      <c r="I191">
        <v>368</v>
      </c>
      <c r="J191" t="s">
        <v>280</v>
      </c>
      <c r="K191">
        <v>3.5</v>
      </c>
      <c r="L191" s="5">
        <v>147006.07</v>
      </c>
      <c r="M191" t="s">
        <v>326</v>
      </c>
      <c r="N191" t="s">
        <v>348</v>
      </c>
      <c r="O191" s="1">
        <v>4</v>
      </c>
      <c r="P191" s="1" t="str">
        <f>IFERROR(IF(ISNUMBER(Table1[[#This Row],[Safety_Rating2]]), REPT("★", Table1[[#This Row],[Safety_Rating2]]) &amp; REPT("☆", 5-Table1[[#This Row],[Safety_Rating2]]), "Unknown"), "Unknown")</f>
        <v>★★★★★</v>
      </c>
      <c r="Q191" s="1">
        <v>5</v>
      </c>
      <c r="R191">
        <v>5468</v>
      </c>
      <c r="S191">
        <v>4</v>
      </c>
      <c r="T191" s="7">
        <f t="shared" si="2"/>
        <v>803829190.75999999</v>
      </c>
      <c r="U191" s="3">
        <f>Table1[[#This Row],[Range_km]]/Table1[[#This Row],[Battery_Capacity_kWh]]</f>
        <v>4.8548812664907652</v>
      </c>
      <c r="V191" s="4">
        <f>Table1[[#This Row],[Price_USD]]/Table1[[#This Row],[Range_km]]</f>
        <v>399.47301630434782</v>
      </c>
      <c r="W191" s="1" t="str">
        <f>_xlfn.IFS(Table1[[#This Row],[Price_USD]]&gt;80000,"Luxury", Table1[[#This Row],[Price_USD]]&gt;40000,"Premium",Table1[[#This Row],[Price_USD]]&lt;40000,"Budget")</f>
        <v>Luxury</v>
      </c>
    </row>
    <row r="192" spans="3:23" x14ac:dyDescent="0.35">
      <c r="C192">
        <v>191</v>
      </c>
      <c r="D192" t="s">
        <v>58</v>
      </c>
      <c r="E192" t="s">
        <v>179</v>
      </c>
      <c r="F192">
        <v>2016</v>
      </c>
      <c r="G192" t="s">
        <v>255</v>
      </c>
      <c r="H192">
        <v>94.6</v>
      </c>
      <c r="I192">
        <v>470</v>
      </c>
      <c r="J192" t="s">
        <v>272</v>
      </c>
      <c r="K192">
        <v>3.1</v>
      </c>
      <c r="L192" s="5">
        <v>91058.99</v>
      </c>
      <c r="M192" t="s">
        <v>319</v>
      </c>
      <c r="N192" t="s">
        <v>354</v>
      </c>
      <c r="O192" s="1">
        <v>3</v>
      </c>
      <c r="P192" s="1" t="str">
        <f>IFERROR(IF(ISNUMBER(Table1[[#This Row],[Safety_Rating2]]), REPT("★", Table1[[#This Row],[Safety_Rating2]]) &amp; REPT("☆", 5-Table1[[#This Row],[Safety_Rating2]]), "Unknown"), "Unknown")</f>
        <v>★★★☆☆</v>
      </c>
      <c r="Q192" s="1">
        <v>3</v>
      </c>
      <c r="R192">
        <v>1158</v>
      </c>
      <c r="S192">
        <v>5</v>
      </c>
      <c r="T192" s="7">
        <f t="shared" si="2"/>
        <v>105446310.42</v>
      </c>
      <c r="U192" s="3">
        <f>Table1[[#This Row],[Range_km]]/Table1[[#This Row],[Battery_Capacity_kWh]]</f>
        <v>4.9682875264270612</v>
      </c>
      <c r="V192" s="4">
        <f>Table1[[#This Row],[Price_USD]]/Table1[[#This Row],[Range_km]]</f>
        <v>193.74253191489362</v>
      </c>
      <c r="W192" s="1" t="str">
        <f>_xlfn.IFS(Table1[[#This Row],[Price_USD]]&gt;80000,"Luxury", Table1[[#This Row],[Price_USD]]&gt;40000,"Premium",Table1[[#This Row],[Price_USD]]&lt;40000,"Budget")</f>
        <v>Luxury</v>
      </c>
    </row>
    <row r="193" spans="3:23" x14ac:dyDescent="0.35">
      <c r="C193">
        <v>192</v>
      </c>
      <c r="D193" t="s">
        <v>29</v>
      </c>
      <c r="E193" t="s">
        <v>82</v>
      </c>
      <c r="F193">
        <v>2018</v>
      </c>
      <c r="G193" t="s">
        <v>261</v>
      </c>
      <c r="H193">
        <v>52.3</v>
      </c>
      <c r="I193">
        <v>568</v>
      </c>
      <c r="J193" t="s">
        <v>270</v>
      </c>
      <c r="K193">
        <v>3.6</v>
      </c>
      <c r="L193" s="5">
        <v>39346.449999999997</v>
      </c>
      <c r="M193" t="s">
        <v>310</v>
      </c>
      <c r="N193" t="s">
        <v>361</v>
      </c>
      <c r="O193" s="1">
        <v>0</v>
      </c>
      <c r="P193" s="1" t="str">
        <f>IFERROR(IF(ISNUMBER(Table1[[#This Row],[Safety_Rating2]]), REPT("★", Table1[[#This Row],[Safety_Rating2]]) &amp; REPT("☆", 5-Table1[[#This Row],[Safety_Rating2]]), "Unknown"), "Unknown")</f>
        <v>★★★☆☆</v>
      </c>
      <c r="Q193" s="1">
        <v>3</v>
      </c>
      <c r="R193">
        <v>13137</v>
      </c>
      <c r="S193">
        <v>3</v>
      </c>
      <c r="T193" s="7">
        <f t="shared" si="2"/>
        <v>516894313.64999998</v>
      </c>
      <c r="U193" s="3">
        <f>Table1[[#This Row],[Range_km]]/Table1[[#This Row],[Battery_Capacity_kWh]]</f>
        <v>10.860420650095604</v>
      </c>
      <c r="V193" s="4">
        <f>Table1[[#This Row],[Price_USD]]/Table1[[#This Row],[Range_km]]</f>
        <v>69.271919014084503</v>
      </c>
      <c r="W193" s="1" t="str">
        <f>_xlfn.IFS(Table1[[#This Row],[Price_USD]]&gt;80000,"Luxury", Table1[[#This Row],[Price_USD]]&gt;40000,"Premium",Table1[[#This Row],[Price_USD]]&lt;40000,"Budget")</f>
        <v>Budget</v>
      </c>
    </row>
    <row r="194" spans="3:23" x14ac:dyDescent="0.35">
      <c r="C194">
        <v>193</v>
      </c>
      <c r="D194" t="s">
        <v>22</v>
      </c>
      <c r="E194" t="s">
        <v>180</v>
      </c>
      <c r="F194">
        <v>2019</v>
      </c>
      <c r="G194" t="s">
        <v>261</v>
      </c>
      <c r="H194">
        <v>31.2</v>
      </c>
      <c r="I194">
        <v>333</v>
      </c>
      <c r="J194" t="s">
        <v>275</v>
      </c>
      <c r="K194">
        <v>4.7</v>
      </c>
      <c r="L194" s="5">
        <v>64991.41</v>
      </c>
      <c r="M194" t="s">
        <v>295</v>
      </c>
      <c r="N194" t="s">
        <v>353</v>
      </c>
      <c r="O194" s="1">
        <v>1</v>
      </c>
      <c r="P194" s="1" t="str">
        <f>IFERROR(IF(ISNUMBER(Table1[[#This Row],[Safety_Rating2]]), REPT("★", Table1[[#This Row],[Safety_Rating2]]) &amp; REPT("☆", 5-Table1[[#This Row],[Safety_Rating2]]), "Unknown"), "Unknown")</f>
        <v>★★★★☆</v>
      </c>
      <c r="Q194" s="1">
        <v>4</v>
      </c>
      <c r="R194">
        <v>6403</v>
      </c>
      <c r="S194">
        <v>5</v>
      </c>
      <c r="T194" s="7">
        <f t="shared" ref="T194:T257" si="3">L194*R194</f>
        <v>416139998.23000002</v>
      </c>
      <c r="U194" s="3">
        <f>Table1[[#This Row],[Range_km]]/Table1[[#This Row],[Battery_Capacity_kWh]]</f>
        <v>10.673076923076923</v>
      </c>
      <c r="V194" s="4">
        <f>Table1[[#This Row],[Price_USD]]/Table1[[#This Row],[Range_km]]</f>
        <v>195.16939939939942</v>
      </c>
      <c r="W194" s="1" t="str">
        <f>_xlfn.IFS(Table1[[#This Row],[Price_USD]]&gt;80000,"Luxury", Table1[[#This Row],[Price_USD]]&gt;40000,"Premium",Table1[[#This Row],[Price_USD]]&lt;40000,"Budget")</f>
        <v>Premium</v>
      </c>
    </row>
    <row r="195" spans="3:23" x14ac:dyDescent="0.35">
      <c r="C195">
        <v>194</v>
      </c>
      <c r="D195" t="s">
        <v>31</v>
      </c>
      <c r="E195" t="s">
        <v>84</v>
      </c>
      <c r="F195">
        <v>2017</v>
      </c>
      <c r="G195" t="s">
        <v>258</v>
      </c>
      <c r="H195">
        <v>141.19999999999999</v>
      </c>
      <c r="I195">
        <v>112</v>
      </c>
      <c r="J195" t="s">
        <v>268</v>
      </c>
      <c r="K195">
        <v>6.7</v>
      </c>
      <c r="L195" s="5">
        <v>106313.02</v>
      </c>
      <c r="M195" t="s">
        <v>285</v>
      </c>
      <c r="N195" t="s">
        <v>354</v>
      </c>
      <c r="O195" s="1">
        <v>0</v>
      </c>
      <c r="P195" s="1" t="str">
        <f>IFERROR(IF(ISNUMBER(Table1[[#This Row],[Safety_Rating2]]), REPT("★", Table1[[#This Row],[Safety_Rating2]]) &amp; REPT("☆", 5-Table1[[#This Row],[Safety_Rating2]]), "Unknown"), "Unknown")</f>
        <v>★★★★★</v>
      </c>
      <c r="Q195" s="1">
        <v>5</v>
      </c>
      <c r="R195">
        <v>10076</v>
      </c>
      <c r="S195">
        <v>3</v>
      </c>
      <c r="T195" s="7">
        <f t="shared" si="3"/>
        <v>1071209989.5200001</v>
      </c>
      <c r="U195" s="3">
        <f>Table1[[#This Row],[Range_km]]/Table1[[#This Row],[Battery_Capacity_kWh]]</f>
        <v>0.79320113314447593</v>
      </c>
      <c r="V195" s="4">
        <f>Table1[[#This Row],[Price_USD]]/Table1[[#This Row],[Range_km]]</f>
        <v>949.22339285714293</v>
      </c>
      <c r="W195" s="1" t="str">
        <f>_xlfn.IFS(Table1[[#This Row],[Price_USD]]&gt;80000,"Luxury", Table1[[#This Row],[Price_USD]]&gt;40000,"Premium",Table1[[#This Row],[Price_USD]]&lt;40000,"Budget")</f>
        <v>Luxury</v>
      </c>
    </row>
    <row r="196" spans="3:23" x14ac:dyDescent="0.35">
      <c r="C196">
        <v>195</v>
      </c>
      <c r="D196" t="s">
        <v>53</v>
      </c>
      <c r="E196" t="s">
        <v>122</v>
      </c>
      <c r="F196">
        <v>2018</v>
      </c>
      <c r="G196" t="s">
        <v>253</v>
      </c>
      <c r="H196">
        <v>84</v>
      </c>
      <c r="I196">
        <v>130</v>
      </c>
      <c r="J196" t="s">
        <v>265</v>
      </c>
      <c r="K196">
        <v>8.6999999999999993</v>
      </c>
      <c r="L196" s="5">
        <v>41163.199999999997</v>
      </c>
      <c r="M196" t="s">
        <v>299</v>
      </c>
      <c r="N196" t="s">
        <v>356</v>
      </c>
      <c r="O196" s="1">
        <v>2</v>
      </c>
      <c r="P196" s="1" t="str">
        <f>IFERROR(IF(ISNUMBER(Table1[[#This Row],[Safety_Rating2]]), REPT("★", Table1[[#This Row],[Safety_Rating2]]) &amp; REPT("☆", 5-Table1[[#This Row],[Safety_Rating2]]), "Unknown"), "Unknown")</f>
        <v>★★★★★</v>
      </c>
      <c r="Q196" s="1">
        <v>5</v>
      </c>
      <c r="R196">
        <v>3131</v>
      </c>
      <c r="S196">
        <v>5</v>
      </c>
      <c r="T196" s="7">
        <f t="shared" si="3"/>
        <v>128881979.19999999</v>
      </c>
      <c r="U196" s="3">
        <f>Table1[[#This Row],[Range_km]]/Table1[[#This Row],[Battery_Capacity_kWh]]</f>
        <v>1.5476190476190477</v>
      </c>
      <c r="V196" s="4">
        <f>Table1[[#This Row],[Price_USD]]/Table1[[#This Row],[Range_km]]</f>
        <v>316.64</v>
      </c>
      <c r="W196" s="1" t="str">
        <f>_xlfn.IFS(Table1[[#This Row],[Price_USD]]&gt;80000,"Luxury", Table1[[#This Row],[Price_USD]]&gt;40000,"Premium",Table1[[#This Row],[Price_USD]]&lt;40000,"Budget")</f>
        <v>Premium</v>
      </c>
    </row>
    <row r="197" spans="3:23" x14ac:dyDescent="0.35">
      <c r="C197">
        <v>196</v>
      </c>
      <c r="D197" t="s">
        <v>25</v>
      </c>
      <c r="E197" t="s">
        <v>78</v>
      </c>
      <c r="F197">
        <v>2021</v>
      </c>
      <c r="G197" t="s">
        <v>256</v>
      </c>
      <c r="H197">
        <v>96.9</v>
      </c>
      <c r="I197">
        <v>131</v>
      </c>
      <c r="J197" t="s">
        <v>274</v>
      </c>
      <c r="K197">
        <v>8.1</v>
      </c>
      <c r="L197" s="5">
        <v>45684.99</v>
      </c>
      <c r="M197" t="s">
        <v>315</v>
      </c>
      <c r="N197" t="s">
        <v>364</v>
      </c>
      <c r="O197" s="1">
        <v>3</v>
      </c>
      <c r="P197" s="1" t="str">
        <f>IFERROR(IF(ISNUMBER(Table1[[#This Row],[Safety_Rating2]]), REPT("★", Table1[[#This Row],[Safety_Rating2]]) &amp; REPT("☆", 5-Table1[[#This Row],[Safety_Rating2]]), "Unknown"), "Unknown")</f>
        <v>★★★★☆</v>
      </c>
      <c r="Q197" s="1">
        <v>4</v>
      </c>
      <c r="R197">
        <v>14835</v>
      </c>
      <c r="S197">
        <v>4</v>
      </c>
      <c r="T197" s="7">
        <f t="shared" si="3"/>
        <v>677736826.64999998</v>
      </c>
      <c r="U197" s="3">
        <f>Table1[[#This Row],[Range_km]]/Table1[[#This Row],[Battery_Capacity_kWh]]</f>
        <v>1.3519091847265221</v>
      </c>
      <c r="V197" s="4">
        <f>Table1[[#This Row],[Price_USD]]/Table1[[#This Row],[Range_km]]</f>
        <v>348.74038167938932</v>
      </c>
      <c r="W197" s="1" t="str">
        <f>_xlfn.IFS(Table1[[#This Row],[Price_USD]]&gt;80000,"Luxury", Table1[[#This Row],[Price_USD]]&gt;40000,"Premium",Table1[[#This Row],[Price_USD]]&lt;40000,"Budget")</f>
        <v>Premium</v>
      </c>
    </row>
    <row r="198" spans="3:23" x14ac:dyDescent="0.35">
      <c r="C198">
        <v>197</v>
      </c>
      <c r="D198" t="s">
        <v>40</v>
      </c>
      <c r="E198" t="s">
        <v>181</v>
      </c>
      <c r="F198">
        <v>2018</v>
      </c>
      <c r="G198" t="s">
        <v>260</v>
      </c>
      <c r="H198">
        <v>121.4</v>
      </c>
      <c r="I198">
        <v>399</v>
      </c>
      <c r="J198" t="s">
        <v>272</v>
      </c>
      <c r="K198">
        <v>2.2999999999999998</v>
      </c>
      <c r="L198" s="5">
        <v>49725</v>
      </c>
      <c r="M198" t="s">
        <v>284</v>
      </c>
      <c r="N198" t="s">
        <v>347</v>
      </c>
      <c r="O198" s="1">
        <v>4</v>
      </c>
      <c r="P198" s="1" t="str">
        <f>IFERROR(IF(ISNUMBER(Table1[[#This Row],[Safety_Rating2]]), REPT("★", Table1[[#This Row],[Safety_Rating2]]) &amp; REPT("☆", 5-Table1[[#This Row],[Safety_Rating2]]), "Unknown"), "Unknown")</f>
        <v>★★★★☆</v>
      </c>
      <c r="Q198" s="1">
        <v>4</v>
      </c>
      <c r="R198">
        <v>10102</v>
      </c>
      <c r="S198">
        <v>4</v>
      </c>
      <c r="T198" s="7">
        <f t="shared" si="3"/>
        <v>502321950</v>
      </c>
      <c r="U198" s="3">
        <f>Table1[[#This Row],[Range_km]]/Table1[[#This Row],[Battery_Capacity_kWh]]</f>
        <v>3.28665568369028</v>
      </c>
      <c r="V198" s="4">
        <f>Table1[[#This Row],[Price_USD]]/Table1[[#This Row],[Range_km]]</f>
        <v>124.62406015037594</v>
      </c>
      <c r="W198" s="1" t="str">
        <f>_xlfn.IFS(Table1[[#This Row],[Price_USD]]&gt;80000,"Luxury", Table1[[#This Row],[Price_USD]]&gt;40000,"Premium",Table1[[#This Row],[Price_USD]]&lt;40000,"Budget")</f>
        <v>Premium</v>
      </c>
    </row>
    <row r="199" spans="3:23" x14ac:dyDescent="0.35">
      <c r="C199">
        <v>198</v>
      </c>
      <c r="D199" t="s">
        <v>50</v>
      </c>
      <c r="E199" t="s">
        <v>182</v>
      </c>
      <c r="F199">
        <v>2016</v>
      </c>
      <c r="G199" t="s">
        <v>260</v>
      </c>
      <c r="H199">
        <v>125</v>
      </c>
      <c r="I199">
        <v>255</v>
      </c>
      <c r="J199" t="s">
        <v>267</v>
      </c>
      <c r="K199">
        <v>3</v>
      </c>
      <c r="L199" s="5">
        <v>132788.79</v>
      </c>
      <c r="M199" t="s">
        <v>327</v>
      </c>
      <c r="N199" t="s">
        <v>336</v>
      </c>
      <c r="O199" s="1">
        <v>2</v>
      </c>
      <c r="P199" s="1" t="str">
        <f>IFERROR(IF(ISNUMBER(Table1[[#This Row],[Safety_Rating2]]), REPT("★", Table1[[#This Row],[Safety_Rating2]]) &amp; REPT("☆", 5-Table1[[#This Row],[Safety_Rating2]]), "Unknown"), "Unknown")</f>
        <v>Unknown</v>
      </c>
      <c r="Q199" s="2" t="s">
        <v>376</v>
      </c>
      <c r="R199">
        <v>9792</v>
      </c>
      <c r="S199">
        <v>4</v>
      </c>
      <c r="T199" s="7">
        <f t="shared" si="3"/>
        <v>1300267831.6800001</v>
      </c>
      <c r="U199" s="3">
        <f>Table1[[#This Row],[Range_km]]/Table1[[#This Row],[Battery_Capacity_kWh]]</f>
        <v>2.04</v>
      </c>
      <c r="V199" s="4">
        <f>Table1[[#This Row],[Price_USD]]/Table1[[#This Row],[Range_km]]</f>
        <v>520.74035294117652</v>
      </c>
      <c r="W199" s="1" t="str">
        <f>_xlfn.IFS(Table1[[#This Row],[Price_USD]]&gt;80000,"Luxury", Table1[[#This Row],[Price_USD]]&gt;40000,"Premium",Table1[[#This Row],[Price_USD]]&lt;40000,"Budget")</f>
        <v>Luxury</v>
      </c>
    </row>
    <row r="200" spans="3:23" x14ac:dyDescent="0.35">
      <c r="C200">
        <v>199</v>
      </c>
      <c r="D200" t="s">
        <v>62</v>
      </c>
      <c r="E200" t="s">
        <v>183</v>
      </c>
      <c r="F200">
        <v>2015</v>
      </c>
      <c r="G200" t="s">
        <v>253</v>
      </c>
      <c r="H200">
        <v>131.1</v>
      </c>
      <c r="I200">
        <v>384</v>
      </c>
      <c r="J200" t="s">
        <v>268</v>
      </c>
      <c r="K200">
        <v>1.6</v>
      </c>
      <c r="L200" s="5">
        <v>42228.88</v>
      </c>
      <c r="M200" t="s">
        <v>295</v>
      </c>
      <c r="N200" t="s">
        <v>362</v>
      </c>
      <c r="O200" s="2" t="s">
        <v>376</v>
      </c>
      <c r="P200" s="1" t="str">
        <f>IFERROR(IF(ISNUMBER(Table1[[#This Row],[Safety_Rating2]]), REPT("★", Table1[[#This Row],[Safety_Rating2]]) &amp; REPT("☆", 5-Table1[[#This Row],[Safety_Rating2]]), "Unknown"), "Unknown")</f>
        <v>★★★☆☆</v>
      </c>
      <c r="Q200" s="1">
        <v>3</v>
      </c>
      <c r="R200">
        <v>4283</v>
      </c>
      <c r="S200">
        <v>3</v>
      </c>
      <c r="T200" s="7">
        <f t="shared" si="3"/>
        <v>180866293.03999999</v>
      </c>
      <c r="U200" s="3">
        <f>Table1[[#This Row],[Range_km]]/Table1[[#This Row],[Battery_Capacity_kWh]]</f>
        <v>2.9290617848970255</v>
      </c>
      <c r="V200" s="4">
        <f>Table1[[#This Row],[Price_USD]]/Table1[[#This Row],[Range_km]]</f>
        <v>109.97104166666666</v>
      </c>
      <c r="W200" s="1" t="str">
        <f>_xlfn.IFS(Table1[[#This Row],[Price_USD]]&gt;80000,"Luxury", Table1[[#This Row],[Price_USD]]&gt;40000,"Premium",Table1[[#This Row],[Price_USD]]&lt;40000,"Budget")</f>
        <v>Premium</v>
      </c>
    </row>
    <row r="201" spans="3:23" x14ac:dyDescent="0.35">
      <c r="C201">
        <v>200</v>
      </c>
      <c r="D201" t="s">
        <v>62</v>
      </c>
      <c r="E201" t="s">
        <v>149</v>
      </c>
      <c r="F201">
        <v>2020</v>
      </c>
      <c r="G201" t="s">
        <v>257</v>
      </c>
      <c r="H201">
        <v>101.9</v>
      </c>
      <c r="I201">
        <v>430</v>
      </c>
      <c r="J201" t="s">
        <v>280</v>
      </c>
      <c r="K201">
        <v>7.2</v>
      </c>
      <c r="L201" s="5">
        <v>61058.48</v>
      </c>
      <c r="M201" t="s">
        <v>331</v>
      </c>
      <c r="N201" t="s">
        <v>348</v>
      </c>
      <c r="O201" s="2" t="s">
        <v>376</v>
      </c>
      <c r="P201" s="1" t="str">
        <f>IFERROR(IF(ISNUMBER(Table1[[#This Row],[Safety_Rating2]]), REPT("★", Table1[[#This Row],[Safety_Rating2]]) &amp; REPT("☆", 5-Table1[[#This Row],[Safety_Rating2]]), "Unknown"), "Unknown")</f>
        <v>★★★★☆</v>
      </c>
      <c r="Q201" s="1">
        <v>4</v>
      </c>
      <c r="R201">
        <v>4220</v>
      </c>
      <c r="S201">
        <v>3</v>
      </c>
      <c r="T201" s="7">
        <f t="shared" si="3"/>
        <v>257666785.60000002</v>
      </c>
      <c r="U201" s="3">
        <f>Table1[[#This Row],[Range_km]]/Table1[[#This Row],[Battery_Capacity_kWh]]</f>
        <v>4.2198233562315997</v>
      </c>
      <c r="V201" s="4">
        <f>Table1[[#This Row],[Price_USD]]/Table1[[#This Row],[Range_km]]</f>
        <v>141.99646511627907</v>
      </c>
      <c r="W201" s="1" t="str">
        <f>_xlfn.IFS(Table1[[#This Row],[Price_USD]]&gt;80000,"Luxury", Table1[[#This Row],[Price_USD]]&gt;40000,"Premium",Table1[[#This Row],[Price_USD]]&lt;40000,"Budget")</f>
        <v>Premium</v>
      </c>
    </row>
    <row r="202" spans="3:23" x14ac:dyDescent="0.35">
      <c r="C202">
        <v>201</v>
      </c>
      <c r="D202" t="s">
        <v>29</v>
      </c>
      <c r="E202" t="s">
        <v>82</v>
      </c>
      <c r="F202">
        <v>2016</v>
      </c>
      <c r="G202" t="s">
        <v>258</v>
      </c>
      <c r="H202">
        <v>142.5</v>
      </c>
      <c r="I202">
        <v>125</v>
      </c>
      <c r="J202" t="s">
        <v>276</v>
      </c>
      <c r="K202">
        <v>11.1</v>
      </c>
      <c r="L202" s="5">
        <v>81978.77</v>
      </c>
      <c r="M202" t="s">
        <v>330</v>
      </c>
      <c r="N202" t="s">
        <v>365</v>
      </c>
      <c r="O202" s="1">
        <v>3</v>
      </c>
      <c r="P202" s="1" t="str">
        <f>IFERROR(IF(ISNUMBER(Table1[[#This Row],[Safety_Rating2]]), REPT("★", Table1[[#This Row],[Safety_Rating2]]) &amp; REPT("☆", 5-Table1[[#This Row],[Safety_Rating2]]), "Unknown"), "Unknown")</f>
        <v>★★★☆☆</v>
      </c>
      <c r="Q202" s="1">
        <v>3</v>
      </c>
      <c r="R202">
        <v>6132</v>
      </c>
      <c r="S202">
        <v>4</v>
      </c>
      <c r="T202" s="7">
        <f t="shared" si="3"/>
        <v>502693817.64000005</v>
      </c>
      <c r="U202" s="3">
        <f>Table1[[#This Row],[Range_km]]/Table1[[#This Row],[Battery_Capacity_kWh]]</f>
        <v>0.8771929824561403</v>
      </c>
      <c r="V202" s="4">
        <f>Table1[[#This Row],[Price_USD]]/Table1[[#This Row],[Range_km]]</f>
        <v>655.83015999999998</v>
      </c>
      <c r="W202" s="1" t="str">
        <f>_xlfn.IFS(Table1[[#This Row],[Price_USD]]&gt;80000,"Luxury", Table1[[#This Row],[Price_USD]]&gt;40000,"Premium",Table1[[#This Row],[Price_USD]]&lt;40000,"Budget")</f>
        <v>Luxury</v>
      </c>
    </row>
    <row r="203" spans="3:23" x14ac:dyDescent="0.35">
      <c r="C203">
        <v>202</v>
      </c>
      <c r="D203" t="s">
        <v>38</v>
      </c>
      <c r="E203" t="s">
        <v>96</v>
      </c>
      <c r="F203">
        <v>2017</v>
      </c>
      <c r="G203" t="s">
        <v>258</v>
      </c>
      <c r="H203">
        <v>99.8</v>
      </c>
      <c r="I203">
        <v>415</v>
      </c>
      <c r="J203" t="s">
        <v>268</v>
      </c>
      <c r="K203">
        <v>7.9</v>
      </c>
      <c r="L203" s="5">
        <v>89866.99</v>
      </c>
      <c r="M203" t="s">
        <v>301</v>
      </c>
      <c r="N203" t="s">
        <v>372</v>
      </c>
      <c r="O203" s="2" t="s">
        <v>376</v>
      </c>
      <c r="P203" s="1" t="str">
        <f>IFERROR(IF(ISNUMBER(Table1[[#This Row],[Safety_Rating2]]), REPT("★", Table1[[#This Row],[Safety_Rating2]]) &amp; REPT("☆", 5-Table1[[#This Row],[Safety_Rating2]]), "Unknown"), "Unknown")</f>
        <v>★★★☆☆</v>
      </c>
      <c r="Q203" s="1">
        <v>3</v>
      </c>
      <c r="R203">
        <v>17229</v>
      </c>
      <c r="S203">
        <v>3</v>
      </c>
      <c r="T203" s="7">
        <f t="shared" si="3"/>
        <v>1548318370.71</v>
      </c>
      <c r="U203" s="3">
        <f>Table1[[#This Row],[Range_km]]/Table1[[#This Row],[Battery_Capacity_kWh]]</f>
        <v>4.1583166332665336</v>
      </c>
      <c r="V203" s="4">
        <f>Table1[[#This Row],[Price_USD]]/Table1[[#This Row],[Range_km]]</f>
        <v>216.54696385542169</v>
      </c>
      <c r="W203" s="1" t="str">
        <f>_xlfn.IFS(Table1[[#This Row],[Price_USD]]&gt;80000,"Luxury", Table1[[#This Row],[Price_USD]]&gt;40000,"Premium",Table1[[#This Row],[Price_USD]]&lt;40000,"Budget")</f>
        <v>Luxury</v>
      </c>
    </row>
    <row r="204" spans="3:23" x14ac:dyDescent="0.35">
      <c r="C204">
        <v>203</v>
      </c>
      <c r="D204" t="s">
        <v>16</v>
      </c>
      <c r="E204" t="s">
        <v>69</v>
      </c>
      <c r="F204">
        <v>2021</v>
      </c>
      <c r="G204" t="s">
        <v>264</v>
      </c>
      <c r="H204">
        <v>112.7</v>
      </c>
      <c r="I204">
        <v>345</v>
      </c>
      <c r="J204" t="s">
        <v>271</v>
      </c>
      <c r="K204">
        <v>4.5</v>
      </c>
      <c r="L204" s="5">
        <v>97878.13</v>
      </c>
      <c r="M204" t="s">
        <v>307</v>
      </c>
      <c r="N204" t="s">
        <v>352</v>
      </c>
      <c r="O204" s="1">
        <v>0</v>
      </c>
      <c r="P204" s="1" t="str">
        <f>IFERROR(IF(ISNUMBER(Table1[[#This Row],[Safety_Rating2]]), REPT("★", Table1[[#This Row],[Safety_Rating2]]) &amp; REPT("☆", 5-Table1[[#This Row],[Safety_Rating2]]), "Unknown"), "Unknown")</f>
        <v>★★★★☆</v>
      </c>
      <c r="Q204" s="1">
        <v>4</v>
      </c>
      <c r="R204">
        <v>1919</v>
      </c>
      <c r="S204">
        <v>4</v>
      </c>
      <c r="T204" s="7">
        <f t="shared" si="3"/>
        <v>187828131.47</v>
      </c>
      <c r="U204" s="3">
        <f>Table1[[#This Row],[Range_km]]/Table1[[#This Row],[Battery_Capacity_kWh]]</f>
        <v>3.0612244897959182</v>
      </c>
      <c r="V204" s="4">
        <f>Table1[[#This Row],[Price_USD]]/Table1[[#This Row],[Range_km]]</f>
        <v>283.70472463768118</v>
      </c>
      <c r="W204" s="1" t="str">
        <f>_xlfn.IFS(Table1[[#This Row],[Price_USD]]&gt;80000,"Luxury", Table1[[#This Row],[Price_USD]]&gt;40000,"Premium",Table1[[#This Row],[Price_USD]]&lt;40000,"Budget")</f>
        <v>Luxury</v>
      </c>
    </row>
    <row r="205" spans="3:23" x14ac:dyDescent="0.35">
      <c r="C205">
        <v>204</v>
      </c>
      <c r="D205" t="s">
        <v>56</v>
      </c>
      <c r="E205" t="s">
        <v>184</v>
      </c>
      <c r="F205">
        <v>2024</v>
      </c>
      <c r="G205" t="s">
        <v>252</v>
      </c>
      <c r="H205">
        <v>146.6</v>
      </c>
      <c r="I205">
        <v>151</v>
      </c>
      <c r="J205" t="s">
        <v>268</v>
      </c>
      <c r="K205">
        <v>8.1</v>
      </c>
      <c r="L205" s="5">
        <v>61983.24</v>
      </c>
      <c r="M205" t="s">
        <v>331</v>
      </c>
      <c r="N205" t="s">
        <v>344</v>
      </c>
      <c r="O205" s="1">
        <v>1</v>
      </c>
      <c r="P205" s="1" t="str">
        <f>IFERROR(IF(ISNUMBER(Table1[[#This Row],[Safety_Rating2]]), REPT("★", Table1[[#This Row],[Safety_Rating2]]) &amp; REPT("☆", 5-Table1[[#This Row],[Safety_Rating2]]), "Unknown"), "Unknown")</f>
        <v>★★★★☆</v>
      </c>
      <c r="Q205" s="1">
        <v>4</v>
      </c>
      <c r="R205">
        <v>11626</v>
      </c>
      <c r="S205">
        <v>3</v>
      </c>
      <c r="T205" s="7">
        <f t="shared" si="3"/>
        <v>720617148.24000001</v>
      </c>
      <c r="U205" s="3">
        <f>Table1[[#This Row],[Range_km]]/Table1[[#This Row],[Battery_Capacity_kWh]]</f>
        <v>1.0300136425648023</v>
      </c>
      <c r="V205" s="4">
        <f>Table1[[#This Row],[Price_USD]]/Table1[[#This Row],[Range_km]]</f>
        <v>410.48503311258276</v>
      </c>
      <c r="W205" s="1" t="str">
        <f>_xlfn.IFS(Table1[[#This Row],[Price_USD]]&gt;80000,"Luxury", Table1[[#This Row],[Price_USD]]&gt;40000,"Premium",Table1[[#This Row],[Price_USD]]&lt;40000,"Budget")</f>
        <v>Premium</v>
      </c>
    </row>
    <row r="206" spans="3:23" x14ac:dyDescent="0.35">
      <c r="C206">
        <v>205</v>
      </c>
      <c r="D206" t="s">
        <v>37</v>
      </c>
      <c r="E206" t="s">
        <v>185</v>
      </c>
      <c r="F206">
        <v>2024</v>
      </c>
      <c r="G206" t="s">
        <v>261</v>
      </c>
      <c r="H206">
        <v>124.8</v>
      </c>
      <c r="I206">
        <v>457</v>
      </c>
      <c r="J206" t="s">
        <v>279</v>
      </c>
      <c r="K206">
        <v>11</v>
      </c>
      <c r="L206" s="5">
        <v>33384.79</v>
      </c>
      <c r="M206" t="s">
        <v>285</v>
      </c>
      <c r="N206" t="s">
        <v>370</v>
      </c>
      <c r="O206" s="1">
        <v>4</v>
      </c>
      <c r="P206" s="1" t="str">
        <f>IFERROR(IF(ISNUMBER(Table1[[#This Row],[Safety_Rating2]]), REPT("★", Table1[[#This Row],[Safety_Rating2]]) &amp; REPT("☆", 5-Table1[[#This Row],[Safety_Rating2]]), "Unknown"), "Unknown")</f>
        <v>★★★★☆</v>
      </c>
      <c r="Q206" s="1">
        <v>4</v>
      </c>
      <c r="R206">
        <v>17764</v>
      </c>
      <c r="S206">
        <v>4</v>
      </c>
      <c r="T206" s="7">
        <f t="shared" si="3"/>
        <v>593047409.56000006</v>
      </c>
      <c r="U206" s="3">
        <f>Table1[[#This Row],[Range_km]]/Table1[[#This Row],[Battery_Capacity_kWh]]</f>
        <v>3.6618589743589745</v>
      </c>
      <c r="V206" s="4">
        <f>Table1[[#This Row],[Price_USD]]/Table1[[#This Row],[Range_km]]</f>
        <v>73.052056892778992</v>
      </c>
      <c r="W206" s="1" t="str">
        <f>_xlfn.IFS(Table1[[#This Row],[Price_USD]]&gt;80000,"Luxury", Table1[[#This Row],[Price_USD]]&gt;40000,"Premium",Table1[[#This Row],[Price_USD]]&lt;40000,"Budget")</f>
        <v>Budget</v>
      </c>
    </row>
    <row r="207" spans="3:23" x14ac:dyDescent="0.35">
      <c r="C207">
        <v>206</v>
      </c>
      <c r="D207" t="s">
        <v>37</v>
      </c>
      <c r="E207" t="s">
        <v>94</v>
      </c>
      <c r="F207">
        <v>2015</v>
      </c>
      <c r="G207" t="s">
        <v>256</v>
      </c>
      <c r="H207">
        <v>27.3</v>
      </c>
      <c r="I207">
        <v>408</v>
      </c>
      <c r="J207" t="s">
        <v>268</v>
      </c>
      <c r="K207">
        <v>0.7</v>
      </c>
      <c r="L207" s="5">
        <v>87358.68</v>
      </c>
      <c r="M207" t="s">
        <v>323</v>
      </c>
      <c r="N207" t="s">
        <v>355</v>
      </c>
      <c r="O207" s="1">
        <v>1</v>
      </c>
      <c r="P207" s="1" t="str">
        <f>IFERROR(IF(ISNUMBER(Table1[[#This Row],[Safety_Rating2]]), REPT("★", Table1[[#This Row],[Safety_Rating2]]) &amp; REPT("☆", 5-Table1[[#This Row],[Safety_Rating2]]), "Unknown"), "Unknown")</f>
        <v>★★★★☆</v>
      </c>
      <c r="Q207" s="1">
        <v>4</v>
      </c>
      <c r="R207">
        <v>1951</v>
      </c>
      <c r="S207">
        <v>3</v>
      </c>
      <c r="T207" s="7">
        <f t="shared" si="3"/>
        <v>170436784.67999998</v>
      </c>
      <c r="U207" s="3">
        <f>Table1[[#This Row],[Range_km]]/Table1[[#This Row],[Battery_Capacity_kWh]]</f>
        <v>14.945054945054945</v>
      </c>
      <c r="V207" s="4">
        <f>Table1[[#This Row],[Price_USD]]/Table1[[#This Row],[Range_km]]</f>
        <v>214.11441176470586</v>
      </c>
      <c r="W207" s="1" t="str">
        <f>_xlfn.IFS(Table1[[#This Row],[Price_USD]]&gt;80000,"Luxury", Table1[[#This Row],[Price_USD]]&gt;40000,"Premium",Table1[[#This Row],[Price_USD]]&lt;40000,"Budget")</f>
        <v>Luxury</v>
      </c>
    </row>
    <row r="208" spans="3:23" x14ac:dyDescent="0.35">
      <c r="C208">
        <v>207</v>
      </c>
      <c r="D208" t="s">
        <v>44</v>
      </c>
      <c r="E208" t="s">
        <v>115</v>
      </c>
      <c r="F208">
        <v>2016</v>
      </c>
      <c r="G208" t="s">
        <v>251</v>
      </c>
      <c r="H208">
        <v>88.4</v>
      </c>
      <c r="I208">
        <v>286</v>
      </c>
      <c r="J208" t="s">
        <v>280</v>
      </c>
      <c r="K208">
        <v>4.8</v>
      </c>
      <c r="L208" s="5">
        <v>143030.79</v>
      </c>
      <c r="M208" t="s">
        <v>329</v>
      </c>
      <c r="N208" t="s">
        <v>366</v>
      </c>
      <c r="O208" s="2" t="s">
        <v>376</v>
      </c>
      <c r="P208" s="1" t="str">
        <f>IFERROR(IF(ISNUMBER(Table1[[#This Row],[Safety_Rating2]]), REPT("★", Table1[[#This Row],[Safety_Rating2]]) &amp; REPT("☆", 5-Table1[[#This Row],[Safety_Rating2]]), "Unknown"), "Unknown")</f>
        <v>★★★☆☆</v>
      </c>
      <c r="Q208" s="1">
        <v>3</v>
      </c>
      <c r="R208">
        <v>14315</v>
      </c>
      <c r="S208">
        <v>5</v>
      </c>
      <c r="T208" s="7">
        <f t="shared" si="3"/>
        <v>2047485758.8500001</v>
      </c>
      <c r="U208" s="3">
        <f>Table1[[#This Row],[Range_km]]/Table1[[#This Row],[Battery_Capacity_kWh]]</f>
        <v>3.2352941176470584</v>
      </c>
      <c r="V208" s="4">
        <f>Table1[[#This Row],[Price_USD]]/Table1[[#This Row],[Range_km]]</f>
        <v>500.10765734265738</v>
      </c>
      <c r="W208" s="1" t="str">
        <f>_xlfn.IFS(Table1[[#This Row],[Price_USD]]&gt;80000,"Luxury", Table1[[#This Row],[Price_USD]]&gt;40000,"Premium",Table1[[#This Row],[Price_USD]]&lt;40000,"Budget")</f>
        <v>Luxury</v>
      </c>
    </row>
    <row r="209" spans="3:23" x14ac:dyDescent="0.35">
      <c r="C209">
        <v>208</v>
      </c>
      <c r="D209" t="s">
        <v>66</v>
      </c>
      <c r="E209" t="s">
        <v>186</v>
      </c>
      <c r="F209">
        <v>2017</v>
      </c>
      <c r="G209" t="s">
        <v>250</v>
      </c>
      <c r="H209">
        <v>145.9</v>
      </c>
      <c r="I209">
        <v>455</v>
      </c>
      <c r="J209" t="s">
        <v>279</v>
      </c>
      <c r="K209">
        <v>3.1</v>
      </c>
      <c r="L209" s="5">
        <v>100674.02</v>
      </c>
      <c r="M209" t="s">
        <v>325</v>
      </c>
      <c r="N209" t="s">
        <v>352</v>
      </c>
      <c r="O209" s="1">
        <v>5</v>
      </c>
      <c r="P209" s="1" t="str">
        <f>IFERROR(IF(ISNUMBER(Table1[[#This Row],[Safety_Rating2]]), REPT("★", Table1[[#This Row],[Safety_Rating2]]) &amp; REPT("☆", 5-Table1[[#This Row],[Safety_Rating2]]), "Unknown"), "Unknown")</f>
        <v>★★★☆☆</v>
      </c>
      <c r="Q209" s="1">
        <v>3</v>
      </c>
      <c r="R209">
        <v>18770</v>
      </c>
      <c r="S209">
        <v>4</v>
      </c>
      <c r="T209" s="7">
        <f t="shared" si="3"/>
        <v>1889651355.4000001</v>
      </c>
      <c r="U209" s="3">
        <f>Table1[[#This Row],[Range_km]]/Table1[[#This Row],[Battery_Capacity_kWh]]</f>
        <v>3.1185743660041121</v>
      </c>
      <c r="V209" s="4">
        <f>Table1[[#This Row],[Price_USD]]/Table1[[#This Row],[Range_km]]</f>
        <v>221.26158241758242</v>
      </c>
      <c r="W209" s="1" t="str">
        <f>_xlfn.IFS(Table1[[#This Row],[Price_USD]]&gt;80000,"Luxury", Table1[[#This Row],[Price_USD]]&gt;40000,"Premium",Table1[[#This Row],[Price_USD]]&lt;40000,"Budget")</f>
        <v>Luxury</v>
      </c>
    </row>
    <row r="210" spans="3:23" x14ac:dyDescent="0.35">
      <c r="C210">
        <v>209</v>
      </c>
      <c r="D210" t="s">
        <v>54</v>
      </c>
      <c r="E210" t="s">
        <v>129</v>
      </c>
      <c r="F210">
        <v>2015</v>
      </c>
      <c r="G210" t="s">
        <v>260</v>
      </c>
      <c r="H210">
        <v>98.3</v>
      </c>
      <c r="I210">
        <v>571</v>
      </c>
      <c r="J210" t="s">
        <v>268</v>
      </c>
      <c r="K210">
        <v>7.9</v>
      </c>
      <c r="L210" s="5">
        <v>42493.23</v>
      </c>
      <c r="M210" t="s">
        <v>321</v>
      </c>
      <c r="N210" t="s">
        <v>341</v>
      </c>
      <c r="O210" s="1">
        <v>0</v>
      </c>
      <c r="P210" s="1" t="str">
        <f>IFERROR(IF(ISNUMBER(Table1[[#This Row],[Safety_Rating2]]), REPT("★", Table1[[#This Row],[Safety_Rating2]]) &amp; REPT("☆", 5-Table1[[#This Row],[Safety_Rating2]]), "Unknown"), "Unknown")</f>
        <v>★★★☆☆</v>
      </c>
      <c r="Q210" s="1">
        <v>3</v>
      </c>
      <c r="R210">
        <v>2907</v>
      </c>
      <c r="S210">
        <v>5</v>
      </c>
      <c r="T210" s="7">
        <f t="shared" si="3"/>
        <v>123527819.61000001</v>
      </c>
      <c r="U210" s="3">
        <f>Table1[[#This Row],[Range_km]]/Table1[[#This Row],[Battery_Capacity_kWh]]</f>
        <v>5.8087487283825023</v>
      </c>
      <c r="V210" s="4">
        <f>Table1[[#This Row],[Price_USD]]/Table1[[#This Row],[Range_km]]</f>
        <v>74.418966725043788</v>
      </c>
      <c r="W210" s="1" t="str">
        <f>_xlfn.IFS(Table1[[#This Row],[Price_USD]]&gt;80000,"Luxury", Table1[[#This Row],[Price_USD]]&gt;40000,"Premium",Table1[[#This Row],[Price_USD]]&lt;40000,"Budget")</f>
        <v>Premium</v>
      </c>
    </row>
    <row r="211" spans="3:23" x14ac:dyDescent="0.35">
      <c r="C211">
        <v>210</v>
      </c>
      <c r="D211" t="s">
        <v>27</v>
      </c>
      <c r="E211" t="s">
        <v>187</v>
      </c>
      <c r="F211">
        <v>2020</v>
      </c>
      <c r="G211" t="s">
        <v>262</v>
      </c>
      <c r="H211">
        <v>21.5</v>
      </c>
      <c r="I211">
        <v>207</v>
      </c>
      <c r="J211" t="s">
        <v>268</v>
      </c>
      <c r="K211">
        <v>8.5</v>
      </c>
      <c r="L211" s="5">
        <v>72057.740000000005</v>
      </c>
      <c r="M211" t="s">
        <v>295</v>
      </c>
      <c r="N211" t="s">
        <v>349</v>
      </c>
      <c r="O211" s="1">
        <v>0</v>
      </c>
      <c r="P211" s="1" t="str">
        <f>IFERROR(IF(ISNUMBER(Table1[[#This Row],[Safety_Rating2]]), REPT("★", Table1[[#This Row],[Safety_Rating2]]) &amp; REPT("☆", 5-Table1[[#This Row],[Safety_Rating2]]), "Unknown"), "Unknown")</f>
        <v>★★★☆☆</v>
      </c>
      <c r="Q211" s="1">
        <v>3</v>
      </c>
      <c r="R211">
        <v>13566</v>
      </c>
      <c r="S211">
        <v>4</v>
      </c>
      <c r="T211" s="7">
        <f t="shared" si="3"/>
        <v>977535300.84000003</v>
      </c>
      <c r="U211" s="3">
        <f>Table1[[#This Row],[Range_km]]/Table1[[#This Row],[Battery_Capacity_kWh]]</f>
        <v>9.6279069767441854</v>
      </c>
      <c r="V211" s="4">
        <f>Table1[[#This Row],[Price_USD]]/Table1[[#This Row],[Range_km]]</f>
        <v>348.10502415458939</v>
      </c>
      <c r="W211" s="1" t="str">
        <f>_xlfn.IFS(Table1[[#This Row],[Price_USD]]&gt;80000,"Luxury", Table1[[#This Row],[Price_USD]]&gt;40000,"Premium",Table1[[#This Row],[Price_USD]]&lt;40000,"Budget")</f>
        <v>Premium</v>
      </c>
    </row>
    <row r="212" spans="3:23" x14ac:dyDescent="0.35">
      <c r="C212">
        <v>211</v>
      </c>
      <c r="D212" t="s">
        <v>18</v>
      </c>
      <c r="E212" t="s">
        <v>170</v>
      </c>
      <c r="F212">
        <v>2023</v>
      </c>
      <c r="G212" t="s">
        <v>253</v>
      </c>
      <c r="H212">
        <v>33.200000000000003</v>
      </c>
      <c r="I212">
        <v>345</v>
      </c>
      <c r="J212" t="s">
        <v>268</v>
      </c>
      <c r="K212">
        <v>2.4</v>
      </c>
      <c r="L212" s="5">
        <v>38845.129999999997</v>
      </c>
      <c r="M212" t="s">
        <v>294</v>
      </c>
      <c r="N212" t="s">
        <v>350</v>
      </c>
      <c r="O212" s="1">
        <v>2</v>
      </c>
      <c r="P212" s="1" t="str">
        <f>IFERROR(IF(ISNUMBER(Table1[[#This Row],[Safety_Rating2]]), REPT("★", Table1[[#This Row],[Safety_Rating2]]) &amp; REPT("☆", 5-Table1[[#This Row],[Safety_Rating2]]), "Unknown"), "Unknown")</f>
        <v>★★★★☆</v>
      </c>
      <c r="Q212" s="1">
        <v>4</v>
      </c>
      <c r="R212">
        <v>5574</v>
      </c>
      <c r="S212">
        <v>4</v>
      </c>
      <c r="T212" s="7">
        <f t="shared" si="3"/>
        <v>216522754.61999997</v>
      </c>
      <c r="U212" s="3">
        <f>Table1[[#This Row],[Range_km]]/Table1[[#This Row],[Battery_Capacity_kWh]]</f>
        <v>10.39156626506024</v>
      </c>
      <c r="V212" s="4">
        <f>Table1[[#This Row],[Price_USD]]/Table1[[#This Row],[Range_km]]</f>
        <v>112.59457971014491</v>
      </c>
      <c r="W212" s="1" t="str">
        <f>_xlfn.IFS(Table1[[#This Row],[Price_USD]]&gt;80000,"Luxury", Table1[[#This Row],[Price_USD]]&gt;40000,"Premium",Table1[[#This Row],[Price_USD]]&lt;40000,"Budget")</f>
        <v>Budget</v>
      </c>
    </row>
    <row r="213" spans="3:23" x14ac:dyDescent="0.35">
      <c r="C213">
        <v>212</v>
      </c>
      <c r="D213" t="s">
        <v>58</v>
      </c>
      <c r="E213" t="s">
        <v>188</v>
      </c>
      <c r="F213">
        <v>2023</v>
      </c>
      <c r="G213" t="s">
        <v>255</v>
      </c>
      <c r="H213">
        <v>147.1</v>
      </c>
      <c r="I213">
        <v>273</v>
      </c>
      <c r="J213" t="s">
        <v>271</v>
      </c>
      <c r="K213">
        <v>8.6</v>
      </c>
      <c r="L213" s="5">
        <v>81758.8</v>
      </c>
      <c r="M213" t="s">
        <v>286</v>
      </c>
      <c r="N213" t="s">
        <v>337</v>
      </c>
      <c r="O213" s="1">
        <v>3</v>
      </c>
      <c r="P213" s="1" t="str">
        <f>IFERROR(IF(ISNUMBER(Table1[[#This Row],[Safety_Rating2]]), REPT("★", Table1[[#This Row],[Safety_Rating2]]) &amp; REPT("☆", 5-Table1[[#This Row],[Safety_Rating2]]), "Unknown"), "Unknown")</f>
        <v>★★★☆☆</v>
      </c>
      <c r="Q213" s="1">
        <v>3</v>
      </c>
      <c r="R213">
        <v>6225</v>
      </c>
      <c r="S213">
        <v>4</v>
      </c>
      <c r="T213" s="7">
        <f t="shared" si="3"/>
        <v>508948530</v>
      </c>
      <c r="U213" s="3">
        <f>Table1[[#This Row],[Range_km]]/Table1[[#This Row],[Battery_Capacity_kWh]]</f>
        <v>1.8558803535010198</v>
      </c>
      <c r="V213" s="4">
        <f>Table1[[#This Row],[Price_USD]]/Table1[[#This Row],[Range_km]]</f>
        <v>299.48278388278391</v>
      </c>
      <c r="W213" s="1" t="str">
        <f>_xlfn.IFS(Table1[[#This Row],[Price_USD]]&gt;80000,"Luxury", Table1[[#This Row],[Price_USD]]&gt;40000,"Premium",Table1[[#This Row],[Price_USD]]&lt;40000,"Budget")</f>
        <v>Luxury</v>
      </c>
    </row>
    <row r="214" spans="3:23" x14ac:dyDescent="0.35">
      <c r="C214">
        <v>213</v>
      </c>
      <c r="D214" t="s">
        <v>41</v>
      </c>
      <c r="E214" t="s">
        <v>100</v>
      </c>
      <c r="F214">
        <v>2025</v>
      </c>
      <c r="G214" t="s">
        <v>263</v>
      </c>
      <c r="H214">
        <v>58.7</v>
      </c>
      <c r="I214">
        <v>149</v>
      </c>
      <c r="J214" t="s">
        <v>267</v>
      </c>
      <c r="K214">
        <v>5</v>
      </c>
      <c r="L214" s="5">
        <v>95959.52</v>
      </c>
      <c r="M214" t="s">
        <v>321</v>
      </c>
      <c r="N214" t="s">
        <v>341</v>
      </c>
      <c r="O214" s="2" t="s">
        <v>376</v>
      </c>
      <c r="P214" s="1" t="str">
        <f>IFERROR(IF(ISNUMBER(Table1[[#This Row],[Safety_Rating2]]), REPT("★", Table1[[#This Row],[Safety_Rating2]]) &amp; REPT("☆", 5-Table1[[#This Row],[Safety_Rating2]]), "Unknown"), "Unknown")</f>
        <v>Unknown</v>
      </c>
      <c r="Q214" s="2" t="s">
        <v>376</v>
      </c>
      <c r="R214">
        <v>19667</v>
      </c>
      <c r="S214">
        <v>4</v>
      </c>
      <c r="T214" s="7">
        <f t="shared" si="3"/>
        <v>1887235879.8400002</v>
      </c>
      <c r="U214" s="3">
        <f>Table1[[#This Row],[Range_km]]/Table1[[#This Row],[Battery_Capacity_kWh]]</f>
        <v>2.5383304940374787</v>
      </c>
      <c r="V214" s="4">
        <f>Table1[[#This Row],[Price_USD]]/Table1[[#This Row],[Range_km]]</f>
        <v>644.02362416107383</v>
      </c>
      <c r="W214" s="1" t="str">
        <f>_xlfn.IFS(Table1[[#This Row],[Price_USD]]&gt;80000,"Luxury", Table1[[#This Row],[Price_USD]]&gt;40000,"Premium",Table1[[#This Row],[Price_USD]]&lt;40000,"Budget")</f>
        <v>Luxury</v>
      </c>
    </row>
    <row r="215" spans="3:23" x14ac:dyDescent="0.35">
      <c r="C215">
        <v>214</v>
      </c>
      <c r="D215" t="s">
        <v>36</v>
      </c>
      <c r="E215" t="s">
        <v>101</v>
      </c>
      <c r="F215">
        <v>2015</v>
      </c>
      <c r="G215" t="s">
        <v>252</v>
      </c>
      <c r="H215">
        <v>42.2</v>
      </c>
      <c r="I215">
        <v>249</v>
      </c>
      <c r="J215" t="s">
        <v>280</v>
      </c>
      <c r="K215">
        <v>5.9</v>
      </c>
      <c r="L215" s="5">
        <v>43861.07</v>
      </c>
      <c r="M215" t="s">
        <v>295</v>
      </c>
      <c r="N215" t="s">
        <v>365</v>
      </c>
      <c r="O215" s="1">
        <v>5</v>
      </c>
      <c r="P215" s="1" t="str">
        <f>IFERROR(IF(ISNUMBER(Table1[[#This Row],[Safety_Rating2]]), REPT("★", Table1[[#This Row],[Safety_Rating2]]) &amp; REPT("☆", 5-Table1[[#This Row],[Safety_Rating2]]), "Unknown"), "Unknown")</f>
        <v>★★★★☆</v>
      </c>
      <c r="Q215" s="1">
        <v>4</v>
      </c>
      <c r="R215">
        <v>6058</v>
      </c>
      <c r="S215">
        <v>4</v>
      </c>
      <c r="T215" s="7">
        <f t="shared" si="3"/>
        <v>265710362.06</v>
      </c>
      <c r="U215" s="3">
        <f>Table1[[#This Row],[Range_km]]/Table1[[#This Row],[Battery_Capacity_kWh]]</f>
        <v>5.9004739336492884</v>
      </c>
      <c r="V215" s="4">
        <f>Table1[[#This Row],[Price_USD]]/Table1[[#This Row],[Range_km]]</f>
        <v>176.14887550200802</v>
      </c>
      <c r="W215" s="1" t="str">
        <f>_xlfn.IFS(Table1[[#This Row],[Price_USD]]&gt;80000,"Luxury", Table1[[#This Row],[Price_USD]]&gt;40000,"Premium",Table1[[#This Row],[Price_USD]]&lt;40000,"Budget")</f>
        <v>Premium</v>
      </c>
    </row>
    <row r="216" spans="3:23" x14ac:dyDescent="0.35">
      <c r="C216">
        <v>215</v>
      </c>
      <c r="D216" t="s">
        <v>18</v>
      </c>
      <c r="E216" t="s">
        <v>170</v>
      </c>
      <c r="F216">
        <v>2017</v>
      </c>
      <c r="G216" t="s">
        <v>262</v>
      </c>
      <c r="H216">
        <v>25.8</v>
      </c>
      <c r="I216">
        <v>325</v>
      </c>
      <c r="J216" t="s">
        <v>266</v>
      </c>
      <c r="K216">
        <v>3.5</v>
      </c>
      <c r="L216" s="5">
        <v>130449.45</v>
      </c>
      <c r="M216" t="s">
        <v>290</v>
      </c>
      <c r="N216" t="s">
        <v>344</v>
      </c>
      <c r="O216" s="1">
        <v>5</v>
      </c>
      <c r="P216" s="1" t="str">
        <f>IFERROR(IF(ISNUMBER(Table1[[#This Row],[Safety_Rating2]]), REPT("★", Table1[[#This Row],[Safety_Rating2]]) &amp; REPT("☆", 5-Table1[[#This Row],[Safety_Rating2]]), "Unknown"), "Unknown")</f>
        <v>Unknown</v>
      </c>
      <c r="Q216" s="2" t="s">
        <v>376</v>
      </c>
      <c r="R216">
        <v>11265</v>
      </c>
      <c r="S216">
        <v>5</v>
      </c>
      <c r="T216" s="7">
        <f t="shared" si="3"/>
        <v>1469513054.25</v>
      </c>
      <c r="U216" s="3">
        <f>Table1[[#This Row],[Range_km]]/Table1[[#This Row],[Battery_Capacity_kWh]]</f>
        <v>12.596899224806201</v>
      </c>
      <c r="V216" s="4">
        <f>Table1[[#This Row],[Price_USD]]/Table1[[#This Row],[Range_km]]</f>
        <v>401.38292307692308</v>
      </c>
      <c r="W216" s="1" t="str">
        <f>_xlfn.IFS(Table1[[#This Row],[Price_USD]]&gt;80000,"Luxury", Table1[[#This Row],[Price_USD]]&gt;40000,"Premium",Table1[[#This Row],[Price_USD]]&lt;40000,"Budget")</f>
        <v>Luxury</v>
      </c>
    </row>
    <row r="217" spans="3:23" x14ac:dyDescent="0.35">
      <c r="C217">
        <v>216</v>
      </c>
      <c r="D217" t="s">
        <v>39</v>
      </c>
      <c r="E217" t="s">
        <v>189</v>
      </c>
      <c r="F217">
        <v>2023</v>
      </c>
      <c r="G217" t="s">
        <v>258</v>
      </c>
      <c r="H217">
        <v>129.30000000000001</v>
      </c>
      <c r="I217">
        <v>519</v>
      </c>
      <c r="J217" t="s">
        <v>274</v>
      </c>
      <c r="K217">
        <v>11.6</v>
      </c>
      <c r="L217" s="5">
        <v>112448.15</v>
      </c>
      <c r="M217" t="s">
        <v>308</v>
      </c>
      <c r="N217" t="s">
        <v>368</v>
      </c>
      <c r="O217" s="1">
        <v>3</v>
      </c>
      <c r="P217" s="1" t="str">
        <f>IFERROR(IF(ISNUMBER(Table1[[#This Row],[Safety_Rating2]]), REPT("★", Table1[[#This Row],[Safety_Rating2]]) &amp; REPT("☆", 5-Table1[[#This Row],[Safety_Rating2]]), "Unknown"), "Unknown")</f>
        <v>★★★★★</v>
      </c>
      <c r="Q217" s="1">
        <v>5</v>
      </c>
      <c r="R217">
        <v>1137</v>
      </c>
      <c r="S217">
        <v>5</v>
      </c>
      <c r="T217" s="7">
        <f t="shared" si="3"/>
        <v>127853546.55</v>
      </c>
      <c r="U217" s="3">
        <f>Table1[[#This Row],[Range_km]]/Table1[[#This Row],[Battery_Capacity_kWh]]</f>
        <v>4.0139211136890944</v>
      </c>
      <c r="V217" s="4">
        <f>Table1[[#This Row],[Price_USD]]/Table1[[#This Row],[Range_km]]</f>
        <v>216.66310211946049</v>
      </c>
      <c r="W217" s="1" t="str">
        <f>_xlfn.IFS(Table1[[#This Row],[Price_USD]]&gt;80000,"Luxury", Table1[[#This Row],[Price_USD]]&gt;40000,"Premium",Table1[[#This Row],[Price_USD]]&lt;40000,"Budget")</f>
        <v>Luxury</v>
      </c>
    </row>
    <row r="218" spans="3:23" x14ac:dyDescent="0.35">
      <c r="C218">
        <v>217</v>
      </c>
      <c r="D218" t="s">
        <v>65</v>
      </c>
      <c r="E218" t="s">
        <v>162</v>
      </c>
      <c r="F218">
        <v>2024</v>
      </c>
      <c r="G218" t="s">
        <v>257</v>
      </c>
      <c r="H218">
        <v>147.80000000000001</v>
      </c>
      <c r="I218">
        <v>175</v>
      </c>
      <c r="J218" t="s">
        <v>272</v>
      </c>
      <c r="K218">
        <v>11.4</v>
      </c>
      <c r="L218" s="5">
        <v>83884.77</v>
      </c>
      <c r="M218" t="s">
        <v>314</v>
      </c>
      <c r="N218" t="s">
        <v>357</v>
      </c>
      <c r="O218" s="1">
        <v>1</v>
      </c>
      <c r="P218" s="1" t="str">
        <f>IFERROR(IF(ISNUMBER(Table1[[#This Row],[Safety_Rating2]]), REPT("★", Table1[[#This Row],[Safety_Rating2]]) &amp; REPT("☆", 5-Table1[[#This Row],[Safety_Rating2]]), "Unknown"), "Unknown")</f>
        <v>Unknown</v>
      </c>
      <c r="Q218" s="2" t="s">
        <v>376</v>
      </c>
      <c r="R218">
        <v>14266</v>
      </c>
      <c r="S218">
        <v>3</v>
      </c>
      <c r="T218" s="7">
        <f t="shared" si="3"/>
        <v>1196700128.8200002</v>
      </c>
      <c r="U218" s="3">
        <f>Table1[[#This Row],[Range_km]]/Table1[[#This Row],[Battery_Capacity_kWh]]</f>
        <v>1.1840324763193504</v>
      </c>
      <c r="V218" s="4">
        <f>Table1[[#This Row],[Price_USD]]/Table1[[#This Row],[Range_km]]</f>
        <v>479.34154285714288</v>
      </c>
      <c r="W218" s="1" t="str">
        <f>_xlfn.IFS(Table1[[#This Row],[Price_USD]]&gt;80000,"Luxury", Table1[[#This Row],[Price_USD]]&gt;40000,"Premium",Table1[[#This Row],[Price_USD]]&lt;40000,"Budget")</f>
        <v>Luxury</v>
      </c>
    </row>
    <row r="219" spans="3:23" x14ac:dyDescent="0.35">
      <c r="C219">
        <v>218</v>
      </c>
      <c r="D219" t="s">
        <v>62</v>
      </c>
      <c r="E219" t="s">
        <v>152</v>
      </c>
      <c r="F219">
        <v>2017</v>
      </c>
      <c r="G219" t="s">
        <v>251</v>
      </c>
      <c r="H219">
        <v>97.4</v>
      </c>
      <c r="I219">
        <v>263</v>
      </c>
      <c r="J219" t="s">
        <v>280</v>
      </c>
      <c r="K219">
        <v>1.5</v>
      </c>
      <c r="L219" s="5">
        <v>96763.7</v>
      </c>
      <c r="M219" t="s">
        <v>301</v>
      </c>
      <c r="N219" t="s">
        <v>347</v>
      </c>
      <c r="O219" s="1">
        <v>4</v>
      </c>
      <c r="P219" s="1" t="str">
        <f>IFERROR(IF(ISNUMBER(Table1[[#This Row],[Safety_Rating2]]), REPT("★", Table1[[#This Row],[Safety_Rating2]]) &amp; REPT("☆", 5-Table1[[#This Row],[Safety_Rating2]]), "Unknown"), "Unknown")</f>
        <v>★★★★★</v>
      </c>
      <c r="Q219" s="1">
        <v>5</v>
      </c>
      <c r="R219">
        <v>19253</v>
      </c>
      <c r="S219">
        <v>5</v>
      </c>
      <c r="T219" s="7">
        <f t="shared" si="3"/>
        <v>1862991516.0999999</v>
      </c>
      <c r="U219" s="3">
        <f>Table1[[#This Row],[Range_km]]/Table1[[#This Row],[Battery_Capacity_kWh]]</f>
        <v>2.7002053388090346</v>
      </c>
      <c r="V219" s="4">
        <f>Table1[[#This Row],[Price_USD]]/Table1[[#This Row],[Range_km]]</f>
        <v>367.9228136882129</v>
      </c>
      <c r="W219" s="1" t="str">
        <f>_xlfn.IFS(Table1[[#This Row],[Price_USD]]&gt;80000,"Luxury", Table1[[#This Row],[Price_USD]]&gt;40000,"Premium",Table1[[#This Row],[Price_USD]]&lt;40000,"Budget")</f>
        <v>Luxury</v>
      </c>
    </row>
    <row r="220" spans="3:23" x14ac:dyDescent="0.35">
      <c r="C220">
        <v>219</v>
      </c>
      <c r="D220" t="s">
        <v>47</v>
      </c>
      <c r="E220" t="s">
        <v>174</v>
      </c>
      <c r="F220">
        <v>2016</v>
      </c>
      <c r="G220" t="s">
        <v>253</v>
      </c>
      <c r="H220">
        <v>39.5</v>
      </c>
      <c r="I220">
        <v>390</v>
      </c>
      <c r="J220" t="s">
        <v>272</v>
      </c>
      <c r="K220">
        <v>11.1</v>
      </c>
      <c r="L220" s="5">
        <v>97522.05</v>
      </c>
      <c r="M220" t="s">
        <v>313</v>
      </c>
      <c r="N220" t="s">
        <v>375</v>
      </c>
      <c r="O220" s="1">
        <v>2</v>
      </c>
      <c r="P220" s="1" t="str">
        <f>IFERROR(IF(ISNUMBER(Table1[[#This Row],[Safety_Rating2]]), REPT("★", Table1[[#This Row],[Safety_Rating2]]) &amp; REPT("☆", 5-Table1[[#This Row],[Safety_Rating2]]), "Unknown"), "Unknown")</f>
        <v>★★★★★</v>
      </c>
      <c r="Q220" s="1">
        <v>5</v>
      </c>
      <c r="R220">
        <v>15911</v>
      </c>
      <c r="S220">
        <v>5</v>
      </c>
      <c r="T220" s="7">
        <f t="shared" si="3"/>
        <v>1551673337.55</v>
      </c>
      <c r="U220" s="3">
        <f>Table1[[#This Row],[Range_km]]/Table1[[#This Row],[Battery_Capacity_kWh]]</f>
        <v>9.8734177215189867</v>
      </c>
      <c r="V220" s="4">
        <f>Table1[[#This Row],[Price_USD]]/Table1[[#This Row],[Range_km]]</f>
        <v>250.05653846153848</v>
      </c>
      <c r="W220" s="1" t="str">
        <f>_xlfn.IFS(Table1[[#This Row],[Price_USD]]&gt;80000,"Luxury", Table1[[#This Row],[Price_USD]]&gt;40000,"Premium",Table1[[#This Row],[Price_USD]]&lt;40000,"Budget")</f>
        <v>Luxury</v>
      </c>
    </row>
    <row r="221" spans="3:23" x14ac:dyDescent="0.35">
      <c r="C221">
        <v>220</v>
      </c>
      <c r="D221" t="s">
        <v>46</v>
      </c>
      <c r="E221" t="s">
        <v>108</v>
      </c>
      <c r="F221">
        <v>2015</v>
      </c>
      <c r="G221" t="s">
        <v>260</v>
      </c>
      <c r="H221">
        <v>55.8</v>
      </c>
      <c r="I221">
        <v>173</v>
      </c>
      <c r="J221" t="s">
        <v>269</v>
      </c>
      <c r="K221">
        <v>0.9</v>
      </c>
      <c r="L221" s="5">
        <v>136748.91</v>
      </c>
      <c r="M221" t="s">
        <v>323</v>
      </c>
      <c r="N221" t="s">
        <v>345</v>
      </c>
      <c r="O221" s="2" t="s">
        <v>376</v>
      </c>
      <c r="P221" s="1" t="str">
        <f>IFERROR(IF(ISNUMBER(Table1[[#This Row],[Safety_Rating2]]), REPT("★", Table1[[#This Row],[Safety_Rating2]]) &amp; REPT("☆", 5-Table1[[#This Row],[Safety_Rating2]]), "Unknown"), "Unknown")</f>
        <v>★★★★☆</v>
      </c>
      <c r="Q221" s="1">
        <v>4</v>
      </c>
      <c r="R221">
        <v>662</v>
      </c>
      <c r="S221">
        <v>4</v>
      </c>
      <c r="T221" s="7">
        <f t="shared" si="3"/>
        <v>90527778.420000002</v>
      </c>
      <c r="U221" s="3">
        <f>Table1[[#This Row],[Range_km]]/Table1[[#This Row],[Battery_Capacity_kWh]]</f>
        <v>3.1003584229390682</v>
      </c>
      <c r="V221" s="4">
        <f>Table1[[#This Row],[Price_USD]]/Table1[[#This Row],[Range_km]]</f>
        <v>790.45612716763003</v>
      </c>
      <c r="W221" s="1" t="str">
        <f>_xlfn.IFS(Table1[[#This Row],[Price_USD]]&gt;80000,"Luxury", Table1[[#This Row],[Price_USD]]&gt;40000,"Premium",Table1[[#This Row],[Price_USD]]&lt;40000,"Budget")</f>
        <v>Luxury</v>
      </c>
    </row>
    <row r="222" spans="3:23" x14ac:dyDescent="0.35">
      <c r="C222">
        <v>221</v>
      </c>
      <c r="D222" t="s">
        <v>62</v>
      </c>
      <c r="E222" t="s">
        <v>149</v>
      </c>
      <c r="F222">
        <v>2019</v>
      </c>
      <c r="G222" t="s">
        <v>263</v>
      </c>
      <c r="H222">
        <v>129.6</v>
      </c>
      <c r="I222">
        <v>539</v>
      </c>
      <c r="J222" t="s">
        <v>272</v>
      </c>
      <c r="K222">
        <v>11.7</v>
      </c>
      <c r="L222" s="5">
        <v>57354.89</v>
      </c>
      <c r="M222" t="s">
        <v>303</v>
      </c>
      <c r="N222" t="s">
        <v>374</v>
      </c>
      <c r="O222" s="1">
        <v>2</v>
      </c>
      <c r="P222" s="1" t="str">
        <f>IFERROR(IF(ISNUMBER(Table1[[#This Row],[Safety_Rating2]]), REPT("★", Table1[[#This Row],[Safety_Rating2]]) &amp; REPT("☆", 5-Table1[[#This Row],[Safety_Rating2]]), "Unknown"), "Unknown")</f>
        <v>★★★★★</v>
      </c>
      <c r="Q222" s="1">
        <v>5</v>
      </c>
      <c r="R222">
        <v>2925</v>
      </c>
      <c r="S222">
        <v>3</v>
      </c>
      <c r="T222" s="7">
        <f t="shared" si="3"/>
        <v>167763053.25</v>
      </c>
      <c r="U222" s="3">
        <f>Table1[[#This Row],[Range_km]]/Table1[[#This Row],[Battery_Capacity_kWh]]</f>
        <v>4.158950617283951</v>
      </c>
      <c r="V222" s="4">
        <f>Table1[[#This Row],[Price_USD]]/Table1[[#This Row],[Range_km]]</f>
        <v>106.40981447124304</v>
      </c>
      <c r="W222" s="1" t="str">
        <f>_xlfn.IFS(Table1[[#This Row],[Price_USD]]&gt;80000,"Luxury", Table1[[#This Row],[Price_USD]]&gt;40000,"Premium",Table1[[#This Row],[Price_USD]]&lt;40000,"Budget")</f>
        <v>Premium</v>
      </c>
    </row>
    <row r="223" spans="3:23" x14ac:dyDescent="0.35">
      <c r="C223">
        <v>222</v>
      </c>
      <c r="D223" t="s">
        <v>34</v>
      </c>
      <c r="E223" t="s">
        <v>190</v>
      </c>
      <c r="F223">
        <v>2021</v>
      </c>
      <c r="G223" t="s">
        <v>250</v>
      </c>
      <c r="H223">
        <v>83</v>
      </c>
      <c r="I223">
        <v>364</v>
      </c>
      <c r="J223" t="s">
        <v>279</v>
      </c>
      <c r="K223">
        <v>9.9</v>
      </c>
      <c r="L223" s="5">
        <v>91832.36</v>
      </c>
      <c r="M223" t="s">
        <v>314</v>
      </c>
      <c r="N223" t="s">
        <v>348</v>
      </c>
      <c r="O223" s="1">
        <v>4</v>
      </c>
      <c r="P223" s="1" t="str">
        <f>IFERROR(IF(ISNUMBER(Table1[[#This Row],[Safety_Rating2]]), REPT("★", Table1[[#This Row],[Safety_Rating2]]) &amp; REPT("☆", 5-Table1[[#This Row],[Safety_Rating2]]), "Unknown"), "Unknown")</f>
        <v>★★★★★</v>
      </c>
      <c r="Q223" s="1">
        <v>5</v>
      </c>
      <c r="R223">
        <v>18634</v>
      </c>
      <c r="S223">
        <v>3</v>
      </c>
      <c r="T223" s="7">
        <f t="shared" si="3"/>
        <v>1711204196.24</v>
      </c>
      <c r="U223" s="3">
        <f>Table1[[#This Row],[Range_km]]/Table1[[#This Row],[Battery_Capacity_kWh]]</f>
        <v>4.3855421686746991</v>
      </c>
      <c r="V223" s="4">
        <f>Table1[[#This Row],[Price_USD]]/Table1[[#This Row],[Range_km]]</f>
        <v>252.28670329670331</v>
      </c>
      <c r="W223" s="1" t="str">
        <f>_xlfn.IFS(Table1[[#This Row],[Price_USD]]&gt;80000,"Luxury", Table1[[#This Row],[Price_USD]]&gt;40000,"Premium",Table1[[#This Row],[Price_USD]]&lt;40000,"Budget")</f>
        <v>Luxury</v>
      </c>
    </row>
    <row r="224" spans="3:23" x14ac:dyDescent="0.35">
      <c r="C224">
        <v>223</v>
      </c>
      <c r="D224" t="s">
        <v>37</v>
      </c>
      <c r="E224" t="s">
        <v>185</v>
      </c>
      <c r="F224">
        <v>2018</v>
      </c>
      <c r="G224" t="s">
        <v>251</v>
      </c>
      <c r="H224">
        <v>27.5</v>
      </c>
      <c r="I224">
        <v>116</v>
      </c>
      <c r="J224" t="s">
        <v>266</v>
      </c>
      <c r="K224">
        <v>1.1000000000000001</v>
      </c>
      <c r="L224" s="5">
        <v>73245.009999999995</v>
      </c>
      <c r="M224" t="s">
        <v>289</v>
      </c>
      <c r="N224" t="s">
        <v>358</v>
      </c>
      <c r="O224" s="1">
        <v>3</v>
      </c>
      <c r="P224" s="1" t="str">
        <f>IFERROR(IF(ISNUMBER(Table1[[#This Row],[Safety_Rating2]]), REPT("★", Table1[[#This Row],[Safety_Rating2]]) &amp; REPT("☆", 5-Table1[[#This Row],[Safety_Rating2]]), "Unknown"), "Unknown")</f>
        <v>★★★☆☆</v>
      </c>
      <c r="Q224" s="1">
        <v>3</v>
      </c>
      <c r="R224">
        <v>1001</v>
      </c>
      <c r="S224">
        <v>3</v>
      </c>
      <c r="T224" s="7">
        <f t="shared" si="3"/>
        <v>73318255.00999999</v>
      </c>
      <c r="U224" s="3">
        <f>Table1[[#This Row],[Range_km]]/Table1[[#This Row],[Battery_Capacity_kWh]]</f>
        <v>4.2181818181818178</v>
      </c>
      <c r="V224" s="4">
        <f>Table1[[#This Row],[Price_USD]]/Table1[[#This Row],[Range_km]]</f>
        <v>631.4224999999999</v>
      </c>
      <c r="W224" s="1" t="str">
        <f>_xlfn.IFS(Table1[[#This Row],[Price_USD]]&gt;80000,"Luxury", Table1[[#This Row],[Price_USD]]&gt;40000,"Premium",Table1[[#This Row],[Price_USD]]&lt;40000,"Budget")</f>
        <v>Premium</v>
      </c>
    </row>
    <row r="225" spans="3:23" x14ac:dyDescent="0.35">
      <c r="C225">
        <v>224</v>
      </c>
      <c r="D225" t="s">
        <v>52</v>
      </c>
      <c r="E225" t="s">
        <v>191</v>
      </c>
      <c r="F225">
        <v>2024</v>
      </c>
      <c r="G225" t="s">
        <v>262</v>
      </c>
      <c r="H225">
        <v>43.1</v>
      </c>
      <c r="I225">
        <v>545</v>
      </c>
      <c r="J225" t="s">
        <v>271</v>
      </c>
      <c r="K225">
        <v>7.2</v>
      </c>
      <c r="L225" s="5">
        <v>71971.19</v>
      </c>
      <c r="M225" t="s">
        <v>314</v>
      </c>
      <c r="N225" t="s">
        <v>364</v>
      </c>
      <c r="O225" s="1">
        <v>5</v>
      </c>
      <c r="P225" s="1" t="str">
        <f>IFERROR(IF(ISNUMBER(Table1[[#This Row],[Safety_Rating2]]), REPT("★", Table1[[#This Row],[Safety_Rating2]]) &amp; REPT("☆", 5-Table1[[#This Row],[Safety_Rating2]]), "Unknown"), "Unknown")</f>
        <v>Unknown</v>
      </c>
      <c r="Q225" s="2" t="s">
        <v>376</v>
      </c>
      <c r="R225">
        <v>1626</v>
      </c>
      <c r="S225">
        <v>3</v>
      </c>
      <c r="T225" s="7">
        <f t="shared" si="3"/>
        <v>117025154.94</v>
      </c>
      <c r="U225" s="3">
        <f>Table1[[#This Row],[Range_km]]/Table1[[#This Row],[Battery_Capacity_kWh]]</f>
        <v>12.645011600928074</v>
      </c>
      <c r="V225" s="4">
        <f>Table1[[#This Row],[Price_USD]]/Table1[[#This Row],[Range_km]]</f>
        <v>132.05722935779818</v>
      </c>
      <c r="W225" s="1" t="str">
        <f>_xlfn.IFS(Table1[[#This Row],[Price_USD]]&gt;80000,"Luxury", Table1[[#This Row],[Price_USD]]&gt;40000,"Premium",Table1[[#This Row],[Price_USD]]&lt;40000,"Budget")</f>
        <v>Premium</v>
      </c>
    </row>
    <row r="226" spans="3:23" x14ac:dyDescent="0.35">
      <c r="C226">
        <v>225</v>
      </c>
      <c r="D226" t="s">
        <v>65</v>
      </c>
      <c r="E226" t="s">
        <v>173</v>
      </c>
      <c r="F226">
        <v>2018</v>
      </c>
      <c r="G226" t="s">
        <v>257</v>
      </c>
      <c r="H226">
        <v>49.3</v>
      </c>
      <c r="I226">
        <v>205</v>
      </c>
      <c r="J226" t="s">
        <v>278</v>
      </c>
      <c r="K226">
        <v>8</v>
      </c>
      <c r="L226" s="5">
        <v>91593.75</v>
      </c>
      <c r="M226" t="s">
        <v>311</v>
      </c>
      <c r="N226" t="s">
        <v>354</v>
      </c>
      <c r="O226" s="1">
        <v>1</v>
      </c>
      <c r="P226" s="1" t="str">
        <f>IFERROR(IF(ISNUMBER(Table1[[#This Row],[Safety_Rating2]]), REPT("★", Table1[[#This Row],[Safety_Rating2]]) &amp; REPT("☆", 5-Table1[[#This Row],[Safety_Rating2]]), "Unknown"), "Unknown")</f>
        <v>★★★☆☆</v>
      </c>
      <c r="Q226" s="1">
        <v>3</v>
      </c>
      <c r="R226">
        <v>7332</v>
      </c>
      <c r="S226">
        <v>4</v>
      </c>
      <c r="T226" s="7">
        <f t="shared" si="3"/>
        <v>671565375</v>
      </c>
      <c r="U226" s="3">
        <f>Table1[[#This Row],[Range_km]]/Table1[[#This Row],[Battery_Capacity_kWh]]</f>
        <v>4.1582150101419879</v>
      </c>
      <c r="V226" s="4">
        <f>Table1[[#This Row],[Price_USD]]/Table1[[#This Row],[Range_km]]</f>
        <v>446.79878048780489</v>
      </c>
      <c r="W226" s="1" t="str">
        <f>_xlfn.IFS(Table1[[#This Row],[Price_USD]]&gt;80000,"Luxury", Table1[[#This Row],[Price_USD]]&gt;40000,"Premium",Table1[[#This Row],[Price_USD]]&lt;40000,"Budget")</f>
        <v>Luxury</v>
      </c>
    </row>
    <row r="227" spans="3:23" x14ac:dyDescent="0.35">
      <c r="C227">
        <v>226</v>
      </c>
      <c r="D227" t="s">
        <v>46</v>
      </c>
      <c r="E227" t="s">
        <v>108</v>
      </c>
      <c r="F227">
        <v>2025</v>
      </c>
      <c r="G227" t="s">
        <v>263</v>
      </c>
      <c r="H227">
        <v>75.099999999999994</v>
      </c>
      <c r="I227">
        <v>292</v>
      </c>
      <c r="J227" t="s">
        <v>279</v>
      </c>
      <c r="K227">
        <v>5.8</v>
      </c>
      <c r="L227" s="5">
        <v>56185.09</v>
      </c>
      <c r="M227" t="s">
        <v>303</v>
      </c>
      <c r="N227" t="s">
        <v>356</v>
      </c>
      <c r="O227" s="1">
        <v>3</v>
      </c>
      <c r="P227" s="1" t="str">
        <f>IFERROR(IF(ISNUMBER(Table1[[#This Row],[Safety_Rating2]]), REPT("★", Table1[[#This Row],[Safety_Rating2]]) &amp; REPT("☆", 5-Table1[[#This Row],[Safety_Rating2]]), "Unknown"), "Unknown")</f>
        <v>Unknown</v>
      </c>
      <c r="Q227" s="2" t="s">
        <v>376</v>
      </c>
      <c r="R227">
        <v>12262</v>
      </c>
      <c r="S227">
        <v>5</v>
      </c>
      <c r="T227" s="7">
        <f t="shared" si="3"/>
        <v>688941573.57999992</v>
      </c>
      <c r="U227" s="3">
        <f>Table1[[#This Row],[Range_km]]/Table1[[#This Row],[Battery_Capacity_kWh]]</f>
        <v>3.8881491344873504</v>
      </c>
      <c r="V227" s="4">
        <f>Table1[[#This Row],[Price_USD]]/Table1[[#This Row],[Range_km]]</f>
        <v>192.4146917808219</v>
      </c>
      <c r="W227" s="1" t="str">
        <f>_xlfn.IFS(Table1[[#This Row],[Price_USD]]&gt;80000,"Luxury", Table1[[#This Row],[Price_USD]]&gt;40000,"Premium",Table1[[#This Row],[Price_USD]]&lt;40000,"Budget")</f>
        <v>Premium</v>
      </c>
    </row>
    <row r="228" spans="3:23" x14ac:dyDescent="0.35">
      <c r="C228">
        <v>227</v>
      </c>
      <c r="D228" t="s">
        <v>60</v>
      </c>
      <c r="E228" t="s">
        <v>140</v>
      </c>
      <c r="F228">
        <v>2019</v>
      </c>
      <c r="G228" t="s">
        <v>257</v>
      </c>
      <c r="H228">
        <v>34.1</v>
      </c>
      <c r="I228">
        <v>132</v>
      </c>
      <c r="J228" t="s">
        <v>270</v>
      </c>
      <c r="K228">
        <v>11.9</v>
      </c>
      <c r="L228" s="5">
        <v>106871.37</v>
      </c>
      <c r="M228" t="s">
        <v>288</v>
      </c>
      <c r="N228" t="s">
        <v>364</v>
      </c>
      <c r="O228" s="1">
        <v>5</v>
      </c>
      <c r="P228" s="1" t="str">
        <f>IFERROR(IF(ISNUMBER(Table1[[#This Row],[Safety_Rating2]]), REPT("★", Table1[[#This Row],[Safety_Rating2]]) &amp; REPT("☆", 5-Table1[[#This Row],[Safety_Rating2]]), "Unknown"), "Unknown")</f>
        <v>★★★☆☆</v>
      </c>
      <c r="Q228" s="1">
        <v>3</v>
      </c>
      <c r="R228">
        <v>1860</v>
      </c>
      <c r="S228">
        <v>5</v>
      </c>
      <c r="T228" s="7">
        <f t="shared" si="3"/>
        <v>198780748.19999999</v>
      </c>
      <c r="U228" s="3">
        <f>Table1[[#This Row],[Range_km]]/Table1[[#This Row],[Battery_Capacity_kWh]]</f>
        <v>3.8709677419354835</v>
      </c>
      <c r="V228" s="4">
        <f>Table1[[#This Row],[Price_USD]]/Table1[[#This Row],[Range_km]]</f>
        <v>809.63159090909085</v>
      </c>
      <c r="W228" s="1" t="str">
        <f>_xlfn.IFS(Table1[[#This Row],[Price_USD]]&gt;80000,"Luxury", Table1[[#This Row],[Price_USD]]&gt;40000,"Premium",Table1[[#This Row],[Price_USD]]&lt;40000,"Budget")</f>
        <v>Luxury</v>
      </c>
    </row>
    <row r="229" spans="3:23" x14ac:dyDescent="0.35">
      <c r="C229">
        <v>228</v>
      </c>
      <c r="D229" t="s">
        <v>20</v>
      </c>
      <c r="E229" t="s">
        <v>73</v>
      </c>
      <c r="F229">
        <v>2025</v>
      </c>
      <c r="G229" t="s">
        <v>260</v>
      </c>
      <c r="H229">
        <v>113.8</v>
      </c>
      <c r="I229">
        <v>435</v>
      </c>
      <c r="J229" t="s">
        <v>271</v>
      </c>
      <c r="K229">
        <v>12</v>
      </c>
      <c r="L229" s="5">
        <v>61131.15</v>
      </c>
      <c r="M229" t="s">
        <v>293</v>
      </c>
      <c r="N229" t="s">
        <v>365</v>
      </c>
      <c r="O229" s="1">
        <v>0</v>
      </c>
      <c r="P229" s="1" t="str">
        <f>IFERROR(IF(ISNUMBER(Table1[[#This Row],[Safety_Rating2]]), REPT("★", Table1[[#This Row],[Safety_Rating2]]) &amp; REPT("☆", 5-Table1[[#This Row],[Safety_Rating2]]), "Unknown"), "Unknown")</f>
        <v>★★★☆☆</v>
      </c>
      <c r="Q229" s="1">
        <v>3</v>
      </c>
      <c r="R229">
        <v>11244</v>
      </c>
      <c r="S229">
        <v>5</v>
      </c>
      <c r="T229" s="7">
        <f t="shared" si="3"/>
        <v>687358650.60000002</v>
      </c>
      <c r="U229" s="3">
        <f>Table1[[#This Row],[Range_km]]/Table1[[#This Row],[Battery_Capacity_kWh]]</f>
        <v>3.8224956063268896</v>
      </c>
      <c r="V229" s="4">
        <f>Table1[[#This Row],[Price_USD]]/Table1[[#This Row],[Range_km]]</f>
        <v>140.53137931034482</v>
      </c>
      <c r="W229" s="1" t="str">
        <f>_xlfn.IFS(Table1[[#This Row],[Price_USD]]&gt;80000,"Luxury", Table1[[#This Row],[Price_USD]]&gt;40000,"Premium",Table1[[#This Row],[Price_USD]]&lt;40000,"Budget")</f>
        <v>Premium</v>
      </c>
    </row>
    <row r="230" spans="3:23" x14ac:dyDescent="0.35">
      <c r="C230">
        <v>229</v>
      </c>
      <c r="D230" t="s">
        <v>57</v>
      </c>
      <c r="E230" t="s">
        <v>136</v>
      </c>
      <c r="F230">
        <v>2025</v>
      </c>
      <c r="G230" t="s">
        <v>254</v>
      </c>
      <c r="H230">
        <v>103</v>
      </c>
      <c r="I230">
        <v>343</v>
      </c>
      <c r="J230" t="s">
        <v>279</v>
      </c>
      <c r="K230">
        <v>6.3</v>
      </c>
      <c r="L230" s="5">
        <v>131450.31</v>
      </c>
      <c r="M230" t="s">
        <v>305</v>
      </c>
      <c r="N230" t="s">
        <v>339</v>
      </c>
      <c r="O230" s="1">
        <v>0</v>
      </c>
      <c r="P230" s="1" t="str">
        <f>IFERROR(IF(ISNUMBER(Table1[[#This Row],[Safety_Rating2]]), REPT("★", Table1[[#This Row],[Safety_Rating2]]) &amp; REPT("☆", 5-Table1[[#This Row],[Safety_Rating2]]), "Unknown"), "Unknown")</f>
        <v>★★★★★</v>
      </c>
      <c r="Q230" s="1">
        <v>5</v>
      </c>
      <c r="R230">
        <v>18318</v>
      </c>
      <c r="S230">
        <v>3</v>
      </c>
      <c r="T230" s="7">
        <f t="shared" si="3"/>
        <v>2407906778.5799999</v>
      </c>
      <c r="U230" s="3">
        <f>Table1[[#This Row],[Range_km]]/Table1[[#This Row],[Battery_Capacity_kWh]]</f>
        <v>3.3300970873786406</v>
      </c>
      <c r="V230" s="4">
        <f>Table1[[#This Row],[Price_USD]]/Table1[[#This Row],[Range_km]]</f>
        <v>383.23705539358599</v>
      </c>
      <c r="W230" s="1" t="str">
        <f>_xlfn.IFS(Table1[[#This Row],[Price_USD]]&gt;80000,"Luxury", Table1[[#This Row],[Price_USD]]&gt;40000,"Premium",Table1[[#This Row],[Price_USD]]&lt;40000,"Budget")</f>
        <v>Luxury</v>
      </c>
    </row>
    <row r="231" spans="3:23" x14ac:dyDescent="0.35">
      <c r="C231">
        <v>230</v>
      </c>
      <c r="D231" t="s">
        <v>33</v>
      </c>
      <c r="E231" t="s">
        <v>192</v>
      </c>
      <c r="F231">
        <v>2025</v>
      </c>
      <c r="G231" t="s">
        <v>256</v>
      </c>
      <c r="H231">
        <v>48.9</v>
      </c>
      <c r="I231">
        <v>214</v>
      </c>
      <c r="J231" t="s">
        <v>273</v>
      </c>
      <c r="K231">
        <v>5.3</v>
      </c>
      <c r="L231" s="5">
        <v>136421.23000000001</v>
      </c>
      <c r="M231" t="s">
        <v>310</v>
      </c>
      <c r="N231" t="s">
        <v>364</v>
      </c>
      <c r="O231" s="1">
        <v>3</v>
      </c>
      <c r="P231" s="1" t="str">
        <f>IFERROR(IF(ISNUMBER(Table1[[#This Row],[Safety_Rating2]]), REPT("★", Table1[[#This Row],[Safety_Rating2]]) &amp; REPT("☆", 5-Table1[[#This Row],[Safety_Rating2]]), "Unknown"), "Unknown")</f>
        <v>★★★★★</v>
      </c>
      <c r="Q231" s="1">
        <v>5</v>
      </c>
      <c r="R231">
        <v>19122</v>
      </c>
      <c r="S231">
        <v>5</v>
      </c>
      <c r="T231" s="7">
        <f t="shared" si="3"/>
        <v>2608646760.0600004</v>
      </c>
      <c r="U231" s="3">
        <f>Table1[[#This Row],[Range_km]]/Table1[[#This Row],[Battery_Capacity_kWh]]</f>
        <v>4.3762781186094069</v>
      </c>
      <c r="V231" s="4">
        <f>Table1[[#This Row],[Price_USD]]/Table1[[#This Row],[Range_km]]</f>
        <v>637.48238317757011</v>
      </c>
      <c r="W231" s="1" t="str">
        <f>_xlfn.IFS(Table1[[#This Row],[Price_USD]]&gt;80000,"Luxury", Table1[[#This Row],[Price_USD]]&gt;40000,"Premium",Table1[[#This Row],[Price_USD]]&lt;40000,"Budget")</f>
        <v>Luxury</v>
      </c>
    </row>
    <row r="232" spans="3:23" x14ac:dyDescent="0.35">
      <c r="C232">
        <v>231</v>
      </c>
      <c r="D232" t="s">
        <v>45</v>
      </c>
      <c r="E232" t="s">
        <v>107</v>
      </c>
      <c r="F232">
        <v>2022</v>
      </c>
      <c r="G232" t="s">
        <v>255</v>
      </c>
      <c r="H232">
        <v>45.3</v>
      </c>
      <c r="I232">
        <v>161</v>
      </c>
      <c r="J232" t="s">
        <v>269</v>
      </c>
      <c r="K232">
        <v>6.6</v>
      </c>
      <c r="L232" s="5">
        <v>79572.87</v>
      </c>
      <c r="M232" t="s">
        <v>294</v>
      </c>
      <c r="N232" t="s">
        <v>341</v>
      </c>
      <c r="O232" s="2" t="s">
        <v>376</v>
      </c>
      <c r="P232" s="1" t="str">
        <f>IFERROR(IF(ISNUMBER(Table1[[#This Row],[Safety_Rating2]]), REPT("★", Table1[[#This Row],[Safety_Rating2]]) &amp; REPT("☆", 5-Table1[[#This Row],[Safety_Rating2]]), "Unknown"), "Unknown")</f>
        <v>★★★★★</v>
      </c>
      <c r="Q232" s="1">
        <v>5</v>
      </c>
      <c r="R232">
        <v>14993</v>
      </c>
      <c r="S232">
        <v>3</v>
      </c>
      <c r="T232" s="7">
        <f t="shared" si="3"/>
        <v>1193036039.9099998</v>
      </c>
      <c r="U232" s="3">
        <f>Table1[[#This Row],[Range_km]]/Table1[[#This Row],[Battery_Capacity_kWh]]</f>
        <v>3.5540838852097134</v>
      </c>
      <c r="V232" s="4">
        <f>Table1[[#This Row],[Price_USD]]/Table1[[#This Row],[Range_km]]</f>
        <v>494.24142857142851</v>
      </c>
      <c r="W232" s="1" t="str">
        <f>_xlfn.IFS(Table1[[#This Row],[Price_USD]]&gt;80000,"Luxury", Table1[[#This Row],[Price_USD]]&gt;40000,"Premium",Table1[[#This Row],[Price_USD]]&lt;40000,"Budget")</f>
        <v>Premium</v>
      </c>
    </row>
    <row r="233" spans="3:23" x14ac:dyDescent="0.35">
      <c r="C233">
        <v>232</v>
      </c>
      <c r="D233" t="s">
        <v>24</v>
      </c>
      <c r="E233" t="s">
        <v>77</v>
      </c>
      <c r="F233">
        <v>2016</v>
      </c>
      <c r="G233" t="s">
        <v>262</v>
      </c>
      <c r="H233">
        <v>63.2</v>
      </c>
      <c r="I233">
        <v>190</v>
      </c>
      <c r="J233" t="s">
        <v>270</v>
      </c>
      <c r="K233">
        <v>7.8</v>
      </c>
      <c r="L233" s="5">
        <v>30565.62</v>
      </c>
      <c r="M233" t="s">
        <v>288</v>
      </c>
      <c r="N233" t="s">
        <v>357</v>
      </c>
      <c r="O233" s="1">
        <v>1</v>
      </c>
      <c r="P233" s="1" t="str">
        <f>IFERROR(IF(ISNUMBER(Table1[[#This Row],[Safety_Rating2]]), REPT("★", Table1[[#This Row],[Safety_Rating2]]) &amp; REPT("☆", 5-Table1[[#This Row],[Safety_Rating2]]), "Unknown"), "Unknown")</f>
        <v>★★★☆☆</v>
      </c>
      <c r="Q233" s="1">
        <v>3</v>
      </c>
      <c r="R233">
        <v>4240</v>
      </c>
      <c r="S233">
        <v>5</v>
      </c>
      <c r="T233" s="7">
        <f t="shared" si="3"/>
        <v>129598228.8</v>
      </c>
      <c r="U233" s="3">
        <f>Table1[[#This Row],[Range_km]]/Table1[[#This Row],[Battery_Capacity_kWh]]</f>
        <v>3.0063291139240507</v>
      </c>
      <c r="V233" s="4">
        <f>Table1[[#This Row],[Price_USD]]/Table1[[#This Row],[Range_km]]</f>
        <v>160.8716842105263</v>
      </c>
      <c r="W233" s="1" t="str">
        <f>_xlfn.IFS(Table1[[#This Row],[Price_USD]]&gt;80000,"Luxury", Table1[[#This Row],[Price_USD]]&gt;40000,"Premium",Table1[[#This Row],[Price_USD]]&lt;40000,"Budget")</f>
        <v>Budget</v>
      </c>
    </row>
    <row r="234" spans="3:23" x14ac:dyDescent="0.35">
      <c r="C234">
        <v>233</v>
      </c>
      <c r="D234" t="s">
        <v>59</v>
      </c>
      <c r="E234" t="s">
        <v>193</v>
      </c>
      <c r="F234">
        <v>2021</v>
      </c>
      <c r="G234" t="s">
        <v>253</v>
      </c>
      <c r="H234">
        <v>145.5</v>
      </c>
      <c r="I234">
        <v>296</v>
      </c>
      <c r="J234" t="s">
        <v>275</v>
      </c>
      <c r="K234">
        <v>0.9</v>
      </c>
      <c r="L234" s="5">
        <v>53929.71</v>
      </c>
      <c r="M234" t="s">
        <v>310</v>
      </c>
      <c r="N234" t="s">
        <v>354</v>
      </c>
      <c r="O234" s="1">
        <v>4</v>
      </c>
      <c r="P234" s="1" t="str">
        <f>IFERROR(IF(ISNUMBER(Table1[[#This Row],[Safety_Rating2]]), REPT("★", Table1[[#This Row],[Safety_Rating2]]) &amp; REPT("☆", 5-Table1[[#This Row],[Safety_Rating2]]), "Unknown"), "Unknown")</f>
        <v>★★★★★</v>
      </c>
      <c r="Q234" s="1">
        <v>5</v>
      </c>
      <c r="R234">
        <v>8153</v>
      </c>
      <c r="S234">
        <v>3</v>
      </c>
      <c r="T234" s="7">
        <f t="shared" si="3"/>
        <v>439688925.63</v>
      </c>
      <c r="U234" s="3">
        <f>Table1[[#This Row],[Range_km]]/Table1[[#This Row],[Battery_Capacity_kWh]]</f>
        <v>2.0343642611683848</v>
      </c>
      <c r="V234" s="4">
        <f>Table1[[#This Row],[Price_USD]]/Table1[[#This Row],[Range_km]]</f>
        <v>182.19496621621622</v>
      </c>
      <c r="W234" s="1" t="str">
        <f>_xlfn.IFS(Table1[[#This Row],[Price_USD]]&gt;80000,"Luxury", Table1[[#This Row],[Price_USD]]&gt;40000,"Premium",Table1[[#This Row],[Price_USD]]&lt;40000,"Budget")</f>
        <v>Premium</v>
      </c>
    </row>
    <row r="235" spans="3:23" x14ac:dyDescent="0.35">
      <c r="C235">
        <v>234</v>
      </c>
      <c r="D235" t="s">
        <v>41</v>
      </c>
      <c r="E235" t="s">
        <v>100</v>
      </c>
      <c r="F235">
        <v>2019</v>
      </c>
      <c r="G235" t="s">
        <v>260</v>
      </c>
      <c r="H235">
        <v>33.4</v>
      </c>
      <c r="I235">
        <v>357</v>
      </c>
      <c r="J235" t="s">
        <v>273</v>
      </c>
      <c r="K235">
        <v>2.4</v>
      </c>
      <c r="L235" s="5">
        <v>128861.26</v>
      </c>
      <c r="M235" t="s">
        <v>303</v>
      </c>
      <c r="N235" t="s">
        <v>375</v>
      </c>
      <c r="O235" s="1">
        <v>4</v>
      </c>
      <c r="P235" s="1" t="str">
        <f>IFERROR(IF(ISNUMBER(Table1[[#This Row],[Safety_Rating2]]), REPT("★", Table1[[#This Row],[Safety_Rating2]]) &amp; REPT("☆", 5-Table1[[#This Row],[Safety_Rating2]]), "Unknown"), "Unknown")</f>
        <v>★★★★★</v>
      </c>
      <c r="Q235" s="1">
        <v>5</v>
      </c>
      <c r="R235">
        <v>4384</v>
      </c>
      <c r="S235">
        <v>4</v>
      </c>
      <c r="T235" s="7">
        <f t="shared" si="3"/>
        <v>564927763.84000003</v>
      </c>
      <c r="U235" s="3">
        <f>Table1[[#This Row],[Range_km]]/Table1[[#This Row],[Battery_Capacity_kWh]]</f>
        <v>10.688622754491018</v>
      </c>
      <c r="V235" s="4">
        <f>Table1[[#This Row],[Price_USD]]/Table1[[#This Row],[Range_km]]</f>
        <v>360.95591036414567</v>
      </c>
      <c r="W235" s="1" t="str">
        <f>_xlfn.IFS(Table1[[#This Row],[Price_USD]]&gt;80000,"Luxury", Table1[[#This Row],[Price_USD]]&gt;40000,"Premium",Table1[[#This Row],[Price_USD]]&lt;40000,"Budget")</f>
        <v>Luxury</v>
      </c>
    </row>
    <row r="236" spans="3:23" x14ac:dyDescent="0.35">
      <c r="C236">
        <v>235</v>
      </c>
      <c r="D236" t="s">
        <v>66</v>
      </c>
      <c r="E236" t="s">
        <v>186</v>
      </c>
      <c r="F236">
        <v>2018</v>
      </c>
      <c r="G236" t="s">
        <v>260</v>
      </c>
      <c r="H236">
        <v>143.30000000000001</v>
      </c>
      <c r="I236">
        <v>570</v>
      </c>
      <c r="J236" t="s">
        <v>269</v>
      </c>
      <c r="K236">
        <v>0.7</v>
      </c>
      <c r="L236" s="5">
        <v>56918.559999999998</v>
      </c>
      <c r="M236" t="s">
        <v>304</v>
      </c>
      <c r="N236" t="s">
        <v>357</v>
      </c>
      <c r="O236" s="1">
        <v>4</v>
      </c>
      <c r="P236" s="1" t="str">
        <f>IFERROR(IF(ISNUMBER(Table1[[#This Row],[Safety_Rating2]]), REPT("★", Table1[[#This Row],[Safety_Rating2]]) &amp; REPT("☆", 5-Table1[[#This Row],[Safety_Rating2]]), "Unknown"), "Unknown")</f>
        <v>★★★★★</v>
      </c>
      <c r="Q236" s="1">
        <v>5</v>
      </c>
      <c r="R236">
        <v>1224</v>
      </c>
      <c r="S236">
        <v>4</v>
      </c>
      <c r="T236" s="7">
        <f t="shared" si="3"/>
        <v>69668317.439999998</v>
      </c>
      <c r="U236" s="3">
        <f>Table1[[#This Row],[Range_km]]/Table1[[#This Row],[Battery_Capacity_kWh]]</f>
        <v>3.977669225401256</v>
      </c>
      <c r="V236" s="4">
        <f>Table1[[#This Row],[Price_USD]]/Table1[[#This Row],[Range_km]]</f>
        <v>99.857122807017547</v>
      </c>
      <c r="W236" s="1" t="str">
        <f>_xlfn.IFS(Table1[[#This Row],[Price_USD]]&gt;80000,"Luxury", Table1[[#This Row],[Price_USD]]&gt;40000,"Premium",Table1[[#This Row],[Price_USD]]&lt;40000,"Budget")</f>
        <v>Premium</v>
      </c>
    </row>
    <row r="237" spans="3:23" x14ac:dyDescent="0.35">
      <c r="C237">
        <v>236</v>
      </c>
      <c r="D237" t="s">
        <v>16</v>
      </c>
      <c r="E237" t="s">
        <v>69</v>
      </c>
      <c r="F237">
        <v>2023</v>
      </c>
      <c r="G237" t="s">
        <v>259</v>
      </c>
      <c r="H237">
        <v>26.3</v>
      </c>
      <c r="I237">
        <v>124</v>
      </c>
      <c r="J237" t="s">
        <v>272</v>
      </c>
      <c r="K237">
        <v>8</v>
      </c>
      <c r="L237" s="5">
        <v>32369.01</v>
      </c>
      <c r="M237" t="s">
        <v>285</v>
      </c>
      <c r="N237" t="s">
        <v>361</v>
      </c>
      <c r="O237" s="1">
        <v>3</v>
      </c>
      <c r="P237" s="1" t="str">
        <f>IFERROR(IF(ISNUMBER(Table1[[#This Row],[Safety_Rating2]]), REPT("★", Table1[[#This Row],[Safety_Rating2]]) &amp; REPT("☆", 5-Table1[[#This Row],[Safety_Rating2]]), "Unknown"), "Unknown")</f>
        <v>★★★★★</v>
      </c>
      <c r="Q237" s="1">
        <v>5</v>
      </c>
      <c r="R237">
        <v>5017</v>
      </c>
      <c r="S237">
        <v>3</v>
      </c>
      <c r="T237" s="7">
        <f t="shared" si="3"/>
        <v>162395323.16999999</v>
      </c>
      <c r="U237" s="3">
        <f>Table1[[#This Row],[Range_km]]/Table1[[#This Row],[Battery_Capacity_kWh]]</f>
        <v>4.7148288973384025</v>
      </c>
      <c r="V237" s="4">
        <f>Table1[[#This Row],[Price_USD]]/Table1[[#This Row],[Range_km]]</f>
        <v>261.04040322580641</v>
      </c>
      <c r="W237" s="1" t="str">
        <f>_xlfn.IFS(Table1[[#This Row],[Price_USD]]&gt;80000,"Luxury", Table1[[#This Row],[Price_USD]]&gt;40000,"Premium",Table1[[#This Row],[Price_USD]]&lt;40000,"Budget")</f>
        <v>Budget</v>
      </c>
    </row>
    <row r="238" spans="3:23" x14ac:dyDescent="0.35">
      <c r="C238">
        <v>237</v>
      </c>
      <c r="D238" t="s">
        <v>41</v>
      </c>
      <c r="E238" t="s">
        <v>100</v>
      </c>
      <c r="F238">
        <v>2019</v>
      </c>
      <c r="G238" t="s">
        <v>253</v>
      </c>
      <c r="H238">
        <v>106</v>
      </c>
      <c r="I238">
        <v>439</v>
      </c>
      <c r="J238" t="s">
        <v>278</v>
      </c>
      <c r="K238">
        <v>7.7</v>
      </c>
      <c r="L238" s="5">
        <v>114087.16</v>
      </c>
      <c r="M238" t="s">
        <v>293</v>
      </c>
      <c r="N238" t="s">
        <v>349</v>
      </c>
      <c r="O238" s="1">
        <v>4</v>
      </c>
      <c r="P238" s="1" t="str">
        <f>IFERROR(IF(ISNUMBER(Table1[[#This Row],[Safety_Rating2]]), REPT("★", Table1[[#This Row],[Safety_Rating2]]) &amp; REPT("☆", 5-Table1[[#This Row],[Safety_Rating2]]), "Unknown"), "Unknown")</f>
        <v>★★★☆☆</v>
      </c>
      <c r="Q238" s="1">
        <v>3</v>
      </c>
      <c r="R238">
        <v>16309</v>
      </c>
      <c r="S238">
        <v>3</v>
      </c>
      <c r="T238" s="7">
        <f t="shared" si="3"/>
        <v>1860647492.4400001</v>
      </c>
      <c r="U238" s="3">
        <f>Table1[[#This Row],[Range_km]]/Table1[[#This Row],[Battery_Capacity_kWh]]</f>
        <v>4.1415094339622645</v>
      </c>
      <c r="V238" s="4">
        <f>Table1[[#This Row],[Price_USD]]/Table1[[#This Row],[Range_km]]</f>
        <v>259.8796355353075</v>
      </c>
      <c r="W238" s="1" t="str">
        <f>_xlfn.IFS(Table1[[#This Row],[Price_USD]]&gt;80000,"Luxury", Table1[[#This Row],[Price_USD]]&gt;40000,"Premium",Table1[[#This Row],[Price_USD]]&lt;40000,"Budget")</f>
        <v>Luxury</v>
      </c>
    </row>
    <row r="239" spans="3:23" x14ac:dyDescent="0.35">
      <c r="C239">
        <v>238</v>
      </c>
      <c r="D239" t="s">
        <v>46</v>
      </c>
      <c r="E239" t="s">
        <v>194</v>
      </c>
      <c r="F239">
        <v>2019</v>
      </c>
      <c r="G239" t="s">
        <v>251</v>
      </c>
      <c r="H239">
        <v>88</v>
      </c>
      <c r="I239">
        <v>203</v>
      </c>
      <c r="J239" t="s">
        <v>279</v>
      </c>
      <c r="K239">
        <v>8.6</v>
      </c>
      <c r="L239" s="5">
        <v>65442.14</v>
      </c>
      <c r="M239" t="s">
        <v>319</v>
      </c>
      <c r="N239" t="s">
        <v>339</v>
      </c>
      <c r="O239" s="1">
        <v>1</v>
      </c>
      <c r="P239" s="1" t="str">
        <f>IFERROR(IF(ISNUMBER(Table1[[#This Row],[Safety_Rating2]]), REPT("★", Table1[[#This Row],[Safety_Rating2]]) &amp; REPT("☆", 5-Table1[[#This Row],[Safety_Rating2]]), "Unknown"), "Unknown")</f>
        <v>★★★☆☆</v>
      </c>
      <c r="Q239" s="1">
        <v>3</v>
      </c>
      <c r="R239">
        <v>89</v>
      </c>
      <c r="S239">
        <v>3</v>
      </c>
      <c r="T239" s="7">
        <f t="shared" si="3"/>
        <v>5824350.46</v>
      </c>
      <c r="U239" s="3">
        <f>Table1[[#This Row],[Range_km]]/Table1[[#This Row],[Battery_Capacity_kWh]]</f>
        <v>2.3068181818181817</v>
      </c>
      <c r="V239" s="4">
        <f>Table1[[#This Row],[Price_USD]]/Table1[[#This Row],[Range_km]]</f>
        <v>322.37507389162562</v>
      </c>
      <c r="W239" s="1" t="str">
        <f>_xlfn.IFS(Table1[[#This Row],[Price_USD]]&gt;80000,"Luxury", Table1[[#This Row],[Price_USD]]&gt;40000,"Premium",Table1[[#This Row],[Price_USD]]&lt;40000,"Budget")</f>
        <v>Premium</v>
      </c>
    </row>
    <row r="240" spans="3:23" x14ac:dyDescent="0.35">
      <c r="C240">
        <v>239</v>
      </c>
      <c r="D240" t="s">
        <v>27</v>
      </c>
      <c r="E240" t="s">
        <v>89</v>
      </c>
      <c r="F240">
        <v>2016</v>
      </c>
      <c r="G240" t="s">
        <v>251</v>
      </c>
      <c r="H240">
        <v>94.6</v>
      </c>
      <c r="I240">
        <v>352</v>
      </c>
      <c r="J240" t="s">
        <v>265</v>
      </c>
      <c r="K240">
        <v>11.4</v>
      </c>
      <c r="L240" s="5">
        <v>123543.15</v>
      </c>
      <c r="M240" t="s">
        <v>324</v>
      </c>
      <c r="N240" t="s">
        <v>349</v>
      </c>
      <c r="O240" s="1">
        <v>5</v>
      </c>
      <c r="P240" s="1" t="str">
        <f>IFERROR(IF(ISNUMBER(Table1[[#This Row],[Safety_Rating2]]), REPT("★", Table1[[#This Row],[Safety_Rating2]]) &amp; REPT("☆", 5-Table1[[#This Row],[Safety_Rating2]]), "Unknown"), "Unknown")</f>
        <v>★★★★☆</v>
      </c>
      <c r="Q240" s="1">
        <v>4</v>
      </c>
      <c r="R240">
        <v>8654</v>
      </c>
      <c r="S240">
        <v>4</v>
      </c>
      <c r="T240" s="7">
        <f t="shared" si="3"/>
        <v>1069142420.0999999</v>
      </c>
      <c r="U240" s="3">
        <f>Table1[[#This Row],[Range_km]]/Table1[[#This Row],[Battery_Capacity_kWh]]</f>
        <v>3.7209302325581399</v>
      </c>
      <c r="V240" s="4">
        <f>Table1[[#This Row],[Price_USD]]/Table1[[#This Row],[Range_km]]</f>
        <v>350.97485795454543</v>
      </c>
      <c r="W240" s="1" t="str">
        <f>_xlfn.IFS(Table1[[#This Row],[Price_USD]]&gt;80000,"Luxury", Table1[[#This Row],[Price_USD]]&gt;40000,"Premium",Table1[[#This Row],[Price_USD]]&lt;40000,"Budget")</f>
        <v>Luxury</v>
      </c>
    </row>
    <row r="241" spans="3:23" x14ac:dyDescent="0.35">
      <c r="C241">
        <v>240</v>
      </c>
      <c r="D241" t="s">
        <v>28</v>
      </c>
      <c r="E241" t="s">
        <v>160</v>
      </c>
      <c r="F241">
        <v>2017</v>
      </c>
      <c r="G241" t="s">
        <v>251</v>
      </c>
      <c r="H241">
        <v>25.1</v>
      </c>
      <c r="I241">
        <v>248</v>
      </c>
      <c r="J241" t="s">
        <v>279</v>
      </c>
      <c r="K241">
        <v>9.6999999999999993</v>
      </c>
      <c r="L241" s="5">
        <v>67524.850000000006</v>
      </c>
      <c r="M241" t="s">
        <v>333</v>
      </c>
      <c r="N241" t="s">
        <v>361</v>
      </c>
      <c r="O241" s="2" t="s">
        <v>376</v>
      </c>
      <c r="P241" s="1" t="str">
        <f>IFERROR(IF(ISNUMBER(Table1[[#This Row],[Safety_Rating2]]), REPT("★", Table1[[#This Row],[Safety_Rating2]]) &amp; REPT("☆", 5-Table1[[#This Row],[Safety_Rating2]]), "Unknown"), "Unknown")</f>
        <v>Unknown</v>
      </c>
      <c r="Q241" s="2" t="s">
        <v>376</v>
      </c>
      <c r="R241">
        <v>4534</v>
      </c>
      <c r="S241">
        <v>5</v>
      </c>
      <c r="T241" s="7">
        <f t="shared" si="3"/>
        <v>306157669.90000004</v>
      </c>
      <c r="U241" s="3">
        <f>Table1[[#This Row],[Range_km]]/Table1[[#This Row],[Battery_Capacity_kWh]]</f>
        <v>9.8804780876494025</v>
      </c>
      <c r="V241" s="4">
        <f>Table1[[#This Row],[Price_USD]]/Table1[[#This Row],[Range_km]]</f>
        <v>272.27762096774194</v>
      </c>
      <c r="W241" s="1" t="str">
        <f>_xlfn.IFS(Table1[[#This Row],[Price_USD]]&gt;80000,"Luxury", Table1[[#This Row],[Price_USD]]&gt;40000,"Premium",Table1[[#This Row],[Price_USD]]&lt;40000,"Budget")</f>
        <v>Premium</v>
      </c>
    </row>
    <row r="242" spans="3:23" x14ac:dyDescent="0.35">
      <c r="C242">
        <v>241</v>
      </c>
      <c r="D242" t="s">
        <v>60</v>
      </c>
      <c r="E242" t="s">
        <v>195</v>
      </c>
      <c r="F242">
        <v>2020</v>
      </c>
      <c r="G242" t="s">
        <v>261</v>
      </c>
      <c r="H242">
        <v>136.30000000000001</v>
      </c>
      <c r="I242">
        <v>589</v>
      </c>
      <c r="J242" t="s">
        <v>278</v>
      </c>
      <c r="K242">
        <v>10.6</v>
      </c>
      <c r="L242" s="5">
        <v>41154.160000000003</v>
      </c>
      <c r="M242" t="s">
        <v>331</v>
      </c>
      <c r="N242" t="s">
        <v>342</v>
      </c>
      <c r="O242" s="1">
        <v>3</v>
      </c>
      <c r="P242" s="1" t="str">
        <f>IFERROR(IF(ISNUMBER(Table1[[#This Row],[Safety_Rating2]]), REPT("★", Table1[[#This Row],[Safety_Rating2]]) &amp; REPT("☆", 5-Table1[[#This Row],[Safety_Rating2]]), "Unknown"), "Unknown")</f>
        <v>★★★★☆</v>
      </c>
      <c r="Q242" s="1">
        <v>4</v>
      </c>
      <c r="R242">
        <v>15671</v>
      </c>
      <c r="S242">
        <v>4</v>
      </c>
      <c r="T242" s="7">
        <f t="shared" si="3"/>
        <v>644926841.36000001</v>
      </c>
      <c r="U242" s="3">
        <f>Table1[[#This Row],[Range_km]]/Table1[[#This Row],[Battery_Capacity_kWh]]</f>
        <v>4.321349963316214</v>
      </c>
      <c r="V242" s="4">
        <f>Table1[[#This Row],[Price_USD]]/Table1[[#This Row],[Range_km]]</f>
        <v>69.871239388794578</v>
      </c>
      <c r="W242" s="1" t="str">
        <f>_xlfn.IFS(Table1[[#This Row],[Price_USD]]&gt;80000,"Luxury", Table1[[#This Row],[Price_USD]]&gt;40000,"Premium",Table1[[#This Row],[Price_USD]]&lt;40000,"Budget")</f>
        <v>Premium</v>
      </c>
    </row>
    <row r="243" spans="3:23" x14ac:dyDescent="0.35">
      <c r="C243">
        <v>242</v>
      </c>
      <c r="D243" t="s">
        <v>60</v>
      </c>
      <c r="E243" t="s">
        <v>195</v>
      </c>
      <c r="F243">
        <v>2016</v>
      </c>
      <c r="G243" t="s">
        <v>260</v>
      </c>
      <c r="H243">
        <v>110.5</v>
      </c>
      <c r="I243">
        <v>130</v>
      </c>
      <c r="J243" t="s">
        <v>276</v>
      </c>
      <c r="K243">
        <v>1.7</v>
      </c>
      <c r="L243" s="5">
        <v>139347.21</v>
      </c>
      <c r="M243" t="s">
        <v>308</v>
      </c>
      <c r="N243" t="s">
        <v>368</v>
      </c>
      <c r="O243" s="1">
        <v>1</v>
      </c>
      <c r="P243" s="1" t="str">
        <f>IFERROR(IF(ISNUMBER(Table1[[#This Row],[Safety_Rating2]]), REPT("★", Table1[[#This Row],[Safety_Rating2]]) &amp; REPT("☆", 5-Table1[[#This Row],[Safety_Rating2]]), "Unknown"), "Unknown")</f>
        <v>★★★★★</v>
      </c>
      <c r="Q243" s="1">
        <v>5</v>
      </c>
      <c r="R243">
        <v>944</v>
      </c>
      <c r="S243">
        <v>5</v>
      </c>
      <c r="T243" s="7">
        <f t="shared" si="3"/>
        <v>131543766.23999999</v>
      </c>
      <c r="U243" s="3">
        <f>Table1[[#This Row],[Range_km]]/Table1[[#This Row],[Battery_Capacity_kWh]]</f>
        <v>1.1764705882352942</v>
      </c>
      <c r="V243" s="4">
        <f>Table1[[#This Row],[Price_USD]]/Table1[[#This Row],[Range_km]]</f>
        <v>1071.9016153846153</v>
      </c>
      <c r="W243" s="1" t="str">
        <f>_xlfn.IFS(Table1[[#This Row],[Price_USD]]&gt;80000,"Luxury", Table1[[#This Row],[Price_USD]]&gt;40000,"Premium",Table1[[#This Row],[Price_USD]]&lt;40000,"Budget")</f>
        <v>Luxury</v>
      </c>
    </row>
    <row r="244" spans="3:23" x14ac:dyDescent="0.35">
      <c r="C244">
        <v>243</v>
      </c>
      <c r="D244" t="s">
        <v>64</v>
      </c>
      <c r="E244" t="s">
        <v>196</v>
      </c>
      <c r="F244">
        <v>2022</v>
      </c>
      <c r="G244" t="s">
        <v>255</v>
      </c>
      <c r="H244">
        <v>83.5</v>
      </c>
      <c r="I244">
        <v>554</v>
      </c>
      <c r="J244" t="s">
        <v>274</v>
      </c>
      <c r="K244">
        <v>5.6</v>
      </c>
      <c r="L244" s="5">
        <v>37600.33</v>
      </c>
      <c r="M244" t="s">
        <v>286</v>
      </c>
      <c r="N244" t="s">
        <v>347</v>
      </c>
      <c r="O244" s="2" t="s">
        <v>376</v>
      </c>
      <c r="P244" s="1" t="str">
        <f>IFERROR(IF(ISNUMBER(Table1[[#This Row],[Safety_Rating2]]), REPT("★", Table1[[#This Row],[Safety_Rating2]]) &amp; REPT("☆", 5-Table1[[#This Row],[Safety_Rating2]]), "Unknown"), "Unknown")</f>
        <v>★★★★★</v>
      </c>
      <c r="Q244" s="1">
        <v>5</v>
      </c>
      <c r="R244">
        <v>18895</v>
      </c>
      <c r="S244">
        <v>5</v>
      </c>
      <c r="T244" s="7">
        <f t="shared" si="3"/>
        <v>710458235.35000002</v>
      </c>
      <c r="U244" s="3">
        <f>Table1[[#This Row],[Range_km]]/Table1[[#This Row],[Battery_Capacity_kWh]]</f>
        <v>6.634730538922156</v>
      </c>
      <c r="V244" s="4">
        <f>Table1[[#This Row],[Price_USD]]/Table1[[#This Row],[Range_km]]</f>
        <v>67.870631768953075</v>
      </c>
      <c r="W244" s="1" t="str">
        <f>_xlfn.IFS(Table1[[#This Row],[Price_USD]]&gt;80000,"Luxury", Table1[[#This Row],[Price_USD]]&gt;40000,"Premium",Table1[[#This Row],[Price_USD]]&lt;40000,"Budget")</f>
        <v>Budget</v>
      </c>
    </row>
    <row r="245" spans="3:23" x14ac:dyDescent="0.35">
      <c r="C245">
        <v>244</v>
      </c>
      <c r="D245" t="s">
        <v>65</v>
      </c>
      <c r="E245" t="s">
        <v>173</v>
      </c>
      <c r="F245">
        <v>2025</v>
      </c>
      <c r="G245" t="s">
        <v>251</v>
      </c>
      <c r="H245">
        <v>64</v>
      </c>
      <c r="I245">
        <v>367</v>
      </c>
      <c r="J245" t="s">
        <v>272</v>
      </c>
      <c r="K245">
        <v>5.5</v>
      </c>
      <c r="L245" s="5">
        <v>117198.24</v>
      </c>
      <c r="M245" t="s">
        <v>308</v>
      </c>
      <c r="N245" t="s">
        <v>370</v>
      </c>
      <c r="O245" s="1">
        <v>5</v>
      </c>
      <c r="P245" s="1" t="str">
        <f>IFERROR(IF(ISNUMBER(Table1[[#This Row],[Safety_Rating2]]), REPT("★", Table1[[#This Row],[Safety_Rating2]]) &amp; REPT("☆", 5-Table1[[#This Row],[Safety_Rating2]]), "Unknown"), "Unknown")</f>
        <v>★★★★★</v>
      </c>
      <c r="Q245" s="1">
        <v>5</v>
      </c>
      <c r="R245">
        <v>1788</v>
      </c>
      <c r="S245">
        <v>3</v>
      </c>
      <c r="T245" s="7">
        <f t="shared" si="3"/>
        <v>209550453.12</v>
      </c>
      <c r="U245" s="3">
        <f>Table1[[#This Row],[Range_km]]/Table1[[#This Row],[Battery_Capacity_kWh]]</f>
        <v>5.734375</v>
      </c>
      <c r="V245" s="4">
        <f>Table1[[#This Row],[Price_USD]]/Table1[[#This Row],[Range_km]]</f>
        <v>319.34125340599456</v>
      </c>
      <c r="W245" s="1" t="str">
        <f>_xlfn.IFS(Table1[[#This Row],[Price_USD]]&gt;80000,"Luxury", Table1[[#This Row],[Price_USD]]&gt;40000,"Premium",Table1[[#This Row],[Price_USD]]&lt;40000,"Budget")</f>
        <v>Luxury</v>
      </c>
    </row>
    <row r="246" spans="3:23" x14ac:dyDescent="0.35">
      <c r="C246">
        <v>245</v>
      </c>
      <c r="D246" t="s">
        <v>60</v>
      </c>
      <c r="E246" t="s">
        <v>195</v>
      </c>
      <c r="F246">
        <v>2023</v>
      </c>
      <c r="G246" t="s">
        <v>251</v>
      </c>
      <c r="H246">
        <v>81</v>
      </c>
      <c r="I246">
        <v>353</v>
      </c>
      <c r="J246" t="s">
        <v>276</v>
      </c>
      <c r="K246">
        <v>1.4</v>
      </c>
      <c r="L246" s="5">
        <v>88997.759999999995</v>
      </c>
      <c r="M246" t="s">
        <v>298</v>
      </c>
      <c r="N246" t="s">
        <v>342</v>
      </c>
      <c r="O246" s="1">
        <v>0</v>
      </c>
      <c r="P246" s="1" t="str">
        <f>IFERROR(IF(ISNUMBER(Table1[[#This Row],[Safety_Rating2]]), REPT("★", Table1[[#This Row],[Safety_Rating2]]) &amp; REPT("☆", 5-Table1[[#This Row],[Safety_Rating2]]), "Unknown"), "Unknown")</f>
        <v>★★★★☆</v>
      </c>
      <c r="Q246" s="1">
        <v>4</v>
      </c>
      <c r="R246">
        <v>13214</v>
      </c>
      <c r="S246">
        <v>3</v>
      </c>
      <c r="T246" s="7">
        <f t="shared" si="3"/>
        <v>1176016400.6399999</v>
      </c>
      <c r="U246" s="3">
        <f>Table1[[#This Row],[Range_km]]/Table1[[#This Row],[Battery_Capacity_kWh]]</f>
        <v>4.3580246913580245</v>
      </c>
      <c r="V246" s="4">
        <f>Table1[[#This Row],[Price_USD]]/Table1[[#This Row],[Range_km]]</f>
        <v>252.11830028328612</v>
      </c>
      <c r="W246" s="1" t="str">
        <f>_xlfn.IFS(Table1[[#This Row],[Price_USD]]&gt;80000,"Luxury", Table1[[#This Row],[Price_USD]]&gt;40000,"Premium",Table1[[#This Row],[Price_USD]]&lt;40000,"Budget")</f>
        <v>Luxury</v>
      </c>
    </row>
    <row r="247" spans="3:23" x14ac:dyDescent="0.35">
      <c r="C247">
        <v>246</v>
      </c>
      <c r="D247" t="s">
        <v>55</v>
      </c>
      <c r="E247" t="s">
        <v>134</v>
      </c>
      <c r="F247">
        <v>2022</v>
      </c>
      <c r="G247" t="s">
        <v>264</v>
      </c>
      <c r="H247">
        <v>94.5</v>
      </c>
      <c r="I247">
        <v>145</v>
      </c>
      <c r="J247" t="s">
        <v>271</v>
      </c>
      <c r="K247">
        <v>5.6</v>
      </c>
      <c r="L247" s="5">
        <v>44244.82</v>
      </c>
      <c r="M247" t="s">
        <v>321</v>
      </c>
      <c r="N247" t="s">
        <v>359</v>
      </c>
      <c r="O247" s="2" t="s">
        <v>376</v>
      </c>
      <c r="P247" s="1" t="str">
        <f>IFERROR(IF(ISNUMBER(Table1[[#This Row],[Safety_Rating2]]), REPT("★", Table1[[#This Row],[Safety_Rating2]]) &amp; REPT("☆", 5-Table1[[#This Row],[Safety_Rating2]]), "Unknown"), "Unknown")</f>
        <v>★★★☆☆</v>
      </c>
      <c r="Q247" s="1">
        <v>3</v>
      </c>
      <c r="R247">
        <v>2978</v>
      </c>
      <c r="S247">
        <v>5</v>
      </c>
      <c r="T247" s="7">
        <f t="shared" si="3"/>
        <v>131761073.95999999</v>
      </c>
      <c r="U247" s="3">
        <f>Table1[[#This Row],[Range_km]]/Table1[[#This Row],[Battery_Capacity_kWh]]</f>
        <v>1.5343915343915344</v>
      </c>
      <c r="V247" s="4">
        <f>Table1[[#This Row],[Price_USD]]/Table1[[#This Row],[Range_km]]</f>
        <v>305.1366896551724</v>
      </c>
      <c r="W247" s="1" t="str">
        <f>_xlfn.IFS(Table1[[#This Row],[Price_USD]]&gt;80000,"Luxury", Table1[[#This Row],[Price_USD]]&gt;40000,"Premium",Table1[[#This Row],[Price_USD]]&lt;40000,"Budget")</f>
        <v>Premium</v>
      </c>
    </row>
    <row r="248" spans="3:23" x14ac:dyDescent="0.35">
      <c r="C248">
        <v>247</v>
      </c>
      <c r="D248" t="s">
        <v>45</v>
      </c>
      <c r="E248" t="s">
        <v>120</v>
      </c>
      <c r="F248">
        <v>2023</v>
      </c>
      <c r="G248" t="s">
        <v>254</v>
      </c>
      <c r="H248">
        <v>46.9</v>
      </c>
      <c r="I248">
        <v>443</v>
      </c>
      <c r="J248" t="s">
        <v>266</v>
      </c>
      <c r="K248">
        <v>11.4</v>
      </c>
      <c r="L248" s="5">
        <v>73601.100000000006</v>
      </c>
      <c r="M248" t="s">
        <v>334</v>
      </c>
      <c r="N248" t="s">
        <v>363</v>
      </c>
      <c r="O248" s="1">
        <v>2</v>
      </c>
      <c r="P248" s="1" t="str">
        <f>IFERROR(IF(ISNUMBER(Table1[[#This Row],[Safety_Rating2]]), REPT("★", Table1[[#This Row],[Safety_Rating2]]) &amp; REPT("☆", 5-Table1[[#This Row],[Safety_Rating2]]), "Unknown"), "Unknown")</f>
        <v>★★★★☆</v>
      </c>
      <c r="Q248" s="1">
        <v>4</v>
      </c>
      <c r="R248">
        <v>11904</v>
      </c>
      <c r="S248">
        <v>5</v>
      </c>
      <c r="T248" s="7">
        <f t="shared" si="3"/>
        <v>876147494.4000001</v>
      </c>
      <c r="U248" s="3">
        <f>Table1[[#This Row],[Range_km]]/Table1[[#This Row],[Battery_Capacity_kWh]]</f>
        <v>9.4456289978678036</v>
      </c>
      <c r="V248" s="4">
        <f>Table1[[#This Row],[Price_USD]]/Table1[[#This Row],[Range_km]]</f>
        <v>166.14243792325058</v>
      </c>
      <c r="W248" s="1" t="str">
        <f>_xlfn.IFS(Table1[[#This Row],[Price_USD]]&gt;80000,"Luxury", Table1[[#This Row],[Price_USD]]&gt;40000,"Premium",Table1[[#This Row],[Price_USD]]&lt;40000,"Budget")</f>
        <v>Premium</v>
      </c>
    </row>
    <row r="249" spans="3:23" x14ac:dyDescent="0.35">
      <c r="C249">
        <v>248</v>
      </c>
      <c r="D249" t="s">
        <v>34</v>
      </c>
      <c r="E249" t="s">
        <v>190</v>
      </c>
      <c r="F249">
        <v>2016</v>
      </c>
      <c r="G249" t="s">
        <v>264</v>
      </c>
      <c r="H249">
        <v>105.7</v>
      </c>
      <c r="I249">
        <v>101</v>
      </c>
      <c r="J249" t="s">
        <v>270</v>
      </c>
      <c r="K249">
        <v>4.5999999999999996</v>
      </c>
      <c r="L249" s="5">
        <v>106039.34</v>
      </c>
      <c r="M249" t="s">
        <v>332</v>
      </c>
      <c r="N249" t="s">
        <v>375</v>
      </c>
      <c r="O249" s="1">
        <v>2</v>
      </c>
      <c r="P249" s="1" t="str">
        <f>IFERROR(IF(ISNUMBER(Table1[[#This Row],[Safety_Rating2]]), REPT("★", Table1[[#This Row],[Safety_Rating2]]) &amp; REPT("☆", 5-Table1[[#This Row],[Safety_Rating2]]), "Unknown"), "Unknown")</f>
        <v>Unknown</v>
      </c>
      <c r="Q249" s="2" t="s">
        <v>376</v>
      </c>
      <c r="R249">
        <v>5379</v>
      </c>
      <c r="S249">
        <v>4</v>
      </c>
      <c r="T249" s="7">
        <f t="shared" si="3"/>
        <v>570385609.86000001</v>
      </c>
      <c r="U249" s="3">
        <f>Table1[[#This Row],[Range_km]]/Table1[[#This Row],[Battery_Capacity_kWh]]</f>
        <v>0.95553453169347202</v>
      </c>
      <c r="V249" s="4">
        <f>Table1[[#This Row],[Price_USD]]/Table1[[#This Row],[Range_km]]</f>
        <v>1049.8944554455445</v>
      </c>
      <c r="W249" s="1" t="str">
        <f>_xlfn.IFS(Table1[[#This Row],[Price_USD]]&gt;80000,"Luxury", Table1[[#This Row],[Price_USD]]&gt;40000,"Premium",Table1[[#This Row],[Price_USD]]&lt;40000,"Budget")</f>
        <v>Luxury</v>
      </c>
    </row>
    <row r="250" spans="3:23" x14ac:dyDescent="0.35">
      <c r="C250">
        <v>249</v>
      </c>
      <c r="D250" t="s">
        <v>25</v>
      </c>
      <c r="E250" t="s">
        <v>145</v>
      </c>
      <c r="F250">
        <v>2021</v>
      </c>
      <c r="G250" t="s">
        <v>256</v>
      </c>
      <c r="H250">
        <v>53.1</v>
      </c>
      <c r="I250">
        <v>200</v>
      </c>
      <c r="J250" t="s">
        <v>277</v>
      </c>
      <c r="K250">
        <v>1.9</v>
      </c>
      <c r="L250" s="5">
        <v>132263.32</v>
      </c>
      <c r="M250" t="s">
        <v>318</v>
      </c>
      <c r="N250" t="s">
        <v>340</v>
      </c>
      <c r="O250" s="1">
        <v>1</v>
      </c>
      <c r="P250" s="1" t="str">
        <f>IFERROR(IF(ISNUMBER(Table1[[#This Row],[Safety_Rating2]]), REPT("★", Table1[[#This Row],[Safety_Rating2]]) &amp; REPT("☆", 5-Table1[[#This Row],[Safety_Rating2]]), "Unknown"), "Unknown")</f>
        <v>★★★★☆</v>
      </c>
      <c r="Q250" s="1">
        <v>4</v>
      </c>
      <c r="R250">
        <v>1523</v>
      </c>
      <c r="S250">
        <v>5</v>
      </c>
      <c r="T250" s="7">
        <f t="shared" si="3"/>
        <v>201437036.36000001</v>
      </c>
      <c r="U250" s="3">
        <f>Table1[[#This Row],[Range_km]]/Table1[[#This Row],[Battery_Capacity_kWh]]</f>
        <v>3.766478342749529</v>
      </c>
      <c r="V250" s="4">
        <f>Table1[[#This Row],[Price_USD]]/Table1[[#This Row],[Range_km]]</f>
        <v>661.31659999999999</v>
      </c>
      <c r="W250" s="1" t="str">
        <f>_xlfn.IFS(Table1[[#This Row],[Price_USD]]&gt;80000,"Luxury", Table1[[#This Row],[Price_USD]]&gt;40000,"Premium",Table1[[#This Row],[Price_USD]]&lt;40000,"Budget")</f>
        <v>Luxury</v>
      </c>
    </row>
    <row r="251" spans="3:23" x14ac:dyDescent="0.35">
      <c r="C251">
        <v>250</v>
      </c>
      <c r="D251" t="s">
        <v>33</v>
      </c>
      <c r="E251" t="s">
        <v>86</v>
      </c>
      <c r="F251">
        <v>2016</v>
      </c>
      <c r="G251" t="s">
        <v>264</v>
      </c>
      <c r="H251">
        <v>135.9</v>
      </c>
      <c r="I251">
        <v>334</v>
      </c>
      <c r="J251" t="s">
        <v>265</v>
      </c>
      <c r="K251">
        <v>11.6</v>
      </c>
      <c r="L251" s="5">
        <v>30520.52</v>
      </c>
      <c r="M251" t="s">
        <v>333</v>
      </c>
      <c r="N251" t="s">
        <v>344</v>
      </c>
      <c r="O251" s="1">
        <v>3</v>
      </c>
      <c r="P251" s="1" t="str">
        <f>IFERROR(IF(ISNUMBER(Table1[[#This Row],[Safety_Rating2]]), REPT("★", Table1[[#This Row],[Safety_Rating2]]) &amp; REPT("☆", 5-Table1[[#This Row],[Safety_Rating2]]), "Unknown"), "Unknown")</f>
        <v>★★★★★</v>
      </c>
      <c r="Q251" s="1">
        <v>5</v>
      </c>
      <c r="R251">
        <v>5806</v>
      </c>
      <c r="S251">
        <v>5</v>
      </c>
      <c r="T251" s="7">
        <f t="shared" si="3"/>
        <v>177202139.12</v>
      </c>
      <c r="U251" s="3">
        <f>Table1[[#This Row],[Range_km]]/Table1[[#This Row],[Battery_Capacity_kWh]]</f>
        <v>2.457689477557027</v>
      </c>
      <c r="V251" s="4">
        <f>Table1[[#This Row],[Price_USD]]/Table1[[#This Row],[Range_km]]</f>
        <v>91.378802395209576</v>
      </c>
      <c r="W251" s="1" t="str">
        <f>_xlfn.IFS(Table1[[#This Row],[Price_USD]]&gt;80000,"Luxury", Table1[[#This Row],[Price_USD]]&gt;40000,"Premium",Table1[[#This Row],[Price_USD]]&lt;40000,"Budget")</f>
        <v>Budget</v>
      </c>
    </row>
    <row r="252" spans="3:23" x14ac:dyDescent="0.35">
      <c r="C252">
        <v>251</v>
      </c>
      <c r="D252" t="s">
        <v>21</v>
      </c>
      <c r="E252" t="s">
        <v>197</v>
      </c>
      <c r="F252">
        <v>2017</v>
      </c>
      <c r="G252" t="s">
        <v>256</v>
      </c>
      <c r="H252">
        <v>70.400000000000006</v>
      </c>
      <c r="I252">
        <v>407</v>
      </c>
      <c r="J252" t="s">
        <v>270</v>
      </c>
      <c r="K252">
        <v>6.3</v>
      </c>
      <c r="L252" s="5">
        <v>76159.520000000004</v>
      </c>
      <c r="M252" t="s">
        <v>309</v>
      </c>
      <c r="N252" t="s">
        <v>345</v>
      </c>
      <c r="O252" s="1">
        <v>2</v>
      </c>
      <c r="P252" s="1" t="str">
        <f>IFERROR(IF(ISNUMBER(Table1[[#This Row],[Safety_Rating2]]), REPT("★", Table1[[#This Row],[Safety_Rating2]]) &amp; REPT("☆", 5-Table1[[#This Row],[Safety_Rating2]]), "Unknown"), "Unknown")</f>
        <v>★★★☆☆</v>
      </c>
      <c r="Q252" s="1">
        <v>3</v>
      </c>
      <c r="R252">
        <v>4527</v>
      </c>
      <c r="S252">
        <v>4</v>
      </c>
      <c r="T252" s="7">
        <f t="shared" si="3"/>
        <v>344774147.04000002</v>
      </c>
      <c r="U252" s="3">
        <f>Table1[[#This Row],[Range_km]]/Table1[[#This Row],[Battery_Capacity_kWh]]</f>
        <v>5.7812499999999991</v>
      </c>
      <c r="V252" s="4">
        <f>Table1[[#This Row],[Price_USD]]/Table1[[#This Row],[Range_km]]</f>
        <v>187.12412776412776</v>
      </c>
      <c r="W252" s="1" t="str">
        <f>_xlfn.IFS(Table1[[#This Row],[Price_USD]]&gt;80000,"Luxury", Table1[[#This Row],[Price_USD]]&gt;40000,"Premium",Table1[[#This Row],[Price_USD]]&lt;40000,"Budget")</f>
        <v>Premium</v>
      </c>
    </row>
    <row r="253" spans="3:23" x14ac:dyDescent="0.35">
      <c r="C253">
        <v>252</v>
      </c>
      <c r="D253" t="s">
        <v>46</v>
      </c>
      <c r="E253" t="s">
        <v>198</v>
      </c>
      <c r="F253">
        <v>2023</v>
      </c>
      <c r="G253" t="s">
        <v>263</v>
      </c>
      <c r="H253">
        <v>129.6</v>
      </c>
      <c r="I253">
        <v>380</v>
      </c>
      <c r="J253" t="s">
        <v>270</v>
      </c>
      <c r="K253">
        <v>8.6999999999999993</v>
      </c>
      <c r="L253" s="5">
        <v>142261.45000000001</v>
      </c>
      <c r="M253" t="s">
        <v>326</v>
      </c>
      <c r="N253" t="s">
        <v>357</v>
      </c>
      <c r="O253" s="1">
        <v>4</v>
      </c>
      <c r="P253" s="1" t="str">
        <f>IFERROR(IF(ISNUMBER(Table1[[#This Row],[Safety_Rating2]]), REPT("★", Table1[[#This Row],[Safety_Rating2]]) &amp; REPT("☆", 5-Table1[[#This Row],[Safety_Rating2]]), "Unknown"), "Unknown")</f>
        <v>★★★★★</v>
      </c>
      <c r="Q253" s="1">
        <v>5</v>
      </c>
      <c r="R253">
        <v>4347</v>
      </c>
      <c r="S253">
        <v>5</v>
      </c>
      <c r="T253" s="7">
        <f t="shared" si="3"/>
        <v>618410523.1500001</v>
      </c>
      <c r="U253" s="3">
        <f>Table1[[#This Row],[Range_km]]/Table1[[#This Row],[Battery_Capacity_kWh]]</f>
        <v>2.9320987654320989</v>
      </c>
      <c r="V253" s="4">
        <f>Table1[[#This Row],[Price_USD]]/Table1[[#This Row],[Range_km]]</f>
        <v>374.37223684210528</v>
      </c>
      <c r="W253" s="1" t="str">
        <f>_xlfn.IFS(Table1[[#This Row],[Price_USD]]&gt;80000,"Luxury", Table1[[#This Row],[Price_USD]]&gt;40000,"Premium",Table1[[#This Row],[Price_USD]]&lt;40000,"Budget")</f>
        <v>Luxury</v>
      </c>
    </row>
    <row r="254" spans="3:23" x14ac:dyDescent="0.35">
      <c r="C254">
        <v>253</v>
      </c>
      <c r="D254" t="s">
        <v>60</v>
      </c>
      <c r="E254" t="s">
        <v>195</v>
      </c>
      <c r="F254">
        <v>2023</v>
      </c>
      <c r="G254" t="s">
        <v>254</v>
      </c>
      <c r="H254">
        <v>110.3</v>
      </c>
      <c r="I254">
        <v>265</v>
      </c>
      <c r="J254" t="s">
        <v>272</v>
      </c>
      <c r="K254">
        <v>9.1999999999999993</v>
      </c>
      <c r="L254" s="5">
        <v>97473.63</v>
      </c>
      <c r="M254" t="s">
        <v>297</v>
      </c>
      <c r="N254" t="s">
        <v>368</v>
      </c>
      <c r="O254" s="1">
        <v>5</v>
      </c>
      <c r="P254" s="1" t="str">
        <f>IFERROR(IF(ISNUMBER(Table1[[#This Row],[Safety_Rating2]]), REPT("★", Table1[[#This Row],[Safety_Rating2]]) &amp; REPT("☆", 5-Table1[[#This Row],[Safety_Rating2]]), "Unknown"), "Unknown")</f>
        <v>★★★★★</v>
      </c>
      <c r="Q254" s="1">
        <v>5</v>
      </c>
      <c r="R254">
        <v>9369</v>
      </c>
      <c r="S254">
        <v>4</v>
      </c>
      <c r="T254" s="7">
        <f t="shared" si="3"/>
        <v>913230439.47000003</v>
      </c>
      <c r="U254" s="3">
        <f>Table1[[#This Row],[Range_km]]/Table1[[#This Row],[Battery_Capacity_kWh]]</f>
        <v>2.4025385312783318</v>
      </c>
      <c r="V254" s="4">
        <f>Table1[[#This Row],[Price_USD]]/Table1[[#This Row],[Range_km]]</f>
        <v>367.82501886792454</v>
      </c>
      <c r="W254" s="1" t="str">
        <f>_xlfn.IFS(Table1[[#This Row],[Price_USD]]&gt;80000,"Luxury", Table1[[#This Row],[Price_USD]]&gt;40000,"Premium",Table1[[#This Row],[Price_USD]]&lt;40000,"Budget")</f>
        <v>Luxury</v>
      </c>
    </row>
    <row r="255" spans="3:23" x14ac:dyDescent="0.35">
      <c r="C255">
        <v>254</v>
      </c>
      <c r="D255" t="s">
        <v>29</v>
      </c>
      <c r="E255" t="s">
        <v>82</v>
      </c>
      <c r="F255">
        <v>2023</v>
      </c>
      <c r="G255" t="s">
        <v>256</v>
      </c>
      <c r="H255">
        <v>23.3</v>
      </c>
      <c r="I255">
        <v>174</v>
      </c>
      <c r="J255" t="s">
        <v>267</v>
      </c>
      <c r="K255">
        <v>8.1999999999999993</v>
      </c>
      <c r="L255" s="5">
        <v>53988.29</v>
      </c>
      <c r="M255" t="s">
        <v>291</v>
      </c>
      <c r="N255" t="s">
        <v>337</v>
      </c>
      <c r="O255" s="1">
        <v>5</v>
      </c>
      <c r="P255" s="1" t="str">
        <f>IFERROR(IF(ISNUMBER(Table1[[#This Row],[Safety_Rating2]]), REPT("★", Table1[[#This Row],[Safety_Rating2]]) &amp; REPT("☆", 5-Table1[[#This Row],[Safety_Rating2]]), "Unknown"), "Unknown")</f>
        <v>★★★★★</v>
      </c>
      <c r="Q255" s="1">
        <v>5</v>
      </c>
      <c r="R255">
        <v>9671</v>
      </c>
      <c r="S255">
        <v>3</v>
      </c>
      <c r="T255" s="7">
        <f t="shared" si="3"/>
        <v>522120752.59000003</v>
      </c>
      <c r="U255" s="3">
        <f>Table1[[#This Row],[Range_km]]/Table1[[#This Row],[Battery_Capacity_kWh]]</f>
        <v>7.4678111587982832</v>
      </c>
      <c r="V255" s="4">
        <f>Table1[[#This Row],[Price_USD]]/Table1[[#This Row],[Range_km]]</f>
        <v>310.27752873563219</v>
      </c>
      <c r="W255" s="1" t="str">
        <f>_xlfn.IFS(Table1[[#This Row],[Price_USD]]&gt;80000,"Luxury", Table1[[#This Row],[Price_USD]]&gt;40000,"Premium",Table1[[#This Row],[Price_USD]]&lt;40000,"Budget")</f>
        <v>Premium</v>
      </c>
    </row>
    <row r="256" spans="3:23" x14ac:dyDescent="0.35">
      <c r="C256">
        <v>255</v>
      </c>
      <c r="D256" t="s">
        <v>23</v>
      </c>
      <c r="E256" t="s">
        <v>109</v>
      </c>
      <c r="F256">
        <v>2015</v>
      </c>
      <c r="G256" t="s">
        <v>261</v>
      </c>
      <c r="H256">
        <v>125.8</v>
      </c>
      <c r="I256">
        <v>152</v>
      </c>
      <c r="J256" t="s">
        <v>268</v>
      </c>
      <c r="K256">
        <v>9</v>
      </c>
      <c r="L256" s="5">
        <v>97352.47</v>
      </c>
      <c r="M256" t="s">
        <v>298</v>
      </c>
      <c r="N256" t="s">
        <v>371</v>
      </c>
      <c r="O256" s="1">
        <v>5</v>
      </c>
      <c r="P256" s="1" t="str">
        <f>IFERROR(IF(ISNUMBER(Table1[[#This Row],[Safety_Rating2]]), REPT("★", Table1[[#This Row],[Safety_Rating2]]) &amp; REPT("☆", 5-Table1[[#This Row],[Safety_Rating2]]), "Unknown"), "Unknown")</f>
        <v>★★★★☆</v>
      </c>
      <c r="Q256" s="1">
        <v>4</v>
      </c>
      <c r="R256">
        <v>12699</v>
      </c>
      <c r="S256">
        <v>4</v>
      </c>
      <c r="T256" s="7">
        <f t="shared" si="3"/>
        <v>1236279016.53</v>
      </c>
      <c r="U256" s="3">
        <f>Table1[[#This Row],[Range_km]]/Table1[[#This Row],[Battery_Capacity_kWh]]</f>
        <v>1.2082670906200319</v>
      </c>
      <c r="V256" s="4">
        <f>Table1[[#This Row],[Price_USD]]/Table1[[#This Row],[Range_km]]</f>
        <v>640.47677631578949</v>
      </c>
      <c r="W256" s="1" t="str">
        <f>_xlfn.IFS(Table1[[#This Row],[Price_USD]]&gt;80000,"Luxury", Table1[[#This Row],[Price_USD]]&gt;40000,"Premium",Table1[[#This Row],[Price_USD]]&lt;40000,"Budget")</f>
        <v>Luxury</v>
      </c>
    </row>
    <row r="257" spans="3:23" x14ac:dyDescent="0.35">
      <c r="C257">
        <v>256</v>
      </c>
      <c r="D257" t="s">
        <v>47</v>
      </c>
      <c r="E257" t="s">
        <v>137</v>
      </c>
      <c r="F257">
        <v>2023</v>
      </c>
      <c r="G257" t="s">
        <v>258</v>
      </c>
      <c r="H257">
        <v>21.7</v>
      </c>
      <c r="I257">
        <v>228</v>
      </c>
      <c r="J257" t="s">
        <v>277</v>
      </c>
      <c r="K257">
        <v>7.6</v>
      </c>
      <c r="L257" s="5">
        <v>123710.99</v>
      </c>
      <c r="M257" t="s">
        <v>312</v>
      </c>
      <c r="N257" t="s">
        <v>363</v>
      </c>
      <c r="O257" s="1">
        <v>5</v>
      </c>
      <c r="P257" s="1" t="str">
        <f>IFERROR(IF(ISNUMBER(Table1[[#This Row],[Safety_Rating2]]), REPT("★", Table1[[#This Row],[Safety_Rating2]]) &amp; REPT("☆", 5-Table1[[#This Row],[Safety_Rating2]]), "Unknown"), "Unknown")</f>
        <v>★★★★★</v>
      </c>
      <c r="Q257" s="1">
        <v>5</v>
      </c>
      <c r="R257">
        <v>17911</v>
      </c>
      <c r="S257">
        <v>5</v>
      </c>
      <c r="T257" s="7">
        <f t="shared" si="3"/>
        <v>2215787541.8899999</v>
      </c>
      <c r="U257" s="3">
        <f>Table1[[#This Row],[Range_km]]/Table1[[#This Row],[Battery_Capacity_kWh]]</f>
        <v>10.506912442396313</v>
      </c>
      <c r="V257" s="4">
        <f>Table1[[#This Row],[Price_USD]]/Table1[[#This Row],[Range_km]]</f>
        <v>542.59206140350875</v>
      </c>
      <c r="W257" s="1" t="str">
        <f>_xlfn.IFS(Table1[[#This Row],[Price_USD]]&gt;80000,"Luxury", Table1[[#This Row],[Price_USD]]&gt;40000,"Premium",Table1[[#This Row],[Price_USD]]&lt;40000,"Budget")</f>
        <v>Luxury</v>
      </c>
    </row>
    <row r="258" spans="3:23" x14ac:dyDescent="0.35">
      <c r="C258">
        <v>257</v>
      </c>
      <c r="D258" t="s">
        <v>46</v>
      </c>
      <c r="E258" t="s">
        <v>194</v>
      </c>
      <c r="F258">
        <v>2018</v>
      </c>
      <c r="G258" t="s">
        <v>263</v>
      </c>
      <c r="H258">
        <v>78.3</v>
      </c>
      <c r="I258">
        <v>449</v>
      </c>
      <c r="J258" t="s">
        <v>280</v>
      </c>
      <c r="K258">
        <v>2.7</v>
      </c>
      <c r="L258" s="5">
        <v>50855.42</v>
      </c>
      <c r="M258" t="s">
        <v>328</v>
      </c>
      <c r="N258" t="s">
        <v>361</v>
      </c>
      <c r="O258" s="1">
        <v>3</v>
      </c>
      <c r="P258" s="1" t="str">
        <f>IFERROR(IF(ISNUMBER(Table1[[#This Row],[Safety_Rating2]]), REPT("★", Table1[[#This Row],[Safety_Rating2]]) &amp; REPT("☆", 5-Table1[[#This Row],[Safety_Rating2]]), "Unknown"), "Unknown")</f>
        <v>★★★☆☆</v>
      </c>
      <c r="Q258" s="1">
        <v>3</v>
      </c>
      <c r="R258">
        <v>19136</v>
      </c>
      <c r="S258">
        <v>4</v>
      </c>
      <c r="T258" s="7">
        <f t="shared" ref="T258:T321" si="4">L258*R258</f>
        <v>973169317.12</v>
      </c>
      <c r="U258" s="3">
        <f>Table1[[#This Row],[Range_km]]/Table1[[#This Row],[Battery_Capacity_kWh]]</f>
        <v>5.7343550446998721</v>
      </c>
      <c r="V258" s="4">
        <f>Table1[[#This Row],[Price_USD]]/Table1[[#This Row],[Range_km]]</f>
        <v>113.2637416481069</v>
      </c>
      <c r="W258" s="1" t="str">
        <f>_xlfn.IFS(Table1[[#This Row],[Price_USD]]&gt;80000,"Luxury", Table1[[#This Row],[Price_USD]]&gt;40000,"Premium",Table1[[#This Row],[Price_USD]]&lt;40000,"Budget")</f>
        <v>Premium</v>
      </c>
    </row>
    <row r="259" spans="3:23" x14ac:dyDescent="0.35">
      <c r="C259">
        <v>258</v>
      </c>
      <c r="D259" t="s">
        <v>30</v>
      </c>
      <c r="E259" t="s">
        <v>199</v>
      </c>
      <c r="F259">
        <v>2022</v>
      </c>
      <c r="G259" t="s">
        <v>250</v>
      </c>
      <c r="H259">
        <v>141.9</v>
      </c>
      <c r="I259">
        <v>120</v>
      </c>
      <c r="J259" t="s">
        <v>265</v>
      </c>
      <c r="K259">
        <v>11.2</v>
      </c>
      <c r="L259" s="5">
        <v>101625.64</v>
      </c>
      <c r="M259" t="s">
        <v>311</v>
      </c>
      <c r="N259" t="s">
        <v>355</v>
      </c>
      <c r="O259" s="1">
        <v>2</v>
      </c>
      <c r="P259" s="1" t="str">
        <f>IFERROR(IF(ISNUMBER(Table1[[#This Row],[Safety_Rating2]]), REPT("★", Table1[[#This Row],[Safety_Rating2]]) &amp; REPT("☆", 5-Table1[[#This Row],[Safety_Rating2]]), "Unknown"), "Unknown")</f>
        <v>★★★★☆</v>
      </c>
      <c r="Q259" s="1">
        <v>4</v>
      </c>
      <c r="R259">
        <v>2388</v>
      </c>
      <c r="S259">
        <v>5</v>
      </c>
      <c r="T259" s="7">
        <f t="shared" si="4"/>
        <v>242682028.31999999</v>
      </c>
      <c r="U259" s="3">
        <f>Table1[[#This Row],[Range_km]]/Table1[[#This Row],[Battery_Capacity_kWh]]</f>
        <v>0.84566596194503163</v>
      </c>
      <c r="V259" s="4">
        <f>Table1[[#This Row],[Price_USD]]/Table1[[#This Row],[Range_km]]</f>
        <v>846.88033333333328</v>
      </c>
      <c r="W259" s="1" t="str">
        <f>_xlfn.IFS(Table1[[#This Row],[Price_USD]]&gt;80000,"Luxury", Table1[[#This Row],[Price_USD]]&gt;40000,"Premium",Table1[[#This Row],[Price_USD]]&lt;40000,"Budget")</f>
        <v>Luxury</v>
      </c>
    </row>
    <row r="260" spans="3:23" x14ac:dyDescent="0.35">
      <c r="C260">
        <v>259</v>
      </c>
      <c r="D260" t="s">
        <v>24</v>
      </c>
      <c r="E260" t="s">
        <v>77</v>
      </c>
      <c r="F260">
        <v>2017</v>
      </c>
      <c r="G260" t="s">
        <v>254</v>
      </c>
      <c r="H260">
        <v>28.9</v>
      </c>
      <c r="I260">
        <v>358</v>
      </c>
      <c r="J260" t="s">
        <v>276</v>
      </c>
      <c r="K260">
        <v>5.3</v>
      </c>
      <c r="L260" s="5">
        <v>94444.31</v>
      </c>
      <c r="M260" t="s">
        <v>306</v>
      </c>
      <c r="N260" t="s">
        <v>370</v>
      </c>
      <c r="O260" s="1">
        <v>1</v>
      </c>
      <c r="P260" s="1" t="str">
        <f>IFERROR(IF(ISNUMBER(Table1[[#This Row],[Safety_Rating2]]), REPT("★", Table1[[#This Row],[Safety_Rating2]]) &amp; REPT("☆", 5-Table1[[#This Row],[Safety_Rating2]]), "Unknown"), "Unknown")</f>
        <v>★★★★☆</v>
      </c>
      <c r="Q260" s="1">
        <v>4</v>
      </c>
      <c r="R260">
        <v>7158</v>
      </c>
      <c r="S260">
        <v>5</v>
      </c>
      <c r="T260" s="7">
        <f t="shared" si="4"/>
        <v>676032370.98000002</v>
      </c>
      <c r="U260" s="3">
        <f>Table1[[#This Row],[Range_km]]/Table1[[#This Row],[Battery_Capacity_kWh]]</f>
        <v>12.387543252595156</v>
      </c>
      <c r="V260" s="4">
        <f>Table1[[#This Row],[Price_USD]]/Table1[[#This Row],[Range_km]]</f>
        <v>263.8109217877095</v>
      </c>
      <c r="W260" s="1" t="str">
        <f>_xlfn.IFS(Table1[[#This Row],[Price_USD]]&gt;80000,"Luxury", Table1[[#This Row],[Price_USD]]&gt;40000,"Premium",Table1[[#This Row],[Price_USD]]&lt;40000,"Budget")</f>
        <v>Luxury</v>
      </c>
    </row>
    <row r="261" spans="3:23" x14ac:dyDescent="0.35">
      <c r="C261">
        <v>260</v>
      </c>
      <c r="D261" t="s">
        <v>56</v>
      </c>
      <c r="E261" t="s">
        <v>184</v>
      </c>
      <c r="F261">
        <v>2023</v>
      </c>
      <c r="G261" t="s">
        <v>251</v>
      </c>
      <c r="H261">
        <v>117.8</v>
      </c>
      <c r="I261">
        <v>432</v>
      </c>
      <c r="J261" t="s">
        <v>275</v>
      </c>
      <c r="K261">
        <v>1.8</v>
      </c>
      <c r="L261" s="5">
        <v>71520.87</v>
      </c>
      <c r="M261" t="s">
        <v>298</v>
      </c>
      <c r="N261" t="s">
        <v>355</v>
      </c>
      <c r="O261" s="1">
        <v>1</v>
      </c>
      <c r="P261" s="1" t="str">
        <f>IFERROR(IF(ISNUMBER(Table1[[#This Row],[Safety_Rating2]]), REPT("★", Table1[[#This Row],[Safety_Rating2]]) &amp; REPT("☆", 5-Table1[[#This Row],[Safety_Rating2]]), "Unknown"), "Unknown")</f>
        <v>★★★★☆</v>
      </c>
      <c r="Q261" s="1">
        <v>4</v>
      </c>
      <c r="R261">
        <v>12496</v>
      </c>
      <c r="S261">
        <v>3</v>
      </c>
      <c r="T261" s="7">
        <f t="shared" si="4"/>
        <v>893724791.51999998</v>
      </c>
      <c r="U261" s="3">
        <f>Table1[[#This Row],[Range_km]]/Table1[[#This Row],[Battery_Capacity_kWh]]</f>
        <v>3.66723259762309</v>
      </c>
      <c r="V261" s="4">
        <f>Table1[[#This Row],[Price_USD]]/Table1[[#This Row],[Range_km]]</f>
        <v>165.55756944444443</v>
      </c>
      <c r="W261" s="1" t="str">
        <f>_xlfn.IFS(Table1[[#This Row],[Price_USD]]&gt;80000,"Luxury", Table1[[#This Row],[Price_USD]]&gt;40000,"Premium",Table1[[#This Row],[Price_USD]]&lt;40000,"Budget")</f>
        <v>Premium</v>
      </c>
    </row>
    <row r="262" spans="3:23" x14ac:dyDescent="0.35">
      <c r="C262">
        <v>261</v>
      </c>
      <c r="D262" t="s">
        <v>18</v>
      </c>
      <c r="E262" t="s">
        <v>200</v>
      </c>
      <c r="F262">
        <v>2023</v>
      </c>
      <c r="G262" t="s">
        <v>250</v>
      </c>
      <c r="H262">
        <v>56.8</v>
      </c>
      <c r="I262">
        <v>566</v>
      </c>
      <c r="J262" t="s">
        <v>279</v>
      </c>
      <c r="K262">
        <v>6.4</v>
      </c>
      <c r="L262" s="5">
        <v>91048.27</v>
      </c>
      <c r="M262" t="s">
        <v>321</v>
      </c>
      <c r="N262" t="s">
        <v>350</v>
      </c>
      <c r="O262" s="1">
        <v>5</v>
      </c>
      <c r="P262" s="1" t="str">
        <f>IFERROR(IF(ISNUMBER(Table1[[#This Row],[Safety_Rating2]]), REPT("★", Table1[[#This Row],[Safety_Rating2]]) &amp; REPT("☆", 5-Table1[[#This Row],[Safety_Rating2]]), "Unknown"), "Unknown")</f>
        <v>★★★☆☆</v>
      </c>
      <c r="Q262" s="1">
        <v>3</v>
      </c>
      <c r="R262">
        <v>5485</v>
      </c>
      <c r="S262">
        <v>5</v>
      </c>
      <c r="T262" s="7">
        <f t="shared" si="4"/>
        <v>499399760.95000005</v>
      </c>
      <c r="U262" s="3">
        <f>Table1[[#This Row],[Range_km]]/Table1[[#This Row],[Battery_Capacity_kWh]]</f>
        <v>9.964788732394366</v>
      </c>
      <c r="V262" s="4">
        <f>Table1[[#This Row],[Price_USD]]/Table1[[#This Row],[Range_km]]</f>
        <v>160.86266784452297</v>
      </c>
      <c r="W262" s="1" t="str">
        <f>_xlfn.IFS(Table1[[#This Row],[Price_USD]]&gt;80000,"Luxury", Table1[[#This Row],[Price_USD]]&gt;40000,"Premium",Table1[[#This Row],[Price_USD]]&lt;40000,"Budget")</f>
        <v>Luxury</v>
      </c>
    </row>
    <row r="263" spans="3:23" x14ac:dyDescent="0.35">
      <c r="C263">
        <v>262</v>
      </c>
      <c r="D263" t="s">
        <v>31</v>
      </c>
      <c r="E263" t="s">
        <v>84</v>
      </c>
      <c r="F263">
        <v>2025</v>
      </c>
      <c r="G263" t="s">
        <v>256</v>
      </c>
      <c r="H263">
        <v>47.4</v>
      </c>
      <c r="I263">
        <v>422</v>
      </c>
      <c r="J263" t="s">
        <v>277</v>
      </c>
      <c r="K263">
        <v>10.4</v>
      </c>
      <c r="L263" s="5">
        <v>80905.13</v>
      </c>
      <c r="M263" t="s">
        <v>313</v>
      </c>
      <c r="N263" t="s">
        <v>357</v>
      </c>
      <c r="O263" s="1">
        <v>5</v>
      </c>
      <c r="P263" s="1" t="str">
        <f>IFERROR(IF(ISNUMBER(Table1[[#This Row],[Safety_Rating2]]), REPT("★", Table1[[#This Row],[Safety_Rating2]]) &amp; REPT("☆", 5-Table1[[#This Row],[Safety_Rating2]]), "Unknown"), "Unknown")</f>
        <v>★★★★☆</v>
      </c>
      <c r="Q263" s="1">
        <v>4</v>
      </c>
      <c r="R263">
        <v>2363</v>
      </c>
      <c r="S263">
        <v>5</v>
      </c>
      <c r="T263" s="7">
        <f t="shared" si="4"/>
        <v>191178822.19</v>
      </c>
      <c r="U263" s="3">
        <f>Table1[[#This Row],[Range_km]]/Table1[[#This Row],[Battery_Capacity_kWh]]</f>
        <v>8.9029535864978904</v>
      </c>
      <c r="V263" s="4">
        <f>Table1[[#This Row],[Price_USD]]/Table1[[#This Row],[Range_km]]</f>
        <v>191.71831753554503</v>
      </c>
      <c r="W263" s="1" t="str">
        <f>_xlfn.IFS(Table1[[#This Row],[Price_USD]]&gt;80000,"Luxury", Table1[[#This Row],[Price_USD]]&gt;40000,"Premium",Table1[[#This Row],[Price_USD]]&lt;40000,"Budget")</f>
        <v>Luxury</v>
      </c>
    </row>
    <row r="264" spans="3:23" x14ac:dyDescent="0.35">
      <c r="C264">
        <v>263</v>
      </c>
      <c r="D264" t="s">
        <v>33</v>
      </c>
      <c r="E264" t="s">
        <v>88</v>
      </c>
      <c r="F264">
        <v>2015</v>
      </c>
      <c r="G264" t="s">
        <v>262</v>
      </c>
      <c r="H264">
        <v>113.2</v>
      </c>
      <c r="I264">
        <v>119</v>
      </c>
      <c r="J264" t="s">
        <v>280</v>
      </c>
      <c r="K264">
        <v>1.3</v>
      </c>
      <c r="L264" s="5">
        <v>51359.06</v>
      </c>
      <c r="M264" t="s">
        <v>316</v>
      </c>
      <c r="N264" t="s">
        <v>339</v>
      </c>
      <c r="O264" s="2" t="s">
        <v>376</v>
      </c>
      <c r="P264" s="1" t="str">
        <f>IFERROR(IF(ISNUMBER(Table1[[#This Row],[Safety_Rating2]]), REPT("★", Table1[[#This Row],[Safety_Rating2]]) &amp; REPT("☆", 5-Table1[[#This Row],[Safety_Rating2]]), "Unknown"), "Unknown")</f>
        <v>★★★★☆</v>
      </c>
      <c r="Q264" s="1">
        <v>4</v>
      </c>
      <c r="R264">
        <v>12715</v>
      </c>
      <c r="S264">
        <v>4</v>
      </c>
      <c r="T264" s="7">
        <f t="shared" si="4"/>
        <v>653030447.89999998</v>
      </c>
      <c r="U264" s="3">
        <f>Table1[[#This Row],[Range_km]]/Table1[[#This Row],[Battery_Capacity_kWh]]</f>
        <v>1.0512367491166077</v>
      </c>
      <c r="V264" s="4">
        <f>Table1[[#This Row],[Price_USD]]/Table1[[#This Row],[Range_km]]</f>
        <v>431.58873949579828</v>
      </c>
      <c r="W264" s="1" t="str">
        <f>_xlfn.IFS(Table1[[#This Row],[Price_USD]]&gt;80000,"Luxury", Table1[[#This Row],[Price_USD]]&gt;40000,"Premium",Table1[[#This Row],[Price_USD]]&lt;40000,"Budget")</f>
        <v>Premium</v>
      </c>
    </row>
    <row r="265" spans="3:23" x14ac:dyDescent="0.35">
      <c r="C265">
        <v>264</v>
      </c>
      <c r="D265" t="s">
        <v>16</v>
      </c>
      <c r="E265" t="s">
        <v>69</v>
      </c>
      <c r="F265">
        <v>2021</v>
      </c>
      <c r="G265" t="s">
        <v>261</v>
      </c>
      <c r="H265">
        <v>22.2</v>
      </c>
      <c r="I265">
        <v>444</v>
      </c>
      <c r="J265" t="s">
        <v>272</v>
      </c>
      <c r="K265">
        <v>6.7</v>
      </c>
      <c r="L265" s="5">
        <v>106970.73</v>
      </c>
      <c r="M265" t="s">
        <v>322</v>
      </c>
      <c r="N265" t="s">
        <v>348</v>
      </c>
      <c r="O265" s="1">
        <v>4</v>
      </c>
      <c r="P265" s="1" t="str">
        <f>IFERROR(IF(ISNUMBER(Table1[[#This Row],[Safety_Rating2]]), REPT("★", Table1[[#This Row],[Safety_Rating2]]) &amp; REPT("☆", 5-Table1[[#This Row],[Safety_Rating2]]), "Unknown"), "Unknown")</f>
        <v>★★★★☆</v>
      </c>
      <c r="Q265" s="1">
        <v>4</v>
      </c>
      <c r="R265">
        <v>16476</v>
      </c>
      <c r="S265">
        <v>3</v>
      </c>
      <c r="T265" s="7">
        <f t="shared" si="4"/>
        <v>1762449747.48</v>
      </c>
      <c r="U265" s="3">
        <f>Table1[[#This Row],[Range_km]]/Table1[[#This Row],[Battery_Capacity_kWh]]</f>
        <v>20</v>
      </c>
      <c r="V265" s="4">
        <f>Table1[[#This Row],[Price_USD]]/Table1[[#This Row],[Range_km]]</f>
        <v>240.92506756756757</v>
      </c>
      <c r="W265" s="1" t="str">
        <f>_xlfn.IFS(Table1[[#This Row],[Price_USD]]&gt;80000,"Luxury", Table1[[#This Row],[Price_USD]]&gt;40000,"Premium",Table1[[#This Row],[Price_USD]]&lt;40000,"Budget")</f>
        <v>Luxury</v>
      </c>
    </row>
    <row r="266" spans="3:23" x14ac:dyDescent="0.35">
      <c r="C266">
        <v>265</v>
      </c>
      <c r="D266" t="s">
        <v>49</v>
      </c>
      <c r="E266" t="s">
        <v>114</v>
      </c>
      <c r="F266">
        <v>2024</v>
      </c>
      <c r="G266" t="s">
        <v>256</v>
      </c>
      <c r="H266">
        <v>56.6</v>
      </c>
      <c r="I266">
        <v>574</v>
      </c>
      <c r="J266" t="s">
        <v>266</v>
      </c>
      <c r="K266">
        <v>4.9000000000000004</v>
      </c>
      <c r="L266" s="5">
        <v>128654.68</v>
      </c>
      <c r="M266" t="s">
        <v>335</v>
      </c>
      <c r="N266" t="s">
        <v>372</v>
      </c>
      <c r="O266" s="1">
        <v>1</v>
      </c>
      <c r="P266" s="1" t="str">
        <f>IFERROR(IF(ISNUMBER(Table1[[#This Row],[Safety_Rating2]]), REPT("★", Table1[[#This Row],[Safety_Rating2]]) &amp; REPT("☆", 5-Table1[[#This Row],[Safety_Rating2]]), "Unknown"), "Unknown")</f>
        <v>★★★★★</v>
      </c>
      <c r="Q266" s="1">
        <v>5</v>
      </c>
      <c r="R266">
        <v>9665</v>
      </c>
      <c r="S266">
        <v>5</v>
      </c>
      <c r="T266" s="7">
        <f t="shared" si="4"/>
        <v>1243447482.2</v>
      </c>
      <c r="U266" s="3">
        <f>Table1[[#This Row],[Range_km]]/Table1[[#This Row],[Battery_Capacity_kWh]]</f>
        <v>10.141342756183745</v>
      </c>
      <c r="V266" s="4">
        <f>Table1[[#This Row],[Price_USD]]/Table1[[#This Row],[Range_km]]</f>
        <v>224.1370731707317</v>
      </c>
      <c r="W266" s="1" t="str">
        <f>_xlfn.IFS(Table1[[#This Row],[Price_USD]]&gt;80000,"Luxury", Table1[[#This Row],[Price_USD]]&gt;40000,"Premium",Table1[[#This Row],[Price_USD]]&lt;40000,"Budget")</f>
        <v>Luxury</v>
      </c>
    </row>
    <row r="267" spans="3:23" x14ac:dyDescent="0.35">
      <c r="C267">
        <v>266</v>
      </c>
      <c r="D267" t="s">
        <v>44</v>
      </c>
      <c r="E267" t="s">
        <v>106</v>
      </c>
      <c r="F267">
        <v>2025</v>
      </c>
      <c r="G267" t="s">
        <v>255</v>
      </c>
      <c r="H267">
        <v>138.80000000000001</v>
      </c>
      <c r="I267">
        <v>507</v>
      </c>
      <c r="J267" t="s">
        <v>279</v>
      </c>
      <c r="K267">
        <v>11.5</v>
      </c>
      <c r="L267" s="5">
        <v>31338.02</v>
      </c>
      <c r="M267" t="s">
        <v>301</v>
      </c>
      <c r="N267" t="s">
        <v>341</v>
      </c>
      <c r="O267" s="2" t="s">
        <v>376</v>
      </c>
      <c r="P267" s="1" t="str">
        <f>IFERROR(IF(ISNUMBER(Table1[[#This Row],[Safety_Rating2]]), REPT("★", Table1[[#This Row],[Safety_Rating2]]) &amp; REPT("☆", 5-Table1[[#This Row],[Safety_Rating2]]), "Unknown"), "Unknown")</f>
        <v>★★★★★</v>
      </c>
      <c r="Q267" s="1">
        <v>5</v>
      </c>
      <c r="R267">
        <v>17941</v>
      </c>
      <c r="S267">
        <v>3</v>
      </c>
      <c r="T267" s="7">
        <f t="shared" si="4"/>
        <v>562235416.82000005</v>
      </c>
      <c r="U267" s="3">
        <f>Table1[[#This Row],[Range_km]]/Table1[[#This Row],[Battery_Capacity_kWh]]</f>
        <v>3.6527377521613831</v>
      </c>
      <c r="V267" s="4">
        <f>Table1[[#This Row],[Price_USD]]/Table1[[#This Row],[Range_km]]</f>
        <v>61.810690335305722</v>
      </c>
      <c r="W267" s="1" t="str">
        <f>_xlfn.IFS(Table1[[#This Row],[Price_USD]]&gt;80000,"Luxury", Table1[[#This Row],[Price_USD]]&gt;40000,"Premium",Table1[[#This Row],[Price_USD]]&lt;40000,"Budget")</f>
        <v>Budget</v>
      </c>
    </row>
    <row r="268" spans="3:23" x14ac:dyDescent="0.35">
      <c r="C268">
        <v>267</v>
      </c>
      <c r="D268" t="s">
        <v>61</v>
      </c>
      <c r="E268" t="s">
        <v>146</v>
      </c>
      <c r="F268">
        <v>2020</v>
      </c>
      <c r="G268" t="s">
        <v>252</v>
      </c>
      <c r="H268">
        <v>73.599999999999994</v>
      </c>
      <c r="I268">
        <v>430</v>
      </c>
      <c r="J268" t="s">
        <v>265</v>
      </c>
      <c r="K268">
        <v>2.4</v>
      </c>
      <c r="L268" s="5">
        <v>56494.559999999998</v>
      </c>
      <c r="M268" t="s">
        <v>305</v>
      </c>
      <c r="N268" t="s">
        <v>364</v>
      </c>
      <c r="O268" s="1">
        <v>1</v>
      </c>
      <c r="P268" s="1" t="str">
        <f>IFERROR(IF(ISNUMBER(Table1[[#This Row],[Safety_Rating2]]), REPT("★", Table1[[#This Row],[Safety_Rating2]]) &amp; REPT("☆", 5-Table1[[#This Row],[Safety_Rating2]]), "Unknown"), "Unknown")</f>
        <v>★★★☆☆</v>
      </c>
      <c r="Q268" s="1">
        <v>3</v>
      </c>
      <c r="R268">
        <v>17984</v>
      </c>
      <c r="S268">
        <v>4</v>
      </c>
      <c r="T268" s="7">
        <f t="shared" si="4"/>
        <v>1015998167.04</v>
      </c>
      <c r="U268" s="3">
        <f>Table1[[#This Row],[Range_km]]/Table1[[#This Row],[Battery_Capacity_kWh]]</f>
        <v>5.8423913043478262</v>
      </c>
      <c r="V268" s="4">
        <f>Table1[[#This Row],[Price_USD]]/Table1[[#This Row],[Range_km]]</f>
        <v>131.38269767441861</v>
      </c>
      <c r="W268" s="1" t="str">
        <f>_xlfn.IFS(Table1[[#This Row],[Price_USD]]&gt;80000,"Luxury", Table1[[#This Row],[Price_USD]]&gt;40000,"Premium",Table1[[#This Row],[Price_USD]]&lt;40000,"Budget")</f>
        <v>Premium</v>
      </c>
    </row>
    <row r="269" spans="3:23" x14ac:dyDescent="0.35">
      <c r="C269">
        <v>268</v>
      </c>
      <c r="D269" t="s">
        <v>60</v>
      </c>
      <c r="E269" t="s">
        <v>177</v>
      </c>
      <c r="F269">
        <v>2019</v>
      </c>
      <c r="G269" t="s">
        <v>257</v>
      </c>
      <c r="H269">
        <v>28.8</v>
      </c>
      <c r="I269">
        <v>150</v>
      </c>
      <c r="J269" t="s">
        <v>277</v>
      </c>
      <c r="K269">
        <v>8.8000000000000007</v>
      </c>
      <c r="L269" s="5">
        <v>88462.85</v>
      </c>
      <c r="M269" t="s">
        <v>323</v>
      </c>
      <c r="N269" t="s">
        <v>370</v>
      </c>
      <c r="O269" s="2" t="s">
        <v>376</v>
      </c>
      <c r="P269" s="1" t="str">
        <f>IFERROR(IF(ISNUMBER(Table1[[#This Row],[Safety_Rating2]]), REPT("★", Table1[[#This Row],[Safety_Rating2]]) &amp; REPT("☆", 5-Table1[[#This Row],[Safety_Rating2]]), "Unknown"), "Unknown")</f>
        <v>★★★★★</v>
      </c>
      <c r="Q269" s="1">
        <v>5</v>
      </c>
      <c r="R269">
        <v>2287</v>
      </c>
      <c r="S269">
        <v>3</v>
      </c>
      <c r="T269" s="7">
        <f t="shared" si="4"/>
        <v>202314537.95000002</v>
      </c>
      <c r="U269" s="3">
        <f>Table1[[#This Row],[Range_km]]/Table1[[#This Row],[Battery_Capacity_kWh]]</f>
        <v>5.208333333333333</v>
      </c>
      <c r="V269" s="4">
        <f>Table1[[#This Row],[Price_USD]]/Table1[[#This Row],[Range_km]]</f>
        <v>589.75233333333335</v>
      </c>
      <c r="W269" s="1" t="str">
        <f>_xlfn.IFS(Table1[[#This Row],[Price_USD]]&gt;80000,"Luxury", Table1[[#This Row],[Price_USD]]&gt;40000,"Premium",Table1[[#This Row],[Price_USD]]&lt;40000,"Budget")</f>
        <v>Luxury</v>
      </c>
    </row>
    <row r="270" spans="3:23" x14ac:dyDescent="0.35">
      <c r="C270">
        <v>269</v>
      </c>
      <c r="D270" t="s">
        <v>24</v>
      </c>
      <c r="E270" t="s">
        <v>77</v>
      </c>
      <c r="F270">
        <v>2022</v>
      </c>
      <c r="G270" t="s">
        <v>261</v>
      </c>
      <c r="H270">
        <v>100.1</v>
      </c>
      <c r="I270">
        <v>256</v>
      </c>
      <c r="J270" t="s">
        <v>265</v>
      </c>
      <c r="K270">
        <v>7</v>
      </c>
      <c r="L270" s="5">
        <v>73739.210000000006</v>
      </c>
      <c r="M270" t="s">
        <v>307</v>
      </c>
      <c r="N270" t="s">
        <v>369</v>
      </c>
      <c r="O270" s="1">
        <v>2</v>
      </c>
      <c r="P270" s="1" t="str">
        <f>IFERROR(IF(ISNUMBER(Table1[[#This Row],[Safety_Rating2]]), REPT("★", Table1[[#This Row],[Safety_Rating2]]) &amp; REPT("☆", 5-Table1[[#This Row],[Safety_Rating2]]), "Unknown"), "Unknown")</f>
        <v>★★★★★</v>
      </c>
      <c r="Q270" s="1">
        <v>5</v>
      </c>
      <c r="R270">
        <v>14290</v>
      </c>
      <c r="S270">
        <v>4</v>
      </c>
      <c r="T270" s="7">
        <f t="shared" si="4"/>
        <v>1053733310.9000001</v>
      </c>
      <c r="U270" s="3">
        <f>Table1[[#This Row],[Range_km]]/Table1[[#This Row],[Battery_Capacity_kWh]]</f>
        <v>2.5574425574425574</v>
      </c>
      <c r="V270" s="4">
        <f>Table1[[#This Row],[Price_USD]]/Table1[[#This Row],[Range_km]]</f>
        <v>288.04378906250003</v>
      </c>
      <c r="W270" s="1" t="str">
        <f>_xlfn.IFS(Table1[[#This Row],[Price_USD]]&gt;80000,"Luxury", Table1[[#This Row],[Price_USD]]&gt;40000,"Premium",Table1[[#This Row],[Price_USD]]&lt;40000,"Budget")</f>
        <v>Premium</v>
      </c>
    </row>
    <row r="271" spans="3:23" x14ac:dyDescent="0.35">
      <c r="C271">
        <v>270</v>
      </c>
      <c r="D271" t="s">
        <v>52</v>
      </c>
      <c r="E271" t="s">
        <v>201</v>
      </c>
      <c r="F271">
        <v>2025</v>
      </c>
      <c r="G271" t="s">
        <v>250</v>
      </c>
      <c r="H271">
        <v>63.1</v>
      </c>
      <c r="I271">
        <v>345</v>
      </c>
      <c r="J271" t="s">
        <v>266</v>
      </c>
      <c r="K271">
        <v>5.6</v>
      </c>
      <c r="L271" s="5">
        <v>122972.04</v>
      </c>
      <c r="M271" t="s">
        <v>321</v>
      </c>
      <c r="N271" t="s">
        <v>339</v>
      </c>
      <c r="O271" s="2" t="s">
        <v>376</v>
      </c>
      <c r="P271" s="1" t="str">
        <f>IFERROR(IF(ISNUMBER(Table1[[#This Row],[Safety_Rating2]]), REPT("★", Table1[[#This Row],[Safety_Rating2]]) &amp; REPT("☆", 5-Table1[[#This Row],[Safety_Rating2]]), "Unknown"), "Unknown")</f>
        <v>Unknown</v>
      </c>
      <c r="Q271" s="2" t="s">
        <v>376</v>
      </c>
      <c r="R271">
        <v>9195</v>
      </c>
      <c r="S271">
        <v>3</v>
      </c>
      <c r="T271" s="7">
        <f t="shared" si="4"/>
        <v>1130727907.8</v>
      </c>
      <c r="U271" s="3">
        <f>Table1[[#This Row],[Range_km]]/Table1[[#This Row],[Battery_Capacity_kWh]]</f>
        <v>5.4675118858954042</v>
      </c>
      <c r="V271" s="4">
        <f>Table1[[#This Row],[Price_USD]]/Table1[[#This Row],[Range_km]]</f>
        <v>356.44069565217387</v>
      </c>
      <c r="W271" s="1" t="str">
        <f>_xlfn.IFS(Table1[[#This Row],[Price_USD]]&gt;80000,"Luxury", Table1[[#This Row],[Price_USD]]&gt;40000,"Premium",Table1[[#This Row],[Price_USD]]&lt;40000,"Budget")</f>
        <v>Luxury</v>
      </c>
    </row>
    <row r="272" spans="3:23" x14ac:dyDescent="0.35">
      <c r="C272">
        <v>271</v>
      </c>
      <c r="D272" t="s">
        <v>31</v>
      </c>
      <c r="E272" t="s">
        <v>84</v>
      </c>
      <c r="F272">
        <v>2019</v>
      </c>
      <c r="G272" t="s">
        <v>250</v>
      </c>
      <c r="H272">
        <v>135.19999999999999</v>
      </c>
      <c r="I272">
        <v>139</v>
      </c>
      <c r="J272" t="s">
        <v>280</v>
      </c>
      <c r="K272">
        <v>10.8</v>
      </c>
      <c r="L272" s="5">
        <v>131950.47</v>
      </c>
      <c r="M272" t="s">
        <v>326</v>
      </c>
      <c r="N272" t="s">
        <v>359</v>
      </c>
      <c r="O272" s="1">
        <v>4</v>
      </c>
      <c r="P272" s="1" t="str">
        <f>IFERROR(IF(ISNUMBER(Table1[[#This Row],[Safety_Rating2]]), REPT("★", Table1[[#This Row],[Safety_Rating2]]) &amp; REPT("☆", 5-Table1[[#This Row],[Safety_Rating2]]), "Unknown"), "Unknown")</f>
        <v>★★★☆☆</v>
      </c>
      <c r="Q272" s="1">
        <v>3</v>
      </c>
      <c r="R272">
        <v>18074</v>
      </c>
      <c r="S272">
        <v>4</v>
      </c>
      <c r="T272" s="7">
        <f t="shared" si="4"/>
        <v>2384872794.7800002</v>
      </c>
      <c r="U272" s="3">
        <f>Table1[[#This Row],[Range_km]]/Table1[[#This Row],[Battery_Capacity_kWh]]</f>
        <v>1.0281065088757397</v>
      </c>
      <c r="V272" s="4">
        <f>Table1[[#This Row],[Price_USD]]/Table1[[#This Row],[Range_km]]</f>
        <v>949.28395683453243</v>
      </c>
      <c r="W272" s="1" t="str">
        <f>_xlfn.IFS(Table1[[#This Row],[Price_USD]]&gt;80000,"Luxury", Table1[[#This Row],[Price_USD]]&gt;40000,"Premium",Table1[[#This Row],[Price_USD]]&lt;40000,"Budget")</f>
        <v>Luxury</v>
      </c>
    </row>
    <row r="273" spans="3:23" x14ac:dyDescent="0.35">
      <c r="C273">
        <v>272</v>
      </c>
      <c r="D273" t="s">
        <v>31</v>
      </c>
      <c r="E273" t="s">
        <v>178</v>
      </c>
      <c r="F273">
        <v>2025</v>
      </c>
      <c r="G273" t="s">
        <v>264</v>
      </c>
      <c r="H273">
        <v>39.299999999999997</v>
      </c>
      <c r="I273">
        <v>300</v>
      </c>
      <c r="J273" t="s">
        <v>268</v>
      </c>
      <c r="K273">
        <v>10.8</v>
      </c>
      <c r="L273" s="5">
        <v>100752.09</v>
      </c>
      <c r="M273" t="s">
        <v>294</v>
      </c>
      <c r="N273" t="s">
        <v>375</v>
      </c>
      <c r="O273" s="2" t="s">
        <v>376</v>
      </c>
      <c r="P273" s="1" t="str">
        <f>IFERROR(IF(ISNUMBER(Table1[[#This Row],[Safety_Rating2]]), REPT("★", Table1[[#This Row],[Safety_Rating2]]) &amp; REPT("☆", 5-Table1[[#This Row],[Safety_Rating2]]), "Unknown"), "Unknown")</f>
        <v>Unknown</v>
      </c>
      <c r="Q273" s="2" t="s">
        <v>376</v>
      </c>
      <c r="R273">
        <v>11923</v>
      </c>
      <c r="S273">
        <v>5</v>
      </c>
      <c r="T273" s="7">
        <f t="shared" si="4"/>
        <v>1201267169.0699999</v>
      </c>
      <c r="U273" s="3">
        <f>Table1[[#This Row],[Range_km]]/Table1[[#This Row],[Battery_Capacity_kWh]]</f>
        <v>7.6335877862595423</v>
      </c>
      <c r="V273" s="4">
        <f>Table1[[#This Row],[Price_USD]]/Table1[[#This Row],[Range_km]]</f>
        <v>335.84030000000001</v>
      </c>
      <c r="W273" s="1" t="str">
        <f>_xlfn.IFS(Table1[[#This Row],[Price_USD]]&gt;80000,"Luxury", Table1[[#This Row],[Price_USD]]&gt;40000,"Premium",Table1[[#This Row],[Price_USD]]&lt;40000,"Budget")</f>
        <v>Luxury</v>
      </c>
    </row>
    <row r="274" spans="3:23" x14ac:dyDescent="0.35">
      <c r="C274">
        <v>273</v>
      </c>
      <c r="D274" t="s">
        <v>30</v>
      </c>
      <c r="E274" t="s">
        <v>202</v>
      </c>
      <c r="F274">
        <v>2018</v>
      </c>
      <c r="G274" t="s">
        <v>251</v>
      </c>
      <c r="H274">
        <v>145.30000000000001</v>
      </c>
      <c r="I274">
        <v>414</v>
      </c>
      <c r="J274" t="s">
        <v>276</v>
      </c>
      <c r="K274">
        <v>9.1999999999999993</v>
      </c>
      <c r="L274" s="5">
        <v>46844.480000000003</v>
      </c>
      <c r="M274" t="s">
        <v>314</v>
      </c>
      <c r="N274" t="s">
        <v>346</v>
      </c>
      <c r="O274" s="1">
        <v>4</v>
      </c>
      <c r="P274" s="1" t="str">
        <f>IFERROR(IF(ISNUMBER(Table1[[#This Row],[Safety_Rating2]]), REPT("★", Table1[[#This Row],[Safety_Rating2]]) &amp; REPT("☆", 5-Table1[[#This Row],[Safety_Rating2]]), "Unknown"), "Unknown")</f>
        <v>★★★★★</v>
      </c>
      <c r="Q274" s="1">
        <v>5</v>
      </c>
      <c r="R274">
        <v>15843</v>
      </c>
      <c r="S274">
        <v>4</v>
      </c>
      <c r="T274" s="7">
        <f t="shared" si="4"/>
        <v>742157096.6400001</v>
      </c>
      <c r="U274" s="3">
        <f>Table1[[#This Row],[Range_km]]/Table1[[#This Row],[Battery_Capacity_kWh]]</f>
        <v>2.8492773571920162</v>
      </c>
      <c r="V274" s="4">
        <f>Table1[[#This Row],[Price_USD]]/Table1[[#This Row],[Range_km]]</f>
        <v>113.15091787439614</v>
      </c>
      <c r="W274" s="1" t="str">
        <f>_xlfn.IFS(Table1[[#This Row],[Price_USD]]&gt;80000,"Luxury", Table1[[#This Row],[Price_USD]]&gt;40000,"Premium",Table1[[#This Row],[Price_USD]]&lt;40000,"Budget")</f>
        <v>Premium</v>
      </c>
    </row>
    <row r="275" spans="3:23" x14ac:dyDescent="0.35">
      <c r="C275">
        <v>274</v>
      </c>
      <c r="D275" t="s">
        <v>35</v>
      </c>
      <c r="E275" t="s">
        <v>93</v>
      </c>
      <c r="F275">
        <v>2022</v>
      </c>
      <c r="G275" t="s">
        <v>252</v>
      </c>
      <c r="H275">
        <v>28.2</v>
      </c>
      <c r="I275">
        <v>289</v>
      </c>
      <c r="J275" t="s">
        <v>268</v>
      </c>
      <c r="K275">
        <v>1</v>
      </c>
      <c r="L275" s="5">
        <v>54812.89</v>
      </c>
      <c r="M275" t="s">
        <v>295</v>
      </c>
      <c r="N275" t="s">
        <v>338</v>
      </c>
      <c r="O275" s="1">
        <v>3</v>
      </c>
      <c r="P275" s="1" t="str">
        <f>IFERROR(IF(ISNUMBER(Table1[[#This Row],[Safety_Rating2]]), REPT("★", Table1[[#This Row],[Safety_Rating2]]) &amp; REPT("☆", 5-Table1[[#This Row],[Safety_Rating2]]), "Unknown"), "Unknown")</f>
        <v>Unknown</v>
      </c>
      <c r="Q275" s="2" t="s">
        <v>376</v>
      </c>
      <c r="R275">
        <v>10619</v>
      </c>
      <c r="S275">
        <v>3</v>
      </c>
      <c r="T275" s="7">
        <f t="shared" si="4"/>
        <v>582058078.90999997</v>
      </c>
      <c r="U275" s="3">
        <f>Table1[[#This Row],[Range_km]]/Table1[[#This Row],[Battery_Capacity_kWh]]</f>
        <v>10.24822695035461</v>
      </c>
      <c r="V275" s="4">
        <f>Table1[[#This Row],[Price_USD]]/Table1[[#This Row],[Range_km]]</f>
        <v>189.66397923875434</v>
      </c>
      <c r="W275" s="1" t="str">
        <f>_xlfn.IFS(Table1[[#This Row],[Price_USD]]&gt;80000,"Luxury", Table1[[#This Row],[Price_USD]]&gt;40000,"Premium",Table1[[#This Row],[Price_USD]]&lt;40000,"Budget")</f>
        <v>Premium</v>
      </c>
    </row>
    <row r="276" spans="3:23" x14ac:dyDescent="0.35">
      <c r="C276">
        <v>275</v>
      </c>
      <c r="D276" t="s">
        <v>57</v>
      </c>
      <c r="E276" t="s">
        <v>203</v>
      </c>
      <c r="F276">
        <v>2019</v>
      </c>
      <c r="G276" t="s">
        <v>259</v>
      </c>
      <c r="H276">
        <v>90.8</v>
      </c>
      <c r="I276">
        <v>189</v>
      </c>
      <c r="J276" t="s">
        <v>269</v>
      </c>
      <c r="K276">
        <v>8</v>
      </c>
      <c r="L276" s="5">
        <v>73835.61</v>
      </c>
      <c r="M276" t="s">
        <v>286</v>
      </c>
      <c r="N276" t="s">
        <v>348</v>
      </c>
      <c r="O276" s="1">
        <v>3</v>
      </c>
      <c r="P276" s="1" t="str">
        <f>IFERROR(IF(ISNUMBER(Table1[[#This Row],[Safety_Rating2]]), REPT("★", Table1[[#This Row],[Safety_Rating2]]) &amp; REPT("☆", 5-Table1[[#This Row],[Safety_Rating2]]), "Unknown"), "Unknown")</f>
        <v>★★★★☆</v>
      </c>
      <c r="Q276" s="1">
        <v>4</v>
      </c>
      <c r="R276">
        <v>11563</v>
      </c>
      <c r="S276">
        <v>4</v>
      </c>
      <c r="T276" s="7">
        <f t="shared" si="4"/>
        <v>853761158.42999995</v>
      </c>
      <c r="U276" s="3">
        <f>Table1[[#This Row],[Range_km]]/Table1[[#This Row],[Battery_Capacity_kWh]]</f>
        <v>2.0814977973568283</v>
      </c>
      <c r="V276" s="4">
        <f>Table1[[#This Row],[Price_USD]]/Table1[[#This Row],[Range_km]]</f>
        <v>390.6646031746032</v>
      </c>
      <c r="W276" s="1" t="str">
        <f>_xlfn.IFS(Table1[[#This Row],[Price_USD]]&gt;80000,"Luxury", Table1[[#This Row],[Price_USD]]&gt;40000,"Premium",Table1[[#This Row],[Price_USD]]&lt;40000,"Budget")</f>
        <v>Premium</v>
      </c>
    </row>
    <row r="277" spans="3:23" x14ac:dyDescent="0.35">
      <c r="C277">
        <v>276</v>
      </c>
      <c r="D277" t="s">
        <v>66</v>
      </c>
      <c r="E277" t="s">
        <v>186</v>
      </c>
      <c r="F277">
        <v>2024</v>
      </c>
      <c r="G277" t="s">
        <v>258</v>
      </c>
      <c r="H277">
        <v>85.2</v>
      </c>
      <c r="I277">
        <v>171</v>
      </c>
      <c r="J277" t="s">
        <v>266</v>
      </c>
      <c r="K277">
        <v>2.4</v>
      </c>
      <c r="L277" s="5">
        <v>39250.589999999997</v>
      </c>
      <c r="M277" t="s">
        <v>286</v>
      </c>
      <c r="N277" t="s">
        <v>358</v>
      </c>
      <c r="O277" s="1">
        <v>1</v>
      </c>
      <c r="P277" s="1" t="str">
        <f>IFERROR(IF(ISNUMBER(Table1[[#This Row],[Safety_Rating2]]), REPT("★", Table1[[#This Row],[Safety_Rating2]]) &amp; REPT("☆", 5-Table1[[#This Row],[Safety_Rating2]]), "Unknown"), "Unknown")</f>
        <v>★★★☆☆</v>
      </c>
      <c r="Q277" s="1">
        <v>3</v>
      </c>
      <c r="R277">
        <v>7547</v>
      </c>
      <c r="S277">
        <v>4</v>
      </c>
      <c r="T277" s="7">
        <f t="shared" si="4"/>
        <v>296224202.72999996</v>
      </c>
      <c r="U277" s="3">
        <f>Table1[[#This Row],[Range_km]]/Table1[[#This Row],[Battery_Capacity_kWh]]</f>
        <v>2.0070422535211265</v>
      </c>
      <c r="V277" s="4">
        <f>Table1[[#This Row],[Price_USD]]/Table1[[#This Row],[Range_km]]</f>
        <v>229.53561403508769</v>
      </c>
      <c r="W277" s="1" t="str">
        <f>_xlfn.IFS(Table1[[#This Row],[Price_USD]]&gt;80000,"Luxury", Table1[[#This Row],[Price_USD]]&gt;40000,"Premium",Table1[[#This Row],[Price_USD]]&lt;40000,"Budget")</f>
        <v>Budget</v>
      </c>
    </row>
    <row r="278" spans="3:23" x14ac:dyDescent="0.35">
      <c r="C278">
        <v>277</v>
      </c>
      <c r="D278" t="s">
        <v>29</v>
      </c>
      <c r="E278" t="s">
        <v>82</v>
      </c>
      <c r="F278">
        <v>2016</v>
      </c>
      <c r="G278" t="s">
        <v>262</v>
      </c>
      <c r="H278">
        <v>107.8</v>
      </c>
      <c r="I278">
        <v>345</v>
      </c>
      <c r="J278" t="s">
        <v>277</v>
      </c>
      <c r="K278">
        <v>7.3</v>
      </c>
      <c r="L278" s="5">
        <v>107671.11</v>
      </c>
      <c r="M278" t="s">
        <v>293</v>
      </c>
      <c r="N278" t="s">
        <v>359</v>
      </c>
      <c r="O278" s="1">
        <v>1</v>
      </c>
      <c r="P278" s="1" t="str">
        <f>IFERROR(IF(ISNUMBER(Table1[[#This Row],[Safety_Rating2]]), REPT("★", Table1[[#This Row],[Safety_Rating2]]) &amp; REPT("☆", 5-Table1[[#This Row],[Safety_Rating2]]), "Unknown"), "Unknown")</f>
        <v>★★★★★</v>
      </c>
      <c r="Q278" s="1">
        <v>5</v>
      </c>
      <c r="R278">
        <v>16798</v>
      </c>
      <c r="S278">
        <v>3</v>
      </c>
      <c r="T278" s="7">
        <f t="shared" si="4"/>
        <v>1808659305.78</v>
      </c>
      <c r="U278" s="3">
        <f>Table1[[#This Row],[Range_km]]/Table1[[#This Row],[Battery_Capacity_kWh]]</f>
        <v>3.2003710575139146</v>
      </c>
      <c r="V278" s="4">
        <f>Table1[[#This Row],[Price_USD]]/Table1[[#This Row],[Range_km]]</f>
        <v>312.09017391304349</v>
      </c>
      <c r="W278" s="1" t="str">
        <f>_xlfn.IFS(Table1[[#This Row],[Price_USD]]&gt;80000,"Luxury", Table1[[#This Row],[Price_USD]]&gt;40000,"Premium",Table1[[#This Row],[Price_USD]]&lt;40000,"Budget")</f>
        <v>Luxury</v>
      </c>
    </row>
    <row r="279" spans="3:23" x14ac:dyDescent="0.35">
      <c r="C279">
        <v>278</v>
      </c>
      <c r="D279" t="s">
        <v>65</v>
      </c>
      <c r="E279" t="s">
        <v>173</v>
      </c>
      <c r="F279">
        <v>2015</v>
      </c>
      <c r="G279" t="s">
        <v>260</v>
      </c>
      <c r="H279">
        <v>53.6</v>
      </c>
      <c r="I279">
        <v>192</v>
      </c>
      <c r="J279" t="s">
        <v>269</v>
      </c>
      <c r="K279">
        <v>7.4</v>
      </c>
      <c r="L279" s="5">
        <v>97632.56</v>
      </c>
      <c r="M279" t="s">
        <v>335</v>
      </c>
      <c r="N279" t="s">
        <v>375</v>
      </c>
      <c r="O279" s="1">
        <v>1</v>
      </c>
      <c r="P279" s="1" t="str">
        <f>IFERROR(IF(ISNUMBER(Table1[[#This Row],[Safety_Rating2]]), REPT("★", Table1[[#This Row],[Safety_Rating2]]) &amp; REPT("☆", 5-Table1[[#This Row],[Safety_Rating2]]), "Unknown"), "Unknown")</f>
        <v>★★★★☆</v>
      </c>
      <c r="Q279" s="1">
        <v>4</v>
      </c>
      <c r="R279">
        <v>5589</v>
      </c>
      <c r="S279">
        <v>3</v>
      </c>
      <c r="T279" s="7">
        <f t="shared" si="4"/>
        <v>545668377.84000003</v>
      </c>
      <c r="U279" s="3">
        <f>Table1[[#This Row],[Range_km]]/Table1[[#This Row],[Battery_Capacity_kWh]]</f>
        <v>3.5820895522388061</v>
      </c>
      <c r="V279" s="4">
        <f>Table1[[#This Row],[Price_USD]]/Table1[[#This Row],[Range_km]]</f>
        <v>508.50291666666664</v>
      </c>
      <c r="W279" s="1" t="str">
        <f>_xlfn.IFS(Table1[[#This Row],[Price_USD]]&gt;80000,"Luxury", Table1[[#This Row],[Price_USD]]&gt;40000,"Premium",Table1[[#This Row],[Price_USD]]&lt;40000,"Budget")</f>
        <v>Luxury</v>
      </c>
    </row>
    <row r="280" spans="3:23" x14ac:dyDescent="0.35">
      <c r="C280">
        <v>279</v>
      </c>
      <c r="D280" t="s">
        <v>39</v>
      </c>
      <c r="E280" t="s">
        <v>189</v>
      </c>
      <c r="F280">
        <v>2024</v>
      </c>
      <c r="G280" t="s">
        <v>251</v>
      </c>
      <c r="H280">
        <v>119.8</v>
      </c>
      <c r="I280">
        <v>419</v>
      </c>
      <c r="J280" t="s">
        <v>278</v>
      </c>
      <c r="K280">
        <v>2.4</v>
      </c>
      <c r="L280" s="5">
        <v>112270.94</v>
      </c>
      <c r="M280" t="s">
        <v>284</v>
      </c>
      <c r="N280" t="s">
        <v>360</v>
      </c>
      <c r="O280" s="1">
        <v>1</v>
      </c>
      <c r="P280" s="1" t="str">
        <f>IFERROR(IF(ISNUMBER(Table1[[#This Row],[Safety_Rating2]]), REPT("★", Table1[[#This Row],[Safety_Rating2]]) &amp; REPT("☆", 5-Table1[[#This Row],[Safety_Rating2]]), "Unknown"), "Unknown")</f>
        <v>★★★☆☆</v>
      </c>
      <c r="Q280" s="1">
        <v>3</v>
      </c>
      <c r="R280">
        <v>6630</v>
      </c>
      <c r="S280">
        <v>5</v>
      </c>
      <c r="T280" s="7">
        <f t="shared" si="4"/>
        <v>744356332.20000005</v>
      </c>
      <c r="U280" s="3">
        <f>Table1[[#This Row],[Range_km]]/Table1[[#This Row],[Battery_Capacity_kWh]]</f>
        <v>3.4974958263772957</v>
      </c>
      <c r="V280" s="4">
        <f>Table1[[#This Row],[Price_USD]]/Table1[[#This Row],[Range_km]]</f>
        <v>267.94973747016707</v>
      </c>
      <c r="W280" s="1" t="str">
        <f>_xlfn.IFS(Table1[[#This Row],[Price_USD]]&gt;80000,"Luxury", Table1[[#This Row],[Price_USD]]&gt;40000,"Premium",Table1[[#This Row],[Price_USD]]&lt;40000,"Budget")</f>
        <v>Luxury</v>
      </c>
    </row>
    <row r="281" spans="3:23" x14ac:dyDescent="0.35">
      <c r="C281">
        <v>280</v>
      </c>
      <c r="D281" t="s">
        <v>42</v>
      </c>
      <c r="E281" t="s">
        <v>159</v>
      </c>
      <c r="F281">
        <v>2017</v>
      </c>
      <c r="G281" t="s">
        <v>259</v>
      </c>
      <c r="H281">
        <v>32.5</v>
      </c>
      <c r="I281">
        <v>343</v>
      </c>
      <c r="J281" t="s">
        <v>267</v>
      </c>
      <c r="K281">
        <v>10.6</v>
      </c>
      <c r="L281" s="5">
        <v>93771.59</v>
      </c>
      <c r="M281" t="s">
        <v>291</v>
      </c>
      <c r="N281" t="s">
        <v>361</v>
      </c>
      <c r="O281" s="2" t="s">
        <v>376</v>
      </c>
      <c r="P281" s="1" t="str">
        <f>IFERROR(IF(ISNUMBER(Table1[[#This Row],[Safety_Rating2]]), REPT("★", Table1[[#This Row],[Safety_Rating2]]) &amp; REPT("☆", 5-Table1[[#This Row],[Safety_Rating2]]), "Unknown"), "Unknown")</f>
        <v>★★★★★</v>
      </c>
      <c r="Q281" s="1">
        <v>5</v>
      </c>
      <c r="R281">
        <v>39</v>
      </c>
      <c r="S281">
        <v>5</v>
      </c>
      <c r="T281" s="7">
        <f t="shared" si="4"/>
        <v>3657092.01</v>
      </c>
      <c r="U281" s="3">
        <f>Table1[[#This Row],[Range_km]]/Table1[[#This Row],[Battery_Capacity_kWh]]</f>
        <v>10.553846153846154</v>
      </c>
      <c r="V281" s="4">
        <f>Table1[[#This Row],[Price_USD]]/Table1[[#This Row],[Range_km]]</f>
        <v>273.38655976676381</v>
      </c>
      <c r="W281" s="1" t="str">
        <f>_xlfn.IFS(Table1[[#This Row],[Price_USD]]&gt;80000,"Luxury", Table1[[#This Row],[Price_USD]]&gt;40000,"Premium",Table1[[#This Row],[Price_USD]]&lt;40000,"Budget")</f>
        <v>Luxury</v>
      </c>
    </row>
    <row r="282" spans="3:23" x14ac:dyDescent="0.35">
      <c r="C282">
        <v>281</v>
      </c>
      <c r="D282" t="s">
        <v>60</v>
      </c>
      <c r="E282" t="s">
        <v>204</v>
      </c>
      <c r="F282">
        <v>2023</v>
      </c>
      <c r="G282" t="s">
        <v>253</v>
      </c>
      <c r="H282">
        <v>68.099999999999994</v>
      </c>
      <c r="I282">
        <v>122</v>
      </c>
      <c r="J282" t="s">
        <v>274</v>
      </c>
      <c r="K282">
        <v>3.1</v>
      </c>
      <c r="L282" s="5">
        <v>126276.02</v>
      </c>
      <c r="M282" t="s">
        <v>295</v>
      </c>
      <c r="N282" t="s">
        <v>352</v>
      </c>
      <c r="O282" s="1">
        <v>5</v>
      </c>
      <c r="P282" s="1" t="str">
        <f>IFERROR(IF(ISNUMBER(Table1[[#This Row],[Safety_Rating2]]), REPT("★", Table1[[#This Row],[Safety_Rating2]]) &amp; REPT("☆", 5-Table1[[#This Row],[Safety_Rating2]]), "Unknown"), "Unknown")</f>
        <v>★★★★★</v>
      </c>
      <c r="Q282" s="1">
        <v>5</v>
      </c>
      <c r="R282">
        <v>3201</v>
      </c>
      <c r="S282">
        <v>4</v>
      </c>
      <c r="T282" s="7">
        <f t="shared" si="4"/>
        <v>404209540.02000004</v>
      </c>
      <c r="U282" s="3">
        <f>Table1[[#This Row],[Range_km]]/Table1[[#This Row],[Battery_Capacity_kWh]]</f>
        <v>1.7914831130690163</v>
      </c>
      <c r="V282" s="4">
        <f>Table1[[#This Row],[Price_USD]]/Table1[[#This Row],[Range_km]]</f>
        <v>1035.0493442622951</v>
      </c>
      <c r="W282" s="1" t="str">
        <f>_xlfn.IFS(Table1[[#This Row],[Price_USD]]&gt;80000,"Luxury", Table1[[#This Row],[Price_USD]]&gt;40000,"Premium",Table1[[#This Row],[Price_USD]]&lt;40000,"Budget")</f>
        <v>Luxury</v>
      </c>
    </row>
    <row r="283" spans="3:23" x14ac:dyDescent="0.35">
      <c r="C283">
        <v>282</v>
      </c>
      <c r="D283" t="s">
        <v>25</v>
      </c>
      <c r="E283" t="s">
        <v>111</v>
      </c>
      <c r="F283">
        <v>2022</v>
      </c>
      <c r="G283" t="s">
        <v>264</v>
      </c>
      <c r="H283">
        <v>50.2</v>
      </c>
      <c r="I283">
        <v>539</v>
      </c>
      <c r="J283" t="s">
        <v>280</v>
      </c>
      <c r="K283">
        <v>3.8</v>
      </c>
      <c r="L283" s="5">
        <v>135211.96</v>
      </c>
      <c r="M283" t="s">
        <v>293</v>
      </c>
      <c r="N283" t="s">
        <v>364</v>
      </c>
      <c r="O283" s="1">
        <v>5</v>
      </c>
      <c r="P283" s="1" t="str">
        <f>IFERROR(IF(ISNUMBER(Table1[[#This Row],[Safety_Rating2]]), REPT("★", Table1[[#This Row],[Safety_Rating2]]) &amp; REPT("☆", 5-Table1[[#This Row],[Safety_Rating2]]), "Unknown"), "Unknown")</f>
        <v>Unknown</v>
      </c>
      <c r="Q283" s="2" t="s">
        <v>376</v>
      </c>
      <c r="R283">
        <v>17122</v>
      </c>
      <c r="S283">
        <v>3</v>
      </c>
      <c r="T283" s="7">
        <f t="shared" si="4"/>
        <v>2315099179.1199999</v>
      </c>
      <c r="U283" s="3">
        <f>Table1[[#This Row],[Range_km]]/Table1[[#This Row],[Battery_Capacity_kWh]]</f>
        <v>10.737051792828685</v>
      </c>
      <c r="V283" s="4">
        <f>Table1[[#This Row],[Price_USD]]/Table1[[#This Row],[Range_km]]</f>
        <v>250.85706864564006</v>
      </c>
      <c r="W283" s="1" t="str">
        <f>_xlfn.IFS(Table1[[#This Row],[Price_USD]]&gt;80000,"Luxury", Table1[[#This Row],[Price_USD]]&gt;40000,"Premium",Table1[[#This Row],[Price_USD]]&lt;40000,"Budget")</f>
        <v>Luxury</v>
      </c>
    </row>
    <row r="284" spans="3:23" x14ac:dyDescent="0.35">
      <c r="C284">
        <v>283</v>
      </c>
      <c r="D284" t="s">
        <v>56</v>
      </c>
      <c r="E284" t="s">
        <v>205</v>
      </c>
      <c r="F284">
        <v>2021</v>
      </c>
      <c r="G284" t="s">
        <v>257</v>
      </c>
      <c r="H284">
        <v>46.7</v>
      </c>
      <c r="I284">
        <v>511</v>
      </c>
      <c r="J284" t="s">
        <v>270</v>
      </c>
      <c r="K284">
        <v>5.2</v>
      </c>
      <c r="L284" s="5">
        <v>42789.99</v>
      </c>
      <c r="M284" t="s">
        <v>317</v>
      </c>
      <c r="N284" t="s">
        <v>366</v>
      </c>
      <c r="O284" s="1">
        <v>4</v>
      </c>
      <c r="P284" s="1" t="str">
        <f>IFERROR(IF(ISNUMBER(Table1[[#This Row],[Safety_Rating2]]), REPT("★", Table1[[#This Row],[Safety_Rating2]]) &amp; REPT("☆", 5-Table1[[#This Row],[Safety_Rating2]]), "Unknown"), "Unknown")</f>
        <v>★★★★☆</v>
      </c>
      <c r="Q284" s="1">
        <v>4</v>
      </c>
      <c r="R284">
        <v>13023</v>
      </c>
      <c r="S284">
        <v>3</v>
      </c>
      <c r="T284" s="7">
        <f t="shared" si="4"/>
        <v>557254039.76999998</v>
      </c>
      <c r="U284" s="3">
        <f>Table1[[#This Row],[Range_km]]/Table1[[#This Row],[Battery_Capacity_kWh]]</f>
        <v>10.942184154175589</v>
      </c>
      <c r="V284" s="4">
        <f>Table1[[#This Row],[Price_USD]]/Table1[[#This Row],[Range_km]]</f>
        <v>83.737749510763209</v>
      </c>
      <c r="W284" s="1" t="str">
        <f>_xlfn.IFS(Table1[[#This Row],[Price_USD]]&gt;80000,"Luxury", Table1[[#This Row],[Price_USD]]&gt;40000,"Premium",Table1[[#This Row],[Price_USD]]&lt;40000,"Budget")</f>
        <v>Premium</v>
      </c>
    </row>
    <row r="285" spans="3:23" x14ac:dyDescent="0.35">
      <c r="C285">
        <v>284</v>
      </c>
      <c r="D285" t="s">
        <v>39</v>
      </c>
      <c r="E285" t="s">
        <v>97</v>
      </c>
      <c r="F285">
        <v>2017</v>
      </c>
      <c r="G285" t="s">
        <v>261</v>
      </c>
      <c r="H285">
        <v>92.7</v>
      </c>
      <c r="I285">
        <v>347</v>
      </c>
      <c r="J285" t="s">
        <v>278</v>
      </c>
      <c r="K285">
        <v>11.9</v>
      </c>
      <c r="L285" s="5">
        <v>99318.14</v>
      </c>
      <c r="M285" t="s">
        <v>311</v>
      </c>
      <c r="N285" t="s">
        <v>365</v>
      </c>
      <c r="O285" s="1">
        <v>5</v>
      </c>
      <c r="P285" s="1" t="str">
        <f>IFERROR(IF(ISNUMBER(Table1[[#This Row],[Safety_Rating2]]), REPT("★", Table1[[#This Row],[Safety_Rating2]]) &amp; REPT("☆", 5-Table1[[#This Row],[Safety_Rating2]]), "Unknown"), "Unknown")</f>
        <v>★★★★★</v>
      </c>
      <c r="Q285" s="1">
        <v>5</v>
      </c>
      <c r="R285">
        <v>5301</v>
      </c>
      <c r="S285">
        <v>3</v>
      </c>
      <c r="T285" s="7">
        <f t="shared" si="4"/>
        <v>526485460.13999999</v>
      </c>
      <c r="U285" s="3">
        <f>Table1[[#This Row],[Range_km]]/Table1[[#This Row],[Battery_Capacity_kWh]]</f>
        <v>3.7432578209277239</v>
      </c>
      <c r="V285" s="4">
        <f>Table1[[#This Row],[Price_USD]]/Table1[[#This Row],[Range_km]]</f>
        <v>286.2194236311239</v>
      </c>
      <c r="W285" s="1" t="str">
        <f>_xlfn.IFS(Table1[[#This Row],[Price_USD]]&gt;80000,"Luxury", Table1[[#This Row],[Price_USD]]&gt;40000,"Premium",Table1[[#This Row],[Price_USD]]&lt;40000,"Budget")</f>
        <v>Luxury</v>
      </c>
    </row>
    <row r="286" spans="3:23" x14ac:dyDescent="0.35">
      <c r="C286">
        <v>285</v>
      </c>
      <c r="D286" t="s">
        <v>53</v>
      </c>
      <c r="E286" t="s">
        <v>122</v>
      </c>
      <c r="F286">
        <v>2021</v>
      </c>
      <c r="G286" t="s">
        <v>264</v>
      </c>
      <c r="H286">
        <v>64</v>
      </c>
      <c r="I286">
        <v>381</v>
      </c>
      <c r="J286" t="s">
        <v>267</v>
      </c>
      <c r="K286">
        <v>2.2999999999999998</v>
      </c>
      <c r="L286" s="5">
        <v>145748.43</v>
      </c>
      <c r="M286" t="s">
        <v>282</v>
      </c>
      <c r="N286" t="s">
        <v>336</v>
      </c>
      <c r="O286" s="1">
        <v>3</v>
      </c>
      <c r="P286" s="1" t="str">
        <f>IFERROR(IF(ISNUMBER(Table1[[#This Row],[Safety_Rating2]]), REPT("★", Table1[[#This Row],[Safety_Rating2]]) &amp; REPT("☆", 5-Table1[[#This Row],[Safety_Rating2]]), "Unknown"), "Unknown")</f>
        <v>★★★☆☆</v>
      </c>
      <c r="Q286" s="1">
        <v>3</v>
      </c>
      <c r="R286">
        <v>8620</v>
      </c>
      <c r="S286">
        <v>3</v>
      </c>
      <c r="T286" s="7">
        <f t="shared" si="4"/>
        <v>1256351466.5999999</v>
      </c>
      <c r="U286" s="3">
        <f>Table1[[#This Row],[Range_km]]/Table1[[#This Row],[Battery_Capacity_kWh]]</f>
        <v>5.953125</v>
      </c>
      <c r="V286" s="4">
        <f>Table1[[#This Row],[Price_USD]]/Table1[[#This Row],[Range_km]]</f>
        <v>382.54181102362202</v>
      </c>
      <c r="W286" s="1" t="str">
        <f>_xlfn.IFS(Table1[[#This Row],[Price_USD]]&gt;80000,"Luxury", Table1[[#This Row],[Price_USD]]&gt;40000,"Premium",Table1[[#This Row],[Price_USD]]&lt;40000,"Budget")</f>
        <v>Luxury</v>
      </c>
    </row>
    <row r="287" spans="3:23" x14ac:dyDescent="0.35">
      <c r="C287">
        <v>286</v>
      </c>
      <c r="D287" t="s">
        <v>52</v>
      </c>
      <c r="E287" t="s">
        <v>119</v>
      </c>
      <c r="F287">
        <v>2024</v>
      </c>
      <c r="G287" t="s">
        <v>258</v>
      </c>
      <c r="H287">
        <v>114.2</v>
      </c>
      <c r="I287">
        <v>576</v>
      </c>
      <c r="J287" t="s">
        <v>269</v>
      </c>
      <c r="K287">
        <v>7.6</v>
      </c>
      <c r="L287" s="5">
        <v>92520.67</v>
      </c>
      <c r="M287" t="s">
        <v>292</v>
      </c>
      <c r="N287" t="s">
        <v>360</v>
      </c>
      <c r="O287" s="2" t="s">
        <v>376</v>
      </c>
      <c r="P287" s="1" t="str">
        <f>IFERROR(IF(ISNUMBER(Table1[[#This Row],[Safety_Rating2]]), REPT("★", Table1[[#This Row],[Safety_Rating2]]) &amp; REPT("☆", 5-Table1[[#This Row],[Safety_Rating2]]), "Unknown"), "Unknown")</f>
        <v>★★★★☆</v>
      </c>
      <c r="Q287" s="1">
        <v>4</v>
      </c>
      <c r="R287">
        <v>14384</v>
      </c>
      <c r="S287">
        <v>3</v>
      </c>
      <c r="T287" s="7">
        <f t="shared" si="4"/>
        <v>1330817317.28</v>
      </c>
      <c r="U287" s="3">
        <f>Table1[[#This Row],[Range_km]]/Table1[[#This Row],[Battery_Capacity_kWh]]</f>
        <v>5.0437828371278455</v>
      </c>
      <c r="V287" s="4">
        <f>Table1[[#This Row],[Price_USD]]/Table1[[#This Row],[Range_km]]</f>
        <v>160.62616319444444</v>
      </c>
      <c r="W287" s="1" t="str">
        <f>_xlfn.IFS(Table1[[#This Row],[Price_USD]]&gt;80000,"Luxury", Table1[[#This Row],[Price_USD]]&gt;40000,"Premium",Table1[[#This Row],[Price_USD]]&lt;40000,"Budget")</f>
        <v>Luxury</v>
      </c>
    </row>
    <row r="288" spans="3:23" x14ac:dyDescent="0.35">
      <c r="C288">
        <v>287</v>
      </c>
      <c r="D288" t="s">
        <v>36</v>
      </c>
      <c r="E288" t="s">
        <v>147</v>
      </c>
      <c r="F288">
        <v>2023</v>
      </c>
      <c r="G288" t="s">
        <v>263</v>
      </c>
      <c r="H288">
        <v>45.3</v>
      </c>
      <c r="I288">
        <v>501</v>
      </c>
      <c r="J288" t="s">
        <v>268</v>
      </c>
      <c r="K288">
        <v>7.6</v>
      </c>
      <c r="L288" s="5">
        <v>110882.93</v>
      </c>
      <c r="M288" t="s">
        <v>310</v>
      </c>
      <c r="N288" t="s">
        <v>345</v>
      </c>
      <c r="O288" s="1">
        <v>1</v>
      </c>
      <c r="P288" s="1" t="str">
        <f>IFERROR(IF(ISNUMBER(Table1[[#This Row],[Safety_Rating2]]), REPT("★", Table1[[#This Row],[Safety_Rating2]]) &amp; REPT("☆", 5-Table1[[#This Row],[Safety_Rating2]]), "Unknown"), "Unknown")</f>
        <v>★★★★☆</v>
      </c>
      <c r="Q288" s="1">
        <v>4</v>
      </c>
      <c r="R288">
        <v>11571</v>
      </c>
      <c r="S288">
        <v>5</v>
      </c>
      <c r="T288" s="7">
        <f t="shared" si="4"/>
        <v>1283026383.03</v>
      </c>
      <c r="U288" s="3">
        <f>Table1[[#This Row],[Range_km]]/Table1[[#This Row],[Battery_Capacity_kWh]]</f>
        <v>11.059602649006623</v>
      </c>
      <c r="V288" s="4">
        <f>Table1[[#This Row],[Price_USD]]/Table1[[#This Row],[Range_km]]</f>
        <v>221.32321357285429</v>
      </c>
      <c r="W288" s="1" t="str">
        <f>_xlfn.IFS(Table1[[#This Row],[Price_USD]]&gt;80000,"Luxury", Table1[[#This Row],[Price_USD]]&gt;40000,"Premium",Table1[[#This Row],[Price_USD]]&lt;40000,"Budget")</f>
        <v>Luxury</v>
      </c>
    </row>
    <row r="289" spans="3:23" x14ac:dyDescent="0.35">
      <c r="C289">
        <v>288</v>
      </c>
      <c r="D289" t="s">
        <v>20</v>
      </c>
      <c r="E289" t="s">
        <v>133</v>
      </c>
      <c r="F289">
        <v>2024</v>
      </c>
      <c r="G289" t="s">
        <v>252</v>
      </c>
      <c r="H289">
        <v>87.3</v>
      </c>
      <c r="I289">
        <v>477</v>
      </c>
      <c r="J289" t="s">
        <v>280</v>
      </c>
      <c r="K289">
        <v>11.1</v>
      </c>
      <c r="L289" s="5">
        <v>95951.12</v>
      </c>
      <c r="M289" t="s">
        <v>330</v>
      </c>
      <c r="N289" t="s">
        <v>339</v>
      </c>
      <c r="O289" s="1">
        <v>2</v>
      </c>
      <c r="P289" s="1" t="str">
        <f>IFERROR(IF(ISNUMBER(Table1[[#This Row],[Safety_Rating2]]), REPT("★", Table1[[#This Row],[Safety_Rating2]]) &amp; REPT("☆", 5-Table1[[#This Row],[Safety_Rating2]]), "Unknown"), "Unknown")</f>
        <v>★★★☆☆</v>
      </c>
      <c r="Q289" s="1">
        <v>3</v>
      </c>
      <c r="R289">
        <v>19869</v>
      </c>
      <c r="S289">
        <v>3</v>
      </c>
      <c r="T289" s="7">
        <f t="shared" si="4"/>
        <v>1906452803.28</v>
      </c>
      <c r="U289" s="3">
        <f>Table1[[#This Row],[Range_km]]/Table1[[#This Row],[Battery_Capacity_kWh]]</f>
        <v>5.463917525773196</v>
      </c>
      <c r="V289" s="4">
        <f>Table1[[#This Row],[Price_USD]]/Table1[[#This Row],[Range_km]]</f>
        <v>201.15538784067084</v>
      </c>
      <c r="W289" s="1" t="str">
        <f>_xlfn.IFS(Table1[[#This Row],[Price_USD]]&gt;80000,"Luxury", Table1[[#This Row],[Price_USD]]&gt;40000,"Premium",Table1[[#This Row],[Price_USD]]&lt;40000,"Budget")</f>
        <v>Luxury</v>
      </c>
    </row>
    <row r="290" spans="3:23" x14ac:dyDescent="0.35">
      <c r="C290">
        <v>289</v>
      </c>
      <c r="D290" t="s">
        <v>22</v>
      </c>
      <c r="E290" t="s">
        <v>180</v>
      </c>
      <c r="F290">
        <v>2024</v>
      </c>
      <c r="G290" t="s">
        <v>258</v>
      </c>
      <c r="H290">
        <v>53.9</v>
      </c>
      <c r="I290">
        <v>308</v>
      </c>
      <c r="J290" t="s">
        <v>272</v>
      </c>
      <c r="K290">
        <v>6.9</v>
      </c>
      <c r="L290" s="5">
        <v>90380.3</v>
      </c>
      <c r="M290" t="s">
        <v>323</v>
      </c>
      <c r="N290" t="s">
        <v>361</v>
      </c>
      <c r="O290" s="1">
        <v>2</v>
      </c>
      <c r="P290" s="1" t="str">
        <f>IFERROR(IF(ISNUMBER(Table1[[#This Row],[Safety_Rating2]]), REPT("★", Table1[[#This Row],[Safety_Rating2]]) &amp; REPT("☆", 5-Table1[[#This Row],[Safety_Rating2]]), "Unknown"), "Unknown")</f>
        <v>★★★★★</v>
      </c>
      <c r="Q290" s="1">
        <v>5</v>
      </c>
      <c r="R290">
        <v>8196</v>
      </c>
      <c r="S290">
        <v>5</v>
      </c>
      <c r="T290" s="7">
        <f t="shared" si="4"/>
        <v>740756938.80000007</v>
      </c>
      <c r="U290" s="3">
        <f>Table1[[#This Row],[Range_km]]/Table1[[#This Row],[Battery_Capacity_kWh]]</f>
        <v>5.7142857142857144</v>
      </c>
      <c r="V290" s="4">
        <f>Table1[[#This Row],[Price_USD]]/Table1[[#This Row],[Range_km]]</f>
        <v>293.44253246753249</v>
      </c>
      <c r="W290" s="1" t="str">
        <f>_xlfn.IFS(Table1[[#This Row],[Price_USD]]&gt;80000,"Luxury", Table1[[#This Row],[Price_USD]]&gt;40000,"Premium",Table1[[#This Row],[Price_USD]]&lt;40000,"Budget")</f>
        <v>Luxury</v>
      </c>
    </row>
    <row r="291" spans="3:23" x14ac:dyDescent="0.35">
      <c r="C291">
        <v>290</v>
      </c>
      <c r="D291" t="s">
        <v>34</v>
      </c>
      <c r="E291" t="s">
        <v>92</v>
      </c>
      <c r="F291">
        <v>2024</v>
      </c>
      <c r="G291" t="s">
        <v>262</v>
      </c>
      <c r="H291">
        <v>120.1</v>
      </c>
      <c r="I291">
        <v>487</v>
      </c>
      <c r="J291" t="s">
        <v>270</v>
      </c>
      <c r="K291">
        <v>11.6</v>
      </c>
      <c r="L291" s="5">
        <v>85061.81</v>
      </c>
      <c r="M291" t="s">
        <v>284</v>
      </c>
      <c r="N291" t="s">
        <v>366</v>
      </c>
      <c r="O291" s="1">
        <v>3</v>
      </c>
      <c r="P291" s="1" t="str">
        <f>IFERROR(IF(ISNUMBER(Table1[[#This Row],[Safety_Rating2]]), REPT("★", Table1[[#This Row],[Safety_Rating2]]) &amp; REPT("☆", 5-Table1[[#This Row],[Safety_Rating2]]), "Unknown"), "Unknown")</f>
        <v>Unknown</v>
      </c>
      <c r="Q291" s="2" t="s">
        <v>376</v>
      </c>
      <c r="R291">
        <v>7221</v>
      </c>
      <c r="S291">
        <v>5</v>
      </c>
      <c r="T291" s="7">
        <f t="shared" si="4"/>
        <v>614231330.00999999</v>
      </c>
      <c r="U291" s="3">
        <f>Table1[[#This Row],[Range_km]]/Table1[[#This Row],[Battery_Capacity_kWh]]</f>
        <v>4.0549542048293095</v>
      </c>
      <c r="V291" s="4">
        <f>Table1[[#This Row],[Price_USD]]/Table1[[#This Row],[Range_km]]</f>
        <v>174.66490759753592</v>
      </c>
      <c r="W291" s="1" t="str">
        <f>_xlfn.IFS(Table1[[#This Row],[Price_USD]]&gt;80000,"Luxury", Table1[[#This Row],[Price_USD]]&gt;40000,"Premium",Table1[[#This Row],[Price_USD]]&lt;40000,"Budget")</f>
        <v>Luxury</v>
      </c>
    </row>
    <row r="292" spans="3:23" x14ac:dyDescent="0.35">
      <c r="C292">
        <v>291</v>
      </c>
      <c r="D292" t="s">
        <v>41</v>
      </c>
      <c r="E292" t="s">
        <v>100</v>
      </c>
      <c r="F292">
        <v>2020</v>
      </c>
      <c r="G292" t="s">
        <v>253</v>
      </c>
      <c r="H292">
        <v>144.19999999999999</v>
      </c>
      <c r="I292">
        <v>364</v>
      </c>
      <c r="J292" t="s">
        <v>275</v>
      </c>
      <c r="K292">
        <v>8.6</v>
      </c>
      <c r="L292" s="5">
        <v>61601.96</v>
      </c>
      <c r="M292" t="s">
        <v>315</v>
      </c>
      <c r="N292" t="s">
        <v>336</v>
      </c>
      <c r="O292" s="1">
        <v>5</v>
      </c>
      <c r="P292" s="1" t="str">
        <f>IFERROR(IF(ISNUMBER(Table1[[#This Row],[Safety_Rating2]]), REPT("★", Table1[[#This Row],[Safety_Rating2]]) &amp; REPT("☆", 5-Table1[[#This Row],[Safety_Rating2]]), "Unknown"), "Unknown")</f>
        <v>Unknown</v>
      </c>
      <c r="Q292" s="2" t="s">
        <v>376</v>
      </c>
      <c r="R292">
        <v>5848</v>
      </c>
      <c r="S292">
        <v>4</v>
      </c>
      <c r="T292" s="7">
        <f t="shared" si="4"/>
        <v>360248262.07999998</v>
      </c>
      <c r="U292" s="3">
        <f>Table1[[#This Row],[Range_km]]/Table1[[#This Row],[Battery_Capacity_kWh]]</f>
        <v>2.5242718446601944</v>
      </c>
      <c r="V292" s="4">
        <f>Table1[[#This Row],[Price_USD]]/Table1[[#This Row],[Range_km]]</f>
        <v>169.23615384615385</v>
      </c>
      <c r="W292" s="1" t="str">
        <f>_xlfn.IFS(Table1[[#This Row],[Price_USD]]&gt;80000,"Luxury", Table1[[#This Row],[Price_USD]]&gt;40000,"Premium",Table1[[#This Row],[Price_USD]]&lt;40000,"Budget")</f>
        <v>Premium</v>
      </c>
    </row>
    <row r="293" spans="3:23" x14ac:dyDescent="0.35">
      <c r="C293">
        <v>292</v>
      </c>
      <c r="D293" t="s">
        <v>24</v>
      </c>
      <c r="E293" t="s">
        <v>77</v>
      </c>
      <c r="F293">
        <v>2018</v>
      </c>
      <c r="G293" t="s">
        <v>255</v>
      </c>
      <c r="H293">
        <v>94.6</v>
      </c>
      <c r="I293">
        <v>193</v>
      </c>
      <c r="J293" t="s">
        <v>277</v>
      </c>
      <c r="K293">
        <v>6.2</v>
      </c>
      <c r="L293" s="5">
        <v>53959.98</v>
      </c>
      <c r="M293" t="s">
        <v>333</v>
      </c>
      <c r="N293" t="s">
        <v>345</v>
      </c>
      <c r="O293" s="1">
        <v>1</v>
      </c>
      <c r="P293" s="1" t="str">
        <f>IFERROR(IF(ISNUMBER(Table1[[#This Row],[Safety_Rating2]]), REPT("★", Table1[[#This Row],[Safety_Rating2]]) &amp; REPT("☆", 5-Table1[[#This Row],[Safety_Rating2]]), "Unknown"), "Unknown")</f>
        <v>★★★★★</v>
      </c>
      <c r="Q293" s="1">
        <v>5</v>
      </c>
      <c r="R293">
        <v>11666</v>
      </c>
      <c r="S293">
        <v>3</v>
      </c>
      <c r="T293" s="7">
        <f t="shared" si="4"/>
        <v>629497126.68000007</v>
      </c>
      <c r="U293" s="3">
        <f>Table1[[#This Row],[Range_km]]/Table1[[#This Row],[Battery_Capacity_kWh]]</f>
        <v>2.0401691331923892</v>
      </c>
      <c r="V293" s="4">
        <f>Table1[[#This Row],[Price_USD]]/Table1[[#This Row],[Range_km]]</f>
        <v>279.5853886010363</v>
      </c>
      <c r="W293" s="1" t="str">
        <f>_xlfn.IFS(Table1[[#This Row],[Price_USD]]&gt;80000,"Luxury", Table1[[#This Row],[Price_USD]]&gt;40000,"Premium",Table1[[#This Row],[Price_USD]]&lt;40000,"Budget")</f>
        <v>Premium</v>
      </c>
    </row>
    <row r="294" spans="3:23" x14ac:dyDescent="0.35">
      <c r="C294">
        <v>293</v>
      </c>
      <c r="D294" t="s">
        <v>54</v>
      </c>
      <c r="E294" t="s">
        <v>123</v>
      </c>
      <c r="F294">
        <v>2016</v>
      </c>
      <c r="G294" t="s">
        <v>255</v>
      </c>
      <c r="H294">
        <v>30.2</v>
      </c>
      <c r="I294">
        <v>589</v>
      </c>
      <c r="J294" t="s">
        <v>271</v>
      </c>
      <c r="K294">
        <v>7.6</v>
      </c>
      <c r="L294" s="5">
        <v>121709.31</v>
      </c>
      <c r="M294" t="s">
        <v>281</v>
      </c>
      <c r="N294" t="s">
        <v>350</v>
      </c>
      <c r="O294" s="1">
        <v>2</v>
      </c>
      <c r="P294" s="1" t="str">
        <f>IFERROR(IF(ISNUMBER(Table1[[#This Row],[Safety_Rating2]]), REPT("★", Table1[[#This Row],[Safety_Rating2]]) &amp; REPT("☆", 5-Table1[[#This Row],[Safety_Rating2]]), "Unknown"), "Unknown")</f>
        <v>★★★★★</v>
      </c>
      <c r="Q294" s="1">
        <v>5</v>
      </c>
      <c r="R294">
        <v>9002</v>
      </c>
      <c r="S294">
        <v>4</v>
      </c>
      <c r="T294" s="7">
        <f t="shared" si="4"/>
        <v>1095627208.6199999</v>
      </c>
      <c r="U294" s="3">
        <f>Table1[[#This Row],[Range_km]]/Table1[[#This Row],[Battery_Capacity_kWh]]</f>
        <v>19.503311258278146</v>
      </c>
      <c r="V294" s="4">
        <f>Table1[[#This Row],[Price_USD]]/Table1[[#This Row],[Range_km]]</f>
        <v>206.63719864176571</v>
      </c>
      <c r="W294" s="1" t="str">
        <f>_xlfn.IFS(Table1[[#This Row],[Price_USD]]&gt;80000,"Luxury", Table1[[#This Row],[Price_USD]]&gt;40000,"Premium",Table1[[#This Row],[Price_USD]]&lt;40000,"Budget")</f>
        <v>Luxury</v>
      </c>
    </row>
    <row r="295" spans="3:23" x14ac:dyDescent="0.35">
      <c r="C295">
        <v>294</v>
      </c>
      <c r="D295" t="s">
        <v>37</v>
      </c>
      <c r="E295" t="s">
        <v>124</v>
      </c>
      <c r="F295">
        <v>2021</v>
      </c>
      <c r="G295" t="s">
        <v>252</v>
      </c>
      <c r="H295">
        <v>117.5</v>
      </c>
      <c r="I295">
        <v>165</v>
      </c>
      <c r="J295" t="s">
        <v>267</v>
      </c>
      <c r="K295">
        <v>6.5</v>
      </c>
      <c r="L295" s="5">
        <v>80781.100000000006</v>
      </c>
      <c r="M295" t="s">
        <v>281</v>
      </c>
      <c r="N295" t="s">
        <v>350</v>
      </c>
      <c r="O295" s="1">
        <v>3</v>
      </c>
      <c r="P295" s="1" t="str">
        <f>IFERROR(IF(ISNUMBER(Table1[[#This Row],[Safety_Rating2]]), REPT("★", Table1[[#This Row],[Safety_Rating2]]) &amp; REPT("☆", 5-Table1[[#This Row],[Safety_Rating2]]), "Unknown"), "Unknown")</f>
        <v>★★★★☆</v>
      </c>
      <c r="Q295" s="1">
        <v>4</v>
      </c>
      <c r="R295">
        <v>3944</v>
      </c>
      <c r="S295">
        <v>5</v>
      </c>
      <c r="T295" s="7">
        <f t="shared" si="4"/>
        <v>318600658.40000004</v>
      </c>
      <c r="U295" s="3">
        <f>Table1[[#This Row],[Range_km]]/Table1[[#This Row],[Battery_Capacity_kWh]]</f>
        <v>1.4042553191489362</v>
      </c>
      <c r="V295" s="4">
        <f>Table1[[#This Row],[Price_USD]]/Table1[[#This Row],[Range_km]]</f>
        <v>489.58242424242428</v>
      </c>
      <c r="W295" s="1" t="str">
        <f>_xlfn.IFS(Table1[[#This Row],[Price_USD]]&gt;80000,"Luxury", Table1[[#This Row],[Price_USD]]&gt;40000,"Premium",Table1[[#This Row],[Price_USD]]&lt;40000,"Budget")</f>
        <v>Luxury</v>
      </c>
    </row>
    <row r="296" spans="3:23" x14ac:dyDescent="0.35">
      <c r="C296">
        <v>295</v>
      </c>
      <c r="D296" t="s">
        <v>56</v>
      </c>
      <c r="E296" t="s">
        <v>184</v>
      </c>
      <c r="F296">
        <v>2020</v>
      </c>
      <c r="G296" t="s">
        <v>250</v>
      </c>
      <c r="H296">
        <v>21.1</v>
      </c>
      <c r="I296">
        <v>445</v>
      </c>
      <c r="J296" t="s">
        <v>277</v>
      </c>
      <c r="K296">
        <v>4.9000000000000004</v>
      </c>
      <c r="L296" s="5">
        <v>42089.74</v>
      </c>
      <c r="M296" t="s">
        <v>310</v>
      </c>
      <c r="N296" t="s">
        <v>355</v>
      </c>
      <c r="O296" s="1">
        <v>1</v>
      </c>
      <c r="P296" s="1" t="str">
        <f>IFERROR(IF(ISNUMBER(Table1[[#This Row],[Safety_Rating2]]), REPT("★", Table1[[#This Row],[Safety_Rating2]]) &amp; REPT("☆", 5-Table1[[#This Row],[Safety_Rating2]]), "Unknown"), "Unknown")</f>
        <v>★★★★☆</v>
      </c>
      <c r="Q296" s="1">
        <v>4</v>
      </c>
      <c r="R296">
        <v>11242</v>
      </c>
      <c r="S296">
        <v>4</v>
      </c>
      <c r="T296" s="7">
        <f t="shared" si="4"/>
        <v>473172857.07999998</v>
      </c>
      <c r="U296" s="3">
        <f>Table1[[#This Row],[Range_km]]/Table1[[#This Row],[Battery_Capacity_kWh]]</f>
        <v>21.090047393364927</v>
      </c>
      <c r="V296" s="4">
        <f>Table1[[#This Row],[Price_USD]]/Table1[[#This Row],[Range_km]]</f>
        <v>94.583685393258421</v>
      </c>
      <c r="W296" s="1" t="str">
        <f>_xlfn.IFS(Table1[[#This Row],[Price_USD]]&gt;80000,"Luxury", Table1[[#This Row],[Price_USD]]&gt;40000,"Premium",Table1[[#This Row],[Price_USD]]&lt;40000,"Budget")</f>
        <v>Premium</v>
      </c>
    </row>
    <row r="297" spans="3:23" x14ac:dyDescent="0.35">
      <c r="C297">
        <v>296</v>
      </c>
      <c r="D297" t="s">
        <v>37</v>
      </c>
      <c r="E297" t="s">
        <v>94</v>
      </c>
      <c r="F297">
        <v>2021</v>
      </c>
      <c r="G297" t="s">
        <v>252</v>
      </c>
      <c r="H297">
        <v>74.5</v>
      </c>
      <c r="I297">
        <v>485</v>
      </c>
      <c r="J297" t="s">
        <v>279</v>
      </c>
      <c r="K297">
        <v>4.7</v>
      </c>
      <c r="L297" s="5">
        <v>78071.11</v>
      </c>
      <c r="M297" t="s">
        <v>312</v>
      </c>
      <c r="N297" t="s">
        <v>346</v>
      </c>
      <c r="O297" s="1">
        <v>4</v>
      </c>
      <c r="P297" s="1" t="str">
        <f>IFERROR(IF(ISNUMBER(Table1[[#This Row],[Safety_Rating2]]), REPT("★", Table1[[#This Row],[Safety_Rating2]]) &amp; REPT("☆", 5-Table1[[#This Row],[Safety_Rating2]]), "Unknown"), "Unknown")</f>
        <v>★★★★★</v>
      </c>
      <c r="Q297" s="1">
        <v>5</v>
      </c>
      <c r="R297">
        <v>8845</v>
      </c>
      <c r="S297">
        <v>3</v>
      </c>
      <c r="T297" s="7">
        <f t="shared" si="4"/>
        <v>690538967.95000005</v>
      </c>
      <c r="U297" s="3">
        <f>Table1[[#This Row],[Range_km]]/Table1[[#This Row],[Battery_Capacity_kWh]]</f>
        <v>6.5100671140939594</v>
      </c>
      <c r="V297" s="4">
        <f>Table1[[#This Row],[Price_USD]]/Table1[[#This Row],[Range_km]]</f>
        <v>160.97136082474228</v>
      </c>
      <c r="W297" s="1" t="str">
        <f>_xlfn.IFS(Table1[[#This Row],[Price_USD]]&gt;80000,"Luxury", Table1[[#This Row],[Price_USD]]&gt;40000,"Premium",Table1[[#This Row],[Price_USD]]&lt;40000,"Budget")</f>
        <v>Premium</v>
      </c>
    </row>
    <row r="298" spans="3:23" x14ac:dyDescent="0.35">
      <c r="C298">
        <v>297</v>
      </c>
      <c r="D298" t="s">
        <v>17</v>
      </c>
      <c r="E298" t="s">
        <v>95</v>
      </c>
      <c r="F298">
        <v>2021</v>
      </c>
      <c r="G298" t="s">
        <v>252</v>
      </c>
      <c r="H298">
        <v>39</v>
      </c>
      <c r="I298">
        <v>591</v>
      </c>
      <c r="J298" t="s">
        <v>265</v>
      </c>
      <c r="K298">
        <v>5.9</v>
      </c>
      <c r="L298" s="5">
        <v>31169.07</v>
      </c>
      <c r="M298" t="s">
        <v>293</v>
      </c>
      <c r="N298" t="s">
        <v>373</v>
      </c>
      <c r="O298" s="2" t="s">
        <v>376</v>
      </c>
      <c r="P298" s="1" t="str">
        <f>IFERROR(IF(ISNUMBER(Table1[[#This Row],[Safety_Rating2]]), REPT("★", Table1[[#This Row],[Safety_Rating2]]) &amp; REPT("☆", 5-Table1[[#This Row],[Safety_Rating2]]), "Unknown"), "Unknown")</f>
        <v>★★★★★</v>
      </c>
      <c r="Q298" s="1">
        <v>5</v>
      </c>
      <c r="R298">
        <v>10345</v>
      </c>
      <c r="S298">
        <v>4</v>
      </c>
      <c r="T298" s="7">
        <f t="shared" si="4"/>
        <v>322444029.14999998</v>
      </c>
      <c r="U298" s="3">
        <f>Table1[[#This Row],[Range_km]]/Table1[[#This Row],[Battery_Capacity_kWh]]</f>
        <v>15.153846153846153</v>
      </c>
      <c r="V298" s="4">
        <f>Table1[[#This Row],[Price_USD]]/Table1[[#This Row],[Range_km]]</f>
        <v>52.739543147208124</v>
      </c>
      <c r="W298" s="1" t="str">
        <f>_xlfn.IFS(Table1[[#This Row],[Price_USD]]&gt;80000,"Luxury", Table1[[#This Row],[Price_USD]]&gt;40000,"Premium",Table1[[#This Row],[Price_USD]]&lt;40000,"Budget")</f>
        <v>Budget</v>
      </c>
    </row>
    <row r="299" spans="3:23" x14ac:dyDescent="0.35">
      <c r="C299">
        <v>298</v>
      </c>
      <c r="D299" t="s">
        <v>61</v>
      </c>
      <c r="E299" t="s">
        <v>146</v>
      </c>
      <c r="F299">
        <v>2023</v>
      </c>
      <c r="G299" t="s">
        <v>251</v>
      </c>
      <c r="H299">
        <v>93.8</v>
      </c>
      <c r="I299">
        <v>303</v>
      </c>
      <c r="J299" t="s">
        <v>272</v>
      </c>
      <c r="K299">
        <v>8.4</v>
      </c>
      <c r="L299" s="5">
        <v>37204.370000000003</v>
      </c>
      <c r="M299" t="s">
        <v>331</v>
      </c>
      <c r="N299" t="s">
        <v>364</v>
      </c>
      <c r="O299" s="1">
        <v>5</v>
      </c>
      <c r="P299" s="1" t="str">
        <f>IFERROR(IF(ISNUMBER(Table1[[#This Row],[Safety_Rating2]]), REPT("★", Table1[[#This Row],[Safety_Rating2]]) &amp; REPT("☆", 5-Table1[[#This Row],[Safety_Rating2]]), "Unknown"), "Unknown")</f>
        <v>★★★★☆</v>
      </c>
      <c r="Q299" s="1">
        <v>4</v>
      </c>
      <c r="R299">
        <v>11828</v>
      </c>
      <c r="S299">
        <v>4</v>
      </c>
      <c r="T299" s="7">
        <f t="shared" si="4"/>
        <v>440053288.36000001</v>
      </c>
      <c r="U299" s="3">
        <f>Table1[[#This Row],[Range_km]]/Table1[[#This Row],[Battery_Capacity_kWh]]</f>
        <v>3.2302771855010661</v>
      </c>
      <c r="V299" s="4">
        <f>Table1[[#This Row],[Price_USD]]/Table1[[#This Row],[Range_km]]</f>
        <v>122.78669966996701</v>
      </c>
      <c r="W299" s="1" t="str">
        <f>_xlfn.IFS(Table1[[#This Row],[Price_USD]]&gt;80000,"Luxury", Table1[[#This Row],[Price_USD]]&gt;40000,"Premium",Table1[[#This Row],[Price_USD]]&lt;40000,"Budget")</f>
        <v>Budget</v>
      </c>
    </row>
    <row r="300" spans="3:23" x14ac:dyDescent="0.35">
      <c r="C300">
        <v>299</v>
      </c>
      <c r="D300" t="s">
        <v>17</v>
      </c>
      <c r="E300" t="s">
        <v>95</v>
      </c>
      <c r="F300">
        <v>2020</v>
      </c>
      <c r="G300" t="s">
        <v>258</v>
      </c>
      <c r="H300">
        <v>73.5</v>
      </c>
      <c r="I300">
        <v>279</v>
      </c>
      <c r="J300" t="s">
        <v>277</v>
      </c>
      <c r="K300">
        <v>7.1</v>
      </c>
      <c r="L300" s="5">
        <v>107983.86</v>
      </c>
      <c r="M300" t="s">
        <v>281</v>
      </c>
      <c r="N300" t="s">
        <v>346</v>
      </c>
      <c r="O300" s="1">
        <v>2</v>
      </c>
      <c r="P300" s="1" t="str">
        <f>IFERROR(IF(ISNUMBER(Table1[[#This Row],[Safety_Rating2]]), REPT("★", Table1[[#This Row],[Safety_Rating2]]) &amp; REPT("☆", 5-Table1[[#This Row],[Safety_Rating2]]), "Unknown"), "Unknown")</f>
        <v>★★★★☆</v>
      </c>
      <c r="Q300" s="1">
        <v>4</v>
      </c>
      <c r="R300">
        <v>14645</v>
      </c>
      <c r="S300">
        <v>3</v>
      </c>
      <c r="T300" s="7">
        <f t="shared" si="4"/>
        <v>1581423629.7</v>
      </c>
      <c r="U300" s="3">
        <f>Table1[[#This Row],[Range_km]]/Table1[[#This Row],[Battery_Capacity_kWh]]</f>
        <v>3.795918367346939</v>
      </c>
      <c r="V300" s="4">
        <f>Table1[[#This Row],[Price_USD]]/Table1[[#This Row],[Range_km]]</f>
        <v>387.03892473118282</v>
      </c>
      <c r="W300" s="1" t="str">
        <f>_xlfn.IFS(Table1[[#This Row],[Price_USD]]&gt;80000,"Luxury", Table1[[#This Row],[Price_USD]]&gt;40000,"Premium",Table1[[#This Row],[Price_USD]]&lt;40000,"Budget")</f>
        <v>Luxury</v>
      </c>
    </row>
    <row r="301" spans="3:23" x14ac:dyDescent="0.35">
      <c r="C301">
        <v>300</v>
      </c>
      <c r="D301" t="s">
        <v>18</v>
      </c>
      <c r="E301" t="s">
        <v>200</v>
      </c>
      <c r="F301">
        <v>2022</v>
      </c>
      <c r="G301" t="s">
        <v>257</v>
      </c>
      <c r="H301">
        <v>144.4</v>
      </c>
      <c r="I301">
        <v>544</v>
      </c>
      <c r="J301" t="s">
        <v>276</v>
      </c>
      <c r="K301">
        <v>7.9</v>
      </c>
      <c r="L301" s="5">
        <v>141428</v>
      </c>
      <c r="M301" t="s">
        <v>293</v>
      </c>
      <c r="N301" t="s">
        <v>355</v>
      </c>
      <c r="O301" s="1">
        <v>0</v>
      </c>
      <c r="P301" s="1" t="str">
        <f>IFERROR(IF(ISNUMBER(Table1[[#This Row],[Safety_Rating2]]), REPT("★", Table1[[#This Row],[Safety_Rating2]]) &amp; REPT("☆", 5-Table1[[#This Row],[Safety_Rating2]]), "Unknown"), "Unknown")</f>
        <v>★★★★☆</v>
      </c>
      <c r="Q301" s="1">
        <v>4</v>
      </c>
      <c r="R301">
        <v>10383</v>
      </c>
      <c r="S301">
        <v>5</v>
      </c>
      <c r="T301" s="7">
        <f t="shared" si="4"/>
        <v>1468446924</v>
      </c>
      <c r="U301" s="3">
        <f>Table1[[#This Row],[Range_km]]/Table1[[#This Row],[Battery_Capacity_kWh]]</f>
        <v>3.7673130193905817</v>
      </c>
      <c r="V301" s="4">
        <f>Table1[[#This Row],[Price_USD]]/Table1[[#This Row],[Range_km]]</f>
        <v>259.97794117647061</v>
      </c>
      <c r="W301" s="1" t="str">
        <f>_xlfn.IFS(Table1[[#This Row],[Price_USD]]&gt;80000,"Luxury", Table1[[#This Row],[Price_USD]]&gt;40000,"Premium",Table1[[#This Row],[Price_USD]]&lt;40000,"Budget")</f>
        <v>Luxury</v>
      </c>
    </row>
    <row r="302" spans="3:23" x14ac:dyDescent="0.35">
      <c r="C302">
        <v>301</v>
      </c>
      <c r="D302" t="s">
        <v>49</v>
      </c>
      <c r="E302" t="s">
        <v>114</v>
      </c>
      <c r="F302">
        <v>2024</v>
      </c>
      <c r="G302" t="s">
        <v>257</v>
      </c>
      <c r="H302">
        <v>71.400000000000006</v>
      </c>
      <c r="I302">
        <v>554</v>
      </c>
      <c r="J302" t="s">
        <v>266</v>
      </c>
      <c r="K302">
        <v>9.5</v>
      </c>
      <c r="L302" s="5">
        <v>142652.38</v>
      </c>
      <c r="M302" t="s">
        <v>333</v>
      </c>
      <c r="N302" t="s">
        <v>366</v>
      </c>
      <c r="O302" s="1">
        <v>3</v>
      </c>
      <c r="P302" s="1" t="str">
        <f>IFERROR(IF(ISNUMBER(Table1[[#This Row],[Safety_Rating2]]), REPT("★", Table1[[#This Row],[Safety_Rating2]]) &amp; REPT("☆", 5-Table1[[#This Row],[Safety_Rating2]]), "Unknown"), "Unknown")</f>
        <v>★★★☆☆</v>
      </c>
      <c r="Q302" s="1">
        <v>3</v>
      </c>
      <c r="R302">
        <v>4097</v>
      </c>
      <c r="S302">
        <v>5</v>
      </c>
      <c r="T302" s="7">
        <f t="shared" si="4"/>
        <v>584446800.86000001</v>
      </c>
      <c r="U302" s="3">
        <f>Table1[[#This Row],[Range_km]]/Table1[[#This Row],[Battery_Capacity_kWh]]</f>
        <v>7.7591036414565817</v>
      </c>
      <c r="V302" s="4">
        <f>Table1[[#This Row],[Price_USD]]/Table1[[#This Row],[Range_km]]</f>
        <v>257.49527075812273</v>
      </c>
      <c r="W302" s="1" t="str">
        <f>_xlfn.IFS(Table1[[#This Row],[Price_USD]]&gt;80000,"Luxury", Table1[[#This Row],[Price_USD]]&gt;40000,"Premium",Table1[[#This Row],[Price_USD]]&lt;40000,"Budget")</f>
        <v>Luxury</v>
      </c>
    </row>
    <row r="303" spans="3:23" x14ac:dyDescent="0.35">
      <c r="C303">
        <v>302</v>
      </c>
      <c r="D303" t="s">
        <v>32</v>
      </c>
      <c r="E303" t="s">
        <v>206</v>
      </c>
      <c r="F303">
        <v>2016</v>
      </c>
      <c r="G303" t="s">
        <v>252</v>
      </c>
      <c r="H303">
        <v>41.7</v>
      </c>
      <c r="I303">
        <v>152</v>
      </c>
      <c r="J303" t="s">
        <v>272</v>
      </c>
      <c r="K303">
        <v>1.2</v>
      </c>
      <c r="L303" s="5">
        <v>135442.92000000001</v>
      </c>
      <c r="M303" t="s">
        <v>301</v>
      </c>
      <c r="N303" t="s">
        <v>344</v>
      </c>
      <c r="O303" s="2" t="s">
        <v>376</v>
      </c>
      <c r="P303" s="1" t="str">
        <f>IFERROR(IF(ISNUMBER(Table1[[#This Row],[Safety_Rating2]]), REPT("★", Table1[[#This Row],[Safety_Rating2]]) &amp; REPT("☆", 5-Table1[[#This Row],[Safety_Rating2]]), "Unknown"), "Unknown")</f>
        <v>★★★☆☆</v>
      </c>
      <c r="Q303" s="1">
        <v>3</v>
      </c>
      <c r="R303">
        <v>3405</v>
      </c>
      <c r="S303">
        <v>4</v>
      </c>
      <c r="T303" s="7">
        <f t="shared" si="4"/>
        <v>461183142.60000002</v>
      </c>
      <c r="U303" s="3">
        <f>Table1[[#This Row],[Range_km]]/Table1[[#This Row],[Battery_Capacity_kWh]]</f>
        <v>3.6450839328537166</v>
      </c>
      <c r="V303" s="4">
        <f>Table1[[#This Row],[Price_USD]]/Table1[[#This Row],[Range_km]]</f>
        <v>891.07184210526327</v>
      </c>
      <c r="W303" s="1" t="str">
        <f>_xlfn.IFS(Table1[[#This Row],[Price_USD]]&gt;80000,"Luxury", Table1[[#This Row],[Price_USD]]&gt;40000,"Premium",Table1[[#This Row],[Price_USD]]&lt;40000,"Budget")</f>
        <v>Luxury</v>
      </c>
    </row>
    <row r="304" spans="3:23" x14ac:dyDescent="0.35">
      <c r="C304">
        <v>303</v>
      </c>
      <c r="D304" t="s">
        <v>45</v>
      </c>
      <c r="E304" t="s">
        <v>107</v>
      </c>
      <c r="F304">
        <v>2016</v>
      </c>
      <c r="G304" t="s">
        <v>257</v>
      </c>
      <c r="H304">
        <v>141.1</v>
      </c>
      <c r="I304">
        <v>299</v>
      </c>
      <c r="J304" t="s">
        <v>273</v>
      </c>
      <c r="K304">
        <v>3.1</v>
      </c>
      <c r="L304" s="5">
        <v>118511.19</v>
      </c>
      <c r="M304" t="s">
        <v>312</v>
      </c>
      <c r="N304" t="s">
        <v>362</v>
      </c>
      <c r="O304" s="2" t="s">
        <v>376</v>
      </c>
      <c r="P304" s="1" t="str">
        <f>IFERROR(IF(ISNUMBER(Table1[[#This Row],[Safety_Rating2]]), REPT("★", Table1[[#This Row],[Safety_Rating2]]) &amp; REPT("☆", 5-Table1[[#This Row],[Safety_Rating2]]), "Unknown"), "Unknown")</f>
        <v>Unknown</v>
      </c>
      <c r="Q304" s="2" t="s">
        <v>376</v>
      </c>
      <c r="R304">
        <v>11692</v>
      </c>
      <c r="S304">
        <v>4</v>
      </c>
      <c r="T304" s="7">
        <f t="shared" si="4"/>
        <v>1385632833.48</v>
      </c>
      <c r="U304" s="3">
        <f>Table1[[#This Row],[Range_km]]/Table1[[#This Row],[Battery_Capacity_kWh]]</f>
        <v>2.1190644932671865</v>
      </c>
      <c r="V304" s="4">
        <f>Table1[[#This Row],[Price_USD]]/Table1[[#This Row],[Range_km]]</f>
        <v>396.35849498327758</v>
      </c>
      <c r="W304" s="1" t="str">
        <f>_xlfn.IFS(Table1[[#This Row],[Price_USD]]&gt;80000,"Luxury", Table1[[#This Row],[Price_USD]]&gt;40000,"Premium",Table1[[#This Row],[Price_USD]]&lt;40000,"Budget")</f>
        <v>Luxury</v>
      </c>
    </row>
    <row r="305" spans="3:23" x14ac:dyDescent="0.35">
      <c r="C305">
        <v>304</v>
      </c>
      <c r="D305" t="s">
        <v>48</v>
      </c>
      <c r="E305" t="s">
        <v>113</v>
      </c>
      <c r="F305">
        <v>2023</v>
      </c>
      <c r="G305" t="s">
        <v>255</v>
      </c>
      <c r="H305">
        <v>55.4</v>
      </c>
      <c r="I305">
        <v>327</v>
      </c>
      <c r="J305" t="s">
        <v>265</v>
      </c>
      <c r="K305">
        <v>11.6</v>
      </c>
      <c r="L305" s="5">
        <v>113714.75</v>
      </c>
      <c r="M305" t="s">
        <v>325</v>
      </c>
      <c r="N305" t="s">
        <v>366</v>
      </c>
      <c r="O305" s="1">
        <v>5</v>
      </c>
      <c r="P305" s="1" t="str">
        <f>IFERROR(IF(ISNUMBER(Table1[[#This Row],[Safety_Rating2]]), REPT("★", Table1[[#This Row],[Safety_Rating2]]) &amp; REPT("☆", 5-Table1[[#This Row],[Safety_Rating2]]), "Unknown"), "Unknown")</f>
        <v>★★★★☆</v>
      </c>
      <c r="Q305" s="1">
        <v>4</v>
      </c>
      <c r="R305">
        <v>17152</v>
      </c>
      <c r="S305">
        <v>5</v>
      </c>
      <c r="T305" s="7">
        <f t="shared" si="4"/>
        <v>1950435392</v>
      </c>
      <c r="U305" s="3">
        <f>Table1[[#This Row],[Range_km]]/Table1[[#This Row],[Battery_Capacity_kWh]]</f>
        <v>5.9025270758122748</v>
      </c>
      <c r="V305" s="4">
        <f>Table1[[#This Row],[Price_USD]]/Table1[[#This Row],[Range_km]]</f>
        <v>347.75152905198775</v>
      </c>
      <c r="W305" s="1" t="str">
        <f>_xlfn.IFS(Table1[[#This Row],[Price_USD]]&gt;80000,"Luxury", Table1[[#This Row],[Price_USD]]&gt;40000,"Premium",Table1[[#This Row],[Price_USD]]&lt;40000,"Budget")</f>
        <v>Luxury</v>
      </c>
    </row>
    <row r="306" spans="3:23" x14ac:dyDescent="0.35">
      <c r="C306">
        <v>305</v>
      </c>
      <c r="D306" t="s">
        <v>16</v>
      </c>
      <c r="E306" t="s">
        <v>69</v>
      </c>
      <c r="F306">
        <v>2020</v>
      </c>
      <c r="G306" t="s">
        <v>262</v>
      </c>
      <c r="H306">
        <v>90.2</v>
      </c>
      <c r="I306">
        <v>512</v>
      </c>
      <c r="J306" t="s">
        <v>280</v>
      </c>
      <c r="K306">
        <v>5.6</v>
      </c>
      <c r="L306" s="5">
        <v>73894</v>
      </c>
      <c r="M306" t="s">
        <v>316</v>
      </c>
      <c r="N306" t="s">
        <v>341</v>
      </c>
      <c r="O306" s="1">
        <v>0</v>
      </c>
      <c r="P306" s="1" t="str">
        <f>IFERROR(IF(ISNUMBER(Table1[[#This Row],[Safety_Rating2]]), REPT("★", Table1[[#This Row],[Safety_Rating2]]) &amp; REPT("☆", 5-Table1[[#This Row],[Safety_Rating2]]), "Unknown"), "Unknown")</f>
        <v>★★★☆☆</v>
      </c>
      <c r="Q306" s="1">
        <v>3</v>
      </c>
      <c r="R306">
        <v>11268</v>
      </c>
      <c r="S306">
        <v>4</v>
      </c>
      <c r="T306" s="7">
        <f t="shared" si="4"/>
        <v>832637592</v>
      </c>
      <c r="U306" s="3">
        <f>Table1[[#This Row],[Range_km]]/Table1[[#This Row],[Battery_Capacity_kWh]]</f>
        <v>5.676274944567627</v>
      </c>
      <c r="V306" s="4">
        <f>Table1[[#This Row],[Price_USD]]/Table1[[#This Row],[Range_km]]</f>
        <v>144.32421875</v>
      </c>
      <c r="W306" s="1" t="str">
        <f>_xlfn.IFS(Table1[[#This Row],[Price_USD]]&gt;80000,"Luxury", Table1[[#This Row],[Price_USD]]&gt;40000,"Premium",Table1[[#This Row],[Price_USD]]&lt;40000,"Budget")</f>
        <v>Premium</v>
      </c>
    </row>
    <row r="307" spans="3:23" x14ac:dyDescent="0.35">
      <c r="C307">
        <v>306</v>
      </c>
      <c r="D307" t="s">
        <v>48</v>
      </c>
      <c r="E307" t="s">
        <v>207</v>
      </c>
      <c r="F307">
        <v>2015</v>
      </c>
      <c r="G307" t="s">
        <v>250</v>
      </c>
      <c r="H307">
        <v>139.9</v>
      </c>
      <c r="I307">
        <v>584</v>
      </c>
      <c r="J307" t="s">
        <v>271</v>
      </c>
      <c r="K307">
        <v>3.9</v>
      </c>
      <c r="L307" s="5">
        <v>121904.3</v>
      </c>
      <c r="M307" t="s">
        <v>332</v>
      </c>
      <c r="N307" t="s">
        <v>375</v>
      </c>
      <c r="O307" s="1">
        <v>0</v>
      </c>
      <c r="P307" s="1" t="str">
        <f>IFERROR(IF(ISNUMBER(Table1[[#This Row],[Safety_Rating2]]), REPT("★", Table1[[#This Row],[Safety_Rating2]]) &amp; REPT("☆", 5-Table1[[#This Row],[Safety_Rating2]]), "Unknown"), "Unknown")</f>
        <v>★★★★★</v>
      </c>
      <c r="Q307" s="1">
        <v>5</v>
      </c>
      <c r="R307">
        <v>14323</v>
      </c>
      <c r="S307">
        <v>4</v>
      </c>
      <c r="T307" s="7">
        <f t="shared" si="4"/>
        <v>1746035288.9000001</v>
      </c>
      <c r="U307" s="3">
        <f>Table1[[#This Row],[Range_km]]/Table1[[#This Row],[Battery_Capacity_kWh]]</f>
        <v>4.1744102930664759</v>
      </c>
      <c r="V307" s="4">
        <f>Table1[[#This Row],[Price_USD]]/Table1[[#This Row],[Range_km]]</f>
        <v>208.7402397260274</v>
      </c>
      <c r="W307" s="1" t="str">
        <f>_xlfn.IFS(Table1[[#This Row],[Price_USD]]&gt;80000,"Luxury", Table1[[#This Row],[Price_USD]]&gt;40000,"Premium",Table1[[#This Row],[Price_USD]]&lt;40000,"Budget")</f>
        <v>Luxury</v>
      </c>
    </row>
    <row r="308" spans="3:23" x14ac:dyDescent="0.35">
      <c r="C308">
        <v>307</v>
      </c>
      <c r="D308" t="s">
        <v>32</v>
      </c>
      <c r="E308" t="s">
        <v>121</v>
      </c>
      <c r="F308">
        <v>2025</v>
      </c>
      <c r="G308" t="s">
        <v>253</v>
      </c>
      <c r="H308">
        <v>127.7</v>
      </c>
      <c r="I308">
        <v>212</v>
      </c>
      <c r="J308" t="s">
        <v>278</v>
      </c>
      <c r="K308">
        <v>1.4</v>
      </c>
      <c r="L308" s="5">
        <v>105038.76</v>
      </c>
      <c r="M308" t="s">
        <v>320</v>
      </c>
      <c r="N308" t="s">
        <v>355</v>
      </c>
      <c r="O308" s="1">
        <v>5</v>
      </c>
      <c r="P308" s="1" t="str">
        <f>IFERROR(IF(ISNUMBER(Table1[[#This Row],[Safety_Rating2]]), REPT("★", Table1[[#This Row],[Safety_Rating2]]) &amp; REPT("☆", 5-Table1[[#This Row],[Safety_Rating2]]), "Unknown"), "Unknown")</f>
        <v>★★★★★</v>
      </c>
      <c r="Q308" s="1">
        <v>5</v>
      </c>
      <c r="R308">
        <v>8808</v>
      </c>
      <c r="S308">
        <v>4</v>
      </c>
      <c r="T308" s="7">
        <f t="shared" si="4"/>
        <v>925181398.07999992</v>
      </c>
      <c r="U308" s="3">
        <f>Table1[[#This Row],[Range_km]]/Table1[[#This Row],[Battery_Capacity_kWh]]</f>
        <v>1.6601409553641346</v>
      </c>
      <c r="V308" s="4">
        <f>Table1[[#This Row],[Price_USD]]/Table1[[#This Row],[Range_km]]</f>
        <v>495.46584905660376</v>
      </c>
      <c r="W308" s="1" t="str">
        <f>_xlfn.IFS(Table1[[#This Row],[Price_USD]]&gt;80000,"Luxury", Table1[[#This Row],[Price_USD]]&gt;40000,"Premium",Table1[[#This Row],[Price_USD]]&lt;40000,"Budget")</f>
        <v>Luxury</v>
      </c>
    </row>
    <row r="309" spans="3:23" x14ac:dyDescent="0.35">
      <c r="C309">
        <v>308</v>
      </c>
      <c r="D309" t="s">
        <v>36</v>
      </c>
      <c r="E309" t="s">
        <v>101</v>
      </c>
      <c r="F309">
        <v>2017</v>
      </c>
      <c r="G309" t="s">
        <v>260</v>
      </c>
      <c r="H309">
        <v>57.6</v>
      </c>
      <c r="I309">
        <v>426</v>
      </c>
      <c r="J309" t="s">
        <v>266</v>
      </c>
      <c r="K309">
        <v>7.6</v>
      </c>
      <c r="L309" s="5">
        <v>62656.1</v>
      </c>
      <c r="M309" t="s">
        <v>322</v>
      </c>
      <c r="N309" t="s">
        <v>373</v>
      </c>
      <c r="O309" s="1">
        <v>0</v>
      </c>
      <c r="P309" s="1" t="str">
        <f>IFERROR(IF(ISNUMBER(Table1[[#This Row],[Safety_Rating2]]), REPT("★", Table1[[#This Row],[Safety_Rating2]]) &amp; REPT("☆", 5-Table1[[#This Row],[Safety_Rating2]]), "Unknown"), "Unknown")</f>
        <v>★★★☆☆</v>
      </c>
      <c r="Q309" s="1">
        <v>3</v>
      </c>
      <c r="R309">
        <v>6092</v>
      </c>
      <c r="S309">
        <v>3</v>
      </c>
      <c r="T309" s="7">
        <f t="shared" si="4"/>
        <v>381700961.19999999</v>
      </c>
      <c r="U309" s="3">
        <f>Table1[[#This Row],[Range_km]]/Table1[[#This Row],[Battery_Capacity_kWh]]</f>
        <v>7.395833333333333</v>
      </c>
      <c r="V309" s="4">
        <f>Table1[[#This Row],[Price_USD]]/Table1[[#This Row],[Range_km]]</f>
        <v>147.0800469483568</v>
      </c>
      <c r="W309" s="1" t="str">
        <f>_xlfn.IFS(Table1[[#This Row],[Price_USD]]&gt;80000,"Luxury", Table1[[#This Row],[Price_USD]]&gt;40000,"Premium",Table1[[#This Row],[Price_USD]]&lt;40000,"Budget")</f>
        <v>Premium</v>
      </c>
    </row>
    <row r="310" spans="3:23" x14ac:dyDescent="0.35">
      <c r="C310">
        <v>309</v>
      </c>
      <c r="D310" t="s">
        <v>49</v>
      </c>
      <c r="E310" t="s">
        <v>114</v>
      </c>
      <c r="F310">
        <v>2017</v>
      </c>
      <c r="G310" t="s">
        <v>250</v>
      </c>
      <c r="H310">
        <v>77</v>
      </c>
      <c r="I310">
        <v>104</v>
      </c>
      <c r="J310" t="s">
        <v>268</v>
      </c>
      <c r="K310">
        <v>1.5</v>
      </c>
      <c r="L310" s="5">
        <v>31766.98</v>
      </c>
      <c r="M310" t="s">
        <v>318</v>
      </c>
      <c r="N310" t="s">
        <v>342</v>
      </c>
      <c r="O310" s="1">
        <v>3</v>
      </c>
      <c r="P310" s="1" t="str">
        <f>IFERROR(IF(ISNUMBER(Table1[[#This Row],[Safety_Rating2]]), REPT("★", Table1[[#This Row],[Safety_Rating2]]) &amp; REPT("☆", 5-Table1[[#This Row],[Safety_Rating2]]), "Unknown"), "Unknown")</f>
        <v>★★★☆☆</v>
      </c>
      <c r="Q310" s="1">
        <v>3</v>
      </c>
      <c r="R310">
        <v>10821</v>
      </c>
      <c r="S310">
        <v>3</v>
      </c>
      <c r="T310" s="7">
        <f t="shared" si="4"/>
        <v>343750490.57999998</v>
      </c>
      <c r="U310" s="3">
        <f>Table1[[#This Row],[Range_km]]/Table1[[#This Row],[Battery_Capacity_kWh]]</f>
        <v>1.3506493506493507</v>
      </c>
      <c r="V310" s="4">
        <f>Table1[[#This Row],[Price_USD]]/Table1[[#This Row],[Range_km]]</f>
        <v>305.45173076923078</v>
      </c>
      <c r="W310" s="1" t="str">
        <f>_xlfn.IFS(Table1[[#This Row],[Price_USD]]&gt;80000,"Luxury", Table1[[#This Row],[Price_USD]]&gt;40000,"Premium",Table1[[#This Row],[Price_USD]]&lt;40000,"Budget")</f>
        <v>Budget</v>
      </c>
    </row>
    <row r="311" spans="3:23" x14ac:dyDescent="0.35">
      <c r="C311">
        <v>310</v>
      </c>
      <c r="D311" t="s">
        <v>23</v>
      </c>
      <c r="E311" t="s">
        <v>76</v>
      </c>
      <c r="F311">
        <v>2015</v>
      </c>
      <c r="G311" t="s">
        <v>263</v>
      </c>
      <c r="H311">
        <v>120.8</v>
      </c>
      <c r="I311">
        <v>136</v>
      </c>
      <c r="J311" t="s">
        <v>271</v>
      </c>
      <c r="K311">
        <v>2.6</v>
      </c>
      <c r="L311" s="5">
        <v>137483.88</v>
      </c>
      <c r="M311" t="s">
        <v>316</v>
      </c>
      <c r="N311" t="s">
        <v>352</v>
      </c>
      <c r="O311" s="1">
        <v>0</v>
      </c>
      <c r="P311" s="1" t="str">
        <f>IFERROR(IF(ISNUMBER(Table1[[#This Row],[Safety_Rating2]]), REPT("★", Table1[[#This Row],[Safety_Rating2]]) &amp; REPT("☆", 5-Table1[[#This Row],[Safety_Rating2]]), "Unknown"), "Unknown")</f>
        <v>★★★★☆</v>
      </c>
      <c r="Q311" s="1">
        <v>4</v>
      </c>
      <c r="R311">
        <v>14514</v>
      </c>
      <c r="S311">
        <v>3</v>
      </c>
      <c r="T311" s="7">
        <f t="shared" si="4"/>
        <v>1995441034.3200002</v>
      </c>
      <c r="U311" s="3">
        <f>Table1[[#This Row],[Range_km]]/Table1[[#This Row],[Battery_Capacity_kWh]]</f>
        <v>1.1258278145695364</v>
      </c>
      <c r="V311" s="4">
        <f>Table1[[#This Row],[Price_USD]]/Table1[[#This Row],[Range_km]]</f>
        <v>1010.9108823529413</v>
      </c>
      <c r="W311" s="1" t="str">
        <f>_xlfn.IFS(Table1[[#This Row],[Price_USD]]&gt;80000,"Luxury", Table1[[#This Row],[Price_USD]]&gt;40000,"Premium",Table1[[#This Row],[Price_USD]]&lt;40000,"Budget")</f>
        <v>Luxury</v>
      </c>
    </row>
    <row r="312" spans="3:23" x14ac:dyDescent="0.35">
      <c r="C312">
        <v>311</v>
      </c>
      <c r="D312" t="s">
        <v>67</v>
      </c>
      <c r="E312" t="s">
        <v>208</v>
      </c>
      <c r="F312">
        <v>2018</v>
      </c>
      <c r="G312" t="s">
        <v>262</v>
      </c>
      <c r="H312">
        <v>115.6</v>
      </c>
      <c r="I312">
        <v>148</v>
      </c>
      <c r="J312" t="s">
        <v>277</v>
      </c>
      <c r="K312">
        <v>5.9</v>
      </c>
      <c r="L312" s="5">
        <v>111773.08</v>
      </c>
      <c r="M312" t="s">
        <v>303</v>
      </c>
      <c r="N312" t="s">
        <v>347</v>
      </c>
      <c r="O312" s="1">
        <v>5</v>
      </c>
      <c r="P312" s="1" t="str">
        <f>IFERROR(IF(ISNUMBER(Table1[[#This Row],[Safety_Rating2]]), REPT("★", Table1[[#This Row],[Safety_Rating2]]) &amp; REPT("☆", 5-Table1[[#This Row],[Safety_Rating2]]), "Unknown"), "Unknown")</f>
        <v>★★★★★</v>
      </c>
      <c r="Q312" s="1">
        <v>5</v>
      </c>
      <c r="R312">
        <v>4002</v>
      </c>
      <c r="S312">
        <v>4</v>
      </c>
      <c r="T312" s="7">
        <f t="shared" si="4"/>
        <v>447315866.16000003</v>
      </c>
      <c r="U312" s="3">
        <f>Table1[[#This Row],[Range_km]]/Table1[[#This Row],[Battery_Capacity_kWh]]</f>
        <v>1.2802768166089966</v>
      </c>
      <c r="V312" s="4">
        <f>Table1[[#This Row],[Price_USD]]/Table1[[#This Row],[Range_km]]</f>
        <v>755.22351351351358</v>
      </c>
      <c r="W312" s="1" t="str">
        <f>_xlfn.IFS(Table1[[#This Row],[Price_USD]]&gt;80000,"Luxury", Table1[[#This Row],[Price_USD]]&gt;40000,"Premium",Table1[[#This Row],[Price_USD]]&lt;40000,"Budget")</f>
        <v>Luxury</v>
      </c>
    </row>
    <row r="313" spans="3:23" x14ac:dyDescent="0.35">
      <c r="C313">
        <v>312</v>
      </c>
      <c r="D313" t="s">
        <v>48</v>
      </c>
      <c r="E313" t="s">
        <v>207</v>
      </c>
      <c r="F313">
        <v>2019</v>
      </c>
      <c r="G313" t="s">
        <v>252</v>
      </c>
      <c r="H313">
        <v>66.900000000000006</v>
      </c>
      <c r="I313">
        <v>126</v>
      </c>
      <c r="J313" t="s">
        <v>277</v>
      </c>
      <c r="K313">
        <v>11.7</v>
      </c>
      <c r="L313" s="5">
        <v>58315.9</v>
      </c>
      <c r="M313" t="s">
        <v>317</v>
      </c>
      <c r="N313" t="s">
        <v>347</v>
      </c>
      <c r="O313" s="2" t="s">
        <v>376</v>
      </c>
      <c r="P313" s="1" t="str">
        <f>IFERROR(IF(ISNUMBER(Table1[[#This Row],[Safety_Rating2]]), REPT("★", Table1[[#This Row],[Safety_Rating2]]) &amp; REPT("☆", 5-Table1[[#This Row],[Safety_Rating2]]), "Unknown"), "Unknown")</f>
        <v>★★★★☆</v>
      </c>
      <c r="Q313" s="1">
        <v>4</v>
      </c>
      <c r="R313">
        <v>7965</v>
      </c>
      <c r="S313">
        <v>3</v>
      </c>
      <c r="T313" s="7">
        <f t="shared" si="4"/>
        <v>464486143.5</v>
      </c>
      <c r="U313" s="3">
        <f>Table1[[#This Row],[Range_km]]/Table1[[#This Row],[Battery_Capacity_kWh]]</f>
        <v>1.8834080717488788</v>
      </c>
      <c r="V313" s="4">
        <f>Table1[[#This Row],[Price_USD]]/Table1[[#This Row],[Range_km]]</f>
        <v>462.82460317460317</v>
      </c>
      <c r="W313" s="1" t="str">
        <f>_xlfn.IFS(Table1[[#This Row],[Price_USD]]&gt;80000,"Luxury", Table1[[#This Row],[Price_USD]]&gt;40000,"Premium",Table1[[#This Row],[Price_USD]]&lt;40000,"Budget")</f>
        <v>Premium</v>
      </c>
    </row>
    <row r="314" spans="3:23" x14ac:dyDescent="0.35">
      <c r="C314">
        <v>313</v>
      </c>
      <c r="D314" t="s">
        <v>35</v>
      </c>
      <c r="E314" t="s">
        <v>209</v>
      </c>
      <c r="F314">
        <v>2022</v>
      </c>
      <c r="G314" t="s">
        <v>250</v>
      </c>
      <c r="H314">
        <v>97.5</v>
      </c>
      <c r="I314">
        <v>290</v>
      </c>
      <c r="J314" t="s">
        <v>280</v>
      </c>
      <c r="K314">
        <v>3.4</v>
      </c>
      <c r="L314" s="5">
        <v>89990.3</v>
      </c>
      <c r="M314" t="s">
        <v>300</v>
      </c>
      <c r="N314" t="s">
        <v>355</v>
      </c>
      <c r="O314" s="1">
        <v>5</v>
      </c>
      <c r="P314" s="1" t="str">
        <f>IFERROR(IF(ISNUMBER(Table1[[#This Row],[Safety_Rating2]]), REPT("★", Table1[[#This Row],[Safety_Rating2]]) &amp; REPT("☆", 5-Table1[[#This Row],[Safety_Rating2]]), "Unknown"), "Unknown")</f>
        <v>★★★☆☆</v>
      </c>
      <c r="Q314" s="1">
        <v>3</v>
      </c>
      <c r="R314">
        <v>17575</v>
      </c>
      <c r="S314">
        <v>3</v>
      </c>
      <c r="T314" s="7">
        <f t="shared" si="4"/>
        <v>1581579522.5</v>
      </c>
      <c r="U314" s="3">
        <f>Table1[[#This Row],[Range_km]]/Table1[[#This Row],[Battery_Capacity_kWh]]</f>
        <v>2.9743589743589745</v>
      </c>
      <c r="V314" s="4">
        <f>Table1[[#This Row],[Price_USD]]/Table1[[#This Row],[Range_km]]</f>
        <v>310.31137931034482</v>
      </c>
      <c r="W314" s="1" t="str">
        <f>_xlfn.IFS(Table1[[#This Row],[Price_USD]]&gt;80000,"Luxury", Table1[[#This Row],[Price_USD]]&gt;40000,"Premium",Table1[[#This Row],[Price_USD]]&lt;40000,"Budget")</f>
        <v>Luxury</v>
      </c>
    </row>
    <row r="315" spans="3:23" x14ac:dyDescent="0.35">
      <c r="C315">
        <v>314</v>
      </c>
      <c r="D315" t="s">
        <v>25</v>
      </c>
      <c r="E315" t="s">
        <v>132</v>
      </c>
      <c r="F315">
        <v>2018</v>
      </c>
      <c r="G315" t="s">
        <v>261</v>
      </c>
      <c r="H315">
        <v>147.6</v>
      </c>
      <c r="I315">
        <v>503</v>
      </c>
      <c r="J315" t="s">
        <v>279</v>
      </c>
      <c r="K315">
        <v>9.8000000000000007</v>
      </c>
      <c r="L315" s="5">
        <v>82646.27</v>
      </c>
      <c r="M315" t="s">
        <v>289</v>
      </c>
      <c r="N315" t="s">
        <v>359</v>
      </c>
      <c r="O315" s="1">
        <v>2</v>
      </c>
      <c r="P315" s="1" t="str">
        <f>IFERROR(IF(ISNUMBER(Table1[[#This Row],[Safety_Rating2]]), REPT("★", Table1[[#This Row],[Safety_Rating2]]) &amp; REPT("☆", 5-Table1[[#This Row],[Safety_Rating2]]), "Unknown"), "Unknown")</f>
        <v>★★★☆☆</v>
      </c>
      <c r="Q315" s="1">
        <v>3</v>
      </c>
      <c r="R315">
        <v>15902</v>
      </c>
      <c r="S315">
        <v>5</v>
      </c>
      <c r="T315" s="7">
        <f t="shared" si="4"/>
        <v>1314240985.54</v>
      </c>
      <c r="U315" s="3">
        <f>Table1[[#This Row],[Range_km]]/Table1[[#This Row],[Battery_Capacity_kWh]]</f>
        <v>3.4078590785907861</v>
      </c>
      <c r="V315" s="4">
        <f>Table1[[#This Row],[Price_USD]]/Table1[[#This Row],[Range_km]]</f>
        <v>164.30669980119285</v>
      </c>
      <c r="W315" s="1" t="str">
        <f>_xlfn.IFS(Table1[[#This Row],[Price_USD]]&gt;80000,"Luxury", Table1[[#This Row],[Price_USD]]&gt;40000,"Premium",Table1[[#This Row],[Price_USD]]&lt;40000,"Budget")</f>
        <v>Luxury</v>
      </c>
    </row>
    <row r="316" spans="3:23" x14ac:dyDescent="0.35">
      <c r="C316">
        <v>315</v>
      </c>
      <c r="D316" t="s">
        <v>34</v>
      </c>
      <c r="E316" t="s">
        <v>87</v>
      </c>
      <c r="F316">
        <v>2019</v>
      </c>
      <c r="G316" t="s">
        <v>254</v>
      </c>
      <c r="H316">
        <v>110.6</v>
      </c>
      <c r="I316">
        <v>197</v>
      </c>
      <c r="J316" t="s">
        <v>276</v>
      </c>
      <c r="K316">
        <v>6.8</v>
      </c>
      <c r="L316" s="5">
        <v>68841.710000000006</v>
      </c>
      <c r="M316" t="s">
        <v>284</v>
      </c>
      <c r="N316" t="s">
        <v>358</v>
      </c>
      <c r="O316" s="1">
        <v>4</v>
      </c>
      <c r="P316" s="1" t="str">
        <f>IFERROR(IF(ISNUMBER(Table1[[#This Row],[Safety_Rating2]]), REPT("★", Table1[[#This Row],[Safety_Rating2]]) &amp; REPT("☆", 5-Table1[[#This Row],[Safety_Rating2]]), "Unknown"), "Unknown")</f>
        <v>★★★☆☆</v>
      </c>
      <c r="Q316" s="1">
        <v>3</v>
      </c>
      <c r="R316">
        <v>17404</v>
      </c>
      <c r="S316">
        <v>3</v>
      </c>
      <c r="T316" s="7">
        <f t="shared" si="4"/>
        <v>1198121120.8400002</v>
      </c>
      <c r="U316" s="3">
        <f>Table1[[#This Row],[Range_km]]/Table1[[#This Row],[Battery_Capacity_kWh]]</f>
        <v>1.7811934900542497</v>
      </c>
      <c r="V316" s="4">
        <f>Table1[[#This Row],[Price_USD]]/Table1[[#This Row],[Range_km]]</f>
        <v>349.45030456852794</v>
      </c>
      <c r="W316" s="1" t="str">
        <f>_xlfn.IFS(Table1[[#This Row],[Price_USD]]&gt;80000,"Luxury", Table1[[#This Row],[Price_USD]]&gt;40000,"Premium",Table1[[#This Row],[Price_USD]]&lt;40000,"Budget")</f>
        <v>Premium</v>
      </c>
    </row>
    <row r="317" spans="3:23" x14ac:dyDescent="0.35">
      <c r="C317">
        <v>316</v>
      </c>
      <c r="D317" t="s">
        <v>34</v>
      </c>
      <c r="E317" t="s">
        <v>92</v>
      </c>
      <c r="F317">
        <v>2019</v>
      </c>
      <c r="G317" t="s">
        <v>254</v>
      </c>
      <c r="H317">
        <v>67.7</v>
      </c>
      <c r="I317">
        <v>100</v>
      </c>
      <c r="J317" t="s">
        <v>269</v>
      </c>
      <c r="K317">
        <v>8.9</v>
      </c>
      <c r="L317" s="5">
        <v>135951.88</v>
      </c>
      <c r="M317" t="s">
        <v>322</v>
      </c>
      <c r="N317" t="s">
        <v>338</v>
      </c>
      <c r="O317" s="1">
        <v>1</v>
      </c>
      <c r="P317" s="1" t="str">
        <f>IFERROR(IF(ISNUMBER(Table1[[#This Row],[Safety_Rating2]]), REPT("★", Table1[[#This Row],[Safety_Rating2]]) &amp; REPT("☆", 5-Table1[[#This Row],[Safety_Rating2]]), "Unknown"), "Unknown")</f>
        <v>Unknown</v>
      </c>
      <c r="Q317" s="2" t="s">
        <v>376</v>
      </c>
      <c r="R317">
        <v>17660</v>
      </c>
      <c r="S317">
        <v>4</v>
      </c>
      <c r="T317" s="7">
        <f t="shared" si="4"/>
        <v>2400910200.8000002</v>
      </c>
      <c r="U317" s="3">
        <f>Table1[[#This Row],[Range_km]]/Table1[[#This Row],[Battery_Capacity_kWh]]</f>
        <v>1.4771048744460855</v>
      </c>
      <c r="V317" s="4">
        <f>Table1[[#This Row],[Price_USD]]/Table1[[#This Row],[Range_km]]</f>
        <v>1359.5188000000001</v>
      </c>
      <c r="W317" s="1" t="str">
        <f>_xlfn.IFS(Table1[[#This Row],[Price_USD]]&gt;80000,"Luxury", Table1[[#This Row],[Price_USD]]&gt;40000,"Premium",Table1[[#This Row],[Price_USD]]&lt;40000,"Budget")</f>
        <v>Luxury</v>
      </c>
    </row>
    <row r="318" spans="3:23" x14ac:dyDescent="0.35">
      <c r="C318">
        <v>317</v>
      </c>
      <c r="D318" t="s">
        <v>36</v>
      </c>
      <c r="E318" t="s">
        <v>147</v>
      </c>
      <c r="F318">
        <v>2025</v>
      </c>
      <c r="G318" t="s">
        <v>262</v>
      </c>
      <c r="H318">
        <v>119.5</v>
      </c>
      <c r="I318">
        <v>178</v>
      </c>
      <c r="J318" t="s">
        <v>273</v>
      </c>
      <c r="K318">
        <v>4.2</v>
      </c>
      <c r="L318" s="5">
        <v>106908.47</v>
      </c>
      <c r="M318" t="s">
        <v>287</v>
      </c>
      <c r="N318" t="s">
        <v>349</v>
      </c>
      <c r="O318" s="1">
        <v>0</v>
      </c>
      <c r="P318" s="1" t="str">
        <f>IFERROR(IF(ISNUMBER(Table1[[#This Row],[Safety_Rating2]]), REPT("★", Table1[[#This Row],[Safety_Rating2]]) &amp; REPT("☆", 5-Table1[[#This Row],[Safety_Rating2]]), "Unknown"), "Unknown")</f>
        <v>★★★☆☆</v>
      </c>
      <c r="Q318" s="1">
        <v>3</v>
      </c>
      <c r="R318">
        <v>1024</v>
      </c>
      <c r="S318">
        <v>3</v>
      </c>
      <c r="T318" s="7">
        <f t="shared" si="4"/>
        <v>109474273.28</v>
      </c>
      <c r="U318" s="3">
        <f>Table1[[#This Row],[Range_km]]/Table1[[#This Row],[Battery_Capacity_kWh]]</f>
        <v>1.4895397489539748</v>
      </c>
      <c r="V318" s="4">
        <f>Table1[[#This Row],[Price_USD]]/Table1[[#This Row],[Range_km]]</f>
        <v>600.60938202247189</v>
      </c>
      <c r="W318" s="1" t="str">
        <f>_xlfn.IFS(Table1[[#This Row],[Price_USD]]&gt;80000,"Luxury", Table1[[#This Row],[Price_USD]]&gt;40000,"Premium",Table1[[#This Row],[Price_USD]]&lt;40000,"Budget")</f>
        <v>Luxury</v>
      </c>
    </row>
    <row r="319" spans="3:23" x14ac:dyDescent="0.35">
      <c r="C319">
        <v>318</v>
      </c>
      <c r="D319" t="s">
        <v>51</v>
      </c>
      <c r="E319" t="s">
        <v>210</v>
      </c>
      <c r="F319">
        <v>2018</v>
      </c>
      <c r="G319" t="s">
        <v>256</v>
      </c>
      <c r="H319">
        <v>24.1</v>
      </c>
      <c r="I319">
        <v>428</v>
      </c>
      <c r="J319" t="s">
        <v>269</v>
      </c>
      <c r="K319">
        <v>8.1</v>
      </c>
      <c r="L319" s="5">
        <v>93098.559999999998</v>
      </c>
      <c r="M319" t="s">
        <v>285</v>
      </c>
      <c r="N319" t="s">
        <v>366</v>
      </c>
      <c r="O319" s="1">
        <v>2</v>
      </c>
      <c r="P319" s="1" t="str">
        <f>IFERROR(IF(ISNUMBER(Table1[[#This Row],[Safety_Rating2]]), REPT("★", Table1[[#This Row],[Safety_Rating2]]) &amp; REPT("☆", 5-Table1[[#This Row],[Safety_Rating2]]), "Unknown"), "Unknown")</f>
        <v>★★★☆☆</v>
      </c>
      <c r="Q319" s="1">
        <v>3</v>
      </c>
      <c r="R319">
        <v>6839</v>
      </c>
      <c r="S319">
        <v>5</v>
      </c>
      <c r="T319" s="7">
        <f t="shared" si="4"/>
        <v>636701051.84000003</v>
      </c>
      <c r="U319" s="3">
        <f>Table1[[#This Row],[Range_km]]/Table1[[#This Row],[Battery_Capacity_kWh]]</f>
        <v>17.75933609958506</v>
      </c>
      <c r="V319" s="4">
        <f>Table1[[#This Row],[Price_USD]]/Table1[[#This Row],[Range_km]]</f>
        <v>217.51999999999998</v>
      </c>
      <c r="W319" s="1" t="str">
        <f>_xlfn.IFS(Table1[[#This Row],[Price_USD]]&gt;80000,"Luxury", Table1[[#This Row],[Price_USD]]&gt;40000,"Premium",Table1[[#This Row],[Price_USD]]&lt;40000,"Budget")</f>
        <v>Luxury</v>
      </c>
    </row>
    <row r="320" spans="3:23" x14ac:dyDescent="0.35">
      <c r="C320">
        <v>319</v>
      </c>
      <c r="D320" t="s">
        <v>66</v>
      </c>
      <c r="E320" t="s">
        <v>163</v>
      </c>
      <c r="F320">
        <v>2022</v>
      </c>
      <c r="G320" t="s">
        <v>264</v>
      </c>
      <c r="H320">
        <v>103.1</v>
      </c>
      <c r="I320">
        <v>284</v>
      </c>
      <c r="J320" t="s">
        <v>274</v>
      </c>
      <c r="K320">
        <v>10</v>
      </c>
      <c r="L320" s="5">
        <v>125309.95</v>
      </c>
      <c r="M320" t="s">
        <v>334</v>
      </c>
      <c r="N320" t="s">
        <v>355</v>
      </c>
      <c r="O320" s="1">
        <v>0</v>
      </c>
      <c r="P320" s="1" t="str">
        <f>IFERROR(IF(ISNUMBER(Table1[[#This Row],[Safety_Rating2]]), REPT("★", Table1[[#This Row],[Safety_Rating2]]) &amp; REPT("☆", 5-Table1[[#This Row],[Safety_Rating2]]), "Unknown"), "Unknown")</f>
        <v>★★★☆☆</v>
      </c>
      <c r="Q320" s="1">
        <v>3</v>
      </c>
      <c r="R320">
        <v>7074</v>
      </c>
      <c r="S320">
        <v>5</v>
      </c>
      <c r="T320" s="7">
        <f t="shared" si="4"/>
        <v>886442586.29999995</v>
      </c>
      <c r="U320" s="3">
        <f>Table1[[#This Row],[Range_km]]/Table1[[#This Row],[Battery_Capacity_kWh]]</f>
        <v>2.7546071774975753</v>
      </c>
      <c r="V320" s="4">
        <f>Table1[[#This Row],[Price_USD]]/Table1[[#This Row],[Range_km]]</f>
        <v>441.23221830985915</v>
      </c>
      <c r="W320" s="1" t="str">
        <f>_xlfn.IFS(Table1[[#This Row],[Price_USD]]&gt;80000,"Luxury", Table1[[#This Row],[Price_USD]]&gt;40000,"Premium",Table1[[#This Row],[Price_USD]]&lt;40000,"Budget")</f>
        <v>Luxury</v>
      </c>
    </row>
    <row r="321" spans="3:23" x14ac:dyDescent="0.35">
      <c r="C321">
        <v>320</v>
      </c>
      <c r="D321" t="s">
        <v>51</v>
      </c>
      <c r="E321" t="s">
        <v>117</v>
      </c>
      <c r="F321">
        <v>2018</v>
      </c>
      <c r="G321" t="s">
        <v>254</v>
      </c>
      <c r="H321">
        <v>70.099999999999994</v>
      </c>
      <c r="I321">
        <v>198</v>
      </c>
      <c r="J321" t="s">
        <v>268</v>
      </c>
      <c r="K321">
        <v>7.1</v>
      </c>
      <c r="L321" s="5">
        <v>143700.4</v>
      </c>
      <c r="M321" t="s">
        <v>301</v>
      </c>
      <c r="N321" t="s">
        <v>339</v>
      </c>
      <c r="O321" s="1">
        <v>0</v>
      </c>
      <c r="P321" s="1" t="str">
        <f>IFERROR(IF(ISNUMBER(Table1[[#This Row],[Safety_Rating2]]), REPT("★", Table1[[#This Row],[Safety_Rating2]]) &amp; REPT("☆", 5-Table1[[#This Row],[Safety_Rating2]]), "Unknown"), "Unknown")</f>
        <v>★★★★★</v>
      </c>
      <c r="Q321" s="1">
        <v>5</v>
      </c>
      <c r="R321">
        <v>15031</v>
      </c>
      <c r="S321">
        <v>5</v>
      </c>
      <c r="T321" s="7">
        <f t="shared" si="4"/>
        <v>2159960712.4000001</v>
      </c>
      <c r="U321" s="3">
        <f>Table1[[#This Row],[Range_km]]/Table1[[#This Row],[Battery_Capacity_kWh]]</f>
        <v>2.8245363766048506</v>
      </c>
      <c r="V321" s="4">
        <f>Table1[[#This Row],[Price_USD]]/Table1[[#This Row],[Range_km]]</f>
        <v>725.75959595959591</v>
      </c>
      <c r="W321" s="1" t="str">
        <f>_xlfn.IFS(Table1[[#This Row],[Price_USD]]&gt;80000,"Luxury", Table1[[#This Row],[Price_USD]]&gt;40000,"Premium",Table1[[#This Row],[Price_USD]]&lt;40000,"Budget")</f>
        <v>Luxury</v>
      </c>
    </row>
    <row r="322" spans="3:23" x14ac:dyDescent="0.35">
      <c r="C322">
        <v>321</v>
      </c>
      <c r="D322" t="s">
        <v>27</v>
      </c>
      <c r="E322" t="s">
        <v>80</v>
      </c>
      <c r="F322">
        <v>2016</v>
      </c>
      <c r="G322" t="s">
        <v>260</v>
      </c>
      <c r="H322">
        <v>123</v>
      </c>
      <c r="I322">
        <v>381</v>
      </c>
      <c r="J322" t="s">
        <v>269</v>
      </c>
      <c r="K322">
        <v>6.3</v>
      </c>
      <c r="L322" s="5">
        <v>108903.83</v>
      </c>
      <c r="M322" t="s">
        <v>281</v>
      </c>
      <c r="N322" t="s">
        <v>360</v>
      </c>
      <c r="O322" s="1">
        <v>2</v>
      </c>
      <c r="P322" s="1" t="str">
        <f>IFERROR(IF(ISNUMBER(Table1[[#This Row],[Safety_Rating2]]), REPT("★", Table1[[#This Row],[Safety_Rating2]]) &amp; REPT("☆", 5-Table1[[#This Row],[Safety_Rating2]]), "Unknown"), "Unknown")</f>
        <v>★★★★☆</v>
      </c>
      <c r="Q322" s="1">
        <v>4</v>
      </c>
      <c r="R322">
        <v>12180</v>
      </c>
      <c r="S322">
        <v>4</v>
      </c>
      <c r="T322" s="7">
        <f t="shared" ref="T322:T385" si="5">L322*R322</f>
        <v>1326448649.4000001</v>
      </c>
      <c r="U322" s="3">
        <f>Table1[[#This Row],[Range_km]]/Table1[[#This Row],[Battery_Capacity_kWh]]</f>
        <v>3.0975609756097562</v>
      </c>
      <c r="V322" s="4">
        <f>Table1[[#This Row],[Price_USD]]/Table1[[#This Row],[Range_km]]</f>
        <v>285.83682414698166</v>
      </c>
      <c r="W322" s="1" t="str">
        <f>_xlfn.IFS(Table1[[#This Row],[Price_USD]]&gt;80000,"Luxury", Table1[[#This Row],[Price_USD]]&gt;40000,"Premium",Table1[[#This Row],[Price_USD]]&lt;40000,"Budget")</f>
        <v>Luxury</v>
      </c>
    </row>
    <row r="323" spans="3:23" x14ac:dyDescent="0.35">
      <c r="C323">
        <v>322</v>
      </c>
      <c r="D323" t="s">
        <v>23</v>
      </c>
      <c r="E323" t="s">
        <v>109</v>
      </c>
      <c r="F323">
        <v>2021</v>
      </c>
      <c r="G323" t="s">
        <v>251</v>
      </c>
      <c r="H323">
        <v>114.4</v>
      </c>
      <c r="I323">
        <v>411</v>
      </c>
      <c r="J323" t="s">
        <v>268</v>
      </c>
      <c r="K323">
        <v>7</v>
      </c>
      <c r="L323" s="5">
        <v>55671.38</v>
      </c>
      <c r="M323" t="s">
        <v>311</v>
      </c>
      <c r="N323" t="s">
        <v>339</v>
      </c>
      <c r="O323" s="1">
        <v>2</v>
      </c>
      <c r="P323" s="1" t="str">
        <f>IFERROR(IF(ISNUMBER(Table1[[#This Row],[Safety_Rating2]]), REPT("★", Table1[[#This Row],[Safety_Rating2]]) &amp; REPT("☆", 5-Table1[[#This Row],[Safety_Rating2]]), "Unknown"), "Unknown")</f>
        <v>★★★★☆</v>
      </c>
      <c r="Q323" s="1">
        <v>4</v>
      </c>
      <c r="R323">
        <v>6</v>
      </c>
      <c r="S323">
        <v>5</v>
      </c>
      <c r="T323" s="7">
        <f t="shared" si="5"/>
        <v>334028.27999999997</v>
      </c>
      <c r="U323" s="3">
        <f>Table1[[#This Row],[Range_km]]/Table1[[#This Row],[Battery_Capacity_kWh]]</f>
        <v>3.5926573426573425</v>
      </c>
      <c r="V323" s="4">
        <f>Table1[[#This Row],[Price_USD]]/Table1[[#This Row],[Range_km]]</f>
        <v>135.45347931873479</v>
      </c>
      <c r="W323" s="1" t="str">
        <f>_xlfn.IFS(Table1[[#This Row],[Price_USD]]&gt;80000,"Luxury", Table1[[#This Row],[Price_USD]]&gt;40000,"Premium",Table1[[#This Row],[Price_USD]]&lt;40000,"Budget")</f>
        <v>Premium</v>
      </c>
    </row>
    <row r="324" spans="3:23" x14ac:dyDescent="0.35">
      <c r="C324">
        <v>323</v>
      </c>
      <c r="D324" t="s">
        <v>35</v>
      </c>
      <c r="E324" t="s">
        <v>142</v>
      </c>
      <c r="F324">
        <v>2024</v>
      </c>
      <c r="G324" t="s">
        <v>258</v>
      </c>
      <c r="H324">
        <v>87.3</v>
      </c>
      <c r="I324">
        <v>555</v>
      </c>
      <c r="J324" t="s">
        <v>273</v>
      </c>
      <c r="K324">
        <v>0.6</v>
      </c>
      <c r="L324" s="5">
        <v>148127.32999999999</v>
      </c>
      <c r="M324" t="s">
        <v>318</v>
      </c>
      <c r="N324" t="s">
        <v>347</v>
      </c>
      <c r="O324" s="2" t="s">
        <v>376</v>
      </c>
      <c r="P324" s="1" t="str">
        <f>IFERROR(IF(ISNUMBER(Table1[[#This Row],[Safety_Rating2]]), REPT("★", Table1[[#This Row],[Safety_Rating2]]) &amp; REPT("☆", 5-Table1[[#This Row],[Safety_Rating2]]), "Unknown"), "Unknown")</f>
        <v>★★★★☆</v>
      </c>
      <c r="Q324" s="1">
        <v>4</v>
      </c>
      <c r="R324">
        <v>18142</v>
      </c>
      <c r="S324">
        <v>5</v>
      </c>
      <c r="T324" s="7">
        <f t="shared" si="5"/>
        <v>2687326020.8599997</v>
      </c>
      <c r="U324" s="3">
        <f>Table1[[#This Row],[Range_km]]/Table1[[#This Row],[Battery_Capacity_kWh]]</f>
        <v>6.3573883161512033</v>
      </c>
      <c r="V324" s="4">
        <f>Table1[[#This Row],[Price_USD]]/Table1[[#This Row],[Range_km]]</f>
        <v>266.89609009009007</v>
      </c>
      <c r="W324" s="1" t="str">
        <f>_xlfn.IFS(Table1[[#This Row],[Price_USD]]&gt;80000,"Luxury", Table1[[#This Row],[Price_USD]]&gt;40000,"Premium",Table1[[#This Row],[Price_USD]]&lt;40000,"Budget")</f>
        <v>Luxury</v>
      </c>
    </row>
    <row r="325" spans="3:23" x14ac:dyDescent="0.35">
      <c r="C325">
        <v>324</v>
      </c>
      <c r="D325" t="s">
        <v>17</v>
      </c>
      <c r="E325" t="s">
        <v>70</v>
      </c>
      <c r="F325">
        <v>2016</v>
      </c>
      <c r="G325" t="s">
        <v>258</v>
      </c>
      <c r="H325">
        <v>79.8</v>
      </c>
      <c r="I325">
        <v>179</v>
      </c>
      <c r="J325" t="s">
        <v>265</v>
      </c>
      <c r="K325">
        <v>3.5</v>
      </c>
      <c r="L325" s="5">
        <v>136755.04</v>
      </c>
      <c r="M325" t="s">
        <v>298</v>
      </c>
      <c r="N325" t="s">
        <v>363</v>
      </c>
      <c r="O325" s="1">
        <v>2</v>
      </c>
      <c r="P325" s="1" t="str">
        <f>IFERROR(IF(ISNUMBER(Table1[[#This Row],[Safety_Rating2]]), REPT("★", Table1[[#This Row],[Safety_Rating2]]) &amp; REPT("☆", 5-Table1[[#This Row],[Safety_Rating2]]), "Unknown"), "Unknown")</f>
        <v>★★★☆☆</v>
      </c>
      <c r="Q325" s="1">
        <v>3</v>
      </c>
      <c r="R325">
        <v>2529</v>
      </c>
      <c r="S325">
        <v>5</v>
      </c>
      <c r="T325" s="7">
        <f t="shared" si="5"/>
        <v>345853496.16000003</v>
      </c>
      <c r="U325" s="3">
        <f>Table1[[#This Row],[Range_km]]/Table1[[#This Row],[Battery_Capacity_kWh]]</f>
        <v>2.2431077694235588</v>
      </c>
      <c r="V325" s="4">
        <f>Table1[[#This Row],[Price_USD]]/Table1[[#This Row],[Range_km]]</f>
        <v>763.99463687150842</v>
      </c>
      <c r="W325" s="1" t="str">
        <f>_xlfn.IFS(Table1[[#This Row],[Price_USD]]&gt;80000,"Luxury", Table1[[#This Row],[Price_USD]]&gt;40000,"Premium",Table1[[#This Row],[Price_USD]]&lt;40000,"Budget")</f>
        <v>Luxury</v>
      </c>
    </row>
    <row r="326" spans="3:23" x14ac:dyDescent="0.35">
      <c r="C326">
        <v>325</v>
      </c>
      <c r="D326" t="s">
        <v>24</v>
      </c>
      <c r="E326" t="s">
        <v>77</v>
      </c>
      <c r="F326">
        <v>2017</v>
      </c>
      <c r="G326" t="s">
        <v>262</v>
      </c>
      <c r="H326">
        <v>127.3</v>
      </c>
      <c r="I326">
        <v>453</v>
      </c>
      <c r="J326" t="s">
        <v>272</v>
      </c>
      <c r="K326">
        <v>7.3</v>
      </c>
      <c r="L326" s="5">
        <v>66047.19</v>
      </c>
      <c r="M326" t="s">
        <v>330</v>
      </c>
      <c r="N326" t="s">
        <v>368</v>
      </c>
      <c r="O326" s="1">
        <v>0</v>
      </c>
      <c r="P326" s="1" t="str">
        <f>IFERROR(IF(ISNUMBER(Table1[[#This Row],[Safety_Rating2]]), REPT("★", Table1[[#This Row],[Safety_Rating2]]) &amp; REPT("☆", 5-Table1[[#This Row],[Safety_Rating2]]), "Unknown"), "Unknown")</f>
        <v>★★★★☆</v>
      </c>
      <c r="Q326" s="1">
        <v>4</v>
      </c>
      <c r="R326">
        <v>13648</v>
      </c>
      <c r="S326">
        <v>3</v>
      </c>
      <c r="T326" s="7">
        <f t="shared" si="5"/>
        <v>901412049.12</v>
      </c>
      <c r="U326" s="3">
        <f>Table1[[#This Row],[Range_km]]/Table1[[#This Row],[Battery_Capacity_kWh]]</f>
        <v>3.5585231736056562</v>
      </c>
      <c r="V326" s="4">
        <f>Table1[[#This Row],[Price_USD]]/Table1[[#This Row],[Range_km]]</f>
        <v>145.79953642384106</v>
      </c>
      <c r="W326" s="1" t="str">
        <f>_xlfn.IFS(Table1[[#This Row],[Price_USD]]&gt;80000,"Luxury", Table1[[#This Row],[Price_USD]]&gt;40000,"Premium",Table1[[#This Row],[Price_USD]]&lt;40000,"Budget")</f>
        <v>Premium</v>
      </c>
    </row>
    <row r="327" spans="3:23" x14ac:dyDescent="0.35">
      <c r="C327">
        <v>326</v>
      </c>
      <c r="D327" t="s">
        <v>54</v>
      </c>
      <c r="E327" t="s">
        <v>123</v>
      </c>
      <c r="F327">
        <v>2025</v>
      </c>
      <c r="G327" t="s">
        <v>251</v>
      </c>
      <c r="H327">
        <v>98.3</v>
      </c>
      <c r="I327">
        <v>105</v>
      </c>
      <c r="J327" t="s">
        <v>269</v>
      </c>
      <c r="K327">
        <v>1.1000000000000001</v>
      </c>
      <c r="L327" s="5">
        <v>92926</v>
      </c>
      <c r="M327" t="s">
        <v>307</v>
      </c>
      <c r="N327" t="s">
        <v>351</v>
      </c>
      <c r="O327" s="1">
        <v>2</v>
      </c>
      <c r="P327" s="1" t="str">
        <f>IFERROR(IF(ISNUMBER(Table1[[#This Row],[Safety_Rating2]]), REPT("★", Table1[[#This Row],[Safety_Rating2]]) &amp; REPT("☆", 5-Table1[[#This Row],[Safety_Rating2]]), "Unknown"), "Unknown")</f>
        <v>★★★☆☆</v>
      </c>
      <c r="Q327" s="1">
        <v>3</v>
      </c>
      <c r="R327">
        <v>12873</v>
      </c>
      <c r="S327">
        <v>4</v>
      </c>
      <c r="T327" s="7">
        <f t="shared" si="5"/>
        <v>1196236398</v>
      </c>
      <c r="U327" s="3">
        <f>Table1[[#This Row],[Range_km]]/Table1[[#This Row],[Battery_Capacity_kWh]]</f>
        <v>1.0681586978636826</v>
      </c>
      <c r="V327" s="4">
        <f>Table1[[#This Row],[Price_USD]]/Table1[[#This Row],[Range_km]]</f>
        <v>885.00952380952378</v>
      </c>
      <c r="W327" s="1" t="str">
        <f>_xlfn.IFS(Table1[[#This Row],[Price_USD]]&gt;80000,"Luxury", Table1[[#This Row],[Price_USD]]&gt;40000,"Premium",Table1[[#This Row],[Price_USD]]&lt;40000,"Budget")</f>
        <v>Luxury</v>
      </c>
    </row>
    <row r="328" spans="3:23" x14ac:dyDescent="0.35">
      <c r="C328">
        <v>327</v>
      </c>
      <c r="D328" t="s">
        <v>23</v>
      </c>
      <c r="E328" t="s">
        <v>109</v>
      </c>
      <c r="F328">
        <v>2024</v>
      </c>
      <c r="G328" t="s">
        <v>254</v>
      </c>
      <c r="H328">
        <v>31.7</v>
      </c>
      <c r="I328">
        <v>321</v>
      </c>
      <c r="J328" t="s">
        <v>273</v>
      </c>
      <c r="K328">
        <v>9.5</v>
      </c>
      <c r="L328" s="5">
        <v>47761.49</v>
      </c>
      <c r="M328" t="s">
        <v>323</v>
      </c>
      <c r="N328" t="s">
        <v>336</v>
      </c>
      <c r="O328" s="1">
        <v>5</v>
      </c>
      <c r="P328" s="1" t="str">
        <f>IFERROR(IF(ISNUMBER(Table1[[#This Row],[Safety_Rating2]]), REPT("★", Table1[[#This Row],[Safety_Rating2]]) &amp; REPT("☆", 5-Table1[[#This Row],[Safety_Rating2]]), "Unknown"), "Unknown")</f>
        <v>★★★☆☆</v>
      </c>
      <c r="Q328" s="1">
        <v>3</v>
      </c>
      <c r="R328">
        <v>13058</v>
      </c>
      <c r="S328">
        <v>5</v>
      </c>
      <c r="T328" s="7">
        <f t="shared" si="5"/>
        <v>623669536.41999996</v>
      </c>
      <c r="U328" s="3">
        <f>Table1[[#This Row],[Range_km]]/Table1[[#This Row],[Battery_Capacity_kWh]]</f>
        <v>10.126182965299686</v>
      </c>
      <c r="V328" s="4">
        <f>Table1[[#This Row],[Price_USD]]/Table1[[#This Row],[Range_km]]</f>
        <v>148.78968847352024</v>
      </c>
      <c r="W328" s="1" t="str">
        <f>_xlfn.IFS(Table1[[#This Row],[Price_USD]]&gt;80000,"Luxury", Table1[[#This Row],[Price_USD]]&gt;40000,"Premium",Table1[[#This Row],[Price_USD]]&lt;40000,"Budget")</f>
        <v>Premium</v>
      </c>
    </row>
    <row r="329" spans="3:23" x14ac:dyDescent="0.35">
      <c r="C329">
        <v>328</v>
      </c>
      <c r="D329" t="s">
        <v>59</v>
      </c>
      <c r="E329" t="s">
        <v>143</v>
      </c>
      <c r="F329">
        <v>2017</v>
      </c>
      <c r="G329" t="s">
        <v>262</v>
      </c>
      <c r="H329">
        <v>92.7</v>
      </c>
      <c r="I329">
        <v>349</v>
      </c>
      <c r="J329" t="s">
        <v>269</v>
      </c>
      <c r="K329">
        <v>8</v>
      </c>
      <c r="L329" s="5">
        <v>53531.92</v>
      </c>
      <c r="M329" t="s">
        <v>322</v>
      </c>
      <c r="N329" t="s">
        <v>356</v>
      </c>
      <c r="O329" s="1">
        <v>0</v>
      </c>
      <c r="P329" s="1" t="str">
        <f>IFERROR(IF(ISNUMBER(Table1[[#This Row],[Safety_Rating2]]), REPT("★", Table1[[#This Row],[Safety_Rating2]]) &amp; REPT("☆", 5-Table1[[#This Row],[Safety_Rating2]]), "Unknown"), "Unknown")</f>
        <v>★★★★★</v>
      </c>
      <c r="Q329" s="1">
        <v>5</v>
      </c>
      <c r="R329">
        <v>18874</v>
      </c>
      <c r="S329">
        <v>3</v>
      </c>
      <c r="T329" s="7">
        <f t="shared" si="5"/>
        <v>1010361458.0799999</v>
      </c>
      <c r="U329" s="3">
        <f>Table1[[#This Row],[Range_km]]/Table1[[#This Row],[Battery_Capacity_kWh]]</f>
        <v>3.7648327939590076</v>
      </c>
      <c r="V329" s="4">
        <f>Table1[[#This Row],[Price_USD]]/Table1[[#This Row],[Range_km]]</f>
        <v>153.38659025787965</v>
      </c>
      <c r="W329" s="1" t="str">
        <f>_xlfn.IFS(Table1[[#This Row],[Price_USD]]&gt;80000,"Luxury", Table1[[#This Row],[Price_USD]]&gt;40000,"Premium",Table1[[#This Row],[Price_USD]]&lt;40000,"Budget")</f>
        <v>Premium</v>
      </c>
    </row>
    <row r="330" spans="3:23" x14ac:dyDescent="0.35">
      <c r="C330">
        <v>329</v>
      </c>
      <c r="D330" t="s">
        <v>26</v>
      </c>
      <c r="E330" t="s">
        <v>79</v>
      </c>
      <c r="F330">
        <v>2021</v>
      </c>
      <c r="G330" t="s">
        <v>261</v>
      </c>
      <c r="H330">
        <v>65.3</v>
      </c>
      <c r="I330">
        <v>264</v>
      </c>
      <c r="J330" t="s">
        <v>279</v>
      </c>
      <c r="K330">
        <v>7.3</v>
      </c>
      <c r="L330" s="5">
        <v>32904.82</v>
      </c>
      <c r="M330" t="s">
        <v>303</v>
      </c>
      <c r="N330" t="s">
        <v>337</v>
      </c>
      <c r="O330" s="1">
        <v>4</v>
      </c>
      <c r="P330" s="1" t="str">
        <f>IFERROR(IF(ISNUMBER(Table1[[#This Row],[Safety_Rating2]]), REPT("★", Table1[[#This Row],[Safety_Rating2]]) &amp; REPT("☆", 5-Table1[[#This Row],[Safety_Rating2]]), "Unknown"), "Unknown")</f>
        <v>★★★★★</v>
      </c>
      <c r="Q330" s="1">
        <v>5</v>
      </c>
      <c r="R330">
        <v>4778</v>
      </c>
      <c r="S330">
        <v>4</v>
      </c>
      <c r="T330" s="7">
        <f t="shared" si="5"/>
        <v>157219229.96000001</v>
      </c>
      <c r="U330" s="3">
        <f>Table1[[#This Row],[Range_km]]/Table1[[#This Row],[Battery_Capacity_kWh]]</f>
        <v>4.0428790199081162</v>
      </c>
      <c r="V330" s="4">
        <f>Table1[[#This Row],[Price_USD]]/Table1[[#This Row],[Range_km]]</f>
        <v>124.6394696969697</v>
      </c>
      <c r="W330" s="1" t="str">
        <f>_xlfn.IFS(Table1[[#This Row],[Price_USD]]&gt;80000,"Luxury", Table1[[#This Row],[Price_USD]]&gt;40000,"Premium",Table1[[#This Row],[Price_USD]]&lt;40000,"Budget")</f>
        <v>Budget</v>
      </c>
    </row>
    <row r="331" spans="3:23" x14ac:dyDescent="0.35">
      <c r="C331">
        <v>330</v>
      </c>
      <c r="D331" t="s">
        <v>35</v>
      </c>
      <c r="E331" t="s">
        <v>93</v>
      </c>
      <c r="F331">
        <v>2018</v>
      </c>
      <c r="G331" t="s">
        <v>257</v>
      </c>
      <c r="H331">
        <v>68.599999999999994</v>
      </c>
      <c r="I331">
        <v>487</v>
      </c>
      <c r="J331" t="s">
        <v>280</v>
      </c>
      <c r="K331">
        <v>1.8</v>
      </c>
      <c r="L331" s="5">
        <v>36544.559999999998</v>
      </c>
      <c r="M331" t="s">
        <v>322</v>
      </c>
      <c r="N331" t="s">
        <v>341</v>
      </c>
      <c r="O331" s="1">
        <v>2</v>
      </c>
      <c r="P331" s="1" t="str">
        <f>IFERROR(IF(ISNUMBER(Table1[[#This Row],[Safety_Rating2]]), REPT("★", Table1[[#This Row],[Safety_Rating2]]) &amp; REPT("☆", 5-Table1[[#This Row],[Safety_Rating2]]), "Unknown"), "Unknown")</f>
        <v>★★★☆☆</v>
      </c>
      <c r="Q331" s="1">
        <v>3</v>
      </c>
      <c r="R331">
        <v>9998</v>
      </c>
      <c r="S331">
        <v>4</v>
      </c>
      <c r="T331" s="7">
        <f t="shared" si="5"/>
        <v>365372510.88</v>
      </c>
      <c r="U331" s="3">
        <f>Table1[[#This Row],[Range_km]]/Table1[[#This Row],[Battery_Capacity_kWh]]</f>
        <v>7.0991253644314876</v>
      </c>
      <c r="V331" s="4">
        <f>Table1[[#This Row],[Price_USD]]/Table1[[#This Row],[Range_km]]</f>
        <v>75.040164271047217</v>
      </c>
      <c r="W331" s="1" t="str">
        <f>_xlfn.IFS(Table1[[#This Row],[Price_USD]]&gt;80000,"Luxury", Table1[[#This Row],[Price_USD]]&gt;40000,"Premium",Table1[[#This Row],[Price_USD]]&lt;40000,"Budget")</f>
        <v>Budget</v>
      </c>
    </row>
    <row r="332" spans="3:23" x14ac:dyDescent="0.35">
      <c r="C332">
        <v>331</v>
      </c>
      <c r="D332" t="s">
        <v>48</v>
      </c>
      <c r="E332" t="s">
        <v>154</v>
      </c>
      <c r="F332">
        <v>2020</v>
      </c>
      <c r="G332" t="s">
        <v>252</v>
      </c>
      <c r="H332">
        <v>116.2</v>
      </c>
      <c r="I332">
        <v>208</v>
      </c>
      <c r="J332" t="s">
        <v>277</v>
      </c>
      <c r="K332">
        <v>6.8</v>
      </c>
      <c r="L332" s="5">
        <v>120042.62</v>
      </c>
      <c r="M332" t="s">
        <v>301</v>
      </c>
      <c r="N332" t="s">
        <v>372</v>
      </c>
      <c r="O332" s="1">
        <v>1</v>
      </c>
      <c r="P332" s="1" t="str">
        <f>IFERROR(IF(ISNUMBER(Table1[[#This Row],[Safety_Rating2]]), REPT("★", Table1[[#This Row],[Safety_Rating2]]) &amp; REPT("☆", 5-Table1[[#This Row],[Safety_Rating2]]), "Unknown"), "Unknown")</f>
        <v>★★★★☆</v>
      </c>
      <c r="Q332" s="1">
        <v>4</v>
      </c>
      <c r="R332">
        <v>19103</v>
      </c>
      <c r="S332">
        <v>5</v>
      </c>
      <c r="T332" s="7">
        <f t="shared" si="5"/>
        <v>2293174169.8600001</v>
      </c>
      <c r="U332" s="3">
        <f>Table1[[#This Row],[Range_km]]/Table1[[#This Row],[Battery_Capacity_kWh]]</f>
        <v>1.7900172117039586</v>
      </c>
      <c r="V332" s="4">
        <f>Table1[[#This Row],[Price_USD]]/Table1[[#This Row],[Range_km]]</f>
        <v>577.1279807692307</v>
      </c>
      <c r="W332" s="1" t="str">
        <f>_xlfn.IFS(Table1[[#This Row],[Price_USD]]&gt;80000,"Luxury", Table1[[#This Row],[Price_USD]]&gt;40000,"Premium",Table1[[#This Row],[Price_USD]]&lt;40000,"Budget")</f>
        <v>Luxury</v>
      </c>
    </row>
    <row r="333" spans="3:23" x14ac:dyDescent="0.35">
      <c r="C333">
        <v>332</v>
      </c>
      <c r="D333" t="s">
        <v>56</v>
      </c>
      <c r="E333" t="s">
        <v>205</v>
      </c>
      <c r="F333">
        <v>2019</v>
      </c>
      <c r="G333" t="s">
        <v>260</v>
      </c>
      <c r="H333">
        <v>27.8</v>
      </c>
      <c r="I333">
        <v>202</v>
      </c>
      <c r="J333" t="s">
        <v>278</v>
      </c>
      <c r="K333">
        <v>1.1000000000000001</v>
      </c>
      <c r="L333" s="5">
        <v>108570.94</v>
      </c>
      <c r="M333" t="s">
        <v>282</v>
      </c>
      <c r="N333" t="s">
        <v>348</v>
      </c>
      <c r="O333" s="1">
        <v>2</v>
      </c>
      <c r="P333" s="1" t="str">
        <f>IFERROR(IF(ISNUMBER(Table1[[#This Row],[Safety_Rating2]]), REPT("★", Table1[[#This Row],[Safety_Rating2]]) &amp; REPT("☆", 5-Table1[[#This Row],[Safety_Rating2]]), "Unknown"), "Unknown")</f>
        <v>★★★★☆</v>
      </c>
      <c r="Q333" s="1">
        <v>4</v>
      </c>
      <c r="R333">
        <v>3535</v>
      </c>
      <c r="S333">
        <v>3</v>
      </c>
      <c r="T333" s="7">
        <f t="shared" si="5"/>
        <v>383798272.90000004</v>
      </c>
      <c r="U333" s="3">
        <f>Table1[[#This Row],[Range_km]]/Table1[[#This Row],[Battery_Capacity_kWh]]</f>
        <v>7.2661870503597124</v>
      </c>
      <c r="V333" s="4">
        <f>Table1[[#This Row],[Price_USD]]/Table1[[#This Row],[Range_km]]</f>
        <v>537.47990099009905</v>
      </c>
      <c r="W333" s="1" t="str">
        <f>_xlfn.IFS(Table1[[#This Row],[Price_USD]]&gt;80000,"Luxury", Table1[[#This Row],[Price_USD]]&gt;40000,"Premium",Table1[[#This Row],[Price_USD]]&lt;40000,"Budget")</f>
        <v>Luxury</v>
      </c>
    </row>
    <row r="334" spans="3:23" x14ac:dyDescent="0.35">
      <c r="C334">
        <v>333</v>
      </c>
      <c r="D334" t="s">
        <v>49</v>
      </c>
      <c r="E334" t="s">
        <v>114</v>
      </c>
      <c r="F334">
        <v>2018</v>
      </c>
      <c r="G334" t="s">
        <v>253</v>
      </c>
      <c r="H334">
        <v>86.1</v>
      </c>
      <c r="I334">
        <v>463</v>
      </c>
      <c r="J334" t="s">
        <v>272</v>
      </c>
      <c r="K334">
        <v>10.9</v>
      </c>
      <c r="L334" s="5">
        <v>88159.46</v>
      </c>
      <c r="M334" t="s">
        <v>309</v>
      </c>
      <c r="N334" t="s">
        <v>351</v>
      </c>
      <c r="O334" s="2" t="s">
        <v>376</v>
      </c>
      <c r="P334" s="1" t="str">
        <f>IFERROR(IF(ISNUMBER(Table1[[#This Row],[Safety_Rating2]]), REPT("★", Table1[[#This Row],[Safety_Rating2]]) &amp; REPT("☆", 5-Table1[[#This Row],[Safety_Rating2]]), "Unknown"), "Unknown")</f>
        <v>★★★★★</v>
      </c>
      <c r="Q334" s="1">
        <v>5</v>
      </c>
      <c r="R334">
        <v>704</v>
      </c>
      <c r="S334">
        <v>3</v>
      </c>
      <c r="T334" s="7">
        <f t="shared" si="5"/>
        <v>62064259.840000004</v>
      </c>
      <c r="U334" s="3">
        <f>Table1[[#This Row],[Range_km]]/Table1[[#This Row],[Battery_Capacity_kWh]]</f>
        <v>5.3774680603948903</v>
      </c>
      <c r="V334" s="4">
        <f>Table1[[#This Row],[Price_USD]]/Table1[[#This Row],[Range_km]]</f>
        <v>190.40920086393089</v>
      </c>
      <c r="W334" s="1" t="str">
        <f>_xlfn.IFS(Table1[[#This Row],[Price_USD]]&gt;80000,"Luxury", Table1[[#This Row],[Price_USD]]&gt;40000,"Premium",Table1[[#This Row],[Price_USD]]&lt;40000,"Budget")</f>
        <v>Luxury</v>
      </c>
    </row>
    <row r="335" spans="3:23" x14ac:dyDescent="0.35">
      <c r="C335">
        <v>334</v>
      </c>
      <c r="D335" t="s">
        <v>32</v>
      </c>
      <c r="E335" t="s">
        <v>206</v>
      </c>
      <c r="F335">
        <v>2020</v>
      </c>
      <c r="G335" t="s">
        <v>262</v>
      </c>
      <c r="H335">
        <v>71.099999999999994</v>
      </c>
      <c r="I335">
        <v>180</v>
      </c>
      <c r="J335" t="s">
        <v>275</v>
      </c>
      <c r="K335">
        <v>4.5</v>
      </c>
      <c r="L335" s="5">
        <v>72229.570000000007</v>
      </c>
      <c r="M335" t="s">
        <v>326</v>
      </c>
      <c r="N335" t="s">
        <v>353</v>
      </c>
      <c r="O335" s="1">
        <v>4</v>
      </c>
      <c r="P335" s="1" t="str">
        <f>IFERROR(IF(ISNUMBER(Table1[[#This Row],[Safety_Rating2]]), REPT("★", Table1[[#This Row],[Safety_Rating2]]) &amp; REPT("☆", 5-Table1[[#This Row],[Safety_Rating2]]), "Unknown"), "Unknown")</f>
        <v>Unknown</v>
      </c>
      <c r="Q335" s="2" t="s">
        <v>376</v>
      </c>
      <c r="R335">
        <v>8443</v>
      </c>
      <c r="S335">
        <v>4</v>
      </c>
      <c r="T335" s="7">
        <f t="shared" si="5"/>
        <v>609834259.51000011</v>
      </c>
      <c r="U335" s="3">
        <f>Table1[[#This Row],[Range_km]]/Table1[[#This Row],[Battery_Capacity_kWh]]</f>
        <v>2.5316455696202533</v>
      </c>
      <c r="V335" s="4">
        <f>Table1[[#This Row],[Price_USD]]/Table1[[#This Row],[Range_km]]</f>
        <v>401.27538888888893</v>
      </c>
      <c r="W335" s="1" t="str">
        <f>_xlfn.IFS(Table1[[#This Row],[Price_USD]]&gt;80000,"Luxury", Table1[[#This Row],[Price_USD]]&gt;40000,"Premium",Table1[[#This Row],[Price_USD]]&lt;40000,"Budget")</f>
        <v>Premium</v>
      </c>
    </row>
    <row r="336" spans="3:23" x14ac:dyDescent="0.35">
      <c r="C336">
        <v>335</v>
      </c>
      <c r="D336" t="s">
        <v>62</v>
      </c>
      <c r="E336" t="s">
        <v>183</v>
      </c>
      <c r="F336">
        <v>2023</v>
      </c>
      <c r="G336" t="s">
        <v>263</v>
      </c>
      <c r="H336">
        <v>49.3</v>
      </c>
      <c r="I336">
        <v>274</v>
      </c>
      <c r="J336" t="s">
        <v>269</v>
      </c>
      <c r="K336">
        <v>8.1</v>
      </c>
      <c r="L336" s="5">
        <v>40535.4</v>
      </c>
      <c r="M336" t="s">
        <v>283</v>
      </c>
      <c r="N336" t="s">
        <v>356</v>
      </c>
      <c r="O336" s="1">
        <v>4</v>
      </c>
      <c r="P336" s="1" t="str">
        <f>IFERROR(IF(ISNUMBER(Table1[[#This Row],[Safety_Rating2]]), REPT("★", Table1[[#This Row],[Safety_Rating2]]) &amp; REPT("☆", 5-Table1[[#This Row],[Safety_Rating2]]), "Unknown"), "Unknown")</f>
        <v>★★★★☆</v>
      </c>
      <c r="Q336" s="1">
        <v>4</v>
      </c>
      <c r="R336">
        <v>7876</v>
      </c>
      <c r="S336">
        <v>5</v>
      </c>
      <c r="T336" s="7">
        <f t="shared" si="5"/>
        <v>319256810.40000004</v>
      </c>
      <c r="U336" s="3">
        <f>Table1[[#This Row],[Range_km]]/Table1[[#This Row],[Battery_Capacity_kWh]]</f>
        <v>5.5578093306288032</v>
      </c>
      <c r="V336" s="4">
        <f>Table1[[#This Row],[Price_USD]]/Table1[[#This Row],[Range_km]]</f>
        <v>147.93941605839416</v>
      </c>
      <c r="W336" s="1" t="str">
        <f>_xlfn.IFS(Table1[[#This Row],[Price_USD]]&gt;80000,"Luxury", Table1[[#This Row],[Price_USD]]&gt;40000,"Premium",Table1[[#This Row],[Price_USD]]&lt;40000,"Budget")</f>
        <v>Premium</v>
      </c>
    </row>
    <row r="337" spans="3:23" x14ac:dyDescent="0.35">
      <c r="C337">
        <v>336</v>
      </c>
      <c r="D337" t="s">
        <v>44</v>
      </c>
      <c r="E337" t="s">
        <v>211</v>
      </c>
      <c r="F337">
        <v>2019</v>
      </c>
      <c r="G337" t="s">
        <v>255</v>
      </c>
      <c r="H337">
        <v>98.7</v>
      </c>
      <c r="I337">
        <v>329</v>
      </c>
      <c r="J337" t="s">
        <v>265</v>
      </c>
      <c r="K337">
        <v>2.9</v>
      </c>
      <c r="L337" s="5">
        <v>46629.18</v>
      </c>
      <c r="M337" t="s">
        <v>281</v>
      </c>
      <c r="N337" t="s">
        <v>343</v>
      </c>
      <c r="O337" s="1">
        <v>2</v>
      </c>
      <c r="P337" s="1" t="str">
        <f>IFERROR(IF(ISNUMBER(Table1[[#This Row],[Safety_Rating2]]), REPT("★", Table1[[#This Row],[Safety_Rating2]]) &amp; REPT("☆", 5-Table1[[#This Row],[Safety_Rating2]]), "Unknown"), "Unknown")</f>
        <v>★★★☆☆</v>
      </c>
      <c r="Q337" s="1">
        <v>3</v>
      </c>
      <c r="R337">
        <v>14092</v>
      </c>
      <c r="S337">
        <v>3</v>
      </c>
      <c r="T337" s="7">
        <f t="shared" si="5"/>
        <v>657098404.56000006</v>
      </c>
      <c r="U337" s="3">
        <f>Table1[[#This Row],[Range_km]]/Table1[[#This Row],[Battery_Capacity_kWh]]</f>
        <v>3.333333333333333</v>
      </c>
      <c r="V337" s="4">
        <f>Table1[[#This Row],[Price_USD]]/Table1[[#This Row],[Range_km]]</f>
        <v>141.73003039513677</v>
      </c>
      <c r="W337" s="1" t="str">
        <f>_xlfn.IFS(Table1[[#This Row],[Price_USD]]&gt;80000,"Luxury", Table1[[#This Row],[Price_USD]]&gt;40000,"Premium",Table1[[#This Row],[Price_USD]]&lt;40000,"Budget")</f>
        <v>Premium</v>
      </c>
    </row>
    <row r="338" spans="3:23" x14ac:dyDescent="0.35">
      <c r="C338">
        <v>337</v>
      </c>
      <c r="D338" t="s">
        <v>60</v>
      </c>
      <c r="E338" t="s">
        <v>195</v>
      </c>
      <c r="F338">
        <v>2020</v>
      </c>
      <c r="G338" t="s">
        <v>256</v>
      </c>
      <c r="H338">
        <v>92.5</v>
      </c>
      <c r="I338">
        <v>585</v>
      </c>
      <c r="J338" t="s">
        <v>272</v>
      </c>
      <c r="K338">
        <v>2.6</v>
      </c>
      <c r="L338" s="5">
        <v>130742.7</v>
      </c>
      <c r="M338" t="s">
        <v>327</v>
      </c>
      <c r="N338" t="s">
        <v>359</v>
      </c>
      <c r="O338" s="1">
        <v>3</v>
      </c>
      <c r="P338" s="1" t="str">
        <f>IFERROR(IF(ISNUMBER(Table1[[#This Row],[Safety_Rating2]]), REPT("★", Table1[[#This Row],[Safety_Rating2]]) &amp; REPT("☆", 5-Table1[[#This Row],[Safety_Rating2]]), "Unknown"), "Unknown")</f>
        <v>★★★★★</v>
      </c>
      <c r="Q338" s="1">
        <v>5</v>
      </c>
      <c r="R338">
        <v>8971</v>
      </c>
      <c r="S338">
        <v>3</v>
      </c>
      <c r="T338" s="7">
        <f t="shared" si="5"/>
        <v>1172892761.7</v>
      </c>
      <c r="U338" s="3">
        <f>Table1[[#This Row],[Range_km]]/Table1[[#This Row],[Battery_Capacity_kWh]]</f>
        <v>6.3243243243243246</v>
      </c>
      <c r="V338" s="4">
        <f>Table1[[#This Row],[Price_USD]]/Table1[[#This Row],[Range_km]]</f>
        <v>223.49179487179487</v>
      </c>
      <c r="W338" s="1" t="str">
        <f>_xlfn.IFS(Table1[[#This Row],[Price_USD]]&gt;80000,"Luxury", Table1[[#This Row],[Price_USD]]&gt;40000,"Premium",Table1[[#This Row],[Price_USD]]&lt;40000,"Budget")</f>
        <v>Luxury</v>
      </c>
    </row>
    <row r="339" spans="3:23" x14ac:dyDescent="0.35">
      <c r="C339">
        <v>338</v>
      </c>
      <c r="D339" t="s">
        <v>54</v>
      </c>
      <c r="E339" t="s">
        <v>123</v>
      </c>
      <c r="F339">
        <v>2016</v>
      </c>
      <c r="G339" t="s">
        <v>260</v>
      </c>
      <c r="H339">
        <v>44</v>
      </c>
      <c r="I339">
        <v>490</v>
      </c>
      <c r="J339" t="s">
        <v>278</v>
      </c>
      <c r="K339">
        <v>7.5</v>
      </c>
      <c r="L339" s="5">
        <v>103483.44</v>
      </c>
      <c r="M339" t="s">
        <v>309</v>
      </c>
      <c r="N339" t="s">
        <v>363</v>
      </c>
      <c r="O339" s="1">
        <v>0</v>
      </c>
      <c r="P339" s="1" t="str">
        <f>IFERROR(IF(ISNUMBER(Table1[[#This Row],[Safety_Rating2]]), REPT("★", Table1[[#This Row],[Safety_Rating2]]) &amp; REPT("☆", 5-Table1[[#This Row],[Safety_Rating2]]), "Unknown"), "Unknown")</f>
        <v>★★★★☆</v>
      </c>
      <c r="Q339" s="1">
        <v>4</v>
      </c>
      <c r="R339">
        <v>4393</v>
      </c>
      <c r="S339">
        <v>5</v>
      </c>
      <c r="T339" s="7">
        <f t="shared" si="5"/>
        <v>454602751.92000002</v>
      </c>
      <c r="U339" s="3">
        <f>Table1[[#This Row],[Range_km]]/Table1[[#This Row],[Battery_Capacity_kWh]]</f>
        <v>11.136363636363637</v>
      </c>
      <c r="V339" s="4">
        <f>Table1[[#This Row],[Price_USD]]/Table1[[#This Row],[Range_km]]</f>
        <v>211.19069387755101</v>
      </c>
      <c r="W339" s="1" t="str">
        <f>_xlfn.IFS(Table1[[#This Row],[Price_USD]]&gt;80000,"Luxury", Table1[[#This Row],[Price_USD]]&gt;40000,"Premium",Table1[[#This Row],[Price_USD]]&lt;40000,"Budget")</f>
        <v>Luxury</v>
      </c>
    </row>
    <row r="340" spans="3:23" x14ac:dyDescent="0.35">
      <c r="C340">
        <v>339</v>
      </c>
      <c r="D340" t="s">
        <v>46</v>
      </c>
      <c r="E340" t="s">
        <v>108</v>
      </c>
      <c r="F340">
        <v>2025</v>
      </c>
      <c r="G340" t="s">
        <v>261</v>
      </c>
      <c r="H340">
        <v>43.9</v>
      </c>
      <c r="I340">
        <v>298</v>
      </c>
      <c r="J340" t="s">
        <v>271</v>
      </c>
      <c r="K340">
        <v>5.9</v>
      </c>
      <c r="L340" s="5">
        <v>49654.37</v>
      </c>
      <c r="M340" t="s">
        <v>299</v>
      </c>
      <c r="N340" t="s">
        <v>350</v>
      </c>
      <c r="O340" s="1">
        <v>0</v>
      </c>
      <c r="P340" s="1" t="str">
        <f>IFERROR(IF(ISNUMBER(Table1[[#This Row],[Safety_Rating2]]), REPT("★", Table1[[#This Row],[Safety_Rating2]]) &amp; REPT("☆", 5-Table1[[#This Row],[Safety_Rating2]]), "Unknown"), "Unknown")</f>
        <v>★★★☆☆</v>
      </c>
      <c r="Q340" s="1">
        <v>3</v>
      </c>
      <c r="R340">
        <v>6646</v>
      </c>
      <c r="S340">
        <v>3</v>
      </c>
      <c r="T340" s="7">
        <f t="shared" si="5"/>
        <v>330002943.02000004</v>
      </c>
      <c r="U340" s="3">
        <f>Table1[[#This Row],[Range_km]]/Table1[[#This Row],[Battery_Capacity_kWh]]</f>
        <v>6.7881548974943051</v>
      </c>
      <c r="V340" s="4">
        <f>Table1[[#This Row],[Price_USD]]/Table1[[#This Row],[Range_km]]</f>
        <v>166.62540268456377</v>
      </c>
      <c r="W340" s="1" t="str">
        <f>_xlfn.IFS(Table1[[#This Row],[Price_USD]]&gt;80000,"Luxury", Table1[[#This Row],[Price_USD]]&gt;40000,"Premium",Table1[[#This Row],[Price_USD]]&lt;40000,"Budget")</f>
        <v>Premium</v>
      </c>
    </row>
    <row r="341" spans="3:23" x14ac:dyDescent="0.35">
      <c r="C341">
        <v>340</v>
      </c>
      <c r="D341" t="s">
        <v>19</v>
      </c>
      <c r="E341" t="s">
        <v>126</v>
      </c>
      <c r="F341">
        <v>2022</v>
      </c>
      <c r="G341" t="s">
        <v>251</v>
      </c>
      <c r="H341">
        <v>100.2</v>
      </c>
      <c r="I341">
        <v>452</v>
      </c>
      <c r="J341" t="s">
        <v>270</v>
      </c>
      <c r="K341">
        <v>10.5</v>
      </c>
      <c r="L341" s="5">
        <v>136510.43</v>
      </c>
      <c r="M341" t="s">
        <v>317</v>
      </c>
      <c r="N341" t="s">
        <v>365</v>
      </c>
      <c r="O341" s="1">
        <v>4</v>
      </c>
      <c r="P341" s="1" t="str">
        <f>IFERROR(IF(ISNUMBER(Table1[[#This Row],[Safety_Rating2]]), REPT("★", Table1[[#This Row],[Safety_Rating2]]) &amp; REPT("☆", 5-Table1[[#This Row],[Safety_Rating2]]), "Unknown"), "Unknown")</f>
        <v>★★★★☆</v>
      </c>
      <c r="Q341" s="1">
        <v>4</v>
      </c>
      <c r="R341">
        <v>12915</v>
      </c>
      <c r="S341">
        <v>5</v>
      </c>
      <c r="T341" s="7">
        <f t="shared" si="5"/>
        <v>1763032203.4499998</v>
      </c>
      <c r="U341" s="3">
        <f>Table1[[#This Row],[Range_km]]/Table1[[#This Row],[Battery_Capacity_kWh]]</f>
        <v>4.5109780439121758</v>
      </c>
      <c r="V341" s="4">
        <f>Table1[[#This Row],[Price_USD]]/Table1[[#This Row],[Range_km]]</f>
        <v>302.01422566371679</v>
      </c>
      <c r="W341" s="1" t="str">
        <f>_xlfn.IFS(Table1[[#This Row],[Price_USD]]&gt;80000,"Luxury", Table1[[#This Row],[Price_USD]]&gt;40000,"Premium",Table1[[#This Row],[Price_USD]]&lt;40000,"Budget")</f>
        <v>Luxury</v>
      </c>
    </row>
    <row r="342" spans="3:23" x14ac:dyDescent="0.35">
      <c r="C342">
        <v>341</v>
      </c>
      <c r="D342" t="s">
        <v>67</v>
      </c>
      <c r="E342" t="s">
        <v>208</v>
      </c>
      <c r="F342">
        <v>2023</v>
      </c>
      <c r="G342" t="s">
        <v>256</v>
      </c>
      <c r="H342">
        <v>78.7</v>
      </c>
      <c r="I342">
        <v>523</v>
      </c>
      <c r="J342" t="s">
        <v>267</v>
      </c>
      <c r="K342">
        <v>10.6</v>
      </c>
      <c r="L342" s="5">
        <v>59486.6</v>
      </c>
      <c r="M342" t="s">
        <v>281</v>
      </c>
      <c r="N342" t="s">
        <v>365</v>
      </c>
      <c r="O342" s="1">
        <v>0</v>
      </c>
      <c r="P342" s="1" t="str">
        <f>IFERROR(IF(ISNUMBER(Table1[[#This Row],[Safety_Rating2]]), REPT("★", Table1[[#This Row],[Safety_Rating2]]) &amp; REPT("☆", 5-Table1[[#This Row],[Safety_Rating2]]), "Unknown"), "Unknown")</f>
        <v>★★★★★</v>
      </c>
      <c r="Q342" s="1">
        <v>5</v>
      </c>
      <c r="R342">
        <v>1615</v>
      </c>
      <c r="S342">
        <v>3</v>
      </c>
      <c r="T342" s="7">
        <f t="shared" si="5"/>
        <v>96070859</v>
      </c>
      <c r="U342" s="3">
        <f>Table1[[#This Row],[Range_km]]/Table1[[#This Row],[Battery_Capacity_kWh]]</f>
        <v>6.6454891994917409</v>
      </c>
      <c r="V342" s="4">
        <f>Table1[[#This Row],[Price_USD]]/Table1[[#This Row],[Range_km]]</f>
        <v>113.74110898661567</v>
      </c>
      <c r="W342" s="1" t="str">
        <f>_xlfn.IFS(Table1[[#This Row],[Price_USD]]&gt;80000,"Luxury", Table1[[#This Row],[Price_USD]]&gt;40000,"Premium",Table1[[#This Row],[Price_USD]]&lt;40000,"Budget")</f>
        <v>Premium</v>
      </c>
    </row>
    <row r="343" spans="3:23" x14ac:dyDescent="0.35">
      <c r="C343">
        <v>342</v>
      </c>
      <c r="D343" t="s">
        <v>49</v>
      </c>
      <c r="E343" t="s">
        <v>114</v>
      </c>
      <c r="F343">
        <v>2021</v>
      </c>
      <c r="G343" t="s">
        <v>255</v>
      </c>
      <c r="H343">
        <v>59.6</v>
      </c>
      <c r="I343">
        <v>523</v>
      </c>
      <c r="J343" t="s">
        <v>273</v>
      </c>
      <c r="K343">
        <v>5.8</v>
      </c>
      <c r="L343" s="5">
        <v>80695.460000000006</v>
      </c>
      <c r="M343" t="s">
        <v>322</v>
      </c>
      <c r="N343" t="s">
        <v>344</v>
      </c>
      <c r="O343" s="1">
        <v>1</v>
      </c>
      <c r="P343" s="1" t="str">
        <f>IFERROR(IF(ISNUMBER(Table1[[#This Row],[Safety_Rating2]]), REPT("★", Table1[[#This Row],[Safety_Rating2]]) &amp; REPT("☆", 5-Table1[[#This Row],[Safety_Rating2]]), "Unknown"), "Unknown")</f>
        <v>★★★☆☆</v>
      </c>
      <c r="Q343" s="1">
        <v>3</v>
      </c>
      <c r="R343">
        <v>16405</v>
      </c>
      <c r="S343">
        <v>3</v>
      </c>
      <c r="T343" s="7">
        <f t="shared" si="5"/>
        <v>1323809021.3000002</v>
      </c>
      <c r="U343" s="3">
        <f>Table1[[#This Row],[Range_km]]/Table1[[#This Row],[Battery_Capacity_kWh]]</f>
        <v>8.775167785234899</v>
      </c>
      <c r="V343" s="4">
        <f>Table1[[#This Row],[Price_USD]]/Table1[[#This Row],[Range_km]]</f>
        <v>154.2934225621415</v>
      </c>
      <c r="W343" s="1" t="str">
        <f>_xlfn.IFS(Table1[[#This Row],[Price_USD]]&gt;80000,"Luxury", Table1[[#This Row],[Price_USD]]&gt;40000,"Premium",Table1[[#This Row],[Price_USD]]&lt;40000,"Budget")</f>
        <v>Luxury</v>
      </c>
    </row>
    <row r="344" spans="3:23" x14ac:dyDescent="0.35">
      <c r="C344">
        <v>343</v>
      </c>
      <c r="D344" t="s">
        <v>37</v>
      </c>
      <c r="E344" t="s">
        <v>185</v>
      </c>
      <c r="F344">
        <v>2021</v>
      </c>
      <c r="G344" t="s">
        <v>253</v>
      </c>
      <c r="H344">
        <v>62</v>
      </c>
      <c r="I344">
        <v>112</v>
      </c>
      <c r="J344" t="s">
        <v>276</v>
      </c>
      <c r="K344">
        <v>5.7</v>
      </c>
      <c r="L344" s="5">
        <v>137594.1</v>
      </c>
      <c r="M344" t="s">
        <v>289</v>
      </c>
      <c r="N344" t="s">
        <v>340</v>
      </c>
      <c r="O344" s="2" t="s">
        <v>376</v>
      </c>
      <c r="P344" s="1" t="str">
        <f>IFERROR(IF(ISNUMBER(Table1[[#This Row],[Safety_Rating2]]), REPT("★", Table1[[#This Row],[Safety_Rating2]]) &amp; REPT("☆", 5-Table1[[#This Row],[Safety_Rating2]]), "Unknown"), "Unknown")</f>
        <v>★★★★★</v>
      </c>
      <c r="Q344" s="1">
        <v>5</v>
      </c>
      <c r="R344">
        <v>5373</v>
      </c>
      <c r="S344">
        <v>5</v>
      </c>
      <c r="T344" s="7">
        <f t="shared" si="5"/>
        <v>739293099.30000007</v>
      </c>
      <c r="U344" s="3">
        <f>Table1[[#This Row],[Range_km]]/Table1[[#This Row],[Battery_Capacity_kWh]]</f>
        <v>1.8064516129032258</v>
      </c>
      <c r="V344" s="4">
        <f>Table1[[#This Row],[Price_USD]]/Table1[[#This Row],[Range_km]]</f>
        <v>1228.51875</v>
      </c>
      <c r="W344" s="1" t="str">
        <f>_xlfn.IFS(Table1[[#This Row],[Price_USD]]&gt;80000,"Luxury", Table1[[#This Row],[Price_USD]]&gt;40000,"Premium",Table1[[#This Row],[Price_USD]]&lt;40000,"Budget")</f>
        <v>Luxury</v>
      </c>
    </row>
    <row r="345" spans="3:23" x14ac:dyDescent="0.35">
      <c r="C345">
        <v>344</v>
      </c>
      <c r="D345" t="s">
        <v>64</v>
      </c>
      <c r="E345" t="s">
        <v>212</v>
      </c>
      <c r="F345">
        <v>2016</v>
      </c>
      <c r="G345" t="s">
        <v>256</v>
      </c>
      <c r="H345">
        <v>111.8</v>
      </c>
      <c r="I345">
        <v>424</v>
      </c>
      <c r="J345" t="s">
        <v>279</v>
      </c>
      <c r="K345">
        <v>1.5</v>
      </c>
      <c r="L345" s="5">
        <v>114873.49</v>
      </c>
      <c r="M345" t="s">
        <v>330</v>
      </c>
      <c r="N345" t="s">
        <v>371</v>
      </c>
      <c r="O345" s="1">
        <v>1</v>
      </c>
      <c r="P345" s="1" t="str">
        <f>IFERROR(IF(ISNUMBER(Table1[[#This Row],[Safety_Rating2]]), REPT("★", Table1[[#This Row],[Safety_Rating2]]) &amp; REPT("☆", 5-Table1[[#This Row],[Safety_Rating2]]), "Unknown"), "Unknown")</f>
        <v>★★★☆☆</v>
      </c>
      <c r="Q345" s="1">
        <v>3</v>
      </c>
      <c r="R345">
        <v>10983</v>
      </c>
      <c r="S345">
        <v>5</v>
      </c>
      <c r="T345" s="7">
        <f t="shared" si="5"/>
        <v>1261655540.6700001</v>
      </c>
      <c r="U345" s="3">
        <f>Table1[[#This Row],[Range_km]]/Table1[[#This Row],[Battery_Capacity_kWh]]</f>
        <v>3.7924865831842576</v>
      </c>
      <c r="V345" s="4">
        <f>Table1[[#This Row],[Price_USD]]/Table1[[#This Row],[Range_km]]</f>
        <v>270.9280424528302</v>
      </c>
      <c r="W345" s="1" t="str">
        <f>_xlfn.IFS(Table1[[#This Row],[Price_USD]]&gt;80000,"Luxury", Table1[[#This Row],[Price_USD]]&gt;40000,"Premium",Table1[[#This Row],[Price_USD]]&lt;40000,"Budget")</f>
        <v>Luxury</v>
      </c>
    </row>
    <row r="346" spans="3:23" x14ac:dyDescent="0.35">
      <c r="C346">
        <v>345</v>
      </c>
      <c r="D346" t="s">
        <v>27</v>
      </c>
      <c r="E346" t="s">
        <v>89</v>
      </c>
      <c r="F346">
        <v>2017</v>
      </c>
      <c r="G346" t="s">
        <v>251</v>
      </c>
      <c r="H346">
        <v>38.799999999999997</v>
      </c>
      <c r="I346">
        <v>493</v>
      </c>
      <c r="J346" t="s">
        <v>267</v>
      </c>
      <c r="K346">
        <v>5.3</v>
      </c>
      <c r="L346" s="5">
        <v>67142.2</v>
      </c>
      <c r="M346" t="s">
        <v>311</v>
      </c>
      <c r="N346" t="s">
        <v>374</v>
      </c>
      <c r="O346" s="1">
        <v>1</v>
      </c>
      <c r="P346" s="1" t="str">
        <f>IFERROR(IF(ISNUMBER(Table1[[#This Row],[Safety_Rating2]]), REPT("★", Table1[[#This Row],[Safety_Rating2]]) &amp; REPT("☆", 5-Table1[[#This Row],[Safety_Rating2]]), "Unknown"), "Unknown")</f>
        <v>★★★☆☆</v>
      </c>
      <c r="Q346" s="1">
        <v>3</v>
      </c>
      <c r="R346">
        <v>115</v>
      </c>
      <c r="S346">
        <v>5</v>
      </c>
      <c r="T346" s="7">
        <f t="shared" si="5"/>
        <v>7721353</v>
      </c>
      <c r="U346" s="3">
        <f>Table1[[#This Row],[Range_km]]/Table1[[#This Row],[Battery_Capacity_kWh]]</f>
        <v>12.70618556701031</v>
      </c>
      <c r="V346" s="4">
        <f>Table1[[#This Row],[Price_USD]]/Table1[[#This Row],[Range_km]]</f>
        <v>136.19107505070994</v>
      </c>
      <c r="W346" s="1" t="str">
        <f>_xlfn.IFS(Table1[[#This Row],[Price_USD]]&gt;80000,"Luxury", Table1[[#This Row],[Price_USD]]&gt;40000,"Premium",Table1[[#This Row],[Price_USD]]&lt;40000,"Budget")</f>
        <v>Premium</v>
      </c>
    </row>
    <row r="347" spans="3:23" x14ac:dyDescent="0.35">
      <c r="C347">
        <v>346</v>
      </c>
      <c r="D347" t="s">
        <v>23</v>
      </c>
      <c r="E347" t="s">
        <v>148</v>
      </c>
      <c r="F347">
        <v>2015</v>
      </c>
      <c r="G347" t="s">
        <v>262</v>
      </c>
      <c r="H347">
        <v>84.7</v>
      </c>
      <c r="I347">
        <v>355</v>
      </c>
      <c r="J347" t="s">
        <v>275</v>
      </c>
      <c r="K347">
        <v>7.5</v>
      </c>
      <c r="L347" s="5">
        <v>89216.02</v>
      </c>
      <c r="M347" t="s">
        <v>318</v>
      </c>
      <c r="N347" t="s">
        <v>366</v>
      </c>
      <c r="O347" s="1">
        <v>3</v>
      </c>
      <c r="P347" s="1" t="str">
        <f>IFERROR(IF(ISNUMBER(Table1[[#This Row],[Safety_Rating2]]), REPT("★", Table1[[#This Row],[Safety_Rating2]]) &amp; REPT("☆", 5-Table1[[#This Row],[Safety_Rating2]]), "Unknown"), "Unknown")</f>
        <v>Unknown</v>
      </c>
      <c r="Q347" s="2" t="s">
        <v>376</v>
      </c>
      <c r="R347">
        <v>19664</v>
      </c>
      <c r="S347">
        <v>3</v>
      </c>
      <c r="T347" s="7">
        <f t="shared" si="5"/>
        <v>1754343817.28</v>
      </c>
      <c r="U347" s="3">
        <f>Table1[[#This Row],[Range_km]]/Table1[[#This Row],[Battery_Capacity_kWh]]</f>
        <v>4.1912632821723728</v>
      </c>
      <c r="V347" s="4">
        <f>Table1[[#This Row],[Price_USD]]/Table1[[#This Row],[Range_km]]</f>
        <v>251.31273239436621</v>
      </c>
      <c r="W347" s="1" t="str">
        <f>_xlfn.IFS(Table1[[#This Row],[Price_USD]]&gt;80000,"Luxury", Table1[[#This Row],[Price_USD]]&gt;40000,"Premium",Table1[[#This Row],[Price_USD]]&lt;40000,"Budget")</f>
        <v>Luxury</v>
      </c>
    </row>
    <row r="348" spans="3:23" x14ac:dyDescent="0.35">
      <c r="C348">
        <v>347</v>
      </c>
      <c r="D348" t="s">
        <v>32</v>
      </c>
      <c r="E348" t="s">
        <v>206</v>
      </c>
      <c r="F348">
        <v>2024</v>
      </c>
      <c r="G348" t="s">
        <v>257</v>
      </c>
      <c r="H348">
        <v>92.5</v>
      </c>
      <c r="I348">
        <v>522</v>
      </c>
      <c r="J348" t="s">
        <v>277</v>
      </c>
      <c r="K348">
        <v>1.1000000000000001</v>
      </c>
      <c r="L348" s="5">
        <v>47790.74</v>
      </c>
      <c r="M348" t="s">
        <v>286</v>
      </c>
      <c r="N348" t="s">
        <v>370</v>
      </c>
      <c r="O348" s="2" t="s">
        <v>376</v>
      </c>
      <c r="P348" s="1" t="str">
        <f>IFERROR(IF(ISNUMBER(Table1[[#This Row],[Safety_Rating2]]), REPT("★", Table1[[#This Row],[Safety_Rating2]]) &amp; REPT("☆", 5-Table1[[#This Row],[Safety_Rating2]]), "Unknown"), "Unknown")</f>
        <v>★★★★★</v>
      </c>
      <c r="Q348" s="1">
        <v>5</v>
      </c>
      <c r="R348">
        <v>9779</v>
      </c>
      <c r="S348">
        <v>4</v>
      </c>
      <c r="T348" s="7">
        <f t="shared" si="5"/>
        <v>467345646.45999998</v>
      </c>
      <c r="U348" s="3">
        <f>Table1[[#This Row],[Range_km]]/Table1[[#This Row],[Battery_Capacity_kWh]]</f>
        <v>5.6432432432432433</v>
      </c>
      <c r="V348" s="4">
        <f>Table1[[#This Row],[Price_USD]]/Table1[[#This Row],[Range_km]]</f>
        <v>91.5531417624521</v>
      </c>
      <c r="W348" s="1" t="str">
        <f>_xlfn.IFS(Table1[[#This Row],[Price_USD]]&gt;80000,"Luxury", Table1[[#This Row],[Price_USD]]&gt;40000,"Premium",Table1[[#This Row],[Price_USD]]&lt;40000,"Budget")</f>
        <v>Premium</v>
      </c>
    </row>
    <row r="349" spans="3:23" x14ac:dyDescent="0.35">
      <c r="C349">
        <v>348</v>
      </c>
      <c r="D349" t="s">
        <v>55</v>
      </c>
      <c r="E349" t="s">
        <v>128</v>
      </c>
      <c r="F349">
        <v>2016</v>
      </c>
      <c r="G349" t="s">
        <v>253</v>
      </c>
      <c r="H349">
        <v>149.19999999999999</v>
      </c>
      <c r="I349">
        <v>182</v>
      </c>
      <c r="J349" t="s">
        <v>273</v>
      </c>
      <c r="K349">
        <v>7.5</v>
      </c>
      <c r="L349" s="5">
        <v>112981.63</v>
      </c>
      <c r="M349" t="s">
        <v>309</v>
      </c>
      <c r="N349" t="s">
        <v>368</v>
      </c>
      <c r="O349" s="1">
        <v>1</v>
      </c>
      <c r="P349" s="1" t="str">
        <f>IFERROR(IF(ISNUMBER(Table1[[#This Row],[Safety_Rating2]]), REPT("★", Table1[[#This Row],[Safety_Rating2]]) &amp; REPT("☆", 5-Table1[[#This Row],[Safety_Rating2]]), "Unknown"), "Unknown")</f>
        <v>★★★★☆</v>
      </c>
      <c r="Q349" s="1">
        <v>4</v>
      </c>
      <c r="R349">
        <v>1174</v>
      </c>
      <c r="S349">
        <v>3</v>
      </c>
      <c r="T349" s="7">
        <f t="shared" si="5"/>
        <v>132640433.62</v>
      </c>
      <c r="U349" s="3">
        <f>Table1[[#This Row],[Range_km]]/Table1[[#This Row],[Battery_Capacity_kWh]]</f>
        <v>1.219839142091153</v>
      </c>
      <c r="V349" s="4">
        <f>Table1[[#This Row],[Price_USD]]/Table1[[#This Row],[Range_km]]</f>
        <v>620.77818681318684</v>
      </c>
      <c r="W349" s="1" t="str">
        <f>_xlfn.IFS(Table1[[#This Row],[Price_USD]]&gt;80000,"Luxury", Table1[[#This Row],[Price_USD]]&gt;40000,"Premium",Table1[[#This Row],[Price_USD]]&lt;40000,"Budget")</f>
        <v>Luxury</v>
      </c>
    </row>
    <row r="350" spans="3:23" x14ac:dyDescent="0.35">
      <c r="C350">
        <v>349</v>
      </c>
      <c r="D350" t="s">
        <v>54</v>
      </c>
      <c r="E350" t="s">
        <v>213</v>
      </c>
      <c r="F350">
        <v>2020</v>
      </c>
      <c r="G350" t="s">
        <v>261</v>
      </c>
      <c r="H350">
        <v>136.69999999999999</v>
      </c>
      <c r="I350">
        <v>519</v>
      </c>
      <c r="J350" t="s">
        <v>280</v>
      </c>
      <c r="K350">
        <v>9.1999999999999993</v>
      </c>
      <c r="L350" s="5">
        <v>131197.16</v>
      </c>
      <c r="M350" t="s">
        <v>324</v>
      </c>
      <c r="N350" t="s">
        <v>375</v>
      </c>
      <c r="O350" s="1">
        <v>0</v>
      </c>
      <c r="P350" s="1" t="str">
        <f>IFERROR(IF(ISNUMBER(Table1[[#This Row],[Safety_Rating2]]), REPT("★", Table1[[#This Row],[Safety_Rating2]]) &amp; REPT("☆", 5-Table1[[#This Row],[Safety_Rating2]]), "Unknown"), "Unknown")</f>
        <v>★★★★★</v>
      </c>
      <c r="Q350" s="1">
        <v>5</v>
      </c>
      <c r="R350">
        <v>13558</v>
      </c>
      <c r="S350">
        <v>5</v>
      </c>
      <c r="T350" s="7">
        <f t="shared" si="5"/>
        <v>1778771095.28</v>
      </c>
      <c r="U350" s="3">
        <f>Table1[[#This Row],[Range_km]]/Table1[[#This Row],[Battery_Capacity_kWh]]</f>
        <v>3.7966349670812001</v>
      </c>
      <c r="V350" s="4">
        <f>Table1[[#This Row],[Price_USD]]/Table1[[#This Row],[Range_km]]</f>
        <v>252.78836223506744</v>
      </c>
      <c r="W350" s="1" t="str">
        <f>_xlfn.IFS(Table1[[#This Row],[Price_USD]]&gt;80000,"Luxury", Table1[[#This Row],[Price_USD]]&gt;40000,"Premium",Table1[[#This Row],[Price_USD]]&lt;40000,"Budget")</f>
        <v>Luxury</v>
      </c>
    </row>
    <row r="351" spans="3:23" x14ac:dyDescent="0.35">
      <c r="C351">
        <v>350</v>
      </c>
      <c r="D351" t="s">
        <v>53</v>
      </c>
      <c r="E351" t="s">
        <v>122</v>
      </c>
      <c r="F351">
        <v>2018</v>
      </c>
      <c r="G351" t="s">
        <v>259</v>
      </c>
      <c r="H351">
        <v>27.6</v>
      </c>
      <c r="I351">
        <v>392</v>
      </c>
      <c r="J351" t="s">
        <v>280</v>
      </c>
      <c r="K351">
        <v>6.1</v>
      </c>
      <c r="L351" s="5">
        <v>112638.51</v>
      </c>
      <c r="M351" t="s">
        <v>295</v>
      </c>
      <c r="N351" t="s">
        <v>375</v>
      </c>
      <c r="O351" s="1">
        <v>2</v>
      </c>
      <c r="P351" s="1" t="str">
        <f>IFERROR(IF(ISNUMBER(Table1[[#This Row],[Safety_Rating2]]), REPT("★", Table1[[#This Row],[Safety_Rating2]]) &amp; REPT("☆", 5-Table1[[#This Row],[Safety_Rating2]]), "Unknown"), "Unknown")</f>
        <v>★★★★★</v>
      </c>
      <c r="Q351" s="1">
        <v>5</v>
      </c>
      <c r="R351">
        <v>11595</v>
      </c>
      <c r="S351">
        <v>3</v>
      </c>
      <c r="T351" s="7">
        <f t="shared" si="5"/>
        <v>1306043523.45</v>
      </c>
      <c r="U351" s="3">
        <f>Table1[[#This Row],[Range_km]]/Table1[[#This Row],[Battery_Capacity_kWh]]</f>
        <v>14.202898550724637</v>
      </c>
      <c r="V351" s="4">
        <f>Table1[[#This Row],[Price_USD]]/Table1[[#This Row],[Range_km]]</f>
        <v>287.34313775510202</v>
      </c>
      <c r="W351" s="1" t="str">
        <f>_xlfn.IFS(Table1[[#This Row],[Price_USD]]&gt;80000,"Luxury", Table1[[#This Row],[Price_USD]]&gt;40000,"Premium",Table1[[#This Row],[Price_USD]]&lt;40000,"Budget")</f>
        <v>Luxury</v>
      </c>
    </row>
    <row r="352" spans="3:23" x14ac:dyDescent="0.35">
      <c r="C352">
        <v>351</v>
      </c>
      <c r="D352" t="s">
        <v>45</v>
      </c>
      <c r="E352" t="s">
        <v>120</v>
      </c>
      <c r="F352">
        <v>2023</v>
      </c>
      <c r="G352" t="s">
        <v>250</v>
      </c>
      <c r="H352">
        <v>102.1</v>
      </c>
      <c r="I352">
        <v>352</v>
      </c>
      <c r="J352" t="s">
        <v>276</v>
      </c>
      <c r="K352">
        <v>10.7</v>
      </c>
      <c r="L352" s="5">
        <v>57926.6</v>
      </c>
      <c r="M352" t="s">
        <v>315</v>
      </c>
      <c r="N352" t="s">
        <v>343</v>
      </c>
      <c r="O352" s="2" t="s">
        <v>376</v>
      </c>
      <c r="P352" s="1" t="str">
        <f>IFERROR(IF(ISNUMBER(Table1[[#This Row],[Safety_Rating2]]), REPT("★", Table1[[#This Row],[Safety_Rating2]]) &amp; REPT("☆", 5-Table1[[#This Row],[Safety_Rating2]]), "Unknown"), "Unknown")</f>
        <v>★★★☆☆</v>
      </c>
      <c r="Q352" s="1">
        <v>3</v>
      </c>
      <c r="R352">
        <v>6793</v>
      </c>
      <c r="S352">
        <v>5</v>
      </c>
      <c r="T352" s="7">
        <f t="shared" si="5"/>
        <v>393495393.80000001</v>
      </c>
      <c r="U352" s="3">
        <f>Table1[[#This Row],[Range_km]]/Table1[[#This Row],[Battery_Capacity_kWh]]</f>
        <v>3.447600391772772</v>
      </c>
      <c r="V352" s="4">
        <f>Table1[[#This Row],[Price_USD]]/Table1[[#This Row],[Range_km]]</f>
        <v>164.56420454545454</v>
      </c>
      <c r="W352" s="1" t="str">
        <f>_xlfn.IFS(Table1[[#This Row],[Price_USD]]&gt;80000,"Luxury", Table1[[#This Row],[Price_USD]]&gt;40000,"Premium",Table1[[#This Row],[Price_USD]]&lt;40000,"Budget")</f>
        <v>Premium</v>
      </c>
    </row>
    <row r="353" spans="3:23" x14ac:dyDescent="0.35">
      <c r="C353">
        <v>352</v>
      </c>
      <c r="D353" t="s">
        <v>39</v>
      </c>
      <c r="E353" t="s">
        <v>97</v>
      </c>
      <c r="F353">
        <v>2015</v>
      </c>
      <c r="G353" t="s">
        <v>261</v>
      </c>
      <c r="H353">
        <v>65.5</v>
      </c>
      <c r="I353">
        <v>512</v>
      </c>
      <c r="J353" t="s">
        <v>277</v>
      </c>
      <c r="K353">
        <v>0.6</v>
      </c>
      <c r="L353" s="5">
        <v>54142.46</v>
      </c>
      <c r="M353" t="s">
        <v>315</v>
      </c>
      <c r="N353" t="s">
        <v>364</v>
      </c>
      <c r="O353" s="1">
        <v>2</v>
      </c>
      <c r="P353" s="1" t="str">
        <f>IFERROR(IF(ISNUMBER(Table1[[#This Row],[Safety_Rating2]]), REPT("★", Table1[[#This Row],[Safety_Rating2]]) &amp; REPT("☆", 5-Table1[[#This Row],[Safety_Rating2]]), "Unknown"), "Unknown")</f>
        <v>★★★☆☆</v>
      </c>
      <c r="Q353" s="1">
        <v>3</v>
      </c>
      <c r="R353">
        <v>3730</v>
      </c>
      <c r="S353">
        <v>5</v>
      </c>
      <c r="T353" s="7">
        <f t="shared" si="5"/>
        <v>201951375.79999998</v>
      </c>
      <c r="U353" s="3">
        <f>Table1[[#This Row],[Range_km]]/Table1[[#This Row],[Battery_Capacity_kWh]]</f>
        <v>7.8167938931297707</v>
      </c>
      <c r="V353" s="4">
        <f>Table1[[#This Row],[Price_USD]]/Table1[[#This Row],[Range_km]]</f>
        <v>105.7469921875</v>
      </c>
      <c r="W353" s="1" t="str">
        <f>_xlfn.IFS(Table1[[#This Row],[Price_USD]]&gt;80000,"Luxury", Table1[[#This Row],[Price_USD]]&gt;40000,"Premium",Table1[[#This Row],[Price_USD]]&lt;40000,"Budget")</f>
        <v>Premium</v>
      </c>
    </row>
    <row r="354" spans="3:23" x14ac:dyDescent="0.35">
      <c r="C354">
        <v>353</v>
      </c>
      <c r="D354" t="s">
        <v>68</v>
      </c>
      <c r="E354" t="s">
        <v>214</v>
      </c>
      <c r="F354">
        <v>2021</v>
      </c>
      <c r="G354" t="s">
        <v>250</v>
      </c>
      <c r="H354">
        <v>94</v>
      </c>
      <c r="I354">
        <v>591</v>
      </c>
      <c r="J354" t="s">
        <v>275</v>
      </c>
      <c r="K354">
        <v>10.1</v>
      </c>
      <c r="L354" s="5">
        <v>53281.87</v>
      </c>
      <c r="M354" t="s">
        <v>305</v>
      </c>
      <c r="N354" t="s">
        <v>342</v>
      </c>
      <c r="O354" s="1">
        <v>3</v>
      </c>
      <c r="P354" s="1" t="str">
        <f>IFERROR(IF(ISNUMBER(Table1[[#This Row],[Safety_Rating2]]), REPT("★", Table1[[#This Row],[Safety_Rating2]]) &amp; REPT("☆", 5-Table1[[#This Row],[Safety_Rating2]]), "Unknown"), "Unknown")</f>
        <v>★★★★★</v>
      </c>
      <c r="Q354" s="1">
        <v>5</v>
      </c>
      <c r="R354">
        <v>4448</v>
      </c>
      <c r="S354">
        <v>4</v>
      </c>
      <c r="T354" s="7">
        <f t="shared" si="5"/>
        <v>236997757.76000002</v>
      </c>
      <c r="U354" s="3">
        <f>Table1[[#This Row],[Range_km]]/Table1[[#This Row],[Battery_Capacity_kWh]]</f>
        <v>6.2872340425531918</v>
      </c>
      <c r="V354" s="4">
        <f>Table1[[#This Row],[Price_USD]]/Table1[[#This Row],[Range_km]]</f>
        <v>90.155448392555002</v>
      </c>
      <c r="W354" s="1" t="str">
        <f>_xlfn.IFS(Table1[[#This Row],[Price_USD]]&gt;80000,"Luxury", Table1[[#This Row],[Price_USD]]&gt;40000,"Premium",Table1[[#This Row],[Price_USD]]&lt;40000,"Budget")</f>
        <v>Premium</v>
      </c>
    </row>
    <row r="355" spans="3:23" x14ac:dyDescent="0.35">
      <c r="C355">
        <v>354</v>
      </c>
      <c r="D355" t="s">
        <v>44</v>
      </c>
      <c r="E355" t="s">
        <v>211</v>
      </c>
      <c r="F355">
        <v>2023</v>
      </c>
      <c r="G355" t="s">
        <v>255</v>
      </c>
      <c r="H355">
        <v>63.6</v>
      </c>
      <c r="I355">
        <v>501</v>
      </c>
      <c r="J355" t="s">
        <v>274</v>
      </c>
      <c r="K355">
        <v>11.2</v>
      </c>
      <c r="L355" s="5">
        <v>36722.67</v>
      </c>
      <c r="M355" t="s">
        <v>320</v>
      </c>
      <c r="N355" t="s">
        <v>353</v>
      </c>
      <c r="O355" s="1">
        <v>5</v>
      </c>
      <c r="P355" s="1" t="str">
        <f>IFERROR(IF(ISNUMBER(Table1[[#This Row],[Safety_Rating2]]), REPT("★", Table1[[#This Row],[Safety_Rating2]]) &amp; REPT("☆", 5-Table1[[#This Row],[Safety_Rating2]]), "Unknown"), "Unknown")</f>
        <v>★★★☆☆</v>
      </c>
      <c r="Q355" s="1">
        <v>3</v>
      </c>
      <c r="R355">
        <v>18920</v>
      </c>
      <c r="S355">
        <v>5</v>
      </c>
      <c r="T355" s="7">
        <f t="shared" si="5"/>
        <v>694792916.39999998</v>
      </c>
      <c r="U355" s="3">
        <f>Table1[[#This Row],[Range_km]]/Table1[[#This Row],[Battery_Capacity_kWh]]</f>
        <v>7.8773584905660377</v>
      </c>
      <c r="V355" s="4">
        <f>Table1[[#This Row],[Price_USD]]/Table1[[#This Row],[Range_km]]</f>
        <v>73.298742514970058</v>
      </c>
      <c r="W355" s="1" t="str">
        <f>_xlfn.IFS(Table1[[#This Row],[Price_USD]]&gt;80000,"Luxury", Table1[[#This Row],[Price_USD]]&gt;40000,"Premium",Table1[[#This Row],[Price_USD]]&lt;40000,"Budget")</f>
        <v>Budget</v>
      </c>
    </row>
    <row r="356" spans="3:23" x14ac:dyDescent="0.35">
      <c r="C356">
        <v>355</v>
      </c>
      <c r="D356" t="s">
        <v>68</v>
      </c>
      <c r="E356" t="s">
        <v>214</v>
      </c>
      <c r="F356">
        <v>2016</v>
      </c>
      <c r="G356" t="s">
        <v>260</v>
      </c>
      <c r="H356">
        <v>56.5</v>
      </c>
      <c r="I356">
        <v>115</v>
      </c>
      <c r="J356" t="s">
        <v>270</v>
      </c>
      <c r="K356">
        <v>11.8</v>
      </c>
      <c r="L356" s="5">
        <v>105181.3</v>
      </c>
      <c r="M356" t="s">
        <v>305</v>
      </c>
      <c r="N356" t="s">
        <v>337</v>
      </c>
      <c r="O356" s="1">
        <v>3</v>
      </c>
      <c r="P356" s="1" t="str">
        <f>IFERROR(IF(ISNUMBER(Table1[[#This Row],[Safety_Rating2]]), REPT("★", Table1[[#This Row],[Safety_Rating2]]) &amp; REPT("☆", 5-Table1[[#This Row],[Safety_Rating2]]), "Unknown"), "Unknown")</f>
        <v>★★★★☆</v>
      </c>
      <c r="Q356" s="1">
        <v>4</v>
      </c>
      <c r="R356">
        <v>10305</v>
      </c>
      <c r="S356">
        <v>5</v>
      </c>
      <c r="T356" s="7">
        <f t="shared" si="5"/>
        <v>1083893296.5</v>
      </c>
      <c r="U356" s="3">
        <f>Table1[[#This Row],[Range_km]]/Table1[[#This Row],[Battery_Capacity_kWh]]</f>
        <v>2.0353982300884956</v>
      </c>
      <c r="V356" s="4">
        <f>Table1[[#This Row],[Price_USD]]/Table1[[#This Row],[Range_km]]</f>
        <v>914.62</v>
      </c>
      <c r="W356" s="1" t="str">
        <f>_xlfn.IFS(Table1[[#This Row],[Price_USD]]&gt;80000,"Luxury", Table1[[#This Row],[Price_USD]]&gt;40000,"Premium",Table1[[#This Row],[Price_USD]]&lt;40000,"Budget")</f>
        <v>Luxury</v>
      </c>
    </row>
    <row r="357" spans="3:23" x14ac:dyDescent="0.35">
      <c r="C357">
        <v>356</v>
      </c>
      <c r="D357" t="s">
        <v>35</v>
      </c>
      <c r="E357" t="s">
        <v>142</v>
      </c>
      <c r="F357">
        <v>2021</v>
      </c>
      <c r="G357" t="s">
        <v>256</v>
      </c>
      <c r="H357">
        <v>84.6</v>
      </c>
      <c r="I357">
        <v>221</v>
      </c>
      <c r="J357" t="s">
        <v>279</v>
      </c>
      <c r="K357">
        <v>5.7</v>
      </c>
      <c r="L357" s="5">
        <v>144087.21</v>
      </c>
      <c r="M357" t="s">
        <v>318</v>
      </c>
      <c r="N357" t="s">
        <v>356</v>
      </c>
      <c r="O357" s="1">
        <v>0</v>
      </c>
      <c r="P357" s="1" t="str">
        <f>IFERROR(IF(ISNUMBER(Table1[[#This Row],[Safety_Rating2]]), REPT("★", Table1[[#This Row],[Safety_Rating2]]) &amp; REPT("☆", 5-Table1[[#This Row],[Safety_Rating2]]), "Unknown"), "Unknown")</f>
        <v>Unknown</v>
      </c>
      <c r="Q357" s="2" t="s">
        <v>376</v>
      </c>
      <c r="R357">
        <v>6622</v>
      </c>
      <c r="S357">
        <v>3</v>
      </c>
      <c r="T357" s="7">
        <f t="shared" si="5"/>
        <v>954145504.62</v>
      </c>
      <c r="U357" s="3">
        <f>Table1[[#This Row],[Range_km]]/Table1[[#This Row],[Battery_Capacity_kWh]]</f>
        <v>2.6122931442080382</v>
      </c>
      <c r="V357" s="4">
        <f>Table1[[#This Row],[Price_USD]]/Table1[[#This Row],[Range_km]]</f>
        <v>651.97832579185513</v>
      </c>
      <c r="W357" s="1" t="str">
        <f>_xlfn.IFS(Table1[[#This Row],[Price_USD]]&gt;80000,"Luxury", Table1[[#This Row],[Price_USD]]&gt;40000,"Premium",Table1[[#This Row],[Price_USD]]&lt;40000,"Budget")</f>
        <v>Luxury</v>
      </c>
    </row>
    <row r="358" spans="3:23" x14ac:dyDescent="0.35">
      <c r="C358">
        <v>357</v>
      </c>
      <c r="D358" t="s">
        <v>34</v>
      </c>
      <c r="E358" t="s">
        <v>87</v>
      </c>
      <c r="F358">
        <v>2015</v>
      </c>
      <c r="G358" t="s">
        <v>264</v>
      </c>
      <c r="H358">
        <v>82.7</v>
      </c>
      <c r="I358">
        <v>356</v>
      </c>
      <c r="J358" t="s">
        <v>265</v>
      </c>
      <c r="K358">
        <v>2.7</v>
      </c>
      <c r="L358" s="5">
        <v>140836.41</v>
      </c>
      <c r="M358" t="s">
        <v>330</v>
      </c>
      <c r="N358" t="s">
        <v>356</v>
      </c>
      <c r="O358" s="1">
        <v>2</v>
      </c>
      <c r="P358" s="1" t="str">
        <f>IFERROR(IF(ISNUMBER(Table1[[#This Row],[Safety_Rating2]]), REPT("★", Table1[[#This Row],[Safety_Rating2]]) &amp; REPT("☆", 5-Table1[[#This Row],[Safety_Rating2]]), "Unknown"), "Unknown")</f>
        <v>★★★★★</v>
      </c>
      <c r="Q358" s="1">
        <v>5</v>
      </c>
      <c r="R358">
        <v>4348</v>
      </c>
      <c r="S358">
        <v>3</v>
      </c>
      <c r="T358" s="7">
        <f t="shared" si="5"/>
        <v>612356710.68000007</v>
      </c>
      <c r="U358" s="3">
        <f>Table1[[#This Row],[Range_km]]/Table1[[#This Row],[Battery_Capacity_kWh]]</f>
        <v>4.3047158403869403</v>
      </c>
      <c r="V358" s="4">
        <f>Table1[[#This Row],[Price_USD]]/Table1[[#This Row],[Range_km]]</f>
        <v>395.607893258427</v>
      </c>
      <c r="W358" s="1" t="str">
        <f>_xlfn.IFS(Table1[[#This Row],[Price_USD]]&gt;80000,"Luxury", Table1[[#This Row],[Price_USD]]&gt;40000,"Premium",Table1[[#This Row],[Price_USD]]&lt;40000,"Budget")</f>
        <v>Luxury</v>
      </c>
    </row>
    <row r="359" spans="3:23" x14ac:dyDescent="0.35">
      <c r="C359">
        <v>358</v>
      </c>
      <c r="D359" t="s">
        <v>64</v>
      </c>
      <c r="E359" t="s">
        <v>212</v>
      </c>
      <c r="F359">
        <v>2022</v>
      </c>
      <c r="G359" t="s">
        <v>253</v>
      </c>
      <c r="H359">
        <v>112.8</v>
      </c>
      <c r="I359">
        <v>367</v>
      </c>
      <c r="J359" t="s">
        <v>272</v>
      </c>
      <c r="K359">
        <v>0.5</v>
      </c>
      <c r="L359" s="5">
        <v>141880.48000000001</v>
      </c>
      <c r="M359" t="s">
        <v>300</v>
      </c>
      <c r="N359" t="s">
        <v>360</v>
      </c>
      <c r="O359" s="1">
        <v>2</v>
      </c>
      <c r="P359" s="1" t="str">
        <f>IFERROR(IF(ISNUMBER(Table1[[#This Row],[Safety_Rating2]]), REPT("★", Table1[[#This Row],[Safety_Rating2]]) &amp; REPT("☆", 5-Table1[[#This Row],[Safety_Rating2]]), "Unknown"), "Unknown")</f>
        <v>Unknown</v>
      </c>
      <c r="Q359" s="2" t="s">
        <v>376</v>
      </c>
      <c r="R359">
        <v>17058</v>
      </c>
      <c r="S359">
        <v>5</v>
      </c>
      <c r="T359" s="7">
        <f t="shared" si="5"/>
        <v>2420197227.8400002</v>
      </c>
      <c r="U359" s="3">
        <f>Table1[[#This Row],[Range_km]]/Table1[[#This Row],[Battery_Capacity_kWh]]</f>
        <v>3.2535460992907801</v>
      </c>
      <c r="V359" s="4">
        <f>Table1[[#This Row],[Price_USD]]/Table1[[#This Row],[Range_km]]</f>
        <v>386.59531335149865</v>
      </c>
      <c r="W359" s="1" t="str">
        <f>_xlfn.IFS(Table1[[#This Row],[Price_USD]]&gt;80000,"Luxury", Table1[[#This Row],[Price_USD]]&gt;40000,"Premium",Table1[[#This Row],[Price_USD]]&lt;40000,"Budget")</f>
        <v>Luxury</v>
      </c>
    </row>
    <row r="360" spans="3:23" x14ac:dyDescent="0.35">
      <c r="C360">
        <v>359</v>
      </c>
      <c r="D360" t="s">
        <v>67</v>
      </c>
      <c r="E360" t="s">
        <v>168</v>
      </c>
      <c r="F360">
        <v>2015</v>
      </c>
      <c r="G360" t="s">
        <v>259</v>
      </c>
      <c r="H360">
        <v>118.6</v>
      </c>
      <c r="I360">
        <v>427</v>
      </c>
      <c r="J360" t="s">
        <v>277</v>
      </c>
      <c r="K360">
        <v>4.2</v>
      </c>
      <c r="L360" s="5">
        <v>53105.48</v>
      </c>
      <c r="M360" t="s">
        <v>288</v>
      </c>
      <c r="N360" t="s">
        <v>351</v>
      </c>
      <c r="O360" s="1">
        <v>3</v>
      </c>
      <c r="P360" s="1" t="str">
        <f>IFERROR(IF(ISNUMBER(Table1[[#This Row],[Safety_Rating2]]), REPT("★", Table1[[#This Row],[Safety_Rating2]]) &amp; REPT("☆", 5-Table1[[#This Row],[Safety_Rating2]]), "Unknown"), "Unknown")</f>
        <v>★★★☆☆</v>
      </c>
      <c r="Q360" s="1">
        <v>3</v>
      </c>
      <c r="R360">
        <v>8966</v>
      </c>
      <c r="S360">
        <v>3</v>
      </c>
      <c r="T360" s="7">
        <f t="shared" si="5"/>
        <v>476143733.68000001</v>
      </c>
      <c r="U360" s="3">
        <f>Table1[[#This Row],[Range_km]]/Table1[[#This Row],[Battery_Capacity_kWh]]</f>
        <v>3.600337268128162</v>
      </c>
      <c r="V360" s="4">
        <f>Table1[[#This Row],[Price_USD]]/Table1[[#This Row],[Range_km]]</f>
        <v>124.36880562060891</v>
      </c>
      <c r="W360" s="1" t="str">
        <f>_xlfn.IFS(Table1[[#This Row],[Price_USD]]&gt;80000,"Luxury", Table1[[#This Row],[Price_USD]]&gt;40000,"Premium",Table1[[#This Row],[Price_USD]]&lt;40000,"Budget")</f>
        <v>Premium</v>
      </c>
    </row>
    <row r="361" spans="3:23" x14ac:dyDescent="0.35">
      <c r="C361">
        <v>360</v>
      </c>
      <c r="D361" t="s">
        <v>30</v>
      </c>
      <c r="E361" t="s">
        <v>105</v>
      </c>
      <c r="F361">
        <v>2023</v>
      </c>
      <c r="G361" t="s">
        <v>254</v>
      </c>
      <c r="H361">
        <v>33.299999999999997</v>
      </c>
      <c r="I361">
        <v>377</v>
      </c>
      <c r="J361" t="s">
        <v>279</v>
      </c>
      <c r="K361">
        <v>6.8</v>
      </c>
      <c r="L361" s="5">
        <v>62526.25</v>
      </c>
      <c r="M361" t="s">
        <v>292</v>
      </c>
      <c r="N361" t="s">
        <v>375</v>
      </c>
      <c r="O361" s="1">
        <v>1</v>
      </c>
      <c r="P361" s="1" t="str">
        <f>IFERROR(IF(ISNUMBER(Table1[[#This Row],[Safety_Rating2]]), REPT("★", Table1[[#This Row],[Safety_Rating2]]) &amp; REPT("☆", 5-Table1[[#This Row],[Safety_Rating2]]), "Unknown"), "Unknown")</f>
        <v>★★★★☆</v>
      </c>
      <c r="Q361" s="1">
        <v>4</v>
      </c>
      <c r="R361">
        <v>17713</v>
      </c>
      <c r="S361">
        <v>4</v>
      </c>
      <c r="T361" s="7">
        <f t="shared" si="5"/>
        <v>1107527466.25</v>
      </c>
      <c r="U361" s="3">
        <f>Table1[[#This Row],[Range_km]]/Table1[[#This Row],[Battery_Capacity_kWh]]</f>
        <v>11.321321321321323</v>
      </c>
      <c r="V361" s="4">
        <f>Table1[[#This Row],[Price_USD]]/Table1[[#This Row],[Range_km]]</f>
        <v>165.85212201591511</v>
      </c>
      <c r="W361" s="1" t="str">
        <f>_xlfn.IFS(Table1[[#This Row],[Price_USD]]&gt;80000,"Luxury", Table1[[#This Row],[Price_USD]]&gt;40000,"Premium",Table1[[#This Row],[Price_USD]]&lt;40000,"Budget")</f>
        <v>Premium</v>
      </c>
    </row>
    <row r="362" spans="3:23" x14ac:dyDescent="0.35">
      <c r="C362">
        <v>361</v>
      </c>
      <c r="D362" t="s">
        <v>28</v>
      </c>
      <c r="E362" t="s">
        <v>215</v>
      </c>
      <c r="F362">
        <v>2015</v>
      </c>
      <c r="G362" t="s">
        <v>262</v>
      </c>
      <c r="H362">
        <v>137.4</v>
      </c>
      <c r="I362">
        <v>125</v>
      </c>
      <c r="J362" t="s">
        <v>272</v>
      </c>
      <c r="K362">
        <v>4.9000000000000004</v>
      </c>
      <c r="L362" s="5">
        <v>40334.35</v>
      </c>
      <c r="M362" t="s">
        <v>329</v>
      </c>
      <c r="N362" t="s">
        <v>346</v>
      </c>
      <c r="O362" s="1">
        <v>4</v>
      </c>
      <c r="P362" s="1" t="str">
        <f>IFERROR(IF(ISNUMBER(Table1[[#This Row],[Safety_Rating2]]), REPT("★", Table1[[#This Row],[Safety_Rating2]]) &amp; REPT("☆", 5-Table1[[#This Row],[Safety_Rating2]]), "Unknown"), "Unknown")</f>
        <v>★★★★☆</v>
      </c>
      <c r="Q362" s="1">
        <v>4</v>
      </c>
      <c r="R362">
        <v>11653</v>
      </c>
      <c r="S362">
        <v>4</v>
      </c>
      <c r="T362" s="7">
        <f t="shared" si="5"/>
        <v>470016180.55000001</v>
      </c>
      <c r="U362" s="3">
        <f>Table1[[#This Row],[Range_km]]/Table1[[#This Row],[Battery_Capacity_kWh]]</f>
        <v>0.9097525473071324</v>
      </c>
      <c r="V362" s="4">
        <f>Table1[[#This Row],[Price_USD]]/Table1[[#This Row],[Range_km]]</f>
        <v>322.6748</v>
      </c>
      <c r="W362" s="1" t="str">
        <f>_xlfn.IFS(Table1[[#This Row],[Price_USD]]&gt;80000,"Luxury", Table1[[#This Row],[Price_USD]]&gt;40000,"Premium",Table1[[#This Row],[Price_USD]]&lt;40000,"Budget")</f>
        <v>Premium</v>
      </c>
    </row>
    <row r="363" spans="3:23" x14ac:dyDescent="0.35">
      <c r="C363">
        <v>362</v>
      </c>
      <c r="D363" t="s">
        <v>68</v>
      </c>
      <c r="E363" t="s">
        <v>214</v>
      </c>
      <c r="F363">
        <v>2025</v>
      </c>
      <c r="G363" t="s">
        <v>264</v>
      </c>
      <c r="H363">
        <v>89.4</v>
      </c>
      <c r="I363">
        <v>598</v>
      </c>
      <c r="J363" t="s">
        <v>266</v>
      </c>
      <c r="K363">
        <v>7</v>
      </c>
      <c r="L363" s="5">
        <v>41149.94</v>
      </c>
      <c r="M363" t="s">
        <v>332</v>
      </c>
      <c r="N363" t="s">
        <v>340</v>
      </c>
      <c r="O363" s="2" t="s">
        <v>376</v>
      </c>
      <c r="P363" s="1" t="str">
        <f>IFERROR(IF(ISNUMBER(Table1[[#This Row],[Safety_Rating2]]), REPT("★", Table1[[#This Row],[Safety_Rating2]]) &amp; REPT("☆", 5-Table1[[#This Row],[Safety_Rating2]]), "Unknown"), "Unknown")</f>
        <v>★★★★☆</v>
      </c>
      <c r="Q363" s="1">
        <v>4</v>
      </c>
      <c r="R363">
        <v>15418</v>
      </c>
      <c r="S363">
        <v>3</v>
      </c>
      <c r="T363" s="7">
        <f t="shared" si="5"/>
        <v>634449774.92000008</v>
      </c>
      <c r="U363" s="3">
        <f>Table1[[#This Row],[Range_km]]/Table1[[#This Row],[Battery_Capacity_kWh]]</f>
        <v>6.6890380313199103</v>
      </c>
      <c r="V363" s="4">
        <f>Table1[[#This Row],[Price_USD]]/Table1[[#This Row],[Range_km]]</f>
        <v>68.812608695652173</v>
      </c>
      <c r="W363" s="1" t="str">
        <f>_xlfn.IFS(Table1[[#This Row],[Price_USD]]&gt;80000,"Luxury", Table1[[#This Row],[Price_USD]]&gt;40000,"Premium",Table1[[#This Row],[Price_USD]]&lt;40000,"Budget")</f>
        <v>Premium</v>
      </c>
    </row>
    <row r="364" spans="3:23" x14ac:dyDescent="0.35">
      <c r="C364">
        <v>363</v>
      </c>
      <c r="D364" t="s">
        <v>40</v>
      </c>
      <c r="E364" t="s">
        <v>167</v>
      </c>
      <c r="F364">
        <v>2024</v>
      </c>
      <c r="G364" t="s">
        <v>263</v>
      </c>
      <c r="H364">
        <v>138.69999999999999</v>
      </c>
      <c r="I364">
        <v>300</v>
      </c>
      <c r="J364" t="s">
        <v>276</v>
      </c>
      <c r="K364">
        <v>8.5</v>
      </c>
      <c r="L364" s="5">
        <v>109821.67</v>
      </c>
      <c r="M364" t="s">
        <v>295</v>
      </c>
      <c r="N364" t="s">
        <v>347</v>
      </c>
      <c r="O364" s="1">
        <v>0</v>
      </c>
      <c r="P364" s="1" t="str">
        <f>IFERROR(IF(ISNUMBER(Table1[[#This Row],[Safety_Rating2]]), REPT("★", Table1[[#This Row],[Safety_Rating2]]) &amp; REPT("☆", 5-Table1[[#This Row],[Safety_Rating2]]), "Unknown"), "Unknown")</f>
        <v>★★★★☆</v>
      </c>
      <c r="Q364" s="1">
        <v>4</v>
      </c>
      <c r="R364">
        <v>15113</v>
      </c>
      <c r="S364">
        <v>3</v>
      </c>
      <c r="T364" s="7">
        <f t="shared" si="5"/>
        <v>1659734898.71</v>
      </c>
      <c r="U364" s="3">
        <f>Table1[[#This Row],[Range_km]]/Table1[[#This Row],[Battery_Capacity_kWh]]</f>
        <v>2.1629416005767848</v>
      </c>
      <c r="V364" s="4">
        <f>Table1[[#This Row],[Price_USD]]/Table1[[#This Row],[Range_km]]</f>
        <v>366.07223333333332</v>
      </c>
      <c r="W364" s="1" t="str">
        <f>_xlfn.IFS(Table1[[#This Row],[Price_USD]]&gt;80000,"Luxury", Table1[[#This Row],[Price_USD]]&gt;40000,"Premium",Table1[[#This Row],[Price_USD]]&lt;40000,"Budget")</f>
        <v>Luxury</v>
      </c>
    </row>
    <row r="365" spans="3:23" x14ac:dyDescent="0.35">
      <c r="C365">
        <v>364</v>
      </c>
      <c r="D365" t="s">
        <v>49</v>
      </c>
      <c r="E365" t="s">
        <v>114</v>
      </c>
      <c r="F365">
        <v>2024</v>
      </c>
      <c r="G365" t="s">
        <v>259</v>
      </c>
      <c r="H365">
        <v>36.6</v>
      </c>
      <c r="I365">
        <v>152</v>
      </c>
      <c r="J365" t="s">
        <v>269</v>
      </c>
      <c r="K365">
        <v>9.9</v>
      </c>
      <c r="L365" s="5">
        <v>125610.93</v>
      </c>
      <c r="M365" t="s">
        <v>307</v>
      </c>
      <c r="N365" t="s">
        <v>339</v>
      </c>
      <c r="O365" s="1">
        <v>2</v>
      </c>
      <c r="P365" s="1" t="str">
        <f>IFERROR(IF(ISNUMBER(Table1[[#This Row],[Safety_Rating2]]), REPT("★", Table1[[#This Row],[Safety_Rating2]]) &amp; REPT("☆", 5-Table1[[#This Row],[Safety_Rating2]]), "Unknown"), "Unknown")</f>
        <v>★★★★☆</v>
      </c>
      <c r="Q365" s="1">
        <v>4</v>
      </c>
      <c r="R365">
        <v>7817</v>
      </c>
      <c r="S365">
        <v>5</v>
      </c>
      <c r="T365" s="7">
        <f t="shared" si="5"/>
        <v>981900639.80999994</v>
      </c>
      <c r="U365" s="3">
        <f>Table1[[#This Row],[Range_km]]/Table1[[#This Row],[Battery_Capacity_kWh]]</f>
        <v>4.1530054644808745</v>
      </c>
      <c r="V365" s="4">
        <f>Table1[[#This Row],[Price_USD]]/Table1[[#This Row],[Range_km]]</f>
        <v>826.38769736842096</v>
      </c>
      <c r="W365" s="1" t="str">
        <f>_xlfn.IFS(Table1[[#This Row],[Price_USD]]&gt;80000,"Luxury", Table1[[#This Row],[Price_USD]]&gt;40000,"Premium",Table1[[#This Row],[Price_USD]]&lt;40000,"Budget")</f>
        <v>Luxury</v>
      </c>
    </row>
    <row r="366" spans="3:23" x14ac:dyDescent="0.35">
      <c r="C366">
        <v>365</v>
      </c>
      <c r="D366" t="s">
        <v>32</v>
      </c>
      <c r="E366" t="s">
        <v>121</v>
      </c>
      <c r="F366">
        <v>2022</v>
      </c>
      <c r="G366" t="s">
        <v>253</v>
      </c>
      <c r="H366">
        <v>28.6</v>
      </c>
      <c r="I366">
        <v>206</v>
      </c>
      <c r="J366" t="s">
        <v>274</v>
      </c>
      <c r="K366">
        <v>9.5</v>
      </c>
      <c r="L366" s="5">
        <v>82242.44</v>
      </c>
      <c r="M366" t="s">
        <v>295</v>
      </c>
      <c r="N366" t="s">
        <v>342</v>
      </c>
      <c r="O366" s="1">
        <v>1</v>
      </c>
      <c r="P366" s="1" t="str">
        <f>IFERROR(IF(ISNUMBER(Table1[[#This Row],[Safety_Rating2]]), REPT("★", Table1[[#This Row],[Safety_Rating2]]) &amp; REPT("☆", 5-Table1[[#This Row],[Safety_Rating2]]), "Unknown"), "Unknown")</f>
        <v>★★★★★</v>
      </c>
      <c r="Q366" s="1">
        <v>5</v>
      </c>
      <c r="R366">
        <v>18815</v>
      </c>
      <c r="S366">
        <v>4</v>
      </c>
      <c r="T366" s="7">
        <f t="shared" si="5"/>
        <v>1547391508.6000001</v>
      </c>
      <c r="U366" s="3">
        <f>Table1[[#This Row],[Range_km]]/Table1[[#This Row],[Battery_Capacity_kWh]]</f>
        <v>7.2027972027972025</v>
      </c>
      <c r="V366" s="4">
        <f>Table1[[#This Row],[Price_USD]]/Table1[[#This Row],[Range_km]]</f>
        <v>399.23514563106795</v>
      </c>
      <c r="W366" s="1" t="str">
        <f>_xlfn.IFS(Table1[[#This Row],[Price_USD]]&gt;80000,"Luxury", Table1[[#This Row],[Price_USD]]&gt;40000,"Premium",Table1[[#This Row],[Price_USD]]&lt;40000,"Budget")</f>
        <v>Luxury</v>
      </c>
    </row>
    <row r="367" spans="3:23" x14ac:dyDescent="0.35">
      <c r="C367">
        <v>366</v>
      </c>
      <c r="D367" t="s">
        <v>26</v>
      </c>
      <c r="E367" t="s">
        <v>79</v>
      </c>
      <c r="F367">
        <v>2020</v>
      </c>
      <c r="G367" t="s">
        <v>254</v>
      </c>
      <c r="H367">
        <v>32.700000000000003</v>
      </c>
      <c r="I367">
        <v>327</v>
      </c>
      <c r="J367" t="s">
        <v>276</v>
      </c>
      <c r="K367">
        <v>4</v>
      </c>
      <c r="L367" s="5">
        <v>78695.240000000005</v>
      </c>
      <c r="M367" t="s">
        <v>309</v>
      </c>
      <c r="N367" t="s">
        <v>349</v>
      </c>
      <c r="O367" s="1">
        <v>4</v>
      </c>
      <c r="P367" s="1" t="str">
        <f>IFERROR(IF(ISNUMBER(Table1[[#This Row],[Safety_Rating2]]), REPT("★", Table1[[#This Row],[Safety_Rating2]]) &amp; REPT("☆", 5-Table1[[#This Row],[Safety_Rating2]]), "Unknown"), "Unknown")</f>
        <v>★★★★☆</v>
      </c>
      <c r="Q367" s="1">
        <v>4</v>
      </c>
      <c r="R367">
        <v>2014</v>
      </c>
      <c r="S367">
        <v>3</v>
      </c>
      <c r="T367" s="7">
        <f t="shared" si="5"/>
        <v>158492213.36000001</v>
      </c>
      <c r="U367" s="3">
        <f>Table1[[#This Row],[Range_km]]/Table1[[#This Row],[Battery_Capacity_kWh]]</f>
        <v>10</v>
      </c>
      <c r="V367" s="4">
        <f>Table1[[#This Row],[Price_USD]]/Table1[[#This Row],[Range_km]]</f>
        <v>240.65822629969421</v>
      </c>
      <c r="W367" s="1" t="str">
        <f>_xlfn.IFS(Table1[[#This Row],[Price_USD]]&gt;80000,"Luxury", Table1[[#This Row],[Price_USD]]&gt;40000,"Premium",Table1[[#This Row],[Price_USD]]&lt;40000,"Budget")</f>
        <v>Premium</v>
      </c>
    </row>
    <row r="368" spans="3:23" x14ac:dyDescent="0.35">
      <c r="C368">
        <v>367</v>
      </c>
      <c r="D368" t="s">
        <v>53</v>
      </c>
      <c r="E368" t="s">
        <v>216</v>
      </c>
      <c r="F368">
        <v>2024</v>
      </c>
      <c r="G368" t="s">
        <v>255</v>
      </c>
      <c r="H368">
        <v>118.1</v>
      </c>
      <c r="I368">
        <v>514</v>
      </c>
      <c r="J368" t="s">
        <v>275</v>
      </c>
      <c r="K368">
        <v>9.1999999999999993</v>
      </c>
      <c r="L368" s="5">
        <v>109305.77</v>
      </c>
      <c r="M368" t="s">
        <v>312</v>
      </c>
      <c r="N368" t="s">
        <v>351</v>
      </c>
      <c r="O368" s="1">
        <v>4</v>
      </c>
      <c r="P368" s="1" t="str">
        <f>IFERROR(IF(ISNUMBER(Table1[[#This Row],[Safety_Rating2]]), REPT("★", Table1[[#This Row],[Safety_Rating2]]) &amp; REPT("☆", 5-Table1[[#This Row],[Safety_Rating2]]), "Unknown"), "Unknown")</f>
        <v>★★★★★</v>
      </c>
      <c r="Q368" s="1">
        <v>5</v>
      </c>
      <c r="R368">
        <v>10374</v>
      </c>
      <c r="S368">
        <v>4</v>
      </c>
      <c r="T368" s="7">
        <f t="shared" si="5"/>
        <v>1133938057.98</v>
      </c>
      <c r="U368" s="3">
        <f>Table1[[#This Row],[Range_km]]/Table1[[#This Row],[Battery_Capacity_kWh]]</f>
        <v>4.3522438611346317</v>
      </c>
      <c r="V368" s="4">
        <f>Table1[[#This Row],[Price_USD]]/Table1[[#This Row],[Range_km]]</f>
        <v>212.65714007782103</v>
      </c>
      <c r="W368" s="1" t="str">
        <f>_xlfn.IFS(Table1[[#This Row],[Price_USD]]&gt;80000,"Luxury", Table1[[#This Row],[Price_USD]]&gt;40000,"Premium",Table1[[#This Row],[Price_USD]]&lt;40000,"Budget")</f>
        <v>Luxury</v>
      </c>
    </row>
    <row r="369" spans="3:23" x14ac:dyDescent="0.35">
      <c r="C369">
        <v>368</v>
      </c>
      <c r="D369" t="s">
        <v>65</v>
      </c>
      <c r="E369" t="s">
        <v>162</v>
      </c>
      <c r="F369">
        <v>2019</v>
      </c>
      <c r="G369" t="s">
        <v>255</v>
      </c>
      <c r="H369">
        <v>142.6</v>
      </c>
      <c r="I369">
        <v>322</v>
      </c>
      <c r="J369" t="s">
        <v>279</v>
      </c>
      <c r="K369">
        <v>11.9</v>
      </c>
      <c r="L369" s="5">
        <v>99927.24</v>
      </c>
      <c r="M369" t="s">
        <v>322</v>
      </c>
      <c r="N369" t="s">
        <v>371</v>
      </c>
      <c r="O369" s="1">
        <v>1</v>
      </c>
      <c r="P369" s="1" t="str">
        <f>IFERROR(IF(ISNUMBER(Table1[[#This Row],[Safety_Rating2]]), REPT("★", Table1[[#This Row],[Safety_Rating2]]) &amp; REPT("☆", 5-Table1[[#This Row],[Safety_Rating2]]), "Unknown"), "Unknown")</f>
        <v>Unknown</v>
      </c>
      <c r="Q369" s="2" t="s">
        <v>376</v>
      </c>
      <c r="R369">
        <v>17985</v>
      </c>
      <c r="S369">
        <v>3</v>
      </c>
      <c r="T369" s="7">
        <f t="shared" si="5"/>
        <v>1797191411.4000001</v>
      </c>
      <c r="U369" s="3">
        <f>Table1[[#This Row],[Range_km]]/Table1[[#This Row],[Battery_Capacity_kWh]]</f>
        <v>2.2580645161290325</v>
      </c>
      <c r="V369" s="4">
        <f>Table1[[#This Row],[Price_USD]]/Table1[[#This Row],[Range_km]]</f>
        <v>310.33304347826089</v>
      </c>
      <c r="W369" s="1" t="str">
        <f>_xlfn.IFS(Table1[[#This Row],[Price_USD]]&gt;80000,"Luxury", Table1[[#This Row],[Price_USD]]&gt;40000,"Premium",Table1[[#This Row],[Price_USD]]&lt;40000,"Budget")</f>
        <v>Luxury</v>
      </c>
    </row>
    <row r="370" spans="3:23" x14ac:dyDescent="0.35">
      <c r="C370">
        <v>369</v>
      </c>
      <c r="D370" t="s">
        <v>30</v>
      </c>
      <c r="E370" t="s">
        <v>202</v>
      </c>
      <c r="F370">
        <v>2023</v>
      </c>
      <c r="G370" t="s">
        <v>251</v>
      </c>
      <c r="H370">
        <v>147.19999999999999</v>
      </c>
      <c r="I370">
        <v>156</v>
      </c>
      <c r="J370" t="s">
        <v>273</v>
      </c>
      <c r="K370">
        <v>10.5</v>
      </c>
      <c r="L370" s="5">
        <v>58228.94</v>
      </c>
      <c r="M370" t="s">
        <v>285</v>
      </c>
      <c r="N370" t="s">
        <v>366</v>
      </c>
      <c r="O370" s="1">
        <v>2</v>
      </c>
      <c r="P370" s="1" t="str">
        <f>IFERROR(IF(ISNUMBER(Table1[[#This Row],[Safety_Rating2]]), REPT("★", Table1[[#This Row],[Safety_Rating2]]) &amp; REPT("☆", 5-Table1[[#This Row],[Safety_Rating2]]), "Unknown"), "Unknown")</f>
        <v>★★★★☆</v>
      </c>
      <c r="Q370" s="1">
        <v>4</v>
      </c>
      <c r="R370">
        <v>17862</v>
      </c>
      <c r="S370">
        <v>3</v>
      </c>
      <c r="T370" s="7">
        <f t="shared" si="5"/>
        <v>1040085326.2800001</v>
      </c>
      <c r="U370" s="3">
        <f>Table1[[#This Row],[Range_km]]/Table1[[#This Row],[Battery_Capacity_kWh]]</f>
        <v>1.0597826086956523</v>
      </c>
      <c r="V370" s="4">
        <f>Table1[[#This Row],[Price_USD]]/Table1[[#This Row],[Range_km]]</f>
        <v>373.26243589743592</v>
      </c>
      <c r="W370" s="1" t="str">
        <f>_xlfn.IFS(Table1[[#This Row],[Price_USD]]&gt;80000,"Luxury", Table1[[#This Row],[Price_USD]]&gt;40000,"Premium",Table1[[#This Row],[Price_USD]]&lt;40000,"Budget")</f>
        <v>Premium</v>
      </c>
    </row>
    <row r="371" spans="3:23" x14ac:dyDescent="0.35">
      <c r="C371">
        <v>370</v>
      </c>
      <c r="D371" t="s">
        <v>27</v>
      </c>
      <c r="E371" t="s">
        <v>89</v>
      </c>
      <c r="F371">
        <v>2022</v>
      </c>
      <c r="G371" t="s">
        <v>260</v>
      </c>
      <c r="H371">
        <v>44.5</v>
      </c>
      <c r="I371">
        <v>296</v>
      </c>
      <c r="J371" t="s">
        <v>279</v>
      </c>
      <c r="K371">
        <v>10.199999999999999</v>
      </c>
      <c r="L371" s="5">
        <v>48512.07</v>
      </c>
      <c r="M371" t="s">
        <v>302</v>
      </c>
      <c r="N371" t="s">
        <v>362</v>
      </c>
      <c r="O371" s="2" t="s">
        <v>376</v>
      </c>
      <c r="P371" s="1" t="str">
        <f>IFERROR(IF(ISNUMBER(Table1[[#This Row],[Safety_Rating2]]), REPT("★", Table1[[#This Row],[Safety_Rating2]]) &amp; REPT("☆", 5-Table1[[#This Row],[Safety_Rating2]]), "Unknown"), "Unknown")</f>
        <v>Unknown</v>
      </c>
      <c r="Q371" s="2" t="s">
        <v>376</v>
      </c>
      <c r="R371">
        <v>15948</v>
      </c>
      <c r="S371">
        <v>5</v>
      </c>
      <c r="T371" s="7">
        <f t="shared" si="5"/>
        <v>773670492.36000001</v>
      </c>
      <c r="U371" s="3">
        <f>Table1[[#This Row],[Range_km]]/Table1[[#This Row],[Battery_Capacity_kWh]]</f>
        <v>6.6516853932584272</v>
      </c>
      <c r="V371" s="4">
        <f>Table1[[#This Row],[Price_USD]]/Table1[[#This Row],[Range_km]]</f>
        <v>163.89212837837837</v>
      </c>
      <c r="W371" s="1" t="str">
        <f>_xlfn.IFS(Table1[[#This Row],[Price_USD]]&gt;80000,"Luxury", Table1[[#This Row],[Price_USD]]&gt;40000,"Premium",Table1[[#This Row],[Price_USD]]&lt;40000,"Budget")</f>
        <v>Premium</v>
      </c>
    </row>
    <row r="372" spans="3:23" x14ac:dyDescent="0.35">
      <c r="C372">
        <v>371</v>
      </c>
      <c r="D372" t="s">
        <v>59</v>
      </c>
      <c r="E372" t="s">
        <v>143</v>
      </c>
      <c r="F372">
        <v>2016</v>
      </c>
      <c r="G372" t="s">
        <v>260</v>
      </c>
      <c r="H372">
        <v>103.5</v>
      </c>
      <c r="I372">
        <v>312</v>
      </c>
      <c r="J372" t="s">
        <v>266</v>
      </c>
      <c r="K372">
        <v>10.8</v>
      </c>
      <c r="L372" s="5">
        <v>113446.86</v>
      </c>
      <c r="M372" t="s">
        <v>317</v>
      </c>
      <c r="N372" t="s">
        <v>355</v>
      </c>
      <c r="O372" s="1">
        <v>4</v>
      </c>
      <c r="P372" s="1" t="str">
        <f>IFERROR(IF(ISNUMBER(Table1[[#This Row],[Safety_Rating2]]), REPT("★", Table1[[#This Row],[Safety_Rating2]]) &amp; REPT("☆", 5-Table1[[#This Row],[Safety_Rating2]]), "Unknown"), "Unknown")</f>
        <v>★★★★☆</v>
      </c>
      <c r="Q372" s="1">
        <v>4</v>
      </c>
      <c r="R372">
        <v>11642</v>
      </c>
      <c r="S372">
        <v>3</v>
      </c>
      <c r="T372" s="7">
        <f t="shared" si="5"/>
        <v>1320748344.1200001</v>
      </c>
      <c r="U372" s="3">
        <f>Table1[[#This Row],[Range_km]]/Table1[[#This Row],[Battery_Capacity_kWh]]</f>
        <v>3.0144927536231885</v>
      </c>
      <c r="V372" s="4">
        <f>Table1[[#This Row],[Price_USD]]/Table1[[#This Row],[Range_km]]</f>
        <v>363.61173076923075</v>
      </c>
      <c r="W372" s="1" t="str">
        <f>_xlfn.IFS(Table1[[#This Row],[Price_USD]]&gt;80000,"Luxury", Table1[[#This Row],[Price_USD]]&gt;40000,"Premium",Table1[[#This Row],[Price_USD]]&lt;40000,"Budget")</f>
        <v>Luxury</v>
      </c>
    </row>
    <row r="373" spans="3:23" x14ac:dyDescent="0.35">
      <c r="C373">
        <v>372</v>
      </c>
      <c r="D373" t="s">
        <v>37</v>
      </c>
      <c r="E373" t="s">
        <v>94</v>
      </c>
      <c r="F373">
        <v>2024</v>
      </c>
      <c r="G373" t="s">
        <v>258</v>
      </c>
      <c r="H373">
        <v>95.1</v>
      </c>
      <c r="I373">
        <v>533</v>
      </c>
      <c r="J373" t="s">
        <v>268</v>
      </c>
      <c r="K373">
        <v>8.6999999999999993</v>
      </c>
      <c r="L373" s="5">
        <v>62310.05</v>
      </c>
      <c r="M373" t="s">
        <v>281</v>
      </c>
      <c r="N373" t="s">
        <v>368</v>
      </c>
      <c r="O373" s="1">
        <v>0</v>
      </c>
      <c r="P373" s="1" t="str">
        <f>IFERROR(IF(ISNUMBER(Table1[[#This Row],[Safety_Rating2]]), REPT("★", Table1[[#This Row],[Safety_Rating2]]) &amp; REPT("☆", 5-Table1[[#This Row],[Safety_Rating2]]), "Unknown"), "Unknown")</f>
        <v>★★★☆☆</v>
      </c>
      <c r="Q373" s="1">
        <v>3</v>
      </c>
      <c r="R373">
        <v>19014</v>
      </c>
      <c r="S373">
        <v>4</v>
      </c>
      <c r="T373" s="7">
        <f t="shared" si="5"/>
        <v>1184763290.7</v>
      </c>
      <c r="U373" s="3">
        <f>Table1[[#This Row],[Range_km]]/Table1[[#This Row],[Battery_Capacity_kWh]]</f>
        <v>5.6046267087276558</v>
      </c>
      <c r="V373" s="4">
        <f>Table1[[#This Row],[Price_USD]]/Table1[[#This Row],[Range_km]]</f>
        <v>116.90440900562852</v>
      </c>
      <c r="W373" s="1" t="str">
        <f>_xlfn.IFS(Table1[[#This Row],[Price_USD]]&gt;80000,"Luxury", Table1[[#This Row],[Price_USD]]&gt;40000,"Premium",Table1[[#This Row],[Price_USD]]&lt;40000,"Budget")</f>
        <v>Premium</v>
      </c>
    </row>
    <row r="374" spans="3:23" x14ac:dyDescent="0.35">
      <c r="C374">
        <v>373</v>
      </c>
      <c r="D374" t="s">
        <v>41</v>
      </c>
      <c r="E374" t="s">
        <v>100</v>
      </c>
      <c r="F374">
        <v>2017</v>
      </c>
      <c r="G374" t="s">
        <v>250</v>
      </c>
      <c r="H374">
        <v>115.1</v>
      </c>
      <c r="I374">
        <v>539</v>
      </c>
      <c r="J374" t="s">
        <v>278</v>
      </c>
      <c r="K374">
        <v>5.8</v>
      </c>
      <c r="L374" s="5">
        <v>39388.15</v>
      </c>
      <c r="M374" t="s">
        <v>322</v>
      </c>
      <c r="N374" t="s">
        <v>336</v>
      </c>
      <c r="O374" s="1">
        <v>5</v>
      </c>
      <c r="P374" s="1" t="str">
        <f>IFERROR(IF(ISNUMBER(Table1[[#This Row],[Safety_Rating2]]), REPT("★", Table1[[#This Row],[Safety_Rating2]]) &amp; REPT("☆", 5-Table1[[#This Row],[Safety_Rating2]]), "Unknown"), "Unknown")</f>
        <v>★★★☆☆</v>
      </c>
      <c r="Q374" s="1">
        <v>3</v>
      </c>
      <c r="R374">
        <v>17668</v>
      </c>
      <c r="S374">
        <v>5</v>
      </c>
      <c r="T374" s="7">
        <f t="shared" si="5"/>
        <v>695909834.20000005</v>
      </c>
      <c r="U374" s="3">
        <f>Table1[[#This Row],[Range_km]]/Table1[[#This Row],[Battery_Capacity_kWh]]</f>
        <v>4.6828844483058214</v>
      </c>
      <c r="V374" s="4">
        <f>Table1[[#This Row],[Price_USD]]/Table1[[#This Row],[Range_km]]</f>
        <v>73.076345083487936</v>
      </c>
      <c r="W374" s="1" t="str">
        <f>_xlfn.IFS(Table1[[#This Row],[Price_USD]]&gt;80000,"Luxury", Table1[[#This Row],[Price_USD]]&gt;40000,"Premium",Table1[[#This Row],[Price_USD]]&lt;40000,"Budget")</f>
        <v>Budget</v>
      </c>
    </row>
    <row r="375" spans="3:23" x14ac:dyDescent="0.35">
      <c r="C375">
        <v>374</v>
      </c>
      <c r="D375" t="s">
        <v>61</v>
      </c>
      <c r="E375" t="s">
        <v>146</v>
      </c>
      <c r="F375">
        <v>2020</v>
      </c>
      <c r="G375" t="s">
        <v>254</v>
      </c>
      <c r="H375">
        <v>121.2</v>
      </c>
      <c r="I375">
        <v>340</v>
      </c>
      <c r="J375" t="s">
        <v>266</v>
      </c>
      <c r="K375">
        <v>6.4</v>
      </c>
      <c r="L375" s="5">
        <v>86307.89</v>
      </c>
      <c r="M375" t="s">
        <v>330</v>
      </c>
      <c r="N375" t="s">
        <v>342</v>
      </c>
      <c r="O375" s="1">
        <v>2</v>
      </c>
      <c r="P375" s="1" t="str">
        <f>IFERROR(IF(ISNUMBER(Table1[[#This Row],[Safety_Rating2]]), REPT("★", Table1[[#This Row],[Safety_Rating2]]) &amp; REPT("☆", 5-Table1[[#This Row],[Safety_Rating2]]), "Unknown"), "Unknown")</f>
        <v>Unknown</v>
      </c>
      <c r="Q375" s="2" t="s">
        <v>376</v>
      </c>
      <c r="R375">
        <v>19583</v>
      </c>
      <c r="S375">
        <v>5</v>
      </c>
      <c r="T375" s="7">
        <f t="shared" si="5"/>
        <v>1690167409.8699999</v>
      </c>
      <c r="U375" s="3">
        <f>Table1[[#This Row],[Range_km]]/Table1[[#This Row],[Battery_Capacity_kWh]]</f>
        <v>2.8052805280528053</v>
      </c>
      <c r="V375" s="4">
        <f>Table1[[#This Row],[Price_USD]]/Table1[[#This Row],[Range_km]]</f>
        <v>253.84673529411765</v>
      </c>
      <c r="W375" s="1" t="str">
        <f>_xlfn.IFS(Table1[[#This Row],[Price_USD]]&gt;80000,"Luxury", Table1[[#This Row],[Price_USD]]&gt;40000,"Premium",Table1[[#This Row],[Price_USD]]&lt;40000,"Budget")</f>
        <v>Luxury</v>
      </c>
    </row>
    <row r="376" spans="3:23" x14ac:dyDescent="0.35">
      <c r="C376">
        <v>375</v>
      </c>
      <c r="D376" t="s">
        <v>61</v>
      </c>
      <c r="E376" t="s">
        <v>146</v>
      </c>
      <c r="F376">
        <v>2015</v>
      </c>
      <c r="G376" t="s">
        <v>257</v>
      </c>
      <c r="H376">
        <v>81.5</v>
      </c>
      <c r="I376">
        <v>186</v>
      </c>
      <c r="J376" t="s">
        <v>267</v>
      </c>
      <c r="K376">
        <v>8</v>
      </c>
      <c r="L376" s="5">
        <v>65010.39</v>
      </c>
      <c r="M376" t="s">
        <v>333</v>
      </c>
      <c r="N376" t="s">
        <v>355</v>
      </c>
      <c r="O376" s="2" t="s">
        <v>376</v>
      </c>
      <c r="P376" s="1" t="str">
        <f>IFERROR(IF(ISNUMBER(Table1[[#This Row],[Safety_Rating2]]), REPT("★", Table1[[#This Row],[Safety_Rating2]]) &amp; REPT("☆", 5-Table1[[#This Row],[Safety_Rating2]]), "Unknown"), "Unknown")</f>
        <v>★★★☆☆</v>
      </c>
      <c r="Q376" s="1">
        <v>3</v>
      </c>
      <c r="R376">
        <v>9104</v>
      </c>
      <c r="S376">
        <v>4</v>
      </c>
      <c r="T376" s="7">
        <f t="shared" si="5"/>
        <v>591854590.55999994</v>
      </c>
      <c r="U376" s="3">
        <f>Table1[[#This Row],[Range_km]]/Table1[[#This Row],[Battery_Capacity_kWh]]</f>
        <v>2.2822085889570554</v>
      </c>
      <c r="V376" s="4">
        <f>Table1[[#This Row],[Price_USD]]/Table1[[#This Row],[Range_km]]</f>
        <v>349.5182258064516</v>
      </c>
      <c r="W376" s="1" t="str">
        <f>_xlfn.IFS(Table1[[#This Row],[Price_USD]]&gt;80000,"Luxury", Table1[[#This Row],[Price_USD]]&gt;40000,"Premium",Table1[[#This Row],[Price_USD]]&lt;40000,"Budget")</f>
        <v>Premium</v>
      </c>
    </row>
    <row r="377" spans="3:23" x14ac:dyDescent="0.35">
      <c r="C377">
        <v>376</v>
      </c>
      <c r="D377" t="s">
        <v>25</v>
      </c>
      <c r="E377" t="s">
        <v>153</v>
      </c>
      <c r="F377">
        <v>2019</v>
      </c>
      <c r="G377" t="s">
        <v>263</v>
      </c>
      <c r="H377">
        <v>131.5</v>
      </c>
      <c r="I377">
        <v>107</v>
      </c>
      <c r="J377" t="s">
        <v>272</v>
      </c>
      <c r="K377">
        <v>7.4</v>
      </c>
      <c r="L377" s="5">
        <v>139215.78</v>
      </c>
      <c r="M377" t="s">
        <v>333</v>
      </c>
      <c r="N377" t="s">
        <v>341</v>
      </c>
      <c r="O377" s="1">
        <v>2</v>
      </c>
      <c r="P377" s="1" t="str">
        <f>IFERROR(IF(ISNUMBER(Table1[[#This Row],[Safety_Rating2]]), REPT("★", Table1[[#This Row],[Safety_Rating2]]) &amp; REPT("☆", 5-Table1[[#This Row],[Safety_Rating2]]), "Unknown"), "Unknown")</f>
        <v>★★★★★</v>
      </c>
      <c r="Q377" s="1">
        <v>5</v>
      </c>
      <c r="R377">
        <v>7739</v>
      </c>
      <c r="S377">
        <v>4</v>
      </c>
      <c r="T377" s="7">
        <f t="shared" si="5"/>
        <v>1077390921.4200001</v>
      </c>
      <c r="U377" s="3">
        <f>Table1[[#This Row],[Range_km]]/Table1[[#This Row],[Battery_Capacity_kWh]]</f>
        <v>0.81368821292775662</v>
      </c>
      <c r="V377" s="4">
        <f>Table1[[#This Row],[Price_USD]]/Table1[[#This Row],[Range_km]]</f>
        <v>1301.0820560747663</v>
      </c>
      <c r="W377" s="1" t="str">
        <f>_xlfn.IFS(Table1[[#This Row],[Price_USD]]&gt;80000,"Luxury", Table1[[#This Row],[Price_USD]]&gt;40000,"Premium",Table1[[#This Row],[Price_USD]]&lt;40000,"Budget")</f>
        <v>Luxury</v>
      </c>
    </row>
    <row r="378" spans="3:23" x14ac:dyDescent="0.35">
      <c r="C378">
        <v>377</v>
      </c>
      <c r="D378" t="s">
        <v>37</v>
      </c>
      <c r="E378" t="s">
        <v>157</v>
      </c>
      <c r="F378">
        <v>2020</v>
      </c>
      <c r="G378" t="s">
        <v>256</v>
      </c>
      <c r="H378">
        <v>145.80000000000001</v>
      </c>
      <c r="I378">
        <v>404</v>
      </c>
      <c r="J378" t="s">
        <v>265</v>
      </c>
      <c r="K378">
        <v>10.1</v>
      </c>
      <c r="L378" s="5">
        <v>120331.36</v>
      </c>
      <c r="M378" t="s">
        <v>293</v>
      </c>
      <c r="N378" t="s">
        <v>352</v>
      </c>
      <c r="O378" s="1">
        <v>3</v>
      </c>
      <c r="P378" s="1" t="str">
        <f>IFERROR(IF(ISNUMBER(Table1[[#This Row],[Safety_Rating2]]), REPT("★", Table1[[#This Row],[Safety_Rating2]]) &amp; REPT("☆", 5-Table1[[#This Row],[Safety_Rating2]]), "Unknown"), "Unknown")</f>
        <v>★★★★★</v>
      </c>
      <c r="Q378" s="1">
        <v>5</v>
      </c>
      <c r="R378">
        <v>11307</v>
      </c>
      <c r="S378">
        <v>3</v>
      </c>
      <c r="T378" s="7">
        <f t="shared" si="5"/>
        <v>1360586687.52</v>
      </c>
      <c r="U378" s="3">
        <f>Table1[[#This Row],[Range_km]]/Table1[[#This Row],[Battery_Capacity_kWh]]</f>
        <v>2.7709190672153632</v>
      </c>
      <c r="V378" s="4">
        <f>Table1[[#This Row],[Price_USD]]/Table1[[#This Row],[Range_km]]</f>
        <v>297.849900990099</v>
      </c>
      <c r="W378" s="1" t="str">
        <f>_xlfn.IFS(Table1[[#This Row],[Price_USD]]&gt;80000,"Luxury", Table1[[#This Row],[Price_USD]]&gt;40000,"Premium",Table1[[#This Row],[Price_USD]]&lt;40000,"Budget")</f>
        <v>Luxury</v>
      </c>
    </row>
    <row r="379" spans="3:23" x14ac:dyDescent="0.35">
      <c r="C379">
        <v>378</v>
      </c>
      <c r="D379" t="s">
        <v>60</v>
      </c>
      <c r="E379" t="s">
        <v>140</v>
      </c>
      <c r="F379">
        <v>2016</v>
      </c>
      <c r="G379" t="s">
        <v>258</v>
      </c>
      <c r="H379">
        <v>41.8</v>
      </c>
      <c r="I379">
        <v>304</v>
      </c>
      <c r="J379" t="s">
        <v>271</v>
      </c>
      <c r="K379">
        <v>4</v>
      </c>
      <c r="L379" s="5">
        <v>119538.07</v>
      </c>
      <c r="M379" t="s">
        <v>291</v>
      </c>
      <c r="N379" t="s">
        <v>351</v>
      </c>
      <c r="O379" s="1">
        <v>5</v>
      </c>
      <c r="P379" s="1" t="str">
        <f>IFERROR(IF(ISNUMBER(Table1[[#This Row],[Safety_Rating2]]), REPT("★", Table1[[#This Row],[Safety_Rating2]]) &amp; REPT("☆", 5-Table1[[#This Row],[Safety_Rating2]]), "Unknown"), "Unknown")</f>
        <v>★★★☆☆</v>
      </c>
      <c r="Q379" s="1">
        <v>3</v>
      </c>
      <c r="R379">
        <v>17381</v>
      </c>
      <c r="S379">
        <v>4</v>
      </c>
      <c r="T379" s="7">
        <f t="shared" si="5"/>
        <v>2077691194.6700001</v>
      </c>
      <c r="U379" s="3">
        <f>Table1[[#This Row],[Range_km]]/Table1[[#This Row],[Battery_Capacity_kWh]]</f>
        <v>7.2727272727272734</v>
      </c>
      <c r="V379" s="4">
        <f>Table1[[#This Row],[Price_USD]]/Table1[[#This Row],[Range_km]]</f>
        <v>393.21733552631582</v>
      </c>
      <c r="W379" s="1" t="str">
        <f>_xlfn.IFS(Table1[[#This Row],[Price_USD]]&gt;80000,"Luxury", Table1[[#This Row],[Price_USD]]&gt;40000,"Premium",Table1[[#This Row],[Price_USD]]&lt;40000,"Budget")</f>
        <v>Luxury</v>
      </c>
    </row>
    <row r="380" spans="3:23" x14ac:dyDescent="0.35">
      <c r="C380">
        <v>379</v>
      </c>
      <c r="D380" t="s">
        <v>30</v>
      </c>
      <c r="E380" t="s">
        <v>199</v>
      </c>
      <c r="F380">
        <v>2022</v>
      </c>
      <c r="G380" t="s">
        <v>253</v>
      </c>
      <c r="H380">
        <v>108.2</v>
      </c>
      <c r="I380">
        <v>592</v>
      </c>
      <c r="J380" t="s">
        <v>267</v>
      </c>
      <c r="K380">
        <v>1.6</v>
      </c>
      <c r="L380" s="5">
        <v>93755.199999999997</v>
      </c>
      <c r="M380" t="s">
        <v>296</v>
      </c>
      <c r="N380" t="s">
        <v>369</v>
      </c>
      <c r="O380" s="1">
        <v>5</v>
      </c>
      <c r="P380" s="1" t="str">
        <f>IFERROR(IF(ISNUMBER(Table1[[#This Row],[Safety_Rating2]]), REPT("★", Table1[[#This Row],[Safety_Rating2]]) &amp; REPT("☆", 5-Table1[[#This Row],[Safety_Rating2]]), "Unknown"), "Unknown")</f>
        <v>★★★★☆</v>
      </c>
      <c r="Q380" s="1">
        <v>4</v>
      </c>
      <c r="R380">
        <v>3220</v>
      </c>
      <c r="S380">
        <v>4</v>
      </c>
      <c r="T380" s="7">
        <f t="shared" si="5"/>
        <v>301891744</v>
      </c>
      <c r="U380" s="3">
        <f>Table1[[#This Row],[Range_km]]/Table1[[#This Row],[Battery_Capacity_kWh]]</f>
        <v>5.4713493530499075</v>
      </c>
      <c r="V380" s="4">
        <f>Table1[[#This Row],[Price_USD]]/Table1[[#This Row],[Range_km]]</f>
        <v>158.37027027027025</v>
      </c>
      <c r="W380" s="1" t="str">
        <f>_xlfn.IFS(Table1[[#This Row],[Price_USD]]&gt;80000,"Luxury", Table1[[#This Row],[Price_USD]]&gt;40000,"Premium",Table1[[#This Row],[Price_USD]]&lt;40000,"Budget")</f>
        <v>Luxury</v>
      </c>
    </row>
    <row r="381" spans="3:23" x14ac:dyDescent="0.35">
      <c r="C381">
        <v>380</v>
      </c>
      <c r="D381" t="s">
        <v>60</v>
      </c>
      <c r="E381" t="s">
        <v>204</v>
      </c>
      <c r="F381">
        <v>2022</v>
      </c>
      <c r="G381" t="s">
        <v>264</v>
      </c>
      <c r="H381">
        <v>107.8</v>
      </c>
      <c r="I381">
        <v>223</v>
      </c>
      <c r="J381" t="s">
        <v>277</v>
      </c>
      <c r="K381">
        <v>6.5</v>
      </c>
      <c r="L381" s="5">
        <v>111326.18</v>
      </c>
      <c r="M381" t="s">
        <v>325</v>
      </c>
      <c r="N381" t="s">
        <v>347</v>
      </c>
      <c r="O381" s="1">
        <v>5</v>
      </c>
      <c r="P381" s="1" t="str">
        <f>IFERROR(IF(ISNUMBER(Table1[[#This Row],[Safety_Rating2]]), REPT("★", Table1[[#This Row],[Safety_Rating2]]) &amp; REPT("☆", 5-Table1[[#This Row],[Safety_Rating2]]), "Unknown"), "Unknown")</f>
        <v>Unknown</v>
      </c>
      <c r="Q381" s="2" t="s">
        <v>376</v>
      </c>
      <c r="R381">
        <v>13475</v>
      </c>
      <c r="S381">
        <v>3</v>
      </c>
      <c r="T381" s="7">
        <f t="shared" si="5"/>
        <v>1500120275.5</v>
      </c>
      <c r="U381" s="3">
        <f>Table1[[#This Row],[Range_km]]/Table1[[#This Row],[Battery_Capacity_kWh]]</f>
        <v>2.0686456400742115</v>
      </c>
      <c r="V381" s="4">
        <f>Table1[[#This Row],[Price_USD]]/Table1[[#This Row],[Range_km]]</f>
        <v>499.22053811659191</v>
      </c>
      <c r="W381" s="1" t="str">
        <f>_xlfn.IFS(Table1[[#This Row],[Price_USD]]&gt;80000,"Luxury", Table1[[#This Row],[Price_USD]]&gt;40000,"Premium",Table1[[#This Row],[Price_USD]]&lt;40000,"Budget")</f>
        <v>Luxury</v>
      </c>
    </row>
    <row r="382" spans="3:23" x14ac:dyDescent="0.35">
      <c r="C382">
        <v>381</v>
      </c>
      <c r="D382" t="s">
        <v>56</v>
      </c>
      <c r="E382" t="s">
        <v>205</v>
      </c>
      <c r="F382">
        <v>2025</v>
      </c>
      <c r="G382" t="s">
        <v>262</v>
      </c>
      <c r="H382">
        <v>65.7</v>
      </c>
      <c r="I382">
        <v>471</v>
      </c>
      <c r="J382" t="s">
        <v>273</v>
      </c>
      <c r="K382">
        <v>3.4</v>
      </c>
      <c r="L382" s="5">
        <v>34085.01</v>
      </c>
      <c r="M382" t="s">
        <v>322</v>
      </c>
      <c r="N382" t="s">
        <v>336</v>
      </c>
      <c r="O382" s="2" t="s">
        <v>376</v>
      </c>
      <c r="P382" s="1" t="str">
        <f>IFERROR(IF(ISNUMBER(Table1[[#This Row],[Safety_Rating2]]), REPT("★", Table1[[#This Row],[Safety_Rating2]]) &amp; REPT("☆", 5-Table1[[#This Row],[Safety_Rating2]]), "Unknown"), "Unknown")</f>
        <v>★★★☆☆</v>
      </c>
      <c r="Q382" s="1">
        <v>3</v>
      </c>
      <c r="R382">
        <v>19640</v>
      </c>
      <c r="S382">
        <v>5</v>
      </c>
      <c r="T382" s="7">
        <f t="shared" si="5"/>
        <v>669429596.4000001</v>
      </c>
      <c r="U382" s="3">
        <f>Table1[[#This Row],[Range_km]]/Table1[[#This Row],[Battery_Capacity_kWh]]</f>
        <v>7.1689497716894977</v>
      </c>
      <c r="V382" s="4">
        <f>Table1[[#This Row],[Price_USD]]/Table1[[#This Row],[Range_km]]</f>
        <v>72.36732484076434</v>
      </c>
      <c r="W382" s="1" t="str">
        <f>_xlfn.IFS(Table1[[#This Row],[Price_USD]]&gt;80000,"Luxury", Table1[[#This Row],[Price_USD]]&gt;40000,"Premium",Table1[[#This Row],[Price_USD]]&lt;40000,"Budget")</f>
        <v>Budget</v>
      </c>
    </row>
    <row r="383" spans="3:23" x14ac:dyDescent="0.35">
      <c r="C383">
        <v>382</v>
      </c>
      <c r="D383" t="s">
        <v>26</v>
      </c>
      <c r="E383" t="s">
        <v>79</v>
      </c>
      <c r="F383">
        <v>2016</v>
      </c>
      <c r="G383" t="s">
        <v>251</v>
      </c>
      <c r="H383">
        <v>98.6</v>
      </c>
      <c r="I383">
        <v>292</v>
      </c>
      <c r="J383" t="s">
        <v>276</v>
      </c>
      <c r="K383">
        <v>10.8</v>
      </c>
      <c r="L383" s="5">
        <v>113478.44</v>
      </c>
      <c r="M383" t="s">
        <v>316</v>
      </c>
      <c r="N383" t="s">
        <v>375</v>
      </c>
      <c r="O383" s="1">
        <v>0</v>
      </c>
      <c r="P383" s="1" t="str">
        <f>IFERROR(IF(ISNUMBER(Table1[[#This Row],[Safety_Rating2]]), REPT("★", Table1[[#This Row],[Safety_Rating2]]) &amp; REPT("☆", 5-Table1[[#This Row],[Safety_Rating2]]), "Unknown"), "Unknown")</f>
        <v>★★★★☆</v>
      </c>
      <c r="Q383" s="1">
        <v>4</v>
      </c>
      <c r="R383">
        <v>13991</v>
      </c>
      <c r="S383">
        <v>5</v>
      </c>
      <c r="T383" s="7">
        <f t="shared" si="5"/>
        <v>1587676854.04</v>
      </c>
      <c r="U383" s="3">
        <f>Table1[[#This Row],[Range_km]]/Table1[[#This Row],[Battery_Capacity_kWh]]</f>
        <v>2.9614604462474645</v>
      </c>
      <c r="V383" s="4">
        <f>Table1[[#This Row],[Price_USD]]/Table1[[#This Row],[Range_km]]</f>
        <v>388.62479452054794</v>
      </c>
      <c r="W383" s="1" t="str">
        <f>_xlfn.IFS(Table1[[#This Row],[Price_USD]]&gt;80000,"Luxury", Table1[[#This Row],[Price_USD]]&gt;40000,"Premium",Table1[[#This Row],[Price_USD]]&lt;40000,"Budget")</f>
        <v>Luxury</v>
      </c>
    </row>
    <row r="384" spans="3:23" x14ac:dyDescent="0.35">
      <c r="C384">
        <v>383</v>
      </c>
      <c r="D384" t="s">
        <v>27</v>
      </c>
      <c r="E384" t="s">
        <v>80</v>
      </c>
      <c r="F384">
        <v>2019</v>
      </c>
      <c r="G384" t="s">
        <v>260</v>
      </c>
      <c r="H384">
        <v>121.5</v>
      </c>
      <c r="I384">
        <v>241</v>
      </c>
      <c r="J384" t="s">
        <v>267</v>
      </c>
      <c r="K384">
        <v>4.9000000000000004</v>
      </c>
      <c r="L384" s="5">
        <v>69918.570000000007</v>
      </c>
      <c r="M384" t="s">
        <v>334</v>
      </c>
      <c r="N384" t="s">
        <v>364</v>
      </c>
      <c r="O384" s="1">
        <v>2</v>
      </c>
      <c r="P384" s="1" t="str">
        <f>IFERROR(IF(ISNUMBER(Table1[[#This Row],[Safety_Rating2]]), REPT("★", Table1[[#This Row],[Safety_Rating2]]) &amp; REPT("☆", 5-Table1[[#This Row],[Safety_Rating2]]), "Unknown"), "Unknown")</f>
        <v>Unknown</v>
      </c>
      <c r="Q384" s="2" t="s">
        <v>376</v>
      </c>
      <c r="R384">
        <v>6575</v>
      </c>
      <c r="S384">
        <v>5</v>
      </c>
      <c r="T384" s="7">
        <f t="shared" si="5"/>
        <v>459714597.75000006</v>
      </c>
      <c r="U384" s="3">
        <f>Table1[[#This Row],[Range_km]]/Table1[[#This Row],[Battery_Capacity_kWh]]</f>
        <v>1.9835390946502058</v>
      </c>
      <c r="V384" s="4">
        <f>Table1[[#This Row],[Price_USD]]/Table1[[#This Row],[Range_km]]</f>
        <v>290.11854771784238</v>
      </c>
      <c r="W384" s="1" t="str">
        <f>_xlfn.IFS(Table1[[#This Row],[Price_USD]]&gt;80000,"Luxury", Table1[[#This Row],[Price_USD]]&gt;40000,"Premium",Table1[[#This Row],[Price_USD]]&lt;40000,"Budget")</f>
        <v>Premium</v>
      </c>
    </row>
    <row r="385" spans="3:23" x14ac:dyDescent="0.35">
      <c r="C385">
        <v>384</v>
      </c>
      <c r="D385" t="s">
        <v>20</v>
      </c>
      <c r="E385" t="s">
        <v>217</v>
      </c>
      <c r="F385">
        <v>2025</v>
      </c>
      <c r="G385" t="s">
        <v>262</v>
      </c>
      <c r="H385">
        <v>34.1</v>
      </c>
      <c r="I385">
        <v>376</v>
      </c>
      <c r="J385" t="s">
        <v>274</v>
      </c>
      <c r="K385">
        <v>3</v>
      </c>
      <c r="L385" s="5">
        <v>107200.58</v>
      </c>
      <c r="M385" t="s">
        <v>312</v>
      </c>
      <c r="N385" t="s">
        <v>364</v>
      </c>
      <c r="O385" s="2" t="s">
        <v>376</v>
      </c>
      <c r="P385" s="1" t="str">
        <f>IFERROR(IF(ISNUMBER(Table1[[#This Row],[Safety_Rating2]]), REPT("★", Table1[[#This Row],[Safety_Rating2]]) &amp; REPT("☆", 5-Table1[[#This Row],[Safety_Rating2]]), "Unknown"), "Unknown")</f>
        <v>★★★★☆</v>
      </c>
      <c r="Q385" s="1">
        <v>4</v>
      </c>
      <c r="R385">
        <v>14610</v>
      </c>
      <c r="S385">
        <v>3</v>
      </c>
      <c r="T385" s="7">
        <f t="shared" si="5"/>
        <v>1566200473.8</v>
      </c>
      <c r="U385" s="3">
        <f>Table1[[#This Row],[Range_km]]/Table1[[#This Row],[Battery_Capacity_kWh]]</f>
        <v>11.026392961876832</v>
      </c>
      <c r="V385" s="4">
        <f>Table1[[#This Row],[Price_USD]]/Table1[[#This Row],[Range_km]]</f>
        <v>285.10792553191487</v>
      </c>
      <c r="W385" s="1" t="str">
        <f>_xlfn.IFS(Table1[[#This Row],[Price_USD]]&gt;80000,"Luxury", Table1[[#This Row],[Price_USD]]&gt;40000,"Premium",Table1[[#This Row],[Price_USD]]&lt;40000,"Budget")</f>
        <v>Luxury</v>
      </c>
    </row>
    <row r="386" spans="3:23" x14ac:dyDescent="0.35">
      <c r="C386">
        <v>385</v>
      </c>
      <c r="D386" t="s">
        <v>66</v>
      </c>
      <c r="E386" t="s">
        <v>163</v>
      </c>
      <c r="F386">
        <v>2025</v>
      </c>
      <c r="G386" t="s">
        <v>257</v>
      </c>
      <c r="H386">
        <v>20.100000000000001</v>
      </c>
      <c r="I386">
        <v>119</v>
      </c>
      <c r="J386" t="s">
        <v>269</v>
      </c>
      <c r="K386">
        <v>3.6</v>
      </c>
      <c r="L386" s="5">
        <v>114006.62</v>
      </c>
      <c r="M386" t="s">
        <v>329</v>
      </c>
      <c r="N386" t="s">
        <v>368</v>
      </c>
      <c r="O386" s="2" t="s">
        <v>376</v>
      </c>
      <c r="P386" s="1" t="str">
        <f>IFERROR(IF(ISNUMBER(Table1[[#This Row],[Safety_Rating2]]), REPT("★", Table1[[#This Row],[Safety_Rating2]]) &amp; REPT("☆", 5-Table1[[#This Row],[Safety_Rating2]]), "Unknown"), "Unknown")</f>
        <v>★★★★☆</v>
      </c>
      <c r="Q386" s="1">
        <v>4</v>
      </c>
      <c r="R386">
        <v>14288</v>
      </c>
      <c r="S386">
        <v>4</v>
      </c>
      <c r="T386" s="7">
        <f t="shared" ref="T386:T449" si="6">L386*R386</f>
        <v>1628926586.5599999</v>
      </c>
      <c r="U386" s="3">
        <f>Table1[[#This Row],[Range_km]]/Table1[[#This Row],[Battery_Capacity_kWh]]</f>
        <v>5.9203980099502482</v>
      </c>
      <c r="V386" s="4">
        <f>Table1[[#This Row],[Price_USD]]/Table1[[#This Row],[Range_km]]</f>
        <v>958.03882352941173</v>
      </c>
      <c r="W386" s="1" t="str">
        <f>_xlfn.IFS(Table1[[#This Row],[Price_USD]]&gt;80000,"Luxury", Table1[[#This Row],[Price_USD]]&gt;40000,"Premium",Table1[[#This Row],[Price_USD]]&lt;40000,"Budget")</f>
        <v>Luxury</v>
      </c>
    </row>
    <row r="387" spans="3:23" x14ac:dyDescent="0.35">
      <c r="C387">
        <v>386</v>
      </c>
      <c r="D387" t="s">
        <v>64</v>
      </c>
      <c r="E387" t="s">
        <v>212</v>
      </c>
      <c r="F387">
        <v>2023</v>
      </c>
      <c r="G387" t="s">
        <v>252</v>
      </c>
      <c r="H387">
        <v>20.399999999999999</v>
      </c>
      <c r="I387">
        <v>588</v>
      </c>
      <c r="J387" t="s">
        <v>271</v>
      </c>
      <c r="K387">
        <v>1.9</v>
      </c>
      <c r="L387" s="5">
        <v>94236.49</v>
      </c>
      <c r="M387" t="s">
        <v>296</v>
      </c>
      <c r="N387" t="s">
        <v>342</v>
      </c>
      <c r="O387" s="1">
        <v>3</v>
      </c>
      <c r="P387" s="1" t="str">
        <f>IFERROR(IF(ISNUMBER(Table1[[#This Row],[Safety_Rating2]]), REPT("★", Table1[[#This Row],[Safety_Rating2]]) &amp; REPT("☆", 5-Table1[[#This Row],[Safety_Rating2]]), "Unknown"), "Unknown")</f>
        <v>★★★★★</v>
      </c>
      <c r="Q387" s="1">
        <v>5</v>
      </c>
      <c r="R387">
        <v>2970</v>
      </c>
      <c r="S387">
        <v>4</v>
      </c>
      <c r="T387" s="7">
        <f t="shared" si="6"/>
        <v>279882375.30000001</v>
      </c>
      <c r="U387" s="3">
        <f>Table1[[#This Row],[Range_km]]/Table1[[#This Row],[Battery_Capacity_kWh]]</f>
        <v>28.823529411764707</v>
      </c>
      <c r="V387" s="4">
        <f>Table1[[#This Row],[Price_USD]]/Table1[[#This Row],[Range_km]]</f>
        <v>160.26613945578231</v>
      </c>
      <c r="W387" s="1" t="str">
        <f>_xlfn.IFS(Table1[[#This Row],[Price_USD]]&gt;80000,"Luxury", Table1[[#This Row],[Price_USD]]&gt;40000,"Premium",Table1[[#This Row],[Price_USD]]&lt;40000,"Budget")</f>
        <v>Luxury</v>
      </c>
    </row>
    <row r="388" spans="3:23" x14ac:dyDescent="0.35">
      <c r="C388">
        <v>387</v>
      </c>
      <c r="D388" t="s">
        <v>31</v>
      </c>
      <c r="E388" t="s">
        <v>178</v>
      </c>
      <c r="F388">
        <v>2016</v>
      </c>
      <c r="G388" t="s">
        <v>251</v>
      </c>
      <c r="H388">
        <v>79.8</v>
      </c>
      <c r="I388">
        <v>492</v>
      </c>
      <c r="J388" t="s">
        <v>273</v>
      </c>
      <c r="K388">
        <v>7.9</v>
      </c>
      <c r="L388" s="5">
        <v>51194.2</v>
      </c>
      <c r="M388" t="s">
        <v>319</v>
      </c>
      <c r="N388" t="s">
        <v>352</v>
      </c>
      <c r="O388" s="1">
        <v>2</v>
      </c>
      <c r="P388" s="1" t="str">
        <f>IFERROR(IF(ISNUMBER(Table1[[#This Row],[Safety_Rating2]]), REPT("★", Table1[[#This Row],[Safety_Rating2]]) &amp; REPT("☆", 5-Table1[[#This Row],[Safety_Rating2]]), "Unknown"), "Unknown")</f>
        <v>★★★★★</v>
      </c>
      <c r="Q388" s="1">
        <v>5</v>
      </c>
      <c r="R388">
        <v>11772</v>
      </c>
      <c r="S388">
        <v>4</v>
      </c>
      <c r="T388" s="7">
        <f t="shared" si="6"/>
        <v>602658122.39999998</v>
      </c>
      <c r="U388" s="3">
        <f>Table1[[#This Row],[Range_km]]/Table1[[#This Row],[Battery_Capacity_kWh]]</f>
        <v>6.1654135338345863</v>
      </c>
      <c r="V388" s="4">
        <f>Table1[[#This Row],[Price_USD]]/Table1[[#This Row],[Range_km]]</f>
        <v>104.05325203252032</v>
      </c>
      <c r="W388" s="1" t="str">
        <f>_xlfn.IFS(Table1[[#This Row],[Price_USD]]&gt;80000,"Luxury", Table1[[#This Row],[Price_USD]]&gt;40000,"Premium",Table1[[#This Row],[Price_USD]]&lt;40000,"Budget")</f>
        <v>Premium</v>
      </c>
    </row>
    <row r="389" spans="3:23" x14ac:dyDescent="0.35">
      <c r="C389">
        <v>388</v>
      </c>
      <c r="D389" t="s">
        <v>55</v>
      </c>
      <c r="E389" t="s">
        <v>134</v>
      </c>
      <c r="F389">
        <v>2018</v>
      </c>
      <c r="G389" t="s">
        <v>260</v>
      </c>
      <c r="H389">
        <v>24.6</v>
      </c>
      <c r="I389">
        <v>112</v>
      </c>
      <c r="J389" t="s">
        <v>268</v>
      </c>
      <c r="K389">
        <v>6.1</v>
      </c>
      <c r="L389" s="5">
        <v>37559.120000000003</v>
      </c>
      <c r="M389" t="s">
        <v>281</v>
      </c>
      <c r="N389" t="s">
        <v>353</v>
      </c>
      <c r="O389" s="1">
        <v>3</v>
      </c>
      <c r="P389" s="1" t="str">
        <f>IFERROR(IF(ISNUMBER(Table1[[#This Row],[Safety_Rating2]]), REPT("★", Table1[[#This Row],[Safety_Rating2]]) &amp; REPT("☆", 5-Table1[[#This Row],[Safety_Rating2]]), "Unknown"), "Unknown")</f>
        <v>Unknown</v>
      </c>
      <c r="Q389" s="2" t="s">
        <v>376</v>
      </c>
      <c r="R389">
        <v>11117</v>
      </c>
      <c r="S389">
        <v>3</v>
      </c>
      <c r="T389" s="7">
        <f t="shared" si="6"/>
        <v>417544737.04000002</v>
      </c>
      <c r="U389" s="3">
        <f>Table1[[#This Row],[Range_km]]/Table1[[#This Row],[Battery_Capacity_kWh]]</f>
        <v>4.5528455284552845</v>
      </c>
      <c r="V389" s="4">
        <f>Table1[[#This Row],[Price_USD]]/Table1[[#This Row],[Range_km]]</f>
        <v>335.34928571428571</v>
      </c>
      <c r="W389" s="1" t="str">
        <f>_xlfn.IFS(Table1[[#This Row],[Price_USD]]&gt;80000,"Luxury", Table1[[#This Row],[Price_USD]]&gt;40000,"Premium",Table1[[#This Row],[Price_USD]]&lt;40000,"Budget")</f>
        <v>Budget</v>
      </c>
    </row>
    <row r="390" spans="3:23" x14ac:dyDescent="0.35">
      <c r="C390">
        <v>389</v>
      </c>
      <c r="D390" t="s">
        <v>68</v>
      </c>
      <c r="E390" t="s">
        <v>214</v>
      </c>
      <c r="F390">
        <v>2021</v>
      </c>
      <c r="G390" t="s">
        <v>256</v>
      </c>
      <c r="H390">
        <v>47.5</v>
      </c>
      <c r="I390">
        <v>434</v>
      </c>
      <c r="J390" t="s">
        <v>266</v>
      </c>
      <c r="K390">
        <v>11.3</v>
      </c>
      <c r="L390" s="5">
        <v>134424</v>
      </c>
      <c r="M390" t="s">
        <v>281</v>
      </c>
      <c r="N390" t="s">
        <v>341</v>
      </c>
      <c r="O390" s="1">
        <v>1</v>
      </c>
      <c r="P390" s="1" t="str">
        <f>IFERROR(IF(ISNUMBER(Table1[[#This Row],[Safety_Rating2]]), REPT("★", Table1[[#This Row],[Safety_Rating2]]) &amp; REPT("☆", 5-Table1[[#This Row],[Safety_Rating2]]), "Unknown"), "Unknown")</f>
        <v>Unknown</v>
      </c>
      <c r="Q390" s="2" t="s">
        <v>376</v>
      </c>
      <c r="R390">
        <v>4639</v>
      </c>
      <c r="S390">
        <v>4</v>
      </c>
      <c r="T390" s="7">
        <f t="shared" si="6"/>
        <v>623592936</v>
      </c>
      <c r="U390" s="3">
        <f>Table1[[#This Row],[Range_km]]/Table1[[#This Row],[Battery_Capacity_kWh]]</f>
        <v>9.1368421052631579</v>
      </c>
      <c r="V390" s="4">
        <f>Table1[[#This Row],[Price_USD]]/Table1[[#This Row],[Range_km]]</f>
        <v>309.73271889400922</v>
      </c>
      <c r="W390" s="1" t="str">
        <f>_xlfn.IFS(Table1[[#This Row],[Price_USD]]&gt;80000,"Luxury", Table1[[#This Row],[Price_USD]]&gt;40000,"Premium",Table1[[#This Row],[Price_USD]]&lt;40000,"Budget")</f>
        <v>Luxury</v>
      </c>
    </row>
    <row r="391" spans="3:23" x14ac:dyDescent="0.35">
      <c r="C391">
        <v>390</v>
      </c>
      <c r="D391" t="s">
        <v>60</v>
      </c>
      <c r="E391" t="s">
        <v>177</v>
      </c>
      <c r="F391">
        <v>2022</v>
      </c>
      <c r="G391" t="s">
        <v>255</v>
      </c>
      <c r="H391">
        <v>139.30000000000001</v>
      </c>
      <c r="I391">
        <v>123</v>
      </c>
      <c r="J391" t="s">
        <v>268</v>
      </c>
      <c r="K391">
        <v>8.6</v>
      </c>
      <c r="L391" s="5">
        <v>45664.53</v>
      </c>
      <c r="M391" t="s">
        <v>325</v>
      </c>
      <c r="N391" t="s">
        <v>344</v>
      </c>
      <c r="O391" s="1">
        <v>0</v>
      </c>
      <c r="P391" s="1" t="str">
        <f>IFERROR(IF(ISNUMBER(Table1[[#This Row],[Safety_Rating2]]), REPT("★", Table1[[#This Row],[Safety_Rating2]]) &amp; REPT("☆", 5-Table1[[#This Row],[Safety_Rating2]]), "Unknown"), "Unknown")</f>
        <v>★★★★★</v>
      </c>
      <c r="Q391" s="1">
        <v>5</v>
      </c>
      <c r="R391">
        <v>2095</v>
      </c>
      <c r="S391">
        <v>3</v>
      </c>
      <c r="T391" s="7">
        <f t="shared" si="6"/>
        <v>95667190.349999994</v>
      </c>
      <c r="U391" s="3">
        <f>Table1[[#This Row],[Range_km]]/Table1[[#This Row],[Battery_Capacity_kWh]]</f>
        <v>0.88298636037329492</v>
      </c>
      <c r="V391" s="4">
        <f>Table1[[#This Row],[Price_USD]]/Table1[[#This Row],[Range_km]]</f>
        <v>371.25634146341463</v>
      </c>
      <c r="W391" s="1" t="str">
        <f>_xlfn.IFS(Table1[[#This Row],[Price_USD]]&gt;80000,"Luxury", Table1[[#This Row],[Price_USD]]&gt;40000,"Premium",Table1[[#This Row],[Price_USD]]&lt;40000,"Budget")</f>
        <v>Premium</v>
      </c>
    </row>
    <row r="392" spans="3:23" x14ac:dyDescent="0.35">
      <c r="C392">
        <v>391</v>
      </c>
      <c r="D392" t="s">
        <v>26</v>
      </c>
      <c r="E392" t="s">
        <v>79</v>
      </c>
      <c r="F392">
        <v>2024</v>
      </c>
      <c r="G392" t="s">
        <v>264</v>
      </c>
      <c r="H392">
        <v>100</v>
      </c>
      <c r="I392">
        <v>132</v>
      </c>
      <c r="J392" t="s">
        <v>277</v>
      </c>
      <c r="K392">
        <v>5.4</v>
      </c>
      <c r="L392" s="5">
        <v>127382.52</v>
      </c>
      <c r="M392" t="s">
        <v>333</v>
      </c>
      <c r="N392" t="s">
        <v>365</v>
      </c>
      <c r="O392" s="1">
        <v>5</v>
      </c>
      <c r="P392" s="1" t="str">
        <f>IFERROR(IF(ISNUMBER(Table1[[#This Row],[Safety_Rating2]]), REPT("★", Table1[[#This Row],[Safety_Rating2]]) &amp; REPT("☆", 5-Table1[[#This Row],[Safety_Rating2]]), "Unknown"), "Unknown")</f>
        <v>★★★☆☆</v>
      </c>
      <c r="Q392" s="1">
        <v>3</v>
      </c>
      <c r="R392">
        <v>1493</v>
      </c>
      <c r="S392">
        <v>5</v>
      </c>
      <c r="T392" s="7">
        <f t="shared" si="6"/>
        <v>190182102.36000001</v>
      </c>
      <c r="U392" s="3">
        <f>Table1[[#This Row],[Range_km]]/Table1[[#This Row],[Battery_Capacity_kWh]]</f>
        <v>1.32</v>
      </c>
      <c r="V392" s="4">
        <f>Table1[[#This Row],[Price_USD]]/Table1[[#This Row],[Range_km]]</f>
        <v>965.01909090909089</v>
      </c>
      <c r="W392" s="1" t="str">
        <f>_xlfn.IFS(Table1[[#This Row],[Price_USD]]&gt;80000,"Luxury", Table1[[#This Row],[Price_USD]]&gt;40000,"Premium",Table1[[#This Row],[Price_USD]]&lt;40000,"Budget")</f>
        <v>Luxury</v>
      </c>
    </row>
    <row r="393" spans="3:23" x14ac:dyDescent="0.35">
      <c r="C393">
        <v>392</v>
      </c>
      <c r="D393" t="s">
        <v>37</v>
      </c>
      <c r="E393" t="s">
        <v>124</v>
      </c>
      <c r="F393">
        <v>2016</v>
      </c>
      <c r="G393" t="s">
        <v>256</v>
      </c>
      <c r="H393">
        <v>55.6</v>
      </c>
      <c r="I393">
        <v>487</v>
      </c>
      <c r="J393" t="s">
        <v>274</v>
      </c>
      <c r="K393">
        <v>2.4</v>
      </c>
      <c r="L393" s="5">
        <v>74391.28</v>
      </c>
      <c r="M393" t="s">
        <v>314</v>
      </c>
      <c r="N393" t="s">
        <v>374</v>
      </c>
      <c r="O393" s="1">
        <v>4</v>
      </c>
      <c r="P393" s="1" t="str">
        <f>IFERROR(IF(ISNUMBER(Table1[[#This Row],[Safety_Rating2]]), REPT("★", Table1[[#This Row],[Safety_Rating2]]) &amp; REPT("☆", 5-Table1[[#This Row],[Safety_Rating2]]), "Unknown"), "Unknown")</f>
        <v>Unknown</v>
      </c>
      <c r="Q393" s="2" t="s">
        <v>376</v>
      </c>
      <c r="R393">
        <v>12325</v>
      </c>
      <c r="S393">
        <v>3</v>
      </c>
      <c r="T393" s="7">
        <f t="shared" si="6"/>
        <v>916872526</v>
      </c>
      <c r="U393" s="3">
        <f>Table1[[#This Row],[Range_km]]/Table1[[#This Row],[Battery_Capacity_kWh]]</f>
        <v>8.7589928057553958</v>
      </c>
      <c r="V393" s="4">
        <f>Table1[[#This Row],[Price_USD]]/Table1[[#This Row],[Range_km]]</f>
        <v>152.75416837782342</v>
      </c>
      <c r="W393" s="1" t="str">
        <f>_xlfn.IFS(Table1[[#This Row],[Price_USD]]&gt;80000,"Luxury", Table1[[#This Row],[Price_USD]]&gt;40000,"Premium",Table1[[#This Row],[Price_USD]]&lt;40000,"Budget")</f>
        <v>Premium</v>
      </c>
    </row>
    <row r="394" spans="3:23" x14ac:dyDescent="0.35">
      <c r="C394">
        <v>393</v>
      </c>
      <c r="D394" t="s">
        <v>43</v>
      </c>
      <c r="E394" t="s">
        <v>103</v>
      </c>
      <c r="F394">
        <v>2016</v>
      </c>
      <c r="G394" t="s">
        <v>258</v>
      </c>
      <c r="H394">
        <v>20.9</v>
      </c>
      <c r="I394">
        <v>574</v>
      </c>
      <c r="J394" t="s">
        <v>280</v>
      </c>
      <c r="K394">
        <v>8.6</v>
      </c>
      <c r="L394" s="5">
        <v>101247.66</v>
      </c>
      <c r="M394" t="s">
        <v>315</v>
      </c>
      <c r="N394" t="s">
        <v>367</v>
      </c>
      <c r="O394" s="1">
        <v>3</v>
      </c>
      <c r="P394" s="1" t="str">
        <f>IFERROR(IF(ISNUMBER(Table1[[#This Row],[Safety_Rating2]]), REPT("★", Table1[[#This Row],[Safety_Rating2]]) &amp; REPT("☆", 5-Table1[[#This Row],[Safety_Rating2]]), "Unknown"), "Unknown")</f>
        <v>★★★★★</v>
      </c>
      <c r="Q394" s="1">
        <v>5</v>
      </c>
      <c r="R394">
        <v>8878</v>
      </c>
      <c r="S394">
        <v>5</v>
      </c>
      <c r="T394" s="7">
        <f t="shared" si="6"/>
        <v>898876725.48000002</v>
      </c>
      <c r="U394" s="3">
        <f>Table1[[#This Row],[Range_km]]/Table1[[#This Row],[Battery_Capacity_kWh]]</f>
        <v>27.464114832535888</v>
      </c>
      <c r="V394" s="4">
        <f>Table1[[#This Row],[Price_USD]]/Table1[[#This Row],[Range_km]]</f>
        <v>176.38965156794427</v>
      </c>
      <c r="W394" s="1" t="str">
        <f>_xlfn.IFS(Table1[[#This Row],[Price_USD]]&gt;80000,"Luxury", Table1[[#This Row],[Price_USD]]&gt;40000,"Premium",Table1[[#This Row],[Price_USD]]&lt;40000,"Budget")</f>
        <v>Luxury</v>
      </c>
    </row>
    <row r="395" spans="3:23" x14ac:dyDescent="0.35">
      <c r="C395">
        <v>394</v>
      </c>
      <c r="D395" t="s">
        <v>34</v>
      </c>
      <c r="E395" t="s">
        <v>92</v>
      </c>
      <c r="F395">
        <v>2018</v>
      </c>
      <c r="G395" t="s">
        <v>260</v>
      </c>
      <c r="H395">
        <v>99.4</v>
      </c>
      <c r="I395">
        <v>119</v>
      </c>
      <c r="J395" t="s">
        <v>276</v>
      </c>
      <c r="K395">
        <v>8.6999999999999993</v>
      </c>
      <c r="L395" s="5">
        <v>103445.98</v>
      </c>
      <c r="M395" t="s">
        <v>306</v>
      </c>
      <c r="N395" t="s">
        <v>353</v>
      </c>
      <c r="O395" s="1">
        <v>0</v>
      </c>
      <c r="P395" s="1" t="str">
        <f>IFERROR(IF(ISNUMBER(Table1[[#This Row],[Safety_Rating2]]), REPT("★", Table1[[#This Row],[Safety_Rating2]]) &amp; REPT("☆", 5-Table1[[#This Row],[Safety_Rating2]]), "Unknown"), "Unknown")</f>
        <v>★★★★★</v>
      </c>
      <c r="Q395" s="1">
        <v>5</v>
      </c>
      <c r="R395">
        <v>3135</v>
      </c>
      <c r="S395">
        <v>5</v>
      </c>
      <c r="T395" s="7">
        <f t="shared" si="6"/>
        <v>324303147.30000001</v>
      </c>
      <c r="U395" s="3">
        <f>Table1[[#This Row],[Range_km]]/Table1[[#This Row],[Battery_Capacity_kWh]]</f>
        <v>1.1971830985915493</v>
      </c>
      <c r="V395" s="4">
        <f>Table1[[#This Row],[Price_USD]]/Table1[[#This Row],[Range_km]]</f>
        <v>869.29394957983186</v>
      </c>
      <c r="W395" s="1" t="str">
        <f>_xlfn.IFS(Table1[[#This Row],[Price_USD]]&gt;80000,"Luxury", Table1[[#This Row],[Price_USD]]&gt;40000,"Premium",Table1[[#This Row],[Price_USD]]&lt;40000,"Budget")</f>
        <v>Luxury</v>
      </c>
    </row>
    <row r="396" spans="3:23" x14ac:dyDescent="0.35">
      <c r="C396">
        <v>395</v>
      </c>
      <c r="D396" t="s">
        <v>52</v>
      </c>
      <c r="E396" t="s">
        <v>218</v>
      </c>
      <c r="F396">
        <v>2023</v>
      </c>
      <c r="G396" t="s">
        <v>252</v>
      </c>
      <c r="H396">
        <v>80.3</v>
      </c>
      <c r="I396">
        <v>420</v>
      </c>
      <c r="J396" t="s">
        <v>277</v>
      </c>
      <c r="K396">
        <v>3.7</v>
      </c>
      <c r="L396" s="5">
        <v>53246.28</v>
      </c>
      <c r="M396" t="s">
        <v>295</v>
      </c>
      <c r="N396" t="s">
        <v>341</v>
      </c>
      <c r="O396" s="1">
        <v>3</v>
      </c>
      <c r="P396" s="1" t="str">
        <f>IFERROR(IF(ISNUMBER(Table1[[#This Row],[Safety_Rating2]]), REPT("★", Table1[[#This Row],[Safety_Rating2]]) &amp; REPT("☆", 5-Table1[[#This Row],[Safety_Rating2]]), "Unknown"), "Unknown")</f>
        <v>★★★☆☆</v>
      </c>
      <c r="Q396" s="1">
        <v>3</v>
      </c>
      <c r="R396">
        <v>1770</v>
      </c>
      <c r="S396">
        <v>5</v>
      </c>
      <c r="T396" s="7">
        <f t="shared" si="6"/>
        <v>94245915.599999994</v>
      </c>
      <c r="U396" s="3">
        <f>Table1[[#This Row],[Range_km]]/Table1[[#This Row],[Battery_Capacity_kWh]]</f>
        <v>5.230386052303861</v>
      </c>
      <c r="V396" s="4">
        <f>Table1[[#This Row],[Price_USD]]/Table1[[#This Row],[Range_km]]</f>
        <v>126.77685714285714</v>
      </c>
      <c r="W396" s="1" t="str">
        <f>_xlfn.IFS(Table1[[#This Row],[Price_USD]]&gt;80000,"Luxury", Table1[[#This Row],[Price_USD]]&gt;40000,"Premium",Table1[[#This Row],[Price_USD]]&lt;40000,"Budget")</f>
        <v>Premium</v>
      </c>
    </row>
    <row r="397" spans="3:23" x14ac:dyDescent="0.35">
      <c r="C397">
        <v>396</v>
      </c>
      <c r="D397" t="s">
        <v>52</v>
      </c>
      <c r="E397" t="s">
        <v>219</v>
      </c>
      <c r="F397">
        <v>2018</v>
      </c>
      <c r="G397" t="s">
        <v>253</v>
      </c>
      <c r="H397">
        <v>52.7</v>
      </c>
      <c r="I397">
        <v>415</v>
      </c>
      <c r="J397" t="s">
        <v>266</v>
      </c>
      <c r="K397">
        <v>1</v>
      </c>
      <c r="L397" s="5">
        <v>118850.03</v>
      </c>
      <c r="M397" t="s">
        <v>281</v>
      </c>
      <c r="N397" t="s">
        <v>346</v>
      </c>
      <c r="O397" s="1">
        <v>0</v>
      </c>
      <c r="P397" s="1" t="str">
        <f>IFERROR(IF(ISNUMBER(Table1[[#This Row],[Safety_Rating2]]), REPT("★", Table1[[#This Row],[Safety_Rating2]]) &amp; REPT("☆", 5-Table1[[#This Row],[Safety_Rating2]]), "Unknown"), "Unknown")</f>
        <v>★★★☆☆</v>
      </c>
      <c r="Q397" s="1">
        <v>3</v>
      </c>
      <c r="R397">
        <v>14575</v>
      </c>
      <c r="S397">
        <v>5</v>
      </c>
      <c r="T397" s="7">
        <f t="shared" si="6"/>
        <v>1732239187.25</v>
      </c>
      <c r="U397" s="3">
        <f>Table1[[#This Row],[Range_km]]/Table1[[#This Row],[Battery_Capacity_kWh]]</f>
        <v>7.8747628083491454</v>
      </c>
      <c r="V397" s="4">
        <f>Table1[[#This Row],[Price_USD]]/Table1[[#This Row],[Range_km]]</f>
        <v>286.38561445783131</v>
      </c>
      <c r="W397" s="1" t="str">
        <f>_xlfn.IFS(Table1[[#This Row],[Price_USD]]&gt;80000,"Luxury", Table1[[#This Row],[Price_USD]]&gt;40000,"Premium",Table1[[#This Row],[Price_USD]]&lt;40000,"Budget")</f>
        <v>Luxury</v>
      </c>
    </row>
    <row r="398" spans="3:23" x14ac:dyDescent="0.35">
      <c r="C398">
        <v>397</v>
      </c>
      <c r="D398" t="s">
        <v>21</v>
      </c>
      <c r="E398" t="s">
        <v>104</v>
      </c>
      <c r="F398">
        <v>2021</v>
      </c>
      <c r="G398" t="s">
        <v>252</v>
      </c>
      <c r="H398">
        <v>117.1</v>
      </c>
      <c r="I398">
        <v>559</v>
      </c>
      <c r="J398" t="s">
        <v>270</v>
      </c>
      <c r="K398">
        <v>3.1</v>
      </c>
      <c r="L398" s="5">
        <v>43215.94</v>
      </c>
      <c r="M398" t="s">
        <v>299</v>
      </c>
      <c r="N398" t="s">
        <v>349</v>
      </c>
      <c r="O398" s="1">
        <v>3</v>
      </c>
      <c r="P398" s="1" t="str">
        <f>IFERROR(IF(ISNUMBER(Table1[[#This Row],[Safety_Rating2]]), REPT("★", Table1[[#This Row],[Safety_Rating2]]) &amp; REPT("☆", 5-Table1[[#This Row],[Safety_Rating2]]), "Unknown"), "Unknown")</f>
        <v>★★★☆☆</v>
      </c>
      <c r="Q398" s="1">
        <v>3</v>
      </c>
      <c r="R398">
        <v>2409</v>
      </c>
      <c r="S398">
        <v>4</v>
      </c>
      <c r="T398" s="7">
        <f t="shared" si="6"/>
        <v>104107199.46000001</v>
      </c>
      <c r="U398" s="3">
        <f>Table1[[#This Row],[Range_km]]/Table1[[#This Row],[Battery_Capacity_kWh]]</f>
        <v>4.7736976942783951</v>
      </c>
      <c r="V398" s="4">
        <f>Table1[[#This Row],[Price_USD]]/Table1[[#This Row],[Range_km]]</f>
        <v>77.309373881932032</v>
      </c>
      <c r="W398" s="1" t="str">
        <f>_xlfn.IFS(Table1[[#This Row],[Price_USD]]&gt;80000,"Luxury", Table1[[#This Row],[Price_USD]]&gt;40000,"Premium",Table1[[#This Row],[Price_USD]]&lt;40000,"Budget")</f>
        <v>Premium</v>
      </c>
    </row>
    <row r="399" spans="3:23" x14ac:dyDescent="0.35">
      <c r="C399">
        <v>398</v>
      </c>
      <c r="D399" t="s">
        <v>21</v>
      </c>
      <c r="E399" t="s">
        <v>74</v>
      </c>
      <c r="F399">
        <v>2015</v>
      </c>
      <c r="G399" t="s">
        <v>255</v>
      </c>
      <c r="H399">
        <v>76.7</v>
      </c>
      <c r="I399">
        <v>210</v>
      </c>
      <c r="J399" t="s">
        <v>266</v>
      </c>
      <c r="K399">
        <v>2.5</v>
      </c>
      <c r="L399" s="5">
        <v>74818.210000000006</v>
      </c>
      <c r="M399" t="s">
        <v>284</v>
      </c>
      <c r="N399" t="s">
        <v>343</v>
      </c>
      <c r="O399" s="1">
        <v>2</v>
      </c>
      <c r="P399" s="1" t="str">
        <f>IFERROR(IF(ISNUMBER(Table1[[#This Row],[Safety_Rating2]]), REPT("★", Table1[[#This Row],[Safety_Rating2]]) &amp; REPT("☆", 5-Table1[[#This Row],[Safety_Rating2]]), "Unknown"), "Unknown")</f>
        <v>★★★★★</v>
      </c>
      <c r="Q399" s="1">
        <v>5</v>
      </c>
      <c r="R399">
        <v>18634</v>
      </c>
      <c r="S399">
        <v>3</v>
      </c>
      <c r="T399" s="7">
        <f t="shared" si="6"/>
        <v>1394162525.1400001</v>
      </c>
      <c r="U399" s="3">
        <f>Table1[[#This Row],[Range_km]]/Table1[[#This Row],[Battery_Capacity_kWh]]</f>
        <v>2.737940026075619</v>
      </c>
      <c r="V399" s="4">
        <f>Table1[[#This Row],[Price_USD]]/Table1[[#This Row],[Range_km]]</f>
        <v>356.27719047619053</v>
      </c>
      <c r="W399" s="1" t="str">
        <f>_xlfn.IFS(Table1[[#This Row],[Price_USD]]&gt;80000,"Luxury", Table1[[#This Row],[Price_USD]]&gt;40000,"Premium",Table1[[#This Row],[Price_USD]]&lt;40000,"Budget")</f>
        <v>Premium</v>
      </c>
    </row>
    <row r="400" spans="3:23" x14ac:dyDescent="0.35">
      <c r="C400">
        <v>399</v>
      </c>
      <c r="D400" t="s">
        <v>38</v>
      </c>
      <c r="E400" t="s">
        <v>118</v>
      </c>
      <c r="F400">
        <v>2016</v>
      </c>
      <c r="G400" t="s">
        <v>251</v>
      </c>
      <c r="H400">
        <v>80.5</v>
      </c>
      <c r="I400">
        <v>314</v>
      </c>
      <c r="J400" t="s">
        <v>276</v>
      </c>
      <c r="K400">
        <v>9.1999999999999993</v>
      </c>
      <c r="L400" s="5">
        <v>56382.43</v>
      </c>
      <c r="M400" t="s">
        <v>315</v>
      </c>
      <c r="N400" t="s">
        <v>360</v>
      </c>
      <c r="O400" s="1">
        <v>5</v>
      </c>
      <c r="P400" s="1" t="str">
        <f>IFERROR(IF(ISNUMBER(Table1[[#This Row],[Safety_Rating2]]), REPT("★", Table1[[#This Row],[Safety_Rating2]]) &amp; REPT("☆", 5-Table1[[#This Row],[Safety_Rating2]]), "Unknown"), "Unknown")</f>
        <v>★★★★★</v>
      </c>
      <c r="Q400" s="1">
        <v>5</v>
      </c>
      <c r="R400">
        <v>18112</v>
      </c>
      <c r="S400">
        <v>3</v>
      </c>
      <c r="T400" s="7">
        <f t="shared" si="6"/>
        <v>1021198572.16</v>
      </c>
      <c r="U400" s="3">
        <f>Table1[[#This Row],[Range_km]]/Table1[[#This Row],[Battery_Capacity_kWh]]</f>
        <v>3.9006211180124222</v>
      </c>
      <c r="V400" s="4">
        <f>Table1[[#This Row],[Price_USD]]/Table1[[#This Row],[Range_km]]</f>
        <v>179.56187898089172</v>
      </c>
      <c r="W400" s="1" t="str">
        <f>_xlfn.IFS(Table1[[#This Row],[Price_USD]]&gt;80000,"Luxury", Table1[[#This Row],[Price_USD]]&gt;40000,"Premium",Table1[[#This Row],[Price_USD]]&lt;40000,"Budget")</f>
        <v>Premium</v>
      </c>
    </row>
    <row r="401" spans="3:23" x14ac:dyDescent="0.35">
      <c r="C401">
        <v>400</v>
      </c>
      <c r="D401" t="s">
        <v>55</v>
      </c>
      <c r="E401" t="s">
        <v>134</v>
      </c>
      <c r="F401">
        <v>2023</v>
      </c>
      <c r="G401" t="s">
        <v>262</v>
      </c>
      <c r="H401">
        <v>132.1</v>
      </c>
      <c r="I401">
        <v>210</v>
      </c>
      <c r="J401" t="s">
        <v>271</v>
      </c>
      <c r="K401">
        <v>10.1</v>
      </c>
      <c r="L401" s="5">
        <v>63500.51</v>
      </c>
      <c r="M401" t="s">
        <v>330</v>
      </c>
      <c r="N401" t="s">
        <v>369</v>
      </c>
      <c r="O401" s="1">
        <v>1</v>
      </c>
      <c r="P401" s="1" t="str">
        <f>IFERROR(IF(ISNUMBER(Table1[[#This Row],[Safety_Rating2]]), REPT("★", Table1[[#This Row],[Safety_Rating2]]) &amp; REPT("☆", 5-Table1[[#This Row],[Safety_Rating2]]), "Unknown"), "Unknown")</f>
        <v>★★★☆☆</v>
      </c>
      <c r="Q401" s="1">
        <v>3</v>
      </c>
      <c r="R401">
        <v>19391</v>
      </c>
      <c r="S401">
        <v>3</v>
      </c>
      <c r="T401" s="7">
        <f t="shared" si="6"/>
        <v>1231338389.4100001</v>
      </c>
      <c r="U401" s="3">
        <f>Table1[[#This Row],[Range_km]]/Table1[[#This Row],[Battery_Capacity_kWh]]</f>
        <v>1.5897047691143074</v>
      </c>
      <c r="V401" s="4">
        <f>Table1[[#This Row],[Price_USD]]/Table1[[#This Row],[Range_km]]</f>
        <v>302.38338095238095</v>
      </c>
      <c r="W401" s="1" t="str">
        <f>_xlfn.IFS(Table1[[#This Row],[Price_USD]]&gt;80000,"Luxury", Table1[[#This Row],[Price_USD]]&gt;40000,"Premium",Table1[[#This Row],[Price_USD]]&lt;40000,"Budget")</f>
        <v>Premium</v>
      </c>
    </row>
    <row r="402" spans="3:23" x14ac:dyDescent="0.35">
      <c r="C402">
        <v>401</v>
      </c>
      <c r="D402" t="s">
        <v>65</v>
      </c>
      <c r="E402" t="s">
        <v>173</v>
      </c>
      <c r="F402">
        <v>2021</v>
      </c>
      <c r="G402" t="s">
        <v>258</v>
      </c>
      <c r="H402">
        <v>25.2</v>
      </c>
      <c r="I402">
        <v>340</v>
      </c>
      <c r="J402" t="s">
        <v>267</v>
      </c>
      <c r="K402">
        <v>5.4</v>
      </c>
      <c r="L402" s="5">
        <v>77318.42</v>
      </c>
      <c r="M402" t="s">
        <v>332</v>
      </c>
      <c r="N402" t="s">
        <v>349</v>
      </c>
      <c r="O402" s="1">
        <v>1</v>
      </c>
      <c r="P402" s="1" t="str">
        <f>IFERROR(IF(ISNUMBER(Table1[[#This Row],[Safety_Rating2]]), REPT("★", Table1[[#This Row],[Safety_Rating2]]) &amp; REPT("☆", 5-Table1[[#This Row],[Safety_Rating2]]), "Unknown"), "Unknown")</f>
        <v>★★★★★</v>
      </c>
      <c r="Q402" s="1">
        <v>5</v>
      </c>
      <c r="R402">
        <v>13324</v>
      </c>
      <c r="S402">
        <v>3</v>
      </c>
      <c r="T402" s="7">
        <f t="shared" si="6"/>
        <v>1030190628.0799999</v>
      </c>
      <c r="U402" s="3">
        <f>Table1[[#This Row],[Range_km]]/Table1[[#This Row],[Battery_Capacity_kWh]]</f>
        <v>13.492063492063492</v>
      </c>
      <c r="V402" s="4">
        <f>Table1[[#This Row],[Price_USD]]/Table1[[#This Row],[Range_km]]</f>
        <v>227.40711764705881</v>
      </c>
      <c r="W402" s="1" t="str">
        <f>_xlfn.IFS(Table1[[#This Row],[Price_USD]]&gt;80000,"Luxury", Table1[[#This Row],[Price_USD]]&gt;40000,"Premium",Table1[[#This Row],[Price_USD]]&lt;40000,"Budget")</f>
        <v>Premium</v>
      </c>
    </row>
    <row r="403" spans="3:23" x14ac:dyDescent="0.35">
      <c r="C403">
        <v>402</v>
      </c>
      <c r="D403" t="s">
        <v>25</v>
      </c>
      <c r="E403" t="s">
        <v>111</v>
      </c>
      <c r="F403">
        <v>2019</v>
      </c>
      <c r="G403" t="s">
        <v>252</v>
      </c>
      <c r="H403">
        <v>104.2</v>
      </c>
      <c r="I403">
        <v>146</v>
      </c>
      <c r="J403" t="s">
        <v>275</v>
      </c>
      <c r="K403">
        <v>6</v>
      </c>
      <c r="L403" s="5">
        <v>66580.39</v>
      </c>
      <c r="M403" t="s">
        <v>292</v>
      </c>
      <c r="N403" t="s">
        <v>340</v>
      </c>
      <c r="O403" s="1">
        <v>5</v>
      </c>
      <c r="P403" s="1" t="str">
        <f>IFERROR(IF(ISNUMBER(Table1[[#This Row],[Safety_Rating2]]), REPT("★", Table1[[#This Row],[Safety_Rating2]]) &amp; REPT("☆", 5-Table1[[#This Row],[Safety_Rating2]]), "Unknown"), "Unknown")</f>
        <v>★★★★☆</v>
      </c>
      <c r="Q403" s="1">
        <v>4</v>
      </c>
      <c r="R403">
        <v>4542</v>
      </c>
      <c r="S403">
        <v>5</v>
      </c>
      <c r="T403" s="7">
        <f t="shared" si="6"/>
        <v>302408131.38</v>
      </c>
      <c r="U403" s="3">
        <f>Table1[[#This Row],[Range_km]]/Table1[[#This Row],[Battery_Capacity_kWh]]</f>
        <v>1.4011516314779271</v>
      </c>
      <c r="V403" s="4">
        <f>Table1[[#This Row],[Price_USD]]/Table1[[#This Row],[Range_km]]</f>
        <v>456.03006849315068</v>
      </c>
      <c r="W403" s="1" t="str">
        <f>_xlfn.IFS(Table1[[#This Row],[Price_USD]]&gt;80000,"Luxury", Table1[[#This Row],[Price_USD]]&gt;40000,"Premium",Table1[[#This Row],[Price_USD]]&lt;40000,"Budget")</f>
        <v>Premium</v>
      </c>
    </row>
    <row r="404" spans="3:23" x14ac:dyDescent="0.35">
      <c r="C404">
        <v>403</v>
      </c>
      <c r="D404" t="s">
        <v>20</v>
      </c>
      <c r="E404" t="s">
        <v>217</v>
      </c>
      <c r="F404">
        <v>2020</v>
      </c>
      <c r="G404" t="s">
        <v>257</v>
      </c>
      <c r="H404">
        <v>80.400000000000006</v>
      </c>
      <c r="I404">
        <v>424</v>
      </c>
      <c r="J404" t="s">
        <v>275</v>
      </c>
      <c r="K404">
        <v>10.4</v>
      </c>
      <c r="L404" s="5">
        <v>38483.83</v>
      </c>
      <c r="M404" t="s">
        <v>285</v>
      </c>
      <c r="N404" t="s">
        <v>342</v>
      </c>
      <c r="O404" s="1">
        <v>2</v>
      </c>
      <c r="P404" s="1" t="str">
        <f>IFERROR(IF(ISNUMBER(Table1[[#This Row],[Safety_Rating2]]), REPT("★", Table1[[#This Row],[Safety_Rating2]]) &amp; REPT("☆", 5-Table1[[#This Row],[Safety_Rating2]]), "Unknown"), "Unknown")</f>
        <v>★★★★★</v>
      </c>
      <c r="Q404" s="1">
        <v>5</v>
      </c>
      <c r="R404">
        <v>17774</v>
      </c>
      <c r="S404">
        <v>5</v>
      </c>
      <c r="T404" s="7">
        <f t="shared" si="6"/>
        <v>684011594.42000008</v>
      </c>
      <c r="U404" s="3">
        <f>Table1[[#This Row],[Range_km]]/Table1[[#This Row],[Battery_Capacity_kWh]]</f>
        <v>5.2736318407960194</v>
      </c>
      <c r="V404" s="4">
        <f>Table1[[#This Row],[Price_USD]]/Table1[[#This Row],[Range_km]]</f>
        <v>90.763750000000002</v>
      </c>
      <c r="W404" s="1" t="str">
        <f>_xlfn.IFS(Table1[[#This Row],[Price_USD]]&gt;80000,"Luxury", Table1[[#This Row],[Price_USD]]&gt;40000,"Premium",Table1[[#This Row],[Price_USD]]&lt;40000,"Budget")</f>
        <v>Budget</v>
      </c>
    </row>
    <row r="405" spans="3:23" x14ac:dyDescent="0.35">
      <c r="C405">
        <v>404</v>
      </c>
      <c r="D405" t="s">
        <v>47</v>
      </c>
      <c r="E405" t="s">
        <v>112</v>
      </c>
      <c r="F405">
        <v>2025</v>
      </c>
      <c r="G405" t="s">
        <v>256</v>
      </c>
      <c r="H405">
        <v>100.7</v>
      </c>
      <c r="I405">
        <v>271</v>
      </c>
      <c r="J405" t="s">
        <v>267</v>
      </c>
      <c r="K405">
        <v>6.4</v>
      </c>
      <c r="L405" s="5">
        <v>139200.49</v>
      </c>
      <c r="M405" t="s">
        <v>310</v>
      </c>
      <c r="N405" t="s">
        <v>344</v>
      </c>
      <c r="O405" s="2" t="s">
        <v>376</v>
      </c>
      <c r="P405" s="1" t="str">
        <f>IFERROR(IF(ISNUMBER(Table1[[#This Row],[Safety_Rating2]]), REPT("★", Table1[[#This Row],[Safety_Rating2]]) &amp; REPT("☆", 5-Table1[[#This Row],[Safety_Rating2]]), "Unknown"), "Unknown")</f>
        <v>★★★★☆</v>
      </c>
      <c r="Q405" s="1">
        <v>4</v>
      </c>
      <c r="R405">
        <v>12007</v>
      </c>
      <c r="S405">
        <v>3</v>
      </c>
      <c r="T405" s="7">
        <f t="shared" si="6"/>
        <v>1671380283.4299998</v>
      </c>
      <c r="U405" s="3">
        <f>Table1[[#This Row],[Range_km]]/Table1[[#This Row],[Battery_Capacity_kWh]]</f>
        <v>2.6911618669314796</v>
      </c>
      <c r="V405" s="4">
        <f>Table1[[#This Row],[Price_USD]]/Table1[[#This Row],[Range_km]]</f>
        <v>513.65494464944641</v>
      </c>
      <c r="W405" s="1" t="str">
        <f>_xlfn.IFS(Table1[[#This Row],[Price_USD]]&gt;80000,"Luxury", Table1[[#This Row],[Price_USD]]&gt;40000,"Premium",Table1[[#This Row],[Price_USD]]&lt;40000,"Budget")</f>
        <v>Luxury</v>
      </c>
    </row>
    <row r="406" spans="3:23" x14ac:dyDescent="0.35">
      <c r="C406">
        <v>405</v>
      </c>
      <c r="D406" t="s">
        <v>60</v>
      </c>
      <c r="E406" t="s">
        <v>177</v>
      </c>
      <c r="F406">
        <v>2023</v>
      </c>
      <c r="G406" t="s">
        <v>250</v>
      </c>
      <c r="H406">
        <v>120.6</v>
      </c>
      <c r="I406">
        <v>170</v>
      </c>
      <c r="J406" t="s">
        <v>270</v>
      </c>
      <c r="K406">
        <v>3.2</v>
      </c>
      <c r="L406" s="5">
        <v>43626.92</v>
      </c>
      <c r="M406" t="s">
        <v>308</v>
      </c>
      <c r="N406" t="s">
        <v>366</v>
      </c>
      <c r="O406" s="1">
        <v>5</v>
      </c>
      <c r="P406" s="1" t="str">
        <f>IFERROR(IF(ISNUMBER(Table1[[#This Row],[Safety_Rating2]]), REPT("★", Table1[[#This Row],[Safety_Rating2]]) &amp; REPT("☆", 5-Table1[[#This Row],[Safety_Rating2]]), "Unknown"), "Unknown")</f>
        <v>★★★☆☆</v>
      </c>
      <c r="Q406" s="1">
        <v>3</v>
      </c>
      <c r="R406">
        <v>10500</v>
      </c>
      <c r="S406">
        <v>4</v>
      </c>
      <c r="T406" s="7">
        <f t="shared" si="6"/>
        <v>458082660</v>
      </c>
      <c r="U406" s="3">
        <f>Table1[[#This Row],[Range_km]]/Table1[[#This Row],[Battery_Capacity_kWh]]</f>
        <v>1.4096185737976783</v>
      </c>
      <c r="V406" s="4">
        <f>Table1[[#This Row],[Price_USD]]/Table1[[#This Row],[Range_km]]</f>
        <v>256.62894117647056</v>
      </c>
      <c r="W406" s="1" t="str">
        <f>_xlfn.IFS(Table1[[#This Row],[Price_USD]]&gt;80000,"Luxury", Table1[[#This Row],[Price_USD]]&gt;40000,"Premium",Table1[[#This Row],[Price_USD]]&lt;40000,"Budget")</f>
        <v>Premium</v>
      </c>
    </row>
    <row r="407" spans="3:23" x14ac:dyDescent="0.35">
      <c r="C407">
        <v>406</v>
      </c>
      <c r="D407" t="s">
        <v>38</v>
      </c>
      <c r="E407" t="s">
        <v>155</v>
      </c>
      <c r="F407">
        <v>2025</v>
      </c>
      <c r="G407" t="s">
        <v>253</v>
      </c>
      <c r="H407">
        <v>56</v>
      </c>
      <c r="I407">
        <v>132</v>
      </c>
      <c r="J407" t="s">
        <v>279</v>
      </c>
      <c r="K407">
        <v>4.5</v>
      </c>
      <c r="L407" s="5">
        <v>88347.23</v>
      </c>
      <c r="M407" t="s">
        <v>320</v>
      </c>
      <c r="N407" t="s">
        <v>361</v>
      </c>
      <c r="O407" s="1">
        <v>4</v>
      </c>
      <c r="P407" s="1" t="str">
        <f>IFERROR(IF(ISNUMBER(Table1[[#This Row],[Safety_Rating2]]), REPT("★", Table1[[#This Row],[Safety_Rating2]]) &amp; REPT("☆", 5-Table1[[#This Row],[Safety_Rating2]]), "Unknown"), "Unknown")</f>
        <v>★★★★☆</v>
      </c>
      <c r="Q407" s="1">
        <v>4</v>
      </c>
      <c r="R407">
        <v>14810</v>
      </c>
      <c r="S407">
        <v>5</v>
      </c>
      <c r="T407" s="7">
        <f t="shared" si="6"/>
        <v>1308422476.3</v>
      </c>
      <c r="U407" s="3">
        <f>Table1[[#This Row],[Range_km]]/Table1[[#This Row],[Battery_Capacity_kWh]]</f>
        <v>2.3571428571428572</v>
      </c>
      <c r="V407" s="4">
        <f>Table1[[#This Row],[Price_USD]]/Table1[[#This Row],[Range_km]]</f>
        <v>669.29719696969698</v>
      </c>
      <c r="W407" s="1" t="str">
        <f>_xlfn.IFS(Table1[[#This Row],[Price_USD]]&gt;80000,"Luxury", Table1[[#This Row],[Price_USD]]&gt;40000,"Premium",Table1[[#This Row],[Price_USD]]&lt;40000,"Budget")</f>
        <v>Luxury</v>
      </c>
    </row>
    <row r="408" spans="3:23" x14ac:dyDescent="0.35">
      <c r="C408">
        <v>407</v>
      </c>
      <c r="D408" t="s">
        <v>52</v>
      </c>
      <c r="E408" t="s">
        <v>220</v>
      </c>
      <c r="F408">
        <v>2016</v>
      </c>
      <c r="G408" t="s">
        <v>252</v>
      </c>
      <c r="H408">
        <v>135.9</v>
      </c>
      <c r="I408">
        <v>334</v>
      </c>
      <c r="J408" t="s">
        <v>280</v>
      </c>
      <c r="K408">
        <v>1.4</v>
      </c>
      <c r="L408" s="5">
        <v>137753.5</v>
      </c>
      <c r="M408" t="s">
        <v>315</v>
      </c>
      <c r="N408" t="s">
        <v>348</v>
      </c>
      <c r="O408" s="2" t="s">
        <v>376</v>
      </c>
      <c r="P408" s="1" t="str">
        <f>IFERROR(IF(ISNUMBER(Table1[[#This Row],[Safety_Rating2]]), REPT("★", Table1[[#This Row],[Safety_Rating2]]) &amp; REPT("☆", 5-Table1[[#This Row],[Safety_Rating2]]), "Unknown"), "Unknown")</f>
        <v>★★★★☆</v>
      </c>
      <c r="Q408" s="1">
        <v>4</v>
      </c>
      <c r="R408">
        <v>4931</v>
      </c>
      <c r="S408">
        <v>3</v>
      </c>
      <c r="T408" s="7">
        <f t="shared" si="6"/>
        <v>679262508.5</v>
      </c>
      <c r="U408" s="3">
        <f>Table1[[#This Row],[Range_km]]/Table1[[#This Row],[Battery_Capacity_kWh]]</f>
        <v>2.457689477557027</v>
      </c>
      <c r="V408" s="4">
        <f>Table1[[#This Row],[Price_USD]]/Table1[[#This Row],[Range_km]]</f>
        <v>412.43562874251495</v>
      </c>
      <c r="W408" s="1" t="str">
        <f>_xlfn.IFS(Table1[[#This Row],[Price_USD]]&gt;80000,"Luxury", Table1[[#This Row],[Price_USD]]&gt;40000,"Premium",Table1[[#This Row],[Price_USD]]&lt;40000,"Budget")</f>
        <v>Luxury</v>
      </c>
    </row>
    <row r="409" spans="3:23" x14ac:dyDescent="0.35">
      <c r="C409">
        <v>408</v>
      </c>
      <c r="D409" t="s">
        <v>56</v>
      </c>
      <c r="E409" t="s">
        <v>131</v>
      </c>
      <c r="F409">
        <v>2015</v>
      </c>
      <c r="G409" t="s">
        <v>263</v>
      </c>
      <c r="H409">
        <v>74.099999999999994</v>
      </c>
      <c r="I409">
        <v>449</v>
      </c>
      <c r="J409" t="s">
        <v>265</v>
      </c>
      <c r="K409">
        <v>5.9</v>
      </c>
      <c r="L409" s="5">
        <v>80415.600000000006</v>
      </c>
      <c r="M409" t="s">
        <v>333</v>
      </c>
      <c r="N409" t="s">
        <v>359</v>
      </c>
      <c r="O409" s="1">
        <v>0</v>
      </c>
      <c r="P409" s="1" t="str">
        <f>IFERROR(IF(ISNUMBER(Table1[[#This Row],[Safety_Rating2]]), REPT("★", Table1[[#This Row],[Safety_Rating2]]) &amp; REPT("☆", 5-Table1[[#This Row],[Safety_Rating2]]), "Unknown"), "Unknown")</f>
        <v>★★★★★</v>
      </c>
      <c r="Q409" s="1">
        <v>5</v>
      </c>
      <c r="R409">
        <v>11006</v>
      </c>
      <c r="S409">
        <v>4</v>
      </c>
      <c r="T409" s="7">
        <f t="shared" si="6"/>
        <v>885054093.60000002</v>
      </c>
      <c r="U409" s="3">
        <f>Table1[[#This Row],[Range_km]]/Table1[[#This Row],[Battery_Capacity_kWh]]</f>
        <v>6.0593792172739542</v>
      </c>
      <c r="V409" s="4">
        <f>Table1[[#This Row],[Price_USD]]/Table1[[#This Row],[Range_km]]</f>
        <v>179.09933184855234</v>
      </c>
      <c r="W409" s="1" t="str">
        <f>_xlfn.IFS(Table1[[#This Row],[Price_USD]]&gt;80000,"Luxury", Table1[[#This Row],[Price_USD]]&gt;40000,"Premium",Table1[[#This Row],[Price_USD]]&lt;40000,"Budget")</f>
        <v>Luxury</v>
      </c>
    </row>
    <row r="410" spans="3:23" x14ac:dyDescent="0.35">
      <c r="C410">
        <v>409</v>
      </c>
      <c r="D410" t="s">
        <v>21</v>
      </c>
      <c r="E410" t="s">
        <v>104</v>
      </c>
      <c r="F410">
        <v>2025</v>
      </c>
      <c r="G410" t="s">
        <v>257</v>
      </c>
      <c r="H410">
        <v>122.3</v>
      </c>
      <c r="I410">
        <v>348</v>
      </c>
      <c r="J410" t="s">
        <v>266</v>
      </c>
      <c r="K410">
        <v>5.8</v>
      </c>
      <c r="L410" s="5">
        <v>98070.2</v>
      </c>
      <c r="M410" t="s">
        <v>295</v>
      </c>
      <c r="N410" t="s">
        <v>353</v>
      </c>
      <c r="O410" s="1">
        <v>2</v>
      </c>
      <c r="P410" s="1" t="str">
        <f>IFERROR(IF(ISNUMBER(Table1[[#This Row],[Safety_Rating2]]), REPT("★", Table1[[#This Row],[Safety_Rating2]]) &amp; REPT("☆", 5-Table1[[#This Row],[Safety_Rating2]]), "Unknown"), "Unknown")</f>
        <v>★★★★☆</v>
      </c>
      <c r="Q410" s="1">
        <v>4</v>
      </c>
      <c r="R410">
        <v>1550</v>
      </c>
      <c r="S410">
        <v>3</v>
      </c>
      <c r="T410" s="7">
        <f t="shared" si="6"/>
        <v>152008810</v>
      </c>
      <c r="U410" s="3">
        <f>Table1[[#This Row],[Range_km]]/Table1[[#This Row],[Battery_Capacity_kWh]]</f>
        <v>2.8454619787408015</v>
      </c>
      <c r="V410" s="4">
        <f>Table1[[#This Row],[Price_USD]]/Table1[[#This Row],[Range_km]]</f>
        <v>281.81091954022986</v>
      </c>
      <c r="W410" s="1" t="str">
        <f>_xlfn.IFS(Table1[[#This Row],[Price_USD]]&gt;80000,"Luxury", Table1[[#This Row],[Price_USD]]&gt;40000,"Premium",Table1[[#This Row],[Price_USD]]&lt;40000,"Budget")</f>
        <v>Luxury</v>
      </c>
    </row>
    <row r="411" spans="3:23" x14ac:dyDescent="0.35">
      <c r="C411">
        <v>410</v>
      </c>
      <c r="D411" t="s">
        <v>63</v>
      </c>
      <c r="E411" t="s">
        <v>169</v>
      </c>
      <c r="F411">
        <v>2022</v>
      </c>
      <c r="G411" t="s">
        <v>260</v>
      </c>
      <c r="H411">
        <v>100.4</v>
      </c>
      <c r="I411">
        <v>182</v>
      </c>
      <c r="J411" t="s">
        <v>273</v>
      </c>
      <c r="K411">
        <v>2.6</v>
      </c>
      <c r="L411" s="5">
        <v>51043.12</v>
      </c>
      <c r="M411" t="s">
        <v>292</v>
      </c>
      <c r="N411" t="s">
        <v>341</v>
      </c>
      <c r="O411" s="1">
        <v>0</v>
      </c>
      <c r="P411" s="1" t="str">
        <f>IFERROR(IF(ISNUMBER(Table1[[#This Row],[Safety_Rating2]]), REPT("★", Table1[[#This Row],[Safety_Rating2]]) &amp; REPT("☆", 5-Table1[[#This Row],[Safety_Rating2]]), "Unknown"), "Unknown")</f>
        <v>★★★☆☆</v>
      </c>
      <c r="Q411" s="1">
        <v>3</v>
      </c>
      <c r="R411">
        <v>14447</v>
      </c>
      <c r="S411">
        <v>4</v>
      </c>
      <c r="T411" s="7">
        <f t="shared" si="6"/>
        <v>737419954.63999999</v>
      </c>
      <c r="U411" s="3">
        <f>Table1[[#This Row],[Range_km]]/Table1[[#This Row],[Battery_Capacity_kWh]]</f>
        <v>1.8127490039840637</v>
      </c>
      <c r="V411" s="4">
        <f>Table1[[#This Row],[Price_USD]]/Table1[[#This Row],[Range_km]]</f>
        <v>280.45670329670332</v>
      </c>
      <c r="W411" s="1" t="str">
        <f>_xlfn.IFS(Table1[[#This Row],[Price_USD]]&gt;80000,"Luxury", Table1[[#This Row],[Price_USD]]&gt;40000,"Premium",Table1[[#This Row],[Price_USD]]&lt;40000,"Budget")</f>
        <v>Premium</v>
      </c>
    </row>
    <row r="412" spans="3:23" x14ac:dyDescent="0.35">
      <c r="C412">
        <v>411</v>
      </c>
      <c r="D412" t="s">
        <v>52</v>
      </c>
      <c r="E412" t="s">
        <v>201</v>
      </c>
      <c r="F412">
        <v>2018</v>
      </c>
      <c r="G412" t="s">
        <v>254</v>
      </c>
      <c r="H412">
        <v>111.9</v>
      </c>
      <c r="I412">
        <v>440</v>
      </c>
      <c r="J412" t="s">
        <v>270</v>
      </c>
      <c r="K412">
        <v>11.7</v>
      </c>
      <c r="L412" s="5">
        <v>47753.31</v>
      </c>
      <c r="M412" t="s">
        <v>312</v>
      </c>
      <c r="N412" t="s">
        <v>351</v>
      </c>
      <c r="O412" s="1">
        <v>4</v>
      </c>
      <c r="P412" s="1" t="str">
        <f>IFERROR(IF(ISNUMBER(Table1[[#This Row],[Safety_Rating2]]), REPT("★", Table1[[#This Row],[Safety_Rating2]]) &amp; REPT("☆", 5-Table1[[#This Row],[Safety_Rating2]]), "Unknown"), "Unknown")</f>
        <v>★★★★☆</v>
      </c>
      <c r="Q412" s="1">
        <v>4</v>
      </c>
      <c r="R412">
        <v>16364</v>
      </c>
      <c r="S412">
        <v>3</v>
      </c>
      <c r="T412" s="7">
        <f t="shared" si="6"/>
        <v>781435164.83999991</v>
      </c>
      <c r="U412" s="3">
        <f>Table1[[#This Row],[Range_km]]/Table1[[#This Row],[Battery_Capacity_kWh]]</f>
        <v>3.9320822162645217</v>
      </c>
      <c r="V412" s="4">
        <f>Table1[[#This Row],[Price_USD]]/Table1[[#This Row],[Range_km]]</f>
        <v>108.53025</v>
      </c>
      <c r="W412" s="1" t="str">
        <f>_xlfn.IFS(Table1[[#This Row],[Price_USD]]&gt;80000,"Luxury", Table1[[#This Row],[Price_USD]]&gt;40000,"Premium",Table1[[#This Row],[Price_USD]]&lt;40000,"Budget")</f>
        <v>Premium</v>
      </c>
    </row>
    <row r="413" spans="3:23" x14ac:dyDescent="0.35">
      <c r="C413">
        <v>412</v>
      </c>
      <c r="D413" t="s">
        <v>22</v>
      </c>
      <c r="E413" t="s">
        <v>180</v>
      </c>
      <c r="F413">
        <v>2017</v>
      </c>
      <c r="G413" t="s">
        <v>258</v>
      </c>
      <c r="H413">
        <v>146.1</v>
      </c>
      <c r="I413">
        <v>379</v>
      </c>
      <c r="J413" t="s">
        <v>270</v>
      </c>
      <c r="K413">
        <v>7.9</v>
      </c>
      <c r="L413" s="5">
        <v>65466.82</v>
      </c>
      <c r="M413" t="s">
        <v>315</v>
      </c>
      <c r="N413" t="s">
        <v>368</v>
      </c>
      <c r="O413" s="1">
        <v>4</v>
      </c>
      <c r="P413" s="1" t="str">
        <f>IFERROR(IF(ISNUMBER(Table1[[#This Row],[Safety_Rating2]]), REPT("★", Table1[[#This Row],[Safety_Rating2]]) &amp; REPT("☆", 5-Table1[[#This Row],[Safety_Rating2]]), "Unknown"), "Unknown")</f>
        <v>★★★★☆</v>
      </c>
      <c r="Q413" s="1">
        <v>4</v>
      </c>
      <c r="R413">
        <v>3680</v>
      </c>
      <c r="S413">
        <v>5</v>
      </c>
      <c r="T413" s="7">
        <f t="shared" si="6"/>
        <v>240917897.59999999</v>
      </c>
      <c r="U413" s="3">
        <f>Table1[[#This Row],[Range_km]]/Table1[[#This Row],[Battery_Capacity_kWh]]</f>
        <v>2.5941136208076663</v>
      </c>
      <c r="V413" s="4">
        <f>Table1[[#This Row],[Price_USD]]/Table1[[#This Row],[Range_km]]</f>
        <v>172.73567282321901</v>
      </c>
      <c r="W413" s="1" t="str">
        <f>_xlfn.IFS(Table1[[#This Row],[Price_USD]]&gt;80000,"Luxury", Table1[[#This Row],[Price_USD]]&gt;40000,"Premium",Table1[[#This Row],[Price_USD]]&lt;40000,"Budget")</f>
        <v>Premium</v>
      </c>
    </row>
    <row r="414" spans="3:23" x14ac:dyDescent="0.35">
      <c r="C414">
        <v>413</v>
      </c>
      <c r="D414" t="s">
        <v>48</v>
      </c>
      <c r="E414" t="s">
        <v>154</v>
      </c>
      <c r="F414">
        <v>2017</v>
      </c>
      <c r="G414" t="s">
        <v>257</v>
      </c>
      <c r="H414">
        <v>91.6</v>
      </c>
      <c r="I414">
        <v>257</v>
      </c>
      <c r="J414" t="s">
        <v>275</v>
      </c>
      <c r="K414">
        <v>5.0999999999999996</v>
      </c>
      <c r="L414" s="5">
        <v>130905.23</v>
      </c>
      <c r="M414" t="s">
        <v>312</v>
      </c>
      <c r="N414" t="s">
        <v>370</v>
      </c>
      <c r="O414" s="2" t="s">
        <v>376</v>
      </c>
      <c r="P414" s="1" t="str">
        <f>IFERROR(IF(ISNUMBER(Table1[[#This Row],[Safety_Rating2]]), REPT("★", Table1[[#This Row],[Safety_Rating2]]) &amp; REPT("☆", 5-Table1[[#This Row],[Safety_Rating2]]), "Unknown"), "Unknown")</f>
        <v>★★★★★</v>
      </c>
      <c r="Q414" s="1">
        <v>5</v>
      </c>
      <c r="R414">
        <v>17250</v>
      </c>
      <c r="S414">
        <v>3</v>
      </c>
      <c r="T414" s="7">
        <f t="shared" si="6"/>
        <v>2258115217.5</v>
      </c>
      <c r="U414" s="3">
        <f>Table1[[#This Row],[Range_km]]/Table1[[#This Row],[Battery_Capacity_kWh]]</f>
        <v>2.8056768558951966</v>
      </c>
      <c r="V414" s="4">
        <f>Table1[[#This Row],[Price_USD]]/Table1[[#This Row],[Range_km]]</f>
        <v>509.3588715953307</v>
      </c>
      <c r="W414" s="1" t="str">
        <f>_xlfn.IFS(Table1[[#This Row],[Price_USD]]&gt;80000,"Luxury", Table1[[#This Row],[Price_USD]]&gt;40000,"Premium",Table1[[#This Row],[Price_USD]]&lt;40000,"Budget")</f>
        <v>Luxury</v>
      </c>
    </row>
    <row r="415" spans="3:23" x14ac:dyDescent="0.35">
      <c r="C415">
        <v>414</v>
      </c>
      <c r="D415" t="s">
        <v>47</v>
      </c>
      <c r="E415" t="s">
        <v>137</v>
      </c>
      <c r="F415">
        <v>2018</v>
      </c>
      <c r="G415" t="s">
        <v>258</v>
      </c>
      <c r="H415">
        <v>30.9</v>
      </c>
      <c r="I415">
        <v>534</v>
      </c>
      <c r="J415" t="s">
        <v>266</v>
      </c>
      <c r="K415">
        <v>8.3000000000000007</v>
      </c>
      <c r="L415" s="5">
        <v>144914.84</v>
      </c>
      <c r="M415" t="s">
        <v>328</v>
      </c>
      <c r="N415" t="s">
        <v>365</v>
      </c>
      <c r="O415" s="1">
        <v>2</v>
      </c>
      <c r="P415" s="1" t="str">
        <f>IFERROR(IF(ISNUMBER(Table1[[#This Row],[Safety_Rating2]]), REPT("★", Table1[[#This Row],[Safety_Rating2]]) &amp; REPT("☆", 5-Table1[[#This Row],[Safety_Rating2]]), "Unknown"), "Unknown")</f>
        <v>★★★☆☆</v>
      </c>
      <c r="Q415" s="1">
        <v>3</v>
      </c>
      <c r="R415">
        <v>11831</v>
      </c>
      <c r="S415">
        <v>4</v>
      </c>
      <c r="T415" s="7">
        <f t="shared" si="6"/>
        <v>1714487472.04</v>
      </c>
      <c r="U415" s="3">
        <f>Table1[[#This Row],[Range_km]]/Table1[[#This Row],[Battery_Capacity_kWh]]</f>
        <v>17.281553398058254</v>
      </c>
      <c r="V415" s="4">
        <f>Table1[[#This Row],[Price_USD]]/Table1[[#This Row],[Range_km]]</f>
        <v>271.37610486891384</v>
      </c>
      <c r="W415" s="1" t="str">
        <f>_xlfn.IFS(Table1[[#This Row],[Price_USD]]&gt;80000,"Luxury", Table1[[#This Row],[Price_USD]]&gt;40000,"Premium",Table1[[#This Row],[Price_USD]]&lt;40000,"Budget")</f>
        <v>Luxury</v>
      </c>
    </row>
    <row r="416" spans="3:23" x14ac:dyDescent="0.35">
      <c r="C416">
        <v>415</v>
      </c>
      <c r="D416" t="s">
        <v>44</v>
      </c>
      <c r="E416" t="s">
        <v>211</v>
      </c>
      <c r="F416">
        <v>2020</v>
      </c>
      <c r="G416" t="s">
        <v>253</v>
      </c>
      <c r="H416">
        <v>68.5</v>
      </c>
      <c r="I416">
        <v>245</v>
      </c>
      <c r="J416" t="s">
        <v>279</v>
      </c>
      <c r="K416">
        <v>4.5</v>
      </c>
      <c r="L416" s="5">
        <v>147302.84</v>
      </c>
      <c r="M416" t="s">
        <v>301</v>
      </c>
      <c r="N416" t="s">
        <v>336</v>
      </c>
      <c r="O416" s="1">
        <v>3</v>
      </c>
      <c r="P416" s="1" t="str">
        <f>IFERROR(IF(ISNUMBER(Table1[[#This Row],[Safety_Rating2]]), REPT("★", Table1[[#This Row],[Safety_Rating2]]) &amp; REPT("☆", 5-Table1[[#This Row],[Safety_Rating2]]), "Unknown"), "Unknown")</f>
        <v>★★★★☆</v>
      </c>
      <c r="Q416" s="1">
        <v>4</v>
      </c>
      <c r="R416">
        <v>9457</v>
      </c>
      <c r="S416">
        <v>3</v>
      </c>
      <c r="T416" s="7">
        <f t="shared" si="6"/>
        <v>1393042957.8799999</v>
      </c>
      <c r="U416" s="3">
        <f>Table1[[#This Row],[Range_km]]/Table1[[#This Row],[Battery_Capacity_kWh]]</f>
        <v>3.5766423357664232</v>
      </c>
      <c r="V416" s="4">
        <f>Table1[[#This Row],[Price_USD]]/Table1[[#This Row],[Range_km]]</f>
        <v>601.23608163265305</v>
      </c>
      <c r="W416" s="1" t="str">
        <f>_xlfn.IFS(Table1[[#This Row],[Price_USD]]&gt;80000,"Luxury", Table1[[#This Row],[Price_USD]]&gt;40000,"Premium",Table1[[#This Row],[Price_USD]]&lt;40000,"Budget")</f>
        <v>Luxury</v>
      </c>
    </row>
    <row r="417" spans="3:23" x14ac:dyDescent="0.35">
      <c r="C417">
        <v>416</v>
      </c>
      <c r="D417" t="s">
        <v>29</v>
      </c>
      <c r="E417" t="s">
        <v>82</v>
      </c>
      <c r="F417">
        <v>2021</v>
      </c>
      <c r="G417" t="s">
        <v>260</v>
      </c>
      <c r="H417">
        <v>128.6</v>
      </c>
      <c r="I417">
        <v>406</v>
      </c>
      <c r="J417" t="s">
        <v>280</v>
      </c>
      <c r="K417">
        <v>2.2000000000000002</v>
      </c>
      <c r="L417" s="5">
        <v>66387.740000000005</v>
      </c>
      <c r="M417" t="s">
        <v>320</v>
      </c>
      <c r="N417" t="s">
        <v>342</v>
      </c>
      <c r="O417" s="2" t="s">
        <v>376</v>
      </c>
      <c r="P417" s="1" t="str">
        <f>IFERROR(IF(ISNUMBER(Table1[[#This Row],[Safety_Rating2]]), REPT("★", Table1[[#This Row],[Safety_Rating2]]) &amp; REPT("☆", 5-Table1[[#This Row],[Safety_Rating2]]), "Unknown"), "Unknown")</f>
        <v>★★★☆☆</v>
      </c>
      <c r="Q417" s="1">
        <v>3</v>
      </c>
      <c r="R417">
        <v>216</v>
      </c>
      <c r="S417">
        <v>4</v>
      </c>
      <c r="T417" s="7">
        <f t="shared" si="6"/>
        <v>14339751.840000002</v>
      </c>
      <c r="U417" s="3">
        <f>Table1[[#This Row],[Range_km]]/Table1[[#This Row],[Battery_Capacity_kWh]]</f>
        <v>3.1570762052877139</v>
      </c>
      <c r="V417" s="4">
        <f>Table1[[#This Row],[Price_USD]]/Table1[[#This Row],[Range_km]]</f>
        <v>163.51660098522169</v>
      </c>
      <c r="W417" s="1" t="str">
        <f>_xlfn.IFS(Table1[[#This Row],[Price_USD]]&gt;80000,"Luxury", Table1[[#This Row],[Price_USD]]&gt;40000,"Premium",Table1[[#This Row],[Price_USD]]&lt;40000,"Budget")</f>
        <v>Premium</v>
      </c>
    </row>
    <row r="418" spans="3:23" x14ac:dyDescent="0.35">
      <c r="C418">
        <v>417</v>
      </c>
      <c r="D418" t="s">
        <v>16</v>
      </c>
      <c r="E418" t="s">
        <v>69</v>
      </c>
      <c r="F418">
        <v>2021</v>
      </c>
      <c r="G418" t="s">
        <v>260</v>
      </c>
      <c r="H418">
        <v>92.3</v>
      </c>
      <c r="I418">
        <v>463</v>
      </c>
      <c r="J418" t="s">
        <v>265</v>
      </c>
      <c r="K418">
        <v>2.8</v>
      </c>
      <c r="L418" s="5">
        <v>129874.05</v>
      </c>
      <c r="M418" t="s">
        <v>315</v>
      </c>
      <c r="N418" t="s">
        <v>339</v>
      </c>
      <c r="O418" s="1">
        <v>2</v>
      </c>
      <c r="P418" s="1" t="str">
        <f>IFERROR(IF(ISNUMBER(Table1[[#This Row],[Safety_Rating2]]), REPT("★", Table1[[#This Row],[Safety_Rating2]]) &amp; REPT("☆", 5-Table1[[#This Row],[Safety_Rating2]]), "Unknown"), "Unknown")</f>
        <v>★★★★★</v>
      </c>
      <c r="Q418" s="1">
        <v>5</v>
      </c>
      <c r="R418">
        <v>15186</v>
      </c>
      <c r="S418">
        <v>3</v>
      </c>
      <c r="T418" s="7">
        <f t="shared" si="6"/>
        <v>1972267323.3</v>
      </c>
      <c r="U418" s="3">
        <f>Table1[[#This Row],[Range_km]]/Table1[[#This Row],[Battery_Capacity_kWh]]</f>
        <v>5.0162513542795235</v>
      </c>
      <c r="V418" s="4">
        <f>Table1[[#This Row],[Price_USD]]/Table1[[#This Row],[Range_km]]</f>
        <v>280.50550755939526</v>
      </c>
      <c r="W418" s="1" t="str">
        <f>_xlfn.IFS(Table1[[#This Row],[Price_USD]]&gt;80000,"Luxury", Table1[[#This Row],[Price_USD]]&gt;40000,"Premium",Table1[[#This Row],[Price_USD]]&lt;40000,"Budget")</f>
        <v>Luxury</v>
      </c>
    </row>
    <row r="419" spans="3:23" x14ac:dyDescent="0.35">
      <c r="C419">
        <v>418</v>
      </c>
      <c r="D419" t="s">
        <v>43</v>
      </c>
      <c r="E419" t="s">
        <v>171</v>
      </c>
      <c r="F419">
        <v>2017</v>
      </c>
      <c r="G419" t="s">
        <v>263</v>
      </c>
      <c r="H419">
        <v>59</v>
      </c>
      <c r="I419">
        <v>427</v>
      </c>
      <c r="J419" t="s">
        <v>271</v>
      </c>
      <c r="K419">
        <v>1.9</v>
      </c>
      <c r="L419" s="5">
        <v>109909.62</v>
      </c>
      <c r="M419" t="s">
        <v>315</v>
      </c>
      <c r="N419" t="s">
        <v>367</v>
      </c>
      <c r="O419" s="1">
        <v>5</v>
      </c>
      <c r="P419" s="1" t="str">
        <f>IFERROR(IF(ISNUMBER(Table1[[#This Row],[Safety_Rating2]]), REPT("★", Table1[[#This Row],[Safety_Rating2]]) &amp; REPT("☆", 5-Table1[[#This Row],[Safety_Rating2]]), "Unknown"), "Unknown")</f>
        <v>Unknown</v>
      </c>
      <c r="Q419" s="2" t="s">
        <v>376</v>
      </c>
      <c r="R419">
        <v>9083</v>
      </c>
      <c r="S419">
        <v>4</v>
      </c>
      <c r="T419" s="7">
        <f t="shared" si="6"/>
        <v>998309078.45999992</v>
      </c>
      <c r="U419" s="3">
        <f>Table1[[#This Row],[Range_km]]/Table1[[#This Row],[Battery_Capacity_kWh]]</f>
        <v>7.2372881355932206</v>
      </c>
      <c r="V419" s="4">
        <f>Table1[[#This Row],[Price_USD]]/Table1[[#This Row],[Range_km]]</f>
        <v>257.39957845433253</v>
      </c>
      <c r="W419" s="1" t="str">
        <f>_xlfn.IFS(Table1[[#This Row],[Price_USD]]&gt;80000,"Luxury", Table1[[#This Row],[Price_USD]]&gt;40000,"Premium",Table1[[#This Row],[Price_USD]]&lt;40000,"Budget")</f>
        <v>Luxury</v>
      </c>
    </row>
    <row r="420" spans="3:23" x14ac:dyDescent="0.35">
      <c r="C420">
        <v>419</v>
      </c>
      <c r="D420" t="s">
        <v>19</v>
      </c>
      <c r="E420" t="s">
        <v>221</v>
      </c>
      <c r="F420">
        <v>2020</v>
      </c>
      <c r="G420" t="s">
        <v>259</v>
      </c>
      <c r="H420">
        <v>82.5</v>
      </c>
      <c r="I420">
        <v>323</v>
      </c>
      <c r="J420" t="s">
        <v>278</v>
      </c>
      <c r="K420">
        <v>7.7</v>
      </c>
      <c r="L420" s="5">
        <v>87124.89</v>
      </c>
      <c r="M420" t="s">
        <v>285</v>
      </c>
      <c r="N420" t="s">
        <v>361</v>
      </c>
      <c r="O420" s="1">
        <v>5</v>
      </c>
      <c r="P420" s="1" t="str">
        <f>IFERROR(IF(ISNUMBER(Table1[[#This Row],[Safety_Rating2]]), REPT("★", Table1[[#This Row],[Safety_Rating2]]) &amp; REPT("☆", 5-Table1[[#This Row],[Safety_Rating2]]), "Unknown"), "Unknown")</f>
        <v>★★★☆☆</v>
      </c>
      <c r="Q420" s="1">
        <v>3</v>
      </c>
      <c r="R420">
        <v>19059</v>
      </c>
      <c r="S420">
        <v>3</v>
      </c>
      <c r="T420" s="7">
        <f t="shared" si="6"/>
        <v>1660513278.51</v>
      </c>
      <c r="U420" s="3">
        <f>Table1[[#This Row],[Range_km]]/Table1[[#This Row],[Battery_Capacity_kWh]]</f>
        <v>3.915151515151515</v>
      </c>
      <c r="V420" s="4">
        <f>Table1[[#This Row],[Price_USD]]/Table1[[#This Row],[Range_km]]</f>
        <v>269.73650154798759</v>
      </c>
      <c r="W420" s="1" t="str">
        <f>_xlfn.IFS(Table1[[#This Row],[Price_USD]]&gt;80000,"Luxury", Table1[[#This Row],[Price_USD]]&gt;40000,"Premium",Table1[[#This Row],[Price_USD]]&lt;40000,"Budget")</f>
        <v>Luxury</v>
      </c>
    </row>
    <row r="421" spans="3:23" x14ac:dyDescent="0.35">
      <c r="C421">
        <v>420</v>
      </c>
      <c r="D421" t="s">
        <v>44</v>
      </c>
      <c r="E421" t="s">
        <v>106</v>
      </c>
      <c r="F421">
        <v>2022</v>
      </c>
      <c r="G421" t="s">
        <v>255</v>
      </c>
      <c r="H421">
        <v>110.1</v>
      </c>
      <c r="I421">
        <v>282</v>
      </c>
      <c r="J421" t="s">
        <v>276</v>
      </c>
      <c r="K421">
        <v>1.1000000000000001</v>
      </c>
      <c r="L421" s="5">
        <v>73339.61</v>
      </c>
      <c r="M421" t="s">
        <v>326</v>
      </c>
      <c r="N421" t="s">
        <v>370</v>
      </c>
      <c r="O421" s="2" t="s">
        <v>376</v>
      </c>
      <c r="P421" s="1" t="str">
        <f>IFERROR(IF(ISNUMBER(Table1[[#This Row],[Safety_Rating2]]), REPT("★", Table1[[#This Row],[Safety_Rating2]]) &amp; REPT("☆", 5-Table1[[#This Row],[Safety_Rating2]]), "Unknown"), "Unknown")</f>
        <v>★★★☆☆</v>
      </c>
      <c r="Q421" s="1">
        <v>3</v>
      </c>
      <c r="R421">
        <v>16838</v>
      </c>
      <c r="S421">
        <v>3</v>
      </c>
      <c r="T421" s="7">
        <f t="shared" si="6"/>
        <v>1234892353.1800001</v>
      </c>
      <c r="U421" s="3">
        <f>Table1[[#This Row],[Range_km]]/Table1[[#This Row],[Battery_Capacity_kWh]]</f>
        <v>2.561307901907357</v>
      </c>
      <c r="V421" s="4">
        <f>Table1[[#This Row],[Price_USD]]/Table1[[#This Row],[Range_km]]</f>
        <v>260.0695390070922</v>
      </c>
      <c r="W421" s="1" t="str">
        <f>_xlfn.IFS(Table1[[#This Row],[Price_USD]]&gt;80000,"Luxury", Table1[[#This Row],[Price_USD]]&gt;40000,"Premium",Table1[[#This Row],[Price_USD]]&lt;40000,"Budget")</f>
        <v>Premium</v>
      </c>
    </row>
    <row r="422" spans="3:23" x14ac:dyDescent="0.35">
      <c r="C422">
        <v>421</v>
      </c>
      <c r="D422" t="s">
        <v>54</v>
      </c>
      <c r="E422" t="s">
        <v>129</v>
      </c>
      <c r="F422">
        <v>2017</v>
      </c>
      <c r="G422" t="s">
        <v>264</v>
      </c>
      <c r="H422">
        <v>32.299999999999997</v>
      </c>
      <c r="I422">
        <v>485</v>
      </c>
      <c r="J422" t="s">
        <v>276</v>
      </c>
      <c r="K422">
        <v>6.8</v>
      </c>
      <c r="L422" s="5">
        <v>134693.18</v>
      </c>
      <c r="M422" t="s">
        <v>331</v>
      </c>
      <c r="N422" t="s">
        <v>353</v>
      </c>
      <c r="O422" s="1">
        <v>5</v>
      </c>
      <c r="P422" s="1" t="str">
        <f>IFERROR(IF(ISNUMBER(Table1[[#This Row],[Safety_Rating2]]), REPT("★", Table1[[#This Row],[Safety_Rating2]]) &amp; REPT("☆", 5-Table1[[#This Row],[Safety_Rating2]]), "Unknown"), "Unknown")</f>
        <v>Unknown</v>
      </c>
      <c r="Q422" s="2" t="s">
        <v>376</v>
      </c>
      <c r="R422">
        <v>19006</v>
      </c>
      <c r="S422">
        <v>4</v>
      </c>
      <c r="T422" s="7">
        <f t="shared" si="6"/>
        <v>2559978579.0799999</v>
      </c>
      <c r="U422" s="3">
        <f>Table1[[#This Row],[Range_km]]/Table1[[#This Row],[Battery_Capacity_kWh]]</f>
        <v>15.015479876160992</v>
      </c>
      <c r="V422" s="4">
        <f>Table1[[#This Row],[Price_USD]]/Table1[[#This Row],[Range_km]]</f>
        <v>277.71789690721647</v>
      </c>
      <c r="W422" s="1" t="str">
        <f>_xlfn.IFS(Table1[[#This Row],[Price_USD]]&gt;80000,"Luxury", Table1[[#This Row],[Price_USD]]&gt;40000,"Premium",Table1[[#This Row],[Price_USD]]&lt;40000,"Budget")</f>
        <v>Luxury</v>
      </c>
    </row>
    <row r="423" spans="3:23" x14ac:dyDescent="0.35">
      <c r="C423">
        <v>422</v>
      </c>
      <c r="D423" t="s">
        <v>62</v>
      </c>
      <c r="E423" t="s">
        <v>183</v>
      </c>
      <c r="F423">
        <v>2015</v>
      </c>
      <c r="G423" t="s">
        <v>260</v>
      </c>
      <c r="H423">
        <v>87.4</v>
      </c>
      <c r="I423">
        <v>290</v>
      </c>
      <c r="J423" t="s">
        <v>271</v>
      </c>
      <c r="K423">
        <v>5.2</v>
      </c>
      <c r="L423" s="5">
        <v>140508.89000000001</v>
      </c>
      <c r="M423" t="s">
        <v>314</v>
      </c>
      <c r="N423" t="s">
        <v>349</v>
      </c>
      <c r="O423" s="1">
        <v>4</v>
      </c>
      <c r="P423" s="1" t="str">
        <f>IFERROR(IF(ISNUMBER(Table1[[#This Row],[Safety_Rating2]]), REPT("★", Table1[[#This Row],[Safety_Rating2]]) &amp; REPT("☆", 5-Table1[[#This Row],[Safety_Rating2]]), "Unknown"), "Unknown")</f>
        <v>★★★★★</v>
      </c>
      <c r="Q423" s="1">
        <v>5</v>
      </c>
      <c r="R423">
        <v>17224</v>
      </c>
      <c r="S423">
        <v>5</v>
      </c>
      <c r="T423" s="7">
        <f t="shared" si="6"/>
        <v>2420125121.3600001</v>
      </c>
      <c r="U423" s="3">
        <f>Table1[[#This Row],[Range_km]]/Table1[[#This Row],[Battery_Capacity_kWh]]</f>
        <v>3.3180778032036611</v>
      </c>
      <c r="V423" s="4">
        <f>Table1[[#This Row],[Price_USD]]/Table1[[#This Row],[Range_km]]</f>
        <v>484.5134137931035</v>
      </c>
      <c r="W423" s="1" t="str">
        <f>_xlfn.IFS(Table1[[#This Row],[Price_USD]]&gt;80000,"Luxury", Table1[[#This Row],[Price_USD]]&gt;40000,"Premium",Table1[[#This Row],[Price_USD]]&lt;40000,"Budget")</f>
        <v>Luxury</v>
      </c>
    </row>
    <row r="424" spans="3:23" x14ac:dyDescent="0.35">
      <c r="C424">
        <v>423</v>
      </c>
      <c r="D424" t="s">
        <v>57</v>
      </c>
      <c r="E424" t="s">
        <v>136</v>
      </c>
      <c r="F424">
        <v>2021</v>
      </c>
      <c r="G424" t="s">
        <v>262</v>
      </c>
      <c r="H424">
        <v>139.1</v>
      </c>
      <c r="I424">
        <v>159</v>
      </c>
      <c r="J424" t="s">
        <v>265</v>
      </c>
      <c r="K424">
        <v>11.1</v>
      </c>
      <c r="L424" s="5">
        <v>87542.19</v>
      </c>
      <c r="M424" t="s">
        <v>303</v>
      </c>
      <c r="N424" t="s">
        <v>338</v>
      </c>
      <c r="O424" s="2" t="s">
        <v>376</v>
      </c>
      <c r="P424" s="1" t="str">
        <f>IFERROR(IF(ISNUMBER(Table1[[#This Row],[Safety_Rating2]]), REPT("★", Table1[[#This Row],[Safety_Rating2]]) &amp; REPT("☆", 5-Table1[[#This Row],[Safety_Rating2]]), "Unknown"), "Unknown")</f>
        <v>★★★★★</v>
      </c>
      <c r="Q424" s="1">
        <v>5</v>
      </c>
      <c r="R424">
        <v>11208</v>
      </c>
      <c r="S424">
        <v>3</v>
      </c>
      <c r="T424" s="7">
        <f t="shared" si="6"/>
        <v>981172865.51999998</v>
      </c>
      <c r="U424" s="3">
        <f>Table1[[#This Row],[Range_km]]/Table1[[#This Row],[Battery_Capacity_kWh]]</f>
        <v>1.1430625449317038</v>
      </c>
      <c r="V424" s="4">
        <f>Table1[[#This Row],[Price_USD]]/Table1[[#This Row],[Range_km]]</f>
        <v>550.57981132075474</v>
      </c>
      <c r="W424" s="1" t="str">
        <f>_xlfn.IFS(Table1[[#This Row],[Price_USD]]&gt;80000,"Luxury", Table1[[#This Row],[Price_USD]]&gt;40000,"Premium",Table1[[#This Row],[Price_USD]]&lt;40000,"Budget")</f>
        <v>Luxury</v>
      </c>
    </row>
    <row r="425" spans="3:23" x14ac:dyDescent="0.35">
      <c r="C425">
        <v>424</v>
      </c>
      <c r="D425" t="s">
        <v>57</v>
      </c>
      <c r="E425" t="s">
        <v>203</v>
      </c>
      <c r="F425">
        <v>2015</v>
      </c>
      <c r="G425" t="s">
        <v>250</v>
      </c>
      <c r="H425">
        <v>125.9</v>
      </c>
      <c r="I425">
        <v>213</v>
      </c>
      <c r="J425" t="s">
        <v>265</v>
      </c>
      <c r="K425">
        <v>10.4</v>
      </c>
      <c r="L425" s="5">
        <v>47083.12</v>
      </c>
      <c r="M425" t="s">
        <v>299</v>
      </c>
      <c r="N425" t="s">
        <v>353</v>
      </c>
      <c r="O425" s="2" t="s">
        <v>376</v>
      </c>
      <c r="P425" s="1" t="str">
        <f>IFERROR(IF(ISNUMBER(Table1[[#This Row],[Safety_Rating2]]), REPT("★", Table1[[#This Row],[Safety_Rating2]]) &amp; REPT("☆", 5-Table1[[#This Row],[Safety_Rating2]]), "Unknown"), "Unknown")</f>
        <v>Unknown</v>
      </c>
      <c r="Q425" s="2" t="s">
        <v>376</v>
      </c>
      <c r="R425">
        <v>3660</v>
      </c>
      <c r="S425">
        <v>3</v>
      </c>
      <c r="T425" s="7">
        <f t="shared" si="6"/>
        <v>172324219.20000002</v>
      </c>
      <c r="U425" s="3">
        <f>Table1[[#This Row],[Range_km]]/Table1[[#This Row],[Battery_Capacity_kWh]]</f>
        <v>1.6918189038919778</v>
      </c>
      <c r="V425" s="4">
        <f>Table1[[#This Row],[Price_USD]]/Table1[[#This Row],[Range_km]]</f>
        <v>221.04751173708922</v>
      </c>
      <c r="W425" s="1" t="str">
        <f>_xlfn.IFS(Table1[[#This Row],[Price_USD]]&gt;80000,"Luxury", Table1[[#This Row],[Price_USD]]&gt;40000,"Premium",Table1[[#This Row],[Price_USD]]&lt;40000,"Budget")</f>
        <v>Premium</v>
      </c>
    </row>
    <row r="426" spans="3:23" x14ac:dyDescent="0.35">
      <c r="C426">
        <v>425</v>
      </c>
      <c r="D426" t="s">
        <v>43</v>
      </c>
      <c r="E426" t="s">
        <v>103</v>
      </c>
      <c r="F426">
        <v>2021</v>
      </c>
      <c r="G426" t="s">
        <v>258</v>
      </c>
      <c r="H426">
        <v>45.5</v>
      </c>
      <c r="I426">
        <v>116</v>
      </c>
      <c r="J426" t="s">
        <v>267</v>
      </c>
      <c r="K426">
        <v>5.9</v>
      </c>
      <c r="L426" s="5">
        <v>139023.51999999999</v>
      </c>
      <c r="M426" t="s">
        <v>319</v>
      </c>
      <c r="N426" t="s">
        <v>348</v>
      </c>
      <c r="O426" s="1">
        <v>0</v>
      </c>
      <c r="P426" s="1" t="str">
        <f>IFERROR(IF(ISNUMBER(Table1[[#This Row],[Safety_Rating2]]), REPT("★", Table1[[#This Row],[Safety_Rating2]]) &amp; REPT("☆", 5-Table1[[#This Row],[Safety_Rating2]]), "Unknown"), "Unknown")</f>
        <v>★★★★★</v>
      </c>
      <c r="Q426" s="1">
        <v>5</v>
      </c>
      <c r="R426">
        <v>6730</v>
      </c>
      <c r="S426">
        <v>5</v>
      </c>
      <c r="T426" s="7">
        <f t="shared" si="6"/>
        <v>935628289.5999999</v>
      </c>
      <c r="U426" s="3">
        <f>Table1[[#This Row],[Range_km]]/Table1[[#This Row],[Battery_Capacity_kWh]]</f>
        <v>2.5494505494505493</v>
      </c>
      <c r="V426" s="4">
        <f>Table1[[#This Row],[Price_USD]]/Table1[[#This Row],[Range_km]]</f>
        <v>1198.4786206896551</v>
      </c>
      <c r="W426" s="1" t="str">
        <f>_xlfn.IFS(Table1[[#This Row],[Price_USD]]&gt;80000,"Luxury", Table1[[#This Row],[Price_USD]]&gt;40000,"Premium",Table1[[#This Row],[Price_USD]]&lt;40000,"Budget")</f>
        <v>Luxury</v>
      </c>
    </row>
    <row r="427" spans="3:23" x14ac:dyDescent="0.35">
      <c r="C427">
        <v>426</v>
      </c>
      <c r="D427" t="s">
        <v>36</v>
      </c>
      <c r="E427" t="s">
        <v>101</v>
      </c>
      <c r="F427">
        <v>2025</v>
      </c>
      <c r="G427" t="s">
        <v>261</v>
      </c>
      <c r="H427">
        <v>23.8</v>
      </c>
      <c r="I427">
        <v>174</v>
      </c>
      <c r="J427" t="s">
        <v>278</v>
      </c>
      <c r="K427">
        <v>11.4</v>
      </c>
      <c r="L427" s="5">
        <v>71740.39</v>
      </c>
      <c r="M427" t="s">
        <v>314</v>
      </c>
      <c r="N427" t="s">
        <v>371</v>
      </c>
      <c r="O427" s="1">
        <v>4</v>
      </c>
      <c r="P427" s="1" t="str">
        <f>IFERROR(IF(ISNUMBER(Table1[[#This Row],[Safety_Rating2]]), REPT("★", Table1[[#This Row],[Safety_Rating2]]) &amp; REPT("☆", 5-Table1[[#This Row],[Safety_Rating2]]), "Unknown"), "Unknown")</f>
        <v>★★★☆☆</v>
      </c>
      <c r="Q427" s="1">
        <v>3</v>
      </c>
      <c r="R427">
        <v>18944</v>
      </c>
      <c r="S427">
        <v>3</v>
      </c>
      <c r="T427" s="7">
        <f t="shared" si="6"/>
        <v>1359049948.1600001</v>
      </c>
      <c r="U427" s="3">
        <f>Table1[[#This Row],[Range_km]]/Table1[[#This Row],[Battery_Capacity_kWh]]</f>
        <v>7.3109243697478989</v>
      </c>
      <c r="V427" s="4">
        <f>Table1[[#This Row],[Price_USD]]/Table1[[#This Row],[Range_km]]</f>
        <v>412.30109195402298</v>
      </c>
      <c r="W427" s="1" t="str">
        <f>_xlfn.IFS(Table1[[#This Row],[Price_USD]]&gt;80000,"Luxury", Table1[[#This Row],[Price_USD]]&gt;40000,"Premium",Table1[[#This Row],[Price_USD]]&lt;40000,"Budget")</f>
        <v>Premium</v>
      </c>
    </row>
    <row r="428" spans="3:23" x14ac:dyDescent="0.35">
      <c r="C428">
        <v>427</v>
      </c>
      <c r="D428" t="s">
        <v>56</v>
      </c>
      <c r="E428" t="s">
        <v>205</v>
      </c>
      <c r="F428">
        <v>2018</v>
      </c>
      <c r="G428" t="s">
        <v>263</v>
      </c>
      <c r="H428">
        <v>42.3</v>
      </c>
      <c r="I428">
        <v>486</v>
      </c>
      <c r="J428" t="s">
        <v>275</v>
      </c>
      <c r="K428">
        <v>11.7</v>
      </c>
      <c r="L428" s="5">
        <v>41842.29</v>
      </c>
      <c r="M428" t="s">
        <v>318</v>
      </c>
      <c r="N428" t="s">
        <v>371</v>
      </c>
      <c r="O428" s="1">
        <v>3</v>
      </c>
      <c r="P428" s="1" t="str">
        <f>IFERROR(IF(ISNUMBER(Table1[[#This Row],[Safety_Rating2]]), REPT("★", Table1[[#This Row],[Safety_Rating2]]) &amp; REPT("☆", 5-Table1[[#This Row],[Safety_Rating2]]), "Unknown"), "Unknown")</f>
        <v>★★★★☆</v>
      </c>
      <c r="Q428" s="1">
        <v>4</v>
      </c>
      <c r="R428">
        <v>3516</v>
      </c>
      <c r="S428">
        <v>3</v>
      </c>
      <c r="T428" s="7">
        <f t="shared" si="6"/>
        <v>147117491.64000002</v>
      </c>
      <c r="U428" s="3">
        <f>Table1[[#This Row],[Range_km]]/Table1[[#This Row],[Battery_Capacity_kWh]]</f>
        <v>11.48936170212766</v>
      </c>
      <c r="V428" s="4">
        <f>Table1[[#This Row],[Price_USD]]/Table1[[#This Row],[Range_km]]</f>
        <v>86.095246913580254</v>
      </c>
      <c r="W428" s="1" t="str">
        <f>_xlfn.IFS(Table1[[#This Row],[Price_USD]]&gt;80000,"Luxury", Table1[[#This Row],[Price_USD]]&gt;40000,"Premium",Table1[[#This Row],[Price_USD]]&lt;40000,"Budget")</f>
        <v>Premium</v>
      </c>
    </row>
    <row r="429" spans="3:23" x14ac:dyDescent="0.35">
      <c r="C429">
        <v>428</v>
      </c>
      <c r="D429" t="s">
        <v>63</v>
      </c>
      <c r="E429" t="s">
        <v>169</v>
      </c>
      <c r="F429">
        <v>2021</v>
      </c>
      <c r="G429" t="s">
        <v>252</v>
      </c>
      <c r="H429">
        <v>86.9</v>
      </c>
      <c r="I429">
        <v>308</v>
      </c>
      <c r="J429" t="s">
        <v>272</v>
      </c>
      <c r="K429">
        <v>9.3000000000000007</v>
      </c>
      <c r="L429" s="5">
        <v>67713.63</v>
      </c>
      <c r="M429" t="s">
        <v>284</v>
      </c>
      <c r="N429" t="s">
        <v>361</v>
      </c>
      <c r="O429" s="1">
        <v>3</v>
      </c>
      <c r="P429" s="1" t="str">
        <f>IFERROR(IF(ISNUMBER(Table1[[#This Row],[Safety_Rating2]]), REPT("★", Table1[[#This Row],[Safety_Rating2]]) &amp; REPT("☆", 5-Table1[[#This Row],[Safety_Rating2]]), "Unknown"), "Unknown")</f>
        <v>★★★★★</v>
      </c>
      <c r="Q429" s="1">
        <v>5</v>
      </c>
      <c r="R429">
        <v>1330</v>
      </c>
      <c r="S429">
        <v>3</v>
      </c>
      <c r="T429" s="7">
        <f t="shared" si="6"/>
        <v>90059127.900000006</v>
      </c>
      <c r="U429" s="3">
        <f>Table1[[#This Row],[Range_km]]/Table1[[#This Row],[Battery_Capacity_kWh]]</f>
        <v>3.5443037974683542</v>
      </c>
      <c r="V429" s="4">
        <f>Table1[[#This Row],[Price_USD]]/Table1[[#This Row],[Range_km]]</f>
        <v>219.84944805194806</v>
      </c>
      <c r="W429" s="1" t="str">
        <f>_xlfn.IFS(Table1[[#This Row],[Price_USD]]&gt;80000,"Luxury", Table1[[#This Row],[Price_USD]]&gt;40000,"Premium",Table1[[#This Row],[Price_USD]]&lt;40000,"Budget")</f>
        <v>Premium</v>
      </c>
    </row>
    <row r="430" spans="3:23" x14ac:dyDescent="0.35">
      <c r="C430">
        <v>429</v>
      </c>
      <c r="D430" t="s">
        <v>24</v>
      </c>
      <c r="E430" t="s">
        <v>77</v>
      </c>
      <c r="F430">
        <v>2016</v>
      </c>
      <c r="G430" t="s">
        <v>253</v>
      </c>
      <c r="H430">
        <v>56.9</v>
      </c>
      <c r="I430">
        <v>407</v>
      </c>
      <c r="J430" t="s">
        <v>273</v>
      </c>
      <c r="K430">
        <v>8.4</v>
      </c>
      <c r="L430" s="5">
        <v>130930.82</v>
      </c>
      <c r="M430" t="s">
        <v>299</v>
      </c>
      <c r="N430" t="s">
        <v>339</v>
      </c>
      <c r="O430" s="1">
        <v>3</v>
      </c>
      <c r="P430" s="1" t="str">
        <f>IFERROR(IF(ISNUMBER(Table1[[#This Row],[Safety_Rating2]]), REPT("★", Table1[[#This Row],[Safety_Rating2]]) &amp; REPT("☆", 5-Table1[[#This Row],[Safety_Rating2]]), "Unknown"), "Unknown")</f>
        <v>Unknown</v>
      </c>
      <c r="Q430" s="2" t="s">
        <v>376</v>
      </c>
      <c r="R430">
        <v>15586</v>
      </c>
      <c r="S430">
        <v>5</v>
      </c>
      <c r="T430" s="7">
        <f t="shared" si="6"/>
        <v>2040687760.5200002</v>
      </c>
      <c r="U430" s="3">
        <f>Table1[[#This Row],[Range_km]]/Table1[[#This Row],[Battery_Capacity_kWh]]</f>
        <v>7.1528998242530761</v>
      </c>
      <c r="V430" s="4">
        <f>Table1[[#This Row],[Price_USD]]/Table1[[#This Row],[Range_km]]</f>
        <v>321.69734643734648</v>
      </c>
      <c r="W430" s="1" t="str">
        <f>_xlfn.IFS(Table1[[#This Row],[Price_USD]]&gt;80000,"Luxury", Table1[[#This Row],[Price_USD]]&gt;40000,"Premium",Table1[[#This Row],[Price_USD]]&lt;40000,"Budget")</f>
        <v>Luxury</v>
      </c>
    </row>
    <row r="431" spans="3:23" x14ac:dyDescent="0.35">
      <c r="C431">
        <v>430</v>
      </c>
      <c r="D431" t="s">
        <v>52</v>
      </c>
      <c r="E431" t="s">
        <v>201</v>
      </c>
      <c r="F431">
        <v>2015</v>
      </c>
      <c r="G431" t="s">
        <v>257</v>
      </c>
      <c r="H431">
        <v>83.9</v>
      </c>
      <c r="I431">
        <v>153</v>
      </c>
      <c r="J431" t="s">
        <v>269</v>
      </c>
      <c r="K431">
        <v>5.5</v>
      </c>
      <c r="L431" s="5">
        <v>109025.79</v>
      </c>
      <c r="M431" t="s">
        <v>306</v>
      </c>
      <c r="N431" t="s">
        <v>361</v>
      </c>
      <c r="O431" s="2" t="s">
        <v>376</v>
      </c>
      <c r="P431" s="1" t="str">
        <f>IFERROR(IF(ISNUMBER(Table1[[#This Row],[Safety_Rating2]]), REPT("★", Table1[[#This Row],[Safety_Rating2]]) &amp; REPT("☆", 5-Table1[[#This Row],[Safety_Rating2]]), "Unknown"), "Unknown")</f>
        <v>★★★☆☆</v>
      </c>
      <c r="Q431" s="1">
        <v>3</v>
      </c>
      <c r="R431">
        <v>5528</v>
      </c>
      <c r="S431">
        <v>3</v>
      </c>
      <c r="T431" s="7">
        <f t="shared" si="6"/>
        <v>602694567.12</v>
      </c>
      <c r="U431" s="3">
        <f>Table1[[#This Row],[Range_km]]/Table1[[#This Row],[Battery_Capacity_kWh]]</f>
        <v>1.8235995232419546</v>
      </c>
      <c r="V431" s="4">
        <f>Table1[[#This Row],[Price_USD]]/Table1[[#This Row],[Range_km]]</f>
        <v>712.58686274509796</v>
      </c>
      <c r="W431" s="1" t="str">
        <f>_xlfn.IFS(Table1[[#This Row],[Price_USD]]&gt;80000,"Luxury", Table1[[#This Row],[Price_USD]]&gt;40000,"Premium",Table1[[#This Row],[Price_USD]]&lt;40000,"Budget")</f>
        <v>Luxury</v>
      </c>
    </row>
    <row r="432" spans="3:23" x14ac:dyDescent="0.35">
      <c r="C432">
        <v>431</v>
      </c>
      <c r="D432" t="s">
        <v>52</v>
      </c>
      <c r="E432" t="s">
        <v>201</v>
      </c>
      <c r="F432">
        <v>2020</v>
      </c>
      <c r="G432" t="s">
        <v>252</v>
      </c>
      <c r="H432">
        <v>97.3</v>
      </c>
      <c r="I432">
        <v>306</v>
      </c>
      <c r="J432" t="s">
        <v>272</v>
      </c>
      <c r="K432">
        <v>3.2</v>
      </c>
      <c r="L432" s="5">
        <v>80964.5</v>
      </c>
      <c r="M432" t="s">
        <v>321</v>
      </c>
      <c r="N432" t="s">
        <v>358</v>
      </c>
      <c r="O432" s="1">
        <v>4</v>
      </c>
      <c r="P432" s="1" t="str">
        <f>IFERROR(IF(ISNUMBER(Table1[[#This Row],[Safety_Rating2]]), REPT("★", Table1[[#This Row],[Safety_Rating2]]) &amp; REPT("☆", 5-Table1[[#This Row],[Safety_Rating2]]), "Unknown"), "Unknown")</f>
        <v>★★★★★</v>
      </c>
      <c r="Q432" s="1">
        <v>5</v>
      </c>
      <c r="R432">
        <v>13114</v>
      </c>
      <c r="S432">
        <v>4</v>
      </c>
      <c r="T432" s="7">
        <f t="shared" si="6"/>
        <v>1061768453</v>
      </c>
      <c r="U432" s="3">
        <f>Table1[[#This Row],[Range_km]]/Table1[[#This Row],[Battery_Capacity_kWh]]</f>
        <v>3.1449126413155191</v>
      </c>
      <c r="V432" s="4">
        <f>Table1[[#This Row],[Price_USD]]/Table1[[#This Row],[Range_km]]</f>
        <v>264.58986928104576</v>
      </c>
      <c r="W432" s="1" t="str">
        <f>_xlfn.IFS(Table1[[#This Row],[Price_USD]]&gt;80000,"Luxury", Table1[[#This Row],[Price_USD]]&gt;40000,"Premium",Table1[[#This Row],[Price_USD]]&lt;40000,"Budget")</f>
        <v>Luxury</v>
      </c>
    </row>
    <row r="433" spans="3:23" x14ac:dyDescent="0.35">
      <c r="C433">
        <v>432</v>
      </c>
      <c r="D433" t="s">
        <v>48</v>
      </c>
      <c r="E433" t="s">
        <v>207</v>
      </c>
      <c r="F433">
        <v>2024</v>
      </c>
      <c r="G433" t="s">
        <v>253</v>
      </c>
      <c r="H433">
        <v>148.4</v>
      </c>
      <c r="I433">
        <v>361</v>
      </c>
      <c r="J433" t="s">
        <v>278</v>
      </c>
      <c r="K433">
        <v>2.2000000000000002</v>
      </c>
      <c r="L433" s="5">
        <v>84556.17</v>
      </c>
      <c r="M433" t="s">
        <v>287</v>
      </c>
      <c r="N433" t="s">
        <v>364</v>
      </c>
      <c r="O433" s="1">
        <v>1</v>
      </c>
      <c r="P433" s="1" t="str">
        <f>IFERROR(IF(ISNUMBER(Table1[[#This Row],[Safety_Rating2]]), REPT("★", Table1[[#This Row],[Safety_Rating2]]) &amp; REPT("☆", 5-Table1[[#This Row],[Safety_Rating2]]), "Unknown"), "Unknown")</f>
        <v>★★★☆☆</v>
      </c>
      <c r="Q433" s="1">
        <v>3</v>
      </c>
      <c r="R433">
        <v>1731</v>
      </c>
      <c r="S433">
        <v>3</v>
      </c>
      <c r="T433" s="7">
        <f t="shared" si="6"/>
        <v>146366730.27000001</v>
      </c>
      <c r="U433" s="3">
        <f>Table1[[#This Row],[Range_km]]/Table1[[#This Row],[Battery_Capacity_kWh]]</f>
        <v>2.4326145552560647</v>
      </c>
      <c r="V433" s="4">
        <f>Table1[[#This Row],[Price_USD]]/Table1[[#This Row],[Range_km]]</f>
        <v>234.22761772853184</v>
      </c>
      <c r="W433" s="1" t="str">
        <f>_xlfn.IFS(Table1[[#This Row],[Price_USD]]&gt;80000,"Luxury", Table1[[#This Row],[Price_USD]]&gt;40000,"Premium",Table1[[#This Row],[Price_USD]]&lt;40000,"Budget")</f>
        <v>Luxury</v>
      </c>
    </row>
    <row r="434" spans="3:23" x14ac:dyDescent="0.35">
      <c r="C434">
        <v>433</v>
      </c>
      <c r="D434" t="s">
        <v>66</v>
      </c>
      <c r="E434" t="s">
        <v>163</v>
      </c>
      <c r="F434">
        <v>2017</v>
      </c>
      <c r="G434" t="s">
        <v>253</v>
      </c>
      <c r="H434">
        <v>98.6</v>
      </c>
      <c r="I434">
        <v>267</v>
      </c>
      <c r="J434" t="s">
        <v>265</v>
      </c>
      <c r="K434">
        <v>4</v>
      </c>
      <c r="L434" s="5">
        <v>104787.91</v>
      </c>
      <c r="M434" t="s">
        <v>291</v>
      </c>
      <c r="N434" t="s">
        <v>348</v>
      </c>
      <c r="O434" s="1">
        <v>4</v>
      </c>
      <c r="P434" s="1" t="str">
        <f>IFERROR(IF(ISNUMBER(Table1[[#This Row],[Safety_Rating2]]), REPT("★", Table1[[#This Row],[Safety_Rating2]]) &amp; REPT("☆", 5-Table1[[#This Row],[Safety_Rating2]]), "Unknown"), "Unknown")</f>
        <v>★★★☆☆</v>
      </c>
      <c r="Q434" s="1">
        <v>3</v>
      </c>
      <c r="R434">
        <v>9619</v>
      </c>
      <c r="S434">
        <v>5</v>
      </c>
      <c r="T434" s="7">
        <f t="shared" si="6"/>
        <v>1007954906.2900001</v>
      </c>
      <c r="U434" s="3">
        <f>Table1[[#This Row],[Range_km]]/Table1[[#This Row],[Battery_Capacity_kWh]]</f>
        <v>2.7079107505070996</v>
      </c>
      <c r="V434" s="4">
        <f>Table1[[#This Row],[Price_USD]]/Table1[[#This Row],[Range_km]]</f>
        <v>392.46408239700378</v>
      </c>
      <c r="W434" s="1" t="str">
        <f>_xlfn.IFS(Table1[[#This Row],[Price_USD]]&gt;80000,"Luxury", Table1[[#This Row],[Price_USD]]&gt;40000,"Premium",Table1[[#This Row],[Price_USD]]&lt;40000,"Budget")</f>
        <v>Luxury</v>
      </c>
    </row>
    <row r="435" spans="3:23" x14ac:dyDescent="0.35">
      <c r="C435">
        <v>434</v>
      </c>
      <c r="D435" t="s">
        <v>66</v>
      </c>
      <c r="E435" t="s">
        <v>186</v>
      </c>
      <c r="F435">
        <v>2023</v>
      </c>
      <c r="G435" t="s">
        <v>263</v>
      </c>
      <c r="H435">
        <v>90.5</v>
      </c>
      <c r="I435">
        <v>514</v>
      </c>
      <c r="J435" t="s">
        <v>275</v>
      </c>
      <c r="K435">
        <v>11.5</v>
      </c>
      <c r="L435" s="5">
        <v>33791.82</v>
      </c>
      <c r="M435" t="s">
        <v>317</v>
      </c>
      <c r="N435" t="s">
        <v>361</v>
      </c>
      <c r="O435" s="1">
        <v>2</v>
      </c>
      <c r="P435" s="1" t="str">
        <f>IFERROR(IF(ISNUMBER(Table1[[#This Row],[Safety_Rating2]]), REPT("★", Table1[[#This Row],[Safety_Rating2]]) &amp; REPT("☆", 5-Table1[[#This Row],[Safety_Rating2]]), "Unknown"), "Unknown")</f>
        <v>★★★☆☆</v>
      </c>
      <c r="Q435" s="1">
        <v>3</v>
      </c>
      <c r="R435">
        <v>1076</v>
      </c>
      <c r="S435">
        <v>3</v>
      </c>
      <c r="T435" s="7">
        <f t="shared" si="6"/>
        <v>36359998.32</v>
      </c>
      <c r="U435" s="3">
        <f>Table1[[#This Row],[Range_km]]/Table1[[#This Row],[Battery_Capacity_kWh]]</f>
        <v>5.6795580110497239</v>
      </c>
      <c r="V435" s="4">
        <f>Table1[[#This Row],[Price_USD]]/Table1[[#This Row],[Range_km]]</f>
        <v>65.742840466926069</v>
      </c>
      <c r="W435" s="1" t="str">
        <f>_xlfn.IFS(Table1[[#This Row],[Price_USD]]&gt;80000,"Luxury", Table1[[#This Row],[Price_USD]]&gt;40000,"Premium",Table1[[#This Row],[Price_USD]]&lt;40000,"Budget")</f>
        <v>Budget</v>
      </c>
    </row>
    <row r="436" spans="3:23" x14ac:dyDescent="0.35">
      <c r="C436">
        <v>435</v>
      </c>
      <c r="D436" t="s">
        <v>17</v>
      </c>
      <c r="E436" t="s">
        <v>95</v>
      </c>
      <c r="F436">
        <v>2017</v>
      </c>
      <c r="G436" t="s">
        <v>262</v>
      </c>
      <c r="H436">
        <v>76</v>
      </c>
      <c r="I436">
        <v>259</v>
      </c>
      <c r="J436" t="s">
        <v>269</v>
      </c>
      <c r="K436">
        <v>6.1</v>
      </c>
      <c r="L436" s="5">
        <v>43125.84</v>
      </c>
      <c r="M436" t="s">
        <v>300</v>
      </c>
      <c r="N436" t="s">
        <v>373</v>
      </c>
      <c r="O436" s="1">
        <v>5</v>
      </c>
      <c r="P436" s="1" t="str">
        <f>IFERROR(IF(ISNUMBER(Table1[[#This Row],[Safety_Rating2]]), REPT("★", Table1[[#This Row],[Safety_Rating2]]) &amp; REPT("☆", 5-Table1[[#This Row],[Safety_Rating2]]), "Unknown"), "Unknown")</f>
        <v>★★★★★</v>
      </c>
      <c r="Q436" s="1">
        <v>5</v>
      </c>
      <c r="R436">
        <v>5121</v>
      </c>
      <c r="S436">
        <v>5</v>
      </c>
      <c r="T436" s="7">
        <f t="shared" si="6"/>
        <v>220847426.63999999</v>
      </c>
      <c r="U436" s="3">
        <f>Table1[[#This Row],[Range_km]]/Table1[[#This Row],[Battery_Capacity_kWh]]</f>
        <v>3.4078947368421053</v>
      </c>
      <c r="V436" s="4">
        <f>Table1[[#This Row],[Price_USD]]/Table1[[#This Row],[Range_km]]</f>
        <v>166.50903474903473</v>
      </c>
      <c r="W436" s="1" t="str">
        <f>_xlfn.IFS(Table1[[#This Row],[Price_USD]]&gt;80000,"Luxury", Table1[[#This Row],[Price_USD]]&gt;40000,"Premium",Table1[[#This Row],[Price_USD]]&lt;40000,"Budget")</f>
        <v>Premium</v>
      </c>
    </row>
    <row r="437" spans="3:23" x14ac:dyDescent="0.35">
      <c r="C437">
        <v>436</v>
      </c>
      <c r="D437" t="s">
        <v>28</v>
      </c>
      <c r="E437" t="s">
        <v>222</v>
      </c>
      <c r="F437">
        <v>2019</v>
      </c>
      <c r="G437" t="s">
        <v>262</v>
      </c>
      <c r="H437">
        <v>96.8</v>
      </c>
      <c r="I437">
        <v>293</v>
      </c>
      <c r="J437" t="s">
        <v>279</v>
      </c>
      <c r="K437">
        <v>9.3000000000000007</v>
      </c>
      <c r="L437" s="5">
        <v>64132.5</v>
      </c>
      <c r="M437" t="s">
        <v>334</v>
      </c>
      <c r="N437" t="s">
        <v>359</v>
      </c>
      <c r="O437" s="1">
        <v>1</v>
      </c>
      <c r="P437" s="1" t="str">
        <f>IFERROR(IF(ISNUMBER(Table1[[#This Row],[Safety_Rating2]]), REPT("★", Table1[[#This Row],[Safety_Rating2]]) &amp; REPT("☆", 5-Table1[[#This Row],[Safety_Rating2]]), "Unknown"), "Unknown")</f>
        <v>★★★★★</v>
      </c>
      <c r="Q437" s="1">
        <v>5</v>
      </c>
      <c r="R437">
        <v>19135</v>
      </c>
      <c r="S437">
        <v>3</v>
      </c>
      <c r="T437" s="7">
        <f t="shared" si="6"/>
        <v>1227175387.5</v>
      </c>
      <c r="U437" s="3">
        <f>Table1[[#This Row],[Range_km]]/Table1[[#This Row],[Battery_Capacity_kWh]]</f>
        <v>3.0268595041322315</v>
      </c>
      <c r="V437" s="4">
        <f>Table1[[#This Row],[Price_USD]]/Table1[[#This Row],[Range_km]]</f>
        <v>218.88225255972696</v>
      </c>
      <c r="W437" s="1" t="str">
        <f>_xlfn.IFS(Table1[[#This Row],[Price_USD]]&gt;80000,"Luxury", Table1[[#This Row],[Price_USD]]&gt;40000,"Premium",Table1[[#This Row],[Price_USD]]&lt;40000,"Budget")</f>
        <v>Premium</v>
      </c>
    </row>
    <row r="438" spans="3:23" x14ac:dyDescent="0.35">
      <c r="C438">
        <v>437</v>
      </c>
      <c r="D438" t="s">
        <v>23</v>
      </c>
      <c r="E438" t="s">
        <v>109</v>
      </c>
      <c r="F438">
        <v>2020</v>
      </c>
      <c r="G438" t="s">
        <v>253</v>
      </c>
      <c r="H438">
        <v>32.700000000000003</v>
      </c>
      <c r="I438">
        <v>276</v>
      </c>
      <c r="J438" t="s">
        <v>279</v>
      </c>
      <c r="K438">
        <v>5.2</v>
      </c>
      <c r="L438" s="5">
        <v>36773.910000000003</v>
      </c>
      <c r="M438" t="s">
        <v>298</v>
      </c>
      <c r="N438" t="s">
        <v>345</v>
      </c>
      <c r="O438" s="1">
        <v>2</v>
      </c>
      <c r="P438" s="1" t="str">
        <f>IFERROR(IF(ISNUMBER(Table1[[#This Row],[Safety_Rating2]]), REPT("★", Table1[[#This Row],[Safety_Rating2]]) &amp; REPT("☆", 5-Table1[[#This Row],[Safety_Rating2]]), "Unknown"), "Unknown")</f>
        <v>★★★☆☆</v>
      </c>
      <c r="Q438" s="1">
        <v>3</v>
      </c>
      <c r="R438">
        <v>9991</v>
      </c>
      <c r="S438">
        <v>3</v>
      </c>
      <c r="T438" s="7">
        <f t="shared" si="6"/>
        <v>367408134.81000006</v>
      </c>
      <c r="U438" s="3">
        <f>Table1[[#This Row],[Range_km]]/Table1[[#This Row],[Battery_Capacity_kWh]]</f>
        <v>8.4403669724770634</v>
      </c>
      <c r="V438" s="4">
        <f>Table1[[#This Row],[Price_USD]]/Table1[[#This Row],[Range_km]]</f>
        <v>133.23880434782609</v>
      </c>
      <c r="W438" s="1" t="str">
        <f>_xlfn.IFS(Table1[[#This Row],[Price_USD]]&gt;80000,"Luxury", Table1[[#This Row],[Price_USD]]&gt;40000,"Premium",Table1[[#This Row],[Price_USD]]&lt;40000,"Budget")</f>
        <v>Budget</v>
      </c>
    </row>
    <row r="439" spans="3:23" x14ac:dyDescent="0.35">
      <c r="C439">
        <v>438</v>
      </c>
      <c r="D439" t="s">
        <v>68</v>
      </c>
      <c r="E439" t="s">
        <v>214</v>
      </c>
      <c r="F439">
        <v>2015</v>
      </c>
      <c r="G439" t="s">
        <v>254</v>
      </c>
      <c r="H439">
        <v>62.4</v>
      </c>
      <c r="I439">
        <v>335</v>
      </c>
      <c r="J439" t="s">
        <v>274</v>
      </c>
      <c r="K439">
        <v>7</v>
      </c>
      <c r="L439" s="5">
        <v>138169.18</v>
      </c>
      <c r="M439" t="s">
        <v>288</v>
      </c>
      <c r="N439" t="s">
        <v>359</v>
      </c>
      <c r="O439" s="1">
        <v>4</v>
      </c>
      <c r="P439" s="1" t="str">
        <f>IFERROR(IF(ISNUMBER(Table1[[#This Row],[Safety_Rating2]]), REPT("★", Table1[[#This Row],[Safety_Rating2]]) &amp; REPT("☆", 5-Table1[[#This Row],[Safety_Rating2]]), "Unknown"), "Unknown")</f>
        <v>★★★★★</v>
      </c>
      <c r="Q439" s="1">
        <v>5</v>
      </c>
      <c r="R439">
        <v>12789</v>
      </c>
      <c r="S439">
        <v>4</v>
      </c>
      <c r="T439" s="7">
        <f t="shared" si="6"/>
        <v>1767045643.02</v>
      </c>
      <c r="U439" s="3">
        <f>Table1[[#This Row],[Range_km]]/Table1[[#This Row],[Battery_Capacity_kWh]]</f>
        <v>5.3685897435897436</v>
      </c>
      <c r="V439" s="4">
        <f>Table1[[#This Row],[Price_USD]]/Table1[[#This Row],[Range_km]]</f>
        <v>412.4453134328358</v>
      </c>
      <c r="W439" s="1" t="str">
        <f>_xlfn.IFS(Table1[[#This Row],[Price_USD]]&gt;80000,"Luxury", Table1[[#This Row],[Price_USD]]&gt;40000,"Premium",Table1[[#This Row],[Price_USD]]&lt;40000,"Budget")</f>
        <v>Luxury</v>
      </c>
    </row>
    <row r="440" spans="3:23" x14ac:dyDescent="0.35">
      <c r="C440">
        <v>439</v>
      </c>
      <c r="D440" t="s">
        <v>65</v>
      </c>
      <c r="E440" t="s">
        <v>173</v>
      </c>
      <c r="F440">
        <v>2022</v>
      </c>
      <c r="G440" t="s">
        <v>256</v>
      </c>
      <c r="H440">
        <v>109.8</v>
      </c>
      <c r="I440">
        <v>205</v>
      </c>
      <c r="J440" t="s">
        <v>270</v>
      </c>
      <c r="K440">
        <v>6.2</v>
      </c>
      <c r="L440" s="5">
        <v>127374.86</v>
      </c>
      <c r="M440" t="s">
        <v>302</v>
      </c>
      <c r="N440" t="s">
        <v>342</v>
      </c>
      <c r="O440" s="1">
        <v>2</v>
      </c>
      <c r="P440" s="1" t="str">
        <f>IFERROR(IF(ISNUMBER(Table1[[#This Row],[Safety_Rating2]]), REPT("★", Table1[[#This Row],[Safety_Rating2]]) &amp; REPT("☆", 5-Table1[[#This Row],[Safety_Rating2]]), "Unknown"), "Unknown")</f>
        <v>★★★★☆</v>
      </c>
      <c r="Q440" s="1">
        <v>4</v>
      </c>
      <c r="R440">
        <v>2468</v>
      </c>
      <c r="S440">
        <v>5</v>
      </c>
      <c r="T440" s="7">
        <f t="shared" si="6"/>
        <v>314361154.48000002</v>
      </c>
      <c r="U440" s="3">
        <f>Table1[[#This Row],[Range_km]]/Table1[[#This Row],[Battery_Capacity_kWh]]</f>
        <v>1.8670309653916213</v>
      </c>
      <c r="V440" s="4">
        <f>Table1[[#This Row],[Price_USD]]/Table1[[#This Row],[Range_km]]</f>
        <v>621.34078048780486</v>
      </c>
      <c r="W440" s="1" t="str">
        <f>_xlfn.IFS(Table1[[#This Row],[Price_USD]]&gt;80000,"Luxury", Table1[[#This Row],[Price_USD]]&gt;40000,"Premium",Table1[[#This Row],[Price_USD]]&lt;40000,"Budget")</f>
        <v>Luxury</v>
      </c>
    </row>
    <row r="441" spans="3:23" x14ac:dyDescent="0.35">
      <c r="C441">
        <v>440</v>
      </c>
      <c r="D441" t="s">
        <v>53</v>
      </c>
      <c r="E441" t="s">
        <v>127</v>
      </c>
      <c r="F441">
        <v>2019</v>
      </c>
      <c r="G441" t="s">
        <v>258</v>
      </c>
      <c r="H441">
        <v>58.7</v>
      </c>
      <c r="I441">
        <v>393</v>
      </c>
      <c r="J441" t="s">
        <v>269</v>
      </c>
      <c r="K441">
        <v>9.8000000000000007</v>
      </c>
      <c r="L441" s="5">
        <v>104948.67</v>
      </c>
      <c r="M441" t="s">
        <v>306</v>
      </c>
      <c r="N441" t="s">
        <v>366</v>
      </c>
      <c r="O441" s="2" t="s">
        <v>376</v>
      </c>
      <c r="P441" s="1" t="str">
        <f>IFERROR(IF(ISNUMBER(Table1[[#This Row],[Safety_Rating2]]), REPT("★", Table1[[#This Row],[Safety_Rating2]]) &amp; REPT("☆", 5-Table1[[#This Row],[Safety_Rating2]]), "Unknown"), "Unknown")</f>
        <v>Unknown</v>
      </c>
      <c r="Q441" s="2" t="s">
        <v>376</v>
      </c>
      <c r="R441">
        <v>17401</v>
      </c>
      <c r="S441">
        <v>4</v>
      </c>
      <c r="T441" s="7">
        <f t="shared" si="6"/>
        <v>1826211806.6700001</v>
      </c>
      <c r="U441" s="3">
        <f>Table1[[#This Row],[Range_km]]/Table1[[#This Row],[Battery_Capacity_kWh]]</f>
        <v>6.6950596252129468</v>
      </c>
      <c r="V441" s="4">
        <f>Table1[[#This Row],[Price_USD]]/Table1[[#This Row],[Range_km]]</f>
        <v>267.04496183206106</v>
      </c>
      <c r="W441" s="1" t="str">
        <f>_xlfn.IFS(Table1[[#This Row],[Price_USD]]&gt;80000,"Luxury", Table1[[#This Row],[Price_USD]]&gt;40000,"Premium",Table1[[#This Row],[Price_USD]]&lt;40000,"Budget")</f>
        <v>Luxury</v>
      </c>
    </row>
    <row r="442" spans="3:23" x14ac:dyDescent="0.35">
      <c r="C442">
        <v>441</v>
      </c>
      <c r="D442" t="s">
        <v>59</v>
      </c>
      <c r="E442" t="s">
        <v>143</v>
      </c>
      <c r="F442">
        <v>2020</v>
      </c>
      <c r="G442" t="s">
        <v>264</v>
      </c>
      <c r="H442">
        <v>30</v>
      </c>
      <c r="I442">
        <v>521</v>
      </c>
      <c r="J442" t="s">
        <v>273</v>
      </c>
      <c r="K442">
        <v>6.3</v>
      </c>
      <c r="L442" s="5">
        <v>65989.08</v>
      </c>
      <c r="M442" t="s">
        <v>302</v>
      </c>
      <c r="N442" t="s">
        <v>351</v>
      </c>
      <c r="O442" s="1">
        <v>3</v>
      </c>
      <c r="P442" s="1" t="str">
        <f>IFERROR(IF(ISNUMBER(Table1[[#This Row],[Safety_Rating2]]), REPT("★", Table1[[#This Row],[Safety_Rating2]]) &amp; REPT("☆", 5-Table1[[#This Row],[Safety_Rating2]]), "Unknown"), "Unknown")</f>
        <v>★★★★☆</v>
      </c>
      <c r="Q442" s="1">
        <v>4</v>
      </c>
      <c r="R442">
        <v>17942</v>
      </c>
      <c r="S442">
        <v>3</v>
      </c>
      <c r="T442" s="7">
        <f t="shared" si="6"/>
        <v>1183976073.3600001</v>
      </c>
      <c r="U442" s="3">
        <f>Table1[[#This Row],[Range_km]]/Table1[[#This Row],[Battery_Capacity_kWh]]</f>
        <v>17.366666666666667</v>
      </c>
      <c r="V442" s="4">
        <f>Table1[[#This Row],[Price_USD]]/Table1[[#This Row],[Range_km]]</f>
        <v>126.6585028790787</v>
      </c>
      <c r="W442" s="1" t="str">
        <f>_xlfn.IFS(Table1[[#This Row],[Price_USD]]&gt;80000,"Luxury", Table1[[#This Row],[Price_USD]]&gt;40000,"Premium",Table1[[#This Row],[Price_USD]]&lt;40000,"Budget")</f>
        <v>Premium</v>
      </c>
    </row>
    <row r="443" spans="3:23" x14ac:dyDescent="0.35">
      <c r="C443">
        <v>442</v>
      </c>
      <c r="D443" t="s">
        <v>43</v>
      </c>
      <c r="E443" t="s">
        <v>171</v>
      </c>
      <c r="F443">
        <v>2024</v>
      </c>
      <c r="G443" t="s">
        <v>262</v>
      </c>
      <c r="H443">
        <v>47.7</v>
      </c>
      <c r="I443">
        <v>592</v>
      </c>
      <c r="J443" t="s">
        <v>266</v>
      </c>
      <c r="K443">
        <v>3.6</v>
      </c>
      <c r="L443" s="5">
        <v>106551.16</v>
      </c>
      <c r="M443" t="s">
        <v>332</v>
      </c>
      <c r="N443" t="s">
        <v>355</v>
      </c>
      <c r="O443" s="1">
        <v>3</v>
      </c>
      <c r="P443" s="1" t="str">
        <f>IFERROR(IF(ISNUMBER(Table1[[#This Row],[Safety_Rating2]]), REPT("★", Table1[[#This Row],[Safety_Rating2]]) &amp; REPT("☆", 5-Table1[[#This Row],[Safety_Rating2]]), "Unknown"), "Unknown")</f>
        <v>★★★☆☆</v>
      </c>
      <c r="Q443" s="1">
        <v>3</v>
      </c>
      <c r="R443">
        <v>17113</v>
      </c>
      <c r="S443">
        <v>3</v>
      </c>
      <c r="T443" s="7">
        <f t="shared" si="6"/>
        <v>1823410001.0800002</v>
      </c>
      <c r="U443" s="3">
        <f>Table1[[#This Row],[Range_km]]/Table1[[#This Row],[Battery_Capacity_kWh]]</f>
        <v>12.410901467505241</v>
      </c>
      <c r="V443" s="4">
        <f>Table1[[#This Row],[Price_USD]]/Table1[[#This Row],[Range_km]]</f>
        <v>179.98506756756757</v>
      </c>
      <c r="W443" s="1" t="str">
        <f>_xlfn.IFS(Table1[[#This Row],[Price_USD]]&gt;80000,"Luxury", Table1[[#This Row],[Price_USD]]&gt;40000,"Premium",Table1[[#This Row],[Price_USD]]&lt;40000,"Budget")</f>
        <v>Luxury</v>
      </c>
    </row>
    <row r="444" spans="3:23" x14ac:dyDescent="0.35">
      <c r="C444">
        <v>443</v>
      </c>
      <c r="D444" t="s">
        <v>52</v>
      </c>
      <c r="E444" t="s">
        <v>191</v>
      </c>
      <c r="F444">
        <v>2017</v>
      </c>
      <c r="G444" t="s">
        <v>252</v>
      </c>
      <c r="H444">
        <v>39.6</v>
      </c>
      <c r="I444">
        <v>450</v>
      </c>
      <c r="J444" t="s">
        <v>273</v>
      </c>
      <c r="K444">
        <v>10.199999999999999</v>
      </c>
      <c r="L444" s="5">
        <v>79231.23</v>
      </c>
      <c r="M444" t="s">
        <v>305</v>
      </c>
      <c r="N444" t="s">
        <v>348</v>
      </c>
      <c r="O444" s="1">
        <v>3</v>
      </c>
      <c r="P444" s="1" t="str">
        <f>IFERROR(IF(ISNUMBER(Table1[[#This Row],[Safety_Rating2]]), REPT("★", Table1[[#This Row],[Safety_Rating2]]) &amp; REPT("☆", 5-Table1[[#This Row],[Safety_Rating2]]), "Unknown"), "Unknown")</f>
        <v>★★★☆☆</v>
      </c>
      <c r="Q444" s="1">
        <v>3</v>
      </c>
      <c r="R444">
        <v>8403</v>
      </c>
      <c r="S444">
        <v>5</v>
      </c>
      <c r="T444" s="7">
        <f t="shared" si="6"/>
        <v>665780025.68999994</v>
      </c>
      <c r="U444" s="3">
        <f>Table1[[#This Row],[Range_km]]/Table1[[#This Row],[Battery_Capacity_kWh]]</f>
        <v>11.363636363636363</v>
      </c>
      <c r="V444" s="4">
        <f>Table1[[#This Row],[Price_USD]]/Table1[[#This Row],[Range_km]]</f>
        <v>176.0694</v>
      </c>
      <c r="W444" s="1" t="str">
        <f>_xlfn.IFS(Table1[[#This Row],[Price_USD]]&gt;80000,"Luxury", Table1[[#This Row],[Price_USD]]&gt;40000,"Premium",Table1[[#This Row],[Price_USD]]&lt;40000,"Budget")</f>
        <v>Premium</v>
      </c>
    </row>
    <row r="445" spans="3:23" x14ac:dyDescent="0.35">
      <c r="C445">
        <v>444</v>
      </c>
      <c r="D445" t="s">
        <v>46</v>
      </c>
      <c r="E445" t="s">
        <v>194</v>
      </c>
      <c r="F445">
        <v>2021</v>
      </c>
      <c r="G445" t="s">
        <v>252</v>
      </c>
      <c r="H445">
        <v>34.799999999999997</v>
      </c>
      <c r="I445">
        <v>198</v>
      </c>
      <c r="J445" t="s">
        <v>275</v>
      </c>
      <c r="K445">
        <v>3.3</v>
      </c>
      <c r="L445" s="5">
        <v>129267.46</v>
      </c>
      <c r="M445" t="s">
        <v>284</v>
      </c>
      <c r="N445" t="s">
        <v>373</v>
      </c>
      <c r="O445" s="1">
        <v>3</v>
      </c>
      <c r="P445" s="1" t="str">
        <f>IFERROR(IF(ISNUMBER(Table1[[#This Row],[Safety_Rating2]]), REPT("★", Table1[[#This Row],[Safety_Rating2]]) &amp; REPT("☆", 5-Table1[[#This Row],[Safety_Rating2]]), "Unknown"), "Unknown")</f>
        <v>★★★☆☆</v>
      </c>
      <c r="Q445" s="1">
        <v>3</v>
      </c>
      <c r="R445">
        <v>5221</v>
      </c>
      <c r="S445">
        <v>4</v>
      </c>
      <c r="T445" s="7">
        <f t="shared" si="6"/>
        <v>674905408.66000009</v>
      </c>
      <c r="U445" s="3">
        <f>Table1[[#This Row],[Range_km]]/Table1[[#This Row],[Battery_Capacity_kWh]]</f>
        <v>5.6896551724137936</v>
      </c>
      <c r="V445" s="4">
        <f>Table1[[#This Row],[Price_USD]]/Table1[[#This Row],[Range_km]]</f>
        <v>652.86595959595968</v>
      </c>
      <c r="W445" s="1" t="str">
        <f>_xlfn.IFS(Table1[[#This Row],[Price_USD]]&gt;80000,"Luxury", Table1[[#This Row],[Price_USD]]&gt;40000,"Premium",Table1[[#This Row],[Price_USD]]&lt;40000,"Budget")</f>
        <v>Luxury</v>
      </c>
    </row>
    <row r="446" spans="3:23" x14ac:dyDescent="0.35">
      <c r="C446">
        <v>445</v>
      </c>
      <c r="D446" t="s">
        <v>25</v>
      </c>
      <c r="E446" t="s">
        <v>223</v>
      </c>
      <c r="F446">
        <v>2019</v>
      </c>
      <c r="G446" t="s">
        <v>264</v>
      </c>
      <c r="H446">
        <v>124.5</v>
      </c>
      <c r="I446">
        <v>437</v>
      </c>
      <c r="J446" t="s">
        <v>276</v>
      </c>
      <c r="K446">
        <v>7.9</v>
      </c>
      <c r="L446" s="5">
        <v>35067.879999999997</v>
      </c>
      <c r="M446" t="s">
        <v>330</v>
      </c>
      <c r="N446" t="s">
        <v>373</v>
      </c>
      <c r="O446" s="1">
        <v>0</v>
      </c>
      <c r="P446" s="1" t="str">
        <f>IFERROR(IF(ISNUMBER(Table1[[#This Row],[Safety_Rating2]]), REPT("★", Table1[[#This Row],[Safety_Rating2]]) &amp; REPT("☆", 5-Table1[[#This Row],[Safety_Rating2]]), "Unknown"), "Unknown")</f>
        <v>Unknown</v>
      </c>
      <c r="Q446" s="2" t="s">
        <v>376</v>
      </c>
      <c r="R446">
        <v>19713</v>
      </c>
      <c r="S446">
        <v>4</v>
      </c>
      <c r="T446" s="7">
        <f t="shared" si="6"/>
        <v>691293118.43999994</v>
      </c>
      <c r="U446" s="3">
        <f>Table1[[#This Row],[Range_km]]/Table1[[#This Row],[Battery_Capacity_kWh]]</f>
        <v>3.5100401606425704</v>
      </c>
      <c r="V446" s="4">
        <f>Table1[[#This Row],[Price_USD]]/Table1[[#This Row],[Range_km]]</f>
        <v>80.246864988558343</v>
      </c>
      <c r="W446" s="1" t="str">
        <f>_xlfn.IFS(Table1[[#This Row],[Price_USD]]&gt;80000,"Luxury", Table1[[#This Row],[Price_USD]]&gt;40000,"Premium",Table1[[#This Row],[Price_USD]]&lt;40000,"Budget")</f>
        <v>Budget</v>
      </c>
    </row>
    <row r="447" spans="3:23" x14ac:dyDescent="0.35">
      <c r="C447">
        <v>446</v>
      </c>
      <c r="D447" t="s">
        <v>19</v>
      </c>
      <c r="E447" t="s">
        <v>224</v>
      </c>
      <c r="F447">
        <v>2020</v>
      </c>
      <c r="G447" t="s">
        <v>257</v>
      </c>
      <c r="H447">
        <v>105.5</v>
      </c>
      <c r="I447">
        <v>146</v>
      </c>
      <c r="J447" t="s">
        <v>269</v>
      </c>
      <c r="K447">
        <v>11.3</v>
      </c>
      <c r="L447" s="5">
        <v>116908.13</v>
      </c>
      <c r="M447" t="s">
        <v>304</v>
      </c>
      <c r="N447" t="s">
        <v>345</v>
      </c>
      <c r="O447" s="2" t="s">
        <v>376</v>
      </c>
      <c r="P447" s="1" t="str">
        <f>IFERROR(IF(ISNUMBER(Table1[[#This Row],[Safety_Rating2]]), REPT("★", Table1[[#This Row],[Safety_Rating2]]) &amp; REPT("☆", 5-Table1[[#This Row],[Safety_Rating2]]), "Unknown"), "Unknown")</f>
        <v>★★★★★</v>
      </c>
      <c r="Q447" s="1">
        <v>5</v>
      </c>
      <c r="R447">
        <v>19019</v>
      </c>
      <c r="S447">
        <v>5</v>
      </c>
      <c r="T447" s="7">
        <f t="shared" si="6"/>
        <v>2223475724.4700003</v>
      </c>
      <c r="U447" s="3">
        <f>Table1[[#This Row],[Range_km]]/Table1[[#This Row],[Battery_Capacity_kWh]]</f>
        <v>1.3838862559241707</v>
      </c>
      <c r="V447" s="4">
        <f>Table1[[#This Row],[Price_USD]]/Table1[[#This Row],[Range_km]]</f>
        <v>800.74061643835614</v>
      </c>
      <c r="W447" s="1" t="str">
        <f>_xlfn.IFS(Table1[[#This Row],[Price_USD]]&gt;80000,"Luxury", Table1[[#This Row],[Price_USD]]&gt;40000,"Premium",Table1[[#This Row],[Price_USD]]&lt;40000,"Budget")</f>
        <v>Luxury</v>
      </c>
    </row>
    <row r="448" spans="3:23" x14ac:dyDescent="0.35">
      <c r="C448">
        <v>447</v>
      </c>
      <c r="D448" t="s">
        <v>50</v>
      </c>
      <c r="E448" t="s">
        <v>116</v>
      </c>
      <c r="F448">
        <v>2016</v>
      </c>
      <c r="G448" t="s">
        <v>252</v>
      </c>
      <c r="H448">
        <v>98</v>
      </c>
      <c r="I448">
        <v>495</v>
      </c>
      <c r="J448" t="s">
        <v>270</v>
      </c>
      <c r="K448">
        <v>4.3</v>
      </c>
      <c r="L448" s="5">
        <v>100119.15</v>
      </c>
      <c r="M448" t="s">
        <v>283</v>
      </c>
      <c r="N448" t="s">
        <v>345</v>
      </c>
      <c r="O448" s="1">
        <v>1</v>
      </c>
      <c r="P448" s="1" t="str">
        <f>IFERROR(IF(ISNUMBER(Table1[[#This Row],[Safety_Rating2]]), REPT("★", Table1[[#This Row],[Safety_Rating2]]) &amp; REPT("☆", 5-Table1[[#This Row],[Safety_Rating2]]), "Unknown"), "Unknown")</f>
        <v>★★★★☆</v>
      </c>
      <c r="Q448" s="1">
        <v>4</v>
      </c>
      <c r="R448">
        <v>14400</v>
      </c>
      <c r="S448">
        <v>4</v>
      </c>
      <c r="T448" s="7">
        <f t="shared" si="6"/>
        <v>1441715760</v>
      </c>
      <c r="U448" s="3">
        <f>Table1[[#This Row],[Range_km]]/Table1[[#This Row],[Battery_Capacity_kWh]]</f>
        <v>5.0510204081632653</v>
      </c>
      <c r="V448" s="4">
        <f>Table1[[#This Row],[Price_USD]]/Table1[[#This Row],[Range_km]]</f>
        <v>202.26090909090908</v>
      </c>
      <c r="W448" s="1" t="str">
        <f>_xlfn.IFS(Table1[[#This Row],[Price_USD]]&gt;80000,"Luxury", Table1[[#This Row],[Price_USD]]&gt;40000,"Premium",Table1[[#This Row],[Price_USD]]&lt;40000,"Budget")</f>
        <v>Luxury</v>
      </c>
    </row>
    <row r="449" spans="3:23" x14ac:dyDescent="0.35">
      <c r="C449">
        <v>448</v>
      </c>
      <c r="D449" t="s">
        <v>50</v>
      </c>
      <c r="E449" t="s">
        <v>225</v>
      </c>
      <c r="F449">
        <v>2015</v>
      </c>
      <c r="G449" t="s">
        <v>262</v>
      </c>
      <c r="H449">
        <v>89.4</v>
      </c>
      <c r="I449">
        <v>458</v>
      </c>
      <c r="J449" t="s">
        <v>272</v>
      </c>
      <c r="K449">
        <v>4.0999999999999996</v>
      </c>
      <c r="L449" s="5">
        <v>80853.759999999995</v>
      </c>
      <c r="M449" t="s">
        <v>300</v>
      </c>
      <c r="N449" t="s">
        <v>345</v>
      </c>
      <c r="O449" s="1">
        <v>1</v>
      </c>
      <c r="P449" s="1" t="str">
        <f>IFERROR(IF(ISNUMBER(Table1[[#This Row],[Safety_Rating2]]), REPT("★", Table1[[#This Row],[Safety_Rating2]]) &amp; REPT("☆", 5-Table1[[#This Row],[Safety_Rating2]]), "Unknown"), "Unknown")</f>
        <v>★★★★☆</v>
      </c>
      <c r="Q449" s="1">
        <v>4</v>
      </c>
      <c r="R449">
        <v>690</v>
      </c>
      <c r="S449">
        <v>5</v>
      </c>
      <c r="T449" s="7">
        <f t="shared" si="6"/>
        <v>55789094.399999999</v>
      </c>
      <c r="U449" s="3">
        <f>Table1[[#This Row],[Range_km]]/Table1[[#This Row],[Battery_Capacity_kWh]]</f>
        <v>5.1230425055928412</v>
      </c>
      <c r="V449" s="4">
        <f>Table1[[#This Row],[Price_USD]]/Table1[[#This Row],[Range_km]]</f>
        <v>176.53659388646287</v>
      </c>
      <c r="W449" s="1" t="str">
        <f>_xlfn.IFS(Table1[[#This Row],[Price_USD]]&gt;80000,"Luxury", Table1[[#This Row],[Price_USD]]&gt;40000,"Premium",Table1[[#This Row],[Price_USD]]&lt;40000,"Budget")</f>
        <v>Luxury</v>
      </c>
    </row>
    <row r="450" spans="3:23" x14ac:dyDescent="0.35">
      <c r="C450">
        <v>449</v>
      </c>
      <c r="D450" t="s">
        <v>46</v>
      </c>
      <c r="E450" t="s">
        <v>194</v>
      </c>
      <c r="F450">
        <v>2025</v>
      </c>
      <c r="G450" t="s">
        <v>264</v>
      </c>
      <c r="H450">
        <v>142.30000000000001</v>
      </c>
      <c r="I450">
        <v>453</v>
      </c>
      <c r="J450" t="s">
        <v>268</v>
      </c>
      <c r="K450">
        <v>3.4</v>
      </c>
      <c r="L450" s="5">
        <v>76162.83</v>
      </c>
      <c r="M450" t="s">
        <v>326</v>
      </c>
      <c r="N450" t="s">
        <v>338</v>
      </c>
      <c r="O450" s="1">
        <v>5</v>
      </c>
      <c r="P450" s="1" t="str">
        <f>IFERROR(IF(ISNUMBER(Table1[[#This Row],[Safety_Rating2]]), REPT("★", Table1[[#This Row],[Safety_Rating2]]) &amp; REPT("☆", 5-Table1[[#This Row],[Safety_Rating2]]), "Unknown"), "Unknown")</f>
        <v>★★★★☆</v>
      </c>
      <c r="Q450" s="1">
        <v>4</v>
      </c>
      <c r="R450">
        <v>12729</v>
      </c>
      <c r="S450">
        <v>3</v>
      </c>
      <c r="T450" s="7">
        <f t="shared" ref="T450:T513" si="7">L450*R450</f>
        <v>969476663.07000005</v>
      </c>
      <c r="U450" s="3">
        <f>Table1[[#This Row],[Range_km]]/Table1[[#This Row],[Battery_Capacity_kWh]]</f>
        <v>3.183415319747013</v>
      </c>
      <c r="V450" s="4">
        <f>Table1[[#This Row],[Price_USD]]/Table1[[#This Row],[Range_km]]</f>
        <v>168.12986754966889</v>
      </c>
      <c r="W450" s="1" t="str">
        <f>_xlfn.IFS(Table1[[#This Row],[Price_USD]]&gt;80000,"Luxury", Table1[[#This Row],[Price_USD]]&gt;40000,"Premium",Table1[[#This Row],[Price_USD]]&lt;40000,"Budget")</f>
        <v>Premium</v>
      </c>
    </row>
    <row r="451" spans="3:23" x14ac:dyDescent="0.35">
      <c r="C451">
        <v>450</v>
      </c>
      <c r="D451" t="s">
        <v>20</v>
      </c>
      <c r="E451" t="s">
        <v>73</v>
      </c>
      <c r="F451">
        <v>2019</v>
      </c>
      <c r="G451" t="s">
        <v>256</v>
      </c>
      <c r="H451">
        <v>141.69999999999999</v>
      </c>
      <c r="I451">
        <v>487</v>
      </c>
      <c r="J451" t="s">
        <v>268</v>
      </c>
      <c r="K451">
        <v>3.9</v>
      </c>
      <c r="L451" s="5">
        <v>133130.01</v>
      </c>
      <c r="M451" t="s">
        <v>314</v>
      </c>
      <c r="N451" t="s">
        <v>374</v>
      </c>
      <c r="O451" s="1">
        <v>5</v>
      </c>
      <c r="P451" s="1" t="str">
        <f>IFERROR(IF(ISNUMBER(Table1[[#This Row],[Safety_Rating2]]), REPT("★", Table1[[#This Row],[Safety_Rating2]]) &amp; REPT("☆", 5-Table1[[#This Row],[Safety_Rating2]]), "Unknown"), "Unknown")</f>
        <v>Unknown</v>
      </c>
      <c r="Q451" s="2" t="s">
        <v>376</v>
      </c>
      <c r="R451">
        <v>2624</v>
      </c>
      <c r="S451">
        <v>4</v>
      </c>
      <c r="T451" s="7">
        <f t="shared" si="7"/>
        <v>349333146.24000001</v>
      </c>
      <c r="U451" s="3">
        <f>Table1[[#This Row],[Range_km]]/Table1[[#This Row],[Battery_Capacity_kWh]]</f>
        <v>3.4368383909668316</v>
      </c>
      <c r="V451" s="4">
        <f>Table1[[#This Row],[Price_USD]]/Table1[[#This Row],[Range_km]]</f>
        <v>273.36757700205339</v>
      </c>
      <c r="W451" s="1" t="str">
        <f>_xlfn.IFS(Table1[[#This Row],[Price_USD]]&gt;80000,"Luxury", Table1[[#This Row],[Price_USD]]&gt;40000,"Premium",Table1[[#This Row],[Price_USD]]&lt;40000,"Budget")</f>
        <v>Luxury</v>
      </c>
    </row>
    <row r="452" spans="3:23" x14ac:dyDescent="0.35">
      <c r="C452">
        <v>451</v>
      </c>
      <c r="D452" t="s">
        <v>48</v>
      </c>
      <c r="E452" t="s">
        <v>207</v>
      </c>
      <c r="F452">
        <v>2021</v>
      </c>
      <c r="G452" t="s">
        <v>255</v>
      </c>
      <c r="H452">
        <v>129.4</v>
      </c>
      <c r="I452">
        <v>467</v>
      </c>
      <c r="J452" t="s">
        <v>274</v>
      </c>
      <c r="K452">
        <v>10.6</v>
      </c>
      <c r="L452" s="5">
        <v>128428.96</v>
      </c>
      <c r="M452" t="s">
        <v>331</v>
      </c>
      <c r="N452" t="s">
        <v>337</v>
      </c>
      <c r="O452" s="1">
        <v>4</v>
      </c>
      <c r="P452" s="1" t="str">
        <f>IFERROR(IF(ISNUMBER(Table1[[#This Row],[Safety_Rating2]]), REPT("★", Table1[[#This Row],[Safety_Rating2]]) &amp; REPT("☆", 5-Table1[[#This Row],[Safety_Rating2]]), "Unknown"), "Unknown")</f>
        <v>★★★★★</v>
      </c>
      <c r="Q452" s="1">
        <v>5</v>
      </c>
      <c r="R452">
        <v>17947</v>
      </c>
      <c r="S452">
        <v>5</v>
      </c>
      <c r="T452" s="7">
        <f t="shared" si="7"/>
        <v>2304914545.1199999</v>
      </c>
      <c r="U452" s="3">
        <f>Table1[[#This Row],[Range_km]]/Table1[[#This Row],[Battery_Capacity_kWh]]</f>
        <v>3.6089644513137555</v>
      </c>
      <c r="V452" s="4">
        <f>Table1[[#This Row],[Price_USD]]/Table1[[#This Row],[Range_km]]</f>
        <v>275.00847965738757</v>
      </c>
      <c r="W452" s="1" t="str">
        <f>_xlfn.IFS(Table1[[#This Row],[Price_USD]]&gt;80000,"Luxury", Table1[[#This Row],[Price_USD]]&gt;40000,"Premium",Table1[[#This Row],[Price_USD]]&lt;40000,"Budget")</f>
        <v>Luxury</v>
      </c>
    </row>
    <row r="453" spans="3:23" x14ac:dyDescent="0.35">
      <c r="C453">
        <v>452</v>
      </c>
      <c r="D453" t="s">
        <v>24</v>
      </c>
      <c r="E453" t="s">
        <v>77</v>
      </c>
      <c r="F453">
        <v>2015</v>
      </c>
      <c r="G453" t="s">
        <v>264</v>
      </c>
      <c r="H453">
        <v>26.8</v>
      </c>
      <c r="I453">
        <v>428</v>
      </c>
      <c r="J453" t="s">
        <v>276</v>
      </c>
      <c r="K453">
        <v>7.7</v>
      </c>
      <c r="L453" s="5">
        <v>124922.32</v>
      </c>
      <c r="M453" t="s">
        <v>304</v>
      </c>
      <c r="N453" t="s">
        <v>354</v>
      </c>
      <c r="O453" s="1">
        <v>5</v>
      </c>
      <c r="P453" s="1" t="str">
        <f>IFERROR(IF(ISNUMBER(Table1[[#This Row],[Safety_Rating2]]), REPT("★", Table1[[#This Row],[Safety_Rating2]]) &amp; REPT("☆", 5-Table1[[#This Row],[Safety_Rating2]]), "Unknown"), "Unknown")</f>
        <v>★★★☆☆</v>
      </c>
      <c r="Q453" s="1">
        <v>3</v>
      </c>
      <c r="R453">
        <v>5171</v>
      </c>
      <c r="S453">
        <v>3</v>
      </c>
      <c r="T453" s="7">
        <f t="shared" si="7"/>
        <v>645973316.72000003</v>
      </c>
      <c r="U453" s="3">
        <f>Table1[[#This Row],[Range_km]]/Table1[[#This Row],[Battery_Capacity_kWh]]</f>
        <v>15.970149253731343</v>
      </c>
      <c r="V453" s="4">
        <f>Table1[[#This Row],[Price_USD]]/Table1[[#This Row],[Range_km]]</f>
        <v>291.87457943925233</v>
      </c>
      <c r="W453" s="1" t="str">
        <f>_xlfn.IFS(Table1[[#This Row],[Price_USD]]&gt;80000,"Luxury", Table1[[#This Row],[Price_USD]]&gt;40000,"Premium",Table1[[#This Row],[Price_USD]]&lt;40000,"Budget")</f>
        <v>Luxury</v>
      </c>
    </row>
    <row r="454" spans="3:23" x14ac:dyDescent="0.35">
      <c r="C454">
        <v>453</v>
      </c>
      <c r="D454" t="s">
        <v>56</v>
      </c>
      <c r="E454" t="s">
        <v>131</v>
      </c>
      <c r="F454">
        <v>2025</v>
      </c>
      <c r="G454" t="s">
        <v>264</v>
      </c>
      <c r="H454">
        <v>36.9</v>
      </c>
      <c r="I454">
        <v>404</v>
      </c>
      <c r="J454" t="s">
        <v>274</v>
      </c>
      <c r="K454">
        <v>9.6</v>
      </c>
      <c r="L454" s="5">
        <v>68327.899999999994</v>
      </c>
      <c r="M454" t="s">
        <v>308</v>
      </c>
      <c r="N454" t="s">
        <v>362</v>
      </c>
      <c r="O454" s="1">
        <v>5</v>
      </c>
      <c r="P454" s="1" t="str">
        <f>IFERROR(IF(ISNUMBER(Table1[[#This Row],[Safety_Rating2]]), REPT("★", Table1[[#This Row],[Safety_Rating2]]) &amp; REPT("☆", 5-Table1[[#This Row],[Safety_Rating2]]), "Unknown"), "Unknown")</f>
        <v>★★★★☆</v>
      </c>
      <c r="Q454" s="1">
        <v>4</v>
      </c>
      <c r="R454">
        <v>6509</v>
      </c>
      <c r="S454">
        <v>3</v>
      </c>
      <c r="T454" s="7">
        <f t="shared" si="7"/>
        <v>444746301.09999996</v>
      </c>
      <c r="U454" s="3">
        <f>Table1[[#This Row],[Range_km]]/Table1[[#This Row],[Battery_Capacity_kWh]]</f>
        <v>10.948509485094851</v>
      </c>
      <c r="V454" s="4">
        <f>Table1[[#This Row],[Price_USD]]/Table1[[#This Row],[Range_km]]</f>
        <v>169.12846534653463</v>
      </c>
      <c r="W454" s="1" t="str">
        <f>_xlfn.IFS(Table1[[#This Row],[Price_USD]]&gt;80000,"Luxury", Table1[[#This Row],[Price_USD]]&gt;40000,"Premium",Table1[[#This Row],[Price_USD]]&lt;40000,"Budget")</f>
        <v>Premium</v>
      </c>
    </row>
    <row r="455" spans="3:23" x14ac:dyDescent="0.35">
      <c r="C455">
        <v>454</v>
      </c>
      <c r="D455" t="s">
        <v>39</v>
      </c>
      <c r="E455" t="s">
        <v>110</v>
      </c>
      <c r="F455">
        <v>2017</v>
      </c>
      <c r="G455" t="s">
        <v>253</v>
      </c>
      <c r="H455">
        <v>133.9</v>
      </c>
      <c r="I455">
        <v>583</v>
      </c>
      <c r="J455" t="s">
        <v>268</v>
      </c>
      <c r="K455">
        <v>0.7</v>
      </c>
      <c r="L455" s="5">
        <v>32756.41</v>
      </c>
      <c r="M455" t="s">
        <v>301</v>
      </c>
      <c r="N455" t="s">
        <v>355</v>
      </c>
      <c r="O455" s="1">
        <v>0</v>
      </c>
      <c r="P455" s="1" t="str">
        <f>IFERROR(IF(ISNUMBER(Table1[[#This Row],[Safety_Rating2]]), REPT("★", Table1[[#This Row],[Safety_Rating2]]) &amp; REPT("☆", 5-Table1[[#This Row],[Safety_Rating2]]), "Unknown"), "Unknown")</f>
        <v>★★★★★</v>
      </c>
      <c r="Q455" s="1">
        <v>5</v>
      </c>
      <c r="R455">
        <v>5529</v>
      </c>
      <c r="S455">
        <v>3</v>
      </c>
      <c r="T455" s="7">
        <f t="shared" si="7"/>
        <v>181110190.88999999</v>
      </c>
      <c r="U455" s="3">
        <f>Table1[[#This Row],[Range_km]]/Table1[[#This Row],[Battery_Capacity_kWh]]</f>
        <v>4.3539955190440622</v>
      </c>
      <c r="V455" s="4">
        <f>Table1[[#This Row],[Price_USD]]/Table1[[#This Row],[Range_km]]</f>
        <v>56.185951972555749</v>
      </c>
      <c r="W455" s="1" t="str">
        <f>_xlfn.IFS(Table1[[#This Row],[Price_USD]]&gt;80000,"Luxury", Table1[[#This Row],[Price_USD]]&gt;40000,"Premium",Table1[[#This Row],[Price_USD]]&lt;40000,"Budget")</f>
        <v>Budget</v>
      </c>
    </row>
    <row r="456" spans="3:23" x14ac:dyDescent="0.35">
      <c r="C456">
        <v>455</v>
      </c>
      <c r="D456" t="s">
        <v>20</v>
      </c>
      <c r="E456" t="s">
        <v>226</v>
      </c>
      <c r="F456">
        <v>2021</v>
      </c>
      <c r="G456" t="s">
        <v>259</v>
      </c>
      <c r="H456">
        <v>53.8</v>
      </c>
      <c r="I456">
        <v>145</v>
      </c>
      <c r="J456" t="s">
        <v>279</v>
      </c>
      <c r="K456">
        <v>2.5</v>
      </c>
      <c r="L456" s="5">
        <v>98069.15</v>
      </c>
      <c r="M456" t="s">
        <v>282</v>
      </c>
      <c r="N456" t="s">
        <v>356</v>
      </c>
      <c r="O456" s="1">
        <v>3</v>
      </c>
      <c r="P456" s="1" t="str">
        <f>IFERROR(IF(ISNUMBER(Table1[[#This Row],[Safety_Rating2]]), REPT("★", Table1[[#This Row],[Safety_Rating2]]) &amp; REPT("☆", 5-Table1[[#This Row],[Safety_Rating2]]), "Unknown"), "Unknown")</f>
        <v>★★★☆☆</v>
      </c>
      <c r="Q456" s="1">
        <v>3</v>
      </c>
      <c r="R456">
        <v>6656</v>
      </c>
      <c r="S456">
        <v>3</v>
      </c>
      <c r="T456" s="7">
        <f t="shared" si="7"/>
        <v>652748262.39999998</v>
      </c>
      <c r="U456" s="3">
        <f>Table1[[#This Row],[Range_km]]/Table1[[#This Row],[Battery_Capacity_kWh]]</f>
        <v>2.6951672862453533</v>
      </c>
      <c r="V456" s="4">
        <f>Table1[[#This Row],[Price_USD]]/Table1[[#This Row],[Range_km]]</f>
        <v>676.33896551724138</v>
      </c>
      <c r="W456" s="1" t="str">
        <f>_xlfn.IFS(Table1[[#This Row],[Price_USD]]&gt;80000,"Luxury", Table1[[#This Row],[Price_USD]]&gt;40000,"Premium",Table1[[#This Row],[Price_USD]]&lt;40000,"Budget")</f>
        <v>Luxury</v>
      </c>
    </row>
    <row r="457" spans="3:23" x14ac:dyDescent="0.35">
      <c r="C457">
        <v>456</v>
      </c>
      <c r="D457" t="s">
        <v>62</v>
      </c>
      <c r="E457" t="s">
        <v>149</v>
      </c>
      <c r="F457">
        <v>2019</v>
      </c>
      <c r="G457" t="s">
        <v>250</v>
      </c>
      <c r="H457">
        <v>84.2</v>
      </c>
      <c r="I457">
        <v>166</v>
      </c>
      <c r="J457" t="s">
        <v>274</v>
      </c>
      <c r="K457">
        <v>10.3</v>
      </c>
      <c r="L457" s="5">
        <v>102009.93</v>
      </c>
      <c r="M457" t="s">
        <v>331</v>
      </c>
      <c r="N457" t="s">
        <v>375</v>
      </c>
      <c r="O457" s="1">
        <v>1</v>
      </c>
      <c r="P457" s="1" t="str">
        <f>IFERROR(IF(ISNUMBER(Table1[[#This Row],[Safety_Rating2]]), REPT("★", Table1[[#This Row],[Safety_Rating2]]) &amp; REPT("☆", 5-Table1[[#This Row],[Safety_Rating2]]), "Unknown"), "Unknown")</f>
        <v>★★★☆☆</v>
      </c>
      <c r="Q457" s="1">
        <v>3</v>
      </c>
      <c r="R457">
        <v>942</v>
      </c>
      <c r="S457">
        <v>4</v>
      </c>
      <c r="T457" s="7">
        <f t="shared" si="7"/>
        <v>96093354.059999987</v>
      </c>
      <c r="U457" s="3">
        <f>Table1[[#This Row],[Range_km]]/Table1[[#This Row],[Battery_Capacity_kWh]]</f>
        <v>1.9714964370546317</v>
      </c>
      <c r="V457" s="4">
        <f>Table1[[#This Row],[Price_USD]]/Table1[[#This Row],[Range_km]]</f>
        <v>614.51765060240962</v>
      </c>
      <c r="W457" s="1" t="str">
        <f>_xlfn.IFS(Table1[[#This Row],[Price_USD]]&gt;80000,"Luxury", Table1[[#This Row],[Price_USD]]&gt;40000,"Premium",Table1[[#This Row],[Price_USD]]&lt;40000,"Budget")</f>
        <v>Luxury</v>
      </c>
    </row>
    <row r="458" spans="3:23" x14ac:dyDescent="0.35">
      <c r="C458">
        <v>457</v>
      </c>
      <c r="D458" t="s">
        <v>50</v>
      </c>
      <c r="E458" t="s">
        <v>182</v>
      </c>
      <c r="F458">
        <v>2024</v>
      </c>
      <c r="G458" t="s">
        <v>262</v>
      </c>
      <c r="H458">
        <v>138</v>
      </c>
      <c r="I458">
        <v>289</v>
      </c>
      <c r="J458" t="s">
        <v>266</v>
      </c>
      <c r="K458">
        <v>1.5</v>
      </c>
      <c r="L458" s="5">
        <v>86265.79</v>
      </c>
      <c r="M458" t="s">
        <v>307</v>
      </c>
      <c r="N458" t="s">
        <v>365</v>
      </c>
      <c r="O458" s="1">
        <v>5</v>
      </c>
      <c r="P458" s="1" t="str">
        <f>IFERROR(IF(ISNUMBER(Table1[[#This Row],[Safety_Rating2]]), REPT("★", Table1[[#This Row],[Safety_Rating2]]) &amp; REPT("☆", 5-Table1[[#This Row],[Safety_Rating2]]), "Unknown"), "Unknown")</f>
        <v>★★★★★</v>
      </c>
      <c r="Q458" s="1">
        <v>5</v>
      </c>
      <c r="R458">
        <v>8396</v>
      </c>
      <c r="S458">
        <v>3</v>
      </c>
      <c r="T458" s="7">
        <f t="shared" si="7"/>
        <v>724287572.83999991</v>
      </c>
      <c r="U458" s="3">
        <f>Table1[[#This Row],[Range_km]]/Table1[[#This Row],[Battery_Capacity_kWh]]</f>
        <v>2.0942028985507246</v>
      </c>
      <c r="V458" s="4">
        <f>Table1[[#This Row],[Price_USD]]/Table1[[#This Row],[Range_km]]</f>
        <v>298.49754325259511</v>
      </c>
      <c r="W458" s="1" t="str">
        <f>_xlfn.IFS(Table1[[#This Row],[Price_USD]]&gt;80000,"Luxury", Table1[[#This Row],[Price_USD]]&gt;40000,"Premium",Table1[[#This Row],[Price_USD]]&lt;40000,"Budget")</f>
        <v>Luxury</v>
      </c>
    </row>
    <row r="459" spans="3:23" x14ac:dyDescent="0.35">
      <c r="C459">
        <v>458</v>
      </c>
      <c r="D459" t="s">
        <v>51</v>
      </c>
      <c r="E459" t="s">
        <v>117</v>
      </c>
      <c r="F459">
        <v>2015</v>
      </c>
      <c r="G459" t="s">
        <v>261</v>
      </c>
      <c r="H459">
        <v>141</v>
      </c>
      <c r="I459">
        <v>341</v>
      </c>
      <c r="J459" t="s">
        <v>279</v>
      </c>
      <c r="K459">
        <v>12</v>
      </c>
      <c r="L459" s="5">
        <v>142718.63</v>
      </c>
      <c r="M459" t="s">
        <v>332</v>
      </c>
      <c r="N459" t="s">
        <v>360</v>
      </c>
      <c r="O459" s="1">
        <v>0</v>
      </c>
      <c r="P459" s="1" t="str">
        <f>IFERROR(IF(ISNUMBER(Table1[[#This Row],[Safety_Rating2]]), REPT("★", Table1[[#This Row],[Safety_Rating2]]) &amp; REPT("☆", 5-Table1[[#This Row],[Safety_Rating2]]), "Unknown"), "Unknown")</f>
        <v>★★★★☆</v>
      </c>
      <c r="Q459" s="1">
        <v>4</v>
      </c>
      <c r="R459">
        <v>9912</v>
      </c>
      <c r="S459">
        <v>4</v>
      </c>
      <c r="T459" s="7">
        <f t="shared" si="7"/>
        <v>1414627060.5599999</v>
      </c>
      <c r="U459" s="3">
        <f>Table1[[#This Row],[Range_km]]/Table1[[#This Row],[Battery_Capacity_kWh]]</f>
        <v>2.4184397163120566</v>
      </c>
      <c r="V459" s="4">
        <f>Table1[[#This Row],[Price_USD]]/Table1[[#This Row],[Range_km]]</f>
        <v>418.52970674486807</v>
      </c>
      <c r="W459" s="1" t="str">
        <f>_xlfn.IFS(Table1[[#This Row],[Price_USD]]&gt;80000,"Luxury", Table1[[#This Row],[Price_USD]]&gt;40000,"Premium",Table1[[#This Row],[Price_USD]]&lt;40000,"Budget")</f>
        <v>Luxury</v>
      </c>
    </row>
    <row r="460" spans="3:23" x14ac:dyDescent="0.35">
      <c r="C460">
        <v>459</v>
      </c>
      <c r="D460" t="s">
        <v>27</v>
      </c>
      <c r="E460" t="s">
        <v>80</v>
      </c>
      <c r="F460">
        <v>2017</v>
      </c>
      <c r="G460" t="s">
        <v>255</v>
      </c>
      <c r="H460">
        <v>92.7</v>
      </c>
      <c r="I460">
        <v>397</v>
      </c>
      <c r="J460" t="s">
        <v>276</v>
      </c>
      <c r="K460">
        <v>3.5</v>
      </c>
      <c r="L460" s="5">
        <v>90449.61</v>
      </c>
      <c r="M460" t="s">
        <v>323</v>
      </c>
      <c r="N460" t="s">
        <v>340</v>
      </c>
      <c r="O460" s="2" t="s">
        <v>376</v>
      </c>
      <c r="P460" s="1" t="str">
        <f>IFERROR(IF(ISNUMBER(Table1[[#This Row],[Safety_Rating2]]), REPT("★", Table1[[#This Row],[Safety_Rating2]]) &amp; REPT("☆", 5-Table1[[#This Row],[Safety_Rating2]]), "Unknown"), "Unknown")</f>
        <v>★★★☆☆</v>
      </c>
      <c r="Q460" s="1">
        <v>3</v>
      </c>
      <c r="R460">
        <v>8532</v>
      </c>
      <c r="S460">
        <v>3</v>
      </c>
      <c r="T460" s="7">
        <f t="shared" si="7"/>
        <v>771716072.51999998</v>
      </c>
      <c r="U460" s="3">
        <f>Table1[[#This Row],[Range_km]]/Table1[[#This Row],[Battery_Capacity_kWh]]</f>
        <v>4.2826321467098163</v>
      </c>
      <c r="V460" s="4">
        <f>Table1[[#This Row],[Price_USD]]/Table1[[#This Row],[Range_km]]</f>
        <v>227.83277078085644</v>
      </c>
      <c r="W460" s="1" t="str">
        <f>_xlfn.IFS(Table1[[#This Row],[Price_USD]]&gt;80000,"Luxury", Table1[[#This Row],[Price_USD]]&gt;40000,"Premium",Table1[[#This Row],[Price_USD]]&lt;40000,"Budget")</f>
        <v>Luxury</v>
      </c>
    </row>
    <row r="461" spans="3:23" x14ac:dyDescent="0.35">
      <c r="C461">
        <v>460</v>
      </c>
      <c r="D461" t="s">
        <v>24</v>
      </c>
      <c r="E461" t="s">
        <v>77</v>
      </c>
      <c r="F461">
        <v>2017</v>
      </c>
      <c r="G461" t="s">
        <v>262</v>
      </c>
      <c r="H461">
        <v>133.30000000000001</v>
      </c>
      <c r="I461">
        <v>527</v>
      </c>
      <c r="J461" t="s">
        <v>278</v>
      </c>
      <c r="K461">
        <v>9.1</v>
      </c>
      <c r="L461" s="5">
        <v>141148.45000000001</v>
      </c>
      <c r="M461" t="s">
        <v>315</v>
      </c>
      <c r="N461" t="s">
        <v>364</v>
      </c>
      <c r="O461" s="1">
        <v>2</v>
      </c>
      <c r="P461" s="1" t="str">
        <f>IFERROR(IF(ISNUMBER(Table1[[#This Row],[Safety_Rating2]]), REPT("★", Table1[[#This Row],[Safety_Rating2]]) &amp; REPT("☆", 5-Table1[[#This Row],[Safety_Rating2]]), "Unknown"), "Unknown")</f>
        <v>★★★☆☆</v>
      </c>
      <c r="Q461" s="1">
        <v>3</v>
      </c>
      <c r="R461">
        <v>10339</v>
      </c>
      <c r="S461">
        <v>5</v>
      </c>
      <c r="T461" s="7">
        <f t="shared" si="7"/>
        <v>1459333824.5500002</v>
      </c>
      <c r="U461" s="3">
        <f>Table1[[#This Row],[Range_km]]/Table1[[#This Row],[Battery_Capacity_kWh]]</f>
        <v>3.9534883720930227</v>
      </c>
      <c r="V461" s="4">
        <f>Table1[[#This Row],[Price_USD]]/Table1[[#This Row],[Range_km]]</f>
        <v>267.83387096774197</v>
      </c>
      <c r="W461" s="1" t="str">
        <f>_xlfn.IFS(Table1[[#This Row],[Price_USD]]&gt;80000,"Luxury", Table1[[#This Row],[Price_USD]]&gt;40000,"Premium",Table1[[#This Row],[Price_USD]]&lt;40000,"Budget")</f>
        <v>Luxury</v>
      </c>
    </row>
    <row r="462" spans="3:23" x14ac:dyDescent="0.35">
      <c r="C462">
        <v>461</v>
      </c>
      <c r="D462" t="s">
        <v>66</v>
      </c>
      <c r="E462" t="s">
        <v>163</v>
      </c>
      <c r="F462">
        <v>2023</v>
      </c>
      <c r="G462" t="s">
        <v>251</v>
      </c>
      <c r="H462">
        <v>140</v>
      </c>
      <c r="I462">
        <v>425</v>
      </c>
      <c r="J462" t="s">
        <v>266</v>
      </c>
      <c r="K462">
        <v>1.1000000000000001</v>
      </c>
      <c r="L462" s="5">
        <v>47834.5</v>
      </c>
      <c r="M462" t="s">
        <v>299</v>
      </c>
      <c r="N462" t="s">
        <v>346</v>
      </c>
      <c r="O462" s="2" t="s">
        <v>376</v>
      </c>
      <c r="P462" s="1" t="str">
        <f>IFERROR(IF(ISNUMBER(Table1[[#This Row],[Safety_Rating2]]), REPT("★", Table1[[#This Row],[Safety_Rating2]]) &amp; REPT("☆", 5-Table1[[#This Row],[Safety_Rating2]]), "Unknown"), "Unknown")</f>
        <v>★★★★☆</v>
      </c>
      <c r="Q462" s="1">
        <v>4</v>
      </c>
      <c r="R462">
        <v>3801</v>
      </c>
      <c r="S462">
        <v>4</v>
      </c>
      <c r="T462" s="7">
        <f t="shared" si="7"/>
        <v>181818934.5</v>
      </c>
      <c r="U462" s="3">
        <f>Table1[[#This Row],[Range_km]]/Table1[[#This Row],[Battery_Capacity_kWh]]</f>
        <v>3.0357142857142856</v>
      </c>
      <c r="V462" s="4">
        <f>Table1[[#This Row],[Price_USD]]/Table1[[#This Row],[Range_km]]</f>
        <v>112.55176470588235</v>
      </c>
      <c r="W462" s="1" t="str">
        <f>_xlfn.IFS(Table1[[#This Row],[Price_USD]]&gt;80000,"Luxury", Table1[[#This Row],[Price_USD]]&gt;40000,"Premium",Table1[[#This Row],[Price_USD]]&lt;40000,"Budget")</f>
        <v>Premium</v>
      </c>
    </row>
    <row r="463" spans="3:23" x14ac:dyDescent="0.35">
      <c r="C463">
        <v>462</v>
      </c>
      <c r="D463" t="s">
        <v>35</v>
      </c>
      <c r="E463" t="s">
        <v>227</v>
      </c>
      <c r="F463">
        <v>2020</v>
      </c>
      <c r="G463" t="s">
        <v>250</v>
      </c>
      <c r="H463">
        <v>92.9</v>
      </c>
      <c r="I463">
        <v>334</v>
      </c>
      <c r="J463" t="s">
        <v>271</v>
      </c>
      <c r="K463">
        <v>1.8</v>
      </c>
      <c r="L463" s="5">
        <v>116371.68</v>
      </c>
      <c r="M463" t="s">
        <v>327</v>
      </c>
      <c r="N463" t="s">
        <v>361</v>
      </c>
      <c r="O463" s="1">
        <v>1</v>
      </c>
      <c r="P463" s="1" t="str">
        <f>IFERROR(IF(ISNUMBER(Table1[[#This Row],[Safety_Rating2]]), REPT("★", Table1[[#This Row],[Safety_Rating2]]) &amp; REPT("☆", 5-Table1[[#This Row],[Safety_Rating2]]), "Unknown"), "Unknown")</f>
        <v>★★★☆☆</v>
      </c>
      <c r="Q463" s="1">
        <v>3</v>
      </c>
      <c r="R463">
        <v>16670</v>
      </c>
      <c r="S463">
        <v>4</v>
      </c>
      <c r="T463" s="7">
        <f t="shared" si="7"/>
        <v>1939915905.5999999</v>
      </c>
      <c r="U463" s="3">
        <f>Table1[[#This Row],[Range_km]]/Table1[[#This Row],[Battery_Capacity_kWh]]</f>
        <v>3.5952637244348762</v>
      </c>
      <c r="V463" s="4">
        <f>Table1[[#This Row],[Price_USD]]/Table1[[#This Row],[Range_km]]</f>
        <v>348.41820359281434</v>
      </c>
      <c r="W463" s="1" t="str">
        <f>_xlfn.IFS(Table1[[#This Row],[Price_USD]]&gt;80000,"Luxury", Table1[[#This Row],[Price_USD]]&gt;40000,"Premium",Table1[[#This Row],[Price_USD]]&lt;40000,"Budget")</f>
        <v>Luxury</v>
      </c>
    </row>
    <row r="464" spans="3:23" x14ac:dyDescent="0.35">
      <c r="C464">
        <v>463</v>
      </c>
      <c r="D464" t="s">
        <v>65</v>
      </c>
      <c r="E464" t="s">
        <v>162</v>
      </c>
      <c r="F464">
        <v>2024</v>
      </c>
      <c r="G464" t="s">
        <v>252</v>
      </c>
      <c r="H464">
        <v>95.9</v>
      </c>
      <c r="I464">
        <v>597</v>
      </c>
      <c r="J464" t="s">
        <v>275</v>
      </c>
      <c r="K464">
        <v>6.5</v>
      </c>
      <c r="L464" s="5">
        <v>98494.54</v>
      </c>
      <c r="M464" t="s">
        <v>293</v>
      </c>
      <c r="N464" t="s">
        <v>348</v>
      </c>
      <c r="O464" s="1">
        <v>3</v>
      </c>
      <c r="P464" s="1" t="str">
        <f>IFERROR(IF(ISNUMBER(Table1[[#This Row],[Safety_Rating2]]), REPT("★", Table1[[#This Row],[Safety_Rating2]]) &amp; REPT("☆", 5-Table1[[#This Row],[Safety_Rating2]]), "Unknown"), "Unknown")</f>
        <v>★★★☆☆</v>
      </c>
      <c r="Q464" s="1">
        <v>3</v>
      </c>
      <c r="R464">
        <v>9315</v>
      </c>
      <c r="S464">
        <v>5</v>
      </c>
      <c r="T464" s="7">
        <f t="shared" si="7"/>
        <v>917476640.0999999</v>
      </c>
      <c r="U464" s="3">
        <f>Table1[[#This Row],[Range_km]]/Table1[[#This Row],[Battery_Capacity_kWh]]</f>
        <v>6.2252346193952031</v>
      </c>
      <c r="V464" s="4">
        <f>Table1[[#This Row],[Price_USD]]/Table1[[#This Row],[Range_km]]</f>
        <v>164.98247906197653</v>
      </c>
      <c r="W464" s="1" t="str">
        <f>_xlfn.IFS(Table1[[#This Row],[Price_USD]]&gt;80000,"Luxury", Table1[[#This Row],[Price_USD]]&gt;40000,"Premium",Table1[[#This Row],[Price_USD]]&lt;40000,"Budget")</f>
        <v>Luxury</v>
      </c>
    </row>
    <row r="465" spans="3:23" x14ac:dyDescent="0.35">
      <c r="C465">
        <v>464</v>
      </c>
      <c r="D465" t="s">
        <v>33</v>
      </c>
      <c r="E465" t="s">
        <v>88</v>
      </c>
      <c r="F465">
        <v>2021</v>
      </c>
      <c r="G465" t="s">
        <v>261</v>
      </c>
      <c r="H465">
        <v>96.7</v>
      </c>
      <c r="I465">
        <v>587</v>
      </c>
      <c r="J465" t="s">
        <v>272</v>
      </c>
      <c r="K465">
        <v>10.1</v>
      </c>
      <c r="L465" s="5">
        <v>48453.06</v>
      </c>
      <c r="M465" t="s">
        <v>306</v>
      </c>
      <c r="N465" t="s">
        <v>340</v>
      </c>
      <c r="O465" s="1">
        <v>5</v>
      </c>
      <c r="P465" s="1" t="str">
        <f>IFERROR(IF(ISNUMBER(Table1[[#This Row],[Safety_Rating2]]), REPT("★", Table1[[#This Row],[Safety_Rating2]]) &amp; REPT("☆", 5-Table1[[#This Row],[Safety_Rating2]]), "Unknown"), "Unknown")</f>
        <v>★★★★☆</v>
      </c>
      <c r="Q465" s="1">
        <v>4</v>
      </c>
      <c r="R465">
        <v>19470</v>
      </c>
      <c r="S465">
        <v>5</v>
      </c>
      <c r="T465" s="7">
        <f t="shared" si="7"/>
        <v>943381078.19999993</v>
      </c>
      <c r="U465" s="3">
        <f>Table1[[#This Row],[Range_km]]/Table1[[#This Row],[Battery_Capacity_kWh]]</f>
        <v>6.0703205791106516</v>
      </c>
      <c r="V465" s="4">
        <f>Table1[[#This Row],[Price_USD]]/Table1[[#This Row],[Range_km]]</f>
        <v>82.543543441226575</v>
      </c>
      <c r="W465" s="1" t="str">
        <f>_xlfn.IFS(Table1[[#This Row],[Price_USD]]&gt;80000,"Luxury", Table1[[#This Row],[Price_USD]]&gt;40000,"Premium",Table1[[#This Row],[Price_USD]]&lt;40000,"Budget")</f>
        <v>Premium</v>
      </c>
    </row>
    <row r="466" spans="3:23" x14ac:dyDescent="0.35">
      <c r="C466">
        <v>465</v>
      </c>
      <c r="D466" t="s">
        <v>30</v>
      </c>
      <c r="E466" t="s">
        <v>199</v>
      </c>
      <c r="F466">
        <v>2015</v>
      </c>
      <c r="G466" t="s">
        <v>257</v>
      </c>
      <c r="H466">
        <v>100.9</v>
      </c>
      <c r="I466">
        <v>331</v>
      </c>
      <c r="J466" t="s">
        <v>270</v>
      </c>
      <c r="K466">
        <v>11.4</v>
      </c>
      <c r="L466" s="5">
        <v>149978.53</v>
      </c>
      <c r="M466" t="s">
        <v>332</v>
      </c>
      <c r="N466" t="s">
        <v>368</v>
      </c>
      <c r="O466" s="2" t="s">
        <v>376</v>
      </c>
      <c r="P466" s="1" t="str">
        <f>IFERROR(IF(ISNUMBER(Table1[[#This Row],[Safety_Rating2]]), REPT("★", Table1[[#This Row],[Safety_Rating2]]) &amp; REPT("☆", 5-Table1[[#This Row],[Safety_Rating2]]), "Unknown"), "Unknown")</f>
        <v>★★★★☆</v>
      </c>
      <c r="Q466" s="1">
        <v>4</v>
      </c>
      <c r="R466">
        <v>10589</v>
      </c>
      <c r="S466">
        <v>3</v>
      </c>
      <c r="T466" s="7">
        <f t="shared" si="7"/>
        <v>1588122654.1700001</v>
      </c>
      <c r="U466" s="3">
        <f>Table1[[#This Row],[Range_km]]/Table1[[#This Row],[Battery_Capacity_kWh]]</f>
        <v>3.280475718533201</v>
      </c>
      <c r="V466" s="4">
        <f>Table1[[#This Row],[Price_USD]]/Table1[[#This Row],[Range_km]]</f>
        <v>453.10734138972811</v>
      </c>
      <c r="W466" s="1" t="str">
        <f>_xlfn.IFS(Table1[[#This Row],[Price_USD]]&gt;80000,"Luxury", Table1[[#This Row],[Price_USD]]&gt;40000,"Premium",Table1[[#This Row],[Price_USD]]&lt;40000,"Budget")</f>
        <v>Luxury</v>
      </c>
    </row>
    <row r="467" spans="3:23" x14ac:dyDescent="0.35">
      <c r="C467">
        <v>466</v>
      </c>
      <c r="D467" t="s">
        <v>67</v>
      </c>
      <c r="E467" t="s">
        <v>208</v>
      </c>
      <c r="F467">
        <v>2023</v>
      </c>
      <c r="G467" t="s">
        <v>259</v>
      </c>
      <c r="H467">
        <v>69.599999999999994</v>
      </c>
      <c r="I467">
        <v>304</v>
      </c>
      <c r="J467" t="s">
        <v>278</v>
      </c>
      <c r="K467">
        <v>2.5</v>
      </c>
      <c r="L467" s="5">
        <v>145805.92000000001</v>
      </c>
      <c r="M467" t="s">
        <v>329</v>
      </c>
      <c r="N467" t="s">
        <v>336</v>
      </c>
      <c r="O467" s="2" t="s">
        <v>376</v>
      </c>
      <c r="P467" s="1" t="str">
        <f>IFERROR(IF(ISNUMBER(Table1[[#This Row],[Safety_Rating2]]), REPT("★", Table1[[#This Row],[Safety_Rating2]]) &amp; REPT("☆", 5-Table1[[#This Row],[Safety_Rating2]]), "Unknown"), "Unknown")</f>
        <v>★★★★☆</v>
      </c>
      <c r="Q467" s="1">
        <v>4</v>
      </c>
      <c r="R467">
        <v>9336</v>
      </c>
      <c r="S467">
        <v>5</v>
      </c>
      <c r="T467" s="7">
        <f t="shared" si="7"/>
        <v>1361244069.1200001</v>
      </c>
      <c r="U467" s="3">
        <f>Table1[[#This Row],[Range_km]]/Table1[[#This Row],[Battery_Capacity_kWh]]</f>
        <v>4.3678160919540234</v>
      </c>
      <c r="V467" s="4">
        <f>Table1[[#This Row],[Price_USD]]/Table1[[#This Row],[Range_km]]</f>
        <v>479.62473684210528</v>
      </c>
      <c r="W467" s="1" t="str">
        <f>_xlfn.IFS(Table1[[#This Row],[Price_USD]]&gt;80000,"Luxury", Table1[[#This Row],[Price_USD]]&gt;40000,"Premium",Table1[[#This Row],[Price_USD]]&lt;40000,"Budget")</f>
        <v>Luxury</v>
      </c>
    </row>
    <row r="468" spans="3:23" x14ac:dyDescent="0.35">
      <c r="C468">
        <v>467</v>
      </c>
      <c r="D468" t="s">
        <v>23</v>
      </c>
      <c r="E468" t="s">
        <v>109</v>
      </c>
      <c r="F468">
        <v>2017</v>
      </c>
      <c r="G468" t="s">
        <v>256</v>
      </c>
      <c r="H468">
        <v>58.8</v>
      </c>
      <c r="I468">
        <v>510</v>
      </c>
      <c r="J468" t="s">
        <v>274</v>
      </c>
      <c r="K468">
        <v>9</v>
      </c>
      <c r="L468" s="5">
        <v>140603.98000000001</v>
      </c>
      <c r="M468" t="s">
        <v>300</v>
      </c>
      <c r="N468" t="s">
        <v>360</v>
      </c>
      <c r="O468" s="2" t="s">
        <v>376</v>
      </c>
      <c r="P468" s="1" t="str">
        <f>IFERROR(IF(ISNUMBER(Table1[[#This Row],[Safety_Rating2]]), REPT("★", Table1[[#This Row],[Safety_Rating2]]) &amp; REPT("☆", 5-Table1[[#This Row],[Safety_Rating2]]), "Unknown"), "Unknown")</f>
        <v>★★★★★</v>
      </c>
      <c r="Q468" s="1">
        <v>5</v>
      </c>
      <c r="R468">
        <v>6549</v>
      </c>
      <c r="S468">
        <v>4</v>
      </c>
      <c r="T468" s="7">
        <f t="shared" si="7"/>
        <v>920815465.0200001</v>
      </c>
      <c r="U468" s="3">
        <f>Table1[[#This Row],[Range_km]]/Table1[[#This Row],[Battery_Capacity_kWh]]</f>
        <v>8.6734693877551017</v>
      </c>
      <c r="V468" s="4">
        <f>Table1[[#This Row],[Price_USD]]/Table1[[#This Row],[Range_km]]</f>
        <v>275.69407843137259</v>
      </c>
      <c r="W468" s="1" t="str">
        <f>_xlfn.IFS(Table1[[#This Row],[Price_USD]]&gt;80000,"Luxury", Table1[[#This Row],[Price_USD]]&gt;40000,"Premium",Table1[[#This Row],[Price_USD]]&lt;40000,"Budget")</f>
        <v>Luxury</v>
      </c>
    </row>
    <row r="469" spans="3:23" x14ac:dyDescent="0.35">
      <c r="C469">
        <v>468</v>
      </c>
      <c r="D469" t="s">
        <v>34</v>
      </c>
      <c r="E469" t="s">
        <v>92</v>
      </c>
      <c r="F469">
        <v>2022</v>
      </c>
      <c r="G469" t="s">
        <v>263</v>
      </c>
      <c r="H469">
        <v>93.2</v>
      </c>
      <c r="I469">
        <v>316</v>
      </c>
      <c r="J469" t="s">
        <v>280</v>
      </c>
      <c r="K469">
        <v>9.1999999999999993</v>
      </c>
      <c r="L469" s="5">
        <v>127319.32</v>
      </c>
      <c r="M469" t="s">
        <v>322</v>
      </c>
      <c r="N469" t="s">
        <v>346</v>
      </c>
      <c r="O469" s="1">
        <v>3</v>
      </c>
      <c r="P469" s="1" t="str">
        <f>IFERROR(IF(ISNUMBER(Table1[[#This Row],[Safety_Rating2]]), REPT("★", Table1[[#This Row],[Safety_Rating2]]) &amp; REPT("☆", 5-Table1[[#This Row],[Safety_Rating2]]), "Unknown"), "Unknown")</f>
        <v>★★★★☆</v>
      </c>
      <c r="Q469" s="1">
        <v>4</v>
      </c>
      <c r="R469">
        <v>7347</v>
      </c>
      <c r="S469">
        <v>5</v>
      </c>
      <c r="T469" s="7">
        <f t="shared" si="7"/>
        <v>935415044.04000008</v>
      </c>
      <c r="U469" s="3">
        <f>Table1[[#This Row],[Range_km]]/Table1[[#This Row],[Battery_Capacity_kWh]]</f>
        <v>3.3905579399141628</v>
      </c>
      <c r="V469" s="4">
        <f>Table1[[#This Row],[Price_USD]]/Table1[[#This Row],[Range_km]]</f>
        <v>402.90924050632913</v>
      </c>
      <c r="W469" s="1" t="str">
        <f>_xlfn.IFS(Table1[[#This Row],[Price_USD]]&gt;80000,"Luxury", Table1[[#This Row],[Price_USD]]&gt;40000,"Premium",Table1[[#This Row],[Price_USD]]&lt;40000,"Budget")</f>
        <v>Luxury</v>
      </c>
    </row>
    <row r="470" spans="3:23" x14ac:dyDescent="0.35">
      <c r="C470">
        <v>469</v>
      </c>
      <c r="D470" t="s">
        <v>33</v>
      </c>
      <c r="E470" t="s">
        <v>86</v>
      </c>
      <c r="F470">
        <v>2017</v>
      </c>
      <c r="G470" t="s">
        <v>255</v>
      </c>
      <c r="H470">
        <v>84.4</v>
      </c>
      <c r="I470">
        <v>422</v>
      </c>
      <c r="J470" t="s">
        <v>280</v>
      </c>
      <c r="K470">
        <v>3.8</v>
      </c>
      <c r="L470" s="5">
        <v>82482.66</v>
      </c>
      <c r="M470" t="s">
        <v>332</v>
      </c>
      <c r="N470" t="s">
        <v>372</v>
      </c>
      <c r="O470" s="1">
        <v>1</v>
      </c>
      <c r="P470" s="1" t="str">
        <f>IFERROR(IF(ISNUMBER(Table1[[#This Row],[Safety_Rating2]]), REPT("★", Table1[[#This Row],[Safety_Rating2]]) &amp; REPT("☆", 5-Table1[[#This Row],[Safety_Rating2]]), "Unknown"), "Unknown")</f>
        <v>★★★☆☆</v>
      </c>
      <c r="Q470" s="1">
        <v>3</v>
      </c>
      <c r="R470">
        <v>17140</v>
      </c>
      <c r="S470">
        <v>4</v>
      </c>
      <c r="T470" s="7">
        <f t="shared" si="7"/>
        <v>1413752792.4000001</v>
      </c>
      <c r="U470" s="3">
        <f>Table1[[#This Row],[Range_km]]/Table1[[#This Row],[Battery_Capacity_kWh]]</f>
        <v>5</v>
      </c>
      <c r="V470" s="4">
        <f>Table1[[#This Row],[Price_USD]]/Table1[[#This Row],[Range_km]]</f>
        <v>195.45654028436019</v>
      </c>
      <c r="W470" s="1" t="str">
        <f>_xlfn.IFS(Table1[[#This Row],[Price_USD]]&gt;80000,"Luxury", Table1[[#This Row],[Price_USD]]&gt;40000,"Premium",Table1[[#This Row],[Price_USD]]&lt;40000,"Budget")</f>
        <v>Luxury</v>
      </c>
    </row>
    <row r="471" spans="3:23" x14ac:dyDescent="0.35">
      <c r="C471">
        <v>470</v>
      </c>
      <c r="D471" t="s">
        <v>49</v>
      </c>
      <c r="E471" t="s">
        <v>228</v>
      </c>
      <c r="F471">
        <v>2023</v>
      </c>
      <c r="G471" t="s">
        <v>256</v>
      </c>
      <c r="H471">
        <v>139.19999999999999</v>
      </c>
      <c r="I471">
        <v>362</v>
      </c>
      <c r="J471" t="s">
        <v>272</v>
      </c>
      <c r="K471">
        <v>6.4</v>
      </c>
      <c r="L471" s="5">
        <v>79562.33</v>
      </c>
      <c r="M471" t="s">
        <v>284</v>
      </c>
      <c r="N471" t="s">
        <v>368</v>
      </c>
      <c r="O471" s="1">
        <v>2</v>
      </c>
      <c r="P471" s="1" t="str">
        <f>IFERROR(IF(ISNUMBER(Table1[[#This Row],[Safety_Rating2]]), REPT("★", Table1[[#This Row],[Safety_Rating2]]) &amp; REPT("☆", 5-Table1[[#This Row],[Safety_Rating2]]), "Unknown"), "Unknown")</f>
        <v>Unknown</v>
      </c>
      <c r="Q471" s="2" t="s">
        <v>376</v>
      </c>
      <c r="R471">
        <v>16496</v>
      </c>
      <c r="S471">
        <v>3</v>
      </c>
      <c r="T471" s="7">
        <f t="shared" si="7"/>
        <v>1312460195.6800001</v>
      </c>
      <c r="U471" s="3">
        <f>Table1[[#This Row],[Range_km]]/Table1[[#This Row],[Battery_Capacity_kWh]]</f>
        <v>2.6005747126436782</v>
      </c>
      <c r="V471" s="4">
        <f>Table1[[#This Row],[Price_USD]]/Table1[[#This Row],[Range_km]]</f>
        <v>219.78544198895028</v>
      </c>
      <c r="W471" s="1" t="str">
        <f>_xlfn.IFS(Table1[[#This Row],[Price_USD]]&gt;80000,"Luxury", Table1[[#This Row],[Price_USD]]&gt;40000,"Premium",Table1[[#This Row],[Price_USD]]&lt;40000,"Budget")</f>
        <v>Premium</v>
      </c>
    </row>
    <row r="472" spans="3:23" x14ac:dyDescent="0.35">
      <c r="C472">
        <v>471</v>
      </c>
      <c r="D472" t="s">
        <v>26</v>
      </c>
      <c r="E472" t="s">
        <v>79</v>
      </c>
      <c r="F472">
        <v>2017</v>
      </c>
      <c r="G472" t="s">
        <v>264</v>
      </c>
      <c r="H472">
        <v>43.7</v>
      </c>
      <c r="I472">
        <v>301</v>
      </c>
      <c r="J472" t="s">
        <v>267</v>
      </c>
      <c r="K472">
        <v>1.5</v>
      </c>
      <c r="L472" s="5">
        <v>135210.64000000001</v>
      </c>
      <c r="M472" t="s">
        <v>303</v>
      </c>
      <c r="N472" t="s">
        <v>347</v>
      </c>
      <c r="O472" s="1">
        <v>3</v>
      </c>
      <c r="P472" s="1" t="str">
        <f>IFERROR(IF(ISNUMBER(Table1[[#This Row],[Safety_Rating2]]), REPT("★", Table1[[#This Row],[Safety_Rating2]]) &amp; REPT("☆", 5-Table1[[#This Row],[Safety_Rating2]]), "Unknown"), "Unknown")</f>
        <v>★★★★☆</v>
      </c>
      <c r="Q472" s="1">
        <v>4</v>
      </c>
      <c r="R472">
        <v>11184</v>
      </c>
      <c r="S472">
        <v>3</v>
      </c>
      <c r="T472" s="7">
        <f t="shared" si="7"/>
        <v>1512195797.7600002</v>
      </c>
      <c r="U472" s="3">
        <f>Table1[[#This Row],[Range_km]]/Table1[[#This Row],[Battery_Capacity_kWh]]</f>
        <v>6.8878718535469101</v>
      </c>
      <c r="V472" s="4">
        <f>Table1[[#This Row],[Price_USD]]/Table1[[#This Row],[Range_km]]</f>
        <v>449.20478405315617</v>
      </c>
      <c r="W472" s="1" t="str">
        <f>_xlfn.IFS(Table1[[#This Row],[Price_USD]]&gt;80000,"Luxury", Table1[[#This Row],[Price_USD]]&gt;40000,"Premium",Table1[[#This Row],[Price_USD]]&lt;40000,"Budget")</f>
        <v>Luxury</v>
      </c>
    </row>
    <row r="473" spans="3:23" x14ac:dyDescent="0.35">
      <c r="C473">
        <v>472</v>
      </c>
      <c r="D473" t="s">
        <v>53</v>
      </c>
      <c r="E473" t="s">
        <v>216</v>
      </c>
      <c r="F473">
        <v>2016</v>
      </c>
      <c r="G473" t="s">
        <v>250</v>
      </c>
      <c r="H473">
        <v>147.69999999999999</v>
      </c>
      <c r="I473">
        <v>232</v>
      </c>
      <c r="J473" t="s">
        <v>272</v>
      </c>
      <c r="K473">
        <v>5.5</v>
      </c>
      <c r="L473" s="5">
        <v>32149.83</v>
      </c>
      <c r="M473" t="s">
        <v>329</v>
      </c>
      <c r="N473" t="s">
        <v>361</v>
      </c>
      <c r="O473" s="2" t="s">
        <v>376</v>
      </c>
      <c r="P473" s="1" t="str">
        <f>IFERROR(IF(ISNUMBER(Table1[[#This Row],[Safety_Rating2]]), REPT("★", Table1[[#This Row],[Safety_Rating2]]) &amp; REPT("☆", 5-Table1[[#This Row],[Safety_Rating2]]), "Unknown"), "Unknown")</f>
        <v>★★★★☆</v>
      </c>
      <c r="Q473" s="1">
        <v>4</v>
      </c>
      <c r="R473">
        <v>19722</v>
      </c>
      <c r="S473">
        <v>5</v>
      </c>
      <c r="T473" s="7">
        <f t="shared" si="7"/>
        <v>634058947.25999999</v>
      </c>
      <c r="U473" s="3">
        <f>Table1[[#This Row],[Range_km]]/Table1[[#This Row],[Battery_Capacity_kWh]]</f>
        <v>1.5707515233581586</v>
      </c>
      <c r="V473" s="4">
        <f>Table1[[#This Row],[Price_USD]]/Table1[[#This Row],[Range_km]]</f>
        <v>138.57685344827587</v>
      </c>
      <c r="W473" s="1" t="str">
        <f>_xlfn.IFS(Table1[[#This Row],[Price_USD]]&gt;80000,"Luxury", Table1[[#This Row],[Price_USD]]&gt;40000,"Premium",Table1[[#This Row],[Price_USD]]&lt;40000,"Budget")</f>
        <v>Budget</v>
      </c>
    </row>
    <row r="474" spans="3:23" x14ac:dyDescent="0.35">
      <c r="C474">
        <v>473</v>
      </c>
      <c r="D474" t="s">
        <v>66</v>
      </c>
      <c r="E474" t="s">
        <v>186</v>
      </c>
      <c r="F474">
        <v>2024</v>
      </c>
      <c r="G474" t="s">
        <v>251</v>
      </c>
      <c r="H474">
        <v>146.6</v>
      </c>
      <c r="I474">
        <v>284</v>
      </c>
      <c r="J474" t="s">
        <v>269</v>
      </c>
      <c r="K474">
        <v>9.8000000000000007</v>
      </c>
      <c r="L474" s="5">
        <v>40516.22</v>
      </c>
      <c r="M474" t="s">
        <v>304</v>
      </c>
      <c r="N474" t="s">
        <v>354</v>
      </c>
      <c r="O474" s="1">
        <v>0</v>
      </c>
      <c r="P474" s="1" t="str">
        <f>IFERROR(IF(ISNUMBER(Table1[[#This Row],[Safety_Rating2]]), REPT("★", Table1[[#This Row],[Safety_Rating2]]) &amp; REPT("☆", 5-Table1[[#This Row],[Safety_Rating2]]), "Unknown"), "Unknown")</f>
        <v>★★★☆☆</v>
      </c>
      <c r="Q474" s="1">
        <v>3</v>
      </c>
      <c r="R474">
        <v>6856</v>
      </c>
      <c r="S474">
        <v>4</v>
      </c>
      <c r="T474" s="7">
        <f t="shared" si="7"/>
        <v>277779204.31999999</v>
      </c>
      <c r="U474" s="3">
        <f>Table1[[#This Row],[Range_km]]/Table1[[#This Row],[Battery_Capacity_kWh]]</f>
        <v>1.9372442019099592</v>
      </c>
      <c r="V474" s="4">
        <f>Table1[[#This Row],[Price_USD]]/Table1[[#This Row],[Range_km]]</f>
        <v>142.66274647887323</v>
      </c>
      <c r="W474" s="1" t="str">
        <f>_xlfn.IFS(Table1[[#This Row],[Price_USD]]&gt;80000,"Luxury", Table1[[#This Row],[Price_USD]]&gt;40000,"Premium",Table1[[#This Row],[Price_USD]]&lt;40000,"Budget")</f>
        <v>Premium</v>
      </c>
    </row>
    <row r="475" spans="3:23" x14ac:dyDescent="0.35">
      <c r="C475">
        <v>474</v>
      </c>
      <c r="D475" t="s">
        <v>60</v>
      </c>
      <c r="E475" t="s">
        <v>195</v>
      </c>
      <c r="F475">
        <v>2025</v>
      </c>
      <c r="G475" t="s">
        <v>252</v>
      </c>
      <c r="H475">
        <v>76.7</v>
      </c>
      <c r="I475">
        <v>420</v>
      </c>
      <c r="J475" t="s">
        <v>277</v>
      </c>
      <c r="K475">
        <v>1.5</v>
      </c>
      <c r="L475" s="5">
        <v>122366.54</v>
      </c>
      <c r="M475" t="s">
        <v>327</v>
      </c>
      <c r="N475" t="s">
        <v>372</v>
      </c>
      <c r="O475" s="1">
        <v>0</v>
      </c>
      <c r="P475" s="1" t="str">
        <f>IFERROR(IF(ISNUMBER(Table1[[#This Row],[Safety_Rating2]]), REPT("★", Table1[[#This Row],[Safety_Rating2]]) &amp; REPT("☆", 5-Table1[[#This Row],[Safety_Rating2]]), "Unknown"), "Unknown")</f>
        <v>★★★★★</v>
      </c>
      <c r="Q475" s="1">
        <v>5</v>
      </c>
      <c r="R475">
        <v>14590</v>
      </c>
      <c r="S475">
        <v>4</v>
      </c>
      <c r="T475" s="7">
        <f t="shared" si="7"/>
        <v>1785327818.5999999</v>
      </c>
      <c r="U475" s="3">
        <f>Table1[[#This Row],[Range_km]]/Table1[[#This Row],[Battery_Capacity_kWh]]</f>
        <v>5.4758800521512381</v>
      </c>
      <c r="V475" s="4">
        <f>Table1[[#This Row],[Price_USD]]/Table1[[#This Row],[Range_km]]</f>
        <v>291.34890476190475</v>
      </c>
      <c r="W475" s="1" t="str">
        <f>_xlfn.IFS(Table1[[#This Row],[Price_USD]]&gt;80000,"Luxury", Table1[[#This Row],[Price_USD]]&gt;40000,"Premium",Table1[[#This Row],[Price_USD]]&lt;40000,"Budget")</f>
        <v>Luxury</v>
      </c>
    </row>
    <row r="476" spans="3:23" x14ac:dyDescent="0.35">
      <c r="C476">
        <v>475</v>
      </c>
      <c r="D476" t="s">
        <v>48</v>
      </c>
      <c r="E476" t="s">
        <v>154</v>
      </c>
      <c r="F476">
        <v>2022</v>
      </c>
      <c r="G476" t="s">
        <v>259</v>
      </c>
      <c r="H476">
        <v>51.5</v>
      </c>
      <c r="I476">
        <v>250</v>
      </c>
      <c r="J476" t="s">
        <v>269</v>
      </c>
      <c r="K476">
        <v>1.1000000000000001</v>
      </c>
      <c r="L476" s="5">
        <v>30944.91</v>
      </c>
      <c r="M476" t="s">
        <v>326</v>
      </c>
      <c r="N476" t="s">
        <v>369</v>
      </c>
      <c r="O476" s="1">
        <v>3</v>
      </c>
      <c r="P476" s="1" t="str">
        <f>IFERROR(IF(ISNUMBER(Table1[[#This Row],[Safety_Rating2]]), REPT("★", Table1[[#This Row],[Safety_Rating2]]) &amp; REPT("☆", 5-Table1[[#This Row],[Safety_Rating2]]), "Unknown"), "Unknown")</f>
        <v>★★★★★</v>
      </c>
      <c r="Q476" s="1">
        <v>5</v>
      </c>
      <c r="R476">
        <v>9528</v>
      </c>
      <c r="S476">
        <v>3</v>
      </c>
      <c r="T476" s="7">
        <f t="shared" si="7"/>
        <v>294843102.48000002</v>
      </c>
      <c r="U476" s="3">
        <f>Table1[[#This Row],[Range_km]]/Table1[[#This Row],[Battery_Capacity_kWh]]</f>
        <v>4.8543689320388346</v>
      </c>
      <c r="V476" s="4">
        <f>Table1[[#This Row],[Price_USD]]/Table1[[#This Row],[Range_km]]</f>
        <v>123.77964</v>
      </c>
      <c r="W476" s="1" t="str">
        <f>_xlfn.IFS(Table1[[#This Row],[Price_USD]]&gt;80000,"Luxury", Table1[[#This Row],[Price_USD]]&gt;40000,"Premium",Table1[[#This Row],[Price_USD]]&lt;40000,"Budget")</f>
        <v>Budget</v>
      </c>
    </row>
    <row r="477" spans="3:23" x14ac:dyDescent="0.35">
      <c r="C477">
        <v>476</v>
      </c>
      <c r="D477" t="s">
        <v>66</v>
      </c>
      <c r="E477" t="s">
        <v>186</v>
      </c>
      <c r="F477">
        <v>2022</v>
      </c>
      <c r="G477" t="s">
        <v>254</v>
      </c>
      <c r="H477">
        <v>96.8</v>
      </c>
      <c r="I477">
        <v>413</v>
      </c>
      <c r="J477" t="s">
        <v>271</v>
      </c>
      <c r="K477">
        <v>3.2</v>
      </c>
      <c r="L477" s="5">
        <v>37284.559999999998</v>
      </c>
      <c r="M477" t="s">
        <v>335</v>
      </c>
      <c r="N477" t="s">
        <v>369</v>
      </c>
      <c r="O477" s="1">
        <v>4</v>
      </c>
      <c r="P477" s="1" t="str">
        <f>IFERROR(IF(ISNUMBER(Table1[[#This Row],[Safety_Rating2]]), REPT("★", Table1[[#This Row],[Safety_Rating2]]) &amp; REPT("☆", 5-Table1[[#This Row],[Safety_Rating2]]), "Unknown"), "Unknown")</f>
        <v>★★★★☆</v>
      </c>
      <c r="Q477" s="1">
        <v>4</v>
      </c>
      <c r="R477">
        <v>15510</v>
      </c>
      <c r="S477">
        <v>3</v>
      </c>
      <c r="T477" s="7">
        <f t="shared" si="7"/>
        <v>578283525.5999999</v>
      </c>
      <c r="U477" s="3">
        <f>Table1[[#This Row],[Range_km]]/Table1[[#This Row],[Battery_Capacity_kWh]]</f>
        <v>4.2665289256198351</v>
      </c>
      <c r="V477" s="4">
        <f>Table1[[#This Row],[Price_USD]]/Table1[[#This Row],[Range_km]]</f>
        <v>90.277384987893456</v>
      </c>
      <c r="W477" s="1" t="str">
        <f>_xlfn.IFS(Table1[[#This Row],[Price_USD]]&gt;80000,"Luxury", Table1[[#This Row],[Price_USD]]&gt;40000,"Premium",Table1[[#This Row],[Price_USD]]&lt;40000,"Budget")</f>
        <v>Budget</v>
      </c>
    </row>
    <row r="478" spans="3:23" x14ac:dyDescent="0.35">
      <c r="C478">
        <v>477</v>
      </c>
      <c r="D478" t="s">
        <v>66</v>
      </c>
      <c r="E478" t="s">
        <v>186</v>
      </c>
      <c r="F478">
        <v>2022</v>
      </c>
      <c r="G478" t="s">
        <v>250</v>
      </c>
      <c r="H478">
        <v>76.7</v>
      </c>
      <c r="I478">
        <v>182</v>
      </c>
      <c r="J478" t="s">
        <v>273</v>
      </c>
      <c r="K478">
        <v>8.9</v>
      </c>
      <c r="L478" s="5">
        <v>86308.85</v>
      </c>
      <c r="M478" t="s">
        <v>312</v>
      </c>
      <c r="N478" t="s">
        <v>363</v>
      </c>
      <c r="O478" s="1">
        <v>4</v>
      </c>
      <c r="P478" s="1" t="str">
        <f>IFERROR(IF(ISNUMBER(Table1[[#This Row],[Safety_Rating2]]), REPT("★", Table1[[#This Row],[Safety_Rating2]]) &amp; REPT("☆", 5-Table1[[#This Row],[Safety_Rating2]]), "Unknown"), "Unknown")</f>
        <v>★★★★★</v>
      </c>
      <c r="Q478" s="1">
        <v>5</v>
      </c>
      <c r="R478">
        <v>15350</v>
      </c>
      <c r="S478">
        <v>3</v>
      </c>
      <c r="T478" s="7">
        <f t="shared" si="7"/>
        <v>1324840847.5</v>
      </c>
      <c r="U478" s="3">
        <f>Table1[[#This Row],[Range_km]]/Table1[[#This Row],[Battery_Capacity_kWh]]</f>
        <v>2.3728813559322033</v>
      </c>
      <c r="V478" s="4">
        <f>Table1[[#This Row],[Price_USD]]/Table1[[#This Row],[Range_km]]</f>
        <v>474.22445054945058</v>
      </c>
      <c r="W478" s="1" t="str">
        <f>_xlfn.IFS(Table1[[#This Row],[Price_USD]]&gt;80000,"Luxury", Table1[[#This Row],[Price_USD]]&gt;40000,"Premium",Table1[[#This Row],[Price_USD]]&lt;40000,"Budget")</f>
        <v>Luxury</v>
      </c>
    </row>
    <row r="479" spans="3:23" x14ac:dyDescent="0.35">
      <c r="C479">
        <v>478</v>
      </c>
      <c r="D479" t="s">
        <v>49</v>
      </c>
      <c r="E479" t="s">
        <v>114</v>
      </c>
      <c r="F479">
        <v>2021</v>
      </c>
      <c r="G479" t="s">
        <v>251</v>
      </c>
      <c r="H479">
        <v>142.4</v>
      </c>
      <c r="I479">
        <v>434</v>
      </c>
      <c r="J479" t="s">
        <v>279</v>
      </c>
      <c r="K479">
        <v>9.6999999999999993</v>
      </c>
      <c r="L479" s="5">
        <v>125970.61</v>
      </c>
      <c r="M479" t="s">
        <v>294</v>
      </c>
      <c r="N479" t="s">
        <v>337</v>
      </c>
      <c r="O479" s="1">
        <v>2</v>
      </c>
      <c r="P479" s="1" t="str">
        <f>IFERROR(IF(ISNUMBER(Table1[[#This Row],[Safety_Rating2]]), REPT("★", Table1[[#This Row],[Safety_Rating2]]) &amp; REPT("☆", 5-Table1[[#This Row],[Safety_Rating2]]), "Unknown"), "Unknown")</f>
        <v>Unknown</v>
      </c>
      <c r="Q479" s="2" t="s">
        <v>376</v>
      </c>
      <c r="R479">
        <v>15823</v>
      </c>
      <c r="S479">
        <v>3</v>
      </c>
      <c r="T479" s="7">
        <f t="shared" si="7"/>
        <v>1993232962.03</v>
      </c>
      <c r="U479" s="3">
        <f>Table1[[#This Row],[Range_km]]/Table1[[#This Row],[Battery_Capacity_kWh]]</f>
        <v>3.047752808988764</v>
      </c>
      <c r="V479" s="4">
        <f>Table1[[#This Row],[Price_USD]]/Table1[[#This Row],[Range_km]]</f>
        <v>290.25486175115208</v>
      </c>
      <c r="W479" s="1" t="str">
        <f>_xlfn.IFS(Table1[[#This Row],[Price_USD]]&gt;80000,"Luxury", Table1[[#This Row],[Price_USD]]&gt;40000,"Premium",Table1[[#This Row],[Price_USD]]&lt;40000,"Budget")</f>
        <v>Luxury</v>
      </c>
    </row>
    <row r="480" spans="3:23" x14ac:dyDescent="0.35">
      <c r="C480">
        <v>479</v>
      </c>
      <c r="D480" t="s">
        <v>37</v>
      </c>
      <c r="E480" t="s">
        <v>185</v>
      </c>
      <c r="F480">
        <v>2017</v>
      </c>
      <c r="G480" t="s">
        <v>259</v>
      </c>
      <c r="H480">
        <v>84</v>
      </c>
      <c r="I480">
        <v>506</v>
      </c>
      <c r="J480" t="s">
        <v>274</v>
      </c>
      <c r="K480">
        <v>11.3</v>
      </c>
      <c r="L480" s="5">
        <v>89247.01</v>
      </c>
      <c r="M480" t="s">
        <v>298</v>
      </c>
      <c r="N480" t="s">
        <v>357</v>
      </c>
      <c r="O480" s="1">
        <v>0</v>
      </c>
      <c r="P480" s="1" t="str">
        <f>IFERROR(IF(ISNUMBER(Table1[[#This Row],[Safety_Rating2]]), REPT("★", Table1[[#This Row],[Safety_Rating2]]) &amp; REPT("☆", 5-Table1[[#This Row],[Safety_Rating2]]), "Unknown"), "Unknown")</f>
        <v>★★★★★</v>
      </c>
      <c r="Q480" s="1">
        <v>5</v>
      </c>
      <c r="R480">
        <v>5197</v>
      </c>
      <c r="S480">
        <v>3</v>
      </c>
      <c r="T480" s="7">
        <f t="shared" si="7"/>
        <v>463816710.96999997</v>
      </c>
      <c r="U480" s="3">
        <f>Table1[[#This Row],[Range_km]]/Table1[[#This Row],[Battery_Capacity_kWh]]</f>
        <v>6.0238095238095237</v>
      </c>
      <c r="V480" s="4">
        <f>Table1[[#This Row],[Price_USD]]/Table1[[#This Row],[Range_km]]</f>
        <v>176.37749011857707</v>
      </c>
      <c r="W480" s="1" t="str">
        <f>_xlfn.IFS(Table1[[#This Row],[Price_USD]]&gt;80000,"Luxury", Table1[[#This Row],[Price_USD]]&gt;40000,"Premium",Table1[[#This Row],[Price_USD]]&lt;40000,"Budget")</f>
        <v>Luxury</v>
      </c>
    </row>
    <row r="481" spans="3:23" x14ac:dyDescent="0.35">
      <c r="C481">
        <v>480</v>
      </c>
      <c r="D481" t="s">
        <v>62</v>
      </c>
      <c r="E481" t="s">
        <v>152</v>
      </c>
      <c r="F481">
        <v>2015</v>
      </c>
      <c r="G481" t="s">
        <v>264</v>
      </c>
      <c r="H481">
        <v>28.3</v>
      </c>
      <c r="I481">
        <v>320</v>
      </c>
      <c r="J481" t="s">
        <v>272</v>
      </c>
      <c r="K481">
        <v>7.6</v>
      </c>
      <c r="L481" s="5">
        <v>44482.559999999998</v>
      </c>
      <c r="M481" t="s">
        <v>299</v>
      </c>
      <c r="N481" t="s">
        <v>373</v>
      </c>
      <c r="O481" s="1">
        <v>2</v>
      </c>
      <c r="P481" s="1" t="str">
        <f>IFERROR(IF(ISNUMBER(Table1[[#This Row],[Safety_Rating2]]), REPT("★", Table1[[#This Row],[Safety_Rating2]]) &amp; REPT("☆", 5-Table1[[#This Row],[Safety_Rating2]]), "Unknown"), "Unknown")</f>
        <v>★★★★★</v>
      </c>
      <c r="Q481" s="1">
        <v>5</v>
      </c>
      <c r="R481">
        <v>8765</v>
      </c>
      <c r="S481">
        <v>3</v>
      </c>
      <c r="T481" s="7">
        <f t="shared" si="7"/>
        <v>389889638.39999998</v>
      </c>
      <c r="U481" s="3">
        <f>Table1[[#This Row],[Range_km]]/Table1[[#This Row],[Battery_Capacity_kWh]]</f>
        <v>11.307420494699647</v>
      </c>
      <c r="V481" s="4">
        <f>Table1[[#This Row],[Price_USD]]/Table1[[#This Row],[Range_km]]</f>
        <v>139.00799999999998</v>
      </c>
      <c r="W481" s="1" t="str">
        <f>_xlfn.IFS(Table1[[#This Row],[Price_USD]]&gt;80000,"Luxury", Table1[[#This Row],[Price_USD]]&gt;40000,"Premium",Table1[[#This Row],[Price_USD]]&lt;40000,"Budget")</f>
        <v>Premium</v>
      </c>
    </row>
    <row r="482" spans="3:23" x14ac:dyDescent="0.35">
      <c r="C482">
        <v>481</v>
      </c>
      <c r="D482" t="s">
        <v>41</v>
      </c>
      <c r="E482" t="s">
        <v>100</v>
      </c>
      <c r="F482">
        <v>2015</v>
      </c>
      <c r="G482" t="s">
        <v>255</v>
      </c>
      <c r="H482">
        <v>143</v>
      </c>
      <c r="I482">
        <v>509</v>
      </c>
      <c r="J482" t="s">
        <v>266</v>
      </c>
      <c r="K482">
        <v>11.6</v>
      </c>
      <c r="L482" s="5">
        <v>120691.72</v>
      </c>
      <c r="M482" t="s">
        <v>313</v>
      </c>
      <c r="N482" t="s">
        <v>355</v>
      </c>
      <c r="O482" s="1">
        <v>0</v>
      </c>
      <c r="P482" s="1" t="str">
        <f>IFERROR(IF(ISNUMBER(Table1[[#This Row],[Safety_Rating2]]), REPT("★", Table1[[#This Row],[Safety_Rating2]]) &amp; REPT("☆", 5-Table1[[#This Row],[Safety_Rating2]]), "Unknown"), "Unknown")</f>
        <v>Unknown</v>
      </c>
      <c r="Q482" s="2" t="s">
        <v>376</v>
      </c>
      <c r="R482">
        <v>3454</v>
      </c>
      <c r="S482">
        <v>3</v>
      </c>
      <c r="T482" s="7">
        <f t="shared" si="7"/>
        <v>416869200.88</v>
      </c>
      <c r="U482" s="3">
        <f>Table1[[#This Row],[Range_km]]/Table1[[#This Row],[Battery_Capacity_kWh]]</f>
        <v>3.5594405594405596</v>
      </c>
      <c r="V482" s="4">
        <f>Table1[[#This Row],[Price_USD]]/Table1[[#This Row],[Range_km]]</f>
        <v>237.11536345776031</v>
      </c>
      <c r="W482" s="1" t="str">
        <f>_xlfn.IFS(Table1[[#This Row],[Price_USD]]&gt;80000,"Luxury", Table1[[#This Row],[Price_USD]]&gt;40000,"Premium",Table1[[#This Row],[Price_USD]]&lt;40000,"Budget")</f>
        <v>Luxury</v>
      </c>
    </row>
    <row r="483" spans="3:23" x14ac:dyDescent="0.35">
      <c r="C483">
        <v>482</v>
      </c>
      <c r="D483" t="s">
        <v>16</v>
      </c>
      <c r="E483" t="s">
        <v>69</v>
      </c>
      <c r="F483">
        <v>2018</v>
      </c>
      <c r="G483" t="s">
        <v>255</v>
      </c>
      <c r="H483">
        <v>67</v>
      </c>
      <c r="I483">
        <v>472</v>
      </c>
      <c r="J483" t="s">
        <v>273</v>
      </c>
      <c r="K483">
        <v>8.6</v>
      </c>
      <c r="L483" s="5">
        <v>121435.76</v>
      </c>
      <c r="M483" t="s">
        <v>321</v>
      </c>
      <c r="N483" t="s">
        <v>349</v>
      </c>
      <c r="O483" s="1">
        <v>2</v>
      </c>
      <c r="P483" s="1" t="str">
        <f>IFERROR(IF(ISNUMBER(Table1[[#This Row],[Safety_Rating2]]), REPT("★", Table1[[#This Row],[Safety_Rating2]]) &amp; REPT("☆", 5-Table1[[#This Row],[Safety_Rating2]]), "Unknown"), "Unknown")</f>
        <v>★★★☆☆</v>
      </c>
      <c r="Q483" s="1">
        <v>3</v>
      </c>
      <c r="R483">
        <v>14388</v>
      </c>
      <c r="S483">
        <v>4</v>
      </c>
      <c r="T483" s="7">
        <f t="shared" si="7"/>
        <v>1747217714.8799999</v>
      </c>
      <c r="U483" s="3">
        <f>Table1[[#This Row],[Range_km]]/Table1[[#This Row],[Battery_Capacity_kWh]]</f>
        <v>7.044776119402985</v>
      </c>
      <c r="V483" s="4">
        <f>Table1[[#This Row],[Price_USD]]/Table1[[#This Row],[Range_km]]</f>
        <v>257.27915254237286</v>
      </c>
      <c r="W483" s="1" t="str">
        <f>_xlfn.IFS(Table1[[#This Row],[Price_USD]]&gt;80000,"Luxury", Table1[[#This Row],[Price_USD]]&gt;40000,"Premium",Table1[[#This Row],[Price_USD]]&lt;40000,"Budget")</f>
        <v>Luxury</v>
      </c>
    </row>
    <row r="484" spans="3:23" x14ac:dyDescent="0.35">
      <c r="C484">
        <v>483</v>
      </c>
      <c r="D484" t="s">
        <v>54</v>
      </c>
      <c r="E484" t="s">
        <v>123</v>
      </c>
      <c r="F484">
        <v>2018</v>
      </c>
      <c r="G484" t="s">
        <v>251</v>
      </c>
      <c r="H484">
        <v>125.2</v>
      </c>
      <c r="I484">
        <v>274</v>
      </c>
      <c r="J484" t="s">
        <v>273</v>
      </c>
      <c r="K484">
        <v>6.3</v>
      </c>
      <c r="L484" s="5">
        <v>40228.06</v>
      </c>
      <c r="M484" t="s">
        <v>310</v>
      </c>
      <c r="N484" t="s">
        <v>367</v>
      </c>
      <c r="O484" s="1">
        <v>5</v>
      </c>
      <c r="P484" s="1" t="str">
        <f>IFERROR(IF(ISNUMBER(Table1[[#This Row],[Safety_Rating2]]), REPT("★", Table1[[#This Row],[Safety_Rating2]]) &amp; REPT("☆", 5-Table1[[#This Row],[Safety_Rating2]]), "Unknown"), "Unknown")</f>
        <v>★★★★★</v>
      </c>
      <c r="Q484" s="1">
        <v>5</v>
      </c>
      <c r="R484">
        <v>13818</v>
      </c>
      <c r="S484">
        <v>3</v>
      </c>
      <c r="T484" s="7">
        <f t="shared" si="7"/>
        <v>555871333.07999992</v>
      </c>
      <c r="U484" s="3">
        <f>Table1[[#This Row],[Range_km]]/Table1[[#This Row],[Battery_Capacity_kWh]]</f>
        <v>2.1884984025559104</v>
      </c>
      <c r="V484" s="4">
        <f>Table1[[#This Row],[Price_USD]]/Table1[[#This Row],[Range_km]]</f>
        <v>146.81773722627736</v>
      </c>
      <c r="W484" s="1" t="str">
        <f>_xlfn.IFS(Table1[[#This Row],[Price_USD]]&gt;80000,"Luxury", Table1[[#This Row],[Price_USD]]&gt;40000,"Premium",Table1[[#This Row],[Price_USD]]&lt;40000,"Budget")</f>
        <v>Premium</v>
      </c>
    </row>
    <row r="485" spans="3:23" x14ac:dyDescent="0.35">
      <c r="C485">
        <v>484</v>
      </c>
      <c r="D485" t="s">
        <v>25</v>
      </c>
      <c r="E485" t="s">
        <v>145</v>
      </c>
      <c r="F485">
        <v>2021</v>
      </c>
      <c r="G485" t="s">
        <v>253</v>
      </c>
      <c r="H485">
        <v>139.30000000000001</v>
      </c>
      <c r="I485">
        <v>559</v>
      </c>
      <c r="J485" t="s">
        <v>266</v>
      </c>
      <c r="K485">
        <v>11.4</v>
      </c>
      <c r="L485" s="5">
        <v>91938.64</v>
      </c>
      <c r="M485" t="s">
        <v>300</v>
      </c>
      <c r="N485" t="s">
        <v>338</v>
      </c>
      <c r="O485" s="1">
        <v>3</v>
      </c>
      <c r="P485" s="1" t="str">
        <f>IFERROR(IF(ISNUMBER(Table1[[#This Row],[Safety_Rating2]]), REPT("★", Table1[[#This Row],[Safety_Rating2]]) &amp; REPT("☆", 5-Table1[[#This Row],[Safety_Rating2]]), "Unknown"), "Unknown")</f>
        <v>Unknown</v>
      </c>
      <c r="Q485" s="2" t="s">
        <v>376</v>
      </c>
      <c r="R485">
        <v>16952</v>
      </c>
      <c r="S485">
        <v>3</v>
      </c>
      <c r="T485" s="7">
        <f t="shared" si="7"/>
        <v>1558543825.28</v>
      </c>
      <c r="U485" s="3">
        <f>Table1[[#This Row],[Range_km]]/Table1[[#This Row],[Battery_Capacity_kWh]]</f>
        <v>4.0129217516152185</v>
      </c>
      <c r="V485" s="4">
        <f>Table1[[#This Row],[Price_USD]]/Table1[[#This Row],[Range_km]]</f>
        <v>164.46983899821109</v>
      </c>
      <c r="W485" s="1" t="str">
        <f>_xlfn.IFS(Table1[[#This Row],[Price_USD]]&gt;80000,"Luxury", Table1[[#This Row],[Price_USD]]&gt;40000,"Premium",Table1[[#This Row],[Price_USD]]&lt;40000,"Budget")</f>
        <v>Luxury</v>
      </c>
    </row>
    <row r="486" spans="3:23" x14ac:dyDescent="0.35">
      <c r="C486">
        <v>485</v>
      </c>
      <c r="D486" t="s">
        <v>55</v>
      </c>
      <c r="E486" t="s">
        <v>229</v>
      </c>
      <c r="F486">
        <v>2020</v>
      </c>
      <c r="G486" t="s">
        <v>253</v>
      </c>
      <c r="H486">
        <v>147.69999999999999</v>
      </c>
      <c r="I486">
        <v>184</v>
      </c>
      <c r="J486" t="s">
        <v>274</v>
      </c>
      <c r="K486">
        <v>1.2</v>
      </c>
      <c r="L486" s="5">
        <v>121103.09</v>
      </c>
      <c r="M486" t="s">
        <v>302</v>
      </c>
      <c r="N486" t="s">
        <v>341</v>
      </c>
      <c r="O486" s="1">
        <v>0</v>
      </c>
      <c r="P486" s="1" t="str">
        <f>IFERROR(IF(ISNUMBER(Table1[[#This Row],[Safety_Rating2]]), REPT("★", Table1[[#This Row],[Safety_Rating2]]) &amp; REPT("☆", 5-Table1[[#This Row],[Safety_Rating2]]), "Unknown"), "Unknown")</f>
        <v>★★★★★</v>
      </c>
      <c r="Q486" s="1">
        <v>5</v>
      </c>
      <c r="R486">
        <v>17032</v>
      </c>
      <c r="S486">
        <v>4</v>
      </c>
      <c r="T486" s="7">
        <f t="shared" si="7"/>
        <v>2062627828.8799999</v>
      </c>
      <c r="U486" s="3">
        <f>Table1[[#This Row],[Range_km]]/Table1[[#This Row],[Battery_Capacity_kWh]]</f>
        <v>1.2457684495599188</v>
      </c>
      <c r="V486" s="4">
        <f>Table1[[#This Row],[Price_USD]]/Table1[[#This Row],[Range_km]]</f>
        <v>658.16896739130436</v>
      </c>
      <c r="W486" s="1" t="str">
        <f>_xlfn.IFS(Table1[[#This Row],[Price_USD]]&gt;80000,"Luxury", Table1[[#This Row],[Price_USD]]&gt;40000,"Premium",Table1[[#This Row],[Price_USD]]&lt;40000,"Budget")</f>
        <v>Luxury</v>
      </c>
    </row>
    <row r="487" spans="3:23" x14ac:dyDescent="0.35">
      <c r="C487">
        <v>486</v>
      </c>
      <c r="D487" t="s">
        <v>39</v>
      </c>
      <c r="E487" t="s">
        <v>97</v>
      </c>
      <c r="F487">
        <v>2025</v>
      </c>
      <c r="G487" t="s">
        <v>250</v>
      </c>
      <c r="H487">
        <v>92</v>
      </c>
      <c r="I487">
        <v>255</v>
      </c>
      <c r="J487" t="s">
        <v>270</v>
      </c>
      <c r="K487">
        <v>11</v>
      </c>
      <c r="L487" s="5">
        <v>30948.27</v>
      </c>
      <c r="M487" t="s">
        <v>288</v>
      </c>
      <c r="N487" t="s">
        <v>356</v>
      </c>
      <c r="O487" s="1">
        <v>1</v>
      </c>
      <c r="P487" s="1" t="str">
        <f>IFERROR(IF(ISNUMBER(Table1[[#This Row],[Safety_Rating2]]), REPT("★", Table1[[#This Row],[Safety_Rating2]]) &amp; REPT("☆", 5-Table1[[#This Row],[Safety_Rating2]]), "Unknown"), "Unknown")</f>
        <v>★★★☆☆</v>
      </c>
      <c r="Q487" s="1">
        <v>3</v>
      </c>
      <c r="R487">
        <v>17839</v>
      </c>
      <c r="S487">
        <v>5</v>
      </c>
      <c r="T487" s="7">
        <f t="shared" si="7"/>
        <v>552086188.52999997</v>
      </c>
      <c r="U487" s="3">
        <f>Table1[[#This Row],[Range_km]]/Table1[[#This Row],[Battery_Capacity_kWh]]</f>
        <v>2.7717391304347827</v>
      </c>
      <c r="V487" s="4">
        <f>Table1[[#This Row],[Price_USD]]/Table1[[#This Row],[Range_km]]</f>
        <v>121.36576470588236</v>
      </c>
      <c r="W487" s="1" t="str">
        <f>_xlfn.IFS(Table1[[#This Row],[Price_USD]]&gt;80000,"Luxury", Table1[[#This Row],[Price_USD]]&gt;40000,"Premium",Table1[[#This Row],[Price_USD]]&lt;40000,"Budget")</f>
        <v>Budget</v>
      </c>
    </row>
    <row r="488" spans="3:23" x14ac:dyDescent="0.35">
      <c r="C488">
        <v>487</v>
      </c>
      <c r="D488" t="s">
        <v>47</v>
      </c>
      <c r="E488" t="s">
        <v>125</v>
      </c>
      <c r="F488">
        <v>2025</v>
      </c>
      <c r="G488" t="s">
        <v>262</v>
      </c>
      <c r="H488">
        <v>110.7</v>
      </c>
      <c r="I488">
        <v>554</v>
      </c>
      <c r="J488" t="s">
        <v>269</v>
      </c>
      <c r="K488">
        <v>9.4</v>
      </c>
      <c r="L488" s="5">
        <v>135716.96</v>
      </c>
      <c r="M488" t="s">
        <v>306</v>
      </c>
      <c r="N488" t="s">
        <v>350</v>
      </c>
      <c r="O488" s="1">
        <v>3</v>
      </c>
      <c r="P488" s="1" t="str">
        <f>IFERROR(IF(ISNUMBER(Table1[[#This Row],[Safety_Rating2]]), REPT("★", Table1[[#This Row],[Safety_Rating2]]) &amp; REPT("☆", 5-Table1[[#This Row],[Safety_Rating2]]), "Unknown"), "Unknown")</f>
        <v>★★★☆☆</v>
      </c>
      <c r="Q488" s="1">
        <v>3</v>
      </c>
      <c r="R488">
        <v>17054</v>
      </c>
      <c r="S488">
        <v>5</v>
      </c>
      <c r="T488" s="7">
        <f t="shared" si="7"/>
        <v>2314517035.8399997</v>
      </c>
      <c r="U488" s="3">
        <f>Table1[[#This Row],[Range_km]]/Table1[[#This Row],[Battery_Capacity_kWh]]</f>
        <v>5.0045167118337845</v>
      </c>
      <c r="V488" s="4">
        <f>Table1[[#This Row],[Price_USD]]/Table1[[#This Row],[Range_km]]</f>
        <v>244.97646209386281</v>
      </c>
      <c r="W488" s="1" t="str">
        <f>_xlfn.IFS(Table1[[#This Row],[Price_USD]]&gt;80000,"Luxury", Table1[[#This Row],[Price_USD]]&gt;40000,"Premium",Table1[[#This Row],[Price_USD]]&lt;40000,"Budget")</f>
        <v>Luxury</v>
      </c>
    </row>
    <row r="489" spans="3:23" x14ac:dyDescent="0.35">
      <c r="C489">
        <v>488</v>
      </c>
      <c r="D489" t="s">
        <v>49</v>
      </c>
      <c r="E489" t="s">
        <v>228</v>
      </c>
      <c r="F489">
        <v>2016</v>
      </c>
      <c r="G489" t="s">
        <v>254</v>
      </c>
      <c r="H489">
        <v>91.7</v>
      </c>
      <c r="I489">
        <v>366</v>
      </c>
      <c r="J489" t="s">
        <v>270</v>
      </c>
      <c r="K489">
        <v>9.1999999999999993</v>
      </c>
      <c r="L489" s="5">
        <v>49203.28</v>
      </c>
      <c r="M489" t="s">
        <v>335</v>
      </c>
      <c r="N489" t="s">
        <v>351</v>
      </c>
      <c r="O489" s="1">
        <v>1</v>
      </c>
      <c r="P489" s="1" t="str">
        <f>IFERROR(IF(ISNUMBER(Table1[[#This Row],[Safety_Rating2]]), REPT("★", Table1[[#This Row],[Safety_Rating2]]) &amp; REPT("☆", 5-Table1[[#This Row],[Safety_Rating2]]), "Unknown"), "Unknown")</f>
        <v>★★★★☆</v>
      </c>
      <c r="Q489" s="1">
        <v>4</v>
      </c>
      <c r="R489">
        <v>16556</v>
      </c>
      <c r="S489">
        <v>3</v>
      </c>
      <c r="T489" s="7">
        <f t="shared" si="7"/>
        <v>814609503.67999995</v>
      </c>
      <c r="U489" s="3">
        <f>Table1[[#This Row],[Range_km]]/Table1[[#This Row],[Battery_Capacity_kWh]]</f>
        <v>3.9912758996728459</v>
      </c>
      <c r="V489" s="4">
        <f>Table1[[#This Row],[Price_USD]]/Table1[[#This Row],[Range_km]]</f>
        <v>134.43519125683059</v>
      </c>
      <c r="W489" s="1" t="str">
        <f>_xlfn.IFS(Table1[[#This Row],[Price_USD]]&gt;80000,"Luxury", Table1[[#This Row],[Price_USD]]&gt;40000,"Premium",Table1[[#This Row],[Price_USD]]&lt;40000,"Budget")</f>
        <v>Premium</v>
      </c>
    </row>
    <row r="490" spans="3:23" x14ac:dyDescent="0.35">
      <c r="C490">
        <v>489</v>
      </c>
      <c r="D490" t="s">
        <v>64</v>
      </c>
      <c r="E490" t="s">
        <v>212</v>
      </c>
      <c r="F490">
        <v>2020</v>
      </c>
      <c r="G490" t="s">
        <v>263</v>
      </c>
      <c r="H490">
        <v>101.5</v>
      </c>
      <c r="I490">
        <v>281</v>
      </c>
      <c r="J490" t="s">
        <v>272</v>
      </c>
      <c r="K490">
        <v>1</v>
      </c>
      <c r="L490" s="5">
        <v>108115.49</v>
      </c>
      <c r="M490" t="s">
        <v>287</v>
      </c>
      <c r="N490" t="s">
        <v>374</v>
      </c>
      <c r="O490" s="1">
        <v>5</v>
      </c>
      <c r="P490" s="1" t="str">
        <f>IFERROR(IF(ISNUMBER(Table1[[#This Row],[Safety_Rating2]]), REPT("★", Table1[[#This Row],[Safety_Rating2]]) &amp; REPT("☆", 5-Table1[[#This Row],[Safety_Rating2]]), "Unknown"), "Unknown")</f>
        <v>★★★☆☆</v>
      </c>
      <c r="Q490" s="1">
        <v>3</v>
      </c>
      <c r="R490">
        <v>19057</v>
      </c>
      <c r="S490">
        <v>5</v>
      </c>
      <c r="T490" s="7">
        <f t="shared" si="7"/>
        <v>2060356892.9300001</v>
      </c>
      <c r="U490" s="3">
        <f>Table1[[#This Row],[Range_km]]/Table1[[#This Row],[Battery_Capacity_kWh]]</f>
        <v>2.7684729064039408</v>
      </c>
      <c r="V490" s="4">
        <f>Table1[[#This Row],[Price_USD]]/Table1[[#This Row],[Range_km]]</f>
        <v>384.75263345195731</v>
      </c>
      <c r="W490" s="1" t="str">
        <f>_xlfn.IFS(Table1[[#This Row],[Price_USD]]&gt;80000,"Luxury", Table1[[#This Row],[Price_USD]]&gt;40000,"Premium",Table1[[#This Row],[Price_USD]]&lt;40000,"Budget")</f>
        <v>Luxury</v>
      </c>
    </row>
    <row r="491" spans="3:23" x14ac:dyDescent="0.35">
      <c r="C491">
        <v>490</v>
      </c>
      <c r="D491" t="s">
        <v>57</v>
      </c>
      <c r="E491" t="s">
        <v>136</v>
      </c>
      <c r="F491">
        <v>2020</v>
      </c>
      <c r="G491" t="s">
        <v>263</v>
      </c>
      <c r="H491">
        <v>57</v>
      </c>
      <c r="I491">
        <v>501</v>
      </c>
      <c r="J491" t="s">
        <v>265</v>
      </c>
      <c r="K491">
        <v>8.6999999999999993</v>
      </c>
      <c r="L491" s="5">
        <v>92360</v>
      </c>
      <c r="M491" t="s">
        <v>298</v>
      </c>
      <c r="N491" t="s">
        <v>349</v>
      </c>
      <c r="O491" s="1">
        <v>4</v>
      </c>
      <c r="P491" s="1" t="str">
        <f>IFERROR(IF(ISNUMBER(Table1[[#This Row],[Safety_Rating2]]), REPT("★", Table1[[#This Row],[Safety_Rating2]]) &amp; REPT("☆", 5-Table1[[#This Row],[Safety_Rating2]]), "Unknown"), "Unknown")</f>
        <v>★★★★☆</v>
      </c>
      <c r="Q491" s="1">
        <v>4</v>
      </c>
      <c r="R491">
        <v>3210</v>
      </c>
      <c r="S491">
        <v>3</v>
      </c>
      <c r="T491" s="7">
        <f t="shared" si="7"/>
        <v>296475600</v>
      </c>
      <c r="U491" s="3">
        <f>Table1[[#This Row],[Range_km]]/Table1[[#This Row],[Battery_Capacity_kWh]]</f>
        <v>8.7894736842105257</v>
      </c>
      <c r="V491" s="4">
        <f>Table1[[#This Row],[Price_USD]]/Table1[[#This Row],[Range_km]]</f>
        <v>184.35129740518963</v>
      </c>
      <c r="W491" s="1" t="str">
        <f>_xlfn.IFS(Table1[[#This Row],[Price_USD]]&gt;80000,"Luxury", Table1[[#This Row],[Price_USD]]&gt;40000,"Premium",Table1[[#This Row],[Price_USD]]&lt;40000,"Budget")</f>
        <v>Luxury</v>
      </c>
    </row>
    <row r="492" spans="3:23" x14ac:dyDescent="0.35">
      <c r="C492">
        <v>491</v>
      </c>
      <c r="D492" t="s">
        <v>57</v>
      </c>
      <c r="E492" t="s">
        <v>203</v>
      </c>
      <c r="F492">
        <v>2021</v>
      </c>
      <c r="G492" t="s">
        <v>256</v>
      </c>
      <c r="H492">
        <v>32</v>
      </c>
      <c r="I492">
        <v>317</v>
      </c>
      <c r="J492" t="s">
        <v>265</v>
      </c>
      <c r="K492">
        <v>6</v>
      </c>
      <c r="L492" s="5">
        <v>83539.69</v>
      </c>
      <c r="M492" t="s">
        <v>310</v>
      </c>
      <c r="N492" t="s">
        <v>356</v>
      </c>
      <c r="O492" s="1">
        <v>4</v>
      </c>
      <c r="P492" s="1" t="str">
        <f>IFERROR(IF(ISNUMBER(Table1[[#This Row],[Safety_Rating2]]), REPT("★", Table1[[#This Row],[Safety_Rating2]]) &amp; REPT("☆", 5-Table1[[#This Row],[Safety_Rating2]]), "Unknown"), "Unknown")</f>
        <v>★★★★☆</v>
      </c>
      <c r="Q492" s="1">
        <v>4</v>
      </c>
      <c r="R492">
        <v>19146</v>
      </c>
      <c r="S492">
        <v>4</v>
      </c>
      <c r="T492" s="7">
        <f t="shared" si="7"/>
        <v>1599450904.74</v>
      </c>
      <c r="U492" s="3">
        <f>Table1[[#This Row],[Range_km]]/Table1[[#This Row],[Battery_Capacity_kWh]]</f>
        <v>9.90625</v>
      </c>
      <c r="V492" s="4">
        <f>Table1[[#This Row],[Price_USD]]/Table1[[#This Row],[Range_km]]</f>
        <v>263.53214511041011</v>
      </c>
      <c r="W492" s="1" t="str">
        <f>_xlfn.IFS(Table1[[#This Row],[Price_USD]]&gt;80000,"Luxury", Table1[[#This Row],[Price_USD]]&gt;40000,"Premium",Table1[[#This Row],[Price_USD]]&lt;40000,"Budget")</f>
        <v>Luxury</v>
      </c>
    </row>
    <row r="493" spans="3:23" x14ac:dyDescent="0.35">
      <c r="C493">
        <v>492</v>
      </c>
      <c r="D493" t="s">
        <v>16</v>
      </c>
      <c r="E493" t="s">
        <v>69</v>
      </c>
      <c r="F493">
        <v>2022</v>
      </c>
      <c r="G493" t="s">
        <v>250</v>
      </c>
      <c r="H493">
        <v>141</v>
      </c>
      <c r="I493">
        <v>350</v>
      </c>
      <c r="J493" t="s">
        <v>274</v>
      </c>
      <c r="K493">
        <v>10</v>
      </c>
      <c r="L493" s="5">
        <v>47321.54</v>
      </c>
      <c r="M493" t="s">
        <v>304</v>
      </c>
      <c r="N493" t="s">
        <v>373</v>
      </c>
      <c r="O493" s="1">
        <v>1</v>
      </c>
      <c r="P493" s="1" t="str">
        <f>IFERROR(IF(ISNUMBER(Table1[[#This Row],[Safety_Rating2]]), REPT("★", Table1[[#This Row],[Safety_Rating2]]) &amp; REPT("☆", 5-Table1[[#This Row],[Safety_Rating2]]), "Unknown"), "Unknown")</f>
        <v>★★★★★</v>
      </c>
      <c r="Q493" s="1">
        <v>5</v>
      </c>
      <c r="R493">
        <v>3868</v>
      </c>
      <c r="S493">
        <v>5</v>
      </c>
      <c r="T493" s="7">
        <f t="shared" si="7"/>
        <v>183039716.72</v>
      </c>
      <c r="U493" s="3">
        <f>Table1[[#This Row],[Range_km]]/Table1[[#This Row],[Battery_Capacity_kWh]]</f>
        <v>2.4822695035460991</v>
      </c>
      <c r="V493" s="4">
        <f>Table1[[#This Row],[Price_USD]]/Table1[[#This Row],[Range_km]]</f>
        <v>135.20439999999999</v>
      </c>
      <c r="W493" s="1" t="str">
        <f>_xlfn.IFS(Table1[[#This Row],[Price_USD]]&gt;80000,"Luxury", Table1[[#This Row],[Price_USD]]&gt;40000,"Premium",Table1[[#This Row],[Price_USD]]&lt;40000,"Budget")</f>
        <v>Premium</v>
      </c>
    </row>
    <row r="494" spans="3:23" x14ac:dyDescent="0.35">
      <c r="C494">
        <v>493</v>
      </c>
      <c r="D494" t="s">
        <v>53</v>
      </c>
      <c r="E494" t="s">
        <v>127</v>
      </c>
      <c r="F494">
        <v>2022</v>
      </c>
      <c r="G494" t="s">
        <v>258</v>
      </c>
      <c r="H494">
        <v>117</v>
      </c>
      <c r="I494">
        <v>583</v>
      </c>
      <c r="J494" t="s">
        <v>279</v>
      </c>
      <c r="K494">
        <v>11.1</v>
      </c>
      <c r="L494" s="5">
        <v>44251.93</v>
      </c>
      <c r="M494" t="s">
        <v>294</v>
      </c>
      <c r="N494" t="s">
        <v>367</v>
      </c>
      <c r="O494" s="2" t="s">
        <v>376</v>
      </c>
      <c r="P494" s="1" t="str">
        <f>IFERROR(IF(ISNUMBER(Table1[[#This Row],[Safety_Rating2]]), REPT("★", Table1[[#This Row],[Safety_Rating2]]) &amp; REPT("☆", 5-Table1[[#This Row],[Safety_Rating2]]), "Unknown"), "Unknown")</f>
        <v>★★★★★</v>
      </c>
      <c r="Q494" s="1">
        <v>5</v>
      </c>
      <c r="R494">
        <v>5023</v>
      </c>
      <c r="S494">
        <v>3</v>
      </c>
      <c r="T494" s="7">
        <f t="shared" si="7"/>
        <v>222277444.39000002</v>
      </c>
      <c r="U494" s="3">
        <f>Table1[[#This Row],[Range_km]]/Table1[[#This Row],[Battery_Capacity_kWh]]</f>
        <v>4.982905982905983</v>
      </c>
      <c r="V494" s="4">
        <f>Table1[[#This Row],[Price_USD]]/Table1[[#This Row],[Range_km]]</f>
        <v>75.90382504288165</v>
      </c>
      <c r="W494" s="1" t="str">
        <f>_xlfn.IFS(Table1[[#This Row],[Price_USD]]&gt;80000,"Luxury", Table1[[#This Row],[Price_USD]]&gt;40000,"Premium",Table1[[#This Row],[Price_USD]]&lt;40000,"Budget")</f>
        <v>Premium</v>
      </c>
    </row>
    <row r="495" spans="3:23" x14ac:dyDescent="0.35">
      <c r="C495">
        <v>494</v>
      </c>
      <c r="D495" t="s">
        <v>52</v>
      </c>
      <c r="E495" t="s">
        <v>219</v>
      </c>
      <c r="F495">
        <v>2020</v>
      </c>
      <c r="G495" t="s">
        <v>263</v>
      </c>
      <c r="H495">
        <v>58.2</v>
      </c>
      <c r="I495">
        <v>114</v>
      </c>
      <c r="J495" t="s">
        <v>265</v>
      </c>
      <c r="K495">
        <v>2.1</v>
      </c>
      <c r="L495" s="5">
        <v>100754.91</v>
      </c>
      <c r="M495" t="s">
        <v>334</v>
      </c>
      <c r="N495" t="s">
        <v>353</v>
      </c>
      <c r="O495" s="1">
        <v>1</v>
      </c>
      <c r="P495" s="1" t="str">
        <f>IFERROR(IF(ISNUMBER(Table1[[#This Row],[Safety_Rating2]]), REPT("★", Table1[[#This Row],[Safety_Rating2]]) &amp; REPT("☆", 5-Table1[[#This Row],[Safety_Rating2]]), "Unknown"), "Unknown")</f>
        <v>★★★☆☆</v>
      </c>
      <c r="Q495" s="1">
        <v>3</v>
      </c>
      <c r="R495">
        <v>4008</v>
      </c>
      <c r="S495">
        <v>5</v>
      </c>
      <c r="T495" s="7">
        <f t="shared" si="7"/>
        <v>403825679.28000003</v>
      </c>
      <c r="U495" s="3">
        <f>Table1[[#This Row],[Range_km]]/Table1[[#This Row],[Battery_Capacity_kWh]]</f>
        <v>1.9587628865979381</v>
      </c>
      <c r="V495" s="4">
        <f>Table1[[#This Row],[Price_USD]]/Table1[[#This Row],[Range_km]]</f>
        <v>883.81500000000005</v>
      </c>
      <c r="W495" s="1" t="str">
        <f>_xlfn.IFS(Table1[[#This Row],[Price_USD]]&gt;80000,"Luxury", Table1[[#This Row],[Price_USD]]&gt;40000,"Premium",Table1[[#This Row],[Price_USD]]&lt;40000,"Budget")</f>
        <v>Luxury</v>
      </c>
    </row>
    <row r="496" spans="3:23" x14ac:dyDescent="0.35">
      <c r="C496">
        <v>495</v>
      </c>
      <c r="D496" t="s">
        <v>63</v>
      </c>
      <c r="E496" t="s">
        <v>150</v>
      </c>
      <c r="F496">
        <v>2015</v>
      </c>
      <c r="G496" t="s">
        <v>253</v>
      </c>
      <c r="H496">
        <v>82.6</v>
      </c>
      <c r="I496">
        <v>258</v>
      </c>
      <c r="J496" t="s">
        <v>266</v>
      </c>
      <c r="K496">
        <v>10.9</v>
      </c>
      <c r="L496" s="5">
        <v>123761.92</v>
      </c>
      <c r="M496" t="s">
        <v>308</v>
      </c>
      <c r="N496" t="s">
        <v>360</v>
      </c>
      <c r="O496" s="2" t="s">
        <v>376</v>
      </c>
      <c r="P496" s="1" t="str">
        <f>IFERROR(IF(ISNUMBER(Table1[[#This Row],[Safety_Rating2]]), REPT("★", Table1[[#This Row],[Safety_Rating2]]) &amp; REPT("☆", 5-Table1[[#This Row],[Safety_Rating2]]), "Unknown"), "Unknown")</f>
        <v>★★★★☆</v>
      </c>
      <c r="Q496" s="1">
        <v>4</v>
      </c>
      <c r="R496">
        <v>14715</v>
      </c>
      <c r="S496">
        <v>3</v>
      </c>
      <c r="T496" s="7">
        <f t="shared" si="7"/>
        <v>1821156652.8</v>
      </c>
      <c r="U496" s="3">
        <f>Table1[[#This Row],[Range_km]]/Table1[[#This Row],[Battery_Capacity_kWh]]</f>
        <v>3.1234866828087169</v>
      </c>
      <c r="V496" s="4">
        <f>Table1[[#This Row],[Price_USD]]/Table1[[#This Row],[Range_km]]</f>
        <v>479.69736434108529</v>
      </c>
      <c r="W496" s="1" t="str">
        <f>_xlfn.IFS(Table1[[#This Row],[Price_USD]]&gt;80000,"Luxury", Table1[[#This Row],[Price_USD]]&gt;40000,"Premium",Table1[[#This Row],[Price_USD]]&lt;40000,"Budget")</f>
        <v>Luxury</v>
      </c>
    </row>
    <row r="497" spans="3:23" x14ac:dyDescent="0.35">
      <c r="C497">
        <v>496</v>
      </c>
      <c r="D497" t="s">
        <v>64</v>
      </c>
      <c r="E497" t="s">
        <v>165</v>
      </c>
      <c r="F497">
        <v>2016</v>
      </c>
      <c r="G497" t="s">
        <v>264</v>
      </c>
      <c r="H497">
        <v>101.2</v>
      </c>
      <c r="I497">
        <v>419</v>
      </c>
      <c r="J497" t="s">
        <v>274</v>
      </c>
      <c r="K497">
        <v>5</v>
      </c>
      <c r="L497" s="5">
        <v>138029.32999999999</v>
      </c>
      <c r="M497" t="s">
        <v>323</v>
      </c>
      <c r="N497" t="s">
        <v>351</v>
      </c>
      <c r="O497" s="2" t="s">
        <v>376</v>
      </c>
      <c r="P497" s="1" t="str">
        <f>IFERROR(IF(ISNUMBER(Table1[[#This Row],[Safety_Rating2]]), REPT("★", Table1[[#This Row],[Safety_Rating2]]) &amp; REPT("☆", 5-Table1[[#This Row],[Safety_Rating2]]), "Unknown"), "Unknown")</f>
        <v>★★★★☆</v>
      </c>
      <c r="Q497" s="1">
        <v>4</v>
      </c>
      <c r="R497">
        <v>2900</v>
      </c>
      <c r="S497">
        <v>3</v>
      </c>
      <c r="T497" s="7">
        <f t="shared" si="7"/>
        <v>400285056.99999994</v>
      </c>
      <c r="U497" s="3">
        <f>Table1[[#This Row],[Range_km]]/Table1[[#This Row],[Battery_Capacity_kWh]]</f>
        <v>4.1403162055335967</v>
      </c>
      <c r="V497" s="4">
        <f>Table1[[#This Row],[Price_USD]]/Table1[[#This Row],[Range_km]]</f>
        <v>329.42560859188541</v>
      </c>
      <c r="W497" s="1" t="str">
        <f>_xlfn.IFS(Table1[[#This Row],[Price_USD]]&gt;80000,"Luxury", Table1[[#This Row],[Price_USD]]&gt;40000,"Premium",Table1[[#This Row],[Price_USD]]&lt;40000,"Budget")</f>
        <v>Luxury</v>
      </c>
    </row>
    <row r="498" spans="3:23" x14ac:dyDescent="0.35">
      <c r="C498">
        <v>497</v>
      </c>
      <c r="D498" t="s">
        <v>57</v>
      </c>
      <c r="E498" t="s">
        <v>136</v>
      </c>
      <c r="F498">
        <v>2024</v>
      </c>
      <c r="G498" t="s">
        <v>257</v>
      </c>
      <c r="H498">
        <v>123.5</v>
      </c>
      <c r="I498">
        <v>462</v>
      </c>
      <c r="J498" t="s">
        <v>273</v>
      </c>
      <c r="K498">
        <v>7</v>
      </c>
      <c r="L498" s="5">
        <v>44853.79</v>
      </c>
      <c r="M498" t="s">
        <v>301</v>
      </c>
      <c r="N498" t="s">
        <v>336</v>
      </c>
      <c r="O498" s="1">
        <v>4</v>
      </c>
      <c r="P498" s="1" t="str">
        <f>IFERROR(IF(ISNUMBER(Table1[[#This Row],[Safety_Rating2]]), REPT("★", Table1[[#This Row],[Safety_Rating2]]) &amp; REPT("☆", 5-Table1[[#This Row],[Safety_Rating2]]), "Unknown"), "Unknown")</f>
        <v>★★★★★</v>
      </c>
      <c r="Q498" s="1">
        <v>5</v>
      </c>
      <c r="R498">
        <v>17096</v>
      </c>
      <c r="S498">
        <v>3</v>
      </c>
      <c r="T498" s="7">
        <f t="shared" si="7"/>
        <v>766820393.84000003</v>
      </c>
      <c r="U498" s="3">
        <f>Table1[[#This Row],[Range_km]]/Table1[[#This Row],[Battery_Capacity_kWh]]</f>
        <v>3.7408906882591095</v>
      </c>
      <c r="V498" s="4">
        <f>Table1[[#This Row],[Price_USD]]/Table1[[#This Row],[Range_km]]</f>
        <v>97.08612554112554</v>
      </c>
      <c r="W498" s="1" t="str">
        <f>_xlfn.IFS(Table1[[#This Row],[Price_USD]]&gt;80000,"Luxury", Table1[[#This Row],[Price_USD]]&gt;40000,"Premium",Table1[[#This Row],[Price_USD]]&lt;40000,"Budget")</f>
        <v>Premium</v>
      </c>
    </row>
    <row r="499" spans="3:23" x14ac:dyDescent="0.35">
      <c r="C499">
        <v>498</v>
      </c>
      <c r="D499" t="s">
        <v>23</v>
      </c>
      <c r="E499" t="s">
        <v>148</v>
      </c>
      <c r="F499">
        <v>2023</v>
      </c>
      <c r="G499" t="s">
        <v>255</v>
      </c>
      <c r="H499">
        <v>22.4</v>
      </c>
      <c r="I499">
        <v>437</v>
      </c>
      <c r="J499" t="s">
        <v>276</v>
      </c>
      <c r="K499">
        <v>11.6</v>
      </c>
      <c r="L499" s="5">
        <v>62995.5</v>
      </c>
      <c r="M499" t="s">
        <v>318</v>
      </c>
      <c r="N499" t="s">
        <v>345</v>
      </c>
      <c r="O499" s="1">
        <v>4</v>
      </c>
      <c r="P499" s="1" t="str">
        <f>IFERROR(IF(ISNUMBER(Table1[[#This Row],[Safety_Rating2]]), REPT("★", Table1[[#This Row],[Safety_Rating2]]) &amp; REPT("☆", 5-Table1[[#This Row],[Safety_Rating2]]), "Unknown"), "Unknown")</f>
        <v>★★★★★</v>
      </c>
      <c r="Q499" s="1">
        <v>5</v>
      </c>
      <c r="R499">
        <v>10499</v>
      </c>
      <c r="S499">
        <v>4</v>
      </c>
      <c r="T499" s="7">
        <f t="shared" si="7"/>
        <v>661389754.5</v>
      </c>
      <c r="U499" s="3">
        <f>Table1[[#This Row],[Range_km]]/Table1[[#This Row],[Battery_Capacity_kWh]]</f>
        <v>19.508928571428573</v>
      </c>
      <c r="V499" s="4">
        <f>Table1[[#This Row],[Price_USD]]/Table1[[#This Row],[Range_km]]</f>
        <v>144.15446224256294</v>
      </c>
      <c r="W499" s="1" t="str">
        <f>_xlfn.IFS(Table1[[#This Row],[Price_USD]]&gt;80000,"Luxury", Table1[[#This Row],[Price_USD]]&gt;40000,"Premium",Table1[[#This Row],[Price_USD]]&lt;40000,"Budget")</f>
        <v>Premium</v>
      </c>
    </row>
    <row r="500" spans="3:23" x14ac:dyDescent="0.35">
      <c r="C500">
        <v>499</v>
      </c>
      <c r="D500" t="s">
        <v>21</v>
      </c>
      <c r="E500" t="s">
        <v>230</v>
      </c>
      <c r="F500">
        <v>2022</v>
      </c>
      <c r="G500" t="s">
        <v>251</v>
      </c>
      <c r="H500">
        <v>141.4</v>
      </c>
      <c r="I500">
        <v>274</v>
      </c>
      <c r="J500" t="s">
        <v>274</v>
      </c>
      <c r="K500">
        <v>2.6</v>
      </c>
      <c r="L500" s="5">
        <v>32886.83</v>
      </c>
      <c r="M500" t="s">
        <v>320</v>
      </c>
      <c r="N500" t="s">
        <v>347</v>
      </c>
      <c r="O500" s="1">
        <v>0</v>
      </c>
      <c r="P500" s="1" t="str">
        <f>IFERROR(IF(ISNUMBER(Table1[[#This Row],[Safety_Rating2]]), REPT("★", Table1[[#This Row],[Safety_Rating2]]) &amp; REPT("☆", 5-Table1[[#This Row],[Safety_Rating2]]), "Unknown"), "Unknown")</f>
        <v>Unknown</v>
      </c>
      <c r="Q500" s="2" t="s">
        <v>376</v>
      </c>
      <c r="R500">
        <v>5510</v>
      </c>
      <c r="S500">
        <v>4</v>
      </c>
      <c r="T500" s="7">
        <f t="shared" si="7"/>
        <v>181206433.30000001</v>
      </c>
      <c r="U500" s="3">
        <f>Table1[[#This Row],[Range_km]]/Table1[[#This Row],[Battery_Capacity_kWh]]</f>
        <v>1.9377652050919376</v>
      </c>
      <c r="V500" s="4">
        <f>Table1[[#This Row],[Price_USD]]/Table1[[#This Row],[Range_km]]</f>
        <v>120.02492700729928</v>
      </c>
      <c r="W500" s="1" t="str">
        <f>_xlfn.IFS(Table1[[#This Row],[Price_USD]]&gt;80000,"Luxury", Table1[[#This Row],[Price_USD]]&gt;40000,"Premium",Table1[[#This Row],[Price_USD]]&lt;40000,"Budget")</f>
        <v>Budget</v>
      </c>
    </row>
    <row r="501" spans="3:23" x14ac:dyDescent="0.35">
      <c r="C501">
        <v>500</v>
      </c>
      <c r="D501" t="s">
        <v>44</v>
      </c>
      <c r="E501" t="s">
        <v>115</v>
      </c>
      <c r="F501">
        <v>2019</v>
      </c>
      <c r="G501" t="s">
        <v>264</v>
      </c>
      <c r="H501">
        <v>31.7</v>
      </c>
      <c r="I501">
        <v>257</v>
      </c>
      <c r="J501" t="s">
        <v>274</v>
      </c>
      <c r="K501">
        <v>8.3000000000000007</v>
      </c>
      <c r="L501" s="5">
        <v>37069.65</v>
      </c>
      <c r="M501" t="s">
        <v>307</v>
      </c>
      <c r="N501" t="s">
        <v>346</v>
      </c>
      <c r="O501" s="2" t="s">
        <v>376</v>
      </c>
      <c r="P501" s="1" t="str">
        <f>IFERROR(IF(ISNUMBER(Table1[[#This Row],[Safety_Rating2]]), REPT("★", Table1[[#This Row],[Safety_Rating2]]) &amp; REPT("☆", 5-Table1[[#This Row],[Safety_Rating2]]), "Unknown"), "Unknown")</f>
        <v>★★★★☆</v>
      </c>
      <c r="Q501" s="1">
        <v>4</v>
      </c>
      <c r="R501">
        <v>4668</v>
      </c>
      <c r="S501">
        <v>4</v>
      </c>
      <c r="T501" s="7">
        <f t="shared" si="7"/>
        <v>173041126.20000002</v>
      </c>
      <c r="U501" s="3">
        <f>Table1[[#This Row],[Range_km]]/Table1[[#This Row],[Battery_Capacity_kWh]]</f>
        <v>8.1072555205047312</v>
      </c>
      <c r="V501" s="4">
        <f>Table1[[#This Row],[Price_USD]]/Table1[[#This Row],[Range_km]]</f>
        <v>144.23988326848249</v>
      </c>
      <c r="W501" s="1" t="str">
        <f>_xlfn.IFS(Table1[[#This Row],[Price_USD]]&gt;80000,"Luxury", Table1[[#This Row],[Price_USD]]&gt;40000,"Premium",Table1[[#This Row],[Price_USD]]&lt;40000,"Budget")</f>
        <v>Budget</v>
      </c>
    </row>
    <row r="502" spans="3:23" x14ac:dyDescent="0.35">
      <c r="C502">
        <v>501</v>
      </c>
      <c r="D502" t="s">
        <v>24</v>
      </c>
      <c r="E502" t="s">
        <v>77</v>
      </c>
      <c r="F502">
        <v>2021</v>
      </c>
      <c r="G502" t="s">
        <v>251</v>
      </c>
      <c r="H502">
        <v>136.9</v>
      </c>
      <c r="I502">
        <v>126</v>
      </c>
      <c r="J502" t="s">
        <v>277</v>
      </c>
      <c r="K502">
        <v>3.3</v>
      </c>
      <c r="L502" s="5">
        <v>101640.55</v>
      </c>
      <c r="M502" t="s">
        <v>298</v>
      </c>
      <c r="N502" t="s">
        <v>373</v>
      </c>
      <c r="O502" s="1">
        <v>4</v>
      </c>
      <c r="P502" s="1" t="str">
        <f>IFERROR(IF(ISNUMBER(Table1[[#This Row],[Safety_Rating2]]), REPT("★", Table1[[#This Row],[Safety_Rating2]]) &amp; REPT("☆", 5-Table1[[#This Row],[Safety_Rating2]]), "Unknown"), "Unknown")</f>
        <v>★★★☆☆</v>
      </c>
      <c r="Q502" s="1">
        <v>3</v>
      </c>
      <c r="R502">
        <v>10431</v>
      </c>
      <c r="S502">
        <v>4</v>
      </c>
      <c r="T502" s="7">
        <f t="shared" si="7"/>
        <v>1060212577.0500001</v>
      </c>
      <c r="U502" s="3">
        <f>Table1[[#This Row],[Range_km]]/Table1[[#This Row],[Battery_Capacity_kWh]]</f>
        <v>0.92037983929875822</v>
      </c>
      <c r="V502" s="4">
        <f>Table1[[#This Row],[Price_USD]]/Table1[[#This Row],[Range_km]]</f>
        <v>806.67103174603176</v>
      </c>
      <c r="W502" s="1" t="str">
        <f>_xlfn.IFS(Table1[[#This Row],[Price_USD]]&gt;80000,"Luxury", Table1[[#This Row],[Price_USD]]&gt;40000,"Premium",Table1[[#This Row],[Price_USD]]&lt;40000,"Budget")</f>
        <v>Luxury</v>
      </c>
    </row>
    <row r="503" spans="3:23" x14ac:dyDescent="0.35">
      <c r="C503">
        <v>502</v>
      </c>
      <c r="D503" t="s">
        <v>17</v>
      </c>
      <c r="E503" t="s">
        <v>95</v>
      </c>
      <c r="F503">
        <v>2016</v>
      </c>
      <c r="G503" t="s">
        <v>262</v>
      </c>
      <c r="H503">
        <v>23.8</v>
      </c>
      <c r="I503">
        <v>424</v>
      </c>
      <c r="J503" t="s">
        <v>268</v>
      </c>
      <c r="K503">
        <v>11</v>
      </c>
      <c r="L503" s="5">
        <v>32234.74</v>
      </c>
      <c r="M503" t="s">
        <v>301</v>
      </c>
      <c r="N503" t="s">
        <v>366</v>
      </c>
      <c r="O503" s="1">
        <v>1</v>
      </c>
      <c r="P503" s="1" t="str">
        <f>IFERROR(IF(ISNUMBER(Table1[[#This Row],[Safety_Rating2]]), REPT("★", Table1[[#This Row],[Safety_Rating2]]) &amp; REPT("☆", 5-Table1[[#This Row],[Safety_Rating2]]), "Unknown"), "Unknown")</f>
        <v>★★★☆☆</v>
      </c>
      <c r="Q503" s="1">
        <v>3</v>
      </c>
      <c r="R503">
        <v>9981</v>
      </c>
      <c r="S503">
        <v>5</v>
      </c>
      <c r="T503" s="7">
        <f t="shared" si="7"/>
        <v>321734939.94</v>
      </c>
      <c r="U503" s="3">
        <f>Table1[[#This Row],[Range_km]]/Table1[[#This Row],[Battery_Capacity_kWh]]</f>
        <v>17.815126050420169</v>
      </c>
      <c r="V503" s="4">
        <f>Table1[[#This Row],[Price_USD]]/Table1[[#This Row],[Range_km]]</f>
        <v>76.025330188679249</v>
      </c>
      <c r="W503" s="1" t="str">
        <f>_xlfn.IFS(Table1[[#This Row],[Price_USD]]&gt;80000,"Luxury", Table1[[#This Row],[Price_USD]]&gt;40000,"Premium",Table1[[#This Row],[Price_USD]]&lt;40000,"Budget")</f>
        <v>Budget</v>
      </c>
    </row>
    <row r="504" spans="3:23" x14ac:dyDescent="0.35">
      <c r="C504">
        <v>503</v>
      </c>
      <c r="D504" t="s">
        <v>39</v>
      </c>
      <c r="E504" t="s">
        <v>97</v>
      </c>
      <c r="F504">
        <v>2016</v>
      </c>
      <c r="G504" t="s">
        <v>251</v>
      </c>
      <c r="H504">
        <v>102.7</v>
      </c>
      <c r="I504">
        <v>204</v>
      </c>
      <c r="J504" t="s">
        <v>265</v>
      </c>
      <c r="K504">
        <v>4.8</v>
      </c>
      <c r="L504" s="5">
        <v>148237.04999999999</v>
      </c>
      <c r="M504" t="s">
        <v>295</v>
      </c>
      <c r="N504" t="s">
        <v>345</v>
      </c>
      <c r="O504" s="1">
        <v>3</v>
      </c>
      <c r="P504" s="1" t="str">
        <f>IFERROR(IF(ISNUMBER(Table1[[#This Row],[Safety_Rating2]]), REPT("★", Table1[[#This Row],[Safety_Rating2]]) &amp; REPT("☆", 5-Table1[[#This Row],[Safety_Rating2]]), "Unknown"), "Unknown")</f>
        <v>★★★☆☆</v>
      </c>
      <c r="Q504" s="1">
        <v>3</v>
      </c>
      <c r="R504">
        <v>32</v>
      </c>
      <c r="S504">
        <v>4</v>
      </c>
      <c r="T504" s="7">
        <f t="shared" si="7"/>
        <v>4743585.5999999996</v>
      </c>
      <c r="U504" s="3">
        <f>Table1[[#This Row],[Range_km]]/Table1[[#This Row],[Battery_Capacity_kWh]]</f>
        <v>1.9863680623174294</v>
      </c>
      <c r="V504" s="4">
        <f>Table1[[#This Row],[Price_USD]]/Table1[[#This Row],[Range_km]]</f>
        <v>726.65220588235286</v>
      </c>
      <c r="W504" s="1" t="str">
        <f>_xlfn.IFS(Table1[[#This Row],[Price_USD]]&gt;80000,"Luxury", Table1[[#This Row],[Price_USD]]&gt;40000,"Premium",Table1[[#This Row],[Price_USD]]&lt;40000,"Budget")</f>
        <v>Luxury</v>
      </c>
    </row>
    <row r="505" spans="3:23" x14ac:dyDescent="0.35">
      <c r="C505">
        <v>504</v>
      </c>
      <c r="D505" t="s">
        <v>45</v>
      </c>
      <c r="E505" t="s">
        <v>120</v>
      </c>
      <c r="F505">
        <v>2025</v>
      </c>
      <c r="G505" t="s">
        <v>260</v>
      </c>
      <c r="H505">
        <v>20.100000000000001</v>
      </c>
      <c r="I505">
        <v>577</v>
      </c>
      <c r="J505" t="s">
        <v>271</v>
      </c>
      <c r="K505">
        <v>3.6</v>
      </c>
      <c r="L505" s="5">
        <v>60106.67</v>
      </c>
      <c r="M505" t="s">
        <v>300</v>
      </c>
      <c r="N505" t="s">
        <v>352</v>
      </c>
      <c r="O505" s="1">
        <v>5</v>
      </c>
      <c r="P505" s="1" t="str">
        <f>IFERROR(IF(ISNUMBER(Table1[[#This Row],[Safety_Rating2]]), REPT("★", Table1[[#This Row],[Safety_Rating2]]) &amp; REPT("☆", 5-Table1[[#This Row],[Safety_Rating2]]), "Unknown"), "Unknown")</f>
        <v>★★★★☆</v>
      </c>
      <c r="Q505" s="1">
        <v>4</v>
      </c>
      <c r="R505">
        <v>1490</v>
      </c>
      <c r="S505">
        <v>3</v>
      </c>
      <c r="T505" s="7">
        <f t="shared" si="7"/>
        <v>89558938.299999997</v>
      </c>
      <c r="U505" s="3">
        <f>Table1[[#This Row],[Range_km]]/Table1[[#This Row],[Battery_Capacity_kWh]]</f>
        <v>28.706467661691541</v>
      </c>
      <c r="V505" s="4">
        <f>Table1[[#This Row],[Price_USD]]/Table1[[#This Row],[Range_km]]</f>
        <v>104.17100519930676</v>
      </c>
      <c r="W505" s="1" t="str">
        <f>_xlfn.IFS(Table1[[#This Row],[Price_USD]]&gt;80000,"Luxury", Table1[[#This Row],[Price_USD]]&gt;40000,"Premium",Table1[[#This Row],[Price_USD]]&lt;40000,"Budget")</f>
        <v>Premium</v>
      </c>
    </row>
    <row r="506" spans="3:23" x14ac:dyDescent="0.35">
      <c r="C506">
        <v>505</v>
      </c>
      <c r="D506" t="s">
        <v>67</v>
      </c>
      <c r="E506" t="s">
        <v>208</v>
      </c>
      <c r="F506">
        <v>2019</v>
      </c>
      <c r="G506" t="s">
        <v>256</v>
      </c>
      <c r="H506">
        <v>71.400000000000006</v>
      </c>
      <c r="I506">
        <v>162</v>
      </c>
      <c r="J506" t="s">
        <v>265</v>
      </c>
      <c r="K506">
        <v>8.8000000000000007</v>
      </c>
      <c r="L506" s="5">
        <v>149858.54999999999</v>
      </c>
      <c r="M506" t="s">
        <v>317</v>
      </c>
      <c r="N506" t="s">
        <v>357</v>
      </c>
      <c r="O506" s="1">
        <v>2</v>
      </c>
      <c r="P506" s="1" t="str">
        <f>IFERROR(IF(ISNUMBER(Table1[[#This Row],[Safety_Rating2]]), REPT("★", Table1[[#This Row],[Safety_Rating2]]) &amp; REPT("☆", 5-Table1[[#This Row],[Safety_Rating2]]), "Unknown"), "Unknown")</f>
        <v>★★★★★</v>
      </c>
      <c r="Q506" s="1">
        <v>5</v>
      </c>
      <c r="R506">
        <v>8564</v>
      </c>
      <c r="S506">
        <v>5</v>
      </c>
      <c r="T506" s="7">
        <f t="shared" si="7"/>
        <v>1283388622.1999998</v>
      </c>
      <c r="U506" s="3">
        <f>Table1[[#This Row],[Range_km]]/Table1[[#This Row],[Battery_Capacity_kWh]]</f>
        <v>2.26890756302521</v>
      </c>
      <c r="V506" s="4">
        <f>Table1[[#This Row],[Price_USD]]/Table1[[#This Row],[Range_km]]</f>
        <v>925.05277777777769</v>
      </c>
      <c r="W506" s="1" t="str">
        <f>_xlfn.IFS(Table1[[#This Row],[Price_USD]]&gt;80000,"Luxury", Table1[[#This Row],[Price_USD]]&gt;40000,"Premium",Table1[[#This Row],[Price_USD]]&lt;40000,"Budget")</f>
        <v>Luxury</v>
      </c>
    </row>
    <row r="507" spans="3:23" x14ac:dyDescent="0.35">
      <c r="C507">
        <v>506</v>
      </c>
      <c r="D507" t="s">
        <v>34</v>
      </c>
      <c r="E507" t="s">
        <v>92</v>
      </c>
      <c r="F507">
        <v>2018</v>
      </c>
      <c r="G507" t="s">
        <v>257</v>
      </c>
      <c r="H507">
        <v>147.80000000000001</v>
      </c>
      <c r="I507">
        <v>274</v>
      </c>
      <c r="J507" t="s">
        <v>277</v>
      </c>
      <c r="K507">
        <v>5.8</v>
      </c>
      <c r="L507" s="5">
        <v>101941.64</v>
      </c>
      <c r="M507" t="s">
        <v>335</v>
      </c>
      <c r="N507" t="s">
        <v>362</v>
      </c>
      <c r="O507" s="1">
        <v>0</v>
      </c>
      <c r="P507" s="1" t="str">
        <f>IFERROR(IF(ISNUMBER(Table1[[#This Row],[Safety_Rating2]]), REPT("★", Table1[[#This Row],[Safety_Rating2]]) &amp; REPT("☆", 5-Table1[[#This Row],[Safety_Rating2]]), "Unknown"), "Unknown")</f>
        <v>Unknown</v>
      </c>
      <c r="Q507" s="2" t="s">
        <v>376</v>
      </c>
      <c r="R507">
        <v>313</v>
      </c>
      <c r="S507">
        <v>5</v>
      </c>
      <c r="T507" s="7">
        <f t="shared" si="7"/>
        <v>31907733.32</v>
      </c>
      <c r="U507" s="3">
        <f>Table1[[#This Row],[Range_km]]/Table1[[#This Row],[Battery_Capacity_kWh]]</f>
        <v>1.8538565629228685</v>
      </c>
      <c r="V507" s="4">
        <f>Table1[[#This Row],[Price_USD]]/Table1[[#This Row],[Range_km]]</f>
        <v>372.04978102189779</v>
      </c>
      <c r="W507" s="1" t="str">
        <f>_xlfn.IFS(Table1[[#This Row],[Price_USD]]&gt;80000,"Luxury", Table1[[#This Row],[Price_USD]]&gt;40000,"Premium",Table1[[#This Row],[Price_USD]]&lt;40000,"Budget")</f>
        <v>Luxury</v>
      </c>
    </row>
    <row r="508" spans="3:23" x14ac:dyDescent="0.35">
      <c r="C508">
        <v>507</v>
      </c>
      <c r="D508" t="s">
        <v>37</v>
      </c>
      <c r="E508" t="s">
        <v>94</v>
      </c>
      <c r="F508">
        <v>2023</v>
      </c>
      <c r="G508" t="s">
        <v>255</v>
      </c>
      <c r="H508">
        <v>110.5</v>
      </c>
      <c r="I508">
        <v>350</v>
      </c>
      <c r="J508" t="s">
        <v>269</v>
      </c>
      <c r="K508">
        <v>6.7</v>
      </c>
      <c r="L508" s="5">
        <v>124476.63</v>
      </c>
      <c r="M508" t="s">
        <v>286</v>
      </c>
      <c r="N508" t="s">
        <v>348</v>
      </c>
      <c r="O508" s="1">
        <v>5</v>
      </c>
      <c r="P508" s="1" t="str">
        <f>IFERROR(IF(ISNUMBER(Table1[[#This Row],[Safety_Rating2]]), REPT("★", Table1[[#This Row],[Safety_Rating2]]) &amp; REPT("☆", 5-Table1[[#This Row],[Safety_Rating2]]), "Unknown"), "Unknown")</f>
        <v>★★★★☆</v>
      </c>
      <c r="Q508" s="1">
        <v>4</v>
      </c>
      <c r="R508">
        <v>19703</v>
      </c>
      <c r="S508">
        <v>4</v>
      </c>
      <c r="T508" s="7">
        <f t="shared" si="7"/>
        <v>2452563040.8899999</v>
      </c>
      <c r="U508" s="3">
        <f>Table1[[#This Row],[Range_km]]/Table1[[#This Row],[Battery_Capacity_kWh]]</f>
        <v>3.1674208144796379</v>
      </c>
      <c r="V508" s="4">
        <f>Table1[[#This Row],[Price_USD]]/Table1[[#This Row],[Range_km]]</f>
        <v>355.64751428571429</v>
      </c>
      <c r="W508" s="1" t="str">
        <f>_xlfn.IFS(Table1[[#This Row],[Price_USD]]&gt;80000,"Luxury", Table1[[#This Row],[Price_USD]]&gt;40000,"Premium",Table1[[#This Row],[Price_USD]]&lt;40000,"Budget")</f>
        <v>Luxury</v>
      </c>
    </row>
    <row r="509" spans="3:23" x14ac:dyDescent="0.35">
      <c r="C509">
        <v>508</v>
      </c>
      <c r="D509" t="s">
        <v>18</v>
      </c>
      <c r="E509" t="s">
        <v>231</v>
      </c>
      <c r="F509">
        <v>2015</v>
      </c>
      <c r="G509" t="s">
        <v>256</v>
      </c>
      <c r="H509">
        <v>80.2</v>
      </c>
      <c r="I509">
        <v>579</v>
      </c>
      <c r="J509" t="s">
        <v>277</v>
      </c>
      <c r="K509">
        <v>5.6</v>
      </c>
      <c r="L509" s="5">
        <v>56582.49</v>
      </c>
      <c r="M509" t="s">
        <v>335</v>
      </c>
      <c r="N509" t="s">
        <v>358</v>
      </c>
      <c r="O509" s="1">
        <v>5</v>
      </c>
      <c r="P509" s="1" t="str">
        <f>IFERROR(IF(ISNUMBER(Table1[[#This Row],[Safety_Rating2]]), REPT("★", Table1[[#This Row],[Safety_Rating2]]) &amp; REPT("☆", 5-Table1[[#This Row],[Safety_Rating2]]), "Unknown"), "Unknown")</f>
        <v>Unknown</v>
      </c>
      <c r="Q509" s="2" t="s">
        <v>376</v>
      </c>
      <c r="R509">
        <v>9934</v>
      </c>
      <c r="S509">
        <v>5</v>
      </c>
      <c r="T509" s="7">
        <f t="shared" si="7"/>
        <v>562090455.65999997</v>
      </c>
      <c r="U509" s="3">
        <f>Table1[[#This Row],[Range_km]]/Table1[[#This Row],[Battery_Capacity_kWh]]</f>
        <v>7.219451371571072</v>
      </c>
      <c r="V509" s="4">
        <f>Table1[[#This Row],[Price_USD]]/Table1[[#This Row],[Range_km]]</f>
        <v>97.724507772020715</v>
      </c>
      <c r="W509" s="1" t="str">
        <f>_xlfn.IFS(Table1[[#This Row],[Price_USD]]&gt;80000,"Luxury", Table1[[#This Row],[Price_USD]]&gt;40000,"Premium",Table1[[#This Row],[Price_USD]]&lt;40000,"Budget")</f>
        <v>Premium</v>
      </c>
    </row>
    <row r="510" spans="3:23" x14ac:dyDescent="0.35">
      <c r="C510">
        <v>509</v>
      </c>
      <c r="D510" t="s">
        <v>40</v>
      </c>
      <c r="E510" t="s">
        <v>167</v>
      </c>
      <c r="F510">
        <v>2022</v>
      </c>
      <c r="G510" t="s">
        <v>261</v>
      </c>
      <c r="H510">
        <v>24.8</v>
      </c>
      <c r="I510">
        <v>352</v>
      </c>
      <c r="J510" t="s">
        <v>277</v>
      </c>
      <c r="K510">
        <v>0.6</v>
      </c>
      <c r="L510" s="5">
        <v>148111.62</v>
      </c>
      <c r="M510" t="s">
        <v>326</v>
      </c>
      <c r="N510" t="s">
        <v>365</v>
      </c>
      <c r="O510" s="2" t="s">
        <v>376</v>
      </c>
      <c r="P510" s="1" t="str">
        <f>IFERROR(IF(ISNUMBER(Table1[[#This Row],[Safety_Rating2]]), REPT("★", Table1[[#This Row],[Safety_Rating2]]) &amp; REPT("☆", 5-Table1[[#This Row],[Safety_Rating2]]), "Unknown"), "Unknown")</f>
        <v>★★★☆☆</v>
      </c>
      <c r="Q510" s="1">
        <v>3</v>
      </c>
      <c r="R510">
        <v>18080</v>
      </c>
      <c r="S510">
        <v>3</v>
      </c>
      <c r="T510" s="7">
        <f t="shared" si="7"/>
        <v>2677858089.5999999</v>
      </c>
      <c r="U510" s="3">
        <f>Table1[[#This Row],[Range_km]]/Table1[[#This Row],[Battery_Capacity_kWh]]</f>
        <v>14.193548387096774</v>
      </c>
      <c r="V510" s="4">
        <f>Table1[[#This Row],[Price_USD]]/Table1[[#This Row],[Range_km]]</f>
        <v>420.77164772727269</v>
      </c>
      <c r="W510" s="1" t="str">
        <f>_xlfn.IFS(Table1[[#This Row],[Price_USD]]&gt;80000,"Luxury", Table1[[#This Row],[Price_USD]]&gt;40000,"Premium",Table1[[#This Row],[Price_USD]]&lt;40000,"Budget")</f>
        <v>Luxury</v>
      </c>
    </row>
    <row r="511" spans="3:23" x14ac:dyDescent="0.35">
      <c r="C511">
        <v>510</v>
      </c>
      <c r="D511" t="s">
        <v>27</v>
      </c>
      <c r="E511" t="s">
        <v>187</v>
      </c>
      <c r="F511">
        <v>2024</v>
      </c>
      <c r="G511" t="s">
        <v>257</v>
      </c>
      <c r="H511">
        <v>108.7</v>
      </c>
      <c r="I511">
        <v>389</v>
      </c>
      <c r="J511" t="s">
        <v>276</v>
      </c>
      <c r="K511">
        <v>1.3</v>
      </c>
      <c r="L511" s="5">
        <v>45389.57</v>
      </c>
      <c r="M511" t="s">
        <v>324</v>
      </c>
      <c r="N511" t="s">
        <v>362</v>
      </c>
      <c r="O511" s="1">
        <v>4</v>
      </c>
      <c r="P511" s="1" t="str">
        <f>IFERROR(IF(ISNUMBER(Table1[[#This Row],[Safety_Rating2]]), REPT("★", Table1[[#This Row],[Safety_Rating2]]) &amp; REPT("☆", 5-Table1[[#This Row],[Safety_Rating2]]), "Unknown"), "Unknown")</f>
        <v>★★★★★</v>
      </c>
      <c r="Q511" s="1">
        <v>5</v>
      </c>
      <c r="R511">
        <v>8989</v>
      </c>
      <c r="S511">
        <v>3</v>
      </c>
      <c r="T511" s="7">
        <f t="shared" si="7"/>
        <v>408006844.73000002</v>
      </c>
      <c r="U511" s="3">
        <f>Table1[[#This Row],[Range_km]]/Table1[[#This Row],[Battery_Capacity_kWh]]</f>
        <v>3.578656853725851</v>
      </c>
      <c r="V511" s="4">
        <f>Table1[[#This Row],[Price_USD]]/Table1[[#This Row],[Range_km]]</f>
        <v>116.68269922879178</v>
      </c>
      <c r="W511" s="1" t="str">
        <f>_xlfn.IFS(Table1[[#This Row],[Price_USD]]&gt;80000,"Luxury", Table1[[#This Row],[Price_USD]]&gt;40000,"Premium",Table1[[#This Row],[Price_USD]]&lt;40000,"Budget")</f>
        <v>Premium</v>
      </c>
    </row>
    <row r="512" spans="3:23" x14ac:dyDescent="0.35">
      <c r="C512">
        <v>511</v>
      </c>
      <c r="D512" t="s">
        <v>33</v>
      </c>
      <c r="E512" t="s">
        <v>88</v>
      </c>
      <c r="F512">
        <v>2025</v>
      </c>
      <c r="G512" t="s">
        <v>254</v>
      </c>
      <c r="H512">
        <v>99.9</v>
      </c>
      <c r="I512">
        <v>448</v>
      </c>
      <c r="J512" t="s">
        <v>266</v>
      </c>
      <c r="K512">
        <v>0.5</v>
      </c>
      <c r="L512" s="5">
        <v>81253.740000000005</v>
      </c>
      <c r="M512" t="s">
        <v>300</v>
      </c>
      <c r="N512" t="s">
        <v>344</v>
      </c>
      <c r="O512" s="1">
        <v>2</v>
      </c>
      <c r="P512" s="1" t="str">
        <f>IFERROR(IF(ISNUMBER(Table1[[#This Row],[Safety_Rating2]]), REPT("★", Table1[[#This Row],[Safety_Rating2]]) &amp; REPT("☆", 5-Table1[[#This Row],[Safety_Rating2]]), "Unknown"), "Unknown")</f>
        <v>★★★★☆</v>
      </c>
      <c r="Q512" s="1">
        <v>4</v>
      </c>
      <c r="R512">
        <v>3988</v>
      </c>
      <c r="S512">
        <v>5</v>
      </c>
      <c r="T512" s="7">
        <f t="shared" si="7"/>
        <v>324039915.12</v>
      </c>
      <c r="U512" s="3">
        <f>Table1[[#This Row],[Range_km]]/Table1[[#This Row],[Battery_Capacity_kWh]]</f>
        <v>4.4844844844844847</v>
      </c>
      <c r="V512" s="4">
        <f>Table1[[#This Row],[Price_USD]]/Table1[[#This Row],[Range_km]]</f>
        <v>181.36995535714286</v>
      </c>
      <c r="W512" s="1" t="str">
        <f>_xlfn.IFS(Table1[[#This Row],[Price_USD]]&gt;80000,"Luxury", Table1[[#This Row],[Price_USD]]&gt;40000,"Premium",Table1[[#This Row],[Price_USD]]&lt;40000,"Budget")</f>
        <v>Luxury</v>
      </c>
    </row>
    <row r="513" spans="3:23" x14ac:dyDescent="0.35">
      <c r="C513">
        <v>512</v>
      </c>
      <c r="D513" t="s">
        <v>56</v>
      </c>
      <c r="E513" t="s">
        <v>184</v>
      </c>
      <c r="F513">
        <v>2022</v>
      </c>
      <c r="G513" t="s">
        <v>261</v>
      </c>
      <c r="H513">
        <v>87.2</v>
      </c>
      <c r="I513">
        <v>122</v>
      </c>
      <c r="J513" t="s">
        <v>268</v>
      </c>
      <c r="K513">
        <v>1</v>
      </c>
      <c r="L513" s="5">
        <v>140206.98000000001</v>
      </c>
      <c r="M513" t="s">
        <v>281</v>
      </c>
      <c r="N513" t="s">
        <v>374</v>
      </c>
      <c r="O513" s="1">
        <v>3</v>
      </c>
      <c r="P513" s="1" t="str">
        <f>IFERROR(IF(ISNUMBER(Table1[[#This Row],[Safety_Rating2]]), REPT("★", Table1[[#This Row],[Safety_Rating2]]) &amp; REPT("☆", 5-Table1[[#This Row],[Safety_Rating2]]), "Unknown"), "Unknown")</f>
        <v>Unknown</v>
      </c>
      <c r="Q513" s="2" t="s">
        <v>376</v>
      </c>
      <c r="R513">
        <v>18737</v>
      </c>
      <c r="S513">
        <v>3</v>
      </c>
      <c r="T513" s="7">
        <f t="shared" si="7"/>
        <v>2627058184.2600002</v>
      </c>
      <c r="U513" s="3">
        <f>Table1[[#This Row],[Range_km]]/Table1[[#This Row],[Battery_Capacity_kWh]]</f>
        <v>1.3990825688073394</v>
      </c>
      <c r="V513" s="4">
        <f>Table1[[#This Row],[Price_USD]]/Table1[[#This Row],[Range_km]]</f>
        <v>1149.2375409836066</v>
      </c>
      <c r="W513" s="1" t="str">
        <f>_xlfn.IFS(Table1[[#This Row],[Price_USD]]&gt;80000,"Luxury", Table1[[#This Row],[Price_USD]]&gt;40000,"Premium",Table1[[#This Row],[Price_USD]]&lt;40000,"Budget")</f>
        <v>Luxury</v>
      </c>
    </row>
    <row r="514" spans="3:23" x14ac:dyDescent="0.35">
      <c r="C514">
        <v>513</v>
      </c>
      <c r="D514" t="s">
        <v>67</v>
      </c>
      <c r="E514" t="s">
        <v>232</v>
      </c>
      <c r="F514">
        <v>2021</v>
      </c>
      <c r="G514" t="s">
        <v>256</v>
      </c>
      <c r="H514">
        <v>139.19999999999999</v>
      </c>
      <c r="I514">
        <v>200</v>
      </c>
      <c r="J514" t="s">
        <v>276</v>
      </c>
      <c r="K514">
        <v>4.3</v>
      </c>
      <c r="L514" s="5">
        <v>37541.29</v>
      </c>
      <c r="M514" t="s">
        <v>326</v>
      </c>
      <c r="N514" t="s">
        <v>349</v>
      </c>
      <c r="O514" s="2" t="s">
        <v>376</v>
      </c>
      <c r="P514" s="1" t="str">
        <f>IFERROR(IF(ISNUMBER(Table1[[#This Row],[Safety_Rating2]]), REPT("★", Table1[[#This Row],[Safety_Rating2]]) &amp; REPT("☆", 5-Table1[[#This Row],[Safety_Rating2]]), "Unknown"), "Unknown")</f>
        <v>Unknown</v>
      </c>
      <c r="Q514" s="2" t="s">
        <v>376</v>
      </c>
      <c r="R514">
        <v>10954</v>
      </c>
      <c r="S514">
        <v>4</v>
      </c>
      <c r="T514" s="7">
        <f t="shared" ref="T514:T577" si="8">L514*R514</f>
        <v>411227290.66000003</v>
      </c>
      <c r="U514" s="3">
        <f>Table1[[#This Row],[Range_km]]/Table1[[#This Row],[Battery_Capacity_kWh]]</f>
        <v>1.4367816091954024</v>
      </c>
      <c r="V514" s="4">
        <f>Table1[[#This Row],[Price_USD]]/Table1[[#This Row],[Range_km]]</f>
        <v>187.70645000000002</v>
      </c>
      <c r="W514" s="1" t="str">
        <f>_xlfn.IFS(Table1[[#This Row],[Price_USD]]&gt;80000,"Luxury", Table1[[#This Row],[Price_USD]]&gt;40000,"Premium",Table1[[#This Row],[Price_USD]]&lt;40000,"Budget")</f>
        <v>Budget</v>
      </c>
    </row>
    <row r="515" spans="3:23" x14ac:dyDescent="0.35">
      <c r="C515">
        <v>514</v>
      </c>
      <c r="D515" t="s">
        <v>32</v>
      </c>
      <c r="E515" t="s">
        <v>85</v>
      </c>
      <c r="F515">
        <v>2022</v>
      </c>
      <c r="G515" t="s">
        <v>252</v>
      </c>
      <c r="H515">
        <v>144.6</v>
      </c>
      <c r="I515">
        <v>526</v>
      </c>
      <c r="J515" t="s">
        <v>267</v>
      </c>
      <c r="K515">
        <v>9.9</v>
      </c>
      <c r="L515" s="5">
        <v>92361.01</v>
      </c>
      <c r="M515" t="s">
        <v>298</v>
      </c>
      <c r="N515" t="s">
        <v>348</v>
      </c>
      <c r="O515" s="1">
        <v>4</v>
      </c>
      <c r="P515" s="1" t="str">
        <f>IFERROR(IF(ISNUMBER(Table1[[#This Row],[Safety_Rating2]]), REPT("★", Table1[[#This Row],[Safety_Rating2]]) &amp; REPT("☆", 5-Table1[[#This Row],[Safety_Rating2]]), "Unknown"), "Unknown")</f>
        <v>Unknown</v>
      </c>
      <c r="Q515" s="2" t="s">
        <v>376</v>
      </c>
      <c r="R515">
        <v>14629</v>
      </c>
      <c r="S515">
        <v>5</v>
      </c>
      <c r="T515" s="7">
        <f t="shared" si="8"/>
        <v>1351149215.29</v>
      </c>
      <c r="U515" s="3">
        <f>Table1[[#This Row],[Range_km]]/Table1[[#This Row],[Battery_Capacity_kWh]]</f>
        <v>3.6376210235131397</v>
      </c>
      <c r="V515" s="4">
        <f>Table1[[#This Row],[Price_USD]]/Table1[[#This Row],[Range_km]]</f>
        <v>175.59127376425855</v>
      </c>
      <c r="W515" s="1" t="str">
        <f>_xlfn.IFS(Table1[[#This Row],[Price_USD]]&gt;80000,"Luxury", Table1[[#This Row],[Price_USD]]&gt;40000,"Premium",Table1[[#This Row],[Price_USD]]&lt;40000,"Budget")</f>
        <v>Luxury</v>
      </c>
    </row>
    <row r="516" spans="3:23" x14ac:dyDescent="0.35">
      <c r="C516">
        <v>515</v>
      </c>
      <c r="D516" t="s">
        <v>26</v>
      </c>
      <c r="E516" t="s">
        <v>79</v>
      </c>
      <c r="F516">
        <v>2015</v>
      </c>
      <c r="G516" t="s">
        <v>255</v>
      </c>
      <c r="H516">
        <v>24.3</v>
      </c>
      <c r="I516">
        <v>260</v>
      </c>
      <c r="J516" t="s">
        <v>280</v>
      </c>
      <c r="K516">
        <v>9.5</v>
      </c>
      <c r="L516" s="5">
        <v>37440.269999999997</v>
      </c>
      <c r="M516" t="s">
        <v>332</v>
      </c>
      <c r="N516" t="s">
        <v>374</v>
      </c>
      <c r="O516" s="2" t="s">
        <v>376</v>
      </c>
      <c r="P516" s="1" t="str">
        <f>IFERROR(IF(ISNUMBER(Table1[[#This Row],[Safety_Rating2]]), REPT("★", Table1[[#This Row],[Safety_Rating2]]) &amp; REPT("☆", 5-Table1[[#This Row],[Safety_Rating2]]), "Unknown"), "Unknown")</f>
        <v>★★★☆☆</v>
      </c>
      <c r="Q516" s="1">
        <v>3</v>
      </c>
      <c r="R516">
        <v>1828</v>
      </c>
      <c r="S516">
        <v>5</v>
      </c>
      <c r="T516" s="7">
        <f t="shared" si="8"/>
        <v>68440813.559999987</v>
      </c>
      <c r="U516" s="3">
        <f>Table1[[#This Row],[Range_km]]/Table1[[#This Row],[Battery_Capacity_kWh]]</f>
        <v>10.699588477366255</v>
      </c>
      <c r="V516" s="4">
        <f>Table1[[#This Row],[Price_USD]]/Table1[[#This Row],[Range_km]]</f>
        <v>144.00103846153846</v>
      </c>
      <c r="W516" s="1" t="str">
        <f>_xlfn.IFS(Table1[[#This Row],[Price_USD]]&gt;80000,"Luxury", Table1[[#This Row],[Price_USD]]&gt;40000,"Premium",Table1[[#This Row],[Price_USD]]&lt;40000,"Budget")</f>
        <v>Budget</v>
      </c>
    </row>
    <row r="517" spans="3:23" x14ac:dyDescent="0.35">
      <c r="C517">
        <v>516</v>
      </c>
      <c r="D517" t="s">
        <v>28</v>
      </c>
      <c r="E517" t="s">
        <v>233</v>
      </c>
      <c r="F517">
        <v>2021</v>
      </c>
      <c r="G517" t="s">
        <v>253</v>
      </c>
      <c r="H517">
        <v>32.5</v>
      </c>
      <c r="I517">
        <v>485</v>
      </c>
      <c r="J517" t="s">
        <v>274</v>
      </c>
      <c r="K517">
        <v>3.2</v>
      </c>
      <c r="L517" s="5">
        <v>101949.1</v>
      </c>
      <c r="M517" t="s">
        <v>302</v>
      </c>
      <c r="N517" t="s">
        <v>355</v>
      </c>
      <c r="O517" s="2" t="s">
        <v>376</v>
      </c>
      <c r="P517" s="1" t="str">
        <f>IFERROR(IF(ISNUMBER(Table1[[#This Row],[Safety_Rating2]]), REPT("★", Table1[[#This Row],[Safety_Rating2]]) &amp; REPT("☆", 5-Table1[[#This Row],[Safety_Rating2]]), "Unknown"), "Unknown")</f>
        <v>★★★★★</v>
      </c>
      <c r="Q517" s="1">
        <v>5</v>
      </c>
      <c r="R517">
        <v>3318</v>
      </c>
      <c r="S517">
        <v>4</v>
      </c>
      <c r="T517" s="7">
        <f t="shared" si="8"/>
        <v>338267113.80000001</v>
      </c>
      <c r="U517" s="3">
        <f>Table1[[#This Row],[Range_km]]/Table1[[#This Row],[Battery_Capacity_kWh]]</f>
        <v>14.923076923076923</v>
      </c>
      <c r="V517" s="4">
        <f>Table1[[#This Row],[Price_USD]]/Table1[[#This Row],[Range_km]]</f>
        <v>210.20432989690724</v>
      </c>
      <c r="W517" s="1" t="str">
        <f>_xlfn.IFS(Table1[[#This Row],[Price_USD]]&gt;80000,"Luxury", Table1[[#This Row],[Price_USD]]&gt;40000,"Premium",Table1[[#This Row],[Price_USD]]&lt;40000,"Budget")</f>
        <v>Luxury</v>
      </c>
    </row>
    <row r="518" spans="3:23" x14ac:dyDescent="0.35">
      <c r="C518">
        <v>517</v>
      </c>
      <c r="D518" t="s">
        <v>60</v>
      </c>
      <c r="E518" t="s">
        <v>177</v>
      </c>
      <c r="F518">
        <v>2022</v>
      </c>
      <c r="G518" t="s">
        <v>254</v>
      </c>
      <c r="H518">
        <v>62.7</v>
      </c>
      <c r="I518">
        <v>198</v>
      </c>
      <c r="J518" t="s">
        <v>272</v>
      </c>
      <c r="K518">
        <v>1.7</v>
      </c>
      <c r="L518" s="5">
        <v>101421.01</v>
      </c>
      <c r="M518" t="s">
        <v>324</v>
      </c>
      <c r="N518" t="s">
        <v>366</v>
      </c>
      <c r="O518" s="1">
        <v>1</v>
      </c>
      <c r="P518" s="1" t="str">
        <f>IFERROR(IF(ISNUMBER(Table1[[#This Row],[Safety_Rating2]]), REPT("★", Table1[[#This Row],[Safety_Rating2]]) &amp; REPT("☆", 5-Table1[[#This Row],[Safety_Rating2]]), "Unknown"), "Unknown")</f>
        <v>★★★★★</v>
      </c>
      <c r="Q518" s="1">
        <v>5</v>
      </c>
      <c r="R518">
        <v>8397</v>
      </c>
      <c r="S518">
        <v>4</v>
      </c>
      <c r="T518" s="7">
        <f t="shared" si="8"/>
        <v>851632220.96999991</v>
      </c>
      <c r="U518" s="3">
        <f>Table1[[#This Row],[Range_km]]/Table1[[#This Row],[Battery_Capacity_kWh]]</f>
        <v>3.1578947368421053</v>
      </c>
      <c r="V518" s="4">
        <f>Table1[[#This Row],[Price_USD]]/Table1[[#This Row],[Range_km]]</f>
        <v>512.22732323232322</v>
      </c>
      <c r="W518" s="1" t="str">
        <f>_xlfn.IFS(Table1[[#This Row],[Price_USD]]&gt;80000,"Luxury", Table1[[#This Row],[Price_USD]]&gt;40000,"Premium",Table1[[#This Row],[Price_USD]]&lt;40000,"Budget")</f>
        <v>Luxury</v>
      </c>
    </row>
    <row r="519" spans="3:23" x14ac:dyDescent="0.35">
      <c r="C519">
        <v>518</v>
      </c>
      <c r="D519" t="s">
        <v>39</v>
      </c>
      <c r="E519" t="s">
        <v>97</v>
      </c>
      <c r="F519">
        <v>2024</v>
      </c>
      <c r="G519" t="s">
        <v>262</v>
      </c>
      <c r="H519">
        <v>44.2</v>
      </c>
      <c r="I519">
        <v>170</v>
      </c>
      <c r="J519" t="s">
        <v>267</v>
      </c>
      <c r="K519">
        <v>1.2</v>
      </c>
      <c r="L519" s="5">
        <v>67400.02</v>
      </c>
      <c r="M519" t="s">
        <v>317</v>
      </c>
      <c r="N519" t="s">
        <v>371</v>
      </c>
      <c r="O519" s="1">
        <v>2</v>
      </c>
      <c r="P519" s="1" t="str">
        <f>IFERROR(IF(ISNUMBER(Table1[[#This Row],[Safety_Rating2]]), REPT("★", Table1[[#This Row],[Safety_Rating2]]) &amp; REPT("☆", 5-Table1[[#This Row],[Safety_Rating2]]), "Unknown"), "Unknown")</f>
        <v>★★★☆☆</v>
      </c>
      <c r="Q519" s="1">
        <v>3</v>
      </c>
      <c r="R519">
        <v>4830</v>
      </c>
      <c r="S519">
        <v>4</v>
      </c>
      <c r="T519" s="7">
        <f t="shared" si="8"/>
        <v>325542096.60000002</v>
      </c>
      <c r="U519" s="3">
        <f>Table1[[#This Row],[Range_km]]/Table1[[#This Row],[Battery_Capacity_kWh]]</f>
        <v>3.8461538461538458</v>
      </c>
      <c r="V519" s="4">
        <f>Table1[[#This Row],[Price_USD]]/Table1[[#This Row],[Range_km]]</f>
        <v>396.47070588235295</v>
      </c>
      <c r="W519" s="1" t="str">
        <f>_xlfn.IFS(Table1[[#This Row],[Price_USD]]&gt;80000,"Luxury", Table1[[#This Row],[Price_USD]]&gt;40000,"Premium",Table1[[#This Row],[Price_USD]]&lt;40000,"Budget")</f>
        <v>Premium</v>
      </c>
    </row>
    <row r="520" spans="3:23" x14ac:dyDescent="0.35">
      <c r="C520">
        <v>519</v>
      </c>
      <c r="D520" t="s">
        <v>61</v>
      </c>
      <c r="E520" t="s">
        <v>146</v>
      </c>
      <c r="F520">
        <v>2019</v>
      </c>
      <c r="G520" t="s">
        <v>261</v>
      </c>
      <c r="H520">
        <v>146.1</v>
      </c>
      <c r="I520">
        <v>365</v>
      </c>
      <c r="J520" t="s">
        <v>265</v>
      </c>
      <c r="K520">
        <v>1.2</v>
      </c>
      <c r="L520" s="5">
        <v>90852.94</v>
      </c>
      <c r="M520" t="s">
        <v>305</v>
      </c>
      <c r="N520" t="s">
        <v>339</v>
      </c>
      <c r="O520" s="1">
        <v>3</v>
      </c>
      <c r="P520" s="1" t="str">
        <f>IFERROR(IF(ISNUMBER(Table1[[#This Row],[Safety_Rating2]]), REPT("★", Table1[[#This Row],[Safety_Rating2]]) &amp; REPT("☆", 5-Table1[[#This Row],[Safety_Rating2]]), "Unknown"), "Unknown")</f>
        <v>★★★★★</v>
      </c>
      <c r="Q520" s="1">
        <v>5</v>
      </c>
      <c r="R520">
        <v>6594</v>
      </c>
      <c r="S520">
        <v>3</v>
      </c>
      <c r="T520" s="7">
        <f t="shared" si="8"/>
        <v>599084286.36000001</v>
      </c>
      <c r="U520" s="3">
        <f>Table1[[#This Row],[Range_km]]/Table1[[#This Row],[Battery_Capacity_kWh]]</f>
        <v>2.4982888432580426</v>
      </c>
      <c r="V520" s="4">
        <f>Table1[[#This Row],[Price_USD]]/Table1[[#This Row],[Range_km]]</f>
        <v>248.91216438356165</v>
      </c>
      <c r="W520" s="1" t="str">
        <f>_xlfn.IFS(Table1[[#This Row],[Price_USD]]&gt;80000,"Luxury", Table1[[#This Row],[Price_USD]]&gt;40000,"Premium",Table1[[#This Row],[Price_USD]]&lt;40000,"Budget")</f>
        <v>Luxury</v>
      </c>
    </row>
    <row r="521" spans="3:23" x14ac:dyDescent="0.35">
      <c r="C521">
        <v>520</v>
      </c>
      <c r="D521" t="s">
        <v>68</v>
      </c>
      <c r="E521" t="s">
        <v>214</v>
      </c>
      <c r="F521">
        <v>2025</v>
      </c>
      <c r="G521" t="s">
        <v>262</v>
      </c>
      <c r="H521">
        <v>110.3</v>
      </c>
      <c r="I521">
        <v>339</v>
      </c>
      <c r="J521" t="s">
        <v>270</v>
      </c>
      <c r="K521">
        <v>10.3</v>
      </c>
      <c r="L521" s="5">
        <v>97931.63</v>
      </c>
      <c r="M521" t="s">
        <v>323</v>
      </c>
      <c r="N521" t="s">
        <v>355</v>
      </c>
      <c r="O521" s="1">
        <v>2</v>
      </c>
      <c r="P521" s="1" t="str">
        <f>IFERROR(IF(ISNUMBER(Table1[[#This Row],[Safety_Rating2]]), REPT("★", Table1[[#This Row],[Safety_Rating2]]) &amp; REPT("☆", 5-Table1[[#This Row],[Safety_Rating2]]), "Unknown"), "Unknown")</f>
        <v>★★★☆☆</v>
      </c>
      <c r="Q521" s="1">
        <v>3</v>
      </c>
      <c r="R521">
        <v>16250</v>
      </c>
      <c r="S521">
        <v>3</v>
      </c>
      <c r="T521" s="7">
        <f t="shared" si="8"/>
        <v>1591388987.5</v>
      </c>
      <c r="U521" s="3">
        <f>Table1[[#This Row],[Range_km]]/Table1[[#This Row],[Battery_Capacity_kWh]]</f>
        <v>3.0734360834088847</v>
      </c>
      <c r="V521" s="4">
        <f>Table1[[#This Row],[Price_USD]]/Table1[[#This Row],[Range_km]]</f>
        <v>288.88386430678469</v>
      </c>
      <c r="W521" s="1" t="str">
        <f>_xlfn.IFS(Table1[[#This Row],[Price_USD]]&gt;80000,"Luxury", Table1[[#This Row],[Price_USD]]&gt;40000,"Premium",Table1[[#This Row],[Price_USD]]&lt;40000,"Budget")</f>
        <v>Luxury</v>
      </c>
    </row>
    <row r="522" spans="3:23" x14ac:dyDescent="0.35">
      <c r="C522">
        <v>521</v>
      </c>
      <c r="D522" t="s">
        <v>30</v>
      </c>
      <c r="E522" t="s">
        <v>202</v>
      </c>
      <c r="F522">
        <v>2018</v>
      </c>
      <c r="G522" t="s">
        <v>250</v>
      </c>
      <c r="H522">
        <v>49.9</v>
      </c>
      <c r="I522">
        <v>419</v>
      </c>
      <c r="J522" t="s">
        <v>277</v>
      </c>
      <c r="K522">
        <v>3.2</v>
      </c>
      <c r="L522" s="5">
        <v>118150.34</v>
      </c>
      <c r="M522" t="s">
        <v>331</v>
      </c>
      <c r="N522" t="s">
        <v>342</v>
      </c>
      <c r="O522" s="1">
        <v>3</v>
      </c>
      <c r="P522" s="1" t="str">
        <f>IFERROR(IF(ISNUMBER(Table1[[#This Row],[Safety_Rating2]]), REPT("★", Table1[[#This Row],[Safety_Rating2]]) &amp; REPT("☆", 5-Table1[[#This Row],[Safety_Rating2]]), "Unknown"), "Unknown")</f>
        <v>★★★☆☆</v>
      </c>
      <c r="Q522" s="1">
        <v>3</v>
      </c>
      <c r="R522">
        <v>11888</v>
      </c>
      <c r="S522">
        <v>3</v>
      </c>
      <c r="T522" s="7">
        <f t="shared" si="8"/>
        <v>1404571241.9200001</v>
      </c>
      <c r="U522" s="3">
        <f>Table1[[#This Row],[Range_km]]/Table1[[#This Row],[Battery_Capacity_kWh]]</f>
        <v>8.3967935871743489</v>
      </c>
      <c r="V522" s="4">
        <f>Table1[[#This Row],[Price_USD]]/Table1[[#This Row],[Range_km]]</f>
        <v>281.98171837708827</v>
      </c>
      <c r="W522" s="1" t="str">
        <f>_xlfn.IFS(Table1[[#This Row],[Price_USD]]&gt;80000,"Luxury", Table1[[#This Row],[Price_USD]]&gt;40000,"Premium",Table1[[#This Row],[Price_USD]]&lt;40000,"Budget")</f>
        <v>Luxury</v>
      </c>
    </row>
    <row r="523" spans="3:23" x14ac:dyDescent="0.35">
      <c r="C523">
        <v>522</v>
      </c>
      <c r="D523" t="s">
        <v>19</v>
      </c>
      <c r="E523" t="s">
        <v>234</v>
      </c>
      <c r="F523">
        <v>2015</v>
      </c>
      <c r="G523" t="s">
        <v>254</v>
      </c>
      <c r="H523">
        <v>35</v>
      </c>
      <c r="I523">
        <v>248</v>
      </c>
      <c r="J523" t="s">
        <v>266</v>
      </c>
      <c r="K523">
        <v>2.7</v>
      </c>
      <c r="L523" s="5">
        <v>100282.37</v>
      </c>
      <c r="M523" t="s">
        <v>291</v>
      </c>
      <c r="N523" t="s">
        <v>338</v>
      </c>
      <c r="O523" s="2" t="s">
        <v>376</v>
      </c>
      <c r="P523" s="1" t="str">
        <f>IFERROR(IF(ISNUMBER(Table1[[#This Row],[Safety_Rating2]]), REPT("★", Table1[[#This Row],[Safety_Rating2]]) &amp; REPT("☆", 5-Table1[[#This Row],[Safety_Rating2]]), "Unknown"), "Unknown")</f>
        <v>★★★☆☆</v>
      </c>
      <c r="Q523" s="1">
        <v>3</v>
      </c>
      <c r="R523">
        <v>7174</v>
      </c>
      <c r="S523">
        <v>4</v>
      </c>
      <c r="T523" s="7">
        <f t="shared" si="8"/>
        <v>719425722.38</v>
      </c>
      <c r="U523" s="3">
        <f>Table1[[#This Row],[Range_km]]/Table1[[#This Row],[Battery_Capacity_kWh]]</f>
        <v>7.0857142857142854</v>
      </c>
      <c r="V523" s="4">
        <f>Table1[[#This Row],[Price_USD]]/Table1[[#This Row],[Range_km]]</f>
        <v>404.3643951612903</v>
      </c>
      <c r="W523" s="1" t="str">
        <f>_xlfn.IFS(Table1[[#This Row],[Price_USD]]&gt;80000,"Luxury", Table1[[#This Row],[Price_USD]]&gt;40000,"Premium",Table1[[#This Row],[Price_USD]]&lt;40000,"Budget")</f>
        <v>Luxury</v>
      </c>
    </row>
    <row r="524" spans="3:23" x14ac:dyDescent="0.35">
      <c r="C524">
        <v>523</v>
      </c>
      <c r="D524" t="s">
        <v>64</v>
      </c>
      <c r="E524" t="s">
        <v>196</v>
      </c>
      <c r="F524">
        <v>2020</v>
      </c>
      <c r="G524" t="s">
        <v>251</v>
      </c>
      <c r="H524">
        <v>92.1</v>
      </c>
      <c r="I524">
        <v>191</v>
      </c>
      <c r="J524" t="s">
        <v>277</v>
      </c>
      <c r="K524">
        <v>0.7</v>
      </c>
      <c r="L524" s="5">
        <v>131145.76999999999</v>
      </c>
      <c r="M524" t="s">
        <v>313</v>
      </c>
      <c r="N524" t="s">
        <v>359</v>
      </c>
      <c r="O524" s="1">
        <v>1</v>
      </c>
      <c r="P524" s="1" t="str">
        <f>IFERROR(IF(ISNUMBER(Table1[[#This Row],[Safety_Rating2]]), REPT("★", Table1[[#This Row],[Safety_Rating2]]) &amp; REPT("☆", 5-Table1[[#This Row],[Safety_Rating2]]), "Unknown"), "Unknown")</f>
        <v>★★★☆☆</v>
      </c>
      <c r="Q524" s="1">
        <v>3</v>
      </c>
      <c r="R524">
        <v>11088</v>
      </c>
      <c r="S524">
        <v>3</v>
      </c>
      <c r="T524" s="7">
        <f t="shared" si="8"/>
        <v>1454144297.76</v>
      </c>
      <c r="U524" s="3">
        <f>Table1[[#This Row],[Range_km]]/Table1[[#This Row],[Battery_Capacity_kWh]]</f>
        <v>2.0738327904451683</v>
      </c>
      <c r="V524" s="4">
        <f>Table1[[#This Row],[Price_USD]]/Table1[[#This Row],[Range_km]]</f>
        <v>686.62706806282722</v>
      </c>
      <c r="W524" s="1" t="str">
        <f>_xlfn.IFS(Table1[[#This Row],[Price_USD]]&gt;80000,"Luxury", Table1[[#This Row],[Price_USD]]&gt;40000,"Premium",Table1[[#This Row],[Price_USD]]&lt;40000,"Budget")</f>
        <v>Luxury</v>
      </c>
    </row>
    <row r="525" spans="3:23" x14ac:dyDescent="0.35">
      <c r="C525">
        <v>524</v>
      </c>
      <c r="D525" t="s">
        <v>61</v>
      </c>
      <c r="E525" t="s">
        <v>146</v>
      </c>
      <c r="F525">
        <v>2018</v>
      </c>
      <c r="G525" t="s">
        <v>261</v>
      </c>
      <c r="H525">
        <v>125.2</v>
      </c>
      <c r="I525">
        <v>438</v>
      </c>
      <c r="J525" t="s">
        <v>276</v>
      </c>
      <c r="K525">
        <v>11.3</v>
      </c>
      <c r="L525" s="5">
        <v>147252.22</v>
      </c>
      <c r="M525" t="s">
        <v>322</v>
      </c>
      <c r="N525" t="s">
        <v>369</v>
      </c>
      <c r="O525" s="1">
        <v>0</v>
      </c>
      <c r="P525" s="1" t="str">
        <f>IFERROR(IF(ISNUMBER(Table1[[#This Row],[Safety_Rating2]]), REPT("★", Table1[[#This Row],[Safety_Rating2]]) &amp; REPT("☆", 5-Table1[[#This Row],[Safety_Rating2]]), "Unknown"), "Unknown")</f>
        <v>★★★☆☆</v>
      </c>
      <c r="Q525" s="1">
        <v>3</v>
      </c>
      <c r="R525">
        <v>6214</v>
      </c>
      <c r="S525">
        <v>3</v>
      </c>
      <c r="T525" s="7">
        <f t="shared" si="8"/>
        <v>915025295.08000004</v>
      </c>
      <c r="U525" s="3">
        <f>Table1[[#This Row],[Range_km]]/Table1[[#This Row],[Battery_Capacity_kWh]]</f>
        <v>3.4984025559105429</v>
      </c>
      <c r="V525" s="4">
        <f>Table1[[#This Row],[Price_USD]]/Table1[[#This Row],[Range_km]]</f>
        <v>336.19228310502285</v>
      </c>
      <c r="W525" s="1" t="str">
        <f>_xlfn.IFS(Table1[[#This Row],[Price_USD]]&gt;80000,"Luxury", Table1[[#This Row],[Price_USD]]&gt;40000,"Premium",Table1[[#This Row],[Price_USD]]&lt;40000,"Budget")</f>
        <v>Luxury</v>
      </c>
    </row>
    <row r="526" spans="3:23" x14ac:dyDescent="0.35">
      <c r="C526">
        <v>525</v>
      </c>
      <c r="D526" t="s">
        <v>31</v>
      </c>
      <c r="E526" t="s">
        <v>178</v>
      </c>
      <c r="F526">
        <v>2020</v>
      </c>
      <c r="G526" t="s">
        <v>261</v>
      </c>
      <c r="H526">
        <v>97.9</v>
      </c>
      <c r="I526">
        <v>600</v>
      </c>
      <c r="J526" t="s">
        <v>268</v>
      </c>
      <c r="K526">
        <v>11.1</v>
      </c>
      <c r="L526" s="5">
        <v>121569.88</v>
      </c>
      <c r="M526" t="s">
        <v>297</v>
      </c>
      <c r="N526" t="s">
        <v>343</v>
      </c>
      <c r="O526" s="1">
        <v>2</v>
      </c>
      <c r="P526" s="1" t="str">
        <f>IFERROR(IF(ISNUMBER(Table1[[#This Row],[Safety_Rating2]]), REPT("★", Table1[[#This Row],[Safety_Rating2]]) &amp; REPT("☆", 5-Table1[[#This Row],[Safety_Rating2]]), "Unknown"), "Unknown")</f>
        <v>★★★☆☆</v>
      </c>
      <c r="Q526" s="1">
        <v>3</v>
      </c>
      <c r="R526">
        <v>9177</v>
      </c>
      <c r="S526">
        <v>3</v>
      </c>
      <c r="T526" s="7">
        <f t="shared" si="8"/>
        <v>1115646788.76</v>
      </c>
      <c r="U526" s="3">
        <f>Table1[[#This Row],[Range_km]]/Table1[[#This Row],[Battery_Capacity_kWh]]</f>
        <v>6.1287027579162405</v>
      </c>
      <c r="V526" s="4">
        <f>Table1[[#This Row],[Price_USD]]/Table1[[#This Row],[Range_km]]</f>
        <v>202.61646666666667</v>
      </c>
      <c r="W526" s="1" t="str">
        <f>_xlfn.IFS(Table1[[#This Row],[Price_USD]]&gt;80000,"Luxury", Table1[[#This Row],[Price_USD]]&gt;40000,"Premium",Table1[[#This Row],[Price_USD]]&lt;40000,"Budget")</f>
        <v>Luxury</v>
      </c>
    </row>
    <row r="527" spans="3:23" x14ac:dyDescent="0.35">
      <c r="C527">
        <v>526</v>
      </c>
      <c r="D527" t="s">
        <v>42</v>
      </c>
      <c r="E527" t="s">
        <v>159</v>
      </c>
      <c r="F527">
        <v>2018</v>
      </c>
      <c r="G527" t="s">
        <v>250</v>
      </c>
      <c r="H527">
        <v>30.6</v>
      </c>
      <c r="I527">
        <v>340</v>
      </c>
      <c r="J527" t="s">
        <v>280</v>
      </c>
      <c r="K527">
        <v>2.4</v>
      </c>
      <c r="L527" s="5">
        <v>76573.899999999994</v>
      </c>
      <c r="M527" t="s">
        <v>286</v>
      </c>
      <c r="N527" t="s">
        <v>371</v>
      </c>
      <c r="O527" s="1">
        <v>4</v>
      </c>
      <c r="P527" s="1" t="str">
        <f>IFERROR(IF(ISNUMBER(Table1[[#This Row],[Safety_Rating2]]), REPT("★", Table1[[#This Row],[Safety_Rating2]]) &amp; REPT("☆", 5-Table1[[#This Row],[Safety_Rating2]]), "Unknown"), "Unknown")</f>
        <v>★★★★☆</v>
      </c>
      <c r="Q527" s="1">
        <v>4</v>
      </c>
      <c r="R527">
        <v>17218</v>
      </c>
      <c r="S527">
        <v>5</v>
      </c>
      <c r="T527" s="7">
        <f t="shared" si="8"/>
        <v>1318449410.1999998</v>
      </c>
      <c r="U527" s="3">
        <f>Table1[[#This Row],[Range_km]]/Table1[[#This Row],[Battery_Capacity_kWh]]</f>
        <v>11.111111111111111</v>
      </c>
      <c r="V527" s="4">
        <f>Table1[[#This Row],[Price_USD]]/Table1[[#This Row],[Range_km]]</f>
        <v>225.21735294117644</v>
      </c>
      <c r="W527" s="1" t="str">
        <f>_xlfn.IFS(Table1[[#This Row],[Price_USD]]&gt;80000,"Luxury", Table1[[#This Row],[Price_USD]]&gt;40000,"Premium",Table1[[#This Row],[Price_USD]]&lt;40000,"Budget")</f>
        <v>Premium</v>
      </c>
    </row>
    <row r="528" spans="3:23" x14ac:dyDescent="0.35">
      <c r="C528">
        <v>527</v>
      </c>
      <c r="D528" t="s">
        <v>48</v>
      </c>
      <c r="E528" t="s">
        <v>207</v>
      </c>
      <c r="F528">
        <v>2022</v>
      </c>
      <c r="G528" t="s">
        <v>262</v>
      </c>
      <c r="H528">
        <v>54.9</v>
      </c>
      <c r="I528">
        <v>305</v>
      </c>
      <c r="J528" t="s">
        <v>267</v>
      </c>
      <c r="K528">
        <v>2.9</v>
      </c>
      <c r="L528" s="5">
        <v>137386.16</v>
      </c>
      <c r="M528" t="s">
        <v>312</v>
      </c>
      <c r="N528" t="s">
        <v>345</v>
      </c>
      <c r="O528" s="1">
        <v>2</v>
      </c>
      <c r="P528" s="1" t="str">
        <f>IFERROR(IF(ISNUMBER(Table1[[#This Row],[Safety_Rating2]]), REPT("★", Table1[[#This Row],[Safety_Rating2]]) &amp; REPT("☆", 5-Table1[[#This Row],[Safety_Rating2]]), "Unknown"), "Unknown")</f>
        <v>★★★☆☆</v>
      </c>
      <c r="Q528" s="1">
        <v>3</v>
      </c>
      <c r="R528">
        <v>12258</v>
      </c>
      <c r="S528">
        <v>4</v>
      </c>
      <c r="T528" s="7">
        <f t="shared" si="8"/>
        <v>1684079549.28</v>
      </c>
      <c r="U528" s="3">
        <f>Table1[[#This Row],[Range_km]]/Table1[[#This Row],[Battery_Capacity_kWh]]</f>
        <v>5.5555555555555554</v>
      </c>
      <c r="V528" s="4">
        <f>Table1[[#This Row],[Price_USD]]/Table1[[#This Row],[Range_km]]</f>
        <v>450.44642622950823</v>
      </c>
      <c r="W528" s="1" t="str">
        <f>_xlfn.IFS(Table1[[#This Row],[Price_USD]]&gt;80000,"Luxury", Table1[[#This Row],[Price_USD]]&gt;40000,"Premium",Table1[[#This Row],[Price_USD]]&lt;40000,"Budget")</f>
        <v>Luxury</v>
      </c>
    </row>
    <row r="529" spans="3:23" x14ac:dyDescent="0.35">
      <c r="C529">
        <v>528</v>
      </c>
      <c r="D529" t="s">
        <v>17</v>
      </c>
      <c r="E529" t="s">
        <v>70</v>
      </c>
      <c r="F529">
        <v>2017</v>
      </c>
      <c r="G529" t="s">
        <v>264</v>
      </c>
      <c r="H529">
        <v>30.9</v>
      </c>
      <c r="I529">
        <v>327</v>
      </c>
      <c r="J529" t="s">
        <v>279</v>
      </c>
      <c r="K529">
        <v>3.1</v>
      </c>
      <c r="L529" s="5">
        <v>34937.15</v>
      </c>
      <c r="M529" t="s">
        <v>328</v>
      </c>
      <c r="N529" t="s">
        <v>355</v>
      </c>
      <c r="O529" s="1">
        <v>3</v>
      </c>
      <c r="P529" s="1" t="str">
        <f>IFERROR(IF(ISNUMBER(Table1[[#This Row],[Safety_Rating2]]), REPT("★", Table1[[#This Row],[Safety_Rating2]]) &amp; REPT("☆", 5-Table1[[#This Row],[Safety_Rating2]]), "Unknown"), "Unknown")</f>
        <v>★★★★☆</v>
      </c>
      <c r="Q529" s="1">
        <v>4</v>
      </c>
      <c r="R529">
        <v>10388</v>
      </c>
      <c r="S529">
        <v>4</v>
      </c>
      <c r="T529" s="7">
        <f t="shared" si="8"/>
        <v>362927114.19999999</v>
      </c>
      <c r="U529" s="3">
        <f>Table1[[#This Row],[Range_km]]/Table1[[#This Row],[Battery_Capacity_kWh]]</f>
        <v>10.58252427184466</v>
      </c>
      <c r="V529" s="4">
        <f>Table1[[#This Row],[Price_USD]]/Table1[[#This Row],[Range_km]]</f>
        <v>106.84143730886851</v>
      </c>
      <c r="W529" s="1" t="str">
        <f>_xlfn.IFS(Table1[[#This Row],[Price_USD]]&gt;80000,"Luxury", Table1[[#This Row],[Price_USD]]&gt;40000,"Premium",Table1[[#This Row],[Price_USD]]&lt;40000,"Budget")</f>
        <v>Budget</v>
      </c>
    </row>
    <row r="530" spans="3:23" x14ac:dyDescent="0.35">
      <c r="C530">
        <v>529</v>
      </c>
      <c r="D530" t="s">
        <v>18</v>
      </c>
      <c r="E530" t="s">
        <v>164</v>
      </c>
      <c r="F530">
        <v>2017</v>
      </c>
      <c r="G530" t="s">
        <v>262</v>
      </c>
      <c r="H530">
        <v>50.4</v>
      </c>
      <c r="I530">
        <v>430</v>
      </c>
      <c r="J530" t="s">
        <v>280</v>
      </c>
      <c r="K530">
        <v>4.5999999999999996</v>
      </c>
      <c r="L530" s="5">
        <v>39890.22</v>
      </c>
      <c r="M530" t="s">
        <v>305</v>
      </c>
      <c r="N530" t="s">
        <v>371</v>
      </c>
      <c r="O530" s="1">
        <v>5</v>
      </c>
      <c r="P530" s="1" t="str">
        <f>IFERROR(IF(ISNUMBER(Table1[[#This Row],[Safety_Rating2]]), REPT("★", Table1[[#This Row],[Safety_Rating2]]) &amp; REPT("☆", 5-Table1[[#This Row],[Safety_Rating2]]), "Unknown"), "Unknown")</f>
        <v>★★★☆☆</v>
      </c>
      <c r="Q530" s="1">
        <v>3</v>
      </c>
      <c r="R530">
        <v>3224</v>
      </c>
      <c r="S530">
        <v>3</v>
      </c>
      <c r="T530" s="7">
        <f t="shared" si="8"/>
        <v>128606069.28</v>
      </c>
      <c r="U530" s="3">
        <f>Table1[[#This Row],[Range_km]]/Table1[[#This Row],[Battery_Capacity_kWh]]</f>
        <v>8.5317460317460316</v>
      </c>
      <c r="V530" s="4">
        <f>Table1[[#This Row],[Price_USD]]/Table1[[#This Row],[Range_km]]</f>
        <v>92.7679534883721</v>
      </c>
      <c r="W530" s="1" t="str">
        <f>_xlfn.IFS(Table1[[#This Row],[Price_USD]]&gt;80000,"Luxury", Table1[[#This Row],[Price_USD]]&gt;40000,"Premium",Table1[[#This Row],[Price_USD]]&lt;40000,"Budget")</f>
        <v>Budget</v>
      </c>
    </row>
    <row r="531" spans="3:23" x14ac:dyDescent="0.35">
      <c r="C531">
        <v>530</v>
      </c>
      <c r="D531" t="s">
        <v>19</v>
      </c>
      <c r="E531" t="s">
        <v>234</v>
      </c>
      <c r="F531">
        <v>2015</v>
      </c>
      <c r="G531" t="s">
        <v>254</v>
      </c>
      <c r="H531">
        <v>46</v>
      </c>
      <c r="I531">
        <v>200</v>
      </c>
      <c r="J531" t="s">
        <v>270</v>
      </c>
      <c r="K531">
        <v>3.4</v>
      </c>
      <c r="L531" s="5">
        <v>119425.36</v>
      </c>
      <c r="M531" t="s">
        <v>311</v>
      </c>
      <c r="N531" t="s">
        <v>358</v>
      </c>
      <c r="O531" s="1">
        <v>4</v>
      </c>
      <c r="P531" s="1" t="str">
        <f>IFERROR(IF(ISNUMBER(Table1[[#This Row],[Safety_Rating2]]), REPT("★", Table1[[#This Row],[Safety_Rating2]]) &amp; REPT("☆", 5-Table1[[#This Row],[Safety_Rating2]]), "Unknown"), "Unknown")</f>
        <v>★★★★★</v>
      </c>
      <c r="Q531" s="1">
        <v>5</v>
      </c>
      <c r="R531">
        <v>17797</v>
      </c>
      <c r="S531">
        <v>4</v>
      </c>
      <c r="T531" s="7">
        <f t="shared" si="8"/>
        <v>2125413131.9200001</v>
      </c>
      <c r="U531" s="3">
        <f>Table1[[#This Row],[Range_km]]/Table1[[#This Row],[Battery_Capacity_kWh]]</f>
        <v>4.3478260869565215</v>
      </c>
      <c r="V531" s="4">
        <f>Table1[[#This Row],[Price_USD]]/Table1[[#This Row],[Range_km]]</f>
        <v>597.1268</v>
      </c>
      <c r="W531" s="1" t="str">
        <f>_xlfn.IFS(Table1[[#This Row],[Price_USD]]&gt;80000,"Luxury", Table1[[#This Row],[Price_USD]]&gt;40000,"Premium",Table1[[#This Row],[Price_USD]]&lt;40000,"Budget")</f>
        <v>Luxury</v>
      </c>
    </row>
    <row r="532" spans="3:23" x14ac:dyDescent="0.35">
      <c r="C532">
        <v>531</v>
      </c>
      <c r="D532" t="s">
        <v>30</v>
      </c>
      <c r="E532" t="s">
        <v>199</v>
      </c>
      <c r="F532">
        <v>2019</v>
      </c>
      <c r="G532" t="s">
        <v>251</v>
      </c>
      <c r="H532">
        <v>65.099999999999994</v>
      </c>
      <c r="I532">
        <v>306</v>
      </c>
      <c r="J532" t="s">
        <v>269</v>
      </c>
      <c r="K532">
        <v>10</v>
      </c>
      <c r="L532" s="5">
        <v>120936.73</v>
      </c>
      <c r="M532" t="s">
        <v>282</v>
      </c>
      <c r="N532" t="s">
        <v>372</v>
      </c>
      <c r="O532" s="1">
        <v>1</v>
      </c>
      <c r="P532" s="1" t="str">
        <f>IFERROR(IF(ISNUMBER(Table1[[#This Row],[Safety_Rating2]]), REPT("★", Table1[[#This Row],[Safety_Rating2]]) &amp; REPT("☆", 5-Table1[[#This Row],[Safety_Rating2]]), "Unknown"), "Unknown")</f>
        <v>★★★★★</v>
      </c>
      <c r="Q532" s="1">
        <v>5</v>
      </c>
      <c r="R532">
        <v>6877</v>
      </c>
      <c r="S532">
        <v>4</v>
      </c>
      <c r="T532" s="7">
        <f t="shared" si="8"/>
        <v>831681892.20999992</v>
      </c>
      <c r="U532" s="3">
        <f>Table1[[#This Row],[Range_km]]/Table1[[#This Row],[Battery_Capacity_kWh]]</f>
        <v>4.7004608294930881</v>
      </c>
      <c r="V532" s="4">
        <f>Table1[[#This Row],[Price_USD]]/Table1[[#This Row],[Range_km]]</f>
        <v>395.21807189542483</v>
      </c>
      <c r="W532" s="1" t="str">
        <f>_xlfn.IFS(Table1[[#This Row],[Price_USD]]&gt;80000,"Luxury", Table1[[#This Row],[Price_USD]]&gt;40000,"Premium",Table1[[#This Row],[Price_USD]]&lt;40000,"Budget")</f>
        <v>Luxury</v>
      </c>
    </row>
    <row r="533" spans="3:23" x14ac:dyDescent="0.35">
      <c r="C533">
        <v>532</v>
      </c>
      <c r="D533" t="s">
        <v>40</v>
      </c>
      <c r="E533" t="s">
        <v>235</v>
      </c>
      <c r="F533">
        <v>2022</v>
      </c>
      <c r="G533" t="s">
        <v>261</v>
      </c>
      <c r="H533">
        <v>122.9</v>
      </c>
      <c r="I533">
        <v>260</v>
      </c>
      <c r="J533" t="s">
        <v>277</v>
      </c>
      <c r="K533">
        <v>5.4</v>
      </c>
      <c r="L533" s="5">
        <v>143031.57</v>
      </c>
      <c r="M533" t="s">
        <v>293</v>
      </c>
      <c r="N533" t="s">
        <v>357</v>
      </c>
      <c r="O533" s="1">
        <v>4</v>
      </c>
      <c r="P533" s="1" t="str">
        <f>IFERROR(IF(ISNUMBER(Table1[[#This Row],[Safety_Rating2]]), REPT("★", Table1[[#This Row],[Safety_Rating2]]) &amp; REPT("☆", 5-Table1[[#This Row],[Safety_Rating2]]), "Unknown"), "Unknown")</f>
        <v>★★★☆☆</v>
      </c>
      <c r="Q533" s="1">
        <v>3</v>
      </c>
      <c r="R533">
        <v>10012</v>
      </c>
      <c r="S533">
        <v>5</v>
      </c>
      <c r="T533" s="7">
        <f t="shared" si="8"/>
        <v>1432032078.8400002</v>
      </c>
      <c r="U533" s="3">
        <f>Table1[[#This Row],[Range_km]]/Table1[[#This Row],[Battery_Capacity_kWh]]</f>
        <v>2.1155410903173313</v>
      </c>
      <c r="V533" s="4">
        <f>Table1[[#This Row],[Price_USD]]/Table1[[#This Row],[Range_km]]</f>
        <v>550.12142307692307</v>
      </c>
      <c r="W533" s="1" t="str">
        <f>_xlfn.IFS(Table1[[#This Row],[Price_USD]]&gt;80000,"Luxury", Table1[[#This Row],[Price_USD]]&gt;40000,"Premium",Table1[[#This Row],[Price_USD]]&lt;40000,"Budget")</f>
        <v>Luxury</v>
      </c>
    </row>
    <row r="534" spans="3:23" x14ac:dyDescent="0.35">
      <c r="C534">
        <v>533</v>
      </c>
      <c r="D534" t="s">
        <v>30</v>
      </c>
      <c r="E534" t="s">
        <v>83</v>
      </c>
      <c r="F534">
        <v>2025</v>
      </c>
      <c r="G534" t="s">
        <v>251</v>
      </c>
      <c r="H534">
        <v>66.099999999999994</v>
      </c>
      <c r="I534">
        <v>215</v>
      </c>
      <c r="J534" t="s">
        <v>274</v>
      </c>
      <c r="K534">
        <v>5.4</v>
      </c>
      <c r="L534" s="5">
        <v>120315.14</v>
      </c>
      <c r="M534" t="s">
        <v>291</v>
      </c>
      <c r="N534" t="s">
        <v>351</v>
      </c>
      <c r="O534" s="1">
        <v>4</v>
      </c>
      <c r="P534" s="1" t="str">
        <f>IFERROR(IF(ISNUMBER(Table1[[#This Row],[Safety_Rating2]]), REPT("★", Table1[[#This Row],[Safety_Rating2]]) &amp; REPT("☆", 5-Table1[[#This Row],[Safety_Rating2]]), "Unknown"), "Unknown")</f>
        <v>★★★☆☆</v>
      </c>
      <c r="Q534" s="1">
        <v>3</v>
      </c>
      <c r="R534">
        <v>5036</v>
      </c>
      <c r="S534">
        <v>4</v>
      </c>
      <c r="T534" s="7">
        <f t="shared" si="8"/>
        <v>605907045.03999996</v>
      </c>
      <c r="U534" s="3">
        <f>Table1[[#This Row],[Range_km]]/Table1[[#This Row],[Battery_Capacity_kWh]]</f>
        <v>3.2526475037821485</v>
      </c>
      <c r="V534" s="4">
        <f>Table1[[#This Row],[Price_USD]]/Table1[[#This Row],[Range_km]]</f>
        <v>559.60530232558142</v>
      </c>
      <c r="W534" s="1" t="str">
        <f>_xlfn.IFS(Table1[[#This Row],[Price_USD]]&gt;80000,"Luxury", Table1[[#This Row],[Price_USD]]&gt;40000,"Premium",Table1[[#This Row],[Price_USD]]&lt;40000,"Budget")</f>
        <v>Luxury</v>
      </c>
    </row>
    <row r="535" spans="3:23" x14ac:dyDescent="0.35">
      <c r="C535">
        <v>534</v>
      </c>
      <c r="D535" t="s">
        <v>65</v>
      </c>
      <c r="E535" t="s">
        <v>162</v>
      </c>
      <c r="F535">
        <v>2024</v>
      </c>
      <c r="G535" t="s">
        <v>255</v>
      </c>
      <c r="H535">
        <v>99</v>
      </c>
      <c r="I535">
        <v>543</v>
      </c>
      <c r="J535" t="s">
        <v>269</v>
      </c>
      <c r="K535">
        <v>11.8</v>
      </c>
      <c r="L535" s="5">
        <v>54504.55</v>
      </c>
      <c r="M535" t="s">
        <v>329</v>
      </c>
      <c r="N535" t="s">
        <v>348</v>
      </c>
      <c r="O535" s="1">
        <v>1</v>
      </c>
      <c r="P535" s="1" t="str">
        <f>IFERROR(IF(ISNUMBER(Table1[[#This Row],[Safety_Rating2]]), REPT("★", Table1[[#This Row],[Safety_Rating2]]) &amp; REPT("☆", 5-Table1[[#This Row],[Safety_Rating2]]), "Unknown"), "Unknown")</f>
        <v>★★★★☆</v>
      </c>
      <c r="Q535" s="1">
        <v>4</v>
      </c>
      <c r="R535">
        <v>9982</v>
      </c>
      <c r="S535">
        <v>3</v>
      </c>
      <c r="T535" s="7">
        <f t="shared" si="8"/>
        <v>544064418.10000002</v>
      </c>
      <c r="U535" s="3">
        <f>Table1[[#This Row],[Range_km]]/Table1[[#This Row],[Battery_Capacity_kWh]]</f>
        <v>5.4848484848484844</v>
      </c>
      <c r="V535" s="4">
        <f>Table1[[#This Row],[Price_USD]]/Table1[[#This Row],[Range_km]]</f>
        <v>100.3767034990792</v>
      </c>
      <c r="W535" s="1" t="str">
        <f>_xlfn.IFS(Table1[[#This Row],[Price_USD]]&gt;80000,"Luxury", Table1[[#This Row],[Price_USD]]&gt;40000,"Premium",Table1[[#This Row],[Price_USD]]&lt;40000,"Budget")</f>
        <v>Premium</v>
      </c>
    </row>
    <row r="536" spans="3:23" x14ac:dyDescent="0.35">
      <c r="C536">
        <v>535</v>
      </c>
      <c r="D536" t="s">
        <v>58</v>
      </c>
      <c r="E536" t="s">
        <v>188</v>
      </c>
      <c r="F536">
        <v>2025</v>
      </c>
      <c r="G536" t="s">
        <v>254</v>
      </c>
      <c r="H536">
        <v>43.1</v>
      </c>
      <c r="I536">
        <v>523</v>
      </c>
      <c r="J536" t="s">
        <v>271</v>
      </c>
      <c r="K536">
        <v>0.8</v>
      </c>
      <c r="L536" s="5">
        <v>53879.85</v>
      </c>
      <c r="M536" t="s">
        <v>283</v>
      </c>
      <c r="N536" t="s">
        <v>375</v>
      </c>
      <c r="O536" s="1">
        <v>2</v>
      </c>
      <c r="P536" s="1" t="str">
        <f>IFERROR(IF(ISNUMBER(Table1[[#This Row],[Safety_Rating2]]), REPT("★", Table1[[#This Row],[Safety_Rating2]]) &amp; REPT("☆", 5-Table1[[#This Row],[Safety_Rating2]]), "Unknown"), "Unknown")</f>
        <v>Unknown</v>
      </c>
      <c r="Q536" s="2" t="s">
        <v>376</v>
      </c>
      <c r="R536">
        <v>1882</v>
      </c>
      <c r="S536">
        <v>4</v>
      </c>
      <c r="T536" s="7">
        <f t="shared" si="8"/>
        <v>101401877.7</v>
      </c>
      <c r="U536" s="3">
        <f>Table1[[#This Row],[Range_km]]/Table1[[#This Row],[Battery_Capacity_kWh]]</f>
        <v>12.134570765661252</v>
      </c>
      <c r="V536" s="4">
        <f>Table1[[#This Row],[Price_USD]]/Table1[[#This Row],[Range_km]]</f>
        <v>103.02074569789674</v>
      </c>
      <c r="W536" s="1" t="str">
        <f>_xlfn.IFS(Table1[[#This Row],[Price_USD]]&gt;80000,"Luxury", Table1[[#This Row],[Price_USD]]&gt;40000,"Premium",Table1[[#This Row],[Price_USD]]&lt;40000,"Budget")</f>
        <v>Premium</v>
      </c>
    </row>
    <row r="537" spans="3:23" x14ac:dyDescent="0.35">
      <c r="C537">
        <v>536</v>
      </c>
      <c r="D537" t="s">
        <v>56</v>
      </c>
      <c r="E537" t="s">
        <v>205</v>
      </c>
      <c r="F537">
        <v>2017</v>
      </c>
      <c r="G537" t="s">
        <v>261</v>
      </c>
      <c r="H537">
        <v>131.80000000000001</v>
      </c>
      <c r="I537">
        <v>310</v>
      </c>
      <c r="J537" t="s">
        <v>269</v>
      </c>
      <c r="K537">
        <v>2.2999999999999998</v>
      </c>
      <c r="L537" s="5">
        <v>43289.27</v>
      </c>
      <c r="M537" t="s">
        <v>281</v>
      </c>
      <c r="N537" t="s">
        <v>367</v>
      </c>
      <c r="O537" s="1">
        <v>0</v>
      </c>
      <c r="P537" s="1" t="str">
        <f>IFERROR(IF(ISNUMBER(Table1[[#This Row],[Safety_Rating2]]), REPT("★", Table1[[#This Row],[Safety_Rating2]]) &amp; REPT("☆", 5-Table1[[#This Row],[Safety_Rating2]]), "Unknown"), "Unknown")</f>
        <v>★★★☆☆</v>
      </c>
      <c r="Q537" s="1">
        <v>3</v>
      </c>
      <c r="R537">
        <v>4257</v>
      </c>
      <c r="S537">
        <v>3</v>
      </c>
      <c r="T537" s="7">
        <f t="shared" si="8"/>
        <v>184282422.38999999</v>
      </c>
      <c r="U537" s="3">
        <f>Table1[[#This Row],[Range_km]]/Table1[[#This Row],[Battery_Capacity_kWh]]</f>
        <v>2.3520485584218509</v>
      </c>
      <c r="V537" s="4">
        <f>Table1[[#This Row],[Price_USD]]/Table1[[#This Row],[Range_km]]</f>
        <v>139.6428064516129</v>
      </c>
      <c r="W537" s="1" t="str">
        <f>_xlfn.IFS(Table1[[#This Row],[Price_USD]]&gt;80000,"Luxury", Table1[[#This Row],[Price_USD]]&gt;40000,"Premium",Table1[[#This Row],[Price_USD]]&lt;40000,"Budget")</f>
        <v>Premium</v>
      </c>
    </row>
    <row r="538" spans="3:23" x14ac:dyDescent="0.35">
      <c r="C538">
        <v>537</v>
      </c>
      <c r="D538" t="s">
        <v>61</v>
      </c>
      <c r="E538" t="s">
        <v>146</v>
      </c>
      <c r="F538">
        <v>2025</v>
      </c>
      <c r="G538" t="s">
        <v>262</v>
      </c>
      <c r="H538">
        <v>40.6</v>
      </c>
      <c r="I538">
        <v>394</v>
      </c>
      <c r="J538" t="s">
        <v>273</v>
      </c>
      <c r="K538">
        <v>7.3</v>
      </c>
      <c r="L538" s="5">
        <v>90297</v>
      </c>
      <c r="M538" t="s">
        <v>300</v>
      </c>
      <c r="N538" t="s">
        <v>340</v>
      </c>
      <c r="O538" s="1">
        <v>0</v>
      </c>
      <c r="P538" s="1" t="str">
        <f>IFERROR(IF(ISNUMBER(Table1[[#This Row],[Safety_Rating2]]), REPT("★", Table1[[#This Row],[Safety_Rating2]]) &amp; REPT("☆", 5-Table1[[#This Row],[Safety_Rating2]]), "Unknown"), "Unknown")</f>
        <v>★★★★☆</v>
      </c>
      <c r="Q538" s="1">
        <v>4</v>
      </c>
      <c r="R538">
        <v>19819</v>
      </c>
      <c r="S538">
        <v>3</v>
      </c>
      <c r="T538" s="7">
        <f t="shared" si="8"/>
        <v>1789596243</v>
      </c>
      <c r="U538" s="3">
        <f>Table1[[#This Row],[Range_km]]/Table1[[#This Row],[Battery_Capacity_kWh]]</f>
        <v>9.7044334975369448</v>
      </c>
      <c r="V538" s="4">
        <f>Table1[[#This Row],[Price_USD]]/Table1[[#This Row],[Range_km]]</f>
        <v>229.18020304568529</v>
      </c>
      <c r="W538" s="1" t="str">
        <f>_xlfn.IFS(Table1[[#This Row],[Price_USD]]&gt;80000,"Luxury", Table1[[#This Row],[Price_USD]]&gt;40000,"Premium",Table1[[#This Row],[Price_USD]]&lt;40000,"Budget")</f>
        <v>Luxury</v>
      </c>
    </row>
    <row r="539" spans="3:23" x14ac:dyDescent="0.35">
      <c r="C539">
        <v>538</v>
      </c>
      <c r="D539" t="s">
        <v>56</v>
      </c>
      <c r="E539" t="s">
        <v>184</v>
      </c>
      <c r="F539">
        <v>2024</v>
      </c>
      <c r="G539" t="s">
        <v>255</v>
      </c>
      <c r="H539">
        <v>83.8</v>
      </c>
      <c r="I539">
        <v>336</v>
      </c>
      <c r="J539" t="s">
        <v>267</v>
      </c>
      <c r="K539">
        <v>9</v>
      </c>
      <c r="L539" s="5">
        <v>64549.41</v>
      </c>
      <c r="M539" t="s">
        <v>284</v>
      </c>
      <c r="N539" t="s">
        <v>370</v>
      </c>
      <c r="O539" s="1">
        <v>5</v>
      </c>
      <c r="P539" s="1" t="str">
        <f>IFERROR(IF(ISNUMBER(Table1[[#This Row],[Safety_Rating2]]), REPT("★", Table1[[#This Row],[Safety_Rating2]]) &amp; REPT("☆", 5-Table1[[#This Row],[Safety_Rating2]]), "Unknown"), "Unknown")</f>
        <v>★★★☆☆</v>
      </c>
      <c r="Q539" s="1">
        <v>3</v>
      </c>
      <c r="R539">
        <v>13600</v>
      </c>
      <c r="S539">
        <v>3</v>
      </c>
      <c r="T539" s="7">
        <f t="shared" si="8"/>
        <v>877871976</v>
      </c>
      <c r="U539" s="3">
        <f>Table1[[#This Row],[Range_km]]/Table1[[#This Row],[Battery_Capacity_kWh]]</f>
        <v>4.0095465393794747</v>
      </c>
      <c r="V539" s="4">
        <f>Table1[[#This Row],[Price_USD]]/Table1[[#This Row],[Range_km]]</f>
        <v>192.11133928571431</v>
      </c>
      <c r="W539" s="1" t="str">
        <f>_xlfn.IFS(Table1[[#This Row],[Price_USD]]&gt;80000,"Luxury", Table1[[#This Row],[Price_USD]]&gt;40000,"Premium",Table1[[#This Row],[Price_USD]]&lt;40000,"Budget")</f>
        <v>Premium</v>
      </c>
    </row>
    <row r="540" spans="3:23" x14ac:dyDescent="0.35">
      <c r="C540">
        <v>539</v>
      </c>
      <c r="D540" t="s">
        <v>37</v>
      </c>
      <c r="E540" t="s">
        <v>94</v>
      </c>
      <c r="F540">
        <v>2022</v>
      </c>
      <c r="G540" t="s">
        <v>253</v>
      </c>
      <c r="H540">
        <v>138.4</v>
      </c>
      <c r="I540">
        <v>193</v>
      </c>
      <c r="J540" t="s">
        <v>272</v>
      </c>
      <c r="K540">
        <v>5</v>
      </c>
      <c r="L540" s="5">
        <v>143482.48000000001</v>
      </c>
      <c r="M540" t="s">
        <v>298</v>
      </c>
      <c r="N540" t="s">
        <v>337</v>
      </c>
      <c r="O540" s="1">
        <v>5</v>
      </c>
      <c r="P540" s="1" t="str">
        <f>IFERROR(IF(ISNUMBER(Table1[[#This Row],[Safety_Rating2]]), REPT("★", Table1[[#This Row],[Safety_Rating2]]) &amp; REPT("☆", 5-Table1[[#This Row],[Safety_Rating2]]), "Unknown"), "Unknown")</f>
        <v>★★★☆☆</v>
      </c>
      <c r="Q540" s="1">
        <v>3</v>
      </c>
      <c r="R540">
        <v>7119</v>
      </c>
      <c r="S540">
        <v>4</v>
      </c>
      <c r="T540" s="7">
        <f t="shared" si="8"/>
        <v>1021451775.1200001</v>
      </c>
      <c r="U540" s="3">
        <f>Table1[[#This Row],[Range_km]]/Table1[[#This Row],[Battery_Capacity_kWh]]</f>
        <v>1.3945086705202312</v>
      </c>
      <c r="V540" s="4">
        <f>Table1[[#This Row],[Price_USD]]/Table1[[#This Row],[Range_km]]</f>
        <v>743.4325388601037</v>
      </c>
      <c r="W540" s="1" t="str">
        <f>_xlfn.IFS(Table1[[#This Row],[Price_USD]]&gt;80000,"Luxury", Table1[[#This Row],[Price_USD]]&gt;40000,"Premium",Table1[[#This Row],[Price_USD]]&lt;40000,"Budget")</f>
        <v>Luxury</v>
      </c>
    </row>
    <row r="541" spans="3:23" x14ac:dyDescent="0.35">
      <c r="C541">
        <v>540</v>
      </c>
      <c r="D541" t="s">
        <v>39</v>
      </c>
      <c r="E541" t="s">
        <v>175</v>
      </c>
      <c r="F541">
        <v>2020</v>
      </c>
      <c r="G541" t="s">
        <v>256</v>
      </c>
      <c r="H541">
        <v>118.2</v>
      </c>
      <c r="I541">
        <v>358</v>
      </c>
      <c r="J541" t="s">
        <v>270</v>
      </c>
      <c r="K541">
        <v>5.2</v>
      </c>
      <c r="L541" s="5">
        <v>49780.69</v>
      </c>
      <c r="M541" t="s">
        <v>318</v>
      </c>
      <c r="N541" t="s">
        <v>371</v>
      </c>
      <c r="O541" s="2" t="s">
        <v>376</v>
      </c>
      <c r="P541" s="1" t="str">
        <f>IFERROR(IF(ISNUMBER(Table1[[#This Row],[Safety_Rating2]]), REPT("★", Table1[[#This Row],[Safety_Rating2]]) &amp; REPT("☆", 5-Table1[[#This Row],[Safety_Rating2]]), "Unknown"), "Unknown")</f>
        <v>★★★★★</v>
      </c>
      <c r="Q541" s="1">
        <v>5</v>
      </c>
      <c r="R541">
        <v>15135</v>
      </c>
      <c r="S541">
        <v>4</v>
      </c>
      <c r="T541" s="7">
        <f t="shared" si="8"/>
        <v>753430743.14999998</v>
      </c>
      <c r="U541" s="3">
        <f>Table1[[#This Row],[Range_km]]/Table1[[#This Row],[Battery_Capacity_kWh]]</f>
        <v>3.0287648054145517</v>
      </c>
      <c r="V541" s="4">
        <f>Table1[[#This Row],[Price_USD]]/Table1[[#This Row],[Range_km]]</f>
        <v>139.05220670391063</v>
      </c>
      <c r="W541" s="1" t="str">
        <f>_xlfn.IFS(Table1[[#This Row],[Price_USD]]&gt;80000,"Luxury", Table1[[#This Row],[Price_USD]]&gt;40000,"Premium",Table1[[#This Row],[Price_USD]]&lt;40000,"Budget")</f>
        <v>Premium</v>
      </c>
    </row>
    <row r="542" spans="3:23" x14ac:dyDescent="0.35">
      <c r="C542">
        <v>541</v>
      </c>
      <c r="D542" t="s">
        <v>68</v>
      </c>
      <c r="E542" t="s">
        <v>214</v>
      </c>
      <c r="F542">
        <v>2018</v>
      </c>
      <c r="G542" t="s">
        <v>253</v>
      </c>
      <c r="H542">
        <v>24.9</v>
      </c>
      <c r="I542">
        <v>228</v>
      </c>
      <c r="J542" t="s">
        <v>272</v>
      </c>
      <c r="K542">
        <v>8.6999999999999993</v>
      </c>
      <c r="L542" s="5">
        <v>46377.67</v>
      </c>
      <c r="M542" t="s">
        <v>302</v>
      </c>
      <c r="N542" t="s">
        <v>340</v>
      </c>
      <c r="O542" s="1">
        <v>0</v>
      </c>
      <c r="P542" s="1" t="str">
        <f>IFERROR(IF(ISNUMBER(Table1[[#This Row],[Safety_Rating2]]), REPT("★", Table1[[#This Row],[Safety_Rating2]]) &amp; REPT("☆", 5-Table1[[#This Row],[Safety_Rating2]]), "Unknown"), "Unknown")</f>
        <v>★★★★★</v>
      </c>
      <c r="Q542" s="1">
        <v>5</v>
      </c>
      <c r="R542">
        <v>14343</v>
      </c>
      <c r="S542">
        <v>3</v>
      </c>
      <c r="T542" s="7">
        <f t="shared" si="8"/>
        <v>665194920.80999994</v>
      </c>
      <c r="U542" s="3">
        <f>Table1[[#This Row],[Range_km]]/Table1[[#This Row],[Battery_Capacity_kWh]]</f>
        <v>9.1566265060240966</v>
      </c>
      <c r="V542" s="4">
        <f>Table1[[#This Row],[Price_USD]]/Table1[[#This Row],[Range_km]]</f>
        <v>203.41083333333333</v>
      </c>
      <c r="W542" s="1" t="str">
        <f>_xlfn.IFS(Table1[[#This Row],[Price_USD]]&gt;80000,"Luxury", Table1[[#This Row],[Price_USD]]&gt;40000,"Premium",Table1[[#This Row],[Price_USD]]&lt;40000,"Budget")</f>
        <v>Premium</v>
      </c>
    </row>
    <row r="543" spans="3:23" x14ac:dyDescent="0.35">
      <c r="C543">
        <v>542</v>
      </c>
      <c r="D543" t="s">
        <v>48</v>
      </c>
      <c r="E543" t="s">
        <v>113</v>
      </c>
      <c r="F543">
        <v>2017</v>
      </c>
      <c r="G543" t="s">
        <v>260</v>
      </c>
      <c r="H543">
        <v>129</v>
      </c>
      <c r="I543">
        <v>410</v>
      </c>
      <c r="J543" t="s">
        <v>272</v>
      </c>
      <c r="K543">
        <v>2.5</v>
      </c>
      <c r="L543" s="5">
        <v>44898.17</v>
      </c>
      <c r="M543" t="s">
        <v>333</v>
      </c>
      <c r="N543" t="s">
        <v>365</v>
      </c>
      <c r="O543" s="1">
        <v>5</v>
      </c>
      <c r="P543" s="1" t="str">
        <f>IFERROR(IF(ISNUMBER(Table1[[#This Row],[Safety_Rating2]]), REPT("★", Table1[[#This Row],[Safety_Rating2]]) &amp; REPT("☆", 5-Table1[[#This Row],[Safety_Rating2]]), "Unknown"), "Unknown")</f>
        <v>★★★☆☆</v>
      </c>
      <c r="Q543" s="1">
        <v>3</v>
      </c>
      <c r="R543">
        <v>14439</v>
      </c>
      <c r="S543">
        <v>4</v>
      </c>
      <c r="T543" s="7">
        <f t="shared" si="8"/>
        <v>648284676.63</v>
      </c>
      <c r="U543" s="3">
        <f>Table1[[#This Row],[Range_km]]/Table1[[#This Row],[Battery_Capacity_kWh]]</f>
        <v>3.1782945736434107</v>
      </c>
      <c r="V543" s="4">
        <f>Table1[[#This Row],[Price_USD]]/Table1[[#This Row],[Range_km]]</f>
        <v>109.50773170731706</v>
      </c>
      <c r="W543" s="1" t="str">
        <f>_xlfn.IFS(Table1[[#This Row],[Price_USD]]&gt;80000,"Luxury", Table1[[#This Row],[Price_USD]]&gt;40000,"Premium",Table1[[#This Row],[Price_USD]]&lt;40000,"Budget")</f>
        <v>Premium</v>
      </c>
    </row>
    <row r="544" spans="3:23" x14ac:dyDescent="0.35">
      <c r="C544">
        <v>543</v>
      </c>
      <c r="D544" t="s">
        <v>37</v>
      </c>
      <c r="E544" t="s">
        <v>185</v>
      </c>
      <c r="F544">
        <v>2015</v>
      </c>
      <c r="G544" t="s">
        <v>255</v>
      </c>
      <c r="H544">
        <v>107.8</v>
      </c>
      <c r="I544">
        <v>210</v>
      </c>
      <c r="J544" t="s">
        <v>266</v>
      </c>
      <c r="K544">
        <v>8.5</v>
      </c>
      <c r="L544" s="5">
        <v>130380.14</v>
      </c>
      <c r="M544" t="s">
        <v>332</v>
      </c>
      <c r="N544" t="s">
        <v>356</v>
      </c>
      <c r="O544" s="1">
        <v>5</v>
      </c>
      <c r="P544" s="1" t="str">
        <f>IFERROR(IF(ISNUMBER(Table1[[#This Row],[Safety_Rating2]]), REPT("★", Table1[[#This Row],[Safety_Rating2]]) &amp; REPT("☆", 5-Table1[[#This Row],[Safety_Rating2]]), "Unknown"), "Unknown")</f>
        <v>★★★★★</v>
      </c>
      <c r="Q544" s="1">
        <v>5</v>
      </c>
      <c r="R544">
        <v>10103</v>
      </c>
      <c r="S544">
        <v>4</v>
      </c>
      <c r="T544" s="7">
        <f t="shared" si="8"/>
        <v>1317230554.4200001</v>
      </c>
      <c r="U544" s="3">
        <f>Table1[[#This Row],[Range_km]]/Table1[[#This Row],[Battery_Capacity_kWh]]</f>
        <v>1.948051948051948</v>
      </c>
      <c r="V544" s="4">
        <f>Table1[[#This Row],[Price_USD]]/Table1[[#This Row],[Range_km]]</f>
        <v>620.85780952380946</v>
      </c>
      <c r="W544" s="1" t="str">
        <f>_xlfn.IFS(Table1[[#This Row],[Price_USD]]&gt;80000,"Luxury", Table1[[#This Row],[Price_USD]]&gt;40000,"Premium",Table1[[#This Row],[Price_USD]]&lt;40000,"Budget")</f>
        <v>Luxury</v>
      </c>
    </row>
    <row r="545" spans="3:23" x14ac:dyDescent="0.35">
      <c r="C545">
        <v>544</v>
      </c>
      <c r="D545" t="s">
        <v>28</v>
      </c>
      <c r="E545" t="s">
        <v>158</v>
      </c>
      <c r="F545">
        <v>2015</v>
      </c>
      <c r="G545" t="s">
        <v>258</v>
      </c>
      <c r="H545">
        <v>120.4</v>
      </c>
      <c r="I545">
        <v>492</v>
      </c>
      <c r="J545" t="s">
        <v>277</v>
      </c>
      <c r="K545">
        <v>11.2</v>
      </c>
      <c r="L545" s="5">
        <v>74957.36</v>
      </c>
      <c r="M545" t="s">
        <v>298</v>
      </c>
      <c r="N545" t="s">
        <v>343</v>
      </c>
      <c r="O545" s="2" t="s">
        <v>376</v>
      </c>
      <c r="P545" s="1" t="str">
        <f>IFERROR(IF(ISNUMBER(Table1[[#This Row],[Safety_Rating2]]), REPT("★", Table1[[#This Row],[Safety_Rating2]]) &amp; REPT("☆", 5-Table1[[#This Row],[Safety_Rating2]]), "Unknown"), "Unknown")</f>
        <v>★★★★☆</v>
      </c>
      <c r="Q545" s="1">
        <v>4</v>
      </c>
      <c r="R545">
        <v>6296</v>
      </c>
      <c r="S545">
        <v>5</v>
      </c>
      <c r="T545" s="7">
        <f t="shared" si="8"/>
        <v>471931538.56</v>
      </c>
      <c r="U545" s="3">
        <f>Table1[[#This Row],[Range_km]]/Table1[[#This Row],[Battery_Capacity_kWh]]</f>
        <v>4.0863787375415281</v>
      </c>
      <c r="V545" s="4">
        <f>Table1[[#This Row],[Price_USD]]/Table1[[#This Row],[Range_km]]</f>
        <v>152.35235772357723</v>
      </c>
      <c r="W545" s="1" t="str">
        <f>_xlfn.IFS(Table1[[#This Row],[Price_USD]]&gt;80000,"Luxury", Table1[[#This Row],[Price_USD]]&gt;40000,"Premium",Table1[[#This Row],[Price_USD]]&lt;40000,"Budget")</f>
        <v>Premium</v>
      </c>
    </row>
    <row r="546" spans="3:23" x14ac:dyDescent="0.35">
      <c r="C546">
        <v>545</v>
      </c>
      <c r="D546" t="s">
        <v>27</v>
      </c>
      <c r="E546" t="s">
        <v>89</v>
      </c>
      <c r="F546">
        <v>2018</v>
      </c>
      <c r="G546" t="s">
        <v>255</v>
      </c>
      <c r="H546">
        <v>32.6</v>
      </c>
      <c r="I546">
        <v>527</v>
      </c>
      <c r="J546" t="s">
        <v>276</v>
      </c>
      <c r="K546">
        <v>8.8000000000000007</v>
      </c>
      <c r="L546" s="5">
        <v>35281.5</v>
      </c>
      <c r="M546" t="s">
        <v>328</v>
      </c>
      <c r="N546" t="s">
        <v>349</v>
      </c>
      <c r="O546" s="1">
        <v>2</v>
      </c>
      <c r="P546" s="1" t="str">
        <f>IFERROR(IF(ISNUMBER(Table1[[#This Row],[Safety_Rating2]]), REPT("★", Table1[[#This Row],[Safety_Rating2]]) &amp; REPT("☆", 5-Table1[[#This Row],[Safety_Rating2]]), "Unknown"), "Unknown")</f>
        <v>★★★☆☆</v>
      </c>
      <c r="Q546" s="1">
        <v>3</v>
      </c>
      <c r="R546">
        <v>17750</v>
      </c>
      <c r="S546">
        <v>4</v>
      </c>
      <c r="T546" s="7">
        <f t="shared" si="8"/>
        <v>626246625</v>
      </c>
      <c r="U546" s="3">
        <f>Table1[[#This Row],[Range_km]]/Table1[[#This Row],[Battery_Capacity_kWh]]</f>
        <v>16.165644171779139</v>
      </c>
      <c r="V546" s="4">
        <f>Table1[[#This Row],[Price_USD]]/Table1[[#This Row],[Range_km]]</f>
        <v>66.947817836812149</v>
      </c>
      <c r="W546" s="1" t="str">
        <f>_xlfn.IFS(Table1[[#This Row],[Price_USD]]&gt;80000,"Luxury", Table1[[#This Row],[Price_USD]]&gt;40000,"Premium",Table1[[#This Row],[Price_USD]]&lt;40000,"Budget")</f>
        <v>Budget</v>
      </c>
    </row>
    <row r="547" spans="3:23" x14ac:dyDescent="0.35">
      <c r="C547">
        <v>546</v>
      </c>
      <c r="D547" t="s">
        <v>59</v>
      </c>
      <c r="E547" t="s">
        <v>139</v>
      </c>
      <c r="F547">
        <v>2018</v>
      </c>
      <c r="G547" t="s">
        <v>252</v>
      </c>
      <c r="H547">
        <v>33.799999999999997</v>
      </c>
      <c r="I547">
        <v>265</v>
      </c>
      <c r="J547" t="s">
        <v>276</v>
      </c>
      <c r="K547">
        <v>0.7</v>
      </c>
      <c r="L547" s="5">
        <v>108479.13</v>
      </c>
      <c r="M547" t="s">
        <v>282</v>
      </c>
      <c r="N547" t="s">
        <v>352</v>
      </c>
      <c r="O547" s="1">
        <v>1</v>
      </c>
      <c r="P547" s="1" t="str">
        <f>IFERROR(IF(ISNUMBER(Table1[[#This Row],[Safety_Rating2]]), REPT("★", Table1[[#This Row],[Safety_Rating2]]) &amp; REPT("☆", 5-Table1[[#This Row],[Safety_Rating2]]), "Unknown"), "Unknown")</f>
        <v>★★★★★</v>
      </c>
      <c r="Q547" s="1">
        <v>5</v>
      </c>
      <c r="R547">
        <v>12090</v>
      </c>
      <c r="S547">
        <v>3</v>
      </c>
      <c r="T547" s="7">
        <f t="shared" si="8"/>
        <v>1311512681.7</v>
      </c>
      <c r="U547" s="3">
        <f>Table1[[#This Row],[Range_km]]/Table1[[#This Row],[Battery_Capacity_kWh]]</f>
        <v>7.8402366863905328</v>
      </c>
      <c r="V547" s="4">
        <f>Table1[[#This Row],[Price_USD]]/Table1[[#This Row],[Range_km]]</f>
        <v>409.35520754716981</v>
      </c>
      <c r="W547" s="1" t="str">
        <f>_xlfn.IFS(Table1[[#This Row],[Price_USD]]&gt;80000,"Luxury", Table1[[#This Row],[Price_USD]]&gt;40000,"Premium",Table1[[#This Row],[Price_USD]]&lt;40000,"Budget")</f>
        <v>Luxury</v>
      </c>
    </row>
    <row r="548" spans="3:23" x14ac:dyDescent="0.35">
      <c r="C548">
        <v>547</v>
      </c>
      <c r="D548" t="s">
        <v>19</v>
      </c>
      <c r="E548" t="s">
        <v>126</v>
      </c>
      <c r="F548">
        <v>2021</v>
      </c>
      <c r="G548" t="s">
        <v>263</v>
      </c>
      <c r="H548">
        <v>119.8</v>
      </c>
      <c r="I548">
        <v>355</v>
      </c>
      <c r="J548" t="s">
        <v>272</v>
      </c>
      <c r="K548">
        <v>8.6999999999999993</v>
      </c>
      <c r="L548" s="5">
        <v>124951.17</v>
      </c>
      <c r="M548" t="s">
        <v>294</v>
      </c>
      <c r="N548" t="s">
        <v>368</v>
      </c>
      <c r="O548" s="1">
        <v>0</v>
      </c>
      <c r="P548" s="1" t="str">
        <f>IFERROR(IF(ISNUMBER(Table1[[#This Row],[Safety_Rating2]]), REPT("★", Table1[[#This Row],[Safety_Rating2]]) &amp; REPT("☆", 5-Table1[[#This Row],[Safety_Rating2]]), "Unknown"), "Unknown")</f>
        <v>★★★★★</v>
      </c>
      <c r="Q548" s="1">
        <v>5</v>
      </c>
      <c r="R548">
        <v>12732</v>
      </c>
      <c r="S548">
        <v>5</v>
      </c>
      <c r="T548" s="7">
        <f t="shared" si="8"/>
        <v>1590878296.4400001</v>
      </c>
      <c r="U548" s="3">
        <f>Table1[[#This Row],[Range_km]]/Table1[[#This Row],[Battery_Capacity_kWh]]</f>
        <v>2.963272120200334</v>
      </c>
      <c r="V548" s="4">
        <f>Table1[[#This Row],[Price_USD]]/Table1[[#This Row],[Range_km]]</f>
        <v>351.9751267605634</v>
      </c>
      <c r="W548" s="1" t="str">
        <f>_xlfn.IFS(Table1[[#This Row],[Price_USD]]&gt;80000,"Luxury", Table1[[#This Row],[Price_USD]]&gt;40000,"Premium",Table1[[#This Row],[Price_USD]]&lt;40000,"Budget")</f>
        <v>Luxury</v>
      </c>
    </row>
    <row r="549" spans="3:23" x14ac:dyDescent="0.35">
      <c r="C549">
        <v>548</v>
      </c>
      <c r="D549" t="s">
        <v>54</v>
      </c>
      <c r="E549" t="s">
        <v>129</v>
      </c>
      <c r="F549">
        <v>2017</v>
      </c>
      <c r="G549" t="s">
        <v>261</v>
      </c>
      <c r="H549">
        <v>42.8</v>
      </c>
      <c r="I549">
        <v>489</v>
      </c>
      <c r="J549" t="s">
        <v>270</v>
      </c>
      <c r="K549">
        <v>11.7</v>
      </c>
      <c r="L549" s="5">
        <v>109964.47</v>
      </c>
      <c r="M549" t="s">
        <v>324</v>
      </c>
      <c r="N549" t="s">
        <v>342</v>
      </c>
      <c r="O549" s="2" t="s">
        <v>376</v>
      </c>
      <c r="P549" s="1" t="str">
        <f>IFERROR(IF(ISNUMBER(Table1[[#This Row],[Safety_Rating2]]), REPT("★", Table1[[#This Row],[Safety_Rating2]]) &amp; REPT("☆", 5-Table1[[#This Row],[Safety_Rating2]]), "Unknown"), "Unknown")</f>
        <v>★★★★★</v>
      </c>
      <c r="Q549" s="1">
        <v>5</v>
      </c>
      <c r="R549">
        <v>7616</v>
      </c>
      <c r="S549">
        <v>5</v>
      </c>
      <c r="T549" s="7">
        <f t="shared" si="8"/>
        <v>837489403.51999998</v>
      </c>
      <c r="U549" s="3">
        <f>Table1[[#This Row],[Range_km]]/Table1[[#This Row],[Battery_Capacity_kWh]]</f>
        <v>11.425233644859814</v>
      </c>
      <c r="V549" s="4">
        <f>Table1[[#This Row],[Price_USD]]/Table1[[#This Row],[Range_km]]</f>
        <v>224.87621676891615</v>
      </c>
      <c r="W549" s="1" t="str">
        <f>_xlfn.IFS(Table1[[#This Row],[Price_USD]]&gt;80000,"Luxury", Table1[[#This Row],[Price_USD]]&gt;40000,"Premium",Table1[[#This Row],[Price_USD]]&lt;40000,"Budget")</f>
        <v>Luxury</v>
      </c>
    </row>
    <row r="550" spans="3:23" x14ac:dyDescent="0.35">
      <c r="C550">
        <v>549</v>
      </c>
      <c r="D550" t="s">
        <v>21</v>
      </c>
      <c r="E550" t="s">
        <v>230</v>
      </c>
      <c r="F550">
        <v>2018</v>
      </c>
      <c r="G550" t="s">
        <v>258</v>
      </c>
      <c r="H550">
        <v>100.1</v>
      </c>
      <c r="I550">
        <v>559</v>
      </c>
      <c r="J550" t="s">
        <v>272</v>
      </c>
      <c r="K550">
        <v>4.0999999999999996</v>
      </c>
      <c r="L550" s="5">
        <v>118549.59</v>
      </c>
      <c r="M550" t="s">
        <v>291</v>
      </c>
      <c r="N550" t="s">
        <v>345</v>
      </c>
      <c r="O550" s="1">
        <v>0</v>
      </c>
      <c r="P550" s="1" t="str">
        <f>IFERROR(IF(ISNUMBER(Table1[[#This Row],[Safety_Rating2]]), REPT("★", Table1[[#This Row],[Safety_Rating2]]) &amp; REPT("☆", 5-Table1[[#This Row],[Safety_Rating2]]), "Unknown"), "Unknown")</f>
        <v>★★★☆☆</v>
      </c>
      <c r="Q550" s="1">
        <v>3</v>
      </c>
      <c r="R550">
        <v>4969</v>
      </c>
      <c r="S550">
        <v>4</v>
      </c>
      <c r="T550" s="7">
        <f t="shared" si="8"/>
        <v>589072912.71000004</v>
      </c>
      <c r="U550" s="3">
        <f>Table1[[#This Row],[Range_km]]/Table1[[#This Row],[Battery_Capacity_kWh]]</f>
        <v>5.5844155844155852</v>
      </c>
      <c r="V550" s="4">
        <f>Table1[[#This Row],[Price_USD]]/Table1[[#This Row],[Range_km]]</f>
        <v>212.07440071556351</v>
      </c>
      <c r="W550" s="1" t="str">
        <f>_xlfn.IFS(Table1[[#This Row],[Price_USD]]&gt;80000,"Luxury", Table1[[#This Row],[Price_USD]]&gt;40000,"Premium",Table1[[#This Row],[Price_USD]]&lt;40000,"Budget")</f>
        <v>Luxury</v>
      </c>
    </row>
    <row r="551" spans="3:23" x14ac:dyDescent="0.35">
      <c r="C551">
        <v>550</v>
      </c>
      <c r="D551" t="s">
        <v>53</v>
      </c>
      <c r="E551" t="s">
        <v>122</v>
      </c>
      <c r="F551">
        <v>2015</v>
      </c>
      <c r="G551" t="s">
        <v>252</v>
      </c>
      <c r="H551">
        <v>140</v>
      </c>
      <c r="I551">
        <v>406</v>
      </c>
      <c r="J551" t="s">
        <v>266</v>
      </c>
      <c r="K551">
        <v>9</v>
      </c>
      <c r="L551" s="5">
        <v>69442.78</v>
      </c>
      <c r="M551" t="s">
        <v>288</v>
      </c>
      <c r="N551" t="s">
        <v>347</v>
      </c>
      <c r="O551" s="1">
        <v>0</v>
      </c>
      <c r="P551" s="1" t="str">
        <f>IFERROR(IF(ISNUMBER(Table1[[#This Row],[Safety_Rating2]]), REPT("★", Table1[[#This Row],[Safety_Rating2]]) &amp; REPT("☆", 5-Table1[[#This Row],[Safety_Rating2]]), "Unknown"), "Unknown")</f>
        <v>★★★★★</v>
      </c>
      <c r="Q551" s="1">
        <v>5</v>
      </c>
      <c r="R551">
        <v>9452</v>
      </c>
      <c r="S551">
        <v>3</v>
      </c>
      <c r="T551" s="7">
        <f t="shared" si="8"/>
        <v>656373156.55999994</v>
      </c>
      <c r="U551" s="3">
        <f>Table1[[#This Row],[Range_km]]/Table1[[#This Row],[Battery_Capacity_kWh]]</f>
        <v>2.9</v>
      </c>
      <c r="V551" s="4">
        <f>Table1[[#This Row],[Price_USD]]/Table1[[#This Row],[Range_km]]</f>
        <v>171.04133004926109</v>
      </c>
      <c r="W551" s="1" t="str">
        <f>_xlfn.IFS(Table1[[#This Row],[Price_USD]]&gt;80000,"Luxury", Table1[[#This Row],[Price_USD]]&gt;40000,"Premium",Table1[[#This Row],[Price_USD]]&lt;40000,"Budget")</f>
        <v>Premium</v>
      </c>
    </row>
    <row r="552" spans="3:23" x14ac:dyDescent="0.35">
      <c r="C552">
        <v>551</v>
      </c>
      <c r="D552" t="s">
        <v>40</v>
      </c>
      <c r="E552" t="s">
        <v>98</v>
      </c>
      <c r="F552">
        <v>2020</v>
      </c>
      <c r="G552" t="s">
        <v>252</v>
      </c>
      <c r="H552">
        <v>46.8</v>
      </c>
      <c r="I552">
        <v>127</v>
      </c>
      <c r="J552" t="s">
        <v>268</v>
      </c>
      <c r="K552">
        <v>9.6999999999999993</v>
      </c>
      <c r="L552" s="5">
        <v>113553.37</v>
      </c>
      <c r="M552" t="s">
        <v>299</v>
      </c>
      <c r="N552" t="s">
        <v>360</v>
      </c>
      <c r="O552" s="1">
        <v>4</v>
      </c>
      <c r="P552" s="1" t="str">
        <f>IFERROR(IF(ISNUMBER(Table1[[#This Row],[Safety_Rating2]]), REPT("★", Table1[[#This Row],[Safety_Rating2]]) &amp; REPT("☆", 5-Table1[[#This Row],[Safety_Rating2]]), "Unknown"), "Unknown")</f>
        <v>★★★☆☆</v>
      </c>
      <c r="Q552" s="1">
        <v>3</v>
      </c>
      <c r="R552">
        <v>2117</v>
      </c>
      <c r="S552">
        <v>4</v>
      </c>
      <c r="T552" s="7">
        <f t="shared" si="8"/>
        <v>240392484.28999999</v>
      </c>
      <c r="U552" s="3">
        <f>Table1[[#This Row],[Range_km]]/Table1[[#This Row],[Battery_Capacity_kWh]]</f>
        <v>2.7136752136752138</v>
      </c>
      <c r="V552" s="4">
        <f>Table1[[#This Row],[Price_USD]]/Table1[[#This Row],[Range_km]]</f>
        <v>894.12102362204723</v>
      </c>
      <c r="W552" s="1" t="str">
        <f>_xlfn.IFS(Table1[[#This Row],[Price_USD]]&gt;80000,"Luxury", Table1[[#This Row],[Price_USD]]&gt;40000,"Premium",Table1[[#This Row],[Price_USD]]&lt;40000,"Budget")</f>
        <v>Luxury</v>
      </c>
    </row>
    <row r="553" spans="3:23" x14ac:dyDescent="0.35">
      <c r="C553">
        <v>552</v>
      </c>
      <c r="D553" t="s">
        <v>19</v>
      </c>
      <c r="E553" t="s">
        <v>126</v>
      </c>
      <c r="F553">
        <v>2015</v>
      </c>
      <c r="G553" t="s">
        <v>257</v>
      </c>
      <c r="H553">
        <v>149</v>
      </c>
      <c r="I553">
        <v>580</v>
      </c>
      <c r="J553" t="s">
        <v>277</v>
      </c>
      <c r="K553">
        <v>1.9</v>
      </c>
      <c r="L553" s="5">
        <v>50841.1</v>
      </c>
      <c r="M553" t="s">
        <v>301</v>
      </c>
      <c r="N553" t="s">
        <v>357</v>
      </c>
      <c r="O553" s="1">
        <v>0</v>
      </c>
      <c r="P553" s="1" t="str">
        <f>IFERROR(IF(ISNUMBER(Table1[[#This Row],[Safety_Rating2]]), REPT("★", Table1[[#This Row],[Safety_Rating2]]) &amp; REPT("☆", 5-Table1[[#This Row],[Safety_Rating2]]), "Unknown"), "Unknown")</f>
        <v>★★★☆☆</v>
      </c>
      <c r="Q553" s="1">
        <v>3</v>
      </c>
      <c r="R553">
        <v>6472</v>
      </c>
      <c r="S553">
        <v>3</v>
      </c>
      <c r="T553" s="7">
        <f t="shared" si="8"/>
        <v>329043599.19999999</v>
      </c>
      <c r="U553" s="3">
        <f>Table1[[#This Row],[Range_km]]/Table1[[#This Row],[Battery_Capacity_kWh]]</f>
        <v>3.8926174496644297</v>
      </c>
      <c r="V553" s="4">
        <f>Table1[[#This Row],[Price_USD]]/Table1[[#This Row],[Range_km]]</f>
        <v>87.65706896551724</v>
      </c>
      <c r="W553" s="1" t="str">
        <f>_xlfn.IFS(Table1[[#This Row],[Price_USD]]&gt;80000,"Luxury", Table1[[#This Row],[Price_USD]]&gt;40000,"Premium",Table1[[#This Row],[Price_USD]]&lt;40000,"Budget")</f>
        <v>Premium</v>
      </c>
    </row>
    <row r="554" spans="3:23" x14ac:dyDescent="0.35">
      <c r="C554">
        <v>553</v>
      </c>
      <c r="D554" t="s">
        <v>59</v>
      </c>
      <c r="E554" t="s">
        <v>143</v>
      </c>
      <c r="F554">
        <v>2024</v>
      </c>
      <c r="G554" t="s">
        <v>252</v>
      </c>
      <c r="H554">
        <v>59.4</v>
      </c>
      <c r="I554">
        <v>395</v>
      </c>
      <c r="J554" t="s">
        <v>266</v>
      </c>
      <c r="K554">
        <v>11.6</v>
      </c>
      <c r="L554" s="5">
        <v>54168.12</v>
      </c>
      <c r="M554" t="s">
        <v>295</v>
      </c>
      <c r="N554" t="s">
        <v>372</v>
      </c>
      <c r="O554" s="2" t="s">
        <v>376</v>
      </c>
      <c r="P554" s="1" t="str">
        <f>IFERROR(IF(ISNUMBER(Table1[[#This Row],[Safety_Rating2]]), REPT("★", Table1[[#This Row],[Safety_Rating2]]) &amp; REPT("☆", 5-Table1[[#This Row],[Safety_Rating2]]), "Unknown"), "Unknown")</f>
        <v>★★★☆☆</v>
      </c>
      <c r="Q554" s="1">
        <v>3</v>
      </c>
      <c r="R554">
        <v>15424</v>
      </c>
      <c r="S554">
        <v>4</v>
      </c>
      <c r="T554" s="7">
        <f t="shared" si="8"/>
        <v>835489082.88</v>
      </c>
      <c r="U554" s="3">
        <f>Table1[[#This Row],[Range_km]]/Table1[[#This Row],[Battery_Capacity_kWh]]</f>
        <v>6.6498316498316496</v>
      </c>
      <c r="V554" s="4">
        <f>Table1[[#This Row],[Price_USD]]/Table1[[#This Row],[Range_km]]</f>
        <v>137.13448101265823</v>
      </c>
      <c r="W554" s="1" t="str">
        <f>_xlfn.IFS(Table1[[#This Row],[Price_USD]]&gt;80000,"Luxury", Table1[[#This Row],[Price_USD]]&gt;40000,"Premium",Table1[[#This Row],[Price_USD]]&lt;40000,"Budget")</f>
        <v>Premium</v>
      </c>
    </row>
    <row r="555" spans="3:23" x14ac:dyDescent="0.35">
      <c r="C555">
        <v>554</v>
      </c>
      <c r="D555" t="s">
        <v>59</v>
      </c>
      <c r="E555" t="s">
        <v>193</v>
      </c>
      <c r="F555">
        <v>2017</v>
      </c>
      <c r="G555" t="s">
        <v>251</v>
      </c>
      <c r="H555">
        <v>144</v>
      </c>
      <c r="I555">
        <v>346</v>
      </c>
      <c r="J555" t="s">
        <v>275</v>
      </c>
      <c r="K555">
        <v>9.3000000000000007</v>
      </c>
      <c r="L555" s="5">
        <v>81287.67</v>
      </c>
      <c r="M555" t="s">
        <v>306</v>
      </c>
      <c r="N555" t="s">
        <v>353</v>
      </c>
      <c r="O555" s="1">
        <v>1</v>
      </c>
      <c r="P555" s="1" t="str">
        <f>IFERROR(IF(ISNUMBER(Table1[[#This Row],[Safety_Rating2]]), REPT("★", Table1[[#This Row],[Safety_Rating2]]) &amp; REPT("☆", 5-Table1[[#This Row],[Safety_Rating2]]), "Unknown"), "Unknown")</f>
        <v>★★★★☆</v>
      </c>
      <c r="Q555" s="1">
        <v>4</v>
      </c>
      <c r="R555">
        <v>15192</v>
      </c>
      <c r="S555">
        <v>4</v>
      </c>
      <c r="T555" s="7">
        <f t="shared" si="8"/>
        <v>1234922282.6399999</v>
      </c>
      <c r="U555" s="3">
        <f>Table1[[#This Row],[Range_km]]/Table1[[#This Row],[Battery_Capacity_kWh]]</f>
        <v>2.4027777777777777</v>
      </c>
      <c r="V555" s="4">
        <f>Table1[[#This Row],[Price_USD]]/Table1[[#This Row],[Range_km]]</f>
        <v>234.93546242774565</v>
      </c>
      <c r="W555" s="1" t="str">
        <f>_xlfn.IFS(Table1[[#This Row],[Price_USD]]&gt;80000,"Luxury", Table1[[#This Row],[Price_USD]]&gt;40000,"Premium",Table1[[#This Row],[Price_USD]]&lt;40000,"Budget")</f>
        <v>Luxury</v>
      </c>
    </row>
    <row r="556" spans="3:23" x14ac:dyDescent="0.35">
      <c r="C556">
        <v>555</v>
      </c>
      <c r="D556" t="s">
        <v>22</v>
      </c>
      <c r="E556" t="s">
        <v>180</v>
      </c>
      <c r="F556">
        <v>2021</v>
      </c>
      <c r="G556" t="s">
        <v>254</v>
      </c>
      <c r="H556">
        <v>98.8</v>
      </c>
      <c r="I556">
        <v>136</v>
      </c>
      <c r="J556" t="s">
        <v>270</v>
      </c>
      <c r="K556">
        <v>2.1</v>
      </c>
      <c r="L556" s="5">
        <v>86311.02</v>
      </c>
      <c r="M556" t="s">
        <v>327</v>
      </c>
      <c r="N556" t="s">
        <v>343</v>
      </c>
      <c r="O556" s="2" t="s">
        <v>376</v>
      </c>
      <c r="P556" s="1" t="str">
        <f>IFERROR(IF(ISNUMBER(Table1[[#This Row],[Safety_Rating2]]), REPT("★", Table1[[#This Row],[Safety_Rating2]]) &amp; REPT("☆", 5-Table1[[#This Row],[Safety_Rating2]]), "Unknown"), "Unknown")</f>
        <v>★★★★☆</v>
      </c>
      <c r="Q556" s="1">
        <v>4</v>
      </c>
      <c r="R556">
        <v>16103</v>
      </c>
      <c r="S556">
        <v>4</v>
      </c>
      <c r="T556" s="7">
        <f t="shared" si="8"/>
        <v>1389866355.0600002</v>
      </c>
      <c r="U556" s="3">
        <f>Table1[[#This Row],[Range_km]]/Table1[[#This Row],[Battery_Capacity_kWh]]</f>
        <v>1.3765182186234819</v>
      </c>
      <c r="V556" s="4">
        <f>Table1[[#This Row],[Price_USD]]/Table1[[#This Row],[Range_km]]</f>
        <v>634.63985294117651</v>
      </c>
      <c r="W556" s="1" t="str">
        <f>_xlfn.IFS(Table1[[#This Row],[Price_USD]]&gt;80000,"Luxury", Table1[[#This Row],[Price_USD]]&gt;40000,"Premium",Table1[[#This Row],[Price_USD]]&lt;40000,"Budget")</f>
        <v>Luxury</v>
      </c>
    </row>
    <row r="557" spans="3:23" x14ac:dyDescent="0.35">
      <c r="C557">
        <v>556</v>
      </c>
      <c r="D557" t="s">
        <v>39</v>
      </c>
      <c r="E557" t="s">
        <v>97</v>
      </c>
      <c r="F557">
        <v>2020</v>
      </c>
      <c r="G557" t="s">
        <v>253</v>
      </c>
      <c r="H557">
        <v>83.6</v>
      </c>
      <c r="I557">
        <v>428</v>
      </c>
      <c r="J557" t="s">
        <v>280</v>
      </c>
      <c r="K557">
        <v>5.2</v>
      </c>
      <c r="L557" s="5">
        <v>34659.230000000003</v>
      </c>
      <c r="M557" t="s">
        <v>287</v>
      </c>
      <c r="N557" t="s">
        <v>352</v>
      </c>
      <c r="O557" s="1">
        <v>1</v>
      </c>
      <c r="P557" s="1" t="str">
        <f>IFERROR(IF(ISNUMBER(Table1[[#This Row],[Safety_Rating2]]), REPT("★", Table1[[#This Row],[Safety_Rating2]]) &amp; REPT("☆", 5-Table1[[#This Row],[Safety_Rating2]]), "Unknown"), "Unknown")</f>
        <v>★★★★☆</v>
      </c>
      <c r="Q557" s="1">
        <v>4</v>
      </c>
      <c r="R557">
        <v>11422</v>
      </c>
      <c r="S557">
        <v>5</v>
      </c>
      <c r="T557" s="7">
        <f t="shared" si="8"/>
        <v>395877725.06000006</v>
      </c>
      <c r="U557" s="3">
        <f>Table1[[#This Row],[Range_km]]/Table1[[#This Row],[Battery_Capacity_kWh]]</f>
        <v>5.1196172248803835</v>
      </c>
      <c r="V557" s="4">
        <f>Table1[[#This Row],[Price_USD]]/Table1[[#This Row],[Range_km]]</f>
        <v>80.979509345794398</v>
      </c>
      <c r="W557" s="1" t="str">
        <f>_xlfn.IFS(Table1[[#This Row],[Price_USD]]&gt;80000,"Luxury", Table1[[#This Row],[Price_USD]]&gt;40000,"Premium",Table1[[#This Row],[Price_USD]]&lt;40000,"Budget")</f>
        <v>Budget</v>
      </c>
    </row>
    <row r="558" spans="3:23" x14ac:dyDescent="0.35">
      <c r="C558">
        <v>557</v>
      </c>
      <c r="D558" t="s">
        <v>57</v>
      </c>
      <c r="E558" t="s">
        <v>203</v>
      </c>
      <c r="F558">
        <v>2025</v>
      </c>
      <c r="G558" t="s">
        <v>250</v>
      </c>
      <c r="H558">
        <v>67.900000000000006</v>
      </c>
      <c r="I558">
        <v>129</v>
      </c>
      <c r="J558" t="s">
        <v>269</v>
      </c>
      <c r="K558">
        <v>11.2</v>
      </c>
      <c r="L558" s="5">
        <v>118279.7</v>
      </c>
      <c r="M558" t="s">
        <v>298</v>
      </c>
      <c r="N558" t="s">
        <v>372</v>
      </c>
      <c r="O558" s="2" t="s">
        <v>376</v>
      </c>
      <c r="P558" s="1" t="str">
        <f>IFERROR(IF(ISNUMBER(Table1[[#This Row],[Safety_Rating2]]), REPT("★", Table1[[#This Row],[Safety_Rating2]]) &amp; REPT("☆", 5-Table1[[#This Row],[Safety_Rating2]]), "Unknown"), "Unknown")</f>
        <v>★★★★★</v>
      </c>
      <c r="Q558" s="1">
        <v>5</v>
      </c>
      <c r="R558">
        <v>925</v>
      </c>
      <c r="S558">
        <v>5</v>
      </c>
      <c r="T558" s="7">
        <f t="shared" si="8"/>
        <v>109408722.5</v>
      </c>
      <c r="U558" s="3">
        <f>Table1[[#This Row],[Range_km]]/Table1[[#This Row],[Battery_Capacity_kWh]]</f>
        <v>1.8998527245949925</v>
      </c>
      <c r="V558" s="4">
        <f>Table1[[#This Row],[Price_USD]]/Table1[[#This Row],[Range_km]]</f>
        <v>916.89689922480613</v>
      </c>
      <c r="W558" s="1" t="str">
        <f>_xlfn.IFS(Table1[[#This Row],[Price_USD]]&gt;80000,"Luxury", Table1[[#This Row],[Price_USD]]&gt;40000,"Premium",Table1[[#This Row],[Price_USD]]&lt;40000,"Budget")</f>
        <v>Luxury</v>
      </c>
    </row>
    <row r="559" spans="3:23" x14ac:dyDescent="0.35">
      <c r="C559">
        <v>558</v>
      </c>
      <c r="D559" t="s">
        <v>27</v>
      </c>
      <c r="E559" t="s">
        <v>187</v>
      </c>
      <c r="F559">
        <v>2017</v>
      </c>
      <c r="G559" t="s">
        <v>263</v>
      </c>
      <c r="H559">
        <v>98.7</v>
      </c>
      <c r="I559">
        <v>583</v>
      </c>
      <c r="J559" t="s">
        <v>265</v>
      </c>
      <c r="K559">
        <v>3.4</v>
      </c>
      <c r="L559" s="5">
        <v>102257.92</v>
      </c>
      <c r="M559" t="s">
        <v>302</v>
      </c>
      <c r="N559" t="s">
        <v>337</v>
      </c>
      <c r="O559" s="2" t="s">
        <v>376</v>
      </c>
      <c r="P559" s="1" t="str">
        <f>IFERROR(IF(ISNUMBER(Table1[[#This Row],[Safety_Rating2]]), REPT("★", Table1[[#This Row],[Safety_Rating2]]) &amp; REPT("☆", 5-Table1[[#This Row],[Safety_Rating2]]), "Unknown"), "Unknown")</f>
        <v>★★★★☆</v>
      </c>
      <c r="Q559" s="1">
        <v>4</v>
      </c>
      <c r="R559">
        <v>13030</v>
      </c>
      <c r="S559">
        <v>5</v>
      </c>
      <c r="T559" s="7">
        <f t="shared" si="8"/>
        <v>1332420697.5999999</v>
      </c>
      <c r="U559" s="3">
        <f>Table1[[#This Row],[Range_km]]/Table1[[#This Row],[Battery_Capacity_kWh]]</f>
        <v>5.9067882472137789</v>
      </c>
      <c r="V559" s="4">
        <f>Table1[[#This Row],[Price_USD]]/Table1[[#This Row],[Range_km]]</f>
        <v>175.39951972555747</v>
      </c>
      <c r="W559" s="1" t="str">
        <f>_xlfn.IFS(Table1[[#This Row],[Price_USD]]&gt;80000,"Luxury", Table1[[#This Row],[Price_USD]]&gt;40000,"Premium",Table1[[#This Row],[Price_USD]]&lt;40000,"Budget")</f>
        <v>Luxury</v>
      </c>
    </row>
    <row r="560" spans="3:23" x14ac:dyDescent="0.35">
      <c r="C560">
        <v>559</v>
      </c>
      <c r="D560" t="s">
        <v>21</v>
      </c>
      <c r="E560" t="s">
        <v>230</v>
      </c>
      <c r="F560">
        <v>2023</v>
      </c>
      <c r="G560" t="s">
        <v>255</v>
      </c>
      <c r="H560">
        <v>44.5</v>
      </c>
      <c r="I560">
        <v>316</v>
      </c>
      <c r="J560" t="s">
        <v>276</v>
      </c>
      <c r="K560">
        <v>10</v>
      </c>
      <c r="L560" s="5">
        <v>60344.55</v>
      </c>
      <c r="M560" t="s">
        <v>303</v>
      </c>
      <c r="N560" t="s">
        <v>371</v>
      </c>
      <c r="O560" s="1">
        <v>5</v>
      </c>
      <c r="P560" s="1" t="str">
        <f>IFERROR(IF(ISNUMBER(Table1[[#This Row],[Safety_Rating2]]), REPT("★", Table1[[#This Row],[Safety_Rating2]]) &amp; REPT("☆", 5-Table1[[#This Row],[Safety_Rating2]]), "Unknown"), "Unknown")</f>
        <v>★★★★★</v>
      </c>
      <c r="Q560" s="1">
        <v>5</v>
      </c>
      <c r="R560">
        <v>13487</v>
      </c>
      <c r="S560">
        <v>5</v>
      </c>
      <c r="T560" s="7">
        <f t="shared" si="8"/>
        <v>813866945.85000002</v>
      </c>
      <c r="U560" s="3">
        <f>Table1[[#This Row],[Range_km]]/Table1[[#This Row],[Battery_Capacity_kWh]]</f>
        <v>7.1011235955056176</v>
      </c>
      <c r="V560" s="4">
        <f>Table1[[#This Row],[Price_USD]]/Table1[[#This Row],[Range_km]]</f>
        <v>190.96376582278481</v>
      </c>
      <c r="W560" s="1" t="str">
        <f>_xlfn.IFS(Table1[[#This Row],[Price_USD]]&gt;80000,"Luxury", Table1[[#This Row],[Price_USD]]&gt;40000,"Premium",Table1[[#This Row],[Price_USD]]&lt;40000,"Budget")</f>
        <v>Premium</v>
      </c>
    </row>
    <row r="561" spans="3:23" x14ac:dyDescent="0.35">
      <c r="C561">
        <v>560</v>
      </c>
      <c r="D561" t="s">
        <v>55</v>
      </c>
      <c r="E561" t="s">
        <v>128</v>
      </c>
      <c r="F561">
        <v>2025</v>
      </c>
      <c r="G561" t="s">
        <v>259</v>
      </c>
      <c r="H561">
        <v>121</v>
      </c>
      <c r="I561">
        <v>276</v>
      </c>
      <c r="J561" t="s">
        <v>265</v>
      </c>
      <c r="K561">
        <v>3.6</v>
      </c>
      <c r="L561" s="5">
        <v>55143.07</v>
      </c>
      <c r="M561" t="s">
        <v>333</v>
      </c>
      <c r="N561" t="s">
        <v>365</v>
      </c>
      <c r="O561" s="1">
        <v>0</v>
      </c>
      <c r="P561" s="1" t="str">
        <f>IFERROR(IF(ISNUMBER(Table1[[#This Row],[Safety_Rating2]]), REPT("★", Table1[[#This Row],[Safety_Rating2]]) &amp; REPT("☆", 5-Table1[[#This Row],[Safety_Rating2]]), "Unknown"), "Unknown")</f>
        <v>★★★☆☆</v>
      </c>
      <c r="Q561" s="1">
        <v>3</v>
      </c>
      <c r="R561">
        <v>3174</v>
      </c>
      <c r="S561">
        <v>3</v>
      </c>
      <c r="T561" s="7">
        <f t="shared" si="8"/>
        <v>175024104.18000001</v>
      </c>
      <c r="U561" s="3">
        <f>Table1[[#This Row],[Range_km]]/Table1[[#This Row],[Battery_Capacity_kWh]]</f>
        <v>2.28099173553719</v>
      </c>
      <c r="V561" s="4">
        <f>Table1[[#This Row],[Price_USD]]/Table1[[#This Row],[Range_km]]</f>
        <v>199.79373188405796</v>
      </c>
      <c r="W561" s="1" t="str">
        <f>_xlfn.IFS(Table1[[#This Row],[Price_USD]]&gt;80000,"Luxury", Table1[[#This Row],[Price_USD]]&gt;40000,"Premium",Table1[[#This Row],[Price_USD]]&lt;40000,"Budget")</f>
        <v>Premium</v>
      </c>
    </row>
    <row r="562" spans="3:23" x14ac:dyDescent="0.35">
      <c r="C562">
        <v>561</v>
      </c>
      <c r="D562" t="s">
        <v>54</v>
      </c>
      <c r="E562" t="s">
        <v>129</v>
      </c>
      <c r="F562">
        <v>2021</v>
      </c>
      <c r="G562" t="s">
        <v>254</v>
      </c>
      <c r="H562">
        <v>74.2</v>
      </c>
      <c r="I562">
        <v>247</v>
      </c>
      <c r="J562" t="s">
        <v>274</v>
      </c>
      <c r="K562">
        <v>2.5</v>
      </c>
      <c r="L562" s="5">
        <v>74958.17</v>
      </c>
      <c r="M562" t="s">
        <v>292</v>
      </c>
      <c r="N562" t="s">
        <v>362</v>
      </c>
      <c r="O562" s="1">
        <v>1</v>
      </c>
      <c r="P562" s="1" t="str">
        <f>IFERROR(IF(ISNUMBER(Table1[[#This Row],[Safety_Rating2]]), REPT("★", Table1[[#This Row],[Safety_Rating2]]) &amp; REPT("☆", 5-Table1[[#This Row],[Safety_Rating2]]), "Unknown"), "Unknown")</f>
        <v>★★★★★</v>
      </c>
      <c r="Q562" s="1">
        <v>5</v>
      </c>
      <c r="R562">
        <v>6965</v>
      </c>
      <c r="S562">
        <v>3</v>
      </c>
      <c r="T562" s="7">
        <f t="shared" si="8"/>
        <v>522083654.05000001</v>
      </c>
      <c r="U562" s="3">
        <f>Table1[[#This Row],[Range_km]]/Table1[[#This Row],[Battery_Capacity_kWh]]</f>
        <v>3.328840970350404</v>
      </c>
      <c r="V562" s="4">
        <f>Table1[[#This Row],[Price_USD]]/Table1[[#This Row],[Range_km]]</f>
        <v>303.47437246963563</v>
      </c>
      <c r="W562" s="1" t="str">
        <f>_xlfn.IFS(Table1[[#This Row],[Price_USD]]&gt;80000,"Luxury", Table1[[#This Row],[Price_USD]]&gt;40000,"Premium",Table1[[#This Row],[Price_USD]]&lt;40000,"Budget")</f>
        <v>Premium</v>
      </c>
    </row>
    <row r="563" spans="3:23" x14ac:dyDescent="0.35">
      <c r="C563">
        <v>562</v>
      </c>
      <c r="D563" t="s">
        <v>36</v>
      </c>
      <c r="E563" t="s">
        <v>101</v>
      </c>
      <c r="F563">
        <v>2017</v>
      </c>
      <c r="G563" t="s">
        <v>264</v>
      </c>
      <c r="H563">
        <v>118.7</v>
      </c>
      <c r="I563">
        <v>232</v>
      </c>
      <c r="J563" t="s">
        <v>274</v>
      </c>
      <c r="K563">
        <v>5.6</v>
      </c>
      <c r="L563" s="5">
        <v>139556.57</v>
      </c>
      <c r="M563" t="s">
        <v>313</v>
      </c>
      <c r="N563" t="s">
        <v>337</v>
      </c>
      <c r="O563" s="2" t="s">
        <v>376</v>
      </c>
      <c r="P563" s="1" t="str">
        <f>IFERROR(IF(ISNUMBER(Table1[[#This Row],[Safety_Rating2]]), REPT("★", Table1[[#This Row],[Safety_Rating2]]) &amp; REPT("☆", 5-Table1[[#This Row],[Safety_Rating2]]), "Unknown"), "Unknown")</f>
        <v>★★★☆☆</v>
      </c>
      <c r="Q563" s="1">
        <v>3</v>
      </c>
      <c r="R563">
        <v>11211</v>
      </c>
      <c r="S563">
        <v>3</v>
      </c>
      <c r="T563" s="7">
        <f t="shared" si="8"/>
        <v>1564568706.27</v>
      </c>
      <c r="U563" s="3">
        <f>Table1[[#This Row],[Range_km]]/Table1[[#This Row],[Battery_Capacity_kWh]]</f>
        <v>1.9545071609098568</v>
      </c>
      <c r="V563" s="4">
        <f>Table1[[#This Row],[Price_USD]]/Table1[[#This Row],[Range_km]]</f>
        <v>601.53693965517243</v>
      </c>
      <c r="W563" s="1" t="str">
        <f>_xlfn.IFS(Table1[[#This Row],[Price_USD]]&gt;80000,"Luxury", Table1[[#This Row],[Price_USD]]&gt;40000,"Premium",Table1[[#This Row],[Price_USD]]&lt;40000,"Budget")</f>
        <v>Luxury</v>
      </c>
    </row>
    <row r="564" spans="3:23" x14ac:dyDescent="0.35">
      <c r="C564">
        <v>563</v>
      </c>
      <c r="D564" t="s">
        <v>21</v>
      </c>
      <c r="E564" t="s">
        <v>197</v>
      </c>
      <c r="F564">
        <v>2022</v>
      </c>
      <c r="G564" t="s">
        <v>262</v>
      </c>
      <c r="H564">
        <v>107.5</v>
      </c>
      <c r="I564">
        <v>151</v>
      </c>
      <c r="J564" t="s">
        <v>275</v>
      </c>
      <c r="K564">
        <v>1.2</v>
      </c>
      <c r="L564" s="5">
        <v>120215.84</v>
      </c>
      <c r="M564" t="s">
        <v>282</v>
      </c>
      <c r="N564" t="s">
        <v>366</v>
      </c>
      <c r="O564" s="1">
        <v>0</v>
      </c>
      <c r="P564" s="1" t="str">
        <f>IFERROR(IF(ISNUMBER(Table1[[#This Row],[Safety_Rating2]]), REPT("★", Table1[[#This Row],[Safety_Rating2]]) &amp; REPT("☆", 5-Table1[[#This Row],[Safety_Rating2]]), "Unknown"), "Unknown")</f>
        <v>★★★☆☆</v>
      </c>
      <c r="Q564" s="1">
        <v>3</v>
      </c>
      <c r="R564">
        <v>12309</v>
      </c>
      <c r="S564">
        <v>5</v>
      </c>
      <c r="T564" s="7">
        <f t="shared" si="8"/>
        <v>1479736774.5599999</v>
      </c>
      <c r="U564" s="3">
        <f>Table1[[#This Row],[Range_km]]/Table1[[#This Row],[Battery_Capacity_kWh]]</f>
        <v>1.4046511627906977</v>
      </c>
      <c r="V564" s="4">
        <f>Table1[[#This Row],[Price_USD]]/Table1[[#This Row],[Range_km]]</f>
        <v>796.13139072847684</v>
      </c>
      <c r="W564" s="1" t="str">
        <f>_xlfn.IFS(Table1[[#This Row],[Price_USD]]&gt;80000,"Luxury", Table1[[#This Row],[Price_USD]]&gt;40000,"Premium",Table1[[#This Row],[Price_USD]]&lt;40000,"Budget")</f>
        <v>Luxury</v>
      </c>
    </row>
    <row r="565" spans="3:23" x14ac:dyDescent="0.35">
      <c r="C565">
        <v>564</v>
      </c>
      <c r="D565" t="s">
        <v>56</v>
      </c>
      <c r="E565" t="s">
        <v>184</v>
      </c>
      <c r="F565">
        <v>2022</v>
      </c>
      <c r="G565" t="s">
        <v>262</v>
      </c>
      <c r="H565">
        <v>118.4</v>
      </c>
      <c r="I565">
        <v>409</v>
      </c>
      <c r="J565" t="s">
        <v>274</v>
      </c>
      <c r="K565">
        <v>4.4000000000000004</v>
      </c>
      <c r="L565" s="5">
        <v>111823.2</v>
      </c>
      <c r="M565" t="s">
        <v>323</v>
      </c>
      <c r="N565" t="s">
        <v>347</v>
      </c>
      <c r="O565" s="1">
        <v>2</v>
      </c>
      <c r="P565" s="1" t="str">
        <f>IFERROR(IF(ISNUMBER(Table1[[#This Row],[Safety_Rating2]]), REPT("★", Table1[[#This Row],[Safety_Rating2]]) &amp; REPT("☆", 5-Table1[[#This Row],[Safety_Rating2]]), "Unknown"), "Unknown")</f>
        <v>★★★☆☆</v>
      </c>
      <c r="Q565" s="1">
        <v>3</v>
      </c>
      <c r="R565">
        <v>11666</v>
      </c>
      <c r="S565">
        <v>4</v>
      </c>
      <c r="T565" s="7">
        <f t="shared" si="8"/>
        <v>1304529451.2</v>
      </c>
      <c r="U565" s="3">
        <f>Table1[[#This Row],[Range_km]]/Table1[[#This Row],[Battery_Capacity_kWh]]</f>
        <v>3.4543918918918917</v>
      </c>
      <c r="V565" s="4">
        <f>Table1[[#This Row],[Price_USD]]/Table1[[#This Row],[Range_km]]</f>
        <v>273.40635696821516</v>
      </c>
      <c r="W565" s="1" t="str">
        <f>_xlfn.IFS(Table1[[#This Row],[Price_USD]]&gt;80000,"Luxury", Table1[[#This Row],[Price_USD]]&gt;40000,"Premium",Table1[[#This Row],[Price_USD]]&lt;40000,"Budget")</f>
        <v>Luxury</v>
      </c>
    </row>
    <row r="566" spans="3:23" x14ac:dyDescent="0.35">
      <c r="C566">
        <v>565</v>
      </c>
      <c r="D566" t="s">
        <v>29</v>
      </c>
      <c r="E566" t="s">
        <v>82</v>
      </c>
      <c r="F566">
        <v>2015</v>
      </c>
      <c r="G566" t="s">
        <v>262</v>
      </c>
      <c r="H566">
        <v>133.19999999999999</v>
      </c>
      <c r="I566">
        <v>305</v>
      </c>
      <c r="J566" t="s">
        <v>265</v>
      </c>
      <c r="K566">
        <v>0.8</v>
      </c>
      <c r="L566" s="5">
        <v>44747.34</v>
      </c>
      <c r="M566" t="s">
        <v>320</v>
      </c>
      <c r="N566" t="s">
        <v>358</v>
      </c>
      <c r="O566" s="1">
        <v>1</v>
      </c>
      <c r="P566" s="1" t="str">
        <f>IFERROR(IF(ISNUMBER(Table1[[#This Row],[Safety_Rating2]]), REPT("★", Table1[[#This Row],[Safety_Rating2]]) &amp; REPT("☆", 5-Table1[[#This Row],[Safety_Rating2]]), "Unknown"), "Unknown")</f>
        <v>★★★★★</v>
      </c>
      <c r="Q566" s="1">
        <v>5</v>
      </c>
      <c r="R566">
        <v>15571</v>
      </c>
      <c r="S566">
        <v>5</v>
      </c>
      <c r="T566" s="7">
        <f t="shared" si="8"/>
        <v>696760831.13999999</v>
      </c>
      <c r="U566" s="3">
        <f>Table1[[#This Row],[Range_km]]/Table1[[#This Row],[Battery_Capacity_kWh]]</f>
        <v>2.2897897897897899</v>
      </c>
      <c r="V566" s="4">
        <f>Table1[[#This Row],[Price_USD]]/Table1[[#This Row],[Range_km]]</f>
        <v>146.71259016393441</v>
      </c>
      <c r="W566" s="1" t="str">
        <f>_xlfn.IFS(Table1[[#This Row],[Price_USD]]&gt;80000,"Luxury", Table1[[#This Row],[Price_USD]]&gt;40000,"Premium",Table1[[#This Row],[Price_USD]]&lt;40000,"Budget")</f>
        <v>Premium</v>
      </c>
    </row>
    <row r="567" spans="3:23" x14ac:dyDescent="0.35">
      <c r="C567">
        <v>566</v>
      </c>
      <c r="D567" t="s">
        <v>39</v>
      </c>
      <c r="E567" t="s">
        <v>189</v>
      </c>
      <c r="F567">
        <v>2015</v>
      </c>
      <c r="G567" t="s">
        <v>257</v>
      </c>
      <c r="H567">
        <v>144.5</v>
      </c>
      <c r="I567">
        <v>516</v>
      </c>
      <c r="J567" t="s">
        <v>270</v>
      </c>
      <c r="K567">
        <v>0.7</v>
      </c>
      <c r="L567" s="5">
        <v>73224.67</v>
      </c>
      <c r="M567" t="s">
        <v>319</v>
      </c>
      <c r="N567" t="s">
        <v>347</v>
      </c>
      <c r="O567" s="1">
        <v>1</v>
      </c>
      <c r="P567" s="1" t="str">
        <f>IFERROR(IF(ISNUMBER(Table1[[#This Row],[Safety_Rating2]]), REPT("★", Table1[[#This Row],[Safety_Rating2]]) &amp; REPT("☆", 5-Table1[[#This Row],[Safety_Rating2]]), "Unknown"), "Unknown")</f>
        <v>★★★★★</v>
      </c>
      <c r="Q567" s="1">
        <v>5</v>
      </c>
      <c r="R567">
        <v>2666</v>
      </c>
      <c r="S567">
        <v>4</v>
      </c>
      <c r="T567" s="7">
        <f t="shared" si="8"/>
        <v>195216970.22</v>
      </c>
      <c r="U567" s="3">
        <f>Table1[[#This Row],[Range_km]]/Table1[[#This Row],[Battery_Capacity_kWh]]</f>
        <v>3.5709342560553634</v>
      </c>
      <c r="V567" s="4">
        <f>Table1[[#This Row],[Price_USD]]/Table1[[#This Row],[Range_km]]</f>
        <v>141.90827519379846</v>
      </c>
      <c r="W567" s="1" t="str">
        <f>_xlfn.IFS(Table1[[#This Row],[Price_USD]]&gt;80000,"Luxury", Table1[[#This Row],[Price_USD]]&gt;40000,"Premium",Table1[[#This Row],[Price_USD]]&lt;40000,"Budget")</f>
        <v>Premium</v>
      </c>
    </row>
    <row r="568" spans="3:23" x14ac:dyDescent="0.35">
      <c r="C568">
        <v>567</v>
      </c>
      <c r="D568" t="s">
        <v>59</v>
      </c>
      <c r="E568" t="s">
        <v>193</v>
      </c>
      <c r="F568">
        <v>2025</v>
      </c>
      <c r="G568" t="s">
        <v>251</v>
      </c>
      <c r="H568">
        <v>110.9</v>
      </c>
      <c r="I568">
        <v>151</v>
      </c>
      <c r="J568" t="s">
        <v>269</v>
      </c>
      <c r="K568">
        <v>3.9</v>
      </c>
      <c r="L568" s="5">
        <v>53409.23</v>
      </c>
      <c r="M568" t="s">
        <v>327</v>
      </c>
      <c r="N568" t="s">
        <v>356</v>
      </c>
      <c r="O568" s="1">
        <v>5</v>
      </c>
      <c r="P568" s="1" t="str">
        <f>IFERROR(IF(ISNUMBER(Table1[[#This Row],[Safety_Rating2]]), REPT("★", Table1[[#This Row],[Safety_Rating2]]) &amp; REPT("☆", 5-Table1[[#This Row],[Safety_Rating2]]), "Unknown"), "Unknown")</f>
        <v>★★★☆☆</v>
      </c>
      <c r="Q568" s="1">
        <v>3</v>
      </c>
      <c r="R568">
        <v>9874</v>
      </c>
      <c r="S568">
        <v>5</v>
      </c>
      <c r="T568" s="7">
        <f t="shared" si="8"/>
        <v>527362737.02000004</v>
      </c>
      <c r="U568" s="3">
        <f>Table1[[#This Row],[Range_km]]/Table1[[#This Row],[Battery_Capacity_kWh]]</f>
        <v>1.3615870153291252</v>
      </c>
      <c r="V568" s="4">
        <f>Table1[[#This Row],[Price_USD]]/Table1[[#This Row],[Range_km]]</f>
        <v>353.70350993377485</v>
      </c>
      <c r="W568" s="1" t="str">
        <f>_xlfn.IFS(Table1[[#This Row],[Price_USD]]&gt;80000,"Luxury", Table1[[#This Row],[Price_USD]]&gt;40000,"Premium",Table1[[#This Row],[Price_USD]]&lt;40000,"Budget")</f>
        <v>Premium</v>
      </c>
    </row>
    <row r="569" spans="3:23" x14ac:dyDescent="0.35">
      <c r="C569">
        <v>568</v>
      </c>
      <c r="D569" t="s">
        <v>17</v>
      </c>
      <c r="E569" t="s">
        <v>95</v>
      </c>
      <c r="F569">
        <v>2017</v>
      </c>
      <c r="G569" t="s">
        <v>255</v>
      </c>
      <c r="H569">
        <v>78</v>
      </c>
      <c r="I569">
        <v>159</v>
      </c>
      <c r="J569" t="s">
        <v>271</v>
      </c>
      <c r="K569">
        <v>8.1</v>
      </c>
      <c r="L569" s="5">
        <v>58908.19</v>
      </c>
      <c r="M569" t="s">
        <v>318</v>
      </c>
      <c r="N569" t="s">
        <v>337</v>
      </c>
      <c r="O569" s="1">
        <v>5</v>
      </c>
      <c r="P569" s="1" t="str">
        <f>IFERROR(IF(ISNUMBER(Table1[[#This Row],[Safety_Rating2]]), REPT("★", Table1[[#This Row],[Safety_Rating2]]) &amp; REPT("☆", 5-Table1[[#This Row],[Safety_Rating2]]), "Unknown"), "Unknown")</f>
        <v>★★★★★</v>
      </c>
      <c r="Q569" s="1">
        <v>5</v>
      </c>
      <c r="R569">
        <v>957</v>
      </c>
      <c r="S569">
        <v>3</v>
      </c>
      <c r="T569" s="7">
        <f t="shared" si="8"/>
        <v>56375137.830000006</v>
      </c>
      <c r="U569" s="3">
        <f>Table1[[#This Row],[Range_km]]/Table1[[#This Row],[Battery_Capacity_kWh]]</f>
        <v>2.0384615384615383</v>
      </c>
      <c r="V569" s="4">
        <f>Table1[[#This Row],[Price_USD]]/Table1[[#This Row],[Range_km]]</f>
        <v>370.49176100628932</v>
      </c>
      <c r="W569" s="1" t="str">
        <f>_xlfn.IFS(Table1[[#This Row],[Price_USD]]&gt;80000,"Luxury", Table1[[#This Row],[Price_USD]]&gt;40000,"Premium",Table1[[#This Row],[Price_USD]]&lt;40000,"Budget")</f>
        <v>Premium</v>
      </c>
    </row>
    <row r="570" spans="3:23" x14ac:dyDescent="0.35">
      <c r="C570">
        <v>569</v>
      </c>
      <c r="D570" t="s">
        <v>24</v>
      </c>
      <c r="E570" t="s">
        <v>77</v>
      </c>
      <c r="F570">
        <v>2019</v>
      </c>
      <c r="G570" t="s">
        <v>252</v>
      </c>
      <c r="H570">
        <v>113.5</v>
      </c>
      <c r="I570">
        <v>440</v>
      </c>
      <c r="J570" t="s">
        <v>271</v>
      </c>
      <c r="K570">
        <v>11.4</v>
      </c>
      <c r="L570" s="5">
        <v>110472.15</v>
      </c>
      <c r="M570" t="s">
        <v>302</v>
      </c>
      <c r="N570" t="s">
        <v>362</v>
      </c>
      <c r="O570" s="1">
        <v>5</v>
      </c>
      <c r="P570" s="1" t="str">
        <f>IFERROR(IF(ISNUMBER(Table1[[#This Row],[Safety_Rating2]]), REPT("★", Table1[[#This Row],[Safety_Rating2]]) &amp; REPT("☆", 5-Table1[[#This Row],[Safety_Rating2]]), "Unknown"), "Unknown")</f>
        <v>Unknown</v>
      </c>
      <c r="Q570" s="2" t="s">
        <v>376</v>
      </c>
      <c r="R570">
        <v>10905</v>
      </c>
      <c r="S570">
        <v>3</v>
      </c>
      <c r="T570" s="7">
        <f t="shared" si="8"/>
        <v>1204698795.75</v>
      </c>
      <c r="U570" s="3">
        <f>Table1[[#This Row],[Range_km]]/Table1[[#This Row],[Battery_Capacity_kWh]]</f>
        <v>3.8766519823788546</v>
      </c>
      <c r="V570" s="4">
        <f>Table1[[#This Row],[Price_USD]]/Table1[[#This Row],[Range_km]]</f>
        <v>251.07306818181817</v>
      </c>
      <c r="W570" s="1" t="str">
        <f>_xlfn.IFS(Table1[[#This Row],[Price_USD]]&gt;80000,"Luxury", Table1[[#This Row],[Price_USD]]&gt;40000,"Premium",Table1[[#This Row],[Price_USD]]&lt;40000,"Budget")</f>
        <v>Luxury</v>
      </c>
    </row>
    <row r="571" spans="3:23" x14ac:dyDescent="0.35">
      <c r="C571">
        <v>570</v>
      </c>
      <c r="D571" t="s">
        <v>65</v>
      </c>
      <c r="E571" t="s">
        <v>162</v>
      </c>
      <c r="F571">
        <v>2016</v>
      </c>
      <c r="G571" t="s">
        <v>257</v>
      </c>
      <c r="H571">
        <v>64.599999999999994</v>
      </c>
      <c r="I571">
        <v>566</v>
      </c>
      <c r="J571" t="s">
        <v>269</v>
      </c>
      <c r="K571">
        <v>8</v>
      </c>
      <c r="L571" s="5">
        <v>124209.83</v>
      </c>
      <c r="M571" t="s">
        <v>294</v>
      </c>
      <c r="N571" t="s">
        <v>369</v>
      </c>
      <c r="O571" s="1">
        <v>1</v>
      </c>
      <c r="P571" s="1" t="str">
        <f>IFERROR(IF(ISNUMBER(Table1[[#This Row],[Safety_Rating2]]), REPT("★", Table1[[#This Row],[Safety_Rating2]]) &amp; REPT("☆", 5-Table1[[#This Row],[Safety_Rating2]]), "Unknown"), "Unknown")</f>
        <v>★★★☆☆</v>
      </c>
      <c r="Q571" s="1">
        <v>3</v>
      </c>
      <c r="R571">
        <v>2920</v>
      </c>
      <c r="S571">
        <v>4</v>
      </c>
      <c r="T571" s="7">
        <f t="shared" si="8"/>
        <v>362692703.60000002</v>
      </c>
      <c r="U571" s="3">
        <f>Table1[[#This Row],[Range_km]]/Table1[[#This Row],[Battery_Capacity_kWh]]</f>
        <v>8.7616099071207429</v>
      </c>
      <c r="V571" s="4">
        <f>Table1[[#This Row],[Price_USD]]/Table1[[#This Row],[Range_km]]</f>
        <v>219.4519964664311</v>
      </c>
      <c r="W571" s="1" t="str">
        <f>_xlfn.IFS(Table1[[#This Row],[Price_USD]]&gt;80000,"Luxury", Table1[[#This Row],[Price_USD]]&gt;40000,"Premium",Table1[[#This Row],[Price_USD]]&lt;40000,"Budget")</f>
        <v>Luxury</v>
      </c>
    </row>
    <row r="572" spans="3:23" x14ac:dyDescent="0.35">
      <c r="C572">
        <v>571</v>
      </c>
      <c r="D572" t="s">
        <v>67</v>
      </c>
      <c r="E572" t="s">
        <v>232</v>
      </c>
      <c r="F572">
        <v>2016</v>
      </c>
      <c r="G572" t="s">
        <v>259</v>
      </c>
      <c r="H572">
        <v>67.8</v>
      </c>
      <c r="I572">
        <v>536</v>
      </c>
      <c r="J572" t="s">
        <v>270</v>
      </c>
      <c r="K572">
        <v>11.5</v>
      </c>
      <c r="L572" s="5">
        <v>99230.02</v>
      </c>
      <c r="M572" t="s">
        <v>282</v>
      </c>
      <c r="N572" t="s">
        <v>353</v>
      </c>
      <c r="O572" s="2" t="s">
        <v>376</v>
      </c>
      <c r="P572" s="1" t="str">
        <f>IFERROR(IF(ISNUMBER(Table1[[#This Row],[Safety_Rating2]]), REPT("★", Table1[[#This Row],[Safety_Rating2]]) &amp; REPT("☆", 5-Table1[[#This Row],[Safety_Rating2]]), "Unknown"), "Unknown")</f>
        <v>★★★★☆</v>
      </c>
      <c r="Q572" s="1">
        <v>4</v>
      </c>
      <c r="R572">
        <v>10474</v>
      </c>
      <c r="S572">
        <v>4</v>
      </c>
      <c r="T572" s="7">
        <f t="shared" si="8"/>
        <v>1039335229.48</v>
      </c>
      <c r="U572" s="3">
        <f>Table1[[#This Row],[Range_km]]/Table1[[#This Row],[Battery_Capacity_kWh]]</f>
        <v>7.9056047197640122</v>
      </c>
      <c r="V572" s="4">
        <f>Table1[[#This Row],[Price_USD]]/Table1[[#This Row],[Range_km]]</f>
        <v>185.13063432835821</v>
      </c>
      <c r="W572" s="1" t="str">
        <f>_xlfn.IFS(Table1[[#This Row],[Price_USD]]&gt;80000,"Luxury", Table1[[#This Row],[Price_USD]]&gt;40000,"Premium",Table1[[#This Row],[Price_USD]]&lt;40000,"Budget")</f>
        <v>Luxury</v>
      </c>
    </row>
    <row r="573" spans="3:23" x14ac:dyDescent="0.35">
      <c r="C573">
        <v>572</v>
      </c>
      <c r="D573" t="s">
        <v>29</v>
      </c>
      <c r="E573" t="s">
        <v>82</v>
      </c>
      <c r="F573">
        <v>2023</v>
      </c>
      <c r="G573" t="s">
        <v>257</v>
      </c>
      <c r="H573">
        <v>98.2</v>
      </c>
      <c r="I573">
        <v>213</v>
      </c>
      <c r="J573" t="s">
        <v>272</v>
      </c>
      <c r="K573">
        <v>5</v>
      </c>
      <c r="L573" s="5">
        <v>94595.15</v>
      </c>
      <c r="M573" t="s">
        <v>284</v>
      </c>
      <c r="N573" t="s">
        <v>347</v>
      </c>
      <c r="O573" s="2" t="s">
        <v>376</v>
      </c>
      <c r="P573" s="1" t="str">
        <f>IFERROR(IF(ISNUMBER(Table1[[#This Row],[Safety_Rating2]]), REPT("★", Table1[[#This Row],[Safety_Rating2]]) &amp; REPT("☆", 5-Table1[[#This Row],[Safety_Rating2]]), "Unknown"), "Unknown")</f>
        <v>★★★★☆</v>
      </c>
      <c r="Q573" s="1">
        <v>4</v>
      </c>
      <c r="R573">
        <v>14935</v>
      </c>
      <c r="S573">
        <v>3</v>
      </c>
      <c r="T573" s="7">
        <f t="shared" si="8"/>
        <v>1412778565.25</v>
      </c>
      <c r="U573" s="3">
        <f>Table1[[#This Row],[Range_km]]/Table1[[#This Row],[Battery_Capacity_kWh]]</f>
        <v>2.1690427698574339</v>
      </c>
      <c r="V573" s="4">
        <f>Table1[[#This Row],[Price_USD]]/Table1[[#This Row],[Range_km]]</f>
        <v>444.10868544600936</v>
      </c>
      <c r="W573" s="1" t="str">
        <f>_xlfn.IFS(Table1[[#This Row],[Price_USD]]&gt;80000,"Luxury", Table1[[#This Row],[Price_USD]]&gt;40000,"Premium",Table1[[#This Row],[Price_USD]]&lt;40000,"Budget")</f>
        <v>Luxury</v>
      </c>
    </row>
    <row r="574" spans="3:23" x14ac:dyDescent="0.35">
      <c r="C574">
        <v>573</v>
      </c>
      <c r="D574" t="s">
        <v>46</v>
      </c>
      <c r="E574" t="s">
        <v>108</v>
      </c>
      <c r="F574">
        <v>2017</v>
      </c>
      <c r="G574" t="s">
        <v>250</v>
      </c>
      <c r="H574">
        <v>106.5</v>
      </c>
      <c r="I574">
        <v>510</v>
      </c>
      <c r="J574" t="s">
        <v>267</v>
      </c>
      <c r="K574">
        <v>7.4</v>
      </c>
      <c r="L574" s="5">
        <v>67066.97</v>
      </c>
      <c r="M574" t="s">
        <v>285</v>
      </c>
      <c r="N574" t="s">
        <v>361</v>
      </c>
      <c r="O574" s="1">
        <v>5</v>
      </c>
      <c r="P574" s="1" t="str">
        <f>IFERROR(IF(ISNUMBER(Table1[[#This Row],[Safety_Rating2]]), REPT("★", Table1[[#This Row],[Safety_Rating2]]) &amp; REPT("☆", 5-Table1[[#This Row],[Safety_Rating2]]), "Unknown"), "Unknown")</f>
        <v>★★★☆☆</v>
      </c>
      <c r="Q574" s="1">
        <v>3</v>
      </c>
      <c r="R574">
        <v>16220</v>
      </c>
      <c r="S574">
        <v>4</v>
      </c>
      <c r="T574" s="7">
        <f t="shared" si="8"/>
        <v>1087826253.4000001</v>
      </c>
      <c r="U574" s="3">
        <f>Table1[[#This Row],[Range_km]]/Table1[[#This Row],[Battery_Capacity_kWh]]</f>
        <v>4.788732394366197</v>
      </c>
      <c r="V574" s="4">
        <f>Table1[[#This Row],[Price_USD]]/Table1[[#This Row],[Range_km]]</f>
        <v>131.50386274509805</v>
      </c>
      <c r="W574" s="1" t="str">
        <f>_xlfn.IFS(Table1[[#This Row],[Price_USD]]&gt;80000,"Luxury", Table1[[#This Row],[Price_USD]]&gt;40000,"Premium",Table1[[#This Row],[Price_USD]]&lt;40000,"Budget")</f>
        <v>Premium</v>
      </c>
    </row>
    <row r="575" spans="3:23" x14ac:dyDescent="0.35">
      <c r="C575">
        <v>574</v>
      </c>
      <c r="D575" t="s">
        <v>57</v>
      </c>
      <c r="E575" t="s">
        <v>203</v>
      </c>
      <c r="F575">
        <v>2015</v>
      </c>
      <c r="G575" t="s">
        <v>264</v>
      </c>
      <c r="H575">
        <v>63.3</v>
      </c>
      <c r="I575">
        <v>523</v>
      </c>
      <c r="J575" t="s">
        <v>277</v>
      </c>
      <c r="K575">
        <v>10.3</v>
      </c>
      <c r="L575" s="5">
        <v>142131.95000000001</v>
      </c>
      <c r="M575" t="s">
        <v>299</v>
      </c>
      <c r="N575" t="s">
        <v>344</v>
      </c>
      <c r="O575" s="1">
        <v>1</v>
      </c>
      <c r="P575" s="1" t="str">
        <f>IFERROR(IF(ISNUMBER(Table1[[#This Row],[Safety_Rating2]]), REPT("★", Table1[[#This Row],[Safety_Rating2]]) &amp; REPT("☆", 5-Table1[[#This Row],[Safety_Rating2]]), "Unknown"), "Unknown")</f>
        <v>★★★★☆</v>
      </c>
      <c r="Q575" s="1">
        <v>4</v>
      </c>
      <c r="R575">
        <v>5216</v>
      </c>
      <c r="S575">
        <v>3</v>
      </c>
      <c r="T575" s="7">
        <f t="shared" si="8"/>
        <v>741360251.20000005</v>
      </c>
      <c r="U575" s="3">
        <f>Table1[[#This Row],[Range_km]]/Table1[[#This Row],[Battery_Capacity_kWh]]</f>
        <v>8.2622432859399684</v>
      </c>
      <c r="V575" s="4">
        <f>Table1[[#This Row],[Price_USD]]/Table1[[#This Row],[Range_km]]</f>
        <v>271.76281070745699</v>
      </c>
      <c r="W575" s="1" t="str">
        <f>_xlfn.IFS(Table1[[#This Row],[Price_USD]]&gt;80000,"Luxury", Table1[[#This Row],[Price_USD]]&gt;40000,"Premium",Table1[[#This Row],[Price_USD]]&lt;40000,"Budget")</f>
        <v>Luxury</v>
      </c>
    </row>
    <row r="576" spans="3:23" x14ac:dyDescent="0.35">
      <c r="C576">
        <v>575</v>
      </c>
      <c r="D576" t="s">
        <v>17</v>
      </c>
      <c r="E576" t="s">
        <v>95</v>
      </c>
      <c r="F576">
        <v>2020</v>
      </c>
      <c r="G576" t="s">
        <v>253</v>
      </c>
      <c r="H576">
        <v>108.1</v>
      </c>
      <c r="I576">
        <v>278</v>
      </c>
      <c r="J576" t="s">
        <v>269</v>
      </c>
      <c r="K576">
        <v>5</v>
      </c>
      <c r="L576" s="5">
        <v>93341.33</v>
      </c>
      <c r="M576" t="s">
        <v>315</v>
      </c>
      <c r="N576" t="s">
        <v>375</v>
      </c>
      <c r="O576" s="1">
        <v>1</v>
      </c>
      <c r="P576" s="1" t="str">
        <f>IFERROR(IF(ISNUMBER(Table1[[#This Row],[Safety_Rating2]]), REPT("★", Table1[[#This Row],[Safety_Rating2]]) &amp; REPT("☆", 5-Table1[[#This Row],[Safety_Rating2]]), "Unknown"), "Unknown")</f>
        <v>★★★☆☆</v>
      </c>
      <c r="Q576" s="1">
        <v>3</v>
      </c>
      <c r="R576">
        <v>4289</v>
      </c>
      <c r="S576">
        <v>4</v>
      </c>
      <c r="T576" s="7">
        <f t="shared" si="8"/>
        <v>400340964.37</v>
      </c>
      <c r="U576" s="3">
        <f>Table1[[#This Row],[Range_km]]/Table1[[#This Row],[Battery_Capacity_kWh]]</f>
        <v>2.5716928769657725</v>
      </c>
      <c r="V576" s="4">
        <f>Table1[[#This Row],[Price_USD]]/Table1[[#This Row],[Range_km]]</f>
        <v>335.76017985611509</v>
      </c>
      <c r="W576" s="1" t="str">
        <f>_xlfn.IFS(Table1[[#This Row],[Price_USD]]&gt;80000,"Luxury", Table1[[#This Row],[Price_USD]]&gt;40000,"Premium",Table1[[#This Row],[Price_USD]]&lt;40000,"Budget")</f>
        <v>Luxury</v>
      </c>
    </row>
    <row r="577" spans="3:23" x14ac:dyDescent="0.35">
      <c r="C577">
        <v>576</v>
      </c>
      <c r="D577" t="s">
        <v>23</v>
      </c>
      <c r="E577" t="s">
        <v>109</v>
      </c>
      <c r="F577">
        <v>2015</v>
      </c>
      <c r="G577" t="s">
        <v>251</v>
      </c>
      <c r="H577">
        <v>141.5</v>
      </c>
      <c r="I577">
        <v>255</v>
      </c>
      <c r="J577" t="s">
        <v>266</v>
      </c>
      <c r="K577">
        <v>8</v>
      </c>
      <c r="L577" s="5">
        <v>99258.89</v>
      </c>
      <c r="M577" t="s">
        <v>312</v>
      </c>
      <c r="N577" t="s">
        <v>372</v>
      </c>
      <c r="O577" s="1">
        <v>1</v>
      </c>
      <c r="P577" s="1" t="str">
        <f>IFERROR(IF(ISNUMBER(Table1[[#This Row],[Safety_Rating2]]), REPT("★", Table1[[#This Row],[Safety_Rating2]]) &amp; REPT("☆", 5-Table1[[#This Row],[Safety_Rating2]]), "Unknown"), "Unknown")</f>
        <v>★★★☆☆</v>
      </c>
      <c r="Q577" s="1">
        <v>3</v>
      </c>
      <c r="R577">
        <v>299</v>
      </c>
      <c r="S577">
        <v>4</v>
      </c>
      <c r="T577" s="7">
        <f t="shared" si="8"/>
        <v>29678408.109999999</v>
      </c>
      <c r="U577" s="3">
        <f>Table1[[#This Row],[Range_km]]/Table1[[#This Row],[Battery_Capacity_kWh]]</f>
        <v>1.8021201413427561</v>
      </c>
      <c r="V577" s="4">
        <f>Table1[[#This Row],[Price_USD]]/Table1[[#This Row],[Range_km]]</f>
        <v>389.25054901960783</v>
      </c>
      <c r="W577" s="1" t="str">
        <f>_xlfn.IFS(Table1[[#This Row],[Price_USD]]&gt;80000,"Luxury", Table1[[#This Row],[Price_USD]]&gt;40000,"Premium",Table1[[#This Row],[Price_USD]]&lt;40000,"Budget")</f>
        <v>Luxury</v>
      </c>
    </row>
    <row r="578" spans="3:23" x14ac:dyDescent="0.35">
      <c r="C578">
        <v>577</v>
      </c>
      <c r="D578" t="s">
        <v>64</v>
      </c>
      <c r="E578" t="s">
        <v>212</v>
      </c>
      <c r="F578">
        <v>2025</v>
      </c>
      <c r="G578" t="s">
        <v>264</v>
      </c>
      <c r="H578">
        <v>148.5</v>
      </c>
      <c r="I578">
        <v>175</v>
      </c>
      <c r="J578" t="s">
        <v>269</v>
      </c>
      <c r="K578">
        <v>11.4</v>
      </c>
      <c r="L578" s="5">
        <v>81253.33</v>
      </c>
      <c r="M578" t="s">
        <v>305</v>
      </c>
      <c r="N578" t="s">
        <v>337</v>
      </c>
      <c r="O578" s="1">
        <v>0</v>
      </c>
      <c r="P578" s="1" t="str">
        <f>IFERROR(IF(ISNUMBER(Table1[[#This Row],[Safety_Rating2]]), REPT("★", Table1[[#This Row],[Safety_Rating2]]) &amp; REPT("☆", 5-Table1[[#This Row],[Safety_Rating2]]), "Unknown"), "Unknown")</f>
        <v>★★★☆☆</v>
      </c>
      <c r="Q578" s="1">
        <v>3</v>
      </c>
      <c r="R578">
        <v>3845</v>
      </c>
      <c r="S578">
        <v>5</v>
      </c>
      <c r="T578" s="7">
        <f t="shared" ref="T578:T641" si="9">L578*R578</f>
        <v>312419053.85000002</v>
      </c>
      <c r="U578" s="3">
        <f>Table1[[#This Row],[Range_km]]/Table1[[#This Row],[Battery_Capacity_kWh]]</f>
        <v>1.1784511784511784</v>
      </c>
      <c r="V578" s="4">
        <f>Table1[[#This Row],[Price_USD]]/Table1[[#This Row],[Range_km]]</f>
        <v>464.30474285714286</v>
      </c>
      <c r="W578" s="1" t="str">
        <f>_xlfn.IFS(Table1[[#This Row],[Price_USD]]&gt;80000,"Luxury", Table1[[#This Row],[Price_USD]]&gt;40000,"Premium",Table1[[#This Row],[Price_USD]]&lt;40000,"Budget")</f>
        <v>Luxury</v>
      </c>
    </row>
    <row r="579" spans="3:23" x14ac:dyDescent="0.35">
      <c r="C579">
        <v>578</v>
      </c>
      <c r="D579" t="s">
        <v>60</v>
      </c>
      <c r="E579" t="s">
        <v>140</v>
      </c>
      <c r="F579">
        <v>2024</v>
      </c>
      <c r="G579" t="s">
        <v>253</v>
      </c>
      <c r="H579">
        <v>146.1</v>
      </c>
      <c r="I579">
        <v>421</v>
      </c>
      <c r="J579" t="s">
        <v>269</v>
      </c>
      <c r="K579">
        <v>3.3</v>
      </c>
      <c r="L579" s="5">
        <v>44256.31</v>
      </c>
      <c r="M579" t="s">
        <v>329</v>
      </c>
      <c r="N579" t="s">
        <v>373</v>
      </c>
      <c r="O579" s="1">
        <v>4</v>
      </c>
      <c r="P579" s="1" t="str">
        <f>IFERROR(IF(ISNUMBER(Table1[[#This Row],[Safety_Rating2]]), REPT("★", Table1[[#This Row],[Safety_Rating2]]) &amp; REPT("☆", 5-Table1[[#This Row],[Safety_Rating2]]), "Unknown"), "Unknown")</f>
        <v>★★★★☆</v>
      </c>
      <c r="Q579" s="1">
        <v>4</v>
      </c>
      <c r="R579">
        <v>2936</v>
      </c>
      <c r="S579">
        <v>4</v>
      </c>
      <c r="T579" s="7">
        <f t="shared" si="9"/>
        <v>129936526.16</v>
      </c>
      <c r="U579" s="3">
        <f>Table1[[#This Row],[Range_km]]/Table1[[#This Row],[Battery_Capacity_kWh]]</f>
        <v>2.8815879534565365</v>
      </c>
      <c r="V579" s="4">
        <f>Table1[[#This Row],[Price_USD]]/Table1[[#This Row],[Range_km]]</f>
        <v>105.12187648456056</v>
      </c>
      <c r="W579" s="1" t="str">
        <f>_xlfn.IFS(Table1[[#This Row],[Price_USD]]&gt;80000,"Luxury", Table1[[#This Row],[Price_USD]]&gt;40000,"Premium",Table1[[#This Row],[Price_USD]]&lt;40000,"Budget")</f>
        <v>Premium</v>
      </c>
    </row>
    <row r="580" spans="3:23" x14ac:dyDescent="0.35">
      <c r="C580">
        <v>579</v>
      </c>
      <c r="D580" t="s">
        <v>62</v>
      </c>
      <c r="E580" t="s">
        <v>152</v>
      </c>
      <c r="F580">
        <v>2021</v>
      </c>
      <c r="G580" t="s">
        <v>263</v>
      </c>
      <c r="H580">
        <v>102.2</v>
      </c>
      <c r="I580">
        <v>327</v>
      </c>
      <c r="J580" t="s">
        <v>279</v>
      </c>
      <c r="K580">
        <v>0.6</v>
      </c>
      <c r="L580" s="5">
        <v>43995.32</v>
      </c>
      <c r="M580" t="s">
        <v>287</v>
      </c>
      <c r="N580" t="s">
        <v>373</v>
      </c>
      <c r="O580" s="1">
        <v>4</v>
      </c>
      <c r="P580" s="1" t="str">
        <f>IFERROR(IF(ISNUMBER(Table1[[#This Row],[Safety_Rating2]]), REPT("★", Table1[[#This Row],[Safety_Rating2]]) &amp; REPT("☆", 5-Table1[[#This Row],[Safety_Rating2]]), "Unknown"), "Unknown")</f>
        <v>★★★★★</v>
      </c>
      <c r="Q580" s="1">
        <v>5</v>
      </c>
      <c r="R580">
        <v>15712</v>
      </c>
      <c r="S580">
        <v>4</v>
      </c>
      <c r="T580" s="7">
        <f t="shared" si="9"/>
        <v>691254467.84000003</v>
      </c>
      <c r="U580" s="3">
        <f>Table1[[#This Row],[Range_km]]/Table1[[#This Row],[Battery_Capacity_kWh]]</f>
        <v>3.1996086105675148</v>
      </c>
      <c r="V580" s="4">
        <f>Table1[[#This Row],[Price_USD]]/Table1[[#This Row],[Range_km]]</f>
        <v>134.5422629969419</v>
      </c>
      <c r="W580" s="1" t="str">
        <f>_xlfn.IFS(Table1[[#This Row],[Price_USD]]&gt;80000,"Luxury", Table1[[#This Row],[Price_USD]]&gt;40000,"Premium",Table1[[#This Row],[Price_USD]]&lt;40000,"Budget")</f>
        <v>Premium</v>
      </c>
    </row>
    <row r="581" spans="3:23" x14ac:dyDescent="0.35">
      <c r="C581">
        <v>580</v>
      </c>
      <c r="D581" t="s">
        <v>41</v>
      </c>
      <c r="E581" t="s">
        <v>100</v>
      </c>
      <c r="F581">
        <v>2024</v>
      </c>
      <c r="G581" t="s">
        <v>260</v>
      </c>
      <c r="H581">
        <v>69.900000000000006</v>
      </c>
      <c r="I581">
        <v>430</v>
      </c>
      <c r="J581" t="s">
        <v>274</v>
      </c>
      <c r="K581">
        <v>3.9</v>
      </c>
      <c r="L581" s="5">
        <v>45028.37</v>
      </c>
      <c r="M581" t="s">
        <v>307</v>
      </c>
      <c r="N581" t="s">
        <v>348</v>
      </c>
      <c r="O581" s="1">
        <v>4</v>
      </c>
      <c r="P581" s="1" t="str">
        <f>IFERROR(IF(ISNUMBER(Table1[[#This Row],[Safety_Rating2]]), REPT("★", Table1[[#This Row],[Safety_Rating2]]) &amp; REPT("☆", 5-Table1[[#This Row],[Safety_Rating2]]), "Unknown"), "Unknown")</f>
        <v>★★★☆☆</v>
      </c>
      <c r="Q581" s="1">
        <v>3</v>
      </c>
      <c r="R581">
        <v>12903</v>
      </c>
      <c r="S581">
        <v>5</v>
      </c>
      <c r="T581" s="7">
        <f t="shared" si="9"/>
        <v>581001058.11000001</v>
      </c>
      <c r="U581" s="3">
        <f>Table1[[#This Row],[Range_km]]/Table1[[#This Row],[Battery_Capacity_kWh]]</f>
        <v>6.1516452074391985</v>
      </c>
      <c r="V581" s="4">
        <f>Table1[[#This Row],[Price_USD]]/Table1[[#This Row],[Range_km]]</f>
        <v>104.71713953488373</v>
      </c>
      <c r="W581" s="1" t="str">
        <f>_xlfn.IFS(Table1[[#This Row],[Price_USD]]&gt;80000,"Luxury", Table1[[#This Row],[Price_USD]]&gt;40000,"Premium",Table1[[#This Row],[Price_USD]]&lt;40000,"Budget")</f>
        <v>Premium</v>
      </c>
    </row>
    <row r="582" spans="3:23" x14ac:dyDescent="0.35">
      <c r="C582">
        <v>581</v>
      </c>
      <c r="D582" t="s">
        <v>62</v>
      </c>
      <c r="E582" t="s">
        <v>152</v>
      </c>
      <c r="F582">
        <v>2023</v>
      </c>
      <c r="G582" t="s">
        <v>262</v>
      </c>
      <c r="H582">
        <v>28.3</v>
      </c>
      <c r="I582">
        <v>528</v>
      </c>
      <c r="J582" t="s">
        <v>272</v>
      </c>
      <c r="K582">
        <v>9.1999999999999993</v>
      </c>
      <c r="L582" s="5">
        <v>54895.65</v>
      </c>
      <c r="M582" t="s">
        <v>302</v>
      </c>
      <c r="N582" t="s">
        <v>361</v>
      </c>
      <c r="O582" s="1">
        <v>4</v>
      </c>
      <c r="P582" s="1" t="str">
        <f>IFERROR(IF(ISNUMBER(Table1[[#This Row],[Safety_Rating2]]), REPT("★", Table1[[#This Row],[Safety_Rating2]]) &amp; REPT("☆", 5-Table1[[#This Row],[Safety_Rating2]]), "Unknown"), "Unknown")</f>
        <v>Unknown</v>
      </c>
      <c r="Q582" s="2" t="s">
        <v>376</v>
      </c>
      <c r="R582">
        <v>14654</v>
      </c>
      <c r="S582">
        <v>4</v>
      </c>
      <c r="T582" s="7">
        <f t="shared" si="9"/>
        <v>804440855.10000002</v>
      </c>
      <c r="U582" s="3">
        <f>Table1[[#This Row],[Range_km]]/Table1[[#This Row],[Battery_Capacity_kWh]]</f>
        <v>18.657243816254418</v>
      </c>
      <c r="V582" s="4">
        <f>Table1[[#This Row],[Price_USD]]/Table1[[#This Row],[Range_km]]</f>
        <v>103.96903409090909</v>
      </c>
      <c r="W582" s="1" t="str">
        <f>_xlfn.IFS(Table1[[#This Row],[Price_USD]]&gt;80000,"Luxury", Table1[[#This Row],[Price_USD]]&gt;40000,"Premium",Table1[[#This Row],[Price_USD]]&lt;40000,"Budget")</f>
        <v>Premium</v>
      </c>
    </row>
    <row r="583" spans="3:23" x14ac:dyDescent="0.35">
      <c r="C583">
        <v>582</v>
      </c>
      <c r="D583" t="s">
        <v>26</v>
      </c>
      <c r="E583" t="s">
        <v>79</v>
      </c>
      <c r="F583">
        <v>2017</v>
      </c>
      <c r="G583" t="s">
        <v>259</v>
      </c>
      <c r="H583">
        <v>46.8</v>
      </c>
      <c r="I583">
        <v>182</v>
      </c>
      <c r="J583" t="s">
        <v>280</v>
      </c>
      <c r="K583">
        <v>7</v>
      </c>
      <c r="L583" s="5">
        <v>132174.01</v>
      </c>
      <c r="M583" t="s">
        <v>319</v>
      </c>
      <c r="N583" t="s">
        <v>336</v>
      </c>
      <c r="O583" s="1">
        <v>4</v>
      </c>
      <c r="P583" s="1" t="str">
        <f>IFERROR(IF(ISNUMBER(Table1[[#This Row],[Safety_Rating2]]), REPT("★", Table1[[#This Row],[Safety_Rating2]]) &amp; REPT("☆", 5-Table1[[#This Row],[Safety_Rating2]]), "Unknown"), "Unknown")</f>
        <v>★★★☆☆</v>
      </c>
      <c r="Q583" s="1">
        <v>3</v>
      </c>
      <c r="R583">
        <v>13862</v>
      </c>
      <c r="S583">
        <v>5</v>
      </c>
      <c r="T583" s="7">
        <f t="shared" si="9"/>
        <v>1832196126.6200001</v>
      </c>
      <c r="U583" s="3">
        <f>Table1[[#This Row],[Range_km]]/Table1[[#This Row],[Battery_Capacity_kWh]]</f>
        <v>3.8888888888888893</v>
      </c>
      <c r="V583" s="4">
        <f>Table1[[#This Row],[Price_USD]]/Table1[[#This Row],[Range_km]]</f>
        <v>726.23082417582418</v>
      </c>
      <c r="W583" s="1" t="str">
        <f>_xlfn.IFS(Table1[[#This Row],[Price_USD]]&gt;80000,"Luxury", Table1[[#This Row],[Price_USD]]&gt;40000,"Premium",Table1[[#This Row],[Price_USD]]&lt;40000,"Budget")</f>
        <v>Luxury</v>
      </c>
    </row>
    <row r="584" spans="3:23" x14ac:dyDescent="0.35">
      <c r="C584">
        <v>583</v>
      </c>
      <c r="D584" t="s">
        <v>30</v>
      </c>
      <c r="E584" t="s">
        <v>236</v>
      </c>
      <c r="F584">
        <v>2019</v>
      </c>
      <c r="G584" t="s">
        <v>258</v>
      </c>
      <c r="H584">
        <v>143</v>
      </c>
      <c r="I584">
        <v>365</v>
      </c>
      <c r="J584" t="s">
        <v>273</v>
      </c>
      <c r="K584">
        <v>8.1</v>
      </c>
      <c r="L584" s="5">
        <v>83390.429999999993</v>
      </c>
      <c r="M584" t="s">
        <v>290</v>
      </c>
      <c r="N584" t="s">
        <v>373</v>
      </c>
      <c r="O584" s="1">
        <v>4</v>
      </c>
      <c r="P584" s="1" t="str">
        <f>IFERROR(IF(ISNUMBER(Table1[[#This Row],[Safety_Rating2]]), REPT("★", Table1[[#This Row],[Safety_Rating2]]) &amp; REPT("☆", 5-Table1[[#This Row],[Safety_Rating2]]), "Unknown"), "Unknown")</f>
        <v>★★★★★</v>
      </c>
      <c r="Q584" s="1">
        <v>5</v>
      </c>
      <c r="R584">
        <v>17636</v>
      </c>
      <c r="S584">
        <v>5</v>
      </c>
      <c r="T584" s="7">
        <f t="shared" si="9"/>
        <v>1470673623.4799998</v>
      </c>
      <c r="U584" s="3">
        <f>Table1[[#This Row],[Range_km]]/Table1[[#This Row],[Battery_Capacity_kWh]]</f>
        <v>2.5524475524475525</v>
      </c>
      <c r="V584" s="4">
        <f>Table1[[#This Row],[Price_USD]]/Table1[[#This Row],[Range_km]]</f>
        <v>228.46693150684931</v>
      </c>
      <c r="W584" s="1" t="str">
        <f>_xlfn.IFS(Table1[[#This Row],[Price_USD]]&gt;80000,"Luxury", Table1[[#This Row],[Price_USD]]&gt;40000,"Premium",Table1[[#This Row],[Price_USD]]&lt;40000,"Budget")</f>
        <v>Luxury</v>
      </c>
    </row>
    <row r="585" spans="3:23" x14ac:dyDescent="0.35">
      <c r="C585">
        <v>584</v>
      </c>
      <c r="D585" t="s">
        <v>53</v>
      </c>
      <c r="E585" t="s">
        <v>122</v>
      </c>
      <c r="F585">
        <v>2016</v>
      </c>
      <c r="G585" t="s">
        <v>257</v>
      </c>
      <c r="H585">
        <v>126.6</v>
      </c>
      <c r="I585">
        <v>221</v>
      </c>
      <c r="J585" t="s">
        <v>267</v>
      </c>
      <c r="K585">
        <v>2.7</v>
      </c>
      <c r="L585" s="5">
        <v>65965.11</v>
      </c>
      <c r="M585" t="s">
        <v>305</v>
      </c>
      <c r="N585" t="s">
        <v>357</v>
      </c>
      <c r="O585" s="1">
        <v>4</v>
      </c>
      <c r="P585" s="1" t="str">
        <f>IFERROR(IF(ISNUMBER(Table1[[#This Row],[Safety_Rating2]]), REPT("★", Table1[[#This Row],[Safety_Rating2]]) &amp; REPT("☆", 5-Table1[[#This Row],[Safety_Rating2]]), "Unknown"), "Unknown")</f>
        <v>★★★★☆</v>
      </c>
      <c r="Q585" s="1">
        <v>4</v>
      </c>
      <c r="R585">
        <v>4210</v>
      </c>
      <c r="S585">
        <v>5</v>
      </c>
      <c r="T585" s="7">
        <f t="shared" si="9"/>
        <v>277713113.10000002</v>
      </c>
      <c r="U585" s="3">
        <f>Table1[[#This Row],[Range_km]]/Table1[[#This Row],[Battery_Capacity_kWh]]</f>
        <v>1.74565560821485</v>
      </c>
      <c r="V585" s="4">
        <f>Table1[[#This Row],[Price_USD]]/Table1[[#This Row],[Range_km]]</f>
        <v>298.48466063348417</v>
      </c>
      <c r="W585" s="1" t="str">
        <f>_xlfn.IFS(Table1[[#This Row],[Price_USD]]&gt;80000,"Luxury", Table1[[#This Row],[Price_USD]]&gt;40000,"Premium",Table1[[#This Row],[Price_USD]]&lt;40000,"Budget")</f>
        <v>Premium</v>
      </c>
    </row>
    <row r="586" spans="3:23" x14ac:dyDescent="0.35">
      <c r="C586">
        <v>585</v>
      </c>
      <c r="D586" t="s">
        <v>45</v>
      </c>
      <c r="E586" t="s">
        <v>120</v>
      </c>
      <c r="F586">
        <v>2016</v>
      </c>
      <c r="G586" t="s">
        <v>254</v>
      </c>
      <c r="H586">
        <v>53.1</v>
      </c>
      <c r="I586">
        <v>295</v>
      </c>
      <c r="J586" t="s">
        <v>276</v>
      </c>
      <c r="K586">
        <v>5.0999999999999996</v>
      </c>
      <c r="L586" s="5">
        <v>39990.49</v>
      </c>
      <c r="M586" t="s">
        <v>316</v>
      </c>
      <c r="N586" t="s">
        <v>369</v>
      </c>
      <c r="O586" s="1">
        <v>1</v>
      </c>
      <c r="P586" s="1" t="str">
        <f>IFERROR(IF(ISNUMBER(Table1[[#This Row],[Safety_Rating2]]), REPT("★", Table1[[#This Row],[Safety_Rating2]]) &amp; REPT("☆", 5-Table1[[#This Row],[Safety_Rating2]]), "Unknown"), "Unknown")</f>
        <v>Unknown</v>
      </c>
      <c r="Q586" s="2" t="s">
        <v>376</v>
      </c>
      <c r="R586">
        <v>8827</v>
      </c>
      <c r="S586">
        <v>5</v>
      </c>
      <c r="T586" s="7">
        <f t="shared" si="9"/>
        <v>352996055.22999996</v>
      </c>
      <c r="U586" s="3">
        <f>Table1[[#This Row],[Range_km]]/Table1[[#This Row],[Battery_Capacity_kWh]]</f>
        <v>5.5555555555555554</v>
      </c>
      <c r="V586" s="4">
        <f>Table1[[#This Row],[Price_USD]]/Table1[[#This Row],[Range_km]]</f>
        <v>135.56098305084745</v>
      </c>
      <c r="W586" s="1" t="str">
        <f>_xlfn.IFS(Table1[[#This Row],[Price_USD]]&gt;80000,"Luxury", Table1[[#This Row],[Price_USD]]&gt;40000,"Premium",Table1[[#This Row],[Price_USD]]&lt;40000,"Budget")</f>
        <v>Budget</v>
      </c>
    </row>
    <row r="587" spans="3:23" x14ac:dyDescent="0.35">
      <c r="C587">
        <v>586</v>
      </c>
      <c r="D587" t="s">
        <v>41</v>
      </c>
      <c r="E587" t="s">
        <v>100</v>
      </c>
      <c r="F587">
        <v>2020</v>
      </c>
      <c r="G587" t="s">
        <v>259</v>
      </c>
      <c r="H587">
        <v>105.5</v>
      </c>
      <c r="I587">
        <v>520</v>
      </c>
      <c r="J587" t="s">
        <v>276</v>
      </c>
      <c r="K587">
        <v>5.3</v>
      </c>
      <c r="L587" s="5">
        <v>48418.97</v>
      </c>
      <c r="M587" t="s">
        <v>295</v>
      </c>
      <c r="N587" t="s">
        <v>369</v>
      </c>
      <c r="O587" s="1">
        <v>4</v>
      </c>
      <c r="P587" s="1" t="str">
        <f>IFERROR(IF(ISNUMBER(Table1[[#This Row],[Safety_Rating2]]), REPT("★", Table1[[#This Row],[Safety_Rating2]]) &amp; REPT("☆", 5-Table1[[#This Row],[Safety_Rating2]]), "Unknown"), "Unknown")</f>
        <v>★★★★★</v>
      </c>
      <c r="Q587" s="1">
        <v>5</v>
      </c>
      <c r="R587">
        <v>3604</v>
      </c>
      <c r="S587">
        <v>5</v>
      </c>
      <c r="T587" s="7">
        <f t="shared" si="9"/>
        <v>174501967.88</v>
      </c>
      <c r="U587" s="3">
        <f>Table1[[#This Row],[Range_km]]/Table1[[#This Row],[Battery_Capacity_kWh]]</f>
        <v>4.9289099526066353</v>
      </c>
      <c r="V587" s="4">
        <f>Table1[[#This Row],[Price_USD]]/Table1[[#This Row],[Range_km]]</f>
        <v>93.113403846153844</v>
      </c>
      <c r="W587" s="1" t="str">
        <f>_xlfn.IFS(Table1[[#This Row],[Price_USD]]&gt;80000,"Luxury", Table1[[#This Row],[Price_USD]]&gt;40000,"Premium",Table1[[#This Row],[Price_USD]]&lt;40000,"Budget")</f>
        <v>Premium</v>
      </c>
    </row>
    <row r="588" spans="3:23" x14ac:dyDescent="0.35">
      <c r="C588">
        <v>587</v>
      </c>
      <c r="D588" t="s">
        <v>17</v>
      </c>
      <c r="E588" t="s">
        <v>95</v>
      </c>
      <c r="F588">
        <v>2016</v>
      </c>
      <c r="G588" t="s">
        <v>261</v>
      </c>
      <c r="H588">
        <v>103.2</v>
      </c>
      <c r="I588">
        <v>285</v>
      </c>
      <c r="J588" t="s">
        <v>270</v>
      </c>
      <c r="K588">
        <v>9.4</v>
      </c>
      <c r="L588" s="5">
        <v>47559.56</v>
      </c>
      <c r="M588" t="s">
        <v>332</v>
      </c>
      <c r="N588" t="s">
        <v>363</v>
      </c>
      <c r="O588" s="1">
        <v>0</v>
      </c>
      <c r="P588" s="1" t="str">
        <f>IFERROR(IF(ISNUMBER(Table1[[#This Row],[Safety_Rating2]]), REPT("★", Table1[[#This Row],[Safety_Rating2]]) &amp; REPT("☆", 5-Table1[[#This Row],[Safety_Rating2]]), "Unknown"), "Unknown")</f>
        <v>★★★★☆</v>
      </c>
      <c r="Q588" s="1">
        <v>4</v>
      </c>
      <c r="R588">
        <v>3440</v>
      </c>
      <c r="S588">
        <v>3</v>
      </c>
      <c r="T588" s="7">
        <f t="shared" si="9"/>
        <v>163604886.40000001</v>
      </c>
      <c r="U588" s="3">
        <f>Table1[[#This Row],[Range_km]]/Table1[[#This Row],[Battery_Capacity_kWh]]</f>
        <v>2.7616279069767442</v>
      </c>
      <c r="V588" s="4">
        <f>Table1[[#This Row],[Price_USD]]/Table1[[#This Row],[Range_km]]</f>
        <v>166.875649122807</v>
      </c>
      <c r="W588" s="1" t="str">
        <f>_xlfn.IFS(Table1[[#This Row],[Price_USD]]&gt;80000,"Luxury", Table1[[#This Row],[Price_USD]]&gt;40000,"Premium",Table1[[#This Row],[Price_USD]]&lt;40000,"Budget")</f>
        <v>Premium</v>
      </c>
    </row>
    <row r="589" spans="3:23" x14ac:dyDescent="0.35">
      <c r="C589">
        <v>588</v>
      </c>
      <c r="D589" t="s">
        <v>37</v>
      </c>
      <c r="E589" t="s">
        <v>124</v>
      </c>
      <c r="F589">
        <v>2024</v>
      </c>
      <c r="G589" t="s">
        <v>251</v>
      </c>
      <c r="H589">
        <v>124.9</v>
      </c>
      <c r="I589">
        <v>148</v>
      </c>
      <c r="J589" t="s">
        <v>279</v>
      </c>
      <c r="K589">
        <v>8.6</v>
      </c>
      <c r="L589" s="5">
        <v>133847.79999999999</v>
      </c>
      <c r="M589" t="s">
        <v>301</v>
      </c>
      <c r="N589" t="s">
        <v>358</v>
      </c>
      <c r="O589" s="1">
        <v>0</v>
      </c>
      <c r="P589" s="1" t="str">
        <f>IFERROR(IF(ISNUMBER(Table1[[#This Row],[Safety_Rating2]]), REPT("★", Table1[[#This Row],[Safety_Rating2]]) &amp; REPT("☆", 5-Table1[[#This Row],[Safety_Rating2]]), "Unknown"), "Unknown")</f>
        <v>★★★★☆</v>
      </c>
      <c r="Q589" s="1">
        <v>4</v>
      </c>
      <c r="R589">
        <v>5920</v>
      </c>
      <c r="S589">
        <v>4</v>
      </c>
      <c r="T589" s="7">
        <f t="shared" si="9"/>
        <v>792378975.99999988</v>
      </c>
      <c r="U589" s="3">
        <f>Table1[[#This Row],[Range_km]]/Table1[[#This Row],[Battery_Capacity_kWh]]</f>
        <v>1.1849479583666933</v>
      </c>
      <c r="V589" s="4">
        <f>Table1[[#This Row],[Price_USD]]/Table1[[#This Row],[Range_km]]</f>
        <v>904.377027027027</v>
      </c>
      <c r="W589" s="1" t="str">
        <f>_xlfn.IFS(Table1[[#This Row],[Price_USD]]&gt;80000,"Luxury", Table1[[#This Row],[Price_USD]]&gt;40000,"Premium",Table1[[#This Row],[Price_USD]]&lt;40000,"Budget")</f>
        <v>Luxury</v>
      </c>
    </row>
    <row r="590" spans="3:23" x14ac:dyDescent="0.35">
      <c r="C590">
        <v>589</v>
      </c>
      <c r="D590" t="s">
        <v>29</v>
      </c>
      <c r="E590" t="s">
        <v>82</v>
      </c>
      <c r="F590">
        <v>2022</v>
      </c>
      <c r="G590" t="s">
        <v>259</v>
      </c>
      <c r="H590">
        <v>36.6</v>
      </c>
      <c r="I590">
        <v>104</v>
      </c>
      <c r="J590" t="s">
        <v>265</v>
      </c>
      <c r="K590">
        <v>8.1</v>
      </c>
      <c r="L590" s="5">
        <v>47120.42</v>
      </c>
      <c r="M590" t="s">
        <v>290</v>
      </c>
      <c r="N590" t="s">
        <v>358</v>
      </c>
      <c r="O590" s="2" t="s">
        <v>376</v>
      </c>
      <c r="P590" s="1" t="str">
        <f>IFERROR(IF(ISNUMBER(Table1[[#This Row],[Safety_Rating2]]), REPT("★", Table1[[#This Row],[Safety_Rating2]]) &amp; REPT("☆", 5-Table1[[#This Row],[Safety_Rating2]]), "Unknown"), "Unknown")</f>
        <v>★★★★★</v>
      </c>
      <c r="Q590" s="1">
        <v>5</v>
      </c>
      <c r="R590">
        <v>8162</v>
      </c>
      <c r="S590">
        <v>5</v>
      </c>
      <c r="T590" s="7">
        <f t="shared" si="9"/>
        <v>384596868.03999996</v>
      </c>
      <c r="U590" s="3">
        <f>Table1[[#This Row],[Range_km]]/Table1[[#This Row],[Battery_Capacity_kWh]]</f>
        <v>2.8415300546448088</v>
      </c>
      <c r="V590" s="4">
        <f>Table1[[#This Row],[Price_USD]]/Table1[[#This Row],[Range_km]]</f>
        <v>453.08096153846151</v>
      </c>
      <c r="W590" s="1" t="str">
        <f>_xlfn.IFS(Table1[[#This Row],[Price_USD]]&gt;80000,"Luxury", Table1[[#This Row],[Price_USD]]&gt;40000,"Premium",Table1[[#This Row],[Price_USD]]&lt;40000,"Budget")</f>
        <v>Premium</v>
      </c>
    </row>
    <row r="591" spans="3:23" x14ac:dyDescent="0.35">
      <c r="C591">
        <v>590</v>
      </c>
      <c r="D591" t="s">
        <v>46</v>
      </c>
      <c r="E591" t="s">
        <v>108</v>
      </c>
      <c r="F591">
        <v>2022</v>
      </c>
      <c r="G591" t="s">
        <v>260</v>
      </c>
      <c r="H591">
        <v>77.099999999999994</v>
      </c>
      <c r="I591">
        <v>281</v>
      </c>
      <c r="J591" t="s">
        <v>266</v>
      </c>
      <c r="K591">
        <v>6.3</v>
      </c>
      <c r="L591" s="5">
        <v>63098.76</v>
      </c>
      <c r="M591" t="s">
        <v>317</v>
      </c>
      <c r="N591" t="s">
        <v>356</v>
      </c>
      <c r="O591" s="1">
        <v>1</v>
      </c>
      <c r="P591" s="1" t="str">
        <f>IFERROR(IF(ISNUMBER(Table1[[#This Row],[Safety_Rating2]]), REPT("★", Table1[[#This Row],[Safety_Rating2]]) &amp; REPT("☆", 5-Table1[[#This Row],[Safety_Rating2]]), "Unknown"), "Unknown")</f>
        <v>★★★★☆</v>
      </c>
      <c r="Q591" s="1">
        <v>4</v>
      </c>
      <c r="R591">
        <v>13320</v>
      </c>
      <c r="S591">
        <v>4</v>
      </c>
      <c r="T591" s="7">
        <f t="shared" si="9"/>
        <v>840475483.20000005</v>
      </c>
      <c r="U591" s="3">
        <f>Table1[[#This Row],[Range_km]]/Table1[[#This Row],[Battery_Capacity_kWh]]</f>
        <v>3.6446173800259407</v>
      </c>
      <c r="V591" s="4">
        <f>Table1[[#This Row],[Price_USD]]/Table1[[#This Row],[Range_km]]</f>
        <v>224.55074733096086</v>
      </c>
      <c r="W591" s="1" t="str">
        <f>_xlfn.IFS(Table1[[#This Row],[Price_USD]]&gt;80000,"Luxury", Table1[[#This Row],[Price_USD]]&gt;40000,"Premium",Table1[[#This Row],[Price_USD]]&lt;40000,"Budget")</f>
        <v>Premium</v>
      </c>
    </row>
    <row r="592" spans="3:23" x14ac:dyDescent="0.35">
      <c r="C592">
        <v>591</v>
      </c>
      <c r="D592" t="s">
        <v>55</v>
      </c>
      <c r="E592" t="s">
        <v>128</v>
      </c>
      <c r="F592">
        <v>2016</v>
      </c>
      <c r="G592" t="s">
        <v>250</v>
      </c>
      <c r="H592">
        <v>51.2</v>
      </c>
      <c r="I592">
        <v>147</v>
      </c>
      <c r="J592" t="s">
        <v>276</v>
      </c>
      <c r="K592">
        <v>7.1</v>
      </c>
      <c r="L592" s="5">
        <v>40150.21</v>
      </c>
      <c r="M592" t="s">
        <v>315</v>
      </c>
      <c r="N592" t="s">
        <v>339</v>
      </c>
      <c r="O592" s="1">
        <v>0</v>
      </c>
      <c r="P592" s="1" t="str">
        <f>IFERROR(IF(ISNUMBER(Table1[[#This Row],[Safety_Rating2]]), REPT("★", Table1[[#This Row],[Safety_Rating2]]) &amp; REPT("☆", 5-Table1[[#This Row],[Safety_Rating2]]), "Unknown"), "Unknown")</f>
        <v>★★★★★</v>
      </c>
      <c r="Q592" s="1">
        <v>5</v>
      </c>
      <c r="R592">
        <v>4470</v>
      </c>
      <c r="S592">
        <v>4</v>
      </c>
      <c r="T592" s="7">
        <f t="shared" si="9"/>
        <v>179471438.69999999</v>
      </c>
      <c r="U592" s="3">
        <f>Table1[[#This Row],[Range_km]]/Table1[[#This Row],[Battery_Capacity_kWh]]</f>
        <v>2.87109375</v>
      </c>
      <c r="V592" s="4">
        <f>Table1[[#This Row],[Price_USD]]/Table1[[#This Row],[Range_km]]</f>
        <v>273.13068027210886</v>
      </c>
      <c r="W592" s="1" t="str">
        <f>_xlfn.IFS(Table1[[#This Row],[Price_USD]]&gt;80000,"Luxury", Table1[[#This Row],[Price_USD]]&gt;40000,"Premium",Table1[[#This Row],[Price_USD]]&lt;40000,"Budget")</f>
        <v>Premium</v>
      </c>
    </row>
    <row r="593" spans="3:23" x14ac:dyDescent="0.35">
      <c r="C593">
        <v>592</v>
      </c>
      <c r="D593" t="s">
        <v>66</v>
      </c>
      <c r="E593" t="s">
        <v>163</v>
      </c>
      <c r="F593">
        <v>2021</v>
      </c>
      <c r="G593" t="s">
        <v>258</v>
      </c>
      <c r="H593">
        <v>100.1</v>
      </c>
      <c r="I593">
        <v>566</v>
      </c>
      <c r="J593" t="s">
        <v>275</v>
      </c>
      <c r="K593">
        <v>8.6999999999999993</v>
      </c>
      <c r="L593" s="5">
        <v>114311.01</v>
      </c>
      <c r="M593" t="s">
        <v>333</v>
      </c>
      <c r="N593" t="s">
        <v>370</v>
      </c>
      <c r="O593" s="1">
        <v>5</v>
      </c>
      <c r="P593" s="1" t="str">
        <f>IFERROR(IF(ISNUMBER(Table1[[#This Row],[Safety_Rating2]]), REPT("★", Table1[[#This Row],[Safety_Rating2]]) &amp; REPT("☆", 5-Table1[[#This Row],[Safety_Rating2]]), "Unknown"), "Unknown")</f>
        <v>★★★★★</v>
      </c>
      <c r="Q593" s="1">
        <v>5</v>
      </c>
      <c r="R593">
        <v>19962</v>
      </c>
      <c r="S593">
        <v>3</v>
      </c>
      <c r="T593" s="7">
        <f t="shared" si="9"/>
        <v>2281876381.6199999</v>
      </c>
      <c r="U593" s="3">
        <f>Table1[[#This Row],[Range_km]]/Table1[[#This Row],[Battery_Capacity_kWh]]</f>
        <v>5.6543456543456543</v>
      </c>
      <c r="V593" s="4">
        <f>Table1[[#This Row],[Price_USD]]/Table1[[#This Row],[Range_km]]</f>
        <v>201.96291519434629</v>
      </c>
      <c r="W593" s="1" t="str">
        <f>_xlfn.IFS(Table1[[#This Row],[Price_USD]]&gt;80000,"Luxury", Table1[[#This Row],[Price_USD]]&gt;40000,"Premium",Table1[[#This Row],[Price_USD]]&lt;40000,"Budget")</f>
        <v>Luxury</v>
      </c>
    </row>
    <row r="594" spans="3:23" x14ac:dyDescent="0.35">
      <c r="C594">
        <v>593</v>
      </c>
      <c r="D594" t="s">
        <v>46</v>
      </c>
      <c r="E594" t="s">
        <v>108</v>
      </c>
      <c r="F594">
        <v>2017</v>
      </c>
      <c r="G594" t="s">
        <v>257</v>
      </c>
      <c r="H594">
        <v>140.9</v>
      </c>
      <c r="I594">
        <v>491</v>
      </c>
      <c r="J594" t="s">
        <v>268</v>
      </c>
      <c r="K594">
        <v>2.5</v>
      </c>
      <c r="L594" s="5">
        <v>74046.11</v>
      </c>
      <c r="M594" t="s">
        <v>304</v>
      </c>
      <c r="N594" t="s">
        <v>371</v>
      </c>
      <c r="O594" s="1">
        <v>0</v>
      </c>
      <c r="P594" s="1" t="str">
        <f>IFERROR(IF(ISNUMBER(Table1[[#This Row],[Safety_Rating2]]), REPT("★", Table1[[#This Row],[Safety_Rating2]]) &amp; REPT("☆", 5-Table1[[#This Row],[Safety_Rating2]]), "Unknown"), "Unknown")</f>
        <v>★★★★☆</v>
      </c>
      <c r="Q594" s="1">
        <v>4</v>
      </c>
      <c r="R594">
        <v>3710</v>
      </c>
      <c r="S594">
        <v>4</v>
      </c>
      <c r="T594" s="7">
        <f t="shared" si="9"/>
        <v>274711068.10000002</v>
      </c>
      <c r="U594" s="3">
        <f>Table1[[#This Row],[Range_km]]/Table1[[#This Row],[Battery_Capacity_kWh]]</f>
        <v>3.4847409510290985</v>
      </c>
      <c r="V594" s="4">
        <f>Table1[[#This Row],[Price_USD]]/Table1[[#This Row],[Range_km]]</f>
        <v>150.80674134419553</v>
      </c>
      <c r="W594" s="1" t="str">
        <f>_xlfn.IFS(Table1[[#This Row],[Price_USD]]&gt;80000,"Luxury", Table1[[#This Row],[Price_USD]]&gt;40000,"Premium",Table1[[#This Row],[Price_USD]]&lt;40000,"Budget")</f>
        <v>Premium</v>
      </c>
    </row>
    <row r="595" spans="3:23" x14ac:dyDescent="0.35">
      <c r="C595">
        <v>594</v>
      </c>
      <c r="D595" t="s">
        <v>33</v>
      </c>
      <c r="E595" t="s">
        <v>88</v>
      </c>
      <c r="F595">
        <v>2023</v>
      </c>
      <c r="G595" t="s">
        <v>251</v>
      </c>
      <c r="H595">
        <v>119.6</v>
      </c>
      <c r="I595">
        <v>160</v>
      </c>
      <c r="J595" t="s">
        <v>273</v>
      </c>
      <c r="K595">
        <v>3.9</v>
      </c>
      <c r="L595" s="5">
        <v>65225.4</v>
      </c>
      <c r="M595" t="s">
        <v>318</v>
      </c>
      <c r="N595" t="s">
        <v>354</v>
      </c>
      <c r="O595" s="1">
        <v>4</v>
      </c>
      <c r="P595" s="1" t="str">
        <f>IFERROR(IF(ISNUMBER(Table1[[#This Row],[Safety_Rating2]]), REPT("★", Table1[[#This Row],[Safety_Rating2]]) &amp; REPT("☆", 5-Table1[[#This Row],[Safety_Rating2]]), "Unknown"), "Unknown")</f>
        <v>★★★★★</v>
      </c>
      <c r="Q595" s="1">
        <v>5</v>
      </c>
      <c r="R595">
        <v>16892</v>
      </c>
      <c r="S595">
        <v>3</v>
      </c>
      <c r="T595" s="7">
        <f t="shared" si="9"/>
        <v>1101787456.8</v>
      </c>
      <c r="U595" s="3">
        <f>Table1[[#This Row],[Range_km]]/Table1[[#This Row],[Battery_Capacity_kWh]]</f>
        <v>1.3377926421404682</v>
      </c>
      <c r="V595" s="4">
        <f>Table1[[#This Row],[Price_USD]]/Table1[[#This Row],[Range_km]]</f>
        <v>407.65875</v>
      </c>
      <c r="W595" s="1" t="str">
        <f>_xlfn.IFS(Table1[[#This Row],[Price_USD]]&gt;80000,"Luxury", Table1[[#This Row],[Price_USD]]&gt;40000,"Premium",Table1[[#This Row],[Price_USD]]&lt;40000,"Budget")</f>
        <v>Premium</v>
      </c>
    </row>
    <row r="596" spans="3:23" x14ac:dyDescent="0.35">
      <c r="C596">
        <v>595</v>
      </c>
      <c r="D596" t="s">
        <v>22</v>
      </c>
      <c r="E596" t="s">
        <v>75</v>
      </c>
      <c r="F596">
        <v>2022</v>
      </c>
      <c r="G596" t="s">
        <v>258</v>
      </c>
      <c r="H596">
        <v>66.2</v>
      </c>
      <c r="I596">
        <v>415</v>
      </c>
      <c r="J596" t="s">
        <v>266</v>
      </c>
      <c r="K596">
        <v>4.3</v>
      </c>
      <c r="L596" s="5">
        <v>72467.13</v>
      </c>
      <c r="M596" t="s">
        <v>282</v>
      </c>
      <c r="N596" t="s">
        <v>370</v>
      </c>
      <c r="O596" s="1">
        <v>1</v>
      </c>
      <c r="P596" s="1" t="str">
        <f>IFERROR(IF(ISNUMBER(Table1[[#This Row],[Safety_Rating2]]), REPT("★", Table1[[#This Row],[Safety_Rating2]]) &amp; REPT("☆", 5-Table1[[#This Row],[Safety_Rating2]]), "Unknown"), "Unknown")</f>
        <v>Unknown</v>
      </c>
      <c r="Q596" s="2" t="s">
        <v>376</v>
      </c>
      <c r="R596">
        <v>14116</v>
      </c>
      <c r="S596">
        <v>4</v>
      </c>
      <c r="T596" s="7">
        <f t="shared" si="9"/>
        <v>1022946007.08</v>
      </c>
      <c r="U596" s="3">
        <f>Table1[[#This Row],[Range_km]]/Table1[[#This Row],[Battery_Capacity_kWh]]</f>
        <v>6.2688821752265858</v>
      </c>
      <c r="V596" s="4">
        <f>Table1[[#This Row],[Price_USD]]/Table1[[#This Row],[Range_km]]</f>
        <v>174.6195903614458</v>
      </c>
      <c r="W596" s="1" t="str">
        <f>_xlfn.IFS(Table1[[#This Row],[Price_USD]]&gt;80000,"Luxury", Table1[[#This Row],[Price_USD]]&gt;40000,"Premium",Table1[[#This Row],[Price_USD]]&lt;40000,"Budget")</f>
        <v>Premium</v>
      </c>
    </row>
    <row r="597" spans="3:23" x14ac:dyDescent="0.35">
      <c r="C597">
        <v>596</v>
      </c>
      <c r="D597" t="s">
        <v>36</v>
      </c>
      <c r="E597" t="s">
        <v>101</v>
      </c>
      <c r="F597">
        <v>2023</v>
      </c>
      <c r="G597" t="s">
        <v>254</v>
      </c>
      <c r="H597">
        <v>136.80000000000001</v>
      </c>
      <c r="I597">
        <v>310</v>
      </c>
      <c r="J597" t="s">
        <v>272</v>
      </c>
      <c r="K597">
        <v>11</v>
      </c>
      <c r="L597" s="5">
        <v>30829.25</v>
      </c>
      <c r="M597" t="s">
        <v>311</v>
      </c>
      <c r="N597" t="s">
        <v>364</v>
      </c>
      <c r="O597" s="1">
        <v>3</v>
      </c>
      <c r="P597" s="1" t="str">
        <f>IFERROR(IF(ISNUMBER(Table1[[#This Row],[Safety_Rating2]]), REPT("★", Table1[[#This Row],[Safety_Rating2]]) &amp; REPT("☆", 5-Table1[[#This Row],[Safety_Rating2]]), "Unknown"), "Unknown")</f>
        <v>★★★☆☆</v>
      </c>
      <c r="Q597" s="1">
        <v>3</v>
      </c>
      <c r="R597">
        <v>17577</v>
      </c>
      <c r="S597">
        <v>4</v>
      </c>
      <c r="T597" s="7">
        <f t="shared" si="9"/>
        <v>541885727.25</v>
      </c>
      <c r="U597" s="3">
        <f>Table1[[#This Row],[Range_km]]/Table1[[#This Row],[Battery_Capacity_kWh]]</f>
        <v>2.2660818713450293</v>
      </c>
      <c r="V597" s="4">
        <f>Table1[[#This Row],[Price_USD]]/Table1[[#This Row],[Range_km]]</f>
        <v>99.4491935483871</v>
      </c>
      <c r="W597" s="1" t="str">
        <f>_xlfn.IFS(Table1[[#This Row],[Price_USD]]&gt;80000,"Luxury", Table1[[#This Row],[Price_USD]]&gt;40000,"Premium",Table1[[#This Row],[Price_USD]]&lt;40000,"Budget")</f>
        <v>Budget</v>
      </c>
    </row>
    <row r="598" spans="3:23" x14ac:dyDescent="0.35">
      <c r="C598">
        <v>597</v>
      </c>
      <c r="D598" t="s">
        <v>51</v>
      </c>
      <c r="E598" t="s">
        <v>210</v>
      </c>
      <c r="F598">
        <v>2025</v>
      </c>
      <c r="G598" t="s">
        <v>251</v>
      </c>
      <c r="H598">
        <v>77.099999999999994</v>
      </c>
      <c r="I598">
        <v>171</v>
      </c>
      <c r="J598" t="s">
        <v>279</v>
      </c>
      <c r="K598">
        <v>9.1</v>
      </c>
      <c r="L598" s="5">
        <v>30697.23</v>
      </c>
      <c r="M598" t="s">
        <v>292</v>
      </c>
      <c r="N598" t="s">
        <v>343</v>
      </c>
      <c r="O598" s="2" t="s">
        <v>376</v>
      </c>
      <c r="P598" s="1" t="str">
        <f>IFERROR(IF(ISNUMBER(Table1[[#This Row],[Safety_Rating2]]), REPT("★", Table1[[#This Row],[Safety_Rating2]]) &amp; REPT("☆", 5-Table1[[#This Row],[Safety_Rating2]]), "Unknown"), "Unknown")</f>
        <v>★★★★☆</v>
      </c>
      <c r="Q598" s="1">
        <v>4</v>
      </c>
      <c r="R598">
        <v>10853</v>
      </c>
      <c r="S598">
        <v>3</v>
      </c>
      <c r="T598" s="7">
        <f t="shared" si="9"/>
        <v>333157037.19</v>
      </c>
      <c r="U598" s="3">
        <f>Table1[[#This Row],[Range_km]]/Table1[[#This Row],[Battery_Capacity_kWh]]</f>
        <v>2.217898832684825</v>
      </c>
      <c r="V598" s="4">
        <f>Table1[[#This Row],[Price_USD]]/Table1[[#This Row],[Range_km]]</f>
        <v>179.51596491228071</v>
      </c>
      <c r="W598" s="1" t="str">
        <f>_xlfn.IFS(Table1[[#This Row],[Price_USD]]&gt;80000,"Luxury", Table1[[#This Row],[Price_USD]]&gt;40000,"Premium",Table1[[#This Row],[Price_USD]]&lt;40000,"Budget")</f>
        <v>Budget</v>
      </c>
    </row>
    <row r="599" spans="3:23" x14ac:dyDescent="0.35">
      <c r="C599">
        <v>598</v>
      </c>
      <c r="D599" t="s">
        <v>58</v>
      </c>
      <c r="E599" t="s">
        <v>138</v>
      </c>
      <c r="F599">
        <v>2022</v>
      </c>
      <c r="G599" t="s">
        <v>257</v>
      </c>
      <c r="H599">
        <v>147.80000000000001</v>
      </c>
      <c r="I599">
        <v>160</v>
      </c>
      <c r="J599" t="s">
        <v>274</v>
      </c>
      <c r="K599">
        <v>6.1</v>
      </c>
      <c r="L599" s="5">
        <v>89468.11</v>
      </c>
      <c r="M599" t="s">
        <v>300</v>
      </c>
      <c r="N599" t="s">
        <v>362</v>
      </c>
      <c r="O599" s="1">
        <v>3</v>
      </c>
      <c r="P599" s="1" t="str">
        <f>IFERROR(IF(ISNUMBER(Table1[[#This Row],[Safety_Rating2]]), REPT("★", Table1[[#This Row],[Safety_Rating2]]) &amp; REPT("☆", 5-Table1[[#This Row],[Safety_Rating2]]), "Unknown"), "Unknown")</f>
        <v>★★★★☆</v>
      </c>
      <c r="Q599" s="1">
        <v>4</v>
      </c>
      <c r="R599">
        <v>4306</v>
      </c>
      <c r="S599">
        <v>3</v>
      </c>
      <c r="T599" s="7">
        <f t="shared" si="9"/>
        <v>385249681.66000003</v>
      </c>
      <c r="U599" s="3">
        <f>Table1[[#This Row],[Range_km]]/Table1[[#This Row],[Battery_Capacity_kWh]]</f>
        <v>1.0825439783491204</v>
      </c>
      <c r="V599" s="4">
        <f>Table1[[#This Row],[Price_USD]]/Table1[[#This Row],[Range_km]]</f>
        <v>559.17568749999998</v>
      </c>
      <c r="W599" s="1" t="str">
        <f>_xlfn.IFS(Table1[[#This Row],[Price_USD]]&gt;80000,"Luxury", Table1[[#This Row],[Price_USD]]&gt;40000,"Premium",Table1[[#This Row],[Price_USD]]&lt;40000,"Budget")</f>
        <v>Luxury</v>
      </c>
    </row>
    <row r="600" spans="3:23" x14ac:dyDescent="0.35">
      <c r="C600">
        <v>599</v>
      </c>
      <c r="D600" t="s">
        <v>51</v>
      </c>
      <c r="E600" t="s">
        <v>117</v>
      </c>
      <c r="F600">
        <v>2017</v>
      </c>
      <c r="G600" t="s">
        <v>260</v>
      </c>
      <c r="H600">
        <v>64.7</v>
      </c>
      <c r="I600">
        <v>106</v>
      </c>
      <c r="J600" t="s">
        <v>268</v>
      </c>
      <c r="K600">
        <v>1.1000000000000001</v>
      </c>
      <c r="L600" s="5">
        <v>129580.29</v>
      </c>
      <c r="M600" t="s">
        <v>317</v>
      </c>
      <c r="N600" t="s">
        <v>360</v>
      </c>
      <c r="O600" s="1">
        <v>3</v>
      </c>
      <c r="P600" s="1" t="str">
        <f>IFERROR(IF(ISNUMBER(Table1[[#This Row],[Safety_Rating2]]), REPT("★", Table1[[#This Row],[Safety_Rating2]]) &amp; REPT("☆", 5-Table1[[#This Row],[Safety_Rating2]]), "Unknown"), "Unknown")</f>
        <v>★★★☆☆</v>
      </c>
      <c r="Q600" s="1">
        <v>3</v>
      </c>
      <c r="R600">
        <v>14055</v>
      </c>
      <c r="S600">
        <v>3</v>
      </c>
      <c r="T600" s="7">
        <f t="shared" si="9"/>
        <v>1821250975.9499998</v>
      </c>
      <c r="U600" s="3">
        <f>Table1[[#This Row],[Range_km]]/Table1[[#This Row],[Battery_Capacity_kWh]]</f>
        <v>1.6383307573415764</v>
      </c>
      <c r="V600" s="4">
        <f>Table1[[#This Row],[Price_USD]]/Table1[[#This Row],[Range_km]]</f>
        <v>1222.4555660377357</v>
      </c>
      <c r="W600" s="1" t="str">
        <f>_xlfn.IFS(Table1[[#This Row],[Price_USD]]&gt;80000,"Luxury", Table1[[#This Row],[Price_USD]]&gt;40000,"Premium",Table1[[#This Row],[Price_USD]]&lt;40000,"Budget")</f>
        <v>Luxury</v>
      </c>
    </row>
    <row r="601" spans="3:23" x14ac:dyDescent="0.35">
      <c r="C601">
        <v>600</v>
      </c>
      <c r="D601" t="s">
        <v>45</v>
      </c>
      <c r="E601" t="s">
        <v>107</v>
      </c>
      <c r="F601">
        <v>2023</v>
      </c>
      <c r="G601" t="s">
        <v>260</v>
      </c>
      <c r="H601">
        <v>52.4</v>
      </c>
      <c r="I601">
        <v>492</v>
      </c>
      <c r="J601" t="s">
        <v>272</v>
      </c>
      <c r="K601">
        <v>10.4</v>
      </c>
      <c r="L601" s="5">
        <v>149310.85</v>
      </c>
      <c r="M601" t="s">
        <v>298</v>
      </c>
      <c r="N601" t="s">
        <v>369</v>
      </c>
      <c r="O601" s="1">
        <v>5</v>
      </c>
      <c r="P601" s="1" t="str">
        <f>IFERROR(IF(ISNUMBER(Table1[[#This Row],[Safety_Rating2]]), REPT("★", Table1[[#This Row],[Safety_Rating2]]) &amp; REPT("☆", 5-Table1[[#This Row],[Safety_Rating2]]), "Unknown"), "Unknown")</f>
        <v>★★★★★</v>
      </c>
      <c r="Q601" s="1">
        <v>5</v>
      </c>
      <c r="R601">
        <v>16460</v>
      </c>
      <c r="S601">
        <v>5</v>
      </c>
      <c r="T601" s="7">
        <f t="shared" si="9"/>
        <v>2457656591</v>
      </c>
      <c r="U601" s="3">
        <f>Table1[[#This Row],[Range_km]]/Table1[[#This Row],[Battery_Capacity_kWh]]</f>
        <v>9.3893129770992374</v>
      </c>
      <c r="V601" s="4">
        <f>Table1[[#This Row],[Price_USD]]/Table1[[#This Row],[Range_km]]</f>
        <v>303.477337398374</v>
      </c>
      <c r="W601" s="1" t="str">
        <f>_xlfn.IFS(Table1[[#This Row],[Price_USD]]&gt;80000,"Luxury", Table1[[#This Row],[Price_USD]]&gt;40000,"Premium",Table1[[#This Row],[Price_USD]]&lt;40000,"Budget")</f>
        <v>Luxury</v>
      </c>
    </row>
    <row r="602" spans="3:23" x14ac:dyDescent="0.35">
      <c r="C602">
        <v>601</v>
      </c>
      <c r="D602" t="s">
        <v>37</v>
      </c>
      <c r="E602" t="s">
        <v>185</v>
      </c>
      <c r="F602">
        <v>2024</v>
      </c>
      <c r="G602" t="s">
        <v>257</v>
      </c>
      <c r="H602">
        <v>102.5</v>
      </c>
      <c r="I602">
        <v>217</v>
      </c>
      <c r="J602" t="s">
        <v>272</v>
      </c>
      <c r="K602">
        <v>2</v>
      </c>
      <c r="L602" s="5">
        <v>34603.97</v>
      </c>
      <c r="M602" t="s">
        <v>289</v>
      </c>
      <c r="N602" t="s">
        <v>341</v>
      </c>
      <c r="O602" s="1">
        <v>4</v>
      </c>
      <c r="P602" s="1" t="str">
        <f>IFERROR(IF(ISNUMBER(Table1[[#This Row],[Safety_Rating2]]), REPT("★", Table1[[#This Row],[Safety_Rating2]]) &amp; REPT("☆", 5-Table1[[#This Row],[Safety_Rating2]]), "Unknown"), "Unknown")</f>
        <v>★★★★☆</v>
      </c>
      <c r="Q602" s="1">
        <v>4</v>
      </c>
      <c r="R602">
        <v>13346</v>
      </c>
      <c r="S602">
        <v>5</v>
      </c>
      <c r="T602" s="7">
        <f t="shared" si="9"/>
        <v>461824583.62</v>
      </c>
      <c r="U602" s="3">
        <f>Table1[[#This Row],[Range_km]]/Table1[[#This Row],[Battery_Capacity_kWh]]</f>
        <v>2.1170731707317074</v>
      </c>
      <c r="V602" s="4">
        <f>Table1[[#This Row],[Price_USD]]/Table1[[#This Row],[Range_km]]</f>
        <v>159.4652995391705</v>
      </c>
      <c r="W602" s="1" t="str">
        <f>_xlfn.IFS(Table1[[#This Row],[Price_USD]]&gt;80000,"Luxury", Table1[[#This Row],[Price_USD]]&gt;40000,"Premium",Table1[[#This Row],[Price_USD]]&lt;40000,"Budget")</f>
        <v>Budget</v>
      </c>
    </row>
    <row r="603" spans="3:23" x14ac:dyDescent="0.35">
      <c r="C603">
        <v>602</v>
      </c>
      <c r="D603" t="s">
        <v>61</v>
      </c>
      <c r="E603" t="s">
        <v>146</v>
      </c>
      <c r="F603">
        <v>2018</v>
      </c>
      <c r="G603" t="s">
        <v>261</v>
      </c>
      <c r="H603">
        <v>75.400000000000006</v>
      </c>
      <c r="I603">
        <v>131</v>
      </c>
      <c r="J603" t="s">
        <v>274</v>
      </c>
      <c r="K603">
        <v>7.9</v>
      </c>
      <c r="L603" s="5">
        <v>66514.8</v>
      </c>
      <c r="M603" t="s">
        <v>288</v>
      </c>
      <c r="N603" t="s">
        <v>338</v>
      </c>
      <c r="O603" s="1">
        <v>2</v>
      </c>
      <c r="P603" s="1" t="str">
        <f>IFERROR(IF(ISNUMBER(Table1[[#This Row],[Safety_Rating2]]), REPT("★", Table1[[#This Row],[Safety_Rating2]]) &amp; REPT("☆", 5-Table1[[#This Row],[Safety_Rating2]]), "Unknown"), "Unknown")</f>
        <v>★★★☆☆</v>
      </c>
      <c r="Q603" s="1">
        <v>3</v>
      </c>
      <c r="R603">
        <v>5955</v>
      </c>
      <c r="S603">
        <v>3</v>
      </c>
      <c r="T603" s="7">
        <f t="shared" si="9"/>
        <v>396095634</v>
      </c>
      <c r="U603" s="3">
        <f>Table1[[#This Row],[Range_km]]/Table1[[#This Row],[Battery_Capacity_kWh]]</f>
        <v>1.7374005305039786</v>
      </c>
      <c r="V603" s="4">
        <f>Table1[[#This Row],[Price_USD]]/Table1[[#This Row],[Range_km]]</f>
        <v>507.74656488549618</v>
      </c>
      <c r="W603" s="1" t="str">
        <f>_xlfn.IFS(Table1[[#This Row],[Price_USD]]&gt;80000,"Luxury", Table1[[#This Row],[Price_USD]]&gt;40000,"Premium",Table1[[#This Row],[Price_USD]]&lt;40000,"Budget")</f>
        <v>Premium</v>
      </c>
    </row>
    <row r="604" spans="3:23" x14ac:dyDescent="0.35">
      <c r="C604">
        <v>603</v>
      </c>
      <c r="D604" t="s">
        <v>30</v>
      </c>
      <c r="E604" t="s">
        <v>166</v>
      </c>
      <c r="F604">
        <v>2025</v>
      </c>
      <c r="G604" t="s">
        <v>250</v>
      </c>
      <c r="H604">
        <v>61.8</v>
      </c>
      <c r="I604">
        <v>246</v>
      </c>
      <c r="J604" t="s">
        <v>271</v>
      </c>
      <c r="K604">
        <v>3.7</v>
      </c>
      <c r="L604" s="5">
        <v>102782.62</v>
      </c>
      <c r="M604" t="s">
        <v>317</v>
      </c>
      <c r="N604" t="s">
        <v>346</v>
      </c>
      <c r="O604" s="1">
        <v>3</v>
      </c>
      <c r="P604" s="1" t="str">
        <f>IFERROR(IF(ISNUMBER(Table1[[#This Row],[Safety_Rating2]]), REPT("★", Table1[[#This Row],[Safety_Rating2]]) &amp; REPT("☆", 5-Table1[[#This Row],[Safety_Rating2]]), "Unknown"), "Unknown")</f>
        <v>★★★☆☆</v>
      </c>
      <c r="Q604" s="1">
        <v>3</v>
      </c>
      <c r="R604">
        <v>447</v>
      </c>
      <c r="S604">
        <v>5</v>
      </c>
      <c r="T604" s="7">
        <f t="shared" si="9"/>
        <v>45943831.140000001</v>
      </c>
      <c r="U604" s="3">
        <f>Table1[[#This Row],[Range_km]]/Table1[[#This Row],[Battery_Capacity_kWh]]</f>
        <v>3.9805825242718447</v>
      </c>
      <c r="V604" s="4">
        <f>Table1[[#This Row],[Price_USD]]/Table1[[#This Row],[Range_km]]</f>
        <v>417.81552845528455</v>
      </c>
      <c r="W604" s="1" t="str">
        <f>_xlfn.IFS(Table1[[#This Row],[Price_USD]]&gt;80000,"Luxury", Table1[[#This Row],[Price_USD]]&gt;40000,"Premium",Table1[[#This Row],[Price_USD]]&lt;40000,"Budget")</f>
        <v>Luxury</v>
      </c>
    </row>
    <row r="605" spans="3:23" x14ac:dyDescent="0.35">
      <c r="C605">
        <v>604</v>
      </c>
      <c r="D605" t="s">
        <v>17</v>
      </c>
      <c r="E605" t="s">
        <v>70</v>
      </c>
      <c r="F605">
        <v>2020</v>
      </c>
      <c r="G605" t="s">
        <v>261</v>
      </c>
      <c r="H605">
        <v>116.4</v>
      </c>
      <c r="I605">
        <v>285</v>
      </c>
      <c r="J605" t="s">
        <v>279</v>
      </c>
      <c r="K605">
        <v>3.2</v>
      </c>
      <c r="L605" s="5">
        <v>63113.63</v>
      </c>
      <c r="M605" t="s">
        <v>297</v>
      </c>
      <c r="N605" t="s">
        <v>352</v>
      </c>
      <c r="O605" s="2" t="s">
        <v>376</v>
      </c>
      <c r="P605" s="1" t="str">
        <f>IFERROR(IF(ISNUMBER(Table1[[#This Row],[Safety_Rating2]]), REPT("★", Table1[[#This Row],[Safety_Rating2]]) &amp; REPT("☆", 5-Table1[[#This Row],[Safety_Rating2]]), "Unknown"), "Unknown")</f>
        <v>★★★★★</v>
      </c>
      <c r="Q605" s="1">
        <v>5</v>
      </c>
      <c r="R605">
        <v>3943</v>
      </c>
      <c r="S605">
        <v>3</v>
      </c>
      <c r="T605" s="7">
        <f t="shared" si="9"/>
        <v>248857043.09</v>
      </c>
      <c r="U605" s="3">
        <f>Table1[[#This Row],[Range_km]]/Table1[[#This Row],[Battery_Capacity_kWh]]</f>
        <v>2.4484536082474224</v>
      </c>
      <c r="V605" s="4">
        <f>Table1[[#This Row],[Price_USD]]/Table1[[#This Row],[Range_km]]</f>
        <v>221.45133333333334</v>
      </c>
      <c r="W605" s="1" t="str">
        <f>_xlfn.IFS(Table1[[#This Row],[Price_USD]]&gt;80000,"Luxury", Table1[[#This Row],[Price_USD]]&gt;40000,"Premium",Table1[[#This Row],[Price_USD]]&lt;40000,"Budget")</f>
        <v>Premium</v>
      </c>
    </row>
    <row r="606" spans="3:23" x14ac:dyDescent="0.35">
      <c r="C606">
        <v>605</v>
      </c>
      <c r="D606" t="s">
        <v>21</v>
      </c>
      <c r="E606" t="s">
        <v>197</v>
      </c>
      <c r="F606">
        <v>2018</v>
      </c>
      <c r="G606" t="s">
        <v>250</v>
      </c>
      <c r="H606">
        <v>78</v>
      </c>
      <c r="I606">
        <v>150</v>
      </c>
      <c r="J606" t="s">
        <v>280</v>
      </c>
      <c r="K606">
        <v>11.3</v>
      </c>
      <c r="L606" s="5">
        <v>104281.24</v>
      </c>
      <c r="M606" t="s">
        <v>303</v>
      </c>
      <c r="N606" t="s">
        <v>372</v>
      </c>
      <c r="O606" s="1">
        <v>1</v>
      </c>
      <c r="P606" s="1" t="str">
        <f>IFERROR(IF(ISNUMBER(Table1[[#This Row],[Safety_Rating2]]), REPT("★", Table1[[#This Row],[Safety_Rating2]]) &amp; REPT("☆", 5-Table1[[#This Row],[Safety_Rating2]]), "Unknown"), "Unknown")</f>
        <v>★★★☆☆</v>
      </c>
      <c r="Q606" s="1">
        <v>3</v>
      </c>
      <c r="R606">
        <v>6281</v>
      </c>
      <c r="S606">
        <v>4</v>
      </c>
      <c r="T606" s="7">
        <f t="shared" si="9"/>
        <v>654990468.44000006</v>
      </c>
      <c r="U606" s="3">
        <f>Table1[[#This Row],[Range_km]]/Table1[[#This Row],[Battery_Capacity_kWh]]</f>
        <v>1.9230769230769231</v>
      </c>
      <c r="V606" s="4">
        <f>Table1[[#This Row],[Price_USD]]/Table1[[#This Row],[Range_km]]</f>
        <v>695.20826666666665</v>
      </c>
      <c r="W606" s="1" t="str">
        <f>_xlfn.IFS(Table1[[#This Row],[Price_USD]]&gt;80000,"Luxury", Table1[[#This Row],[Price_USD]]&gt;40000,"Premium",Table1[[#This Row],[Price_USD]]&lt;40000,"Budget")</f>
        <v>Luxury</v>
      </c>
    </row>
    <row r="607" spans="3:23" x14ac:dyDescent="0.35">
      <c r="C607">
        <v>606</v>
      </c>
      <c r="D607" t="s">
        <v>17</v>
      </c>
      <c r="E607" t="s">
        <v>95</v>
      </c>
      <c r="F607">
        <v>2023</v>
      </c>
      <c r="G607" t="s">
        <v>261</v>
      </c>
      <c r="H607">
        <v>136.30000000000001</v>
      </c>
      <c r="I607">
        <v>329</v>
      </c>
      <c r="J607" t="s">
        <v>272</v>
      </c>
      <c r="K607">
        <v>11</v>
      </c>
      <c r="L607" s="5">
        <v>38125.019999999997</v>
      </c>
      <c r="M607" t="s">
        <v>293</v>
      </c>
      <c r="N607" t="s">
        <v>356</v>
      </c>
      <c r="O607" s="1">
        <v>4</v>
      </c>
      <c r="P607" s="1" t="str">
        <f>IFERROR(IF(ISNUMBER(Table1[[#This Row],[Safety_Rating2]]), REPT("★", Table1[[#This Row],[Safety_Rating2]]) &amp; REPT("☆", 5-Table1[[#This Row],[Safety_Rating2]]), "Unknown"), "Unknown")</f>
        <v>★★★★☆</v>
      </c>
      <c r="Q607" s="1">
        <v>4</v>
      </c>
      <c r="R607">
        <v>4224</v>
      </c>
      <c r="S607">
        <v>4</v>
      </c>
      <c r="T607" s="7">
        <f t="shared" si="9"/>
        <v>161040084.47999999</v>
      </c>
      <c r="U607" s="3">
        <f>Table1[[#This Row],[Range_km]]/Table1[[#This Row],[Battery_Capacity_kWh]]</f>
        <v>2.4137931034482758</v>
      </c>
      <c r="V607" s="4">
        <f>Table1[[#This Row],[Price_USD]]/Table1[[#This Row],[Range_km]]</f>
        <v>115.8815197568389</v>
      </c>
      <c r="W607" s="1" t="str">
        <f>_xlfn.IFS(Table1[[#This Row],[Price_USD]]&gt;80000,"Luxury", Table1[[#This Row],[Price_USD]]&gt;40000,"Premium",Table1[[#This Row],[Price_USD]]&lt;40000,"Budget")</f>
        <v>Budget</v>
      </c>
    </row>
    <row r="608" spans="3:23" x14ac:dyDescent="0.35">
      <c r="C608">
        <v>607</v>
      </c>
      <c r="D608" t="s">
        <v>35</v>
      </c>
      <c r="E608" t="s">
        <v>209</v>
      </c>
      <c r="F608">
        <v>2015</v>
      </c>
      <c r="G608" t="s">
        <v>264</v>
      </c>
      <c r="H608">
        <v>146.4</v>
      </c>
      <c r="I608">
        <v>197</v>
      </c>
      <c r="J608" t="s">
        <v>269</v>
      </c>
      <c r="K608">
        <v>6.2</v>
      </c>
      <c r="L608" s="5">
        <v>93896.38</v>
      </c>
      <c r="M608" t="s">
        <v>328</v>
      </c>
      <c r="N608" t="s">
        <v>348</v>
      </c>
      <c r="O608" s="1">
        <v>4</v>
      </c>
      <c r="P608" s="1" t="str">
        <f>IFERROR(IF(ISNUMBER(Table1[[#This Row],[Safety_Rating2]]), REPT("★", Table1[[#This Row],[Safety_Rating2]]) &amp; REPT("☆", 5-Table1[[#This Row],[Safety_Rating2]]), "Unknown"), "Unknown")</f>
        <v>★★★★☆</v>
      </c>
      <c r="Q608" s="1">
        <v>4</v>
      </c>
      <c r="R608">
        <v>19897</v>
      </c>
      <c r="S608">
        <v>4</v>
      </c>
      <c r="T608" s="7">
        <f t="shared" si="9"/>
        <v>1868256272.8600001</v>
      </c>
      <c r="U608" s="3">
        <f>Table1[[#This Row],[Range_km]]/Table1[[#This Row],[Battery_Capacity_kWh]]</f>
        <v>1.3456284153005464</v>
      </c>
      <c r="V608" s="4">
        <f>Table1[[#This Row],[Price_USD]]/Table1[[#This Row],[Range_km]]</f>
        <v>476.63137055837564</v>
      </c>
      <c r="W608" s="1" t="str">
        <f>_xlfn.IFS(Table1[[#This Row],[Price_USD]]&gt;80000,"Luxury", Table1[[#This Row],[Price_USD]]&gt;40000,"Premium",Table1[[#This Row],[Price_USD]]&lt;40000,"Budget")</f>
        <v>Luxury</v>
      </c>
    </row>
    <row r="609" spans="3:23" x14ac:dyDescent="0.35">
      <c r="C609">
        <v>608</v>
      </c>
      <c r="D609" t="s">
        <v>53</v>
      </c>
      <c r="E609" t="s">
        <v>216</v>
      </c>
      <c r="F609">
        <v>2015</v>
      </c>
      <c r="G609" t="s">
        <v>260</v>
      </c>
      <c r="H609">
        <v>94.3</v>
      </c>
      <c r="I609">
        <v>403</v>
      </c>
      <c r="J609" t="s">
        <v>275</v>
      </c>
      <c r="K609">
        <v>10.6</v>
      </c>
      <c r="L609" s="5">
        <v>124877.63</v>
      </c>
      <c r="M609" t="s">
        <v>284</v>
      </c>
      <c r="N609" t="s">
        <v>371</v>
      </c>
      <c r="O609" s="1">
        <v>4</v>
      </c>
      <c r="P609" s="1" t="str">
        <f>IFERROR(IF(ISNUMBER(Table1[[#This Row],[Safety_Rating2]]), REPT("★", Table1[[#This Row],[Safety_Rating2]]) &amp; REPT("☆", 5-Table1[[#This Row],[Safety_Rating2]]), "Unknown"), "Unknown")</f>
        <v>★★★★☆</v>
      </c>
      <c r="Q609" s="1">
        <v>4</v>
      </c>
      <c r="R609">
        <v>8798</v>
      </c>
      <c r="S609">
        <v>5</v>
      </c>
      <c r="T609" s="7">
        <f t="shared" si="9"/>
        <v>1098673388.74</v>
      </c>
      <c r="U609" s="3">
        <f>Table1[[#This Row],[Range_km]]/Table1[[#This Row],[Battery_Capacity_kWh]]</f>
        <v>4.2735949098621422</v>
      </c>
      <c r="V609" s="4">
        <f>Table1[[#This Row],[Price_USD]]/Table1[[#This Row],[Range_km]]</f>
        <v>309.87004962779156</v>
      </c>
      <c r="W609" s="1" t="str">
        <f>_xlfn.IFS(Table1[[#This Row],[Price_USD]]&gt;80000,"Luxury", Table1[[#This Row],[Price_USD]]&gt;40000,"Premium",Table1[[#This Row],[Price_USD]]&lt;40000,"Budget")</f>
        <v>Luxury</v>
      </c>
    </row>
    <row r="610" spans="3:23" x14ac:dyDescent="0.35">
      <c r="C610">
        <v>609</v>
      </c>
      <c r="D610" t="s">
        <v>26</v>
      </c>
      <c r="E610" t="s">
        <v>79</v>
      </c>
      <c r="F610">
        <v>2018</v>
      </c>
      <c r="G610" t="s">
        <v>258</v>
      </c>
      <c r="H610">
        <v>89.4</v>
      </c>
      <c r="I610">
        <v>249</v>
      </c>
      <c r="J610" t="s">
        <v>267</v>
      </c>
      <c r="K610">
        <v>7.9</v>
      </c>
      <c r="L610" s="5">
        <v>143045.51999999999</v>
      </c>
      <c r="M610" t="s">
        <v>288</v>
      </c>
      <c r="N610" t="s">
        <v>362</v>
      </c>
      <c r="O610" s="1">
        <v>0</v>
      </c>
      <c r="P610" s="1" t="str">
        <f>IFERROR(IF(ISNUMBER(Table1[[#This Row],[Safety_Rating2]]), REPT("★", Table1[[#This Row],[Safety_Rating2]]) &amp; REPT("☆", 5-Table1[[#This Row],[Safety_Rating2]]), "Unknown"), "Unknown")</f>
        <v>★★★☆☆</v>
      </c>
      <c r="Q610" s="1">
        <v>3</v>
      </c>
      <c r="R610">
        <v>17517</v>
      </c>
      <c r="S610">
        <v>3</v>
      </c>
      <c r="T610" s="7">
        <f t="shared" si="9"/>
        <v>2505728373.8399997</v>
      </c>
      <c r="U610" s="3">
        <f>Table1[[#This Row],[Range_km]]/Table1[[#This Row],[Battery_Capacity_kWh]]</f>
        <v>2.7852348993288589</v>
      </c>
      <c r="V610" s="4">
        <f>Table1[[#This Row],[Price_USD]]/Table1[[#This Row],[Range_km]]</f>
        <v>574.4799999999999</v>
      </c>
      <c r="W610" s="1" t="str">
        <f>_xlfn.IFS(Table1[[#This Row],[Price_USD]]&gt;80000,"Luxury", Table1[[#This Row],[Price_USD]]&gt;40000,"Premium",Table1[[#This Row],[Price_USD]]&lt;40000,"Budget")</f>
        <v>Luxury</v>
      </c>
    </row>
    <row r="611" spans="3:23" x14ac:dyDescent="0.35">
      <c r="C611">
        <v>610</v>
      </c>
      <c r="D611" t="s">
        <v>30</v>
      </c>
      <c r="E611" t="s">
        <v>202</v>
      </c>
      <c r="F611">
        <v>2020</v>
      </c>
      <c r="G611" t="s">
        <v>257</v>
      </c>
      <c r="H611">
        <v>98.7</v>
      </c>
      <c r="I611">
        <v>288</v>
      </c>
      <c r="J611" t="s">
        <v>270</v>
      </c>
      <c r="K611">
        <v>1.5</v>
      </c>
      <c r="L611" s="5">
        <v>114655.41</v>
      </c>
      <c r="M611" t="s">
        <v>301</v>
      </c>
      <c r="N611" t="s">
        <v>364</v>
      </c>
      <c r="O611" s="1">
        <v>3</v>
      </c>
      <c r="P611" s="1" t="str">
        <f>IFERROR(IF(ISNUMBER(Table1[[#This Row],[Safety_Rating2]]), REPT("★", Table1[[#This Row],[Safety_Rating2]]) &amp; REPT("☆", 5-Table1[[#This Row],[Safety_Rating2]]), "Unknown"), "Unknown")</f>
        <v>★★★☆☆</v>
      </c>
      <c r="Q611" s="1">
        <v>3</v>
      </c>
      <c r="R611">
        <v>341</v>
      </c>
      <c r="S611">
        <v>4</v>
      </c>
      <c r="T611" s="7">
        <f t="shared" si="9"/>
        <v>39097494.810000002</v>
      </c>
      <c r="U611" s="3">
        <f>Table1[[#This Row],[Range_km]]/Table1[[#This Row],[Battery_Capacity_kWh]]</f>
        <v>2.9179331306990881</v>
      </c>
      <c r="V611" s="4">
        <f>Table1[[#This Row],[Price_USD]]/Table1[[#This Row],[Range_km]]</f>
        <v>398.10906249999999</v>
      </c>
      <c r="W611" s="1" t="str">
        <f>_xlfn.IFS(Table1[[#This Row],[Price_USD]]&gt;80000,"Luxury", Table1[[#This Row],[Price_USD]]&gt;40000,"Premium",Table1[[#This Row],[Price_USD]]&lt;40000,"Budget")</f>
        <v>Luxury</v>
      </c>
    </row>
    <row r="612" spans="3:23" x14ac:dyDescent="0.35">
      <c r="C612">
        <v>611</v>
      </c>
      <c r="D612" t="s">
        <v>40</v>
      </c>
      <c r="E612" t="s">
        <v>98</v>
      </c>
      <c r="F612">
        <v>2017</v>
      </c>
      <c r="G612" t="s">
        <v>263</v>
      </c>
      <c r="H612">
        <v>146.30000000000001</v>
      </c>
      <c r="I612">
        <v>375</v>
      </c>
      <c r="J612" t="s">
        <v>272</v>
      </c>
      <c r="K612">
        <v>8.8000000000000007</v>
      </c>
      <c r="L612" s="5">
        <v>112573.85</v>
      </c>
      <c r="M612" t="s">
        <v>286</v>
      </c>
      <c r="N612" t="s">
        <v>364</v>
      </c>
      <c r="O612" s="1">
        <v>5</v>
      </c>
      <c r="P612" s="1" t="str">
        <f>IFERROR(IF(ISNUMBER(Table1[[#This Row],[Safety_Rating2]]), REPT("★", Table1[[#This Row],[Safety_Rating2]]) &amp; REPT("☆", 5-Table1[[#This Row],[Safety_Rating2]]), "Unknown"), "Unknown")</f>
        <v>★★★★☆</v>
      </c>
      <c r="Q612" s="1">
        <v>4</v>
      </c>
      <c r="R612">
        <v>7229</v>
      </c>
      <c r="S612">
        <v>4</v>
      </c>
      <c r="T612" s="7">
        <f t="shared" si="9"/>
        <v>813796361.6500001</v>
      </c>
      <c r="U612" s="3">
        <f>Table1[[#This Row],[Range_km]]/Table1[[#This Row],[Battery_Capacity_kWh]]</f>
        <v>2.5632262474367735</v>
      </c>
      <c r="V612" s="4">
        <f>Table1[[#This Row],[Price_USD]]/Table1[[#This Row],[Range_km]]</f>
        <v>300.19693333333333</v>
      </c>
      <c r="W612" s="1" t="str">
        <f>_xlfn.IFS(Table1[[#This Row],[Price_USD]]&gt;80000,"Luxury", Table1[[#This Row],[Price_USD]]&gt;40000,"Premium",Table1[[#This Row],[Price_USD]]&lt;40000,"Budget")</f>
        <v>Luxury</v>
      </c>
    </row>
    <row r="613" spans="3:23" x14ac:dyDescent="0.35">
      <c r="C613">
        <v>612</v>
      </c>
      <c r="D613" t="s">
        <v>38</v>
      </c>
      <c r="E613" t="s">
        <v>118</v>
      </c>
      <c r="F613">
        <v>2024</v>
      </c>
      <c r="G613" t="s">
        <v>257</v>
      </c>
      <c r="H613">
        <v>125</v>
      </c>
      <c r="I613">
        <v>485</v>
      </c>
      <c r="J613" t="s">
        <v>269</v>
      </c>
      <c r="K613">
        <v>2.2999999999999998</v>
      </c>
      <c r="L613" s="5">
        <v>57806.78</v>
      </c>
      <c r="M613" t="s">
        <v>330</v>
      </c>
      <c r="N613" t="s">
        <v>369</v>
      </c>
      <c r="O613" s="1">
        <v>3</v>
      </c>
      <c r="P613" s="1" t="str">
        <f>IFERROR(IF(ISNUMBER(Table1[[#This Row],[Safety_Rating2]]), REPT("★", Table1[[#This Row],[Safety_Rating2]]) &amp; REPT("☆", 5-Table1[[#This Row],[Safety_Rating2]]), "Unknown"), "Unknown")</f>
        <v>★★★☆☆</v>
      </c>
      <c r="Q613" s="1">
        <v>3</v>
      </c>
      <c r="R613">
        <v>5770</v>
      </c>
      <c r="S613">
        <v>3</v>
      </c>
      <c r="T613" s="7">
        <f t="shared" si="9"/>
        <v>333545120.59999996</v>
      </c>
      <c r="U613" s="3">
        <f>Table1[[#This Row],[Range_km]]/Table1[[#This Row],[Battery_Capacity_kWh]]</f>
        <v>3.88</v>
      </c>
      <c r="V613" s="4">
        <f>Table1[[#This Row],[Price_USD]]/Table1[[#This Row],[Range_km]]</f>
        <v>119.18923711340206</v>
      </c>
      <c r="W613" s="1" t="str">
        <f>_xlfn.IFS(Table1[[#This Row],[Price_USD]]&gt;80000,"Luxury", Table1[[#This Row],[Price_USD]]&gt;40000,"Premium",Table1[[#This Row],[Price_USD]]&lt;40000,"Budget")</f>
        <v>Premium</v>
      </c>
    </row>
    <row r="614" spans="3:23" x14ac:dyDescent="0.35">
      <c r="C614">
        <v>613</v>
      </c>
      <c r="D614" t="s">
        <v>65</v>
      </c>
      <c r="E614" t="s">
        <v>176</v>
      </c>
      <c r="F614">
        <v>2017</v>
      </c>
      <c r="G614" t="s">
        <v>257</v>
      </c>
      <c r="H614">
        <v>56.7</v>
      </c>
      <c r="I614">
        <v>258</v>
      </c>
      <c r="J614" t="s">
        <v>276</v>
      </c>
      <c r="K614">
        <v>10.7</v>
      </c>
      <c r="L614" s="5">
        <v>128099.9</v>
      </c>
      <c r="M614" t="s">
        <v>300</v>
      </c>
      <c r="N614" t="s">
        <v>360</v>
      </c>
      <c r="O614" s="1">
        <v>1</v>
      </c>
      <c r="P614" s="1" t="str">
        <f>IFERROR(IF(ISNUMBER(Table1[[#This Row],[Safety_Rating2]]), REPT("★", Table1[[#This Row],[Safety_Rating2]]) &amp; REPT("☆", 5-Table1[[#This Row],[Safety_Rating2]]), "Unknown"), "Unknown")</f>
        <v>★★★★★</v>
      </c>
      <c r="Q614" s="1">
        <v>5</v>
      </c>
      <c r="R614">
        <v>13189</v>
      </c>
      <c r="S614">
        <v>3</v>
      </c>
      <c r="T614" s="7">
        <f t="shared" si="9"/>
        <v>1689509581.0999999</v>
      </c>
      <c r="U614" s="3">
        <f>Table1[[#This Row],[Range_km]]/Table1[[#This Row],[Battery_Capacity_kWh]]</f>
        <v>4.5502645502645498</v>
      </c>
      <c r="V614" s="4">
        <f>Table1[[#This Row],[Price_USD]]/Table1[[#This Row],[Range_km]]</f>
        <v>496.51124031007748</v>
      </c>
      <c r="W614" s="1" t="str">
        <f>_xlfn.IFS(Table1[[#This Row],[Price_USD]]&gt;80000,"Luxury", Table1[[#This Row],[Price_USD]]&gt;40000,"Premium",Table1[[#This Row],[Price_USD]]&lt;40000,"Budget")</f>
        <v>Luxury</v>
      </c>
    </row>
    <row r="615" spans="3:23" x14ac:dyDescent="0.35">
      <c r="C615">
        <v>614</v>
      </c>
      <c r="D615" t="s">
        <v>64</v>
      </c>
      <c r="E615" t="s">
        <v>196</v>
      </c>
      <c r="F615">
        <v>2015</v>
      </c>
      <c r="G615" t="s">
        <v>259</v>
      </c>
      <c r="H615">
        <v>33</v>
      </c>
      <c r="I615">
        <v>296</v>
      </c>
      <c r="J615" t="s">
        <v>275</v>
      </c>
      <c r="K615">
        <v>1.8</v>
      </c>
      <c r="L615" s="5">
        <v>31626.25</v>
      </c>
      <c r="M615" t="s">
        <v>305</v>
      </c>
      <c r="N615" t="s">
        <v>350</v>
      </c>
      <c r="O615" s="2" t="s">
        <v>376</v>
      </c>
      <c r="P615" s="1" t="str">
        <f>IFERROR(IF(ISNUMBER(Table1[[#This Row],[Safety_Rating2]]), REPT("★", Table1[[#This Row],[Safety_Rating2]]) &amp; REPT("☆", 5-Table1[[#This Row],[Safety_Rating2]]), "Unknown"), "Unknown")</f>
        <v>★★★★★</v>
      </c>
      <c r="Q615" s="1">
        <v>5</v>
      </c>
      <c r="R615">
        <v>19648</v>
      </c>
      <c r="S615">
        <v>3</v>
      </c>
      <c r="T615" s="7">
        <f t="shared" si="9"/>
        <v>621392560</v>
      </c>
      <c r="U615" s="3">
        <f>Table1[[#This Row],[Range_km]]/Table1[[#This Row],[Battery_Capacity_kWh]]</f>
        <v>8.9696969696969688</v>
      </c>
      <c r="V615" s="4">
        <f>Table1[[#This Row],[Price_USD]]/Table1[[#This Row],[Range_km]]</f>
        <v>106.84543918918919</v>
      </c>
      <c r="W615" s="1" t="str">
        <f>_xlfn.IFS(Table1[[#This Row],[Price_USD]]&gt;80000,"Luxury", Table1[[#This Row],[Price_USD]]&gt;40000,"Premium",Table1[[#This Row],[Price_USD]]&lt;40000,"Budget")</f>
        <v>Budget</v>
      </c>
    </row>
    <row r="616" spans="3:23" x14ac:dyDescent="0.35">
      <c r="C616">
        <v>615</v>
      </c>
      <c r="D616" t="s">
        <v>47</v>
      </c>
      <c r="E616" t="s">
        <v>237</v>
      </c>
      <c r="F616">
        <v>2016</v>
      </c>
      <c r="G616" t="s">
        <v>254</v>
      </c>
      <c r="H616">
        <v>115.7</v>
      </c>
      <c r="I616">
        <v>273</v>
      </c>
      <c r="J616" t="s">
        <v>280</v>
      </c>
      <c r="K616">
        <v>2.8</v>
      </c>
      <c r="L616" s="5">
        <v>87651.05</v>
      </c>
      <c r="M616" t="s">
        <v>290</v>
      </c>
      <c r="N616" t="s">
        <v>374</v>
      </c>
      <c r="O616" s="1">
        <v>2</v>
      </c>
      <c r="P616" s="1" t="str">
        <f>IFERROR(IF(ISNUMBER(Table1[[#This Row],[Safety_Rating2]]), REPT("★", Table1[[#This Row],[Safety_Rating2]]) &amp; REPT("☆", 5-Table1[[#This Row],[Safety_Rating2]]), "Unknown"), "Unknown")</f>
        <v>★★★☆☆</v>
      </c>
      <c r="Q616" s="1">
        <v>3</v>
      </c>
      <c r="R616">
        <v>17810</v>
      </c>
      <c r="S616">
        <v>5</v>
      </c>
      <c r="T616" s="7">
        <f t="shared" si="9"/>
        <v>1561065200.5</v>
      </c>
      <c r="U616" s="3">
        <f>Table1[[#This Row],[Range_km]]/Table1[[#This Row],[Battery_Capacity_kWh]]</f>
        <v>2.3595505617977528</v>
      </c>
      <c r="V616" s="4">
        <f>Table1[[#This Row],[Price_USD]]/Table1[[#This Row],[Range_km]]</f>
        <v>321.06611721611722</v>
      </c>
      <c r="W616" s="1" t="str">
        <f>_xlfn.IFS(Table1[[#This Row],[Price_USD]]&gt;80000,"Luxury", Table1[[#This Row],[Price_USD]]&gt;40000,"Premium",Table1[[#This Row],[Price_USD]]&lt;40000,"Budget")</f>
        <v>Luxury</v>
      </c>
    </row>
    <row r="617" spans="3:23" x14ac:dyDescent="0.35">
      <c r="C617">
        <v>616</v>
      </c>
      <c r="D617" t="s">
        <v>38</v>
      </c>
      <c r="E617" t="s">
        <v>155</v>
      </c>
      <c r="F617">
        <v>2023</v>
      </c>
      <c r="G617" t="s">
        <v>256</v>
      </c>
      <c r="H617">
        <v>22.8</v>
      </c>
      <c r="I617">
        <v>122</v>
      </c>
      <c r="J617" t="s">
        <v>272</v>
      </c>
      <c r="K617">
        <v>6.8</v>
      </c>
      <c r="L617" s="5">
        <v>42307.93</v>
      </c>
      <c r="M617" t="s">
        <v>305</v>
      </c>
      <c r="N617" t="s">
        <v>367</v>
      </c>
      <c r="O617" s="2" t="s">
        <v>376</v>
      </c>
      <c r="P617" s="1" t="str">
        <f>IFERROR(IF(ISNUMBER(Table1[[#This Row],[Safety_Rating2]]), REPT("★", Table1[[#This Row],[Safety_Rating2]]) &amp; REPT("☆", 5-Table1[[#This Row],[Safety_Rating2]]), "Unknown"), "Unknown")</f>
        <v>Unknown</v>
      </c>
      <c r="Q617" s="2" t="s">
        <v>376</v>
      </c>
      <c r="R617">
        <v>13996</v>
      </c>
      <c r="S617">
        <v>4</v>
      </c>
      <c r="T617" s="7">
        <f t="shared" si="9"/>
        <v>592141788.27999997</v>
      </c>
      <c r="U617" s="3">
        <f>Table1[[#This Row],[Range_km]]/Table1[[#This Row],[Battery_Capacity_kWh]]</f>
        <v>5.3508771929824563</v>
      </c>
      <c r="V617" s="4">
        <f>Table1[[#This Row],[Price_USD]]/Table1[[#This Row],[Range_km]]</f>
        <v>346.78631147540983</v>
      </c>
      <c r="W617" s="1" t="str">
        <f>_xlfn.IFS(Table1[[#This Row],[Price_USD]]&gt;80000,"Luxury", Table1[[#This Row],[Price_USD]]&gt;40000,"Premium",Table1[[#This Row],[Price_USD]]&lt;40000,"Budget")</f>
        <v>Premium</v>
      </c>
    </row>
    <row r="618" spans="3:23" x14ac:dyDescent="0.35">
      <c r="C618">
        <v>617</v>
      </c>
      <c r="D618" t="s">
        <v>44</v>
      </c>
      <c r="E618" t="s">
        <v>106</v>
      </c>
      <c r="F618">
        <v>2025</v>
      </c>
      <c r="G618" t="s">
        <v>263</v>
      </c>
      <c r="H618">
        <v>49.4</v>
      </c>
      <c r="I618">
        <v>550</v>
      </c>
      <c r="J618" t="s">
        <v>269</v>
      </c>
      <c r="K618">
        <v>8.4</v>
      </c>
      <c r="L618" s="5">
        <v>115782.14</v>
      </c>
      <c r="M618" t="s">
        <v>287</v>
      </c>
      <c r="N618" t="s">
        <v>373</v>
      </c>
      <c r="O618" s="1">
        <v>0</v>
      </c>
      <c r="P618" s="1" t="str">
        <f>IFERROR(IF(ISNUMBER(Table1[[#This Row],[Safety_Rating2]]), REPT("★", Table1[[#This Row],[Safety_Rating2]]) &amp; REPT("☆", 5-Table1[[#This Row],[Safety_Rating2]]), "Unknown"), "Unknown")</f>
        <v>★★★★☆</v>
      </c>
      <c r="Q618" s="1">
        <v>4</v>
      </c>
      <c r="R618">
        <v>11708</v>
      </c>
      <c r="S618">
        <v>3</v>
      </c>
      <c r="T618" s="7">
        <f t="shared" si="9"/>
        <v>1355577295.1199999</v>
      </c>
      <c r="U618" s="3">
        <f>Table1[[#This Row],[Range_km]]/Table1[[#This Row],[Battery_Capacity_kWh]]</f>
        <v>11.133603238866398</v>
      </c>
      <c r="V618" s="4">
        <f>Table1[[#This Row],[Price_USD]]/Table1[[#This Row],[Range_km]]</f>
        <v>210.51298181818183</v>
      </c>
      <c r="W618" s="1" t="str">
        <f>_xlfn.IFS(Table1[[#This Row],[Price_USD]]&gt;80000,"Luxury", Table1[[#This Row],[Price_USD]]&gt;40000,"Premium",Table1[[#This Row],[Price_USD]]&lt;40000,"Budget")</f>
        <v>Luxury</v>
      </c>
    </row>
    <row r="619" spans="3:23" x14ac:dyDescent="0.35">
      <c r="C619">
        <v>618</v>
      </c>
      <c r="D619" t="s">
        <v>45</v>
      </c>
      <c r="E619" t="s">
        <v>120</v>
      </c>
      <c r="F619">
        <v>2016</v>
      </c>
      <c r="G619" t="s">
        <v>261</v>
      </c>
      <c r="H619">
        <v>140</v>
      </c>
      <c r="I619">
        <v>570</v>
      </c>
      <c r="J619" t="s">
        <v>280</v>
      </c>
      <c r="K619">
        <v>10.8</v>
      </c>
      <c r="L619" s="5">
        <v>102540.77</v>
      </c>
      <c r="M619" t="s">
        <v>325</v>
      </c>
      <c r="N619" t="s">
        <v>369</v>
      </c>
      <c r="O619" s="1">
        <v>4</v>
      </c>
      <c r="P619" s="1" t="str">
        <f>IFERROR(IF(ISNUMBER(Table1[[#This Row],[Safety_Rating2]]), REPT("★", Table1[[#This Row],[Safety_Rating2]]) &amp; REPT("☆", 5-Table1[[#This Row],[Safety_Rating2]]), "Unknown"), "Unknown")</f>
        <v>★★★★★</v>
      </c>
      <c r="Q619" s="1">
        <v>5</v>
      </c>
      <c r="R619">
        <v>9881</v>
      </c>
      <c r="S619">
        <v>5</v>
      </c>
      <c r="T619" s="7">
        <f t="shared" si="9"/>
        <v>1013205348.37</v>
      </c>
      <c r="U619" s="3">
        <f>Table1[[#This Row],[Range_km]]/Table1[[#This Row],[Battery_Capacity_kWh]]</f>
        <v>4.0714285714285712</v>
      </c>
      <c r="V619" s="4">
        <f>Table1[[#This Row],[Price_USD]]/Table1[[#This Row],[Range_km]]</f>
        <v>179.89608771929827</v>
      </c>
      <c r="W619" s="1" t="str">
        <f>_xlfn.IFS(Table1[[#This Row],[Price_USD]]&gt;80000,"Luxury", Table1[[#This Row],[Price_USD]]&gt;40000,"Premium",Table1[[#This Row],[Price_USD]]&lt;40000,"Budget")</f>
        <v>Luxury</v>
      </c>
    </row>
    <row r="620" spans="3:23" x14ac:dyDescent="0.35">
      <c r="C620">
        <v>619</v>
      </c>
      <c r="D620" t="s">
        <v>62</v>
      </c>
      <c r="E620" t="s">
        <v>149</v>
      </c>
      <c r="F620">
        <v>2020</v>
      </c>
      <c r="G620" t="s">
        <v>255</v>
      </c>
      <c r="H620">
        <v>33.5</v>
      </c>
      <c r="I620">
        <v>569</v>
      </c>
      <c r="J620" t="s">
        <v>271</v>
      </c>
      <c r="K620">
        <v>8.1</v>
      </c>
      <c r="L620" s="5">
        <v>141945.82</v>
      </c>
      <c r="M620" t="s">
        <v>332</v>
      </c>
      <c r="N620" t="s">
        <v>348</v>
      </c>
      <c r="O620" s="1">
        <v>1</v>
      </c>
      <c r="P620" s="1" t="str">
        <f>IFERROR(IF(ISNUMBER(Table1[[#This Row],[Safety_Rating2]]), REPT("★", Table1[[#This Row],[Safety_Rating2]]) &amp; REPT("☆", 5-Table1[[#This Row],[Safety_Rating2]]), "Unknown"), "Unknown")</f>
        <v>★★★☆☆</v>
      </c>
      <c r="Q620" s="1">
        <v>3</v>
      </c>
      <c r="R620">
        <v>12799</v>
      </c>
      <c r="S620">
        <v>4</v>
      </c>
      <c r="T620" s="7">
        <f t="shared" si="9"/>
        <v>1816764550.1800001</v>
      </c>
      <c r="U620" s="3">
        <f>Table1[[#This Row],[Range_km]]/Table1[[#This Row],[Battery_Capacity_kWh]]</f>
        <v>16.985074626865671</v>
      </c>
      <c r="V620" s="4">
        <f>Table1[[#This Row],[Price_USD]]/Table1[[#This Row],[Range_km]]</f>
        <v>249.46541300527241</v>
      </c>
      <c r="W620" s="1" t="str">
        <f>_xlfn.IFS(Table1[[#This Row],[Price_USD]]&gt;80000,"Luxury", Table1[[#This Row],[Price_USD]]&gt;40000,"Premium",Table1[[#This Row],[Price_USD]]&lt;40000,"Budget")</f>
        <v>Luxury</v>
      </c>
    </row>
    <row r="621" spans="3:23" x14ac:dyDescent="0.35">
      <c r="C621">
        <v>620</v>
      </c>
      <c r="D621" t="s">
        <v>64</v>
      </c>
      <c r="E621" t="s">
        <v>161</v>
      </c>
      <c r="F621">
        <v>2016</v>
      </c>
      <c r="G621" t="s">
        <v>256</v>
      </c>
      <c r="H621">
        <v>95.1</v>
      </c>
      <c r="I621">
        <v>591</v>
      </c>
      <c r="J621" t="s">
        <v>278</v>
      </c>
      <c r="K621">
        <v>2.2000000000000002</v>
      </c>
      <c r="L621" s="5">
        <v>68766.41</v>
      </c>
      <c r="M621" t="s">
        <v>304</v>
      </c>
      <c r="N621" t="s">
        <v>346</v>
      </c>
      <c r="O621" s="1">
        <v>2</v>
      </c>
      <c r="P621" s="1" t="str">
        <f>IFERROR(IF(ISNUMBER(Table1[[#This Row],[Safety_Rating2]]), REPT("★", Table1[[#This Row],[Safety_Rating2]]) &amp; REPT("☆", 5-Table1[[#This Row],[Safety_Rating2]]), "Unknown"), "Unknown")</f>
        <v>★★★★★</v>
      </c>
      <c r="Q621" s="1">
        <v>5</v>
      </c>
      <c r="R621">
        <v>13564</v>
      </c>
      <c r="S621">
        <v>5</v>
      </c>
      <c r="T621" s="7">
        <f t="shared" si="9"/>
        <v>932747585.24000001</v>
      </c>
      <c r="U621" s="3">
        <f>Table1[[#This Row],[Range_km]]/Table1[[#This Row],[Battery_Capacity_kWh]]</f>
        <v>6.2145110410094642</v>
      </c>
      <c r="V621" s="4">
        <f>Table1[[#This Row],[Price_USD]]/Table1[[#This Row],[Range_km]]</f>
        <v>116.35602368866329</v>
      </c>
      <c r="W621" s="1" t="str">
        <f>_xlfn.IFS(Table1[[#This Row],[Price_USD]]&gt;80000,"Luxury", Table1[[#This Row],[Price_USD]]&gt;40000,"Premium",Table1[[#This Row],[Price_USD]]&lt;40000,"Budget")</f>
        <v>Premium</v>
      </c>
    </row>
    <row r="622" spans="3:23" x14ac:dyDescent="0.35">
      <c r="C622">
        <v>621</v>
      </c>
      <c r="D622" t="s">
        <v>47</v>
      </c>
      <c r="E622" t="s">
        <v>137</v>
      </c>
      <c r="F622">
        <v>2017</v>
      </c>
      <c r="G622" t="s">
        <v>264</v>
      </c>
      <c r="H622">
        <v>142.69999999999999</v>
      </c>
      <c r="I622">
        <v>571</v>
      </c>
      <c r="J622" t="s">
        <v>268</v>
      </c>
      <c r="K622">
        <v>4.9000000000000004</v>
      </c>
      <c r="L622" s="5">
        <v>95920.71</v>
      </c>
      <c r="M622" t="s">
        <v>281</v>
      </c>
      <c r="N622" t="s">
        <v>351</v>
      </c>
      <c r="O622" s="1">
        <v>4</v>
      </c>
      <c r="P622" s="1" t="str">
        <f>IFERROR(IF(ISNUMBER(Table1[[#This Row],[Safety_Rating2]]), REPT("★", Table1[[#This Row],[Safety_Rating2]]) &amp; REPT("☆", 5-Table1[[#This Row],[Safety_Rating2]]), "Unknown"), "Unknown")</f>
        <v>★★★★★</v>
      </c>
      <c r="Q622" s="1">
        <v>5</v>
      </c>
      <c r="R622">
        <v>13822</v>
      </c>
      <c r="S622">
        <v>5</v>
      </c>
      <c r="T622" s="7">
        <f t="shared" si="9"/>
        <v>1325816053.6200001</v>
      </c>
      <c r="U622" s="3">
        <f>Table1[[#This Row],[Range_km]]/Table1[[#This Row],[Battery_Capacity_kWh]]</f>
        <v>4.0014015416958655</v>
      </c>
      <c r="V622" s="4">
        <f>Table1[[#This Row],[Price_USD]]/Table1[[#This Row],[Range_km]]</f>
        <v>167.98723292469353</v>
      </c>
      <c r="W622" s="1" t="str">
        <f>_xlfn.IFS(Table1[[#This Row],[Price_USD]]&gt;80000,"Luxury", Table1[[#This Row],[Price_USD]]&gt;40000,"Premium",Table1[[#This Row],[Price_USD]]&lt;40000,"Budget")</f>
        <v>Luxury</v>
      </c>
    </row>
    <row r="623" spans="3:23" x14ac:dyDescent="0.35">
      <c r="C623">
        <v>622</v>
      </c>
      <c r="D623" t="s">
        <v>65</v>
      </c>
      <c r="E623" t="s">
        <v>162</v>
      </c>
      <c r="F623">
        <v>2018</v>
      </c>
      <c r="G623" t="s">
        <v>250</v>
      </c>
      <c r="H623">
        <v>31.3</v>
      </c>
      <c r="I623">
        <v>285</v>
      </c>
      <c r="J623" t="s">
        <v>275</v>
      </c>
      <c r="K623">
        <v>2.8</v>
      </c>
      <c r="L623" s="5">
        <v>132071.41</v>
      </c>
      <c r="M623" t="s">
        <v>310</v>
      </c>
      <c r="N623" t="s">
        <v>339</v>
      </c>
      <c r="O623" s="1">
        <v>1</v>
      </c>
      <c r="P623" s="1" t="str">
        <f>IFERROR(IF(ISNUMBER(Table1[[#This Row],[Safety_Rating2]]), REPT("★", Table1[[#This Row],[Safety_Rating2]]) &amp; REPT("☆", 5-Table1[[#This Row],[Safety_Rating2]]), "Unknown"), "Unknown")</f>
        <v>Unknown</v>
      </c>
      <c r="Q623" s="2" t="s">
        <v>376</v>
      </c>
      <c r="R623">
        <v>11447</v>
      </c>
      <c r="S623">
        <v>4</v>
      </c>
      <c r="T623" s="7">
        <f t="shared" si="9"/>
        <v>1511821430.27</v>
      </c>
      <c r="U623" s="3">
        <f>Table1[[#This Row],[Range_km]]/Table1[[#This Row],[Battery_Capacity_kWh]]</f>
        <v>9.1054313099041533</v>
      </c>
      <c r="V623" s="4">
        <f>Table1[[#This Row],[Price_USD]]/Table1[[#This Row],[Range_km]]</f>
        <v>463.40845614035089</v>
      </c>
      <c r="W623" s="1" t="str">
        <f>_xlfn.IFS(Table1[[#This Row],[Price_USD]]&gt;80000,"Luxury", Table1[[#This Row],[Price_USD]]&gt;40000,"Premium",Table1[[#This Row],[Price_USD]]&lt;40000,"Budget")</f>
        <v>Luxury</v>
      </c>
    </row>
    <row r="624" spans="3:23" x14ac:dyDescent="0.35">
      <c r="C624">
        <v>623</v>
      </c>
      <c r="D624" t="s">
        <v>54</v>
      </c>
      <c r="E624" t="s">
        <v>123</v>
      </c>
      <c r="F624">
        <v>2019</v>
      </c>
      <c r="G624" t="s">
        <v>262</v>
      </c>
      <c r="H624">
        <v>38.700000000000003</v>
      </c>
      <c r="I624">
        <v>536</v>
      </c>
      <c r="J624" t="s">
        <v>274</v>
      </c>
      <c r="K624">
        <v>3.3</v>
      </c>
      <c r="L624" s="5">
        <v>129338.62</v>
      </c>
      <c r="M624" t="s">
        <v>334</v>
      </c>
      <c r="N624" t="s">
        <v>362</v>
      </c>
      <c r="O624" s="2" t="s">
        <v>376</v>
      </c>
      <c r="P624" s="1" t="str">
        <f>IFERROR(IF(ISNUMBER(Table1[[#This Row],[Safety_Rating2]]), REPT("★", Table1[[#This Row],[Safety_Rating2]]) &amp; REPT("☆", 5-Table1[[#This Row],[Safety_Rating2]]), "Unknown"), "Unknown")</f>
        <v>★★★★★</v>
      </c>
      <c r="Q624" s="1">
        <v>5</v>
      </c>
      <c r="R624">
        <v>863</v>
      </c>
      <c r="S624">
        <v>5</v>
      </c>
      <c r="T624" s="7">
        <f t="shared" si="9"/>
        <v>111619229.06</v>
      </c>
      <c r="U624" s="3">
        <f>Table1[[#This Row],[Range_km]]/Table1[[#This Row],[Battery_Capacity_kWh]]</f>
        <v>13.850129198966407</v>
      </c>
      <c r="V624" s="4">
        <f>Table1[[#This Row],[Price_USD]]/Table1[[#This Row],[Range_km]]</f>
        <v>241.30339552238806</v>
      </c>
      <c r="W624" s="1" t="str">
        <f>_xlfn.IFS(Table1[[#This Row],[Price_USD]]&gt;80000,"Luxury", Table1[[#This Row],[Price_USD]]&gt;40000,"Premium",Table1[[#This Row],[Price_USD]]&lt;40000,"Budget")</f>
        <v>Luxury</v>
      </c>
    </row>
    <row r="625" spans="3:23" x14ac:dyDescent="0.35">
      <c r="C625">
        <v>624</v>
      </c>
      <c r="D625" t="s">
        <v>59</v>
      </c>
      <c r="E625" t="s">
        <v>144</v>
      </c>
      <c r="F625">
        <v>2015</v>
      </c>
      <c r="G625" t="s">
        <v>250</v>
      </c>
      <c r="H625">
        <v>33.799999999999997</v>
      </c>
      <c r="I625">
        <v>397</v>
      </c>
      <c r="J625" t="s">
        <v>280</v>
      </c>
      <c r="K625">
        <v>6</v>
      </c>
      <c r="L625" s="5">
        <v>101271.08</v>
      </c>
      <c r="M625" t="s">
        <v>314</v>
      </c>
      <c r="N625" t="s">
        <v>359</v>
      </c>
      <c r="O625" s="2" t="s">
        <v>376</v>
      </c>
      <c r="P625" s="1" t="str">
        <f>IFERROR(IF(ISNUMBER(Table1[[#This Row],[Safety_Rating2]]), REPT("★", Table1[[#This Row],[Safety_Rating2]]) &amp; REPT("☆", 5-Table1[[#This Row],[Safety_Rating2]]), "Unknown"), "Unknown")</f>
        <v>★★★☆☆</v>
      </c>
      <c r="Q625" s="1">
        <v>3</v>
      </c>
      <c r="R625">
        <v>18650</v>
      </c>
      <c r="S625">
        <v>4</v>
      </c>
      <c r="T625" s="7">
        <f t="shared" si="9"/>
        <v>1888705642</v>
      </c>
      <c r="U625" s="3">
        <f>Table1[[#This Row],[Range_km]]/Table1[[#This Row],[Battery_Capacity_kWh]]</f>
        <v>11.745562130177516</v>
      </c>
      <c r="V625" s="4">
        <f>Table1[[#This Row],[Price_USD]]/Table1[[#This Row],[Range_km]]</f>
        <v>255.0908816120907</v>
      </c>
      <c r="W625" s="1" t="str">
        <f>_xlfn.IFS(Table1[[#This Row],[Price_USD]]&gt;80000,"Luxury", Table1[[#This Row],[Price_USD]]&gt;40000,"Premium",Table1[[#This Row],[Price_USD]]&lt;40000,"Budget")</f>
        <v>Luxury</v>
      </c>
    </row>
    <row r="626" spans="3:23" x14ac:dyDescent="0.35">
      <c r="C626">
        <v>625</v>
      </c>
      <c r="D626" t="s">
        <v>44</v>
      </c>
      <c r="E626" t="s">
        <v>115</v>
      </c>
      <c r="F626">
        <v>2022</v>
      </c>
      <c r="G626" t="s">
        <v>250</v>
      </c>
      <c r="H626">
        <v>38.200000000000003</v>
      </c>
      <c r="I626">
        <v>370</v>
      </c>
      <c r="J626" t="s">
        <v>273</v>
      </c>
      <c r="K626">
        <v>5.9</v>
      </c>
      <c r="L626" s="5">
        <v>116706.89</v>
      </c>
      <c r="M626" t="s">
        <v>312</v>
      </c>
      <c r="N626" t="s">
        <v>354</v>
      </c>
      <c r="O626" s="1">
        <v>1</v>
      </c>
      <c r="P626" s="1" t="str">
        <f>IFERROR(IF(ISNUMBER(Table1[[#This Row],[Safety_Rating2]]), REPT("★", Table1[[#This Row],[Safety_Rating2]]) &amp; REPT("☆", 5-Table1[[#This Row],[Safety_Rating2]]), "Unknown"), "Unknown")</f>
        <v>★★★★★</v>
      </c>
      <c r="Q626" s="1">
        <v>5</v>
      </c>
      <c r="R626">
        <v>5687</v>
      </c>
      <c r="S626">
        <v>5</v>
      </c>
      <c r="T626" s="7">
        <f t="shared" si="9"/>
        <v>663712083.42999995</v>
      </c>
      <c r="U626" s="3">
        <f>Table1[[#This Row],[Range_km]]/Table1[[#This Row],[Battery_Capacity_kWh]]</f>
        <v>9.6858638743455483</v>
      </c>
      <c r="V626" s="4">
        <f>Table1[[#This Row],[Price_USD]]/Table1[[#This Row],[Range_km]]</f>
        <v>315.42402702702702</v>
      </c>
      <c r="W626" s="1" t="str">
        <f>_xlfn.IFS(Table1[[#This Row],[Price_USD]]&gt;80000,"Luxury", Table1[[#This Row],[Price_USD]]&gt;40000,"Premium",Table1[[#This Row],[Price_USD]]&lt;40000,"Budget")</f>
        <v>Luxury</v>
      </c>
    </row>
    <row r="627" spans="3:23" x14ac:dyDescent="0.35">
      <c r="C627">
        <v>626</v>
      </c>
      <c r="D627" t="s">
        <v>58</v>
      </c>
      <c r="E627" t="s">
        <v>238</v>
      </c>
      <c r="F627">
        <v>2021</v>
      </c>
      <c r="G627" t="s">
        <v>251</v>
      </c>
      <c r="H627">
        <v>75.099999999999994</v>
      </c>
      <c r="I627">
        <v>585</v>
      </c>
      <c r="J627" t="s">
        <v>266</v>
      </c>
      <c r="K627">
        <v>6.9</v>
      </c>
      <c r="L627" s="5">
        <v>129542.19</v>
      </c>
      <c r="M627" t="s">
        <v>290</v>
      </c>
      <c r="N627" t="s">
        <v>371</v>
      </c>
      <c r="O627" s="1">
        <v>1</v>
      </c>
      <c r="P627" s="1" t="str">
        <f>IFERROR(IF(ISNUMBER(Table1[[#This Row],[Safety_Rating2]]), REPT("★", Table1[[#This Row],[Safety_Rating2]]) &amp; REPT("☆", 5-Table1[[#This Row],[Safety_Rating2]]), "Unknown"), "Unknown")</f>
        <v>★★★☆☆</v>
      </c>
      <c r="Q627" s="1">
        <v>3</v>
      </c>
      <c r="R627">
        <v>17088</v>
      </c>
      <c r="S627">
        <v>4</v>
      </c>
      <c r="T627" s="7">
        <f t="shared" si="9"/>
        <v>2213616942.7200003</v>
      </c>
      <c r="U627" s="3">
        <f>Table1[[#This Row],[Range_km]]/Table1[[#This Row],[Battery_Capacity_kWh]]</f>
        <v>7.7896138482023973</v>
      </c>
      <c r="V627" s="4">
        <f>Table1[[#This Row],[Price_USD]]/Table1[[#This Row],[Range_km]]</f>
        <v>221.43964102564104</v>
      </c>
      <c r="W627" s="1" t="str">
        <f>_xlfn.IFS(Table1[[#This Row],[Price_USD]]&gt;80000,"Luxury", Table1[[#This Row],[Price_USD]]&gt;40000,"Premium",Table1[[#This Row],[Price_USD]]&lt;40000,"Budget")</f>
        <v>Luxury</v>
      </c>
    </row>
    <row r="628" spans="3:23" x14ac:dyDescent="0.35">
      <c r="C628">
        <v>627</v>
      </c>
      <c r="D628" t="s">
        <v>25</v>
      </c>
      <c r="E628" t="s">
        <v>78</v>
      </c>
      <c r="F628">
        <v>2018</v>
      </c>
      <c r="G628" t="s">
        <v>253</v>
      </c>
      <c r="H628">
        <v>100.5</v>
      </c>
      <c r="I628">
        <v>212</v>
      </c>
      <c r="J628" t="s">
        <v>269</v>
      </c>
      <c r="K628">
        <v>2.6</v>
      </c>
      <c r="L628" s="5">
        <v>119519.49</v>
      </c>
      <c r="M628" t="s">
        <v>301</v>
      </c>
      <c r="N628" t="s">
        <v>360</v>
      </c>
      <c r="O628" s="1">
        <v>5</v>
      </c>
      <c r="P628" s="1" t="str">
        <f>IFERROR(IF(ISNUMBER(Table1[[#This Row],[Safety_Rating2]]), REPT("★", Table1[[#This Row],[Safety_Rating2]]) &amp; REPT("☆", 5-Table1[[#This Row],[Safety_Rating2]]), "Unknown"), "Unknown")</f>
        <v>★★★★★</v>
      </c>
      <c r="Q628" s="1">
        <v>5</v>
      </c>
      <c r="R628">
        <v>13274</v>
      </c>
      <c r="S628">
        <v>4</v>
      </c>
      <c r="T628" s="7">
        <f t="shared" si="9"/>
        <v>1586501710.26</v>
      </c>
      <c r="U628" s="3">
        <f>Table1[[#This Row],[Range_km]]/Table1[[#This Row],[Battery_Capacity_kWh]]</f>
        <v>2.1094527363184081</v>
      </c>
      <c r="V628" s="4">
        <f>Table1[[#This Row],[Price_USD]]/Table1[[#This Row],[Range_km]]</f>
        <v>563.77117924528307</v>
      </c>
      <c r="W628" s="1" t="str">
        <f>_xlfn.IFS(Table1[[#This Row],[Price_USD]]&gt;80000,"Luxury", Table1[[#This Row],[Price_USD]]&gt;40000,"Premium",Table1[[#This Row],[Price_USD]]&lt;40000,"Budget")</f>
        <v>Luxury</v>
      </c>
    </row>
    <row r="629" spans="3:23" x14ac:dyDescent="0.35">
      <c r="C629">
        <v>628</v>
      </c>
      <c r="D629" t="s">
        <v>58</v>
      </c>
      <c r="E629" t="s">
        <v>238</v>
      </c>
      <c r="F629">
        <v>2020</v>
      </c>
      <c r="G629" t="s">
        <v>257</v>
      </c>
      <c r="H629">
        <v>75.099999999999994</v>
      </c>
      <c r="I629">
        <v>238</v>
      </c>
      <c r="J629" t="s">
        <v>272</v>
      </c>
      <c r="K629">
        <v>1.7</v>
      </c>
      <c r="L629" s="5">
        <v>73524.2</v>
      </c>
      <c r="M629" t="s">
        <v>311</v>
      </c>
      <c r="N629" t="s">
        <v>342</v>
      </c>
      <c r="O629" s="2" t="s">
        <v>376</v>
      </c>
      <c r="P629" s="1" t="str">
        <f>IFERROR(IF(ISNUMBER(Table1[[#This Row],[Safety_Rating2]]), REPT("★", Table1[[#This Row],[Safety_Rating2]]) &amp; REPT("☆", 5-Table1[[#This Row],[Safety_Rating2]]), "Unknown"), "Unknown")</f>
        <v>★★★☆☆</v>
      </c>
      <c r="Q629" s="1">
        <v>3</v>
      </c>
      <c r="R629">
        <v>6943</v>
      </c>
      <c r="S629">
        <v>5</v>
      </c>
      <c r="T629" s="7">
        <f t="shared" si="9"/>
        <v>510478520.59999996</v>
      </c>
      <c r="U629" s="3">
        <f>Table1[[#This Row],[Range_km]]/Table1[[#This Row],[Battery_Capacity_kWh]]</f>
        <v>3.1691078561917445</v>
      </c>
      <c r="V629" s="4">
        <f>Table1[[#This Row],[Price_USD]]/Table1[[#This Row],[Range_km]]</f>
        <v>308.92521008403361</v>
      </c>
      <c r="W629" s="1" t="str">
        <f>_xlfn.IFS(Table1[[#This Row],[Price_USD]]&gt;80000,"Luxury", Table1[[#This Row],[Price_USD]]&gt;40000,"Premium",Table1[[#This Row],[Price_USD]]&lt;40000,"Budget")</f>
        <v>Premium</v>
      </c>
    </row>
    <row r="630" spans="3:23" x14ac:dyDescent="0.35">
      <c r="C630">
        <v>629</v>
      </c>
      <c r="D630" t="s">
        <v>30</v>
      </c>
      <c r="E630" t="s">
        <v>199</v>
      </c>
      <c r="F630">
        <v>2018</v>
      </c>
      <c r="G630" t="s">
        <v>254</v>
      </c>
      <c r="H630">
        <v>46.2</v>
      </c>
      <c r="I630">
        <v>575</v>
      </c>
      <c r="J630" t="s">
        <v>267</v>
      </c>
      <c r="K630">
        <v>3.3</v>
      </c>
      <c r="L630" s="5">
        <v>40204.720000000001</v>
      </c>
      <c r="M630" t="s">
        <v>290</v>
      </c>
      <c r="N630" t="s">
        <v>368</v>
      </c>
      <c r="O630" s="2" t="s">
        <v>376</v>
      </c>
      <c r="P630" s="1" t="str">
        <f>IFERROR(IF(ISNUMBER(Table1[[#This Row],[Safety_Rating2]]), REPT("★", Table1[[#This Row],[Safety_Rating2]]) &amp; REPT("☆", 5-Table1[[#This Row],[Safety_Rating2]]), "Unknown"), "Unknown")</f>
        <v>★★★☆☆</v>
      </c>
      <c r="Q630" s="1">
        <v>3</v>
      </c>
      <c r="R630">
        <v>10308</v>
      </c>
      <c r="S630">
        <v>3</v>
      </c>
      <c r="T630" s="7">
        <f t="shared" si="9"/>
        <v>414430253.75999999</v>
      </c>
      <c r="U630" s="3">
        <f>Table1[[#This Row],[Range_km]]/Table1[[#This Row],[Battery_Capacity_kWh]]</f>
        <v>12.445887445887445</v>
      </c>
      <c r="V630" s="4">
        <f>Table1[[#This Row],[Price_USD]]/Table1[[#This Row],[Range_km]]</f>
        <v>69.921252173913047</v>
      </c>
      <c r="W630" s="1" t="str">
        <f>_xlfn.IFS(Table1[[#This Row],[Price_USD]]&gt;80000,"Luxury", Table1[[#This Row],[Price_USD]]&gt;40000,"Premium",Table1[[#This Row],[Price_USD]]&lt;40000,"Budget")</f>
        <v>Premium</v>
      </c>
    </row>
    <row r="631" spans="3:23" x14ac:dyDescent="0.35">
      <c r="C631">
        <v>630</v>
      </c>
      <c r="D631" t="s">
        <v>61</v>
      </c>
      <c r="E631" t="s">
        <v>146</v>
      </c>
      <c r="F631">
        <v>2020</v>
      </c>
      <c r="G631" t="s">
        <v>264</v>
      </c>
      <c r="H631">
        <v>56.7</v>
      </c>
      <c r="I631">
        <v>303</v>
      </c>
      <c r="J631" t="s">
        <v>277</v>
      </c>
      <c r="K631">
        <v>4.0999999999999996</v>
      </c>
      <c r="L631" s="5">
        <v>76876.960000000006</v>
      </c>
      <c r="M631" t="s">
        <v>296</v>
      </c>
      <c r="N631" t="s">
        <v>362</v>
      </c>
      <c r="O631" s="1">
        <v>0</v>
      </c>
      <c r="P631" s="1" t="str">
        <f>IFERROR(IF(ISNUMBER(Table1[[#This Row],[Safety_Rating2]]), REPT("★", Table1[[#This Row],[Safety_Rating2]]) &amp; REPT("☆", 5-Table1[[#This Row],[Safety_Rating2]]), "Unknown"), "Unknown")</f>
        <v>★★★★★</v>
      </c>
      <c r="Q631" s="1">
        <v>5</v>
      </c>
      <c r="R631">
        <v>3309</v>
      </c>
      <c r="S631">
        <v>5</v>
      </c>
      <c r="T631" s="7">
        <f t="shared" si="9"/>
        <v>254385860.64000002</v>
      </c>
      <c r="U631" s="3">
        <f>Table1[[#This Row],[Range_km]]/Table1[[#This Row],[Battery_Capacity_kWh]]</f>
        <v>5.3439153439153433</v>
      </c>
      <c r="V631" s="4">
        <f>Table1[[#This Row],[Price_USD]]/Table1[[#This Row],[Range_km]]</f>
        <v>253.71933993399341</v>
      </c>
      <c r="W631" s="1" t="str">
        <f>_xlfn.IFS(Table1[[#This Row],[Price_USD]]&gt;80000,"Luxury", Table1[[#This Row],[Price_USD]]&gt;40000,"Premium",Table1[[#This Row],[Price_USD]]&lt;40000,"Budget")</f>
        <v>Premium</v>
      </c>
    </row>
    <row r="632" spans="3:23" x14ac:dyDescent="0.35">
      <c r="C632">
        <v>631</v>
      </c>
      <c r="D632" t="s">
        <v>29</v>
      </c>
      <c r="E632" t="s">
        <v>82</v>
      </c>
      <c r="F632">
        <v>2015</v>
      </c>
      <c r="G632" t="s">
        <v>259</v>
      </c>
      <c r="H632">
        <v>123.5</v>
      </c>
      <c r="I632">
        <v>344</v>
      </c>
      <c r="J632" t="s">
        <v>267</v>
      </c>
      <c r="K632">
        <v>3.8</v>
      </c>
      <c r="L632" s="5">
        <v>48184.54</v>
      </c>
      <c r="M632" t="s">
        <v>284</v>
      </c>
      <c r="N632" t="s">
        <v>336</v>
      </c>
      <c r="O632" s="1">
        <v>0</v>
      </c>
      <c r="P632" s="1" t="str">
        <f>IFERROR(IF(ISNUMBER(Table1[[#This Row],[Safety_Rating2]]), REPT("★", Table1[[#This Row],[Safety_Rating2]]) &amp; REPT("☆", 5-Table1[[#This Row],[Safety_Rating2]]), "Unknown"), "Unknown")</f>
        <v>★★★☆☆</v>
      </c>
      <c r="Q632" s="1">
        <v>3</v>
      </c>
      <c r="R632">
        <v>4615</v>
      </c>
      <c r="S632">
        <v>5</v>
      </c>
      <c r="T632" s="7">
        <f t="shared" si="9"/>
        <v>222371652.09999999</v>
      </c>
      <c r="U632" s="3">
        <f>Table1[[#This Row],[Range_km]]/Table1[[#This Row],[Battery_Capacity_kWh]]</f>
        <v>2.785425101214575</v>
      </c>
      <c r="V632" s="4">
        <f>Table1[[#This Row],[Price_USD]]/Table1[[#This Row],[Range_km]]</f>
        <v>140.07133720930233</v>
      </c>
      <c r="W632" s="1" t="str">
        <f>_xlfn.IFS(Table1[[#This Row],[Price_USD]]&gt;80000,"Luxury", Table1[[#This Row],[Price_USD]]&gt;40000,"Premium",Table1[[#This Row],[Price_USD]]&lt;40000,"Budget")</f>
        <v>Premium</v>
      </c>
    </row>
    <row r="633" spans="3:23" x14ac:dyDescent="0.35">
      <c r="C633">
        <v>632</v>
      </c>
      <c r="D633" t="s">
        <v>58</v>
      </c>
      <c r="E633" t="s">
        <v>239</v>
      </c>
      <c r="F633">
        <v>2022</v>
      </c>
      <c r="G633" t="s">
        <v>264</v>
      </c>
      <c r="H633">
        <v>37.1</v>
      </c>
      <c r="I633">
        <v>248</v>
      </c>
      <c r="J633" t="s">
        <v>279</v>
      </c>
      <c r="K633">
        <v>7.7</v>
      </c>
      <c r="L633" s="5">
        <v>142816.94</v>
      </c>
      <c r="M633" t="s">
        <v>319</v>
      </c>
      <c r="N633" t="s">
        <v>352</v>
      </c>
      <c r="O633" s="1">
        <v>4</v>
      </c>
      <c r="P633" s="1" t="str">
        <f>IFERROR(IF(ISNUMBER(Table1[[#This Row],[Safety_Rating2]]), REPT("★", Table1[[#This Row],[Safety_Rating2]]) &amp; REPT("☆", 5-Table1[[#This Row],[Safety_Rating2]]), "Unknown"), "Unknown")</f>
        <v>★★★★★</v>
      </c>
      <c r="Q633" s="1">
        <v>5</v>
      </c>
      <c r="R633">
        <v>16302</v>
      </c>
      <c r="S633">
        <v>3</v>
      </c>
      <c r="T633" s="7">
        <f t="shared" si="9"/>
        <v>2328201755.8800001</v>
      </c>
      <c r="U633" s="3">
        <f>Table1[[#This Row],[Range_km]]/Table1[[#This Row],[Battery_Capacity_kWh]]</f>
        <v>6.6846361185983829</v>
      </c>
      <c r="V633" s="4">
        <f>Table1[[#This Row],[Price_USD]]/Table1[[#This Row],[Range_km]]</f>
        <v>575.87475806451619</v>
      </c>
      <c r="W633" s="1" t="str">
        <f>_xlfn.IFS(Table1[[#This Row],[Price_USD]]&gt;80000,"Luxury", Table1[[#This Row],[Price_USD]]&gt;40000,"Premium",Table1[[#This Row],[Price_USD]]&lt;40000,"Budget")</f>
        <v>Luxury</v>
      </c>
    </row>
    <row r="634" spans="3:23" x14ac:dyDescent="0.35">
      <c r="C634">
        <v>633</v>
      </c>
      <c r="D634" t="s">
        <v>29</v>
      </c>
      <c r="E634" t="s">
        <v>82</v>
      </c>
      <c r="F634">
        <v>2017</v>
      </c>
      <c r="G634" t="s">
        <v>264</v>
      </c>
      <c r="H634">
        <v>133.19999999999999</v>
      </c>
      <c r="I634">
        <v>380</v>
      </c>
      <c r="J634" t="s">
        <v>280</v>
      </c>
      <c r="K634">
        <v>6.2</v>
      </c>
      <c r="L634" s="5">
        <v>84576.94</v>
      </c>
      <c r="M634" t="s">
        <v>314</v>
      </c>
      <c r="N634" t="s">
        <v>375</v>
      </c>
      <c r="O634" s="1">
        <v>2</v>
      </c>
      <c r="P634" s="1" t="str">
        <f>IFERROR(IF(ISNUMBER(Table1[[#This Row],[Safety_Rating2]]), REPT("★", Table1[[#This Row],[Safety_Rating2]]) &amp; REPT("☆", 5-Table1[[#This Row],[Safety_Rating2]]), "Unknown"), "Unknown")</f>
        <v>★★★☆☆</v>
      </c>
      <c r="Q634" s="1">
        <v>3</v>
      </c>
      <c r="R634">
        <v>5871</v>
      </c>
      <c r="S634">
        <v>5</v>
      </c>
      <c r="T634" s="7">
        <f t="shared" si="9"/>
        <v>496551214.74000001</v>
      </c>
      <c r="U634" s="3">
        <f>Table1[[#This Row],[Range_km]]/Table1[[#This Row],[Battery_Capacity_kWh]]</f>
        <v>2.8528528528528532</v>
      </c>
      <c r="V634" s="4">
        <f>Table1[[#This Row],[Price_USD]]/Table1[[#This Row],[Range_km]]</f>
        <v>222.57089473684212</v>
      </c>
      <c r="W634" s="1" t="str">
        <f>_xlfn.IFS(Table1[[#This Row],[Price_USD]]&gt;80000,"Luxury", Table1[[#This Row],[Price_USD]]&gt;40000,"Premium",Table1[[#This Row],[Price_USD]]&lt;40000,"Budget")</f>
        <v>Luxury</v>
      </c>
    </row>
    <row r="635" spans="3:23" x14ac:dyDescent="0.35">
      <c r="C635">
        <v>634</v>
      </c>
      <c r="D635" t="s">
        <v>54</v>
      </c>
      <c r="E635" t="s">
        <v>213</v>
      </c>
      <c r="F635">
        <v>2019</v>
      </c>
      <c r="G635" t="s">
        <v>262</v>
      </c>
      <c r="H635">
        <v>147.19999999999999</v>
      </c>
      <c r="I635">
        <v>490</v>
      </c>
      <c r="J635" t="s">
        <v>266</v>
      </c>
      <c r="K635">
        <v>8</v>
      </c>
      <c r="L635" s="5">
        <v>46853.67</v>
      </c>
      <c r="M635" t="s">
        <v>287</v>
      </c>
      <c r="N635" t="s">
        <v>368</v>
      </c>
      <c r="O635" s="1">
        <v>2</v>
      </c>
      <c r="P635" s="1" t="str">
        <f>IFERROR(IF(ISNUMBER(Table1[[#This Row],[Safety_Rating2]]), REPT("★", Table1[[#This Row],[Safety_Rating2]]) &amp; REPT("☆", 5-Table1[[#This Row],[Safety_Rating2]]), "Unknown"), "Unknown")</f>
        <v>★★★★★</v>
      </c>
      <c r="Q635" s="1">
        <v>5</v>
      </c>
      <c r="R635">
        <v>4226</v>
      </c>
      <c r="S635">
        <v>4</v>
      </c>
      <c r="T635" s="7">
        <f t="shared" si="9"/>
        <v>198003609.41999999</v>
      </c>
      <c r="U635" s="3">
        <f>Table1[[#This Row],[Range_km]]/Table1[[#This Row],[Battery_Capacity_kWh]]</f>
        <v>3.3288043478260874</v>
      </c>
      <c r="V635" s="4">
        <f>Table1[[#This Row],[Price_USD]]/Table1[[#This Row],[Range_km]]</f>
        <v>95.619734693877547</v>
      </c>
      <c r="W635" s="1" t="str">
        <f>_xlfn.IFS(Table1[[#This Row],[Price_USD]]&gt;80000,"Luxury", Table1[[#This Row],[Price_USD]]&gt;40000,"Premium",Table1[[#This Row],[Price_USD]]&lt;40000,"Budget")</f>
        <v>Premium</v>
      </c>
    </row>
    <row r="636" spans="3:23" x14ac:dyDescent="0.35">
      <c r="C636">
        <v>635</v>
      </c>
      <c r="D636" t="s">
        <v>52</v>
      </c>
      <c r="E636" t="s">
        <v>218</v>
      </c>
      <c r="F636">
        <v>2024</v>
      </c>
      <c r="G636" t="s">
        <v>261</v>
      </c>
      <c r="H636">
        <v>68.599999999999994</v>
      </c>
      <c r="I636">
        <v>449</v>
      </c>
      <c r="J636" t="s">
        <v>274</v>
      </c>
      <c r="K636">
        <v>6.3</v>
      </c>
      <c r="L636" s="5">
        <v>61539.29</v>
      </c>
      <c r="M636" t="s">
        <v>300</v>
      </c>
      <c r="N636" t="s">
        <v>350</v>
      </c>
      <c r="O636" s="1">
        <v>5</v>
      </c>
      <c r="P636" s="1" t="str">
        <f>IFERROR(IF(ISNUMBER(Table1[[#This Row],[Safety_Rating2]]), REPT("★", Table1[[#This Row],[Safety_Rating2]]) &amp; REPT("☆", 5-Table1[[#This Row],[Safety_Rating2]]), "Unknown"), "Unknown")</f>
        <v>★★★★★</v>
      </c>
      <c r="Q636" s="1">
        <v>5</v>
      </c>
      <c r="R636">
        <v>18376</v>
      </c>
      <c r="S636">
        <v>3</v>
      </c>
      <c r="T636" s="7">
        <f t="shared" si="9"/>
        <v>1130845993.04</v>
      </c>
      <c r="U636" s="3">
        <f>Table1[[#This Row],[Range_km]]/Table1[[#This Row],[Battery_Capacity_kWh]]</f>
        <v>6.5451895043731785</v>
      </c>
      <c r="V636" s="4">
        <f>Table1[[#This Row],[Price_USD]]/Table1[[#This Row],[Range_km]]</f>
        <v>137.05855233853006</v>
      </c>
      <c r="W636" s="1" t="str">
        <f>_xlfn.IFS(Table1[[#This Row],[Price_USD]]&gt;80000,"Luxury", Table1[[#This Row],[Price_USD]]&gt;40000,"Premium",Table1[[#This Row],[Price_USD]]&lt;40000,"Budget")</f>
        <v>Premium</v>
      </c>
    </row>
    <row r="637" spans="3:23" x14ac:dyDescent="0.35">
      <c r="C637">
        <v>636</v>
      </c>
      <c r="D637" t="s">
        <v>44</v>
      </c>
      <c r="E637" t="s">
        <v>130</v>
      </c>
      <c r="F637">
        <v>2019</v>
      </c>
      <c r="G637" t="s">
        <v>253</v>
      </c>
      <c r="H637">
        <v>40.6</v>
      </c>
      <c r="I637">
        <v>304</v>
      </c>
      <c r="J637" t="s">
        <v>280</v>
      </c>
      <c r="K637">
        <v>3.1</v>
      </c>
      <c r="L637" s="5">
        <v>134899.07</v>
      </c>
      <c r="M637" t="s">
        <v>302</v>
      </c>
      <c r="N637" t="s">
        <v>336</v>
      </c>
      <c r="O637" s="1">
        <v>3</v>
      </c>
      <c r="P637" s="1" t="str">
        <f>IFERROR(IF(ISNUMBER(Table1[[#This Row],[Safety_Rating2]]), REPT("★", Table1[[#This Row],[Safety_Rating2]]) &amp; REPT("☆", 5-Table1[[#This Row],[Safety_Rating2]]), "Unknown"), "Unknown")</f>
        <v>★★★★☆</v>
      </c>
      <c r="Q637" s="1">
        <v>4</v>
      </c>
      <c r="R637">
        <v>3575</v>
      </c>
      <c r="S637">
        <v>3</v>
      </c>
      <c r="T637" s="7">
        <f t="shared" si="9"/>
        <v>482264175.25</v>
      </c>
      <c r="U637" s="3">
        <f>Table1[[#This Row],[Range_km]]/Table1[[#This Row],[Battery_Capacity_kWh]]</f>
        <v>7.4876847290640391</v>
      </c>
      <c r="V637" s="4">
        <f>Table1[[#This Row],[Price_USD]]/Table1[[#This Row],[Range_km]]</f>
        <v>443.74694078947368</v>
      </c>
      <c r="W637" s="1" t="str">
        <f>_xlfn.IFS(Table1[[#This Row],[Price_USD]]&gt;80000,"Luxury", Table1[[#This Row],[Price_USD]]&gt;40000,"Premium",Table1[[#This Row],[Price_USD]]&lt;40000,"Budget")</f>
        <v>Luxury</v>
      </c>
    </row>
    <row r="638" spans="3:23" x14ac:dyDescent="0.35">
      <c r="C638">
        <v>637</v>
      </c>
      <c r="D638" t="s">
        <v>37</v>
      </c>
      <c r="E638" t="s">
        <v>157</v>
      </c>
      <c r="F638">
        <v>2021</v>
      </c>
      <c r="G638" t="s">
        <v>264</v>
      </c>
      <c r="H638">
        <v>76.3</v>
      </c>
      <c r="I638">
        <v>305</v>
      </c>
      <c r="J638" t="s">
        <v>270</v>
      </c>
      <c r="K638">
        <v>1.2</v>
      </c>
      <c r="L638" s="5">
        <v>71090.83</v>
      </c>
      <c r="M638" t="s">
        <v>309</v>
      </c>
      <c r="N638" t="s">
        <v>373</v>
      </c>
      <c r="O638" s="1">
        <v>5</v>
      </c>
      <c r="P638" s="1" t="str">
        <f>IFERROR(IF(ISNUMBER(Table1[[#This Row],[Safety_Rating2]]), REPT("★", Table1[[#This Row],[Safety_Rating2]]) &amp; REPT("☆", 5-Table1[[#This Row],[Safety_Rating2]]), "Unknown"), "Unknown")</f>
        <v>★★★☆☆</v>
      </c>
      <c r="Q638" s="1">
        <v>3</v>
      </c>
      <c r="R638">
        <v>17861</v>
      </c>
      <c r="S638">
        <v>3</v>
      </c>
      <c r="T638" s="7">
        <f t="shared" si="9"/>
        <v>1269753314.6300001</v>
      </c>
      <c r="U638" s="3">
        <f>Table1[[#This Row],[Range_km]]/Table1[[#This Row],[Battery_Capacity_kWh]]</f>
        <v>3.9973787680209698</v>
      </c>
      <c r="V638" s="4">
        <f>Table1[[#This Row],[Price_USD]]/Table1[[#This Row],[Range_km]]</f>
        <v>233.08468852459018</v>
      </c>
      <c r="W638" s="1" t="str">
        <f>_xlfn.IFS(Table1[[#This Row],[Price_USD]]&gt;80000,"Luxury", Table1[[#This Row],[Price_USD]]&gt;40000,"Premium",Table1[[#This Row],[Price_USD]]&lt;40000,"Budget")</f>
        <v>Premium</v>
      </c>
    </row>
    <row r="639" spans="3:23" x14ac:dyDescent="0.35">
      <c r="C639">
        <v>638</v>
      </c>
      <c r="D639" t="s">
        <v>48</v>
      </c>
      <c r="E639" t="s">
        <v>154</v>
      </c>
      <c r="F639">
        <v>2025</v>
      </c>
      <c r="G639" t="s">
        <v>252</v>
      </c>
      <c r="H639">
        <v>61.6</v>
      </c>
      <c r="I639">
        <v>116</v>
      </c>
      <c r="J639" t="s">
        <v>269</v>
      </c>
      <c r="K639">
        <v>1.2</v>
      </c>
      <c r="L639" s="5">
        <v>127024.03</v>
      </c>
      <c r="M639" t="s">
        <v>295</v>
      </c>
      <c r="N639" t="s">
        <v>369</v>
      </c>
      <c r="O639" s="1">
        <v>1</v>
      </c>
      <c r="P639" s="1" t="str">
        <f>IFERROR(IF(ISNUMBER(Table1[[#This Row],[Safety_Rating2]]), REPT("★", Table1[[#This Row],[Safety_Rating2]]) &amp; REPT("☆", 5-Table1[[#This Row],[Safety_Rating2]]), "Unknown"), "Unknown")</f>
        <v>★★★★★</v>
      </c>
      <c r="Q639" s="1">
        <v>5</v>
      </c>
      <c r="R639">
        <v>13858</v>
      </c>
      <c r="S639">
        <v>4</v>
      </c>
      <c r="T639" s="7">
        <f t="shared" si="9"/>
        <v>1760299007.74</v>
      </c>
      <c r="U639" s="3">
        <f>Table1[[#This Row],[Range_km]]/Table1[[#This Row],[Battery_Capacity_kWh]]</f>
        <v>1.883116883116883</v>
      </c>
      <c r="V639" s="4">
        <f>Table1[[#This Row],[Price_USD]]/Table1[[#This Row],[Range_km]]</f>
        <v>1095.0347413793104</v>
      </c>
      <c r="W639" s="1" t="str">
        <f>_xlfn.IFS(Table1[[#This Row],[Price_USD]]&gt;80000,"Luxury", Table1[[#This Row],[Price_USD]]&gt;40000,"Premium",Table1[[#This Row],[Price_USD]]&lt;40000,"Budget")</f>
        <v>Luxury</v>
      </c>
    </row>
    <row r="640" spans="3:23" x14ac:dyDescent="0.35">
      <c r="C640">
        <v>639</v>
      </c>
      <c r="D640" t="s">
        <v>50</v>
      </c>
      <c r="E640" t="s">
        <v>225</v>
      </c>
      <c r="F640">
        <v>2017</v>
      </c>
      <c r="G640" t="s">
        <v>256</v>
      </c>
      <c r="H640">
        <v>38.4</v>
      </c>
      <c r="I640">
        <v>240</v>
      </c>
      <c r="J640" t="s">
        <v>269</v>
      </c>
      <c r="K640">
        <v>1.4</v>
      </c>
      <c r="L640" s="5">
        <v>134853.10999999999</v>
      </c>
      <c r="M640" t="s">
        <v>312</v>
      </c>
      <c r="N640" t="s">
        <v>367</v>
      </c>
      <c r="O640" s="1">
        <v>5</v>
      </c>
      <c r="P640" s="1" t="str">
        <f>IFERROR(IF(ISNUMBER(Table1[[#This Row],[Safety_Rating2]]), REPT("★", Table1[[#This Row],[Safety_Rating2]]) &amp; REPT("☆", 5-Table1[[#This Row],[Safety_Rating2]]), "Unknown"), "Unknown")</f>
        <v>★★★☆☆</v>
      </c>
      <c r="Q640" s="1">
        <v>3</v>
      </c>
      <c r="R640">
        <v>3029</v>
      </c>
      <c r="S640">
        <v>4</v>
      </c>
      <c r="T640" s="7">
        <f t="shared" si="9"/>
        <v>408470070.18999994</v>
      </c>
      <c r="U640" s="3">
        <f>Table1[[#This Row],[Range_km]]/Table1[[#This Row],[Battery_Capacity_kWh]]</f>
        <v>6.25</v>
      </c>
      <c r="V640" s="4">
        <f>Table1[[#This Row],[Price_USD]]/Table1[[#This Row],[Range_km]]</f>
        <v>561.88795833333324</v>
      </c>
      <c r="W640" s="1" t="str">
        <f>_xlfn.IFS(Table1[[#This Row],[Price_USD]]&gt;80000,"Luxury", Table1[[#This Row],[Price_USD]]&gt;40000,"Premium",Table1[[#This Row],[Price_USD]]&lt;40000,"Budget")</f>
        <v>Luxury</v>
      </c>
    </row>
    <row r="641" spans="3:23" x14ac:dyDescent="0.35">
      <c r="C641">
        <v>640</v>
      </c>
      <c r="D641" t="s">
        <v>68</v>
      </c>
      <c r="E641" t="s">
        <v>214</v>
      </c>
      <c r="F641">
        <v>2017</v>
      </c>
      <c r="G641" t="s">
        <v>252</v>
      </c>
      <c r="H641">
        <v>65.400000000000006</v>
      </c>
      <c r="I641">
        <v>314</v>
      </c>
      <c r="J641" t="s">
        <v>271</v>
      </c>
      <c r="K641">
        <v>6</v>
      </c>
      <c r="L641" s="5">
        <v>112659.66</v>
      </c>
      <c r="M641" t="s">
        <v>314</v>
      </c>
      <c r="N641" t="s">
        <v>369</v>
      </c>
      <c r="O641" s="1">
        <v>5</v>
      </c>
      <c r="P641" s="1" t="str">
        <f>IFERROR(IF(ISNUMBER(Table1[[#This Row],[Safety_Rating2]]), REPT("★", Table1[[#This Row],[Safety_Rating2]]) &amp; REPT("☆", 5-Table1[[#This Row],[Safety_Rating2]]), "Unknown"), "Unknown")</f>
        <v>★★★★★</v>
      </c>
      <c r="Q641" s="1">
        <v>5</v>
      </c>
      <c r="R641">
        <v>19566</v>
      </c>
      <c r="S641">
        <v>3</v>
      </c>
      <c r="T641" s="7">
        <f t="shared" si="9"/>
        <v>2204298907.5599999</v>
      </c>
      <c r="U641" s="3">
        <f>Table1[[#This Row],[Range_km]]/Table1[[#This Row],[Battery_Capacity_kWh]]</f>
        <v>4.8012232415902139</v>
      </c>
      <c r="V641" s="4">
        <f>Table1[[#This Row],[Price_USD]]/Table1[[#This Row],[Range_km]]</f>
        <v>358.78872611464971</v>
      </c>
      <c r="W641" s="1" t="str">
        <f>_xlfn.IFS(Table1[[#This Row],[Price_USD]]&gt;80000,"Luxury", Table1[[#This Row],[Price_USD]]&gt;40000,"Premium",Table1[[#This Row],[Price_USD]]&lt;40000,"Budget")</f>
        <v>Luxury</v>
      </c>
    </row>
    <row r="642" spans="3:23" x14ac:dyDescent="0.35">
      <c r="C642">
        <v>641</v>
      </c>
      <c r="D642" t="s">
        <v>19</v>
      </c>
      <c r="E642" t="s">
        <v>221</v>
      </c>
      <c r="F642">
        <v>2024</v>
      </c>
      <c r="G642" t="s">
        <v>260</v>
      </c>
      <c r="H642">
        <v>62.1</v>
      </c>
      <c r="I642">
        <v>521</v>
      </c>
      <c r="J642" t="s">
        <v>270</v>
      </c>
      <c r="K642">
        <v>0.7</v>
      </c>
      <c r="L642" s="5">
        <v>137580.13</v>
      </c>
      <c r="M642" t="s">
        <v>327</v>
      </c>
      <c r="N642" t="s">
        <v>373</v>
      </c>
      <c r="O642" s="1">
        <v>0</v>
      </c>
      <c r="P642" s="1" t="str">
        <f>IFERROR(IF(ISNUMBER(Table1[[#This Row],[Safety_Rating2]]), REPT("★", Table1[[#This Row],[Safety_Rating2]]) &amp; REPT("☆", 5-Table1[[#This Row],[Safety_Rating2]]), "Unknown"), "Unknown")</f>
        <v>★★★★☆</v>
      </c>
      <c r="Q642" s="1">
        <v>4</v>
      </c>
      <c r="R642">
        <v>17062</v>
      </c>
      <c r="S642">
        <v>5</v>
      </c>
      <c r="T642" s="7">
        <f t="shared" ref="T642:T705" si="10">L642*R642</f>
        <v>2347392178.0599999</v>
      </c>
      <c r="U642" s="3">
        <f>Table1[[#This Row],[Range_km]]/Table1[[#This Row],[Battery_Capacity_kWh]]</f>
        <v>8.3896940418679549</v>
      </c>
      <c r="V642" s="4">
        <f>Table1[[#This Row],[Price_USD]]/Table1[[#This Row],[Range_km]]</f>
        <v>264.06934740882917</v>
      </c>
      <c r="W642" s="1" t="str">
        <f>_xlfn.IFS(Table1[[#This Row],[Price_USD]]&gt;80000,"Luxury", Table1[[#This Row],[Price_USD]]&gt;40000,"Premium",Table1[[#This Row],[Price_USD]]&lt;40000,"Budget")</f>
        <v>Luxury</v>
      </c>
    </row>
    <row r="643" spans="3:23" x14ac:dyDescent="0.35">
      <c r="C643">
        <v>642</v>
      </c>
      <c r="D643" t="s">
        <v>30</v>
      </c>
      <c r="E643" t="s">
        <v>83</v>
      </c>
      <c r="F643">
        <v>2017</v>
      </c>
      <c r="G643" t="s">
        <v>257</v>
      </c>
      <c r="H643">
        <v>78.400000000000006</v>
      </c>
      <c r="I643">
        <v>596</v>
      </c>
      <c r="J643" t="s">
        <v>272</v>
      </c>
      <c r="K643">
        <v>0.9</v>
      </c>
      <c r="L643" s="5">
        <v>119484.9</v>
      </c>
      <c r="M643" t="s">
        <v>289</v>
      </c>
      <c r="N643" t="s">
        <v>367</v>
      </c>
      <c r="O643" s="1">
        <v>1</v>
      </c>
      <c r="P643" s="1" t="str">
        <f>IFERROR(IF(ISNUMBER(Table1[[#This Row],[Safety_Rating2]]), REPT("★", Table1[[#This Row],[Safety_Rating2]]) &amp; REPT("☆", 5-Table1[[#This Row],[Safety_Rating2]]), "Unknown"), "Unknown")</f>
        <v>★★★☆☆</v>
      </c>
      <c r="Q643" s="1">
        <v>3</v>
      </c>
      <c r="R643">
        <v>6263</v>
      </c>
      <c r="S643">
        <v>5</v>
      </c>
      <c r="T643" s="7">
        <f t="shared" si="10"/>
        <v>748333928.69999993</v>
      </c>
      <c r="U643" s="3">
        <f>Table1[[#This Row],[Range_km]]/Table1[[#This Row],[Battery_Capacity_kWh]]</f>
        <v>7.6020408163265305</v>
      </c>
      <c r="V643" s="4">
        <f>Table1[[#This Row],[Price_USD]]/Table1[[#This Row],[Range_km]]</f>
        <v>200.47802013422819</v>
      </c>
      <c r="W643" s="1" t="str">
        <f>_xlfn.IFS(Table1[[#This Row],[Price_USD]]&gt;80000,"Luxury", Table1[[#This Row],[Price_USD]]&gt;40000,"Premium",Table1[[#This Row],[Price_USD]]&lt;40000,"Budget")</f>
        <v>Luxury</v>
      </c>
    </row>
    <row r="644" spans="3:23" x14ac:dyDescent="0.35">
      <c r="C644">
        <v>643</v>
      </c>
      <c r="D644" t="s">
        <v>65</v>
      </c>
      <c r="E644" t="s">
        <v>173</v>
      </c>
      <c r="F644">
        <v>2020</v>
      </c>
      <c r="G644" t="s">
        <v>251</v>
      </c>
      <c r="H644">
        <v>67.3</v>
      </c>
      <c r="I644">
        <v>254</v>
      </c>
      <c r="J644" t="s">
        <v>273</v>
      </c>
      <c r="K644">
        <v>6.3</v>
      </c>
      <c r="L644" s="5">
        <v>134130.98000000001</v>
      </c>
      <c r="M644" t="s">
        <v>285</v>
      </c>
      <c r="N644" t="s">
        <v>373</v>
      </c>
      <c r="O644" s="1">
        <v>3</v>
      </c>
      <c r="P644" s="1" t="str">
        <f>IFERROR(IF(ISNUMBER(Table1[[#This Row],[Safety_Rating2]]), REPT("★", Table1[[#This Row],[Safety_Rating2]]) &amp; REPT("☆", 5-Table1[[#This Row],[Safety_Rating2]]), "Unknown"), "Unknown")</f>
        <v>★★★★★</v>
      </c>
      <c r="Q644" s="1">
        <v>5</v>
      </c>
      <c r="R644">
        <v>13954</v>
      </c>
      <c r="S644">
        <v>5</v>
      </c>
      <c r="T644" s="7">
        <f t="shared" si="10"/>
        <v>1871663694.9200001</v>
      </c>
      <c r="U644" s="3">
        <f>Table1[[#This Row],[Range_km]]/Table1[[#This Row],[Battery_Capacity_kWh]]</f>
        <v>3.7741456166419023</v>
      </c>
      <c r="V644" s="4">
        <f>Table1[[#This Row],[Price_USD]]/Table1[[#This Row],[Range_km]]</f>
        <v>528.07472440944889</v>
      </c>
      <c r="W644" s="1" t="str">
        <f>_xlfn.IFS(Table1[[#This Row],[Price_USD]]&gt;80000,"Luxury", Table1[[#This Row],[Price_USD]]&gt;40000,"Premium",Table1[[#This Row],[Price_USD]]&lt;40000,"Budget")</f>
        <v>Luxury</v>
      </c>
    </row>
    <row r="645" spans="3:23" x14ac:dyDescent="0.35">
      <c r="C645">
        <v>644</v>
      </c>
      <c r="D645" t="s">
        <v>23</v>
      </c>
      <c r="E645" t="s">
        <v>148</v>
      </c>
      <c r="F645">
        <v>2016</v>
      </c>
      <c r="G645" t="s">
        <v>255</v>
      </c>
      <c r="H645">
        <v>42.9</v>
      </c>
      <c r="I645">
        <v>319</v>
      </c>
      <c r="J645" t="s">
        <v>279</v>
      </c>
      <c r="K645">
        <v>2.5</v>
      </c>
      <c r="L645" s="5">
        <v>101387.02</v>
      </c>
      <c r="M645" t="s">
        <v>281</v>
      </c>
      <c r="N645" t="s">
        <v>369</v>
      </c>
      <c r="O645" s="1">
        <v>5</v>
      </c>
      <c r="P645" s="1" t="str">
        <f>IFERROR(IF(ISNUMBER(Table1[[#This Row],[Safety_Rating2]]), REPT("★", Table1[[#This Row],[Safety_Rating2]]) &amp; REPT("☆", 5-Table1[[#This Row],[Safety_Rating2]]), "Unknown"), "Unknown")</f>
        <v>★★★★☆</v>
      </c>
      <c r="Q645" s="1">
        <v>4</v>
      </c>
      <c r="R645">
        <v>3251</v>
      </c>
      <c r="S645">
        <v>3</v>
      </c>
      <c r="T645" s="7">
        <f t="shared" si="10"/>
        <v>329609202.02000004</v>
      </c>
      <c r="U645" s="3">
        <f>Table1[[#This Row],[Range_km]]/Table1[[#This Row],[Battery_Capacity_kWh]]</f>
        <v>7.4358974358974361</v>
      </c>
      <c r="V645" s="4">
        <f>Table1[[#This Row],[Price_USD]]/Table1[[#This Row],[Range_km]]</f>
        <v>317.82764890282135</v>
      </c>
      <c r="W645" s="1" t="str">
        <f>_xlfn.IFS(Table1[[#This Row],[Price_USD]]&gt;80000,"Luxury", Table1[[#This Row],[Price_USD]]&gt;40000,"Premium",Table1[[#This Row],[Price_USD]]&lt;40000,"Budget")</f>
        <v>Luxury</v>
      </c>
    </row>
    <row r="646" spans="3:23" x14ac:dyDescent="0.35">
      <c r="C646">
        <v>645</v>
      </c>
      <c r="D646" t="s">
        <v>29</v>
      </c>
      <c r="E646" t="s">
        <v>82</v>
      </c>
      <c r="F646">
        <v>2016</v>
      </c>
      <c r="G646" t="s">
        <v>257</v>
      </c>
      <c r="H646">
        <v>22.1</v>
      </c>
      <c r="I646">
        <v>577</v>
      </c>
      <c r="J646" t="s">
        <v>274</v>
      </c>
      <c r="K646">
        <v>1.7</v>
      </c>
      <c r="L646" s="5">
        <v>119993.24</v>
      </c>
      <c r="M646" t="s">
        <v>322</v>
      </c>
      <c r="N646" t="s">
        <v>351</v>
      </c>
      <c r="O646" s="2" t="s">
        <v>376</v>
      </c>
      <c r="P646" s="1" t="str">
        <f>IFERROR(IF(ISNUMBER(Table1[[#This Row],[Safety_Rating2]]), REPT("★", Table1[[#This Row],[Safety_Rating2]]) &amp; REPT("☆", 5-Table1[[#This Row],[Safety_Rating2]]), "Unknown"), "Unknown")</f>
        <v>★★★☆☆</v>
      </c>
      <c r="Q646" s="1">
        <v>3</v>
      </c>
      <c r="R646">
        <v>9499</v>
      </c>
      <c r="S646">
        <v>4</v>
      </c>
      <c r="T646" s="7">
        <f t="shared" si="10"/>
        <v>1139815786.76</v>
      </c>
      <c r="U646" s="3">
        <f>Table1[[#This Row],[Range_km]]/Table1[[#This Row],[Battery_Capacity_kWh]]</f>
        <v>26.108597285067873</v>
      </c>
      <c r="V646" s="4">
        <f>Table1[[#This Row],[Price_USD]]/Table1[[#This Row],[Range_km]]</f>
        <v>207.96055459272097</v>
      </c>
      <c r="W646" s="1" t="str">
        <f>_xlfn.IFS(Table1[[#This Row],[Price_USD]]&gt;80000,"Luxury", Table1[[#This Row],[Price_USD]]&gt;40000,"Premium",Table1[[#This Row],[Price_USD]]&lt;40000,"Budget")</f>
        <v>Luxury</v>
      </c>
    </row>
    <row r="647" spans="3:23" x14ac:dyDescent="0.35">
      <c r="C647">
        <v>646</v>
      </c>
      <c r="D647" t="s">
        <v>53</v>
      </c>
      <c r="E647" t="s">
        <v>216</v>
      </c>
      <c r="F647">
        <v>2022</v>
      </c>
      <c r="G647" t="s">
        <v>254</v>
      </c>
      <c r="H647">
        <v>69.5</v>
      </c>
      <c r="I647">
        <v>200</v>
      </c>
      <c r="J647" t="s">
        <v>271</v>
      </c>
      <c r="K647">
        <v>11.4</v>
      </c>
      <c r="L647" s="5">
        <v>72073.64</v>
      </c>
      <c r="M647" t="s">
        <v>295</v>
      </c>
      <c r="N647" t="s">
        <v>340</v>
      </c>
      <c r="O647" s="1">
        <v>5</v>
      </c>
      <c r="P647" s="1" t="str">
        <f>IFERROR(IF(ISNUMBER(Table1[[#This Row],[Safety_Rating2]]), REPT("★", Table1[[#This Row],[Safety_Rating2]]) &amp; REPT("☆", 5-Table1[[#This Row],[Safety_Rating2]]), "Unknown"), "Unknown")</f>
        <v>★★★☆☆</v>
      </c>
      <c r="Q647" s="1">
        <v>3</v>
      </c>
      <c r="R647">
        <v>12276</v>
      </c>
      <c r="S647">
        <v>3</v>
      </c>
      <c r="T647" s="7">
        <f t="shared" si="10"/>
        <v>884776004.63999999</v>
      </c>
      <c r="U647" s="3">
        <f>Table1[[#This Row],[Range_km]]/Table1[[#This Row],[Battery_Capacity_kWh]]</f>
        <v>2.8776978417266186</v>
      </c>
      <c r="V647" s="4">
        <f>Table1[[#This Row],[Price_USD]]/Table1[[#This Row],[Range_km]]</f>
        <v>360.3682</v>
      </c>
      <c r="W647" s="1" t="str">
        <f>_xlfn.IFS(Table1[[#This Row],[Price_USD]]&gt;80000,"Luxury", Table1[[#This Row],[Price_USD]]&gt;40000,"Premium",Table1[[#This Row],[Price_USD]]&lt;40000,"Budget")</f>
        <v>Premium</v>
      </c>
    </row>
    <row r="648" spans="3:23" x14ac:dyDescent="0.35">
      <c r="C648">
        <v>647</v>
      </c>
      <c r="D648" t="s">
        <v>42</v>
      </c>
      <c r="E648" t="s">
        <v>102</v>
      </c>
      <c r="F648">
        <v>2019</v>
      </c>
      <c r="G648" t="s">
        <v>255</v>
      </c>
      <c r="H648">
        <v>105.6</v>
      </c>
      <c r="I648">
        <v>257</v>
      </c>
      <c r="J648" t="s">
        <v>274</v>
      </c>
      <c r="K648">
        <v>8.1999999999999993</v>
      </c>
      <c r="L648" s="5">
        <v>30498.91</v>
      </c>
      <c r="M648" t="s">
        <v>293</v>
      </c>
      <c r="N648" t="s">
        <v>350</v>
      </c>
      <c r="O648" s="2" t="s">
        <v>376</v>
      </c>
      <c r="P648" s="1" t="str">
        <f>IFERROR(IF(ISNUMBER(Table1[[#This Row],[Safety_Rating2]]), REPT("★", Table1[[#This Row],[Safety_Rating2]]) &amp; REPT("☆", 5-Table1[[#This Row],[Safety_Rating2]]), "Unknown"), "Unknown")</f>
        <v>★★★★★</v>
      </c>
      <c r="Q648" s="1">
        <v>5</v>
      </c>
      <c r="R648">
        <v>19659</v>
      </c>
      <c r="S648">
        <v>4</v>
      </c>
      <c r="T648" s="7">
        <f t="shared" si="10"/>
        <v>599578071.68999994</v>
      </c>
      <c r="U648" s="3">
        <f>Table1[[#This Row],[Range_km]]/Table1[[#This Row],[Battery_Capacity_kWh]]</f>
        <v>2.4337121212121215</v>
      </c>
      <c r="V648" s="4">
        <f>Table1[[#This Row],[Price_USD]]/Table1[[#This Row],[Range_km]]</f>
        <v>118.67280155642024</v>
      </c>
      <c r="W648" s="1" t="str">
        <f>_xlfn.IFS(Table1[[#This Row],[Price_USD]]&gt;80000,"Luxury", Table1[[#This Row],[Price_USD]]&gt;40000,"Premium",Table1[[#This Row],[Price_USD]]&lt;40000,"Budget")</f>
        <v>Budget</v>
      </c>
    </row>
    <row r="649" spans="3:23" x14ac:dyDescent="0.35">
      <c r="C649">
        <v>648</v>
      </c>
      <c r="D649" t="s">
        <v>68</v>
      </c>
      <c r="E649" t="s">
        <v>214</v>
      </c>
      <c r="F649">
        <v>2024</v>
      </c>
      <c r="G649" t="s">
        <v>253</v>
      </c>
      <c r="H649">
        <v>51.4</v>
      </c>
      <c r="I649">
        <v>598</v>
      </c>
      <c r="J649" t="s">
        <v>269</v>
      </c>
      <c r="K649">
        <v>2.7</v>
      </c>
      <c r="L649" s="5">
        <v>107332.12</v>
      </c>
      <c r="M649" t="s">
        <v>305</v>
      </c>
      <c r="N649" t="s">
        <v>344</v>
      </c>
      <c r="O649" s="1">
        <v>4</v>
      </c>
      <c r="P649" s="1" t="str">
        <f>IFERROR(IF(ISNUMBER(Table1[[#This Row],[Safety_Rating2]]), REPT("★", Table1[[#This Row],[Safety_Rating2]]) &amp; REPT("☆", 5-Table1[[#This Row],[Safety_Rating2]]), "Unknown"), "Unknown")</f>
        <v>★★★★☆</v>
      </c>
      <c r="Q649" s="1">
        <v>4</v>
      </c>
      <c r="R649">
        <v>5692</v>
      </c>
      <c r="S649">
        <v>4</v>
      </c>
      <c r="T649" s="7">
        <f t="shared" si="10"/>
        <v>610934427.03999996</v>
      </c>
      <c r="U649" s="3">
        <f>Table1[[#This Row],[Range_km]]/Table1[[#This Row],[Battery_Capacity_kWh]]</f>
        <v>11.634241245136186</v>
      </c>
      <c r="V649" s="4">
        <f>Table1[[#This Row],[Price_USD]]/Table1[[#This Row],[Range_km]]</f>
        <v>179.48515050167222</v>
      </c>
      <c r="W649" s="1" t="str">
        <f>_xlfn.IFS(Table1[[#This Row],[Price_USD]]&gt;80000,"Luxury", Table1[[#This Row],[Price_USD]]&gt;40000,"Premium",Table1[[#This Row],[Price_USD]]&lt;40000,"Budget")</f>
        <v>Luxury</v>
      </c>
    </row>
    <row r="650" spans="3:23" x14ac:dyDescent="0.35">
      <c r="C650">
        <v>649</v>
      </c>
      <c r="D650" t="s">
        <v>24</v>
      </c>
      <c r="E650" t="s">
        <v>77</v>
      </c>
      <c r="F650">
        <v>2021</v>
      </c>
      <c r="G650" t="s">
        <v>252</v>
      </c>
      <c r="H650">
        <v>32.9</v>
      </c>
      <c r="I650">
        <v>510</v>
      </c>
      <c r="J650" t="s">
        <v>265</v>
      </c>
      <c r="K650">
        <v>6.3</v>
      </c>
      <c r="L650" s="5">
        <v>105772.93</v>
      </c>
      <c r="M650" t="s">
        <v>295</v>
      </c>
      <c r="N650" t="s">
        <v>365</v>
      </c>
      <c r="O650" s="1">
        <v>5</v>
      </c>
      <c r="P650" s="1" t="str">
        <f>IFERROR(IF(ISNUMBER(Table1[[#This Row],[Safety_Rating2]]), REPT("★", Table1[[#This Row],[Safety_Rating2]]) &amp; REPT("☆", 5-Table1[[#This Row],[Safety_Rating2]]), "Unknown"), "Unknown")</f>
        <v>★★★☆☆</v>
      </c>
      <c r="Q650" s="1">
        <v>3</v>
      </c>
      <c r="R650">
        <v>10564</v>
      </c>
      <c r="S650">
        <v>3</v>
      </c>
      <c r="T650" s="7">
        <f t="shared" si="10"/>
        <v>1117385232.52</v>
      </c>
      <c r="U650" s="3">
        <f>Table1[[#This Row],[Range_km]]/Table1[[#This Row],[Battery_Capacity_kWh]]</f>
        <v>15.501519756838906</v>
      </c>
      <c r="V650" s="4">
        <f>Table1[[#This Row],[Price_USD]]/Table1[[#This Row],[Range_km]]</f>
        <v>207.39790196078431</v>
      </c>
      <c r="W650" s="1" t="str">
        <f>_xlfn.IFS(Table1[[#This Row],[Price_USD]]&gt;80000,"Luxury", Table1[[#This Row],[Price_USD]]&gt;40000,"Premium",Table1[[#This Row],[Price_USD]]&lt;40000,"Budget")</f>
        <v>Luxury</v>
      </c>
    </row>
    <row r="651" spans="3:23" x14ac:dyDescent="0.35">
      <c r="C651">
        <v>650</v>
      </c>
      <c r="D651" t="s">
        <v>55</v>
      </c>
      <c r="E651" t="s">
        <v>128</v>
      </c>
      <c r="F651">
        <v>2015</v>
      </c>
      <c r="G651" t="s">
        <v>253</v>
      </c>
      <c r="H651">
        <v>21.5</v>
      </c>
      <c r="I651">
        <v>494</v>
      </c>
      <c r="J651" t="s">
        <v>265</v>
      </c>
      <c r="K651">
        <v>0.8</v>
      </c>
      <c r="L651" s="5">
        <v>114909.11</v>
      </c>
      <c r="M651" t="s">
        <v>306</v>
      </c>
      <c r="N651" t="s">
        <v>368</v>
      </c>
      <c r="O651" s="1">
        <v>5</v>
      </c>
      <c r="P651" s="1" t="str">
        <f>IFERROR(IF(ISNUMBER(Table1[[#This Row],[Safety_Rating2]]), REPT("★", Table1[[#This Row],[Safety_Rating2]]) &amp; REPT("☆", 5-Table1[[#This Row],[Safety_Rating2]]), "Unknown"), "Unknown")</f>
        <v>★★★★★</v>
      </c>
      <c r="Q651" s="1">
        <v>5</v>
      </c>
      <c r="R651">
        <v>11734</v>
      </c>
      <c r="S651">
        <v>3</v>
      </c>
      <c r="T651" s="7">
        <f t="shared" si="10"/>
        <v>1348343496.74</v>
      </c>
      <c r="U651" s="3">
        <f>Table1[[#This Row],[Range_km]]/Table1[[#This Row],[Battery_Capacity_kWh]]</f>
        <v>22.976744186046513</v>
      </c>
      <c r="V651" s="4">
        <f>Table1[[#This Row],[Price_USD]]/Table1[[#This Row],[Range_km]]</f>
        <v>232.60953441295547</v>
      </c>
      <c r="W651" s="1" t="str">
        <f>_xlfn.IFS(Table1[[#This Row],[Price_USD]]&gt;80000,"Luxury", Table1[[#This Row],[Price_USD]]&gt;40000,"Premium",Table1[[#This Row],[Price_USD]]&lt;40000,"Budget")</f>
        <v>Luxury</v>
      </c>
    </row>
    <row r="652" spans="3:23" x14ac:dyDescent="0.35">
      <c r="C652">
        <v>651</v>
      </c>
      <c r="D652" t="s">
        <v>32</v>
      </c>
      <c r="E652" t="s">
        <v>121</v>
      </c>
      <c r="F652">
        <v>2019</v>
      </c>
      <c r="G652" t="s">
        <v>252</v>
      </c>
      <c r="H652">
        <v>89.6</v>
      </c>
      <c r="I652">
        <v>225</v>
      </c>
      <c r="J652" t="s">
        <v>269</v>
      </c>
      <c r="K652">
        <v>9.4</v>
      </c>
      <c r="L652" s="5">
        <v>109110.92</v>
      </c>
      <c r="M652" t="s">
        <v>288</v>
      </c>
      <c r="N652" t="s">
        <v>336</v>
      </c>
      <c r="O652" s="1">
        <v>5</v>
      </c>
      <c r="P652" s="1" t="str">
        <f>IFERROR(IF(ISNUMBER(Table1[[#This Row],[Safety_Rating2]]), REPT("★", Table1[[#This Row],[Safety_Rating2]]) &amp; REPT("☆", 5-Table1[[#This Row],[Safety_Rating2]]), "Unknown"), "Unknown")</f>
        <v>★★★☆☆</v>
      </c>
      <c r="Q652" s="1">
        <v>3</v>
      </c>
      <c r="R652">
        <v>3635</v>
      </c>
      <c r="S652">
        <v>4</v>
      </c>
      <c r="T652" s="7">
        <f t="shared" si="10"/>
        <v>396618194.19999999</v>
      </c>
      <c r="U652" s="3">
        <f>Table1[[#This Row],[Range_km]]/Table1[[#This Row],[Battery_Capacity_kWh]]</f>
        <v>2.5111607142857144</v>
      </c>
      <c r="V652" s="4">
        <f>Table1[[#This Row],[Price_USD]]/Table1[[#This Row],[Range_km]]</f>
        <v>484.93742222222221</v>
      </c>
      <c r="W652" s="1" t="str">
        <f>_xlfn.IFS(Table1[[#This Row],[Price_USD]]&gt;80000,"Luxury", Table1[[#This Row],[Price_USD]]&gt;40000,"Premium",Table1[[#This Row],[Price_USD]]&lt;40000,"Budget")</f>
        <v>Luxury</v>
      </c>
    </row>
    <row r="653" spans="3:23" x14ac:dyDescent="0.35">
      <c r="C653">
        <v>652</v>
      </c>
      <c r="D653" t="s">
        <v>46</v>
      </c>
      <c r="E653" t="s">
        <v>194</v>
      </c>
      <c r="F653">
        <v>2016</v>
      </c>
      <c r="G653" t="s">
        <v>260</v>
      </c>
      <c r="H653">
        <v>56.7</v>
      </c>
      <c r="I653">
        <v>558</v>
      </c>
      <c r="J653" t="s">
        <v>276</v>
      </c>
      <c r="K653">
        <v>1.6</v>
      </c>
      <c r="L653" s="5">
        <v>89309.41</v>
      </c>
      <c r="M653" t="s">
        <v>310</v>
      </c>
      <c r="N653" t="s">
        <v>357</v>
      </c>
      <c r="O653" s="1">
        <v>3</v>
      </c>
      <c r="P653" s="1" t="str">
        <f>IFERROR(IF(ISNUMBER(Table1[[#This Row],[Safety_Rating2]]), REPT("★", Table1[[#This Row],[Safety_Rating2]]) &amp; REPT("☆", 5-Table1[[#This Row],[Safety_Rating2]]), "Unknown"), "Unknown")</f>
        <v>★★★★☆</v>
      </c>
      <c r="Q653" s="1">
        <v>4</v>
      </c>
      <c r="R653">
        <v>2500</v>
      </c>
      <c r="S653">
        <v>3</v>
      </c>
      <c r="T653" s="7">
        <f t="shared" si="10"/>
        <v>223273525</v>
      </c>
      <c r="U653" s="3">
        <f>Table1[[#This Row],[Range_km]]/Table1[[#This Row],[Battery_Capacity_kWh]]</f>
        <v>9.8412698412698401</v>
      </c>
      <c r="V653" s="4">
        <f>Table1[[#This Row],[Price_USD]]/Table1[[#This Row],[Range_km]]</f>
        <v>160.05270609318998</v>
      </c>
      <c r="W653" s="1" t="str">
        <f>_xlfn.IFS(Table1[[#This Row],[Price_USD]]&gt;80000,"Luxury", Table1[[#This Row],[Price_USD]]&gt;40000,"Premium",Table1[[#This Row],[Price_USD]]&lt;40000,"Budget")</f>
        <v>Luxury</v>
      </c>
    </row>
    <row r="654" spans="3:23" x14ac:dyDescent="0.35">
      <c r="C654">
        <v>653</v>
      </c>
      <c r="D654" t="s">
        <v>33</v>
      </c>
      <c r="E654" t="s">
        <v>192</v>
      </c>
      <c r="F654">
        <v>2021</v>
      </c>
      <c r="G654" t="s">
        <v>255</v>
      </c>
      <c r="H654">
        <v>60.8</v>
      </c>
      <c r="I654">
        <v>565</v>
      </c>
      <c r="J654" t="s">
        <v>266</v>
      </c>
      <c r="K654">
        <v>9.8000000000000007</v>
      </c>
      <c r="L654" s="5">
        <v>51576.77</v>
      </c>
      <c r="M654" t="s">
        <v>282</v>
      </c>
      <c r="N654" t="s">
        <v>346</v>
      </c>
      <c r="O654" s="1">
        <v>5</v>
      </c>
      <c r="P654" s="1" t="str">
        <f>IFERROR(IF(ISNUMBER(Table1[[#This Row],[Safety_Rating2]]), REPT("★", Table1[[#This Row],[Safety_Rating2]]) &amp; REPT("☆", 5-Table1[[#This Row],[Safety_Rating2]]), "Unknown"), "Unknown")</f>
        <v>Unknown</v>
      </c>
      <c r="Q654" s="2" t="s">
        <v>376</v>
      </c>
      <c r="R654">
        <v>11233</v>
      </c>
      <c r="S654">
        <v>4</v>
      </c>
      <c r="T654" s="7">
        <f t="shared" si="10"/>
        <v>579361857.40999997</v>
      </c>
      <c r="U654" s="3">
        <f>Table1[[#This Row],[Range_km]]/Table1[[#This Row],[Battery_Capacity_kWh]]</f>
        <v>9.2927631578947381</v>
      </c>
      <c r="V654" s="4">
        <f>Table1[[#This Row],[Price_USD]]/Table1[[#This Row],[Range_km]]</f>
        <v>91.286318584070784</v>
      </c>
      <c r="W654" s="1" t="str">
        <f>_xlfn.IFS(Table1[[#This Row],[Price_USD]]&gt;80000,"Luxury", Table1[[#This Row],[Price_USD]]&gt;40000,"Premium",Table1[[#This Row],[Price_USD]]&lt;40000,"Budget")</f>
        <v>Premium</v>
      </c>
    </row>
    <row r="655" spans="3:23" x14ac:dyDescent="0.35">
      <c r="C655">
        <v>654</v>
      </c>
      <c r="D655" t="s">
        <v>48</v>
      </c>
      <c r="E655" t="s">
        <v>207</v>
      </c>
      <c r="F655">
        <v>2024</v>
      </c>
      <c r="G655" t="s">
        <v>254</v>
      </c>
      <c r="H655">
        <v>20.7</v>
      </c>
      <c r="I655">
        <v>367</v>
      </c>
      <c r="J655" t="s">
        <v>278</v>
      </c>
      <c r="K655">
        <v>11.2</v>
      </c>
      <c r="L655" s="5">
        <v>53141.43</v>
      </c>
      <c r="M655" t="s">
        <v>335</v>
      </c>
      <c r="N655" t="s">
        <v>351</v>
      </c>
      <c r="O655" s="2" t="s">
        <v>376</v>
      </c>
      <c r="P655" s="1" t="str">
        <f>IFERROR(IF(ISNUMBER(Table1[[#This Row],[Safety_Rating2]]), REPT("★", Table1[[#This Row],[Safety_Rating2]]) &amp; REPT("☆", 5-Table1[[#This Row],[Safety_Rating2]]), "Unknown"), "Unknown")</f>
        <v>★★★★☆</v>
      </c>
      <c r="Q655" s="1">
        <v>4</v>
      </c>
      <c r="R655">
        <v>3761</v>
      </c>
      <c r="S655">
        <v>3</v>
      </c>
      <c r="T655" s="7">
        <f t="shared" si="10"/>
        <v>199864918.22999999</v>
      </c>
      <c r="U655" s="3">
        <f>Table1[[#This Row],[Range_km]]/Table1[[#This Row],[Battery_Capacity_kWh]]</f>
        <v>17.729468599033819</v>
      </c>
      <c r="V655" s="4">
        <f>Table1[[#This Row],[Price_USD]]/Table1[[#This Row],[Range_km]]</f>
        <v>144.79953678474115</v>
      </c>
      <c r="W655" s="1" t="str">
        <f>_xlfn.IFS(Table1[[#This Row],[Price_USD]]&gt;80000,"Luxury", Table1[[#This Row],[Price_USD]]&gt;40000,"Premium",Table1[[#This Row],[Price_USD]]&lt;40000,"Budget")</f>
        <v>Premium</v>
      </c>
    </row>
    <row r="656" spans="3:23" x14ac:dyDescent="0.35">
      <c r="C656">
        <v>655</v>
      </c>
      <c r="D656" t="s">
        <v>43</v>
      </c>
      <c r="E656" t="s">
        <v>103</v>
      </c>
      <c r="F656">
        <v>2017</v>
      </c>
      <c r="G656" t="s">
        <v>252</v>
      </c>
      <c r="H656">
        <v>30.8</v>
      </c>
      <c r="I656">
        <v>454</v>
      </c>
      <c r="J656" t="s">
        <v>265</v>
      </c>
      <c r="K656">
        <v>3.6</v>
      </c>
      <c r="L656" s="5">
        <v>87788.98</v>
      </c>
      <c r="M656" t="s">
        <v>306</v>
      </c>
      <c r="N656" t="s">
        <v>370</v>
      </c>
      <c r="O656" s="1">
        <v>5</v>
      </c>
      <c r="P656" s="1" t="str">
        <f>IFERROR(IF(ISNUMBER(Table1[[#This Row],[Safety_Rating2]]), REPT("★", Table1[[#This Row],[Safety_Rating2]]) &amp; REPT("☆", 5-Table1[[#This Row],[Safety_Rating2]]), "Unknown"), "Unknown")</f>
        <v>★★★★☆</v>
      </c>
      <c r="Q656" s="1">
        <v>4</v>
      </c>
      <c r="R656">
        <v>14288</v>
      </c>
      <c r="S656">
        <v>5</v>
      </c>
      <c r="T656" s="7">
        <f t="shared" si="10"/>
        <v>1254328946.24</v>
      </c>
      <c r="U656" s="3">
        <f>Table1[[#This Row],[Range_km]]/Table1[[#This Row],[Battery_Capacity_kWh]]</f>
        <v>14.74025974025974</v>
      </c>
      <c r="V656" s="4">
        <f>Table1[[#This Row],[Price_USD]]/Table1[[#This Row],[Range_km]]</f>
        <v>193.36779735682819</v>
      </c>
      <c r="W656" s="1" t="str">
        <f>_xlfn.IFS(Table1[[#This Row],[Price_USD]]&gt;80000,"Luxury", Table1[[#This Row],[Price_USD]]&gt;40000,"Premium",Table1[[#This Row],[Price_USD]]&lt;40000,"Budget")</f>
        <v>Luxury</v>
      </c>
    </row>
    <row r="657" spans="3:23" x14ac:dyDescent="0.35">
      <c r="C657">
        <v>656</v>
      </c>
      <c r="D657" t="s">
        <v>20</v>
      </c>
      <c r="E657" t="s">
        <v>217</v>
      </c>
      <c r="F657">
        <v>2019</v>
      </c>
      <c r="G657" t="s">
        <v>260</v>
      </c>
      <c r="H657">
        <v>45.7</v>
      </c>
      <c r="I657">
        <v>533</v>
      </c>
      <c r="J657" t="s">
        <v>278</v>
      </c>
      <c r="K657">
        <v>11.6</v>
      </c>
      <c r="L657" s="5">
        <v>42347.35</v>
      </c>
      <c r="M657" t="s">
        <v>295</v>
      </c>
      <c r="N657" t="s">
        <v>366</v>
      </c>
      <c r="O657" s="1">
        <v>1</v>
      </c>
      <c r="P657" s="1" t="str">
        <f>IFERROR(IF(ISNUMBER(Table1[[#This Row],[Safety_Rating2]]), REPT("★", Table1[[#This Row],[Safety_Rating2]]) &amp; REPT("☆", 5-Table1[[#This Row],[Safety_Rating2]]), "Unknown"), "Unknown")</f>
        <v>★★★★☆</v>
      </c>
      <c r="Q657" s="1">
        <v>4</v>
      </c>
      <c r="R657">
        <v>13885</v>
      </c>
      <c r="S657">
        <v>5</v>
      </c>
      <c r="T657" s="7">
        <f t="shared" si="10"/>
        <v>587992954.75</v>
      </c>
      <c r="U657" s="3">
        <f>Table1[[#This Row],[Range_km]]/Table1[[#This Row],[Battery_Capacity_kWh]]</f>
        <v>11.663019693654267</v>
      </c>
      <c r="V657" s="4">
        <f>Table1[[#This Row],[Price_USD]]/Table1[[#This Row],[Range_km]]</f>
        <v>79.450938086303935</v>
      </c>
      <c r="W657" s="1" t="str">
        <f>_xlfn.IFS(Table1[[#This Row],[Price_USD]]&gt;80000,"Luxury", Table1[[#This Row],[Price_USD]]&gt;40000,"Premium",Table1[[#This Row],[Price_USD]]&lt;40000,"Budget")</f>
        <v>Premium</v>
      </c>
    </row>
    <row r="658" spans="3:23" x14ac:dyDescent="0.35">
      <c r="C658">
        <v>657</v>
      </c>
      <c r="D658" t="s">
        <v>67</v>
      </c>
      <c r="E658" t="s">
        <v>168</v>
      </c>
      <c r="F658">
        <v>2020</v>
      </c>
      <c r="G658" t="s">
        <v>259</v>
      </c>
      <c r="H658">
        <v>34</v>
      </c>
      <c r="I658">
        <v>296</v>
      </c>
      <c r="J658" t="s">
        <v>274</v>
      </c>
      <c r="K658">
        <v>2.8</v>
      </c>
      <c r="L658" s="5">
        <v>72349.86</v>
      </c>
      <c r="M658" t="s">
        <v>326</v>
      </c>
      <c r="N658" t="s">
        <v>348</v>
      </c>
      <c r="O658" s="1">
        <v>0</v>
      </c>
      <c r="P658" s="1" t="str">
        <f>IFERROR(IF(ISNUMBER(Table1[[#This Row],[Safety_Rating2]]), REPT("★", Table1[[#This Row],[Safety_Rating2]]) &amp; REPT("☆", 5-Table1[[#This Row],[Safety_Rating2]]), "Unknown"), "Unknown")</f>
        <v>★★★★☆</v>
      </c>
      <c r="Q658" s="1">
        <v>4</v>
      </c>
      <c r="R658">
        <v>9616</v>
      </c>
      <c r="S658">
        <v>5</v>
      </c>
      <c r="T658" s="7">
        <f t="shared" si="10"/>
        <v>695716253.75999999</v>
      </c>
      <c r="U658" s="3">
        <f>Table1[[#This Row],[Range_km]]/Table1[[#This Row],[Battery_Capacity_kWh]]</f>
        <v>8.7058823529411757</v>
      </c>
      <c r="V658" s="4">
        <f>Table1[[#This Row],[Price_USD]]/Table1[[#This Row],[Range_km]]</f>
        <v>244.42520270270271</v>
      </c>
      <c r="W658" s="1" t="str">
        <f>_xlfn.IFS(Table1[[#This Row],[Price_USD]]&gt;80000,"Luxury", Table1[[#This Row],[Price_USD]]&gt;40000,"Premium",Table1[[#This Row],[Price_USD]]&lt;40000,"Budget")</f>
        <v>Premium</v>
      </c>
    </row>
    <row r="659" spans="3:23" x14ac:dyDescent="0.35">
      <c r="C659">
        <v>658</v>
      </c>
      <c r="D659" t="s">
        <v>62</v>
      </c>
      <c r="E659" t="s">
        <v>152</v>
      </c>
      <c r="F659">
        <v>2023</v>
      </c>
      <c r="G659" t="s">
        <v>261</v>
      </c>
      <c r="H659">
        <v>71.8</v>
      </c>
      <c r="I659">
        <v>158</v>
      </c>
      <c r="J659" t="s">
        <v>276</v>
      </c>
      <c r="K659">
        <v>9.8000000000000007</v>
      </c>
      <c r="L659" s="5">
        <v>81526.42</v>
      </c>
      <c r="M659" t="s">
        <v>325</v>
      </c>
      <c r="N659" t="s">
        <v>370</v>
      </c>
      <c r="O659" s="1">
        <v>1</v>
      </c>
      <c r="P659" s="1" t="str">
        <f>IFERROR(IF(ISNUMBER(Table1[[#This Row],[Safety_Rating2]]), REPT("★", Table1[[#This Row],[Safety_Rating2]]) &amp; REPT("☆", 5-Table1[[#This Row],[Safety_Rating2]]), "Unknown"), "Unknown")</f>
        <v>★★★★☆</v>
      </c>
      <c r="Q659" s="1">
        <v>4</v>
      </c>
      <c r="R659">
        <v>4007</v>
      </c>
      <c r="S659">
        <v>3</v>
      </c>
      <c r="T659" s="7">
        <f t="shared" si="10"/>
        <v>326676364.94</v>
      </c>
      <c r="U659" s="3">
        <f>Table1[[#This Row],[Range_km]]/Table1[[#This Row],[Battery_Capacity_kWh]]</f>
        <v>2.2005571030640669</v>
      </c>
      <c r="V659" s="4">
        <f>Table1[[#This Row],[Price_USD]]/Table1[[#This Row],[Range_km]]</f>
        <v>515.99</v>
      </c>
      <c r="W659" s="1" t="str">
        <f>_xlfn.IFS(Table1[[#This Row],[Price_USD]]&gt;80000,"Luxury", Table1[[#This Row],[Price_USD]]&gt;40000,"Premium",Table1[[#This Row],[Price_USD]]&lt;40000,"Budget")</f>
        <v>Luxury</v>
      </c>
    </row>
    <row r="660" spans="3:23" x14ac:dyDescent="0.35">
      <c r="C660">
        <v>659</v>
      </c>
      <c r="D660" t="s">
        <v>24</v>
      </c>
      <c r="E660" t="s">
        <v>77</v>
      </c>
      <c r="F660">
        <v>2020</v>
      </c>
      <c r="G660" t="s">
        <v>252</v>
      </c>
      <c r="H660">
        <v>80.5</v>
      </c>
      <c r="I660">
        <v>507</v>
      </c>
      <c r="J660" t="s">
        <v>270</v>
      </c>
      <c r="K660">
        <v>10.8</v>
      </c>
      <c r="L660" s="5">
        <v>97396.87</v>
      </c>
      <c r="M660" t="s">
        <v>283</v>
      </c>
      <c r="N660" t="s">
        <v>375</v>
      </c>
      <c r="O660" s="1">
        <v>4</v>
      </c>
      <c r="P660" s="1" t="str">
        <f>IFERROR(IF(ISNUMBER(Table1[[#This Row],[Safety_Rating2]]), REPT("★", Table1[[#This Row],[Safety_Rating2]]) &amp; REPT("☆", 5-Table1[[#This Row],[Safety_Rating2]]), "Unknown"), "Unknown")</f>
        <v>★★★★★</v>
      </c>
      <c r="Q660" s="1">
        <v>5</v>
      </c>
      <c r="R660">
        <v>19919</v>
      </c>
      <c r="S660">
        <v>5</v>
      </c>
      <c r="T660" s="7">
        <f t="shared" si="10"/>
        <v>1940048253.53</v>
      </c>
      <c r="U660" s="3">
        <f>Table1[[#This Row],[Range_km]]/Table1[[#This Row],[Battery_Capacity_kWh]]</f>
        <v>6.2981366459627326</v>
      </c>
      <c r="V660" s="4">
        <f>Table1[[#This Row],[Price_USD]]/Table1[[#This Row],[Range_km]]</f>
        <v>192.10428007889544</v>
      </c>
      <c r="W660" s="1" t="str">
        <f>_xlfn.IFS(Table1[[#This Row],[Price_USD]]&gt;80000,"Luxury", Table1[[#This Row],[Price_USD]]&gt;40000,"Premium",Table1[[#This Row],[Price_USD]]&lt;40000,"Budget")</f>
        <v>Luxury</v>
      </c>
    </row>
    <row r="661" spans="3:23" x14ac:dyDescent="0.35">
      <c r="C661">
        <v>660</v>
      </c>
      <c r="D661" t="s">
        <v>19</v>
      </c>
      <c r="E661" t="s">
        <v>221</v>
      </c>
      <c r="F661">
        <v>2025</v>
      </c>
      <c r="G661" t="s">
        <v>253</v>
      </c>
      <c r="H661">
        <v>108.7</v>
      </c>
      <c r="I661">
        <v>322</v>
      </c>
      <c r="J661" t="s">
        <v>270</v>
      </c>
      <c r="K661">
        <v>9.9</v>
      </c>
      <c r="L661" s="5">
        <v>53778.05</v>
      </c>
      <c r="M661" t="s">
        <v>334</v>
      </c>
      <c r="N661" t="s">
        <v>373</v>
      </c>
      <c r="O661" s="1">
        <v>2</v>
      </c>
      <c r="P661" s="1" t="str">
        <f>IFERROR(IF(ISNUMBER(Table1[[#This Row],[Safety_Rating2]]), REPT("★", Table1[[#This Row],[Safety_Rating2]]) &amp; REPT("☆", 5-Table1[[#This Row],[Safety_Rating2]]), "Unknown"), "Unknown")</f>
        <v>★★★☆☆</v>
      </c>
      <c r="Q661" s="1">
        <v>3</v>
      </c>
      <c r="R661">
        <v>19707</v>
      </c>
      <c r="S661">
        <v>4</v>
      </c>
      <c r="T661" s="7">
        <f t="shared" si="10"/>
        <v>1059804031.35</v>
      </c>
      <c r="U661" s="3">
        <f>Table1[[#This Row],[Range_km]]/Table1[[#This Row],[Battery_Capacity_kWh]]</f>
        <v>2.9622815087396503</v>
      </c>
      <c r="V661" s="4">
        <f>Table1[[#This Row],[Price_USD]]/Table1[[#This Row],[Range_km]]</f>
        <v>167.01257763975156</v>
      </c>
      <c r="W661" s="1" t="str">
        <f>_xlfn.IFS(Table1[[#This Row],[Price_USD]]&gt;80000,"Luxury", Table1[[#This Row],[Price_USD]]&gt;40000,"Premium",Table1[[#This Row],[Price_USD]]&lt;40000,"Budget")</f>
        <v>Premium</v>
      </c>
    </row>
    <row r="662" spans="3:23" x14ac:dyDescent="0.35">
      <c r="C662">
        <v>661</v>
      </c>
      <c r="D662" t="s">
        <v>21</v>
      </c>
      <c r="E662" t="s">
        <v>74</v>
      </c>
      <c r="F662">
        <v>2018</v>
      </c>
      <c r="G662" t="s">
        <v>259</v>
      </c>
      <c r="H662">
        <v>22.8</v>
      </c>
      <c r="I662">
        <v>109</v>
      </c>
      <c r="J662" t="s">
        <v>275</v>
      </c>
      <c r="K662">
        <v>11</v>
      </c>
      <c r="L662" s="5">
        <v>64123.9</v>
      </c>
      <c r="M662" t="s">
        <v>305</v>
      </c>
      <c r="N662" t="s">
        <v>365</v>
      </c>
      <c r="O662" s="2" t="s">
        <v>376</v>
      </c>
      <c r="P662" s="1" t="str">
        <f>IFERROR(IF(ISNUMBER(Table1[[#This Row],[Safety_Rating2]]), REPT("★", Table1[[#This Row],[Safety_Rating2]]) &amp; REPT("☆", 5-Table1[[#This Row],[Safety_Rating2]]), "Unknown"), "Unknown")</f>
        <v>★★★★☆</v>
      </c>
      <c r="Q662" s="1">
        <v>4</v>
      </c>
      <c r="R662">
        <v>533</v>
      </c>
      <c r="S662">
        <v>3</v>
      </c>
      <c r="T662" s="7">
        <f t="shared" si="10"/>
        <v>34178038.700000003</v>
      </c>
      <c r="U662" s="3">
        <f>Table1[[#This Row],[Range_km]]/Table1[[#This Row],[Battery_Capacity_kWh]]</f>
        <v>4.7807017543859649</v>
      </c>
      <c r="V662" s="4">
        <f>Table1[[#This Row],[Price_USD]]/Table1[[#This Row],[Range_km]]</f>
        <v>588.29266055045878</v>
      </c>
      <c r="W662" s="1" t="str">
        <f>_xlfn.IFS(Table1[[#This Row],[Price_USD]]&gt;80000,"Luxury", Table1[[#This Row],[Price_USD]]&gt;40000,"Premium",Table1[[#This Row],[Price_USD]]&lt;40000,"Budget")</f>
        <v>Premium</v>
      </c>
    </row>
    <row r="663" spans="3:23" x14ac:dyDescent="0.35">
      <c r="C663">
        <v>662</v>
      </c>
      <c r="D663" t="s">
        <v>48</v>
      </c>
      <c r="E663" t="s">
        <v>154</v>
      </c>
      <c r="F663">
        <v>2021</v>
      </c>
      <c r="G663" t="s">
        <v>250</v>
      </c>
      <c r="H663">
        <v>59.1</v>
      </c>
      <c r="I663">
        <v>262</v>
      </c>
      <c r="J663" t="s">
        <v>279</v>
      </c>
      <c r="K663">
        <v>5.0999999999999996</v>
      </c>
      <c r="L663" s="5">
        <v>96774.02</v>
      </c>
      <c r="M663" t="s">
        <v>307</v>
      </c>
      <c r="N663" t="s">
        <v>373</v>
      </c>
      <c r="O663" s="1">
        <v>3</v>
      </c>
      <c r="P663" s="1" t="str">
        <f>IFERROR(IF(ISNUMBER(Table1[[#This Row],[Safety_Rating2]]), REPT("★", Table1[[#This Row],[Safety_Rating2]]) &amp; REPT("☆", 5-Table1[[#This Row],[Safety_Rating2]]), "Unknown"), "Unknown")</f>
        <v>★★★★☆</v>
      </c>
      <c r="Q663" s="1">
        <v>4</v>
      </c>
      <c r="R663">
        <v>3978</v>
      </c>
      <c r="S663">
        <v>4</v>
      </c>
      <c r="T663" s="7">
        <f t="shared" si="10"/>
        <v>384967051.56</v>
      </c>
      <c r="U663" s="3">
        <f>Table1[[#This Row],[Range_km]]/Table1[[#This Row],[Battery_Capacity_kWh]]</f>
        <v>4.4331641285956005</v>
      </c>
      <c r="V663" s="4">
        <f>Table1[[#This Row],[Price_USD]]/Table1[[#This Row],[Range_km]]</f>
        <v>369.36648854961834</v>
      </c>
      <c r="W663" s="1" t="str">
        <f>_xlfn.IFS(Table1[[#This Row],[Price_USD]]&gt;80000,"Luxury", Table1[[#This Row],[Price_USD]]&gt;40000,"Premium",Table1[[#This Row],[Price_USD]]&lt;40000,"Budget")</f>
        <v>Luxury</v>
      </c>
    </row>
    <row r="664" spans="3:23" x14ac:dyDescent="0.35">
      <c r="C664">
        <v>663</v>
      </c>
      <c r="D664" t="s">
        <v>45</v>
      </c>
      <c r="E664" t="s">
        <v>107</v>
      </c>
      <c r="F664">
        <v>2015</v>
      </c>
      <c r="G664" t="s">
        <v>252</v>
      </c>
      <c r="H664">
        <v>26.2</v>
      </c>
      <c r="I664">
        <v>105</v>
      </c>
      <c r="J664" t="s">
        <v>265</v>
      </c>
      <c r="K664">
        <v>1.7</v>
      </c>
      <c r="L664" s="5">
        <v>68743.08</v>
      </c>
      <c r="M664" t="s">
        <v>285</v>
      </c>
      <c r="N664" t="s">
        <v>369</v>
      </c>
      <c r="O664" s="1">
        <v>0</v>
      </c>
      <c r="P664" s="1" t="str">
        <f>IFERROR(IF(ISNUMBER(Table1[[#This Row],[Safety_Rating2]]), REPT("★", Table1[[#This Row],[Safety_Rating2]]) &amp; REPT("☆", 5-Table1[[#This Row],[Safety_Rating2]]), "Unknown"), "Unknown")</f>
        <v>★★★★☆</v>
      </c>
      <c r="Q664" s="1">
        <v>4</v>
      </c>
      <c r="R664">
        <v>17614</v>
      </c>
      <c r="S664">
        <v>3</v>
      </c>
      <c r="T664" s="7">
        <f t="shared" si="10"/>
        <v>1210840611.1200001</v>
      </c>
      <c r="U664" s="3">
        <f>Table1[[#This Row],[Range_km]]/Table1[[#This Row],[Battery_Capacity_kWh]]</f>
        <v>4.0076335877862599</v>
      </c>
      <c r="V664" s="4">
        <f>Table1[[#This Row],[Price_USD]]/Table1[[#This Row],[Range_km]]</f>
        <v>654.69600000000003</v>
      </c>
      <c r="W664" s="1" t="str">
        <f>_xlfn.IFS(Table1[[#This Row],[Price_USD]]&gt;80000,"Luxury", Table1[[#This Row],[Price_USD]]&gt;40000,"Premium",Table1[[#This Row],[Price_USD]]&lt;40000,"Budget")</f>
        <v>Premium</v>
      </c>
    </row>
    <row r="665" spans="3:23" x14ac:dyDescent="0.35">
      <c r="C665">
        <v>664</v>
      </c>
      <c r="D665" t="s">
        <v>41</v>
      </c>
      <c r="E665" t="s">
        <v>100</v>
      </c>
      <c r="F665">
        <v>2019</v>
      </c>
      <c r="G665" t="s">
        <v>255</v>
      </c>
      <c r="H665">
        <v>122</v>
      </c>
      <c r="I665">
        <v>156</v>
      </c>
      <c r="J665" t="s">
        <v>267</v>
      </c>
      <c r="K665">
        <v>11.4</v>
      </c>
      <c r="L665" s="5">
        <v>39005.06</v>
      </c>
      <c r="M665" t="s">
        <v>323</v>
      </c>
      <c r="N665" t="s">
        <v>355</v>
      </c>
      <c r="O665" s="1">
        <v>3</v>
      </c>
      <c r="P665" s="1" t="str">
        <f>IFERROR(IF(ISNUMBER(Table1[[#This Row],[Safety_Rating2]]), REPT("★", Table1[[#This Row],[Safety_Rating2]]) &amp; REPT("☆", 5-Table1[[#This Row],[Safety_Rating2]]), "Unknown"), "Unknown")</f>
        <v>★★★☆☆</v>
      </c>
      <c r="Q665" s="1">
        <v>3</v>
      </c>
      <c r="R665">
        <v>19118</v>
      </c>
      <c r="S665">
        <v>4</v>
      </c>
      <c r="T665" s="7">
        <f t="shared" si="10"/>
        <v>745698737.07999992</v>
      </c>
      <c r="U665" s="3">
        <f>Table1[[#This Row],[Range_km]]/Table1[[#This Row],[Battery_Capacity_kWh]]</f>
        <v>1.278688524590164</v>
      </c>
      <c r="V665" s="4">
        <f>Table1[[#This Row],[Price_USD]]/Table1[[#This Row],[Range_km]]</f>
        <v>250.03243589743587</v>
      </c>
      <c r="W665" s="1" t="str">
        <f>_xlfn.IFS(Table1[[#This Row],[Price_USD]]&gt;80000,"Luxury", Table1[[#This Row],[Price_USD]]&gt;40000,"Premium",Table1[[#This Row],[Price_USD]]&lt;40000,"Budget")</f>
        <v>Budget</v>
      </c>
    </row>
    <row r="666" spans="3:23" x14ac:dyDescent="0.35">
      <c r="C666">
        <v>665</v>
      </c>
      <c r="D666" t="s">
        <v>26</v>
      </c>
      <c r="E666" t="s">
        <v>79</v>
      </c>
      <c r="F666">
        <v>2020</v>
      </c>
      <c r="G666" t="s">
        <v>251</v>
      </c>
      <c r="H666">
        <v>39.200000000000003</v>
      </c>
      <c r="I666">
        <v>399</v>
      </c>
      <c r="J666" t="s">
        <v>274</v>
      </c>
      <c r="K666">
        <v>7.8</v>
      </c>
      <c r="L666" s="5">
        <v>110188.23</v>
      </c>
      <c r="M666" t="s">
        <v>320</v>
      </c>
      <c r="N666" t="s">
        <v>356</v>
      </c>
      <c r="O666" s="1">
        <v>3</v>
      </c>
      <c r="P666" s="1" t="str">
        <f>IFERROR(IF(ISNUMBER(Table1[[#This Row],[Safety_Rating2]]), REPT("★", Table1[[#This Row],[Safety_Rating2]]) &amp; REPT("☆", 5-Table1[[#This Row],[Safety_Rating2]]), "Unknown"), "Unknown")</f>
        <v>★★★★☆</v>
      </c>
      <c r="Q666" s="1">
        <v>4</v>
      </c>
      <c r="R666">
        <v>15817</v>
      </c>
      <c r="S666">
        <v>3</v>
      </c>
      <c r="T666" s="7">
        <f t="shared" si="10"/>
        <v>1742847233.9099998</v>
      </c>
      <c r="U666" s="3">
        <f>Table1[[#This Row],[Range_km]]/Table1[[#This Row],[Battery_Capacity_kWh]]</f>
        <v>10.178571428571427</v>
      </c>
      <c r="V666" s="4">
        <f>Table1[[#This Row],[Price_USD]]/Table1[[#This Row],[Range_km]]</f>
        <v>276.160977443609</v>
      </c>
      <c r="W666" s="1" t="str">
        <f>_xlfn.IFS(Table1[[#This Row],[Price_USD]]&gt;80000,"Luxury", Table1[[#This Row],[Price_USD]]&gt;40000,"Premium",Table1[[#This Row],[Price_USD]]&lt;40000,"Budget")</f>
        <v>Luxury</v>
      </c>
    </row>
    <row r="667" spans="3:23" x14ac:dyDescent="0.35">
      <c r="C667">
        <v>666</v>
      </c>
      <c r="D667" t="s">
        <v>55</v>
      </c>
      <c r="E667" t="s">
        <v>229</v>
      </c>
      <c r="F667">
        <v>2019</v>
      </c>
      <c r="G667" t="s">
        <v>250</v>
      </c>
      <c r="H667">
        <v>30.8</v>
      </c>
      <c r="I667">
        <v>385</v>
      </c>
      <c r="J667" t="s">
        <v>268</v>
      </c>
      <c r="K667">
        <v>8.1</v>
      </c>
      <c r="L667" s="5">
        <v>118232.19</v>
      </c>
      <c r="M667" t="s">
        <v>318</v>
      </c>
      <c r="N667" t="s">
        <v>348</v>
      </c>
      <c r="O667" s="2" t="s">
        <v>376</v>
      </c>
      <c r="P667" s="1" t="str">
        <f>IFERROR(IF(ISNUMBER(Table1[[#This Row],[Safety_Rating2]]), REPT("★", Table1[[#This Row],[Safety_Rating2]]) &amp; REPT("☆", 5-Table1[[#This Row],[Safety_Rating2]]), "Unknown"), "Unknown")</f>
        <v>★★★★★</v>
      </c>
      <c r="Q667" s="1">
        <v>5</v>
      </c>
      <c r="R667">
        <v>7082</v>
      </c>
      <c r="S667">
        <v>4</v>
      </c>
      <c r="T667" s="7">
        <f t="shared" si="10"/>
        <v>837320369.58000004</v>
      </c>
      <c r="U667" s="3">
        <f>Table1[[#This Row],[Range_km]]/Table1[[#This Row],[Battery_Capacity_kWh]]</f>
        <v>12.5</v>
      </c>
      <c r="V667" s="4">
        <f>Table1[[#This Row],[Price_USD]]/Table1[[#This Row],[Range_km]]</f>
        <v>307.09659740259741</v>
      </c>
      <c r="W667" s="1" t="str">
        <f>_xlfn.IFS(Table1[[#This Row],[Price_USD]]&gt;80000,"Luxury", Table1[[#This Row],[Price_USD]]&gt;40000,"Premium",Table1[[#This Row],[Price_USD]]&lt;40000,"Budget")</f>
        <v>Luxury</v>
      </c>
    </row>
    <row r="668" spans="3:23" x14ac:dyDescent="0.35">
      <c r="C668">
        <v>667</v>
      </c>
      <c r="D668" t="s">
        <v>62</v>
      </c>
      <c r="E668" t="s">
        <v>149</v>
      </c>
      <c r="F668">
        <v>2018</v>
      </c>
      <c r="G668" t="s">
        <v>262</v>
      </c>
      <c r="H668">
        <v>33.6</v>
      </c>
      <c r="I668">
        <v>206</v>
      </c>
      <c r="J668" t="s">
        <v>270</v>
      </c>
      <c r="K668">
        <v>9.1999999999999993</v>
      </c>
      <c r="L668" s="5">
        <v>67419.05</v>
      </c>
      <c r="M668" t="s">
        <v>284</v>
      </c>
      <c r="N668" t="s">
        <v>341</v>
      </c>
      <c r="O668" s="1">
        <v>0</v>
      </c>
      <c r="P668" s="1" t="str">
        <f>IFERROR(IF(ISNUMBER(Table1[[#This Row],[Safety_Rating2]]), REPT("★", Table1[[#This Row],[Safety_Rating2]]) &amp; REPT("☆", 5-Table1[[#This Row],[Safety_Rating2]]), "Unknown"), "Unknown")</f>
        <v>★★★★☆</v>
      </c>
      <c r="Q668" s="1">
        <v>4</v>
      </c>
      <c r="R668">
        <v>12634</v>
      </c>
      <c r="S668">
        <v>4</v>
      </c>
      <c r="T668" s="7">
        <f t="shared" si="10"/>
        <v>851772277.70000005</v>
      </c>
      <c r="U668" s="3">
        <f>Table1[[#This Row],[Range_km]]/Table1[[#This Row],[Battery_Capacity_kWh]]</f>
        <v>6.1309523809523805</v>
      </c>
      <c r="V668" s="4">
        <f>Table1[[#This Row],[Price_USD]]/Table1[[#This Row],[Range_km]]</f>
        <v>327.27694174757283</v>
      </c>
      <c r="W668" s="1" t="str">
        <f>_xlfn.IFS(Table1[[#This Row],[Price_USD]]&gt;80000,"Luxury", Table1[[#This Row],[Price_USD]]&gt;40000,"Premium",Table1[[#This Row],[Price_USD]]&lt;40000,"Budget")</f>
        <v>Premium</v>
      </c>
    </row>
    <row r="669" spans="3:23" x14ac:dyDescent="0.35">
      <c r="C669">
        <v>668</v>
      </c>
      <c r="D669" t="s">
        <v>45</v>
      </c>
      <c r="E669" t="s">
        <v>107</v>
      </c>
      <c r="F669">
        <v>2021</v>
      </c>
      <c r="G669" t="s">
        <v>252</v>
      </c>
      <c r="H669">
        <v>28.9</v>
      </c>
      <c r="I669">
        <v>316</v>
      </c>
      <c r="J669" t="s">
        <v>276</v>
      </c>
      <c r="K669">
        <v>8.4</v>
      </c>
      <c r="L669" s="5">
        <v>144179.35</v>
      </c>
      <c r="M669" t="s">
        <v>290</v>
      </c>
      <c r="N669" t="s">
        <v>349</v>
      </c>
      <c r="O669" s="2" t="s">
        <v>376</v>
      </c>
      <c r="P669" s="1" t="str">
        <f>IFERROR(IF(ISNUMBER(Table1[[#This Row],[Safety_Rating2]]), REPT("★", Table1[[#This Row],[Safety_Rating2]]) &amp; REPT("☆", 5-Table1[[#This Row],[Safety_Rating2]]), "Unknown"), "Unknown")</f>
        <v>★★★☆☆</v>
      </c>
      <c r="Q669" s="1">
        <v>3</v>
      </c>
      <c r="R669">
        <v>543</v>
      </c>
      <c r="S669">
        <v>4</v>
      </c>
      <c r="T669" s="7">
        <f t="shared" si="10"/>
        <v>78289387.049999997</v>
      </c>
      <c r="U669" s="3">
        <f>Table1[[#This Row],[Range_km]]/Table1[[#This Row],[Battery_Capacity_kWh]]</f>
        <v>10.934256055363322</v>
      </c>
      <c r="V669" s="4">
        <f>Table1[[#This Row],[Price_USD]]/Table1[[#This Row],[Range_km]]</f>
        <v>456.26376582278482</v>
      </c>
      <c r="W669" s="1" t="str">
        <f>_xlfn.IFS(Table1[[#This Row],[Price_USD]]&gt;80000,"Luxury", Table1[[#This Row],[Price_USD]]&gt;40000,"Premium",Table1[[#This Row],[Price_USD]]&lt;40000,"Budget")</f>
        <v>Luxury</v>
      </c>
    </row>
    <row r="670" spans="3:23" x14ac:dyDescent="0.35">
      <c r="C670">
        <v>669</v>
      </c>
      <c r="D670" t="s">
        <v>37</v>
      </c>
      <c r="E670" t="s">
        <v>124</v>
      </c>
      <c r="F670">
        <v>2015</v>
      </c>
      <c r="G670" t="s">
        <v>262</v>
      </c>
      <c r="H670">
        <v>106</v>
      </c>
      <c r="I670">
        <v>331</v>
      </c>
      <c r="J670" t="s">
        <v>279</v>
      </c>
      <c r="K670">
        <v>3.6</v>
      </c>
      <c r="L670" s="5">
        <v>141231.32999999999</v>
      </c>
      <c r="M670" t="s">
        <v>306</v>
      </c>
      <c r="N670" t="s">
        <v>370</v>
      </c>
      <c r="O670" s="1">
        <v>1</v>
      </c>
      <c r="P670" s="1" t="str">
        <f>IFERROR(IF(ISNUMBER(Table1[[#This Row],[Safety_Rating2]]), REPT("★", Table1[[#This Row],[Safety_Rating2]]) &amp; REPT("☆", 5-Table1[[#This Row],[Safety_Rating2]]), "Unknown"), "Unknown")</f>
        <v>★★★★☆</v>
      </c>
      <c r="Q670" s="1">
        <v>4</v>
      </c>
      <c r="R670">
        <v>1741</v>
      </c>
      <c r="S670">
        <v>4</v>
      </c>
      <c r="T670" s="7">
        <f t="shared" si="10"/>
        <v>245883745.52999997</v>
      </c>
      <c r="U670" s="3">
        <f>Table1[[#This Row],[Range_km]]/Table1[[#This Row],[Battery_Capacity_kWh]]</f>
        <v>3.1226415094339623</v>
      </c>
      <c r="V670" s="4">
        <f>Table1[[#This Row],[Price_USD]]/Table1[[#This Row],[Range_km]]</f>
        <v>426.68075528700905</v>
      </c>
      <c r="W670" s="1" t="str">
        <f>_xlfn.IFS(Table1[[#This Row],[Price_USD]]&gt;80000,"Luxury", Table1[[#This Row],[Price_USD]]&gt;40000,"Premium",Table1[[#This Row],[Price_USD]]&lt;40000,"Budget")</f>
        <v>Luxury</v>
      </c>
    </row>
    <row r="671" spans="3:23" x14ac:dyDescent="0.35">
      <c r="C671">
        <v>670</v>
      </c>
      <c r="D671" t="s">
        <v>38</v>
      </c>
      <c r="E671" t="s">
        <v>96</v>
      </c>
      <c r="F671">
        <v>2016</v>
      </c>
      <c r="G671" t="s">
        <v>258</v>
      </c>
      <c r="H671">
        <v>104.3</v>
      </c>
      <c r="I671">
        <v>474</v>
      </c>
      <c r="J671" t="s">
        <v>274</v>
      </c>
      <c r="K671">
        <v>2.7</v>
      </c>
      <c r="L671" s="5">
        <v>52733.96</v>
      </c>
      <c r="M671" t="s">
        <v>325</v>
      </c>
      <c r="N671" t="s">
        <v>360</v>
      </c>
      <c r="O671" s="1">
        <v>4</v>
      </c>
      <c r="P671" s="1" t="str">
        <f>IFERROR(IF(ISNUMBER(Table1[[#This Row],[Safety_Rating2]]), REPT("★", Table1[[#This Row],[Safety_Rating2]]) &amp; REPT("☆", 5-Table1[[#This Row],[Safety_Rating2]]), "Unknown"), "Unknown")</f>
        <v>★★★★★</v>
      </c>
      <c r="Q671" s="1">
        <v>5</v>
      </c>
      <c r="R671">
        <v>1634</v>
      </c>
      <c r="S671">
        <v>5</v>
      </c>
      <c r="T671" s="7">
        <f t="shared" si="10"/>
        <v>86167290.640000001</v>
      </c>
      <c r="U671" s="3">
        <f>Table1[[#This Row],[Range_km]]/Table1[[#This Row],[Battery_Capacity_kWh]]</f>
        <v>4.544582933844679</v>
      </c>
      <c r="V671" s="4">
        <f>Table1[[#This Row],[Price_USD]]/Table1[[#This Row],[Range_km]]</f>
        <v>111.25308016877636</v>
      </c>
      <c r="W671" s="1" t="str">
        <f>_xlfn.IFS(Table1[[#This Row],[Price_USD]]&gt;80000,"Luxury", Table1[[#This Row],[Price_USD]]&gt;40000,"Premium",Table1[[#This Row],[Price_USD]]&lt;40000,"Budget")</f>
        <v>Premium</v>
      </c>
    </row>
    <row r="672" spans="3:23" x14ac:dyDescent="0.35">
      <c r="C672">
        <v>671</v>
      </c>
      <c r="D672" t="s">
        <v>32</v>
      </c>
      <c r="E672" t="s">
        <v>85</v>
      </c>
      <c r="F672">
        <v>2018</v>
      </c>
      <c r="G672" t="s">
        <v>256</v>
      </c>
      <c r="H672">
        <v>26.9</v>
      </c>
      <c r="I672">
        <v>118</v>
      </c>
      <c r="J672" t="s">
        <v>278</v>
      </c>
      <c r="K672">
        <v>3.2</v>
      </c>
      <c r="L672" s="5">
        <v>93855.81</v>
      </c>
      <c r="M672" t="s">
        <v>288</v>
      </c>
      <c r="N672" t="s">
        <v>363</v>
      </c>
      <c r="O672" s="1">
        <v>5</v>
      </c>
      <c r="P672" s="1" t="str">
        <f>IFERROR(IF(ISNUMBER(Table1[[#This Row],[Safety_Rating2]]), REPT("★", Table1[[#This Row],[Safety_Rating2]]) &amp; REPT("☆", 5-Table1[[#This Row],[Safety_Rating2]]), "Unknown"), "Unknown")</f>
        <v>★★★☆☆</v>
      </c>
      <c r="Q672" s="1">
        <v>3</v>
      </c>
      <c r="R672">
        <v>7205</v>
      </c>
      <c r="S672">
        <v>5</v>
      </c>
      <c r="T672" s="7">
        <f t="shared" si="10"/>
        <v>676231111.04999995</v>
      </c>
      <c r="U672" s="3">
        <f>Table1[[#This Row],[Range_km]]/Table1[[#This Row],[Battery_Capacity_kWh]]</f>
        <v>4.3866171003717476</v>
      </c>
      <c r="V672" s="4">
        <f>Table1[[#This Row],[Price_USD]]/Table1[[#This Row],[Range_km]]</f>
        <v>795.38822033898305</v>
      </c>
      <c r="W672" s="1" t="str">
        <f>_xlfn.IFS(Table1[[#This Row],[Price_USD]]&gt;80000,"Luxury", Table1[[#This Row],[Price_USD]]&gt;40000,"Premium",Table1[[#This Row],[Price_USD]]&lt;40000,"Budget")</f>
        <v>Luxury</v>
      </c>
    </row>
    <row r="673" spans="3:23" x14ac:dyDescent="0.35">
      <c r="C673">
        <v>672</v>
      </c>
      <c r="D673" t="s">
        <v>62</v>
      </c>
      <c r="E673" t="s">
        <v>152</v>
      </c>
      <c r="F673">
        <v>2019</v>
      </c>
      <c r="G673" t="s">
        <v>262</v>
      </c>
      <c r="H673">
        <v>46.7</v>
      </c>
      <c r="I673">
        <v>502</v>
      </c>
      <c r="J673" t="s">
        <v>277</v>
      </c>
      <c r="K673">
        <v>4.5</v>
      </c>
      <c r="L673" s="5">
        <v>64559.11</v>
      </c>
      <c r="M673" t="s">
        <v>309</v>
      </c>
      <c r="N673" t="s">
        <v>375</v>
      </c>
      <c r="O673" s="1">
        <v>0</v>
      </c>
      <c r="P673" s="1" t="str">
        <f>IFERROR(IF(ISNUMBER(Table1[[#This Row],[Safety_Rating2]]), REPT("★", Table1[[#This Row],[Safety_Rating2]]) &amp; REPT("☆", 5-Table1[[#This Row],[Safety_Rating2]]), "Unknown"), "Unknown")</f>
        <v>★★★★★</v>
      </c>
      <c r="Q673" s="1">
        <v>5</v>
      </c>
      <c r="R673">
        <v>15622</v>
      </c>
      <c r="S673">
        <v>5</v>
      </c>
      <c r="T673" s="7">
        <f t="shared" si="10"/>
        <v>1008542416.42</v>
      </c>
      <c r="U673" s="3">
        <f>Table1[[#This Row],[Range_km]]/Table1[[#This Row],[Battery_Capacity_kWh]]</f>
        <v>10.749464668094218</v>
      </c>
      <c r="V673" s="4">
        <f>Table1[[#This Row],[Price_USD]]/Table1[[#This Row],[Range_km]]</f>
        <v>128.60380478087649</v>
      </c>
      <c r="W673" s="1" t="str">
        <f>_xlfn.IFS(Table1[[#This Row],[Price_USD]]&gt;80000,"Luxury", Table1[[#This Row],[Price_USD]]&gt;40000,"Premium",Table1[[#This Row],[Price_USD]]&lt;40000,"Budget")</f>
        <v>Premium</v>
      </c>
    </row>
    <row r="674" spans="3:23" x14ac:dyDescent="0.35">
      <c r="C674">
        <v>673</v>
      </c>
      <c r="D674" t="s">
        <v>61</v>
      </c>
      <c r="E674" t="s">
        <v>146</v>
      </c>
      <c r="F674">
        <v>2017</v>
      </c>
      <c r="G674" t="s">
        <v>261</v>
      </c>
      <c r="H674">
        <v>108.6</v>
      </c>
      <c r="I674">
        <v>185</v>
      </c>
      <c r="J674" t="s">
        <v>276</v>
      </c>
      <c r="K674">
        <v>4.3</v>
      </c>
      <c r="L674" s="5">
        <v>84625.96</v>
      </c>
      <c r="M674" t="s">
        <v>282</v>
      </c>
      <c r="N674" t="s">
        <v>372</v>
      </c>
      <c r="O674" s="1">
        <v>0</v>
      </c>
      <c r="P674" s="1" t="str">
        <f>IFERROR(IF(ISNUMBER(Table1[[#This Row],[Safety_Rating2]]), REPT("★", Table1[[#This Row],[Safety_Rating2]]) &amp; REPT("☆", 5-Table1[[#This Row],[Safety_Rating2]]), "Unknown"), "Unknown")</f>
        <v>★★★☆☆</v>
      </c>
      <c r="Q674" s="1">
        <v>3</v>
      </c>
      <c r="R674">
        <v>5594</v>
      </c>
      <c r="S674">
        <v>5</v>
      </c>
      <c r="T674" s="7">
        <f t="shared" si="10"/>
        <v>473397620.24000001</v>
      </c>
      <c r="U674" s="3">
        <f>Table1[[#This Row],[Range_km]]/Table1[[#This Row],[Battery_Capacity_kWh]]</f>
        <v>1.7034990791896869</v>
      </c>
      <c r="V674" s="4">
        <f>Table1[[#This Row],[Price_USD]]/Table1[[#This Row],[Range_km]]</f>
        <v>457.43762162162164</v>
      </c>
      <c r="W674" s="1" t="str">
        <f>_xlfn.IFS(Table1[[#This Row],[Price_USD]]&gt;80000,"Luxury", Table1[[#This Row],[Price_USD]]&gt;40000,"Premium",Table1[[#This Row],[Price_USD]]&lt;40000,"Budget")</f>
        <v>Luxury</v>
      </c>
    </row>
    <row r="675" spans="3:23" x14ac:dyDescent="0.35">
      <c r="C675">
        <v>674</v>
      </c>
      <c r="D675" t="s">
        <v>23</v>
      </c>
      <c r="E675" t="s">
        <v>76</v>
      </c>
      <c r="F675">
        <v>2024</v>
      </c>
      <c r="G675" t="s">
        <v>261</v>
      </c>
      <c r="H675">
        <v>146</v>
      </c>
      <c r="I675">
        <v>398</v>
      </c>
      <c r="J675" t="s">
        <v>275</v>
      </c>
      <c r="K675">
        <v>6.1</v>
      </c>
      <c r="L675" s="5">
        <v>59701.25</v>
      </c>
      <c r="M675" t="s">
        <v>287</v>
      </c>
      <c r="N675" t="s">
        <v>350</v>
      </c>
      <c r="O675" s="1">
        <v>4</v>
      </c>
      <c r="P675" s="1" t="str">
        <f>IFERROR(IF(ISNUMBER(Table1[[#This Row],[Safety_Rating2]]), REPT("★", Table1[[#This Row],[Safety_Rating2]]) &amp; REPT("☆", 5-Table1[[#This Row],[Safety_Rating2]]), "Unknown"), "Unknown")</f>
        <v>★★★☆☆</v>
      </c>
      <c r="Q675" s="1">
        <v>3</v>
      </c>
      <c r="R675">
        <v>17212</v>
      </c>
      <c r="S675">
        <v>5</v>
      </c>
      <c r="T675" s="7">
        <f t="shared" si="10"/>
        <v>1027577915</v>
      </c>
      <c r="U675" s="3">
        <f>Table1[[#This Row],[Range_km]]/Table1[[#This Row],[Battery_Capacity_kWh]]</f>
        <v>2.7260273972602738</v>
      </c>
      <c r="V675" s="4">
        <f>Table1[[#This Row],[Price_USD]]/Table1[[#This Row],[Range_km]]</f>
        <v>150.0031407035176</v>
      </c>
      <c r="W675" s="1" t="str">
        <f>_xlfn.IFS(Table1[[#This Row],[Price_USD]]&gt;80000,"Luxury", Table1[[#This Row],[Price_USD]]&gt;40000,"Premium",Table1[[#This Row],[Price_USD]]&lt;40000,"Budget")</f>
        <v>Premium</v>
      </c>
    </row>
    <row r="676" spans="3:23" x14ac:dyDescent="0.35">
      <c r="C676">
        <v>675</v>
      </c>
      <c r="D676" t="s">
        <v>58</v>
      </c>
      <c r="E676" t="s">
        <v>240</v>
      </c>
      <c r="F676">
        <v>2016</v>
      </c>
      <c r="G676" t="s">
        <v>256</v>
      </c>
      <c r="H676">
        <v>59.6</v>
      </c>
      <c r="I676">
        <v>476</v>
      </c>
      <c r="J676" t="s">
        <v>270</v>
      </c>
      <c r="K676">
        <v>5.7</v>
      </c>
      <c r="L676" s="5">
        <v>118177.8</v>
      </c>
      <c r="M676" t="s">
        <v>281</v>
      </c>
      <c r="N676" t="s">
        <v>364</v>
      </c>
      <c r="O676" s="1">
        <v>2</v>
      </c>
      <c r="P676" s="1" t="str">
        <f>IFERROR(IF(ISNUMBER(Table1[[#This Row],[Safety_Rating2]]), REPT("★", Table1[[#This Row],[Safety_Rating2]]) &amp; REPT("☆", 5-Table1[[#This Row],[Safety_Rating2]]), "Unknown"), "Unknown")</f>
        <v>Unknown</v>
      </c>
      <c r="Q676" s="2" t="s">
        <v>376</v>
      </c>
      <c r="R676">
        <v>11554</v>
      </c>
      <c r="S676">
        <v>4</v>
      </c>
      <c r="T676" s="7">
        <f t="shared" si="10"/>
        <v>1365426301.2</v>
      </c>
      <c r="U676" s="3">
        <f>Table1[[#This Row],[Range_km]]/Table1[[#This Row],[Battery_Capacity_kWh]]</f>
        <v>7.9865771812080535</v>
      </c>
      <c r="V676" s="4">
        <f>Table1[[#This Row],[Price_USD]]/Table1[[#This Row],[Range_km]]</f>
        <v>248.27268907563027</v>
      </c>
      <c r="W676" s="1" t="str">
        <f>_xlfn.IFS(Table1[[#This Row],[Price_USD]]&gt;80000,"Luxury", Table1[[#This Row],[Price_USD]]&gt;40000,"Premium",Table1[[#This Row],[Price_USD]]&lt;40000,"Budget")</f>
        <v>Luxury</v>
      </c>
    </row>
    <row r="677" spans="3:23" x14ac:dyDescent="0.35">
      <c r="C677">
        <v>676</v>
      </c>
      <c r="D677" t="s">
        <v>57</v>
      </c>
      <c r="E677" t="s">
        <v>203</v>
      </c>
      <c r="F677">
        <v>2023</v>
      </c>
      <c r="G677" t="s">
        <v>264</v>
      </c>
      <c r="H677">
        <v>106.3</v>
      </c>
      <c r="I677">
        <v>542</v>
      </c>
      <c r="J677" t="s">
        <v>271</v>
      </c>
      <c r="K677">
        <v>1.8</v>
      </c>
      <c r="L677" s="5">
        <v>112294.1</v>
      </c>
      <c r="M677" t="s">
        <v>330</v>
      </c>
      <c r="N677" t="s">
        <v>359</v>
      </c>
      <c r="O677" s="2" t="s">
        <v>376</v>
      </c>
      <c r="P677" s="1" t="str">
        <f>IFERROR(IF(ISNUMBER(Table1[[#This Row],[Safety_Rating2]]), REPT("★", Table1[[#This Row],[Safety_Rating2]]) &amp; REPT("☆", 5-Table1[[#This Row],[Safety_Rating2]]), "Unknown"), "Unknown")</f>
        <v>★★★☆☆</v>
      </c>
      <c r="Q677" s="1">
        <v>3</v>
      </c>
      <c r="R677">
        <v>11704</v>
      </c>
      <c r="S677">
        <v>4</v>
      </c>
      <c r="T677" s="7">
        <f t="shared" si="10"/>
        <v>1314290146.4000001</v>
      </c>
      <c r="U677" s="3">
        <f>Table1[[#This Row],[Range_km]]/Table1[[#This Row],[Battery_Capacity_kWh]]</f>
        <v>5.0987770460959547</v>
      </c>
      <c r="V677" s="4">
        <f>Table1[[#This Row],[Price_USD]]/Table1[[#This Row],[Range_km]]</f>
        <v>207.18468634686349</v>
      </c>
      <c r="W677" s="1" t="str">
        <f>_xlfn.IFS(Table1[[#This Row],[Price_USD]]&gt;80000,"Luxury", Table1[[#This Row],[Price_USD]]&gt;40000,"Premium",Table1[[#This Row],[Price_USD]]&lt;40000,"Budget")</f>
        <v>Luxury</v>
      </c>
    </row>
    <row r="678" spans="3:23" x14ac:dyDescent="0.35">
      <c r="C678">
        <v>677</v>
      </c>
      <c r="D678" t="s">
        <v>43</v>
      </c>
      <c r="E678" t="s">
        <v>171</v>
      </c>
      <c r="F678">
        <v>2024</v>
      </c>
      <c r="G678" t="s">
        <v>250</v>
      </c>
      <c r="H678">
        <v>110.5</v>
      </c>
      <c r="I678">
        <v>320</v>
      </c>
      <c r="J678" t="s">
        <v>279</v>
      </c>
      <c r="K678">
        <v>2.9</v>
      </c>
      <c r="L678" s="5">
        <v>40712.879999999997</v>
      </c>
      <c r="M678" t="s">
        <v>283</v>
      </c>
      <c r="N678" t="s">
        <v>349</v>
      </c>
      <c r="O678" s="1">
        <v>5</v>
      </c>
      <c r="P678" s="1" t="str">
        <f>IFERROR(IF(ISNUMBER(Table1[[#This Row],[Safety_Rating2]]), REPT("★", Table1[[#This Row],[Safety_Rating2]]) &amp; REPT("☆", 5-Table1[[#This Row],[Safety_Rating2]]), "Unknown"), "Unknown")</f>
        <v>★★★★☆</v>
      </c>
      <c r="Q678" s="1">
        <v>4</v>
      </c>
      <c r="R678">
        <v>17265</v>
      </c>
      <c r="S678">
        <v>3</v>
      </c>
      <c r="T678" s="7">
        <f t="shared" si="10"/>
        <v>702907873.19999993</v>
      </c>
      <c r="U678" s="3">
        <f>Table1[[#This Row],[Range_km]]/Table1[[#This Row],[Battery_Capacity_kWh]]</f>
        <v>2.8959276018099547</v>
      </c>
      <c r="V678" s="4">
        <f>Table1[[#This Row],[Price_USD]]/Table1[[#This Row],[Range_km]]</f>
        <v>127.22774999999999</v>
      </c>
      <c r="W678" s="1" t="str">
        <f>_xlfn.IFS(Table1[[#This Row],[Price_USD]]&gt;80000,"Luxury", Table1[[#This Row],[Price_USD]]&gt;40000,"Premium",Table1[[#This Row],[Price_USD]]&lt;40000,"Budget")</f>
        <v>Premium</v>
      </c>
    </row>
    <row r="679" spans="3:23" x14ac:dyDescent="0.35">
      <c r="C679">
        <v>678</v>
      </c>
      <c r="D679" t="s">
        <v>50</v>
      </c>
      <c r="E679" t="s">
        <v>225</v>
      </c>
      <c r="F679">
        <v>2020</v>
      </c>
      <c r="G679" t="s">
        <v>255</v>
      </c>
      <c r="H679">
        <v>63.1</v>
      </c>
      <c r="I679">
        <v>401</v>
      </c>
      <c r="J679" t="s">
        <v>274</v>
      </c>
      <c r="K679">
        <v>11.4</v>
      </c>
      <c r="L679" s="5">
        <v>63149.66</v>
      </c>
      <c r="M679" t="s">
        <v>289</v>
      </c>
      <c r="N679" t="s">
        <v>350</v>
      </c>
      <c r="O679" s="1">
        <v>5</v>
      </c>
      <c r="P679" s="1" t="str">
        <f>IFERROR(IF(ISNUMBER(Table1[[#This Row],[Safety_Rating2]]), REPT("★", Table1[[#This Row],[Safety_Rating2]]) &amp; REPT("☆", 5-Table1[[#This Row],[Safety_Rating2]]), "Unknown"), "Unknown")</f>
        <v>★★★★☆</v>
      </c>
      <c r="Q679" s="1">
        <v>4</v>
      </c>
      <c r="R679">
        <v>14910</v>
      </c>
      <c r="S679">
        <v>5</v>
      </c>
      <c r="T679" s="7">
        <f t="shared" si="10"/>
        <v>941561430.60000002</v>
      </c>
      <c r="U679" s="3">
        <f>Table1[[#This Row],[Range_km]]/Table1[[#This Row],[Battery_Capacity_kWh]]</f>
        <v>6.3549920760697303</v>
      </c>
      <c r="V679" s="4">
        <f>Table1[[#This Row],[Price_USD]]/Table1[[#This Row],[Range_km]]</f>
        <v>157.48044887780549</v>
      </c>
      <c r="W679" s="1" t="str">
        <f>_xlfn.IFS(Table1[[#This Row],[Price_USD]]&gt;80000,"Luxury", Table1[[#This Row],[Price_USD]]&gt;40000,"Premium",Table1[[#This Row],[Price_USD]]&lt;40000,"Budget")</f>
        <v>Premium</v>
      </c>
    </row>
    <row r="680" spans="3:23" x14ac:dyDescent="0.35">
      <c r="C680">
        <v>679</v>
      </c>
      <c r="D680" t="s">
        <v>47</v>
      </c>
      <c r="E680" t="s">
        <v>137</v>
      </c>
      <c r="F680">
        <v>2019</v>
      </c>
      <c r="G680" t="s">
        <v>256</v>
      </c>
      <c r="H680">
        <v>146</v>
      </c>
      <c r="I680">
        <v>355</v>
      </c>
      <c r="J680" t="s">
        <v>265</v>
      </c>
      <c r="K680">
        <v>5.9</v>
      </c>
      <c r="L680" s="5">
        <v>48027.33</v>
      </c>
      <c r="M680" t="s">
        <v>315</v>
      </c>
      <c r="N680" t="s">
        <v>355</v>
      </c>
      <c r="O680" s="1">
        <v>1</v>
      </c>
      <c r="P680" s="1" t="str">
        <f>IFERROR(IF(ISNUMBER(Table1[[#This Row],[Safety_Rating2]]), REPT("★", Table1[[#This Row],[Safety_Rating2]]) &amp; REPT("☆", 5-Table1[[#This Row],[Safety_Rating2]]), "Unknown"), "Unknown")</f>
        <v>★★★★☆</v>
      </c>
      <c r="Q680" s="1">
        <v>4</v>
      </c>
      <c r="R680">
        <v>510</v>
      </c>
      <c r="S680">
        <v>4</v>
      </c>
      <c r="T680" s="7">
        <f t="shared" si="10"/>
        <v>24493938.300000001</v>
      </c>
      <c r="U680" s="3">
        <f>Table1[[#This Row],[Range_km]]/Table1[[#This Row],[Battery_Capacity_kWh]]</f>
        <v>2.4315068493150687</v>
      </c>
      <c r="V680" s="4">
        <f>Table1[[#This Row],[Price_USD]]/Table1[[#This Row],[Range_km]]</f>
        <v>135.28825352112676</v>
      </c>
      <c r="W680" s="1" t="str">
        <f>_xlfn.IFS(Table1[[#This Row],[Price_USD]]&gt;80000,"Luxury", Table1[[#This Row],[Price_USD]]&gt;40000,"Premium",Table1[[#This Row],[Price_USD]]&lt;40000,"Budget")</f>
        <v>Premium</v>
      </c>
    </row>
    <row r="681" spans="3:23" x14ac:dyDescent="0.35">
      <c r="C681">
        <v>680</v>
      </c>
      <c r="D681" t="s">
        <v>35</v>
      </c>
      <c r="E681" t="s">
        <v>93</v>
      </c>
      <c r="F681">
        <v>2019</v>
      </c>
      <c r="G681" t="s">
        <v>251</v>
      </c>
      <c r="H681">
        <v>97.1</v>
      </c>
      <c r="I681">
        <v>127</v>
      </c>
      <c r="J681" t="s">
        <v>271</v>
      </c>
      <c r="K681">
        <v>4</v>
      </c>
      <c r="L681" s="5">
        <v>81638.740000000005</v>
      </c>
      <c r="M681" t="s">
        <v>302</v>
      </c>
      <c r="N681" t="s">
        <v>354</v>
      </c>
      <c r="O681" s="2" t="s">
        <v>376</v>
      </c>
      <c r="P681" s="1" t="str">
        <f>IFERROR(IF(ISNUMBER(Table1[[#This Row],[Safety_Rating2]]), REPT("★", Table1[[#This Row],[Safety_Rating2]]) &amp; REPT("☆", 5-Table1[[#This Row],[Safety_Rating2]]), "Unknown"), "Unknown")</f>
        <v>★★★★★</v>
      </c>
      <c r="Q681" s="1">
        <v>5</v>
      </c>
      <c r="R681">
        <v>18374</v>
      </c>
      <c r="S681">
        <v>3</v>
      </c>
      <c r="T681" s="7">
        <f t="shared" si="10"/>
        <v>1500030208.76</v>
      </c>
      <c r="U681" s="3">
        <f>Table1[[#This Row],[Range_km]]/Table1[[#This Row],[Battery_Capacity_kWh]]</f>
        <v>1.3079299691040165</v>
      </c>
      <c r="V681" s="4">
        <f>Table1[[#This Row],[Price_USD]]/Table1[[#This Row],[Range_km]]</f>
        <v>642.82472440944889</v>
      </c>
      <c r="W681" s="1" t="str">
        <f>_xlfn.IFS(Table1[[#This Row],[Price_USD]]&gt;80000,"Luxury", Table1[[#This Row],[Price_USD]]&gt;40000,"Premium",Table1[[#This Row],[Price_USD]]&lt;40000,"Budget")</f>
        <v>Luxury</v>
      </c>
    </row>
    <row r="682" spans="3:23" x14ac:dyDescent="0.35">
      <c r="C682">
        <v>681</v>
      </c>
      <c r="D682" t="s">
        <v>55</v>
      </c>
      <c r="E682" t="s">
        <v>229</v>
      </c>
      <c r="F682">
        <v>2017</v>
      </c>
      <c r="G682" t="s">
        <v>250</v>
      </c>
      <c r="H682">
        <v>45.6</v>
      </c>
      <c r="I682">
        <v>399</v>
      </c>
      <c r="J682" t="s">
        <v>280</v>
      </c>
      <c r="K682">
        <v>3.8</v>
      </c>
      <c r="L682" s="5">
        <v>33856.400000000001</v>
      </c>
      <c r="M682" t="s">
        <v>296</v>
      </c>
      <c r="N682" t="s">
        <v>345</v>
      </c>
      <c r="O682" s="1">
        <v>5</v>
      </c>
      <c r="P682" s="1" t="str">
        <f>IFERROR(IF(ISNUMBER(Table1[[#This Row],[Safety_Rating2]]), REPT("★", Table1[[#This Row],[Safety_Rating2]]) &amp; REPT("☆", 5-Table1[[#This Row],[Safety_Rating2]]), "Unknown"), "Unknown")</f>
        <v>★★★☆☆</v>
      </c>
      <c r="Q682" s="1">
        <v>3</v>
      </c>
      <c r="R682">
        <v>8560</v>
      </c>
      <c r="S682">
        <v>4</v>
      </c>
      <c r="T682" s="7">
        <f t="shared" si="10"/>
        <v>289810784</v>
      </c>
      <c r="U682" s="3">
        <f>Table1[[#This Row],[Range_km]]/Table1[[#This Row],[Battery_Capacity_kWh]]</f>
        <v>8.75</v>
      </c>
      <c r="V682" s="4">
        <f>Table1[[#This Row],[Price_USD]]/Table1[[#This Row],[Range_km]]</f>
        <v>84.853132832080206</v>
      </c>
      <c r="W682" s="1" t="str">
        <f>_xlfn.IFS(Table1[[#This Row],[Price_USD]]&gt;80000,"Luxury", Table1[[#This Row],[Price_USD]]&gt;40000,"Premium",Table1[[#This Row],[Price_USD]]&lt;40000,"Budget")</f>
        <v>Budget</v>
      </c>
    </row>
    <row r="683" spans="3:23" x14ac:dyDescent="0.35">
      <c r="C683">
        <v>682</v>
      </c>
      <c r="D683" t="s">
        <v>46</v>
      </c>
      <c r="E683" t="s">
        <v>108</v>
      </c>
      <c r="F683">
        <v>2017</v>
      </c>
      <c r="G683" t="s">
        <v>259</v>
      </c>
      <c r="H683">
        <v>76.7</v>
      </c>
      <c r="I683">
        <v>548</v>
      </c>
      <c r="J683" t="s">
        <v>270</v>
      </c>
      <c r="K683">
        <v>9.8000000000000007</v>
      </c>
      <c r="L683" s="5">
        <v>46701.16</v>
      </c>
      <c r="M683" t="s">
        <v>311</v>
      </c>
      <c r="N683" t="s">
        <v>343</v>
      </c>
      <c r="O683" s="1">
        <v>3</v>
      </c>
      <c r="P683" s="1" t="str">
        <f>IFERROR(IF(ISNUMBER(Table1[[#This Row],[Safety_Rating2]]), REPT("★", Table1[[#This Row],[Safety_Rating2]]) &amp; REPT("☆", 5-Table1[[#This Row],[Safety_Rating2]]), "Unknown"), "Unknown")</f>
        <v>★★★☆☆</v>
      </c>
      <c r="Q683" s="1">
        <v>3</v>
      </c>
      <c r="R683">
        <v>9743</v>
      </c>
      <c r="S683">
        <v>5</v>
      </c>
      <c r="T683" s="7">
        <f t="shared" si="10"/>
        <v>455009401.88000005</v>
      </c>
      <c r="U683" s="3">
        <f>Table1[[#This Row],[Range_km]]/Table1[[#This Row],[Battery_Capacity_kWh]]</f>
        <v>7.144719687092568</v>
      </c>
      <c r="V683" s="4">
        <f>Table1[[#This Row],[Price_USD]]/Table1[[#This Row],[Range_km]]</f>
        <v>85.221094890510955</v>
      </c>
      <c r="W683" s="1" t="str">
        <f>_xlfn.IFS(Table1[[#This Row],[Price_USD]]&gt;80000,"Luxury", Table1[[#This Row],[Price_USD]]&gt;40000,"Premium",Table1[[#This Row],[Price_USD]]&lt;40000,"Budget")</f>
        <v>Premium</v>
      </c>
    </row>
    <row r="684" spans="3:23" x14ac:dyDescent="0.35">
      <c r="C684">
        <v>683</v>
      </c>
      <c r="D684" t="s">
        <v>16</v>
      </c>
      <c r="E684" t="s">
        <v>69</v>
      </c>
      <c r="F684">
        <v>2023</v>
      </c>
      <c r="G684" t="s">
        <v>260</v>
      </c>
      <c r="H684">
        <v>68.900000000000006</v>
      </c>
      <c r="I684">
        <v>548</v>
      </c>
      <c r="J684" t="s">
        <v>274</v>
      </c>
      <c r="K684">
        <v>1.6</v>
      </c>
      <c r="L684" s="5">
        <v>93188.57</v>
      </c>
      <c r="M684" t="s">
        <v>285</v>
      </c>
      <c r="N684" t="s">
        <v>347</v>
      </c>
      <c r="O684" s="1">
        <v>5</v>
      </c>
      <c r="P684" s="1" t="str">
        <f>IFERROR(IF(ISNUMBER(Table1[[#This Row],[Safety_Rating2]]), REPT("★", Table1[[#This Row],[Safety_Rating2]]) &amp; REPT("☆", 5-Table1[[#This Row],[Safety_Rating2]]), "Unknown"), "Unknown")</f>
        <v>★★★★☆</v>
      </c>
      <c r="Q684" s="1">
        <v>4</v>
      </c>
      <c r="R684">
        <v>15287</v>
      </c>
      <c r="S684">
        <v>4</v>
      </c>
      <c r="T684" s="7">
        <f t="shared" si="10"/>
        <v>1424573669.5900002</v>
      </c>
      <c r="U684" s="3">
        <f>Table1[[#This Row],[Range_km]]/Table1[[#This Row],[Battery_Capacity_kWh]]</f>
        <v>7.9535558780841793</v>
      </c>
      <c r="V684" s="4">
        <f>Table1[[#This Row],[Price_USD]]/Table1[[#This Row],[Range_km]]</f>
        <v>170.05213503649637</v>
      </c>
      <c r="W684" s="1" t="str">
        <f>_xlfn.IFS(Table1[[#This Row],[Price_USD]]&gt;80000,"Luxury", Table1[[#This Row],[Price_USD]]&gt;40000,"Premium",Table1[[#This Row],[Price_USD]]&lt;40000,"Budget")</f>
        <v>Luxury</v>
      </c>
    </row>
    <row r="685" spans="3:23" x14ac:dyDescent="0.35">
      <c r="C685">
        <v>684</v>
      </c>
      <c r="D685" t="s">
        <v>39</v>
      </c>
      <c r="E685" t="s">
        <v>97</v>
      </c>
      <c r="F685">
        <v>2015</v>
      </c>
      <c r="G685" t="s">
        <v>255</v>
      </c>
      <c r="H685">
        <v>92.7</v>
      </c>
      <c r="I685">
        <v>590</v>
      </c>
      <c r="J685" t="s">
        <v>274</v>
      </c>
      <c r="K685">
        <v>1.5</v>
      </c>
      <c r="L685" s="5">
        <v>46870.27</v>
      </c>
      <c r="M685" t="s">
        <v>303</v>
      </c>
      <c r="N685" t="s">
        <v>345</v>
      </c>
      <c r="O685" s="1">
        <v>2</v>
      </c>
      <c r="P685" s="1" t="str">
        <f>IFERROR(IF(ISNUMBER(Table1[[#This Row],[Safety_Rating2]]), REPT("★", Table1[[#This Row],[Safety_Rating2]]) &amp; REPT("☆", 5-Table1[[#This Row],[Safety_Rating2]]), "Unknown"), "Unknown")</f>
        <v>★★★★★</v>
      </c>
      <c r="Q685" s="1">
        <v>5</v>
      </c>
      <c r="R685">
        <v>9612</v>
      </c>
      <c r="S685">
        <v>3</v>
      </c>
      <c r="T685" s="7">
        <f t="shared" si="10"/>
        <v>450517035.23999995</v>
      </c>
      <c r="U685" s="3">
        <f>Table1[[#This Row],[Range_km]]/Table1[[#This Row],[Battery_Capacity_kWh]]</f>
        <v>6.3646170442286945</v>
      </c>
      <c r="V685" s="4">
        <f>Table1[[#This Row],[Price_USD]]/Table1[[#This Row],[Range_km]]</f>
        <v>79.441135593220338</v>
      </c>
      <c r="W685" s="1" t="str">
        <f>_xlfn.IFS(Table1[[#This Row],[Price_USD]]&gt;80000,"Luxury", Table1[[#This Row],[Price_USD]]&gt;40000,"Premium",Table1[[#This Row],[Price_USD]]&lt;40000,"Budget")</f>
        <v>Premium</v>
      </c>
    </row>
    <row r="686" spans="3:23" x14ac:dyDescent="0.35">
      <c r="C686">
        <v>685</v>
      </c>
      <c r="D686" t="s">
        <v>23</v>
      </c>
      <c r="E686" t="s">
        <v>148</v>
      </c>
      <c r="F686">
        <v>2017</v>
      </c>
      <c r="G686" t="s">
        <v>253</v>
      </c>
      <c r="H686">
        <v>107.1</v>
      </c>
      <c r="I686">
        <v>336</v>
      </c>
      <c r="J686" t="s">
        <v>266</v>
      </c>
      <c r="K686">
        <v>10.199999999999999</v>
      </c>
      <c r="L686" s="5">
        <v>40159.089999999997</v>
      </c>
      <c r="M686" t="s">
        <v>288</v>
      </c>
      <c r="N686" t="s">
        <v>349</v>
      </c>
      <c r="O686" s="1">
        <v>0</v>
      </c>
      <c r="P686" s="1" t="str">
        <f>IFERROR(IF(ISNUMBER(Table1[[#This Row],[Safety_Rating2]]), REPT("★", Table1[[#This Row],[Safety_Rating2]]) &amp; REPT("☆", 5-Table1[[#This Row],[Safety_Rating2]]), "Unknown"), "Unknown")</f>
        <v>★★★★★</v>
      </c>
      <c r="Q686" s="1">
        <v>5</v>
      </c>
      <c r="R686">
        <v>10856</v>
      </c>
      <c r="S686">
        <v>3</v>
      </c>
      <c r="T686" s="7">
        <f t="shared" si="10"/>
        <v>435967081.03999996</v>
      </c>
      <c r="U686" s="3">
        <f>Table1[[#This Row],[Range_km]]/Table1[[#This Row],[Battery_Capacity_kWh]]</f>
        <v>3.1372549019607843</v>
      </c>
      <c r="V686" s="4">
        <f>Table1[[#This Row],[Price_USD]]/Table1[[#This Row],[Range_km]]</f>
        <v>119.52110119047617</v>
      </c>
      <c r="W686" s="1" t="str">
        <f>_xlfn.IFS(Table1[[#This Row],[Price_USD]]&gt;80000,"Luxury", Table1[[#This Row],[Price_USD]]&gt;40000,"Premium",Table1[[#This Row],[Price_USD]]&lt;40000,"Budget")</f>
        <v>Premium</v>
      </c>
    </row>
    <row r="687" spans="3:23" x14ac:dyDescent="0.35">
      <c r="C687">
        <v>686</v>
      </c>
      <c r="D687" t="s">
        <v>26</v>
      </c>
      <c r="E687" t="s">
        <v>79</v>
      </c>
      <c r="F687">
        <v>2018</v>
      </c>
      <c r="G687" t="s">
        <v>254</v>
      </c>
      <c r="H687">
        <v>38.700000000000003</v>
      </c>
      <c r="I687">
        <v>479</v>
      </c>
      <c r="J687" t="s">
        <v>271</v>
      </c>
      <c r="K687">
        <v>2.1</v>
      </c>
      <c r="L687" s="5">
        <v>137406.28</v>
      </c>
      <c r="M687" t="s">
        <v>326</v>
      </c>
      <c r="N687" t="s">
        <v>341</v>
      </c>
      <c r="O687" s="1">
        <v>2</v>
      </c>
      <c r="P687" s="1" t="str">
        <f>IFERROR(IF(ISNUMBER(Table1[[#This Row],[Safety_Rating2]]), REPT("★", Table1[[#This Row],[Safety_Rating2]]) &amp; REPT("☆", 5-Table1[[#This Row],[Safety_Rating2]]), "Unknown"), "Unknown")</f>
        <v>★★★★☆</v>
      </c>
      <c r="Q687" s="1">
        <v>4</v>
      </c>
      <c r="R687">
        <v>6576</v>
      </c>
      <c r="S687">
        <v>3</v>
      </c>
      <c r="T687" s="7">
        <f t="shared" si="10"/>
        <v>903583697.27999997</v>
      </c>
      <c r="U687" s="3">
        <f>Table1[[#This Row],[Range_km]]/Table1[[#This Row],[Battery_Capacity_kWh]]</f>
        <v>12.377260981912144</v>
      </c>
      <c r="V687" s="4">
        <f>Table1[[#This Row],[Price_USD]]/Table1[[#This Row],[Range_km]]</f>
        <v>286.86070981210855</v>
      </c>
      <c r="W687" s="1" t="str">
        <f>_xlfn.IFS(Table1[[#This Row],[Price_USD]]&gt;80000,"Luxury", Table1[[#This Row],[Price_USD]]&gt;40000,"Premium",Table1[[#This Row],[Price_USD]]&lt;40000,"Budget")</f>
        <v>Luxury</v>
      </c>
    </row>
    <row r="688" spans="3:23" x14ac:dyDescent="0.35">
      <c r="C688">
        <v>687</v>
      </c>
      <c r="D688" t="s">
        <v>19</v>
      </c>
      <c r="E688" t="s">
        <v>72</v>
      </c>
      <c r="F688">
        <v>2017</v>
      </c>
      <c r="G688" t="s">
        <v>259</v>
      </c>
      <c r="H688">
        <v>134.4</v>
      </c>
      <c r="I688">
        <v>366</v>
      </c>
      <c r="J688" t="s">
        <v>272</v>
      </c>
      <c r="K688">
        <v>3.3</v>
      </c>
      <c r="L688" s="5">
        <v>42432.84</v>
      </c>
      <c r="M688" t="s">
        <v>335</v>
      </c>
      <c r="N688" t="s">
        <v>371</v>
      </c>
      <c r="O688" s="1">
        <v>0</v>
      </c>
      <c r="P688" s="1" t="str">
        <f>IFERROR(IF(ISNUMBER(Table1[[#This Row],[Safety_Rating2]]), REPT("★", Table1[[#This Row],[Safety_Rating2]]) &amp; REPT("☆", 5-Table1[[#This Row],[Safety_Rating2]]), "Unknown"), "Unknown")</f>
        <v>★★★★☆</v>
      </c>
      <c r="Q688" s="1">
        <v>4</v>
      </c>
      <c r="R688">
        <v>6030</v>
      </c>
      <c r="S688">
        <v>3</v>
      </c>
      <c r="T688" s="7">
        <f t="shared" si="10"/>
        <v>255870025.19999999</v>
      </c>
      <c r="U688" s="3">
        <f>Table1[[#This Row],[Range_km]]/Table1[[#This Row],[Battery_Capacity_kWh]]</f>
        <v>2.7232142857142856</v>
      </c>
      <c r="V688" s="4">
        <f>Table1[[#This Row],[Price_USD]]/Table1[[#This Row],[Range_km]]</f>
        <v>115.9367213114754</v>
      </c>
      <c r="W688" s="1" t="str">
        <f>_xlfn.IFS(Table1[[#This Row],[Price_USD]]&gt;80000,"Luxury", Table1[[#This Row],[Price_USD]]&gt;40000,"Premium",Table1[[#This Row],[Price_USD]]&lt;40000,"Budget")</f>
        <v>Premium</v>
      </c>
    </row>
    <row r="689" spans="3:23" x14ac:dyDescent="0.35">
      <c r="C689">
        <v>688</v>
      </c>
      <c r="D689" t="s">
        <v>31</v>
      </c>
      <c r="E689" t="s">
        <v>178</v>
      </c>
      <c r="F689">
        <v>2024</v>
      </c>
      <c r="G689" t="s">
        <v>257</v>
      </c>
      <c r="H689">
        <v>77.099999999999994</v>
      </c>
      <c r="I689">
        <v>436</v>
      </c>
      <c r="J689" t="s">
        <v>272</v>
      </c>
      <c r="K689">
        <v>5.5</v>
      </c>
      <c r="L689" s="5">
        <v>106343.66</v>
      </c>
      <c r="M689" t="s">
        <v>325</v>
      </c>
      <c r="N689" t="s">
        <v>341</v>
      </c>
      <c r="O689" s="1">
        <v>5</v>
      </c>
      <c r="P689" s="1" t="str">
        <f>IFERROR(IF(ISNUMBER(Table1[[#This Row],[Safety_Rating2]]), REPT("★", Table1[[#This Row],[Safety_Rating2]]) &amp; REPT("☆", 5-Table1[[#This Row],[Safety_Rating2]]), "Unknown"), "Unknown")</f>
        <v>★★★★★</v>
      </c>
      <c r="Q689" s="1">
        <v>5</v>
      </c>
      <c r="R689">
        <v>17913</v>
      </c>
      <c r="S689">
        <v>3</v>
      </c>
      <c r="T689" s="7">
        <f t="shared" si="10"/>
        <v>1904933981.5800002</v>
      </c>
      <c r="U689" s="3">
        <f>Table1[[#This Row],[Range_km]]/Table1[[#This Row],[Battery_Capacity_kWh]]</f>
        <v>5.6549935149156942</v>
      </c>
      <c r="V689" s="4">
        <f>Table1[[#This Row],[Price_USD]]/Table1[[#This Row],[Range_km]]</f>
        <v>243.90747706422019</v>
      </c>
      <c r="W689" s="1" t="str">
        <f>_xlfn.IFS(Table1[[#This Row],[Price_USD]]&gt;80000,"Luxury", Table1[[#This Row],[Price_USD]]&gt;40000,"Premium",Table1[[#This Row],[Price_USD]]&lt;40000,"Budget")</f>
        <v>Luxury</v>
      </c>
    </row>
    <row r="690" spans="3:23" x14ac:dyDescent="0.35">
      <c r="C690">
        <v>689</v>
      </c>
      <c r="D690" t="s">
        <v>48</v>
      </c>
      <c r="E690" t="s">
        <v>113</v>
      </c>
      <c r="F690">
        <v>2019</v>
      </c>
      <c r="G690" t="s">
        <v>263</v>
      </c>
      <c r="H690">
        <v>106.8</v>
      </c>
      <c r="I690">
        <v>591</v>
      </c>
      <c r="J690" t="s">
        <v>271</v>
      </c>
      <c r="K690">
        <v>4.7</v>
      </c>
      <c r="L690" s="5">
        <v>63021.760000000002</v>
      </c>
      <c r="M690" t="s">
        <v>283</v>
      </c>
      <c r="N690" t="s">
        <v>349</v>
      </c>
      <c r="O690" s="1">
        <v>3</v>
      </c>
      <c r="P690" s="1" t="str">
        <f>IFERROR(IF(ISNUMBER(Table1[[#This Row],[Safety_Rating2]]), REPT("★", Table1[[#This Row],[Safety_Rating2]]) &amp; REPT("☆", 5-Table1[[#This Row],[Safety_Rating2]]), "Unknown"), "Unknown")</f>
        <v>★★★☆☆</v>
      </c>
      <c r="Q690" s="1">
        <v>3</v>
      </c>
      <c r="R690">
        <v>18488</v>
      </c>
      <c r="S690">
        <v>4</v>
      </c>
      <c r="T690" s="7">
        <f t="shared" si="10"/>
        <v>1165146298.8800001</v>
      </c>
      <c r="U690" s="3">
        <f>Table1[[#This Row],[Range_km]]/Table1[[#This Row],[Battery_Capacity_kWh]]</f>
        <v>5.5337078651685392</v>
      </c>
      <c r="V690" s="4">
        <f>Table1[[#This Row],[Price_USD]]/Table1[[#This Row],[Range_km]]</f>
        <v>106.63580372250424</v>
      </c>
      <c r="W690" s="1" t="str">
        <f>_xlfn.IFS(Table1[[#This Row],[Price_USD]]&gt;80000,"Luxury", Table1[[#This Row],[Price_USD]]&gt;40000,"Premium",Table1[[#This Row],[Price_USD]]&lt;40000,"Budget")</f>
        <v>Premium</v>
      </c>
    </row>
    <row r="691" spans="3:23" x14ac:dyDescent="0.35">
      <c r="C691">
        <v>690</v>
      </c>
      <c r="D691" t="s">
        <v>30</v>
      </c>
      <c r="E691" t="s">
        <v>105</v>
      </c>
      <c r="F691">
        <v>2019</v>
      </c>
      <c r="G691" t="s">
        <v>258</v>
      </c>
      <c r="H691">
        <v>103.9</v>
      </c>
      <c r="I691">
        <v>557</v>
      </c>
      <c r="J691" t="s">
        <v>266</v>
      </c>
      <c r="K691">
        <v>1</v>
      </c>
      <c r="L691" s="5">
        <v>138847.01</v>
      </c>
      <c r="M691" t="s">
        <v>304</v>
      </c>
      <c r="N691" t="s">
        <v>340</v>
      </c>
      <c r="O691" s="1">
        <v>3</v>
      </c>
      <c r="P691" s="1" t="str">
        <f>IFERROR(IF(ISNUMBER(Table1[[#This Row],[Safety_Rating2]]), REPT("★", Table1[[#This Row],[Safety_Rating2]]) &amp; REPT("☆", 5-Table1[[#This Row],[Safety_Rating2]]), "Unknown"), "Unknown")</f>
        <v>★★★★☆</v>
      </c>
      <c r="Q691" s="1">
        <v>4</v>
      </c>
      <c r="R691">
        <v>16404</v>
      </c>
      <c r="S691">
        <v>5</v>
      </c>
      <c r="T691" s="7">
        <f t="shared" si="10"/>
        <v>2277646352.04</v>
      </c>
      <c r="U691" s="3">
        <f>Table1[[#This Row],[Range_km]]/Table1[[#This Row],[Battery_Capacity_kWh]]</f>
        <v>5.360923965351299</v>
      </c>
      <c r="V691" s="4">
        <f>Table1[[#This Row],[Price_USD]]/Table1[[#This Row],[Range_km]]</f>
        <v>249.27649910233396</v>
      </c>
      <c r="W691" s="1" t="str">
        <f>_xlfn.IFS(Table1[[#This Row],[Price_USD]]&gt;80000,"Luxury", Table1[[#This Row],[Price_USD]]&gt;40000,"Premium",Table1[[#This Row],[Price_USD]]&lt;40000,"Budget")</f>
        <v>Luxury</v>
      </c>
    </row>
    <row r="692" spans="3:23" x14ac:dyDescent="0.35">
      <c r="C692">
        <v>691</v>
      </c>
      <c r="D692" t="s">
        <v>53</v>
      </c>
      <c r="E692" t="s">
        <v>127</v>
      </c>
      <c r="F692">
        <v>2023</v>
      </c>
      <c r="G692" t="s">
        <v>253</v>
      </c>
      <c r="H692">
        <v>86.7</v>
      </c>
      <c r="I692">
        <v>189</v>
      </c>
      <c r="J692" t="s">
        <v>265</v>
      </c>
      <c r="K692">
        <v>4.5</v>
      </c>
      <c r="L692" s="5">
        <v>116305.09</v>
      </c>
      <c r="M692" t="s">
        <v>323</v>
      </c>
      <c r="N692" t="s">
        <v>340</v>
      </c>
      <c r="O692" s="1">
        <v>1</v>
      </c>
      <c r="P692" s="1" t="str">
        <f>IFERROR(IF(ISNUMBER(Table1[[#This Row],[Safety_Rating2]]), REPT("★", Table1[[#This Row],[Safety_Rating2]]) &amp; REPT("☆", 5-Table1[[#This Row],[Safety_Rating2]]), "Unknown"), "Unknown")</f>
        <v>★★★★☆</v>
      </c>
      <c r="Q692" s="1">
        <v>4</v>
      </c>
      <c r="R692">
        <v>12908</v>
      </c>
      <c r="S692">
        <v>3</v>
      </c>
      <c r="T692" s="7">
        <f t="shared" si="10"/>
        <v>1501266101.72</v>
      </c>
      <c r="U692" s="3">
        <f>Table1[[#This Row],[Range_km]]/Table1[[#This Row],[Battery_Capacity_kWh]]</f>
        <v>2.179930795847751</v>
      </c>
      <c r="V692" s="4">
        <f>Table1[[#This Row],[Price_USD]]/Table1[[#This Row],[Range_km]]</f>
        <v>615.37084656084653</v>
      </c>
      <c r="W692" s="1" t="str">
        <f>_xlfn.IFS(Table1[[#This Row],[Price_USD]]&gt;80000,"Luxury", Table1[[#This Row],[Price_USD]]&gt;40000,"Premium",Table1[[#This Row],[Price_USD]]&lt;40000,"Budget")</f>
        <v>Luxury</v>
      </c>
    </row>
    <row r="693" spans="3:23" x14ac:dyDescent="0.35">
      <c r="C693">
        <v>692</v>
      </c>
      <c r="D693" t="s">
        <v>60</v>
      </c>
      <c r="E693" t="s">
        <v>204</v>
      </c>
      <c r="F693">
        <v>2021</v>
      </c>
      <c r="G693" t="s">
        <v>262</v>
      </c>
      <c r="H693">
        <v>98.8</v>
      </c>
      <c r="I693">
        <v>192</v>
      </c>
      <c r="J693" t="s">
        <v>278</v>
      </c>
      <c r="K693">
        <v>2</v>
      </c>
      <c r="L693" s="5">
        <v>68889.19</v>
      </c>
      <c r="M693" t="s">
        <v>297</v>
      </c>
      <c r="N693" t="s">
        <v>370</v>
      </c>
      <c r="O693" s="1">
        <v>3</v>
      </c>
      <c r="P693" s="1" t="str">
        <f>IFERROR(IF(ISNUMBER(Table1[[#This Row],[Safety_Rating2]]), REPT("★", Table1[[#This Row],[Safety_Rating2]]) &amp; REPT("☆", 5-Table1[[#This Row],[Safety_Rating2]]), "Unknown"), "Unknown")</f>
        <v>Unknown</v>
      </c>
      <c r="Q693" s="2" t="s">
        <v>376</v>
      </c>
      <c r="R693">
        <v>5215</v>
      </c>
      <c r="S693">
        <v>3</v>
      </c>
      <c r="T693" s="7">
        <f t="shared" si="10"/>
        <v>359257125.85000002</v>
      </c>
      <c r="U693" s="3">
        <f>Table1[[#This Row],[Range_km]]/Table1[[#This Row],[Battery_Capacity_kWh]]</f>
        <v>1.9433198380566803</v>
      </c>
      <c r="V693" s="4">
        <f>Table1[[#This Row],[Price_USD]]/Table1[[#This Row],[Range_km]]</f>
        <v>358.79786458333336</v>
      </c>
      <c r="W693" s="1" t="str">
        <f>_xlfn.IFS(Table1[[#This Row],[Price_USD]]&gt;80000,"Luxury", Table1[[#This Row],[Price_USD]]&gt;40000,"Premium",Table1[[#This Row],[Price_USD]]&lt;40000,"Budget")</f>
        <v>Premium</v>
      </c>
    </row>
    <row r="694" spans="3:23" x14ac:dyDescent="0.35">
      <c r="C694">
        <v>693</v>
      </c>
      <c r="D694" t="s">
        <v>51</v>
      </c>
      <c r="E694" t="s">
        <v>117</v>
      </c>
      <c r="F694">
        <v>2022</v>
      </c>
      <c r="G694" t="s">
        <v>255</v>
      </c>
      <c r="H694">
        <v>108.3</v>
      </c>
      <c r="I694">
        <v>265</v>
      </c>
      <c r="J694" t="s">
        <v>268</v>
      </c>
      <c r="K694">
        <v>11.8</v>
      </c>
      <c r="L694" s="5">
        <v>127026.66</v>
      </c>
      <c r="M694" t="s">
        <v>330</v>
      </c>
      <c r="N694" t="s">
        <v>345</v>
      </c>
      <c r="O694" s="2" t="s">
        <v>376</v>
      </c>
      <c r="P694" s="1" t="str">
        <f>IFERROR(IF(ISNUMBER(Table1[[#This Row],[Safety_Rating2]]), REPT("★", Table1[[#This Row],[Safety_Rating2]]) &amp; REPT("☆", 5-Table1[[#This Row],[Safety_Rating2]]), "Unknown"), "Unknown")</f>
        <v>★★★★☆</v>
      </c>
      <c r="Q694" s="1">
        <v>4</v>
      </c>
      <c r="R694">
        <v>13764</v>
      </c>
      <c r="S694">
        <v>3</v>
      </c>
      <c r="T694" s="7">
        <f t="shared" si="10"/>
        <v>1748394948.24</v>
      </c>
      <c r="U694" s="3">
        <f>Table1[[#This Row],[Range_km]]/Table1[[#This Row],[Battery_Capacity_kWh]]</f>
        <v>2.4469067405355496</v>
      </c>
      <c r="V694" s="4">
        <f>Table1[[#This Row],[Price_USD]]/Table1[[#This Row],[Range_km]]</f>
        <v>479.34588679245286</v>
      </c>
      <c r="W694" s="1" t="str">
        <f>_xlfn.IFS(Table1[[#This Row],[Price_USD]]&gt;80000,"Luxury", Table1[[#This Row],[Price_USD]]&gt;40000,"Premium",Table1[[#This Row],[Price_USD]]&lt;40000,"Budget")</f>
        <v>Luxury</v>
      </c>
    </row>
    <row r="695" spans="3:23" x14ac:dyDescent="0.35">
      <c r="C695">
        <v>694</v>
      </c>
      <c r="D695" t="s">
        <v>28</v>
      </c>
      <c r="E695" t="s">
        <v>158</v>
      </c>
      <c r="F695">
        <v>2019</v>
      </c>
      <c r="G695" t="s">
        <v>256</v>
      </c>
      <c r="H695">
        <v>24.9</v>
      </c>
      <c r="I695">
        <v>483</v>
      </c>
      <c r="J695" t="s">
        <v>280</v>
      </c>
      <c r="K695">
        <v>5.6</v>
      </c>
      <c r="L695" s="5">
        <v>74918.649999999994</v>
      </c>
      <c r="M695" t="s">
        <v>326</v>
      </c>
      <c r="N695" t="s">
        <v>359</v>
      </c>
      <c r="O695" s="1">
        <v>2</v>
      </c>
      <c r="P695" s="1" t="str">
        <f>IFERROR(IF(ISNUMBER(Table1[[#This Row],[Safety_Rating2]]), REPT("★", Table1[[#This Row],[Safety_Rating2]]) &amp; REPT("☆", 5-Table1[[#This Row],[Safety_Rating2]]), "Unknown"), "Unknown")</f>
        <v>★★★☆☆</v>
      </c>
      <c r="Q695" s="1">
        <v>3</v>
      </c>
      <c r="R695">
        <v>18801</v>
      </c>
      <c r="S695">
        <v>5</v>
      </c>
      <c r="T695" s="7">
        <f t="shared" si="10"/>
        <v>1408545538.6499999</v>
      </c>
      <c r="U695" s="3">
        <f>Table1[[#This Row],[Range_km]]/Table1[[#This Row],[Battery_Capacity_kWh]]</f>
        <v>19.397590361445783</v>
      </c>
      <c r="V695" s="4">
        <f>Table1[[#This Row],[Price_USD]]/Table1[[#This Row],[Range_km]]</f>
        <v>155.11107660455485</v>
      </c>
      <c r="W695" s="1" t="str">
        <f>_xlfn.IFS(Table1[[#This Row],[Price_USD]]&gt;80000,"Luxury", Table1[[#This Row],[Price_USD]]&gt;40000,"Premium",Table1[[#This Row],[Price_USD]]&lt;40000,"Budget")</f>
        <v>Premium</v>
      </c>
    </row>
    <row r="696" spans="3:23" x14ac:dyDescent="0.35">
      <c r="C696">
        <v>695</v>
      </c>
      <c r="D696" t="s">
        <v>36</v>
      </c>
      <c r="E696" t="s">
        <v>101</v>
      </c>
      <c r="F696">
        <v>2019</v>
      </c>
      <c r="G696" t="s">
        <v>262</v>
      </c>
      <c r="H696">
        <v>76.900000000000006</v>
      </c>
      <c r="I696">
        <v>246</v>
      </c>
      <c r="J696" t="s">
        <v>268</v>
      </c>
      <c r="K696">
        <v>2.8</v>
      </c>
      <c r="L696" s="5">
        <v>49450.75</v>
      </c>
      <c r="M696" t="s">
        <v>331</v>
      </c>
      <c r="N696" t="s">
        <v>356</v>
      </c>
      <c r="O696" s="1">
        <v>1</v>
      </c>
      <c r="P696" s="1" t="str">
        <f>IFERROR(IF(ISNUMBER(Table1[[#This Row],[Safety_Rating2]]), REPT("★", Table1[[#This Row],[Safety_Rating2]]) &amp; REPT("☆", 5-Table1[[#This Row],[Safety_Rating2]]), "Unknown"), "Unknown")</f>
        <v>Unknown</v>
      </c>
      <c r="Q696" s="2" t="s">
        <v>376</v>
      </c>
      <c r="R696">
        <v>3152</v>
      </c>
      <c r="S696">
        <v>3</v>
      </c>
      <c r="T696" s="7">
        <f t="shared" si="10"/>
        <v>155868764</v>
      </c>
      <c r="U696" s="3">
        <f>Table1[[#This Row],[Range_km]]/Table1[[#This Row],[Battery_Capacity_kWh]]</f>
        <v>3.1989596879063718</v>
      </c>
      <c r="V696" s="4">
        <f>Table1[[#This Row],[Price_USD]]/Table1[[#This Row],[Range_km]]</f>
        <v>201.01930894308944</v>
      </c>
      <c r="W696" s="1" t="str">
        <f>_xlfn.IFS(Table1[[#This Row],[Price_USD]]&gt;80000,"Luxury", Table1[[#This Row],[Price_USD]]&gt;40000,"Premium",Table1[[#This Row],[Price_USD]]&lt;40000,"Budget")</f>
        <v>Premium</v>
      </c>
    </row>
    <row r="697" spans="3:23" x14ac:dyDescent="0.35">
      <c r="C697">
        <v>696</v>
      </c>
      <c r="D697" t="s">
        <v>35</v>
      </c>
      <c r="E697" t="s">
        <v>93</v>
      </c>
      <c r="F697">
        <v>2015</v>
      </c>
      <c r="G697" t="s">
        <v>261</v>
      </c>
      <c r="H697">
        <v>120.7</v>
      </c>
      <c r="I697">
        <v>390</v>
      </c>
      <c r="J697" t="s">
        <v>280</v>
      </c>
      <c r="K697">
        <v>4.4000000000000004</v>
      </c>
      <c r="L697" s="5">
        <v>111883.34</v>
      </c>
      <c r="M697" t="s">
        <v>330</v>
      </c>
      <c r="N697" t="s">
        <v>356</v>
      </c>
      <c r="O697" s="1">
        <v>1</v>
      </c>
      <c r="P697" s="1" t="str">
        <f>IFERROR(IF(ISNUMBER(Table1[[#This Row],[Safety_Rating2]]), REPT("★", Table1[[#This Row],[Safety_Rating2]]) &amp; REPT("☆", 5-Table1[[#This Row],[Safety_Rating2]]), "Unknown"), "Unknown")</f>
        <v>★★★★☆</v>
      </c>
      <c r="Q697" s="1">
        <v>4</v>
      </c>
      <c r="R697">
        <v>11681</v>
      </c>
      <c r="S697">
        <v>5</v>
      </c>
      <c r="T697" s="7">
        <f t="shared" si="10"/>
        <v>1306909294.54</v>
      </c>
      <c r="U697" s="3">
        <f>Table1[[#This Row],[Range_km]]/Table1[[#This Row],[Battery_Capacity_kWh]]</f>
        <v>3.2311516155758078</v>
      </c>
      <c r="V697" s="4">
        <f>Table1[[#This Row],[Price_USD]]/Table1[[#This Row],[Range_km]]</f>
        <v>286.88035897435896</v>
      </c>
      <c r="W697" s="1" t="str">
        <f>_xlfn.IFS(Table1[[#This Row],[Price_USD]]&gt;80000,"Luxury", Table1[[#This Row],[Price_USD]]&gt;40000,"Premium",Table1[[#This Row],[Price_USD]]&lt;40000,"Budget")</f>
        <v>Luxury</v>
      </c>
    </row>
    <row r="698" spans="3:23" x14ac:dyDescent="0.35">
      <c r="C698">
        <v>697</v>
      </c>
      <c r="D698" t="s">
        <v>17</v>
      </c>
      <c r="E698" t="s">
        <v>70</v>
      </c>
      <c r="F698">
        <v>2016</v>
      </c>
      <c r="G698" t="s">
        <v>262</v>
      </c>
      <c r="H698">
        <v>75.599999999999994</v>
      </c>
      <c r="I698">
        <v>292</v>
      </c>
      <c r="J698" t="s">
        <v>280</v>
      </c>
      <c r="K698">
        <v>7</v>
      </c>
      <c r="L698" s="5">
        <v>45263.09</v>
      </c>
      <c r="M698" t="s">
        <v>320</v>
      </c>
      <c r="N698" t="s">
        <v>353</v>
      </c>
      <c r="O698" s="2" t="s">
        <v>376</v>
      </c>
      <c r="P698" s="1" t="str">
        <f>IFERROR(IF(ISNUMBER(Table1[[#This Row],[Safety_Rating2]]), REPT("★", Table1[[#This Row],[Safety_Rating2]]) &amp; REPT("☆", 5-Table1[[#This Row],[Safety_Rating2]]), "Unknown"), "Unknown")</f>
        <v>Unknown</v>
      </c>
      <c r="Q698" s="2" t="s">
        <v>376</v>
      </c>
      <c r="R698">
        <v>17712</v>
      </c>
      <c r="S698">
        <v>4</v>
      </c>
      <c r="T698" s="7">
        <f t="shared" si="10"/>
        <v>801699850.07999992</v>
      </c>
      <c r="U698" s="3">
        <f>Table1[[#This Row],[Range_km]]/Table1[[#This Row],[Battery_Capacity_kWh]]</f>
        <v>3.8624338624338628</v>
      </c>
      <c r="V698" s="4">
        <f>Table1[[#This Row],[Price_USD]]/Table1[[#This Row],[Range_km]]</f>
        <v>155.0105821917808</v>
      </c>
      <c r="W698" s="1" t="str">
        <f>_xlfn.IFS(Table1[[#This Row],[Price_USD]]&gt;80000,"Luxury", Table1[[#This Row],[Price_USD]]&gt;40000,"Premium",Table1[[#This Row],[Price_USD]]&lt;40000,"Budget")</f>
        <v>Premium</v>
      </c>
    </row>
    <row r="699" spans="3:23" x14ac:dyDescent="0.35">
      <c r="C699">
        <v>698</v>
      </c>
      <c r="D699" t="s">
        <v>43</v>
      </c>
      <c r="E699" t="s">
        <v>171</v>
      </c>
      <c r="F699">
        <v>2019</v>
      </c>
      <c r="G699" t="s">
        <v>255</v>
      </c>
      <c r="H699">
        <v>127.7</v>
      </c>
      <c r="I699">
        <v>299</v>
      </c>
      <c r="J699" t="s">
        <v>279</v>
      </c>
      <c r="K699">
        <v>1.3</v>
      </c>
      <c r="L699" s="5">
        <v>134576.79999999999</v>
      </c>
      <c r="M699" t="s">
        <v>315</v>
      </c>
      <c r="N699" t="s">
        <v>348</v>
      </c>
      <c r="O699" s="1">
        <v>1</v>
      </c>
      <c r="P699" s="1" t="str">
        <f>IFERROR(IF(ISNUMBER(Table1[[#This Row],[Safety_Rating2]]), REPT("★", Table1[[#This Row],[Safety_Rating2]]) &amp; REPT("☆", 5-Table1[[#This Row],[Safety_Rating2]]), "Unknown"), "Unknown")</f>
        <v>★★★★★</v>
      </c>
      <c r="Q699" s="1">
        <v>5</v>
      </c>
      <c r="R699">
        <v>10231</v>
      </c>
      <c r="S699">
        <v>4</v>
      </c>
      <c r="T699" s="7">
        <f t="shared" si="10"/>
        <v>1376855240.8</v>
      </c>
      <c r="U699" s="3">
        <f>Table1[[#This Row],[Range_km]]/Table1[[#This Row],[Battery_Capacity_kWh]]</f>
        <v>2.3414252153484729</v>
      </c>
      <c r="V699" s="4">
        <f>Table1[[#This Row],[Price_USD]]/Table1[[#This Row],[Range_km]]</f>
        <v>450.08963210702336</v>
      </c>
      <c r="W699" s="1" t="str">
        <f>_xlfn.IFS(Table1[[#This Row],[Price_USD]]&gt;80000,"Luxury", Table1[[#This Row],[Price_USD]]&gt;40000,"Premium",Table1[[#This Row],[Price_USD]]&lt;40000,"Budget")</f>
        <v>Luxury</v>
      </c>
    </row>
    <row r="700" spans="3:23" x14ac:dyDescent="0.35">
      <c r="C700">
        <v>699</v>
      </c>
      <c r="D700" t="s">
        <v>45</v>
      </c>
      <c r="E700" t="s">
        <v>107</v>
      </c>
      <c r="F700">
        <v>2023</v>
      </c>
      <c r="G700" t="s">
        <v>250</v>
      </c>
      <c r="H700">
        <v>135.9</v>
      </c>
      <c r="I700">
        <v>398</v>
      </c>
      <c r="J700" t="s">
        <v>271</v>
      </c>
      <c r="K700">
        <v>11.3</v>
      </c>
      <c r="L700" s="5">
        <v>148192.07</v>
      </c>
      <c r="M700" t="s">
        <v>286</v>
      </c>
      <c r="N700" t="s">
        <v>359</v>
      </c>
      <c r="O700" s="2" t="s">
        <v>376</v>
      </c>
      <c r="P700" s="1" t="str">
        <f>IFERROR(IF(ISNUMBER(Table1[[#This Row],[Safety_Rating2]]), REPT("★", Table1[[#This Row],[Safety_Rating2]]) &amp; REPT("☆", 5-Table1[[#This Row],[Safety_Rating2]]), "Unknown"), "Unknown")</f>
        <v>★★★☆☆</v>
      </c>
      <c r="Q700" s="1">
        <v>3</v>
      </c>
      <c r="R700">
        <v>4564</v>
      </c>
      <c r="S700">
        <v>3</v>
      </c>
      <c r="T700" s="7">
        <f t="shared" si="10"/>
        <v>676348607.48000002</v>
      </c>
      <c r="U700" s="3">
        <f>Table1[[#This Row],[Range_km]]/Table1[[#This Row],[Battery_Capacity_kWh]]</f>
        <v>2.9286239882266369</v>
      </c>
      <c r="V700" s="4">
        <f>Table1[[#This Row],[Price_USD]]/Table1[[#This Row],[Range_km]]</f>
        <v>372.34188442211058</v>
      </c>
      <c r="W700" s="1" t="str">
        <f>_xlfn.IFS(Table1[[#This Row],[Price_USD]]&gt;80000,"Luxury", Table1[[#This Row],[Price_USD]]&gt;40000,"Premium",Table1[[#This Row],[Price_USD]]&lt;40000,"Budget")</f>
        <v>Luxury</v>
      </c>
    </row>
    <row r="701" spans="3:23" x14ac:dyDescent="0.35">
      <c r="C701">
        <v>700</v>
      </c>
      <c r="D701" t="s">
        <v>17</v>
      </c>
      <c r="E701" t="s">
        <v>95</v>
      </c>
      <c r="F701">
        <v>2025</v>
      </c>
      <c r="G701" t="s">
        <v>255</v>
      </c>
      <c r="H701">
        <v>134.19999999999999</v>
      </c>
      <c r="I701">
        <v>220</v>
      </c>
      <c r="J701" t="s">
        <v>271</v>
      </c>
      <c r="K701">
        <v>1.3</v>
      </c>
      <c r="L701" s="5">
        <v>143759.71</v>
      </c>
      <c r="M701" t="s">
        <v>322</v>
      </c>
      <c r="N701" t="s">
        <v>350</v>
      </c>
      <c r="O701" s="1">
        <v>0</v>
      </c>
      <c r="P701" s="1" t="str">
        <f>IFERROR(IF(ISNUMBER(Table1[[#This Row],[Safety_Rating2]]), REPT("★", Table1[[#This Row],[Safety_Rating2]]) &amp; REPT("☆", 5-Table1[[#This Row],[Safety_Rating2]]), "Unknown"), "Unknown")</f>
        <v>★★★★★</v>
      </c>
      <c r="Q701" s="1">
        <v>5</v>
      </c>
      <c r="R701">
        <v>2640</v>
      </c>
      <c r="S701">
        <v>5</v>
      </c>
      <c r="T701" s="7">
        <f t="shared" si="10"/>
        <v>379525634.39999998</v>
      </c>
      <c r="U701" s="3">
        <f>Table1[[#This Row],[Range_km]]/Table1[[#This Row],[Battery_Capacity_kWh]]</f>
        <v>1.639344262295082</v>
      </c>
      <c r="V701" s="4">
        <f>Table1[[#This Row],[Price_USD]]/Table1[[#This Row],[Range_km]]</f>
        <v>653.45322727272719</v>
      </c>
      <c r="W701" s="1" t="str">
        <f>_xlfn.IFS(Table1[[#This Row],[Price_USD]]&gt;80000,"Luxury", Table1[[#This Row],[Price_USD]]&gt;40000,"Premium",Table1[[#This Row],[Price_USD]]&lt;40000,"Budget")</f>
        <v>Luxury</v>
      </c>
    </row>
    <row r="702" spans="3:23" x14ac:dyDescent="0.35">
      <c r="C702">
        <v>701</v>
      </c>
      <c r="D702" t="s">
        <v>48</v>
      </c>
      <c r="E702" t="s">
        <v>154</v>
      </c>
      <c r="F702">
        <v>2019</v>
      </c>
      <c r="G702" t="s">
        <v>250</v>
      </c>
      <c r="H702">
        <v>25.4</v>
      </c>
      <c r="I702">
        <v>118</v>
      </c>
      <c r="J702" t="s">
        <v>271</v>
      </c>
      <c r="K702">
        <v>6.3</v>
      </c>
      <c r="L702" s="5">
        <v>108040.44</v>
      </c>
      <c r="M702" t="s">
        <v>317</v>
      </c>
      <c r="N702" t="s">
        <v>372</v>
      </c>
      <c r="O702" s="1">
        <v>1</v>
      </c>
      <c r="P702" s="1" t="str">
        <f>IFERROR(IF(ISNUMBER(Table1[[#This Row],[Safety_Rating2]]), REPT("★", Table1[[#This Row],[Safety_Rating2]]) &amp; REPT("☆", 5-Table1[[#This Row],[Safety_Rating2]]), "Unknown"), "Unknown")</f>
        <v>Unknown</v>
      </c>
      <c r="Q702" s="2" t="s">
        <v>376</v>
      </c>
      <c r="R702">
        <v>6428</v>
      </c>
      <c r="S702">
        <v>5</v>
      </c>
      <c r="T702" s="7">
        <f t="shared" si="10"/>
        <v>694483948.32000005</v>
      </c>
      <c r="U702" s="3">
        <f>Table1[[#This Row],[Range_km]]/Table1[[#This Row],[Battery_Capacity_kWh]]</f>
        <v>4.6456692913385833</v>
      </c>
      <c r="V702" s="4">
        <f>Table1[[#This Row],[Price_USD]]/Table1[[#This Row],[Range_km]]</f>
        <v>915.59694915254238</v>
      </c>
      <c r="W702" s="1" t="str">
        <f>_xlfn.IFS(Table1[[#This Row],[Price_USD]]&gt;80000,"Luxury", Table1[[#This Row],[Price_USD]]&gt;40000,"Premium",Table1[[#This Row],[Price_USD]]&lt;40000,"Budget")</f>
        <v>Luxury</v>
      </c>
    </row>
    <row r="703" spans="3:23" x14ac:dyDescent="0.35">
      <c r="C703">
        <v>702</v>
      </c>
      <c r="D703" t="s">
        <v>46</v>
      </c>
      <c r="E703" t="s">
        <v>108</v>
      </c>
      <c r="F703">
        <v>2025</v>
      </c>
      <c r="G703" t="s">
        <v>257</v>
      </c>
      <c r="H703">
        <v>115.9</v>
      </c>
      <c r="I703">
        <v>382</v>
      </c>
      <c r="J703" t="s">
        <v>271</v>
      </c>
      <c r="K703">
        <v>1.1000000000000001</v>
      </c>
      <c r="L703" s="5">
        <v>121881.78</v>
      </c>
      <c r="M703" t="s">
        <v>285</v>
      </c>
      <c r="N703" t="s">
        <v>362</v>
      </c>
      <c r="O703" s="1">
        <v>3</v>
      </c>
      <c r="P703" s="1" t="str">
        <f>IFERROR(IF(ISNUMBER(Table1[[#This Row],[Safety_Rating2]]), REPT("★", Table1[[#This Row],[Safety_Rating2]]) &amp; REPT("☆", 5-Table1[[#This Row],[Safety_Rating2]]), "Unknown"), "Unknown")</f>
        <v>★★★☆☆</v>
      </c>
      <c r="Q703" s="1">
        <v>3</v>
      </c>
      <c r="R703">
        <v>12049</v>
      </c>
      <c r="S703">
        <v>4</v>
      </c>
      <c r="T703" s="7">
        <f t="shared" si="10"/>
        <v>1468553567.22</v>
      </c>
      <c r="U703" s="3">
        <f>Table1[[#This Row],[Range_km]]/Table1[[#This Row],[Battery_Capacity_kWh]]</f>
        <v>3.2959447799827437</v>
      </c>
      <c r="V703" s="4">
        <f>Table1[[#This Row],[Price_USD]]/Table1[[#This Row],[Range_km]]</f>
        <v>319.0622513089005</v>
      </c>
      <c r="W703" s="1" t="str">
        <f>_xlfn.IFS(Table1[[#This Row],[Price_USD]]&gt;80000,"Luxury", Table1[[#This Row],[Price_USD]]&gt;40000,"Premium",Table1[[#This Row],[Price_USD]]&lt;40000,"Budget")</f>
        <v>Luxury</v>
      </c>
    </row>
    <row r="704" spans="3:23" x14ac:dyDescent="0.35">
      <c r="C704">
        <v>703</v>
      </c>
      <c r="D704" t="s">
        <v>36</v>
      </c>
      <c r="E704" t="s">
        <v>91</v>
      </c>
      <c r="F704">
        <v>2021</v>
      </c>
      <c r="G704" t="s">
        <v>255</v>
      </c>
      <c r="H704">
        <v>27.5</v>
      </c>
      <c r="I704">
        <v>218</v>
      </c>
      <c r="J704" t="s">
        <v>280</v>
      </c>
      <c r="K704">
        <v>7.3</v>
      </c>
      <c r="L704" s="5">
        <v>57255.11</v>
      </c>
      <c r="M704" t="s">
        <v>333</v>
      </c>
      <c r="N704" t="s">
        <v>351</v>
      </c>
      <c r="O704" s="1">
        <v>0</v>
      </c>
      <c r="P704" s="1" t="str">
        <f>IFERROR(IF(ISNUMBER(Table1[[#This Row],[Safety_Rating2]]), REPT("★", Table1[[#This Row],[Safety_Rating2]]) &amp; REPT("☆", 5-Table1[[#This Row],[Safety_Rating2]]), "Unknown"), "Unknown")</f>
        <v>★★★☆☆</v>
      </c>
      <c r="Q704" s="1">
        <v>3</v>
      </c>
      <c r="R704">
        <v>2510</v>
      </c>
      <c r="S704">
        <v>3</v>
      </c>
      <c r="T704" s="7">
        <f t="shared" si="10"/>
        <v>143710326.09999999</v>
      </c>
      <c r="U704" s="3">
        <f>Table1[[#This Row],[Range_km]]/Table1[[#This Row],[Battery_Capacity_kWh]]</f>
        <v>7.9272727272727277</v>
      </c>
      <c r="V704" s="4">
        <f>Table1[[#This Row],[Price_USD]]/Table1[[#This Row],[Range_km]]</f>
        <v>262.63811926605507</v>
      </c>
      <c r="W704" s="1" t="str">
        <f>_xlfn.IFS(Table1[[#This Row],[Price_USD]]&gt;80000,"Luxury", Table1[[#This Row],[Price_USD]]&gt;40000,"Premium",Table1[[#This Row],[Price_USD]]&lt;40000,"Budget")</f>
        <v>Premium</v>
      </c>
    </row>
    <row r="705" spans="3:23" x14ac:dyDescent="0.35">
      <c r="C705">
        <v>704</v>
      </c>
      <c r="D705" t="s">
        <v>25</v>
      </c>
      <c r="E705" t="s">
        <v>132</v>
      </c>
      <c r="F705">
        <v>2017</v>
      </c>
      <c r="G705" t="s">
        <v>263</v>
      </c>
      <c r="H705">
        <v>25.7</v>
      </c>
      <c r="I705">
        <v>279</v>
      </c>
      <c r="J705" t="s">
        <v>268</v>
      </c>
      <c r="K705">
        <v>12</v>
      </c>
      <c r="L705" s="5">
        <v>45565.95</v>
      </c>
      <c r="M705" t="s">
        <v>329</v>
      </c>
      <c r="N705" t="s">
        <v>372</v>
      </c>
      <c r="O705" s="1">
        <v>5</v>
      </c>
      <c r="P705" s="1" t="str">
        <f>IFERROR(IF(ISNUMBER(Table1[[#This Row],[Safety_Rating2]]), REPT("★", Table1[[#This Row],[Safety_Rating2]]) &amp; REPT("☆", 5-Table1[[#This Row],[Safety_Rating2]]), "Unknown"), "Unknown")</f>
        <v>★★★★★</v>
      </c>
      <c r="Q705" s="1">
        <v>5</v>
      </c>
      <c r="R705">
        <v>6745</v>
      </c>
      <c r="S705">
        <v>4</v>
      </c>
      <c r="T705" s="7">
        <f t="shared" si="10"/>
        <v>307342332.75</v>
      </c>
      <c r="U705" s="3">
        <f>Table1[[#This Row],[Range_km]]/Table1[[#This Row],[Battery_Capacity_kWh]]</f>
        <v>10.85603112840467</v>
      </c>
      <c r="V705" s="4">
        <f>Table1[[#This Row],[Price_USD]]/Table1[[#This Row],[Range_km]]</f>
        <v>163.31881720430107</v>
      </c>
      <c r="W705" s="1" t="str">
        <f>_xlfn.IFS(Table1[[#This Row],[Price_USD]]&gt;80000,"Luxury", Table1[[#This Row],[Price_USD]]&gt;40000,"Premium",Table1[[#This Row],[Price_USD]]&lt;40000,"Budget")</f>
        <v>Premium</v>
      </c>
    </row>
    <row r="706" spans="3:23" x14ac:dyDescent="0.35">
      <c r="C706">
        <v>705</v>
      </c>
      <c r="D706" t="s">
        <v>57</v>
      </c>
      <c r="E706" t="s">
        <v>203</v>
      </c>
      <c r="F706">
        <v>2018</v>
      </c>
      <c r="G706" t="s">
        <v>262</v>
      </c>
      <c r="H706">
        <v>112.7</v>
      </c>
      <c r="I706">
        <v>582</v>
      </c>
      <c r="J706" t="s">
        <v>279</v>
      </c>
      <c r="K706">
        <v>9.5</v>
      </c>
      <c r="L706" s="5">
        <v>65122.01</v>
      </c>
      <c r="M706" t="s">
        <v>286</v>
      </c>
      <c r="N706" t="s">
        <v>345</v>
      </c>
      <c r="O706" s="1">
        <v>2</v>
      </c>
      <c r="P706" s="1" t="str">
        <f>IFERROR(IF(ISNUMBER(Table1[[#This Row],[Safety_Rating2]]), REPT("★", Table1[[#This Row],[Safety_Rating2]]) &amp; REPT("☆", 5-Table1[[#This Row],[Safety_Rating2]]), "Unknown"), "Unknown")</f>
        <v>★★★☆☆</v>
      </c>
      <c r="Q706" s="1">
        <v>3</v>
      </c>
      <c r="R706">
        <v>1769</v>
      </c>
      <c r="S706">
        <v>4</v>
      </c>
      <c r="T706" s="7">
        <f t="shared" ref="T706:T769" si="11">L706*R706</f>
        <v>115200835.69</v>
      </c>
      <c r="U706" s="3">
        <f>Table1[[#This Row],[Range_km]]/Table1[[#This Row],[Battery_Capacity_kWh]]</f>
        <v>5.1641526175687664</v>
      </c>
      <c r="V706" s="4">
        <f>Table1[[#This Row],[Price_USD]]/Table1[[#This Row],[Range_km]]</f>
        <v>111.89348797250859</v>
      </c>
      <c r="W706" s="1" t="str">
        <f>_xlfn.IFS(Table1[[#This Row],[Price_USD]]&gt;80000,"Luxury", Table1[[#This Row],[Price_USD]]&gt;40000,"Premium",Table1[[#This Row],[Price_USD]]&lt;40000,"Budget")</f>
        <v>Premium</v>
      </c>
    </row>
    <row r="707" spans="3:23" x14ac:dyDescent="0.35">
      <c r="C707">
        <v>706</v>
      </c>
      <c r="D707" t="s">
        <v>39</v>
      </c>
      <c r="E707" t="s">
        <v>97</v>
      </c>
      <c r="F707">
        <v>2019</v>
      </c>
      <c r="G707" t="s">
        <v>256</v>
      </c>
      <c r="H707">
        <v>46.5</v>
      </c>
      <c r="I707">
        <v>170</v>
      </c>
      <c r="J707" t="s">
        <v>268</v>
      </c>
      <c r="K707">
        <v>4</v>
      </c>
      <c r="L707" s="5">
        <v>96355.88</v>
      </c>
      <c r="M707" t="s">
        <v>287</v>
      </c>
      <c r="N707" t="s">
        <v>338</v>
      </c>
      <c r="O707" s="1">
        <v>1</v>
      </c>
      <c r="P707" s="1" t="str">
        <f>IFERROR(IF(ISNUMBER(Table1[[#This Row],[Safety_Rating2]]), REPT("★", Table1[[#This Row],[Safety_Rating2]]) &amp; REPT("☆", 5-Table1[[#This Row],[Safety_Rating2]]), "Unknown"), "Unknown")</f>
        <v>★★★★☆</v>
      </c>
      <c r="Q707" s="1">
        <v>4</v>
      </c>
      <c r="R707">
        <v>14868</v>
      </c>
      <c r="S707">
        <v>3</v>
      </c>
      <c r="T707" s="7">
        <f t="shared" si="11"/>
        <v>1432619223.8400002</v>
      </c>
      <c r="U707" s="3">
        <f>Table1[[#This Row],[Range_km]]/Table1[[#This Row],[Battery_Capacity_kWh]]</f>
        <v>3.6559139784946235</v>
      </c>
      <c r="V707" s="4">
        <f>Table1[[#This Row],[Price_USD]]/Table1[[#This Row],[Range_km]]</f>
        <v>566.79929411764704</v>
      </c>
      <c r="W707" s="1" t="str">
        <f>_xlfn.IFS(Table1[[#This Row],[Price_USD]]&gt;80000,"Luxury", Table1[[#This Row],[Price_USD]]&gt;40000,"Premium",Table1[[#This Row],[Price_USD]]&lt;40000,"Budget")</f>
        <v>Luxury</v>
      </c>
    </row>
    <row r="708" spans="3:23" x14ac:dyDescent="0.35">
      <c r="C708">
        <v>707</v>
      </c>
      <c r="D708" t="s">
        <v>43</v>
      </c>
      <c r="E708" t="s">
        <v>103</v>
      </c>
      <c r="F708">
        <v>2015</v>
      </c>
      <c r="G708" t="s">
        <v>263</v>
      </c>
      <c r="H708">
        <v>56.1</v>
      </c>
      <c r="I708">
        <v>296</v>
      </c>
      <c r="J708" t="s">
        <v>273</v>
      </c>
      <c r="K708">
        <v>10</v>
      </c>
      <c r="L708" s="5">
        <v>40139.199999999997</v>
      </c>
      <c r="M708" t="s">
        <v>288</v>
      </c>
      <c r="N708" t="s">
        <v>355</v>
      </c>
      <c r="O708" s="1">
        <v>0</v>
      </c>
      <c r="P708" s="1" t="str">
        <f>IFERROR(IF(ISNUMBER(Table1[[#This Row],[Safety_Rating2]]), REPT("★", Table1[[#This Row],[Safety_Rating2]]) &amp; REPT("☆", 5-Table1[[#This Row],[Safety_Rating2]]), "Unknown"), "Unknown")</f>
        <v>★★★☆☆</v>
      </c>
      <c r="Q708" s="1">
        <v>3</v>
      </c>
      <c r="R708">
        <v>7354</v>
      </c>
      <c r="S708">
        <v>3</v>
      </c>
      <c r="T708" s="7">
        <f t="shared" si="11"/>
        <v>295183676.79999995</v>
      </c>
      <c r="U708" s="3">
        <f>Table1[[#This Row],[Range_km]]/Table1[[#This Row],[Battery_Capacity_kWh]]</f>
        <v>5.2762923351158646</v>
      </c>
      <c r="V708" s="4">
        <f>Table1[[#This Row],[Price_USD]]/Table1[[#This Row],[Range_km]]</f>
        <v>135.60540540540541</v>
      </c>
      <c r="W708" s="1" t="str">
        <f>_xlfn.IFS(Table1[[#This Row],[Price_USD]]&gt;80000,"Luxury", Table1[[#This Row],[Price_USD]]&gt;40000,"Premium",Table1[[#This Row],[Price_USD]]&lt;40000,"Budget")</f>
        <v>Premium</v>
      </c>
    </row>
    <row r="709" spans="3:23" x14ac:dyDescent="0.35">
      <c r="C709">
        <v>708</v>
      </c>
      <c r="D709" t="s">
        <v>18</v>
      </c>
      <c r="E709" t="s">
        <v>231</v>
      </c>
      <c r="F709">
        <v>2025</v>
      </c>
      <c r="G709" t="s">
        <v>253</v>
      </c>
      <c r="H709">
        <v>89.2</v>
      </c>
      <c r="I709">
        <v>438</v>
      </c>
      <c r="J709" t="s">
        <v>273</v>
      </c>
      <c r="K709">
        <v>0.9</v>
      </c>
      <c r="L709" s="5">
        <v>121559.56</v>
      </c>
      <c r="M709" t="s">
        <v>335</v>
      </c>
      <c r="N709" t="s">
        <v>360</v>
      </c>
      <c r="O709" s="1">
        <v>2</v>
      </c>
      <c r="P709" s="1" t="str">
        <f>IFERROR(IF(ISNUMBER(Table1[[#This Row],[Safety_Rating2]]), REPT("★", Table1[[#This Row],[Safety_Rating2]]) &amp; REPT("☆", 5-Table1[[#This Row],[Safety_Rating2]]), "Unknown"), "Unknown")</f>
        <v>★★★★★</v>
      </c>
      <c r="Q709" s="1">
        <v>5</v>
      </c>
      <c r="R709">
        <v>7095</v>
      </c>
      <c r="S709">
        <v>3</v>
      </c>
      <c r="T709" s="7">
        <f t="shared" si="11"/>
        <v>862465078.19999993</v>
      </c>
      <c r="U709" s="3">
        <f>Table1[[#This Row],[Range_km]]/Table1[[#This Row],[Battery_Capacity_kWh]]</f>
        <v>4.9103139013452912</v>
      </c>
      <c r="V709" s="4">
        <f>Table1[[#This Row],[Price_USD]]/Table1[[#This Row],[Range_km]]</f>
        <v>277.53324200913244</v>
      </c>
      <c r="W709" s="1" t="str">
        <f>_xlfn.IFS(Table1[[#This Row],[Price_USD]]&gt;80000,"Luxury", Table1[[#This Row],[Price_USD]]&gt;40000,"Premium",Table1[[#This Row],[Price_USD]]&lt;40000,"Budget")</f>
        <v>Luxury</v>
      </c>
    </row>
    <row r="710" spans="3:23" x14ac:dyDescent="0.35">
      <c r="C710">
        <v>709</v>
      </c>
      <c r="D710" t="s">
        <v>68</v>
      </c>
      <c r="E710" t="s">
        <v>214</v>
      </c>
      <c r="F710">
        <v>2021</v>
      </c>
      <c r="G710" t="s">
        <v>264</v>
      </c>
      <c r="H710">
        <v>114.8</v>
      </c>
      <c r="I710">
        <v>476</v>
      </c>
      <c r="J710" t="s">
        <v>267</v>
      </c>
      <c r="K710">
        <v>9.8000000000000007</v>
      </c>
      <c r="L710" s="5">
        <v>96395.3</v>
      </c>
      <c r="M710" t="s">
        <v>330</v>
      </c>
      <c r="N710" t="s">
        <v>375</v>
      </c>
      <c r="O710" s="1">
        <v>4</v>
      </c>
      <c r="P710" s="1" t="str">
        <f>IFERROR(IF(ISNUMBER(Table1[[#This Row],[Safety_Rating2]]), REPT("★", Table1[[#This Row],[Safety_Rating2]]) &amp; REPT("☆", 5-Table1[[#This Row],[Safety_Rating2]]), "Unknown"), "Unknown")</f>
        <v>★★★★★</v>
      </c>
      <c r="Q710" s="1">
        <v>5</v>
      </c>
      <c r="R710">
        <v>17003</v>
      </c>
      <c r="S710">
        <v>4</v>
      </c>
      <c r="T710" s="7">
        <f t="shared" si="11"/>
        <v>1639009285.9000001</v>
      </c>
      <c r="U710" s="3">
        <f>Table1[[#This Row],[Range_km]]/Table1[[#This Row],[Battery_Capacity_kWh]]</f>
        <v>4.1463414634146343</v>
      </c>
      <c r="V710" s="4">
        <f>Table1[[#This Row],[Price_USD]]/Table1[[#This Row],[Range_km]]</f>
        <v>202.51113445378152</v>
      </c>
      <c r="W710" s="1" t="str">
        <f>_xlfn.IFS(Table1[[#This Row],[Price_USD]]&gt;80000,"Luxury", Table1[[#This Row],[Price_USD]]&gt;40000,"Premium",Table1[[#This Row],[Price_USD]]&lt;40000,"Budget")</f>
        <v>Luxury</v>
      </c>
    </row>
    <row r="711" spans="3:23" x14ac:dyDescent="0.35">
      <c r="C711">
        <v>710</v>
      </c>
      <c r="D711" t="s">
        <v>58</v>
      </c>
      <c r="E711" t="s">
        <v>172</v>
      </c>
      <c r="F711">
        <v>2022</v>
      </c>
      <c r="G711" t="s">
        <v>250</v>
      </c>
      <c r="H711">
        <v>149</v>
      </c>
      <c r="I711">
        <v>221</v>
      </c>
      <c r="J711" t="s">
        <v>265</v>
      </c>
      <c r="K711">
        <v>10.9</v>
      </c>
      <c r="L711" s="5">
        <v>63684.02</v>
      </c>
      <c r="M711" t="s">
        <v>300</v>
      </c>
      <c r="N711" t="s">
        <v>358</v>
      </c>
      <c r="O711" s="2" t="s">
        <v>376</v>
      </c>
      <c r="P711" s="1" t="str">
        <f>IFERROR(IF(ISNUMBER(Table1[[#This Row],[Safety_Rating2]]), REPT("★", Table1[[#This Row],[Safety_Rating2]]) &amp; REPT("☆", 5-Table1[[#This Row],[Safety_Rating2]]), "Unknown"), "Unknown")</f>
        <v>★★★★☆</v>
      </c>
      <c r="Q711" s="1">
        <v>4</v>
      </c>
      <c r="R711">
        <v>18713</v>
      </c>
      <c r="S711">
        <v>4</v>
      </c>
      <c r="T711" s="7">
        <f t="shared" si="11"/>
        <v>1191719066.26</v>
      </c>
      <c r="U711" s="3">
        <f>Table1[[#This Row],[Range_km]]/Table1[[#This Row],[Battery_Capacity_kWh]]</f>
        <v>1.4832214765100671</v>
      </c>
      <c r="V711" s="4">
        <f>Table1[[#This Row],[Price_USD]]/Table1[[#This Row],[Range_km]]</f>
        <v>288.16298642533934</v>
      </c>
      <c r="W711" s="1" t="str">
        <f>_xlfn.IFS(Table1[[#This Row],[Price_USD]]&gt;80000,"Luxury", Table1[[#This Row],[Price_USD]]&gt;40000,"Premium",Table1[[#This Row],[Price_USD]]&lt;40000,"Budget")</f>
        <v>Premium</v>
      </c>
    </row>
    <row r="712" spans="3:23" x14ac:dyDescent="0.35">
      <c r="C712">
        <v>711</v>
      </c>
      <c r="D712" t="s">
        <v>35</v>
      </c>
      <c r="E712" t="s">
        <v>209</v>
      </c>
      <c r="F712">
        <v>2019</v>
      </c>
      <c r="G712" t="s">
        <v>261</v>
      </c>
      <c r="H712">
        <v>54.9</v>
      </c>
      <c r="I712">
        <v>228</v>
      </c>
      <c r="J712" t="s">
        <v>275</v>
      </c>
      <c r="K712">
        <v>1.9</v>
      </c>
      <c r="L712" s="5">
        <v>98212.93</v>
      </c>
      <c r="M712" t="s">
        <v>307</v>
      </c>
      <c r="N712" t="s">
        <v>364</v>
      </c>
      <c r="O712" s="1">
        <v>3</v>
      </c>
      <c r="P712" s="1" t="str">
        <f>IFERROR(IF(ISNUMBER(Table1[[#This Row],[Safety_Rating2]]), REPT("★", Table1[[#This Row],[Safety_Rating2]]) &amp; REPT("☆", 5-Table1[[#This Row],[Safety_Rating2]]), "Unknown"), "Unknown")</f>
        <v>★★★★☆</v>
      </c>
      <c r="Q712" s="1">
        <v>4</v>
      </c>
      <c r="R712">
        <v>1212</v>
      </c>
      <c r="S712">
        <v>4</v>
      </c>
      <c r="T712" s="7">
        <f t="shared" si="11"/>
        <v>119034071.16</v>
      </c>
      <c r="U712" s="3">
        <f>Table1[[#This Row],[Range_km]]/Table1[[#This Row],[Battery_Capacity_kWh]]</f>
        <v>4.1530054644808745</v>
      </c>
      <c r="V712" s="4">
        <f>Table1[[#This Row],[Price_USD]]/Table1[[#This Row],[Range_km]]</f>
        <v>430.75846491228066</v>
      </c>
      <c r="W712" s="1" t="str">
        <f>_xlfn.IFS(Table1[[#This Row],[Price_USD]]&gt;80000,"Luxury", Table1[[#This Row],[Price_USD]]&gt;40000,"Premium",Table1[[#This Row],[Price_USD]]&lt;40000,"Budget")</f>
        <v>Luxury</v>
      </c>
    </row>
    <row r="713" spans="3:23" x14ac:dyDescent="0.35">
      <c r="C713">
        <v>712</v>
      </c>
      <c r="D713" t="s">
        <v>48</v>
      </c>
      <c r="E713" t="s">
        <v>207</v>
      </c>
      <c r="F713">
        <v>2023</v>
      </c>
      <c r="G713" t="s">
        <v>252</v>
      </c>
      <c r="H713">
        <v>73.099999999999994</v>
      </c>
      <c r="I713">
        <v>396</v>
      </c>
      <c r="J713" t="s">
        <v>280</v>
      </c>
      <c r="K713">
        <v>3.7</v>
      </c>
      <c r="L713" s="5">
        <v>103239.42</v>
      </c>
      <c r="M713" t="s">
        <v>307</v>
      </c>
      <c r="N713" t="s">
        <v>348</v>
      </c>
      <c r="O713" s="1">
        <v>2</v>
      </c>
      <c r="P713" s="1" t="str">
        <f>IFERROR(IF(ISNUMBER(Table1[[#This Row],[Safety_Rating2]]), REPT("★", Table1[[#This Row],[Safety_Rating2]]) &amp; REPT("☆", 5-Table1[[#This Row],[Safety_Rating2]]), "Unknown"), "Unknown")</f>
        <v>★★★★☆</v>
      </c>
      <c r="Q713" s="1">
        <v>4</v>
      </c>
      <c r="R713">
        <v>4168</v>
      </c>
      <c r="S713">
        <v>3</v>
      </c>
      <c r="T713" s="7">
        <f t="shared" si="11"/>
        <v>430301902.56</v>
      </c>
      <c r="U713" s="3">
        <f>Table1[[#This Row],[Range_km]]/Table1[[#This Row],[Battery_Capacity_kWh]]</f>
        <v>5.4172366621067036</v>
      </c>
      <c r="V713" s="4">
        <f>Table1[[#This Row],[Price_USD]]/Table1[[#This Row],[Range_km]]</f>
        <v>260.70560606060604</v>
      </c>
      <c r="W713" s="1" t="str">
        <f>_xlfn.IFS(Table1[[#This Row],[Price_USD]]&gt;80000,"Luxury", Table1[[#This Row],[Price_USD]]&gt;40000,"Premium",Table1[[#This Row],[Price_USD]]&lt;40000,"Budget")</f>
        <v>Luxury</v>
      </c>
    </row>
    <row r="714" spans="3:23" x14ac:dyDescent="0.35">
      <c r="C714">
        <v>713</v>
      </c>
      <c r="D714" t="s">
        <v>16</v>
      </c>
      <c r="E714" t="s">
        <v>69</v>
      </c>
      <c r="F714">
        <v>2017</v>
      </c>
      <c r="G714" t="s">
        <v>251</v>
      </c>
      <c r="H714">
        <v>100.3</v>
      </c>
      <c r="I714">
        <v>125</v>
      </c>
      <c r="J714" t="s">
        <v>268</v>
      </c>
      <c r="K714">
        <v>1.8</v>
      </c>
      <c r="L714" s="5">
        <v>34620.21</v>
      </c>
      <c r="M714" t="s">
        <v>300</v>
      </c>
      <c r="N714" t="s">
        <v>371</v>
      </c>
      <c r="O714" s="1">
        <v>4</v>
      </c>
      <c r="P714" s="1" t="str">
        <f>IFERROR(IF(ISNUMBER(Table1[[#This Row],[Safety_Rating2]]), REPT("★", Table1[[#This Row],[Safety_Rating2]]) &amp; REPT("☆", 5-Table1[[#This Row],[Safety_Rating2]]), "Unknown"), "Unknown")</f>
        <v>★★★☆☆</v>
      </c>
      <c r="Q714" s="1">
        <v>3</v>
      </c>
      <c r="R714">
        <v>1992</v>
      </c>
      <c r="S714">
        <v>5</v>
      </c>
      <c r="T714" s="7">
        <f t="shared" si="11"/>
        <v>68963458.319999993</v>
      </c>
      <c r="U714" s="3">
        <f>Table1[[#This Row],[Range_km]]/Table1[[#This Row],[Battery_Capacity_kWh]]</f>
        <v>1.2462612163509472</v>
      </c>
      <c r="V714" s="4">
        <f>Table1[[#This Row],[Price_USD]]/Table1[[#This Row],[Range_km]]</f>
        <v>276.96168</v>
      </c>
      <c r="W714" s="1" t="str">
        <f>_xlfn.IFS(Table1[[#This Row],[Price_USD]]&gt;80000,"Luxury", Table1[[#This Row],[Price_USD]]&gt;40000,"Premium",Table1[[#This Row],[Price_USD]]&lt;40000,"Budget")</f>
        <v>Budget</v>
      </c>
    </row>
    <row r="715" spans="3:23" x14ac:dyDescent="0.35">
      <c r="C715">
        <v>714</v>
      </c>
      <c r="D715" t="s">
        <v>50</v>
      </c>
      <c r="E715" t="s">
        <v>116</v>
      </c>
      <c r="F715">
        <v>2015</v>
      </c>
      <c r="G715" t="s">
        <v>257</v>
      </c>
      <c r="H715">
        <v>129.80000000000001</v>
      </c>
      <c r="I715">
        <v>534</v>
      </c>
      <c r="J715" t="s">
        <v>279</v>
      </c>
      <c r="K715">
        <v>6.7</v>
      </c>
      <c r="L715" s="5">
        <v>35367.97</v>
      </c>
      <c r="M715" t="s">
        <v>298</v>
      </c>
      <c r="N715" t="s">
        <v>370</v>
      </c>
      <c r="O715" s="2" t="s">
        <v>376</v>
      </c>
      <c r="P715" s="1" t="str">
        <f>IFERROR(IF(ISNUMBER(Table1[[#This Row],[Safety_Rating2]]), REPT("★", Table1[[#This Row],[Safety_Rating2]]) &amp; REPT("☆", 5-Table1[[#This Row],[Safety_Rating2]]), "Unknown"), "Unknown")</f>
        <v>★★★☆☆</v>
      </c>
      <c r="Q715" s="1">
        <v>3</v>
      </c>
      <c r="R715">
        <v>7765</v>
      </c>
      <c r="S715">
        <v>3</v>
      </c>
      <c r="T715" s="7">
        <f t="shared" si="11"/>
        <v>274632287.05000001</v>
      </c>
      <c r="U715" s="3">
        <f>Table1[[#This Row],[Range_km]]/Table1[[#This Row],[Battery_Capacity_kWh]]</f>
        <v>4.1140215716486903</v>
      </c>
      <c r="V715" s="4">
        <f>Table1[[#This Row],[Price_USD]]/Table1[[#This Row],[Range_km]]</f>
        <v>66.232153558052431</v>
      </c>
      <c r="W715" s="1" t="str">
        <f>_xlfn.IFS(Table1[[#This Row],[Price_USD]]&gt;80000,"Luxury", Table1[[#This Row],[Price_USD]]&gt;40000,"Premium",Table1[[#This Row],[Price_USD]]&lt;40000,"Budget")</f>
        <v>Budget</v>
      </c>
    </row>
    <row r="716" spans="3:23" x14ac:dyDescent="0.35">
      <c r="C716">
        <v>715</v>
      </c>
      <c r="D716" t="s">
        <v>24</v>
      </c>
      <c r="E716" t="s">
        <v>77</v>
      </c>
      <c r="F716">
        <v>2025</v>
      </c>
      <c r="G716" t="s">
        <v>253</v>
      </c>
      <c r="H716">
        <v>29.3</v>
      </c>
      <c r="I716">
        <v>318</v>
      </c>
      <c r="J716" t="s">
        <v>273</v>
      </c>
      <c r="K716">
        <v>2.1</v>
      </c>
      <c r="L716" s="5">
        <v>69184.87</v>
      </c>
      <c r="M716" t="s">
        <v>295</v>
      </c>
      <c r="N716" t="s">
        <v>338</v>
      </c>
      <c r="O716" s="1">
        <v>3</v>
      </c>
      <c r="P716" s="1" t="str">
        <f>IFERROR(IF(ISNUMBER(Table1[[#This Row],[Safety_Rating2]]), REPT("★", Table1[[#This Row],[Safety_Rating2]]) &amp; REPT("☆", 5-Table1[[#This Row],[Safety_Rating2]]), "Unknown"), "Unknown")</f>
        <v>★★★★☆</v>
      </c>
      <c r="Q716" s="1">
        <v>4</v>
      </c>
      <c r="R716">
        <v>1020</v>
      </c>
      <c r="S716">
        <v>3</v>
      </c>
      <c r="T716" s="7">
        <f t="shared" si="11"/>
        <v>70568567.399999991</v>
      </c>
      <c r="U716" s="3">
        <f>Table1[[#This Row],[Range_km]]/Table1[[#This Row],[Battery_Capacity_kWh]]</f>
        <v>10.853242320819112</v>
      </c>
      <c r="V716" s="4">
        <f>Table1[[#This Row],[Price_USD]]/Table1[[#This Row],[Range_km]]</f>
        <v>217.56248427672955</v>
      </c>
      <c r="W716" s="1" t="str">
        <f>_xlfn.IFS(Table1[[#This Row],[Price_USD]]&gt;80000,"Luxury", Table1[[#This Row],[Price_USD]]&gt;40000,"Premium",Table1[[#This Row],[Price_USD]]&lt;40000,"Budget")</f>
        <v>Premium</v>
      </c>
    </row>
    <row r="717" spans="3:23" x14ac:dyDescent="0.35">
      <c r="C717">
        <v>716</v>
      </c>
      <c r="D717" t="s">
        <v>52</v>
      </c>
      <c r="E717" t="s">
        <v>119</v>
      </c>
      <c r="F717">
        <v>2019</v>
      </c>
      <c r="G717" t="s">
        <v>255</v>
      </c>
      <c r="H717">
        <v>39.5</v>
      </c>
      <c r="I717">
        <v>402</v>
      </c>
      <c r="J717" t="s">
        <v>275</v>
      </c>
      <c r="K717">
        <v>1.7</v>
      </c>
      <c r="L717" s="5">
        <v>55377.56</v>
      </c>
      <c r="M717" t="s">
        <v>307</v>
      </c>
      <c r="N717" t="s">
        <v>371</v>
      </c>
      <c r="O717" s="1">
        <v>5</v>
      </c>
      <c r="P717" s="1" t="str">
        <f>IFERROR(IF(ISNUMBER(Table1[[#This Row],[Safety_Rating2]]), REPT("★", Table1[[#This Row],[Safety_Rating2]]) &amp; REPT("☆", 5-Table1[[#This Row],[Safety_Rating2]]), "Unknown"), "Unknown")</f>
        <v>★★★★☆</v>
      </c>
      <c r="Q717" s="1">
        <v>4</v>
      </c>
      <c r="R717">
        <v>7040</v>
      </c>
      <c r="S717">
        <v>4</v>
      </c>
      <c r="T717" s="7">
        <f t="shared" si="11"/>
        <v>389858022.39999998</v>
      </c>
      <c r="U717" s="3">
        <f>Table1[[#This Row],[Range_km]]/Table1[[#This Row],[Battery_Capacity_kWh]]</f>
        <v>10.177215189873417</v>
      </c>
      <c r="V717" s="4">
        <f>Table1[[#This Row],[Price_USD]]/Table1[[#This Row],[Range_km]]</f>
        <v>137.75512437810946</v>
      </c>
      <c r="W717" s="1" t="str">
        <f>_xlfn.IFS(Table1[[#This Row],[Price_USD]]&gt;80000,"Luxury", Table1[[#This Row],[Price_USD]]&gt;40000,"Premium",Table1[[#This Row],[Price_USD]]&lt;40000,"Budget")</f>
        <v>Premium</v>
      </c>
    </row>
    <row r="718" spans="3:23" x14ac:dyDescent="0.35">
      <c r="C718">
        <v>717</v>
      </c>
      <c r="D718" t="s">
        <v>21</v>
      </c>
      <c r="E718" t="s">
        <v>230</v>
      </c>
      <c r="F718">
        <v>2025</v>
      </c>
      <c r="G718" t="s">
        <v>250</v>
      </c>
      <c r="H718">
        <v>39.5</v>
      </c>
      <c r="I718">
        <v>490</v>
      </c>
      <c r="J718" t="s">
        <v>280</v>
      </c>
      <c r="K718">
        <v>11.5</v>
      </c>
      <c r="L718" s="5">
        <v>145035.01999999999</v>
      </c>
      <c r="M718" t="s">
        <v>299</v>
      </c>
      <c r="N718" t="s">
        <v>368</v>
      </c>
      <c r="O718" s="1">
        <v>4</v>
      </c>
      <c r="P718" s="1" t="str">
        <f>IFERROR(IF(ISNUMBER(Table1[[#This Row],[Safety_Rating2]]), REPT("★", Table1[[#This Row],[Safety_Rating2]]) &amp; REPT("☆", 5-Table1[[#This Row],[Safety_Rating2]]), "Unknown"), "Unknown")</f>
        <v>★★★★★</v>
      </c>
      <c r="Q718" s="1">
        <v>5</v>
      </c>
      <c r="R718">
        <v>3972</v>
      </c>
      <c r="S718">
        <v>5</v>
      </c>
      <c r="T718" s="7">
        <f t="shared" si="11"/>
        <v>576079099.43999994</v>
      </c>
      <c r="U718" s="3">
        <f>Table1[[#This Row],[Range_km]]/Table1[[#This Row],[Battery_Capacity_kWh]]</f>
        <v>12.405063291139241</v>
      </c>
      <c r="V718" s="4">
        <f>Table1[[#This Row],[Price_USD]]/Table1[[#This Row],[Range_km]]</f>
        <v>295.98983673469388</v>
      </c>
      <c r="W718" s="1" t="str">
        <f>_xlfn.IFS(Table1[[#This Row],[Price_USD]]&gt;80000,"Luxury", Table1[[#This Row],[Price_USD]]&gt;40000,"Premium",Table1[[#This Row],[Price_USD]]&lt;40000,"Budget")</f>
        <v>Luxury</v>
      </c>
    </row>
    <row r="719" spans="3:23" x14ac:dyDescent="0.35">
      <c r="C719">
        <v>718</v>
      </c>
      <c r="D719" t="s">
        <v>29</v>
      </c>
      <c r="E719" t="s">
        <v>82</v>
      </c>
      <c r="F719">
        <v>2024</v>
      </c>
      <c r="G719" t="s">
        <v>262</v>
      </c>
      <c r="H719">
        <v>105.7</v>
      </c>
      <c r="I719">
        <v>366</v>
      </c>
      <c r="J719" t="s">
        <v>266</v>
      </c>
      <c r="K719">
        <v>4.0999999999999996</v>
      </c>
      <c r="L719" s="5">
        <v>53402.83</v>
      </c>
      <c r="M719" t="s">
        <v>290</v>
      </c>
      <c r="N719" t="s">
        <v>375</v>
      </c>
      <c r="O719" s="1">
        <v>2</v>
      </c>
      <c r="P719" s="1" t="str">
        <f>IFERROR(IF(ISNUMBER(Table1[[#This Row],[Safety_Rating2]]), REPT("★", Table1[[#This Row],[Safety_Rating2]]) &amp; REPT("☆", 5-Table1[[#This Row],[Safety_Rating2]]), "Unknown"), "Unknown")</f>
        <v>★★★★☆</v>
      </c>
      <c r="Q719" s="1">
        <v>4</v>
      </c>
      <c r="R719">
        <v>7565</v>
      </c>
      <c r="S719">
        <v>4</v>
      </c>
      <c r="T719" s="7">
        <f t="shared" si="11"/>
        <v>403992408.94999999</v>
      </c>
      <c r="U719" s="3">
        <f>Table1[[#This Row],[Range_km]]/Table1[[#This Row],[Battery_Capacity_kWh]]</f>
        <v>3.4626300851466412</v>
      </c>
      <c r="V719" s="4">
        <f>Table1[[#This Row],[Price_USD]]/Table1[[#This Row],[Range_km]]</f>
        <v>145.90937158469947</v>
      </c>
      <c r="W719" s="1" t="str">
        <f>_xlfn.IFS(Table1[[#This Row],[Price_USD]]&gt;80000,"Luxury", Table1[[#This Row],[Price_USD]]&gt;40000,"Premium",Table1[[#This Row],[Price_USD]]&lt;40000,"Budget")</f>
        <v>Premium</v>
      </c>
    </row>
    <row r="720" spans="3:23" x14ac:dyDescent="0.35">
      <c r="C720">
        <v>719</v>
      </c>
      <c r="D720" t="s">
        <v>24</v>
      </c>
      <c r="E720" t="s">
        <v>77</v>
      </c>
      <c r="F720">
        <v>2018</v>
      </c>
      <c r="G720" t="s">
        <v>262</v>
      </c>
      <c r="H720">
        <v>115.3</v>
      </c>
      <c r="I720">
        <v>550</v>
      </c>
      <c r="J720" t="s">
        <v>274</v>
      </c>
      <c r="K720">
        <v>4.7</v>
      </c>
      <c r="L720" s="5">
        <v>72238.149999999994</v>
      </c>
      <c r="M720" t="s">
        <v>328</v>
      </c>
      <c r="N720" t="s">
        <v>348</v>
      </c>
      <c r="O720" s="1">
        <v>5</v>
      </c>
      <c r="P720" s="1" t="str">
        <f>IFERROR(IF(ISNUMBER(Table1[[#This Row],[Safety_Rating2]]), REPT("★", Table1[[#This Row],[Safety_Rating2]]) &amp; REPT("☆", 5-Table1[[#This Row],[Safety_Rating2]]), "Unknown"), "Unknown")</f>
        <v>★★★★☆</v>
      </c>
      <c r="Q720" s="1">
        <v>4</v>
      </c>
      <c r="R720">
        <v>7528</v>
      </c>
      <c r="S720">
        <v>5</v>
      </c>
      <c r="T720" s="7">
        <f t="shared" si="11"/>
        <v>543808793.19999993</v>
      </c>
      <c r="U720" s="3">
        <f>Table1[[#This Row],[Range_km]]/Table1[[#This Row],[Battery_Capacity_kWh]]</f>
        <v>4.7701647875108417</v>
      </c>
      <c r="V720" s="4">
        <f>Table1[[#This Row],[Price_USD]]/Table1[[#This Row],[Range_km]]</f>
        <v>131.3420909090909</v>
      </c>
      <c r="W720" s="1" t="str">
        <f>_xlfn.IFS(Table1[[#This Row],[Price_USD]]&gt;80000,"Luxury", Table1[[#This Row],[Price_USD]]&gt;40000,"Premium",Table1[[#This Row],[Price_USD]]&lt;40000,"Budget")</f>
        <v>Premium</v>
      </c>
    </row>
    <row r="721" spans="3:23" x14ac:dyDescent="0.35">
      <c r="C721">
        <v>720</v>
      </c>
      <c r="D721" t="s">
        <v>62</v>
      </c>
      <c r="E721" t="s">
        <v>183</v>
      </c>
      <c r="F721">
        <v>2023</v>
      </c>
      <c r="G721" t="s">
        <v>252</v>
      </c>
      <c r="H721">
        <v>120.9</v>
      </c>
      <c r="I721">
        <v>308</v>
      </c>
      <c r="J721" t="s">
        <v>265</v>
      </c>
      <c r="K721">
        <v>7.5</v>
      </c>
      <c r="L721" s="5">
        <v>125502.71</v>
      </c>
      <c r="M721" t="s">
        <v>323</v>
      </c>
      <c r="N721" t="s">
        <v>347</v>
      </c>
      <c r="O721" s="2" t="s">
        <v>376</v>
      </c>
      <c r="P721" s="1" t="str">
        <f>IFERROR(IF(ISNUMBER(Table1[[#This Row],[Safety_Rating2]]), REPT("★", Table1[[#This Row],[Safety_Rating2]]) &amp; REPT("☆", 5-Table1[[#This Row],[Safety_Rating2]]), "Unknown"), "Unknown")</f>
        <v>★★★☆☆</v>
      </c>
      <c r="Q721" s="1">
        <v>3</v>
      </c>
      <c r="R721">
        <v>18874</v>
      </c>
      <c r="S721">
        <v>4</v>
      </c>
      <c r="T721" s="7">
        <f t="shared" si="11"/>
        <v>2368738148.54</v>
      </c>
      <c r="U721" s="3">
        <f>Table1[[#This Row],[Range_km]]/Table1[[#This Row],[Battery_Capacity_kWh]]</f>
        <v>2.5475599669148057</v>
      </c>
      <c r="V721" s="4">
        <f>Table1[[#This Row],[Price_USD]]/Table1[[#This Row],[Range_km]]</f>
        <v>407.47633116883117</v>
      </c>
      <c r="W721" s="1" t="str">
        <f>_xlfn.IFS(Table1[[#This Row],[Price_USD]]&gt;80000,"Luxury", Table1[[#This Row],[Price_USD]]&gt;40000,"Premium",Table1[[#This Row],[Price_USD]]&lt;40000,"Budget")</f>
        <v>Luxury</v>
      </c>
    </row>
    <row r="722" spans="3:23" x14ac:dyDescent="0.35">
      <c r="C722">
        <v>721</v>
      </c>
      <c r="D722" t="s">
        <v>16</v>
      </c>
      <c r="E722" t="s">
        <v>69</v>
      </c>
      <c r="F722">
        <v>2017</v>
      </c>
      <c r="G722" t="s">
        <v>255</v>
      </c>
      <c r="H722">
        <v>79</v>
      </c>
      <c r="I722">
        <v>185</v>
      </c>
      <c r="J722" t="s">
        <v>272</v>
      </c>
      <c r="K722">
        <v>5.3</v>
      </c>
      <c r="L722" s="5">
        <v>121861.15</v>
      </c>
      <c r="M722" t="s">
        <v>292</v>
      </c>
      <c r="N722" t="s">
        <v>372</v>
      </c>
      <c r="O722" s="1">
        <v>1</v>
      </c>
      <c r="P722" s="1" t="str">
        <f>IFERROR(IF(ISNUMBER(Table1[[#This Row],[Safety_Rating2]]), REPT("★", Table1[[#This Row],[Safety_Rating2]]) &amp; REPT("☆", 5-Table1[[#This Row],[Safety_Rating2]]), "Unknown"), "Unknown")</f>
        <v>★★★☆☆</v>
      </c>
      <c r="Q722" s="1">
        <v>3</v>
      </c>
      <c r="R722">
        <v>5470</v>
      </c>
      <c r="S722">
        <v>3</v>
      </c>
      <c r="T722" s="7">
        <f t="shared" si="11"/>
        <v>666580490.5</v>
      </c>
      <c r="U722" s="3">
        <f>Table1[[#This Row],[Range_km]]/Table1[[#This Row],[Battery_Capacity_kWh]]</f>
        <v>2.3417721518987342</v>
      </c>
      <c r="V722" s="4">
        <f>Table1[[#This Row],[Price_USD]]/Table1[[#This Row],[Range_km]]</f>
        <v>658.70891891891893</v>
      </c>
      <c r="W722" s="1" t="str">
        <f>_xlfn.IFS(Table1[[#This Row],[Price_USD]]&gt;80000,"Luxury", Table1[[#This Row],[Price_USD]]&gt;40000,"Premium",Table1[[#This Row],[Price_USD]]&lt;40000,"Budget")</f>
        <v>Luxury</v>
      </c>
    </row>
    <row r="723" spans="3:23" x14ac:dyDescent="0.35">
      <c r="C723">
        <v>722</v>
      </c>
      <c r="D723" t="s">
        <v>25</v>
      </c>
      <c r="E723" t="s">
        <v>153</v>
      </c>
      <c r="F723">
        <v>2023</v>
      </c>
      <c r="G723" t="s">
        <v>255</v>
      </c>
      <c r="H723">
        <v>70.5</v>
      </c>
      <c r="I723">
        <v>316</v>
      </c>
      <c r="J723" t="s">
        <v>279</v>
      </c>
      <c r="K723">
        <v>2</v>
      </c>
      <c r="L723" s="5">
        <v>113631.44</v>
      </c>
      <c r="M723" t="s">
        <v>298</v>
      </c>
      <c r="N723" t="s">
        <v>375</v>
      </c>
      <c r="O723" s="2" t="s">
        <v>376</v>
      </c>
      <c r="P723" s="1" t="str">
        <f>IFERROR(IF(ISNUMBER(Table1[[#This Row],[Safety_Rating2]]), REPT("★", Table1[[#This Row],[Safety_Rating2]]) &amp; REPT("☆", 5-Table1[[#This Row],[Safety_Rating2]]), "Unknown"), "Unknown")</f>
        <v>★★★★★</v>
      </c>
      <c r="Q723" s="1">
        <v>5</v>
      </c>
      <c r="R723">
        <v>19947</v>
      </c>
      <c r="S723">
        <v>5</v>
      </c>
      <c r="T723" s="7">
        <f t="shared" si="11"/>
        <v>2266606333.6799998</v>
      </c>
      <c r="U723" s="3">
        <f>Table1[[#This Row],[Range_km]]/Table1[[#This Row],[Battery_Capacity_kWh]]</f>
        <v>4.4822695035460995</v>
      </c>
      <c r="V723" s="4">
        <f>Table1[[#This Row],[Price_USD]]/Table1[[#This Row],[Range_km]]</f>
        <v>359.59316455696205</v>
      </c>
      <c r="W723" s="1" t="str">
        <f>_xlfn.IFS(Table1[[#This Row],[Price_USD]]&gt;80000,"Luxury", Table1[[#This Row],[Price_USD]]&gt;40000,"Premium",Table1[[#This Row],[Price_USD]]&lt;40000,"Budget")</f>
        <v>Luxury</v>
      </c>
    </row>
    <row r="724" spans="3:23" x14ac:dyDescent="0.35">
      <c r="C724">
        <v>723</v>
      </c>
      <c r="D724" t="s">
        <v>51</v>
      </c>
      <c r="E724" t="s">
        <v>117</v>
      </c>
      <c r="F724">
        <v>2016</v>
      </c>
      <c r="G724" t="s">
        <v>250</v>
      </c>
      <c r="H724">
        <v>139.69999999999999</v>
      </c>
      <c r="I724">
        <v>586</v>
      </c>
      <c r="J724" t="s">
        <v>266</v>
      </c>
      <c r="K724">
        <v>11</v>
      </c>
      <c r="L724" s="5">
        <v>105699.84</v>
      </c>
      <c r="M724" t="s">
        <v>333</v>
      </c>
      <c r="N724" t="s">
        <v>369</v>
      </c>
      <c r="O724" s="1">
        <v>3</v>
      </c>
      <c r="P724" s="1" t="str">
        <f>IFERROR(IF(ISNUMBER(Table1[[#This Row],[Safety_Rating2]]), REPT("★", Table1[[#This Row],[Safety_Rating2]]) &amp; REPT("☆", 5-Table1[[#This Row],[Safety_Rating2]]), "Unknown"), "Unknown")</f>
        <v>★★★★★</v>
      </c>
      <c r="Q724" s="1">
        <v>5</v>
      </c>
      <c r="R724">
        <v>19318</v>
      </c>
      <c r="S724">
        <v>5</v>
      </c>
      <c r="T724" s="7">
        <f t="shared" si="11"/>
        <v>2041909509.1199999</v>
      </c>
      <c r="U724" s="3">
        <f>Table1[[#This Row],[Range_km]]/Table1[[#This Row],[Battery_Capacity_kWh]]</f>
        <v>4.1947029348604152</v>
      </c>
      <c r="V724" s="4">
        <f>Table1[[#This Row],[Price_USD]]/Table1[[#This Row],[Range_km]]</f>
        <v>180.37515358361773</v>
      </c>
      <c r="W724" s="1" t="str">
        <f>_xlfn.IFS(Table1[[#This Row],[Price_USD]]&gt;80000,"Luxury", Table1[[#This Row],[Price_USD]]&gt;40000,"Premium",Table1[[#This Row],[Price_USD]]&lt;40000,"Budget")</f>
        <v>Luxury</v>
      </c>
    </row>
    <row r="725" spans="3:23" x14ac:dyDescent="0.35">
      <c r="C725">
        <v>724</v>
      </c>
      <c r="D725" t="s">
        <v>55</v>
      </c>
      <c r="E725" t="s">
        <v>241</v>
      </c>
      <c r="F725">
        <v>2015</v>
      </c>
      <c r="G725" t="s">
        <v>259</v>
      </c>
      <c r="H725">
        <v>97.1</v>
      </c>
      <c r="I725">
        <v>445</v>
      </c>
      <c r="J725" t="s">
        <v>266</v>
      </c>
      <c r="K725">
        <v>4.9000000000000004</v>
      </c>
      <c r="L725" s="5">
        <v>82630.44</v>
      </c>
      <c r="M725" t="s">
        <v>328</v>
      </c>
      <c r="N725" t="s">
        <v>366</v>
      </c>
      <c r="O725" s="1">
        <v>0</v>
      </c>
      <c r="P725" s="1" t="str">
        <f>IFERROR(IF(ISNUMBER(Table1[[#This Row],[Safety_Rating2]]), REPT("★", Table1[[#This Row],[Safety_Rating2]]) &amp; REPT("☆", 5-Table1[[#This Row],[Safety_Rating2]]), "Unknown"), "Unknown")</f>
        <v>★★★☆☆</v>
      </c>
      <c r="Q725" s="1">
        <v>3</v>
      </c>
      <c r="R725">
        <v>18485</v>
      </c>
      <c r="S725">
        <v>5</v>
      </c>
      <c r="T725" s="7">
        <f t="shared" si="11"/>
        <v>1527423683.4000001</v>
      </c>
      <c r="U725" s="3">
        <f>Table1[[#This Row],[Range_km]]/Table1[[#This Row],[Battery_Capacity_kWh]]</f>
        <v>4.5829042224510816</v>
      </c>
      <c r="V725" s="4">
        <f>Table1[[#This Row],[Price_USD]]/Table1[[#This Row],[Range_km]]</f>
        <v>185.68638202247192</v>
      </c>
      <c r="W725" s="1" t="str">
        <f>_xlfn.IFS(Table1[[#This Row],[Price_USD]]&gt;80000,"Luxury", Table1[[#This Row],[Price_USD]]&gt;40000,"Premium",Table1[[#This Row],[Price_USD]]&lt;40000,"Budget")</f>
        <v>Luxury</v>
      </c>
    </row>
    <row r="726" spans="3:23" x14ac:dyDescent="0.35">
      <c r="C726">
        <v>725</v>
      </c>
      <c r="D726" t="s">
        <v>56</v>
      </c>
      <c r="E726" t="s">
        <v>131</v>
      </c>
      <c r="F726">
        <v>2023</v>
      </c>
      <c r="G726" t="s">
        <v>251</v>
      </c>
      <c r="H726">
        <v>140.6</v>
      </c>
      <c r="I726">
        <v>246</v>
      </c>
      <c r="J726" t="s">
        <v>270</v>
      </c>
      <c r="K726">
        <v>4.9000000000000004</v>
      </c>
      <c r="L726" s="5">
        <v>120876.03</v>
      </c>
      <c r="M726" t="s">
        <v>327</v>
      </c>
      <c r="N726" t="s">
        <v>350</v>
      </c>
      <c r="O726" s="1">
        <v>5</v>
      </c>
      <c r="P726" s="1" t="str">
        <f>IFERROR(IF(ISNUMBER(Table1[[#This Row],[Safety_Rating2]]), REPT("★", Table1[[#This Row],[Safety_Rating2]]) &amp; REPT("☆", 5-Table1[[#This Row],[Safety_Rating2]]), "Unknown"), "Unknown")</f>
        <v>★★★★☆</v>
      </c>
      <c r="Q726" s="1">
        <v>4</v>
      </c>
      <c r="R726">
        <v>17011</v>
      </c>
      <c r="S726">
        <v>4</v>
      </c>
      <c r="T726" s="7">
        <f t="shared" si="11"/>
        <v>2056222146.3299999</v>
      </c>
      <c r="U726" s="3">
        <f>Table1[[#This Row],[Range_km]]/Table1[[#This Row],[Battery_Capacity_kWh]]</f>
        <v>1.7496443812233287</v>
      </c>
      <c r="V726" s="4">
        <f>Table1[[#This Row],[Price_USD]]/Table1[[#This Row],[Range_km]]</f>
        <v>491.36597560975611</v>
      </c>
      <c r="W726" s="1" t="str">
        <f>_xlfn.IFS(Table1[[#This Row],[Price_USD]]&gt;80000,"Luxury", Table1[[#This Row],[Price_USD]]&gt;40000,"Premium",Table1[[#This Row],[Price_USD]]&lt;40000,"Budget")</f>
        <v>Luxury</v>
      </c>
    </row>
    <row r="727" spans="3:23" x14ac:dyDescent="0.35">
      <c r="C727">
        <v>726</v>
      </c>
      <c r="D727" t="s">
        <v>65</v>
      </c>
      <c r="E727" t="s">
        <v>162</v>
      </c>
      <c r="F727">
        <v>2020</v>
      </c>
      <c r="G727" t="s">
        <v>256</v>
      </c>
      <c r="H727">
        <v>65.2</v>
      </c>
      <c r="I727">
        <v>184</v>
      </c>
      <c r="J727" t="s">
        <v>272</v>
      </c>
      <c r="K727">
        <v>3.8</v>
      </c>
      <c r="L727" s="5">
        <v>88396.29</v>
      </c>
      <c r="M727" t="s">
        <v>299</v>
      </c>
      <c r="N727" t="s">
        <v>337</v>
      </c>
      <c r="O727" s="1">
        <v>2</v>
      </c>
      <c r="P727" s="1" t="str">
        <f>IFERROR(IF(ISNUMBER(Table1[[#This Row],[Safety_Rating2]]), REPT("★", Table1[[#This Row],[Safety_Rating2]]) &amp; REPT("☆", 5-Table1[[#This Row],[Safety_Rating2]]), "Unknown"), "Unknown")</f>
        <v>★★★☆☆</v>
      </c>
      <c r="Q727" s="1">
        <v>3</v>
      </c>
      <c r="R727">
        <v>9130</v>
      </c>
      <c r="S727">
        <v>3</v>
      </c>
      <c r="T727" s="7">
        <f t="shared" si="11"/>
        <v>807058127.69999993</v>
      </c>
      <c r="U727" s="3">
        <f>Table1[[#This Row],[Range_km]]/Table1[[#This Row],[Battery_Capacity_kWh]]</f>
        <v>2.8220858895705518</v>
      </c>
      <c r="V727" s="4">
        <f>Table1[[#This Row],[Price_USD]]/Table1[[#This Row],[Range_km]]</f>
        <v>480.41461956521738</v>
      </c>
      <c r="W727" s="1" t="str">
        <f>_xlfn.IFS(Table1[[#This Row],[Price_USD]]&gt;80000,"Luxury", Table1[[#This Row],[Price_USD]]&gt;40000,"Premium",Table1[[#This Row],[Price_USD]]&lt;40000,"Budget")</f>
        <v>Luxury</v>
      </c>
    </row>
    <row r="728" spans="3:23" x14ac:dyDescent="0.35">
      <c r="C728">
        <v>727</v>
      </c>
      <c r="D728" t="s">
        <v>51</v>
      </c>
      <c r="E728" t="s">
        <v>135</v>
      </c>
      <c r="F728">
        <v>2023</v>
      </c>
      <c r="G728" t="s">
        <v>251</v>
      </c>
      <c r="H728">
        <v>86.1</v>
      </c>
      <c r="I728">
        <v>186</v>
      </c>
      <c r="J728" t="s">
        <v>275</v>
      </c>
      <c r="K728">
        <v>7.4</v>
      </c>
      <c r="L728" s="5">
        <v>34769.4</v>
      </c>
      <c r="M728" t="s">
        <v>281</v>
      </c>
      <c r="N728" t="s">
        <v>351</v>
      </c>
      <c r="O728" s="1">
        <v>0</v>
      </c>
      <c r="P728" s="1" t="str">
        <f>IFERROR(IF(ISNUMBER(Table1[[#This Row],[Safety_Rating2]]), REPT("★", Table1[[#This Row],[Safety_Rating2]]) &amp; REPT("☆", 5-Table1[[#This Row],[Safety_Rating2]]), "Unknown"), "Unknown")</f>
        <v>★★★★☆</v>
      </c>
      <c r="Q728" s="1">
        <v>4</v>
      </c>
      <c r="R728">
        <v>6656</v>
      </c>
      <c r="S728">
        <v>4</v>
      </c>
      <c r="T728" s="7">
        <f t="shared" si="11"/>
        <v>231425126.40000001</v>
      </c>
      <c r="U728" s="3">
        <f>Table1[[#This Row],[Range_km]]/Table1[[#This Row],[Battery_Capacity_kWh]]</f>
        <v>2.1602787456445993</v>
      </c>
      <c r="V728" s="4">
        <f>Table1[[#This Row],[Price_USD]]/Table1[[#This Row],[Range_km]]</f>
        <v>186.93225806451613</v>
      </c>
      <c r="W728" s="1" t="str">
        <f>_xlfn.IFS(Table1[[#This Row],[Price_USD]]&gt;80000,"Luxury", Table1[[#This Row],[Price_USD]]&gt;40000,"Premium",Table1[[#This Row],[Price_USD]]&lt;40000,"Budget")</f>
        <v>Budget</v>
      </c>
    </row>
    <row r="729" spans="3:23" x14ac:dyDescent="0.35">
      <c r="C729">
        <v>728</v>
      </c>
      <c r="D729" t="s">
        <v>65</v>
      </c>
      <c r="E729" t="s">
        <v>176</v>
      </c>
      <c r="F729">
        <v>2022</v>
      </c>
      <c r="G729" t="s">
        <v>254</v>
      </c>
      <c r="H729">
        <v>36.4</v>
      </c>
      <c r="I729">
        <v>332</v>
      </c>
      <c r="J729" t="s">
        <v>273</v>
      </c>
      <c r="K729">
        <v>11.1</v>
      </c>
      <c r="L729" s="5">
        <v>115950.11</v>
      </c>
      <c r="M729" t="s">
        <v>294</v>
      </c>
      <c r="N729" t="s">
        <v>361</v>
      </c>
      <c r="O729" s="1">
        <v>3</v>
      </c>
      <c r="P729" s="1" t="str">
        <f>IFERROR(IF(ISNUMBER(Table1[[#This Row],[Safety_Rating2]]), REPT("★", Table1[[#This Row],[Safety_Rating2]]) &amp; REPT("☆", 5-Table1[[#This Row],[Safety_Rating2]]), "Unknown"), "Unknown")</f>
        <v>Unknown</v>
      </c>
      <c r="Q729" s="2" t="s">
        <v>376</v>
      </c>
      <c r="R729">
        <v>4483</v>
      </c>
      <c r="S729">
        <v>4</v>
      </c>
      <c r="T729" s="7">
        <f t="shared" si="11"/>
        <v>519804343.13</v>
      </c>
      <c r="U729" s="3">
        <f>Table1[[#This Row],[Range_km]]/Table1[[#This Row],[Battery_Capacity_kWh]]</f>
        <v>9.1208791208791204</v>
      </c>
      <c r="V729" s="4">
        <f>Table1[[#This Row],[Price_USD]]/Table1[[#This Row],[Range_km]]</f>
        <v>349.24731927710843</v>
      </c>
      <c r="W729" s="1" t="str">
        <f>_xlfn.IFS(Table1[[#This Row],[Price_USD]]&gt;80000,"Luxury", Table1[[#This Row],[Price_USD]]&gt;40000,"Premium",Table1[[#This Row],[Price_USD]]&lt;40000,"Budget")</f>
        <v>Luxury</v>
      </c>
    </row>
    <row r="730" spans="3:23" x14ac:dyDescent="0.35">
      <c r="C730">
        <v>729</v>
      </c>
      <c r="D730" t="s">
        <v>64</v>
      </c>
      <c r="E730" t="s">
        <v>212</v>
      </c>
      <c r="F730">
        <v>2020</v>
      </c>
      <c r="G730" t="s">
        <v>264</v>
      </c>
      <c r="H730">
        <v>30.3</v>
      </c>
      <c r="I730">
        <v>506</v>
      </c>
      <c r="J730" t="s">
        <v>268</v>
      </c>
      <c r="K730">
        <v>8.9</v>
      </c>
      <c r="L730" s="5">
        <v>69253.89</v>
      </c>
      <c r="M730" t="s">
        <v>328</v>
      </c>
      <c r="N730" t="s">
        <v>342</v>
      </c>
      <c r="O730" s="1">
        <v>5</v>
      </c>
      <c r="P730" s="1" t="str">
        <f>IFERROR(IF(ISNUMBER(Table1[[#This Row],[Safety_Rating2]]), REPT("★", Table1[[#This Row],[Safety_Rating2]]) &amp; REPT("☆", 5-Table1[[#This Row],[Safety_Rating2]]), "Unknown"), "Unknown")</f>
        <v>★★★☆☆</v>
      </c>
      <c r="Q730" s="1">
        <v>3</v>
      </c>
      <c r="R730">
        <v>10315</v>
      </c>
      <c r="S730">
        <v>3</v>
      </c>
      <c r="T730" s="7">
        <f t="shared" si="11"/>
        <v>714353875.35000002</v>
      </c>
      <c r="U730" s="3">
        <f>Table1[[#This Row],[Range_km]]/Table1[[#This Row],[Battery_Capacity_kWh]]</f>
        <v>16.699669966996698</v>
      </c>
      <c r="V730" s="4">
        <f>Table1[[#This Row],[Price_USD]]/Table1[[#This Row],[Range_km]]</f>
        <v>136.865395256917</v>
      </c>
      <c r="W730" s="1" t="str">
        <f>_xlfn.IFS(Table1[[#This Row],[Price_USD]]&gt;80000,"Luxury", Table1[[#This Row],[Price_USD]]&gt;40000,"Premium",Table1[[#This Row],[Price_USD]]&lt;40000,"Budget")</f>
        <v>Premium</v>
      </c>
    </row>
    <row r="731" spans="3:23" x14ac:dyDescent="0.35">
      <c r="C731">
        <v>730</v>
      </c>
      <c r="D731" t="s">
        <v>59</v>
      </c>
      <c r="E731" t="s">
        <v>139</v>
      </c>
      <c r="F731">
        <v>2023</v>
      </c>
      <c r="G731" t="s">
        <v>261</v>
      </c>
      <c r="H731">
        <v>44.8</v>
      </c>
      <c r="I731">
        <v>385</v>
      </c>
      <c r="J731" t="s">
        <v>267</v>
      </c>
      <c r="K731">
        <v>11.4</v>
      </c>
      <c r="L731" s="5">
        <v>105274.21</v>
      </c>
      <c r="M731" t="s">
        <v>298</v>
      </c>
      <c r="N731" t="s">
        <v>362</v>
      </c>
      <c r="O731" s="1">
        <v>1</v>
      </c>
      <c r="P731" s="1" t="str">
        <f>IFERROR(IF(ISNUMBER(Table1[[#This Row],[Safety_Rating2]]), REPT("★", Table1[[#This Row],[Safety_Rating2]]) &amp; REPT("☆", 5-Table1[[#This Row],[Safety_Rating2]]), "Unknown"), "Unknown")</f>
        <v>★★★☆☆</v>
      </c>
      <c r="Q731" s="1">
        <v>3</v>
      </c>
      <c r="R731">
        <v>15876</v>
      </c>
      <c r="S731">
        <v>3</v>
      </c>
      <c r="T731" s="7">
        <f t="shared" si="11"/>
        <v>1671333357.96</v>
      </c>
      <c r="U731" s="3">
        <f>Table1[[#This Row],[Range_km]]/Table1[[#This Row],[Battery_Capacity_kWh]]</f>
        <v>8.59375</v>
      </c>
      <c r="V731" s="4">
        <f>Table1[[#This Row],[Price_USD]]/Table1[[#This Row],[Range_km]]</f>
        <v>273.43950649350649</v>
      </c>
      <c r="W731" s="1" t="str">
        <f>_xlfn.IFS(Table1[[#This Row],[Price_USD]]&gt;80000,"Luxury", Table1[[#This Row],[Price_USD]]&gt;40000,"Premium",Table1[[#This Row],[Price_USD]]&lt;40000,"Budget")</f>
        <v>Luxury</v>
      </c>
    </row>
    <row r="732" spans="3:23" x14ac:dyDescent="0.35">
      <c r="C732">
        <v>731</v>
      </c>
      <c r="D732" t="s">
        <v>64</v>
      </c>
      <c r="E732" t="s">
        <v>161</v>
      </c>
      <c r="F732">
        <v>2019</v>
      </c>
      <c r="G732" t="s">
        <v>260</v>
      </c>
      <c r="H732">
        <v>45.8</v>
      </c>
      <c r="I732">
        <v>548</v>
      </c>
      <c r="J732" t="s">
        <v>280</v>
      </c>
      <c r="K732">
        <v>11.4</v>
      </c>
      <c r="L732" s="5">
        <v>132858.82</v>
      </c>
      <c r="M732" t="s">
        <v>333</v>
      </c>
      <c r="N732" t="s">
        <v>357</v>
      </c>
      <c r="O732" s="2" t="s">
        <v>376</v>
      </c>
      <c r="P732" s="1" t="str">
        <f>IFERROR(IF(ISNUMBER(Table1[[#This Row],[Safety_Rating2]]), REPT("★", Table1[[#This Row],[Safety_Rating2]]) &amp; REPT("☆", 5-Table1[[#This Row],[Safety_Rating2]]), "Unknown"), "Unknown")</f>
        <v>★★★☆☆</v>
      </c>
      <c r="Q732" s="1">
        <v>3</v>
      </c>
      <c r="R732">
        <v>5836</v>
      </c>
      <c r="S732">
        <v>3</v>
      </c>
      <c r="T732" s="7">
        <f t="shared" si="11"/>
        <v>775364073.5200001</v>
      </c>
      <c r="U732" s="3">
        <f>Table1[[#This Row],[Range_km]]/Table1[[#This Row],[Battery_Capacity_kWh]]</f>
        <v>11.965065502183407</v>
      </c>
      <c r="V732" s="4">
        <f>Table1[[#This Row],[Price_USD]]/Table1[[#This Row],[Range_km]]</f>
        <v>242.44310218978103</v>
      </c>
      <c r="W732" s="1" t="str">
        <f>_xlfn.IFS(Table1[[#This Row],[Price_USD]]&gt;80000,"Luxury", Table1[[#This Row],[Price_USD]]&gt;40000,"Premium",Table1[[#This Row],[Price_USD]]&lt;40000,"Budget")</f>
        <v>Luxury</v>
      </c>
    </row>
    <row r="733" spans="3:23" x14ac:dyDescent="0.35">
      <c r="C733">
        <v>732</v>
      </c>
      <c r="D733" t="s">
        <v>39</v>
      </c>
      <c r="E733" t="s">
        <v>110</v>
      </c>
      <c r="F733">
        <v>2024</v>
      </c>
      <c r="G733" t="s">
        <v>253</v>
      </c>
      <c r="H733">
        <v>102</v>
      </c>
      <c r="I733">
        <v>220</v>
      </c>
      <c r="J733" t="s">
        <v>279</v>
      </c>
      <c r="K733">
        <v>6.1</v>
      </c>
      <c r="L733" s="5">
        <v>108832.92</v>
      </c>
      <c r="M733" t="s">
        <v>325</v>
      </c>
      <c r="N733" t="s">
        <v>353</v>
      </c>
      <c r="O733" s="1">
        <v>2</v>
      </c>
      <c r="P733" s="1" t="str">
        <f>IFERROR(IF(ISNUMBER(Table1[[#This Row],[Safety_Rating2]]), REPT("★", Table1[[#This Row],[Safety_Rating2]]) &amp; REPT("☆", 5-Table1[[#This Row],[Safety_Rating2]]), "Unknown"), "Unknown")</f>
        <v>★★★★★</v>
      </c>
      <c r="Q733" s="1">
        <v>5</v>
      </c>
      <c r="R733">
        <v>12851</v>
      </c>
      <c r="S733">
        <v>5</v>
      </c>
      <c r="T733" s="7">
        <f t="shared" si="11"/>
        <v>1398611854.9200001</v>
      </c>
      <c r="U733" s="3">
        <f>Table1[[#This Row],[Range_km]]/Table1[[#This Row],[Battery_Capacity_kWh]]</f>
        <v>2.1568627450980391</v>
      </c>
      <c r="V733" s="4">
        <f>Table1[[#This Row],[Price_USD]]/Table1[[#This Row],[Range_km]]</f>
        <v>494.69509090909088</v>
      </c>
      <c r="W733" s="1" t="str">
        <f>_xlfn.IFS(Table1[[#This Row],[Price_USD]]&gt;80000,"Luxury", Table1[[#This Row],[Price_USD]]&gt;40000,"Premium",Table1[[#This Row],[Price_USD]]&lt;40000,"Budget")</f>
        <v>Luxury</v>
      </c>
    </row>
    <row r="734" spans="3:23" x14ac:dyDescent="0.35">
      <c r="C734">
        <v>733</v>
      </c>
      <c r="D734" t="s">
        <v>63</v>
      </c>
      <c r="E734" t="s">
        <v>169</v>
      </c>
      <c r="F734">
        <v>2019</v>
      </c>
      <c r="G734" t="s">
        <v>256</v>
      </c>
      <c r="H734">
        <v>48.5</v>
      </c>
      <c r="I734">
        <v>593</v>
      </c>
      <c r="J734" t="s">
        <v>273</v>
      </c>
      <c r="K734">
        <v>5.3</v>
      </c>
      <c r="L734" s="5">
        <v>83660.75</v>
      </c>
      <c r="M734" t="s">
        <v>298</v>
      </c>
      <c r="N734" t="s">
        <v>369</v>
      </c>
      <c r="O734" s="2" t="s">
        <v>376</v>
      </c>
      <c r="P734" s="1" t="str">
        <f>IFERROR(IF(ISNUMBER(Table1[[#This Row],[Safety_Rating2]]), REPT("★", Table1[[#This Row],[Safety_Rating2]]) &amp; REPT("☆", 5-Table1[[#This Row],[Safety_Rating2]]), "Unknown"), "Unknown")</f>
        <v>★★★☆☆</v>
      </c>
      <c r="Q734" s="1">
        <v>3</v>
      </c>
      <c r="R734">
        <v>11389</v>
      </c>
      <c r="S734">
        <v>5</v>
      </c>
      <c r="T734" s="7">
        <f t="shared" si="11"/>
        <v>952812281.75</v>
      </c>
      <c r="U734" s="3">
        <f>Table1[[#This Row],[Range_km]]/Table1[[#This Row],[Battery_Capacity_kWh]]</f>
        <v>12.226804123711339</v>
      </c>
      <c r="V734" s="4">
        <f>Table1[[#This Row],[Price_USD]]/Table1[[#This Row],[Range_km]]</f>
        <v>141.08052276559866</v>
      </c>
      <c r="W734" s="1" t="str">
        <f>_xlfn.IFS(Table1[[#This Row],[Price_USD]]&gt;80000,"Luxury", Table1[[#This Row],[Price_USD]]&gt;40000,"Premium",Table1[[#This Row],[Price_USD]]&lt;40000,"Budget")</f>
        <v>Luxury</v>
      </c>
    </row>
    <row r="735" spans="3:23" x14ac:dyDescent="0.35">
      <c r="C735">
        <v>734</v>
      </c>
      <c r="D735" t="s">
        <v>20</v>
      </c>
      <c r="E735" t="s">
        <v>217</v>
      </c>
      <c r="F735">
        <v>2022</v>
      </c>
      <c r="G735" t="s">
        <v>251</v>
      </c>
      <c r="H735">
        <v>124.6</v>
      </c>
      <c r="I735">
        <v>350</v>
      </c>
      <c r="J735" t="s">
        <v>274</v>
      </c>
      <c r="K735">
        <v>8.4</v>
      </c>
      <c r="L735" s="5">
        <v>33475.51</v>
      </c>
      <c r="M735" t="s">
        <v>288</v>
      </c>
      <c r="N735" t="s">
        <v>371</v>
      </c>
      <c r="O735" s="1">
        <v>3</v>
      </c>
      <c r="P735" s="1" t="str">
        <f>IFERROR(IF(ISNUMBER(Table1[[#This Row],[Safety_Rating2]]), REPT("★", Table1[[#This Row],[Safety_Rating2]]) &amp; REPT("☆", 5-Table1[[#This Row],[Safety_Rating2]]), "Unknown"), "Unknown")</f>
        <v>★★★★☆</v>
      </c>
      <c r="Q735" s="1">
        <v>4</v>
      </c>
      <c r="R735">
        <v>10407</v>
      </c>
      <c r="S735">
        <v>4</v>
      </c>
      <c r="T735" s="7">
        <f t="shared" si="11"/>
        <v>348379632.56999999</v>
      </c>
      <c r="U735" s="3">
        <f>Table1[[#This Row],[Range_km]]/Table1[[#This Row],[Battery_Capacity_kWh]]</f>
        <v>2.808988764044944</v>
      </c>
      <c r="V735" s="4">
        <f>Table1[[#This Row],[Price_USD]]/Table1[[#This Row],[Range_km]]</f>
        <v>95.644314285714287</v>
      </c>
      <c r="W735" s="1" t="str">
        <f>_xlfn.IFS(Table1[[#This Row],[Price_USD]]&gt;80000,"Luxury", Table1[[#This Row],[Price_USD]]&gt;40000,"Premium",Table1[[#This Row],[Price_USD]]&lt;40000,"Budget")</f>
        <v>Budget</v>
      </c>
    </row>
    <row r="736" spans="3:23" x14ac:dyDescent="0.35">
      <c r="C736">
        <v>735</v>
      </c>
      <c r="D736" t="s">
        <v>20</v>
      </c>
      <c r="E736" t="s">
        <v>133</v>
      </c>
      <c r="F736">
        <v>2021</v>
      </c>
      <c r="G736" t="s">
        <v>253</v>
      </c>
      <c r="H736">
        <v>53.9</v>
      </c>
      <c r="I736">
        <v>127</v>
      </c>
      <c r="J736" t="s">
        <v>278</v>
      </c>
      <c r="K736">
        <v>6.1</v>
      </c>
      <c r="L736" s="5">
        <v>56273.78</v>
      </c>
      <c r="M736" t="s">
        <v>326</v>
      </c>
      <c r="N736" t="s">
        <v>350</v>
      </c>
      <c r="O736" s="1">
        <v>3</v>
      </c>
      <c r="P736" s="1" t="str">
        <f>IFERROR(IF(ISNUMBER(Table1[[#This Row],[Safety_Rating2]]), REPT("★", Table1[[#This Row],[Safety_Rating2]]) &amp; REPT("☆", 5-Table1[[#This Row],[Safety_Rating2]]), "Unknown"), "Unknown")</f>
        <v>★★★★★</v>
      </c>
      <c r="Q736" s="1">
        <v>5</v>
      </c>
      <c r="R736">
        <v>6756</v>
      </c>
      <c r="S736">
        <v>5</v>
      </c>
      <c r="T736" s="7">
        <f t="shared" si="11"/>
        <v>380185657.68000001</v>
      </c>
      <c r="U736" s="3">
        <f>Table1[[#This Row],[Range_km]]/Table1[[#This Row],[Battery_Capacity_kWh]]</f>
        <v>2.3562152133580705</v>
      </c>
      <c r="V736" s="4">
        <f>Table1[[#This Row],[Price_USD]]/Table1[[#This Row],[Range_km]]</f>
        <v>443.10062992125984</v>
      </c>
      <c r="W736" s="1" t="str">
        <f>_xlfn.IFS(Table1[[#This Row],[Price_USD]]&gt;80000,"Luxury", Table1[[#This Row],[Price_USD]]&gt;40000,"Premium",Table1[[#This Row],[Price_USD]]&lt;40000,"Budget")</f>
        <v>Premium</v>
      </c>
    </row>
    <row r="737" spans="3:23" x14ac:dyDescent="0.35">
      <c r="C737">
        <v>736</v>
      </c>
      <c r="D737" t="s">
        <v>26</v>
      </c>
      <c r="E737" t="s">
        <v>79</v>
      </c>
      <c r="F737">
        <v>2017</v>
      </c>
      <c r="G737" t="s">
        <v>259</v>
      </c>
      <c r="H737">
        <v>90.2</v>
      </c>
      <c r="I737">
        <v>586</v>
      </c>
      <c r="J737" t="s">
        <v>275</v>
      </c>
      <c r="K737">
        <v>9.6999999999999993</v>
      </c>
      <c r="L737" s="5">
        <v>40830.33</v>
      </c>
      <c r="M737" t="s">
        <v>292</v>
      </c>
      <c r="N737" t="s">
        <v>342</v>
      </c>
      <c r="O737" s="1">
        <v>4</v>
      </c>
      <c r="P737" s="1" t="str">
        <f>IFERROR(IF(ISNUMBER(Table1[[#This Row],[Safety_Rating2]]), REPT("★", Table1[[#This Row],[Safety_Rating2]]) &amp; REPT("☆", 5-Table1[[#This Row],[Safety_Rating2]]), "Unknown"), "Unknown")</f>
        <v>Unknown</v>
      </c>
      <c r="Q737" s="2" t="s">
        <v>376</v>
      </c>
      <c r="R737">
        <v>6896</v>
      </c>
      <c r="S737">
        <v>4</v>
      </c>
      <c r="T737" s="7">
        <f t="shared" si="11"/>
        <v>281565955.68000001</v>
      </c>
      <c r="U737" s="3">
        <f>Table1[[#This Row],[Range_km]]/Table1[[#This Row],[Battery_Capacity_kWh]]</f>
        <v>6.4966740576496669</v>
      </c>
      <c r="V737" s="4">
        <f>Table1[[#This Row],[Price_USD]]/Table1[[#This Row],[Range_km]]</f>
        <v>69.67633105802048</v>
      </c>
      <c r="W737" s="1" t="str">
        <f>_xlfn.IFS(Table1[[#This Row],[Price_USD]]&gt;80000,"Luxury", Table1[[#This Row],[Price_USD]]&gt;40000,"Premium",Table1[[#This Row],[Price_USD]]&lt;40000,"Budget")</f>
        <v>Premium</v>
      </c>
    </row>
    <row r="738" spans="3:23" x14ac:dyDescent="0.35">
      <c r="C738">
        <v>737</v>
      </c>
      <c r="D738" t="s">
        <v>31</v>
      </c>
      <c r="E738" t="s">
        <v>84</v>
      </c>
      <c r="F738">
        <v>2017</v>
      </c>
      <c r="G738" t="s">
        <v>251</v>
      </c>
      <c r="H738">
        <v>89.6</v>
      </c>
      <c r="I738">
        <v>540</v>
      </c>
      <c r="J738" t="s">
        <v>268</v>
      </c>
      <c r="K738">
        <v>3.8</v>
      </c>
      <c r="L738" s="5">
        <v>49368.5</v>
      </c>
      <c r="M738" t="s">
        <v>310</v>
      </c>
      <c r="N738" t="s">
        <v>342</v>
      </c>
      <c r="O738" s="1">
        <v>4</v>
      </c>
      <c r="P738" s="1" t="str">
        <f>IFERROR(IF(ISNUMBER(Table1[[#This Row],[Safety_Rating2]]), REPT("★", Table1[[#This Row],[Safety_Rating2]]) &amp; REPT("☆", 5-Table1[[#This Row],[Safety_Rating2]]), "Unknown"), "Unknown")</f>
        <v>★★★☆☆</v>
      </c>
      <c r="Q738" s="1">
        <v>3</v>
      </c>
      <c r="R738">
        <v>656</v>
      </c>
      <c r="S738">
        <v>5</v>
      </c>
      <c r="T738" s="7">
        <f t="shared" si="11"/>
        <v>32385736</v>
      </c>
      <c r="U738" s="3">
        <f>Table1[[#This Row],[Range_km]]/Table1[[#This Row],[Battery_Capacity_kWh]]</f>
        <v>6.0267857142857144</v>
      </c>
      <c r="V738" s="4">
        <f>Table1[[#This Row],[Price_USD]]/Table1[[#This Row],[Range_km]]</f>
        <v>91.423148148148144</v>
      </c>
      <c r="W738" s="1" t="str">
        <f>_xlfn.IFS(Table1[[#This Row],[Price_USD]]&gt;80000,"Luxury", Table1[[#This Row],[Price_USD]]&gt;40000,"Premium",Table1[[#This Row],[Price_USD]]&lt;40000,"Budget")</f>
        <v>Premium</v>
      </c>
    </row>
    <row r="739" spans="3:23" x14ac:dyDescent="0.35">
      <c r="C739">
        <v>738</v>
      </c>
      <c r="D739" t="s">
        <v>51</v>
      </c>
      <c r="E739" t="s">
        <v>210</v>
      </c>
      <c r="F739">
        <v>2022</v>
      </c>
      <c r="G739" t="s">
        <v>258</v>
      </c>
      <c r="H739">
        <v>40.4</v>
      </c>
      <c r="I739">
        <v>254</v>
      </c>
      <c r="J739" t="s">
        <v>275</v>
      </c>
      <c r="K739">
        <v>3.1</v>
      </c>
      <c r="L739" s="5">
        <v>122689.4</v>
      </c>
      <c r="M739" t="s">
        <v>298</v>
      </c>
      <c r="N739" t="s">
        <v>350</v>
      </c>
      <c r="O739" s="1">
        <v>0</v>
      </c>
      <c r="P739" s="1" t="str">
        <f>IFERROR(IF(ISNUMBER(Table1[[#This Row],[Safety_Rating2]]), REPT("★", Table1[[#This Row],[Safety_Rating2]]) &amp; REPT("☆", 5-Table1[[#This Row],[Safety_Rating2]]), "Unknown"), "Unknown")</f>
        <v>★★★★☆</v>
      </c>
      <c r="Q739" s="1">
        <v>4</v>
      </c>
      <c r="R739">
        <v>4298</v>
      </c>
      <c r="S739">
        <v>5</v>
      </c>
      <c r="T739" s="7">
        <f t="shared" si="11"/>
        <v>527319041.19999999</v>
      </c>
      <c r="U739" s="3">
        <f>Table1[[#This Row],[Range_km]]/Table1[[#This Row],[Battery_Capacity_kWh]]</f>
        <v>6.2871287128712874</v>
      </c>
      <c r="V739" s="4">
        <f>Table1[[#This Row],[Price_USD]]/Table1[[#This Row],[Range_km]]</f>
        <v>483.0291338582677</v>
      </c>
      <c r="W739" s="1" t="str">
        <f>_xlfn.IFS(Table1[[#This Row],[Price_USD]]&gt;80000,"Luxury", Table1[[#This Row],[Price_USD]]&gt;40000,"Premium",Table1[[#This Row],[Price_USD]]&lt;40000,"Budget")</f>
        <v>Luxury</v>
      </c>
    </row>
    <row r="740" spans="3:23" x14ac:dyDescent="0.35">
      <c r="C740">
        <v>739</v>
      </c>
      <c r="D740" t="s">
        <v>38</v>
      </c>
      <c r="E740" t="s">
        <v>118</v>
      </c>
      <c r="F740">
        <v>2016</v>
      </c>
      <c r="G740" t="s">
        <v>256</v>
      </c>
      <c r="H740">
        <v>85.6</v>
      </c>
      <c r="I740">
        <v>460</v>
      </c>
      <c r="J740" t="s">
        <v>274</v>
      </c>
      <c r="K740">
        <v>0.7</v>
      </c>
      <c r="L740" s="5">
        <v>119118.24</v>
      </c>
      <c r="M740" t="s">
        <v>281</v>
      </c>
      <c r="N740" t="s">
        <v>360</v>
      </c>
      <c r="O740" s="1">
        <v>0</v>
      </c>
      <c r="P740" s="1" t="str">
        <f>IFERROR(IF(ISNUMBER(Table1[[#This Row],[Safety_Rating2]]), REPT("★", Table1[[#This Row],[Safety_Rating2]]) &amp; REPT("☆", 5-Table1[[#This Row],[Safety_Rating2]]), "Unknown"), "Unknown")</f>
        <v>★★★☆☆</v>
      </c>
      <c r="Q740" s="1">
        <v>3</v>
      </c>
      <c r="R740">
        <v>19847</v>
      </c>
      <c r="S740">
        <v>4</v>
      </c>
      <c r="T740" s="7">
        <f t="shared" si="11"/>
        <v>2364139709.2800002</v>
      </c>
      <c r="U740" s="3">
        <f>Table1[[#This Row],[Range_km]]/Table1[[#This Row],[Battery_Capacity_kWh]]</f>
        <v>5.3738317757009346</v>
      </c>
      <c r="V740" s="4">
        <f>Table1[[#This Row],[Price_USD]]/Table1[[#This Row],[Range_km]]</f>
        <v>258.95269565217393</v>
      </c>
      <c r="W740" s="1" t="str">
        <f>_xlfn.IFS(Table1[[#This Row],[Price_USD]]&gt;80000,"Luxury", Table1[[#This Row],[Price_USD]]&gt;40000,"Premium",Table1[[#This Row],[Price_USD]]&lt;40000,"Budget")</f>
        <v>Luxury</v>
      </c>
    </row>
    <row r="741" spans="3:23" x14ac:dyDescent="0.35">
      <c r="C741">
        <v>740</v>
      </c>
      <c r="D741" t="s">
        <v>47</v>
      </c>
      <c r="E741" t="s">
        <v>137</v>
      </c>
      <c r="F741">
        <v>2021</v>
      </c>
      <c r="G741" t="s">
        <v>254</v>
      </c>
      <c r="H741">
        <v>116.7</v>
      </c>
      <c r="I741">
        <v>254</v>
      </c>
      <c r="J741" t="s">
        <v>278</v>
      </c>
      <c r="K741">
        <v>5.8</v>
      </c>
      <c r="L741" s="5">
        <v>41961.51</v>
      </c>
      <c r="M741" t="s">
        <v>286</v>
      </c>
      <c r="N741" t="s">
        <v>368</v>
      </c>
      <c r="O741" s="1">
        <v>2</v>
      </c>
      <c r="P741" s="1" t="str">
        <f>IFERROR(IF(ISNUMBER(Table1[[#This Row],[Safety_Rating2]]), REPT("★", Table1[[#This Row],[Safety_Rating2]]) &amp; REPT("☆", 5-Table1[[#This Row],[Safety_Rating2]]), "Unknown"), "Unknown")</f>
        <v>★★★★☆</v>
      </c>
      <c r="Q741" s="1">
        <v>4</v>
      </c>
      <c r="R741">
        <v>18382</v>
      </c>
      <c r="S741">
        <v>4</v>
      </c>
      <c r="T741" s="7">
        <f t="shared" si="11"/>
        <v>771336476.82000005</v>
      </c>
      <c r="U741" s="3">
        <f>Table1[[#This Row],[Range_km]]/Table1[[#This Row],[Battery_Capacity_kWh]]</f>
        <v>2.1765209940017138</v>
      </c>
      <c r="V741" s="4">
        <f>Table1[[#This Row],[Price_USD]]/Table1[[#This Row],[Range_km]]</f>
        <v>165.20279527559055</v>
      </c>
      <c r="W741" s="1" t="str">
        <f>_xlfn.IFS(Table1[[#This Row],[Price_USD]]&gt;80000,"Luxury", Table1[[#This Row],[Price_USD]]&gt;40000,"Premium",Table1[[#This Row],[Price_USD]]&lt;40000,"Budget")</f>
        <v>Premium</v>
      </c>
    </row>
    <row r="742" spans="3:23" x14ac:dyDescent="0.35">
      <c r="C742">
        <v>741</v>
      </c>
      <c r="D742" t="s">
        <v>48</v>
      </c>
      <c r="E742" t="s">
        <v>113</v>
      </c>
      <c r="F742">
        <v>2023</v>
      </c>
      <c r="G742" t="s">
        <v>254</v>
      </c>
      <c r="H742">
        <v>51.8</v>
      </c>
      <c r="I742">
        <v>108</v>
      </c>
      <c r="J742" t="s">
        <v>271</v>
      </c>
      <c r="K742">
        <v>8.9</v>
      </c>
      <c r="L742" s="5">
        <v>144174.89000000001</v>
      </c>
      <c r="M742" t="s">
        <v>291</v>
      </c>
      <c r="N742" t="s">
        <v>351</v>
      </c>
      <c r="O742" s="1">
        <v>3</v>
      </c>
      <c r="P742" s="1" t="str">
        <f>IFERROR(IF(ISNUMBER(Table1[[#This Row],[Safety_Rating2]]), REPT("★", Table1[[#This Row],[Safety_Rating2]]) &amp; REPT("☆", 5-Table1[[#This Row],[Safety_Rating2]]), "Unknown"), "Unknown")</f>
        <v>★★★★☆</v>
      </c>
      <c r="Q742" s="1">
        <v>4</v>
      </c>
      <c r="R742">
        <v>7605</v>
      </c>
      <c r="S742">
        <v>4</v>
      </c>
      <c r="T742" s="7">
        <f t="shared" si="11"/>
        <v>1096450038.45</v>
      </c>
      <c r="U742" s="3">
        <f>Table1[[#This Row],[Range_km]]/Table1[[#This Row],[Battery_Capacity_kWh]]</f>
        <v>2.0849420849420852</v>
      </c>
      <c r="V742" s="4">
        <f>Table1[[#This Row],[Price_USD]]/Table1[[#This Row],[Range_km]]</f>
        <v>1334.9526851851854</v>
      </c>
      <c r="W742" s="1" t="str">
        <f>_xlfn.IFS(Table1[[#This Row],[Price_USD]]&gt;80000,"Luxury", Table1[[#This Row],[Price_USD]]&gt;40000,"Premium",Table1[[#This Row],[Price_USD]]&lt;40000,"Budget")</f>
        <v>Luxury</v>
      </c>
    </row>
    <row r="743" spans="3:23" x14ac:dyDescent="0.35">
      <c r="C743">
        <v>742</v>
      </c>
      <c r="D743" t="s">
        <v>52</v>
      </c>
      <c r="E743" t="s">
        <v>191</v>
      </c>
      <c r="F743">
        <v>2024</v>
      </c>
      <c r="G743" t="s">
        <v>256</v>
      </c>
      <c r="H743">
        <v>103.6</v>
      </c>
      <c r="I743">
        <v>270</v>
      </c>
      <c r="J743" t="s">
        <v>265</v>
      </c>
      <c r="K743">
        <v>9.8000000000000007</v>
      </c>
      <c r="L743" s="5">
        <v>147098.09</v>
      </c>
      <c r="M743" t="s">
        <v>313</v>
      </c>
      <c r="N743" t="s">
        <v>339</v>
      </c>
      <c r="O743" s="1">
        <v>3</v>
      </c>
      <c r="P743" s="1" t="str">
        <f>IFERROR(IF(ISNUMBER(Table1[[#This Row],[Safety_Rating2]]), REPT("★", Table1[[#This Row],[Safety_Rating2]]) &amp; REPT("☆", 5-Table1[[#This Row],[Safety_Rating2]]), "Unknown"), "Unknown")</f>
        <v>Unknown</v>
      </c>
      <c r="Q743" s="2" t="s">
        <v>376</v>
      </c>
      <c r="R743">
        <v>13211</v>
      </c>
      <c r="S743">
        <v>5</v>
      </c>
      <c r="T743" s="7">
        <f t="shared" si="11"/>
        <v>1943312866.99</v>
      </c>
      <c r="U743" s="3">
        <f>Table1[[#This Row],[Range_km]]/Table1[[#This Row],[Battery_Capacity_kWh]]</f>
        <v>2.6061776061776065</v>
      </c>
      <c r="V743" s="4">
        <f>Table1[[#This Row],[Price_USD]]/Table1[[#This Row],[Range_km]]</f>
        <v>544.80774074074077</v>
      </c>
      <c r="W743" s="1" t="str">
        <f>_xlfn.IFS(Table1[[#This Row],[Price_USD]]&gt;80000,"Luxury", Table1[[#This Row],[Price_USD]]&gt;40000,"Premium",Table1[[#This Row],[Price_USD]]&lt;40000,"Budget")</f>
        <v>Luxury</v>
      </c>
    </row>
    <row r="744" spans="3:23" x14ac:dyDescent="0.35">
      <c r="C744">
        <v>743</v>
      </c>
      <c r="D744" t="s">
        <v>48</v>
      </c>
      <c r="E744" t="s">
        <v>207</v>
      </c>
      <c r="F744">
        <v>2024</v>
      </c>
      <c r="G744" t="s">
        <v>264</v>
      </c>
      <c r="H744">
        <v>50.2</v>
      </c>
      <c r="I744">
        <v>492</v>
      </c>
      <c r="J744" t="s">
        <v>271</v>
      </c>
      <c r="K744">
        <v>3.4</v>
      </c>
      <c r="L744" s="5">
        <v>67374.59</v>
      </c>
      <c r="M744" t="s">
        <v>323</v>
      </c>
      <c r="N744" t="s">
        <v>341</v>
      </c>
      <c r="O744" s="2" t="s">
        <v>376</v>
      </c>
      <c r="P744" s="1" t="str">
        <f>IFERROR(IF(ISNUMBER(Table1[[#This Row],[Safety_Rating2]]), REPT("★", Table1[[#This Row],[Safety_Rating2]]) &amp; REPT("☆", 5-Table1[[#This Row],[Safety_Rating2]]), "Unknown"), "Unknown")</f>
        <v>★★★☆☆</v>
      </c>
      <c r="Q744" s="1">
        <v>3</v>
      </c>
      <c r="R744">
        <v>8786</v>
      </c>
      <c r="S744">
        <v>5</v>
      </c>
      <c r="T744" s="7">
        <f t="shared" si="11"/>
        <v>591953147.74000001</v>
      </c>
      <c r="U744" s="3">
        <f>Table1[[#This Row],[Range_km]]/Table1[[#This Row],[Battery_Capacity_kWh]]</f>
        <v>9.8007968127490042</v>
      </c>
      <c r="V744" s="4">
        <f>Table1[[#This Row],[Price_USD]]/Table1[[#This Row],[Range_km]]</f>
        <v>136.94022357723577</v>
      </c>
      <c r="W744" s="1" t="str">
        <f>_xlfn.IFS(Table1[[#This Row],[Price_USD]]&gt;80000,"Luxury", Table1[[#This Row],[Price_USD]]&gt;40000,"Premium",Table1[[#This Row],[Price_USD]]&lt;40000,"Budget")</f>
        <v>Premium</v>
      </c>
    </row>
    <row r="745" spans="3:23" x14ac:dyDescent="0.35">
      <c r="C745">
        <v>744</v>
      </c>
      <c r="D745" t="s">
        <v>53</v>
      </c>
      <c r="E745" t="s">
        <v>122</v>
      </c>
      <c r="F745">
        <v>2022</v>
      </c>
      <c r="G745" t="s">
        <v>254</v>
      </c>
      <c r="H745">
        <v>85</v>
      </c>
      <c r="I745">
        <v>591</v>
      </c>
      <c r="J745" t="s">
        <v>268</v>
      </c>
      <c r="K745">
        <v>4.2</v>
      </c>
      <c r="L745" s="5">
        <v>115064.18</v>
      </c>
      <c r="M745" t="s">
        <v>328</v>
      </c>
      <c r="N745" t="s">
        <v>339</v>
      </c>
      <c r="O745" s="1">
        <v>5</v>
      </c>
      <c r="P745" s="1" t="str">
        <f>IFERROR(IF(ISNUMBER(Table1[[#This Row],[Safety_Rating2]]), REPT("★", Table1[[#This Row],[Safety_Rating2]]) &amp; REPT("☆", 5-Table1[[#This Row],[Safety_Rating2]]), "Unknown"), "Unknown")</f>
        <v>★★★★★</v>
      </c>
      <c r="Q745" s="1">
        <v>5</v>
      </c>
      <c r="R745">
        <v>2539</v>
      </c>
      <c r="S745">
        <v>4</v>
      </c>
      <c r="T745" s="7">
        <f t="shared" si="11"/>
        <v>292147953.01999998</v>
      </c>
      <c r="U745" s="3">
        <f>Table1[[#This Row],[Range_km]]/Table1[[#This Row],[Battery_Capacity_kWh]]</f>
        <v>6.9529411764705884</v>
      </c>
      <c r="V745" s="4">
        <f>Table1[[#This Row],[Price_USD]]/Table1[[#This Row],[Range_km]]</f>
        <v>194.69404399323179</v>
      </c>
      <c r="W745" s="1" t="str">
        <f>_xlfn.IFS(Table1[[#This Row],[Price_USD]]&gt;80000,"Luxury", Table1[[#This Row],[Price_USD]]&gt;40000,"Premium",Table1[[#This Row],[Price_USD]]&lt;40000,"Budget")</f>
        <v>Luxury</v>
      </c>
    </row>
    <row r="746" spans="3:23" x14ac:dyDescent="0.35">
      <c r="C746">
        <v>745</v>
      </c>
      <c r="D746" t="s">
        <v>25</v>
      </c>
      <c r="E746" t="s">
        <v>145</v>
      </c>
      <c r="F746">
        <v>2015</v>
      </c>
      <c r="G746" t="s">
        <v>260</v>
      </c>
      <c r="H746">
        <v>87.6</v>
      </c>
      <c r="I746">
        <v>162</v>
      </c>
      <c r="J746" t="s">
        <v>276</v>
      </c>
      <c r="K746">
        <v>2.8</v>
      </c>
      <c r="L746" s="5">
        <v>134369.9</v>
      </c>
      <c r="M746" t="s">
        <v>287</v>
      </c>
      <c r="N746" t="s">
        <v>350</v>
      </c>
      <c r="O746" s="1">
        <v>3</v>
      </c>
      <c r="P746" s="1" t="str">
        <f>IFERROR(IF(ISNUMBER(Table1[[#This Row],[Safety_Rating2]]), REPT("★", Table1[[#This Row],[Safety_Rating2]]) &amp; REPT("☆", 5-Table1[[#This Row],[Safety_Rating2]]), "Unknown"), "Unknown")</f>
        <v>★★★★☆</v>
      </c>
      <c r="Q746" s="1">
        <v>4</v>
      </c>
      <c r="R746">
        <v>4583</v>
      </c>
      <c r="S746">
        <v>5</v>
      </c>
      <c r="T746" s="7">
        <f t="shared" si="11"/>
        <v>615817251.69999993</v>
      </c>
      <c r="U746" s="3">
        <f>Table1[[#This Row],[Range_km]]/Table1[[#This Row],[Battery_Capacity_kWh]]</f>
        <v>1.8493150684931507</v>
      </c>
      <c r="V746" s="4">
        <f>Table1[[#This Row],[Price_USD]]/Table1[[#This Row],[Range_km]]</f>
        <v>829.44382716049381</v>
      </c>
      <c r="W746" s="1" t="str">
        <f>_xlfn.IFS(Table1[[#This Row],[Price_USD]]&gt;80000,"Luxury", Table1[[#This Row],[Price_USD]]&gt;40000,"Premium",Table1[[#This Row],[Price_USD]]&lt;40000,"Budget")</f>
        <v>Luxury</v>
      </c>
    </row>
    <row r="747" spans="3:23" x14ac:dyDescent="0.35">
      <c r="C747">
        <v>746</v>
      </c>
      <c r="D747" t="s">
        <v>17</v>
      </c>
      <c r="E747" t="s">
        <v>95</v>
      </c>
      <c r="F747">
        <v>2021</v>
      </c>
      <c r="G747" t="s">
        <v>258</v>
      </c>
      <c r="H747">
        <v>58.6</v>
      </c>
      <c r="I747">
        <v>322</v>
      </c>
      <c r="J747" t="s">
        <v>273</v>
      </c>
      <c r="K747">
        <v>8.8000000000000007</v>
      </c>
      <c r="L747" s="5">
        <v>135627.14000000001</v>
      </c>
      <c r="M747" t="s">
        <v>288</v>
      </c>
      <c r="N747" t="s">
        <v>356</v>
      </c>
      <c r="O747" s="1">
        <v>2</v>
      </c>
      <c r="P747" s="1" t="str">
        <f>IFERROR(IF(ISNUMBER(Table1[[#This Row],[Safety_Rating2]]), REPT("★", Table1[[#This Row],[Safety_Rating2]]) &amp; REPT("☆", 5-Table1[[#This Row],[Safety_Rating2]]), "Unknown"), "Unknown")</f>
        <v>★★★★☆</v>
      </c>
      <c r="Q747" s="1">
        <v>4</v>
      </c>
      <c r="R747">
        <v>17145</v>
      </c>
      <c r="S747">
        <v>5</v>
      </c>
      <c r="T747" s="7">
        <f t="shared" si="11"/>
        <v>2325327315.3000002</v>
      </c>
      <c r="U747" s="3">
        <f>Table1[[#This Row],[Range_km]]/Table1[[#This Row],[Battery_Capacity_kWh]]</f>
        <v>5.4948805460750849</v>
      </c>
      <c r="V747" s="4">
        <f>Table1[[#This Row],[Price_USD]]/Table1[[#This Row],[Range_km]]</f>
        <v>421.20229813664599</v>
      </c>
      <c r="W747" s="1" t="str">
        <f>_xlfn.IFS(Table1[[#This Row],[Price_USD]]&gt;80000,"Luxury", Table1[[#This Row],[Price_USD]]&gt;40000,"Premium",Table1[[#This Row],[Price_USD]]&lt;40000,"Budget")</f>
        <v>Luxury</v>
      </c>
    </row>
    <row r="748" spans="3:23" x14ac:dyDescent="0.35">
      <c r="C748">
        <v>747</v>
      </c>
      <c r="D748" t="s">
        <v>53</v>
      </c>
      <c r="E748" t="s">
        <v>122</v>
      </c>
      <c r="F748">
        <v>2020</v>
      </c>
      <c r="G748" t="s">
        <v>254</v>
      </c>
      <c r="H748">
        <v>98.6</v>
      </c>
      <c r="I748">
        <v>341</v>
      </c>
      <c r="J748" t="s">
        <v>266</v>
      </c>
      <c r="K748">
        <v>2.9</v>
      </c>
      <c r="L748" s="5">
        <v>69621.259999999995</v>
      </c>
      <c r="M748" t="s">
        <v>333</v>
      </c>
      <c r="N748" t="s">
        <v>362</v>
      </c>
      <c r="O748" s="1">
        <v>5</v>
      </c>
      <c r="P748" s="1" t="str">
        <f>IFERROR(IF(ISNUMBER(Table1[[#This Row],[Safety_Rating2]]), REPT("★", Table1[[#This Row],[Safety_Rating2]]) &amp; REPT("☆", 5-Table1[[#This Row],[Safety_Rating2]]), "Unknown"), "Unknown")</f>
        <v>Unknown</v>
      </c>
      <c r="Q748" s="2" t="s">
        <v>376</v>
      </c>
      <c r="R748">
        <v>13641</v>
      </c>
      <c r="S748">
        <v>3</v>
      </c>
      <c r="T748" s="7">
        <f t="shared" si="11"/>
        <v>949703607.65999997</v>
      </c>
      <c r="U748" s="3">
        <f>Table1[[#This Row],[Range_km]]/Table1[[#This Row],[Battery_Capacity_kWh]]</f>
        <v>3.4584178498985803</v>
      </c>
      <c r="V748" s="4">
        <f>Table1[[#This Row],[Price_USD]]/Table1[[#This Row],[Range_km]]</f>
        <v>204.16791788856304</v>
      </c>
      <c r="W748" s="1" t="str">
        <f>_xlfn.IFS(Table1[[#This Row],[Price_USD]]&gt;80000,"Luxury", Table1[[#This Row],[Price_USD]]&gt;40000,"Premium",Table1[[#This Row],[Price_USD]]&lt;40000,"Budget")</f>
        <v>Premium</v>
      </c>
    </row>
    <row r="749" spans="3:23" x14ac:dyDescent="0.35">
      <c r="C749">
        <v>748</v>
      </c>
      <c r="D749" t="s">
        <v>44</v>
      </c>
      <c r="E749" t="s">
        <v>211</v>
      </c>
      <c r="F749">
        <v>2016</v>
      </c>
      <c r="G749" t="s">
        <v>258</v>
      </c>
      <c r="H749">
        <v>60.5</v>
      </c>
      <c r="I749">
        <v>196</v>
      </c>
      <c r="J749" t="s">
        <v>277</v>
      </c>
      <c r="K749">
        <v>8.5</v>
      </c>
      <c r="L749" s="5">
        <v>94527.78</v>
      </c>
      <c r="M749" t="s">
        <v>323</v>
      </c>
      <c r="N749" t="s">
        <v>349</v>
      </c>
      <c r="O749" s="2" t="s">
        <v>376</v>
      </c>
      <c r="P749" s="1" t="str">
        <f>IFERROR(IF(ISNUMBER(Table1[[#This Row],[Safety_Rating2]]), REPT("★", Table1[[#This Row],[Safety_Rating2]]) &amp; REPT("☆", 5-Table1[[#This Row],[Safety_Rating2]]), "Unknown"), "Unknown")</f>
        <v>★★★★☆</v>
      </c>
      <c r="Q749" s="1">
        <v>4</v>
      </c>
      <c r="R749">
        <v>18322</v>
      </c>
      <c r="S749">
        <v>3</v>
      </c>
      <c r="T749" s="7">
        <f t="shared" si="11"/>
        <v>1731937985.1600001</v>
      </c>
      <c r="U749" s="3">
        <f>Table1[[#This Row],[Range_km]]/Table1[[#This Row],[Battery_Capacity_kWh]]</f>
        <v>3.2396694214876032</v>
      </c>
      <c r="V749" s="4">
        <f>Table1[[#This Row],[Price_USD]]/Table1[[#This Row],[Range_km]]</f>
        <v>482.28459183673471</v>
      </c>
      <c r="W749" s="1" t="str">
        <f>_xlfn.IFS(Table1[[#This Row],[Price_USD]]&gt;80000,"Luxury", Table1[[#This Row],[Price_USD]]&gt;40000,"Premium",Table1[[#This Row],[Price_USD]]&lt;40000,"Budget")</f>
        <v>Luxury</v>
      </c>
    </row>
    <row r="750" spans="3:23" x14ac:dyDescent="0.35">
      <c r="C750">
        <v>749</v>
      </c>
      <c r="D750" t="s">
        <v>63</v>
      </c>
      <c r="E750" t="s">
        <v>150</v>
      </c>
      <c r="F750">
        <v>2018</v>
      </c>
      <c r="G750" t="s">
        <v>263</v>
      </c>
      <c r="H750">
        <v>56.9</v>
      </c>
      <c r="I750">
        <v>566</v>
      </c>
      <c r="J750" t="s">
        <v>274</v>
      </c>
      <c r="K750">
        <v>7.2</v>
      </c>
      <c r="L750" s="5">
        <v>66690.039999999994</v>
      </c>
      <c r="M750" t="s">
        <v>322</v>
      </c>
      <c r="N750" t="s">
        <v>365</v>
      </c>
      <c r="O750" s="1">
        <v>4</v>
      </c>
      <c r="P750" s="1" t="str">
        <f>IFERROR(IF(ISNUMBER(Table1[[#This Row],[Safety_Rating2]]), REPT("★", Table1[[#This Row],[Safety_Rating2]]) &amp; REPT("☆", 5-Table1[[#This Row],[Safety_Rating2]]), "Unknown"), "Unknown")</f>
        <v>★★★☆☆</v>
      </c>
      <c r="Q750" s="1">
        <v>3</v>
      </c>
      <c r="R750">
        <v>19419</v>
      </c>
      <c r="S750">
        <v>3</v>
      </c>
      <c r="T750" s="7">
        <f t="shared" si="11"/>
        <v>1295053886.76</v>
      </c>
      <c r="U750" s="3">
        <f>Table1[[#This Row],[Range_km]]/Table1[[#This Row],[Battery_Capacity_kWh]]</f>
        <v>9.9472759226713539</v>
      </c>
      <c r="V750" s="4">
        <f>Table1[[#This Row],[Price_USD]]/Table1[[#This Row],[Range_km]]</f>
        <v>117.82692579505299</v>
      </c>
      <c r="W750" s="1" t="str">
        <f>_xlfn.IFS(Table1[[#This Row],[Price_USD]]&gt;80000,"Luxury", Table1[[#This Row],[Price_USD]]&gt;40000,"Premium",Table1[[#This Row],[Price_USD]]&lt;40000,"Budget")</f>
        <v>Premium</v>
      </c>
    </row>
    <row r="751" spans="3:23" x14ac:dyDescent="0.35">
      <c r="C751">
        <v>750</v>
      </c>
      <c r="D751" t="s">
        <v>51</v>
      </c>
      <c r="E751" t="s">
        <v>135</v>
      </c>
      <c r="F751">
        <v>2019</v>
      </c>
      <c r="G751" t="s">
        <v>260</v>
      </c>
      <c r="H751">
        <v>54.2</v>
      </c>
      <c r="I751">
        <v>152</v>
      </c>
      <c r="J751" t="s">
        <v>265</v>
      </c>
      <c r="K751">
        <v>9.6999999999999993</v>
      </c>
      <c r="L751" s="5">
        <v>100478.05</v>
      </c>
      <c r="M751" t="s">
        <v>311</v>
      </c>
      <c r="N751" t="s">
        <v>352</v>
      </c>
      <c r="O751" s="1">
        <v>4</v>
      </c>
      <c r="P751" s="1" t="str">
        <f>IFERROR(IF(ISNUMBER(Table1[[#This Row],[Safety_Rating2]]), REPT("★", Table1[[#This Row],[Safety_Rating2]]) &amp; REPT("☆", 5-Table1[[#This Row],[Safety_Rating2]]), "Unknown"), "Unknown")</f>
        <v>★★★★★</v>
      </c>
      <c r="Q751" s="1">
        <v>5</v>
      </c>
      <c r="R751">
        <v>15512</v>
      </c>
      <c r="S751">
        <v>3</v>
      </c>
      <c r="T751" s="7">
        <f t="shared" si="11"/>
        <v>1558615511.6000001</v>
      </c>
      <c r="U751" s="3">
        <f>Table1[[#This Row],[Range_km]]/Table1[[#This Row],[Battery_Capacity_kWh]]</f>
        <v>2.8044280442804426</v>
      </c>
      <c r="V751" s="4">
        <f>Table1[[#This Row],[Price_USD]]/Table1[[#This Row],[Range_km]]</f>
        <v>661.03980263157894</v>
      </c>
      <c r="W751" s="1" t="str">
        <f>_xlfn.IFS(Table1[[#This Row],[Price_USD]]&gt;80000,"Luxury", Table1[[#This Row],[Price_USD]]&gt;40000,"Premium",Table1[[#This Row],[Price_USD]]&lt;40000,"Budget")</f>
        <v>Luxury</v>
      </c>
    </row>
    <row r="752" spans="3:23" x14ac:dyDescent="0.35">
      <c r="C752">
        <v>751</v>
      </c>
      <c r="D752" t="s">
        <v>58</v>
      </c>
      <c r="E752" t="s">
        <v>238</v>
      </c>
      <c r="F752">
        <v>2018</v>
      </c>
      <c r="G752" t="s">
        <v>252</v>
      </c>
      <c r="H752">
        <v>31.9</v>
      </c>
      <c r="I752">
        <v>511</v>
      </c>
      <c r="J752" t="s">
        <v>265</v>
      </c>
      <c r="K752">
        <v>2.1</v>
      </c>
      <c r="L752" s="5">
        <v>87055.679999999993</v>
      </c>
      <c r="M752" t="s">
        <v>282</v>
      </c>
      <c r="N752" t="s">
        <v>347</v>
      </c>
      <c r="O752" s="2" t="s">
        <v>376</v>
      </c>
      <c r="P752" s="1" t="str">
        <f>IFERROR(IF(ISNUMBER(Table1[[#This Row],[Safety_Rating2]]), REPT("★", Table1[[#This Row],[Safety_Rating2]]) &amp; REPT("☆", 5-Table1[[#This Row],[Safety_Rating2]]), "Unknown"), "Unknown")</f>
        <v>★★★★☆</v>
      </c>
      <c r="Q752" s="1">
        <v>4</v>
      </c>
      <c r="R752">
        <v>13939</v>
      </c>
      <c r="S752">
        <v>5</v>
      </c>
      <c r="T752" s="7">
        <f t="shared" si="11"/>
        <v>1213469123.52</v>
      </c>
      <c r="U752" s="3">
        <f>Table1[[#This Row],[Range_km]]/Table1[[#This Row],[Battery_Capacity_kWh]]</f>
        <v>16.018808777429467</v>
      </c>
      <c r="V752" s="4">
        <f>Table1[[#This Row],[Price_USD]]/Table1[[#This Row],[Range_km]]</f>
        <v>170.36336594911936</v>
      </c>
      <c r="W752" s="1" t="str">
        <f>_xlfn.IFS(Table1[[#This Row],[Price_USD]]&gt;80000,"Luxury", Table1[[#This Row],[Price_USD]]&gt;40000,"Premium",Table1[[#This Row],[Price_USD]]&lt;40000,"Budget")</f>
        <v>Luxury</v>
      </c>
    </row>
    <row r="753" spans="3:23" x14ac:dyDescent="0.35">
      <c r="C753">
        <v>752</v>
      </c>
      <c r="D753" t="s">
        <v>48</v>
      </c>
      <c r="E753" t="s">
        <v>113</v>
      </c>
      <c r="F753">
        <v>2019</v>
      </c>
      <c r="G753" t="s">
        <v>254</v>
      </c>
      <c r="H753">
        <v>118.8</v>
      </c>
      <c r="I753">
        <v>223</v>
      </c>
      <c r="J753" t="s">
        <v>269</v>
      </c>
      <c r="K753">
        <v>4.8</v>
      </c>
      <c r="L753" s="5">
        <v>76263.58</v>
      </c>
      <c r="M753" t="s">
        <v>308</v>
      </c>
      <c r="N753" t="s">
        <v>370</v>
      </c>
      <c r="O753" s="1">
        <v>4</v>
      </c>
      <c r="P753" s="1" t="str">
        <f>IFERROR(IF(ISNUMBER(Table1[[#This Row],[Safety_Rating2]]), REPT("★", Table1[[#This Row],[Safety_Rating2]]) &amp; REPT("☆", 5-Table1[[#This Row],[Safety_Rating2]]), "Unknown"), "Unknown")</f>
        <v>Unknown</v>
      </c>
      <c r="Q753" s="2" t="s">
        <v>376</v>
      </c>
      <c r="R753">
        <v>19837</v>
      </c>
      <c r="S753">
        <v>3</v>
      </c>
      <c r="T753" s="7">
        <f t="shared" si="11"/>
        <v>1512840636.46</v>
      </c>
      <c r="U753" s="3">
        <f>Table1[[#This Row],[Range_km]]/Table1[[#This Row],[Battery_Capacity_kWh]]</f>
        <v>1.8771043771043772</v>
      </c>
      <c r="V753" s="4">
        <f>Table1[[#This Row],[Price_USD]]/Table1[[#This Row],[Range_km]]</f>
        <v>341.98914798206278</v>
      </c>
      <c r="W753" s="1" t="str">
        <f>_xlfn.IFS(Table1[[#This Row],[Price_USD]]&gt;80000,"Luxury", Table1[[#This Row],[Price_USD]]&gt;40000,"Premium",Table1[[#This Row],[Price_USD]]&lt;40000,"Budget")</f>
        <v>Premium</v>
      </c>
    </row>
    <row r="754" spans="3:23" x14ac:dyDescent="0.35">
      <c r="C754">
        <v>753</v>
      </c>
      <c r="D754" t="s">
        <v>58</v>
      </c>
      <c r="E754" t="s">
        <v>179</v>
      </c>
      <c r="F754">
        <v>2017</v>
      </c>
      <c r="G754" t="s">
        <v>251</v>
      </c>
      <c r="H754">
        <v>76.8</v>
      </c>
      <c r="I754">
        <v>326</v>
      </c>
      <c r="J754" t="s">
        <v>271</v>
      </c>
      <c r="K754">
        <v>8.5</v>
      </c>
      <c r="L754" s="5">
        <v>60064.68</v>
      </c>
      <c r="M754" t="s">
        <v>287</v>
      </c>
      <c r="N754" t="s">
        <v>339</v>
      </c>
      <c r="O754" s="1">
        <v>5</v>
      </c>
      <c r="P754" s="1" t="str">
        <f>IFERROR(IF(ISNUMBER(Table1[[#This Row],[Safety_Rating2]]), REPT("★", Table1[[#This Row],[Safety_Rating2]]) &amp; REPT("☆", 5-Table1[[#This Row],[Safety_Rating2]]), "Unknown"), "Unknown")</f>
        <v>Unknown</v>
      </c>
      <c r="Q754" s="2" t="s">
        <v>376</v>
      </c>
      <c r="R754">
        <v>11982</v>
      </c>
      <c r="S754">
        <v>4</v>
      </c>
      <c r="T754" s="7">
        <f t="shared" si="11"/>
        <v>719694995.75999999</v>
      </c>
      <c r="U754" s="3">
        <f>Table1[[#This Row],[Range_km]]/Table1[[#This Row],[Battery_Capacity_kWh]]</f>
        <v>4.244791666666667</v>
      </c>
      <c r="V754" s="4">
        <f>Table1[[#This Row],[Price_USD]]/Table1[[#This Row],[Range_km]]</f>
        <v>184.24748466257668</v>
      </c>
      <c r="W754" s="1" t="str">
        <f>_xlfn.IFS(Table1[[#This Row],[Price_USD]]&gt;80000,"Luxury", Table1[[#This Row],[Price_USD]]&gt;40000,"Premium",Table1[[#This Row],[Price_USD]]&lt;40000,"Budget")</f>
        <v>Premium</v>
      </c>
    </row>
    <row r="755" spans="3:23" x14ac:dyDescent="0.35">
      <c r="C755">
        <v>754</v>
      </c>
      <c r="D755" t="s">
        <v>54</v>
      </c>
      <c r="E755" t="s">
        <v>129</v>
      </c>
      <c r="F755">
        <v>2020</v>
      </c>
      <c r="G755" t="s">
        <v>250</v>
      </c>
      <c r="H755">
        <v>75.099999999999994</v>
      </c>
      <c r="I755">
        <v>415</v>
      </c>
      <c r="J755" t="s">
        <v>277</v>
      </c>
      <c r="K755">
        <v>4.9000000000000004</v>
      </c>
      <c r="L755" s="5">
        <v>51480.67</v>
      </c>
      <c r="M755" t="s">
        <v>333</v>
      </c>
      <c r="N755" t="s">
        <v>354</v>
      </c>
      <c r="O755" s="1">
        <v>2</v>
      </c>
      <c r="P755" s="1" t="str">
        <f>IFERROR(IF(ISNUMBER(Table1[[#This Row],[Safety_Rating2]]), REPT("★", Table1[[#This Row],[Safety_Rating2]]) &amp; REPT("☆", 5-Table1[[#This Row],[Safety_Rating2]]), "Unknown"), "Unknown")</f>
        <v>Unknown</v>
      </c>
      <c r="Q755" s="2" t="s">
        <v>376</v>
      </c>
      <c r="R755">
        <v>10170</v>
      </c>
      <c r="S755">
        <v>4</v>
      </c>
      <c r="T755" s="7">
        <f t="shared" si="11"/>
        <v>523558413.89999998</v>
      </c>
      <c r="U755" s="3">
        <f>Table1[[#This Row],[Range_km]]/Table1[[#This Row],[Battery_Capacity_kWh]]</f>
        <v>5.525965379494008</v>
      </c>
      <c r="V755" s="4">
        <f>Table1[[#This Row],[Price_USD]]/Table1[[#This Row],[Range_km]]</f>
        <v>124.04980722891565</v>
      </c>
      <c r="W755" s="1" t="str">
        <f>_xlfn.IFS(Table1[[#This Row],[Price_USD]]&gt;80000,"Luxury", Table1[[#This Row],[Price_USD]]&gt;40000,"Premium",Table1[[#This Row],[Price_USD]]&lt;40000,"Budget")</f>
        <v>Premium</v>
      </c>
    </row>
    <row r="756" spans="3:23" x14ac:dyDescent="0.35">
      <c r="C756">
        <v>755</v>
      </c>
      <c r="D756" t="s">
        <v>51</v>
      </c>
      <c r="E756" t="s">
        <v>156</v>
      </c>
      <c r="F756">
        <v>2019</v>
      </c>
      <c r="G756" t="s">
        <v>254</v>
      </c>
      <c r="H756">
        <v>139.80000000000001</v>
      </c>
      <c r="I756">
        <v>410</v>
      </c>
      <c r="J756" t="s">
        <v>278</v>
      </c>
      <c r="K756">
        <v>0.9</v>
      </c>
      <c r="L756" s="5">
        <v>62994.17</v>
      </c>
      <c r="M756" t="s">
        <v>308</v>
      </c>
      <c r="N756" t="s">
        <v>365</v>
      </c>
      <c r="O756" s="2" t="s">
        <v>376</v>
      </c>
      <c r="P756" s="1" t="str">
        <f>IFERROR(IF(ISNUMBER(Table1[[#This Row],[Safety_Rating2]]), REPT("★", Table1[[#This Row],[Safety_Rating2]]) &amp; REPT("☆", 5-Table1[[#This Row],[Safety_Rating2]]), "Unknown"), "Unknown")</f>
        <v>★★★★★</v>
      </c>
      <c r="Q756" s="1">
        <v>5</v>
      </c>
      <c r="R756">
        <v>1875</v>
      </c>
      <c r="S756">
        <v>5</v>
      </c>
      <c r="T756" s="7">
        <f t="shared" si="11"/>
        <v>118114068.75</v>
      </c>
      <c r="U756" s="3">
        <f>Table1[[#This Row],[Range_km]]/Table1[[#This Row],[Battery_Capacity_kWh]]</f>
        <v>2.9327610872675249</v>
      </c>
      <c r="V756" s="4">
        <f>Table1[[#This Row],[Price_USD]]/Table1[[#This Row],[Range_km]]</f>
        <v>153.64431707317073</v>
      </c>
      <c r="W756" s="1" t="str">
        <f>_xlfn.IFS(Table1[[#This Row],[Price_USD]]&gt;80000,"Luxury", Table1[[#This Row],[Price_USD]]&gt;40000,"Premium",Table1[[#This Row],[Price_USD]]&lt;40000,"Budget")</f>
        <v>Premium</v>
      </c>
    </row>
    <row r="757" spans="3:23" x14ac:dyDescent="0.35">
      <c r="C757">
        <v>756</v>
      </c>
      <c r="D757" t="s">
        <v>62</v>
      </c>
      <c r="E757" t="s">
        <v>183</v>
      </c>
      <c r="F757">
        <v>2022</v>
      </c>
      <c r="G757" t="s">
        <v>259</v>
      </c>
      <c r="H757">
        <v>102.2</v>
      </c>
      <c r="I757">
        <v>351</v>
      </c>
      <c r="J757" t="s">
        <v>276</v>
      </c>
      <c r="K757">
        <v>5.9</v>
      </c>
      <c r="L757" s="5">
        <v>134992.42000000001</v>
      </c>
      <c r="M757" t="s">
        <v>291</v>
      </c>
      <c r="N757" t="s">
        <v>351</v>
      </c>
      <c r="O757" s="1">
        <v>0</v>
      </c>
      <c r="P757" s="1" t="str">
        <f>IFERROR(IF(ISNUMBER(Table1[[#This Row],[Safety_Rating2]]), REPT("★", Table1[[#This Row],[Safety_Rating2]]) &amp; REPT("☆", 5-Table1[[#This Row],[Safety_Rating2]]), "Unknown"), "Unknown")</f>
        <v>★★★★★</v>
      </c>
      <c r="Q757" s="1">
        <v>5</v>
      </c>
      <c r="R757">
        <v>5019</v>
      </c>
      <c r="S757">
        <v>5</v>
      </c>
      <c r="T757" s="7">
        <f t="shared" si="11"/>
        <v>677526955.98000002</v>
      </c>
      <c r="U757" s="3">
        <f>Table1[[#This Row],[Range_km]]/Table1[[#This Row],[Battery_Capacity_kWh]]</f>
        <v>3.4344422700587085</v>
      </c>
      <c r="V757" s="4">
        <f>Table1[[#This Row],[Price_USD]]/Table1[[#This Row],[Range_km]]</f>
        <v>384.59378917378922</v>
      </c>
      <c r="W757" s="1" t="str">
        <f>_xlfn.IFS(Table1[[#This Row],[Price_USD]]&gt;80000,"Luxury", Table1[[#This Row],[Price_USD]]&gt;40000,"Premium",Table1[[#This Row],[Price_USD]]&lt;40000,"Budget")</f>
        <v>Luxury</v>
      </c>
    </row>
    <row r="758" spans="3:23" x14ac:dyDescent="0.35">
      <c r="C758">
        <v>757</v>
      </c>
      <c r="D758" t="s">
        <v>67</v>
      </c>
      <c r="E758" t="s">
        <v>232</v>
      </c>
      <c r="F758">
        <v>2017</v>
      </c>
      <c r="G758" t="s">
        <v>256</v>
      </c>
      <c r="H758">
        <v>74.5</v>
      </c>
      <c r="I758">
        <v>533</v>
      </c>
      <c r="J758" t="s">
        <v>272</v>
      </c>
      <c r="K758">
        <v>1.1000000000000001</v>
      </c>
      <c r="L758" s="5">
        <v>106497.38</v>
      </c>
      <c r="M758" t="s">
        <v>334</v>
      </c>
      <c r="N758" t="s">
        <v>347</v>
      </c>
      <c r="O758" s="2" t="s">
        <v>376</v>
      </c>
      <c r="P758" s="1" t="str">
        <f>IFERROR(IF(ISNUMBER(Table1[[#This Row],[Safety_Rating2]]), REPT("★", Table1[[#This Row],[Safety_Rating2]]) &amp; REPT("☆", 5-Table1[[#This Row],[Safety_Rating2]]), "Unknown"), "Unknown")</f>
        <v>★★★☆☆</v>
      </c>
      <c r="Q758" s="1">
        <v>3</v>
      </c>
      <c r="R758">
        <v>546</v>
      </c>
      <c r="S758">
        <v>4</v>
      </c>
      <c r="T758" s="7">
        <f t="shared" si="11"/>
        <v>58147569.480000004</v>
      </c>
      <c r="U758" s="3">
        <f>Table1[[#This Row],[Range_km]]/Table1[[#This Row],[Battery_Capacity_kWh]]</f>
        <v>7.1543624161073822</v>
      </c>
      <c r="V758" s="4">
        <f>Table1[[#This Row],[Price_USD]]/Table1[[#This Row],[Range_km]]</f>
        <v>199.80746716697936</v>
      </c>
      <c r="W758" s="1" t="str">
        <f>_xlfn.IFS(Table1[[#This Row],[Price_USD]]&gt;80000,"Luxury", Table1[[#This Row],[Price_USD]]&gt;40000,"Premium",Table1[[#This Row],[Price_USD]]&lt;40000,"Budget")</f>
        <v>Luxury</v>
      </c>
    </row>
    <row r="759" spans="3:23" x14ac:dyDescent="0.35">
      <c r="C759">
        <v>758</v>
      </c>
      <c r="D759" t="s">
        <v>33</v>
      </c>
      <c r="E759" t="s">
        <v>192</v>
      </c>
      <c r="F759">
        <v>2017</v>
      </c>
      <c r="G759" t="s">
        <v>255</v>
      </c>
      <c r="H759">
        <v>148.19999999999999</v>
      </c>
      <c r="I759">
        <v>469</v>
      </c>
      <c r="J759" t="s">
        <v>279</v>
      </c>
      <c r="K759">
        <v>6.4</v>
      </c>
      <c r="L759" s="5">
        <v>142865.42000000001</v>
      </c>
      <c r="M759" t="s">
        <v>329</v>
      </c>
      <c r="N759" t="s">
        <v>367</v>
      </c>
      <c r="O759" s="1">
        <v>5</v>
      </c>
      <c r="P759" s="1" t="str">
        <f>IFERROR(IF(ISNUMBER(Table1[[#This Row],[Safety_Rating2]]), REPT("★", Table1[[#This Row],[Safety_Rating2]]) &amp; REPT("☆", 5-Table1[[#This Row],[Safety_Rating2]]), "Unknown"), "Unknown")</f>
        <v>★★★★★</v>
      </c>
      <c r="Q759" s="1">
        <v>5</v>
      </c>
      <c r="R759">
        <v>4833</v>
      </c>
      <c r="S759">
        <v>5</v>
      </c>
      <c r="T759" s="7">
        <f t="shared" si="11"/>
        <v>690468574.86000001</v>
      </c>
      <c r="U759" s="3">
        <f>Table1[[#This Row],[Range_km]]/Table1[[#This Row],[Battery_Capacity_kWh]]</f>
        <v>3.1646423751686914</v>
      </c>
      <c r="V759" s="4">
        <f>Table1[[#This Row],[Price_USD]]/Table1[[#This Row],[Range_km]]</f>
        <v>304.61710021321966</v>
      </c>
      <c r="W759" s="1" t="str">
        <f>_xlfn.IFS(Table1[[#This Row],[Price_USD]]&gt;80000,"Luxury", Table1[[#This Row],[Price_USD]]&gt;40000,"Premium",Table1[[#This Row],[Price_USD]]&lt;40000,"Budget")</f>
        <v>Luxury</v>
      </c>
    </row>
    <row r="760" spans="3:23" x14ac:dyDescent="0.35">
      <c r="C760">
        <v>759</v>
      </c>
      <c r="D760" t="s">
        <v>38</v>
      </c>
      <c r="E760" t="s">
        <v>118</v>
      </c>
      <c r="F760">
        <v>2017</v>
      </c>
      <c r="G760" t="s">
        <v>262</v>
      </c>
      <c r="H760">
        <v>25.8</v>
      </c>
      <c r="I760">
        <v>411</v>
      </c>
      <c r="J760" t="s">
        <v>277</v>
      </c>
      <c r="K760">
        <v>8.4</v>
      </c>
      <c r="L760" s="5">
        <v>79110.179999999993</v>
      </c>
      <c r="M760" t="s">
        <v>326</v>
      </c>
      <c r="N760" t="s">
        <v>354</v>
      </c>
      <c r="O760" s="1">
        <v>4</v>
      </c>
      <c r="P760" s="1" t="str">
        <f>IFERROR(IF(ISNUMBER(Table1[[#This Row],[Safety_Rating2]]), REPT("★", Table1[[#This Row],[Safety_Rating2]]) &amp; REPT("☆", 5-Table1[[#This Row],[Safety_Rating2]]), "Unknown"), "Unknown")</f>
        <v>★★★★★</v>
      </c>
      <c r="Q760" s="1">
        <v>5</v>
      </c>
      <c r="R760">
        <v>2821</v>
      </c>
      <c r="S760">
        <v>5</v>
      </c>
      <c r="T760" s="7">
        <f t="shared" si="11"/>
        <v>223169817.77999997</v>
      </c>
      <c r="U760" s="3">
        <f>Table1[[#This Row],[Range_km]]/Table1[[#This Row],[Battery_Capacity_kWh]]</f>
        <v>15.930232558139535</v>
      </c>
      <c r="V760" s="4">
        <f>Table1[[#This Row],[Price_USD]]/Table1[[#This Row],[Range_km]]</f>
        <v>192.48218978102187</v>
      </c>
      <c r="W760" s="1" t="str">
        <f>_xlfn.IFS(Table1[[#This Row],[Price_USD]]&gt;80000,"Luxury", Table1[[#This Row],[Price_USD]]&gt;40000,"Premium",Table1[[#This Row],[Price_USD]]&lt;40000,"Budget")</f>
        <v>Premium</v>
      </c>
    </row>
    <row r="761" spans="3:23" x14ac:dyDescent="0.35">
      <c r="C761">
        <v>760</v>
      </c>
      <c r="D761" t="s">
        <v>22</v>
      </c>
      <c r="E761" t="s">
        <v>99</v>
      </c>
      <c r="F761">
        <v>2016</v>
      </c>
      <c r="G761" t="s">
        <v>255</v>
      </c>
      <c r="H761">
        <v>31.8</v>
      </c>
      <c r="I761">
        <v>473</v>
      </c>
      <c r="J761" t="s">
        <v>280</v>
      </c>
      <c r="K761">
        <v>2.6</v>
      </c>
      <c r="L761" s="5">
        <v>100937.82</v>
      </c>
      <c r="M761" t="s">
        <v>335</v>
      </c>
      <c r="N761" t="s">
        <v>337</v>
      </c>
      <c r="O761" s="1">
        <v>1</v>
      </c>
      <c r="P761" s="1" t="str">
        <f>IFERROR(IF(ISNUMBER(Table1[[#This Row],[Safety_Rating2]]), REPT("★", Table1[[#This Row],[Safety_Rating2]]) &amp; REPT("☆", 5-Table1[[#This Row],[Safety_Rating2]]), "Unknown"), "Unknown")</f>
        <v>★★★★★</v>
      </c>
      <c r="Q761" s="1">
        <v>5</v>
      </c>
      <c r="R761">
        <v>8084</v>
      </c>
      <c r="S761">
        <v>4</v>
      </c>
      <c r="T761" s="7">
        <f t="shared" si="11"/>
        <v>815981336.88000011</v>
      </c>
      <c r="U761" s="3">
        <f>Table1[[#This Row],[Range_km]]/Table1[[#This Row],[Battery_Capacity_kWh]]</f>
        <v>14.874213836477987</v>
      </c>
      <c r="V761" s="4">
        <f>Table1[[#This Row],[Price_USD]]/Table1[[#This Row],[Range_km]]</f>
        <v>213.39919661733617</v>
      </c>
      <c r="W761" s="1" t="str">
        <f>_xlfn.IFS(Table1[[#This Row],[Price_USD]]&gt;80000,"Luxury", Table1[[#This Row],[Price_USD]]&gt;40000,"Premium",Table1[[#This Row],[Price_USD]]&lt;40000,"Budget")</f>
        <v>Luxury</v>
      </c>
    </row>
    <row r="762" spans="3:23" x14ac:dyDescent="0.35">
      <c r="C762">
        <v>761</v>
      </c>
      <c r="D762" t="s">
        <v>33</v>
      </c>
      <c r="E762" t="s">
        <v>86</v>
      </c>
      <c r="F762">
        <v>2018</v>
      </c>
      <c r="G762" t="s">
        <v>250</v>
      </c>
      <c r="H762">
        <v>118.3</v>
      </c>
      <c r="I762">
        <v>167</v>
      </c>
      <c r="J762" t="s">
        <v>273</v>
      </c>
      <c r="K762">
        <v>1.1000000000000001</v>
      </c>
      <c r="L762" s="5">
        <v>114709.68</v>
      </c>
      <c r="M762" t="s">
        <v>325</v>
      </c>
      <c r="N762" t="s">
        <v>358</v>
      </c>
      <c r="O762" s="2" t="s">
        <v>376</v>
      </c>
      <c r="P762" s="1" t="str">
        <f>IFERROR(IF(ISNUMBER(Table1[[#This Row],[Safety_Rating2]]), REPT("★", Table1[[#This Row],[Safety_Rating2]]) &amp; REPT("☆", 5-Table1[[#This Row],[Safety_Rating2]]), "Unknown"), "Unknown")</f>
        <v>★★★☆☆</v>
      </c>
      <c r="Q762" s="1">
        <v>3</v>
      </c>
      <c r="R762">
        <v>8939</v>
      </c>
      <c r="S762">
        <v>3</v>
      </c>
      <c r="T762" s="7">
        <f t="shared" si="11"/>
        <v>1025389829.52</v>
      </c>
      <c r="U762" s="3">
        <f>Table1[[#This Row],[Range_km]]/Table1[[#This Row],[Battery_Capacity_kWh]]</f>
        <v>1.411665257819104</v>
      </c>
      <c r="V762" s="4">
        <f>Table1[[#This Row],[Price_USD]]/Table1[[#This Row],[Range_km]]</f>
        <v>686.88431137724547</v>
      </c>
      <c r="W762" s="1" t="str">
        <f>_xlfn.IFS(Table1[[#This Row],[Price_USD]]&gt;80000,"Luxury", Table1[[#This Row],[Price_USD]]&gt;40000,"Premium",Table1[[#This Row],[Price_USD]]&lt;40000,"Budget")</f>
        <v>Luxury</v>
      </c>
    </row>
    <row r="763" spans="3:23" x14ac:dyDescent="0.35">
      <c r="C763">
        <v>762</v>
      </c>
      <c r="D763" t="s">
        <v>37</v>
      </c>
      <c r="E763" t="s">
        <v>124</v>
      </c>
      <c r="F763">
        <v>2019</v>
      </c>
      <c r="G763" t="s">
        <v>250</v>
      </c>
      <c r="H763">
        <v>77.099999999999994</v>
      </c>
      <c r="I763">
        <v>147</v>
      </c>
      <c r="J763" t="s">
        <v>271</v>
      </c>
      <c r="K763">
        <v>4.5999999999999996</v>
      </c>
      <c r="L763" s="5">
        <v>73633.58</v>
      </c>
      <c r="M763" t="s">
        <v>311</v>
      </c>
      <c r="N763" t="s">
        <v>356</v>
      </c>
      <c r="O763" s="1">
        <v>5</v>
      </c>
      <c r="P763" s="1" t="str">
        <f>IFERROR(IF(ISNUMBER(Table1[[#This Row],[Safety_Rating2]]), REPT("★", Table1[[#This Row],[Safety_Rating2]]) &amp; REPT("☆", 5-Table1[[#This Row],[Safety_Rating2]]), "Unknown"), "Unknown")</f>
        <v>★★★★★</v>
      </c>
      <c r="Q763" s="1">
        <v>5</v>
      </c>
      <c r="R763">
        <v>12637</v>
      </c>
      <c r="S763">
        <v>3</v>
      </c>
      <c r="T763" s="7">
        <f t="shared" si="11"/>
        <v>930507550.46000004</v>
      </c>
      <c r="U763" s="3">
        <f>Table1[[#This Row],[Range_km]]/Table1[[#This Row],[Battery_Capacity_kWh]]</f>
        <v>1.906614785992218</v>
      </c>
      <c r="V763" s="4">
        <f>Table1[[#This Row],[Price_USD]]/Table1[[#This Row],[Range_km]]</f>
        <v>500.90870748299324</v>
      </c>
      <c r="W763" s="1" t="str">
        <f>_xlfn.IFS(Table1[[#This Row],[Price_USD]]&gt;80000,"Luxury", Table1[[#This Row],[Price_USD]]&gt;40000,"Premium",Table1[[#This Row],[Price_USD]]&lt;40000,"Budget")</f>
        <v>Premium</v>
      </c>
    </row>
    <row r="764" spans="3:23" x14ac:dyDescent="0.35">
      <c r="C764">
        <v>763</v>
      </c>
      <c r="D764" t="s">
        <v>31</v>
      </c>
      <c r="E764" t="s">
        <v>84</v>
      </c>
      <c r="F764">
        <v>2021</v>
      </c>
      <c r="G764" t="s">
        <v>261</v>
      </c>
      <c r="H764">
        <v>104</v>
      </c>
      <c r="I764">
        <v>449</v>
      </c>
      <c r="J764" t="s">
        <v>273</v>
      </c>
      <c r="K764">
        <v>2.9</v>
      </c>
      <c r="L764" s="5">
        <v>113958.46</v>
      </c>
      <c r="M764" t="s">
        <v>328</v>
      </c>
      <c r="N764" t="s">
        <v>339</v>
      </c>
      <c r="O764" s="1">
        <v>2</v>
      </c>
      <c r="P764" s="1" t="str">
        <f>IFERROR(IF(ISNUMBER(Table1[[#This Row],[Safety_Rating2]]), REPT("★", Table1[[#This Row],[Safety_Rating2]]) &amp; REPT("☆", 5-Table1[[#This Row],[Safety_Rating2]]), "Unknown"), "Unknown")</f>
        <v>★★★★☆</v>
      </c>
      <c r="Q764" s="1">
        <v>4</v>
      </c>
      <c r="R764">
        <v>7151</v>
      </c>
      <c r="S764">
        <v>4</v>
      </c>
      <c r="T764" s="7">
        <f t="shared" si="11"/>
        <v>814916947.46000004</v>
      </c>
      <c r="U764" s="3">
        <f>Table1[[#This Row],[Range_km]]/Table1[[#This Row],[Battery_Capacity_kWh]]</f>
        <v>4.3173076923076925</v>
      </c>
      <c r="V764" s="4">
        <f>Table1[[#This Row],[Price_USD]]/Table1[[#This Row],[Range_km]]</f>
        <v>253.80503340757241</v>
      </c>
      <c r="W764" s="1" t="str">
        <f>_xlfn.IFS(Table1[[#This Row],[Price_USD]]&gt;80000,"Luxury", Table1[[#This Row],[Price_USD]]&gt;40000,"Premium",Table1[[#This Row],[Price_USD]]&lt;40000,"Budget")</f>
        <v>Luxury</v>
      </c>
    </row>
    <row r="765" spans="3:23" x14ac:dyDescent="0.35">
      <c r="C765">
        <v>764</v>
      </c>
      <c r="D765" t="s">
        <v>50</v>
      </c>
      <c r="E765" t="s">
        <v>182</v>
      </c>
      <c r="F765">
        <v>2016</v>
      </c>
      <c r="G765" t="s">
        <v>254</v>
      </c>
      <c r="H765">
        <v>105.6</v>
      </c>
      <c r="I765">
        <v>195</v>
      </c>
      <c r="J765" t="s">
        <v>271</v>
      </c>
      <c r="K765">
        <v>2.1</v>
      </c>
      <c r="L765" s="5">
        <v>100418.49</v>
      </c>
      <c r="M765" t="s">
        <v>310</v>
      </c>
      <c r="N765" t="s">
        <v>368</v>
      </c>
      <c r="O765" s="1">
        <v>4</v>
      </c>
      <c r="P765" s="1" t="str">
        <f>IFERROR(IF(ISNUMBER(Table1[[#This Row],[Safety_Rating2]]), REPT("★", Table1[[#This Row],[Safety_Rating2]]) &amp; REPT("☆", 5-Table1[[#This Row],[Safety_Rating2]]), "Unknown"), "Unknown")</f>
        <v>★★★☆☆</v>
      </c>
      <c r="Q765" s="1">
        <v>3</v>
      </c>
      <c r="R765">
        <v>11759</v>
      </c>
      <c r="S765">
        <v>3</v>
      </c>
      <c r="T765" s="7">
        <f t="shared" si="11"/>
        <v>1180821023.9100001</v>
      </c>
      <c r="U765" s="3">
        <f>Table1[[#This Row],[Range_km]]/Table1[[#This Row],[Battery_Capacity_kWh]]</f>
        <v>1.8465909090909092</v>
      </c>
      <c r="V765" s="4">
        <f>Table1[[#This Row],[Price_USD]]/Table1[[#This Row],[Range_km]]</f>
        <v>514.96661538461547</v>
      </c>
      <c r="W765" s="1" t="str">
        <f>_xlfn.IFS(Table1[[#This Row],[Price_USD]]&gt;80000,"Luxury", Table1[[#This Row],[Price_USD]]&gt;40000,"Premium",Table1[[#This Row],[Price_USD]]&lt;40000,"Budget")</f>
        <v>Luxury</v>
      </c>
    </row>
    <row r="766" spans="3:23" x14ac:dyDescent="0.35">
      <c r="C766">
        <v>765</v>
      </c>
      <c r="D766" t="s">
        <v>58</v>
      </c>
      <c r="E766" t="s">
        <v>172</v>
      </c>
      <c r="F766">
        <v>2022</v>
      </c>
      <c r="G766" t="s">
        <v>261</v>
      </c>
      <c r="H766">
        <v>63.8</v>
      </c>
      <c r="I766">
        <v>562</v>
      </c>
      <c r="J766" t="s">
        <v>272</v>
      </c>
      <c r="K766">
        <v>2.7</v>
      </c>
      <c r="L766" s="5">
        <v>72960.539999999994</v>
      </c>
      <c r="M766" t="s">
        <v>314</v>
      </c>
      <c r="N766" t="s">
        <v>340</v>
      </c>
      <c r="O766" s="1">
        <v>0</v>
      </c>
      <c r="P766" s="1" t="str">
        <f>IFERROR(IF(ISNUMBER(Table1[[#This Row],[Safety_Rating2]]), REPT("★", Table1[[#This Row],[Safety_Rating2]]) &amp; REPT("☆", 5-Table1[[#This Row],[Safety_Rating2]]), "Unknown"), "Unknown")</f>
        <v>★★★★★</v>
      </c>
      <c r="Q766" s="1">
        <v>5</v>
      </c>
      <c r="R766">
        <v>18873</v>
      </c>
      <c r="S766">
        <v>5</v>
      </c>
      <c r="T766" s="7">
        <f t="shared" si="11"/>
        <v>1376984271.4199998</v>
      </c>
      <c r="U766" s="3">
        <f>Table1[[#This Row],[Range_km]]/Table1[[#This Row],[Battery_Capacity_kWh]]</f>
        <v>8.8087774294670851</v>
      </c>
      <c r="V766" s="4">
        <f>Table1[[#This Row],[Price_USD]]/Table1[[#This Row],[Range_km]]</f>
        <v>129.82302491103201</v>
      </c>
      <c r="W766" s="1" t="str">
        <f>_xlfn.IFS(Table1[[#This Row],[Price_USD]]&gt;80000,"Luxury", Table1[[#This Row],[Price_USD]]&gt;40000,"Premium",Table1[[#This Row],[Price_USD]]&lt;40000,"Budget")</f>
        <v>Premium</v>
      </c>
    </row>
    <row r="767" spans="3:23" x14ac:dyDescent="0.35">
      <c r="C767">
        <v>766</v>
      </c>
      <c r="D767" t="s">
        <v>59</v>
      </c>
      <c r="E767" t="s">
        <v>193</v>
      </c>
      <c r="F767">
        <v>2022</v>
      </c>
      <c r="G767" t="s">
        <v>251</v>
      </c>
      <c r="H767">
        <v>51.7</v>
      </c>
      <c r="I767">
        <v>470</v>
      </c>
      <c r="J767" t="s">
        <v>279</v>
      </c>
      <c r="K767">
        <v>7.4</v>
      </c>
      <c r="L767" s="5">
        <v>87906.91</v>
      </c>
      <c r="M767" t="s">
        <v>329</v>
      </c>
      <c r="N767" t="s">
        <v>353</v>
      </c>
      <c r="O767" s="2" t="s">
        <v>376</v>
      </c>
      <c r="P767" s="1" t="str">
        <f>IFERROR(IF(ISNUMBER(Table1[[#This Row],[Safety_Rating2]]), REPT("★", Table1[[#This Row],[Safety_Rating2]]) &amp; REPT("☆", 5-Table1[[#This Row],[Safety_Rating2]]), "Unknown"), "Unknown")</f>
        <v>★★★★★</v>
      </c>
      <c r="Q767" s="1">
        <v>5</v>
      </c>
      <c r="R767">
        <v>3534</v>
      </c>
      <c r="S767">
        <v>4</v>
      </c>
      <c r="T767" s="7">
        <f t="shared" si="11"/>
        <v>310663019.94</v>
      </c>
      <c r="U767" s="3">
        <f>Table1[[#This Row],[Range_km]]/Table1[[#This Row],[Battery_Capacity_kWh]]</f>
        <v>9.0909090909090899</v>
      </c>
      <c r="V767" s="4">
        <f>Table1[[#This Row],[Price_USD]]/Table1[[#This Row],[Range_km]]</f>
        <v>187.03597872340427</v>
      </c>
      <c r="W767" s="1" t="str">
        <f>_xlfn.IFS(Table1[[#This Row],[Price_USD]]&gt;80000,"Luxury", Table1[[#This Row],[Price_USD]]&gt;40000,"Premium",Table1[[#This Row],[Price_USD]]&lt;40000,"Budget")</f>
        <v>Luxury</v>
      </c>
    </row>
    <row r="768" spans="3:23" x14ac:dyDescent="0.35">
      <c r="C768">
        <v>767</v>
      </c>
      <c r="D768" t="s">
        <v>59</v>
      </c>
      <c r="E768" t="s">
        <v>144</v>
      </c>
      <c r="F768">
        <v>2024</v>
      </c>
      <c r="G768" t="s">
        <v>253</v>
      </c>
      <c r="H768">
        <v>97.1</v>
      </c>
      <c r="I768">
        <v>183</v>
      </c>
      <c r="J768" t="s">
        <v>276</v>
      </c>
      <c r="K768">
        <v>11.1</v>
      </c>
      <c r="L768" s="5">
        <v>136391.43</v>
      </c>
      <c r="M768" t="s">
        <v>285</v>
      </c>
      <c r="N768" t="s">
        <v>356</v>
      </c>
      <c r="O768" s="1">
        <v>4</v>
      </c>
      <c r="P768" s="1" t="str">
        <f>IFERROR(IF(ISNUMBER(Table1[[#This Row],[Safety_Rating2]]), REPT("★", Table1[[#This Row],[Safety_Rating2]]) &amp; REPT("☆", 5-Table1[[#This Row],[Safety_Rating2]]), "Unknown"), "Unknown")</f>
        <v>★★★★☆</v>
      </c>
      <c r="Q768" s="1">
        <v>4</v>
      </c>
      <c r="R768">
        <v>1762</v>
      </c>
      <c r="S768">
        <v>3</v>
      </c>
      <c r="T768" s="7">
        <f t="shared" si="11"/>
        <v>240321699.66</v>
      </c>
      <c r="U768" s="3">
        <f>Table1[[#This Row],[Range_km]]/Table1[[#This Row],[Battery_Capacity_kWh]]</f>
        <v>1.8846549948506695</v>
      </c>
      <c r="V768" s="4">
        <f>Table1[[#This Row],[Price_USD]]/Table1[[#This Row],[Range_km]]</f>
        <v>745.30836065573772</v>
      </c>
      <c r="W768" s="1" t="str">
        <f>_xlfn.IFS(Table1[[#This Row],[Price_USD]]&gt;80000,"Luxury", Table1[[#This Row],[Price_USD]]&gt;40000,"Premium",Table1[[#This Row],[Price_USD]]&lt;40000,"Budget")</f>
        <v>Luxury</v>
      </c>
    </row>
    <row r="769" spans="3:23" x14ac:dyDescent="0.35">
      <c r="C769">
        <v>768</v>
      </c>
      <c r="D769" t="s">
        <v>61</v>
      </c>
      <c r="E769" t="s">
        <v>146</v>
      </c>
      <c r="F769">
        <v>2020</v>
      </c>
      <c r="G769" t="s">
        <v>262</v>
      </c>
      <c r="H769">
        <v>71.5</v>
      </c>
      <c r="I769">
        <v>335</v>
      </c>
      <c r="J769" t="s">
        <v>275</v>
      </c>
      <c r="K769">
        <v>8.1</v>
      </c>
      <c r="L769" s="5">
        <v>54048.78</v>
      </c>
      <c r="M769" t="s">
        <v>325</v>
      </c>
      <c r="N769" t="s">
        <v>353</v>
      </c>
      <c r="O769" s="1">
        <v>1</v>
      </c>
      <c r="P769" s="1" t="str">
        <f>IFERROR(IF(ISNUMBER(Table1[[#This Row],[Safety_Rating2]]), REPT("★", Table1[[#This Row],[Safety_Rating2]]) &amp; REPT("☆", 5-Table1[[#This Row],[Safety_Rating2]]), "Unknown"), "Unknown")</f>
        <v>★★★☆☆</v>
      </c>
      <c r="Q769" s="1">
        <v>3</v>
      </c>
      <c r="R769">
        <v>8019</v>
      </c>
      <c r="S769">
        <v>3</v>
      </c>
      <c r="T769" s="7">
        <f t="shared" si="11"/>
        <v>433417166.81999999</v>
      </c>
      <c r="U769" s="3">
        <f>Table1[[#This Row],[Range_km]]/Table1[[#This Row],[Battery_Capacity_kWh]]</f>
        <v>4.685314685314685</v>
      </c>
      <c r="V769" s="4">
        <f>Table1[[#This Row],[Price_USD]]/Table1[[#This Row],[Range_km]]</f>
        <v>161.33964179104478</v>
      </c>
      <c r="W769" s="1" t="str">
        <f>_xlfn.IFS(Table1[[#This Row],[Price_USD]]&gt;80000,"Luxury", Table1[[#This Row],[Price_USD]]&gt;40000,"Premium",Table1[[#This Row],[Price_USD]]&lt;40000,"Budget")</f>
        <v>Premium</v>
      </c>
    </row>
    <row r="770" spans="3:23" x14ac:dyDescent="0.35">
      <c r="C770">
        <v>769</v>
      </c>
      <c r="D770" t="s">
        <v>33</v>
      </c>
      <c r="E770" t="s">
        <v>86</v>
      </c>
      <c r="F770">
        <v>2020</v>
      </c>
      <c r="G770" t="s">
        <v>258</v>
      </c>
      <c r="H770">
        <v>82.1</v>
      </c>
      <c r="I770">
        <v>276</v>
      </c>
      <c r="J770" t="s">
        <v>272</v>
      </c>
      <c r="K770">
        <v>5.9</v>
      </c>
      <c r="L770" s="5">
        <v>112414.37</v>
      </c>
      <c r="M770" t="s">
        <v>285</v>
      </c>
      <c r="N770" t="s">
        <v>357</v>
      </c>
      <c r="O770" s="1">
        <v>5</v>
      </c>
      <c r="P770" s="1" t="str">
        <f>IFERROR(IF(ISNUMBER(Table1[[#This Row],[Safety_Rating2]]), REPT("★", Table1[[#This Row],[Safety_Rating2]]) &amp; REPT("☆", 5-Table1[[#This Row],[Safety_Rating2]]), "Unknown"), "Unknown")</f>
        <v>★★★☆☆</v>
      </c>
      <c r="Q770" s="1">
        <v>3</v>
      </c>
      <c r="R770">
        <v>3139</v>
      </c>
      <c r="S770">
        <v>4</v>
      </c>
      <c r="T770" s="7">
        <f t="shared" ref="T770:T833" si="12">L770*R770</f>
        <v>352868707.43000001</v>
      </c>
      <c r="U770" s="3">
        <f>Table1[[#This Row],[Range_km]]/Table1[[#This Row],[Battery_Capacity_kWh]]</f>
        <v>3.361753958587089</v>
      </c>
      <c r="V770" s="4">
        <f>Table1[[#This Row],[Price_USD]]/Table1[[#This Row],[Range_km]]</f>
        <v>407.29844202898551</v>
      </c>
      <c r="W770" s="1" t="str">
        <f>_xlfn.IFS(Table1[[#This Row],[Price_USD]]&gt;80000,"Luxury", Table1[[#This Row],[Price_USD]]&gt;40000,"Premium",Table1[[#This Row],[Price_USD]]&lt;40000,"Budget")</f>
        <v>Luxury</v>
      </c>
    </row>
    <row r="771" spans="3:23" x14ac:dyDescent="0.35">
      <c r="C771">
        <v>770</v>
      </c>
      <c r="D771" t="s">
        <v>25</v>
      </c>
      <c r="E771" t="s">
        <v>111</v>
      </c>
      <c r="F771">
        <v>2017</v>
      </c>
      <c r="G771" t="s">
        <v>253</v>
      </c>
      <c r="H771">
        <v>120.5</v>
      </c>
      <c r="I771">
        <v>559</v>
      </c>
      <c r="J771" t="s">
        <v>273</v>
      </c>
      <c r="K771">
        <v>9.9</v>
      </c>
      <c r="L771" s="5">
        <v>117644.65</v>
      </c>
      <c r="M771" t="s">
        <v>317</v>
      </c>
      <c r="N771" t="s">
        <v>360</v>
      </c>
      <c r="O771" s="1">
        <v>0</v>
      </c>
      <c r="P771" s="1" t="str">
        <f>IFERROR(IF(ISNUMBER(Table1[[#This Row],[Safety_Rating2]]), REPT("★", Table1[[#This Row],[Safety_Rating2]]) &amp; REPT("☆", 5-Table1[[#This Row],[Safety_Rating2]]), "Unknown"), "Unknown")</f>
        <v>★★★★★</v>
      </c>
      <c r="Q771" s="1">
        <v>5</v>
      </c>
      <c r="R771">
        <v>881</v>
      </c>
      <c r="S771">
        <v>3</v>
      </c>
      <c r="T771" s="7">
        <f t="shared" si="12"/>
        <v>103644936.64999999</v>
      </c>
      <c r="U771" s="3">
        <f>Table1[[#This Row],[Range_km]]/Table1[[#This Row],[Battery_Capacity_kWh]]</f>
        <v>4.6390041493775938</v>
      </c>
      <c r="V771" s="4">
        <f>Table1[[#This Row],[Price_USD]]/Table1[[#This Row],[Range_km]]</f>
        <v>210.45554561717353</v>
      </c>
      <c r="W771" s="1" t="str">
        <f>_xlfn.IFS(Table1[[#This Row],[Price_USD]]&gt;80000,"Luxury", Table1[[#This Row],[Price_USD]]&gt;40000,"Premium",Table1[[#This Row],[Price_USD]]&lt;40000,"Budget")</f>
        <v>Luxury</v>
      </c>
    </row>
    <row r="772" spans="3:23" x14ac:dyDescent="0.35">
      <c r="C772">
        <v>771</v>
      </c>
      <c r="D772" t="s">
        <v>46</v>
      </c>
      <c r="E772" t="s">
        <v>194</v>
      </c>
      <c r="F772">
        <v>2018</v>
      </c>
      <c r="G772" t="s">
        <v>261</v>
      </c>
      <c r="H772">
        <v>67.099999999999994</v>
      </c>
      <c r="I772">
        <v>356</v>
      </c>
      <c r="J772" t="s">
        <v>275</v>
      </c>
      <c r="K772">
        <v>7.5</v>
      </c>
      <c r="L772" s="5">
        <v>120202.14</v>
      </c>
      <c r="M772" t="s">
        <v>324</v>
      </c>
      <c r="N772" t="s">
        <v>363</v>
      </c>
      <c r="O772" s="2" t="s">
        <v>376</v>
      </c>
      <c r="P772" s="1" t="str">
        <f>IFERROR(IF(ISNUMBER(Table1[[#This Row],[Safety_Rating2]]), REPT("★", Table1[[#This Row],[Safety_Rating2]]) &amp; REPT("☆", 5-Table1[[#This Row],[Safety_Rating2]]), "Unknown"), "Unknown")</f>
        <v>★★★★☆</v>
      </c>
      <c r="Q772" s="1">
        <v>4</v>
      </c>
      <c r="R772">
        <v>3042</v>
      </c>
      <c r="S772">
        <v>4</v>
      </c>
      <c r="T772" s="7">
        <f t="shared" si="12"/>
        <v>365654909.88</v>
      </c>
      <c r="U772" s="3">
        <f>Table1[[#This Row],[Range_km]]/Table1[[#This Row],[Battery_Capacity_kWh]]</f>
        <v>5.3055141579731746</v>
      </c>
      <c r="V772" s="4">
        <f>Table1[[#This Row],[Price_USD]]/Table1[[#This Row],[Range_km]]</f>
        <v>337.64646067415731</v>
      </c>
      <c r="W772" s="1" t="str">
        <f>_xlfn.IFS(Table1[[#This Row],[Price_USD]]&gt;80000,"Luxury", Table1[[#This Row],[Price_USD]]&gt;40000,"Premium",Table1[[#This Row],[Price_USD]]&lt;40000,"Budget")</f>
        <v>Luxury</v>
      </c>
    </row>
    <row r="773" spans="3:23" x14ac:dyDescent="0.35">
      <c r="C773">
        <v>772</v>
      </c>
      <c r="D773" t="s">
        <v>18</v>
      </c>
      <c r="E773" t="s">
        <v>231</v>
      </c>
      <c r="F773">
        <v>2021</v>
      </c>
      <c r="G773" t="s">
        <v>260</v>
      </c>
      <c r="H773">
        <v>57</v>
      </c>
      <c r="I773">
        <v>298</v>
      </c>
      <c r="J773" t="s">
        <v>271</v>
      </c>
      <c r="K773">
        <v>0.9</v>
      </c>
      <c r="L773" s="5">
        <v>145021.53</v>
      </c>
      <c r="M773" t="s">
        <v>293</v>
      </c>
      <c r="N773" t="s">
        <v>346</v>
      </c>
      <c r="O773" s="1">
        <v>5</v>
      </c>
      <c r="P773" s="1" t="str">
        <f>IFERROR(IF(ISNUMBER(Table1[[#This Row],[Safety_Rating2]]), REPT("★", Table1[[#This Row],[Safety_Rating2]]) &amp; REPT("☆", 5-Table1[[#This Row],[Safety_Rating2]]), "Unknown"), "Unknown")</f>
        <v>★★★☆☆</v>
      </c>
      <c r="Q773" s="1">
        <v>3</v>
      </c>
      <c r="R773">
        <v>11347</v>
      </c>
      <c r="S773">
        <v>5</v>
      </c>
      <c r="T773" s="7">
        <f t="shared" si="12"/>
        <v>1645559300.9100001</v>
      </c>
      <c r="U773" s="3">
        <f>Table1[[#This Row],[Range_km]]/Table1[[#This Row],[Battery_Capacity_kWh]]</f>
        <v>5.2280701754385968</v>
      </c>
      <c r="V773" s="4">
        <f>Table1[[#This Row],[Price_USD]]/Table1[[#This Row],[Range_km]]</f>
        <v>486.64942953020136</v>
      </c>
      <c r="W773" s="1" t="str">
        <f>_xlfn.IFS(Table1[[#This Row],[Price_USD]]&gt;80000,"Luxury", Table1[[#This Row],[Price_USD]]&gt;40000,"Premium",Table1[[#This Row],[Price_USD]]&lt;40000,"Budget")</f>
        <v>Luxury</v>
      </c>
    </row>
    <row r="774" spans="3:23" x14ac:dyDescent="0.35">
      <c r="C774">
        <v>773</v>
      </c>
      <c r="D774" t="s">
        <v>64</v>
      </c>
      <c r="E774" t="s">
        <v>212</v>
      </c>
      <c r="F774">
        <v>2025</v>
      </c>
      <c r="G774" t="s">
        <v>251</v>
      </c>
      <c r="H774">
        <v>72.599999999999994</v>
      </c>
      <c r="I774">
        <v>513</v>
      </c>
      <c r="J774" t="s">
        <v>275</v>
      </c>
      <c r="K774">
        <v>2.4</v>
      </c>
      <c r="L774" s="5">
        <v>45448.74</v>
      </c>
      <c r="M774" t="s">
        <v>328</v>
      </c>
      <c r="N774" t="s">
        <v>352</v>
      </c>
      <c r="O774" s="1">
        <v>0</v>
      </c>
      <c r="P774" s="1" t="str">
        <f>IFERROR(IF(ISNUMBER(Table1[[#This Row],[Safety_Rating2]]), REPT("★", Table1[[#This Row],[Safety_Rating2]]) &amp; REPT("☆", 5-Table1[[#This Row],[Safety_Rating2]]), "Unknown"), "Unknown")</f>
        <v>★★★★☆</v>
      </c>
      <c r="Q774" s="1">
        <v>4</v>
      </c>
      <c r="R774">
        <v>13843</v>
      </c>
      <c r="S774">
        <v>3</v>
      </c>
      <c r="T774" s="7">
        <f t="shared" si="12"/>
        <v>629146907.81999993</v>
      </c>
      <c r="U774" s="3">
        <f>Table1[[#This Row],[Range_km]]/Table1[[#This Row],[Battery_Capacity_kWh]]</f>
        <v>7.0661157024793395</v>
      </c>
      <c r="V774" s="4">
        <f>Table1[[#This Row],[Price_USD]]/Table1[[#This Row],[Range_km]]</f>
        <v>88.594035087719291</v>
      </c>
      <c r="W774" s="1" t="str">
        <f>_xlfn.IFS(Table1[[#This Row],[Price_USD]]&gt;80000,"Luxury", Table1[[#This Row],[Price_USD]]&gt;40000,"Premium",Table1[[#This Row],[Price_USD]]&lt;40000,"Budget")</f>
        <v>Premium</v>
      </c>
    </row>
    <row r="775" spans="3:23" x14ac:dyDescent="0.35">
      <c r="C775">
        <v>774</v>
      </c>
      <c r="D775" t="s">
        <v>61</v>
      </c>
      <c r="E775" t="s">
        <v>146</v>
      </c>
      <c r="F775">
        <v>2019</v>
      </c>
      <c r="G775" t="s">
        <v>250</v>
      </c>
      <c r="H775">
        <v>102.4</v>
      </c>
      <c r="I775">
        <v>409</v>
      </c>
      <c r="J775" t="s">
        <v>266</v>
      </c>
      <c r="K775">
        <v>6.3</v>
      </c>
      <c r="L775" s="5">
        <v>123720.42</v>
      </c>
      <c r="M775" t="s">
        <v>292</v>
      </c>
      <c r="N775" t="s">
        <v>342</v>
      </c>
      <c r="O775" s="1">
        <v>2</v>
      </c>
      <c r="P775" s="1" t="str">
        <f>IFERROR(IF(ISNUMBER(Table1[[#This Row],[Safety_Rating2]]), REPT("★", Table1[[#This Row],[Safety_Rating2]]) &amp; REPT("☆", 5-Table1[[#This Row],[Safety_Rating2]]), "Unknown"), "Unknown")</f>
        <v>★★★★☆</v>
      </c>
      <c r="Q775" s="1">
        <v>4</v>
      </c>
      <c r="R775">
        <v>17423</v>
      </c>
      <c r="S775">
        <v>4</v>
      </c>
      <c r="T775" s="7">
        <f t="shared" si="12"/>
        <v>2155580877.6599998</v>
      </c>
      <c r="U775" s="3">
        <f>Table1[[#This Row],[Range_km]]/Table1[[#This Row],[Battery_Capacity_kWh]]</f>
        <v>3.994140625</v>
      </c>
      <c r="V775" s="4">
        <f>Table1[[#This Row],[Price_USD]]/Table1[[#This Row],[Range_km]]</f>
        <v>302.49491442542785</v>
      </c>
      <c r="W775" s="1" t="str">
        <f>_xlfn.IFS(Table1[[#This Row],[Price_USD]]&gt;80000,"Luxury", Table1[[#This Row],[Price_USD]]&gt;40000,"Premium",Table1[[#This Row],[Price_USD]]&lt;40000,"Budget")</f>
        <v>Luxury</v>
      </c>
    </row>
    <row r="776" spans="3:23" x14ac:dyDescent="0.35">
      <c r="C776">
        <v>775</v>
      </c>
      <c r="D776" t="s">
        <v>33</v>
      </c>
      <c r="E776" t="s">
        <v>88</v>
      </c>
      <c r="F776">
        <v>2017</v>
      </c>
      <c r="G776" t="s">
        <v>258</v>
      </c>
      <c r="H776">
        <v>63.8</v>
      </c>
      <c r="I776">
        <v>578</v>
      </c>
      <c r="J776" t="s">
        <v>278</v>
      </c>
      <c r="K776">
        <v>2.8</v>
      </c>
      <c r="L776" s="5">
        <v>127540.21</v>
      </c>
      <c r="M776" t="s">
        <v>330</v>
      </c>
      <c r="N776" t="s">
        <v>340</v>
      </c>
      <c r="O776" s="1">
        <v>3</v>
      </c>
      <c r="P776" s="1" t="str">
        <f>IFERROR(IF(ISNUMBER(Table1[[#This Row],[Safety_Rating2]]), REPT("★", Table1[[#This Row],[Safety_Rating2]]) &amp; REPT("☆", 5-Table1[[#This Row],[Safety_Rating2]]), "Unknown"), "Unknown")</f>
        <v>★★★★☆</v>
      </c>
      <c r="Q776" s="1">
        <v>4</v>
      </c>
      <c r="R776">
        <v>15081</v>
      </c>
      <c r="S776">
        <v>4</v>
      </c>
      <c r="T776" s="7">
        <f t="shared" si="12"/>
        <v>1923433907.01</v>
      </c>
      <c r="U776" s="3">
        <f>Table1[[#This Row],[Range_km]]/Table1[[#This Row],[Battery_Capacity_kWh]]</f>
        <v>9.0595611285266457</v>
      </c>
      <c r="V776" s="4">
        <f>Table1[[#This Row],[Price_USD]]/Table1[[#This Row],[Range_km]]</f>
        <v>220.65780276816611</v>
      </c>
      <c r="W776" s="1" t="str">
        <f>_xlfn.IFS(Table1[[#This Row],[Price_USD]]&gt;80000,"Luxury", Table1[[#This Row],[Price_USD]]&gt;40000,"Premium",Table1[[#This Row],[Price_USD]]&lt;40000,"Budget")</f>
        <v>Luxury</v>
      </c>
    </row>
    <row r="777" spans="3:23" x14ac:dyDescent="0.35">
      <c r="C777">
        <v>776</v>
      </c>
      <c r="D777" t="s">
        <v>28</v>
      </c>
      <c r="E777" t="s">
        <v>158</v>
      </c>
      <c r="F777">
        <v>2025</v>
      </c>
      <c r="G777" t="s">
        <v>261</v>
      </c>
      <c r="H777">
        <v>52.8</v>
      </c>
      <c r="I777">
        <v>272</v>
      </c>
      <c r="J777" t="s">
        <v>273</v>
      </c>
      <c r="K777">
        <v>9.3000000000000007</v>
      </c>
      <c r="L777" s="5">
        <v>32823.64</v>
      </c>
      <c r="M777" t="s">
        <v>288</v>
      </c>
      <c r="N777" t="s">
        <v>346</v>
      </c>
      <c r="O777" s="1">
        <v>3</v>
      </c>
      <c r="P777" s="1" t="str">
        <f>IFERROR(IF(ISNUMBER(Table1[[#This Row],[Safety_Rating2]]), REPT("★", Table1[[#This Row],[Safety_Rating2]]) &amp; REPT("☆", 5-Table1[[#This Row],[Safety_Rating2]]), "Unknown"), "Unknown")</f>
        <v>★★★★★</v>
      </c>
      <c r="Q777" s="1">
        <v>5</v>
      </c>
      <c r="R777">
        <v>1167</v>
      </c>
      <c r="S777">
        <v>5</v>
      </c>
      <c r="T777" s="7">
        <f t="shared" si="12"/>
        <v>38305187.880000003</v>
      </c>
      <c r="U777" s="3">
        <f>Table1[[#This Row],[Range_km]]/Table1[[#This Row],[Battery_Capacity_kWh]]</f>
        <v>5.1515151515151514</v>
      </c>
      <c r="V777" s="4">
        <f>Table1[[#This Row],[Price_USD]]/Table1[[#This Row],[Range_km]]</f>
        <v>120.67514705882353</v>
      </c>
      <c r="W777" s="1" t="str">
        <f>_xlfn.IFS(Table1[[#This Row],[Price_USD]]&gt;80000,"Luxury", Table1[[#This Row],[Price_USD]]&gt;40000,"Premium",Table1[[#This Row],[Price_USD]]&lt;40000,"Budget")</f>
        <v>Budget</v>
      </c>
    </row>
    <row r="778" spans="3:23" x14ac:dyDescent="0.35">
      <c r="C778">
        <v>777</v>
      </c>
      <c r="D778" t="s">
        <v>26</v>
      </c>
      <c r="E778" t="s">
        <v>79</v>
      </c>
      <c r="F778">
        <v>2015</v>
      </c>
      <c r="G778" t="s">
        <v>254</v>
      </c>
      <c r="H778">
        <v>116</v>
      </c>
      <c r="I778">
        <v>227</v>
      </c>
      <c r="J778" t="s">
        <v>276</v>
      </c>
      <c r="K778">
        <v>1.5</v>
      </c>
      <c r="L778" s="5">
        <v>41348.71</v>
      </c>
      <c r="M778" t="s">
        <v>330</v>
      </c>
      <c r="N778" t="s">
        <v>341</v>
      </c>
      <c r="O778" s="1">
        <v>3</v>
      </c>
      <c r="P778" s="1" t="str">
        <f>IFERROR(IF(ISNUMBER(Table1[[#This Row],[Safety_Rating2]]), REPT("★", Table1[[#This Row],[Safety_Rating2]]) &amp; REPT("☆", 5-Table1[[#This Row],[Safety_Rating2]]), "Unknown"), "Unknown")</f>
        <v>★★★★☆</v>
      </c>
      <c r="Q778" s="1">
        <v>4</v>
      </c>
      <c r="R778">
        <v>7998</v>
      </c>
      <c r="S778">
        <v>5</v>
      </c>
      <c r="T778" s="7">
        <f t="shared" si="12"/>
        <v>330706982.57999998</v>
      </c>
      <c r="U778" s="3">
        <f>Table1[[#This Row],[Range_km]]/Table1[[#This Row],[Battery_Capacity_kWh]]</f>
        <v>1.9568965517241379</v>
      </c>
      <c r="V778" s="4">
        <f>Table1[[#This Row],[Price_USD]]/Table1[[#This Row],[Range_km]]</f>
        <v>182.15290748898678</v>
      </c>
      <c r="W778" s="1" t="str">
        <f>_xlfn.IFS(Table1[[#This Row],[Price_USD]]&gt;80000,"Luxury", Table1[[#This Row],[Price_USD]]&gt;40000,"Premium",Table1[[#This Row],[Price_USD]]&lt;40000,"Budget")</f>
        <v>Premium</v>
      </c>
    </row>
    <row r="779" spans="3:23" x14ac:dyDescent="0.35">
      <c r="C779">
        <v>778</v>
      </c>
      <c r="D779" t="s">
        <v>62</v>
      </c>
      <c r="E779" t="s">
        <v>152</v>
      </c>
      <c r="F779">
        <v>2024</v>
      </c>
      <c r="G779" t="s">
        <v>262</v>
      </c>
      <c r="H779">
        <v>25.3</v>
      </c>
      <c r="I779">
        <v>267</v>
      </c>
      <c r="J779" t="s">
        <v>279</v>
      </c>
      <c r="K779">
        <v>0.9</v>
      </c>
      <c r="L779" s="5">
        <v>103122.42</v>
      </c>
      <c r="M779" t="s">
        <v>330</v>
      </c>
      <c r="N779" t="s">
        <v>349</v>
      </c>
      <c r="O779" s="1">
        <v>5</v>
      </c>
      <c r="P779" s="1" t="str">
        <f>IFERROR(IF(ISNUMBER(Table1[[#This Row],[Safety_Rating2]]), REPT("★", Table1[[#This Row],[Safety_Rating2]]) &amp; REPT("☆", 5-Table1[[#This Row],[Safety_Rating2]]), "Unknown"), "Unknown")</f>
        <v>★★★★★</v>
      </c>
      <c r="Q779" s="1">
        <v>5</v>
      </c>
      <c r="R779">
        <v>9895</v>
      </c>
      <c r="S779">
        <v>4</v>
      </c>
      <c r="T779" s="7">
        <f t="shared" si="12"/>
        <v>1020396345.9</v>
      </c>
      <c r="U779" s="3">
        <f>Table1[[#This Row],[Range_km]]/Table1[[#This Row],[Battery_Capacity_kWh]]</f>
        <v>10.553359683794467</v>
      </c>
      <c r="V779" s="4">
        <f>Table1[[#This Row],[Price_USD]]/Table1[[#This Row],[Range_km]]</f>
        <v>386.22629213483145</v>
      </c>
      <c r="W779" s="1" t="str">
        <f>_xlfn.IFS(Table1[[#This Row],[Price_USD]]&gt;80000,"Luxury", Table1[[#This Row],[Price_USD]]&gt;40000,"Premium",Table1[[#This Row],[Price_USD]]&lt;40000,"Budget")</f>
        <v>Luxury</v>
      </c>
    </row>
    <row r="780" spans="3:23" x14ac:dyDescent="0.35">
      <c r="C780">
        <v>779</v>
      </c>
      <c r="D780" t="s">
        <v>20</v>
      </c>
      <c r="E780" t="s">
        <v>151</v>
      </c>
      <c r="F780">
        <v>2017</v>
      </c>
      <c r="G780" t="s">
        <v>250</v>
      </c>
      <c r="H780">
        <v>53.4</v>
      </c>
      <c r="I780">
        <v>434</v>
      </c>
      <c r="J780" t="s">
        <v>280</v>
      </c>
      <c r="K780">
        <v>10.1</v>
      </c>
      <c r="L780" s="5">
        <v>82012.23</v>
      </c>
      <c r="M780" t="s">
        <v>287</v>
      </c>
      <c r="N780" t="s">
        <v>343</v>
      </c>
      <c r="O780" s="1">
        <v>2</v>
      </c>
      <c r="P780" s="1" t="str">
        <f>IFERROR(IF(ISNUMBER(Table1[[#This Row],[Safety_Rating2]]), REPT("★", Table1[[#This Row],[Safety_Rating2]]) &amp; REPT("☆", 5-Table1[[#This Row],[Safety_Rating2]]), "Unknown"), "Unknown")</f>
        <v>★★★☆☆</v>
      </c>
      <c r="Q780" s="1">
        <v>3</v>
      </c>
      <c r="R780">
        <v>1600</v>
      </c>
      <c r="S780">
        <v>4</v>
      </c>
      <c r="T780" s="7">
        <f t="shared" si="12"/>
        <v>131219568</v>
      </c>
      <c r="U780" s="3">
        <f>Table1[[#This Row],[Range_km]]/Table1[[#This Row],[Battery_Capacity_kWh]]</f>
        <v>8.1273408239700373</v>
      </c>
      <c r="V780" s="4">
        <f>Table1[[#This Row],[Price_USD]]/Table1[[#This Row],[Range_km]]</f>
        <v>188.96827188940091</v>
      </c>
      <c r="W780" s="1" t="str">
        <f>_xlfn.IFS(Table1[[#This Row],[Price_USD]]&gt;80000,"Luxury", Table1[[#This Row],[Price_USD]]&gt;40000,"Premium",Table1[[#This Row],[Price_USD]]&lt;40000,"Budget")</f>
        <v>Luxury</v>
      </c>
    </row>
    <row r="781" spans="3:23" x14ac:dyDescent="0.35">
      <c r="C781">
        <v>780</v>
      </c>
      <c r="D781" t="s">
        <v>65</v>
      </c>
      <c r="E781" t="s">
        <v>176</v>
      </c>
      <c r="F781">
        <v>2018</v>
      </c>
      <c r="G781" t="s">
        <v>264</v>
      </c>
      <c r="H781">
        <v>141.6</v>
      </c>
      <c r="I781">
        <v>240</v>
      </c>
      <c r="J781" t="s">
        <v>276</v>
      </c>
      <c r="K781">
        <v>3.7</v>
      </c>
      <c r="L781" s="5">
        <v>110572.76</v>
      </c>
      <c r="M781" t="s">
        <v>309</v>
      </c>
      <c r="N781" t="s">
        <v>365</v>
      </c>
      <c r="O781" s="1">
        <v>5</v>
      </c>
      <c r="P781" s="1" t="str">
        <f>IFERROR(IF(ISNUMBER(Table1[[#This Row],[Safety_Rating2]]), REPT("★", Table1[[#This Row],[Safety_Rating2]]) &amp; REPT("☆", 5-Table1[[#This Row],[Safety_Rating2]]), "Unknown"), "Unknown")</f>
        <v>Unknown</v>
      </c>
      <c r="Q781" s="2" t="s">
        <v>376</v>
      </c>
      <c r="R781">
        <v>6787</v>
      </c>
      <c r="S781">
        <v>3</v>
      </c>
      <c r="T781" s="7">
        <f t="shared" si="12"/>
        <v>750457322.12</v>
      </c>
      <c r="U781" s="3">
        <f>Table1[[#This Row],[Range_km]]/Table1[[#This Row],[Battery_Capacity_kWh]]</f>
        <v>1.6949152542372883</v>
      </c>
      <c r="V781" s="4">
        <f>Table1[[#This Row],[Price_USD]]/Table1[[#This Row],[Range_km]]</f>
        <v>460.71983333333333</v>
      </c>
      <c r="W781" s="1" t="str">
        <f>_xlfn.IFS(Table1[[#This Row],[Price_USD]]&gt;80000,"Luxury", Table1[[#This Row],[Price_USD]]&gt;40000,"Premium",Table1[[#This Row],[Price_USD]]&lt;40000,"Budget")</f>
        <v>Luxury</v>
      </c>
    </row>
    <row r="782" spans="3:23" x14ac:dyDescent="0.35">
      <c r="C782">
        <v>781</v>
      </c>
      <c r="D782" t="s">
        <v>47</v>
      </c>
      <c r="E782" t="s">
        <v>174</v>
      </c>
      <c r="F782">
        <v>2025</v>
      </c>
      <c r="G782" t="s">
        <v>260</v>
      </c>
      <c r="H782">
        <v>55.7</v>
      </c>
      <c r="I782">
        <v>336</v>
      </c>
      <c r="J782" t="s">
        <v>270</v>
      </c>
      <c r="K782">
        <v>1.6</v>
      </c>
      <c r="L782" s="5">
        <v>56978.97</v>
      </c>
      <c r="M782" t="s">
        <v>292</v>
      </c>
      <c r="N782" t="s">
        <v>347</v>
      </c>
      <c r="O782" s="1">
        <v>4</v>
      </c>
      <c r="P782" s="1" t="str">
        <f>IFERROR(IF(ISNUMBER(Table1[[#This Row],[Safety_Rating2]]), REPT("★", Table1[[#This Row],[Safety_Rating2]]) &amp; REPT("☆", 5-Table1[[#This Row],[Safety_Rating2]]), "Unknown"), "Unknown")</f>
        <v>★★★★☆</v>
      </c>
      <c r="Q782" s="1">
        <v>4</v>
      </c>
      <c r="R782">
        <v>19264</v>
      </c>
      <c r="S782">
        <v>4</v>
      </c>
      <c r="T782" s="7">
        <f t="shared" si="12"/>
        <v>1097642878.0799999</v>
      </c>
      <c r="U782" s="3">
        <f>Table1[[#This Row],[Range_km]]/Table1[[#This Row],[Battery_Capacity_kWh]]</f>
        <v>6.0323159784560136</v>
      </c>
      <c r="V782" s="4">
        <f>Table1[[#This Row],[Price_USD]]/Table1[[#This Row],[Range_km]]</f>
        <v>169.58026785714287</v>
      </c>
      <c r="W782" s="1" t="str">
        <f>_xlfn.IFS(Table1[[#This Row],[Price_USD]]&gt;80000,"Luxury", Table1[[#This Row],[Price_USD]]&gt;40000,"Premium",Table1[[#This Row],[Price_USD]]&lt;40000,"Budget")</f>
        <v>Premium</v>
      </c>
    </row>
    <row r="783" spans="3:23" x14ac:dyDescent="0.35">
      <c r="C783">
        <v>782</v>
      </c>
      <c r="D783" t="s">
        <v>16</v>
      </c>
      <c r="E783" t="s">
        <v>69</v>
      </c>
      <c r="F783">
        <v>2023</v>
      </c>
      <c r="G783" t="s">
        <v>253</v>
      </c>
      <c r="H783">
        <v>81.8</v>
      </c>
      <c r="I783">
        <v>385</v>
      </c>
      <c r="J783" t="s">
        <v>275</v>
      </c>
      <c r="K783">
        <v>4.4000000000000004</v>
      </c>
      <c r="L783" s="5">
        <v>68357.14</v>
      </c>
      <c r="M783" t="s">
        <v>331</v>
      </c>
      <c r="N783" t="s">
        <v>374</v>
      </c>
      <c r="O783" s="1">
        <v>5</v>
      </c>
      <c r="P783" s="1" t="str">
        <f>IFERROR(IF(ISNUMBER(Table1[[#This Row],[Safety_Rating2]]), REPT("★", Table1[[#This Row],[Safety_Rating2]]) &amp; REPT("☆", 5-Table1[[#This Row],[Safety_Rating2]]), "Unknown"), "Unknown")</f>
        <v>★★★☆☆</v>
      </c>
      <c r="Q783" s="1">
        <v>3</v>
      </c>
      <c r="R783">
        <v>12781</v>
      </c>
      <c r="S783">
        <v>4</v>
      </c>
      <c r="T783" s="7">
        <f t="shared" si="12"/>
        <v>873672606.34000003</v>
      </c>
      <c r="U783" s="3">
        <f>Table1[[#This Row],[Range_km]]/Table1[[#This Row],[Battery_Capacity_kWh]]</f>
        <v>4.706601466992665</v>
      </c>
      <c r="V783" s="4">
        <f>Table1[[#This Row],[Price_USD]]/Table1[[#This Row],[Range_km]]</f>
        <v>177.551012987013</v>
      </c>
      <c r="W783" s="1" t="str">
        <f>_xlfn.IFS(Table1[[#This Row],[Price_USD]]&gt;80000,"Luxury", Table1[[#This Row],[Price_USD]]&gt;40000,"Premium",Table1[[#This Row],[Price_USD]]&lt;40000,"Budget")</f>
        <v>Premium</v>
      </c>
    </row>
    <row r="784" spans="3:23" x14ac:dyDescent="0.35">
      <c r="C784">
        <v>783</v>
      </c>
      <c r="D784" t="s">
        <v>20</v>
      </c>
      <c r="E784" t="s">
        <v>151</v>
      </c>
      <c r="F784">
        <v>2025</v>
      </c>
      <c r="G784" t="s">
        <v>251</v>
      </c>
      <c r="H784">
        <v>94.3</v>
      </c>
      <c r="I784">
        <v>140</v>
      </c>
      <c r="J784" t="s">
        <v>271</v>
      </c>
      <c r="K784">
        <v>7</v>
      </c>
      <c r="L784" s="5">
        <v>71435.899999999994</v>
      </c>
      <c r="M784" t="s">
        <v>318</v>
      </c>
      <c r="N784" t="s">
        <v>356</v>
      </c>
      <c r="O784" s="1">
        <v>2</v>
      </c>
      <c r="P784" s="1" t="str">
        <f>IFERROR(IF(ISNUMBER(Table1[[#This Row],[Safety_Rating2]]), REPT("★", Table1[[#This Row],[Safety_Rating2]]) &amp; REPT("☆", 5-Table1[[#This Row],[Safety_Rating2]]), "Unknown"), "Unknown")</f>
        <v>★★★★☆</v>
      </c>
      <c r="Q784" s="1">
        <v>4</v>
      </c>
      <c r="R784">
        <v>968</v>
      </c>
      <c r="S784">
        <v>3</v>
      </c>
      <c r="T784" s="7">
        <f t="shared" si="12"/>
        <v>69149951.199999988</v>
      </c>
      <c r="U784" s="3">
        <f>Table1[[#This Row],[Range_km]]/Table1[[#This Row],[Battery_Capacity_kWh]]</f>
        <v>1.4846235418875928</v>
      </c>
      <c r="V784" s="4">
        <f>Table1[[#This Row],[Price_USD]]/Table1[[#This Row],[Range_km]]</f>
        <v>510.25642857142856</v>
      </c>
      <c r="W784" s="1" t="str">
        <f>_xlfn.IFS(Table1[[#This Row],[Price_USD]]&gt;80000,"Luxury", Table1[[#This Row],[Price_USD]]&gt;40000,"Premium",Table1[[#This Row],[Price_USD]]&lt;40000,"Budget")</f>
        <v>Premium</v>
      </c>
    </row>
    <row r="785" spans="3:23" x14ac:dyDescent="0.35">
      <c r="C785">
        <v>784</v>
      </c>
      <c r="D785" t="s">
        <v>45</v>
      </c>
      <c r="E785" t="s">
        <v>107</v>
      </c>
      <c r="F785">
        <v>2024</v>
      </c>
      <c r="G785" t="s">
        <v>261</v>
      </c>
      <c r="H785">
        <v>93.4</v>
      </c>
      <c r="I785">
        <v>312</v>
      </c>
      <c r="J785" t="s">
        <v>275</v>
      </c>
      <c r="K785">
        <v>9.1</v>
      </c>
      <c r="L785" s="5">
        <v>64066.52</v>
      </c>
      <c r="M785" t="s">
        <v>333</v>
      </c>
      <c r="N785" t="s">
        <v>373</v>
      </c>
      <c r="O785" s="1">
        <v>3</v>
      </c>
      <c r="P785" s="1" t="str">
        <f>IFERROR(IF(ISNUMBER(Table1[[#This Row],[Safety_Rating2]]), REPT("★", Table1[[#This Row],[Safety_Rating2]]) &amp; REPT("☆", 5-Table1[[#This Row],[Safety_Rating2]]), "Unknown"), "Unknown")</f>
        <v>★★★★★</v>
      </c>
      <c r="Q785" s="1">
        <v>5</v>
      </c>
      <c r="R785">
        <v>4046</v>
      </c>
      <c r="S785">
        <v>3</v>
      </c>
      <c r="T785" s="7">
        <f t="shared" si="12"/>
        <v>259213139.91999999</v>
      </c>
      <c r="U785" s="3">
        <f>Table1[[#This Row],[Range_km]]/Table1[[#This Row],[Battery_Capacity_kWh]]</f>
        <v>3.3404710920770877</v>
      </c>
      <c r="V785" s="4">
        <f>Table1[[#This Row],[Price_USD]]/Table1[[#This Row],[Range_km]]</f>
        <v>205.34141025641026</v>
      </c>
      <c r="W785" s="1" t="str">
        <f>_xlfn.IFS(Table1[[#This Row],[Price_USD]]&gt;80000,"Luxury", Table1[[#This Row],[Price_USD]]&gt;40000,"Premium",Table1[[#This Row],[Price_USD]]&lt;40000,"Budget")</f>
        <v>Premium</v>
      </c>
    </row>
    <row r="786" spans="3:23" x14ac:dyDescent="0.35">
      <c r="C786">
        <v>785</v>
      </c>
      <c r="D786" t="s">
        <v>20</v>
      </c>
      <c r="E786" t="s">
        <v>217</v>
      </c>
      <c r="F786">
        <v>2018</v>
      </c>
      <c r="G786" t="s">
        <v>256</v>
      </c>
      <c r="H786">
        <v>94.2</v>
      </c>
      <c r="I786">
        <v>191</v>
      </c>
      <c r="J786" t="s">
        <v>276</v>
      </c>
      <c r="K786">
        <v>9.3000000000000007</v>
      </c>
      <c r="L786" s="5">
        <v>148125.93</v>
      </c>
      <c r="M786" t="s">
        <v>329</v>
      </c>
      <c r="N786" t="s">
        <v>339</v>
      </c>
      <c r="O786" s="1">
        <v>1</v>
      </c>
      <c r="P786" s="1" t="str">
        <f>IFERROR(IF(ISNUMBER(Table1[[#This Row],[Safety_Rating2]]), REPT("★", Table1[[#This Row],[Safety_Rating2]]) &amp; REPT("☆", 5-Table1[[#This Row],[Safety_Rating2]]), "Unknown"), "Unknown")</f>
        <v>★★★★☆</v>
      </c>
      <c r="Q786" s="1">
        <v>4</v>
      </c>
      <c r="R786">
        <v>11900</v>
      </c>
      <c r="S786">
        <v>5</v>
      </c>
      <c r="T786" s="7">
        <f t="shared" si="12"/>
        <v>1762698567</v>
      </c>
      <c r="U786" s="3">
        <f>Table1[[#This Row],[Range_km]]/Table1[[#This Row],[Battery_Capacity_kWh]]</f>
        <v>2.0276008492569</v>
      </c>
      <c r="V786" s="4">
        <f>Table1[[#This Row],[Price_USD]]/Table1[[#This Row],[Range_km]]</f>
        <v>775.52842931937164</v>
      </c>
      <c r="W786" s="1" t="str">
        <f>_xlfn.IFS(Table1[[#This Row],[Price_USD]]&gt;80000,"Luxury", Table1[[#This Row],[Price_USD]]&gt;40000,"Premium",Table1[[#This Row],[Price_USD]]&lt;40000,"Budget")</f>
        <v>Luxury</v>
      </c>
    </row>
    <row r="787" spans="3:23" x14ac:dyDescent="0.35">
      <c r="C787">
        <v>786</v>
      </c>
      <c r="D787" t="s">
        <v>51</v>
      </c>
      <c r="E787" t="s">
        <v>156</v>
      </c>
      <c r="F787">
        <v>2023</v>
      </c>
      <c r="G787" t="s">
        <v>254</v>
      </c>
      <c r="H787">
        <v>89.2</v>
      </c>
      <c r="I787">
        <v>215</v>
      </c>
      <c r="J787" t="s">
        <v>269</v>
      </c>
      <c r="K787">
        <v>6.2</v>
      </c>
      <c r="L787" s="5">
        <v>85669.67</v>
      </c>
      <c r="M787" t="s">
        <v>331</v>
      </c>
      <c r="N787" t="s">
        <v>374</v>
      </c>
      <c r="O787" s="1">
        <v>1</v>
      </c>
      <c r="P787" s="1" t="str">
        <f>IFERROR(IF(ISNUMBER(Table1[[#This Row],[Safety_Rating2]]), REPT("★", Table1[[#This Row],[Safety_Rating2]]) &amp; REPT("☆", 5-Table1[[#This Row],[Safety_Rating2]]), "Unknown"), "Unknown")</f>
        <v>Unknown</v>
      </c>
      <c r="Q787" s="2" t="s">
        <v>376</v>
      </c>
      <c r="R787">
        <v>10946</v>
      </c>
      <c r="S787">
        <v>4</v>
      </c>
      <c r="T787" s="7">
        <f t="shared" si="12"/>
        <v>937740207.81999993</v>
      </c>
      <c r="U787" s="3">
        <f>Table1[[#This Row],[Range_km]]/Table1[[#This Row],[Battery_Capacity_kWh]]</f>
        <v>2.4103139013452912</v>
      </c>
      <c r="V787" s="4">
        <f>Table1[[#This Row],[Price_USD]]/Table1[[#This Row],[Range_km]]</f>
        <v>398.46358139534885</v>
      </c>
      <c r="W787" s="1" t="str">
        <f>_xlfn.IFS(Table1[[#This Row],[Price_USD]]&gt;80000,"Luxury", Table1[[#This Row],[Price_USD]]&gt;40000,"Premium",Table1[[#This Row],[Price_USD]]&lt;40000,"Budget")</f>
        <v>Luxury</v>
      </c>
    </row>
    <row r="788" spans="3:23" x14ac:dyDescent="0.35">
      <c r="C788">
        <v>787</v>
      </c>
      <c r="D788" t="s">
        <v>60</v>
      </c>
      <c r="E788" t="s">
        <v>195</v>
      </c>
      <c r="F788">
        <v>2025</v>
      </c>
      <c r="G788" t="s">
        <v>255</v>
      </c>
      <c r="H788">
        <v>32.799999999999997</v>
      </c>
      <c r="I788">
        <v>397</v>
      </c>
      <c r="J788" t="s">
        <v>274</v>
      </c>
      <c r="K788">
        <v>11.7</v>
      </c>
      <c r="L788" s="5">
        <v>79235.259999999995</v>
      </c>
      <c r="M788" t="s">
        <v>326</v>
      </c>
      <c r="N788" t="s">
        <v>359</v>
      </c>
      <c r="O788" s="1">
        <v>1</v>
      </c>
      <c r="P788" s="1" t="str">
        <f>IFERROR(IF(ISNUMBER(Table1[[#This Row],[Safety_Rating2]]), REPT("★", Table1[[#This Row],[Safety_Rating2]]) &amp; REPT("☆", 5-Table1[[#This Row],[Safety_Rating2]]), "Unknown"), "Unknown")</f>
        <v>★★★☆☆</v>
      </c>
      <c r="Q788" s="1">
        <v>3</v>
      </c>
      <c r="R788">
        <v>19646</v>
      </c>
      <c r="S788">
        <v>5</v>
      </c>
      <c r="T788" s="7">
        <f t="shared" si="12"/>
        <v>1556655917.9599998</v>
      </c>
      <c r="U788" s="3">
        <f>Table1[[#This Row],[Range_km]]/Table1[[#This Row],[Battery_Capacity_kWh]]</f>
        <v>12.103658536585368</v>
      </c>
      <c r="V788" s="4">
        <f>Table1[[#This Row],[Price_USD]]/Table1[[#This Row],[Range_km]]</f>
        <v>199.5850377833753</v>
      </c>
      <c r="W788" s="1" t="str">
        <f>_xlfn.IFS(Table1[[#This Row],[Price_USD]]&gt;80000,"Luxury", Table1[[#This Row],[Price_USD]]&gt;40000,"Premium",Table1[[#This Row],[Price_USD]]&lt;40000,"Budget")</f>
        <v>Premium</v>
      </c>
    </row>
    <row r="789" spans="3:23" x14ac:dyDescent="0.35">
      <c r="C789">
        <v>788</v>
      </c>
      <c r="D789" t="s">
        <v>64</v>
      </c>
      <c r="E789" t="s">
        <v>161</v>
      </c>
      <c r="F789">
        <v>2015</v>
      </c>
      <c r="G789" t="s">
        <v>261</v>
      </c>
      <c r="H789">
        <v>99.3</v>
      </c>
      <c r="I789">
        <v>185</v>
      </c>
      <c r="J789" t="s">
        <v>271</v>
      </c>
      <c r="K789">
        <v>8.4</v>
      </c>
      <c r="L789" s="5">
        <v>144221.53</v>
      </c>
      <c r="M789" t="s">
        <v>335</v>
      </c>
      <c r="N789" t="s">
        <v>360</v>
      </c>
      <c r="O789" s="1">
        <v>5</v>
      </c>
      <c r="P789" s="1" t="str">
        <f>IFERROR(IF(ISNUMBER(Table1[[#This Row],[Safety_Rating2]]), REPT("★", Table1[[#This Row],[Safety_Rating2]]) &amp; REPT("☆", 5-Table1[[#This Row],[Safety_Rating2]]), "Unknown"), "Unknown")</f>
        <v>★★★☆☆</v>
      </c>
      <c r="Q789" s="1">
        <v>3</v>
      </c>
      <c r="R789">
        <v>5288</v>
      </c>
      <c r="S789">
        <v>4</v>
      </c>
      <c r="T789" s="7">
        <f t="shared" si="12"/>
        <v>762643450.63999999</v>
      </c>
      <c r="U789" s="3">
        <f>Table1[[#This Row],[Range_km]]/Table1[[#This Row],[Battery_Capacity_kWh]]</f>
        <v>1.8630412890231622</v>
      </c>
      <c r="V789" s="4">
        <f>Table1[[#This Row],[Price_USD]]/Table1[[#This Row],[Range_km]]</f>
        <v>779.57583783783787</v>
      </c>
      <c r="W789" s="1" t="str">
        <f>_xlfn.IFS(Table1[[#This Row],[Price_USD]]&gt;80000,"Luxury", Table1[[#This Row],[Price_USD]]&gt;40000,"Premium",Table1[[#This Row],[Price_USD]]&lt;40000,"Budget")</f>
        <v>Luxury</v>
      </c>
    </row>
    <row r="790" spans="3:23" x14ac:dyDescent="0.35">
      <c r="C790">
        <v>789</v>
      </c>
      <c r="D790" t="s">
        <v>52</v>
      </c>
      <c r="E790" t="s">
        <v>220</v>
      </c>
      <c r="F790">
        <v>2018</v>
      </c>
      <c r="G790" t="s">
        <v>260</v>
      </c>
      <c r="H790">
        <v>81.400000000000006</v>
      </c>
      <c r="I790">
        <v>464</v>
      </c>
      <c r="J790" t="s">
        <v>277</v>
      </c>
      <c r="K790">
        <v>4.2</v>
      </c>
      <c r="L790" s="5">
        <v>65157.83</v>
      </c>
      <c r="M790" t="s">
        <v>335</v>
      </c>
      <c r="N790" t="s">
        <v>357</v>
      </c>
      <c r="O790" s="1">
        <v>3</v>
      </c>
      <c r="P790" s="1" t="str">
        <f>IFERROR(IF(ISNUMBER(Table1[[#This Row],[Safety_Rating2]]), REPT("★", Table1[[#This Row],[Safety_Rating2]]) &amp; REPT("☆", 5-Table1[[#This Row],[Safety_Rating2]]), "Unknown"), "Unknown")</f>
        <v>★★★☆☆</v>
      </c>
      <c r="Q790" s="1">
        <v>3</v>
      </c>
      <c r="R790">
        <v>5795</v>
      </c>
      <c r="S790">
        <v>4</v>
      </c>
      <c r="T790" s="7">
        <f t="shared" si="12"/>
        <v>377589624.85000002</v>
      </c>
      <c r="U790" s="3">
        <f>Table1[[#This Row],[Range_km]]/Table1[[#This Row],[Battery_Capacity_kWh]]</f>
        <v>5.7002457002456994</v>
      </c>
      <c r="V790" s="4">
        <f>Table1[[#This Row],[Price_USD]]/Table1[[#This Row],[Range_km]]</f>
        <v>140.4263577586207</v>
      </c>
      <c r="W790" s="1" t="str">
        <f>_xlfn.IFS(Table1[[#This Row],[Price_USD]]&gt;80000,"Luxury", Table1[[#This Row],[Price_USD]]&gt;40000,"Premium",Table1[[#This Row],[Price_USD]]&lt;40000,"Budget")</f>
        <v>Premium</v>
      </c>
    </row>
    <row r="791" spans="3:23" x14ac:dyDescent="0.35">
      <c r="C791">
        <v>790</v>
      </c>
      <c r="D791" t="s">
        <v>42</v>
      </c>
      <c r="E791" t="s">
        <v>242</v>
      </c>
      <c r="F791">
        <v>2024</v>
      </c>
      <c r="G791" t="s">
        <v>251</v>
      </c>
      <c r="H791">
        <v>63.1</v>
      </c>
      <c r="I791">
        <v>571</v>
      </c>
      <c r="J791" t="s">
        <v>276</v>
      </c>
      <c r="K791">
        <v>3.3</v>
      </c>
      <c r="L791" s="5">
        <v>116645.55</v>
      </c>
      <c r="M791" t="s">
        <v>324</v>
      </c>
      <c r="N791" t="s">
        <v>354</v>
      </c>
      <c r="O791" s="1">
        <v>5</v>
      </c>
      <c r="P791" s="1" t="str">
        <f>IFERROR(IF(ISNUMBER(Table1[[#This Row],[Safety_Rating2]]), REPT("★", Table1[[#This Row],[Safety_Rating2]]) &amp; REPT("☆", 5-Table1[[#This Row],[Safety_Rating2]]), "Unknown"), "Unknown")</f>
        <v>★★★★☆</v>
      </c>
      <c r="Q791" s="1">
        <v>4</v>
      </c>
      <c r="R791">
        <v>12626</v>
      </c>
      <c r="S791">
        <v>3</v>
      </c>
      <c r="T791" s="7">
        <f t="shared" si="12"/>
        <v>1472766714.3</v>
      </c>
      <c r="U791" s="3">
        <f>Table1[[#This Row],[Range_km]]/Table1[[#This Row],[Battery_Capacity_kWh]]</f>
        <v>9.0491283676703649</v>
      </c>
      <c r="V791" s="4">
        <f>Table1[[#This Row],[Price_USD]]/Table1[[#This Row],[Range_km]]</f>
        <v>204.28292469352016</v>
      </c>
      <c r="W791" s="1" t="str">
        <f>_xlfn.IFS(Table1[[#This Row],[Price_USD]]&gt;80000,"Luxury", Table1[[#This Row],[Price_USD]]&gt;40000,"Premium",Table1[[#This Row],[Price_USD]]&lt;40000,"Budget")</f>
        <v>Luxury</v>
      </c>
    </row>
    <row r="792" spans="3:23" x14ac:dyDescent="0.35">
      <c r="C792">
        <v>791</v>
      </c>
      <c r="D792" t="s">
        <v>47</v>
      </c>
      <c r="E792" t="s">
        <v>174</v>
      </c>
      <c r="F792">
        <v>2019</v>
      </c>
      <c r="G792" t="s">
        <v>255</v>
      </c>
      <c r="H792">
        <v>113.1</v>
      </c>
      <c r="I792">
        <v>161</v>
      </c>
      <c r="J792" t="s">
        <v>275</v>
      </c>
      <c r="K792">
        <v>5.5</v>
      </c>
      <c r="L792" s="5">
        <v>129330.46</v>
      </c>
      <c r="M792" t="s">
        <v>334</v>
      </c>
      <c r="N792" t="s">
        <v>375</v>
      </c>
      <c r="O792" s="1">
        <v>5</v>
      </c>
      <c r="P792" s="1" t="str">
        <f>IFERROR(IF(ISNUMBER(Table1[[#This Row],[Safety_Rating2]]), REPT("★", Table1[[#This Row],[Safety_Rating2]]) &amp; REPT("☆", 5-Table1[[#This Row],[Safety_Rating2]]), "Unknown"), "Unknown")</f>
        <v>★★★★★</v>
      </c>
      <c r="Q792" s="1">
        <v>5</v>
      </c>
      <c r="R792">
        <v>16762</v>
      </c>
      <c r="S792">
        <v>5</v>
      </c>
      <c r="T792" s="7">
        <f t="shared" si="12"/>
        <v>2167837170.52</v>
      </c>
      <c r="U792" s="3">
        <f>Table1[[#This Row],[Range_km]]/Table1[[#This Row],[Battery_Capacity_kWh]]</f>
        <v>1.4235190097259063</v>
      </c>
      <c r="V792" s="4">
        <f>Table1[[#This Row],[Price_USD]]/Table1[[#This Row],[Range_km]]</f>
        <v>803.29478260869564</v>
      </c>
      <c r="W792" s="1" t="str">
        <f>_xlfn.IFS(Table1[[#This Row],[Price_USD]]&gt;80000,"Luxury", Table1[[#This Row],[Price_USD]]&gt;40000,"Premium",Table1[[#This Row],[Price_USD]]&lt;40000,"Budget")</f>
        <v>Luxury</v>
      </c>
    </row>
    <row r="793" spans="3:23" x14ac:dyDescent="0.35">
      <c r="C793">
        <v>792</v>
      </c>
      <c r="D793" t="s">
        <v>60</v>
      </c>
      <c r="E793" t="s">
        <v>204</v>
      </c>
      <c r="F793">
        <v>2021</v>
      </c>
      <c r="G793" t="s">
        <v>264</v>
      </c>
      <c r="H793">
        <v>36.1</v>
      </c>
      <c r="I793">
        <v>174</v>
      </c>
      <c r="J793" t="s">
        <v>278</v>
      </c>
      <c r="K793">
        <v>9.1999999999999993</v>
      </c>
      <c r="L793" s="5">
        <v>99577.44</v>
      </c>
      <c r="M793" t="s">
        <v>295</v>
      </c>
      <c r="N793" t="s">
        <v>361</v>
      </c>
      <c r="O793" s="1">
        <v>2</v>
      </c>
      <c r="P793" s="1" t="str">
        <f>IFERROR(IF(ISNUMBER(Table1[[#This Row],[Safety_Rating2]]), REPT("★", Table1[[#This Row],[Safety_Rating2]]) &amp; REPT("☆", 5-Table1[[#This Row],[Safety_Rating2]]), "Unknown"), "Unknown")</f>
        <v>★★★☆☆</v>
      </c>
      <c r="Q793" s="1">
        <v>3</v>
      </c>
      <c r="R793">
        <v>15813</v>
      </c>
      <c r="S793">
        <v>3</v>
      </c>
      <c r="T793" s="7">
        <f t="shared" si="12"/>
        <v>1574618058.72</v>
      </c>
      <c r="U793" s="3">
        <f>Table1[[#This Row],[Range_km]]/Table1[[#This Row],[Battery_Capacity_kWh]]</f>
        <v>4.8199445983379503</v>
      </c>
      <c r="V793" s="4">
        <f>Table1[[#This Row],[Price_USD]]/Table1[[#This Row],[Range_km]]</f>
        <v>572.28413793103448</v>
      </c>
      <c r="W793" s="1" t="str">
        <f>_xlfn.IFS(Table1[[#This Row],[Price_USD]]&gt;80000,"Luxury", Table1[[#This Row],[Price_USD]]&gt;40000,"Premium",Table1[[#This Row],[Price_USD]]&lt;40000,"Budget")</f>
        <v>Luxury</v>
      </c>
    </row>
    <row r="794" spans="3:23" x14ac:dyDescent="0.35">
      <c r="C794">
        <v>793</v>
      </c>
      <c r="D794" t="s">
        <v>50</v>
      </c>
      <c r="E794" t="s">
        <v>182</v>
      </c>
      <c r="F794">
        <v>2020</v>
      </c>
      <c r="G794" t="s">
        <v>257</v>
      </c>
      <c r="H794">
        <v>110.2</v>
      </c>
      <c r="I794">
        <v>334</v>
      </c>
      <c r="J794" t="s">
        <v>271</v>
      </c>
      <c r="K794">
        <v>9.1999999999999993</v>
      </c>
      <c r="L794" s="5">
        <v>120837.67</v>
      </c>
      <c r="M794" t="s">
        <v>323</v>
      </c>
      <c r="N794" t="s">
        <v>375</v>
      </c>
      <c r="O794" s="1">
        <v>2</v>
      </c>
      <c r="P794" s="1" t="str">
        <f>IFERROR(IF(ISNUMBER(Table1[[#This Row],[Safety_Rating2]]), REPT("★", Table1[[#This Row],[Safety_Rating2]]) &amp; REPT("☆", 5-Table1[[#This Row],[Safety_Rating2]]), "Unknown"), "Unknown")</f>
        <v>★★★★★</v>
      </c>
      <c r="Q794" s="1">
        <v>5</v>
      </c>
      <c r="R794">
        <v>9020</v>
      </c>
      <c r="S794">
        <v>5</v>
      </c>
      <c r="T794" s="7">
        <f t="shared" si="12"/>
        <v>1089955783.4000001</v>
      </c>
      <c r="U794" s="3">
        <f>Table1[[#This Row],[Range_km]]/Table1[[#This Row],[Battery_Capacity_kWh]]</f>
        <v>3.030852994555354</v>
      </c>
      <c r="V794" s="4">
        <f>Table1[[#This Row],[Price_USD]]/Table1[[#This Row],[Range_km]]</f>
        <v>361.78943113772453</v>
      </c>
      <c r="W794" s="1" t="str">
        <f>_xlfn.IFS(Table1[[#This Row],[Price_USD]]&gt;80000,"Luxury", Table1[[#This Row],[Price_USD]]&gt;40000,"Premium",Table1[[#This Row],[Price_USD]]&lt;40000,"Budget")</f>
        <v>Luxury</v>
      </c>
    </row>
    <row r="795" spans="3:23" x14ac:dyDescent="0.35">
      <c r="C795">
        <v>794</v>
      </c>
      <c r="D795" t="s">
        <v>35</v>
      </c>
      <c r="E795" t="s">
        <v>93</v>
      </c>
      <c r="F795">
        <v>2017</v>
      </c>
      <c r="G795" t="s">
        <v>254</v>
      </c>
      <c r="H795">
        <v>57.5</v>
      </c>
      <c r="I795">
        <v>213</v>
      </c>
      <c r="J795" t="s">
        <v>279</v>
      </c>
      <c r="K795">
        <v>7</v>
      </c>
      <c r="L795" s="5">
        <v>115656.38</v>
      </c>
      <c r="M795" t="s">
        <v>303</v>
      </c>
      <c r="N795" t="s">
        <v>337</v>
      </c>
      <c r="O795" s="1">
        <v>2</v>
      </c>
      <c r="P795" s="1" t="str">
        <f>IFERROR(IF(ISNUMBER(Table1[[#This Row],[Safety_Rating2]]), REPT("★", Table1[[#This Row],[Safety_Rating2]]) &amp; REPT("☆", 5-Table1[[#This Row],[Safety_Rating2]]), "Unknown"), "Unknown")</f>
        <v>★★★★☆</v>
      </c>
      <c r="Q795" s="1">
        <v>4</v>
      </c>
      <c r="R795">
        <v>5060</v>
      </c>
      <c r="S795">
        <v>5</v>
      </c>
      <c r="T795" s="7">
        <f t="shared" si="12"/>
        <v>585221282.80000007</v>
      </c>
      <c r="U795" s="3">
        <f>Table1[[#This Row],[Range_km]]/Table1[[#This Row],[Battery_Capacity_kWh]]</f>
        <v>3.7043478260869565</v>
      </c>
      <c r="V795" s="4">
        <f>Table1[[#This Row],[Price_USD]]/Table1[[#This Row],[Range_km]]</f>
        <v>542.98769953051647</v>
      </c>
      <c r="W795" s="1" t="str">
        <f>_xlfn.IFS(Table1[[#This Row],[Price_USD]]&gt;80000,"Luxury", Table1[[#This Row],[Price_USD]]&gt;40000,"Premium",Table1[[#This Row],[Price_USD]]&lt;40000,"Budget")</f>
        <v>Luxury</v>
      </c>
    </row>
    <row r="796" spans="3:23" x14ac:dyDescent="0.35">
      <c r="C796">
        <v>795</v>
      </c>
      <c r="D796" t="s">
        <v>29</v>
      </c>
      <c r="E796" t="s">
        <v>82</v>
      </c>
      <c r="F796">
        <v>2017</v>
      </c>
      <c r="G796" t="s">
        <v>259</v>
      </c>
      <c r="H796">
        <v>58</v>
      </c>
      <c r="I796">
        <v>296</v>
      </c>
      <c r="J796" t="s">
        <v>278</v>
      </c>
      <c r="K796">
        <v>7.8</v>
      </c>
      <c r="L796" s="5">
        <v>33360.559999999998</v>
      </c>
      <c r="M796" t="s">
        <v>318</v>
      </c>
      <c r="N796" t="s">
        <v>366</v>
      </c>
      <c r="O796" s="1">
        <v>4</v>
      </c>
      <c r="P796" s="1" t="str">
        <f>IFERROR(IF(ISNUMBER(Table1[[#This Row],[Safety_Rating2]]), REPT("★", Table1[[#This Row],[Safety_Rating2]]) &amp; REPT("☆", 5-Table1[[#This Row],[Safety_Rating2]]), "Unknown"), "Unknown")</f>
        <v>★★★★★</v>
      </c>
      <c r="Q796" s="1">
        <v>5</v>
      </c>
      <c r="R796">
        <v>16935</v>
      </c>
      <c r="S796">
        <v>4</v>
      </c>
      <c r="T796" s="7">
        <f t="shared" si="12"/>
        <v>564961083.5999999</v>
      </c>
      <c r="U796" s="3">
        <f>Table1[[#This Row],[Range_km]]/Table1[[#This Row],[Battery_Capacity_kWh]]</f>
        <v>5.1034482758620694</v>
      </c>
      <c r="V796" s="4">
        <f>Table1[[#This Row],[Price_USD]]/Table1[[#This Row],[Range_km]]</f>
        <v>112.70459459459458</v>
      </c>
      <c r="W796" s="1" t="str">
        <f>_xlfn.IFS(Table1[[#This Row],[Price_USD]]&gt;80000,"Luxury", Table1[[#This Row],[Price_USD]]&gt;40000,"Premium",Table1[[#This Row],[Price_USD]]&lt;40000,"Budget")</f>
        <v>Budget</v>
      </c>
    </row>
    <row r="797" spans="3:23" x14ac:dyDescent="0.35">
      <c r="C797">
        <v>796</v>
      </c>
      <c r="D797" t="s">
        <v>48</v>
      </c>
      <c r="E797" t="s">
        <v>207</v>
      </c>
      <c r="F797">
        <v>2017</v>
      </c>
      <c r="G797" t="s">
        <v>261</v>
      </c>
      <c r="H797">
        <v>103.7</v>
      </c>
      <c r="I797">
        <v>400</v>
      </c>
      <c r="J797" t="s">
        <v>270</v>
      </c>
      <c r="K797">
        <v>6.5</v>
      </c>
      <c r="L797" s="5">
        <v>75357.45</v>
      </c>
      <c r="M797" t="s">
        <v>321</v>
      </c>
      <c r="N797" t="s">
        <v>337</v>
      </c>
      <c r="O797" s="1">
        <v>3</v>
      </c>
      <c r="P797" s="1" t="str">
        <f>IFERROR(IF(ISNUMBER(Table1[[#This Row],[Safety_Rating2]]), REPT("★", Table1[[#This Row],[Safety_Rating2]]) &amp; REPT("☆", 5-Table1[[#This Row],[Safety_Rating2]]), "Unknown"), "Unknown")</f>
        <v>★★★☆☆</v>
      </c>
      <c r="Q797" s="1">
        <v>3</v>
      </c>
      <c r="R797">
        <v>2121</v>
      </c>
      <c r="S797">
        <v>4</v>
      </c>
      <c r="T797" s="7">
        <f t="shared" si="12"/>
        <v>159833151.44999999</v>
      </c>
      <c r="U797" s="3">
        <f>Table1[[#This Row],[Range_km]]/Table1[[#This Row],[Battery_Capacity_kWh]]</f>
        <v>3.8572806171648986</v>
      </c>
      <c r="V797" s="4">
        <f>Table1[[#This Row],[Price_USD]]/Table1[[#This Row],[Range_km]]</f>
        <v>188.39362499999999</v>
      </c>
      <c r="W797" s="1" t="str">
        <f>_xlfn.IFS(Table1[[#This Row],[Price_USD]]&gt;80000,"Luxury", Table1[[#This Row],[Price_USD]]&gt;40000,"Premium",Table1[[#This Row],[Price_USD]]&lt;40000,"Budget")</f>
        <v>Premium</v>
      </c>
    </row>
    <row r="798" spans="3:23" x14ac:dyDescent="0.35">
      <c r="C798">
        <v>797</v>
      </c>
      <c r="D798" t="s">
        <v>40</v>
      </c>
      <c r="E798" t="s">
        <v>98</v>
      </c>
      <c r="F798">
        <v>2018</v>
      </c>
      <c r="G798" t="s">
        <v>252</v>
      </c>
      <c r="H798">
        <v>39.5</v>
      </c>
      <c r="I798">
        <v>411</v>
      </c>
      <c r="J798" t="s">
        <v>272</v>
      </c>
      <c r="K798">
        <v>8</v>
      </c>
      <c r="L798" s="5">
        <v>72780.179999999993</v>
      </c>
      <c r="M798" t="s">
        <v>284</v>
      </c>
      <c r="N798" t="s">
        <v>368</v>
      </c>
      <c r="O798" s="1">
        <v>0</v>
      </c>
      <c r="P798" s="1" t="str">
        <f>IFERROR(IF(ISNUMBER(Table1[[#This Row],[Safety_Rating2]]), REPT("★", Table1[[#This Row],[Safety_Rating2]]) &amp; REPT("☆", 5-Table1[[#This Row],[Safety_Rating2]]), "Unknown"), "Unknown")</f>
        <v>★★★★★</v>
      </c>
      <c r="Q798" s="1">
        <v>5</v>
      </c>
      <c r="R798">
        <v>7483</v>
      </c>
      <c r="S798">
        <v>5</v>
      </c>
      <c r="T798" s="7">
        <f t="shared" si="12"/>
        <v>544614086.93999994</v>
      </c>
      <c r="U798" s="3">
        <f>Table1[[#This Row],[Range_km]]/Table1[[#This Row],[Battery_Capacity_kWh]]</f>
        <v>10.405063291139241</v>
      </c>
      <c r="V798" s="4">
        <f>Table1[[#This Row],[Price_USD]]/Table1[[#This Row],[Range_km]]</f>
        <v>177.08072992700727</v>
      </c>
      <c r="W798" s="1" t="str">
        <f>_xlfn.IFS(Table1[[#This Row],[Price_USD]]&gt;80000,"Luxury", Table1[[#This Row],[Price_USD]]&gt;40000,"Premium",Table1[[#This Row],[Price_USD]]&lt;40000,"Budget")</f>
        <v>Premium</v>
      </c>
    </row>
    <row r="799" spans="3:23" x14ac:dyDescent="0.35">
      <c r="C799">
        <v>798</v>
      </c>
      <c r="D799" t="s">
        <v>36</v>
      </c>
      <c r="E799" t="s">
        <v>91</v>
      </c>
      <c r="F799">
        <v>2025</v>
      </c>
      <c r="G799" t="s">
        <v>258</v>
      </c>
      <c r="H799">
        <v>71.8</v>
      </c>
      <c r="I799">
        <v>150</v>
      </c>
      <c r="J799" t="s">
        <v>270</v>
      </c>
      <c r="K799">
        <v>6.3</v>
      </c>
      <c r="L799" s="5">
        <v>62576.83</v>
      </c>
      <c r="M799" t="s">
        <v>281</v>
      </c>
      <c r="N799" t="s">
        <v>351</v>
      </c>
      <c r="O799" s="1">
        <v>0</v>
      </c>
      <c r="P799" s="1" t="str">
        <f>IFERROR(IF(ISNUMBER(Table1[[#This Row],[Safety_Rating2]]), REPT("★", Table1[[#This Row],[Safety_Rating2]]) &amp; REPT("☆", 5-Table1[[#This Row],[Safety_Rating2]]), "Unknown"), "Unknown")</f>
        <v>★★★☆☆</v>
      </c>
      <c r="Q799" s="1">
        <v>3</v>
      </c>
      <c r="R799">
        <v>8390</v>
      </c>
      <c r="S799">
        <v>5</v>
      </c>
      <c r="T799" s="7">
        <f t="shared" si="12"/>
        <v>525019603.69999999</v>
      </c>
      <c r="U799" s="3">
        <f>Table1[[#This Row],[Range_km]]/Table1[[#This Row],[Battery_Capacity_kWh]]</f>
        <v>2.0891364902506964</v>
      </c>
      <c r="V799" s="4">
        <f>Table1[[#This Row],[Price_USD]]/Table1[[#This Row],[Range_km]]</f>
        <v>417.17886666666669</v>
      </c>
      <c r="W799" s="1" t="str">
        <f>_xlfn.IFS(Table1[[#This Row],[Price_USD]]&gt;80000,"Luxury", Table1[[#This Row],[Price_USD]]&gt;40000,"Premium",Table1[[#This Row],[Price_USD]]&lt;40000,"Budget")</f>
        <v>Premium</v>
      </c>
    </row>
    <row r="800" spans="3:23" x14ac:dyDescent="0.35">
      <c r="C800">
        <v>799</v>
      </c>
      <c r="D800" t="s">
        <v>37</v>
      </c>
      <c r="E800" t="s">
        <v>185</v>
      </c>
      <c r="F800">
        <v>2018</v>
      </c>
      <c r="G800" t="s">
        <v>250</v>
      </c>
      <c r="H800">
        <v>113.3</v>
      </c>
      <c r="I800">
        <v>190</v>
      </c>
      <c r="J800" t="s">
        <v>267</v>
      </c>
      <c r="K800">
        <v>11.8</v>
      </c>
      <c r="L800" s="5">
        <v>61891.6</v>
      </c>
      <c r="M800" t="s">
        <v>288</v>
      </c>
      <c r="N800" t="s">
        <v>336</v>
      </c>
      <c r="O800" s="1">
        <v>5</v>
      </c>
      <c r="P800" s="1" t="str">
        <f>IFERROR(IF(ISNUMBER(Table1[[#This Row],[Safety_Rating2]]), REPT("★", Table1[[#This Row],[Safety_Rating2]]) &amp; REPT("☆", 5-Table1[[#This Row],[Safety_Rating2]]), "Unknown"), "Unknown")</f>
        <v>Unknown</v>
      </c>
      <c r="Q800" s="2" t="s">
        <v>376</v>
      </c>
      <c r="R800">
        <v>4343</v>
      </c>
      <c r="S800">
        <v>5</v>
      </c>
      <c r="T800" s="7">
        <f t="shared" si="12"/>
        <v>268795218.80000001</v>
      </c>
      <c r="U800" s="3">
        <f>Table1[[#This Row],[Range_km]]/Table1[[#This Row],[Battery_Capacity_kWh]]</f>
        <v>1.676963812886143</v>
      </c>
      <c r="V800" s="4">
        <f>Table1[[#This Row],[Price_USD]]/Table1[[#This Row],[Range_km]]</f>
        <v>325.74526315789473</v>
      </c>
      <c r="W800" s="1" t="str">
        <f>_xlfn.IFS(Table1[[#This Row],[Price_USD]]&gt;80000,"Luxury", Table1[[#This Row],[Price_USD]]&gt;40000,"Premium",Table1[[#This Row],[Price_USD]]&lt;40000,"Budget")</f>
        <v>Premium</v>
      </c>
    </row>
    <row r="801" spans="3:23" x14ac:dyDescent="0.35">
      <c r="C801">
        <v>800</v>
      </c>
      <c r="D801" t="s">
        <v>61</v>
      </c>
      <c r="E801" t="s">
        <v>146</v>
      </c>
      <c r="F801">
        <v>2018</v>
      </c>
      <c r="G801" t="s">
        <v>252</v>
      </c>
      <c r="H801">
        <v>51.7</v>
      </c>
      <c r="I801">
        <v>489</v>
      </c>
      <c r="J801" t="s">
        <v>271</v>
      </c>
      <c r="K801">
        <v>5.8</v>
      </c>
      <c r="L801" s="5">
        <v>94432.04</v>
      </c>
      <c r="M801" t="s">
        <v>295</v>
      </c>
      <c r="N801" t="s">
        <v>344</v>
      </c>
      <c r="O801" s="1">
        <v>5</v>
      </c>
      <c r="P801" s="1" t="str">
        <f>IFERROR(IF(ISNUMBER(Table1[[#This Row],[Safety_Rating2]]), REPT("★", Table1[[#This Row],[Safety_Rating2]]) &amp; REPT("☆", 5-Table1[[#This Row],[Safety_Rating2]]), "Unknown"), "Unknown")</f>
        <v>★★★★☆</v>
      </c>
      <c r="Q801" s="1">
        <v>4</v>
      </c>
      <c r="R801">
        <v>2732</v>
      </c>
      <c r="S801">
        <v>4</v>
      </c>
      <c r="T801" s="7">
        <f t="shared" si="12"/>
        <v>257988333.27999997</v>
      </c>
      <c r="U801" s="3">
        <f>Table1[[#This Row],[Range_km]]/Table1[[#This Row],[Battery_Capacity_kWh]]</f>
        <v>9.4584139264990323</v>
      </c>
      <c r="V801" s="4">
        <f>Table1[[#This Row],[Price_USD]]/Table1[[#This Row],[Range_km]]</f>
        <v>193.1125562372188</v>
      </c>
      <c r="W801" s="1" t="str">
        <f>_xlfn.IFS(Table1[[#This Row],[Price_USD]]&gt;80000,"Luxury", Table1[[#This Row],[Price_USD]]&gt;40000,"Premium",Table1[[#This Row],[Price_USD]]&lt;40000,"Budget")</f>
        <v>Luxury</v>
      </c>
    </row>
    <row r="802" spans="3:23" x14ac:dyDescent="0.35">
      <c r="C802">
        <v>801</v>
      </c>
      <c r="D802" t="s">
        <v>36</v>
      </c>
      <c r="E802" t="s">
        <v>101</v>
      </c>
      <c r="F802">
        <v>2023</v>
      </c>
      <c r="G802" t="s">
        <v>259</v>
      </c>
      <c r="H802">
        <v>47.9</v>
      </c>
      <c r="I802">
        <v>349</v>
      </c>
      <c r="J802" t="s">
        <v>273</v>
      </c>
      <c r="K802">
        <v>7</v>
      </c>
      <c r="L802" s="5">
        <v>99805.63</v>
      </c>
      <c r="M802" t="s">
        <v>287</v>
      </c>
      <c r="N802" t="s">
        <v>374</v>
      </c>
      <c r="O802" s="1">
        <v>1</v>
      </c>
      <c r="P802" s="1" t="str">
        <f>IFERROR(IF(ISNUMBER(Table1[[#This Row],[Safety_Rating2]]), REPT("★", Table1[[#This Row],[Safety_Rating2]]) &amp; REPT("☆", 5-Table1[[#This Row],[Safety_Rating2]]), "Unknown"), "Unknown")</f>
        <v>★★★★☆</v>
      </c>
      <c r="Q802" s="1">
        <v>4</v>
      </c>
      <c r="R802">
        <v>16</v>
      </c>
      <c r="S802">
        <v>4</v>
      </c>
      <c r="T802" s="7">
        <f t="shared" si="12"/>
        <v>1596890.08</v>
      </c>
      <c r="U802" s="3">
        <f>Table1[[#This Row],[Range_km]]/Table1[[#This Row],[Battery_Capacity_kWh]]</f>
        <v>7.2860125260960338</v>
      </c>
      <c r="V802" s="4">
        <f>Table1[[#This Row],[Price_USD]]/Table1[[#This Row],[Range_km]]</f>
        <v>285.97601719197706</v>
      </c>
      <c r="W802" s="1" t="str">
        <f>_xlfn.IFS(Table1[[#This Row],[Price_USD]]&gt;80000,"Luxury", Table1[[#This Row],[Price_USD]]&gt;40000,"Premium",Table1[[#This Row],[Price_USD]]&lt;40000,"Budget")</f>
        <v>Luxury</v>
      </c>
    </row>
    <row r="803" spans="3:23" x14ac:dyDescent="0.35">
      <c r="C803">
        <v>802</v>
      </c>
      <c r="D803" t="s">
        <v>23</v>
      </c>
      <c r="E803" t="s">
        <v>148</v>
      </c>
      <c r="F803">
        <v>2024</v>
      </c>
      <c r="G803" t="s">
        <v>263</v>
      </c>
      <c r="H803">
        <v>84</v>
      </c>
      <c r="I803">
        <v>190</v>
      </c>
      <c r="J803" t="s">
        <v>270</v>
      </c>
      <c r="K803">
        <v>6.3</v>
      </c>
      <c r="L803" s="5">
        <v>91704.03</v>
      </c>
      <c r="M803" t="s">
        <v>286</v>
      </c>
      <c r="N803" t="s">
        <v>353</v>
      </c>
      <c r="O803" s="1">
        <v>4</v>
      </c>
      <c r="P803" s="1" t="str">
        <f>IFERROR(IF(ISNUMBER(Table1[[#This Row],[Safety_Rating2]]), REPT("★", Table1[[#This Row],[Safety_Rating2]]) &amp; REPT("☆", 5-Table1[[#This Row],[Safety_Rating2]]), "Unknown"), "Unknown")</f>
        <v>★★★★★</v>
      </c>
      <c r="Q803" s="1">
        <v>5</v>
      </c>
      <c r="R803">
        <v>16484</v>
      </c>
      <c r="S803">
        <v>4</v>
      </c>
      <c r="T803" s="7">
        <f t="shared" si="12"/>
        <v>1511649230.52</v>
      </c>
      <c r="U803" s="3">
        <f>Table1[[#This Row],[Range_km]]/Table1[[#This Row],[Battery_Capacity_kWh]]</f>
        <v>2.2619047619047619</v>
      </c>
      <c r="V803" s="4">
        <f>Table1[[#This Row],[Price_USD]]/Table1[[#This Row],[Range_km]]</f>
        <v>482.65278947368421</v>
      </c>
      <c r="W803" s="1" t="str">
        <f>_xlfn.IFS(Table1[[#This Row],[Price_USD]]&gt;80000,"Luxury", Table1[[#This Row],[Price_USD]]&gt;40000,"Premium",Table1[[#This Row],[Price_USD]]&lt;40000,"Budget")</f>
        <v>Luxury</v>
      </c>
    </row>
    <row r="804" spans="3:23" x14ac:dyDescent="0.35">
      <c r="C804">
        <v>803</v>
      </c>
      <c r="D804" t="s">
        <v>16</v>
      </c>
      <c r="E804" t="s">
        <v>69</v>
      </c>
      <c r="F804">
        <v>2016</v>
      </c>
      <c r="G804" t="s">
        <v>264</v>
      </c>
      <c r="H804">
        <v>142.9</v>
      </c>
      <c r="I804">
        <v>349</v>
      </c>
      <c r="J804" t="s">
        <v>275</v>
      </c>
      <c r="K804">
        <v>4.2</v>
      </c>
      <c r="L804" s="5">
        <v>146922.53</v>
      </c>
      <c r="M804" t="s">
        <v>308</v>
      </c>
      <c r="N804" t="s">
        <v>373</v>
      </c>
      <c r="O804" s="1">
        <v>0</v>
      </c>
      <c r="P804" s="1" t="str">
        <f>IFERROR(IF(ISNUMBER(Table1[[#This Row],[Safety_Rating2]]), REPT("★", Table1[[#This Row],[Safety_Rating2]]) &amp; REPT("☆", 5-Table1[[#This Row],[Safety_Rating2]]), "Unknown"), "Unknown")</f>
        <v>★★★☆☆</v>
      </c>
      <c r="Q804" s="1">
        <v>3</v>
      </c>
      <c r="R804">
        <v>14522</v>
      </c>
      <c r="S804">
        <v>4</v>
      </c>
      <c r="T804" s="7">
        <f t="shared" si="12"/>
        <v>2133608980.6600001</v>
      </c>
      <c r="U804" s="3">
        <f>Table1[[#This Row],[Range_km]]/Table1[[#This Row],[Battery_Capacity_kWh]]</f>
        <v>2.4422673198040585</v>
      </c>
      <c r="V804" s="4">
        <f>Table1[[#This Row],[Price_USD]]/Table1[[#This Row],[Range_km]]</f>
        <v>420.98146131805157</v>
      </c>
      <c r="W804" s="1" t="str">
        <f>_xlfn.IFS(Table1[[#This Row],[Price_USD]]&gt;80000,"Luxury", Table1[[#This Row],[Price_USD]]&gt;40000,"Premium",Table1[[#This Row],[Price_USD]]&lt;40000,"Budget")</f>
        <v>Luxury</v>
      </c>
    </row>
    <row r="805" spans="3:23" x14ac:dyDescent="0.35">
      <c r="C805">
        <v>804</v>
      </c>
      <c r="D805" t="s">
        <v>16</v>
      </c>
      <c r="E805" t="s">
        <v>69</v>
      </c>
      <c r="F805">
        <v>2018</v>
      </c>
      <c r="G805" t="s">
        <v>264</v>
      </c>
      <c r="H805">
        <v>34.1</v>
      </c>
      <c r="I805">
        <v>218</v>
      </c>
      <c r="J805" t="s">
        <v>277</v>
      </c>
      <c r="K805">
        <v>4</v>
      </c>
      <c r="L805" s="5">
        <v>66646.06</v>
      </c>
      <c r="M805" t="s">
        <v>311</v>
      </c>
      <c r="N805" t="s">
        <v>356</v>
      </c>
      <c r="O805" s="1">
        <v>5</v>
      </c>
      <c r="P805" s="1" t="str">
        <f>IFERROR(IF(ISNUMBER(Table1[[#This Row],[Safety_Rating2]]), REPT("★", Table1[[#This Row],[Safety_Rating2]]) &amp; REPT("☆", 5-Table1[[#This Row],[Safety_Rating2]]), "Unknown"), "Unknown")</f>
        <v>★★★★★</v>
      </c>
      <c r="Q805" s="1">
        <v>5</v>
      </c>
      <c r="R805">
        <v>5065</v>
      </c>
      <c r="S805">
        <v>4</v>
      </c>
      <c r="T805" s="7">
        <f t="shared" si="12"/>
        <v>337562293.89999998</v>
      </c>
      <c r="U805" s="3">
        <f>Table1[[#This Row],[Range_km]]/Table1[[#This Row],[Battery_Capacity_kWh]]</f>
        <v>6.3929618768328442</v>
      </c>
      <c r="V805" s="4">
        <f>Table1[[#This Row],[Price_USD]]/Table1[[#This Row],[Range_km]]</f>
        <v>305.715871559633</v>
      </c>
      <c r="W805" s="1" t="str">
        <f>_xlfn.IFS(Table1[[#This Row],[Price_USD]]&gt;80000,"Luxury", Table1[[#This Row],[Price_USD]]&gt;40000,"Premium",Table1[[#This Row],[Price_USD]]&lt;40000,"Budget")</f>
        <v>Premium</v>
      </c>
    </row>
    <row r="806" spans="3:23" x14ac:dyDescent="0.35">
      <c r="C806">
        <v>805</v>
      </c>
      <c r="D806" t="s">
        <v>58</v>
      </c>
      <c r="E806" t="s">
        <v>138</v>
      </c>
      <c r="F806">
        <v>2021</v>
      </c>
      <c r="G806" t="s">
        <v>264</v>
      </c>
      <c r="H806">
        <v>42.3</v>
      </c>
      <c r="I806">
        <v>180</v>
      </c>
      <c r="J806" t="s">
        <v>276</v>
      </c>
      <c r="K806">
        <v>4.2</v>
      </c>
      <c r="L806" s="5">
        <v>91975.96</v>
      </c>
      <c r="M806" t="s">
        <v>308</v>
      </c>
      <c r="N806" t="s">
        <v>360</v>
      </c>
      <c r="O806" s="1">
        <v>5</v>
      </c>
      <c r="P806" s="1" t="str">
        <f>IFERROR(IF(ISNUMBER(Table1[[#This Row],[Safety_Rating2]]), REPT("★", Table1[[#This Row],[Safety_Rating2]]) &amp; REPT("☆", 5-Table1[[#This Row],[Safety_Rating2]]), "Unknown"), "Unknown")</f>
        <v>★★★★☆</v>
      </c>
      <c r="Q806" s="1">
        <v>4</v>
      </c>
      <c r="R806">
        <v>9948</v>
      </c>
      <c r="S806">
        <v>4</v>
      </c>
      <c r="T806" s="7">
        <f t="shared" si="12"/>
        <v>914976850.08000004</v>
      </c>
      <c r="U806" s="3">
        <f>Table1[[#This Row],[Range_km]]/Table1[[#This Row],[Battery_Capacity_kWh]]</f>
        <v>4.2553191489361701</v>
      </c>
      <c r="V806" s="4">
        <f>Table1[[#This Row],[Price_USD]]/Table1[[#This Row],[Range_km]]</f>
        <v>510.97755555555557</v>
      </c>
      <c r="W806" s="1" t="str">
        <f>_xlfn.IFS(Table1[[#This Row],[Price_USD]]&gt;80000,"Luxury", Table1[[#This Row],[Price_USD]]&gt;40000,"Premium",Table1[[#This Row],[Price_USD]]&lt;40000,"Budget")</f>
        <v>Luxury</v>
      </c>
    </row>
    <row r="807" spans="3:23" x14ac:dyDescent="0.35">
      <c r="C807">
        <v>806</v>
      </c>
      <c r="D807" t="s">
        <v>44</v>
      </c>
      <c r="E807" t="s">
        <v>106</v>
      </c>
      <c r="F807">
        <v>2020</v>
      </c>
      <c r="G807" t="s">
        <v>250</v>
      </c>
      <c r="H807">
        <v>66</v>
      </c>
      <c r="I807">
        <v>481</v>
      </c>
      <c r="J807" t="s">
        <v>270</v>
      </c>
      <c r="K807">
        <v>5.7</v>
      </c>
      <c r="L807" s="5">
        <v>81035.75</v>
      </c>
      <c r="M807" t="s">
        <v>329</v>
      </c>
      <c r="N807" t="s">
        <v>367</v>
      </c>
      <c r="O807" s="2" t="s">
        <v>376</v>
      </c>
      <c r="P807" s="1" t="str">
        <f>IFERROR(IF(ISNUMBER(Table1[[#This Row],[Safety_Rating2]]), REPT("★", Table1[[#This Row],[Safety_Rating2]]) &amp; REPT("☆", 5-Table1[[#This Row],[Safety_Rating2]]), "Unknown"), "Unknown")</f>
        <v>Unknown</v>
      </c>
      <c r="Q807" s="2" t="s">
        <v>376</v>
      </c>
      <c r="R807">
        <v>13395</v>
      </c>
      <c r="S807">
        <v>4</v>
      </c>
      <c r="T807" s="7">
        <f t="shared" si="12"/>
        <v>1085473871.25</v>
      </c>
      <c r="U807" s="3">
        <f>Table1[[#This Row],[Range_km]]/Table1[[#This Row],[Battery_Capacity_kWh]]</f>
        <v>7.2878787878787881</v>
      </c>
      <c r="V807" s="4">
        <f>Table1[[#This Row],[Price_USD]]/Table1[[#This Row],[Range_km]]</f>
        <v>168.47349272349271</v>
      </c>
      <c r="W807" s="1" t="str">
        <f>_xlfn.IFS(Table1[[#This Row],[Price_USD]]&gt;80000,"Luxury", Table1[[#This Row],[Price_USD]]&gt;40000,"Premium",Table1[[#This Row],[Price_USD]]&lt;40000,"Budget")</f>
        <v>Luxury</v>
      </c>
    </row>
    <row r="808" spans="3:23" x14ac:dyDescent="0.35">
      <c r="C808">
        <v>807</v>
      </c>
      <c r="D808" t="s">
        <v>60</v>
      </c>
      <c r="E808" t="s">
        <v>195</v>
      </c>
      <c r="F808">
        <v>2022</v>
      </c>
      <c r="G808" t="s">
        <v>264</v>
      </c>
      <c r="H808">
        <v>55.6</v>
      </c>
      <c r="I808">
        <v>519</v>
      </c>
      <c r="J808" t="s">
        <v>277</v>
      </c>
      <c r="K808">
        <v>2.9</v>
      </c>
      <c r="L808" s="5">
        <v>116000.72</v>
      </c>
      <c r="M808" t="s">
        <v>315</v>
      </c>
      <c r="N808" t="s">
        <v>338</v>
      </c>
      <c r="O808" s="2" t="s">
        <v>376</v>
      </c>
      <c r="P808" s="1" t="str">
        <f>IFERROR(IF(ISNUMBER(Table1[[#This Row],[Safety_Rating2]]), REPT("★", Table1[[#This Row],[Safety_Rating2]]) &amp; REPT("☆", 5-Table1[[#This Row],[Safety_Rating2]]), "Unknown"), "Unknown")</f>
        <v>★★★★★</v>
      </c>
      <c r="Q808" s="1">
        <v>5</v>
      </c>
      <c r="R808">
        <v>18349</v>
      </c>
      <c r="S808">
        <v>5</v>
      </c>
      <c r="T808" s="7">
        <f t="shared" si="12"/>
        <v>2128497211.28</v>
      </c>
      <c r="U808" s="3">
        <f>Table1[[#This Row],[Range_km]]/Table1[[#This Row],[Battery_Capacity_kWh]]</f>
        <v>9.3345323741007196</v>
      </c>
      <c r="V808" s="4">
        <f>Table1[[#This Row],[Price_USD]]/Table1[[#This Row],[Range_km]]</f>
        <v>223.5081310211946</v>
      </c>
      <c r="W808" s="1" t="str">
        <f>_xlfn.IFS(Table1[[#This Row],[Price_USD]]&gt;80000,"Luxury", Table1[[#This Row],[Price_USD]]&gt;40000,"Premium",Table1[[#This Row],[Price_USD]]&lt;40000,"Budget")</f>
        <v>Luxury</v>
      </c>
    </row>
    <row r="809" spans="3:23" x14ac:dyDescent="0.35">
      <c r="C809">
        <v>808</v>
      </c>
      <c r="D809" t="s">
        <v>36</v>
      </c>
      <c r="E809" t="s">
        <v>101</v>
      </c>
      <c r="F809">
        <v>2024</v>
      </c>
      <c r="G809" t="s">
        <v>254</v>
      </c>
      <c r="H809">
        <v>77.2</v>
      </c>
      <c r="I809">
        <v>240</v>
      </c>
      <c r="J809" t="s">
        <v>272</v>
      </c>
      <c r="K809">
        <v>1.4</v>
      </c>
      <c r="L809" s="5">
        <v>49250.15</v>
      </c>
      <c r="M809" t="s">
        <v>330</v>
      </c>
      <c r="N809" t="s">
        <v>372</v>
      </c>
      <c r="O809" s="1">
        <v>4</v>
      </c>
      <c r="P809" s="1" t="str">
        <f>IFERROR(IF(ISNUMBER(Table1[[#This Row],[Safety_Rating2]]), REPT("★", Table1[[#This Row],[Safety_Rating2]]) &amp; REPT("☆", 5-Table1[[#This Row],[Safety_Rating2]]), "Unknown"), "Unknown")</f>
        <v>★★★☆☆</v>
      </c>
      <c r="Q809" s="1">
        <v>3</v>
      </c>
      <c r="R809">
        <v>12781</v>
      </c>
      <c r="S809">
        <v>5</v>
      </c>
      <c r="T809" s="7">
        <f t="shared" si="12"/>
        <v>629466167.14999998</v>
      </c>
      <c r="U809" s="3">
        <f>Table1[[#This Row],[Range_km]]/Table1[[#This Row],[Battery_Capacity_kWh]]</f>
        <v>3.1088082901554404</v>
      </c>
      <c r="V809" s="4">
        <f>Table1[[#This Row],[Price_USD]]/Table1[[#This Row],[Range_km]]</f>
        <v>205.20895833333333</v>
      </c>
      <c r="W809" s="1" t="str">
        <f>_xlfn.IFS(Table1[[#This Row],[Price_USD]]&gt;80000,"Luxury", Table1[[#This Row],[Price_USD]]&gt;40000,"Premium",Table1[[#This Row],[Price_USD]]&lt;40000,"Budget")</f>
        <v>Premium</v>
      </c>
    </row>
    <row r="810" spans="3:23" x14ac:dyDescent="0.35">
      <c r="C810">
        <v>809</v>
      </c>
      <c r="D810" t="s">
        <v>57</v>
      </c>
      <c r="E810" t="s">
        <v>203</v>
      </c>
      <c r="F810">
        <v>2018</v>
      </c>
      <c r="G810" t="s">
        <v>263</v>
      </c>
      <c r="H810">
        <v>148.30000000000001</v>
      </c>
      <c r="I810">
        <v>400</v>
      </c>
      <c r="J810" t="s">
        <v>269</v>
      </c>
      <c r="K810">
        <v>1.2</v>
      </c>
      <c r="L810" s="5">
        <v>36733.75</v>
      </c>
      <c r="M810" t="s">
        <v>323</v>
      </c>
      <c r="N810" t="s">
        <v>358</v>
      </c>
      <c r="O810" s="1">
        <v>3</v>
      </c>
      <c r="P810" s="1" t="str">
        <f>IFERROR(IF(ISNUMBER(Table1[[#This Row],[Safety_Rating2]]), REPT("★", Table1[[#This Row],[Safety_Rating2]]) &amp; REPT("☆", 5-Table1[[#This Row],[Safety_Rating2]]), "Unknown"), "Unknown")</f>
        <v>★★★☆☆</v>
      </c>
      <c r="Q810" s="1">
        <v>3</v>
      </c>
      <c r="R810">
        <v>2424</v>
      </c>
      <c r="S810">
        <v>4</v>
      </c>
      <c r="T810" s="7">
        <f t="shared" si="12"/>
        <v>89042610</v>
      </c>
      <c r="U810" s="3">
        <f>Table1[[#This Row],[Range_km]]/Table1[[#This Row],[Battery_Capacity_kWh]]</f>
        <v>2.6972353337828725</v>
      </c>
      <c r="V810" s="4">
        <f>Table1[[#This Row],[Price_USD]]/Table1[[#This Row],[Range_km]]</f>
        <v>91.834374999999994</v>
      </c>
      <c r="W810" s="1" t="str">
        <f>_xlfn.IFS(Table1[[#This Row],[Price_USD]]&gt;80000,"Luxury", Table1[[#This Row],[Price_USD]]&gt;40000,"Premium",Table1[[#This Row],[Price_USD]]&lt;40000,"Budget")</f>
        <v>Budget</v>
      </c>
    </row>
    <row r="811" spans="3:23" x14ac:dyDescent="0.35">
      <c r="C811">
        <v>810</v>
      </c>
      <c r="D811" t="s">
        <v>54</v>
      </c>
      <c r="E811" t="s">
        <v>129</v>
      </c>
      <c r="F811">
        <v>2021</v>
      </c>
      <c r="G811" t="s">
        <v>251</v>
      </c>
      <c r="H811">
        <v>39.700000000000003</v>
      </c>
      <c r="I811">
        <v>177</v>
      </c>
      <c r="J811" t="s">
        <v>273</v>
      </c>
      <c r="K811">
        <v>7.1</v>
      </c>
      <c r="L811" s="5">
        <v>97420.37</v>
      </c>
      <c r="M811" t="s">
        <v>312</v>
      </c>
      <c r="N811" t="s">
        <v>345</v>
      </c>
      <c r="O811" s="1">
        <v>4</v>
      </c>
      <c r="P811" s="1" t="str">
        <f>IFERROR(IF(ISNUMBER(Table1[[#This Row],[Safety_Rating2]]), REPT("★", Table1[[#This Row],[Safety_Rating2]]) &amp; REPT("☆", 5-Table1[[#This Row],[Safety_Rating2]]), "Unknown"), "Unknown")</f>
        <v>★★★★★</v>
      </c>
      <c r="Q811" s="1">
        <v>5</v>
      </c>
      <c r="R811">
        <v>9549</v>
      </c>
      <c r="S811">
        <v>5</v>
      </c>
      <c r="T811" s="7">
        <f t="shared" si="12"/>
        <v>930267113.13</v>
      </c>
      <c r="U811" s="3">
        <f>Table1[[#This Row],[Range_km]]/Table1[[#This Row],[Battery_Capacity_kWh]]</f>
        <v>4.4584382871536521</v>
      </c>
      <c r="V811" s="4">
        <f>Table1[[#This Row],[Price_USD]]/Table1[[#This Row],[Range_km]]</f>
        <v>550.39757062146884</v>
      </c>
      <c r="W811" s="1" t="str">
        <f>_xlfn.IFS(Table1[[#This Row],[Price_USD]]&gt;80000,"Luxury", Table1[[#This Row],[Price_USD]]&gt;40000,"Premium",Table1[[#This Row],[Price_USD]]&lt;40000,"Budget")</f>
        <v>Luxury</v>
      </c>
    </row>
    <row r="812" spans="3:23" x14ac:dyDescent="0.35">
      <c r="C812">
        <v>811</v>
      </c>
      <c r="D812" t="s">
        <v>43</v>
      </c>
      <c r="E812" t="s">
        <v>171</v>
      </c>
      <c r="F812">
        <v>2016</v>
      </c>
      <c r="G812" t="s">
        <v>251</v>
      </c>
      <c r="H812">
        <v>122.2</v>
      </c>
      <c r="I812">
        <v>464</v>
      </c>
      <c r="J812" t="s">
        <v>270</v>
      </c>
      <c r="K812">
        <v>11.5</v>
      </c>
      <c r="L812" s="5">
        <v>73347.55</v>
      </c>
      <c r="M812" t="s">
        <v>311</v>
      </c>
      <c r="N812" t="s">
        <v>374</v>
      </c>
      <c r="O812" s="1">
        <v>1</v>
      </c>
      <c r="P812" s="1" t="str">
        <f>IFERROR(IF(ISNUMBER(Table1[[#This Row],[Safety_Rating2]]), REPT("★", Table1[[#This Row],[Safety_Rating2]]) &amp; REPT("☆", 5-Table1[[#This Row],[Safety_Rating2]]), "Unknown"), "Unknown")</f>
        <v>★★★★☆</v>
      </c>
      <c r="Q812" s="1">
        <v>4</v>
      </c>
      <c r="R812">
        <v>11868</v>
      </c>
      <c r="S812">
        <v>4</v>
      </c>
      <c r="T812" s="7">
        <f t="shared" si="12"/>
        <v>870488723.39999998</v>
      </c>
      <c r="U812" s="3">
        <f>Table1[[#This Row],[Range_km]]/Table1[[#This Row],[Battery_Capacity_kWh]]</f>
        <v>3.7970540098199672</v>
      </c>
      <c r="V812" s="4">
        <f>Table1[[#This Row],[Price_USD]]/Table1[[#This Row],[Range_km]]</f>
        <v>158.07661637931034</v>
      </c>
      <c r="W812" s="1" t="str">
        <f>_xlfn.IFS(Table1[[#This Row],[Price_USD]]&gt;80000,"Luxury", Table1[[#This Row],[Price_USD]]&gt;40000,"Premium",Table1[[#This Row],[Price_USD]]&lt;40000,"Budget")</f>
        <v>Premium</v>
      </c>
    </row>
    <row r="813" spans="3:23" x14ac:dyDescent="0.35">
      <c r="C813">
        <v>812</v>
      </c>
      <c r="D813" t="s">
        <v>36</v>
      </c>
      <c r="E813" t="s">
        <v>147</v>
      </c>
      <c r="F813">
        <v>2019</v>
      </c>
      <c r="G813" t="s">
        <v>263</v>
      </c>
      <c r="H813">
        <v>98.5</v>
      </c>
      <c r="I813">
        <v>577</v>
      </c>
      <c r="J813" t="s">
        <v>275</v>
      </c>
      <c r="K813">
        <v>2.1</v>
      </c>
      <c r="L813" s="5">
        <v>107068.83</v>
      </c>
      <c r="M813" t="s">
        <v>317</v>
      </c>
      <c r="N813" t="s">
        <v>365</v>
      </c>
      <c r="O813" s="1">
        <v>0</v>
      </c>
      <c r="P813" s="1" t="str">
        <f>IFERROR(IF(ISNUMBER(Table1[[#This Row],[Safety_Rating2]]), REPT("★", Table1[[#This Row],[Safety_Rating2]]) &amp; REPT("☆", 5-Table1[[#This Row],[Safety_Rating2]]), "Unknown"), "Unknown")</f>
        <v>Unknown</v>
      </c>
      <c r="Q813" s="2" t="s">
        <v>376</v>
      </c>
      <c r="R813">
        <v>16785</v>
      </c>
      <c r="S813">
        <v>4</v>
      </c>
      <c r="T813" s="7">
        <f t="shared" si="12"/>
        <v>1797150311.55</v>
      </c>
      <c r="U813" s="3">
        <f>Table1[[#This Row],[Range_km]]/Table1[[#This Row],[Battery_Capacity_kWh]]</f>
        <v>5.8578680203045685</v>
      </c>
      <c r="V813" s="4">
        <f>Table1[[#This Row],[Price_USD]]/Table1[[#This Row],[Range_km]]</f>
        <v>185.56123050259967</v>
      </c>
      <c r="W813" s="1" t="str">
        <f>_xlfn.IFS(Table1[[#This Row],[Price_USD]]&gt;80000,"Luxury", Table1[[#This Row],[Price_USD]]&gt;40000,"Premium",Table1[[#This Row],[Price_USD]]&lt;40000,"Budget")</f>
        <v>Luxury</v>
      </c>
    </row>
    <row r="814" spans="3:23" x14ac:dyDescent="0.35">
      <c r="C814">
        <v>813</v>
      </c>
      <c r="D814" t="s">
        <v>43</v>
      </c>
      <c r="E814" t="s">
        <v>103</v>
      </c>
      <c r="F814">
        <v>2015</v>
      </c>
      <c r="G814" t="s">
        <v>254</v>
      </c>
      <c r="H814">
        <v>133.5</v>
      </c>
      <c r="I814">
        <v>267</v>
      </c>
      <c r="J814" t="s">
        <v>271</v>
      </c>
      <c r="K814">
        <v>3.8</v>
      </c>
      <c r="L814" s="5">
        <v>70050.31</v>
      </c>
      <c r="M814" t="s">
        <v>324</v>
      </c>
      <c r="N814" t="s">
        <v>348</v>
      </c>
      <c r="O814" s="1">
        <v>4</v>
      </c>
      <c r="P814" s="1" t="str">
        <f>IFERROR(IF(ISNUMBER(Table1[[#This Row],[Safety_Rating2]]), REPT("★", Table1[[#This Row],[Safety_Rating2]]) &amp; REPT("☆", 5-Table1[[#This Row],[Safety_Rating2]]), "Unknown"), "Unknown")</f>
        <v>★★★★★</v>
      </c>
      <c r="Q814" s="1">
        <v>5</v>
      </c>
      <c r="R814">
        <v>2874</v>
      </c>
      <c r="S814">
        <v>5</v>
      </c>
      <c r="T814" s="7">
        <f t="shared" si="12"/>
        <v>201324590.94</v>
      </c>
      <c r="U814" s="3">
        <f>Table1[[#This Row],[Range_km]]/Table1[[#This Row],[Battery_Capacity_kWh]]</f>
        <v>2</v>
      </c>
      <c r="V814" s="4">
        <f>Table1[[#This Row],[Price_USD]]/Table1[[#This Row],[Range_km]]</f>
        <v>262.36071161048687</v>
      </c>
      <c r="W814" s="1" t="str">
        <f>_xlfn.IFS(Table1[[#This Row],[Price_USD]]&gt;80000,"Luxury", Table1[[#This Row],[Price_USD]]&gt;40000,"Premium",Table1[[#This Row],[Price_USD]]&lt;40000,"Budget")</f>
        <v>Premium</v>
      </c>
    </row>
    <row r="815" spans="3:23" x14ac:dyDescent="0.35">
      <c r="C815">
        <v>814</v>
      </c>
      <c r="D815" t="s">
        <v>22</v>
      </c>
      <c r="E815" t="s">
        <v>75</v>
      </c>
      <c r="F815">
        <v>2025</v>
      </c>
      <c r="G815" t="s">
        <v>252</v>
      </c>
      <c r="H815">
        <v>117.7</v>
      </c>
      <c r="I815">
        <v>492</v>
      </c>
      <c r="J815" t="s">
        <v>274</v>
      </c>
      <c r="K815">
        <v>9.9</v>
      </c>
      <c r="L815" s="5">
        <v>85885.82</v>
      </c>
      <c r="M815" t="s">
        <v>333</v>
      </c>
      <c r="N815" t="s">
        <v>341</v>
      </c>
      <c r="O815" s="1">
        <v>0</v>
      </c>
      <c r="P815" s="1" t="str">
        <f>IFERROR(IF(ISNUMBER(Table1[[#This Row],[Safety_Rating2]]), REPT("★", Table1[[#This Row],[Safety_Rating2]]) &amp; REPT("☆", 5-Table1[[#This Row],[Safety_Rating2]]), "Unknown"), "Unknown")</f>
        <v>★★★★☆</v>
      </c>
      <c r="Q815" s="1">
        <v>4</v>
      </c>
      <c r="R815">
        <v>17292</v>
      </c>
      <c r="S815">
        <v>5</v>
      </c>
      <c r="T815" s="7">
        <f t="shared" si="12"/>
        <v>1485137599.4400001</v>
      </c>
      <c r="U815" s="3">
        <f>Table1[[#This Row],[Range_km]]/Table1[[#This Row],[Battery_Capacity_kWh]]</f>
        <v>4.1801189464740869</v>
      </c>
      <c r="V815" s="4">
        <f>Table1[[#This Row],[Price_USD]]/Table1[[#This Row],[Range_km]]</f>
        <v>174.56467479674799</v>
      </c>
      <c r="W815" s="1" t="str">
        <f>_xlfn.IFS(Table1[[#This Row],[Price_USD]]&gt;80000,"Luxury", Table1[[#This Row],[Price_USD]]&gt;40000,"Premium",Table1[[#This Row],[Price_USD]]&lt;40000,"Budget")</f>
        <v>Luxury</v>
      </c>
    </row>
    <row r="816" spans="3:23" x14ac:dyDescent="0.35">
      <c r="C816">
        <v>815</v>
      </c>
      <c r="D816" t="s">
        <v>67</v>
      </c>
      <c r="E816" t="s">
        <v>243</v>
      </c>
      <c r="F816">
        <v>2015</v>
      </c>
      <c r="G816" t="s">
        <v>253</v>
      </c>
      <c r="H816">
        <v>94.7</v>
      </c>
      <c r="I816">
        <v>103</v>
      </c>
      <c r="J816" t="s">
        <v>269</v>
      </c>
      <c r="K816">
        <v>0.7</v>
      </c>
      <c r="L816" s="5">
        <v>57027.59</v>
      </c>
      <c r="M816" t="s">
        <v>317</v>
      </c>
      <c r="N816" t="s">
        <v>341</v>
      </c>
      <c r="O816" s="1">
        <v>1</v>
      </c>
      <c r="P816" s="1" t="str">
        <f>IFERROR(IF(ISNUMBER(Table1[[#This Row],[Safety_Rating2]]), REPT("★", Table1[[#This Row],[Safety_Rating2]]) &amp; REPT("☆", 5-Table1[[#This Row],[Safety_Rating2]]), "Unknown"), "Unknown")</f>
        <v>★★★★★</v>
      </c>
      <c r="Q816" s="1">
        <v>5</v>
      </c>
      <c r="R816">
        <v>14999</v>
      </c>
      <c r="S816">
        <v>5</v>
      </c>
      <c r="T816" s="7">
        <f t="shared" si="12"/>
        <v>855356822.40999997</v>
      </c>
      <c r="U816" s="3">
        <f>Table1[[#This Row],[Range_km]]/Table1[[#This Row],[Battery_Capacity_kWh]]</f>
        <v>1.0876451953537487</v>
      </c>
      <c r="V816" s="4">
        <f>Table1[[#This Row],[Price_USD]]/Table1[[#This Row],[Range_km]]</f>
        <v>553.66592233009703</v>
      </c>
      <c r="W816" s="1" t="str">
        <f>_xlfn.IFS(Table1[[#This Row],[Price_USD]]&gt;80000,"Luxury", Table1[[#This Row],[Price_USD]]&gt;40000,"Premium",Table1[[#This Row],[Price_USD]]&lt;40000,"Budget")</f>
        <v>Premium</v>
      </c>
    </row>
    <row r="817" spans="3:23" x14ac:dyDescent="0.35">
      <c r="C817">
        <v>816</v>
      </c>
      <c r="D817" t="s">
        <v>27</v>
      </c>
      <c r="E817" t="s">
        <v>89</v>
      </c>
      <c r="F817">
        <v>2024</v>
      </c>
      <c r="G817" t="s">
        <v>255</v>
      </c>
      <c r="H817">
        <v>66.099999999999994</v>
      </c>
      <c r="I817">
        <v>550</v>
      </c>
      <c r="J817" t="s">
        <v>265</v>
      </c>
      <c r="K817">
        <v>2.7</v>
      </c>
      <c r="L817" s="5">
        <v>47794.06</v>
      </c>
      <c r="M817" t="s">
        <v>303</v>
      </c>
      <c r="N817" t="s">
        <v>346</v>
      </c>
      <c r="O817" s="2" t="s">
        <v>376</v>
      </c>
      <c r="P817" s="1" t="str">
        <f>IFERROR(IF(ISNUMBER(Table1[[#This Row],[Safety_Rating2]]), REPT("★", Table1[[#This Row],[Safety_Rating2]]) &amp; REPT("☆", 5-Table1[[#This Row],[Safety_Rating2]]), "Unknown"), "Unknown")</f>
        <v>★★★☆☆</v>
      </c>
      <c r="Q817" s="1">
        <v>3</v>
      </c>
      <c r="R817">
        <v>4172</v>
      </c>
      <c r="S817">
        <v>5</v>
      </c>
      <c r="T817" s="7">
        <f t="shared" si="12"/>
        <v>199396818.31999999</v>
      </c>
      <c r="U817" s="3">
        <f>Table1[[#This Row],[Range_km]]/Table1[[#This Row],[Battery_Capacity_kWh]]</f>
        <v>8.320726172465962</v>
      </c>
      <c r="V817" s="4">
        <f>Table1[[#This Row],[Price_USD]]/Table1[[#This Row],[Range_km]]</f>
        <v>86.898290909090903</v>
      </c>
      <c r="W817" s="1" t="str">
        <f>_xlfn.IFS(Table1[[#This Row],[Price_USD]]&gt;80000,"Luxury", Table1[[#This Row],[Price_USD]]&gt;40000,"Premium",Table1[[#This Row],[Price_USD]]&lt;40000,"Budget")</f>
        <v>Premium</v>
      </c>
    </row>
    <row r="818" spans="3:23" x14ac:dyDescent="0.35">
      <c r="C818">
        <v>817</v>
      </c>
      <c r="D818" t="s">
        <v>63</v>
      </c>
      <c r="E818" t="s">
        <v>150</v>
      </c>
      <c r="F818">
        <v>2020</v>
      </c>
      <c r="G818" t="s">
        <v>251</v>
      </c>
      <c r="H818">
        <v>61</v>
      </c>
      <c r="I818">
        <v>217</v>
      </c>
      <c r="J818" t="s">
        <v>277</v>
      </c>
      <c r="K818">
        <v>2.8</v>
      </c>
      <c r="L818" s="5">
        <v>49594.67</v>
      </c>
      <c r="M818" t="s">
        <v>288</v>
      </c>
      <c r="N818" t="s">
        <v>363</v>
      </c>
      <c r="O818" s="1">
        <v>1</v>
      </c>
      <c r="P818" s="1" t="str">
        <f>IFERROR(IF(ISNUMBER(Table1[[#This Row],[Safety_Rating2]]), REPT("★", Table1[[#This Row],[Safety_Rating2]]) &amp; REPT("☆", 5-Table1[[#This Row],[Safety_Rating2]]), "Unknown"), "Unknown")</f>
        <v>Unknown</v>
      </c>
      <c r="Q818" s="2" t="s">
        <v>376</v>
      </c>
      <c r="R818">
        <v>14406</v>
      </c>
      <c r="S818">
        <v>3</v>
      </c>
      <c r="T818" s="7">
        <f t="shared" si="12"/>
        <v>714460816.01999998</v>
      </c>
      <c r="U818" s="3">
        <f>Table1[[#This Row],[Range_km]]/Table1[[#This Row],[Battery_Capacity_kWh]]</f>
        <v>3.557377049180328</v>
      </c>
      <c r="V818" s="4">
        <f>Table1[[#This Row],[Price_USD]]/Table1[[#This Row],[Range_km]]</f>
        <v>228.54686635944699</v>
      </c>
      <c r="W818" s="1" t="str">
        <f>_xlfn.IFS(Table1[[#This Row],[Price_USD]]&gt;80000,"Luxury", Table1[[#This Row],[Price_USD]]&gt;40000,"Premium",Table1[[#This Row],[Price_USD]]&lt;40000,"Budget")</f>
        <v>Premium</v>
      </c>
    </row>
    <row r="819" spans="3:23" x14ac:dyDescent="0.35">
      <c r="C819">
        <v>818</v>
      </c>
      <c r="D819" t="s">
        <v>18</v>
      </c>
      <c r="E819" t="s">
        <v>164</v>
      </c>
      <c r="F819">
        <v>2022</v>
      </c>
      <c r="G819" t="s">
        <v>251</v>
      </c>
      <c r="H819">
        <v>116.7</v>
      </c>
      <c r="I819">
        <v>478</v>
      </c>
      <c r="J819" t="s">
        <v>277</v>
      </c>
      <c r="K819">
        <v>4.9000000000000004</v>
      </c>
      <c r="L819" s="5">
        <v>83617.490000000005</v>
      </c>
      <c r="M819" t="s">
        <v>329</v>
      </c>
      <c r="N819" t="s">
        <v>343</v>
      </c>
      <c r="O819" s="1">
        <v>3</v>
      </c>
      <c r="P819" s="1" t="str">
        <f>IFERROR(IF(ISNUMBER(Table1[[#This Row],[Safety_Rating2]]), REPT("★", Table1[[#This Row],[Safety_Rating2]]) &amp; REPT("☆", 5-Table1[[#This Row],[Safety_Rating2]]), "Unknown"), "Unknown")</f>
        <v>★★★☆☆</v>
      </c>
      <c r="Q819" s="1">
        <v>3</v>
      </c>
      <c r="R819">
        <v>16603</v>
      </c>
      <c r="S819">
        <v>5</v>
      </c>
      <c r="T819" s="7">
        <f t="shared" si="12"/>
        <v>1388301186.47</v>
      </c>
      <c r="U819" s="3">
        <f>Table1[[#This Row],[Range_km]]/Table1[[#This Row],[Battery_Capacity_kWh]]</f>
        <v>4.0959725792630675</v>
      </c>
      <c r="V819" s="4">
        <f>Table1[[#This Row],[Price_USD]]/Table1[[#This Row],[Range_km]]</f>
        <v>174.93198744769876</v>
      </c>
      <c r="W819" s="1" t="str">
        <f>_xlfn.IFS(Table1[[#This Row],[Price_USD]]&gt;80000,"Luxury", Table1[[#This Row],[Price_USD]]&gt;40000,"Premium",Table1[[#This Row],[Price_USD]]&lt;40000,"Budget")</f>
        <v>Luxury</v>
      </c>
    </row>
    <row r="820" spans="3:23" x14ac:dyDescent="0.35">
      <c r="C820">
        <v>819</v>
      </c>
      <c r="D820" t="s">
        <v>64</v>
      </c>
      <c r="E820" t="s">
        <v>212</v>
      </c>
      <c r="F820">
        <v>2017</v>
      </c>
      <c r="G820" t="s">
        <v>264</v>
      </c>
      <c r="H820">
        <v>47.3</v>
      </c>
      <c r="I820">
        <v>581</v>
      </c>
      <c r="J820" t="s">
        <v>271</v>
      </c>
      <c r="K820">
        <v>9</v>
      </c>
      <c r="L820" s="5">
        <v>73006.84</v>
      </c>
      <c r="M820" t="s">
        <v>307</v>
      </c>
      <c r="N820" t="s">
        <v>367</v>
      </c>
      <c r="O820" s="1">
        <v>0</v>
      </c>
      <c r="P820" s="1" t="str">
        <f>IFERROR(IF(ISNUMBER(Table1[[#This Row],[Safety_Rating2]]), REPT("★", Table1[[#This Row],[Safety_Rating2]]) &amp; REPT("☆", 5-Table1[[#This Row],[Safety_Rating2]]), "Unknown"), "Unknown")</f>
        <v>★★★★☆</v>
      </c>
      <c r="Q820" s="1">
        <v>4</v>
      </c>
      <c r="R820">
        <v>16670</v>
      </c>
      <c r="S820">
        <v>3</v>
      </c>
      <c r="T820" s="7">
        <f t="shared" si="12"/>
        <v>1217024022.8</v>
      </c>
      <c r="U820" s="3">
        <f>Table1[[#This Row],[Range_km]]/Table1[[#This Row],[Battery_Capacity_kWh]]</f>
        <v>12.283298097251587</v>
      </c>
      <c r="V820" s="4">
        <f>Table1[[#This Row],[Price_USD]]/Table1[[#This Row],[Range_km]]</f>
        <v>125.65721170395868</v>
      </c>
      <c r="W820" s="1" t="str">
        <f>_xlfn.IFS(Table1[[#This Row],[Price_USD]]&gt;80000,"Luxury", Table1[[#This Row],[Price_USD]]&gt;40000,"Premium",Table1[[#This Row],[Price_USD]]&lt;40000,"Budget")</f>
        <v>Premium</v>
      </c>
    </row>
    <row r="821" spans="3:23" x14ac:dyDescent="0.35">
      <c r="C821">
        <v>820</v>
      </c>
      <c r="D821" t="s">
        <v>22</v>
      </c>
      <c r="E821" t="s">
        <v>99</v>
      </c>
      <c r="F821">
        <v>2015</v>
      </c>
      <c r="G821" t="s">
        <v>253</v>
      </c>
      <c r="H821">
        <v>124.4</v>
      </c>
      <c r="I821">
        <v>304</v>
      </c>
      <c r="J821" t="s">
        <v>272</v>
      </c>
      <c r="K821">
        <v>4.5999999999999996</v>
      </c>
      <c r="L821" s="5">
        <v>143487.81</v>
      </c>
      <c r="M821" t="s">
        <v>305</v>
      </c>
      <c r="N821" t="s">
        <v>348</v>
      </c>
      <c r="O821" s="1">
        <v>5</v>
      </c>
      <c r="P821" s="1" t="str">
        <f>IFERROR(IF(ISNUMBER(Table1[[#This Row],[Safety_Rating2]]), REPT("★", Table1[[#This Row],[Safety_Rating2]]) &amp; REPT("☆", 5-Table1[[#This Row],[Safety_Rating2]]), "Unknown"), "Unknown")</f>
        <v>★★★☆☆</v>
      </c>
      <c r="Q821" s="1">
        <v>3</v>
      </c>
      <c r="R821">
        <v>12769</v>
      </c>
      <c r="S821">
        <v>4</v>
      </c>
      <c r="T821" s="7">
        <f t="shared" si="12"/>
        <v>1832195845.8899999</v>
      </c>
      <c r="U821" s="3">
        <f>Table1[[#This Row],[Range_km]]/Table1[[#This Row],[Battery_Capacity_kWh]]</f>
        <v>2.4437299035369775</v>
      </c>
      <c r="V821" s="4">
        <f>Table1[[#This Row],[Price_USD]]/Table1[[#This Row],[Range_km]]</f>
        <v>471.99937499999999</v>
      </c>
      <c r="W821" s="1" t="str">
        <f>_xlfn.IFS(Table1[[#This Row],[Price_USD]]&gt;80000,"Luxury", Table1[[#This Row],[Price_USD]]&gt;40000,"Premium",Table1[[#This Row],[Price_USD]]&lt;40000,"Budget")</f>
        <v>Luxury</v>
      </c>
    </row>
    <row r="822" spans="3:23" x14ac:dyDescent="0.35">
      <c r="C822">
        <v>821</v>
      </c>
      <c r="D822" t="s">
        <v>43</v>
      </c>
      <c r="E822" t="s">
        <v>103</v>
      </c>
      <c r="F822">
        <v>2025</v>
      </c>
      <c r="G822" t="s">
        <v>255</v>
      </c>
      <c r="H822">
        <v>62</v>
      </c>
      <c r="I822">
        <v>172</v>
      </c>
      <c r="J822" t="s">
        <v>268</v>
      </c>
      <c r="K822">
        <v>2.5</v>
      </c>
      <c r="L822" s="5">
        <v>31112.87</v>
      </c>
      <c r="M822" t="s">
        <v>320</v>
      </c>
      <c r="N822" t="s">
        <v>341</v>
      </c>
      <c r="O822" s="2" t="s">
        <v>376</v>
      </c>
      <c r="P822" s="1" t="str">
        <f>IFERROR(IF(ISNUMBER(Table1[[#This Row],[Safety_Rating2]]), REPT("★", Table1[[#This Row],[Safety_Rating2]]) &amp; REPT("☆", 5-Table1[[#This Row],[Safety_Rating2]]), "Unknown"), "Unknown")</f>
        <v>Unknown</v>
      </c>
      <c r="Q822" s="2" t="s">
        <v>376</v>
      </c>
      <c r="R822">
        <v>19536</v>
      </c>
      <c r="S822">
        <v>3</v>
      </c>
      <c r="T822" s="7">
        <f t="shared" si="12"/>
        <v>607821028.31999993</v>
      </c>
      <c r="U822" s="3">
        <f>Table1[[#This Row],[Range_km]]/Table1[[#This Row],[Battery_Capacity_kWh]]</f>
        <v>2.774193548387097</v>
      </c>
      <c r="V822" s="4">
        <f>Table1[[#This Row],[Price_USD]]/Table1[[#This Row],[Range_km]]</f>
        <v>180.88877906976742</v>
      </c>
      <c r="W822" s="1" t="str">
        <f>_xlfn.IFS(Table1[[#This Row],[Price_USD]]&gt;80000,"Luxury", Table1[[#This Row],[Price_USD]]&gt;40000,"Premium",Table1[[#This Row],[Price_USD]]&lt;40000,"Budget")</f>
        <v>Budget</v>
      </c>
    </row>
    <row r="823" spans="3:23" x14ac:dyDescent="0.35">
      <c r="C823">
        <v>822</v>
      </c>
      <c r="D823" t="s">
        <v>67</v>
      </c>
      <c r="E823" t="s">
        <v>168</v>
      </c>
      <c r="F823">
        <v>2020</v>
      </c>
      <c r="G823" t="s">
        <v>259</v>
      </c>
      <c r="H823">
        <v>73.900000000000006</v>
      </c>
      <c r="I823">
        <v>180</v>
      </c>
      <c r="J823" t="s">
        <v>274</v>
      </c>
      <c r="K823">
        <v>2.5</v>
      </c>
      <c r="L823" s="5">
        <v>142354.99</v>
      </c>
      <c r="M823" t="s">
        <v>327</v>
      </c>
      <c r="N823" t="s">
        <v>346</v>
      </c>
      <c r="O823" s="1">
        <v>0</v>
      </c>
      <c r="P823" s="1" t="str">
        <f>IFERROR(IF(ISNUMBER(Table1[[#This Row],[Safety_Rating2]]), REPT("★", Table1[[#This Row],[Safety_Rating2]]) &amp; REPT("☆", 5-Table1[[#This Row],[Safety_Rating2]]), "Unknown"), "Unknown")</f>
        <v>Unknown</v>
      </c>
      <c r="Q823" s="2" t="s">
        <v>376</v>
      </c>
      <c r="R823">
        <v>6687</v>
      </c>
      <c r="S823">
        <v>4</v>
      </c>
      <c r="T823" s="7">
        <f t="shared" si="12"/>
        <v>951927818.13</v>
      </c>
      <c r="U823" s="3">
        <f>Table1[[#This Row],[Range_km]]/Table1[[#This Row],[Battery_Capacity_kWh]]</f>
        <v>2.4357239512855209</v>
      </c>
      <c r="V823" s="4">
        <f>Table1[[#This Row],[Price_USD]]/Table1[[#This Row],[Range_km]]</f>
        <v>790.86105555555548</v>
      </c>
      <c r="W823" s="1" t="str">
        <f>_xlfn.IFS(Table1[[#This Row],[Price_USD]]&gt;80000,"Luxury", Table1[[#This Row],[Price_USD]]&gt;40000,"Premium",Table1[[#This Row],[Price_USD]]&lt;40000,"Budget")</f>
        <v>Luxury</v>
      </c>
    </row>
    <row r="824" spans="3:23" x14ac:dyDescent="0.35">
      <c r="C824">
        <v>823</v>
      </c>
      <c r="D824" t="s">
        <v>20</v>
      </c>
      <c r="E824" t="s">
        <v>73</v>
      </c>
      <c r="F824">
        <v>2019</v>
      </c>
      <c r="G824" t="s">
        <v>259</v>
      </c>
      <c r="H824">
        <v>61.7</v>
      </c>
      <c r="I824">
        <v>501</v>
      </c>
      <c r="J824" t="s">
        <v>275</v>
      </c>
      <c r="K824">
        <v>4.3</v>
      </c>
      <c r="L824" s="5">
        <v>136658.45000000001</v>
      </c>
      <c r="M824" t="s">
        <v>319</v>
      </c>
      <c r="N824" t="s">
        <v>341</v>
      </c>
      <c r="O824" s="1">
        <v>0</v>
      </c>
      <c r="P824" s="1" t="str">
        <f>IFERROR(IF(ISNUMBER(Table1[[#This Row],[Safety_Rating2]]), REPT("★", Table1[[#This Row],[Safety_Rating2]]) &amp; REPT("☆", 5-Table1[[#This Row],[Safety_Rating2]]), "Unknown"), "Unknown")</f>
        <v>★★★★★</v>
      </c>
      <c r="Q824" s="1">
        <v>5</v>
      </c>
      <c r="R824">
        <v>17209</v>
      </c>
      <c r="S824">
        <v>3</v>
      </c>
      <c r="T824" s="7">
        <f t="shared" si="12"/>
        <v>2351755266.0500002</v>
      </c>
      <c r="U824" s="3">
        <f>Table1[[#This Row],[Range_km]]/Table1[[#This Row],[Battery_Capacity_kWh]]</f>
        <v>8.119935170178282</v>
      </c>
      <c r="V824" s="4">
        <f>Table1[[#This Row],[Price_USD]]/Table1[[#This Row],[Range_km]]</f>
        <v>272.77135728542919</v>
      </c>
      <c r="W824" s="1" t="str">
        <f>_xlfn.IFS(Table1[[#This Row],[Price_USD]]&gt;80000,"Luxury", Table1[[#This Row],[Price_USD]]&gt;40000,"Premium",Table1[[#This Row],[Price_USD]]&lt;40000,"Budget")</f>
        <v>Luxury</v>
      </c>
    </row>
    <row r="825" spans="3:23" x14ac:dyDescent="0.35">
      <c r="C825">
        <v>824</v>
      </c>
      <c r="D825" t="s">
        <v>58</v>
      </c>
      <c r="E825" t="s">
        <v>188</v>
      </c>
      <c r="F825">
        <v>2015</v>
      </c>
      <c r="G825" t="s">
        <v>261</v>
      </c>
      <c r="H825">
        <v>136.6</v>
      </c>
      <c r="I825">
        <v>147</v>
      </c>
      <c r="J825" t="s">
        <v>274</v>
      </c>
      <c r="K825">
        <v>11.9</v>
      </c>
      <c r="L825" s="5">
        <v>43489.27</v>
      </c>
      <c r="M825" t="s">
        <v>308</v>
      </c>
      <c r="N825" t="s">
        <v>340</v>
      </c>
      <c r="O825" s="1">
        <v>4</v>
      </c>
      <c r="P825" s="1" t="str">
        <f>IFERROR(IF(ISNUMBER(Table1[[#This Row],[Safety_Rating2]]), REPT("★", Table1[[#This Row],[Safety_Rating2]]) &amp; REPT("☆", 5-Table1[[#This Row],[Safety_Rating2]]), "Unknown"), "Unknown")</f>
        <v>★★★★★</v>
      </c>
      <c r="Q825" s="1">
        <v>5</v>
      </c>
      <c r="R825">
        <v>23</v>
      </c>
      <c r="S825">
        <v>4</v>
      </c>
      <c r="T825" s="7">
        <f t="shared" si="12"/>
        <v>1000253.21</v>
      </c>
      <c r="U825" s="3">
        <f>Table1[[#This Row],[Range_km]]/Table1[[#This Row],[Battery_Capacity_kWh]]</f>
        <v>1.0761346998535872</v>
      </c>
      <c r="V825" s="4">
        <f>Table1[[#This Row],[Price_USD]]/Table1[[#This Row],[Range_km]]</f>
        <v>295.84537414965985</v>
      </c>
      <c r="W825" s="1" t="str">
        <f>_xlfn.IFS(Table1[[#This Row],[Price_USD]]&gt;80000,"Luxury", Table1[[#This Row],[Price_USD]]&gt;40000,"Premium",Table1[[#This Row],[Price_USD]]&lt;40000,"Budget")</f>
        <v>Premium</v>
      </c>
    </row>
    <row r="826" spans="3:23" x14ac:dyDescent="0.35">
      <c r="C826">
        <v>825</v>
      </c>
      <c r="D826" t="s">
        <v>48</v>
      </c>
      <c r="E826" t="s">
        <v>113</v>
      </c>
      <c r="F826">
        <v>2019</v>
      </c>
      <c r="G826" t="s">
        <v>260</v>
      </c>
      <c r="H826">
        <v>62</v>
      </c>
      <c r="I826">
        <v>376</v>
      </c>
      <c r="J826" t="s">
        <v>279</v>
      </c>
      <c r="K826">
        <v>11.5</v>
      </c>
      <c r="L826" s="5">
        <v>110211.83</v>
      </c>
      <c r="M826" t="s">
        <v>313</v>
      </c>
      <c r="N826" t="s">
        <v>372</v>
      </c>
      <c r="O826" s="1">
        <v>4</v>
      </c>
      <c r="P826" s="1" t="str">
        <f>IFERROR(IF(ISNUMBER(Table1[[#This Row],[Safety_Rating2]]), REPT("★", Table1[[#This Row],[Safety_Rating2]]) &amp; REPT("☆", 5-Table1[[#This Row],[Safety_Rating2]]), "Unknown"), "Unknown")</f>
        <v>★★★☆☆</v>
      </c>
      <c r="Q826" s="1">
        <v>3</v>
      </c>
      <c r="R826">
        <v>4672</v>
      </c>
      <c r="S826">
        <v>3</v>
      </c>
      <c r="T826" s="7">
        <f t="shared" si="12"/>
        <v>514909669.75999999</v>
      </c>
      <c r="U826" s="3">
        <f>Table1[[#This Row],[Range_km]]/Table1[[#This Row],[Battery_Capacity_kWh]]</f>
        <v>6.064516129032258</v>
      </c>
      <c r="V826" s="4">
        <f>Table1[[#This Row],[Price_USD]]/Table1[[#This Row],[Range_km]]</f>
        <v>293.11656914893615</v>
      </c>
      <c r="W826" s="1" t="str">
        <f>_xlfn.IFS(Table1[[#This Row],[Price_USD]]&gt;80000,"Luxury", Table1[[#This Row],[Price_USD]]&gt;40000,"Premium",Table1[[#This Row],[Price_USD]]&lt;40000,"Budget")</f>
        <v>Luxury</v>
      </c>
    </row>
    <row r="827" spans="3:23" x14ac:dyDescent="0.35">
      <c r="C827">
        <v>826</v>
      </c>
      <c r="D827" t="s">
        <v>27</v>
      </c>
      <c r="E827" t="s">
        <v>89</v>
      </c>
      <c r="F827">
        <v>2016</v>
      </c>
      <c r="G827" t="s">
        <v>250</v>
      </c>
      <c r="H827">
        <v>72.5</v>
      </c>
      <c r="I827">
        <v>554</v>
      </c>
      <c r="J827" t="s">
        <v>272</v>
      </c>
      <c r="K827">
        <v>3.4</v>
      </c>
      <c r="L827" s="5">
        <v>60080.480000000003</v>
      </c>
      <c r="M827" t="s">
        <v>330</v>
      </c>
      <c r="N827" t="s">
        <v>353</v>
      </c>
      <c r="O827" s="1">
        <v>3</v>
      </c>
      <c r="P827" s="1" t="str">
        <f>IFERROR(IF(ISNUMBER(Table1[[#This Row],[Safety_Rating2]]), REPT("★", Table1[[#This Row],[Safety_Rating2]]) &amp; REPT("☆", 5-Table1[[#This Row],[Safety_Rating2]]), "Unknown"), "Unknown")</f>
        <v>★★★★★</v>
      </c>
      <c r="Q827" s="1">
        <v>5</v>
      </c>
      <c r="R827">
        <v>8740</v>
      </c>
      <c r="S827">
        <v>3</v>
      </c>
      <c r="T827" s="7">
        <f t="shared" si="12"/>
        <v>525103395.20000005</v>
      </c>
      <c r="U827" s="3">
        <f>Table1[[#This Row],[Range_km]]/Table1[[#This Row],[Battery_Capacity_kWh]]</f>
        <v>7.6413793103448278</v>
      </c>
      <c r="V827" s="4">
        <f>Table1[[#This Row],[Price_USD]]/Table1[[#This Row],[Range_km]]</f>
        <v>108.44851985559568</v>
      </c>
      <c r="W827" s="1" t="str">
        <f>_xlfn.IFS(Table1[[#This Row],[Price_USD]]&gt;80000,"Luxury", Table1[[#This Row],[Price_USD]]&gt;40000,"Premium",Table1[[#This Row],[Price_USD]]&lt;40000,"Budget")</f>
        <v>Premium</v>
      </c>
    </row>
    <row r="828" spans="3:23" x14ac:dyDescent="0.35">
      <c r="C828">
        <v>827</v>
      </c>
      <c r="D828" t="s">
        <v>24</v>
      </c>
      <c r="E828" t="s">
        <v>77</v>
      </c>
      <c r="F828">
        <v>2020</v>
      </c>
      <c r="G828" t="s">
        <v>257</v>
      </c>
      <c r="H828">
        <v>38.9</v>
      </c>
      <c r="I828">
        <v>477</v>
      </c>
      <c r="J828" t="s">
        <v>267</v>
      </c>
      <c r="K828">
        <v>9.1</v>
      </c>
      <c r="L828" s="5">
        <v>125972.57</v>
      </c>
      <c r="M828" t="s">
        <v>326</v>
      </c>
      <c r="N828" t="s">
        <v>344</v>
      </c>
      <c r="O828" s="1">
        <v>1</v>
      </c>
      <c r="P828" s="1" t="str">
        <f>IFERROR(IF(ISNUMBER(Table1[[#This Row],[Safety_Rating2]]), REPT("★", Table1[[#This Row],[Safety_Rating2]]) &amp; REPT("☆", 5-Table1[[#This Row],[Safety_Rating2]]), "Unknown"), "Unknown")</f>
        <v>★★★☆☆</v>
      </c>
      <c r="Q828" s="1">
        <v>3</v>
      </c>
      <c r="R828">
        <v>5304</v>
      </c>
      <c r="S828">
        <v>4</v>
      </c>
      <c r="T828" s="7">
        <f t="shared" si="12"/>
        <v>668158511.28000009</v>
      </c>
      <c r="U828" s="3">
        <f>Table1[[#This Row],[Range_km]]/Table1[[#This Row],[Battery_Capacity_kWh]]</f>
        <v>12.262210796915168</v>
      </c>
      <c r="V828" s="4">
        <f>Table1[[#This Row],[Price_USD]]/Table1[[#This Row],[Range_km]]</f>
        <v>264.09343815513625</v>
      </c>
      <c r="W828" s="1" t="str">
        <f>_xlfn.IFS(Table1[[#This Row],[Price_USD]]&gt;80000,"Luxury", Table1[[#This Row],[Price_USD]]&gt;40000,"Premium",Table1[[#This Row],[Price_USD]]&lt;40000,"Budget")</f>
        <v>Luxury</v>
      </c>
    </row>
    <row r="829" spans="3:23" x14ac:dyDescent="0.35">
      <c r="C829">
        <v>828</v>
      </c>
      <c r="D829" t="s">
        <v>24</v>
      </c>
      <c r="E829" t="s">
        <v>77</v>
      </c>
      <c r="F829">
        <v>2024</v>
      </c>
      <c r="G829" t="s">
        <v>262</v>
      </c>
      <c r="H829">
        <v>82.9</v>
      </c>
      <c r="I829">
        <v>276</v>
      </c>
      <c r="J829" t="s">
        <v>277</v>
      </c>
      <c r="K829">
        <v>7.7</v>
      </c>
      <c r="L829" s="5">
        <v>128038.74</v>
      </c>
      <c r="M829" t="s">
        <v>290</v>
      </c>
      <c r="N829" t="s">
        <v>365</v>
      </c>
      <c r="O829" s="1">
        <v>1</v>
      </c>
      <c r="P829" s="1" t="str">
        <f>IFERROR(IF(ISNUMBER(Table1[[#This Row],[Safety_Rating2]]), REPT("★", Table1[[#This Row],[Safety_Rating2]]) &amp; REPT("☆", 5-Table1[[#This Row],[Safety_Rating2]]), "Unknown"), "Unknown")</f>
        <v>★★★★☆</v>
      </c>
      <c r="Q829" s="1">
        <v>4</v>
      </c>
      <c r="R829">
        <v>3860</v>
      </c>
      <c r="S829">
        <v>5</v>
      </c>
      <c r="T829" s="7">
        <f t="shared" si="12"/>
        <v>494229536.40000004</v>
      </c>
      <c r="U829" s="3">
        <f>Table1[[#This Row],[Range_km]]/Table1[[#This Row],[Battery_Capacity_kWh]]</f>
        <v>3.3293124246079611</v>
      </c>
      <c r="V829" s="4">
        <f>Table1[[#This Row],[Price_USD]]/Table1[[#This Row],[Range_km]]</f>
        <v>463.90847826086957</v>
      </c>
      <c r="W829" s="1" t="str">
        <f>_xlfn.IFS(Table1[[#This Row],[Price_USD]]&gt;80000,"Luxury", Table1[[#This Row],[Price_USD]]&gt;40000,"Premium",Table1[[#This Row],[Price_USD]]&lt;40000,"Budget")</f>
        <v>Luxury</v>
      </c>
    </row>
    <row r="830" spans="3:23" x14ac:dyDescent="0.35">
      <c r="C830">
        <v>829</v>
      </c>
      <c r="D830" t="s">
        <v>38</v>
      </c>
      <c r="E830" t="s">
        <v>155</v>
      </c>
      <c r="F830">
        <v>2023</v>
      </c>
      <c r="G830" t="s">
        <v>255</v>
      </c>
      <c r="H830">
        <v>63.9</v>
      </c>
      <c r="I830">
        <v>556</v>
      </c>
      <c r="J830" t="s">
        <v>276</v>
      </c>
      <c r="K830">
        <v>3.4</v>
      </c>
      <c r="L830" s="5">
        <v>126838.62</v>
      </c>
      <c r="M830" t="s">
        <v>321</v>
      </c>
      <c r="N830" t="s">
        <v>339</v>
      </c>
      <c r="O830" s="1">
        <v>0</v>
      </c>
      <c r="P830" s="1" t="str">
        <f>IFERROR(IF(ISNUMBER(Table1[[#This Row],[Safety_Rating2]]), REPT("★", Table1[[#This Row],[Safety_Rating2]]) &amp; REPT("☆", 5-Table1[[#This Row],[Safety_Rating2]]), "Unknown"), "Unknown")</f>
        <v>★★★★★</v>
      </c>
      <c r="Q830" s="1">
        <v>5</v>
      </c>
      <c r="R830">
        <v>8613</v>
      </c>
      <c r="S830">
        <v>3</v>
      </c>
      <c r="T830" s="7">
        <f t="shared" si="12"/>
        <v>1092461034.0599999</v>
      </c>
      <c r="U830" s="3">
        <f>Table1[[#This Row],[Range_km]]/Table1[[#This Row],[Battery_Capacity_kWh]]</f>
        <v>8.7010954616588414</v>
      </c>
      <c r="V830" s="4">
        <f>Table1[[#This Row],[Price_USD]]/Table1[[#This Row],[Range_km]]</f>
        <v>228.12701438848919</v>
      </c>
      <c r="W830" s="1" t="str">
        <f>_xlfn.IFS(Table1[[#This Row],[Price_USD]]&gt;80000,"Luxury", Table1[[#This Row],[Price_USD]]&gt;40000,"Premium",Table1[[#This Row],[Price_USD]]&lt;40000,"Budget")</f>
        <v>Luxury</v>
      </c>
    </row>
    <row r="831" spans="3:23" x14ac:dyDescent="0.35">
      <c r="C831">
        <v>830</v>
      </c>
      <c r="D831" t="s">
        <v>47</v>
      </c>
      <c r="E831" t="s">
        <v>137</v>
      </c>
      <c r="F831">
        <v>2021</v>
      </c>
      <c r="G831" t="s">
        <v>257</v>
      </c>
      <c r="H831">
        <v>23.3</v>
      </c>
      <c r="I831">
        <v>378</v>
      </c>
      <c r="J831" t="s">
        <v>265</v>
      </c>
      <c r="K831">
        <v>1.6</v>
      </c>
      <c r="L831" s="5">
        <v>147010.54999999999</v>
      </c>
      <c r="M831" t="s">
        <v>305</v>
      </c>
      <c r="N831" t="s">
        <v>361</v>
      </c>
      <c r="O831" s="2" t="s">
        <v>376</v>
      </c>
      <c r="P831" s="1" t="str">
        <f>IFERROR(IF(ISNUMBER(Table1[[#This Row],[Safety_Rating2]]), REPT("★", Table1[[#This Row],[Safety_Rating2]]) &amp; REPT("☆", 5-Table1[[#This Row],[Safety_Rating2]]), "Unknown"), "Unknown")</f>
        <v>★★★★☆</v>
      </c>
      <c r="Q831" s="1">
        <v>4</v>
      </c>
      <c r="R831">
        <v>10060</v>
      </c>
      <c r="S831">
        <v>4</v>
      </c>
      <c r="T831" s="7">
        <f t="shared" si="12"/>
        <v>1478926133</v>
      </c>
      <c r="U831" s="3">
        <f>Table1[[#This Row],[Range_km]]/Table1[[#This Row],[Battery_Capacity_kWh]]</f>
        <v>16.223175965665234</v>
      </c>
      <c r="V831" s="4">
        <f>Table1[[#This Row],[Price_USD]]/Table1[[#This Row],[Range_km]]</f>
        <v>388.9167989417989</v>
      </c>
      <c r="W831" s="1" t="str">
        <f>_xlfn.IFS(Table1[[#This Row],[Price_USD]]&gt;80000,"Luxury", Table1[[#This Row],[Price_USD]]&gt;40000,"Premium",Table1[[#This Row],[Price_USD]]&lt;40000,"Budget")</f>
        <v>Luxury</v>
      </c>
    </row>
    <row r="832" spans="3:23" x14ac:dyDescent="0.35">
      <c r="C832">
        <v>831</v>
      </c>
      <c r="D832" t="s">
        <v>59</v>
      </c>
      <c r="E832" t="s">
        <v>139</v>
      </c>
      <c r="F832">
        <v>2023</v>
      </c>
      <c r="G832" t="s">
        <v>260</v>
      </c>
      <c r="H832">
        <v>71.7</v>
      </c>
      <c r="I832">
        <v>581</v>
      </c>
      <c r="J832" t="s">
        <v>277</v>
      </c>
      <c r="K832">
        <v>2.1</v>
      </c>
      <c r="L832" s="5">
        <v>111668.92</v>
      </c>
      <c r="M832" t="s">
        <v>311</v>
      </c>
      <c r="N832" t="s">
        <v>359</v>
      </c>
      <c r="O832" s="1">
        <v>5</v>
      </c>
      <c r="P832" s="1" t="str">
        <f>IFERROR(IF(ISNUMBER(Table1[[#This Row],[Safety_Rating2]]), REPT("★", Table1[[#This Row],[Safety_Rating2]]) &amp; REPT("☆", 5-Table1[[#This Row],[Safety_Rating2]]), "Unknown"), "Unknown")</f>
        <v>★★★☆☆</v>
      </c>
      <c r="Q832" s="1">
        <v>3</v>
      </c>
      <c r="R832">
        <v>18444</v>
      </c>
      <c r="S832">
        <v>5</v>
      </c>
      <c r="T832" s="7">
        <f t="shared" si="12"/>
        <v>2059621560.48</v>
      </c>
      <c r="U832" s="3">
        <f>Table1[[#This Row],[Range_km]]/Table1[[#This Row],[Battery_Capacity_kWh]]</f>
        <v>8.1032078103207805</v>
      </c>
      <c r="V832" s="4">
        <f>Table1[[#This Row],[Price_USD]]/Table1[[#This Row],[Range_km]]</f>
        <v>192.20123924268503</v>
      </c>
      <c r="W832" s="1" t="str">
        <f>_xlfn.IFS(Table1[[#This Row],[Price_USD]]&gt;80000,"Luxury", Table1[[#This Row],[Price_USD]]&gt;40000,"Premium",Table1[[#This Row],[Price_USD]]&lt;40000,"Budget")</f>
        <v>Luxury</v>
      </c>
    </row>
    <row r="833" spans="3:23" x14ac:dyDescent="0.35">
      <c r="C833">
        <v>832</v>
      </c>
      <c r="D833" t="s">
        <v>56</v>
      </c>
      <c r="E833" t="s">
        <v>205</v>
      </c>
      <c r="F833">
        <v>2023</v>
      </c>
      <c r="G833" t="s">
        <v>261</v>
      </c>
      <c r="H833">
        <v>90.1</v>
      </c>
      <c r="I833">
        <v>455</v>
      </c>
      <c r="J833" t="s">
        <v>276</v>
      </c>
      <c r="K833">
        <v>4.8</v>
      </c>
      <c r="L833" s="5">
        <v>42016.57</v>
      </c>
      <c r="M833" t="s">
        <v>314</v>
      </c>
      <c r="N833" t="s">
        <v>355</v>
      </c>
      <c r="O833" s="1">
        <v>5</v>
      </c>
      <c r="P833" s="1" t="str">
        <f>IFERROR(IF(ISNUMBER(Table1[[#This Row],[Safety_Rating2]]), REPT("★", Table1[[#This Row],[Safety_Rating2]]) &amp; REPT("☆", 5-Table1[[#This Row],[Safety_Rating2]]), "Unknown"), "Unknown")</f>
        <v>★★★★★</v>
      </c>
      <c r="Q833" s="1">
        <v>5</v>
      </c>
      <c r="R833">
        <v>13894</v>
      </c>
      <c r="S833">
        <v>3</v>
      </c>
      <c r="T833" s="7">
        <f t="shared" si="12"/>
        <v>583778223.58000004</v>
      </c>
      <c r="U833" s="3">
        <f>Table1[[#This Row],[Range_km]]/Table1[[#This Row],[Battery_Capacity_kWh]]</f>
        <v>5.0499445061043291</v>
      </c>
      <c r="V833" s="4">
        <f>Table1[[#This Row],[Price_USD]]/Table1[[#This Row],[Range_km]]</f>
        <v>92.344109890109891</v>
      </c>
      <c r="W833" s="1" t="str">
        <f>_xlfn.IFS(Table1[[#This Row],[Price_USD]]&gt;80000,"Luxury", Table1[[#This Row],[Price_USD]]&gt;40000,"Premium",Table1[[#This Row],[Price_USD]]&lt;40000,"Budget")</f>
        <v>Premium</v>
      </c>
    </row>
    <row r="834" spans="3:23" x14ac:dyDescent="0.35">
      <c r="C834">
        <v>833</v>
      </c>
      <c r="D834" t="s">
        <v>38</v>
      </c>
      <c r="E834" t="s">
        <v>118</v>
      </c>
      <c r="F834">
        <v>2021</v>
      </c>
      <c r="G834" t="s">
        <v>263</v>
      </c>
      <c r="H834">
        <v>70.7</v>
      </c>
      <c r="I834">
        <v>367</v>
      </c>
      <c r="J834" t="s">
        <v>274</v>
      </c>
      <c r="K834">
        <v>10.8</v>
      </c>
      <c r="L834" s="5">
        <v>86160.5</v>
      </c>
      <c r="M834" t="s">
        <v>304</v>
      </c>
      <c r="N834" t="s">
        <v>353</v>
      </c>
      <c r="O834" s="2" t="s">
        <v>376</v>
      </c>
      <c r="P834" s="1" t="str">
        <f>IFERROR(IF(ISNUMBER(Table1[[#This Row],[Safety_Rating2]]), REPT("★", Table1[[#This Row],[Safety_Rating2]]) &amp; REPT("☆", 5-Table1[[#This Row],[Safety_Rating2]]), "Unknown"), "Unknown")</f>
        <v>★★★★☆</v>
      </c>
      <c r="Q834" s="1">
        <v>4</v>
      </c>
      <c r="R834">
        <v>6840</v>
      </c>
      <c r="S834">
        <v>5</v>
      </c>
      <c r="T834" s="7">
        <f t="shared" ref="T834:T897" si="13">L834*R834</f>
        <v>589337820</v>
      </c>
      <c r="U834" s="3">
        <f>Table1[[#This Row],[Range_km]]/Table1[[#This Row],[Battery_Capacity_kWh]]</f>
        <v>5.190947666195191</v>
      </c>
      <c r="V834" s="4">
        <f>Table1[[#This Row],[Price_USD]]/Table1[[#This Row],[Range_km]]</f>
        <v>234.76975476839237</v>
      </c>
      <c r="W834" s="1" t="str">
        <f>_xlfn.IFS(Table1[[#This Row],[Price_USD]]&gt;80000,"Luxury", Table1[[#This Row],[Price_USD]]&gt;40000,"Premium",Table1[[#This Row],[Price_USD]]&lt;40000,"Budget")</f>
        <v>Luxury</v>
      </c>
    </row>
    <row r="835" spans="3:23" x14ac:dyDescent="0.35">
      <c r="C835">
        <v>834</v>
      </c>
      <c r="D835" t="s">
        <v>45</v>
      </c>
      <c r="E835" t="s">
        <v>107</v>
      </c>
      <c r="F835">
        <v>2015</v>
      </c>
      <c r="G835" t="s">
        <v>264</v>
      </c>
      <c r="H835">
        <v>73.3</v>
      </c>
      <c r="I835">
        <v>173</v>
      </c>
      <c r="J835" t="s">
        <v>271</v>
      </c>
      <c r="K835">
        <v>10</v>
      </c>
      <c r="L835" s="5">
        <v>121751.15</v>
      </c>
      <c r="M835" t="s">
        <v>332</v>
      </c>
      <c r="N835" t="s">
        <v>345</v>
      </c>
      <c r="O835" s="1">
        <v>1</v>
      </c>
      <c r="P835" s="1" t="str">
        <f>IFERROR(IF(ISNUMBER(Table1[[#This Row],[Safety_Rating2]]), REPT("★", Table1[[#This Row],[Safety_Rating2]]) &amp; REPT("☆", 5-Table1[[#This Row],[Safety_Rating2]]), "Unknown"), "Unknown")</f>
        <v>★★★☆☆</v>
      </c>
      <c r="Q835" s="1">
        <v>3</v>
      </c>
      <c r="R835">
        <v>8145</v>
      </c>
      <c r="S835">
        <v>4</v>
      </c>
      <c r="T835" s="7">
        <f t="shared" si="13"/>
        <v>991663116.75</v>
      </c>
      <c r="U835" s="3">
        <f>Table1[[#This Row],[Range_km]]/Table1[[#This Row],[Battery_Capacity_kWh]]</f>
        <v>2.3601637107776261</v>
      </c>
      <c r="V835" s="4">
        <f>Table1[[#This Row],[Price_USD]]/Table1[[#This Row],[Range_km]]</f>
        <v>703.76387283236988</v>
      </c>
      <c r="W835" s="1" t="str">
        <f>_xlfn.IFS(Table1[[#This Row],[Price_USD]]&gt;80000,"Luxury", Table1[[#This Row],[Price_USD]]&gt;40000,"Premium",Table1[[#This Row],[Price_USD]]&lt;40000,"Budget")</f>
        <v>Luxury</v>
      </c>
    </row>
    <row r="836" spans="3:23" x14ac:dyDescent="0.35">
      <c r="C836">
        <v>835</v>
      </c>
      <c r="D836" t="s">
        <v>19</v>
      </c>
      <c r="E836" t="s">
        <v>126</v>
      </c>
      <c r="F836">
        <v>2019</v>
      </c>
      <c r="G836" t="s">
        <v>260</v>
      </c>
      <c r="H836">
        <v>136</v>
      </c>
      <c r="I836">
        <v>163</v>
      </c>
      <c r="J836" t="s">
        <v>265</v>
      </c>
      <c r="K836">
        <v>2.9</v>
      </c>
      <c r="L836" s="5">
        <v>47089.01</v>
      </c>
      <c r="M836" t="s">
        <v>288</v>
      </c>
      <c r="N836" t="s">
        <v>347</v>
      </c>
      <c r="O836" s="2" t="s">
        <v>376</v>
      </c>
      <c r="P836" s="1" t="str">
        <f>IFERROR(IF(ISNUMBER(Table1[[#This Row],[Safety_Rating2]]), REPT("★", Table1[[#This Row],[Safety_Rating2]]) &amp; REPT("☆", 5-Table1[[#This Row],[Safety_Rating2]]), "Unknown"), "Unknown")</f>
        <v>★★★☆☆</v>
      </c>
      <c r="Q836" s="1">
        <v>3</v>
      </c>
      <c r="R836">
        <v>19609</v>
      </c>
      <c r="S836">
        <v>4</v>
      </c>
      <c r="T836" s="7">
        <f t="shared" si="13"/>
        <v>923368397.09000003</v>
      </c>
      <c r="U836" s="3">
        <f>Table1[[#This Row],[Range_km]]/Table1[[#This Row],[Battery_Capacity_kWh]]</f>
        <v>1.1985294117647058</v>
      </c>
      <c r="V836" s="4">
        <f>Table1[[#This Row],[Price_USD]]/Table1[[#This Row],[Range_km]]</f>
        <v>288.88963190184052</v>
      </c>
      <c r="W836" s="1" t="str">
        <f>_xlfn.IFS(Table1[[#This Row],[Price_USD]]&gt;80000,"Luxury", Table1[[#This Row],[Price_USD]]&gt;40000,"Premium",Table1[[#This Row],[Price_USD]]&lt;40000,"Budget")</f>
        <v>Premium</v>
      </c>
    </row>
    <row r="837" spans="3:23" x14ac:dyDescent="0.35">
      <c r="C837">
        <v>836</v>
      </c>
      <c r="D837" t="s">
        <v>40</v>
      </c>
      <c r="E837" t="s">
        <v>235</v>
      </c>
      <c r="F837">
        <v>2019</v>
      </c>
      <c r="G837" t="s">
        <v>251</v>
      </c>
      <c r="H837">
        <v>36.200000000000003</v>
      </c>
      <c r="I837">
        <v>480</v>
      </c>
      <c r="J837" t="s">
        <v>266</v>
      </c>
      <c r="K837">
        <v>2.2999999999999998</v>
      </c>
      <c r="L837" s="5">
        <v>135627.23000000001</v>
      </c>
      <c r="M837" t="s">
        <v>291</v>
      </c>
      <c r="N837" t="s">
        <v>342</v>
      </c>
      <c r="O837" s="1">
        <v>0</v>
      </c>
      <c r="P837" s="1" t="str">
        <f>IFERROR(IF(ISNUMBER(Table1[[#This Row],[Safety_Rating2]]), REPT("★", Table1[[#This Row],[Safety_Rating2]]) &amp; REPT("☆", 5-Table1[[#This Row],[Safety_Rating2]]), "Unknown"), "Unknown")</f>
        <v>★★★☆☆</v>
      </c>
      <c r="Q837" s="1">
        <v>3</v>
      </c>
      <c r="R837">
        <v>15287</v>
      </c>
      <c r="S837">
        <v>4</v>
      </c>
      <c r="T837" s="7">
        <f t="shared" si="13"/>
        <v>2073333465.0100002</v>
      </c>
      <c r="U837" s="3">
        <f>Table1[[#This Row],[Range_km]]/Table1[[#This Row],[Battery_Capacity_kWh]]</f>
        <v>13.259668508287291</v>
      </c>
      <c r="V837" s="4">
        <f>Table1[[#This Row],[Price_USD]]/Table1[[#This Row],[Range_km]]</f>
        <v>282.55672916666668</v>
      </c>
      <c r="W837" s="1" t="str">
        <f>_xlfn.IFS(Table1[[#This Row],[Price_USD]]&gt;80000,"Luxury", Table1[[#This Row],[Price_USD]]&gt;40000,"Premium",Table1[[#This Row],[Price_USD]]&lt;40000,"Budget")</f>
        <v>Luxury</v>
      </c>
    </row>
    <row r="838" spans="3:23" x14ac:dyDescent="0.35">
      <c r="C838">
        <v>837</v>
      </c>
      <c r="D838" t="s">
        <v>21</v>
      </c>
      <c r="E838" t="s">
        <v>197</v>
      </c>
      <c r="F838">
        <v>2022</v>
      </c>
      <c r="G838" t="s">
        <v>264</v>
      </c>
      <c r="H838">
        <v>57.8</v>
      </c>
      <c r="I838">
        <v>367</v>
      </c>
      <c r="J838" t="s">
        <v>272</v>
      </c>
      <c r="K838">
        <v>1.5</v>
      </c>
      <c r="L838" s="5">
        <v>117811.12</v>
      </c>
      <c r="M838" t="s">
        <v>309</v>
      </c>
      <c r="N838" t="s">
        <v>338</v>
      </c>
      <c r="O838" s="1">
        <v>5</v>
      </c>
      <c r="P838" s="1" t="str">
        <f>IFERROR(IF(ISNUMBER(Table1[[#This Row],[Safety_Rating2]]), REPT("★", Table1[[#This Row],[Safety_Rating2]]) &amp; REPT("☆", 5-Table1[[#This Row],[Safety_Rating2]]), "Unknown"), "Unknown")</f>
        <v>★★★★☆</v>
      </c>
      <c r="Q838" s="1">
        <v>4</v>
      </c>
      <c r="R838">
        <v>13817</v>
      </c>
      <c r="S838">
        <v>3</v>
      </c>
      <c r="T838" s="7">
        <f t="shared" si="13"/>
        <v>1627796245.04</v>
      </c>
      <c r="U838" s="3">
        <f>Table1[[#This Row],[Range_km]]/Table1[[#This Row],[Battery_Capacity_kWh]]</f>
        <v>6.3494809688581322</v>
      </c>
      <c r="V838" s="4">
        <f>Table1[[#This Row],[Price_USD]]/Table1[[#This Row],[Range_km]]</f>
        <v>321.01122615803814</v>
      </c>
      <c r="W838" s="1" t="str">
        <f>_xlfn.IFS(Table1[[#This Row],[Price_USD]]&gt;80000,"Luxury", Table1[[#This Row],[Price_USD]]&gt;40000,"Premium",Table1[[#This Row],[Price_USD]]&lt;40000,"Budget")</f>
        <v>Luxury</v>
      </c>
    </row>
    <row r="839" spans="3:23" x14ac:dyDescent="0.35">
      <c r="C839">
        <v>838</v>
      </c>
      <c r="D839" t="s">
        <v>16</v>
      </c>
      <c r="E839" t="s">
        <v>69</v>
      </c>
      <c r="F839">
        <v>2019</v>
      </c>
      <c r="G839" t="s">
        <v>251</v>
      </c>
      <c r="H839">
        <v>114.1</v>
      </c>
      <c r="I839">
        <v>241</v>
      </c>
      <c r="J839" t="s">
        <v>278</v>
      </c>
      <c r="K839">
        <v>7.9</v>
      </c>
      <c r="L839" s="5">
        <v>69459.56</v>
      </c>
      <c r="M839" t="s">
        <v>302</v>
      </c>
      <c r="N839" t="s">
        <v>364</v>
      </c>
      <c r="O839" s="1">
        <v>0</v>
      </c>
      <c r="P839" s="1" t="str">
        <f>IFERROR(IF(ISNUMBER(Table1[[#This Row],[Safety_Rating2]]), REPT("★", Table1[[#This Row],[Safety_Rating2]]) &amp; REPT("☆", 5-Table1[[#This Row],[Safety_Rating2]]), "Unknown"), "Unknown")</f>
        <v>★★★★☆</v>
      </c>
      <c r="Q839" s="1">
        <v>4</v>
      </c>
      <c r="R839">
        <v>7954</v>
      </c>
      <c r="S839">
        <v>5</v>
      </c>
      <c r="T839" s="7">
        <f t="shared" si="13"/>
        <v>552481340.24000001</v>
      </c>
      <c r="U839" s="3">
        <f>Table1[[#This Row],[Range_km]]/Table1[[#This Row],[Battery_Capacity_kWh]]</f>
        <v>2.1121822962313761</v>
      </c>
      <c r="V839" s="4">
        <f>Table1[[#This Row],[Price_USD]]/Table1[[#This Row],[Range_km]]</f>
        <v>288.21394190871371</v>
      </c>
      <c r="W839" s="1" t="str">
        <f>_xlfn.IFS(Table1[[#This Row],[Price_USD]]&gt;80000,"Luxury", Table1[[#This Row],[Price_USD]]&gt;40000,"Premium",Table1[[#This Row],[Price_USD]]&lt;40000,"Budget")</f>
        <v>Premium</v>
      </c>
    </row>
    <row r="840" spans="3:23" x14ac:dyDescent="0.35">
      <c r="C840">
        <v>839</v>
      </c>
      <c r="D840" t="s">
        <v>66</v>
      </c>
      <c r="E840" t="s">
        <v>163</v>
      </c>
      <c r="F840">
        <v>2024</v>
      </c>
      <c r="G840" t="s">
        <v>253</v>
      </c>
      <c r="H840">
        <v>106.5</v>
      </c>
      <c r="I840">
        <v>153</v>
      </c>
      <c r="J840" t="s">
        <v>271</v>
      </c>
      <c r="K840">
        <v>6.9</v>
      </c>
      <c r="L840" s="5">
        <v>130489.44</v>
      </c>
      <c r="M840" t="s">
        <v>283</v>
      </c>
      <c r="N840" t="s">
        <v>360</v>
      </c>
      <c r="O840" s="1">
        <v>5</v>
      </c>
      <c r="P840" s="1" t="str">
        <f>IFERROR(IF(ISNUMBER(Table1[[#This Row],[Safety_Rating2]]), REPT("★", Table1[[#This Row],[Safety_Rating2]]) &amp; REPT("☆", 5-Table1[[#This Row],[Safety_Rating2]]), "Unknown"), "Unknown")</f>
        <v>★★★★★</v>
      </c>
      <c r="Q840" s="1">
        <v>5</v>
      </c>
      <c r="R840">
        <v>3230</v>
      </c>
      <c r="S840">
        <v>5</v>
      </c>
      <c r="T840" s="7">
        <f t="shared" si="13"/>
        <v>421480891.19999999</v>
      </c>
      <c r="U840" s="3">
        <f>Table1[[#This Row],[Range_km]]/Table1[[#This Row],[Battery_Capacity_kWh]]</f>
        <v>1.4366197183098592</v>
      </c>
      <c r="V840" s="4">
        <f>Table1[[#This Row],[Price_USD]]/Table1[[#This Row],[Range_km]]</f>
        <v>852.8721568627451</v>
      </c>
      <c r="W840" s="1" t="str">
        <f>_xlfn.IFS(Table1[[#This Row],[Price_USD]]&gt;80000,"Luxury", Table1[[#This Row],[Price_USD]]&gt;40000,"Premium",Table1[[#This Row],[Price_USD]]&lt;40000,"Budget")</f>
        <v>Luxury</v>
      </c>
    </row>
    <row r="841" spans="3:23" x14ac:dyDescent="0.35">
      <c r="C841">
        <v>840</v>
      </c>
      <c r="D841" t="s">
        <v>51</v>
      </c>
      <c r="E841" t="s">
        <v>117</v>
      </c>
      <c r="F841">
        <v>2018</v>
      </c>
      <c r="G841" t="s">
        <v>261</v>
      </c>
      <c r="H841">
        <v>95.4</v>
      </c>
      <c r="I841">
        <v>463</v>
      </c>
      <c r="J841" t="s">
        <v>274</v>
      </c>
      <c r="K841">
        <v>9.9</v>
      </c>
      <c r="L841" s="5">
        <v>116194.68</v>
      </c>
      <c r="M841" t="s">
        <v>319</v>
      </c>
      <c r="N841" t="s">
        <v>370</v>
      </c>
      <c r="O841" s="1">
        <v>3</v>
      </c>
      <c r="P841" s="1" t="str">
        <f>IFERROR(IF(ISNUMBER(Table1[[#This Row],[Safety_Rating2]]), REPT("★", Table1[[#This Row],[Safety_Rating2]]) &amp; REPT("☆", 5-Table1[[#This Row],[Safety_Rating2]]), "Unknown"), "Unknown")</f>
        <v>★★★★★</v>
      </c>
      <c r="Q841" s="1">
        <v>5</v>
      </c>
      <c r="R841">
        <v>1221</v>
      </c>
      <c r="S841">
        <v>4</v>
      </c>
      <c r="T841" s="7">
        <f t="shared" si="13"/>
        <v>141873704.28</v>
      </c>
      <c r="U841" s="3">
        <f>Table1[[#This Row],[Range_km]]/Table1[[#This Row],[Battery_Capacity_kWh]]</f>
        <v>4.8532494758909852</v>
      </c>
      <c r="V841" s="4">
        <f>Table1[[#This Row],[Price_USD]]/Table1[[#This Row],[Range_km]]</f>
        <v>250.96043196544275</v>
      </c>
      <c r="W841" s="1" t="str">
        <f>_xlfn.IFS(Table1[[#This Row],[Price_USD]]&gt;80000,"Luxury", Table1[[#This Row],[Price_USD]]&gt;40000,"Premium",Table1[[#This Row],[Price_USD]]&lt;40000,"Budget")</f>
        <v>Luxury</v>
      </c>
    </row>
    <row r="842" spans="3:23" x14ac:dyDescent="0.35">
      <c r="C842">
        <v>841</v>
      </c>
      <c r="D842" t="s">
        <v>62</v>
      </c>
      <c r="E842" t="s">
        <v>152</v>
      </c>
      <c r="F842">
        <v>2021</v>
      </c>
      <c r="G842" t="s">
        <v>257</v>
      </c>
      <c r="H842">
        <v>138.1</v>
      </c>
      <c r="I842">
        <v>210</v>
      </c>
      <c r="J842" t="s">
        <v>276</v>
      </c>
      <c r="K842">
        <v>0.8</v>
      </c>
      <c r="L842" s="5">
        <v>143513.97</v>
      </c>
      <c r="M842" t="s">
        <v>313</v>
      </c>
      <c r="N842" t="s">
        <v>375</v>
      </c>
      <c r="O842" s="1">
        <v>0</v>
      </c>
      <c r="P842" s="1" t="str">
        <f>IFERROR(IF(ISNUMBER(Table1[[#This Row],[Safety_Rating2]]), REPT("★", Table1[[#This Row],[Safety_Rating2]]) &amp; REPT("☆", 5-Table1[[#This Row],[Safety_Rating2]]), "Unknown"), "Unknown")</f>
        <v>★★★★☆</v>
      </c>
      <c r="Q842" s="1">
        <v>4</v>
      </c>
      <c r="R842">
        <v>11750</v>
      </c>
      <c r="S842">
        <v>5</v>
      </c>
      <c r="T842" s="7">
        <f t="shared" si="13"/>
        <v>1686289147.5</v>
      </c>
      <c r="U842" s="3">
        <f>Table1[[#This Row],[Range_km]]/Table1[[#This Row],[Battery_Capacity_kWh]]</f>
        <v>1.5206372194062274</v>
      </c>
      <c r="V842" s="4">
        <f>Table1[[#This Row],[Price_USD]]/Table1[[#This Row],[Range_km]]</f>
        <v>683.39985714285717</v>
      </c>
      <c r="W842" s="1" t="str">
        <f>_xlfn.IFS(Table1[[#This Row],[Price_USD]]&gt;80000,"Luxury", Table1[[#This Row],[Price_USD]]&gt;40000,"Premium",Table1[[#This Row],[Price_USD]]&lt;40000,"Budget")</f>
        <v>Luxury</v>
      </c>
    </row>
    <row r="843" spans="3:23" x14ac:dyDescent="0.35">
      <c r="C843">
        <v>842</v>
      </c>
      <c r="D843" t="s">
        <v>63</v>
      </c>
      <c r="E843" t="s">
        <v>169</v>
      </c>
      <c r="F843">
        <v>2018</v>
      </c>
      <c r="G843" t="s">
        <v>263</v>
      </c>
      <c r="H843">
        <v>78</v>
      </c>
      <c r="I843">
        <v>124</v>
      </c>
      <c r="J843" t="s">
        <v>270</v>
      </c>
      <c r="K843">
        <v>5.8</v>
      </c>
      <c r="L843" s="5">
        <v>148917.07999999999</v>
      </c>
      <c r="M843" t="s">
        <v>316</v>
      </c>
      <c r="N843" t="s">
        <v>337</v>
      </c>
      <c r="O843" s="1">
        <v>4</v>
      </c>
      <c r="P843" s="1" t="str">
        <f>IFERROR(IF(ISNUMBER(Table1[[#This Row],[Safety_Rating2]]), REPT("★", Table1[[#This Row],[Safety_Rating2]]) &amp; REPT("☆", 5-Table1[[#This Row],[Safety_Rating2]]), "Unknown"), "Unknown")</f>
        <v>★★★★☆</v>
      </c>
      <c r="Q843" s="1">
        <v>4</v>
      </c>
      <c r="R843">
        <v>5637</v>
      </c>
      <c r="S843">
        <v>4</v>
      </c>
      <c r="T843" s="7">
        <f t="shared" si="13"/>
        <v>839445579.95999992</v>
      </c>
      <c r="U843" s="3">
        <f>Table1[[#This Row],[Range_km]]/Table1[[#This Row],[Battery_Capacity_kWh]]</f>
        <v>1.5897435897435896</v>
      </c>
      <c r="V843" s="4">
        <f>Table1[[#This Row],[Price_USD]]/Table1[[#This Row],[Range_km]]</f>
        <v>1200.9441935483869</v>
      </c>
      <c r="W843" s="1" t="str">
        <f>_xlfn.IFS(Table1[[#This Row],[Price_USD]]&gt;80000,"Luxury", Table1[[#This Row],[Price_USD]]&gt;40000,"Premium",Table1[[#This Row],[Price_USD]]&lt;40000,"Budget")</f>
        <v>Luxury</v>
      </c>
    </row>
    <row r="844" spans="3:23" x14ac:dyDescent="0.35">
      <c r="C844">
        <v>843</v>
      </c>
      <c r="D844" t="s">
        <v>55</v>
      </c>
      <c r="E844" t="s">
        <v>229</v>
      </c>
      <c r="F844">
        <v>2020</v>
      </c>
      <c r="G844" t="s">
        <v>259</v>
      </c>
      <c r="H844">
        <v>90</v>
      </c>
      <c r="I844">
        <v>512</v>
      </c>
      <c r="J844" t="s">
        <v>268</v>
      </c>
      <c r="K844">
        <v>4.0999999999999996</v>
      </c>
      <c r="L844" s="5">
        <v>66700.22</v>
      </c>
      <c r="M844" t="s">
        <v>330</v>
      </c>
      <c r="N844" t="s">
        <v>336</v>
      </c>
      <c r="O844" s="1">
        <v>2</v>
      </c>
      <c r="P844" s="1" t="str">
        <f>IFERROR(IF(ISNUMBER(Table1[[#This Row],[Safety_Rating2]]), REPT("★", Table1[[#This Row],[Safety_Rating2]]) &amp; REPT("☆", 5-Table1[[#This Row],[Safety_Rating2]]), "Unknown"), "Unknown")</f>
        <v>★★★★☆</v>
      </c>
      <c r="Q844" s="1">
        <v>4</v>
      </c>
      <c r="R844">
        <v>6624</v>
      </c>
      <c r="S844">
        <v>4</v>
      </c>
      <c r="T844" s="7">
        <f t="shared" si="13"/>
        <v>441822257.28000003</v>
      </c>
      <c r="U844" s="3">
        <f>Table1[[#This Row],[Range_km]]/Table1[[#This Row],[Battery_Capacity_kWh]]</f>
        <v>5.6888888888888891</v>
      </c>
      <c r="V844" s="4">
        <f>Table1[[#This Row],[Price_USD]]/Table1[[#This Row],[Range_km]]</f>
        <v>130.2738671875</v>
      </c>
      <c r="W844" s="1" t="str">
        <f>_xlfn.IFS(Table1[[#This Row],[Price_USD]]&gt;80000,"Luxury", Table1[[#This Row],[Price_USD]]&gt;40000,"Premium",Table1[[#This Row],[Price_USD]]&lt;40000,"Budget")</f>
        <v>Premium</v>
      </c>
    </row>
    <row r="845" spans="3:23" x14ac:dyDescent="0.35">
      <c r="C845">
        <v>844</v>
      </c>
      <c r="D845" t="s">
        <v>57</v>
      </c>
      <c r="E845" t="s">
        <v>203</v>
      </c>
      <c r="F845">
        <v>2020</v>
      </c>
      <c r="G845" t="s">
        <v>261</v>
      </c>
      <c r="H845">
        <v>124.8</v>
      </c>
      <c r="I845">
        <v>558</v>
      </c>
      <c r="J845" t="s">
        <v>279</v>
      </c>
      <c r="K845">
        <v>9.1999999999999993</v>
      </c>
      <c r="L845" s="5">
        <v>145117</v>
      </c>
      <c r="M845" t="s">
        <v>307</v>
      </c>
      <c r="N845" t="s">
        <v>359</v>
      </c>
      <c r="O845" s="2" t="s">
        <v>376</v>
      </c>
      <c r="P845" s="1" t="str">
        <f>IFERROR(IF(ISNUMBER(Table1[[#This Row],[Safety_Rating2]]), REPT("★", Table1[[#This Row],[Safety_Rating2]]) &amp; REPT("☆", 5-Table1[[#This Row],[Safety_Rating2]]), "Unknown"), "Unknown")</f>
        <v>★★★★★</v>
      </c>
      <c r="Q845" s="1">
        <v>5</v>
      </c>
      <c r="R845">
        <v>18365</v>
      </c>
      <c r="S845">
        <v>4</v>
      </c>
      <c r="T845" s="7">
        <f t="shared" si="13"/>
        <v>2665073705</v>
      </c>
      <c r="U845" s="3">
        <f>Table1[[#This Row],[Range_km]]/Table1[[#This Row],[Battery_Capacity_kWh]]</f>
        <v>4.4711538461538458</v>
      </c>
      <c r="V845" s="4">
        <f>Table1[[#This Row],[Price_USD]]/Table1[[#This Row],[Range_km]]</f>
        <v>260.06630824372758</v>
      </c>
      <c r="W845" s="1" t="str">
        <f>_xlfn.IFS(Table1[[#This Row],[Price_USD]]&gt;80000,"Luxury", Table1[[#This Row],[Price_USD]]&gt;40000,"Premium",Table1[[#This Row],[Price_USD]]&lt;40000,"Budget")</f>
        <v>Luxury</v>
      </c>
    </row>
    <row r="846" spans="3:23" x14ac:dyDescent="0.35">
      <c r="C846">
        <v>845</v>
      </c>
      <c r="D846" t="s">
        <v>23</v>
      </c>
      <c r="E846" t="s">
        <v>109</v>
      </c>
      <c r="F846">
        <v>2023</v>
      </c>
      <c r="G846" t="s">
        <v>260</v>
      </c>
      <c r="H846">
        <v>71.7</v>
      </c>
      <c r="I846">
        <v>456</v>
      </c>
      <c r="J846" t="s">
        <v>280</v>
      </c>
      <c r="K846">
        <v>2.8</v>
      </c>
      <c r="L846" s="5">
        <v>40865.07</v>
      </c>
      <c r="M846" t="s">
        <v>309</v>
      </c>
      <c r="N846" t="s">
        <v>365</v>
      </c>
      <c r="O846" s="1">
        <v>1</v>
      </c>
      <c r="P846" s="1" t="str">
        <f>IFERROR(IF(ISNUMBER(Table1[[#This Row],[Safety_Rating2]]), REPT("★", Table1[[#This Row],[Safety_Rating2]]) &amp; REPT("☆", 5-Table1[[#This Row],[Safety_Rating2]]), "Unknown"), "Unknown")</f>
        <v>★★★★☆</v>
      </c>
      <c r="Q846" s="1">
        <v>4</v>
      </c>
      <c r="R846">
        <v>4359</v>
      </c>
      <c r="S846">
        <v>4</v>
      </c>
      <c r="T846" s="7">
        <f t="shared" si="13"/>
        <v>178130840.13</v>
      </c>
      <c r="U846" s="3">
        <f>Table1[[#This Row],[Range_km]]/Table1[[#This Row],[Battery_Capacity_kWh]]</f>
        <v>6.3598326359832633</v>
      </c>
      <c r="V846" s="4">
        <f>Table1[[#This Row],[Price_USD]]/Table1[[#This Row],[Range_km]]</f>
        <v>89.616381578947369</v>
      </c>
      <c r="W846" s="1" t="str">
        <f>_xlfn.IFS(Table1[[#This Row],[Price_USD]]&gt;80000,"Luxury", Table1[[#This Row],[Price_USD]]&gt;40000,"Premium",Table1[[#This Row],[Price_USD]]&lt;40000,"Budget")</f>
        <v>Premium</v>
      </c>
    </row>
    <row r="847" spans="3:23" x14ac:dyDescent="0.35">
      <c r="C847">
        <v>846</v>
      </c>
      <c r="D847" t="s">
        <v>51</v>
      </c>
      <c r="E847" t="s">
        <v>156</v>
      </c>
      <c r="F847">
        <v>2024</v>
      </c>
      <c r="G847" t="s">
        <v>259</v>
      </c>
      <c r="H847">
        <v>146.19999999999999</v>
      </c>
      <c r="I847">
        <v>265</v>
      </c>
      <c r="J847" t="s">
        <v>268</v>
      </c>
      <c r="K847">
        <v>5.6</v>
      </c>
      <c r="L847" s="5">
        <v>34892.74</v>
      </c>
      <c r="M847" t="s">
        <v>301</v>
      </c>
      <c r="N847" t="s">
        <v>341</v>
      </c>
      <c r="O847" s="1">
        <v>2</v>
      </c>
      <c r="P847" s="1" t="str">
        <f>IFERROR(IF(ISNUMBER(Table1[[#This Row],[Safety_Rating2]]), REPT("★", Table1[[#This Row],[Safety_Rating2]]) &amp; REPT("☆", 5-Table1[[#This Row],[Safety_Rating2]]), "Unknown"), "Unknown")</f>
        <v>★★★★★</v>
      </c>
      <c r="Q847" s="1">
        <v>5</v>
      </c>
      <c r="R847">
        <v>7175</v>
      </c>
      <c r="S847">
        <v>3</v>
      </c>
      <c r="T847" s="7">
        <f t="shared" si="13"/>
        <v>250355409.5</v>
      </c>
      <c r="U847" s="3">
        <f>Table1[[#This Row],[Range_km]]/Table1[[#This Row],[Battery_Capacity_kWh]]</f>
        <v>1.8125854993160055</v>
      </c>
      <c r="V847" s="4">
        <f>Table1[[#This Row],[Price_USD]]/Table1[[#This Row],[Range_km]]</f>
        <v>131.67071698113207</v>
      </c>
      <c r="W847" s="1" t="str">
        <f>_xlfn.IFS(Table1[[#This Row],[Price_USD]]&gt;80000,"Luxury", Table1[[#This Row],[Price_USD]]&gt;40000,"Premium",Table1[[#This Row],[Price_USD]]&lt;40000,"Budget")</f>
        <v>Budget</v>
      </c>
    </row>
    <row r="848" spans="3:23" x14ac:dyDescent="0.35">
      <c r="C848">
        <v>847</v>
      </c>
      <c r="D848" t="s">
        <v>40</v>
      </c>
      <c r="E848" t="s">
        <v>235</v>
      </c>
      <c r="F848">
        <v>2025</v>
      </c>
      <c r="G848" t="s">
        <v>264</v>
      </c>
      <c r="H848">
        <v>48.1</v>
      </c>
      <c r="I848">
        <v>106</v>
      </c>
      <c r="J848" t="s">
        <v>273</v>
      </c>
      <c r="K848">
        <v>3.3</v>
      </c>
      <c r="L848" s="5">
        <v>32492.87</v>
      </c>
      <c r="M848" t="s">
        <v>322</v>
      </c>
      <c r="N848" t="s">
        <v>372</v>
      </c>
      <c r="O848" s="1">
        <v>3</v>
      </c>
      <c r="P848" s="1" t="str">
        <f>IFERROR(IF(ISNUMBER(Table1[[#This Row],[Safety_Rating2]]), REPT("★", Table1[[#This Row],[Safety_Rating2]]) &amp; REPT("☆", 5-Table1[[#This Row],[Safety_Rating2]]), "Unknown"), "Unknown")</f>
        <v>★★★☆☆</v>
      </c>
      <c r="Q848" s="1">
        <v>3</v>
      </c>
      <c r="R848">
        <v>13511</v>
      </c>
      <c r="S848">
        <v>3</v>
      </c>
      <c r="T848" s="7">
        <f t="shared" si="13"/>
        <v>439011166.56999999</v>
      </c>
      <c r="U848" s="3">
        <f>Table1[[#This Row],[Range_km]]/Table1[[#This Row],[Battery_Capacity_kWh]]</f>
        <v>2.2037422037422036</v>
      </c>
      <c r="V848" s="4">
        <f>Table1[[#This Row],[Price_USD]]/Table1[[#This Row],[Range_km]]</f>
        <v>306.53650943396224</v>
      </c>
      <c r="W848" s="1" t="str">
        <f>_xlfn.IFS(Table1[[#This Row],[Price_USD]]&gt;80000,"Luxury", Table1[[#This Row],[Price_USD]]&gt;40000,"Premium",Table1[[#This Row],[Price_USD]]&lt;40000,"Budget")</f>
        <v>Budget</v>
      </c>
    </row>
    <row r="849" spans="3:23" x14ac:dyDescent="0.35">
      <c r="C849">
        <v>848</v>
      </c>
      <c r="D849" t="s">
        <v>56</v>
      </c>
      <c r="E849" t="s">
        <v>131</v>
      </c>
      <c r="F849">
        <v>2021</v>
      </c>
      <c r="G849" t="s">
        <v>257</v>
      </c>
      <c r="H849">
        <v>94.8</v>
      </c>
      <c r="I849">
        <v>561</v>
      </c>
      <c r="J849" t="s">
        <v>269</v>
      </c>
      <c r="K849">
        <v>9.1</v>
      </c>
      <c r="L849" s="5">
        <v>114809.51</v>
      </c>
      <c r="M849" t="s">
        <v>310</v>
      </c>
      <c r="N849" t="s">
        <v>364</v>
      </c>
      <c r="O849" s="1">
        <v>2</v>
      </c>
      <c r="P849" s="1" t="str">
        <f>IFERROR(IF(ISNUMBER(Table1[[#This Row],[Safety_Rating2]]), REPT("★", Table1[[#This Row],[Safety_Rating2]]) &amp; REPT("☆", 5-Table1[[#This Row],[Safety_Rating2]]), "Unknown"), "Unknown")</f>
        <v>★★★★☆</v>
      </c>
      <c r="Q849" s="1">
        <v>4</v>
      </c>
      <c r="R849">
        <v>17706</v>
      </c>
      <c r="S849">
        <v>4</v>
      </c>
      <c r="T849" s="7">
        <f t="shared" si="13"/>
        <v>2032817184.0599999</v>
      </c>
      <c r="U849" s="3">
        <f>Table1[[#This Row],[Range_km]]/Table1[[#This Row],[Battery_Capacity_kWh]]</f>
        <v>5.9177215189873422</v>
      </c>
      <c r="V849" s="4">
        <f>Table1[[#This Row],[Price_USD]]/Table1[[#This Row],[Range_km]]</f>
        <v>204.6515329768271</v>
      </c>
      <c r="W849" s="1" t="str">
        <f>_xlfn.IFS(Table1[[#This Row],[Price_USD]]&gt;80000,"Luxury", Table1[[#This Row],[Price_USD]]&gt;40000,"Premium",Table1[[#This Row],[Price_USD]]&lt;40000,"Budget")</f>
        <v>Luxury</v>
      </c>
    </row>
    <row r="850" spans="3:23" x14ac:dyDescent="0.35">
      <c r="C850">
        <v>849</v>
      </c>
      <c r="D850" t="s">
        <v>19</v>
      </c>
      <c r="E850" t="s">
        <v>126</v>
      </c>
      <c r="F850">
        <v>2020</v>
      </c>
      <c r="G850" t="s">
        <v>251</v>
      </c>
      <c r="H850">
        <v>127.6</v>
      </c>
      <c r="I850">
        <v>459</v>
      </c>
      <c r="J850" t="s">
        <v>268</v>
      </c>
      <c r="K850">
        <v>9.6</v>
      </c>
      <c r="L850" s="5">
        <v>99475.02</v>
      </c>
      <c r="M850" t="s">
        <v>313</v>
      </c>
      <c r="N850" t="s">
        <v>371</v>
      </c>
      <c r="O850" s="1">
        <v>4</v>
      </c>
      <c r="P850" s="1" t="str">
        <f>IFERROR(IF(ISNUMBER(Table1[[#This Row],[Safety_Rating2]]), REPT("★", Table1[[#This Row],[Safety_Rating2]]) &amp; REPT("☆", 5-Table1[[#This Row],[Safety_Rating2]]), "Unknown"), "Unknown")</f>
        <v>★★★★★</v>
      </c>
      <c r="Q850" s="1">
        <v>5</v>
      </c>
      <c r="R850">
        <v>7465</v>
      </c>
      <c r="S850">
        <v>5</v>
      </c>
      <c r="T850" s="7">
        <f t="shared" si="13"/>
        <v>742581024.30000007</v>
      </c>
      <c r="U850" s="3">
        <f>Table1[[#This Row],[Range_km]]/Table1[[#This Row],[Battery_Capacity_kWh]]</f>
        <v>3.5971786833855801</v>
      </c>
      <c r="V850" s="4">
        <f>Table1[[#This Row],[Price_USD]]/Table1[[#This Row],[Range_km]]</f>
        <v>216.72117647058823</v>
      </c>
      <c r="W850" s="1" t="str">
        <f>_xlfn.IFS(Table1[[#This Row],[Price_USD]]&gt;80000,"Luxury", Table1[[#This Row],[Price_USD]]&gt;40000,"Premium",Table1[[#This Row],[Price_USD]]&lt;40000,"Budget")</f>
        <v>Luxury</v>
      </c>
    </row>
    <row r="851" spans="3:23" x14ac:dyDescent="0.35">
      <c r="C851">
        <v>850</v>
      </c>
      <c r="D851" t="s">
        <v>63</v>
      </c>
      <c r="E851" t="s">
        <v>150</v>
      </c>
      <c r="F851">
        <v>2022</v>
      </c>
      <c r="G851" t="s">
        <v>263</v>
      </c>
      <c r="H851">
        <v>94.7</v>
      </c>
      <c r="I851">
        <v>127</v>
      </c>
      <c r="J851" t="s">
        <v>266</v>
      </c>
      <c r="K851">
        <v>7.6</v>
      </c>
      <c r="L851" s="5">
        <v>89655.95</v>
      </c>
      <c r="M851" t="s">
        <v>317</v>
      </c>
      <c r="N851" t="s">
        <v>348</v>
      </c>
      <c r="O851" s="1">
        <v>1</v>
      </c>
      <c r="P851" s="1" t="str">
        <f>IFERROR(IF(ISNUMBER(Table1[[#This Row],[Safety_Rating2]]), REPT("★", Table1[[#This Row],[Safety_Rating2]]) &amp; REPT("☆", 5-Table1[[#This Row],[Safety_Rating2]]), "Unknown"), "Unknown")</f>
        <v>★★★★★</v>
      </c>
      <c r="Q851" s="1">
        <v>5</v>
      </c>
      <c r="R851">
        <v>1885</v>
      </c>
      <c r="S851">
        <v>4</v>
      </c>
      <c r="T851" s="7">
        <f t="shared" si="13"/>
        <v>169001465.75</v>
      </c>
      <c r="U851" s="3">
        <f>Table1[[#This Row],[Range_km]]/Table1[[#This Row],[Battery_Capacity_kWh]]</f>
        <v>1.341077085533263</v>
      </c>
      <c r="V851" s="4">
        <f>Table1[[#This Row],[Price_USD]]/Table1[[#This Row],[Range_km]]</f>
        <v>705.95236220472441</v>
      </c>
      <c r="W851" s="1" t="str">
        <f>_xlfn.IFS(Table1[[#This Row],[Price_USD]]&gt;80000,"Luxury", Table1[[#This Row],[Price_USD]]&gt;40000,"Premium",Table1[[#This Row],[Price_USD]]&lt;40000,"Budget")</f>
        <v>Luxury</v>
      </c>
    </row>
    <row r="852" spans="3:23" x14ac:dyDescent="0.35">
      <c r="C852">
        <v>851</v>
      </c>
      <c r="D852" t="s">
        <v>48</v>
      </c>
      <c r="E852" t="s">
        <v>207</v>
      </c>
      <c r="F852">
        <v>2017</v>
      </c>
      <c r="G852" t="s">
        <v>256</v>
      </c>
      <c r="H852">
        <v>108.7</v>
      </c>
      <c r="I852">
        <v>133</v>
      </c>
      <c r="J852" t="s">
        <v>278</v>
      </c>
      <c r="K852">
        <v>7.1</v>
      </c>
      <c r="L852" s="5">
        <v>143682.14000000001</v>
      </c>
      <c r="M852" t="s">
        <v>330</v>
      </c>
      <c r="N852" t="s">
        <v>359</v>
      </c>
      <c r="O852" s="1">
        <v>3</v>
      </c>
      <c r="P852" s="1" t="str">
        <f>IFERROR(IF(ISNUMBER(Table1[[#This Row],[Safety_Rating2]]), REPT("★", Table1[[#This Row],[Safety_Rating2]]) &amp; REPT("☆", 5-Table1[[#This Row],[Safety_Rating2]]), "Unknown"), "Unknown")</f>
        <v>★★★☆☆</v>
      </c>
      <c r="Q852" s="1">
        <v>3</v>
      </c>
      <c r="R852">
        <v>12984</v>
      </c>
      <c r="S852">
        <v>3</v>
      </c>
      <c r="T852" s="7">
        <f t="shared" si="13"/>
        <v>1865568905.7600002</v>
      </c>
      <c r="U852" s="3">
        <f>Table1[[#This Row],[Range_km]]/Table1[[#This Row],[Battery_Capacity_kWh]]</f>
        <v>1.2235510579576816</v>
      </c>
      <c r="V852" s="4">
        <f>Table1[[#This Row],[Price_USD]]/Table1[[#This Row],[Range_km]]</f>
        <v>1080.3168421052633</v>
      </c>
      <c r="W852" s="1" t="str">
        <f>_xlfn.IFS(Table1[[#This Row],[Price_USD]]&gt;80000,"Luxury", Table1[[#This Row],[Price_USD]]&gt;40000,"Premium",Table1[[#This Row],[Price_USD]]&lt;40000,"Budget")</f>
        <v>Luxury</v>
      </c>
    </row>
    <row r="853" spans="3:23" x14ac:dyDescent="0.35">
      <c r="C853">
        <v>852</v>
      </c>
      <c r="D853" t="s">
        <v>27</v>
      </c>
      <c r="E853" t="s">
        <v>80</v>
      </c>
      <c r="F853">
        <v>2019</v>
      </c>
      <c r="G853" t="s">
        <v>254</v>
      </c>
      <c r="H853">
        <v>110.6</v>
      </c>
      <c r="I853">
        <v>255</v>
      </c>
      <c r="J853" t="s">
        <v>270</v>
      </c>
      <c r="K853">
        <v>3.2</v>
      </c>
      <c r="L853" s="5">
        <v>125809.96</v>
      </c>
      <c r="M853" t="s">
        <v>328</v>
      </c>
      <c r="N853" t="s">
        <v>367</v>
      </c>
      <c r="O853" s="2" t="s">
        <v>376</v>
      </c>
      <c r="P853" s="1" t="str">
        <f>IFERROR(IF(ISNUMBER(Table1[[#This Row],[Safety_Rating2]]), REPT("★", Table1[[#This Row],[Safety_Rating2]]) &amp; REPT("☆", 5-Table1[[#This Row],[Safety_Rating2]]), "Unknown"), "Unknown")</f>
        <v>★★★★☆</v>
      </c>
      <c r="Q853" s="1">
        <v>4</v>
      </c>
      <c r="R853">
        <v>222</v>
      </c>
      <c r="S853">
        <v>5</v>
      </c>
      <c r="T853" s="7">
        <f t="shared" si="13"/>
        <v>27929811.120000001</v>
      </c>
      <c r="U853" s="3">
        <f>Table1[[#This Row],[Range_km]]/Table1[[#This Row],[Battery_Capacity_kWh]]</f>
        <v>2.305605786618445</v>
      </c>
      <c r="V853" s="4">
        <f>Table1[[#This Row],[Price_USD]]/Table1[[#This Row],[Range_km]]</f>
        <v>493.37239215686276</v>
      </c>
      <c r="W853" s="1" t="str">
        <f>_xlfn.IFS(Table1[[#This Row],[Price_USD]]&gt;80000,"Luxury", Table1[[#This Row],[Price_USD]]&gt;40000,"Premium",Table1[[#This Row],[Price_USD]]&lt;40000,"Budget")</f>
        <v>Luxury</v>
      </c>
    </row>
    <row r="854" spans="3:23" x14ac:dyDescent="0.35">
      <c r="C854">
        <v>853</v>
      </c>
      <c r="D854" t="s">
        <v>28</v>
      </c>
      <c r="E854" t="s">
        <v>81</v>
      </c>
      <c r="F854">
        <v>2020</v>
      </c>
      <c r="G854" t="s">
        <v>259</v>
      </c>
      <c r="H854">
        <v>35.6</v>
      </c>
      <c r="I854">
        <v>600</v>
      </c>
      <c r="J854" t="s">
        <v>280</v>
      </c>
      <c r="K854">
        <v>7.6</v>
      </c>
      <c r="L854" s="5">
        <v>93572.64</v>
      </c>
      <c r="M854" t="s">
        <v>330</v>
      </c>
      <c r="N854" t="s">
        <v>337</v>
      </c>
      <c r="O854" s="1">
        <v>1</v>
      </c>
      <c r="P854" s="1" t="str">
        <f>IFERROR(IF(ISNUMBER(Table1[[#This Row],[Safety_Rating2]]), REPT("★", Table1[[#This Row],[Safety_Rating2]]) &amp; REPT("☆", 5-Table1[[#This Row],[Safety_Rating2]]), "Unknown"), "Unknown")</f>
        <v>★★★☆☆</v>
      </c>
      <c r="Q854" s="1">
        <v>3</v>
      </c>
      <c r="R854">
        <v>5938</v>
      </c>
      <c r="S854">
        <v>3</v>
      </c>
      <c r="T854" s="7">
        <f t="shared" si="13"/>
        <v>555634336.32000005</v>
      </c>
      <c r="U854" s="3">
        <f>Table1[[#This Row],[Range_km]]/Table1[[#This Row],[Battery_Capacity_kWh]]</f>
        <v>16.853932584269661</v>
      </c>
      <c r="V854" s="4">
        <f>Table1[[#This Row],[Price_USD]]/Table1[[#This Row],[Range_km]]</f>
        <v>155.95439999999999</v>
      </c>
      <c r="W854" s="1" t="str">
        <f>_xlfn.IFS(Table1[[#This Row],[Price_USD]]&gt;80000,"Luxury", Table1[[#This Row],[Price_USD]]&gt;40000,"Premium",Table1[[#This Row],[Price_USD]]&lt;40000,"Budget")</f>
        <v>Luxury</v>
      </c>
    </row>
    <row r="855" spans="3:23" x14ac:dyDescent="0.35">
      <c r="C855">
        <v>854</v>
      </c>
      <c r="D855" t="s">
        <v>60</v>
      </c>
      <c r="E855" t="s">
        <v>204</v>
      </c>
      <c r="F855">
        <v>2016</v>
      </c>
      <c r="G855" t="s">
        <v>261</v>
      </c>
      <c r="H855">
        <v>31.6</v>
      </c>
      <c r="I855">
        <v>584</v>
      </c>
      <c r="J855" t="s">
        <v>269</v>
      </c>
      <c r="K855">
        <v>7.1</v>
      </c>
      <c r="L855" s="5">
        <v>143883.59</v>
      </c>
      <c r="M855" t="s">
        <v>283</v>
      </c>
      <c r="N855" t="s">
        <v>367</v>
      </c>
      <c r="O855" s="1">
        <v>3</v>
      </c>
      <c r="P855" s="1" t="str">
        <f>IFERROR(IF(ISNUMBER(Table1[[#This Row],[Safety_Rating2]]), REPT("★", Table1[[#This Row],[Safety_Rating2]]) &amp; REPT("☆", 5-Table1[[#This Row],[Safety_Rating2]]), "Unknown"), "Unknown")</f>
        <v>★★★☆☆</v>
      </c>
      <c r="Q855" s="1">
        <v>3</v>
      </c>
      <c r="R855">
        <v>10197</v>
      </c>
      <c r="S855">
        <v>4</v>
      </c>
      <c r="T855" s="7">
        <f t="shared" si="13"/>
        <v>1467180967.23</v>
      </c>
      <c r="U855" s="3">
        <f>Table1[[#This Row],[Range_km]]/Table1[[#This Row],[Battery_Capacity_kWh]]</f>
        <v>18.481012658227847</v>
      </c>
      <c r="V855" s="4">
        <f>Table1[[#This Row],[Price_USD]]/Table1[[#This Row],[Range_km]]</f>
        <v>246.37601027397261</v>
      </c>
      <c r="W855" s="1" t="str">
        <f>_xlfn.IFS(Table1[[#This Row],[Price_USD]]&gt;80000,"Luxury", Table1[[#This Row],[Price_USD]]&gt;40000,"Premium",Table1[[#This Row],[Price_USD]]&lt;40000,"Budget")</f>
        <v>Luxury</v>
      </c>
    </row>
    <row r="856" spans="3:23" x14ac:dyDescent="0.35">
      <c r="C856">
        <v>855</v>
      </c>
      <c r="D856" t="s">
        <v>37</v>
      </c>
      <c r="E856" t="s">
        <v>94</v>
      </c>
      <c r="F856">
        <v>2019</v>
      </c>
      <c r="G856" t="s">
        <v>262</v>
      </c>
      <c r="H856">
        <v>31.8</v>
      </c>
      <c r="I856">
        <v>233</v>
      </c>
      <c r="J856" t="s">
        <v>269</v>
      </c>
      <c r="K856">
        <v>2.8</v>
      </c>
      <c r="L856" s="5">
        <v>72144.08</v>
      </c>
      <c r="M856" t="s">
        <v>286</v>
      </c>
      <c r="N856" t="s">
        <v>336</v>
      </c>
      <c r="O856" s="1">
        <v>0</v>
      </c>
      <c r="P856" s="1" t="str">
        <f>IFERROR(IF(ISNUMBER(Table1[[#This Row],[Safety_Rating2]]), REPT("★", Table1[[#This Row],[Safety_Rating2]]) &amp; REPT("☆", 5-Table1[[#This Row],[Safety_Rating2]]), "Unknown"), "Unknown")</f>
        <v>Unknown</v>
      </c>
      <c r="Q856" s="2" t="s">
        <v>376</v>
      </c>
      <c r="R856">
        <v>19862</v>
      </c>
      <c r="S856">
        <v>3</v>
      </c>
      <c r="T856" s="7">
        <f t="shared" si="13"/>
        <v>1432925716.96</v>
      </c>
      <c r="U856" s="3">
        <f>Table1[[#This Row],[Range_km]]/Table1[[#This Row],[Battery_Capacity_kWh]]</f>
        <v>7.3270440251572326</v>
      </c>
      <c r="V856" s="4">
        <f>Table1[[#This Row],[Price_USD]]/Table1[[#This Row],[Range_km]]</f>
        <v>309.63124463519313</v>
      </c>
      <c r="W856" s="1" t="str">
        <f>_xlfn.IFS(Table1[[#This Row],[Price_USD]]&gt;80000,"Luxury", Table1[[#This Row],[Price_USD]]&gt;40000,"Premium",Table1[[#This Row],[Price_USD]]&lt;40000,"Budget")</f>
        <v>Premium</v>
      </c>
    </row>
    <row r="857" spans="3:23" x14ac:dyDescent="0.35">
      <c r="C857">
        <v>856</v>
      </c>
      <c r="D857" t="s">
        <v>17</v>
      </c>
      <c r="E857" t="s">
        <v>70</v>
      </c>
      <c r="F857">
        <v>2025</v>
      </c>
      <c r="G857" t="s">
        <v>261</v>
      </c>
      <c r="H857">
        <v>32.4</v>
      </c>
      <c r="I857">
        <v>100</v>
      </c>
      <c r="J857" t="s">
        <v>275</v>
      </c>
      <c r="K857">
        <v>0.6</v>
      </c>
      <c r="L857" s="5">
        <v>76170.42</v>
      </c>
      <c r="M857" t="s">
        <v>335</v>
      </c>
      <c r="N857" t="s">
        <v>368</v>
      </c>
      <c r="O857" s="1">
        <v>0</v>
      </c>
      <c r="P857" s="1" t="str">
        <f>IFERROR(IF(ISNUMBER(Table1[[#This Row],[Safety_Rating2]]), REPT("★", Table1[[#This Row],[Safety_Rating2]]) &amp; REPT("☆", 5-Table1[[#This Row],[Safety_Rating2]]), "Unknown"), "Unknown")</f>
        <v>★★★★★</v>
      </c>
      <c r="Q857" s="1">
        <v>5</v>
      </c>
      <c r="R857">
        <v>16325</v>
      </c>
      <c r="S857">
        <v>3</v>
      </c>
      <c r="T857" s="7">
        <f t="shared" si="13"/>
        <v>1243482106.5</v>
      </c>
      <c r="U857" s="3">
        <f>Table1[[#This Row],[Range_km]]/Table1[[#This Row],[Battery_Capacity_kWh]]</f>
        <v>3.0864197530864197</v>
      </c>
      <c r="V857" s="4">
        <f>Table1[[#This Row],[Price_USD]]/Table1[[#This Row],[Range_km]]</f>
        <v>761.70420000000001</v>
      </c>
      <c r="W857" s="1" t="str">
        <f>_xlfn.IFS(Table1[[#This Row],[Price_USD]]&gt;80000,"Luxury", Table1[[#This Row],[Price_USD]]&gt;40000,"Premium",Table1[[#This Row],[Price_USD]]&lt;40000,"Budget")</f>
        <v>Premium</v>
      </c>
    </row>
    <row r="858" spans="3:23" x14ac:dyDescent="0.35">
      <c r="C858">
        <v>857</v>
      </c>
      <c r="D858" t="s">
        <v>31</v>
      </c>
      <c r="E858" t="s">
        <v>84</v>
      </c>
      <c r="F858">
        <v>2020</v>
      </c>
      <c r="G858" t="s">
        <v>256</v>
      </c>
      <c r="H858">
        <v>133.4</v>
      </c>
      <c r="I858">
        <v>567</v>
      </c>
      <c r="J858" t="s">
        <v>265</v>
      </c>
      <c r="K858">
        <v>7.4</v>
      </c>
      <c r="L858" s="5">
        <v>98878.2</v>
      </c>
      <c r="M858" t="s">
        <v>312</v>
      </c>
      <c r="N858" t="s">
        <v>346</v>
      </c>
      <c r="O858" s="1">
        <v>3</v>
      </c>
      <c r="P858" s="1" t="str">
        <f>IFERROR(IF(ISNUMBER(Table1[[#This Row],[Safety_Rating2]]), REPT("★", Table1[[#This Row],[Safety_Rating2]]) &amp; REPT("☆", 5-Table1[[#This Row],[Safety_Rating2]]), "Unknown"), "Unknown")</f>
        <v>Unknown</v>
      </c>
      <c r="Q858" s="2" t="s">
        <v>376</v>
      </c>
      <c r="R858">
        <v>17615</v>
      </c>
      <c r="S858">
        <v>3</v>
      </c>
      <c r="T858" s="7">
        <f t="shared" si="13"/>
        <v>1741739493</v>
      </c>
      <c r="U858" s="3">
        <f>Table1[[#This Row],[Range_km]]/Table1[[#This Row],[Battery_Capacity_kWh]]</f>
        <v>4.2503748125937033</v>
      </c>
      <c r="V858" s="4">
        <f>Table1[[#This Row],[Price_USD]]/Table1[[#This Row],[Range_km]]</f>
        <v>174.38835978835979</v>
      </c>
      <c r="W858" s="1" t="str">
        <f>_xlfn.IFS(Table1[[#This Row],[Price_USD]]&gt;80000,"Luxury", Table1[[#This Row],[Price_USD]]&gt;40000,"Premium",Table1[[#This Row],[Price_USD]]&lt;40000,"Budget")</f>
        <v>Luxury</v>
      </c>
    </row>
    <row r="859" spans="3:23" x14ac:dyDescent="0.35">
      <c r="C859">
        <v>858</v>
      </c>
      <c r="D859" t="s">
        <v>29</v>
      </c>
      <c r="E859" t="s">
        <v>82</v>
      </c>
      <c r="F859">
        <v>2019</v>
      </c>
      <c r="G859" t="s">
        <v>256</v>
      </c>
      <c r="H859">
        <v>65.400000000000006</v>
      </c>
      <c r="I859">
        <v>192</v>
      </c>
      <c r="J859" t="s">
        <v>276</v>
      </c>
      <c r="K859">
        <v>10.9</v>
      </c>
      <c r="L859" s="5">
        <v>89718.13</v>
      </c>
      <c r="M859" t="s">
        <v>309</v>
      </c>
      <c r="N859" t="s">
        <v>341</v>
      </c>
      <c r="O859" s="1">
        <v>2</v>
      </c>
      <c r="P859" s="1" t="str">
        <f>IFERROR(IF(ISNUMBER(Table1[[#This Row],[Safety_Rating2]]), REPT("★", Table1[[#This Row],[Safety_Rating2]]) &amp; REPT("☆", 5-Table1[[#This Row],[Safety_Rating2]]), "Unknown"), "Unknown")</f>
        <v>★★★★★</v>
      </c>
      <c r="Q859" s="1">
        <v>5</v>
      </c>
      <c r="R859">
        <v>12741</v>
      </c>
      <c r="S859">
        <v>4</v>
      </c>
      <c r="T859" s="7">
        <f t="shared" si="13"/>
        <v>1143098694.3300002</v>
      </c>
      <c r="U859" s="3">
        <f>Table1[[#This Row],[Range_km]]/Table1[[#This Row],[Battery_Capacity_kWh]]</f>
        <v>2.9357798165137612</v>
      </c>
      <c r="V859" s="4">
        <f>Table1[[#This Row],[Price_USD]]/Table1[[#This Row],[Range_km]]</f>
        <v>467.28192708333336</v>
      </c>
      <c r="W859" s="1" t="str">
        <f>_xlfn.IFS(Table1[[#This Row],[Price_USD]]&gt;80000,"Luxury", Table1[[#This Row],[Price_USD]]&gt;40000,"Premium",Table1[[#This Row],[Price_USD]]&lt;40000,"Budget")</f>
        <v>Luxury</v>
      </c>
    </row>
    <row r="860" spans="3:23" x14ac:dyDescent="0.35">
      <c r="C860">
        <v>859</v>
      </c>
      <c r="D860" t="s">
        <v>26</v>
      </c>
      <c r="E860" t="s">
        <v>79</v>
      </c>
      <c r="F860">
        <v>2020</v>
      </c>
      <c r="G860" t="s">
        <v>252</v>
      </c>
      <c r="H860">
        <v>67.5</v>
      </c>
      <c r="I860">
        <v>222</v>
      </c>
      <c r="J860" t="s">
        <v>271</v>
      </c>
      <c r="K860">
        <v>2.7</v>
      </c>
      <c r="L860" s="5">
        <v>78514.16</v>
      </c>
      <c r="M860" t="s">
        <v>296</v>
      </c>
      <c r="N860" t="s">
        <v>344</v>
      </c>
      <c r="O860" s="1">
        <v>3</v>
      </c>
      <c r="P860" s="1" t="str">
        <f>IFERROR(IF(ISNUMBER(Table1[[#This Row],[Safety_Rating2]]), REPT("★", Table1[[#This Row],[Safety_Rating2]]) &amp; REPT("☆", 5-Table1[[#This Row],[Safety_Rating2]]), "Unknown"), "Unknown")</f>
        <v>★★★★★</v>
      </c>
      <c r="Q860" s="1">
        <v>5</v>
      </c>
      <c r="R860">
        <v>19370</v>
      </c>
      <c r="S860">
        <v>3</v>
      </c>
      <c r="T860" s="7">
        <f t="shared" si="13"/>
        <v>1520819279.2</v>
      </c>
      <c r="U860" s="3">
        <f>Table1[[#This Row],[Range_km]]/Table1[[#This Row],[Battery_Capacity_kWh]]</f>
        <v>3.2888888888888888</v>
      </c>
      <c r="V860" s="4">
        <f>Table1[[#This Row],[Price_USD]]/Table1[[#This Row],[Range_km]]</f>
        <v>353.66738738738741</v>
      </c>
      <c r="W860" s="1" t="str">
        <f>_xlfn.IFS(Table1[[#This Row],[Price_USD]]&gt;80000,"Luxury", Table1[[#This Row],[Price_USD]]&gt;40000,"Premium",Table1[[#This Row],[Price_USD]]&lt;40000,"Budget")</f>
        <v>Premium</v>
      </c>
    </row>
    <row r="861" spans="3:23" x14ac:dyDescent="0.35">
      <c r="C861">
        <v>860</v>
      </c>
      <c r="D861" t="s">
        <v>56</v>
      </c>
      <c r="E861" t="s">
        <v>205</v>
      </c>
      <c r="F861">
        <v>2025</v>
      </c>
      <c r="G861" t="s">
        <v>257</v>
      </c>
      <c r="H861">
        <v>61.7</v>
      </c>
      <c r="I861">
        <v>369</v>
      </c>
      <c r="J861" t="s">
        <v>269</v>
      </c>
      <c r="K861">
        <v>9.1999999999999993</v>
      </c>
      <c r="L861" s="5">
        <v>107183.82</v>
      </c>
      <c r="M861" t="s">
        <v>315</v>
      </c>
      <c r="N861" t="s">
        <v>347</v>
      </c>
      <c r="O861" s="2" t="s">
        <v>376</v>
      </c>
      <c r="P861" s="1" t="str">
        <f>IFERROR(IF(ISNUMBER(Table1[[#This Row],[Safety_Rating2]]), REPT("★", Table1[[#This Row],[Safety_Rating2]]) &amp; REPT("☆", 5-Table1[[#This Row],[Safety_Rating2]]), "Unknown"), "Unknown")</f>
        <v>★★★★★</v>
      </c>
      <c r="Q861" s="1">
        <v>5</v>
      </c>
      <c r="R861">
        <v>13969</v>
      </c>
      <c r="S861">
        <v>4</v>
      </c>
      <c r="T861" s="7">
        <f t="shared" si="13"/>
        <v>1497250781.5800002</v>
      </c>
      <c r="U861" s="3">
        <f>Table1[[#This Row],[Range_km]]/Table1[[#This Row],[Battery_Capacity_kWh]]</f>
        <v>5.9805510534846027</v>
      </c>
      <c r="V861" s="4">
        <f>Table1[[#This Row],[Price_USD]]/Table1[[#This Row],[Range_km]]</f>
        <v>290.47105691056913</v>
      </c>
      <c r="W861" s="1" t="str">
        <f>_xlfn.IFS(Table1[[#This Row],[Price_USD]]&gt;80000,"Luxury", Table1[[#This Row],[Price_USD]]&gt;40000,"Premium",Table1[[#This Row],[Price_USD]]&lt;40000,"Budget")</f>
        <v>Luxury</v>
      </c>
    </row>
    <row r="862" spans="3:23" x14ac:dyDescent="0.35">
      <c r="C862">
        <v>861</v>
      </c>
      <c r="D862" t="s">
        <v>59</v>
      </c>
      <c r="E862" t="s">
        <v>193</v>
      </c>
      <c r="F862">
        <v>2016</v>
      </c>
      <c r="G862" t="s">
        <v>262</v>
      </c>
      <c r="H862">
        <v>23.1</v>
      </c>
      <c r="I862">
        <v>153</v>
      </c>
      <c r="J862" t="s">
        <v>270</v>
      </c>
      <c r="K862">
        <v>7</v>
      </c>
      <c r="L862" s="5">
        <v>103159.59</v>
      </c>
      <c r="M862" t="s">
        <v>303</v>
      </c>
      <c r="N862" t="s">
        <v>373</v>
      </c>
      <c r="O862" s="1">
        <v>2</v>
      </c>
      <c r="P862" s="1" t="str">
        <f>IFERROR(IF(ISNUMBER(Table1[[#This Row],[Safety_Rating2]]), REPT("★", Table1[[#This Row],[Safety_Rating2]]) &amp; REPT("☆", 5-Table1[[#This Row],[Safety_Rating2]]), "Unknown"), "Unknown")</f>
        <v>★★★★★</v>
      </c>
      <c r="Q862" s="1">
        <v>5</v>
      </c>
      <c r="R862">
        <v>1364</v>
      </c>
      <c r="S862">
        <v>3</v>
      </c>
      <c r="T862" s="7">
        <f t="shared" si="13"/>
        <v>140709680.75999999</v>
      </c>
      <c r="U862" s="3">
        <f>Table1[[#This Row],[Range_km]]/Table1[[#This Row],[Battery_Capacity_kWh]]</f>
        <v>6.6233766233766227</v>
      </c>
      <c r="V862" s="4">
        <f>Table1[[#This Row],[Price_USD]]/Table1[[#This Row],[Range_km]]</f>
        <v>674.24568627450981</v>
      </c>
      <c r="W862" s="1" t="str">
        <f>_xlfn.IFS(Table1[[#This Row],[Price_USD]]&gt;80000,"Luxury", Table1[[#This Row],[Price_USD]]&gt;40000,"Premium",Table1[[#This Row],[Price_USD]]&lt;40000,"Budget")</f>
        <v>Luxury</v>
      </c>
    </row>
    <row r="863" spans="3:23" x14ac:dyDescent="0.35">
      <c r="C863">
        <v>862</v>
      </c>
      <c r="D863" t="s">
        <v>55</v>
      </c>
      <c r="E863" t="s">
        <v>229</v>
      </c>
      <c r="F863">
        <v>2024</v>
      </c>
      <c r="G863" t="s">
        <v>250</v>
      </c>
      <c r="H863">
        <v>137</v>
      </c>
      <c r="I863">
        <v>377</v>
      </c>
      <c r="J863" t="s">
        <v>276</v>
      </c>
      <c r="K863">
        <v>7.9</v>
      </c>
      <c r="L863" s="5">
        <v>118710.85</v>
      </c>
      <c r="M863" t="s">
        <v>281</v>
      </c>
      <c r="N863" t="s">
        <v>359</v>
      </c>
      <c r="O863" s="2" t="s">
        <v>376</v>
      </c>
      <c r="P863" s="1" t="str">
        <f>IFERROR(IF(ISNUMBER(Table1[[#This Row],[Safety_Rating2]]), REPT("★", Table1[[#This Row],[Safety_Rating2]]) &amp; REPT("☆", 5-Table1[[#This Row],[Safety_Rating2]]), "Unknown"), "Unknown")</f>
        <v>★★★★★</v>
      </c>
      <c r="Q863" s="1">
        <v>5</v>
      </c>
      <c r="R863">
        <v>1718</v>
      </c>
      <c r="S863">
        <v>5</v>
      </c>
      <c r="T863" s="7">
        <f t="shared" si="13"/>
        <v>203945240.30000001</v>
      </c>
      <c r="U863" s="3">
        <f>Table1[[#This Row],[Range_km]]/Table1[[#This Row],[Battery_Capacity_kWh]]</f>
        <v>2.7518248175182483</v>
      </c>
      <c r="V863" s="4">
        <f>Table1[[#This Row],[Price_USD]]/Table1[[#This Row],[Range_km]]</f>
        <v>314.88289124668438</v>
      </c>
      <c r="W863" s="1" t="str">
        <f>_xlfn.IFS(Table1[[#This Row],[Price_USD]]&gt;80000,"Luxury", Table1[[#This Row],[Price_USD]]&gt;40000,"Premium",Table1[[#This Row],[Price_USD]]&lt;40000,"Budget")</f>
        <v>Luxury</v>
      </c>
    </row>
    <row r="864" spans="3:23" x14ac:dyDescent="0.35">
      <c r="C864">
        <v>863</v>
      </c>
      <c r="D864" t="s">
        <v>59</v>
      </c>
      <c r="E864" t="s">
        <v>143</v>
      </c>
      <c r="F864">
        <v>2023</v>
      </c>
      <c r="G864" t="s">
        <v>261</v>
      </c>
      <c r="H864">
        <v>108.5</v>
      </c>
      <c r="I864">
        <v>122</v>
      </c>
      <c r="J864" t="s">
        <v>277</v>
      </c>
      <c r="K864">
        <v>1.6</v>
      </c>
      <c r="L864" s="5">
        <v>143995.72</v>
      </c>
      <c r="M864" t="s">
        <v>299</v>
      </c>
      <c r="N864" t="s">
        <v>347</v>
      </c>
      <c r="O864" s="2" t="s">
        <v>376</v>
      </c>
      <c r="P864" s="1" t="str">
        <f>IFERROR(IF(ISNUMBER(Table1[[#This Row],[Safety_Rating2]]), REPT("★", Table1[[#This Row],[Safety_Rating2]]) &amp; REPT("☆", 5-Table1[[#This Row],[Safety_Rating2]]), "Unknown"), "Unknown")</f>
        <v>★★★★★</v>
      </c>
      <c r="Q864" s="1">
        <v>5</v>
      </c>
      <c r="R864">
        <v>510</v>
      </c>
      <c r="S864">
        <v>3</v>
      </c>
      <c r="T864" s="7">
        <f t="shared" si="13"/>
        <v>73437817.200000003</v>
      </c>
      <c r="U864" s="3">
        <f>Table1[[#This Row],[Range_km]]/Table1[[#This Row],[Battery_Capacity_kWh]]</f>
        <v>1.1244239631336406</v>
      </c>
      <c r="V864" s="4">
        <f>Table1[[#This Row],[Price_USD]]/Table1[[#This Row],[Range_km]]</f>
        <v>1180.292786885246</v>
      </c>
      <c r="W864" s="1" t="str">
        <f>_xlfn.IFS(Table1[[#This Row],[Price_USD]]&gt;80000,"Luxury", Table1[[#This Row],[Price_USD]]&gt;40000,"Premium",Table1[[#This Row],[Price_USD]]&lt;40000,"Budget")</f>
        <v>Luxury</v>
      </c>
    </row>
    <row r="865" spans="3:23" x14ac:dyDescent="0.35">
      <c r="C865">
        <v>864</v>
      </c>
      <c r="D865" t="s">
        <v>18</v>
      </c>
      <c r="E865" t="s">
        <v>244</v>
      </c>
      <c r="F865">
        <v>2016</v>
      </c>
      <c r="G865" t="s">
        <v>255</v>
      </c>
      <c r="H865">
        <v>57.8</v>
      </c>
      <c r="I865">
        <v>563</v>
      </c>
      <c r="J865" t="s">
        <v>268</v>
      </c>
      <c r="K865">
        <v>8.1</v>
      </c>
      <c r="L865" s="5">
        <v>139829.4</v>
      </c>
      <c r="M865" t="s">
        <v>323</v>
      </c>
      <c r="N865" t="s">
        <v>346</v>
      </c>
      <c r="O865" s="1">
        <v>1</v>
      </c>
      <c r="P865" s="1" t="str">
        <f>IFERROR(IF(ISNUMBER(Table1[[#This Row],[Safety_Rating2]]), REPT("★", Table1[[#This Row],[Safety_Rating2]]) &amp; REPT("☆", 5-Table1[[#This Row],[Safety_Rating2]]), "Unknown"), "Unknown")</f>
        <v>★★★☆☆</v>
      </c>
      <c r="Q865" s="1">
        <v>3</v>
      </c>
      <c r="R865">
        <v>5109</v>
      </c>
      <c r="S865">
        <v>3</v>
      </c>
      <c r="T865" s="7">
        <f t="shared" si="13"/>
        <v>714388404.60000002</v>
      </c>
      <c r="U865" s="3">
        <f>Table1[[#This Row],[Range_km]]/Table1[[#This Row],[Battery_Capacity_kWh]]</f>
        <v>9.7404844290657451</v>
      </c>
      <c r="V865" s="4">
        <f>Table1[[#This Row],[Price_USD]]/Table1[[#This Row],[Range_km]]</f>
        <v>248.36483126110124</v>
      </c>
      <c r="W865" s="1" t="str">
        <f>_xlfn.IFS(Table1[[#This Row],[Price_USD]]&gt;80000,"Luxury", Table1[[#This Row],[Price_USD]]&gt;40000,"Premium",Table1[[#This Row],[Price_USD]]&lt;40000,"Budget")</f>
        <v>Luxury</v>
      </c>
    </row>
    <row r="866" spans="3:23" x14ac:dyDescent="0.35">
      <c r="C866">
        <v>865</v>
      </c>
      <c r="D866" t="s">
        <v>46</v>
      </c>
      <c r="E866" t="s">
        <v>194</v>
      </c>
      <c r="F866">
        <v>2024</v>
      </c>
      <c r="G866" t="s">
        <v>257</v>
      </c>
      <c r="H866">
        <v>53.6</v>
      </c>
      <c r="I866">
        <v>572</v>
      </c>
      <c r="J866" t="s">
        <v>274</v>
      </c>
      <c r="K866">
        <v>8.3000000000000007</v>
      </c>
      <c r="L866" s="5">
        <v>115220.69</v>
      </c>
      <c r="M866" t="s">
        <v>326</v>
      </c>
      <c r="N866" t="s">
        <v>353</v>
      </c>
      <c r="O866" s="1">
        <v>5</v>
      </c>
      <c r="P866" s="1" t="str">
        <f>IFERROR(IF(ISNUMBER(Table1[[#This Row],[Safety_Rating2]]), REPT("★", Table1[[#This Row],[Safety_Rating2]]) &amp; REPT("☆", 5-Table1[[#This Row],[Safety_Rating2]]), "Unknown"), "Unknown")</f>
        <v>★★★★★</v>
      </c>
      <c r="Q866" s="1">
        <v>5</v>
      </c>
      <c r="R866">
        <v>335</v>
      </c>
      <c r="S866">
        <v>4</v>
      </c>
      <c r="T866" s="7">
        <f t="shared" si="13"/>
        <v>38598931.149999999</v>
      </c>
      <c r="U866" s="3">
        <f>Table1[[#This Row],[Range_km]]/Table1[[#This Row],[Battery_Capacity_kWh]]</f>
        <v>10.671641791044776</v>
      </c>
      <c r="V866" s="4">
        <f>Table1[[#This Row],[Price_USD]]/Table1[[#This Row],[Range_km]]</f>
        <v>201.43477272727273</v>
      </c>
      <c r="W866" s="1" t="str">
        <f>_xlfn.IFS(Table1[[#This Row],[Price_USD]]&gt;80000,"Luxury", Table1[[#This Row],[Price_USD]]&gt;40000,"Premium",Table1[[#This Row],[Price_USD]]&lt;40000,"Budget")</f>
        <v>Luxury</v>
      </c>
    </row>
    <row r="867" spans="3:23" x14ac:dyDescent="0.35">
      <c r="C867">
        <v>866</v>
      </c>
      <c r="D867" t="s">
        <v>62</v>
      </c>
      <c r="E867" t="s">
        <v>149</v>
      </c>
      <c r="F867">
        <v>2021</v>
      </c>
      <c r="G867" t="s">
        <v>263</v>
      </c>
      <c r="H867">
        <v>129.5</v>
      </c>
      <c r="I867">
        <v>197</v>
      </c>
      <c r="J867" t="s">
        <v>271</v>
      </c>
      <c r="K867">
        <v>3.4</v>
      </c>
      <c r="L867" s="5">
        <v>31251.56</v>
      </c>
      <c r="M867" t="s">
        <v>285</v>
      </c>
      <c r="N867" t="s">
        <v>365</v>
      </c>
      <c r="O867" s="2" t="s">
        <v>376</v>
      </c>
      <c r="P867" s="1" t="str">
        <f>IFERROR(IF(ISNUMBER(Table1[[#This Row],[Safety_Rating2]]), REPT("★", Table1[[#This Row],[Safety_Rating2]]) &amp; REPT("☆", 5-Table1[[#This Row],[Safety_Rating2]]), "Unknown"), "Unknown")</f>
        <v>★★★★★</v>
      </c>
      <c r="Q867" s="1">
        <v>5</v>
      </c>
      <c r="R867">
        <v>7306</v>
      </c>
      <c r="S867">
        <v>3</v>
      </c>
      <c r="T867" s="7">
        <f t="shared" si="13"/>
        <v>228323897.36000001</v>
      </c>
      <c r="U867" s="3">
        <f>Table1[[#This Row],[Range_km]]/Table1[[#This Row],[Battery_Capacity_kWh]]</f>
        <v>1.5212355212355213</v>
      </c>
      <c r="V867" s="4">
        <f>Table1[[#This Row],[Price_USD]]/Table1[[#This Row],[Range_km]]</f>
        <v>158.63736040609137</v>
      </c>
      <c r="W867" s="1" t="str">
        <f>_xlfn.IFS(Table1[[#This Row],[Price_USD]]&gt;80000,"Luxury", Table1[[#This Row],[Price_USD]]&gt;40000,"Premium",Table1[[#This Row],[Price_USD]]&lt;40000,"Budget")</f>
        <v>Budget</v>
      </c>
    </row>
    <row r="868" spans="3:23" x14ac:dyDescent="0.35">
      <c r="C868">
        <v>867</v>
      </c>
      <c r="D868" t="s">
        <v>16</v>
      </c>
      <c r="E868" t="s">
        <v>69</v>
      </c>
      <c r="F868">
        <v>2016</v>
      </c>
      <c r="G868" t="s">
        <v>260</v>
      </c>
      <c r="H868">
        <v>137.30000000000001</v>
      </c>
      <c r="I868">
        <v>350</v>
      </c>
      <c r="J868" t="s">
        <v>280</v>
      </c>
      <c r="K868">
        <v>2.6</v>
      </c>
      <c r="L868" s="5">
        <v>69285.429999999993</v>
      </c>
      <c r="M868" t="s">
        <v>333</v>
      </c>
      <c r="N868" t="s">
        <v>364</v>
      </c>
      <c r="O868" s="1">
        <v>5</v>
      </c>
      <c r="P868" s="1" t="str">
        <f>IFERROR(IF(ISNUMBER(Table1[[#This Row],[Safety_Rating2]]), REPT("★", Table1[[#This Row],[Safety_Rating2]]) &amp; REPT("☆", 5-Table1[[#This Row],[Safety_Rating2]]), "Unknown"), "Unknown")</f>
        <v>★★★★★</v>
      </c>
      <c r="Q868" s="1">
        <v>5</v>
      </c>
      <c r="R868">
        <v>9386</v>
      </c>
      <c r="S868">
        <v>4</v>
      </c>
      <c r="T868" s="7">
        <f t="shared" si="13"/>
        <v>650313045.9799999</v>
      </c>
      <c r="U868" s="3">
        <f>Table1[[#This Row],[Range_km]]/Table1[[#This Row],[Battery_Capacity_kWh]]</f>
        <v>2.5491624180626364</v>
      </c>
      <c r="V868" s="4">
        <f>Table1[[#This Row],[Price_USD]]/Table1[[#This Row],[Range_km]]</f>
        <v>197.95837142857141</v>
      </c>
      <c r="W868" s="1" t="str">
        <f>_xlfn.IFS(Table1[[#This Row],[Price_USD]]&gt;80000,"Luxury", Table1[[#This Row],[Price_USD]]&gt;40000,"Premium",Table1[[#This Row],[Price_USD]]&lt;40000,"Budget")</f>
        <v>Premium</v>
      </c>
    </row>
    <row r="869" spans="3:23" x14ac:dyDescent="0.35">
      <c r="C869">
        <v>868</v>
      </c>
      <c r="D869" t="s">
        <v>65</v>
      </c>
      <c r="E869" t="s">
        <v>176</v>
      </c>
      <c r="F869">
        <v>2016</v>
      </c>
      <c r="G869" t="s">
        <v>264</v>
      </c>
      <c r="H869">
        <v>35.5</v>
      </c>
      <c r="I869">
        <v>521</v>
      </c>
      <c r="J869" t="s">
        <v>277</v>
      </c>
      <c r="K869">
        <v>11.4</v>
      </c>
      <c r="L869" s="5">
        <v>96570</v>
      </c>
      <c r="M869" t="s">
        <v>321</v>
      </c>
      <c r="N869" t="s">
        <v>343</v>
      </c>
      <c r="O869" s="2" t="s">
        <v>376</v>
      </c>
      <c r="P869" s="1" t="str">
        <f>IFERROR(IF(ISNUMBER(Table1[[#This Row],[Safety_Rating2]]), REPT("★", Table1[[#This Row],[Safety_Rating2]]) &amp; REPT("☆", 5-Table1[[#This Row],[Safety_Rating2]]), "Unknown"), "Unknown")</f>
        <v>★★★☆☆</v>
      </c>
      <c r="Q869" s="1">
        <v>3</v>
      </c>
      <c r="R869">
        <v>3650</v>
      </c>
      <c r="S869">
        <v>3</v>
      </c>
      <c r="T869" s="7">
        <f t="shared" si="13"/>
        <v>352480500</v>
      </c>
      <c r="U869" s="3">
        <f>Table1[[#This Row],[Range_km]]/Table1[[#This Row],[Battery_Capacity_kWh]]</f>
        <v>14.67605633802817</v>
      </c>
      <c r="V869" s="4">
        <f>Table1[[#This Row],[Price_USD]]/Table1[[#This Row],[Range_km]]</f>
        <v>185.35508637236086</v>
      </c>
      <c r="W869" s="1" t="str">
        <f>_xlfn.IFS(Table1[[#This Row],[Price_USD]]&gt;80000,"Luxury", Table1[[#This Row],[Price_USD]]&gt;40000,"Premium",Table1[[#This Row],[Price_USD]]&lt;40000,"Budget")</f>
        <v>Luxury</v>
      </c>
    </row>
    <row r="870" spans="3:23" x14ac:dyDescent="0.35">
      <c r="C870">
        <v>869</v>
      </c>
      <c r="D870" t="s">
        <v>35</v>
      </c>
      <c r="E870" t="s">
        <v>227</v>
      </c>
      <c r="F870">
        <v>2017</v>
      </c>
      <c r="G870" t="s">
        <v>256</v>
      </c>
      <c r="H870">
        <v>119.1</v>
      </c>
      <c r="I870">
        <v>512</v>
      </c>
      <c r="J870" t="s">
        <v>280</v>
      </c>
      <c r="K870">
        <v>3.3</v>
      </c>
      <c r="L870" s="5">
        <v>103838.5</v>
      </c>
      <c r="M870" t="s">
        <v>312</v>
      </c>
      <c r="N870" t="s">
        <v>341</v>
      </c>
      <c r="O870" s="1">
        <v>0</v>
      </c>
      <c r="P870" s="1" t="str">
        <f>IFERROR(IF(ISNUMBER(Table1[[#This Row],[Safety_Rating2]]), REPT("★", Table1[[#This Row],[Safety_Rating2]]) &amp; REPT("☆", 5-Table1[[#This Row],[Safety_Rating2]]), "Unknown"), "Unknown")</f>
        <v>★★★☆☆</v>
      </c>
      <c r="Q870" s="1">
        <v>3</v>
      </c>
      <c r="R870">
        <v>6895</v>
      </c>
      <c r="S870">
        <v>5</v>
      </c>
      <c r="T870" s="7">
        <f t="shared" si="13"/>
        <v>715966457.5</v>
      </c>
      <c r="U870" s="3">
        <f>Table1[[#This Row],[Range_km]]/Table1[[#This Row],[Battery_Capacity_kWh]]</f>
        <v>4.2989084802686817</v>
      </c>
      <c r="V870" s="4">
        <f>Table1[[#This Row],[Price_USD]]/Table1[[#This Row],[Range_km]]</f>
        <v>202.8095703125</v>
      </c>
      <c r="W870" s="1" t="str">
        <f>_xlfn.IFS(Table1[[#This Row],[Price_USD]]&gt;80000,"Luxury", Table1[[#This Row],[Price_USD]]&gt;40000,"Premium",Table1[[#This Row],[Price_USD]]&lt;40000,"Budget")</f>
        <v>Luxury</v>
      </c>
    </row>
    <row r="871" spans="3:23" x14ac:dyDescent="0.35">
      <c r="C871">
        <v>870</v>
      </c>
      <c r="D871" t="s">
        <v>24</v>
      </c>
      <c r="E871" t="s">
        <v>77</v>
      </c>
      <c r="F871">
        <v>2024</v>
      </c>
      <c r="G871" t="s">
        <v>258</v>
      </c>
      <c r="H871">
        <v>143.30000000000001</v>
      </c>
      <c r="I871">
        <v>274</v>
      </c>
      <c r="J871" t="s">
        <v>278</v>
      </c>
      <c r="K871">
        <v>11.1</v>
      </c>
      <c r="L871" s="5">
        <v>72014.070000000007</v>
      </c>
      <c r="M871" t="s">
        <v>289</v>
      </c>
      <c r="N871" t="s">
        <v>344</v>
      </c>
      <c r="O871" s="1">
        <v>1</v>
      </c>
      <c r="P871" s="1" t="str">
        <f>IFERROR(IF(ISNUMBER(Table1[[#This Row],[Safety_Rating2]]), REPT("★", Table1[[#This Row],[Safety_Rating2]]) &amp; REPT("☆", 5-Table1[[#This Row],[Safety_Rating2]]), "Unknown"), "Unknown")</f>
        <v>★★★☆☆</v>
      </c>
      <c r="Q871" s="1">
        <v>3</v>
      </c>
      <c r="R871">
        <v>6028</v>
      </c>
      <c r="S871">
        <v>5</v>
      </c>
      <c r="T871" s="7">
        <f t="shared" si="13"/>
        <v>434100813.96000004</v>
      </c>
      <c r="U871" s="3">
        <f>Table1[[#This Row],[Range_km]]/Table1[[#This Row],[Battery_Capacity_kWh]]</f>
        <v>1.9120725750174459</v>
      </c>
      <c r="V871" s="4">
        <f>Table1[[#This Row],[Price_USD]]/Table1[[#This Row],[Range_km]]</f>
        <v>262.82507299270077</v>
      </c>
      <c r="W871" s="1" t="str">
        <f>_xlfn.IFS(Table1[[#This Row],[Price_USD]]&gt;80000,"Luxury", Table1[[#This Row],[Price_USD]]&gt;40000,"Premium",Table1[[#This Row],[Price_USD]]&lt;40000,"Budget")</f>
        <v>Premium</v>
      </c>
    </row>
    <row r="872" spans="3:23" x14ac:dyDescent="0.35">
      <c r="C872">
        <v>871</v>
      </c>
      <c r="D872" t="s">
        <v>36</v>
      </c>
      <c r="E872" t="s">
        <v>91</v>
      </c>
      <c r="F872">
        <v>2025</v>
      </c>
      <c r="G872" t="s">
        <v>250</v>
      </c>
      <c r="H872">
        <v>77.099999999999994</v>
      </c>
      <c r="I872">
        <v>546</v>
      </c>
      <c r="J872" t="s">
        <v>266</v>
      </c>
      <c r="K872">
        <v>1.3</v>
      </c>
      <c r="L872" s="5">
        <v>59493.13</v>
      </c>
      <c r="M872" t="s">
        <v>320</v>
      </c>
      <c r="N872" t="s">
        <v>375</v>
      </c>
      <c r="O872" s="1">
        <v>1</v>
      </c>
      <c r="P872" s="1" t="str">
        <f>IFERROR(IF(ISNUMBER(Table1[[#This Row],[Safety_Rating2]]), REPT("★", Table1[[#This Row],[Safety_Rating2]]) &amp; REPT("☆", 5-Table1[[#This Row],[Safety_Rating2]]), "Unknown"), "Unknown")</f>
        <v>★★★☆☆</v>
      </c>
      <c r="Q872" s="1">
        <v>3</v>
      </c>
      <c r="R872">
        <v>2134</v>
      </c>
      <c r="S872">
        <v>4</v>
      </c>
      <c r="T872" s="7">
        <f t="shared" si="13"/>
        <v>126958339.42</v>
      </c>
      <c r="U872" s="3">
        <f>Table1[[#This Row],[Range_km]]/Table1[[#This Row],[Battery_Capacity_kWh]]</f>
        <v>7.0817120622568099</v>
      </c>
      <c r="V872" s="4">
        <f>Table1[[#This Row],[Price_USD]]/Table1[[#This Row],[Range_km]]</f>
        <v>108.96177655677656</v>
      </c>
      <c r="W872" s="1" t="str">
        <f>_xlfn.IFS(Table1[[#This Row],[Price_USD]]&gt;80000,"Luxury", Table1[[#This Row],[Price_USD]]&gt;40000,"Premium",Table1[[#This Row],[Price_USD]]&lt;40000,"Budget")</f>
        <v>Premium</v>
      </c>
    </row>
    <row r="873" spans="3:23" x14ac:dyDescent="0.35">
      <c r="C873">
        <v>872</v>
      </c>
      <c r="D873" t="s">
        <v>56</v>
      </c>
      <c r="E873" t="s">
        <v>131</v>
      </c>
      <c r="F873">
        <v>2015</v>
      </c>
      <c r="G873" t="s">
        <v>259</v>
      </c>
      <c r="H873">
        <v>113.7</v>
      </c>
      <c r="I873">
        <v>470</v>
      </c>
      <c r="J873" t="s">
        <v>270</v>
      </c>
      <c r="K873">
        <v>4.8</v>
      </c>
      <c r="L873" s="5">
        <v>47218.38</v>
      </c>
      <c r="M873" t="s">
        <v>313</v>
      </c>
      <c r="N873" t="s">
        <v>363</v>
      </c>
      <c r="O873" s="2" t="s">
        <v>376</v>
      </c>
      <c r="P873" s="1" t="str">
        <f>IFERROR(IF(ISNUMBER(Table1[[#This Row],[Safety_Rating2]]), REPT("★", Table1[[#This Row],[Safety_Rating2]]) &amp; REPT("☆", 5-Table1[[#This Row],[Safety_Rating2]]), "Unknown"), "Unknown")</f>
        <v>Unknown</v>
      </c>
      <c r="Q873" s="2" t="s">
        <v>376</v>
      </c>
      <c r="R873">
        <v>12698</v>
      </c>
      <c r="S873">
        <v>5</v>
      </c>
      <c r="T873" s="7">
        <f t="shared" si="13"/>
        <v>599578989.24000001</v>
      </c>
      <c r="U873" s="3">
        <f>Table1[[#This Row],[Range_km]]/Table1[[#This Row],[Battery_Capacity_kWh]]</f>
        <v>4.1336851363236589</v>
      </c>
      <c r="V873" s="4">
        <f>Table1[[#This Row],[Price_USD]]/Table1[[#This Row],[Range_km]]</f>
        <v>100.46463829787234</v>
      </c>
      <c r="W873" s="1" t="str">
        <f>_xlfn.IFS(Table1[[#This Row],[Price_USD]]&gt;80000,"Luxury", Table1[[#This Row],[Price_USD]]&gt;40000,"Premium",Table1[[#This Row],[Price_USD]]&lt;40000,"Budget")</f>
        <v>Premium</v>
      </c>
    </row>
    <row r="874" spans="3:23" x14ac:dyDescent="0.35">
      <c r="C874">
        <v>873</v>
      </c>
      <c r="D874" t="s">
        <v>26</v>
      </c>
      <c r="E874" t="s">
        <v>79</v>
      </c>
      <c r="F874">
        <v>2025</v>
      </c>
      <c r="G874" t="s">
        <v>258</v>
      </c>
      <c r="H874">
        <v>93.3</v>
      </c>
      <c r="I874">
        <v>137</v>
      </c>
      <c r="J874" t="s">
        <v>275</v>
      </c>
      <c r="K874">
        <v>8</v>
      </c>
      <c r="L874" s="5">
        <v>139297.37</v>
      </c>
      <c r="M874" t="s">
        <v>290</v>
      </c>
      <c r="N874" t="s">
        <v>352</v>
      </c>
      <c r="O874" s="1">
        <v>4</v>
      </c>
      <c r="P874" s="1" t="str">
        <f>IFERROR(IF(ISNUMBER(Table1[[#This Row],[Safety_Rating2]]), REPT("★", Table1[[#This Row],[Safety_Rating2]]) &amp; REPT("☆", 5-Table1[[#This Row],[Safety_Rating2]]), "Unknown"), "Unknown")</f>
        <v>★★★☆☆</v>
      </c>
      <c r="Q874" s="1">
        <v>3</v>
      </c>
      <c r="R874">
        <v>16074</v>
      </c>
      <c r="S874">
        <v>5</v>
      </c>
      <c r="T874" s="7">
        <f t="shared" si="13"/>
        <v>2239065925.3800001</v>
      </c>
      <c r="U874" s="3">
        <f>Table1[[#This Row],[Range_km]]/Table1[[#This Row],[Battery_Capacity_kWh]]</f>
        <v>1.4683815648445875</v>
      </c>
      <c r="V874" s="4">
        <f>Table1[[#This Row],[Price_USD]]/Table1[[#This Row],[Range_km]]</f>
        <v>1016.7691240875912</v>
      </c>
      <c r="W874" s="1" t="str">
        <f>_xlfn.IFS(Table1[[#This Row],[Price_USD]]&gt;80000,"Luxury", Table1[[#This Row],[Price_USD]]&gt;40000,"Premium",Table1[[#This Row],[Price_USD]]&lt;40000,"Budget")</f>
        <v>Luxury</v>
      </c>
    </row>
    <row r="875" spans="3:23" x14ac:dyDescent="0.35">
      <c r="C875">
        <v>874</v>
      </c>
      <c r="D875" t="s">
        <v>50</v>
      </c>
      <c r="E875" t="s">
        <v>116</v>
      </c>
      <c r="F875">
        <v>2025</v>
      </c>
      <c r="G875" t="s">
        <v>262</v>
      </c>
      <c r="H875">
        <v>82.3</v>
      </c>
      <c r="I875">
        <v>560</v>
      </c>
      <c r="J875" t="s">
        <v>265</v>
      </c>
      <c r="K875">
        <v>5.7</v>
      </c>
      <c r="L875" s="5">
        <v>135533.32</v>
      </c>
      <c r="M875" t="s">
        <v>299</v>
      </c>
      <c r="N875" t="s">
        <v>341</v>
      </c>
      <c r="O875" s="1">
        <v>5</v>
      </c>
      <c r="P875" s="1" t="str">
        <f>IFERROR(IF(ISNUMBER(Table1[[#This Row],[Safety_Rating2]]), REPT("★", Table1[[#This Row],[Safety_Rating2]]) &amp; REPT("☆", 5-Table1[[#This Row],[Safety_Rating2]]), "Unknown"), "Unknown")</f>
        <v>★★★★☆</v>
      </c>
      <c r="Q875" s="1">
        <v>4</v>
      </c>
      <c r="R875">
        <v>5253</v>
      </c>
      <c r="S875">
        <v>4</v>
      </c>
      <c r="T875" s="7">
        <f t="shared" si="13"/>
        <v>711956529.96000004</v>
      </c>
      <c r="U875" s="3">
        <f>Table1[[#This Row],[Range_km]]/Table1[[#This Row],[Battery_Capacity_kWh]]</f>
        <v>6.8043742405832326</v>
      </c>
      <c r="V875" s="4">
        <f>Table1[[#This Row],[Price_USD]]/Table1[[#This Row],[Range_km]]</f>
        <v>242.02378571428574</v>
      </c>
      <c r="W875" s="1" t="str">
        <f>_xlfn.IFS(Table1[[#This Row],[Price_USD]]&gt;80000,"Luxury", Table1[[#This Row],[Price_USD]]&gt;40000,"Premium",Table1[[#This Row],[Price_USD]]&lt;40000,"Budget")</f>
        <v>Luxury</v>
      </c>
    </row>
    <row r="876" spans="3:23" x14ac:dyDescent="0.35">
      <c r="C876">
        <v>875</v>
      </c>
      <c r="D876" t="s">
        <v>67</v>
      </c>
      <c r="E876" t="s">
        <v>208</v>
      </c>
      <c r="F876">
        <v>2021</v>
      </c>
      <c r="G876" t="s">
        <v>264</v>
      </c>
      <c r="H876">
        <v>59</v>
      </c>
      <c r="I876">
        <v>121</v>
      </c>
      <c r="J876" t="s">
        <v>266</v>
      </c>
      <c r="K876">
        <v>5.2</v>
      </c>
      <c r="L876" s="5">
        <v>135576.6</v>
      </c>
      <c r="M876" t="s">
        <v>294</v>
      </c>
      <c r="N876" t="s">
        <v>363</v>
      </c>
      <c r="O876" s="1">
        <v>1</v>
      </c>
      <c r="P876" s="1" t="str">
        <f>IFERROR(IF(ISNUMBER(Table1[[#This Row],[Safety_Rating2]]), REPT("★", Table1[[#This Row],[Safety_Rating2]]) &amp; REPT("☆", 5-Table1[[#This Row],[Safety_Rating2]]), "Unknown"), "Unknown")</f>
        <v>★★★★☆</v>
      </c>
      <c r="Q876" s="1">
        <v>4</v>
      </c>
      <c r="R876">
        <v>13799</v>
      </c>
      <c r="S876">
        <v>4</v>
      </c>
      <c r="T876" s="7">
        <f t="shared" si="13"/>
        <v>1870821503.4000001</v>
      </c>
      <c r="U876" s="3">
        <f>Table1[[#This Row],[Range_km]]/Table1[[#This Row],[Battery_Capacity_kWh]]</f>
        <v>2.0508474576271185</v>
      </c>
      <c r="V876" s="4">
        <f>Table1[[#This Row],[Price_USD]]/Table1[[#This Row],[Range_km]]</f>
        <v>1120.4677685950414</v>
      </c>
      <c r="W876" s="1" t="str">
        <f>_xlfn.IFS(Table1[[#This Row],[Price_USD]]&gt;80000,"Luxury", Table1[[#This Row],[Price_USD]]&gt;40000,"Premium",Table1[[#This Row],[Price_USD]]&lt;40000,"Budget")</f>
        <v>Luxury</v>
      </c>
    </row>
    <row r="877" spans="3:23" x14ac:dyDescent="0.35">
      <c r="C877">
        <v>876</v>
      </c>
      <c r="D877" t="s">
        <v>22</v>
      </c>
      <c r="E877" t="s">
        <v>75</v>
      </c>
      <c r="F877">
        <v>2022</v>
      </c>
      <c r="G877" t="s">
        <v>262</v>
      </c>
      <c r="H877">
        <v>143.80000000000001</v>
      </c>
      <c r="I877">
        <v>337</v>
      </c>
      <c r="J877" t="s">
        <v>279</v>
      </c>
      <c r="K877">
        <v>4.4000000000000004</v>
      </c>
      <c r="L877" s="5">
        <v>109844.81</v>
      </c>
      <c r="M877" t="s">
        <v>304</v>
      </c>
      <c r="N877" t="s">
        <v>356</v>
      </c>
      <c r="O877" s="1">
        <v>1</v>
      </c>
      <c r="P877" s="1" t="str">
        <f>IFERROR(IF(ISNUMBER(Table1[[#This Row],[Safety_Rating2]]), REPT("★", Table1[[#This Row],[Safety_Rating2]]) &amp; REPT("☆", 5-Table1[[#This Row],[Safety_Rating2]]), "Unknown"), "Unknown")</f>
        <v>★★★★★</v>
      </c>
      <c r="Q877" s="1">
        <v>5</v>
      </c>
      <c r="R877">
        <v>11908</v>
      </c>
      <c r="S877">
        <v>4</v>
      </c>
      <c r="T877" s="7">
        <f t="shared" si="13"/>
        <v>1308031997.48</v>
      </c>
      <c r="U877" s="3">
        <f>Table1[[#This Row],[Range_km]]/Table1[[#This Row],[Battery_Capacity_kWh]]</f>
        <v>2.3435326842837272</v>
      </c>
      <c r="V877" s="4">
        <f>Table1[[#This Row],[Price_USD]]/Table1[[#This Row],[Range_km]]</f>
        <v>325.94899109792283</v>
      </c>
      <c r="W877" s="1" t="str">
        <f>_xlfn.IFS(Table1[[#This Row],[Price_USD]]&gt;80000,"Luxury", Table1[[#This Row],[Price_USD]]&gt;40000,"Premium",Table1[[#This Row],[Price_USD]]&lt;40000,"Budget")</f>
        <v>Luxury</v>
      </c>
    </row>
    <row r="878" spans="3:23" x14ac:dyDescent="0.35">
      <c r="C878">
        <v>877</v>
      </c>
      <c r="D878" t="s">
        <v>17</v>
      </c>
      <c r="E878" t="s">
        <v>95</v>
      </c>
      <c r="F878">
        <v>2020</v>
      </c>
      <c r="G878" t="s">
        <v>257</v>
      </c>
      <c r="H878">
        <v>59.9</v>
      </c>
      <c r="I878">
        <v>301</v>
      </c>
      <c r="J878" t="s">
        <v>265</v>
      </c>
      <c r="K878">
        <v>5.9</v>
      </c>
      <c r="L878" s="5">
        <v>95139.44</v>
      </c>
      <c r="M878" t="s">
        <v>312</v>
      </c>
      <c r="N878" t="s">
        <v>353</v>
      </c>
      <c r="O878" s="1">
        <v>4</v>
      </c>
      <c r="P878" s="1" t="str">
        <f>IFERROR(IF(ISNUMBER(Table1[[#This Row],[Safety_Rating2]]), REPT("★", Table1[[#This Row],[Safety_Rating2]]) &amp; REPT("☆", 5-Table1[[#This Row],[Safety_Rating2]]), "Unknown"), "Unknown")</f>
        <v>★★★★☆</v>
      </c>
      <c r="Q878" s="1">
        <v>4</v>
      </c>
      <c r="R878">
        <v>18077</v>
      </c>
      <c r="S878">
        <v>3</v>
      </c>
      <c r="T878" s="7">
        <f t="shared" si="13"/>
        <v>1719835656.8800001</v>
      </c>
      <c r="U878" s="3">
        <f>Table1[[#This Row],[Range_km]]/Table1[[#This Row],[Battery_Capacity_kWh]]</f>
        <v>5.0250417362270454</v>
      </c>
      <c r="V878" s="4">
        <f>Table1[[#This Row],[Price_USD]]/Table1[[#This Row],[Range_km]]</f>
        <v>316.07787375415285</v>
      </c>
      <c r="W878" s="1" t="str">
        <f>_xlfn.IFS(Table1[[#This Row],[Price_USD]]&gt;80000,"Luxury", Table1[[#This Row],[Price_USD]]&gt;40000,"Premium",Table1[[#This Row],[Price_USD]]&lt;40000,"Budget")</f>
        <v>Luxury</v>
      </c>
    </row>
    <row r="879" spans="3:23" x14ac:dyDescent="0.35">
      <c r="C879">
        <v>878</v>
      </c>
      <c r="D879" t="s">
        <v>27</v>
      </c>
      <c r="E879" t="s">
        <v>80</v>
      </c>
      <c r="F879">
        <v>2023</v>
      </c>
      <c r="G879" t="s">
        <v>253</v>
      </c>
      <c r="H879">
        <v>43.4</v>
      </c>
      <c r="I879">
        <v>326</v>
      </c>
      <c r="J879" t="s">
        <v>275</v>
      </c>
      <c r="K879">
        <v>8.5</v>
      </c>
      <c r="L879" s="5">
        <v>76316.479999999996</v>
      </c>
      <c r="M879" t="s">
        <v>302</v>
      </c>
      <c r="N879" t="s">
        <v>346</v>
      </c>
      <c r="O879" s="1">
        <v>5</v>
      </c>
      <c r="P879" s="1" t="str">
        <f>IFERROR(IF(ISNUMBER(Table1[[#This Row],[Safety_Rating2]]), REPT("★", Table1[[#This Row],[Safety_Rating2]]) &amp; REPT("☆", 5-Table1[[#This Row],[Safety_Rating2]]), "Unknown"), "Unknown")</f>
        <v>★★★★★</v>
      </c>
      <c r="Q879" s="1">
        <v>5</v>
      </c>
      <c r="R879">
        <v>13168</v>
      </c>
      <c r="S879">
        <v>5</v>
      </c>
      <c r="T879" s="7">
        <f t="shared" si="13"/>
        <v>1004935408.64</v>
      </c>
      <c r="U879" s="3">
        <f>Table1[[#This Row],[Range_km]]/Table1[[#This Row],[Battery_Capacity_kWh]]</f>
        <v>7.5115207373271895</v>
      </c>
      <c r="V879" s="4">
        <f>Table1[[#This Row],[Price_USD]]/Table1[[#This Row],[Range_km]]</f>
        <v>234.09963190184047</v>
      </c>
      <c r="W879" s="1" t="str">
        <f>_xlfn.IFS(Table1[[#This Row],[Price_USD]]&gt;80000,"Luxury", Table1[[#This Row],[Price_USD]]&gt;40000,"Premium",Table1[[#This Row],[Price_USD]]&lt;40000,"Budget")</f>
        <v>Premium</v>
      </c>
    </row>
    <row r="880" spans="3:23" x14ac:dyDescent="0.35">
      <c r="C880">
        <v>879</v>
      </c>
      <c r="D880" t="s">
        <v>47</v>
      </c>
      <c r="E880" t="s">
        <v>112</v>
      </c>
      <c r="F880">
        <v>2017</v>
      </c>
      <c r="G880" t="s">
        <v>253</v>
      </c>
      <c r="H880">
        <v>61.1</v>
      </c>
      <c r="I880">
        <v>225</v>
      </c>
      <c r="J880" t="s">
        <v>265</v>
      </c>
      <c r="K880">
        <v>9.3000000000000007</v>
      </c>
      <c r="L880" s="5">
        <v>88402.2</v>
      </c>
      <c r="M880" t="s">
        <v>322</v>
      </c>
      <c r="N880" t="s">
        <v>355</v>
      </c>
      <c r="O880" s="1">
        <v>5</v>
      </c>
      <c r="P880" s="1" t="str">
        <f>IFERROR(IF(ISNUMBER(Table1[[#This Row],[Safety_Rating2]]), REPT("★", Table1[[#This Row],[Safety_Rating2]]) &amp; REPT("☆", 5-Table1[[#This Row],[Safety_Rating2]]), "Unknown"), "Unknown")</f>
        <v>★★★☆☆</v>
      </c>
      <c r="Q880" s="1">
        <v>3</v>
      </c>
      <c r="R880">
        <v>2809</v>
      </c>
      <c r="S880">
        <v>3</v>
      </c>
      <c r="T880" s="7">
        <f t="shared" si="13"/>
        <v>248321779.79999998</v>
      </c>
      <c r="U880" s="3">
        <f>Table1[[#This Row],[Range_km]]/Table1[[#This Row],[Battery_Capacity_kWh]]</f>
        <v>3.6824877250409163</v>
      </c>
      <c r="V880" s="4">
        <f>Table1[[#This Row],[Price_USD]]/Table1[[#This Row],[Range_km]]</f>
        <v>392.89866666666666</v>
      </c>
      <c r="W880" s="1" t="str">
        <f>_xlfn.IFS(Table1[[#This Row],[Price_USD]]&gt;80000,"Luxury", Table1[[#This Row],[Price_USD]]&gt;40000,"Premium",Table1[[#This Row],[Price_USD]]&lt;40000,"Budget")</f>
        <v>Luxury</v>
      </c>
    </row>
    <row r="881" spans="3:23" x14ac:dyDescent="0.35">
      <c r="C881">
        <v>880</v>
      </c>
      <c r="D881" t="s">
        <v>30</v>
      </c>
      <c r="E881" t="s">
        <v>166</v>
      </c>
      <c r="F881">
        <v>2020</v>
      </c>
      <c r="G881" t="s">
        <v>251</v>
      </c>
      <c r="H881">
        <v>31.7</v>
      </c>
      <c r="I881">
        <v>576</v>
      </c>
      <c r="J881" t="s">
        <v>279</v>
      </c>
      <c r="K881">
        <v>2.8</v>
      </c>
      <c r="L881" s="5">
        <v>48072.35</v>
      </c>
      <c r="M881" t="s">
        <v>318</v>
      </c>
      <c r="N881" t="s">
        <v>353</v>
      </c>
      <c r="O881" s="1">
        <v>2</v>
      </c>
      <c r="P881" s="1" t="str">
        <f>IFERROR(IF(ISNUMBER(Table1[[#This Row],[Safety_Rating2]]), REPT("★", Table1[[#This Row],[Safety_Rating2]]) &amp; REPT("☆", 5-Table1[[#This Row],[Safety_Rating2]]), "Unknown"), "Unknown")</f>
        <v>★★★★☆</v>
      </c>
      <c r="Q881" s="1">
        <v>4</v>
      </c>
      <c r="R881">
        <v>15567</v>
      </c>
      <c r="S881">
        <v>4</v>
      </c>
      <c r="T881" s="7">
        <f t="shared" si="13"/>
        <v>748342272.44999993</v>
      </c>
      <c r="U881" s="3">
        <f>Table1[[#This Row],[Range_km]]/Table1[[#This Row],[Battery_Capacity_kWh]]</f>
        <v>18.170347003154575</v>
      </c>
      <c r="V881" s="4">
        <f>Table1[[#This Row],[Price_USD]]/Table1[[#This Row],[Range_km]]</f>
        <v>83.458940972222223</v>
      </c>
      <c r="W881" s="1" t="str">
        <f>_xlfn.IFS(Table1[[#This Row],[Price_USD]]&gt;80000,"Luxury", Table1[[#This Row],[Price_USD]]&gt;40000,"Premium",Table1[[#This Row],[Price_USD]]&lt;40000,"Budget")</f>
        <v>Premium</v>
      </c>
    </row>
    <row r="882" spans="3:23" x14ac:dyDescent="0.35">
      <c r="C882">
        <v>881</v>
      </c>
      <c r="D882" t="s">
        <v>57</v>
      </c>
      <c r="E882" t="s">
        <v>136</v>
      </c>
      <c r="F882">
        <v>2019</v>
      </c>
      <c r="G882" t="s">
        <v>263</v>
      </c>
      <c r="H882">
        <v>33.200000000000003</v>
      </c>
      <c r="I882">
        <v>387</v>
      </c>
      <c r="J882" t="s">
        <v>276</v>
      </c>
      <c r="K882">
        <v>10.9</v>
      </c>
      <c r="L882" s="5">
        <v>48242.03</v>
      </c>
      <c r="M882" t="s">
        <v>293</v>
      </c>
      <c r="N882" t="s">
        <v>361</v>
      </c>
      <c r="O882" s="1">
        <v>4</v>
      </c>
      <c r="P882" s="1" t="str">
        <f>IFERROR(IF(ISNUMBER(Table1[[#This Row],[Safety_Rating2]]), REPT("★", Table1[[#This Row],[Safety_Rating2]]) &amp; REPT("☆", 5-Table1[[#This Row],[Safety_Rating2]]), "Unknown"), "Unknown")</f>
        <v>★★★★★</v>
      </c>
      <c r="Q882" s="1">
        <v>5</v>
      </c>
      <c r="R882">
        <v>15386</v>
      </c>
      <c r="S882">
        <v>5</v>
      </c>
      <c r="T882" s="7">
        <f t="shared" si="13"/>
        <v>742251873.57999992</v>
      </c>
      <c r="U882" s="3">
        <f>Table1[[#This Row],[Range_km]]/Table1[[#This Row],[Battery_Capacity_kWh]]</f>
        <v>11.656626506024095</v>
      </c>
      <c r="V882" s="4">
        <f>Table1[[#This Row],[Price_USD]]/Table1[[#This Row],[Range_km]]</f>
        <v>124.65640826873384</v>
      </c>
      <c r="W882" s="1" t="str">
        <f>_xlfn.IFS(Table1[[#This Row],[Price_USD]]&gt;80000,"Luxury", Table1[[#This Row],[Price_USD]]&gt;40000,"Premium",Table1[[#This Row],[Price_USD]]&lt;40000,"Budget")</f>
        <v>Premium</v>
      </c>
    </row>
    <row r="883" spans="3:23" x14ac:dyDescent="0.35">
      <c r="C883">
        <v>882</v>
      </c>
      <c r="D883" t="s">
        <v>38</v>
      </c>
      <c r="E883" t="s">
        <v>155</v>
      </c>
      <c r="F883">
        <v>2018</v>
      </c>
      <c r="G883" t="s">
        <v>256</v>
      </c>
      <c r="H883">
        <v>106.3</v>
      </c>
      <c r="I883">
        <v>175</v>
      </c>
      <c r="J883" t="s">
        <v>266</v>
      </c>
      <c r="K883">
        <v>1.6</v>
      </c>
      <c r="L883" s="5">
        <v>34725.4</v>
      </c>
      <c r="M883" t="s">
        <v>283</v>
      </c>
      <c r="N883" t="s">
        <v>372</v>
      </c>
      <c r="O883" s="1">
        <v>1</v>
      </c>
      <c r="P883" s="1" t="str">
        <f>IFERROR(IF(ISNUMBER(Table1[[#This Row],[Safety_Rating2]]), REPT("★", Table1[[#This Row],[Safety_Rating2]]) &amp; REPT("☆", 5-Table1[[#This Row],[Safety_Rating2]]), "Unknown"), "Unknown")</f>
        <v>★★★★☆</v>
      </c>
      <c r="Q883" s="1">
        <v>4</v>
      </c>
      <c r="R883">
        <v>14448</v>
      </c>
      <c r="S883">
        <v>5</v>
      </c>
      <c r="T883" s="7">
        <f t="shared" si="13"/>
        <v>501712579.20000005</v>
      </c>
      <c r="U883" s="3">
        <f>Table1[[#This Row],[Range_km]]/Table1[[#This Row],[Battery_Capacity_kWh]]</f>
        <v>1.6462841015992475</v>
      </c>
      <c r="V883" s="4">
        <f>Table1[[#This Row],[Price_USD]]/Table1[[#This Row],[Range_km]]</f>
        <v>198.43085714285715</v>
      </c>
      <c r="W883" s="1" t="str">
        <f>_xlfn.IFS(Table1[[#This Row],[Price_USD]]&gt;80000,"Luxury", Table1[[#This Row],[Price_USD]]&gt;40000,"Premium",Table1[[#This Row],[Price_USD]]&lt;40000,"Budget")</f>
        <v>Budget</v>
      </c>
    </row>
    <row r="884" spans="3:23" x14ac:dyDescent="0.35">
      <c r="C884">
        <v>883</v>
      </c>
      <c r="D884" t="s">
        <v>65</v>
      </c>
      <c r="E884" t="s">
        <v>173</v>
      </c>
      <c r="F884">
        <v>2022</v>
      </c>
      <c r="G884" t="s">
        <v>255</v>
      </c>
      <c r="H884">
        <v>22.6</v>
      </c>
      <c r="I884">
        <v>351</v>
      </c>
      <c r="J884" t="s">
        <v>279</v>
      </c>
      <c r="K884">
        <v>10.7</v>
      </c>
      <c r="L884" s="5">
        <v>148537.84</v>
      </c>
      <c r="M884" t="s">
        <v>310</v>
      </c>
      <c r="N884" t="s">
        <v>348</v>
      </c>
      <c r="O884" s="1">
        <v>4</v>
      </c>
      <c r="P884" s="1" t="str">
        <f>IFERROR(IF(ISNUMBER(Table1[[#This Row],[Safety_Rating2]]), REPT("★", Table1[[#This Row],[Safety_Rating2]]) &amp; REPT("☆", 5-Table1[[#This Row],[Safety_Rating2]]), "Unknown"), "Unknown")</f>
        <v>★★★☆☆</v>
      </c>
      <c r="Q884" s="1">
        <v>3</v>
      </c>
      <c r="R884">
        <v>3636</v>
      </c>
      <c r="S884">
        <v>5</v>
      </c>
      <c r="T884" s="7">
        <f t="shared" si="13"/>
        <v>540083586.24000001</v>
      </c>
      <c r="U884" s="3">
        <f>Table1[[#This Row],[Range_km]]/Table1[[#This Row],[Battery_Capacity_kWh]]</f>
        <v>15.530973451327432</v>
      </c>
      <c r="V884" s="4">
        <f>Table1[[#This Row],[Price_USD]]/Table1[[#This Row],[Range_km]]</f>
        <v>423.18472934472936</v>
      </c>
      <c r="W884" s="1" t="str">
        <f>_xlfn.IFS(Table1[[#This Row],[Price_USD]]&gt;80000,"Luxury", Table1[[#This Row],[Price_USD]]&gt;40000,"Premium",Table1[[#This Row],[Price_USD]]&lt;40000,"Budget")</f>
        <v>Luxury</v>
      </c>
    </row>
    <row r="885" spans="3:23" x14ac:dyDescent="0.35">
      <c r="C885">
        <v>884</v>
      </c>
      <c r="D885" t="s">
        <v>36</v>
      </c>
      <c r="E885" t="s">
        <v>147</v>
      </c>
      <c r="F885">
        <v>2020</v>
      </c>
      <c r="G885" t="s">
        <v>263</v>
      </c>
      <c r="H885">
        <v>112.5</v>
      </c>
      <c r="I885">
        <v>585</v>
      </c>
      <c r="J885" t="s">
        <v>280</v>
      </c>
      <c r="K885">
        <v>4.5999999999999996</v>
      </c>
      <c r="L885" s="5">
        <v>148028.51</v>
      </c>
      <c r="M885" t="s">
        <v>321</v>
      </c>
      <c r="N885" t="s">
        <v>359</v>
      </c>
      <c r="O885" s="1">
        <v>4</v>
      </c>
      <c r="P885" s="1" t="str">
        <f>IFERROR(IF(ISNUMBER(Table1[[#This Row],[Safety_Rating2]]), REPT("★", Table1[[#This Row],[Safety_Rating2]]) &amp; REPT("☆", 5-Table1[[#This Row],[Safety_Rating2]]), "Unknown"), "Unknown")</f>
        <v>★★★★☆</v>
      </c>
      <c r="Q885" s="1">
        <v>4</v>
      </c>
      <c r="R885">
        <v>6292</v>
      </c>
      <c r="S885">
        <v>5</v>
      </c>
      <c r="T885" s="7">
        <f t="shared" si="13"/>
        <v>931395384.92000008</v>
      </c>
      <c r="U885" s="3">
        <f>Table1[[#This Row],[Range_km]]/Table1[[#This Row],[Battery_Capacity_kWh]]</f>
        <v>5.2</v>
      </c>
      <c r="V885" s="4">
        <f>Table1[[#This Row],[Price_USD]]/Table1[[#This Row],[Range_km]]</f>
        <v>253.04018803418805</v>
      </c>
      <c r="W885" s="1" t="str">
        <f>_xlfn.IFS(Table1[[#This Row],[Price_USD]]&gt;80000,"Luxury", Table1[[#This Row],[Price_USD]]&gt;40000,"Premium",Table1[[#This Row],[Price_USD]]&lt;40000,"Budget")</f>
        <v>Luxury</v>
      </c>
    </row>
    <row r="886" spans="3:23" x14ac:dyDescent="0.35">
      <c r="C886">
        <v>885</v>
      </c>
      <c r="D886" t="s">
        <v>38</v>
      </c>
      <c r="E886" t="s">
        <v>155</v>
      </c>
      <c r="F886">
        <v>2015</v>
      </c>
      <c r="G886" t="s">
        <v>262</v>
      </c>
      <c r="H886">
        <v>61.4</v>
      </c>
      <c r="I886">
        <v>185</v>
      </c>
      <c r="J886" t="s">
        <v>267</v>
      </c>
      <c r="K886">
        <v>8</v>
      </c>
      <c r="L886" s="5">
        <v>114061.79</v>
      </c>
      <c r="M886" t="s">
        <v>316</v>
      </c>
      <c r="N886" t="s">
        <v>374</v>
      </c>
      <c r="O886" s="1">
        <v>2</v>
      </c>
      <c r="P886" s="1" t="str">
        <f>IFERROR(IF(ISNUMBER(Table1[[#This Row],[Safety_Rating2]]), REPT("★", Table1[[#This Row],[Safety_Rating2]]) &amp; REPT("☆", 5-Table1[[#This Row],[Safety_Rating2]]), "Unknown"), "Unknown")</f>
        <v>★★★★★</v>
      </c>
      <c r="Q886" s="1">
        <v>5</v>
      </c>
      <c r="R886">
        <v>15010</v>
      </c>
      <c r="S886">
        <v>5</v>
      </c>
      <c r="T886" s="7">
        <f t="shared" si="13"/>
        <v>1712067467.8999999</v>
      </c>
      <c r="U886" s="3">
        <f>Table1[[#This Row],[Range_km]]/Table1[[#This Row],[Battery_Capacity_kWh]]</f>
        <v>3.0130293159609121</v>
      </c>
      <c r="V886" s="4">
        <f>Table1[[#This Row],[Price_USD]]/Table1[[#This Row],[Range_km]]</f>
        <v>616.5502162162162</v>
      </c>
      <c r="W886" s="1" t="str">
        <f>_xlfn.IFS(Table1[[#This Row],[Price_USD]]&gt;80000,"Luxury", Table1[[#This Row],[Price_USD]]&gt;40000,"Premium",Table1[[#This Row],[Price_USD]]&lt;40000,"Budget")</f>
        <v>Luxury</v>
      </c>
    </row>
    <row r="887" spans="3:23" x14ac:dyDescent="0.35">
      <c r="C887">
        <v>886</v>
      </c>
      <c r="D887" t="s">
        <v>55</v>
      </c>
      <c r="E887" t="s">
        <v>229</v>
      </c>
      <c r="F887">
        <v>2023</v>
      </c>
      <c r="G887" t="s">
        <v>258</v>
      </c>
      <c r="H887">
        <v>37</v>
      </c>
      <c r="I887">
        <v>600</v>
      </c>
      <c r="J887" t="s">
        <v>275</v>
      </c>
      <c r="K887">
        <v>8.9</v>
      </c>
      <c r="L887" s="5">
        <v>32305.46</v>
      </c>
      <c r="M887" t="s">
        <v>283</v>
      </c>
      <c r="N887" t="s">
        <v>343</v>
      </c>
      <c r="O887" s="1">
        <v>3</v>
      </c>
      <c r="P887" s="1" t="str">
        <f>IFERROR(IF(ISNUMBER(Table1[[#This Row],[Safety_Rating2]]), REPT("★", Table1[[#This Row],[Safety_Rating2]]) &amp; REPT("☆", 5-Table1[[#This Row],[Safety_Rating2]]), "Unknown"), "Unknown")</f>
        <v>★★★★☆</v>
      </c>
      <c r="Q887" s="1">
        <v>4</v>
      </c>
      <c r="R887">
        <v>12292</v>
      </c>
      <c r="S887">
        <v>4</v>
      </c>
      <c r="T887" s="7">
        <f t="shared" si="13"/>
        <v>397098714.31999999</v>
      </c>
      <c r="U887" s="3">
        <f>Table1[[#This Row],[Range_km]]/Table1[[#This Row],[Battery_Capacity_kWh]]</f>
        <v>16.216216216216218</v>
      </c>
      <c r="V887" s="4">
        <f>Table1[[#This Row],[Price_USD]]/Table1[[#This Row],[Range_km]]</f>
        <v>53.842433333333332</v>
      </c>
      <c r="W887" s="1" t="str">
        <f>_xlfn.IFS(Table1[[#This Row],[Price_USD]]&gt;80000,"Luxury", Table1[[#This Row],[Price_USD]]&gt;40000,"Premium",Table1[[#This Row],[Price_USD]]&lt;40000,"Budget")</f>
        <v>Budget</v>
      </c>
    </row>
    <row r="888" spans="3:23" x14ac:dyDescent="0.35">
      <c r="C888">
        <v>887</v>
      </c>
      <c r="D888" t="s">
        <v>52</v>
      </c>
      <c r="E888" t="s">
        <v>218</v>
      </c>
      <c r="F888">
        <v>2021</v>
      </c>
      <c r="G888" t="s">
        <v>253</v>
      </c>
      <c r="H888">
        <v>111.9</v>
      </c>
      <c r="I888">
        <v>167</v>
      </c>
      <c r="J888" t="s">
        <v>279</v>
      </c>
      <c r="K888">
        <v>8.8000000000000007</v>
      </c>
      <c r="L888" s="5">
        <v>96285.92</v>
      </c>
      <c r="M888" t="s">
        <v>321</v>
      </c>
      <c r="N888" t="s">
        <v>375</v>
      </c>
      <c r="O888" s="1">
        <v>3</v>
      </c>
      <c r="P888" s="1" t="str">
        <f>IFERROR(IF(ISNUMBER(Table1[[#This Row],[Safety_Rating2]]), REPT("★", Table1[[#This Row],[Safety_Rating2]]) &amp; REPT("☆", 5-Table1[[#This Row],[Safety_Rating2]]), "Unknown"), "Unknown")</f>
        <v>Unknown</v>
      </c>
      <c r="Q888" s="2" t="s">
        <v>376</v>
      </c>
      <c r="R888">
        <v>10440</v>
      </c>
      <c r="S888">
        <v>5</v>
      </c>
      <c r="T888" s="7">
        <f t="shared" si="13"/>
        <v>1005225004.8</v>
      </c>
      <c r="U888" s="3">
        <f>Table1[[#This Row],[Range_km]]/Table1[[#This Row],[Battery_Capacity_kWh]]</f>
        <v>1.4924039320822162</v>
      </c>
      <c r="V888" s="4">
        <f>Table1[[#This Row],[Price_USD]]/Table1[[#This Row],[Range_km]]</f>
        <v>576.56239520958081</v>
      </c>
      <c r="W888" s="1" t="str">
        <f>_xlfn.IFS(Table1[[#This Row],[Price_USD]]&gt;80000,"Luxury", Table1[[#This Row],[Price_USD]]&gt;40000,"Premium",Table1[[#This Row],[Price_USD]]&lt;40000,"Budget")</f>
        <v>Luxury</v>
      </c>
    </row>
    <row r="889" spans="3:23" x14ac:dyDescent="0.35">
      <c r="C889">
        <v>888</v>
      </c>
      <c r="D889" t="s">
        <v>26</v>
      </c>
      <c r="E889" t="s">
        <v>79</v>
      </c>
      <c r="F889">
        <v>2017</v>
      </c>
      <c r="G889" t="s">
        <v>264</v>
      </c>
      <c r="H889">
        <v>119.1</v>
      </c>
      <c r="I889">
        <v>224</v>
      </c>
      <c r="J889" t="s">
        <v>280</v>
      </c>
      <c r="K889">
        <v>2.5</v>
      </c>
      <c r="L889" s="5">
        <v>37795.1</v>
      </c>
      <c r="M889" t="s">
        <v>290</v>
      </c>
      <c r="N889" t="s">
        <v>345</v>
      </c>
      <c r="O889" s="1">
        <v>0</v>
      </c>
      <c r="P889" s="1" t="str">
        <f>IFERROR(IF(ISNUMBER(Table1[[#This Row],[Safety_Rating2]]), REPT("★", Table1[[#This Row],[Safety_Rating2]]) &amp; REPT("☆", 5-Table1[[#This Row],[Safety_Rating2]]), "Unknown"), "Unknown")</f>
        <v>Unknown</v>
      </c>
      <c r="Q889" s="2" t="s">
        <v>376</v>
      </c>
      <c r="R889">
        <v>11178</v>
      </c>
      <c r="S889">
        <v>5</v>
      </c>
      <c r="T889" s="7">
        <f t="shared" si="13"/>
        <v>422473627.80000001</v>
      </c>
      <c r="U889" s="3">
        <f>Table1[[#This Row],[Range_km]]/Table1[[#This Row],[Battery_Capacity_kWh]]</f>
        <v>1.8807724601175484</v>
      </c>
      <c r="V889" s="4">
        <f>Table1[[#This Row],[Price_USD]]/Table1[[#This Row],[Range_km]]</f>
        <v>168.72812500000001</v>
      </c>
      <c r="W889" s="1" t="str">
        <f>_xlfn.IFS(Table1[[#This Row],[Price_USD]]&gt;80000,"Luxury", Table1[[#This Row],[Price_USD]]&gt;40000,"Premium",Table1[[#This Row],[Price_USD]]&lt;40000,"Budget")</f>
        <v>Budget</v>
      </c>
    </row>
    <row r="890" spans="3:23" x14ac:dyDescent="0.35">
      <c r="C890">
        <v>889</v>
      </c>
      <c r="D890" t="s">
        <v>19</v>
      </c>
      <c r="E890" t="s">
        <v>126</v>
      </c>
      <c r="F890">
        <v>2024</v>
      </c>
      <c r="G890" t="s">
        <v>257</v>
      </c>
      <c r="H890">
        <v>145.5</v>
      </c>
      <c r="I890">
        <v>596</v>
      </c>
      <c r="J890" t="s">
        <v>266</v>
      </c>
      <c r="K890">
        <v>7.8</v>
      </c>
      <c r="L890" s="5">
        <v>69708.08</v>
      </c>
      <c r="M890" t="s">
        <v>302</v>
      </c>
      <c r="N890" t="s">
        <v>349</v>
      </c>
      <c r="O890" s="1">
        <v>0</v>
      </c>
      <c r="P890" s="1" t="str">
        <f>IFERROR(IF(ISNUMBER(Table1[[#This Row],[Safety_Rating2]]), REPT("★", Table1[[#This Row],[Safety_Rating2]]) &amp; REPT("☆", 5-Table1[[#This Row],[Safety_Rating2]]), "Unknown"), "Unknown")</f>
        <v>★★★★★</v>
      </c>
      <c r="Q890" s="1">
        <v>5</v>
      </c>
      <c r="R890">
        <v>2659</v>
      </c>
      <c r="S890">
        <v>3</v>
      </c>
      <c r="T890" s="7">
        <f t="shared" si="13"/>
        <v>185353784.72</v>
      </c>
      <c r="U890" s="3">
        <f>Table1[[#This Row],[Range_km]]/Table1[[#This Row],[Battery_Capacity_kWh]]</f>
        <v>4.0962199312714773</v>
      </c>
      <c r="V890" s="4">
        <f>Table1[[#This Row],[Price_USD]]/Table1[[#This Row],[Range_km]]</f>
        <v>116.95986577181209</v>
      </c>
      <c r="W890" s="1" t="str">
        <f>_xlfn.IFS(Table1[[#This Row],[Price_USD]]&gt;80000,"Luxury", Table1[[#This Row],[Price_USD]]&gt;40000,"Premium",Table1[[#This Row],[Price_USD]]&lt;40000,"Budget")</f>
        <v>Premium</v>
      </c>
    </row>
    <row r="891" spans="3:23" x14ac:dyDescent="0.35">
      <c r="C891">
        <v>890</v>
      </c>
      <c r="D891" t="s">
        <v>55</v>
      </c>
      <c r="E891" t="s">
        <v>128</v>
      </c>
      <c r="F891">
        <v>2015</v>
      </c>
      <c r="G891" t="s">
        <v>253</v>
      </c>
      <c r="H891">
        <v>122.9</v>
      </c>
      <c r="I891">
        <v>219</v>
      </c>
      <c r="J891" t="s">
        <v>277</v>
      </c>
      <c r="K891">
        <v>1.1000000000000001</v>
      </c>
      <c r="L891" s="5">
        <v>39529.43</v>
      </c>
      <c r="M891" t="s">
        <v>307</v>
      </c>
      <c r="N891" t="s">
        <v>356</v>
      </c>
      <c r="O891" s="1">
        <v>1</v>
      </c>
      <c r="P891" s="1" t="str">
        <f>IFERROR(IF(ISNUMBER(Table1[[#This Row],[Safety_Rating2]]), REPT("★", Table1[[#This Row],[Safety_Rating2]]) &amp; REPT("☆", 5-Table1[[#This Row],[Safety_Rating2]]), "Unknown"), "Unknown")</f>
        <v>★★★★★</v>
      </c>
      <c r="Q891" s="1">
        <v>5</v>
      </c>
      <c r="R891">
        <v>6096</v>
      </c>
      <c r="S891">
        <v>4</v>
      </c>
      <c r="T891" s="7">
        <f t="shared" si="13"/>
        <v>240971405.28</v>
      </c>
      <c r="U891" s="3">
        <f>Table1[[#This Row],[Range_km]]/Table1[[#This Row],[Battery_Capacity_kWh]]</f>
        <v>1.7819365337672903</v>
      </c>
      <c r="V891" s="4">
        <f>Table1[[#This Row],[Price_USD]]/Table1[[#This Row],[Range_km]]</f>
        <v>180.4996803652968</v>
      </c>
      <c r="W891" s="1" t="str">
        <f>_xlfn.IFS(Table1[[#This Row],[Price_USD]]&gt;80000,"Luxury", Table1[[#This Row],[Price_USD]]&gt;40000,"Premium",Table1[[#This Row],[Price_USD]]&lt;40000,"Budget")</f>
        <v>Budget</v>
      </c>
    </row>
    <row r="892" spans="3:23" x14ac:dyDescent="0.35">
      <c r="C892">
        <v>891</v>
      </c>
      <c r="D892" t="s">
        <v>49</v>
      </c>
      <c r="E892" t="s">
        <v>228</v>
      </c>
      <c r="F892">
        <v>2022</v>
      </c>
      <c r="G892" t="s">
        <v>260</v>
      </c>
      <c r="H892">
        <v>86</v>
      </c>
      <c r="I892">
        <v>140</v>
      </c>
      <c r="J892" t="s">
        <v>276</v>
      </c>
      <c r="K892">
        <v>11.7</v>
      </c>
      <c r="L892" s="5">
        <v>61591.39</v>
      </c>
      <c r="M892" t="s">
        <v>281</v>
      </c>
      <c r="N892" t="s">
        <v>368</v>
      </c>
      <c r="O892" s="1">
        <v>5</v>
      </c>
      <c r="P892" s="1" t="str">
        <f>IFERROR(IF(ISNUMBER(Table1[[#This Row],[Safety_Rating2]]), REPT("★", Table1[[#This Row],[Safety_Rating2]]) &amp; REPT("☆", 5-Table1[[#This Row],[Safety_Rating2]]), "Unknown"), "Unknown")</f>
        <v>★★★☆☆</v>
      </c>
      <c r="Q892" s="1">
        <v>3</v>
      </c>
      <c r="R892">
        <v>6129</v>
      </c>
      <c r="S892">
        <v>4</v>
      </c>
      <c r="T892" s="7">
        <f t="shared" si="13"/>
        <v>377493629.31</v>
      </c>
      <c r="U892" s="3">
        <f>Table1[[#This Row],[Range_km]]/Table1[[#This Row],[Battery_Capacity_kWh]]</f>
        <v>1.6279069767441861</v>
      </c>
      <c r="V892" s="4">
        <f>Table1[[#This Row],[Price_USD]]/Table1[[#This Row],[Range_km]]</f>
        <v>439.93849999999998</v>
      </c>
      <c r="W892" s="1" t="str">
        <f>_xlfn.IFS(Table1[[#This Row],[Price_USD]]&gt;80000,"Luxury", Table1[[#This Row],[Price_USD]]&gt;40000,"Premium",Table1[[#This Row],[Price_USD]]&lt;40000,"Budget")</f>
        <v>Premium</v>
      </c>
    </row>
    <row r="893" spans="3:23" x14ac:dyDescent="0.35">
      <c r="C893">
        <v>892</v>
      </c>
      <c r="D893" t="s">
        <v>23</v>
      </c>
      <c r="E893" t="s">
        <v>76</v>
      </c>
      <c r="F893">
        <v>2017</v>
      </c>
      <c r="G893" t="s">
        <v>253</v>
      </c>
      <c r="H893">
        <v>102.6</v>
      </c>
      <c r="I893">
        <v>403</v>
      </c>
      <c r="J893" t="s">
        <v>273</v>
      </c>
      <c r="K893">
        <v>7.4</v>
      </c>
      <c r="L893" s="5">
        <v>90798.53</v>
      </c>
      <c r="M893" t="s">
        <v>315</v>
      </c>
      <c r="N893" t="s">
        <v>357</v>
      </c>
      <c r="O893" s="1">
        <v>2</v>
      </c>
      <c r="P893" s="1" t="str">
        <f>IFERROR(IF(ISNUMBER(Table1[[#This Row],[Safety_Rating2]]), REPT("★", Table1[[#This Row],[Safety_Rating2]]) &amp; REPT("☆", 5-Table1[[#This Row],[Safety_Rating2]]), "Unknown"), "Unknown")</f>
        <v>★★★★★</v>
      </c>
      <c r="Q893" s="1">
        <v>5</v>
      </c>
      <c r="R893">
        <v>8246</v>
      </c>
      <c r="S893">
        <v>4</v>
      </c>
      <c r="T893" s="7">
        <f t="shared" si="13"/>
        <v>748724678.38</v>
      </c>
      <c r="U893" s="3">
        <f>Table1[[#This Row],[Range_km]]/Table1[[#This Row],[Battery_Capacity_kWh]]</f>
        <v>3.9278752436647175</v>
      </c>
      <c r="V893" s="4">
        <f>Table1[[#This Row],[Price_USD]]/Table1[[#This Row],[Range_km]]</f>
        <v>225.30652605459056</v>
      </c>
      <c r="W893" s="1" t="str">
        <f>_xlfn.IFS(Table1[[#This Row],[Price_USD]]&gt;80000,"Luxury", Table1[[#This Row],[Price_USD]]&gt;40000,"Premium",Table1[[#This Row],[Price_USD]]&lt;40000,"Budget")</f>
        <v>Luxury</v>
      </c>
    </row>
    <row r="894" spans="3:23" x14ac:dyDescent="0.35">
      <c r="C894">
        <v>893</v>
      </c>
      <c r="D894" t="s">
        <v>23</v>
      </c>
      <c r="E894" t="s">
        <v>76</v>
      </c>
      <c r="F894">
        <v>2016</v>
      </c>
      <c r="G894" t="s">
        <v>258</v>
      </c>
      <c r="H894">
        <v>28.2</v>
      </c>
      <c r="I894">
        <v>276</v>
      </c>
      <c r="J894" t="s">
        <v>267</v>
      </c>
      <c r="K894">
        <v>7.6</v>
      </c>
      <c r="L894" s="5">
        <v>128124.42</v>
      </c>
      <c r="M894" t="s">
        <v>306</v>
      </c>
      <c r="N894" t="s">
        <v>374</v>
      </c>
      <c r="O894" s="2" t="s">
        <v>376</v>
      </c>
      <c r="P894" s="1" t="str">
        <f>IFERROR(IF(ISNUMBER(Table1[[#This Row],[Safety_Rating2]]), REPT("★", Table1[[#This Row],[Safety_Rating2]]) &amp; REPT("☆", 5-Table1[[#This Row],[Safety_Rating2]]), "Unknown"), "Unknown")</f>
        <v>Unknown</v>
      </c>
      <c r="Q894" s="2" t="s">
        <v>376</v>
      </c>
      <c r="R894">
        <v>19272</v>
      </c>
      <c r="S894">
        <v>4</v>
      </c>
      <c r="T894" s="7">
        <f t="shared" si="13"/>
        <v>2469213822.2399998</v>
      </c>
      <c r="U894" s="3">
        <f>Table1[[#This Row],[Range_km]]/Table1[[#This Row],[Battery_Capacity_kWh]]</f>
        <v>9.787234042553191</v>
      </c>
      <c r="V894" s="4">
        <f>Table1[[#This Row],[Price_USD]]/Table1[[#This Row],[Range_km]]</f>
        <v>464.21891304347827</v>
      </c>
      <c r="W894" s="1" t="str">
        <f>_xlfn.IFS(Table1[[#This Row],[Price_USD]]&gt;80000,"Luxury", Table1[[#This Row],[Price_USD]]&gt;40000,"Premium",Table1[[#This Row],[Price_USD]]&lt;40000,"Budget")</f>
        <v>Luxury</v>
      </c>
    </row>
    <row r="895" spans="3:23" x14ac:dyDescent="0.35">
      <c r="C895">
        <v>894</v>
      </c>
      <c r="D895" t="s">
        <v>41</v>
      </c>
      <c r="E895" t="s">
        <v>100</v>
      </c>
      <c r="F895">
        <v>2024</v>
      </c>
      <c r="G895" t="s">
        <v>263</v>
      </c>
      <c r="H895">
        <v>114.5</v>
      </c>
      <c r="I895">
        <v>263</v>
      </c>
      <c r="J895" t="s">
        <v>266</v>
      </c>
      <c r="K895">
        <v>4.5999999999999996</v>
      </c>
      <c r="L895" s="5">
        <v>127315.84</v>
      </c>
      <c r="M895" t="s">
        <v>310</v>
      </c>
      <c r="N895" t="s">
        <v>373</v>
      </c>
      <c r="O895" s="1">
        <v>3</v>
      </c>
      <c r="P895" s="1" t="str">
        <f>IFERROR(IF(ISNUMBER(Table1[[#This Row],[Safety_Rating2]]), REPT("★", Table1[[#This Row],[Safety_Rating2]]) &amp; REPT("☆", 5-Table1[[#This Row],[Safety_Rating2]]), "Unknown"), "Unknown")</f>
        <v>★★★☆☆</v>
      </c>
      <c r="Q895" s="1">
        <v>3</v>
      </c>
      <c r="R895">
        <v>7474</v>
      </c>
      <c r="S895">
        <v>5</v>
      </c>
      <c r="T895" s="7">
        <f t="shared" si="13"/>
        <v>951558588.15999997</v>
      </c>
      <c r="U895" s="3">
        <f>Table1[[#This Row],[Range_km]]/Table1[[#This Row],[Battery_Capacity_kWh]]</f>
        <v>2.2969432314410478</v>
      </c>
      <c r="V895" s="4">
        <f>Table1[[#This Row],[Price_USD]]/Table1[[#This Row],[Range_km]]</f>
        <v>484.09064638783269</v>
      </c>
      <c r="W895" s="1" t="str">
        <f>_xlfn.IFS(Table1[[#This Row],[Price_USD]]&gt;80000,"Luxury", Table1[[#This Row],[Price_USD]]&gt;40000,"Premium",Table1[[#This Row],[Price_USD]]&lt;40000,"Budget")</f>
        <v>Luxury</v>
      </c>
    </row>
    <row r="896" spans="3:23" x14ac:dyDescent="0.35">
      <c r="C896">
        <v>895</v>
      </c>
      <c r="D896" t="s">
        <v>58</v>
      </c>
      <c r="E896" t="s">
        <v>238</v>
      </c>
      <c r="F896">
        <v>2020</v>
      </c>
      <c r="G896" t="s">
        <v>253</v>
      </c>
      <c r="H896">
        <v>80.400000000000006</v>
      </c>
      <c r="I896">
        <v>336</v>
      </c>
      <c r="J896" t="s">
        <v>270</v>
      </c>
      <c r="K896">
        <v>11.1</v>
      </c>
      <c r="L896" s="5">
        <v>131577.79</v>
      </c>
      <c r="M896" t="s">
        <v>329</v>
      </c>
      <c r="N896" t="s">
        <v>340</v>
      </c>
      <c r="O896" s="1">
        <v>3</v>
      </c>
      <c r="P896" s="1" t="str">
        <f>IFERROR(IF(ISNUMBER(Table1[[#This Row],[Safety_Rating2]]), REPT("★", Table1[[#This Row],[Safety_Rating2]]) &amp; REPT("☆", 5-Table1[[#This Row],[Safety_Rating2]]), "Unknown"), "Unknown")</f>
        <v>★★★★☆</v>
      </c>
      <c r="Q896" s="1">
        <v>4</v>
      </c>
      <c r="R896">
        <v>13749</v>
      </c>
      <c r="S896">
        <v>3</v>
      </c>
      <c r="T896" s="7">
        <f t="shared" si="13"/>
        <v>1809063034.71</v>
      </c>
      <c r="U896" s="3">
        <f>Table1[[#This Row],[Range_km]]/Table1[[#This Row],[Battery_Capacity_kWh]]</f>
        <v>4.1791044776119399</v>
      </c>
      <c r="V896" s="4">
        <f>Table1[[#This Row],[Price_USD]]/Table1[[#This Row],[Range_km]]</f>
        <v>391.60056547619052</v>
      </c>
      <c r="W896" s="1" t="str">
        <f>_xlfn.IFS(Table1[[#This Row],[Price_USD]]&gt;80000,"Luxury", Table1[[#This Row],[Price_USD]]&gt;40000,"Premium",Table1[[#This Row],[Price_USD]]&lt;40000,"Budget")</f>
        <v>Luxury</v>
      </c>
    </row>
    <row r="897" spans="3:23" x14ac:dyDescent="0.35">
      <c r="C897">
        <v>896</v>
      </c>
      <c r="D897" t="s">
        <v>25</v>
      </c>
      <c r="E897" t="s">
        <v>145</v>
      </c>
      <c r="F897">
        <v>2020</v>
      </c>
      <c r="G897" t="s">
        <v>253</v>
      </c>
      <c r="H897">
        <v>148.69999999999999</v>
      </c>
      <c r="I897">
        <v>423</v>
      </c>
      <c r="J897" t="s">
        <v>265</v>
      </c>
      <c r="K897">
        <v>5.0999999999999996</v>
      </c>
      <c r="L897" s="5">
        <v>31674.02</v>
      </c>
      <c r="M897" t="s">
        <v>295</v>
      </c>
      <c r="N897" t="s">
        <v>346</v>
      </c>
      <c r="O897" s="1">
        <v>1</v>
      </c>
      <c r="P897" s="1" t="str">
        <f>IFERROR(IF(ISNUMBER(Table1[[#This Row],[Safety_Rating2]]), REPT("★", Table1[[#This Row],[Safety_Rating2]]) &amp; REPT("☆", 5-Table1[[#This Row],[Safety_Rating2]]), "Unknown"), "Unknown")</f>
        <v>Unknown</v>
      </c>
      <c r="Q897" s="2" t="s">
        <v>376</v>
      </c>
      <c r="R897">
        <v>15475</v>
      </c>
      <c r="S897">
        <v>3</v>
      </c>
      <c r="T897" s="7">
        <f t="shared" si="13"/>
        <v>490155459.5</v>
      </c>
      <c r="U897" s="3">
        <f>Table1[[#This Row],[Range_km]]/Table1[[#This Row],[Battery_Capacity_kWh]]</f>
        <v>2.8446536650975118</v>
      </c>
      <c r="V897" s="4">
        <f>Table1[[#This Row],[Price_USD]]/Table1[[#This Row],[Range_km]]</f>
        <v>74.87947990543735</v>
      </c>
      <c r="W897" s="1" t="str">
        <f>_xlfn.IFS(Table1[[#This Row],[Price_USD]]&gt;80000,"Luxury", Table1[[#This Row],[Price_USD]]&gt;40000,"Premium",Table1[[#This Row],[Price_USD]]&lt;40000,"Budget")</f>
        <v>Budget</v>
      </c>
    </row>
    <row r="898" spans="3:23" x14ac:dyDescent="0.35">
      <c r="C898">
        <v>897</v>
      </c>
      <c r="D898" t="s">
        <v>38</v>
      </c>
      <c r="E898" t="s">
        <v>96</v>
      </c>
      <c r="F898">
        <v>2018</v>
      </c>
      <c r="G898" t="s">
        <v>258</v>
      </c>
      <c r="H898">
        <v>84.7</v>
      </c>
      <c r="I898">
        <v>181</v>
      </c>
      <c r="J898" t="s">
        <v>273</v>
      </c>
      <c r="K898">
        <v>10</v>
      </c>
      <c r="L898" s="5">
        <v>132457.76</v>
      </c>
      <c r="M898" t="s">
        <v>288</v>
      </c>
      <c r="N898" t="s">
        <v>363</v>
      </c>
      <c r="O898" s="1">
        <v>4</v>
      </c>
      <c r="P898" s="1" t="str">
        <f>IFERROR(IF(ISNUMBER(Table1[[#This Row],[Safety_Rating2]]), REPT("★", Table1[[#This Row],[Safety_Rating2]]) &amp; REPT("☆", 5-Table1[[#This Row],[Safety_Rating2]]), "Unknown"), "Unknown")</f>
        <v>★★★☆☆</v>
      </c>
      <c r="Q898" s="1">
        <v>3</v>
      </c>
      <c r="R898">
        <v>15969</v>
      </c>
      <c r="S898">
        <v>5</v>
      </c>
      <c r="T898" s="7">
        <f t="shared" ref="T898:T961" si="14">L898*R898</f>
        <v>2115217969.4400001</v>
      </c>
      <c r="U898" s="3">
        <f>Table1[[#This Row],[Range_km]]/Table1[[#This Row],[Battery_Capacity_kWh]]</f>
        <v>2.1369539551357732</v>
      </c>
      <c r="V898" s="4">
        <f>Table1[[#This Row],[Price_USD]]/Table1[[#This Row],[Range_km]]</f>
        <v>731.81082872928187</v>
      </c>
      <c r="W898" s="1" t="str">
        <f>_xlfn.IFS(Table1[[#This Row],[Price_USD]]&gt;80000,"Luxury", Table1[[#This Row],[Price_USD]]&gt;40000,"Premium",Table1[[#This Row],[Price_USD]]&lt;40000,"Budget")</f>
        <v>Luxury</v>
      </c>
    </row>
    <row r="899" spans="3:23" x14ac:dyDescent="0.35">
      <c r="C899">
        <v>898</v>
      </c>
      <c r="D899" t="s">
        <v>28</v>
      </c>
      <c r="E899" t="s">
        <v>233</v>
      </c>
      <c r="F899">
        <v>2016</v>
      </c>
      <c r="G899" t="s">
        <v>256</v>
      </c>
      <c r="H899">
        <v>143.9</v>
      </c>
      <c r="I899">
        <v>461</v>
      </c>
      <c r="J899" t="s">
        <v>271</v>
      </c>
      <c r="K899">
        <v>7.5</v>
      </c>
      <c r="L899" s="5">
        <v>46977.34</v>
      </c>
      <c r="M899" t="s">
        <v>320</v>
      </c>
      <c r="N899" t="s">
        <v>373</v>
      </c>
      <c r="O899" s="1">
        <v>3</v>
      </c>
      <c r="P899" s="1" t="str">
        <f>IFERROR(IF(ISNUMBER(Table1[[#This Row],[Safety_Rating2]]), REPT("★", Table1[[#This Row],[Safety_Rating2]]) &amp; REPT("☆", 5-Table1[[#This Row],[Safety_Rating2]]), "Unknown"), "Unknown")</f>
        <v>★★★★★</v>
      </c>
      <c r="Q899" s="1">
        <v>5</v>
      </c>
      <c r="R899">
        <v>5197</v>
      </c>
      <c r="S899">
        <v>4</v>
      </c>
      <c r="T899" s="7">
        <f t="shared" si="14"/>
        <v>244141235.97999999</v>
      </c>
      <c r="U899" s="3">
        <f>Table1[[#This Row],[Range_km]]/Table1[[#This Row],[Battery_Capacity_kWh]]</f>
        <v>3.2036136205698402</v>
      </c>
      <c r="V899" s="4">
        <f>Table1[[#This Row],[Price_USD]]/Table1[[#This Row],[Range_km]]</f>
        <v>101.90312364425162</v>
      </c>
      <c r="W899" s="1" t="str">
        <f>_xlfn.IFS(Table1[[#This Row],[Price_USD]]&gt;80000,"Luxury", Table1[[#This Row],[Price_USD]]&gt;40000,"Premium",Table1[[#This Row],[Price_USD]]&lt;40000,"Budget")</f>
        <v>Premium</v>
      </c>
    </row>
    <row r="900" spans="3:23" x14ac:dyDescent="0.35">
      <c r="C900">
        <v>899</v>
      </c>
      <c r="D900" t="s">
        <v>16</v>
      </c>
      <c r="E900" t="s">
        <v>69</v>
      </c>
      <c r="F900">
        <v>2025</v>
      </c>
      <c r="G900" t="s">
        <v>259</v>
      </c>
      <c r="H900">
        <v>75.8</v>
      </c>
      <c r="I900">
        <v>162</v>
      </c>
      <c r="J900" t="s">
        <v>265</v>
      </c>
      <c r="K900">
        <v>6.6</v>
      </c>
      <c r="L900" s="5">
        <v>70931.67</v>
      </c>
      <c r="M900" t="s">
        <v>310</v>
      </c>
      <c r="N900" t="s">
        <v>362</v>
      </c>
      <c r="O900" s="1">
        <v>3</v>
      </c>
      <c r="P900" s="1" t="str">
        <f>IFERROR(IF(ISNUMBER(Table1[[#This Row],[Safety_Rating2]]), REPT("★", Table1[[#This Row],[Safety_Rating2]]) &amp; REPT("☆", 5-Table1[[#This Row],[Safety_Rating2]]), "Unknown"), "Unknown")</f>
        <v>★★★★☆</v>
      </c>
      <c r="Q900" s="1">
        <v>4</v>
      </c>
      <c r="R900">
        <v>8064</v>
      </c>
      <c r="S900">
        <v>3</v>
      </c>
      <c r="T900" s="7">
        <f t="shared" si="14"/>
        <v>571992986.88</v>
      </c>
      <c r="U900" s="3">
        <f>Table1[[#This Row],[Range_km]]/Table1[[#This Row],[Battery_Capacity_kWh]]</f>
        <v>2.1372031662269131</v>
      </c>
      <c r="V900" s="4">
        <f>Table1[[#This Row],[Price_USD]]/Table1[[#This Row],[Range_km]]</f>
        <v>437.84981481481481</v>
      </c>
      <c r="W900" s="1" t="str">
        <f>_xlfn.IFS(Table1[[#This Row],[Price_USD]]&gt;80000,"Luxury", Table1[[#This Row],[Price_USD]]&gt;40000,"Premium",Table1[[#This Row],[Price_USD]]&lt;40000,"Budget")</f>
        <v>Premium</v>
      </c>
    </row>
    <row r="901" spans="3:23" x14ac:dyDescent="0.35">
      <c r="C901">
        <v>900</v>
      </c>
      <c r="D901" t="s">
        <v>24</v>
      </c>
      <c r="E901" t="s">
        <v>77</v>
      </c>
      <c r="F901">
        <v>2020</v>
      </c>
      <c r="G901" t="s">
        <v>257</v>
      </c>
      <c r="H901">
        <v>139</v>
      </c>
      <c r="I901">
        <v>597</v>
      </c>
      <c r="J901" t="s">
        <v>271</v>
      </c>
      <c r="K901">
        <v>9.5</v>
      </c>
      <c r="L901" s="5">
        <v>96599.49</v>
      </c>
      <c r="M901" t="s">
        <v>290</v>
      </c>
      <c r="N901" t="s">
        <v>342</v>
      </c>
      <c r="O901" s="1">
        <v>1</v>
      </c>
      <c r="P901" s="1" t="str">
        <f>IFERROR(IF(ISNUMBER(Table1[[#This Row],[Safety_Rating2]]), REPT("★", Table1[[#This Row],[Safety_Rating2]]) &amp; REPT("☆", 5-Table1[[#This Row],[Safety_Rating2]]), "Unknown"), "Unknown")</f>
        <v>★★★★★</v>
      </c>
      <c r="Q901" s="1">
        <v>5</v>
      </c>
      <c r="R901">
        <v>7501</v>
      </c>
      <c r="S901">
        <v>5</v>
      </c>
      <c r="T901" s="7">
        <f t="shared" si="14"/>
        <v>724592774.49000001</v>
      </c>
      <c r="U901" s="3">
        <f>Table1[[#This Row],[Range_km]]/Table1[[#This Row],[Battery_Capacity_kWh]]</f>
        <v>4.2949640287769784</v>
      </c>
      <c r="V901" s="4">
        <f>Table1[[#This Row],[Price_USD]]/Table1[[#This Row],[Range_km]]</f>
        <v>161.80819095477389</v>
      </c>
      <c r="W901" s="1" t="str">
        <f>_xlfn.IFS(Table1[[#This Row],[Price_USD]]&gt;80000,"Luxury", Table1[[#This Row],[Price_USD]]&gt;40000,"Premium",Table1[[#This Row],[Price_USD]]&lt;40000,"Budget")</f>
        <v>Luxury</v>
      </c>
    </row>
    <row r="902" spans="3:23" x14ac:dyDescent="0.35">
      <c r="C902">
        <v>901</v>
      </c>
      <c r="D902" t="s">
        <v>21</v>
      </c>
      <c r="E902" t="s">
        <v>197</v>
      </c>
      <c r="F902">
        <v>2018</v>
      </c>
      <c r="G902" t="s">
        <v>262</v>
      </c>
      <c r="H902">
        <v>93.2</v>
      </c>
      <c r="I902">
        <v>555</v>
      </c>
      <c r="J902" t="s">
        <v>275</v>
      </c>
      <c r="K902">
        <v>4.0999999999999996</v>
      </c>
      <c r="L902" s="5">
        <v>135687.38</v>
      </c>
      <c r="M902" t="s">
        <v>283</v>
      </c>
      <c r="N902" t="s">
        <v>341</v>
      </c>
      <c r="O902" s="1">
        <v>0</v>
      </c>
      <c r="P902" s="1" t="str">
        <f>IFERROR(IF(ISNUMBER(Table1[[#This Row],[Safety_Rating2]]), REPT("★", Table1[[#This Row],[Safety_Rating2]]) &amp; REPT("☆", 5-Table1[[#This Row],[Safety_Rating2]]), "Unknown"), "Unknown")</f>
        <v>★★★★★</v>
      </c>
      <c r="Q902" s="1">
        <v>5</v>
      </c>
      <c r="R902">
        <v>8716</v>
      </c>
      <c r="S902">
        <v>3</v>
      </c>
      <c r="T902" s="7">
        <f t="shared" si="14"/>
        <v>1182651204.0799999</v>
      </c>
      <c r="U902" s="3">
        <f>Table1[[#This Row],[Range_km]]/Table1[[#This Row],[Battery_Capacity_kWh]]</f>
        <v>5.9549356223175964</v>
      </c>
      <c r="V902" s="4">
        <f>Table1[[#This Row],[Price_USD]]/Table1[[#This Row],[Range_km]]</f>
        <v>244.48176576576577</v>
      </c>
      <c r="W902" s="1" t="str">
        <f>_xlfn.IFS(Table1[[#This Row],[Price_USD]]&gt;80000,"Luxury", Table1[[#This Row],[Price_USD]]&gt;40000,"Premium",Table1[[#This Row],[Price_USD]]&lt;40000,"Budget")</f>
        <v>Luxury</v>
      </c>
    </row>
    <row r="903" spans="3:23" x14ac:dyDescent="0.35">
      <c r="C903">
        <v>902</v>
      </c>
      <c r="D903" t="s">
        <v>34</v>
      </c>
      <c r="E903" t="s">
        <v>92</v>
      </c>
      <c r="F903">
        <v>2018</v>
      </c>
      <c r="G903" t="s">
        <v>264</v>
      </c>
      <c r="H903">
        <v>120.1</v>
      </c>
      <c r="I903">
        <v>464</v>
      </c>
      <c r="J903" t="s">
        <v>265</v>
      </c>
      <c r="K903">
        <v>4.7</v>
      </c>
      <c r="L903" s="5">
        <v>123331.11</v>
      </c>
      <c r="M903" t="s">
        <v>308</v>
      </c>
      <c r="N903" t="s">
        <v>345</v>
      </c>
      <c r="O903" s="1">
        <v>0</v>
      </c>
      <c r="P903" s="1" t="str">
        <f>IFERROR(IF(ISNUMBER(Table1[[#This Row],[Safety_Rating2]]), REPT("★", Table1[[#This Row],[Safety_Rating2]]) &amp; REPT("☆", 5-Table1[[#This Row],[Safety_Rating2]]), "Unknown"), "Unknown")</f>
        <v>★★★★☆</v>
      </c>
      <c r="Q903" s="1">
        <v>4</v>
      </c>
      <c r="R903">
        <v>18411</v>
      </c>
      <c r="S903">
        <v>3</v>
      </c>
      <c r="T903" s="7">
        <f t="shared" si="14"/>
        <v>2270649066.21</v>
      </c>
      <c r="U903" s="3">
        <f>Table1[[#This Row],[Range_km]]/Table1[[#This Row],[Battery_Capacity_kWh]]</f>
        <v>3.8634471273938384</v>
      </c>
      <c r="V903" s="4">
        <f>Table1[[#This Row],[Price_USD]]/Table1[[#This Row],[Range_km]]</f>
        <v>265.79980603448274</v>
      </c>
      <c r="W903" s="1" t="str">
        <f>_xlfn.IFS(Table1[[#This Row],[Price_USD]]&gt;80000,"Luxury", Table1[[#This Row],[Price_USD]]&gt;40000,"Premium",Table1[[#This Row],[Price_USD]]&lt;40000,"Budget")</f>
        <v>Luxury</v>
      </c>
    </row>
    <row r="904" spans="3:23" x14ac:dyDescent="0.35">
      <c r="C904">
        <v>903</v>
      </c>
      <c r="D904" t="s">
        <v>47</v>
      </c>
      <c r="E904" t="s">
        <v>137</v>
      </c>
      <c r="F904">
        <v>2020</v>
      </c>
      <c r="G904" t="s">
        <v>262</v>
      </c>
      <c r="H904">
        <v>148.1</v>
      </c>
      <c r="I904">
        <v>409</v>
      </c>
      <c r="J904" t="s">
        <v>277</v>
      </c>
      <c r="K904">
        <v>10</v>
      </c>
      <c r="L904" s="5">
        <v>107500.99</v>
      </c>
      <c r="M904" t="s">
        <v>309</v>
      </c>
      <c r="N904" t="s">
        <v>360</v>
      </c>
      <c r="O904" s="2" t="s">
        <v>376</v>
      </c>
      <c r="P904" s="1" t="str">
        <f>IFERROR(IF(ISNUMBER(Table1[[#This Row],[Safety_Rating2]]), REPT("★", Table1[[#This Row],[Safety_Rating2]]) &amp; REPT("☆", 5-Table1[[#This Row],[Safety_Rating2]]), "Unknown"), "Unknown")</f>
        <v>★★★☆☆</v>
      </c>
      <c r="Q904" s="1">
        <v>3</v>
      </c>
      <c r="R904">
        <v>17154</v>
      </c>
      <c r="S904">
        <v>5</v>
      </c>
      <c r="T904" s="7">
        <f t="shared" si="14"/>
        <v>1844071982.46</v>
      </c>
      <c r="U904" s="3">
        <f>Table1[[#This Row],[Range_km]]/Table1[[#This Row],[Battery_Capacity_kWh]]</f>
        <v>2.7616475354490211</v>
      </c>
      <c r="V904" s="4">
        <f>Table1[[#This Row],[Price_USD]]/Table1[[#This Row],[Range_km]]</f>
        <v>262.83860635696823</v>
      </c>
      <c r="W904" s="1" t="str">
        <f>_xlfn.IFS(Table1[[#This Row],[Price_USD]]&gt;80000,"Luxury", Table1[[#This Row],[Price_USD]]&gt;40000,"Premium",Table1[[#This Row],[Price_USD]]&lt;40000,"Budget")</f>
        <v>Luxury</v>
      </c>
    </row>
    <row r="905" spans="3:23" x14ac:dyDescent="0.35">
      <c r="C905">
        <v>904</v>
      </c>
      <c r="D905" t="s">
        <v>49</v>
      </c>
      <c r="E905" t="s">
        <v>228</v>
      </c>
      <c r="F905">
        <v>2021</v>
      </c>
      <c r="G905" t="s">
        <v>253</v>
      </c>
      <c r="H905">
        <v>111.1</v>
      </c>
      <c r="I905">
        <v>536</v>
      </c>
      <c r="J905" t="s">
        <v>275</v>
      </c>
      <c r="K905">
        <v>3.9</v>
      </c>
      <c r="L905" s="5">
        <v>54508.800000000003</v>
      </c>
      <c r="M905" t="s">
        <v>315</v>
      </c>
      <c r="N905" t="s">
        <v>359</v>
      </c>
      <c r="O905" s="2" t="s">
        <v>376</v>
      </c>
      <c r="P905" s="1" t="str">
        <f>IFERROR(IF(ISNUMBER(Table1[[#This Row],[Safety_Rating2]]), REPT("★", Table1[[#This Row],[Safety_Rating2]]) &amp; REPT("☆", 5-Table1[[#This Row],[Safety_Rating2]]), "Unknown"), "Unknown")</f>
        <v>★★★★☆</v>
      </c>
      <c r="Q905" s="1">
        <v>4</v>
      </c>
      <c r="R905">
        <v>15235</v>
      </c>
      <c r="S905">
        <v>3</v>
      </c>
      <c r="T905" s="7">
        <f t="shared" si="14"/>
        <v>830441568</v>
      </c>
      <c r="U905" s="3">
        <f>Table1[[#This Row],[Range_km]]/Table1[[#This Row],[Battery_Capacity_kWh]]</f>
        <v>4.824482448244825</v>
      </c>
      <c r="V905" s="4">
        <f>Table1[[#This Row],[Price_USD]]/Table1[[#This Row],[Range_km]]</f>
        <v>101.6955223880597</v>
      </c>
      <c r="W905" s="1" t="str">
        <f>_xlfn.IFS(Table1[[#This Row],[Price_USD]]&gt;80000,"Luxury", Table1[[#This Row],[Price_USD]]&gt;40000,"Premium",Table1[[#This Row],[Price_USD]]&lt;40000,"Budget")</f>
        <v>Premium</v>
      </c>
    </row>
    <row r="906" spans="3:23" x14ac:dyDescent="0.35">
      <c r="C906">
        <v>905</v>
      </c>
      <c r="D906" t="s">
        <v>34</v>
      </c>
      <c r="E906" t="s">
        <v>87</v>
      </c>
      <c r="F906">
        <v>2021</v>
      </c>
      <c r="G906" t="s">
        <v>254</v>
      </c>
      <c r="H906">
        <v>40.4</v>
      </c>
      <c r="I906">
        <v>327</v>
      </c>
      <c r="J906" t="s">
        <v>270</v>
      </c>
      <c r="K906">
        <v>1.7</v>
      </c>
      <c r="L906" s="5">
        <v>62826.25</v>
      </c>
      <c r="M906" t="s">
        <v>288</v>
      </c>
      <c r="N906" t="s">
        <v>343</v>
      </c>
      <c r="O906" s="1">
        <v>3</v>
      </c>
      <c r="P906" s="1" t="str">
        <f>IFERROR(IF(ISNUMBER(Table1[[#This Row],[Safety_Rating2]]), REPT("★", Table1[[#This Row],[Safety_Rating2]]) &amp; REPT("☆", 5-Table1[[#This Row],[Safety_Rating2]]), "Unknown"), "Unknown")</f>
        <v>★★★★☆</v>
      </c>
      <c r="Q906" s="1">
        <v>4</v>
      </c>
      <c r="R906">
        <v>555</v>
      </c>
      <c r="S906">
        <v>3</v>
      </c>
      <c r="T906" s="7">
        <f t="shared" si="14"/>
        <v>34868568.75</v>
      </c>
      <c r="U906" s="3">
        <f>Table1[[#This Row],[Range_km]]/Table1[[#This Row],[Battery_Capacity_kWh]]</f>
        <v>8.0940594059405946</v>
      </c>
      <c r="V906" s="4">
        <f>Table1[[#This Row],[Price_USD]]/Table1[[#This Row],[Range_km]]</f>
        <v>192.12920489296636</v>
      </c>
      <c r="W906" s="1" t="str">
        <f>_xlfn.IFS(Table1[[#This Row],[Price_USD]]&gt;80000,"Luxury", Table1[[#This Row],[Price_USD]]&gt;40000,"Premium",Table1[[#This Row],[Price_USD]]&lt;40000,"Budget")</f>
        <v>Premium</v>
      </c>
    </row>
    <row r="907" spans="3:23" x14ac:dyDescent="0.35">
      <c r="C907">
        <v>906</v>
      </c>
      <c r="D907" t="s">
        <v>28</v>
      </c>
      <c r="E907" t="s">
        <v>233</v>
      </c>
      <c r="F907">
        <v>2023</v>
      </c>
      <c r="G907" t="s">
        <v>262</v>
      </c>
      <c r="H907">
        <v>67.900000000000006</v>
      </c>
      <c r="I907">
        <v>261</v>
      </c>
      <c r="J907" t="s">
        <v>269</v>
      </c>
      <c r="K907">
        <v>6.8</v>
      </c>
      <c r="L907" s="5">
        <v>105466.84</v>
      </c>
      <c r="M907" t="s">
        <v>286</v>
      </c>
      <c r="N907" t="s">
        <v>347</v>
      </c>
      <c r="O907" s="1">
        <v>2</v>
      </c>
      <c r="P907" s="1" t="str">
        <f>IFERROR(IF(ISNUMBER(Table1[[#This Row],[Safety_Rating2]]), REPT("★", Table1[[#This Row],[Safety_Rating2]]) &amp; REPT("☆", 5-Table1[[#This Row],[Safety_Rating2]]), "Unknown"), "Unknown")</f>
        <v>★★★★★</v>
      </c>
      <c r="Q907" s="1">
        <v>5</v>
      </c>
      <c r="R907">
        <v>9270</v>
      </c>
      <c r="S907">
        <v>4</v>
      </c>
      <c r="T907" s="7">
        <f t="shared" si="14"/>
        <v>977677606.79999995</v>
      </c>
      <c r="U907" s="3">
        <f>Table1[[#This Row],[Range_km]]/Table1[[#This Row],[Battery_Capacity_kWh]]</f>
        <v>3.8438880706921941</v>
      </c>
      <c r="V907" s="4">
        <f>Table1[[#This Row],[Price_USD]]/Table1[[#This Row],[Range_km]]</f>
        <v>404.08750957854403</v>
      </c>
      <c r="W907" s="1" t="str">
        <f>_xlfn.IFS(Table1[[#This Row],[Price_USD]]&gt;80000,"Luxury", Table1[[#This Row],[Price_USD]]&gt;40000,"Premium",Table1[[#This Row],[Price_USD]]&lt;40000,"Budget")</f>
        <v>Luxury</v>
      </c>
    </row>
    <row r="908" spans="3:23" x14ac:dyDescent="0.35">
      <c r="C908">
        <v>907</v>
      </c>
      <c r="D908" t="s">
        <v>65</v>
      </c>
      <c r="E908" t="s">
        <v>162</v>
      </c>
      <c r="F908">
        <v>2015</v>
      </c>
      <c r="G908" t="s">
        <v>255</v>
      </c>
      <c r="H908">
        <v>86.5</v>
      </c>
      <c r="I908">
        <v>470</v>
      </c>
      <c r="J908" t="s">
        <v>265</v>
      </c>
      <c r="K908">
        <v>6.2</v>
      </c>
      <c r="L908" s="5">
        <v>141233.85</v>
      </c>
      <c r="M908" t="s">
        <v>304</v>
      </c>
      <c r="N908" t="s">
        <v>341</v>
      </c>
      <c r="O908" s="2" t="s">
        <v>376</v>
      </c>
      <c r="P908" s="1" t="str">
        <f>IFERROR(IF(ISNUMBER(Table1[[#This Row],[Safety_Rating2]]), REPT("★", Table1[[#This Row],[Safety_Rating2]]) &amp; REPT("☆", 5-Table1[[#This Row],[Safety_Rating2]]), "Unknown"), "Unknown")</f>
        <v>★★★☆☆</v>
      </c>
      <c r="Q908" s="1">
        <v>3</v>
      </c>
      <c r="R908">
        <v>11806</v>
      </c>
      <c r="S908">
        <v>4</v>
      </c>
      <c r="T908" s="7">
        <f t="shared" si="14"/>
        <v>1667406833.1000001</v>
      </c>
      <c r="U908" s="3">
        <f>Table1[[#This Row],[Range_km]]/Table1[[#This Row],[Battery_Capacity_kWh]]</f>
        <v>5.4335260115606934</v>
      </c>
      <c r="V908" s="4">
        <f>Table1[[#This Row],[Price_USD]]/Table1[[#This Row],[Range_km]]</f>
        <v>300.49755319148937</v>
      </c>
      <c r="W908" s="1" t="str">
        <f>_xlfn.IFS(Table1[[#This Row],[Price_USD]]&gt;80000,"Luxury", Table1[[#This Row],[Price_USD]]&gt;40000,"Premium",Table1[[#This Row],[Price_USD]]&lt;40000,"Budget")</f>
        <v>Luxury</v>
      </c>
    </row>
    <row r="909" spans="3:23" x14ac:dyDescent="0.35">
      <c r="C909">
        <v>908</v>
      </c>
      <c r="D909" t="s">
        <v>68</v>
      </c>
      <c r="E909" t="s">
        <v>214</v>
      </c>
      <c r="F909">
        <v>2021</v>
      </c>
      <c r="G909" t="s">
        <v>261</v>
      </c>
      <c r="H909">
        <v>117.6</v>
      </c>
      <c r="I909">
        <v>352</v>
      </c>
      <c r="J909" t="s">
        <v>269</v>
      </c>
      <c r="K909">
        <v>6.8</v>
      </c>
      <c r="L909" s="5">
        <v>92961.52</v>
      </c>
      <c r="M909" t="s">
        <v>286</v>
      </c>
      <c r="N909" t="s">
        <v>365</v>
      </c>
      <c r="O909" s="1">
        <v>4</v>
      </c>
      <c r="P909" s="1" t="str">
        <f>IFERROR(IF(ISNUMBER(Table1[[#This Row],[Safety_Rating2]]), REPT("★", Table1[[#This Row],[Safety_Rating2]]) &amp; REPT("☆", 5-Table1[[#This Row],[Safety_Rating2]]), "Unknown"), "Unknown")</f>
        <v>★★★★☆</v>
      </c>
      <c r="Q909" s="1">
        <v>4</v>
      </c>
      <c r="R909">
        <v>5212</v>
      </c>
      <c r="S909">
        <v>3</v>
      </c>
      <c r="T909" s="7">
        <f t="shared" si="14"/>
        <v>484515442.24000001</v>
      </c>
      <c r="U909" s="3">
        <f>Table1[[#This Row],[Range_km]]/Table1[[#This Row],[Battery_Capacity_kWh]]</f>
        <v>2.9931972789115648</v>
      </c>
      <c r="V909" s="4">
        <f>Table1[[#This Row],[Price_USD]]/Table1[[#This Row],[Range_km]]</f>
        <v>264.0952272727273</v>
      </c>
      <c r="W909" s="1" t="str">
        <f>_xlfn.IFS(Table1[[#This Row],[Price_USD]]&gt;80000,"Luxury", Table1[[#This Row],[Price_USD]]&gt;40000,"Premium",Table1[[#This Row],[Price_USD]]&lt;40000,"Budget")</f>
        <v>Luxury</v>
      </c>
    </row>
    <row r="910" spans="3:23" x14ac:dyDescent="0.35">
      <c r="C910">
        <v>909</v>
      </c>
      <c r="D910" t="s">
        <v>23</v>
      </c>
      <c r="E910" t="s">
        <v>148</v>
      </c>
      <c r="F910">
        <v>2018</v>
      </c>
      <c r="G910" t="s">
        <v>252</v>
      </c>
      <c r="H910">
        <v>27.3</v>
      </c>
      <c r="I910">
        <v>449</v>
      </c>
      <c r="J910" t="s">
        <v>275</v>
      </c>
      <c r="K910">
        <v>1.1000000000000001</v>
      </c>
      <c r="L910" s="5">
        <v>131147.18</v>
      </c>
      <c r="M910" t="s">
        <v>299</v>
      </c>
      <c r="N910" t="s">
        <v>372</v>
      </c>
      <c r="O910" s="2" t="s">
        <v>376</v>
      </c>
      <c r="P910" s="1" t="str">
        <f>IFERROR(IF(ISNUMBER(Table1[[#This Row],[Safety_Rating2]]), REPT("★", Table1[[#This Row],[Safety_Rating2]]) &amp; REPT("☆", 5-Table1[[#This Row],[Safety_Rating2]]), "Unknown"), "Unknown")</f>
        <v>★★★☆☆</v>
      </c>
      <c r="Q910" s="1">
        <v>3</v>
      </c>
      <c r="R910">
        <v>4511</v>
      </c>
      <c r="S910">
        <v>5</v>
      </c>
      <c r="T910" s="7">
        <f t="shared" si="14"/>
        <v>591604928.98000002</v>
      </c>
      <c r="U910" s="3">
        <f>Table1[[#This Row],[Range_km]]/Table1[[#This Row],[Battery_Capacity_kWh]]</f>
        <v>16.446886446886445</v>
      </c>
      <c r="V910" s="4">
        <f>Table1[[#This Row],[Price_USD]]/Table1[[#This Row],[Range_km]]</f>
        <v>292.08726057906455</v>
      </c>
      <c r="W910" s="1" t="str">
        <f>_xlfn.IFS(Table1[[#This Row],[Price_USD]]&gt;80000,"Luxury", Table1[[#This Row],[Price_USD]]&gt;40000,"Premium",Table1[[#This Row],[Price_USD]]&lt;40000,"Budget")</f>
        <v>Luxury</v>
      </c>
    </row>
    <row r="911" spans="3:23" x14ac:dyDescent="0.35">
      <c r="C911">
        <v>910</v>
      </c>
      <c r="D911" t="s">
        <v>24</v>
      </c>
      <c r="E911" t="s">
        <v>77</v>
      </c>
      <c r="F911">
        <v>2021</v>
      </c>
      <c r="G911" t="s">
        <v>264</v>
      </c>
      <c r="H911">
        <v>102.5</v>
      </c>
      <c r="I911">
        <v>302</v>
      </c>
      <c r="J911" t="s">
        <v>275</v>
      </c>
      <c r="K911">
        <v>6.4</v>
      </c>
      <c r="L911" s="5">
        <v>64756.73</v>
      </c>
      <c r="M911" t="s">
        <v>335</v>
      </c>
      <c r="N911" t="s">
        <v>367</v>
      </c>
      <c r="O911" s="1">
        <v>0</v>
      </c>
      <c r="P911" s="1" t="str">
        <f>IFERROR(IF(ISNUMBER(Table1[[#This Row],[Safety_Rating2]]), REPT("★", Table1[[#This Row],[Safety_Rating2]]) &amp; REPT("☆", 5-Table1[[#This Row],[Safety_Rating2]]), "Unknown"), "Unknown")</f>
        <v>Unknown</v>
      </c>
      <c r="Q911" s="2" t="s">
        <v>376</v>
      </c>
      <c r="R911">
        <v>7520</v>
      </c>
      <c r="S911">
        <v>5</v>
      </c>
      <c r="T911" s="7">
        <f t="shared" si="14"/>
        <v>486970609.60000002</v>
      </c>
      <c r="U911" s="3">
        <f>Table1[[#This Row],[Range_km]]/Table1[[#This Row],[Battery_Capacity_kWh]]</f>
        <v>2.9463414634146341</v>
      </c>
      <c r="V911" s="4">
        <f>Table1[[#This Row],[Price_USD]]/Table1[[#This Row],[Range_km]]</f>
        <v>214.4262582781457</v>
      </c>
      <c r="W911" s="1" t="str">
        <f>_xlfn.IFS(Table1[[#This Row],[Price_USD]]&gt;80000,"Luxury", Table1[[#This Row],[Price_USD]]&gt;40000,"Premium",Table1[[#This Row],[Price_USD]]&lt;40000,"Budget")</f>
        <v>Premium</v>
      </c>
    </row>
    <row r="912" spans="3:23" x14ac:dyDescent="0.35">
      <c r="C912">
        <v>911</v>
      </c>
      <c r="D912" t="s">
        <v>66</v>
      </c>
      <c r="E912" t="s">
        <v>163</v>
      </c>
      <c r="F912">
        <v>2020</v>
      </c>
      <c r="G912" t="s">
        <v>250</v>
      </c>
      <c r="H912">
        <v>30.5</v>
      </c>
      <c r="I912">
        <v>551</v>
      </c>
      <c r="J912" t="s">
        <v>279</v>
      </c>
      <c r="K912">
        <v>6.4</v>
      </c>
      <c r="L912" s="5">
        <v>129484.4</v>
      </c>
      <c r="M912" t="s">
        <v>329</v>
      </c>
      <c r="N912" t="s">
        <v>357</v>
      </c>
      <c r="O912" s="1">
        <v>0</v>
      </c>
      <c r="P912" s="1" t="str">
        <f>IFERROR(IF(ISNUMBER(Table1[[#This Row],[Safety_Rating2]]), REPT("★", Table1[[#This Row],[Safety_Rating2]]) &amp; REPT("☆", 5-Table1[[#This Row],[Safety_Rating2]]), "Unknown"), "Unknown")</f>
        <v>★★★★☆</v>
      </c>
      <c r="Q912" s="1">
        <v>4</v>
      </c>
      <c r="R912">
        <v>8704</v>
      </c>
      <c r="S912">
        <v>5</v>
      </c>
      <c r="T912" s="7">
        <f t="shared" si="14"/>
        <v>1127032217.5999999</v>
      </c>
      <c r="U912" s="3">
        <f>Table1[[#This Row],[Range_km]]/Table1[[#This Row],[Battery_Capacity_kWh]]</f>
        <v>18.065573770491802</v>
      </c>
      <c r="V912" s="4">
        <f>Table1[[#This Row],[Price_USD]]/Table1[[#This Row],[Range_km]]</f>
        <v>234.99891107078039</v>
      </c>
      <c r="W912" s="1" t="str">
        <f>_xlfn.IFS(Table1[[#This Row],[Price_USD]]&gt;80000,"Luxury", Table1[[#This Row],[Price_USD]]&gt;40000,"Premium",Table1[[#This Row],[Price_USD]]&lt;40000,"Budget")</f>
        <v>Luxury</v>
      </c>
    </row>
    <row r="913" spans="3:23" x14ac:dyDescent="0.35">
      <c r="C913">
        <v>912</v>
      </c>
      <c r="D913" t="s">
        <v>52</v>
      </c>
      <c r="E913" t="s">
        <v>218</v>
      </c>
      <c r="F913">
        <v>2021</v>
      </c>
      <c r="G913" t="s">
        <v>260</v>
      </c>
      <c r="H913">
        <v>128.5</v>
      </c>
      <c r="I913">
        <v>486</v>
      </c>
      <c r="J913" t="s">
        <v>278</v>
      </c>
      <c r="K913">
        <v>4.3</v>
      </c>
      <c r="L913" s="5">
        <v>69246.97</v>
      </c>
      <c r="M913" t="s">
        <v>316</v>
      </c>
      <c r="N913" t="s">
        <v>365</v>
      </c>
      <c r="O913" s="2" t="s">
        <v>376</v>
      </c>
      <c r="P913" s="1" t="str">
        <f>IFERROR(IF(ISNUMBER(Table1[[#This Row],[Safety_Rating2]]), REPT("★", Table1[[#This Row],[Safety_Rating2]]) &amp; REPT("☆", 5-Table1[[#This Row],[Safety_Rating2]]), "Unknown"), "Unknown")</f>
        <v>Unknown</v>
      </c>
      <c r="Q913" s="2" t="s">
        <v>376</v>
      </c>
      <c r="R913">
        <v>19771</v>
      </c>
      <c r="S913">
        <v>5</v>
      </c>
      <c r="T913" s="7">
        <f t="shared" si="14"/>
        <v>1369081843.8700001</v>
      </c>
      <c r="U913" s="3">
        <f>Table1[[#This Row],[Range_km]]/Table1[[#This Row],[Battery_Capacity_kWh]]</f>
        <v>3.782101167315175</v>
      </c>
      <c r="V913" s="4">
        <f>Table1[[#This Row],[Price_USD]]/Table1[[#This Row],[Range_km]]</f>
        <v>142.48347736625516</v>
      </c>
      <c r="W913" s="1" t="str">
        <f>_xlfn.IFS(Table1[[#This Row],[Price_USD]]&gt;80000,"Luxury", Table1[[#This Row],[Price_USD]]&gt;40000,"Premium",Table1[[#This Row],[Price_USD]]&lt;40000,"Budget")</f>
        <v>Premium</v>
      </c>
    </row>
    <row r="914" spans="3:23" x14ac:dyDescent="0.35">
      <c r="C914">
        <v>913</v>
      </c>
      <c r="D914" t="s">
        <v>27</v>
      </c>
      <c r="E914" t="s">
        <v>187</v>
      </c>
      <c r="F914">
        <v>2021</v>
      </c>
      <c r="G914" t="s">
        <v>252</v>
      </c>
      <c r="H914">
        <v>44</v>
      </c>
      <c r="I914">
        <v>121</v>
      </c>
      <c r="J914" t="s">
        <v>269</v>
      </c>
      <c r="K914">
        <v>9.8000000000000007</v>
      </c>
      <c r="L914" s="5">
        <v>119137.61</v>
      </c>
      <c r="M914" t="s">
        <v>318</v>
      </c>
      <c r="N914" t="s">
        <v>343</v>
      </c>
      <c r="O914" s="1">
        <v>5</v>
      </c>
      <c r="P914" s="1" t="str">
        <f>IFERROR(IF(ISNUMBER(Table1[[#This Row],[Safety_Rating2]]), REPT("★", Table1[[#This Row],[Safety_Rating2]]) &amp; REPT("☆", 5-Table1[[#This Row],[Safety_Rating2]]), "Unknown"), "Unknown")</f>
        <v>★★★★★</v>
      </c>
      <c r="Q914" s="1">
        <v>5</v>
      </c>
      <c r="R914">
        <v>7023</v>
      </c>
      <c r="S914">
        <v>5</v>
      </c>
      <c r="T914" s="7">
        <f t="shared" si="14"/>
        <v>836703435.02999997</v>
      </c>
      <c r="U914" s="3">
        <f>Table1[[#This Row],[Range_km]]/Table1[[#This Row],[Battery_Capacity_kWh]]</f>
        <v>2.75</v>
      </c>
      <c r="V914" s="4">
        <f>Table1[[#This Row],[Price_USD]]/Table1[[#This Row],[Range_km]]</f>
        <v>984.60834710743802</v>
      </c>
      <c r="W914" s="1" t="str">
        <f>_xlfn.IFS(Table1[[#This Row],[Price_USD]]&gt;80000,"Luxury", Table1[[#This Row],[Price_USD]]&gt;40000,"Premium",Table1[[#This Row],[Price_USD]]&lt;40000,"Budget")</f>
        <v>Luxury</v>
      </c>
    </row>
    <row r="915" spans="3:23" x14ac:dyDescent="0.35">
      <c r="C915">
        <v>914</v>
      </c>
      <c r="D915" t="s">
        <v>62</v>
      </c>
      <c r="E915" t="s">
        <v>149</v>
      </c>
      <c r="F915">
        <v>2020</v>
      </c>
      <c r="G915" t="s">
        <v>262</v>
      </c>
      <c r="H915">
        <v>27.1</v>
      </c>
      <c r="I915">
        <v>420</v>
      </c>
      <c r="J915" t="s">
        <v>268</v>
      </c>
      <c r="K915">
        <v>7</v>
      </c>
      <c r="L915" s="5">
        <v>136125.65</v>
      </c>
      <c r="M915" t="s">
        <v>316</v>
      </c>
      <c r="N915" t="s">
        <v>357</v>
      </c>
      <c r="O915" s="1">
        <v>2</v>
      </c>
      <c r="P915" s="1" t="str">
        <f>IFERROR(IF(ISNUMBER(Table1[[#This Row],[Safety_Rating2]]), REPT("★", Table1[[#This Row],[Safety_Rating2]]) &amp; REPT("☆", 5-Table1[[#This Row],[Safety_Rating2]]), "Unknown"), "Unknown")</f>
        <v>★★★★☆</v>
      </c>
      <c r="Q915" s="1">
        <v>4</v>
      </c>
      <c r="R915">
        <v>6761</v>
      </c>
      <c r="S915">
        <v>4</v>
      </c>
      <c r="T915" s="7">
        <f t="shared" si="14"/>
        <v>920345519.64999998</v>
      </c>
      <c r="U915" s="3">
        <f>Table1[[#This Row],[Range_km]]/Table1[[#This Row],[Battery_Capacity_kWh]]</f>
        <v>15.498154981549815</v>
      </c>
      <c r="V915" s="4">
        <f>Table1[[#This Row],[Price_USD]]/Table1[[#This Row],[Range_km]]</f>
        <v>324.10869047619047</v>
      </c>
      <c r="W915" s="1" t="str">
        <f>_xlfn.IFS(Table1[[#This Row],[Price_USD]]&gt;80000,"Luxury", Table1[[#This Row],[Price_USD]]&gt;40000,"Premium",Table1[[#This Row],[Price_USD]]&lt;40000,"Budget")</f>
        <v>Luxury</v>
      </c>
    </row>
    <row r="916" spans="3:23" x14ac:dyDescent="0.35">
      <c r="C916">
        <v>915</v>
      </c>
      <c r="D916" t="s">
        <v>64</v>
      </c>
      <c r="E916" t="s">
        <v>161</v>
      </c>
      <c r="F916">
        <v>2020</v>
      </c>
      <c r="G916" t="s">
        <v>262</v>
      </c>
      <c r="H916">
        <v>147.9</v>
      </c>
      <c r="I916">
        <v>408</v>
      </c>
      <c r="J916" t="s">
        <v>276</v>
      </c>
      <c r="K916">
        <v>11.1</v>
      </c>
      <c r="L916" s="5">
        <v>87621.07</v>
      </c>
      <c r="M916" t="s">
        <v>309</v>
      </c>
      <c r="N916" t="s">
        <v>375</v>
      </c>
      <c r="O916" s="1">
        <v>5</v>
      </c>
      <c r="P916" s="1" t="str">
        <f>IFERROR(IF(ISNUMBER(Table1[[#This Row],[Safety_Rating2]]), REPT("★", Table1[[#This Row],[Safety_Rating2]]) &amp; REPT("☆", 5-Table1[[#This Row],[Safety_Rating2]]), "Unknown"), "Unknown")</f>
        <v>★★★★★</v>
      </c>
      <c r="Q916" s="1">
        <v>5</v>
      </c>
      <c r="R916">
        <v>3514</v>
      </c>
      <c r="S916">
        <v>3</v>
      </c>
      <c r="T916" s="7">
        <f t="shared" si="14"/>
        <v>307900439.98000002</v>
      </c>
      <c r="U916" s="3">
        <f>Table1[[#This Row],[Range_km]]/Table1[[#This Row],[Battery_Capacity_kWh]]</f>
        <v>2.7586206896551722</v>
      </c>
      <c r="V916" s="4">
        <f>Table1[[#This Row],[Price_USD]]/Table1[[#This Row],[Range_km]]</f>
        <v>214.75752450980394</v>
      </c>
      <c r="W916" s="1" t="str">
        <f>_xlfn.IFS(Table1[[#This Row],[Price_USD]]&gt;80000,"Luxury", Table1[[#This Row],[Price_USD]]&gt;40000,"Premium",Table1[[#This Row],[Price_USD]]&lt;40000,"Budget")</f>
        <v>Luxury</v>
      </c>
    </row>
    <row r="917" spans="3:23" x14ac:dyDescent="0.35">
      <c r="C917">
        <v>916</v>
      </c>
      <c r="D917" t="s">
        <v>43</v>
      </c>
      <c r="E917" t="s">
        <v>171</v>
      </c>
      <c r="F917">
        <v>2015</v>
      </c>
      <c r="G917" t="s">
        <v>263</v>
      </c>
      <c r="H917">
        <v>140.9</v>
      </c>
      <c r="I917">
        <v>255</v>
      </c>
      <c r="J917" t="s">
        <v>266</v>
      </c>
      <c r="K917">
        <v>4.9000000000000004</v>
      </c>
      <c r="L917" s="5">
        <v>98173.31</v>
      </c>
      <c r="M917" t="s">
        <v>314</v>
      </c>
      <c r="N917" t="s">
        <v>349</v>
      </c>
      <c r="O917" s="2" t="s">
        <v>376</v>
      </c>
      <c r="P917" s="1" t="str">
        <f>IFERROR(IF(ISNUMBER(Table1[[#This Row],[Safety_Rating2]]), REPT("★", Table1[[#This Row],[Safety_Rating2]]) &amp; REPT("☆", 5-Table1[[#This Row],[Safety_Rating2]]), "Unknown"), "Unknown")</f>
        <v>★★★★☆</v>
      </c>
      <c r="Q917" s="1">
        <v>4</v>
      </c>
      <c r="R917">
        <v>12216</v>
      </c>
      <c r="S917">
        <v>3</v>
      </c>
      <c r="T917" s="7">
        <f t="shared" si="14"/>
        <v>1199285154.96</v>
      </c>
      <c r="U917" s="3">
        <f>Table1[[#This Row],[Range_km]]/Table1[[#This Row],[Battery_Capacity_kWh]]</f>
        <v>1.8097941802696949</v>
      </c>
      <c r="V917" s="4">
        <f>Table1[[#This Row],[Price_USD]]/Table1[[#This Row],[Range_km]]</f>
        <v>384.99337254901963</v>
      </c>
      <c r="W917" s="1" t="str">
        <f>_xlfn.IFS(Table1[[#This Row],[Price_USD]]&gt;80000,"Luxury", Table1[[#This Row],[Price_USD]]&gt;40000,"Premium",Table1[[#This Row],[Price_USD]]&lt;40000,"Budget")</f>
        <v>Luxury</v>
      </c>
    </row>
    <row r="918" spans="3:23" x14ac:dyDescent="0.35">
      <c r="C918">
        <v>917</v>
      </c>
      <c r="D918" t="s">
        <v>38</v>
      </c>
      <c r="E918" t="s">
        <v>96</v>
      </c>
      <c r="F918">
        <v>2025</v>
      </c>
      <c r="G918" t="s">
        <v>258</v>
      </c>
      <c r="H918">
        <v>58.7</v>
      </c>
      <c r="I918">
        <v>117</v>
      </c>
      <c r="J918" t="s">
        <v>272</v>
      </c>
      <c r="K918">
        <v>4</v>
      </c>
      <c r="L918" s="5">
        <v>61527.08</v>
      </c>
      <c r="M918" t="s">
        <v>332</v>
      </c>
      <c r="N918" t="s">
        <v>357</v>
      </c>
      <c r="O918" s="2" t="s">
        <v>376</v>
      </c>
      <c r="P918" s="1" t="str">
        <f>IFERROR(IF(ISNUMBER(Table1[[#This Row],[Safety_Rating2]]), REPT("★", Table1[[#This Row],[Safety_Rating2]]) &amp; REPT("☆", 5-Table1[[#This Row],[Safety_Rating2]]), "Unknown"), "Unknown")</f>
        <v>★★★☆☆</v>
      </c>
      <c r="Q918" s="1">
        <v>3</v>
      </c>
      <c r="R918">
        <v>15614</v>
      </c>
      <c r="S918">
        <v>3</v>
      </c>
      <c r="T918" s="7">
        <f t="shared" si="14"/>
        <v>960683827.12</v>
      </c>
      <c r="U918" s="3">
        <f>Table1[[#This Row],[Range_km]]/Table1[[#This Row],[Battery_Capacity_kWh]]</f>
        <v>1.9931856899488927</v>
      </c>
      <c r="V918" s="4">
        <f>Table1[[#This Row],[Price_USD]]/Table1[[#This Row],[Range_km]]</f>
        <v>525.87247863247865</v>
      </c>
      <c r="W918" s="1" t="str">
        <f>_xlfn.IFS(Table1[[#This Row],[Price_USD]]&gt;80000,"Luxury", Table1[[#This Row],[Price_USD]]&gt;40000,"Premium",Table1[[#This Row],[Price_USD]]&lt;40000,"Budget")</f>
        <v>Premium</v>
      </c>
    </row>
    <row r="919" spans="3:23" x14ac:dyDescent="0.35">
      <c r="C919">
        <v>918</v>
      </c>
      <c r="D919" t="s">
        <v>30</v>
      </c>
      <c r="E919" t="s">
        <v>166</v>
      </c>
      <c r="F919">
        <v>2016</v>
      </c>
      <c r="G919" t="s">
        <v>250</v>
      </c>
      <c r="H919">
        <v>50.5</v>
      </c>
      <c r="I919">
        <v>545</v>
      </c>
      <c r="J919" t="s">
        <v>278</v>
      </c>
      <c r="K919">
        <v>3.6</v>
      </c>
      <c r="L919" s="5">
        <v>114345.21</v>
      </c>
      <c r="M919" t="s">
        <v>308</v>
      </c>
      <c r="N919" t="s">
        <v>348</v>
      </c>
      <c r="O919" s="1">
        <v>1</v>
      </c>
      <c r="P919" s="1" t="str">
        <f>IFERROR(IF(ISNUMBER(Table1[[#This Row],[Safety_Rating2]]), REPT("★", Table1[[#This Row],[Safety_Rating2]]) &amp; REPT("☆", 5-Table1[[#This Row],[Safety_Rating2]]), "Unknown"), "Unknown")</f>
        <v>★★★★☆</v>
      </c>
      <c r="Q919" s="1">
        <v>4</v>
      </c>
      <c r="R919">
        <v>979</v>
      </c>
      <c r="S919">
        <v>3</v>
      </c>
      <c r="T919" s="7">
        <f t="shared" si="14"/>
        <v>111943960.59</v>
      </c>
      <c r="U919" s="3">
        <f>Table1[[#This Row],[Range_km]]/Table1[[#This Row],[Battery_Capacity_kWh]]</f>
        <v>10.792079207920793</v>
      </c>
      <c r="V919" s="4">
        <f>Table1[[#This Row],[Price_USD]]/Table1[[#This Row],[Range_km]]</f>
        <v>209.80772477064221</v>
      </c>
      <c r="W919" s="1" t="str">
        <f>_xlfn.IFS(Table1[[#This Row],[Price_USD]]&gt;80000,"Luxury", Table1[[#This Row],[Price_USD]]&gt;40000,"Premium",Table1[[#This Row],[Price_USD]]&lt;40000,"Budget")</f>
        <v>Luxury</v>
      </c>
    </row>
    <row r="920" spans="3:23" x14ac:dyDescent="0.35">
      <c r="C920">
        <v>919</v>
      </c>
      <c r="D920" t="s">
        <v>66</v>
      </c>
      <c r="E920" t="s">
        <v>186</v>
      </c>
      <c r="F920">
        <v>2022</v>
      </c>
      <c r="G920" t="s">
        <v>253</v>
      </c>
      <c r="H920">
        <v>42.8</v>
      </c>
      <c r="I920">
        <v>106</v>
      </c>
      <c r="J920" t="s">
        <v>267</v>
      </c>
      <c r="K920">
        <v>8.1</v>
      </c>
      <c r="L920" s="5">
        <v>145131.47</v>
      </c>
      <c r="M920" t="s">
        <v>288</v>
      </c>
      <c r="N920" t="s">
        <v>375</v>
      </c>
      <c r="O920" s="1">
        <v>1</v>
      </c>
      <c r="P920" s="1" t="str">
        <f>IFERROR(IF(ISNUMBER(Table1[[#This Row],[Safety_Rating2]]), REPT("★", Table1[[#This Row],[Safety_Rating2]]) &amp; REPT("☆", 5-Table1[[#This Row],[Safety_Rating2]]), "Unknown"), "Unknown")</f>
        <v>Unknown</v>
      </c>
      <c r="Q920" s="2" t="s">
        <v>376</v>
      </c>
      <c r="R920">
        <v>8911</v>
      </c>
      <c r="S920">
        <v>3</v>
      </c>
      <c r="T920" s="7">
        <f t="shared" si="14"/>
        <v>1293266529.1700001</v>
      </c>
      <c r="U920" s="3">
        <f>Table1[[#This Row],[Range_km]]/Table1[[#This Row],[Battery_Capacity_kWh]]</f>
        <v>2.476635514018692</v>
      </c>
      <c r="V920" s="4">
        <f>Table1[[#This Row],[Price_USD]]/Table1[[#This Row],[Range_km]]</f>
        <v>1369.1648113207548</v>
      </c>
      <c r="W920" s="1" t="str">
        <f>_xlfn.IFS(Table1[[#This Row],[Price_USD]]&gt;80000,"Luxury", Table1[[#This Row],[Price_USD]]&gt;40000,"Premium",Table1[[#This Row],[Price_USD]]&lt;40000,"Budget")</f>
        <v>Luxury</v>
      </c>
    </row>
    <row r="921" spans="3:23" x14ac:dyDescent="0.35">
      <c r="C921">
        <v>920</v>
      </c>
      <c r="D921" t="s">
        <v>32</v>
      </c>
      <c r="E921" t="s">
        <v>245</v>
      </c>
      <c r="F921">
        <v>2015</v>
      </c>
      <c r="G921" t="s">
        <v>257</v>
      </c>
      <c r="H921">
        <v>25.7</v>
      </c>
      <c r="I921">
        <v>388</v>
      </c>
      <c r="J921" t="s">
        <v>274</v>
      </c>
      <c r="K921">
        <v>6.9</v>
      </c>
      <c r="L921" s="5">
        <v>114353.63</v>
      </c>
      <c r="M921" t="s">
        <v>295</v>
      </c>
      <c r="N921" t="s">
        <v>363</v>
      </c>
      <c r="O921" s="1">
        <v>5</v>
      </c>
      <c r="P921" s="1" t="str">
        <f>IFERROR(IF(ISNUMBER(Table1[[#This Row],[Safety_Rating2]]), REPT("★", Table1[[#This Row],[Safety_Rating2]]) &amp; REPT("☆", 5-Table1[[#This Row],[Safety_Rating2]]), "Unknown"), "Unknown")</f>
        <v>★★★★★</v>
      </c>
      <c r="Q921" s="1">
        <v>5</v>
      </c>
      <c r="R921">
        <v>12035</v>
      </c>
      <c r="S921">
        <v>4</v>
      </c>
      <c r="T921" s="7">
        <f t="shared" si="14"/>
        <v>1376245937.05</v>
      </c>
      <c r="U921" s="3">
        <f>Table1[[#This Row],[Range_km]]/Table1[[#This Row],[Battery_Capacity_kWh]]</f>
        <v>15.097276264591439</v>
      </c>
      <c r="V921" s="4">
        <f>Table1[[#This Row],[Price_USD]]/Table1[[#This Row],[Range_km]]</f>
        <v>294.72585051546395</v>
      </c>
      <c r="W921" s="1" t="str">
        <f>_xlfn.IFS(Table1[[#This Row],[Price_USD]]&gt;80000,"Luxury", Table1[[#This Row],[Price_USD]]&gt;40000,"Premium",Table1[[#This Row],[Price_USD]]&lt;40000,"Budget")</f>
        <v>Luxury</v>
      </c>
    </row>
    <row r="922" spans="3:23" x14ac:dyDescent="0.35">
      <c r="C922">
        <v>921</v>
      </c>
      <c r="D922" t="s">
        <v>62</v>
      </c>
      <c r="E922" t="s">
        <v>149</v>
      </c>
      <c r="F922">
        <v>2023</v>
      </c>
      <c r="G922" t="s">
        <v>260</v>
      </c>
      <c r="H922">
        <v>68.5</v>
      </c>
      <c r="I922">
        <v>561</v>
      </c>
      <c r="J922" t="s">
        <v>279</v>
      </c>
      <c r="K922">
        <v>8.9</v>
      </c>
      <c r="L922" s="5">
        <v>94892.04</v>
      </c>
      <c r="M922" t="s">
        <v>307</v>
      </c>
      <c r="N922" t="s">
        <v>370</v>
      </c>
      <c r="O922" s="1">
        <v>4</v>
      </c>
      <c r="P922" s="1" t="str">
        <f>IFERROR(IF(ISNUMBER(Table1[[#This Row],[Safety_Rating2]]), REPT("★", Table1[[#This Row],[Safety_Rating2]]) &amp; REPT("☆", 5-Table1[[#This Row],[Safety_Rating2]]), "Unknown"), "Unknown")</f>
        <v>★★★★☆</v>
      </c>
      <c r="Q922" s="1">
        <v>4</v>
      </c>
      <c r="R922">
        <v>9582</v>
      </c>
      <c r="S922">
        <v>3</v>
      </c>
      <c r="T922" s="7">
        <f t="shared" si="14"/>
        <v>909255527.27999997</v>
      </c>
      <c r="U922" s="3">
        <f>Table1[[#This Row],[Range_km]]/Table1[[#This Row],[Battery_Capacity_kWh]]</f>
        <v>8.1897810218978098</v>
      </c>
      <c r="V922" s="4">
        <f>Table1[[#This Row],[Price_USD]]/Table1[[#This Row],[Range_km]]</f>
        <v>169.14802139037431</v>
      </c>
      <c r="W922" s="1" t="str">
        <f>_xlfn.IFS(Table1[[#This Row],[Price_USD]]&gt;80000,"Luxury", Table1[[#This Row],[Price_USD]]&gt;40000,"Premium",Table1[[#This Row],[Price_USD]]&lt;40000,"Budget")</f>
        <v>Luxury</v>
      </c>
    </row>
    <row r="923" spans="3:23" x14ac:dyDescent="0.35">
      <c r="C923">
        <v>922</v>
      </c>
      <c r="D923" t="s">
        <v>62</v>
      </c>
      <c r="E923" t="s">
        <v>152</v>
      </c>
      <c r="F923">
        <v>2022</v>
      </c>
      <c r="G923" t="s">
        <v>257</v>
      </c>
      <c r="H923">
        <v>90.5</v>
      </c>
      <c r="I923">
        <v>284</v>
      </c>
      <c r="J923" t="s">
        <v>274</v>
      </c>
      <c r="K923">
        <v>1.5</v>
      </c>
      <c r="L923" s="5">
        <v>60384.04</v>
      </c>
      <c r="M923" t="s">
        <v>304</v>
      </c>
      <c r="N923" t="s">
        <v>342</v>
      </c>
      <c r="O923" s="1">
        <v>5</v>
      </c>
      <c r="P923" s="1" t="str">
        <f>IFERROR(IF(ISNUMBER(Table1[[#This Row],[Safety_Rating2]]), REPT("★", Table1[[#This Row],[Safety_Rating2]]) &amp; REPT("☆", 5-Table1[[#This Row],[Safety_Rating2]]), "Unknown"), "Unknown")</f>
        <v>★★★★★</v>
      </c>
      <c r="Q923" s="1">
        <v>5</v>
      </c>
      <c r="R923">
        <v>5383</v>
      </c>
      <c r="S923">
        <v>3</v>
      </c>
      <c r="T923" s="7">
        <f t="shared" si="14"/>
        <v>325047287.31999999</v>
      </c>
      <c r="U923" s="3">
        <f>Table1[[#This Row],[Range_km]]/Table1[[#This Row],[Battery_Capacity_kWh]]</f>
        <v>3.1381215469613259</v>
      </c>
      <c r="V923" s="4">
        <f>Table1[[#This Row],[Price_USD]]/Table1[[#This Row],[Range_km]]</f>
        <v>212.61985915492957</v>
      </c>
      <c r="W923" s="1" t="str">
        <f>_xlfn.IFS(Table1[[#This Row],[Price_USD]]&gt;80000,"Luxury", Table1[[#This Row],[Price_USD]]&gt;40000,"Premium",Table1[[#This Row],[Price_USD]]&lt;40000,"Budget")</f>
        <v>Premium</v>
      </c>
    </row>
    <row r="924" spans="3:23" x14ac:dyDescent="0.35">
      <c r="C924">
        <v>923</v>
      </c>
      <c r="D924" t="s">
        <v>68</v>
      </c>
      <c r="E924" t="s">
        <v>214</v>
      </c>
      <c r="F924">
        <v>2024</v>
      </c>
      <c r="G924" t="s">
        <v>261</v>
      </c>
      <c r="H924">
        <v>90.2</v>
      </c>
      <c r="I924">
        <v>525</v>
      </c>
      <c r="J924" t="s">
        <v>276</v>
      </c>
      <c r="K924">
        <v>10.3</v>
      </c>
      <c r="L924" s="5">
        <v>98843.11</v>
      </c>
      <c r="M924" t="s">
        <v>331</v>
      </c>
      <c r="N924" t="s">
        <v>357</v>
      </c>
      <c r="O924" s="1">
        <v>3</v>
      </c>
      <c r="P924" s="1" t="str">
        <f>IFERROR(IF(ISNUMBER(Table1[[#This Row],[Safety_Rating2]]), REPT("★", Table1[[#This Row],[Safety_Rating2]]) &amp; REPT("☆", 5-Table1[[#This Row],[Safety_Rating2]]), "Unknown"), "Unknown")</f>
        <v>★★★☆☆</v>
      </c>
      <c r="Q924" s="1">
        <v>3</v>
      </c>
      <c r="R924">
        <v>16429</v>
      </c>
      <c r="S924">
        <v>5</v>
      </c>
      <c r="T924" s="7">
        <f t="shared" si="14"/>
        <v>1623893454.1900001</v>
      </c>
      <c r="U924" s="3">
        <f>Table1[[#This Row],[Range_km]]/Table1[[#This Row],[Battery_Capacity_kWh]]</f>
        <v>5.8203991130820398</v>
      </c>
      <c r="V924" s="4">
        <f>Table1[[#This Row],[Price_USD]]/Table1[[#This Row],[Range_km]]</f>
        <v>188.27259047619049</v>
      </c>
      <c r="W924" s="1" t="str">
        <f>_xlfn.IFS(Table1[[#This Row],[Price_USD]]&gt;80000,"Luxury", Table1[[#This Row],[Price_USD]]&gt;40000,"Premium",Table1[[#This Row],[Price_USD]]&lt;40000,"Budget")</f>
        <v>Luxury</v>
      </c>
    </row>
    <row r="925" spans="3:23" x14ac:dyDescent="0.35">
      <c r="C925">
        <v>924</v>
      </c>
      <c r="D925" t="s">
        <v>35</v>
      </c>
      <c r="E925" t="s">
        <v>209</v>
      </c>
      <c r="F925">
        <v>2016</v>
      </c>
      <c r="G925" t="s">
        <v>259</v>
      </c>
      <c r="H925">
        <v>20.5</v>
      </c>
      <c r="I925">
        <v>578</v>
      </c>
      <c r="J925" t="s">
        <v>276</v>
      </c>
      <c r="K925">
        <v>9</v>
      </c>
      <c r="L925" s="5">
        <v>112081.28</v>
      </c>
      <c r="M925" t="s">
        <v>295</v>
      </c>
      <c r="N925" t="s">
        <v>342</v>
      </c>
      <c r="O925" s="1">
        <v>2</v>
      </c>
      <c r="P925" s="1" t="str">
        <f>IFERROR(IF(ISNUMBER(Table1[[#This Row],[Safety_Rating2]]), REPT("★", Table1[[#This Row],[Safety_Rating2]]) &amp; REPT("☆", 5-Table1[[#This Row],[Safety_Rating2]]), "Unknown"), "Unknown")</f>
        <v>★★★★★</v>
      </c>
      <c r="Q925" s="1">
        <v>5</v>
      </c>
      <c r="R925">
        <v>12942</v>
      </c>
      <c r="S925">
        <v>5</v>
      </c>
      <c r="T925" s="7">
        <f t="shared" si="14"/>
        <v>1450555925.76</v>
      </c>
      <c r="U925" s="3">
        <f>Table1[[#This Row],[Range_km]]/Table1[[#This Row],[Battery_Capacity_kWh]]</f>
        <v>28.195121951219512</v>
      </c>
      <c r="V925" s="4">
        <f>Table1[[#This Row],[Price_USD]]/Table1[[#This Row],[Range_km]]</f>
        <v>193.9122491349481</v>
      </c>
      <c r="W925" s="1" t="str">
        <f>_xlfn.IFS(Table1[[#This Row],[Price_USD]]&gt;80000,"Luxury", Table1[[#This Row],[Price_USD]]&gt;40000,"Premium",Table1[[#This Row],[Price_USD]]&lt;40000,"Budget")</f>
        <v>Luxury</v>
      </c>
    </row>
    <row r="926" spans="3:23" x14ac:dyDescent="0.35">
      <c r="C926">
        <v>925</v>
      </c>
      <c r="D926" t="s">
        <v>27</v>
      </c>
      <c r="E926" t="s">
        <v>80</v>
      </c>
      <c r="F926">
        <v>2018</v>
      </c>
      <c r="G926" t="s">
        <v>259</v>
      </c>
      <c r="H926">
        <v>65.599999999999994</v>
      </c>
      <c r="I926">
        <v>308</v>
      </c>
      <c r="J926" t="s">
        <v>272</v>
      </c>
      <c r="K926">
        <v>3.1</v>
      </c>
      <c r="L926" s="5">
        <v>107268.27</v>
      </c>
      <c r="M926" t="s">
        <v>327</v>
      </c>
      <c r="N926" t="s">
        <v>343</v>
      </c>
      <c r="O926" s="1">
        <v>4</v>
      </c>
      <c r="P926" s="1" t="str">
        <f>IFERROR(IF(ISNUMBER(Table1[[#This Row],[Safety_Rating2]]), REPT("★", Table1[[#This Row],[Safety_Rating2]]) &amp; REPT("☆", 5-Table1[[#This Row],[Safety_Rating2]]), "Unknown"), "Unknown")</f>
        <v>★★★☆☆</v>
      </c>
      <c r="Q926" s="1">
        <v>3</v>
      </c>
      <c r="R926">
        <v>10045</v>
      </c>
      <c r="S926">
        <v>3</v>
      </c>
      <c r="T926" s="7">
        <f t="shared" si="14"/>
        <v>1077509772.1500001</v>
      </c>
      <c r="U926" s="3">
        <f>Table1[[#This Row],[Range_km]]/Table1[[#This Row],[Battery_Capacity_kWh]]</f>
        <v>4.6951219512195124</v>
      </c>
      <c r="V926" s="4">
        <f>Table1[[#This Row],[Price_USD]]/Table1[[#This Row],[Range_km]]</f>
        <v>348.27360389610391</v>
      </c>
      <c r="W926" s="1" t="str">
        <f>_xlfn.IFS(Table1[[#This Row],[Price_USD]]&gt;80000,"Luxury", Table1[[#This Row],[Price_USD]]&gt;40000,"Premium",Table1[[#This Row],[Price_USD]]&lt;40000,"Budget")</f>
        <v>Luxury</v>
      </c>
    </row>
    <row r="927" spans="3:23" x14ac:dyDescent="0.35">
      <c r="C927">
        <v>926</v>
      </c>
      <c r="D927" t="s">
        <v>23</v>
      </c>
      <c r="E927" t="s">
        <v>148</v>
      </c>
      <c r="F927">
        <v>2019</v>
      </c>
      <c r="G927" t="s">
        <v>251</v>
      </c>
      <c r="H927">
        <v>47.2</v>
      </c>
      <c r="I927">
        <v>426</v>
      </c>
      <c r="J927" t="s">
        <v>272</v>
      </c>
      <c r="K927">
        <v>11.4</v>
      </c>
      <c r="L927" s="5">
        <v>52920.79</v>
      </c>
      <c r="M927" t="s">
        <v>335</v>
      </c>
      <c r="N927" t="s">
        <v>359</v>
      </c>
      <c r="O927" s="1">
        <v>1</v>
      </c>
      <c r="P927" s="1" t="str">
        <f>IFERROR(IF(ISNUMBER(Table1[[#This Row],[Safety_Rating2]]), REPT("★", Table1[[#This Row],[Safety_Rating2]]) &amp; REPT("☆", 5-Table1[[#This Row],[Safety_Rating2]]), "Unknown"), "Unknown")</f>
        <v>★★★☆☆</v>
      </c>
      <c r="Q927" s="1">
        <v>3</v>
      </c>
      <c r="R927">
        <v>2196</v>
      </c>
      <c r="S927">
        <v>4</v>
      </c>
      <c r="T927" s="7">
        <f t="shared" si="14"/>
        <v>116214054.84</v>
      </c>
      <c r="U927" s="3">
        <f>Table1[[#This Row],[Range_km]]/Table1[[#This Row],[Battery_Capacity_kWh]]</f>
        <v>9.0254237288135588</v>
      </c>
      <c r="V927" s="4">
        <f>Table1[[#This Row],[Price_USD]]/Table1[[#This Row],[Range_km]]</f>
        <v>124.22720657276996</v>
      </c>
      <c r="W927" s="1" t="str">
        <f>_xlfn.IFS(Table1[[#This Row],[Price_USD]]&gt;80000,"Luxury", Table1[[#This Row],[Price_USD]]&gt;40000,"Premium",Table1[[#This Row],[Price_USD]]&lt;40000,"Budget")</f>
        <v>Premium</v>
      </c>
    </row>
    <row r="928" spans="3:23" x14ac:dyDescent="0.35">
      <c r="C928">
        <v>927</v>
      </c>
      <c r="D928" t="s">
        <v>34</v>
      </c>
      <c r="E928" t="s">
        <v>190</v>
      </c>
      <c r="F928">
        <v>2021</v>
      </c>
      <c r="G928" t="s">
        <v>261</v>
      </c>
      <c r="H928">
        <v>106</v>
      </c>
      <c r="I928">
        <v>105</v>
      </c>
      <c r="J928" t="s">
        <v>273</v>
      </c>
      <c r="K928">
        <v>4.4000000000000004</v>
      </c>
      <c r="L928" s="5">
        <v>74989.91</v>
      </c>
      <c r="M928" t="s">
        <v>303</v>
      </c>
      <c r="N928" t="s">
        <v>369</v>
      </c>
      <c r="O928" s="1">
        <v>3</v>
      </c>
      <c r="P928" s="1" t="str">
        <f>IFERROR(IF(ISNUMBER(Table1[[#This Row],[Safety_Rating2]]), REPT("★", Table1[[#This Row],[Safety_Rating2]]) &amp; REPT("☆", 5-Table1[[#This Row],[Safety_Rating2]]), "Unknown"), "Unknown")</f>
        <v>★★★★★</v>
      </c>
      <c r="Q928" s="1">
        <v>5</v>
      </c>
      <c r="R928">
        <v>16100</v>
      </c>
      <c r="S928">
        <v>3</v>
      </c>
      <c r="T928" s="7">
        <f t="shared" si="14"/>
        <v>1207337551</v>
      </c>
      <c r="U928" s="3">
        <f>Table1[[#This Row],[Range_km]]/Table1[[#This Row],[Battery_Capacity_kWh]]</f>
        <v>0.99056603773584906</v>
      </c>
      <c r="V928" s="4">
        <f>Table1[[#This Row],[Price_USD]]/Table1[[#This Row],[Range_km]]</f>
        <v>714.18961904761909</v>
      </c>
      <c r="W928" s="1" t="str">
        <f>_xlfn.IFS(Table1[[#This Row],[Price_USD]]&gt;80000,"Luxury", Table1[[#This Row],[Price_USD]]&gt;40000,"Premium",Table1[[#This Row],[Price_USD]]&lt;40000,"Budget")</f>
        <v>Premium</v>
      </c>
    </row>
    <row r="929" spans="3:23" x14ac:dyDescent="0.35">
      <c r="C929">
        <v>928</v>
      </c>
      <c r="D929" t="s">
        <v>66</v>
      </c>
      <c r="E929" t="s">
        <v>186</v>
      </c>
      <c r="F929">
        <v>2020</v>
      </c>
      <c r="G929" t="s">
        <v>258</v>
      </c>
      <c r="H929">
        <v>53.3</v>
      </c>
      <c r="I929">
        <v>342</v>
      </c>
      <c r="J929" t="s">
        <v>269</v>
      </c>
      <c r="K929">
        <v>9.1999999999999993</v>
      </c>
      <c r="L929" s="5">
        <v>122374.49</v>
      </c>
      <c r="M929" t="s">
        <v>317</v>
      </c>
      <c r="N929" t="s">
        <v>366</v>
      </c>
      <c r="O929" s="1">
        <v>2</v>
      </c>
      <c r="P929" s="1" t="str">
        <f>IFERROR(IF(ISNUMBER(Table1[[#This Row],[Safety_Rating2]]), REPT("★", Table1[[#This Row],[Safety_Rating2]]) &amp; REPT("☆", 5-Table1[[#This Row],[Safety_Rating2]]), "Unknown"), "Unknown")</f>
        <v>★★★☆☆</v>
      </c>
      <c r="Q929" s="1">
        <v>3</v>
      </c>
      <c r="R929">
        <v>12450</v>
      </c>
      <c r="S929">
        <v>3</v>
      </c>
      <c r="T929" s="7">
        <f t="shared" si="14"/>
        <v>1523562400.5</v>
      </c>
      <c r="U929" s="3">
        <f>Table1[[#This Row],[Range_km]]/Table1[[#This Row],[Battery_Capacity_kWh]]</f>
        <v>6.416510318949344</v>
      </c>
      <c r="V929" s="4">
        <f>Table1[[#This Row],[Price_USD]]/Table1[[#This Row],[Range_km]]</f>
        <v>357.8201461988304</v>
      </c>
      <c r="W929" s="1" t="str">
        <f>_xlfn.IFS(Table1[[#This Row],[Price_USD]]&gt;80000,"Luxury", Table1[[#This Row],[Price_USD]]&gt;40000,"Premium",Table1[[#This Row],[Price_USD]]&lt;40000,"Budget")</f>
        <v>Luxury</v>
      </c>
    </row>
    <row r="930" spans="3:23" x14ac:dyDescent="0.35">
      <c r="C930">
        <v>929</v>
      </c>
      <c r="D930" t="s">
        <v>66</v>
      </c>
      <c r="E930" t="s">
        <v>163</v>
      </c>
      <c r="F930">
        <v>2022</v>
      </c>
      <c r="G930" t="s">
        <v>263</v>
      </c>
      <c r="H930">
        <v>90.7</v>
      </c>
      <c r="I930">
        <v>142</v>
      </c>
      <c r="J930" t="s">
        <v>268</v>
      </c>
      <c r="K930">
        <v>8.8000000000000007</v>
      </c>
      <c r="L930" s="5">
        <v>115873.02</v>
      </c>
      <c r="M930" t="s">
        <v>313</v>
      </c>
      <c r="N930" t="s">
        <v>340</v>
      </c>
      <c r="O930" s="1">
        <v>2</v>
      </c>
      <c r="P930" s="1" t="str">
        <f>IFERROR(IF(ISNUMBER(Table1[[#This Row],[Safety_Rating2]]), REPT("★", Table1[[#This Row],[Safety_Rating2]]) &amp; REPT("☆", 5-Table1[[#This Row],[Safety_Rating2]]), "Unknown"), "Unknown")</f>
        <v>★★★☆☆</v>
      </c>
      <c r="Q930" s="1">
        <v>3</v>
      </c>
      <c r="R930">
        <v>10579</v>
      </c>
      <c r="S930">
        <v>4</v>
      </c>
      <c r="T930" s="7">
        <f t="shared" si="14"/>
        <v>1225820678.5800002</v>
      </c>
      <c r="U930" s="3">
        <f>Table1[[#This Row],[Range_km]]/Table1[[#This Row],[Battery_Capacity_kWh]]</f>
        <v>1.565600882028666</v>
      </c>
      <c r="V930" s="4">
        <f>Table1[[#This Row],[Price_USD]]/Table1[[#This Row],[Range_km]]</f>
        <v>816.00718309859155</v>
      </c>
      <c r="W930" s="1" t="str">
        <f>_xlfn.IFS(Table1[[#This Row],[Price_USD]]&gt;80000,"Luxury", Table1[[#This Row],[Price_USD]]&gt;40000,"Premium",Table1[[#This Row],[Price_USD]]&lt;40000,"Budget")</f>
        <v>Luxury</v>
      </c>
    </row>
    <row r="931" spans="3:23" x14ac:dyDescent="0.35">
      <c r="C931">
        <v>930</v>
      </c>
      <c r="D931" t="s">
        <v>17</v>
      </c>
      <c r="E931" t="s">
        <v>95</v>
      </c>
      <c r="F931">
        <v>2018</v>
      </c>
      <c r="G931" t="s">
        <v>259</v>
      </c>
      <c r="H931">
        <v>73.400000000000006</v>
      </c>
      <c r="I931">
        <v>105</v>
      </c>
      <c r="J931" t="s">
        <v>265</v>
      </c>
      <c r="K931">
        <v>7.3</v>
      </c>
      <c r="L931" s="5">
        <v>111029.12</v>
      </c>
      <c r="M931" t="s">
        <v>335</v>
      </c>
      <c r="N931" t="s">
        <v>371</v>
      </c>
      <c r="O931" s="1">
        <v>4</v>
      </c>
      <c r="P931" s="1" t="str">
        <f>IFERROR(IF(ISNUMBER(Table1[[#This Row],[Safety_Rating2]]), REPT("★", Table1[[#This Row],[Safety_Rating2]]) &amp; REPT("☆", 5-Table1[[#This Row],[Safety_Rating2]]), "Unknown"), "Unknown")</f>
        <v>★★★★★</v>
      </c>
      <c r="Q931" s="1">
        <v>5</v>
      </c>
      <c r="R931">
        <v>12719</v>
      </c>
      <c r="S931">
        <v>5</v>
      </c>
      <c r="T931" s="7">
        <f t="shared" si="14"/>
        <v>1412179377.28</v>
      </c>
      <c r="U931" s="3">
        <f>Table1[[#This Row],[Range_km]]/Table1[[#This Row],[Battery_Capacity_kWh]]</f>
        <v>1.430517711171662</v>
      </c>
      <c r="V931" s="4">
        <f>Table1[[#This Row],[Price_USD]]/Table1[[#This Row],[Range_km]]</f>
        <v>1057.4201904761903</v>
      </c>
      <c r="W931" s="1" t="str">
        <f>_xlfn.IFS(Table1[[#This Row],[Price_USD]]&gt;80000,"Luxury", Table1[[#This Row],[Price_USD]]&gt;40000,"Premium",Table1[[#This Row],[Price_USD]]&lt;40000,"Budget")</f>
        <v>Luxury</v>
      </c>
    </row>
    <row r="932" spans="3:23" x14ac:dyDescent="0.35">
      <c r="C932">
        <v>931</v>
      </c>
      <c r="D932" t="s">
        <v>60</v>
      </c>
      <c r="E932" t="s">
        <v>177</v>
      </c>
      <c r="F932">
        <v>2019</v>
      </c>
      <c r="G932" t="s">
        <v>259</v>
      </c>
      <c r="H932">
        <v>35.299999999999997</v>
      </c>
      <c r="I932">
        <v>364</v>
      </c>
      <c r="J932" t="s">
        <v>271</v>
      </c>
      <c r="K932">
        <v>2.5</v>
      </c>
      <c r="L932" s="5">
        <v>84207.11</v>
      </c>
      <c r="M932" t="s">
        <v>294</v>
      </c>
      <c r="N932" t="s">
        <v>337</v>
      </c>
      <c r="O932" s="2" t="s">
        <v>376</v>
      </c>
      <c r="P932" s="1" t="str">
        <f>IFERROR(IF(ISNUMBER(Table1[[#This Row],[Safety_Rating2]]), REPT("★", Table1[[#This Row],[Safety_Rating2]]) &amp; REPT("☆", 5-Table1[[#This Row],[Safety_Rating2]]), "Unknown"), "Unknown")</f>
        <v>★★★★★</v>
      </c>
      <c r="Q932" s="1">
        <v>5</v>
      </c>
      <c r="R932">
        <v>5072</v>
      </c>
      <c r="S932">
        <v>3</v>
      </c>
      <c r="T932" s="7">
        <f t="shared" si="14"/>
        <v>427098461.92000002</v>
      </c>
      <c r="U932" s="3">
        <f>Table1[[#This Row],[Range_km]]/Table1[[#This Row],[Battery_Capacity_kWh]]</f>
        <v>10.311614730878187</v>
      </c>
      <c r="V932" s="4">
        <f>Table1[[#This Row],[Price_USD]]/Table1[[#This Row],[Range_km]]</f>
        <v>231.33821428571429</v>
      </c>
      <c r="W932" s="1" t="str">
        <f>_xlfn.IFS(Table1[[#This Row],[Price_USD]]&gt;80000,"Luxury", Table1[[#This Row],[Price_USD]]&gt;40000,"Premium",Table1[[#This Row],[Price_USD]]&lt;40000,"Budget")</f>
        <v>Luxury</v>
      </c>
    </row>
    <row r="933" spans="3:23" x14ac:dyDescent="0.35">
      <c r="C933">
        <v>932</v>
      </c>
      <c r="D933" t="s">
        <v>36</v>
      </c>
      <c r="E933" t="s">
        <v>91</v>
      </c>
      <c r="F933">
        <v>2022</v>
      </c>
      <c r="G933" t="s">
        <v>252</v>
      </c>
      <c r="H933">
        <v>20.7</v>
      </c>
      <c r="I933">
        <v>497</v>
      </c>
      <c r="J933" t="s">
        <v>276</v>
      </c>
      <c r="K933">
        <v>9.4</v>
      </c>
      <c r="L933" s="5">
        <v>35264.959999999999</v>
      </c>
      <c r="M933" t="s">
        <v>325</v>
      </c>
      <c r="N933" t="s">
        <v>363</v>
      </c>
      <c r="O933" s="1">
        <v>5</v>
      </c>
      <c r="P933" s="1" t="str">
        <f>IFERROR(IF(ISNUMBER(Table1[[#This Row],[Safety_Rating2]]), REPT("★", Table1[[#This Row],[Safety_Rating2]]) &amp; REPT("☆", 5-Table1[[#This Row],[Safety_Rating2]]), "Unknown"), "Unknown")</f>
        <v>★★★★★</v>
      </c>
      <c r="Q933" s="1">
        <v>5</v>
      </c>
      <c r="R933">
        <v>14570</v>
      </c>
      <c r="S933">
        <v>5</v>
      </c>
      <c r="T933" s="7">
        <f t="shared" si="14"/>
        <v>513810467.19999999</v>
      </c>
      <c r="U933" s="3">
        <f>Table1[[#This Row],[Range_km]]/Table1[[#This Row],[Battery_Capacity_kWh]]</f>
        <v>24.009661835748794</v>
      </c>
      <c r="V933" s="4">
        <f>Table1[[#This Row],[Price_USD]]/Table1[[#This Row],[Range_km]]</f>
        <v>70.955653923541249</v>
      </c>
      <c r="W933" s="1" t="str">
        <f>_xlfn.IFS(Table1[[#This Row],[Price_USD]]&gt;80000,"Luxury", Table1[[#This Row],[Price_USD]]&gt;40000,"Premium",Table1[[#This Row],[Price_USD]]&lt;40000,"Budget")</f>
        <v>Budget</v>
      </c>
    </row>
    <row r="934" spans="3:23" x14ac:dyDescent="0.35">
      <c r="C934">
        <v>933</v>
      </c>
      <c r="D934" t="s">
        <v>26</v>
      </c>
      <c r="E934" t="s">
        <v>79</v>
      </c>
      <c r="F934">
        <v>2017</v>
      </c>
      <c r="G934" t="s">
        <v>260</v>
      </c>
      <c r="H934">
        <v>37.200000000000003</v>
      </c>
      <c r="I934">
        <v>584</v>
      </c>
      <c r="J934" t="s">
        <v>275</v>
      </c>
      <c r="K934">
        <v>5.5</v>
      </c>
      <c r="L934" s="5">
        <v>74001.08</v>
      </c>
      <c r="M934" t="s">
        <v>285</v>
      </c>
      <c r="N934" t="s">
        <v>369</v>
      </c>
      <c r="O934" s="2" t="s">
        <v>376</v>
      </c>
      <c r="P934" s="1" t="str">
        <f>IFERROR(IF(ISNUMBER(Table1[[#This Row],[Safety_Rating2]]), REPT("★", Table1[[#This Row],[Safety_Rating2]]) &amp; REPT("☆", 5-Table1[[#This Row],[Safety_Rating2]]), "Unknown"), "Unknown")</f>
        <v>★★★★★</v>
      </c>
      <c r="Q934" s="1">
        <v>5</v>
      </c>
      <c r="R934">
        <v>17808</v>
      </c>
      <c r="S934">
        <v>3</v>
      </c>
      <c r="T934" s="7">
        <f t="shared" si="14"/>
        <v>1317811232.6400001</v>
      </c>
      <c r="U934" s="3">
        <f>Table1[[#This Row],[Range_km]]/Table1[[#This Row],[Battery_Capacity_kWh]]</f>
        <v>15.698924731182794</v>
      </c>
      <c r="V934" s="4">
        <f>Table1[[#This Row],[Price_USD]]/Table1[[#This Row],[Range_km]]</f>
        <v>126.71417808219178</v>
      </c>
      <c r="W934" s="1" t="str">
        <f>_xlfn.IFS(Table1[[#This Row],[Price_USD]]&gt;80000,"Luxury", Table1[[#This Row],[Price_USD]]&gt;40000,"Premium",Table1[[#This Row],[Price_USD]]&lt;40000,"Budget")</f>
        <v>Premium</v>
      </c>
    </row>
    <row r="935" spans="3:23" x14ac:dyDescent="0.35">
      <c r="C935">
        <v>934</v>
      </c>
      <c r="D935" t="s">
        <v>39</v>
      </c>
      <c r="E935" t="s">
        <v>97</v>
      </c>
      <c r="F935">
        <v>2015</v>
      </c>
      <c r="G935" t="s">
        <v>263</v>
      </c>
      <c r="H935">
        <v>76.7</v>
      </c>
      <c r="I935">
        <v>459</v>
      </c>
      <c r="J935" t="s">
        <v>274</v>
      </c>
      <c r="K935">
        <v>1.3</v>
      </c>
      <c r="L935" s="5">
        <v>40469.15</v>
      </c>
      <c r="M935" t="s">
        <v>302</v>
      </c>
      <c r="N935" t="s">
        <v>370</v>
      </c>
      <c r="O935" s="1">
        <v>4</v>
      </c>
      <c r="P935" s="1" t="str">
        <f>IFERROR(IF(ISNUMBER(Table1[[#This Row],[Safety_Rating2]]), REPT("★", Table1[[#This Row],[Safety_Rating2]]) &amp; REPT("☆", 5-Table1[[#This Row],[Safety_Rating2]]), "Unknown"), "Unknown")</f>
        <v>★★★☆☆</v>
      </c>
      <c r="Q935" s="1">
        <v>3</v>
      </c>
      <c r="R935">
        <v>3965</v>
      </c>
      <c r="S935">
        <v>3</v>
      </c>
      <c r="T935" s="7">
        <f t="shared" si="14"/>
        <v>160460179.75</v>
      </c>
      <c r="U935" s="3">
        <f>Table1[[#This Row],[Range_km]]/Table1[[#This Row],[Battery_Capacity_kWh]]</f>
        <v>5.9843546284224249</v>
      </c>
      <c r="V935" s="4">
        <f>Table1[[#This Row],[Price_USD]]/Table1[[#This Row],[Range_km]]</f>
        <v>88.168082788671029</v>
      </c>
      <c r="W935" s="1" t="str">
        <f>_xlfn.IFS(Table1[[#This Row],[Price_USD]]&gt;80000,"Luxury", Table1[[#This Row],[Price_USD]]&gt;40000,"Premium",Table1[[#This Row],[Price_USD]]&lt;40000,"Budget")</f>
        <v>Premium</v>
      </c>
    </row>
    <row r="936" spans="3:23" x14ac:dyDescent="0.35">
      <c r="C936">
        <v>935</v>
      </c>
      <c r="D936" t="s">
        <v>58</v>
      </c>
      <c r="E936" t="s">
        <v>188</v>
      </c>
      <c r="F936">
        <v>2024</v>
      </c>
      <c r="G936" t="s">
        <v>260</v>
      </c>
      <c r="H936">
        <v>106.4</v>
      </c>
      <c r="I936">
        <v>328</v>
      </c>
      <c r="J936" t="s">
        <v>279</v>
      </c>
      <c r="K936">
        <v>6.9</v>
      </c>
      <c r="L936" s="5">
        <v>87345.57</v>
      </c>
      <c r="M936" t="s">
        <v>295</v>
      </c>
      <c r="N936" t="s">
        <v>346</v>
      </c>
      <c r="O936" s="1">
        <v>0</v>
      </c>
      <c r="P936" s="1" t="str">
        <f>IFERROR(IF(ISNUMBER(Table1[[#This Row],[Safety_Rating2]]), REPT("★", Table1[[#This Row],[Safety_Rating2]]) &amp; REPT("☆", 5-Table1[[#This Row],[Safety_Rating2]]), "Unknown"), "Unknown")</f>
        <v>★★★☆☆</v>
      </c>
      <c r="Q936" s="1">
        <v>3</v>
      </c>
      <c r="R936">
        <v>9841</v>
      </c>
      <c r="S936">
        <v>3</v>
      </c>
      <c r="T936" s="7">
        <f t="shared" si="14"/>
        <v>859567754.37000012</v>
      </c>
      <c r="U936" s="3">
        <f>Table1[[#This Row],[Range_km]]/Table1[[#This Row],[Battery_Capacity_kWh]]</f>
        <v>3.0827067669172932</v>
      </c>
      <c r="V936" s="4">
        <f>Table1[[#This Row],[Price_USD]]/Table1[[#This Row],[Range_km]]</f>
        <v>266.29746951219516</v>
      </c>
      <c r="W936" s="1" t="str">
        <f>_xlfn.IFS(Table1[[#This Row],[Price_USD]]&gt;80000,"Luxury", Table1[[#This Row],[Price_USD]]&gt;40000,"Premium",Table1[[#This Row],[Price_USD]]&lt;40000,"Budget")</f>
        <v>Luxury</v>
      </c>
    </row>
    <row r="937" spans="3:23" x14ac:dyDescent="0.35">
      <c r="C937">
        <v>936</v>
      </c>
      <c r="D937" t="s">
        <v>67</v>
      </c>
      <c r="E937" t="s">
        <v>243</v>
      </c>
      <c r="F937">
        <v>2015</v>
      </c>
      <c r="G937" t="s">
        <v>261</v>
      </c>
      <c r="H937">
        <v>27.8</v>
      </c>
      <c r="I937">
        <v>503</v>
      </c>
      <c r="J937" t="s">
        <v>275</v>
      </c>
      <c r="K937">
        <v>1.8</v>
      </c>
      <c r="L937" s="5">
        <v>109909.34</v>
      </c>
      <c r="M937" t="s">
        <v>297</v>
      </c>
      <c r="N937" t="s">
        <v>356</v>
      </c>
      <c r="O937" s="2" t="s">
        <v>376</v>
      </c>
      <c r="P937" s="1" t="str">
        <f>IFERROR(IF(ISNUMBER(Table1[[#This Row],[Safety_Rating2]]), REPT("★", Table1[[#This Row],[Safety_Rating2]]) &amp; REPT("☆", 5-Table1[[#This Row],[Safety_Rating2]]), "Unknown"), "Unknown")</f>
        <v>★★★☆☆</v>
      </c>
      <c r="Q937" s="1">
        <v>3</v>
      </c>
      <c r="R937">
        <v>15741</v>
      </c>
      <c r="S937">
        <v>3</v>
      </c>
      <c r="T937" s="7">
        <f t="shared" si="14"/>
        <v>1730082920.9400001</v>
      </c>
      <c r="U937" s="3">
        <f>Table1[[#This Row],[Range_km]]/Table1[[#This Row],[Battery_Capacity_kWh]]</f>
        <v>18.093525179856115</v>
      </c>
      <c r="V937" s="4">
        <f>Table1[[#This Row],[Price_USD]]/Table1[[#This Row],[Range_km]]</f>
        <v>218.50763419483101</v>
      </c>
      <c r="W937" s="1" t="str">
        <f>_xlfn.IFS(Table1[[#This Row],[Price_USD]]&gt;80000,"Luxury", Table1[[#This Row],[Price_USD]]&gt;40000,"Premium",Table1[[#This Row],[Price_USD]]&lt;40000,"Budget")</f>
        <v>Luxury</v>
      </c>
    </row>
    <row r="938" spans="3:23" x14ac:dyDescent="0.35">
      <c r="C938">
        <v>937</v>
      </c>
      <c r="D938" t="s">
        <v>36</v>
      </c>
      <c r="E938" t="s">
        <v>147</v>
      </c>
      <c r="F938">
        <v>2022</v>
      </c>
      <c r="G938" t="s">
        <v>262</v>
      </c>
      <c r="H938">
        <v>82.2</v>
      </c>
      <c r="I938">
        <v>150</v>
      </c>
      <c r="J938" t="s">
        <v>276</v>
      </c>
      <c r="K938">
        <v>5</v>
      </c>
      <c r="L938" s="5">
        <v>106007.59</v>
      </c>
      <c r="M938" t="s">
        <v>281</v>
      </c>
      <c r="N938" t="s">
        <v>348</v>
      </c>
      <c r="O938" s="2" t="s">
        <v>376</v>
      </c>
      <c r="P938" s="1" t="str">
        <f>IFERROR(IF(ISNUMBER(Table1[[#This Row],[Safety_Rating2]]), REPT("★", Table1[[#This Row],[Safety_Rating2]]) &amp; REPT("☆", 5-Table1[[#This Row],[Safety_Rating2]]), "Unknown"), "Unknown")</f>
        <v>★★★☆☆</v>
      </c>
      <c r="Q938" s="1">
        <v>3</v>
      </c>
      <c r="R938">
        <v>15652</v>
      </c>
      <c r="S938">
        <v>5</v>
      </c>
      <c r="T938" s="7">
        <f t="shared" si="14"/>
        <v>1659230798.6799998</v>
      </c>
      <c r="U938" s="3">
        <f>Table1[[#This Row],[Range_km]]/Table1[[#This Row],[Battery_Capacity_kWh]]</f>
        <v>1.8248175182481752</v>
      </c>
      <c r="V938" s="4">
        <f>Table1[[#This Row],[Price_USD]]/Table1[[#This Row],[Range_km]]</f>
        <v>706.71726666666666</v>
      </c>
      <c r="W938" s="1" t="str">
        <f>_xlfn.IFS(Table1[[#This Row],[Price_USD]]&gt;80000,"Luxury", Table1[[#This Row],[Price_USD]]&gt;40000,"Premium",Table1[[#This Row],[Price_USD]]&lt;40000,"Budget")</f>
        <v>Luxury</v>
      </c>
    </row>
    <row r="939" spans="3:23" x14ac:dyDescent="0.35">
      <c r="C939">
        <v>938</v>
      </c>
      <c r="D939" t="s">
        <v>19</v>
      </c>
      <c r="E939" t="s">
        <v>221</v>
      </c>
      <c r="F939">
        <v>2017</v>
      </c>
      <c r="G939" t="s">
        <v>252</v>
      </c>
      <c r="H939">
        <v>101.5</v>
      </c>
      <c r="I939">
        <v>311</v>
      </c>
      <c r="J939" t="s">
        <v>279</v>
      </c>
      <c r="K939">
        <v>11.3</v>
      </c>
      <c r="L939" s="5">
        <v>129357.08</v>
      </c>
      <c r="M939" t="s">
        <v>293</v>
      </c>
      <c r="N939" t="s">
        <v>344</v>
      </c>
      <c r="O939" s="1">
        <v>0</v>
      </c>
      <c r="P939" s="1" t="str">
        <f>IFERROR(IF(ISNUMBER(Table1[[#This Row],[Safety_Rating2]]), REPT("★", Table1[[#This Row],[Safety_Rating2]]) &amp; REPT("☆", 5-Table1[[#This Row],[Safety_Rating2]]), "Unknown"), "Unknown")</f>
        <v>★★★☆☆</v>
      </c>
      <c r="Q939" s="1">
        <v>3</v>
      </c>
      <c r="R939">
        <v>6311</v>
      </c>
      <c r="S939">
        <v>5</v>
      </c>
      <c r="T939" s="7">
        <f t="shared" si="14"/>
        <v>816372531.88</v>
      </c>
      <c r="U939" s="3">
        <f>Table1[[#This Row],[Range_km]]/Table1[[#This Row],[Battery_Capacity_kWh]]</f>
        <v>3.0640394088669951</v>
      </c>
      <c r="V939" s="4">
        <f>Table1[[#This Row],[Price_USD]]/Table1[[#This Row],[Range_km]]</f>
        <v>415.93916398713827</v>
      </c>
      <c r="W939" s="1" t="str">
        <f>_xlfn.IFS(Table1[[#This Row],[Price_USD]]&gt;80000,"Luxury", Table1[[#This Row],[Price_USD]]&gt;40000,"Premium",Table1[[#This Row],[Price_USD]]&lt;40000,"Budget")</f>
        <v>Luxury</v>
      </c>
    </row>
    <row r="940" spans="3:23" x14ac:dyDescent="0.35">
      <c r="C940">
        <v>939</v>
      </c>
      <c r="D940" t="s">
        <v>64</v>
      </c>
      <c r="E940" t="s">
        <v>165</v>
      </c>
      <c r="F940">
        <v>2021</v>
      </c>
      <c r="G940" t="s">
        <v>262</v>
      </c>
      <c r="H940">
        <v>98.8</v>
      </c>
      <c r="I940">
        <v>543</v>
      </c>
      <c r="J940" t="s">
        <v>268</v>
      </c>
      <c r="K940">
        <v>9.1</v>
      </c>
      <c r="L940" s="5">
        <v>45279.16</v>
      </c>
      <c r="M940" t="s">
        <v>322</v>
      </c>
      <c r="N940" t="s">
        <v>371</v>
      </c>
      <c r="O940" s="1">
        <v>5</v>
      </c>
      <c r="P940" s="1" t="str">
        <f>IFERROR(IF(ISNUMBER(Table1[[#This Row],[Safety_Rating2]]), REPT("★", Table1[[#This Row],[Safety_Rating2]]) &amp; REPT("☆", 5-Table1[[#This Row],[Safety_Rating2]]), "Unknown"), "Unknown")</f>
        <v>★★★☆☆</v>
      </c>
      <c r="Q940" s="1">
        <v>3</v>
      </c>
      <c r="R940">
        <v>19627</v>
      </c>
      <c r="S940">
        <v>5</v>
      </c>
      <c r="T940" s="7">
        <f t="shared" si="14"/>
        <v>888694073.32000005</v>
      </c>
      <c r="U940" s="3">
        <f>Table1[[#This Row],[Range_km]]/Table1[[#This Row],[Battery_Capacity_kWh]]</f>
        <v>5.4959514170040489</v>
      </c>
      <c r="V940" s="4">
        <f>Table1[[#This Row],[Price_USD]]/Table1[[#This Row],[Range_km]]</f>
        <v>83.387034990791904</v>
      </c>
      <c r="W940" s="1" t="str">
        <f>_xlfn.IFS(Table1[[#This Row],[Price_USD]]&gt;80000,"Luxury", Table1[[#This Row],[Price_USD]]&gt;40000,"Premium",Table1[[#This Row],[Price_USD]]&lt;40000,"Budget")</f>
        <v>Premium</v>
      </c>
    </row>
    <row r="941" spans="3:23" x14ac:dyDescent="0.35">
      <c r="C941">
        <v>940</v>
      </c>
      <c r="D941" t="s">
        <v>49</v>
      </c>
      <c r="E941" t="s">
        <v>114</v>
      </c>
      <c r="F941">
        <v>2016</v>
      </c>
      <c r="G941" t="s">
        <v>253</v>
      </c>
      <c r="H941">
        <v>98</v>
      </c>
      <c r="I941">
        <v>313</v>
      </c>
      <c r="J941" t="s">
        <v>280</v>
      </c>
      <c r="K941">
        <v>7</v>
      </c>
      <c r="L941" s="5">
        <v>114536.92</v>
      </c>
      <c r="M941" t="s">
        <v>311</v>
      </c>
      <c r="N941" t="s">
        <v>341</v>
      </c>
      <c r="O941" s="1">
        <v>0</v>
      </c>
      <c r="P941" s="1" t="str">
        <f>IFERROR(IF(ISNUMBER(Table1[[#This Row],[Safety_Rating2]]), REPT("★", Table1[[#This Row],[Safety_Rating2]]) &amp; REPT("☆", 5-Table1[[#This Row],[Safety_Rating2]]), "Unknown"), "Unknown")</f>
        <v>★★★★☆</v>
      </c>
      <c r="Q941" s="1">
        <v>4</v>
      </c>
      <c r="R941">
        <v>11189</v>
      </c>
      <c r="S941">
        <v>4</v>
      </c>
      <c r="T941" s="7">
        <f t="shared" si="14"/>
        <v>1281553597.8799999</v>
      </c>
      <c r="U941" s="3">
        <f>Table1[[#This Row],[Range_km]]/Table1[[#This Row],[Battery_Capacity_kWh]]</f>
        <v>3.193877551020408</v>
      </c>
      <c r="V941" s="4">
        <f>Table1[[#This Row],[Price_USD]]/Table1[[#This Row],[Range_km]]</f>
        <v>365.93265175718847</v>
      </c>
      <c r="W941" s="1" t="str">
        <f>_xlfn.IFS(Table1[[#This Row],[Price_USD]]&gt;80000,"Luxury", Table1[[#This Row],[Price_USD]]&gt;40000,"Premium",Table1[[#This Row],[Price_USD]]&lt;40000,"Budget")</f>
        <v>Luxury</v>
      </c>
    </row>
    <row r="942" spans="3:23" x14ac:dyDescent="0.35">
      <c r="C942">
        <v>941</v>
      </c>
      <c r="D942" t="s">
        <v>31</v>
      </c>
      <c r="E942" t="s">
        <v>178</v>
      </c>
      <c r="F942">
        <v>2019</v>
      </c>
      <c r="G942" t="s">
        <v>251</v>
      </c>
      <c r="H942">
        <v>143.30000000000001</v>
      </c>
      <c r="I942">
        <v>361</v>
      </c>
      <c r="J942" t="s">
        <v>271</v>
      </c>
      <c r="K942">
        <v>4.9000000000000004</v>
      </c>
      <c r="L942" s="5">
        <v>134539.09</v>
      </c>
      <c r="M942" t="s">
        <v>285</v>
      </c>
      <c r="N942" t="s">
        <v>366</v>
      </c>
      <c r="O942" s="1">
        <v>5</v>
      </c>
      <c r="P942" s="1" t="str">
        <f>IFERROR(IF(ISNUMBER(Table1[[#This Row],[Safety_Rating2]]), REPT("★", Table1[[#This Row],[Safety_Rating2]]) &amp; REPT("☆", 5-Table1[[#This Row],[Safety_Rating2]]), "Unknown"), "Unknown")</f>
        <v>★★★★★</v>
      </c>
      <c r="Q942" s="1">
        <v>5</v>
      </c>
      <c r="R942">
        <v>4497</v>
      </c>
      <c r="S942">
        <v>4</v>
      </c>
      <c r="T942" s="7">
        <f t="shared" si="14"/>
        <v>605022287.73000002</v>
      </c>
      <c r="U942" s="3">
        <f>Table1[[#This Row],[Range_km]]/Table1[[#This Row],[Battery_Capacity_kWh]]</f>
        <v>2.5191905094207954</v>
      </c>
      <c r="V942" s="4">
        <f>Table1[[#This Row],[Price_USD]]/Table1[[#This Row],[Range_km]]</f>
        <v>372.68445983379502</v>
      </c>
      <c r="W942" s="1" t="str">
        <f>_xlfn.IFS(Table1[[#This Row],[Price_USD]]&gt;80000,"Luxury", Table1[[#This Row],[Price_USD]]&gt;40000,"Premium",Table1[[#This Row],[Price_USD]]&lt;40000,"Budget")</f>
        <v>Luxury</v>
      </c>
    </row>
    <row r="943" spans="3:23" x14ac:dyDescent="0.35">
      <c r="C943">
        <v>942</v>
      </c>
      <c r="D943" t="s">
        <v>68</v>
      </c>
      <c r="E943" t="s">
        <v>214</v>
      </c>
      <c r="F943">
        <v>2022</v>
      </c>
      <c r="G943" t="s">
        <v>261</v>
      </c>
      <c r="H943">
        <v>89.3</v>
      </c>
      <c r="I943">
        <v>415</v>
      </c>
      <c r="J943" t="s">
        <v>280</v>
      </c>
      <c r="K943">
        <v>3.4</v>
      </c>
      <c r="L943" s="5">
        <v>62185.4</v>
      </c>
      <c r="M943" t="s">
        <v>288</v>
      </c>
      <c r="N943" t="s">
        <v>375</v>
      </c>
      <c r="O943" s="1">
        <v>1</v>
      </c>
      <c r="P943" s="1" t="str">
        <f>IFERROR(IF(ISNUMBER(Table1[[#This Row],[Safety_Rating2]]), REPT("★", Table1[[#This Row],[Safety_Rating2]]) &amp; REPT("☆", 5-Table1[[#This Row],[Safety_Rating2]]), "Unknown"), "Unknown")</f>
        <v>★★★☆☆</v>
      </c>
      <c r="Q943" s="1">
        <v>3</v>
      </c>
      <c r="R943">
        <v>18547</v>
      </c>
      <c r="S943">
        <v>3</v>
      </c>
      <c r="T943" s="7">
        <f t="shared" si="14"/>
        <v>1153352613.8</v>
      </c>
      <c r="U943" s="3">
        <f>Table1[[#This Row],[Range_km]]/Table1[[#This Row],[Battery_Capacity_kWh]]</f>
        <v>4.647256438969765</v>
      </c>
      <c r="V943" s="4">
        <f>Table1[[#This Row],[Price_USD]]/Table1[[#This Row],[Range_km]]</f>
        <v>149.84433734939759</v>
      </c>
      <c r="W943" s="1" t="str">
        <f>_xlfn.IFS(Table1[[#This Row],[Price_USD]]&gt;80000,"Luxury", Table1[[#This Row],[Price_USD]]&gt;40000,"Premium",Table1[[#This Row],[Price_USD]]&lt;40000,"Budget")</f>
        <v>Premium</v>
      </c>
    </row>
    <row r="944" spans="3:23" x14ac:dyDescent="0.35">
      <c r="C944">
        <v>943</v>
      </c>
      <c r="D944" t="s">
        <v>63</v>
      </c>
      <c r="E944" t="s">
        <v>169</v>
      </c>
      <c r="F944">
        <v>2018</v>
      </c>
      <c r="G944" t="s">
        <v>251</v>
      </c>
      <c r="H944">
        <v>63.5</v>
      </c>
      <c r="I944">
        <v>446</v>
      </c>
      <c r="J944" t="s">
        <v>274</v>
      </c>
      <c r="K944">
        <v>3.7</v>
      </c>
      <c r="L944" s="5">
        <v>101731.26</v>
      </c>
      <c r="M944" t="s">
        <v>302</v>
      </c>
      <c r="N944" t="s">
        <v>343</v>
      </c>
      <c r="O944" s="1">
        <v>1</v>
      </c>
      <c r="P944" s="1" t="str">
        <f>IFERROR(IF(ISNUMBER(Table1[[#This Row],[Safety_Rating2]]), REPT("★", Table1[[#This Row],[Safety_Rating2]]) &amp; REPT("☆", 5-Table1[[#This Row],[Safety_Rating2]]), "Unknown"), "Unknown")</f>
        <v>★★★☆☆</v>
      </c>
      <c r="Q944" s="1">
        <v>3</v>
      </c>
      <c r="R944">
        <v>11845</v>
      </c>
      <c r="S944">
        <v>5</v>
      </c>
      <c r="T944" s="7">
        <f t="shared" si="14"/>
        <v>1205006774.7</v>
      </c>
      <c r="U944" s="3">
        <f>Table1[[#This Row],[Range_km]]/Table1[[#This Row],[Battery_Capacity_kWh]]</f>
        <v>7.0236220472440944</v>
      </c>
      <c r="V944" s="4">
        <f>Table1[[#This Row],[Price_USD]]/Table1[[#This Row],[Range_km]]</f>
        <v>228.09699551569506</v>
      </c>
      <c r="W944" s="1" t="str">
        <f>_xlfn.IFS(Table1[[#This Row],[Price_USD]]&gt;80000,"Luxury", Table1[[#This Row],[Price_USD]]&gt;40000,"Premium",Table1[[#This Row],[Price_USD]]&lt;40000,"Budget")</f>
        <v>Luxury</v>
      </c>
    </row>
    <row r="945" spans="3:23" x14ac:dyDescent="0.35">
      <c r="C945">
        <v>944</v>
      </c>
      <c r="D945" t="s">
        <v>31</v>
      </c>
      <c r="E945" t="s">
        <v>178</v>
      </c>
      <c r="F945">
        <v>2018</v>
      </c>
      <c r="G945" t="s">
        <v>264</v>
      </c>
      <c r="H945">
        <v>80.099999999999994</v>
      </c>
      <c r="I945">
        <v>366</v>
      </c>
      <c r="J945" t="s">
        <v>276</v>
      </c>
      <c r="K945">
        <v>1.8</v>
      </c>
      <c r="L945" s="5">
        <v>116729.11</v>
      </c>
      <c r="M945" t="s">
        <v>315</v>
      </c>
      <c r="N945" t="s">
        <v>345</v>
      </c>
      <c r="O945" s="1">
        <v>5</v>
      </c>
      <c r="P945" s="1" t="str">
        <f>IFERROR(IF(ISNUMBER(Table1[[#This Row],[Safety_Rating2]]), REPT("★", Table1[[#This Row],[Safety_Rating2]]) &amp; REPT("☆", 5-Table1[[#This Row],[Safety_Rating2]]), "Unknown"), "Unknown")</f>
        <v>★★★★★</v>
      </c>
      <c r="Q945" s="1">
        <v>5</v>
      </c>
      <c r="R945">
        <v>16284</v>
      </c>
      <c r="S945">
        <v>4</v>
      </c>
      <c r="T945" s="7">
        <f t="shared" si="14"/>
        <v>1900816827.24</v>
      </c>
      <c r="U945" s="3">
        <f>Table1[[#This Row],[Range_km]]/Table1[[#This Row],[Battery_Capacity_kWh]]</f>
        <v>4.5692883895131091</v>
      </c>
      <c r="V945" s="4">
        <f>Table1[[#This Row],[Price_USD]]/Table1[[#This Row],[Range_km]]</f>
        <v>318.93199453551915</v>
      </c>
      <c r="W945" s="1" t="str">
        <f>_xlfn.IFS(Table1[[#This Row],[Price_USD]]&gt;80000,"Luxury", Table1[[#This Row],[Price_USD]]&gt;40000,"Premium",Table1[[#This Row],[Price_USD]]&lt;40000,"Budget")</f>
        <v>Luxury</v>
      </c>
    </row>
    <row r="946" spans="3:23" x14ac:dyDescent="0.35">
      <c r="C946">
        <v>945</v>
      </c>
      <c r="D946" t="s">
        <v>32</v>
      </c>
      <c r="E946" t="s">
        <v>245</v>
      </c>
      <c r="F946">
        <v>2022</v>
      </c>
      <c r="G946" t="s">
        <v>250</v>
      </c>
      <c r="H946">
        <v>55.2</v>
      </c>
      <c r="I946">
        <v>390</v>
      </c>
      <c r="J946" t="s">
        <v>266</v>
      </c>
      <c r="K946">
        <v>6.7</v>
      </c>
      <c r="L946" s="5">
        <v>47560.79</v>
      </c>
      <c r="M946" t="s">
        <v>309</v>
      </c>
      <c r="N946" t="s">
        <v>348</v>
      </c>
      <c r="O946" s="1">
        <v>3</v>
      </c>
      <c r="P946" s="1" t="str">
        <f>IFERROR(IF(ISNUMBER(Table1[[#This Row],[Safety_Rating2]]), REPT("★", Table1[[#This Row],[Safety_Rating2]]) &amp; REPT("☆", 5-Table1[[#This Row],[Safety_Rating2]]), "Unknown"), "Unknown")</f>
        <v>★★★☆☆</v>
      </c>
      <c r="Q946" s="1">
        <v>3</v>
      </c>
      <c r="R946">
        <v>2180</v>
      </c>
      <c r="S946">
        <v>3</v>
      </c>
      <c r="T946" s="7">
        <f t="shared" si="14"/>
        <v>103682522.2</v>
      </c>
      <c r="U946" s="3">
        <f>Table1[[#This Row],[Range_km]]/Table1[[#This Row],[Battery_Capacity_kWh]]</f>
        <v>7.0652173913043477</v>
      </c>
      <c r="V946" s="4">
        <f>Table1[[#This Row],[Price_USD]]/Table1[[#This Row],[Range_km]]</f>
        <v>121.9507435897436</v>
      </c>
      <c r="W946" s="1" t="str">
        <f>_xlfn.IFS(Table1[[#This Row],[Price_USD]]&gt;80000,"Luxury", Table1[[#This Row],[Price_USD]]&gt;40000,"Premium",Table1[[#This Row],[Price_USD]]&lt;40000,"Budget")</f>
        <v>Premium</v>
      </c>
    </row>
    <row r="947" spans="3:23" x14ac:dyDescent="0.35">
      <c r="C947">
        <v>946</v>
      </c>
      <c r="D947" t="s">
        <v>29</v>
      </c>
      <c r="E947" t="s">
        <v>82</v>
      </c>
      <c r="F947">
        <v>2022</v>
      </c>
      <c r="G947" t="s">
        <v>262</v>
      </c>
      <c r="H947">
        <v>141.5</v>
      </c>
      <c r="I947">
        <v>381</v>
      </c>
      <c r="J947" t="s">
        <v>278</v>
      </c>
      <c r="K947">
        <v>6.4</v>
      </c>
      <c r="L947" s="5">
        <v>80459.179999999993</v>
      </c>
      <c r="M947" t="s">
        <v>288</v>
      </c>
      <c r="N947" t="s">
        <v>344</v>
      </c>
      <c r="O947" s="1">
        <v>5</v>
      </c>
      <c r="P947" s="1" t="str">
        <f>IFERROR(IF(ISNUMBER(Table1[[#This Row],[Safety_Rating2]]), REPT("★", Table1[[#This Row],[Safety_Rating2]]) &amp; REPT("☆", 5-Table1[[#This Row],[Safety_Rating2]]), "Unknown"), "Unknown")</f>
        <v>★★★★☆</v>
      </c>
      <c r="Q947" s="1">
        <v>4</v>
      </c>
      <c r="R947">
        <v>14325</v>
      </c>
      <c r="S947">
        <v>4</v>
      </c>
      <c r="T947" s="7">
        <f t="shared" si="14"/>
        <v>1152577753.5</v>
      </c>
      <c r="U947" s="3">
        <f>Table1[[#This Row],[Range_km]]/Table1[[#This Row],[Battery_Capacity_kWh]]</f>
        <v>2.6925795053003534</v>
      </c>
      <c r="V947" s="4">
        <f>Table1[[#This Row],[Price_USD]]/Table1[[#This Row],[Range_km]]</f>
        <v>211.17895013123359</v>
      </c>
      <c r="W947" s="1" t="str">
        <f>_xlfn.IFS(Table1[[#This Row],[Price_USD]]&gt;80000,"Luxury", Table1[[#This Row],[Price_USD]]&gt;40000,"Premium",Table1[[#This Row],[Price_USD]]&lt;40000,"Budget")</f>
        <v>Luxury</v>
      </c>
    </row>
    <row r="948" spans="3:23" x14ac:dyDescent="0.35">
      <c r="C948">
        <v>947</v>
      </c>
      <c r="D948" t="s">
        <v>24</v>
      </c>
      <c r="E948" t="s">
        <v>77</v>
      </c>
      <c r="F948">
        <v>2017</v>
      </c>
      <c r="G948" t="s">
        <v>260</v>
      </c>
      <c r="H948">
        <v>36</v>
      </c>
      <c r="I948">
        <v>489</v>
      </c>
      <c r="J948" t="s">
        <v>267</v>
      </c>
      <c r="K948">
        <v>1</v>
      </c>
      <c r="L948" s="5">
        <v>38433.599999999999</v>
      </c>
      <c r="M948" t="s">
        <v>313</v>
      </c>
      <c r="N948" t="s">
        <v>339</v>
      </c>
      <c r="O948" s="1">
        <v>1</v>
      </c>
      <c r="P948" s="1" t="str">
        <f>IFERROR(IF(ISNUMBER(Table1[[#This Row],[Safety_Rating2]]), REPT("★", Table1[[#This Row],[Safety_Rating2]]) &amp; REPT("☆", 5-Table1[[#This Row],[Safety_Rating2]]), "Unknown"), "Unknown")</f>
        <v>★★★★★</v>
      </c>
      <c r="Q948" s="1">
        <v>5</v>
      </c>
      <c r="R948">
        <v>13869</v>
      </c>
      <c r="S948">
        <v>3</v>
      </c>
      <c r="T948" s="7">
        <f t="shared" si="14"/>
        <v>533035598.39999998</v>
      </c>
      <c r="U948" s="3">
        <f>Table1[[#This Row],[Range_km]]/Table1[[#This Row],[Battery_Capacity_kWh]]</f>
        <v>13.583333333333334</v>
      </c>
      <c r="V948" s="4">
        <f>Table1[[#This Row],[Price_USD]]/Table1[[#This Row],[Range_km]]</f>
        <v>78.596319018404898</v>
      </c>
      <c r="W948" s="1" t="str">
        <f>_xlfn.IFS(Table1[[#This Row],[Price_USD]]&gt;80000,"Luxury", Table1[[#This Row],[Price_USD]]&gt;40000,"Premium",Table1[[#This Row],[Price_USD]]&lt;40000,"Budget")</f>
        <v>Budget</v>
      </c>
    </row>
    <row r="949" spans="3:23" x14ac:dyDescent="0.35">
      <c r="C949">
        <v>948</v>
      </c>
      <c r="D949" t="s">
        <v>35</v>
      </c>
      <c r="E949" t="s">
        <v>209</v>
      </c>
      <c r="F949">
        <v>2015</v>
      </c>
      <c r="G949" t="s">
        <v>258</v>
      </c>
      <c r="H949">
        <v>34.5</v>
      </c>
      <c r="I949">
        <v>600</v>
      </c>
      <c r="J949" t="s">
        <v>278</v>
      </c>
      <c r="K949">
        <v>3.8</v>
      </c>
      <c r="L949" s="5">
        <v>58881.63</v>
      </c>
      <c r="M949" t="s">
        <v>299</v>
      </c>
      <c r="N949" t="s">
        <v>355</v>
      </c>
      <c r="O949" s="1">
        <v>2</v>
      </c>
      <c r="P949" s="1" t="str">
        <f>IFERROR(IF(ISNUMBER(Table1[[#This Row],[Safety_Rating2]]), REPT("★", Table1[[#This Row],[Safety_Rating2]]) &amp; REPT("☆", 5-Table1[[#This Row],[Safety_Rating2]]), "Unknown"), "Unknown")</f>
        <v>★★★☆☆</v>
      </c>
      <c r="Q949" s="1">
        <v>3</v>
      </c>
      <c r="R949">
        <v>4971</v>
      </c>
      <c r="S949">
        <v>3</v>
      </c>
      <c r="T949" s="7">
        <f t="shared" si="14"/>
        <v>292700582.72999996</v>
      </c>
      <c r="U949" s="3">
        <f>Table1[[#This Row],[Range_km]]/Table1[[#This Row],[Battery_Capacity_kWh]]</f>
        <v>17.391304347826086</v>
      </c>
      <c r="V949" s="4">
        <f>Table1[[#This Row],[Price_USD]]/Table1[[#This Row],[Range_km]]</f>
        <v>98.136049999999997</v>
      </c>
      <c r="W949" s="1" t="str">
        <f>_xlfn.IFS(Table1[[#This Row],[Price_USD]]&gt;80000,"Luxury", Table1[[#This Row],[Price_USD]]&gt;40000,"Premium",Table1[[#This Row],[Price_USD]]&lt;40000,"Budget")</f>
        <v>Premium</v>
      </c>
    </row>
    <row r="950" spans="3:23" x14ac:dyDescent="0.35">
      <c r="C950">
        <v>949</v>
      </c>
      <c r="D950" t="s">
        <v>17</v>
      </c>
      <c r="E950" t="s">
        <v>95</v>
      </c>
      <c r="F950">
        <v>2018</v>
      </c>
      <c r="G950" t="s">
        <v>260</v>
      </c>
      <c r="H950">
        <v>124.7</v>
      </c>
      <c r="I950">
        <v>522</v>
      </c>
      <c r="J950" t="s">
        <v>269</v>
      </c>
      <c r="K950">
        <v>2.8</v>
      </c>
      <c r="L950" s="5">
        <v>103955.6</v>
      </c>
      <c r="M950" t="s">
        <v>314</v>
      </c>
      <c r="N950" t="s">
        <v>336</v>
      </c>
      <c r="O950" s="1">
        <v>4</v>
      </c>
      <c r="P950" s="1" t="str">
        <f>IFERROR(IF(ISNUMBER(Table1[[#This Row],[Safety_Rating2]]), REPT("★", Table1[[#This Row],[Safety_Rating2]]) &amp; REPT("☆", 5-Table1[[#This Row],[Safety_Rating2]]), "Unknown"), "Unknown")</f>
        <v>★★★★☆</v>
      </c>
      <c r="Q950" s="1">
        <v>4</v>
      </c>
      <c r="R950">
        <v>4081</v>
      </c>
      <c r="S950">
        <v>3</v>
      </c>
      <c r="T950" s="7">
        <f t="shared" si="14"/>
        <v>424242803.60000002</v>
      </c>
      <c r="U950" s="3">
        <f>Table1[[#This Row],[Range_km]]/Table1[[#This Row],[Battery_Capacity_kWh]]</f>
        <v>4.1860465116279073</v>
      </c>
      <c r="V950" s="4">
        <f>Table1[[#This Row],[Price_USD]]/Table1[[#This Row],[Range_km]]</f>
        <v>199.14865900383143</v>
      </c>
      <c r="W950" s="1" t="str">
        <f>_xlfn.IFS(Table1[[#This Row],[Price_USD]]&gt;80000,"Luxury", Table1[[#This Row],[Price_USD]]&gt;40000,"Premium",Table1[[#This Row],[Price_USD]]&lt;40000,"Budget")</f>
        <v>Luxury</v>
      </c>
    </row>
    <row r="951" spans="3:23" x14ac:dyDescent="0.35">
      <c r="C951">
        <v>950</v>
      </c>
      <c r="D951" t="s">
        <v>32</v>
      </c>
      <c r="E951" t="s">
        <v>245</v>
      </c>
      <c r="F951">
        <v>2018</v>
      </c>
      <c r="G951" t="s">
        <v>252</v>
      </c>
      <c r="H951">
        <v>79.7</v>
      </c>
      <c r="I951">
        <v>184</v>
      </c>
      <c r="J951" t="s">
        <v>276</v>
      </c>
      <c r="K951">
        <v>11.1</v>
      </c>
      <c r="L951" s="5">
        <v>63536.480000000003</v>
      </c>
      <c r="M951" t="s">
        <v>282</v>
      </c>
      <c r="N951" t="s">
        <v>345</v>
      </c>
      <c r="O951" s="1">
        <v>3</v>
      </c>
      <c r="P951" s="1" t="str">
        <f>IFERROR(IF(ISNUMBER(Table1[[#This Row],[Safety_Rating2]]), REPT("★", Table1[[#This Row],[Safety_Rating2]]) &amp; REPT("☆", 5-Table1[[#This Row],[Safety_Rating2]]), "Unknown"), "Unknown")</f>
        <v>★★★★☆</v>
      </c>
      <c r="Q951" s="1">
        <v>4</v>
      </c>
      <c r="R951">
        <v>14619</v>
      </c>
      <c r="S951">
        <v>3</v>
      </c>
      <c r="T951" s="7">
        <f t="shared" si="14"/>
        <v>928839801.12</v>
      </c>
      <c r="U951" s="3">
        <f>Table1[[#This Row],[Range_km]]/Table1[[#This Row],[Battery_Capacity_kWh]]</f>
        <v>2.3086574654956085</v>
      </c>
      <c r="V951" s="4">
        <f>Table1[[#This Row],[Price_USD]]/Table1[[#This Row],[Range_km]]</f>
        <v>345.30695652173915</v>
      </c>
      <c r="W951" s="1" t="str">
        <f>_xlfn.IFS(Table1[[#This Row],[Price_USD]]&gt;80000,"Luxury", Table1[[#This Row],[Price_USD]]&gt;40000,"Premium",Table1[[#This Row],[Price_USD]]&lt;40000,"Budget")</f>
        <v>Premium</v>
      </c>
    </row>
    <row r="952" spans="3:23" x14ac:dyDescent="0.35">
      <c r="C952">
        <v>951</v>
      </c>
      <c r="D952" t="s">
        <v>40</v>
      </c>
      <c r="E952" t="s">
        <v>181</v>
      </c>
      <c r="F952">
        <v>2016</v>
      </c>
      <c r="G952" t="s">
        <v>253</v>
      </c>
      <c r="H952">
        <v>112.6</v>
      </c>
      <c r="I952">
        <v>326</v>
      </c>
      <c r="J952" t="s">
        <v>265</v>
      </c>
      <c r="K952">
        <v>9</v>
      </c>
      <c r="L952" s="5">
        <v>76137.06</v>
      </c>
      <c r="M952" t="s">
        <v>322</v>
      </c>
      <c r="N952" t="s">
        <v>352</v>
      </c>
      <c r="O952" s="2" t="s">
        <v>376</v>
      </c>
      <c r="P952" s="1" t="str">
        <f>IFERROR(IF(ISNUMBER(Table1[[#This Row],[Safety_Rating2]]), REPT("★", Table1[[#This Row],[Safety_Rating2]]) &amp; REPT("☆", 5-Table1[[#This Row],[Safety_Rating2]]), "Unknown"), "Unknown")</f>
        <v>★★★★★</v>
      </c>
      <c r="Q952" s="1">
        <v>5</v>
      </c>
      <c r="R952">
        <v>16106</v>
      </c>
      <c r="S952">
        <v>4</v>
      </c>
      <c r="T952" s="7">
        <f t="shared" si="14"/>
        <v>1226263488.3599999</v>
      </c>
      <c r="U952" s="3">
        <f>Table1[[#This Row],[Range_km]]/Table1[[#This Row],[Battery_Capacity_kWh]]</f>
        <v>2.8952042628774426</v>
      </c>
      <c r="V952" s="4">
        <f>Table1[[#This Row],[Price_USD]]/Table1[[#This Row],[Range_km]]</f>
        <v>233.54926380368099</v>
      </c>
      <c r="W952" s="1" t="str">
        <f>_xlfn.IFS(Table1[[#This Row],[Price_USD]]&gt;80000,"Luxury", Table1[[#This Row],[Price_USD]]&gt;40000,"Premium",Table1[[#This Row],[Price_USD]]&lt;40000,"Budget")</f>
        <v>Premium</v>
      </c>
    </row>
    <row r="953" spans="3:23" x14ac:dyDescent="0.35">
      <c r="C953">
        <v>952</v>
      </c>
      <c r="D953" t="s">
        <v>47</v>
      </c>
      <c r="E953" t="s">
        <v>125</v>
      </c>
      <c r="F953">
        <v>2020</v>
      </c>
      <c r="G953" t="s">
        <v>261</v>
      </c>
      <c r="H953">
        <v>22.7</v>
      </c>
      <c r="I953">
        <v>359</v>
      </c>
      <c r="J953" t="s">
        <v>269</v>
      </c>
      <c r="K953">
        <v>10.1</v>
      </c>
      <c r="L953" s="5">
        <v>102786.47</v>
      </c>
      <c r="M953" t="s">
        <v>310</v>
      </c>
      <c r="N953" t="s">
        <v>341</v>
      </c>
      <c r="O953" s="1">
        <v>4</v>
      </c>
      <c r="P953" s="1" t="str">
        <f>IFERROR(IF(ISNUMBER(Table1[[#This Row],[Safety_Rating2]]), REPT("★", Table1[[#This Row],[Safety_Rating2]]) &amp; REPT("☆", 5-Table1[[#This Row],[Safety_Rating2]]), "Unknown"), "Unknown")</f>
        <v>★★★☆☆</v>
      </c>
      <c r="Q953" s="1">
        <v>3</v>
      </c>
      <c r="R953">
        <v>13238</v>
      </c>
      <c r="S953">
        <v>3</v>
      </c>
      <c r="T953" s="7">
        <f t="shared" si="14"/>
        <v>1360687289.8600001</v>
      </c>
      <c r="U953" s="3">
        <f>Table1[[#This Row],[Range_km]]/Table1[[#This Row],[Battery_Capacity_kWh]]</f>
        <v>15.814977973568283</v>
      </c>
      <c r="V953" s="4">
        <f>Table1[[#This Row],[Price_USD]]/Table1[[#This Row],[Range_km]]</f>
        <v>286.313286908078</v>
      </c>
      <c r="W953" s="1" t="str">
        <f>_xlfn.IFS(Table1[[#This Row],[Price_USD]]&gt;80000,"Luxury", Table1[[#This Row],[Price_USD]]&gt;40000,"Premium",Table1[[#This Row],[Price_USD]]&lt;40000,"Budget")</f>
        <v>Luxury</v>
      </c>
    </row>
    <row r="954" spans="3:23" x14ac:dyDescent="0.35">
      <c r="C954">
        <v>953</v>
      </c>
      <c r="D954" t="s">
        <v>53</v>
      </c>
      <c r="E954" t="s">
        <v>127</v>
      </c>
      <c r="F954">
        <v>2020</v>
      </c>
      <c r="G954" t="s">
        <v>253</v>
      </c>
      <c r="H954">
        <v>55.6</v>
      </c>
      <c r="I954">
        <v>466</v>
      </c>
      <c r="J954" t="s">
        <v>273</v>
      </c>
      <c r="K954">
        <v>10.8</v>
      </c>
      <c r="L954" s="5">
        <v>75533.289999999994</v>
      </c>
      <c r="M954" t="s">
        <v>308</v>
      </c>
      <c r="N954" t="s">
        <v>359</v>
      </c>
      <c r="O954" s="1">
        <v>4</v>
      </c>
      <c r="P954" s="1" t="str">
        <f>IFERROR(IF(ISNUMBER(Table1[[#This Row],[Safety_Rating2]]), REPT("★", Table1[[#This Row],[Safety_Rating2]]) &amp; REPT("☆", 5-Table1[[#This Row],[Safety_Rating2]]), "Unknown"), "Unknown")</f>
        <v>★★★★☆</v>
      </c>
      <c r="Q954" s="1">
        <v>4</v>
      </c>
      <c r="R954">
        <v>716</v>
      </c>
      <c r="S954">
        <v>4</v>
      </c>
      <c r="T954" s="7">
        <f t="shared" si="14"/>
        <v>54081835.639999993</v>
      </c>
      <c r="U954" s="3">
        <f>Table1[[#This Row],[Range_km]]/Table1[[#This Row],[Battery_Capacity_kWh]]</f>
        <v>8.3812949640287773</v>
      </c>
      <c r="V954" s="4">
        <f>Table1[[#This Row],[Price_USD]]/Table1[[#This Row],[Range_km]]</f>
        <v>162.08860515021459</v>
      </c>
      <c r="W954" s="1" t="str">
        <f>_xlfn.IFS(Table1[[#This Row],[Price_USD]]&gt;80000,"Luxury", Table1[[#This Row],[Price_USD]]&gt;40000,"Premium",Table1[[#This Row],[Price_USD]]&lt;40000,"Budget")</f>
        <v>Premium</v>
      </c>
    </row>
    <row r="955" spans="3:23" x14ac:dyDescent="0.35">
      <c r="C955">
        <v>954</v>
      </c>
      <c r="D955" t="s">
        <v>65</v>
      </c>
      <c r="E955" t="s">
        <v>176</v>
      </c>
      <c r="F955">
        <v>2020</v>
      </c>
      <c r="G955" t="s">
        <v>253</v>
      </c>
      <c r="H955">
        <v>22.7</v>
      </c>
      <c r="I955">
        <v>323</v>
      </c>
      <c r="J955" t="s">
        <v>266</v>
      </c>
      <c r="K955">
        <v>11</v>
      </c>
      <c r="L955" s="5">
        <v>40735.31</v>
      </c>
      <c r="M955" t="s">
        <v>316</v>
      </c>
      <c r="N955" t="s">
        <v>370</v>
      </c>
      <c r="O955" s="1">
        <v>2</v>
      </c>
      <c r="P955" s="1" t="str">
        <f>IFERROR(IF(ISNUMBER(Table1[[#This Row],[Safety_Rating2]]), REPT("★", Table1[[#This Row],[Safety_Rating2]]) &amp; REPT("☆", 5-Table1[[#This Row],[Safety_Rating2]]), "Unknown"), "Unknown")</f>
        <v>★★★☆☆</v>
      </c>
      <c r="Q955" s="1">
        <v>3</v>
      </c>
      <c r="R955">
        <v>5522</v>
      </c>
      <c r="S955">
        <v>3</v>
      </c>
      <c r="T955" s="7">
        <f t="shared" si="14"/>
        <v>224940381.81999999</v>
      </c>
      <c r="U955" s="3">
        <f>Table1[[#This Row],[Range_km]]/Table1[[#This Row],[Battery_Capacity_kWh]]</f>
        <v>14.229074889867842</v>
      </c>
      <c r="V955" s="4">
        <f>Table1[[#This Row],[Price_USD]]/Table1[[#This Row],[Range_km]]</f>
        <v>126.11551083591331</v>
      </c>
      <c r="W955" s="1" t="str">
        <f>_xlfn.IFS(Table1[[#This Row],[Price_USD]]&gt;80000,"Luxury", Table1[[#This Row],[Price_USD]]&gt;40000,"Premium",Table1[[#This Row],[Price_USD]]&lt;40000,"Budget")</f>
        <v>Premium</v>
      </c>
    </row>
    <row r="956" spans="3:23" x14ac:dyDescent="0.35">
      <c r="C956">
        <v>955</v>
      </c>
      <c r="D956" t="s">
        <v>21</v>
      </c>
      <c r="E956" t="s">
        <v>197</v>
      </c>
      <c r="F956">
        <v>2015</v>
      </c>
      <c r="G956" t="s">
        <v>253</v>
      </c>
      <c r="H956">
        <v>67.400000000000006</v>
      </c>
      <c r="I956">
        <v>489</v>
      </c>
      <c r="J956" t="s">
        <v>268</v>
      </c>
      <c r="K956">
        <v>1.5</v>
      </c>
      <c r="L956" s="5">
        <v>139901.99</v>
      </c>
      <c r="M956" t="s">
        <v>306</v>
      </c>
      <c r="N956" t="s">
        <v>355</v>
      </c>
      <c r="O956" s="1">
        <v>0</v>
      </c>
      <c r="P956" s="1" t="str">
        <f>IFERROR(IF(ISNUMBER(Table1[[#This Row],[Safety_Rating2]]), REPT("★", Table1[[#This Row],[Safety_Rating2]]) &amp; REPT("☆", 5-Table1[[#This Row],[Safety_Rating2]]), "Unknown"), "Unknown")</f>
        <v>★★★★☆</v>
      </c>
      <c r="Q956" s="1">
        <v>4</v>
      </c>
      <c r="R956">
        <v>14847</v>
      </c>
      <c r="S956">
        <v>3</v>
      </c>
      <c r="T956" s="7">
        <f t="shared" si="14"/>
        <v>2077124845.53</v>
      </c>
      <c r="U956" s="3">
        <f>Table1[[#This Row],[Range_km]]/Table1[[#This Row],[Battery_Capacity_kWh]]</f>
        <v>7.2551928783382786</v>
      </c>
      <c r="V956" s="4">
        <f>Table1[[#This Row],[Price_USD]]/Table1[[#This Row],[Range_km]]</f>
        <v>286.09813905930469</v>
      </c>
      <c r="W956" s="1" t="str">
        <f>_xlfn.IFS(Table1[[#This Row],[Price_USD]]&gt;80000,"Luxury", Table1[[#This Row],[Price_USD]]&gt;40000,"Premium",Table1[[#This Row],[Price_USD]]&lt;40000,"Budget")</f>
        <v>Luxury</v>
      </c>
    </row>
    <row r="957" spans="3:23" x14ac:dyDescent="0.35">
      <c r="C957">
        <v>956</v>
      </c>
      <c r="D957" t="s">
        <v>49</v>
      </c>
      <c r="E957" t="s">
        <v>228</v>
      </c>
      <c r="F957">
        <v>2021</v>
      </c>
      <c r="G957" t="s">
        <v>263</v>
      </c>
      <c r="H957">
        <v>133.19999999999999</v>
      </c>
      <c r="I957">
        <v>195</v>
      </c>
      <c r="J957" t="s">
        <v>268</v>
      </c>
      <c r="K957">
        <v>5.2</v>
      </c>
      <c r="L957" s="5">
        <v>49995.46</v>
      </c>
      <c r="M957" t="s">
        <v>324</v>
      </c>
      <c r="N957" t="s">
        <v>363</v>
      </c>
      <c r="O957" s="1">
        <v>4</v>
      </c>
      <c r="P957" s="1" t="str">
        <f>IFERROR(IF(ISNUMBER(Table1[[#This Row],[Safety_Rating2]]), REPT("★", Table1[[#This Row],[Safety_Rating2]]) &amp; REPT("☆", 5-Table1[[#This Row],[Safety_Rating2]]), "Unknown"), "Unknown")</f>
        <v>★★★★★</v>
      </c>
      <c r="Q957" s="1">
        <v>5</v>
      </c>
      <c r="R957">
        <v>5765</v>
      </c>
      <c r="S957">
        <v>4</v>
      </c>
      <c r="T957" s="7">
        <f t="shared" si="14"/>
        <v>288223826.89999998</v>
      </c>
      <c r="U957" s="3">
        <f>Table1[[#This Row],[Range_km]]/Table1[[#This Row],[Battery_Capacity_kWh]]</f>
        <v>1.4639639639639641</v>
      </c>
      <c r="V957" s="4">
        <f>Table1[[#This Row],[Price_USD]]/Table1[[#This Row],[Range_km]]</f>
        <v>256.38697435897433</v>
      </c>
      <c r="W957" s="1" t="str">
        <f>_xlfn.IFS(Table1[[#This Row],[Price_USD]]&gt;80000,"Luxury", Table1[[#This Row],[Price_USD]]&gt;40000,"Premium",Table1[[#This Row],[Price_USD]]&lt;40000,"Budget")</f>
        <v>Premium</v>
      </c>
    </row>
    <row r="958" spans="3:23" x14ac:dyDescent="0.35">
      <c r="C958">
        <v>957</v>
      </c>
      <c r="D958" t="s">
        <v>17</v>
      </c>
      <c r="E958" t="s">
        <v>95</v>
      </c>
      <c r="F958">
        <v>2021</v>
      </c>
      <c r="G958" t="s">
        <v>255</v>
      </c>
      <c r="H958">
        <v>41.8</v>
      </c>
      <c r="I958">
        <v>108</v>
      </c>
      <c r="J958" t="s">
        <v>277</v>
      </c>
      <c r="K958">
        <v>7.4</v>
      </c>
      <c r="L958" s="5">
        <v>39245.699999999997</v>
      </c>
      <c r="M958" t="s">
        <v>311</v>
      </c>
      <c r="N958" t="s">
        <v>349</v>
      </c>
      <c r="O958" s="1">
        <v>1</v>
      </c>
      <c r="P958" s="1" t="str">
        <f>IFERROR(IF(ISNUMBER(Table1[[#This Row],[Safety_Rating2]]), REPT("★", Table1[[#This Row],[Safety_Rating2]]) &amp; REPT("☆", 5-Table1[[#This Row],[Safety_Rating2]]), "Unknown"), "Unknown")</f>
        <v>★★★★★</v>
      </c>
      <c r="Q958" s="1">
        <v>5</v>
      </c>
      <c r="R958">
        <v>12089</v>
      </c>
      <c r="S958">
        <v>5</v>
      </c>
      <c r="T958" s="7">
        <f t="shared" si="14"/>
        <v>474441267.29999995</v>
      </c>
      <c r="U958" s="3">
        <f>Table1[[#This Row],[Range_km]]/Table1[[#This Row],[Battery_Capacity_kWh]]</f>
        <v>2.5837320574162681</v>
      </c>
      <c r="V958" s="4">
        <f>Table1[[#This Row],[Price_USD]]/Table1[[#This Row],[Range_km]]</f>
        <v>363.38611111111106</v>
      </c>
      <c r="W958" s="1" t="str">
        <f>_xlfn.IFS(Table1[[#This Row],[Price_USD]]&gt;80000,"Luxury", Table1[[#This Row],[Price_USD]]&gt;40000,"Premium",Table1[[#This Row],[Price_USD]]&lt;40000,"Budget")</f>
        <v>Budget</v>
      </c>
    </row>
    <row r="959" spans="3:23" x14ac:dyDescent="0.35">
      <c r="C959">
        <v>958</v>
      </c>
      <c r="D959" t="s">
        <v>37</v>
      </c>
      <c r="E959" t="s">
        <v>185</v>
      </c>
      <c r="F959">
        <v>2023</v>
      </c>
      <c r="G959" t="s">
        <v>255</v>
      </c>
      <c r="H959">
        <v>44.3</v>
      </c>
      <c r="I959">
        <v>502</v>
      </c>
      <c r="J959" t="s">
        <v>275</v>
      </c>
      <c r="K959">
        <v>4.2</v>
      </c>
      <c r="L959" s="5">
        <v>50615.35</v>
      </c>
      <c r="M959" t="s">
        <v>288</v>
      </c>
      <c r="N959" t="s">
        <v>371</v>
      </c>
      <c r="O959" s="1">
        <v>4</v>
      </c>
      <c r="P959" s="1" t="str">
        <f>IFERROR(IF(ISNUMBER(Table1[[#This Row],[Safety_Rating2]]), REPT("★", Table1[[#This Row],[Safety_Rating2]]) &amp; REPT("☆", 5-Table1[[#This Row],[Safety_Rating2]]), "Unknown"), "Unknown")</f>
        <v>Unknown</v>
      </c>
      <c r="Q959" s="2" t="s">
        <v>376</v>
      </c>
      <c r="R959">
        <v>4422</v>
      </c>
      <c r="S959">
        <v>3</v>
      </c>
      <c r="T959" s="7">
        <f t="shared" si="14"/>
        <v>223821077.69999999</v>
      </c>
      <c r="U959" s="3">
        <f>Table1[[#This Row],[Range_km]]/Table1[[#This Row],[Battery_Capacity_kWh]]</f>
        <v>11.331828442437924</v>
      </c>
      <c r="V959" s="4">
        <f>Table1[[#This Row],[Price_USD]]/Table1[[#This Row],[Range_km]]</f>
        <v>100.82739043824701</v>
      </c>
      <c r="W959" s="1" t="str">
        <f>_xlfn.IFS(Table1[[#This Row],[Price_USD]]&gt;80000,"Luxury", Table1[[#This Row],[Price_USD]]&gt;40000,"Premium",Table1[[#This Row],[Price_USD]]&lt;40000,"Budget")</f>
        <v>Premium</v>
      </c>
    </row>
    <row r="960" spans="3:23" x14ac:dyDescent="0.35">
      <c r="C960">
        <v>959</v>
      </c>
      <c r="D960" t="s">
        <v>28</v>
      </c>
      <c r="E960" t="s">
        <v>222</v>
      </c>
      <c r="F960">
        <v>2017</v>
      </c>
      <c r="G960" t="s">
        <v>251</v>
      </c>
      <c r="H960">
        <v>37.200000000000003</v>
      </c>
      <c r="I960">
        <v>541</v>
      </c>
      <c r="J960" t="s">
        <v>279</v>
      </c>
      <c r="K960">
        <v>7.1</v>
      </c>
      <c r="L960" s="5">
        <v>63513.25</v>
      </c>
      <c r="M960" t="s">
        <v>298</v>
      </c>
      <c r="N960" t="s">
        <v>340</v>
      </c>
      <c r="O960" s="1">
        <v>0</v>
      </c>
      <c r="P960" s="1" t="str">
        <f>IFERROR(IF(ISNUMBER(Table1[[#This Row],[Safety_Rating2]]), REPT("★", Table1[[#This Row],[Safety_Rating2]]) &amp; REPT("☆", 5-Table1[[#This Row],[Safety_Rating2]]), "Unknown"), "Unknown")</f>
        <v>★★★★★</v>
      </c>
      <c r="Q960" s="1">
        <v>5</v>
      </c>
      <c r="R960">
        <v>1385</v>
      </c>
      <c r="S960">
        <v>3</v>
      </c>
      <c r="T960" s="7">
        <f t="shared" si="14"/>
        <v>87965851.25</v>
      </c>
      <c r="U960" s="3">
        <f>Table1[[#This Row],[Range_km]]/Table1[[#This Row],[Battery_Capacity_kWh]]</f>
        <v>14.54301075268817</v>
      </c>
      <c r="V960" s="4">
        <f>Table1[[#This Row],[Price_USD]]/Table1[[#This Row],[Range_km]]</f>
        <v>117.39972273567467</v>
      </c>
      <c r="W960" s="1" t="str">
        <f>_xlfn.IFS(Table1[[#This Row],[Price_USD]]&gt;80000,"Luxury", Table1[[#This Row],[Price_USD]]&gt;40000,"Premium",Table1[[#This Row],[Price_USD]]&lt;40000,"Budget")</f>
        <v>Premium</v>
      </c>
    </row>
    <row r="961" spans="3:23" x14ac:dyDescent="0.35">
      <c r="C961">
        <v>960</v>
      </c>
      <c r="D961" t="s">
        <v>18</v>
      </c>
      <c r="E961" t="s">
        <v>231</v>
      </c>
      <c r="F961">
        <v>2015</v>
      </c>
      <c r="G961" t="s">
        <v>263</v>
      </c>
      <c r="H961">
        <v>79.900000000000006</v>
      </c>
      <c r="I961">
        <v>509</v>
      </c>
      <c r="J961" t="s">
        <v>271</v>
      </c>
      <c r="K961">
        <v>8.3000000000000007</v>
      </c>
      <c r="L961" s="5">
        <v>77402.03</v>
      </c>
      <c r="M961" t="s">
        <v>281</v>
      </c>
      <c r="N961" t="s">
        <v>365</v>
      </c>
      <c r="O961" s="1">
        <v>3</v>
      </c>
      <c r="P961" s="1" t="str">
        <f>IFERROR(IF(ISNUMBER(Table1[[#This Row],[Safety_Rating2]]), REPT("★", Table1[[#This Row],[Safety_Rating2]]) &amp; REPT("☆", 5-Table1[[#This Row],[Safety_Rating2]]), "Unknown"), "Unknown")</f>
        <v>★★★★☆</v>
      </c>
      <c r="Q961" s="1">
        <v>4</v>
      </c>
      <c r="R961">
        <v>19841</v>
      </c>
      <c r="S961">
        <v>5</v>
      </c>
      <c r="T961" s="7">
        <f t="shared" si="14"/>
        <v>1535733677.23</v>
      </c>
      <c r="U961" s="3">
        <f>Table1[[#This Row],[Range_km]]/Table1[[#This Row],[Battery_Capacity_kWh]]</f>
        <v>6.3704630788485606</v>
      </c>
      <c r="V961" s="4">
        <f>Table1[[#This Row],[Price_USD]]/Table1[[#This Row],[Range_km]]</f>
        <v>152.06685658153242</v>
      </c>
      <c r="W961" s="1" t="str">
        <f>_xlfn.IFS(Table1[[#This Row],[Price_USD]]&gt;80000,"Luxury", Table1[[#This Row],[Price_USD]]&gt;40000,"Premium",Table1[[#This Row],[Price_USD]]&lt;40000,"Budget")</f>
        <v>Premium</v>
      </c>
    </row>
    <row r="962" spans="3:23" x14ac:dyDescent="0.35">
      <c r="C962">
        <v>961</v>
      </c>
      <c r="D962" t="s">
        <v>57</v>
      </c>
      <c r="E962" t="s">
        <v>203</v>
      </c>
      <c r="F962">
        <v>2019</v>
      </c>
      <c r="G962" t="s">
        <v>254</v>
      </c>
      <c r="H962">
        <v>141.80000000000001</v>
      </c>
      <c r="I962">
        <v>185</v>
      </c>
      <c r="J962" t="s">
        <v>271</v>
      </c>
      <c r="K962">
        <v>2</v>
      </c>
      <c r="L962" s="5">
        <v>34370</v>
      </c>
      <c r="M962" t="s">
        <v>324</v>
      </c>
      <c r="N962" t="s">
        <v>360</v>
      </c>
      <c r="O962" s="1">
        <v>2</v>
      </c>
      <c r="P962" s="1" t="str">
        <f>IFERROR(IF(ISNUMBER(Table1[[#This Row],[Safety_Rating2]]), REPT("★", Table1[[#This Row],[Safety_Rating2]]) &amp; REPT("☆", 5-Table1[[#This Row],[Safety_Rating2]]), "Unknown"), "Unknown")</f>
        <v>★★★★☆</v>
      </c>
      <c r="Q962" s="1">
        <v>4</v>
      </c>
      <c r="R962">
        <v>12318</v>
      </c>
      <c r="S962">
        <v>4</v>
      </c>
      <c r="T962" s="7">
        <f t="shared" ref="T962:T1025" si="15">L962*R962</f>
        <v>423369660</v>
      </c>
      <c r="U962" s="3">
        <f>Table1[[#This Row],[Range_km]]/Table1[[#This Row],[Battery_Capacity_kWh]]</f>
        <v>1.3046544428772919</v>
      </c>
      <c r="V962" s="4">
        <f>Table1[[#This Row],[Price_USD]]/Table1[[#This Row],[Range_km]]</f>
        <v>185.78378378378378</v>
      </c>
      <c r="W962" s="1" t="str">
        <f>_xlfn.IFS(Table1[[#This Row],[Price_USD]]&gt;80000,"Luxury", Table1[[#This Row],[Price_USD]]&gt;40000,"Premium",Table1[[#This Row],[Price_USD]]&lt;40000,"Budget")</f>
        <v>Budget</v>
      </c>
    </row>
    <row r="963" spans="3:23" x14ac:dyDescent="0.35">
      <c r="C963">
        <v>962</v>
      </c>
      <c r="D963" t="s">
        <v>52</v>
      </c>
      <c r="E963" t="s">
        <v>119</v>
      </c>
      <c r="F963">
        <v>2020</v>
      </c>
      <c r="G963" t="s">
        <v>262</v>
      </c>
      <c r="H963">
        <v>45.8</v>
      </c>
      <c r="I963">
        <v>108</v>
      </c>
      <c r="J963" t="s">
        <v>277</v>
      </c>
      <c r="K963">
        <v>5.5</v>
      </c>
      <c r="L963" s="5">
        <v>106614.44</v>
      </c>
      <c r="M963" t="s">
        <v>327</v>
      </c>
      <c r="N963" t="s">
        <v>374</v>
      </c>
      <c r="O963" s="1">
        <v>5</v>
      </c>
      <c r="P963" s="1" t="str">
        <f>IFERROR(IF(ISNUMBER(Table1[[#This Row],[Safety_Rating2]]), REPT("★", Table1[[#This Row],[Safety_Rating2]]) &amp; REPT("☆", 5-Table1[[#This Row],[Safety_Rating2]]), "Unknown"), "Unknown")</f>
        <v>★★★★☆</v>
      </c>
      <c r="Q963" s="1">
        <v>4</v>
      </c>
      <c r="R963">
        <v>8011</v>
      </c>
      <c r="S963">
        <v>3</v>
      </c>
      <c r="T963" s="7">
        <f t="shared" si="15"/>
        <v>854088278.84000003</v>
      </c>
      <c r="U963" s="3">
        <f>Table1[[#This Row],[Range_km]]/Table1[[#This Row],[Battery_Capacity_kWh]]</f>
        <v>2.3580786026200875</v>
      </c>
      <c r="V963" s="4">
        <f>Table1[[#This Row],[Price_USD]]/Table1[[#This Row],[Range_km]]</f>
        <v>987.17074074074071</v>
      </c>
      <c r="W963" s="1" t="str">
        <f>_xlfn.IFS(Table1[[#This Row],[Price_USD]]&gt;80000,"Luxury", Table1[[#This Row],[Price_USD]]&gt;40000,"Premium",Table1[[#This Row],[Price_USD]]&lt;40000,"Budget")</f>
        <v>Luxury</v>
      </c>
    </row>
    <row r="964" spans="3:23" x14ac:dyDescent="0.35">
      <c r="C964">
        <v>963</v>
      </c>
      <c r="D964" t="s">
        <v>43</v>
      </c>
      <c r="E964" t="s">
        <v>171</v>
      </c>
      <c r="F964">
        <v>2022</v>
      </c>
      <c r="G964" t="s">
        <v>263</v>
      </c>
      <c r="H964">
        <v>83.3</v>
      </c>
      <c r="I964">
        <v>338</v>
      </c>
      <c r="J964" t="s">
        <v>266</v>
      </c>
      <c r="K964">
        <v>4.8</v>
      </c>
      <c r="L964" s="5">
        <v>54563.09</v>
      </c>
      <c r="M964" t="s">
        <v>304</v>
      </c>
      <c r="N964" t="s">
        <v>367</v>
      </c>
      <c r="O964" s="1">
        <v>1</v>
      </c>
      <c r="P964" s="1" t="str">
        <f>IFERROR(IF(ISNUMBER(Table1[[#This Row],[Safety_Rating2]]), REPT("★", Table1[[#This Row],[Safety_Rating2]]) &amp; REPT("☆", 5-Table1[[#This Row],[Safety_Rating2]]), "Unknown"), "Unknown")</f>
        <v>★★★☆☆</v>
      </c>
      <c r="Q964" s="1">
        <v>3</v>
      </c>
      <c r="R964">
        <v>9680</v>
      </c>
      <c r="S964">
        <v>4</v>
      </c>
      <c r="T964" s="7">
        <f t="shared" si="15"/>
        <v>528170711.19999999</v>
      </c>
      <c r="U964" s="3">
        <f>Table1[[#This Row],[Range_km]]/Table1[[#This Row],[Battery_Capacity_kWh]]</f>
        <v>4.0576230492196883</v>
      </c>
      <c r="V964" s="4">
        <f>Table1[[#This Row],[Price_USD]]/Table1[[#This Row],[Range_km]]</f>
        <v>161.42926035502958</v>
      </c>
      <c r="W964" s="1" t="str">
        <f>_xlfn.IFS(Table1[[#This Row],[Price_USD]]&gt;80000,"Luxury", Table1[[#This Row],[Price_USD]]&gt;40000,"Premium",Table1[[#This Row],[Price_USD]]&lt;40000,"Budget")</f>
        <v>Premium</v>
      </c>
    </row>
    <row r="965" spans="3:23" x14ac:dyDescent="0.35">
      <c r="C965">
        <v>964</v>
      </c>
      <c r="D965" t="s">
        <v>28</v>
      </c>
      <c r="E965" t="s">
        <v>233</v>
      </c>
      <c r="F965">
        <v>2022</v>
      </c>
      <c r="G965" t="s">
        <v>255</v>
      </c>
      <c r="H965">
        <v>70.3</v>
      </c>
      <c r="I965">
        <v>434</v>
      </c>
      <c r="J965" t="s">
        <v>274</v>
      </c>
      <c r="K965">
        <v>1.4</v>
      </c>
      <c r="L965" s="5">
        <v>65274.12</v>
      </c>
      <c r="M965" t="s">
        <v>331</v>
      </c>
      <c r="N965" t="s">
        <v>371</v>
      </c>
      <c r="O965" s="1">
        <v>0</v>
      </c>
      <c r="P965" s="1" t="str">
        <f>IFERROR(IF(ISNUMBER(Table1[[#This Row],[Safety_Rating2]]), REPT("★", Table1[[#This Row],[Safety_Rating2]]) &amp; REPT("☆", 5-Table1[[#This Row],[Safety_Rating2]]), "Unknown"), "Unknown")</f>
        <v>★★★★☆</v>
      </c>
      <c r="Q965" s="1">
        <v>4</v>
      </c>
      <c r="R965">
        <v>2220</v>
      </c>
      <c r="S965">
        <v>4</v>
      </c>
      <c r="T965" s="7">
        <f t="shared" si="15"/>
        <v>144908546.40000001</v>
      </c>
      <c r="U965" s="3">
        <f>Table1[[#This Row],[Range_km]]/Table1[[#This Row],[Battery_Capacity_kWh]]</f>
        <v>6.1735419630156478</v>
      </c>
      <c r="V965" s="4">
        <f>Table1[[#This Row],[Price_USD]]/Table1[[#This Row],[Range_km]]</f>
        <v>150.40119815668203</v>
      </c>
      <c r="W965" s="1" t="str">
        <f>_xlfn.IFS(Table1[[#This Row],[Price_USD]]&gt;80000,"Luxury", Table1[[#This Row],[Price_USD]]&gt;40000,"Premium",Table1[[#This Row],[Price_USD]]&lt;40000,"Budget")</f>
        <v>Premium</v>
      </c>
    </row>
    <row r="966" spans="3:23" x14ac:dyDescent="0.35">
      <c r="C966">
        <v>965</v>
      </c>
      <c r="D966" t="s">
        <v>68</v>
      </c>
      <c r="E966" t="s">
        <v>214</v>
      </c>
      <c r="F966">
        <v>2019</v>
      </c>
      <c r="G966" t="s">
        <v>255</v>
      </c>
      <c r="H966">
        <v>85.9</v>
      </c>
      <c r="I966">
        <v>105</v>
      </c>
      <c r="J966" t="s">
        <v>272</v>
      </c>
      <c r="K966">
        <v>2.2000000000000002</v>
      </c>
      <c r="L966" s="5">
        <v>115332.6</v>
      </c>
      <c r="M966" t="s">
        <v>288</v>
      </c>
      <c r="N966" t="s">
        <v>344</v>
      </c>
      <c r="O966" s="2" t="s">
        <v>376</v>
      </c>
      <c r="P966" s="1" t="str">
        <f>IFERROR(IF(ISNUMBER(Table1[[#This Row],[Safety_Rating2]]), REPT("★", Table1[[#This Row],[Safety_Rating2]]) &amp; REPT("☆", 5-Table1[[#This Row],[Safety_Rating2]]), "Unknown"), "Unknown")</f>
        <v>★★★☆☆</v>
      </c>
      <c r="Q966" s="1">
        <v>3</v>
      </c>
      <c r="R966">
        <v>14691</v>
      </c>
      <c r="S966">
        <v>4</v>
      </c>
      <c r="T966" s="7">
        <f t="shared" si="15"/>
        <v>1694351226.6000001</v>
      </c>
      <c r="U966" s="3">
        <f>Table1[[#This Row],[Range_km]]/Table1[[#This Row],[Battery_Capacity_kWh]]</f>
        <v>1.2223515715948776</v>
      </c>
      <c r="V966" s="4">
        <f>Table1[[#This Row],[Price_USD]]/Table1[[#This Row],[Range_km]]</f>
        <v>1098.4057142857143</v>
      </c>
      <c r="W966" s="1" t="str">
        <f>_xlfn.IFS(Table1[[#This Row],[Price_USD]]&gt;80000,"Luxury", Table1[[#This Row],[Price_USD]]&gt;40000,"Premium",Table1[[#This Row],[Price_USD]]&lt;40000,"Budget")</f>
        <v>Luxury</v>
      </c>
    </row>
    <row r="967" spans="3:23" x14ac:dyDescent="0.35">
      <c r="C967">
        <v>966</v>
      </c>
      <c r="D967" t="s">
        <v>68</v>
      </c>
      <c r="E967" t="s">
        <v>214</v>
      </c>
      <c r="F967">
        <v>2020</v>
      </c>
      <c r="G967" t="s">
        <v>259</v>
      </c>
      <c r="H967">
        <v>62.5</v>
      </c>
      <c r="I967">
        <v>288</v>
      </c>
      <c r="J967" t="s">
        <v>267</v>
      </c>
      <c r="K967">
        <v>9.6999999999999993</v>
      </c>
      <c r="L967" s="5">
        <v>100274.54</v>
      </c>
      <c r="M967" t="s">
        <v>312</v>
      </c>
      <c r="N967" t="s">
        <v>373</v>
      </c>
      <c r="O967" s="1">
        <v>4</v>
      </c>
      <c r="P967" s="1" t="str">
        <f>IFERROR(IF(ISNUMBER(Table1[[#This Row],[Safety_Rating2]]), REPT("★", Table1[[#This Row],[Safety_Rating2]]) &amp; REPT("☆", 5-Table1[[#This Row],[Safety_Rating2]]), "Unknown"), "Unknown")</f>
        <v>★★★★★</v>
      </c>
      <c r="Q967" s="1">
        <v>5</v>
      </c>
      <c r="R967">
        <v>18558</v>
      </c>
      <c r="S967">
        <v>5</v>
      </c>
      <c r="T967" s="7">
        <f t="shared" si="15"/>
        <v>1860894913.3199999</v>
      </c>
      <c r="U967" s="3">
        <f>Table1[[#This Row],[Range_km]]/Table1[[#This Row],[Battery_Capacity_kWh]]</f>
        <v>4.6079999999999997</v>
      </c>
      <c r="V967" s="4">
        <f>Table1[[#This Row],[Price_USD]]/Table1[[#This Row],[Range_km]]</f>
        <v>348.17548611111107</v>
      </c>
      <c r="W967" s="1" t="str">
        <f>_xlfn.IFS(Table1[[#This Row],[Price_USD]]&gt;80000,"Luxury", Table1[[#This Row],[Price_USD]]&gt;40000,"Premium",Table1[[#This Row],[Price_USD]]&lt;40000,"Budget")</f>
        <v>Luxury</v>
      </c>
    </row>
    <row r="968" spans="3:23" x14ac:dyDescent="0.35">
      <c r="C968">
        <v>967</v>
      </c>
      <c r="D968" t="s">
        <v>19</v>
      </c>
      <c r="E968" t="s">
        <v>126</v>
      </c>
      <c r="F968">
        <v>2021</v>
      </c>
      <c r="G968" t="s">
        <v>261</v>
      </c>
      <c r="H968">
        <v>105.9</v>
      </c>
      <c r="I968">
        <v>325</v>
      </c>
      <c r="J968" t="s">
        <v>278</v>
      </c>
      <c r="K968">
        <v>2.2000000000000002</v>
      </c>
      <c r="L968" s="5">
        <v>121453.05</v>
      </c>
      <c r="M968" t="s">
        <v>289</v>
      </c>
      <c r="N968" t="s">
        <v>336</v>
      </c>
      <c r="O968" s="1">
        <v>2</v>
      </c>
      <c r="P968" s="1" t="str">
        <f>IFERROR(IF(ISNUMBER(Table1[[#This Row],[Safety_Rating2]]), REPT("★", Table1[[#This Row],[Safety_Rating2]]) &amp; REPT("☆", 5-Table1[[#This Row],[Safety_Rating2]]), "Unknown"), "Unknown")</f>
        <v>Unknown</v>
      </c>
      <c r="Q968" s="2" t="s">
        <v>376</v>
      </c>
      <c r="R968">
        <v>9925</v>
      </c>
      <c r="S968">
        <v>3</v>
      </c>
      <c r="T968" s="7">
        <f t="shared" si="15"/>
        <v>1205421521.25</v>
      </c>
      <c r="U968" s="3">
        <f>Table1[[#This Row],[Range_km]]/Table1[[#This Row],[Battery_Capacity_kWh]]</f>
        <v>3.0689329556185077</v>
      </c>
      <c r="V968" s="4">
        <f>Table1[[#This Row],[Price_USD]]/Table1[[#This Row],[Range_km]]</f>
        <v>373.70169230769233</v>
      </c>
      <c r="W968" s="1" t="str">
        <f>_xlfn.IFS(Table1[[#This Row],[Price_USD]]&gt;80000,"Luxury", Table1[[#This Row],[Price_USD]]&gt;40000,"Premium",Table1[[#This Row],[Price_USD]]&lt;40000,"Budget")</f>
        <v>Luxury</v>
      </c>
    </row>
    <row r="969" spans="3:23" x14ac:dyDescent="0.35">
      <c r="C969">
        <v>968</v>
      </c>
      <c r="D969" t="s">
        <v>25</v>
      </c>
      <c r="E969" t="s">
        <v>246</v>
      </c>
      <c r="F969">
        <v>2021</v>
      </c>
      <c r="G969" t="s">
        <v>259</v>
      </c>
      <c r="H969">
        <v>45.2</v>
      </c>
      <c r="I969">
        <v>509</v>
      </c>
      <c r="J969" t="s">
        <v>265</v>
      </c>
      <c r="K969">
        <v>5.4</v>
      </c>
      <c r="L969" s="5">
        <v>98182.42</v>
      </c>
      <c r="M969" t="s">
        <v>318</v>
      </c>
      <c r="N969" t="s">
        <v>354</v>
      </c>
      <c r="O969" s="1">
        <v>1</v>
      </c>
      <c r="P969" s="1" t="str">
        <f>IFERROR(IF(ISNUMBER(Table1[[#This Row],[Safety_Rating2]]), REPT("★", Table1[[#This Row],[Safety_Rating2]]) &amp; REPT("☆", 5-Table1[[#This Row],[Safety_Rating2]]), "Unknown"), "Unknown")</f>
        <v>★★★★☆</v>
      </c>
      <c r="Q969" s="1">
        <v>4</v>
      </c>
      <c r="R969">
        <v>2165</v>
      </c>
      <c r="S969">
        <v>3</v>
      </c>
      <c r="T969" s="7">
        <f t="shared" si="15"/>
        <v>212564939.29999998</v>
      </c>
      <c r="U969" s="3">
        <f>Table1[[#This Row],[Range_km]]/Table1[[#This Row],[Battery_Capacity_kWh]]</f>
        <v>11.261061946902654</v>
      </c>
      <c r="V969" s="4">
        <f>Table1[[#This Row],[Price_USD]]/Table1[[#This Row],[Range_km]]</f>
        <v>192.89277013752456</v>
      </c>
      <c r="W969" s="1" t="str">
        <f>_xlfn.IFS(Table1[[#This Row],[Price_USD]]&gt;80000,"Luxury", Table1[[#This Row],[Price_USD]]&gt;40000,"Premium",Table1[[#This Row],[Price_USD]]&lt;40000,"Budget")</f>
        <v>Luxury</v>
      </c>
    </row>
    <row r="970" spans="3:23" x14ac:dyDescent="0.35">
      <c r="C970">
        <v>969</v>
      </c>
      <c r="D970" t="s">
        <v>22</v>
      </c>
      <c r="E970" t="s">
        <v>99</v>
      </c>
      <c r="F970">
        <v>2025</v>
      </c>
      <c r="G970" t="s">
        <v>262</v>
      </c>
      <c r="H970">
        <v>34.9</v>
      </c>
      <c r="I970">
        <v>442</v>
      </c>
      <c r="J970" t="s">
        <v>266</v>
      </c>
      <c r="K970">
        <v>9.8000000000000007</v>
      </c>
      <c r="L970" s="5">
        <v>71128.460000000006</v>
      </c>
      <c r="M970" t="s">
        <v>330</v>
      </c>
      <c r="N970" t="s">
        <v>338</v>
      </c>
      <c r="O970" s="1">
        <v>2</v>
      </c>
      <c r="P970" s="1" t="str">
        <f>IFERROR(IF(ISNUMBER(Table1[[#This Row],[Safety_Rating2]]), REPT("★", Table1[[#This Row],[Safety_Rating2]]) &amp; REPT("☆", 5-Table1[[#This Row],[Safety_Rating2]]), "Unknown"), "Unknown")</f>
        <v>★★★★★</v>
      </c>
      <c r="Q970" s="1">
        <v>5</v>
      </c>
      <c r="R970">
        <v>10833</v>
      </c>
      <c r="S970">
        <v>5</v>
      </c>
      <c r="T970" s="7">
        <f t="shared" si="15"/>
        <v>770534607.18000007</v>
      </c>
      <c r="U970" s="3">
        <f>Table1[[#This Row],[Range_km]]/Table1[[#This Row],[Battery_Capacity_kWh]]</f>
        <v>12.664756446991404</v>
      </c>
      <c r="V970" s="4">
        <f>Table1[[#This Row],[Price_USD]]/Table1[[#This Row],[Range_km]]</f>
        <v>160.92411764705884</v>
      </c>
      <c r="W970" s="1" t="str">
        <f>_xlfn.IFS(Table1[[#This Row],[Price_USD]]&gt;80000,"Luxury", Table1[[#This Row],[Price_USD]]&gt;40000,"Premium",Table1[[#This Row],[Price_USD]]&lt;40000,"Budget")</f>
        <v>Premium</v>
      </c>
    </row>
    <row r="971" spans="3:23" x14ac:dyDescent="0.35">
      <c r="C971">
        <v>970</v>
      </c>
      <c r="D971" t="s">
        <v>27</v>
      </c>
      <c r="E971" t="s">
        <v>80</v>
      </c>
      <c r="F971">
        <v>2023</v>
      </c>
      <c r="G971" t="s">
        <v>260</v>
      </c>
      <c r="H971">
        <v>106.8</v>
      </c>
      <c r="I971">
        <v>527</v>
      </c>
      <c r="J971" t="s">
        <v>278</v>
      </c>
      <c r="K971">
        <v>9.8000000000000007</v>
      </c>
      <c r="L971" s="5">
        <v>123395.53</v>
      </c>
      <c r="M971" t="s">
        <v>298</v>
      </c>
      <c r="N971" t="s">
        <v>363</v>
      </c>
      <c r="O971" s="1">
        <v>3</v>
      </c>
      <c r="P971" s="1" t="str">
        <f>IFERROR(IF(ISNUMBER(Table1[[#This Row],[Safety_Rating2]]), REPT("★", Table1[[#This Row],[Safety_Rating2]]) &amp; REPT("☆", 5-Table1[[#This Row],[Safety_Rating2]]), "Unknown"), "Unknown")</f>
        <v>★★★★★</v>
      </c>
      <c r="Q971" s="1">
        <v>5</v>
      </c>
      <c r="R971">
        <v>9849</v>
      </c>
      <c r="S971">
        <v>4</v>
      </c>
      <c r="T971" s="7">
        <f t="shared" si="15"/>
        <v>1215322574.97</v>
      </c>
      <c r="U971" s="3">
        <f>Table1[[#This Row],[Range_km]]/Table1[[#This Row],[Battery_Capacity_kWh]]</f>
        <v>4.9344569288389515</v>
      </c>
      <c r="V971" s="4">
        <f>Table1[[#This Row],[Price_USD]]/Table1[[#This Row],[Range_km]]</f>
        <v>234.14711574952563</v>
      </c>
      <c r="W971" s="1" t="str">
        <f>_xlfn.IFS(Table1[[#This Row],[Price_USD]]&gt;80000,"Luxury", Table1[[#This Row],[Price_USD]]&gt;40000,"Premium",Table1[[#This Row],[Price_USD]]&lt;40000,"Budget")</f>
        <v>Luxury</v>
      </c>
    </row>
    <row r="972" spans="3:23" x14ac:dyDescent="0.35">
      <c r="C972">
        <v>971</v>
      </c>
      <c r="D972" t="s">
        <v>64</v>
      </c>
      <c r="E972" t="s">
        <v>161</v>
      </c>
      <c r="F972">
        <v>2015</v>
      </c>
      <c r="G972" t="s">
        <v>259</v>
      </c>
      <c r="H972">
        <v>59</v>
      </c>
      <c r="I972">
        <v>541</v>
      </c>
      <c r="J972" t="s">
        <v>278</v>
      </c>
      <c r="K972">
        <v>1.7</v>
      </c>
      <c r="L972" s="5">
        <v>47756.639999999999</v>
      </c>
      <c r="M972" t="s">
        <v>299</v>
      </c>
      <c r="N972" t="s">
        <v>363</v>
      </c>
      <c r="O972" s="1">
        <v>1</v>
      </c>
      <c r="P972" s="1" t="str">
        <f>IFERROR(IF(ISNUMBER(Table1[[#This Row],[Safety_Rating2]]), REPT("★", Table1[[#This Row],[Safety_Rating2]]) &amp; REPT("☆", 5-Table1[[#This Row],[Safety_Rating2]]), "Unknown"), "Unknown")</f>
        <v>★★★☆☆</v>
      </c>
      <c r="Q972" s="1">
        <v>3</v>
      </c>
      <c r="R972">
        <v>17767</v>
      </c>
      <c r="S972">
        <v>5</v>
      </c>
      <c r="T972" s="7">
        <f t="shared" si="15"/>
        <v>848492222.88</v>
      </c>
      <c r="U972" s="3">
        <f>Table1[[#This Row],[Range_km]]/Table1[[#This Row],[Battery_Capacity_kWh]]</f>
        <v>9.1694915254237284</v>
      </c>
      <c r="V972" s="4">
        <f>Table1[[#This Row],[Price_USD]]/Table1[[#This Row],[Range_km]]</f>
        <v>88.274750462107207</v>
      </c>
      <c r="W972" s="1" t="str">
        <f>_xlfn.IFS(Table1[[#This Row],[Price_USD]]&gt;80000,"Luxury", Table1[[#This Row],[Price_USD]]&gt;40000,"Premium",Table1[[#This Row],[Price_USD]]&lt;40000,"Budget")</f>
        <v>Premium</v>
      </c>
    </row>
    <row r="973" spans="3:23" x14ac:dyDescent="0.35">
      <c r="C973">
        <v>972</v>
      </c>
      <c r="D973" t="s">
        <v>52</v>
      </c>
      <c r="E973" t="s">
        <v>191</v>
      </c>
      <c r="F973">
        <v>2021</v>
      </c>
      <c r="G973" t="s">
        <v>253</v>
      </c>
      <c r="H973">
        <v>93.7</v>
      </c>
      <c r="I973">
        <v>253</v>
      </c>
      <c r="J973" t="s">
        <v>280</v>
      </c>
      <c r="K973">
        <v>3.3</v>
      </c>
      <c r="L973" s="5">
        <v>104766.98</v>
      </c>
      <c r="M973" t="s">
        <v>302</v>
      </c>
      <c r="N973" t="s">
        <v>348</v>
      </c>
      <c r="O973" s="1">
        <v>0</v>
      </c>
      <c r="P973" s="1" t="str">
        <f>IFERROR(IF(ISNUMBER(Table1[[#This Row],[Safety_Rating2]]), REPT("★", Table1[[#This Row],[Safety_Rating2]]) &amp; REPT("☆", 5-Table1[[#This Row],[Safety_Rating2]]), "Unknown"), "Unknown")</f>
        <v>★★★☆☆</v>
      </c>
      <c r="Q973" s="1">
        <v>3</v>
      </c>
      <c r="R973">
        <v>13573</v>
      </c>
      <c r="S973">
        <v>4</v>
      </c>
      <c r="T973" s="7">
        <f t="shared" si="15"/>
        <v>1422002219.54</v>
      </c>
      <c r="U973" s="3">
        <f>Table1[[#This Row],[Range_km]]/Table1[[#This Row],[Battery_Capacity_kWh]]</f>
        <v>2.7001067235859124</v>
      </c>
      <c r="V973" s="4">
        <f>Table1[[#This Row],[Price_USD]]/Table1[[#This Row],[Range_km]]</f>
        <v>414.09873517786559</v>
      </c>
      <c r="W973" s="1" t="str">
        <f>_xlfn.IFS(Table1[[#This Row],[Price_USD]]&gt;80000,"Luxury", Table1[[#This Row],[Price_USD]]&gt;40000,"Premium",Table1[[#This Row],[Price_USD]]&lt;40000,"Budget")</f>
        <v>Luxury</v>
      </c>
    </row>
    <row r="974" spans="3:23" x14ac:dyDescent="0.35">
      <c r="C974">
        <v>973</v>
      </c>
      <c r="D974" t="s">
        <v>43</v>
      </c>
      <c r="E974" t="s">
        <v>103</v>
      </c>
      <c r="F974">
        <v>2020</v>
      </c>
      <c r="G974" t="s">
        <v>256</v>
      </c>
      <c r="H974">
        <v>60</v>
      </c>
      <c r="I974">
        <v>349</v>
      </c>
      <c r="J974" t="s">
        <v>271</v>
      </c>
      <c r="K974">
        <v>11.2</v>
      </c>
      <c r="L974" s="5">
        <v>77561.36</v>
      </c>
      <c r="M974" t="s">
        <v>318</v>
      </c>
      <c r="N974" t="s">
        <v>365</v>
      </c>
      <c r="O974" s="1">
        <v>1</v>
      </c>
      <c r="P974" s="1" t="str">
        <f>IFERROR(IF(ISNUMBER(Table1[[#This Row],[Safety_Rating2]]), REPT("★", Table1[[#This Row],[Safety_Rating2]]) &amp; REPT("☆", 5-Table1[[#This Row],[Safety_Rating2]]), "Unknown"), "Unknown")</f>
        <v>★★★☆☆</v>
      </c>
      <c r="Q974" s="1">
        <v>3</v>
      </c>
      <c r="R974">
        <v>11013</v>
      </c>
      <c r="S974">
        <v>3</v>
      </c>
      <c r="T974" s="7">
        <f t="shared" si="15"/>
        <v>854183257.67999995</v>
      </c>
      <c r="U974" s="3">
        <f>Table1[[#This Row],[Range_km]]/Table1[[#This Row],[Battery_Capacity_kWh]]</f>
        <v>5.8166666666666664</v>
      </c>
      <c r="V974" s="4">
        <f>Table1[[#This Row],[Price_USD]]/Table1[[#This Row],[Range_km]]</f>
        <v>222.23885386819484</v>
      </c>
      <c r="W974" s="1" t="str">
        <f>_xlfn.IFS(Table1[[#This Row],[Price_USD]]&gt;80000,"Luxury", Table1[[#This Row],[Price_USD]]&gt;40000,"Premium",Table1[[#This Row],[Price_USD]]&lt;40000,"Budget")</f>
        <v>Premium</v>
      </c>
    </row>
    <row r="975" spans="3:23" x14ac:dyDescent="0.35">
      <c r="C975">
        <v>974</v>
      </c>
      <c r="D975" t="s">
        <v>46</v>
      </c>
      <c r="E975" t="s">
        <v>108</v>
      </c>
      <c r="F975">
        <v>2024</v>
      </c>
      <c r="G975" t="s">
        <v>253</v>
      </c>
      <c r="H975">
        <v>130.9</v>
      </c>
      <c r="I975">
        <v>151</v>
      </c>
      <c r="J975" t="s">
        <v>280</v>
      </c>
      <c r="K975">
        <v>1.4</v>
      </c>
      <c r="L975" s="5">
        <v>118491.62</v>
      </c>
      <c r="M975" t="s">
        <v>327</v>
      </c>
      <c r="N975" t="s">
        <v>351</v>
      </c>
      <c r="O975" s="1">
        <v>0</v>
      </c>
      <c r="P975" s="1" t="str">
        <f>IFERROR(IF(ISNUMBER(Table1[[#This Row],[Safety_Rating2]]), REPT("★", Table1[[#This Row],[Safety_Rating2]]) &amp; REPT("☆", 5-Table1[[#This Row],[Safety_Rating2]]), "Unknown"), "Unknown")</f>
        <v>★★★★★</v>
      </c>
      <c r="Q975" s="1">
        <v>5</v>
      </c>
      <c r="R975">
        <v>4977</v>
      </c>
      <c r="S975">
        <v>3</v>
      </c>
      <c r="T975" s="7">
        <f t="shared" si="15"/>
        <v>589732792.74000001</v>
      </c>
      <c r="U975" s="3">
        <f>Table1[[#This Row],[Range_km]]/Table1[[#This Row],[Battery_Capacity_kWh]]</f>
        <v>1.1535523300229182</v>
      </c>
      <c r="V975" s="4">
        <f>Table1[[#This Row],[Price_USD]]/Table1[[#This Row],[Range_km]]</f>
        <v>784.71271523178802</v>
      </c>
      <c r="W975" s="1" t="str">
        <f>_xlfn.IFS(Table1[[#This Row],[Price_USD]]&gt;80000,"Luxury", Table1[[#This Row],[Price_USD]]&gt;40000,"Premium",Table1[[#This Row],[Price_USD]]&lt;40000,"Budget")</f>
        <v>Luxury</v>
      </c>
    </row>
    <row r="976" spans="3:23" x14ac:dyDescent="0.35">
      <c r="C976">
        <v>975</v>
      </c>
      <c r="D976" t="s">
        <v>30</v>
      </c>
      <c r="E976" t="s">
        <v>83</v>
      </c>
      <c r="F976">
        <v>2017</v>
      </c>
      <c r="G976" t="s">
        <v>258</v>
      </c>
      <c r="H976">
        <v>37.4</v>
      </c>
      <c r="I976">
        <v>531</v>
      </c>
      <c r="J976" t="s">
        <v>279</v>
      </c>
      <c r="K976">
        <v>8.3000000000000007</v>
      </c>
      <c r="L976" s="5">
        <v>140170.03</v>
      </c>
      <c r="M976" t="s">
        <v>285</v>
      </c>
      <c r="N976" t="s">
        <v>370</v>
      </c>
      <c r="O976" s="1">
        <v>0</v>
      </c>
      <c r="P976" s="1" t="str">
        <f>IFERROR(IF(ISNUMBER(Table1[[#This Row],[Safety_Rating2]]), REPT("★", Table1[[#This Row],[Safety_Rating2]]) &amp; REPT("☆", 5-Table1[[#This Row],[Safety_Rating2]]), "Unknown"), "Unknown")</f>
        <v>★★★★☆</v>
      </c>
      <c r="Q976" s="1">
        <v>4</v>
      </c>
      <c r="R976">
        <v>3275</v>
      </c>
      <c r="S976">
        <v>3</v>
      </c>
      <c r="T976" s="7">
        <f t="shared" si="15"/>
        <v>459056848.25</v>
      </c>
      <c r="U976" s="3">
        <f>Table1[[#This Row],[Range_km]]/Table1[[#This Row],[Battery_Capacity_kWh]]</f>
        <v>14.197860962566846</v>
      </c>
      <c r="V976" s="4">
        <f>Table1[[#This Row],[Price_USD]]/Table1[[#This Row],[Range_km]]</f>
        <v>263.97369114877591</v>
      </c>
      <c r="W976" s="1" t="str">
        <f>_xlfn.IFS(Table1[[#This Row],[Price_USD]]&gt;80000,"Luxury", Table1[[#This Row],[Price_USD]]&gt;40000,"Premium",Table1[[#This Row],[Price_USD]]&lt;40000,"Budget")</f>
        <v>Luxury</v>
      </c>
    </row>
    <row r="977" spans="3:23" x14ac:dyDescent="0.35">
      <c r="C977">
        <v>976</v>
      </c>
      <c r="D977" t="s">
        <v>21</v>
      </c>
      <c r="E977" t="s">
        <v>230</v>
      </c>
      <c r="F977">
        <v>2015</v>
      </c>
      <c r="G977" t="s">
        <v>259</v>
      </c>
      <c r="H977">
        <v>20</v>
      </c>
      <c r="I977">
        <v>572</v>
      </c>
      <c r="J977" t="s">
        <v>277</v>
      </c>
      <c r="K977">
        <v>9.6</v>
      </c>
      <c r="L977" s="5">
        <v>137646.74</v>
      </c>
      <c r="M977" t="s">
        <v>331</v>
      </c>
      <c r="N977" t="s">
        <v>373</v>
      </c>
      <c r="O977" s="2" t="s">
        <v>376</v>
      </c>
      <c r="P977" s="1" t="str">
        <f>IFERROR(IF(ISNUMBER(Table1[[#This Row],[Safety_Rating2]]), REPT("★", Table1[[#This Row],[Safety_Rating2]]) &amp; REPT("☆", 5-Table1[[#This Row],[Safety_Rating2]]), "Unknown"), "Unknown")</f>
        <v>★★★★★</v>
      </c>
      <c r="Q977" s="1">
        <v>5</v>
      </c>
      <c r="R977">
        <v>2348</v>
      </c>
      <c r="S977">
        <v>5</v>
      </c>
      <c r="T977" s="7">
        <f t="shared" si="15"/>
        <v>323194545.51999998</v>
      </c>
      <c r="U977" s="3">
        <f>Table1[[#This Row],[Range_km]]/Table1[[#This Row],[Battery_Capacity_kWh]]</f>
        <v>28.6</v>
      </c>
      <c r="V977" s="4">
        <f>Table1[[#This Row],[Price_USD]]/Table1[[#This Row],[Range_km]]</f>
        <v>240.64115384615383</v>
      </c>
      <c r="W977" s="1" t="str">
        <f>_xlfn.IFS(Table1[[#This Row],[Price_USD]]&gt;80000,"Luxury", Table1[[#This Row],[Price_USD]]&gt;40000,"Premium",Table1[[#This Row],[Price_USD]]&lt;40000,"Budget")</f>
        <v>Luxury</v>
      </c>
    </row>
    <row r="978" spans="3:23" x14ac:dyDescent="0.35">
      <c r="C978">
        <v>977</v>
      </c>
      <c r="D978" t="s">
        <v>49</v>
      </c>
      <c r="E978" t="s">
        <v>228</v>
      </c>
      <c r="F978">
        <v>2016</v>
      </c>
      <c r="G978" t="s">
        <v>262</v>
      </c>
      <c r="H978">
        <v>98.8</v>
      </c>
      <c r="I978">
        <v>233</v>
      </c>
      <c r="J978" t="s">
        <v>276</v>
      </c>
      <c r="K978">
        <v>7.9</v>
      </c>
      <c r="L978" s="5">
        <v>113993.13</v>
      </c>
      <c r="M978" t="s">
        <v>313</v>
      </c>
      <c r="N978" t="s">
        <v>373</v>
      </c>
      <c r="O978" s="1">
        <v>5</v>
      </c>
      <c r="P978" s="1" t="str">
        <f>IFERROR(IF(ISNUMBER(Table1[[#This Row],[Safety_Rating2]]), REPT("★", Table1[[#This Row],[Safety_Rating2]]) &amp; REPT("☆", 5-Table1[[#This Row],[Safety_Rating2]]), "Unknown"), "Unknown")</f>
        <v>★★★★☆</v>
      </c>
      <c r="Q978" s="1">
        <v>4</v>
      </c>
      <c r="R978">
        <v>5334</v>
      </c>
      <c r="S978">
        <v>5</v>
      </c>
      <c r="T978" s="7">
        <f t="shared" si="15"/>
        <v>608039355.42000008</v>
      </c>
      <c r="U978" s="3">
        <f>Table1[[#This Row],[Range_km]]/Table1[[#This Row],[Battery_Capacity_kWh]]</f>
        <v>2.3582995951417005</v>
      </c>
      <c r="V978" s="4">
        <f>Table1[[#This Row],[Price_USD]]/Table1[[#This Row],[Range_km]]</f>
        <v>489.24090128755364</v>
      </c>
      <c r="W978" s="1" t="str">
        <f>_xlfn.IFS(Table1[[#This Row],[Price_USD]]&gt;80000,"Luxury", Table1[[#This Row],[Price_USD]]&gt;40000,"Premium",Table1[[#This Row],[Price_USD]]&lt;40000,"Budget")</f>
        <v>Luxury</v>
      </c>
    </row>
    <row r="979" spans="3:23" x14ac:dyDescent="0.35">
      <c r="C979">
        <v>978</v>
      </c>
      <c r="D979" t="s">
        <v>48</v>
      </c>
      <c r="E979" t="s">
        <v>113</v>
      </c>
      <c r="F979">
        <v>2020</v>
      </c>
      <c r="G979" t="s">
        <v>254</v>
      </c>
      <c r="H979">
        <v>59.8</v>
      </c>
      <c r="I979">
        <v>434</v>
      </c>
      <c r="J979" t="s">
        <v>269</v>
      </c>
      <c r="K979">
        <v>5.3</v>
      </c>
      <c r="L979" s="5">
        <v>141659.65</v>
      </c>
      <c r="M979" t="s">
        <v>295</v>
      </c>
      <c r="N979" t="s">
        <v>353</v>
      </c>
      <c r="O979" s="1">
        <v>1</v>
      </c>
      <c r="P979" s="1" t="str">
        <f>IFERROR(IF(ISNUMBER(Table1[[#This Row],[Safety_Rating2]]), REPT("★", Table1[[#This Row],[Safety_Rating2]]) &amp; REPT("☆", 5-Table1[[#This Row],[Safety_Rating2]]), "Unknown"), "Unknown")</f>
        <v>★★★☆☆</v>
      </c>
      <c r="Q979" s="1">
        <v>3</v>
      </c>
      <c r="R979">
        <v>1205</v>
      </c>
      <c r="S979">
        <v>3</v>
      </c>
      <c r="T979" s="7">
        <f t="shared" si="15"/>
        <v>170699878.25</v>
      </c>
      <c r="U979" s="3">
        <f>Table1[[#This Row],[Range_km]]/Table1[[#This Row],[Battery_Capacity_kWh]]</f>
        <v>7.2575250836120402</v>
      </c>
      <c r="V979" s="4">
        <f>Table1[[#This Row],[Price_USD]]/Table1[[#This Row],[Range_km]]</f>
        <v>326.40472350230414</v>
      </c>
      <c r="W979" s="1" t="str">
        <f>_xlfn.IFS(Table1[[#This Row],[Price_USD]]&gt;80000,"Luxury", Table1[[#This Row],[Price_USD]]&gt;40000,"Premium",Table1[[#This Row],[Price_USD]]&lt;40000,"Budget")</f>
        <v>Luxury</v>
      </c>
    </row>
    <row r="980" spans="3:23" x14ac:dyDescent="0.35">
      <c r="C980">
        <v>979</v>
      </c>
      <c r="D980" t="s">
        <v>28</v>
      </c>
      <c r="E980" t="s">
        <v>158</v>
      </c>
      <c r="F980">
        <v>2016</v>
      </c>
      <c r="G980" t="s">
        <v>260</v>
      </c>
      <c r="H980">
        <v>34</v>
      </c>
      <c r="I980">
        <v>329</v>
      </c>
      <c r="J980" t="s">
        <v>265</v>
      </c>
      <c r="K980">
        <v>2.2000000000000002</v>
      </c>
      <c r="L980" s="5">
        <v>38813.06</v>
      </c>
      <c r="M980" t="s">
        <v>311</v>
      </c>
      <c r="N980" t="s">
        <v>342</v>
      </c>
      <c r="O980" s="1">
        <v>4</v>
      </c>
      <c r="P980" s="1" t="str">
        <f>IFERROR(IF(ISNUMBER(Table1[[#This Row],[Safety_Rating2]]), REPT("★", Table1[[#This Row],[Safety_Rating2]]) &amp; REPT("☆", 5-Table1[[#This Row],[Safety_Rating2]]), "Unknown"), "Unknown")</f>
        <v>★★★★☆</v>
      </c>
      <c r="Q980" s="1">
        <v>4</v>
      </c>
      <c r="R980">
        <v>4017</v>
      </c>
      <c r="S980">
        <v>5</v>
      </c>
      <c r="T980" s="7">
        <f t="shared" si="15"/>
        <v>155912062.01999998</v>
      </c>
      <c r="U980" s="3">
        <f>Table1[[#This Row],[Range_km]]/Table1[[#This Row],[Battery_Capacity_kWh]]</f>
        <v>9.6764705882352935</v>
      </c>
      <c r="V980" s="4">
        <f>Table1[[#This Row],[Price_USD]]/Table1[[#This Row],[Range_km]]</f>
        <v>117.97282674772036</v>
      </c>
      <c r="W980" s="1" t="str">
        <f>_xlfn.IFS(Table1[[#This Row],[Price_USD]]&gt;80000,"Luxury", Table1[[#This Row],[Price_USD]]&gt;40000,"Premium",Table1[[#This Row],[Price_USD]]&lt;40000,"Budget")</f>
        <v>Budget</v>
      </c>
    </row>
    <row r="981" spans="3:23" x14ac:dyDescent="0.35">
      <c r="C981">
        <v>980</v>
      </c>
      <c r="D981" t="s">
        <v>27</v>
      </c>
      <c r="E981" t="s">
        <v>187</v>
      </c>
      <c r="F981">
        <v>2023</v>
      </c>
      <c r="G981" t="s">
        <v>250</v>
      </c>
      <c r="H981">
        <v>96.4</v>
      </c>
      <c r="I981">
        <v>579</v>
      </c>
      <c r="J981" t="s">
        <v>277</v>
      </c>
      <c r="K981">
        <v>10.8</v>
      </c>
      <c r="L981" s="5">
        <v>108741.8</v>
      </c>
      <c r="M981" t="s">
        <v>310</v>
      </c>
      <c r="N981" t="s">
        <v>337</v>
      </c>
      <c r="O981" s="1">
        <v>2</v>
      </c>
      <c r="P981" s="1" t="str">
        <f>IFERROR(IF(ISNUMBER(Table1[[#This Row],[Safety_Rating2]]), REPT("★", Table1[[#This Row],[Safety_Rating2]]) &amp; REPT("☆", 5-Table1[[#This Row],[Safety_Rating2]]), "Unknown"), "Unknown")</f>
        <v>Unknown</v>
      </c>
      <c r="Q981" s="2" t="s">
        <v>376</v>
      </c>
      <c r="R981">
        <v>8263</v>
      </c>
      <c r="S981">
        <v>4</v>
      </c>
      <c r="T981" s="7">
        <f t="shared" si="15"/>
        <v>898533493.39999998</v>
      </c>
      <c r="U981" s="3">
        <f>Table1[[#This Row],[Range_km]]/Table1[[#This Row],[Battery_Capacity_kWh]]</f>
        <v>6.0062240663900415</v>
      </c>
      <c r="V981" s="4">
        <f>Table1[[#This Row],[Price_USD]]/Table1[[#This Row],[Range_km]]</f>
        <v>187.80967184801383</v>
      </c>
      <c r="W981" s="1" t="str">
        <f>_xlfn.IFS(Table1[[#This Row],[Price_USD]]&gt;80000,"Luxury", Table1[[#This Row],[Price_USD]]&gt;40000,"Premium",Table1[[#This Row],[Price_USD]]&lt;40000,"Budget")</f>
        <v>Luxury</v>
      </c>
    </row>
    <row r="982" spans="3:23" x14ac:dyDescent="0.35">
      <c r="C982">
        <v>981</v>
      </c>
      <c r="D982" t="s">
        <v>37</v>
      </c>
      <c r="E982" t="s">
        <v>94</v>
      </c>
      <c r="F982">
        <v>2022</v>
      </c>
      <c r="G982" t="s">
        <v>257</v>
      </c>
      <c r="H982">
        <v>145.69999999999999</v>
      </c>
      <c r="I982">
        <v>501</v>
      </c>
      <c r="J982" t="s">
        <v>270</v>
      </c>
      <c r="K982">
        <v>5.7</v>
      </c>
      <c r="L982" s="5">
        <v>127893.74</v>
      </c>
      <c r="M982" t="s">
        <v>333</v>
      </c>
      <c r="N982" t="s">
        <v>369</v>
      </c>
      <c r="O982" s="1">
        <v>4</v>
      </c>
      <c r="P982" s="1" t="str">
        <f>IFERROR(IF(ISNUMBER(Table1[[#This Row],[Safety_Rating2]]), REPT("★", Table1[[#This Row],[Safety_Rating2]]) &amp; REPT("☆", 5-Table1[[#This Row],[Safety_Rating2]]), "Unknown"), "Unknown")</f>
        <v>★★★☆☆</v>
      </c>
      <c r="Q982" s="1">
        <v>3</v>
      </c>
      <c r="R982">
        <v>8211</v>
      </c>
      <c r="S982">
        <v>4</v>
      </c>
      <c r="T982" s="7">
        <f t="shared" si="15"/>
        <v>1050135499.14</v>
      </c>
      <c r="U982" s="3">
        <f>Table1[[#This Row],[Range_km]]/Table1[[#This Row],[Battery_Capacity_kWh]]</f>
        <v>3.4385724090597121</v>
      </c>
      <c r="V982" s="4">
        <f>Table1[[#This Row],[Price_USD]]/Table1[[#This Row],[Range_km]]</f>
        <v>255.27692614770461</v>
      </c>
      <c r="W982" s="1" t="str">
        <f>_xlfn.IFS(Table1[[#This Row],[Price_USD]]&gt;80000,"Luxury", Table1[[#This Row],[Price_USD]]&gt;40000,"Premium",Table1[[#This Row],[Price_USD]]&lt;40000,"Budget")</f>
        <v>Luxury</v>
      </c>
    </row>
    <row r="983" spans="3:23" x14ac:dyDescent="0.35">
      <c r="C983">
        <v>982</v>
      </c>
      <c r="D983" t="s">
        <v>55</v>
      </c>
      <c r="E983" t="s">
        <v>134</v>
      </c>
      <c r="F983">
        <v>2020</v>
      </c>
      <c r="G983" t="s">
        <v>260</v>
      </c>
      <c r="H983">
        <v>25.5</v>
      </c>
      <c r="I983">
        <v>171</v>
      </c>
      <c r="J983" t="s">
        <v>268</v>
      </c>
      <c r="K983">
        <v>6.4</v>
      </c>
      <c r="L983" s="5">
        <v>89442.92</v>
      </c>
      <c r="M983" t="s">
        <v>288</v>
      </c>
      <c r="N983" t="s">
        <v>343</v>
      </c>
      <c r="O983" s="1">
        <v>3</v>
      </c>
      <c r="P983" s="1" t="str">
        <f>IFERROR(IF(ISNUMBER(Table1[[#This Row],[Safety_Rating2]]), REPT("★", Table1[[#This Row],[Safety_Rating2]]) &amp; REPT("☆", 5-Table1[[#This Row],[Safety_Rating2]]), "Unknown"), "Unknown")</f>
        <v>Unknown</v>
      </c>
      <c r="Q983" s="2" t="s">
        <v>376</v>
      </c>
      <c r="R983">
        <v>11820</v>
      </c>
      <c r="S983">
        <v>5</v>
      </c>
      <c r="T983" s="7">
        <f t="shared" si="15"/>
        <v>1057215314.4</v>
      </c>
      <c r="U983" s="3">
        <f>Table1[[#This Row],[Range_km]]/Table1[[#This Row],[Battery_Capacity_kWh]]</f>
        <v>6.7058823529411766</v>
      </c>
      <c r="V983" s="4">
        <f>Table1[[#This Row],[Price_USD]]/Table1[[#This Row],[Range_km]]</f>
        <v>523.05801169590643</v>
      </c>
      <c r="W983" s="1" t="str">
        <f>_xlfn.IFS(Table1[[#This Row],[Price_USD]]&gt;80000,"Luxury", Table1[[#This Row],[Price_USD]]&gt;40000,"Premium",Table1[[#This Row],[Price_USD]]&lt;40000,"Budget")</f>
        <v>Luxury</v>
      </c>
    </row>
    <row r="984" spans="3:23" x14ac:dyDescent="0.35">
      <c r="C984">
        <v>983</v>
      </c>
      <c r="D984" t="s">
        <v>68</v>
      </c>
      <c r="E984" t="s">
        <v>214</v>
      </c>
      <c r="F984">
        <v>2020</v>
      </c>
      <c r="G984" t="s">
        <v>258</v>
      </c>
      <c r="H984">
        <v>33.6</v>
      </c>
      <c r="I984">
        <v>495</v>
      </c>
      <c r="J984" t="s">
        <v>277</v>
      </c>
      <c r="K984">
        <v>2.9</v>
      </c>
      <c r="L984" s="5">
        <v>69902.149999999994</v>
      </c>
      <c r="M984" t="s">
        <v>302</v>
      </c>
      <c r="N984" t="s">
        <v>371</v>
      </c>
      <c r="O984" s="1">
        <v>3</v>
      </c>
      <c r="P984" s="1" t="str">
        <f>IFERROR(IF(ISNUMBER(Table1[[#This Row],[Safety_Rating2]]), REPT("★", Table1[[#This Row],[Safety_Rating2]]) &amp; REPT("☆", 5-Table1[[#This Row],[Safety_Rating2]]), "Unknown"), "Unknown")</f>
        <v>★★★★★</v>
      </c>
      <c r="Q984" s="1">
        <v>5</v>
      </c>
      <c r="R984">
        <v>6444</v>
      </c>
      <c r="S984">
        <v>4</v>
      </c>
      <c r="T984" s="7">
        <f t="shared" si="15"/>
        <v>450449454.59999996</v>
      </c>
      <c r="U984" s="3">
        <f>Table1[[#This Row],[Range_km]]/Table1[[#This Row],[Battery_Capacity_kWh]]</f>
        <v>14.732142857142856</v>
      </c>
      <c r="V984" s="4">
        <f>Table1[[#This Row],[Price_USD]]/Table1[[#This Row],[Range_km]]</f>
        <v>141.21646464646463</v>
      </c>
      <c r="W984" s="1" t="str">
        <f>_xlfn.IFS(Table1[[#This Row],[Price_USD]]&gt;80000,"Luxury", Table1[[#This Row],[Price_USD]]&gt;40000,"Premium",Table1[[#This Row],[Price_USD]]&lt;40000,"Budget")</f>
        <v>Premium</v>
      </c>
    </row>
    <row r="985" spans="3:23" x14ac:dyDescent="0.35">
      <c r="C985">
        <v>984</v>
      </c>
      <c r="D985" t="s">
        <v>54</v>
      </c>
      <c r="E985" t="s">
        <v>129</v>
      </c>
      <c r="F985">
        <v>2015</v>
      </c>
      <c r="G985" t="s">
        <v>262</v>
      </c>
      <c r="H985">
        <v>145.30000000000001</v>
      </c>
      <c r="I985">
        <v>402</v>
      </c>
      <c r="J985" t="s">
        <v>273</v>
      </c>
      <c r="K985">
        <v>6.7</v>
      </c>
      <c r="L985" s="5">
        <v>120692.83</v>
      </c>
      <c r="M985" t="s">
        <v>319</v>
      </c>
      <c r="N985" t="s">
        <v>375</v>
      </c>
      <c r="O985" s="1">
        <v>3</v>
      </c>
      <c r="P985" s="1" t="str">
        <f>IFERROR(IF(ISNUMBER(Table1[[#This Row],[Safety_Rating2]]), REPT("★", Table1[[#This Row],[Safety_Rating2]]) &amp; REPT("☆", 5-Table1[[#This Row],[Safety_Rating2]]), "Unknown"), "Unknown")</f>
        <v>★★★☆☆</v>
      </c>
      <c r="Q985" s="1">
        <v>3</v>
      </c>
      <c r="R985">
        <v>15548</v>
      </c>
      <c r="S985">
        <v>4</v>
      </c>
      <c r="T985" s="7">
        <f t="shared" si="15"/>
        <v>1876532120.8399999</v>
      </c>
      <c r="U985" s="3">
        <f>Table1[[#This Row],[Range_km]]/Table1[[#This Row],[Battery_Capacity_kWh]]</f>
        <v>2.7666896077081899</v>
      </c>
      <c r="V985" s="4">
        <f>Table1[[#This Row],[Price_USD]]/Table1[[#This Row],[Range_km]]</f>
        <v>300.23092039800997</v>
      </c>
      <c r="W985" s="1" t="str">
        <f>_xlfn.IFS(Table1[[#This Row],[Price_USD]]&gt;80000,"Luxury", Table1[[#This Row],[Price_USD]]&gt;40000,"Premium",Table1[[#This Row],[Price_USD]]&lt;40000,"Budget")</f>
        <v>Luxury</v>
      </c>
    </row>
    <row r="986" spans="3:23" x14ac:dyDescent="0.35">
      <c r="C986">
        <v>985</v>
      </c>
      <c r="D986" t="s">
        <v>22</v>
      </c>
      <c r="E986" t="s">
        <v>75</v>
      </c>
      <c r="F986">
        <v>2024</v>
      </c>
      <c r="G986" t="s">
        <v>252</v>
      </c>
      <c r="H986">
        <v>140</v>
      </c>
      <c r="I986">
        <v>527</v>
      </c>
      <c r="J986" t="s">
        <v>268</v>
      </c>
      <c r="K986">
        <v>5.7</v>
      </c>
      <c r="L986" s="5">
        <v>66033.899999999994</v>
      </c>
      <c r="M986" t="s">
        <v>286</v>
      </c>
      <c r="N986" t="s">
        <v>350</v>
      </c>
      <c r="O986" s="1">
        <v>5</v>
      </c>
      <c r="P986" s="1" t="str">
        <f>IFERROR(IF(ISNUMBER(Table1[[#This Row],[Safety_Rating2]]), REPT("★", Table1[[#This Row],[Safety_Rating2]]) &amp; REPT("☆", 5-Table1[[#This Row],[Safety_Rating2]]), "Unknown"), "Unknown")</f>
        <v>★★★★☆</v>
      </c>
      <c r="Q986" s="1">
        <v>4</v>
      </c>
      <c r="R986">
        <v>140</v>
      </c>
      <c r="S986">
        <v>5</v>
      </c>
      <c r="T986" s="7">
        <f t="shared" si="15"/>
        <v>9244746</v>
      </c>
      <c r="U986" s="3">
        <f>Table1[[#This Row],[Range_km]]/Table1[[#This Row],[Battery_Capacity_kWh]]</f>
        <v>3.7642857142857142</v>
      </c>
      <c r="V986" s="4">
        <f>Table1[[#This Row],[Price_USD]]/Table1[[#This Row],[Range_km]]</f>
        <v>125.30151802656546</v>
      </c>
      <c r="W986" s="1" t="str">
        <f>_xlfn.IFS(Table1[[#This Row],[Price_USD]]&gt;80000,"Luxury", Table1[[#This Row],[Price_USD]]&gt;40000,"Premium",Table1[[#This Row],[Price_USD]]&lt;40000,"Budget")</f>
        <v>Premium</v>
      </c>
    </row>
    <row r="987" spans="3:23" x14ac:dyDescent="0.35">
      <c r="C987">
        <v>986</v>
      </c>
      <c r="D987" t="s">
        <v>40</v>
      </c>
      <c r="E987" t="s">
        <v>181</v>
      </c>
      <c r="F987">
        <v>2018</v>
      </c>
      <c r="G987" t="s">
        <v>251</v>
      </c>
      <c r="H987">
        <v>78.400000000000006</v>
      </c>
      <c r="I987">
        <v>303</v>
      </c>
      <c r="J987" t="s">
        <v>275</v>
      </c>
      <c r="K987">
        <v>5.4</v>
      </c>
      <c r="L987" s="5">
        <v>145036.49</v>
      </c>
      <c r="M987" t="s">
        <v>332</v>
      </c>
      <c r="N987" t="s">
        <v>358</v>
      </c>
      <c r="O987" s="1">
        <v>4</v>
      </c>
      <c r="P987" s="1" t="str">
        <f>IFERROR(IF(ISNUMBER(Table1[[#This Row],[Safety_Rating2]]), REPT("★", Table1[[#This Row],[Safety_Rating2]]) &amp; REPT("☆", 5-Table1[[#This Row],[Safety_Rating2]]), "Unknown"), "Unknown")</f>
        <v>Unknown</v>
      </c>
      <c r="Q987" s="2" t="s">
        <v>376</v>
      </c>
      <c r="R987">
        <v>10033</v>
      </c>
      <c r="S987">
        <v>5</v>
      </c>
      <c r="T987" s="7">
        <f t="shared" si="15"/>
        <v>1455151104.1699998</v>
      </c>
      <c r="U987" s="3">
        <f>Table1[[#This Row],[Range_km]]/Table1[[#This Row],[Battery_Capacity_kWh]]</f>
        <v>3.8647959183673466</v>
      </c>
      <c r="V987" s="4">
        <f>Table1[[#This Row],[Price_USD]]/Table1[[#This Row],[Range_km]]</f>
        <v>478.66828382838281</v>
      </c>
      <c r="W987" s="1" t="str">
        <f>_xlfn.IFS(Table1[[#This Row],[Price_USD]]&gt;80000,"Luxury", Table1[[#This Row],[Price_USD]]&gt;40000,"Premium",Table1[[#This Row],[Price_USD]]&lt;40000,"Budget")</f>
        <v>Luxury</v>
      </c>
    </row>
    <row r="988" spans="3:23" x14ac:dyDescent="0.35">
      <c r="C988">
        <v>987</v>
      </c>
      <c r="D988" t="s">
        <v>27</v>
      </c>
      <c r="E988" t="s">
        <v>89</v>
      </c>
      <c r="F988">
        <v>2022</v>
      </c>
      <c r="G988" t="s">
        <v>259</v>
      </c>
      <c r="H988">
        <v>47.7</v>
      </c>
      <c r="I988">
        <v>438</v>
      </c>
      <c r="J988" t="s">
        <v>273</v>
      </c>
      <c r="K988">
        <v>9.5</v>
      </c>
      <c r="L988" s="5">
        <v>132628.07</v>
      </c>
      <c r="M988" t="s">
        <v>283</v>
      </c>
      <c r="N988" t="s">
        <v>339</v>
      </c>
      <c r="O988" s="1">
        <v>1</v>
      </c>
      <c r="P988" s="1" t="str">
        <f>IFERROR(IF(ISNUMBER(Table1[[#This Row],[Safety_Rating2]]), REPT("★", Table1[[#This Row],[Safety_Rating2]]) &amp; REPT("☆", 5-Table1[[#This Row],[Safety_Rating2]]), "Unknown"), "Unknown")</f>
        <v>★★★★★</v>
      </c>
      <c r="Q988" s="1">
        <v>5</v>
      </c>
      <c r="R988">
        <v>14073</v>
      </c>
      <c r="S988">
        <v>3</v>
      </c>
      <c r="T988" s="7">
        <f t="shared" si="15"/>
        <v>1866474829.1100001</v>
      </c>
      <c r="U988" s="3">
        <f>Table1[[#This Row],[Range_km]]/Table1[[#This Row],[Battery_Capacity_kWh]]</f>
        <v>9.1823899371069171</v>
      </c>
      <c r="V988" s="4">
        <f>Table1[[#This Row],[Price_USD]]/Table1[[#This Row],[Range_km]]</f>
        <v>302.80381278538812</v>
      </c>
      <c r="W988" s="1" t="str">
        <f>_xlfn.IFS(Table1[[#This Row],[Price_USD]]&gt;80000,"Luxury", Table1[[#This Row],[Price_USD]]&gt;40000,"Premium",Table1[[#This Row],[Price_USD]]&lt;40000,"Budget")</f>
        <v>Luxury</v>
      </c>
    </row>
    <row r="989" spans="3:23" x14ac:dyDescent="0.35">
      <c r="C989">
        <v>988</v>
      </c>
      <c r="D989" t="s">
        <v>68</v>
      </c>
      <c r="E989" t="s">
        <v>214</v>
      </c>
      <c r="F989">
        <v>2022</v>
      </c>
      <c r="G989" t="s">
        <v>258</v>
      </c>
      <c r="H989">
        <v>32.9</v>
      </c>
      <c r="I989">
        <v>576</v>
      </c>
      <c r="J989" t="s">
        <v>278</v>
      </c>
      <c r="K989">
        <v>2.4</v>
      </c>
      <c r="L989" s="5">
        <v>65078</v>
      </c>
      <c r="M989" t="s">
        <v>316</v>
      </c>
      <c r="N989" t="s">
        <v>367</v>
      </c>
      <c r="O989" s="1">
        <v>3</v>
      </c>
      <c r="P989" s="1" t="str">
        <f>IFERROR(IF(ISNUMBER(Table1[[#This Row],[Safety_Rating2]]), REPT("★", Table1[[#This Row],[Safety_Rating2]]) &amp; REPT("☆", 5-Table1[[#This Row],[Safety_Rating2]]), "Unknown"), "Unknown")</f>
        <v>★★★☆☆</v>
      </c>
      <c r="Q989" s="1">
        <v>3</v>
      </c>
      <c r="R989">
        <v>9462</v>
      </c>
      <c r="S989">
        <v>4</v>
      </c>
      <c r="T989" s="7">
        <f t="shared" si="15"/>
        <v>615768036</v>
      </c>
      <c r="U989" s="3">
        <f>Table1[[#This Row],[Range_km]]/Table1[[#This Row],[Battery_Capacity_kWh]]</f>
        <v>17.507598784194531</v>
      </c>
      <c r="V989" s="4">
        <f>Table1[[#This Row],[Price_USD]]/Table1[[#This Row],[Range_km]]</f>
        <v>112.98263888888889</v>
      </c>
      <c r="W989" s="1" t="str">
        <f>_xlfn.IFS(Table1[[#This Row],[Price_USD]]&gt;80000,"Luxury", Table1[[#This Row],[Price_USD]]&gt;40000,"Premium",Table1[[#This Row],[Price_USD]]&lt;40000,"Budget")</f>
        <v>Premium</v>
      </c>
    </row>
    <row r="990" spans="3:23" x14ac:dyDescent="0.35">
      <c r="C990">
        <v>989</v>
      </c>
      <c r="D990" t="s">
        <v>31</v>
      </c>
      <c r="E990" t="s">
        <v>84</v>
      </c>
      <c r="F990">
        <v>2016</v>
      </c>
      <c r="G990" t="s">
        <v>260</v>
      </c>
      <c r="H990">
        <v>133.5</v>
      </c>
      <c r="I990">
        <v>536</v>
      </c>
      <c r="J990" t="s">
        <v>275</v>
      </c>
      <c r="K990">
        <v>11.5</v>
      </c>
      <c r="L990" s="5">
        <v>37917.870000000003</v>
      </c>
      <c r="M990" t="s">
        <v>311</v>
      </c>
      <c r="N990" t="s">
        <v>358</v>
      </c>
      <c r="O990" s="1">
        <v>0</v>
      </c>
      <c r="P990" s="1" t="str">
        <f>IFERROR(IF(ISNUMBER(Table1[[#This Row],[Safety_Rating2]]), REPT("★", Table1[[#This Row],[Safety_Rating2]]) &amp; REPT("☆", 5-Table1[[#This Row],[Safety_Rating2]]), "Unknown"), "Unknown")</f>
        <v>★★★★★</v>
      </c>
      <c r="Q990" s="1">
        <v>5</v>
      </c>
      <c r="R990">
        <v>17517</v>
      </c>
      <c r="S990">
        <v>4</v>
      </c>
      <c r="T990" s="7">
        <f t="shared" si="15"/>
        <v>664207328.79000008</v>
      </c>
      <c r="U990" s="3">
        <f>Table1[[#This Row],[Range_km]]/Table1[[#This Row],[Battery_Capacity_kWh]]</f>
        <v>4.0149812734082397</v>
      </c>
      <c r="V990" s="4">
        <f>Table1[[#This Row],[Price_USD]]/Table1[[#This Row],[Range_km]]</f>
        <v>70.742294776119408</v>
      </c>
      <c r="W990" s="1" t="str">
        <f>_xlfn.IFS(Table1[[#This Row],[Price_USD]]&gt;80000,"Luxury", Table1[[#This Row],[Price_USD]]&gt;40000,"Premium",Table1[[#This Row],[Price_USD]]&lt;40000,"Budget")</f>
        <v>Budget</v>
      </c>
    </row>
    <row r="991" spans="3:23" x14ac:dyDescent="0.35">
      <c r="C991">
        <v>990</v>
      </c>
      <c r="D991" t="s">
        <v>42</v>
      </c>
      <c r="E991" t="s">
        <v>242</v>
      </c>
      <c r="F991">
        <v>2022</v>
      </c>
      <c r="G991" t="s">
        <v>257</v>
      </c>
      <c r="H991">
        <v>99.9</v>
      </c>
      <c r="I991">
        <v>502</v>
      </c>
      <c r="J991" t="s">
        <v>280</v>
      </c>
      <c r="K991">
        <v>4.5999999999999996</v>
      </c>
      <c r="L991" s="5">
        <v>41043.61</v>
      </c>
      <c r="M991" t="s">
        <v>325</v>
      </c>
      <c r="N991" t="s">
        <v>352</v>
      </c>
      <c r="O991" s="1">
        <v>4</v>
      </c>
      <c r="P991" s="1" t="str">
        <f>IFERROR(IF(ISNUMBER(Table1[[#This Row],[Safety_Rating2]]), REPT("★", Table1[[#This Row],[Safety_Rating2]]) &amp; REPT("☆", 5-Table1[[#This Row],[Safety_Rating2]]), "Unknown"), "Unknown")</f>
        <v>★★★★★</v>
      </c>
      <c r="Q991" s="1">
        <v>5</v>
      </c>
      <c r="R991">
        <v>2831</v>
      </c>
      <c r="S991">
        <v>3</v>
      </c>
      <c r="T991" s="7">
        <f t="shared" si="15"/>
        <v>116194459.91</v>
      </c>
      <c r="U991" s="3">
        <f>Table1[[#This Row],[Range_km]]/Table1[[#This Row],[Battery_Capacity_kWh]]</f>
        <v>5.025025025025025</v>
      </c>
      <c r="V991" s="4">
        <f>Table1[[#This Row],[Price_USD]]/Table1[[#This Row],[Range_km]]</f>
        <v>81.760179282868521</v>
      </c>
      <c r="W991" s="1" t="str">
        <f>_xlfn.IFS(Table1[[#This Row],[Price_USD]]&gt;80000,"Luxury", Table1[[#This Row],[Price_USD]]&gt;40000,"Premium",Table1[[#This Row],[Price_USD]]&lt;40000,"Budget")</f>
        <v>Premium</v>
      </c>
    </row>
    <row r="992" spans="3:23" x14ac:dyDescent="0.35">
      <c r="C992">
        <v>991</v>
      </c>
      <c r="D992" t="s">
        <v>58</v>
      </c>
      <c r="E992" t="s">
        <v>240</v>
      </c>
      <c r="F992">
        <v>2020</v>
      </c>
      <c r="G992" t="s">
        <v>260</v>
      </c>
      <c r="H992">
        <v>87.9</v>
      </c>
      <c r="I992">
        <v>453</v>
      </c>
      <c r="J992" t="s">
        <v>277</v>
      </c>
      <c r="K992">
        <v>6</v>
      </c>
      <c r="L992" s="5">
        <v>140965.67000000001</v>
      </c>
      <c r="M992" t="s">
        <v>326</v>
      </c>
      <c r="N992" t="s">
        <v>370</v>
      </c>
      <c r="O992" s="2" t="s">
        <v>376</v>
      </c>
      <c r="P992" s="1" t="str">
        <f>IFERROR(IF(ISNUMBER(Table1[[#This Row],[Safety_Rating2]]), REPT("★", Table1[[#This Row],[Safety_Rating2]]) &amp; REPT("☆", 5-Table1[[#This Row],[Safety_Rating2]]), "Unknown"), "Unknown")</f>
        <v>★★★★☆</v>
      </c>
      <c r="Q992" s="1">
        <v>4</v>
      </c>
      <c r="R992">
        <v>3393</v>
      </c>
      <c r="S992">
        <v>5</v>
      </c>
      <c r="T992" s="7">
        <f t="shared" si="15"/>
        <v>478296518.31000006</v>
      </c>
      <c r="U992" s="3">
        <f>Table1[[#This Row],[Range_km]]/Table1[[#This Row],[Battery_Capacity_kWh]]</f>
        <v>5.1535836177474401</v>
      </c>
      <c r="V992" s="4">
        <f>Table1[[#This Row],[Price_USD]]/Table1[[#This Row],[Range_km]]</f>
        <v>311.18249448123623</v>
      </c>
      <c r="W992" s="1" t="str">
        <f>_xlfn.IFS(Table1[[#This Row],[Price_USD]]&gt;80000,"Luxury", Table1[[#This Row],[Price_USD]]&gt;40000,"Premium",Table1[[#This Row],[Price_USD]]&lt;40000,"Budget")</f>
        <v>Luxury</v>
      </c>
    </row>
    <row r="993" spans="3:23" x14ac:dyDescent="0.35">
      <c r="C993">
        <v>992</v>
      </c>
      <c r="D993" t="s">
        <v>54</v>
      </c>
      <c r="E993" t="s">
        <v>213</v>
      </c>
      <c r="F993">
        <v>2018</v>
      </c>
      <c r="G993" t="s">
        <v>260</v>
      </c>
      <c r="H993">
        <v>44.7</v>
      </c>
      <c r="I993">
        <v>426</v>
      </c>
      <c r="J993" t="s">
        <v>271</v>
      </c>
      <c r="K993">
        <v>9.4</v>
      </c>
      <c r="L993" s="5">
        <v>119728.12</v>
      </c>
      <c r="M993" t="s">
        <v>324</v>
      </c>
      <c r="N993" t="s">
        <v>363</v>
      </c>
      <c r="O993" s="1">
        <v>3</v>
      </c>
      <c r="P993" s="1" t="str">
        <f>IFERROR(IF(ISNUMBER(Table1[[#This Row],[Safety_Rating2]]), REPT("★", Table1[[#This Row],[Safety_Rating2]]) &amp; REPT("☆", 5-Table1[[#This Row],[Safety_Rating2]]), "Unknown"), "Unknown")</f>
        <v>★★★★☆</v>
      </c>
      <c r="Q993" s="1">
        <v>4</v>
      </c>
      <c r="R993">
        <v>12087</v>
      </c>
      <c r="S993">
        <v>3</v>
      </c>
      <c r="T993" s="7">
        <f t="shared" si="15"/>
        <v>1447153786.4400001</v>
      </c>
      <c r="U993" s="3">
        <f>Table1[[#This Row],[Range_km]]/Table1[[#This Row],[Battery_Capacity_kWh]]</f>
        <v>9.5302013422818792</v>
      </c>
      <c r="V993" s="4">
        <f>Table1[[#This Row],[Price_USD]]/Table1[[#This Row],[Range_km]]</f>
        <v>281.05192488262912</v>
      </c>
      <c r="W993" s="1" t="str">
        <f>_xlfn.IFS(Table1[[#This Row],[Price_USD]]&gt;80000,"Luxury", Table1[[#This Row],[Price_USD]]&gt;40000,"Premium",Table1[[#This Row],[Price_USD]]&lt;40000,"Budget")</f>
        <v>Luxury</v>
      </c>
    </row>
    <row r="994" spans="3:23" x14ac:dyDescent="0.35">
      <c r="C994">
        <v>993</v>
      </c>
      <c r="D994" t="s">
        <v>35</v>
      </c>
      <c r="E994" t="s">
        <v>90</v>
      </c>
      <c r="F994">
        <v>2022</v>
      </c>
      <c r="G994" t="s">
        <v>252</v>
      </c>
      <c r="H994">
        <v>20.5</v>
      </c>
      <c r="I994">
        <v>281</v>
      </c>
      <c r="J994" t="s">
        <v>275</v>
      </c>
      <c r="K994">
        <v>11.9</v>
      </c>
      <c r="L994" s="5">
        <v>142070.41</v>
      </c>
      <c r="M994" t="s">
        <v>286</v>
      </c>
      <c r="N994" t="s">
        <v>342</v>
      </c>
      <c r="O994" s="1">
        <v>0</v>
      </c>
      <c r="P994" s="1" t="str">
        <f>IFERROR(IF(ISNUMBER(Table1[[#This Row],[Safety_Rating2]]), REPT("★", Table1[[#This Row],[Safety_Rating2]]) &amp; REPT("☆", 5-Table1[[#This Row],[Safety_Rating2]]), "Unknown"), "Unknown")</f>
        <v>★★★☆☆</v>
      </c>
      <c r="Q994" s="1">
        <v>3</v>
      </c>
      <c r="R994">
        <v>4393</v>
      </c>
      <c r="S994">
        <v>3</v>
      </c>
      <c r="T994" s="7">
        <f t="shared" si="15"/>
        <v>624115311.13</v>
      </c>
      <c r="U994" s="3">
        <f>Table1[[#This Row],[Range_km]]/Table1[[#This Row],[Battery_Capacity_kWh]]</f>
        <v>13.707317073170731</v>
      </c>
      <c r="V994" s="4">
        <f>Table1[[#This Row],[Price_USD]]/Table1[[#This Row],[Range_km]]</f>
        <v>505.58864768683276</v>
      </c>
      <c r="W994" s="1" t="str">
        <f>_xlfn.IFS(Table1[[#This Row],[Price_USD]]&gt;80000,"Luxury", Table1[[#This Row],[Price_USD]]&gt;40000,"Premium",Table1[[#This Row],[Price_USD]]&lt;40000,"Budget")</f>
        <v>Luxury</v>
      </c>
    </row>
    <row r="995" spans="3:23" x14ac:dyDescent="0.35">
      <c r="C995">
        <v>994</v>
      </c>
      <c r="D995" t="s">
        <v>46</v>
      </c>
      <c r="E995" t="s">
        <v>198</v>
      </c>
      <c r="F995">
        <v>2023</v>
      </c>
      <c r="G995" t="s">
        <v>264</v>
      </c>
      <c r="H995">
        <v>35.1</v>
      </c>
      <c r="I995">
        <v>169</v>
      </c>
      <c r="J995" t="s">
        <v>271</v>
      </c>
      <c r="K995">
        <v>6.2</v>
      </c>
      <c r="L995" s="5">
        <v>149536.28</v>
      </c>
      <c r="M995" t="s">
        <v>330</v>
      </c>
      <c r="N995" t="s">
        <v>342</v>
      </c>
      <c r="O995" s="2" t="s">
        <v>376</v>
      </c>
      <c r="P995" s="1" t="str">
        <f>IFERROR(IF(ISNUMBER(Table1[[#This Row],[Safety_Rating2]]), REPT("★", Table1[[#This Row],[Safety_Rating2]]) &amp; REPT("☆", 5-Table1[[#This Row],[Safety_Rating2]]), "Unknown"), "Unknown")</f>
        <v>★★★★★</v>
      </c>
      <c r="Q995" s="1">
        <v>5</v>
      </c>
      <c r="R995">
        <v>10389</v>
      </c>
      <c r="S995">
        <v>3</v>
      </c>
      <c r="T995" s="7">
        <f t="shared" si="15"/>
        <v>1553532412.9200001</v>
      </c>
      <c r="U995" s="3">
        <f>Table1[[#This Row],[Range_km]]/Table1[[#This Row],[Battery_Capacity_kWh]]</f>
        <v>4.8148148148148149</v>
      </c>
      <c r="V995" s="4">
        <f>Table1[[#This Row],[Price_USD]]/Table1[[#This Row],[Range_km]]</f>
        <v>884.83005917159767</v>
      </c>
      <c r="W995" s="1" t="str">
        <f>_xlfn.IFS(Table1[[#This Row],[Price_USD]]&gt;80000,"Luxury", Table1[[#This Row],[Price_USD]]&gt;40000,"Premium",Table1[[#This Row],[Price_USD]]&lt;40000,"Budget")</f>
        <v>Luxury</v>
      </c>
    </row>
    <row r="996" spans="3:23" x14ac:dyDescent="0.35">
      <c r="C996">
        <v>995</v>
      </c>
      <c r="D996" t="s">
        <v>61</v>
      </c>
      <c r="E996" t="s">
        <v>146</v>
      </c>
      <c r="F996">
        <v>2019</v>
      </c>
      <c r="G996" t="s">
        <v>258</v>
      </c>
      <c r="H996">
        <v>131.6</v>
      </c>
      <c r="I996">
        <v>128</v>
      </c>
      <c r="J996" t="s">
        <v>273</v>
      </c>
      <c r="K996">
        <v>8.1</v>
      </c>
      <c r="L996" s="5">
        <v>149808.37</v>
      </c>
      <c r="M996" t="s">
        <v>285</v>
      </c>
      <c r="N996" t="s">
        <v>364</v>
      </c>
      <c r="O996" s="1">
        <v>1</v>
      </c>
      <c r="P996" s="1" t="str">
        <f>IFERROR(IF(ISNUMBER(Table1[[#This Row],[Safety_Rating2]]), REPT("★", Table1[[#This Row],[Safety_Rating2]]) &amp; REPT("☆", 5-Table1[[#This Row],[Safety_Rating2]]), "Unknown"), "Unknown")</f>
        <v>★★★☆☆</v>
      </c>
      <c r="Q996" s="1">
        <v>3</v>
      </c>
      <c r="R996">
        <v>17398</v>
      </c>
      <c r="S996">
        <v>4</v>
      </c>
      <c r="T996" s="7">
        <f t="shared" si="15"/>
        <v>2606366021.2599998</v>
      </c>
      <c r="U996" s="3">
        <f>Table1[[#This Row],[Range_km]]/Table1[[#This Row],[Battery_Capacity_kWh]]</f>
        <v>0.97264437689969607</v>
      </c>
      <c r="V996" s="4">
        <f>Table1[[#This Row],[Price_USD]]/Table1[[#This Row],[Range_km]]</f>
        <v>1170.377890625</v>
      </c>
      <c r="W996" s="1" t="str">
        <f>_xlfn.IFS(Table1[[#This Row],[Price_USD]]&gt;80000,"Luxury", Table1[[#This Row],[Price_USD]]&gt;40000,"Premium",Table1[[#This Row],[Price_USD]]&lt;40000,"Budget")</f>
        <v>Luxury</v>
      </c>
    </row>
    <row r="997" spans="3:23" x14ac:dyDescent="0.35">
      <c r="C997">
        <v>996</v>
      </c>
      <c r="D997" t="s">
        <v>19</v>
      </c>
      <c r="E997" t="s">
        <v>224</v>
      </c>
      <c r="F997">
        <v>2019</v>
      </c>
      <c r="G997" t="s">
        <v>250</v>
      </c>
      <c r="H997">
        <v>59</v>
      </c>
      <c r="I997">
        <v>111</v>
      </c>
      <c r="J997" t="s">
        <v>275</v>
      </c>
      <c r="K997">
        <v>11.8</v>
      </c>
      <c r="L997" s="5">
        <v>69330.460000000006</v>
      </c>
      <c r="M997" t="s">
        <v>292</v>
      </c>
      <c r="N997" t="s">
        <v>336</v>
      </c>
      <c r="O997" s="1">
        <v>4</v>
      </c>
      <c r="P997" s="1" t="str">
        <f>IFERROR(IF(ISNUMBER(Table1[[#This Row],[Safety_Rating2]]), REPT("★", Table1[[#This Row],[Safety_Rating2]]) &amp; REPT("☆", 5-Table1[[#This Row],[Safety_Rating2]]), "Unknown"), "Unknown")</f>
        <v>★★★★☆</v>
      </c>
      <c r="Q997" s="1">
        <v>4</v>
      </c>
      <c r="R997">
        <v>3715</v>
      </c>
      <c r="S997">
        <v>3</v>
      </c>
      <c r="T997" s="7">
        <f t="shared" si="15"/>
        <v>257562658.90000004</v>
      </c>
      <c r="U997" s="3">
        <f>Table1[[#This Row],[Range_km]]/Table1[[#This Row],[Battery_Capacity_kWh]]</f>
        <v>1.8813559322033899</v>
      </c>
      <c r="V997" s="4">
        <f>Table1[[#This Row],[Price_USD]]/Table1[[#This Row],[Range_km]]</f>
        <v>624.5987387387388</v>
      </c>
      <c r="W997" s="1" t="str">
        <f>_xlfn.IFS(Table1[[#This Row],[Price_USD]]&gt;80000,"Luxury", Table1[[#This Row],[Price_USD]]&gt;40000,"Premium",Table1[[#This Row],[Price_USD]]&lt;40000,"Budget")</f>
        <v>Premium</v>
      </c>
    </row>
    <row r="998" spans="3:23" x14ac:dyDescent="0.35">
      <c r="C998">
        <v>997</v>
      </c>
      <c r="D998" t="s">
        <v>50</v>
      </c>
      <c r="E998" t="s">
        <v>116</v>
      </c>
      <c r="F998">
        <v>2020</v>
      </c>
      <c r="G998" t="s">
        <v>255</v>
      </c>
      <c r="H998">
        <v>36.1</v>
      </c>
      <c r="I998">
        <v>395</v>
      </c>
      <c r="J998" t="s">
        <v>277</v>
      </c>
      <c r="K998">
        <v>7.2</v>
      </c>
      <c r="L998" s="5">
        <v>39460.660000000003</v>
      </c>
      <c r="M998" t="s">
        <v>334</v>
      </c>
      <c r="N998" t="s">
        <v>358</v>
      </c>
      <c r="O998" s="1">
        <v>4</v>
      </c>
      <c r="P998" s="1" t="str">
        <f>IFERROR(IF(ISNUMBER(Table1[[#This Row],[Safety_Rating2]]), REPT("★", Table1[[#This Row],[Safety_Rating2]]) &amp; REPT("☆", 5-Table1[[#This Row],[Safety_Rating2]]), "Unknown"), "Unknown")</f>
        <v>★★★☆☆</v>
      </c>
      <c r="Q998" s="1">
        <v>3</v>
      </c>
      <c r="R998">
        <v>17987</v>
      </c>
      <c r="S998">
        <v>5</v>
      </c>
      <c r="T998" s="7">
        <f t="shared" si="15"/>
        <v>709778891.42000008</v>
      </c>
      <c r="U998" s="3">
        <f>Table1[[#This Row],[Range_km]]/Table1[[#This Row],[Battery_Capacity_kWh]]</f>
        <v>10.941828254847644</v>
      </c>
      <c r="V998" s="4">
        <f>Table1[[#This Row],[Price_USD]]/Table1[[#This Row],[Range_km]]</f>
        <v>99.900405063291146</v>
      </c>
      <c r="W998" s="1" t="str">
        <f>_xlfn.IFS(Table1[[#This Row],[Price_USD]]&gt;80000,"Luxury", Table1[[#This Row],[Price_USD]]&gt;40000,"Premium",Table1[[#This Row],[Price_USD]]&lt;40000,"Budget")</f>
        <v>Budget</v>
      </c>
    </row>
    <row r="999" spans="3:23" x14ac:dyDescent="0.35">
      <c r="C999">
        <v>998</v>
      </c>
      <c r="D999" t="s">
        <v>41</v>
      </c>
      <c r="E999" t="s">
        <v>100</v>
      </c>
      <c r="F999">
        <v>2023</v>
      </c>
      <c r="G999" t="s">
        <v>257</v>
      </c>
      <c r="H999">
        <v>58.7</v>
      </c>
      <c r="I999">
        <v>558</v>
      </c>
      <c r="J999" t="s">
        <v>269</v>
      </c>
      <c r="K999">
        <v>9.1999999999999993</v>
      </c>
      <c r="L999" s="5">
        <v>34888.49</v>
      </c>
      <c r="M999" t="s">
        <v>293</v>
      </c>
      <c r="N999" t="s">
        <v>336</v>
      </c>
      <c r="O999" s="1">
        <v>2</v>
      </c>
      <c r="P999" s="1" t="str">
        <f>IFERROR(IF(ISNUMBER(Table1[[#This Row],[Safety_Rating2]]), REPT("★", Table1[[#This Row],[Safety_Rating2]]) &amp; REPT("☆", 5-Table1[[#This Row],[Safety_Rating2]]), "Unknown"), "Unknown")</f>
        <v>★★★☆☆</v>
      </c>
      <c r="Q999" s="1">
        <v>3</v>
      </c>
      <c r="R999">
        <v>19277</v>
      </c>
      <c r="S999">
        <v>3</v>
      </c>
      <c r="T999" s="7">
        <f t="shared" si="15"/>
        <v>672545421.73000002</v>
      </c>
      <c r="U999" s="3">
        <f>Table1[[#This Row],[Range_km]]/Table1[[#This Row],[Battery_Capacity_kWh]]</f>
        <v>9.5059625212947179</v>
      </c>
      <c r="V999" s="4">
        <f>Table1[[#This Row],[Price_USD]]/Table1[[#This Row],[Range_km]]</f>
        <v>62.52417562724014</v>
      </c>
      <c r="W999" s="1" t="str">
        <f>_xlfn.IFS(Table1[[#This Row],[Price_USD]]&gt;80000,"Luxury", Table1[[#This Row],[Price_USD]]&gt;40000,"Premium",Table1[[#This Row],[Price_USD]]&lt;40000,"Budget")</f>
        <v>Budget</v>
      </c>
    </row>
    <row r="1000" spans="3:23" x14ac:dyDescent="0.35">
      <c r="C1000">
        <v>999</v>
      </c>
      <c r="D1000" t="s">
        <v>51</v>
      </c>
      <c r="E1000" t="s">
        <v>210</v>
      </c>
      <c r="F1000">
        <v>2015</v>
      </c>
      <c r="G1000" t="s">
        <v>262</v>
      </c>
      <c r="H1000">
        <v>125.2</v>
      </c>
      <c r="I1000">
        <v>307</v>
      </c>
      <c r="J1000" t="s">
        <v>272</v>
      </c>
      <c r="K1000">
        <v>3.5</v>
      </c>
      <c r="L1000" s="5">
        <v>100902.46</v>
      </c>
      <c r="M1000" t="s">
        <v>301</v>
      </c>
      <c r="N1000" t="s">
        <v>345</v>
      </c>
      <c r="O1000" s="2" t="s">
        <v>376</v>
      </c>
      <c r="P1000" s="1" t="str">
        <f>IFERROR(IF(ISNUMBER(Table1[[#This Row],[Safety_Rating2]]), REPT("★", Table1[[#This Row],[Safety_Rating2]]) &amp; REPT("☆", 5-Table1[[#This Row],[Safety_Rating2]]), "Unknown"), "Unknown")</f>
        <v>★★★★★</v>
      </c>
      <c r="Q1000" s="1">
        <v>5</v>
      </c>
      <c r="R1000">
        <v>3403</v>
      </c>
      <c r="S1000">
        <v>5</v>
      </c>
      <c r="T1000" s="7">
        <f t="shared" si="15"/>
        <v>343371071.38</v>
      </c>
      <c r="U1000" s="3">
        <f>Table1[[#This Row],[Range_km]]/Table1[[#This Row],[Battery_Capacity_kWh]]</f>
        <v>2.4520766773162941</v>
      </c>
      <c r="V1000" s="4">
        <f>Table1[[#This Row],[Price_USD]]/Table1[[#This Row],[Range_km]]</f>
        <v>328.67250814332249</v>
      </c>
      <c r="W1000" s="1" t="str">
        <f>_xlfn.IFS(Table1[[#This Row],[Price_USD]]&gt;80000,"Luxury", Table1[[#This Row],[Price_USD]]&gt;40000,"Premium",Table1[[#This Row],[Price_USD]]&lt;40000,"Budget")</f>
        <v>Luxury</v>
      </c>
    </row>
    <row r="1001" spans="3:23" x14ac:dyDescent="0.35">
      <c r="C1001">
        <v>1000</v>
      </c>
      <c r="D1001" t="s">
        <v>29</v>
      </c>
      <c r="E1001" t="s">
        <v>82</v>
      </c>
      <c r="F1001">
        <v>2022</v>
      </c>
      <c r="G1001" t="s">
        <v>252</v>
      </c>
      <c r="H1001">
        <v>114.7</v>
      </c>
      <c r="I1001">
        <v>164</v>
      </c>
      <c r="J1001" t="s">
        <v>276</v>
      </c>
      <c r="K1001">
        <v>9</v>
      </c>
      <c r="L1001" s="5">
        <v>128661.08</v>
      </c>
      <c r="M1001" t="s">
        <v>300</v>
      </c>
      <c r="N1001" t="s">
        <v>371</v>
      </c>
      <c r="O1001" s="1">
        <v>3</v>
      </c>
      <c r="P1001" s="1" t="str">
        <f>IFERROR(IF(ISNUMBER(Table1[[#This Row],[Safety_Rating2]]), REPT("★", Table1[[#This Row],[Safety_Rating2]]) &amp; REPT("☆", 5-Table1[[#This Row],[Safety_Rating2]]), "Unknown"), "Unknown")</f>
        <v>★★★★☆</v>
      </c>
      <c r="Q1001" s="1">
        <v>4</v>
      </c>
      <c r="R1001">
        <v>18897</v>
      </c>
      <c r="S1001">
        <v>5</v>
      </c>
      <c r="T1001" s="7">
        <f t="shared" si="15"/>
        <v>2431308428.7600002</v>
      </c>
      <c r="U1001" s="3">
        <f>Table1[[#This Row],[Range_km]]/Table1[[#This Row],[Battery_Capacity_kWh]]</f>
        <v>1.4298169136878813</v>
      </c>
      <c r="V1001" s="4">
        <f>Table1[[#This Row],[Price_USD]]/Table1[[#This Row],[Range_km]]</f>
        <v>784.51878048780486</v>
      </c>
      <c r="W1001" s="1" t="str">
        <f>_xlfn.IFS(Table1[[#This Row],[Price_USD]]&gt;80000,"Luxury", Table1[[#This Row],[Price_USD]]&gt;40000,"Premium",Table1[[#This Row],[Price_USD]]&lt;40000,"Budget")</f>
        <v>Luxury</v>
      </c>
    </row>
    <row r="1002" spans="3:23" x14ac:dyDescent="0.35">
      <c r="C1002">
        <v>1001</v>
      </c>
      <c r="D1002" t="s">
        <v>54</v>
      </c>
      <c r="E1002" t="s">
        <v>123</v>
      </c>
      <c r="F1002">
        <v>2022</v>
      </c>
      <c r="G1002" t="s">
        <v>254</v>
      </c>
      <c r="H1002">
        <v>50.9</v>
      </c>
      <c r="I1002">
        <v>320</v>
      </c>
      <c r="J1002" t="s">
        <v>277</v>
      </c>
      <c r="K1002">
        <v>7.6</v>
      </c>
      <c r="L1002" s="5">
        <v>76612.94</v>
      </c>
      <c r="M1002" t="s">
        <v>331</v>
      </c>
      <c r="N1002" t="s">
        <v>356</v>
      </c>
      <c r="O1002" s="1">
        <v>1</v>
      </c>
      <c r="P1002" s="1" t="str">
        <f>IFERROR(IF(ISNUMBER(Table1[[#This Row],[Safety_Rating2]]), REPT("★", Table1[[#This Row],[Safety_Rating2]]) &amp; REPT("☆", 5-Table1[[#This Row],[Safety_Rating2]]), "Unknown"), "Unknown")</f>
        <v>★★★★★</v>
      </c>
      <c r="Q1002" s="1">
        <v>5</v>
      </c>
      <c r="R1002">
        <v>9426</v>
      </c>
      <c r="S1002">
        <v>4</v>
      </c>
      <c r="T1002" s="7">
        <f t="shared" si="15"/>
        <v>722153572.44000006</v>
      </c>
      <c r="U1002" s="3">
        <f>Table1[[#This Row],[Range_km]]/Table1[[#This Row],[Battery_Capacity_kWh]]</f>
        <v>6.2868369351669946</v>
      </c>
      <c r="V1002" s="4">
        <f>Table1[[#This Row],[Price_USD]]/Table1[[#This Row],[Range_km]]</f>
        <v>239.4154375</v>
      </c>
      <c r="W1002" s="1" t="str">
        <f>_xlfn.IFS(Table1[[#This Row],[Price_USD]]&gt;80000,"Luxury", Table1[[#This Row],[Price_USD]]&gt;40000,"Premium",Table1[[#This Row],[Price_USD]]&lt;40000,"Budget")</f>
        <v>Premium</v>
      </c>
    </row>
    <row r="1003" spans="3:23" x14ac:dyDescent="0.35">
      <c r="C1003">
        <v>1002</v>
      </c>
      <c r="D1003" t="s">
        <v>32</v>
      </c>
      <c r="E1003" t="s">
        <v>85</v>
      </c>
      <c r="F1003">
        <v>2021</v>
      </c>
      <c r="G1003" t="s">
        <v>263</v>
      </c>
      <c r="H1003">
        <v>104.3</v>
      </c>
      <c r="I1003">
        <v>354</v>
      </c>
      <c r="J1003" t="s">
        <v>275</v>
      </c>
      <c r="K1003">
        <v>11.7</v>
      </c>
      <c r="L1003" s="5">
        <v>78665.399999999994</v>
      </c>
      <c r="M1003" t="s">
        <v>289</v>
      </c>
      <c r="N1003" t="s">
        <v>364</v>
      </c>
      <c r="O1003" s="1">
        <v>4</v>
      </c>
      <c r="P1003" s="1" t="str">
        <f>IFERROR(IF(ISNUMBER(Table1[[#This Row],[Safety_Rating2]]), REPT("★", Table1[[#This Row],[Safety_Rating2]]) &amp; REPT("☆", 5-Table1[[#This Row],[Safety_Rating2]]), "Unknown"), "Unknown")</f>
        <v>★★★☆☆</v>
      </c>
      <c r="Q1003" s="1">
        <v>3</v>
      </c>
      <c r="R1003">
        <v>8152</v>
      </c>
      <c r="S1003">
        <v>3</v>
      </c>
      <c r="T1003" s="7">
        <f t="shared" si="15"/>
        <v>641280340.79999995</v>
      </c>
      <c r="U1003" s="3">
        <f>Table1[[#This Row],[Range_km]]/Table1[[#This Row],[Battery_Capacity_kWh]]</f>
        <v>3.3940556088207097</v>
      </c>
      <c r="V1003" s="4">
        <f>Table1[[#This Row],[Price_USD]]/Table1[[#This Row],[Range_km]]</f>
        <v>222.21864406779659</v>
      </c>
      <c r="W1003" s="1" t="str">
        <f>_xlfn.IFS(Table1[[#This Row],[Price_USD]]&gt;80000,"Luxury", Table1[[#This Row],[Price_USD]]&gt;40000,"Premium",Table1[[#This Row],[Price_USD]]&lt;40000,"Budget")</f>
        <v>Premium</v>
      </c>
    </row>
    <row r="1004" spans="3:23" x14ac:dyDescent="0.35">
      <c r="C1004">
        <v>1003</v>
      </c>
      <c r="D1004" t="s">
        <v>57</v>
      </c>
      <c r="E1004" t="s">
        <v>136</v>
      </c>
      <c r="F1004">
        <v>2018</v>
      </c>
      <c r="G1004" t="s">
        <v>252</v>
      </c>
      <c r="H1004">
        <v>116.8</v>
      </c>
      <c r="I1004">
        <v>474</v>
      </c>
      <c r="J1004" t="s">
        <v>280</v>
      </c>
      <c r="K1004">
        <v>8.4</v>
      </c>
      <c r="L1004" s="5">
        <v>45955.45</v>
      </c>
      <c r="M1004" t="s">
        <v>318</v>
      </c>
      <c r="N1004" t="s">
        <v>358</v>
      </c>
      <c r="O1004" s="1">
        <v>4</v>
      </c>
      <c r="P1004" s="1" t="str">
        <f>IFERROR(IF(ISNUMBER(Table1[[#This Row],[Safety_Rating2]]), REPT("★", Table1[[#This Row],[Safety_Rating2]]) &amp; REPT("☆", 5-Table1[[#This Row],[Safety_Rating2]]), "Unknown"), "Unknown")</f>
        <v>★★★☆☆</v>
      </c>
      <c r="Q1004" s="1">
        <v>3</v>
      </c>
      <c r="R1004">
        <v>450</v>
      </c>
      <c r="S1004">
        <v>4</v>
      </c>
      <c r="T1004" s="7">
        <f t="shared" si="15"/>
        <v>20679952.5</v>
      </c>
      <c r="U1004" s="3">
        <f>Table1[[#This Row],[Range_km]]/Table1[[#This Row],[Battery_Capacity_kWh]]</f>
        <v>4.0582191780821919</v>
      </c>
      <c r="V1004" s="4">
        <f>Table1[[#This Row],[Price_USD]]/Table1[[#This Row],[Range_km]]</f>
        <v>96.952426160337552</v>
      </c>
      <c r="W1004" s="1" t="str">
        <f>_xlfn.IFS(Table1[[#This Row],[Price_USD]]&gt;80000,"Luxury", Table1[[#This Row],[Price_USD]]&gt;40000,"Premium",Table1[[#This Row],[Price_USD]]&lt;40000,"Budget")</f>
        <v>Premium</v>
      </c>
    </row>
    <row r="1005" spans="3:23" x14ac:dyDescent="0.35">
      <c r="C1005">
        <v>1004</v>
      </c>
      <c r="D1005" t="s">
        <v>51</v>
      </c>
      <c r="E1005" t="s">
        <v>156</v>
      </c>
      <c r="F1005">
        <v>2018</v>
      </c>
      <c r="G1005" t="s">
        <v>262</v>
      </c>
      <c r="H1005">
        <v>38.799999999999997</v>
      </c>
      <c r="I1005">
        <v>470</v>
      </c>
      <c r="J1005" t="s">
        <v>272</v>
      </c>
      <c r="K1005">
        <v>10.5</v>
      </c>
      <c r="L1005" s="5">
        <v>69013.39</v>
      </c>
      <c r="M1005" t="s">
        <v>293</v>
      </c>
      <c r="N1005" t="s">
        <v>352</v>
      </c>
      <c r="O1005" s="1">
        <v>5</v>
      </c>
      <c r="P1005" s="1" t="str">
        <f>IFERROR(IF(ISNUMBER(Table1[[#This Row],[Safety_Rating2]]), REPT("★", Table1[[#This Row],[Safety_Rating2]]) &amp; REPT("☆", 5-Table1[[#This Row],[Safety_Rating2]]), "Unknown"), "Unknown")</f>
        <v>★★★★★</v>
      </c>
      <c r="Q1005" s="1">
        <v>5</v>
      </c>
      <c r="R1005">
        <v>4781</v>
      </c>
      <c r="S1005">
        <v>3</v>
      </c>
      <c r="T1005" s="7">
        <f t="shared" si="15"/>
        <v>329953017.58999997</v>
      </c>
      <c r="U1005" s="3">
        <f>Table1[[#This Row],[Range_km]]/Table1[[#This Row],[Battery_Capacity_kWh]]</f>
        <v>12.113402061855671</v>
      </c>
      <c r="V1005" s="4">
        <f>Table1[[#This Row],[Price_USD]]/Table1[[#This Row],[Range_km]]</f>
        <v>146.83699999999999</v>
      </c>
      <c r="W1005" s="1" t="str">
        <f>_xlfn.IFS(Table1[[#This Row],[Price_USD]]&gt;80000,"Luxury", Table1[[#This Row],[Price_USD]]&gt;40000,"Premium",Table1[[#This Row],[Price_USD]]&lt;40000,"Budget")</f>
        <v>Premium</v>
      </c>
    </row>
    <row r="1006" spans="3:23" x14ac:dyDescent="0.35">
      <c r="C1006">
        <v>1005</v>
      </c>
      <c r="D1006" t="s">
        <v>18</v>
      </c>
      <c r="E1006" t="s">
        <v>170</v>
      </c>
      <c r="F1006">
        <v>2018</v>
      </c>
      <c r="G1006" t="s">
        <v>251</v>
      </c>
      <c r="H1006">
        <v>106.6</v>
      </c>
      <c r="I1006">
        <v>584</v>
      </c>
      <c r="J1006" t="s">
        <v>268</v>
      </c>
      <c r="K1006">
        <v>6.1</v>
      </c>
      <c r="L1006" s="5">
        <v>143897.16</v>
      </c>
      <c r="M1006" t="s">
        <v>317</v>
      </c>
      <c r="N1006" t="s">
        <v>344</v>
      </c>
      <c r="O1006" s="1">
        <v>3</v>
      </c>
      <c r="P1006" s="1" t="str">
        <f>IFERROR(IF(ISNUMBER(Table1[[#This Row],[Safety_Rating2]]), REPT("★", Table1[[#This Row],[Safety_Rating2]]) &amp; REPT("☆", 5-Table1[[#This Row],[Safety_Rating2]]), "Unknown"), "Unknown")</f>
        <v>Unknown</v>
      </c>
      <c r="Q1006" s="2" t="s">
        <v>376</v>
      </c>
      <c r="R1006">
        <v>1952</v>
      </c>
      <c r="S1006">
        <v>5</v>
      </c>
      <c r="T1006" s="7">
        <f t="shared" si="15"/>
        <v>280887256.31999999</v>
      </c>
      <c r="U1006" s="3">
        <f>Table1[[#This Row],[Range_km]]/Table1[[#This Row],[Battery_Capacity_kWh]]</f>
        <v>5.4784240150093808</v>
      </c>
      <c r="V1006" s="4">
        <f>Table1[[#This Row],[Price_USD]]/Table1[[#This Row],[Range_km]]</f>
        <v>246.39924657534246</v>
      </c>
      <c r="W1006" s="1" t="str">
        <f>_xlfn.IFS(Table1[[#This Row],[Price_USD]]&gt;80000,"Luxury", Table1[[#This Row],[Price_USD]]&gt;40000,"Premium",Table1[[#This Row],[Price_USD]]&lt;40000,"Budget")</f>
        <v>Luxury</v>
      </c>
    </row>
    <row r="1007" spans="3:23" x14ac:dyDescent="0.35">
      <c r="C1007">
        <v>1006</v>
      </c>
      <c r="D1007" t="s">
        <v>22</v>
      </c>
      <c r="E1007" t="s">
        <v>75</v>
      </c>
      <c r="F1007">
        <v>2019</v>
      </c>
      <c r="G1007" t="s">
        <v>252</v>
      </c>
      <c r="H1007">
        <v>73.7</v>
      </c>
      <c r="I1007">
        <v>551</v>
      </c>
      <c r="J1007" t="s">
        <v>273</v>
      </c>
      <c r="K1007">
        <v>2.1</v>
      </c>
      <c r="L1007" s="5">
        <v>63519.37</v>
      </c>
      <c r="M1007" t="s">
        <v>317</v>
      </c>
      <c r="N1007" t="s">
        <v>354</v>
      </c>
      <c r="O1007" s="1">
        <v>4</v>
      </c>
      <c r="P1007" s="1" t="str">
        <f>IFERROR(IF(ISNUMBER(Table1[[#This Row],[Safety_Rating2]]), REPT("★", Table1[[#This Row],[Safety_Rating2]]) &amp; REPT("☆", 5-Table1[[#This Row],[Safety_Rating2]]), "Unknown"), "Unknown")</f>
        <v>★★★★☆</v>
      </c>
      <c r="Q1007" s="1">
        <v>4</v>
      </c>
      <c r="R1007">
        <v>7350</v>
      </c>
      <c r="S1007">
        <v>4</v>
      </c>
      <c r="T1007" s="7">
        <f t="shared" si="15"/>
        <v>466867369.5</v>
      </c>
      <c r="U1007" s="3">
        <f>Table1[[#This Row],[Range_km]]/Table1[[#This Row],[Battery_Capacity_kWh]]</f>
        <v>7.4762550881953862</v>
      </c>
      <c r="V1007" s="4">
        <f>Table1[[#This Row],[Price_USD]]/Table1[[#This Row],[Range_km]]</f>
        <v>115.28016333938295</v>
      </c>
      <c r="W1007" s="1" t="str">
        <f>_xlfn.IFS(Table1[[#This Row],[Price_USD]]&gt;80000,"Luxury", Table1[[#This Row],[Price_USD]]&gt;40000,"Premium",Table1[[#This Row],[Price_USD]]&lt;40000,"Budget")</f>
        <v>Premium</v>
      </c>
    </row>
    <row r="1008" spans="3:23" x14ac:dyDescent="0.35">
      <c r="C1008">
        <v>1007</v>
      </c>
      <c r="D1008" t="s">
        <v>36</v>
      </c>
      <c r="E1008" t="s">
        <v>147</v>
      </c>
      <c r="F1008">
        <v>2019</v>
      </c>
      <c r="G1008" t="s">
        <v>251</v>
      </c>
      <c r="H1008">
        <v>82</v>
      </c>
      <c r="I1008">
        <v>299</v>
      </c>
      <c r="J1008" t="s">
        <v>278</v>
      </c>
      <c r="K1008">
        <v>2.2999999999999998</v>
      </c>
      <c r="L1008" s="5">
        <v>56467.88</v>
      </c>
      <c r="M1008" t="s">
        <v>304</v>
      </c>
      <c r="N1008" t="s">
        <v>359</v>
      </c>
      <c r="O1008" s="1">
        <v>5</v>
      </c>
      <c r="P1008" s="1" t="str">
        <f>IFERROR(IF(ISNUMBER(Table1[[#This Row],[Safety_Rating2]]), REPT("★", Table1[[#This Row],[Safety_Rating2]]) &amp; REPT("☆", 5-Table1[[#This Row],[Safety_Rating2]]), "Unknown"), "Unknown")</f>
        <v>★★★★★</v>
      </c>
      <c r="Q1008" s="1">
        <v>5</v>
      </c>
      <c r="R1008">
        <v>16701</v>
      </c>
      <c r="S1008">
        <v>5</v>
      </c>
      <c r="T1008" s="7">
        <f t="shared" si="15"/>
        <v>943070063.88</v>
      </c>
      <c r="U1008" s="3">
        <f>Table1[[#This Row],[Range_km]]/Table1[[#This Row],[Battery_Capacity_kWh]]</f>
        <v>3.6463414634146343</v>
      </c>
      <c r="V1008" s="4">
        <f>Table1[[#This Row],[Price_USD]]/Table1[[#This Row],[Range_km]]</f>
        <v>188.85578595317725</v>
      </c>
      <c r="W1008" s="1" t="str">
        <f>_xlfn.IFS(Table1[[#This Row],[Price_USD]]&gt;80000,"Luxury", Table1[[#This Row],[Price_USD]]&gt;40000,"Premium",Table1[[#This Row],[Price_USD]]&lt;40000,"Budget")</f>
        <v>Premium</v>
      </c>
    </row>
    <row r="1009" spans="3:23" x14ac:dyDescent="0.35">
      <c r="C1009">
        <v>1008</v>
      </c>
      <c r="D1009" t="s">
        <v>44</v>
      </c>
      <c r="E1009" t="s">
        <v>130</v>
      </c>
      <c r="F1009">
        <v>2019</v>
      </c>
      <c r="G1009" t="s">
        <v>250</v>
      </c>
      <c r="H1009">
        <v>68.2</v>
      </c>
      <c r="I1009">
        <v>230</v>
      </c>
      <c r="J1009" t="s">
        <v>272</v>
      </c>
      <c r="K1009">
        <v>3.6</v>
      </c>
      <c r="L1009" s="5">
        <v>108995.26</v>
      </c>
      <c r="M1009" t="s">
        <v>332</v>
      </c>
      <c r="N1009" t="s">
        <v>353</v>
      </c>
      <c r="O1009" s="1">
        <v>0</v>
      </c>
      <c r="P1009" s="1" t="str">
        <f>IFERROR(IF(ISNUMBER(Table1[[#This Row],[Safety_Rating2]]), REPT("★", Table1[[#This Row],[Safety_Rating2]]) &amp; REPT("☆", 5-Table1[[#This Row],[Safety_Rating2]]), "Unknown"), "Unknown")</f>
        <v>★★★☆☆</v>
      </c>
      <c r="Q1009" s="1">
        <v>3</v>
      </c>
      <c r="R1009">
        <v>7904</v>
      </c>
      <c r="S1009">
        <v>4</v>
      </c>
      <c r="T1009" s="7">
        <f t="shared" si="15"/>
        <v>861498535.03999996</v>
      </c>
      <c r="U1009" s="3">
        <f>Table1[[#This Row],[Range_km]]/Table1[[#This Row],[Battery_Capacity_kWh]]</f>
        <v>3.3724340175953076</v>
      </c>
      <c r="V1009" s="4">
        <f>Table1[[#This Row],[Price_USD]]/Table1[[#This Row],[Range_km]]</f>
        <v>473.89243478260869</v>
      </c>
      <c r="W1009" s="1" t="str">
        <f>_xlfn.IFS(Table1[[#This Row],[Price_USD]]&gt;80000,"Luxury", Table1[[#This Row],[Price_USD]]&gt;40000,"Premium",Table1[[#This Row],[Price_USD]]&lt;40000,"Budget")</f>
        <v>Luxury</v>
      </c>
    </row>
    <row r="1010" spans="3:23" x14ac:dyDescent="0.35">
      <c r="C1010">
        <v>1009</v>
      </c>
      <c r="D1010" t="s">
        <v>50</v>
      </c>
      <c r="E1010" t="s">
        <v>182</v>
      </c>
      <c r="F1010">
        <v>2025</v>
      </c>
      <c r="G1010" t="s">
        <v>255</v>
      </c>
      <c r="H1010">
        <v>92.3</v>
      </c>
      <c r="I1010">
        <v>414</v>
      </c>
      <c r="J1010" t="s">
        <v>276</v>
      </c>
      <c r="K1010">
        <v>7.7</v>
      </c>
      <c r="L1010" s="5">
        <v>147294.21</v>
      </c>
      <c r="M1010" t="s">
        <v>282</v>
      </c>
      <c r="N1010" t="s">
        <v>341</v>
      </c>
      <c r="O1010" s="1">
        <v>2</v>
      </c>
      <c r="P1010" s="1" t="str">
        <f>IFERROR(IF(ISNUMBER(Table1[[#This Row],[Safety_Rating2]]), REPT("★", Table1[[#This Row],[Safety_Rating2]]) &amp; REPT("☆", 5-Table1[[#This Row],[Safety_Rating2]]), "Unknown"), "Unknown")</f>
        <v>★★★★☆</v>
      </c>
      <c r="Q1010" s="1">
        <v>4</v>
      </c>
      <c r="R1010">
        <v>18610</v>
      </c>
      <c r="S1010">
        <v>4</v>
      </c>
      <c r="T1010" s="7">
        <f t="shared" si="15"/>
        <v>2741145248.0999999</v>
      </c>
      <c r="U1010" s="3">
        <f>Table1[[#This Row],[Range_km]]/Table1[[#This Row],[Battery_Capacity_kWh]]</f>
        <v>4.4853737811484296</v>
      </c>
      <c r="V1010" s="4">
        <f>Table1[[#This Row],[Price_USD]]/Table1[[#This Row],[Range_km]]</f>
        <v>355.78311594202899</v>
      </c>
      <c r="W1010" s="1" t="str">
        <f>_xlfn.IFS(Table1[[#This Row],[Price_USD]]&gt;80000,"Luxury", Table1[[#This Row],[Price_USD]]&gt;40000,"Premium",Table1[[#This Row],[Price_USD]]&lt;40000,"Budget")</f>
        <v>Luxury</v>
      </c>
    </row>
    <row r="1011" spans="3:23" x14ac:dyDescent="0.35">
      <c r="C1011">
        <v>1010</v>
      </c>
      <c r="D1011" t="s">
        <v>30</v>
      </c>
      <c r="E1011" t="s">
        <v>83</v>
      </c>
      <c r="F1011">
        <v>2018</v>
      </c>
      <c r="G1011" t="s">
        <v>260</v>
      </c>
      <c r="H1011">
        <v>34.1</v>
      </c>
      <c r="I1011">
        <v>256</v>
      </c>
      <c r="J1011" t="s">
        <v>274</v>
      </c>
      <c r="K1011">
        <v>3.4</v>
      </c>
      <c r="L1011" s="5">
        <v>126551.18</v>
      </c>
      <c r="M1011" t="s">
        <v>297</v>
      </c>
      <c r="N1011" t="s">
        <v>343</v>
      </c>
      <c r="O1011" s="1">
        <v>5</v>
      </c>
      <c r="P1011" s="1" t="str">
        <f>IFERROR(IF(ISNUMBER(Table1[[#This Row],[Safety_Rating2]]), REPT("★", Table1[[#This Row],[Safety_Rating2]]) &amp; REPT("☆", 5-Table1[[#This Row],[Safety_Rating2]]), "Unknown"), "Unknown")</f>
        <v>★★★★★</v>
      </c>
      <c r="Q1011" s="1">
        <v>5</v>
      </c>
      <c r="R1011">
        <v>11694</v>
      </c>
      <c r="S1011">
        <v>3</v>
      </c>
      <c r="T1011" s="7">
        <f t="shared" si="15"/>
        <v>1479889498.9199998</v>
      </c>
      <c r="U1011" s="3">
        <f>Table1[[#This Row],[Range_km]]/Table1[[#This Row],[Battery_Capacity_kWh]]</f>
        <v>7.5073313782991198</v>
      </c>
      <c r="V1011" s="4">
        <f>Table1[[#This Row],[Price_USD]]/Table1[[#This Row],[Range_km]]</f>
        <v>494.34054687499997</v>
      </c>
      <c r="W1011" s="1" t="str">
        <f>_xlfn.IFS(Table1[[#This Row],[Price_USD]]&gt;80000,"Luxury", Table1[[#This Row],[Price_USD]]&gt;40000,"Premium",Table1[[#This Row],[Price_USD]]&lt;40000,"Budget")</f>
        <v>Luxury</v>
      </c>
    </row>
    <row r="1012" spans="3:23" x14ac:dyDescent="0.35">
      <c r="C1012">
        <v>1011</v>
      </c>
      <c r="D1012" t="s">
        <v>18</v>
      </c>
      <c r="E1012" t="s">
        <v>247</v>
      </c>
      <c r="F1012">
        <v>2024</v>
      </c>
      <c r="G1012" t="s">
        <v>252</v>
      </c>
      <c r="H1012">
        <v>135.69999999999999</v>
      </c>
      <c r="I1012">
        <v>266</v>
      </c>
      <c r="J1012" t="s">
        <v>267</v>
      </c>
      <c r="K1012">
        <v>10.4</v>
      </c>
      <c r="L1012" s="5">
        <v>72825.679999999993</v>
      </c>
      <c r="M1012" t="s">
        <v>291</v>
      </c>
      <c r="N1012" t="s">
        <v>345</v>
      </c>
      <c r="O1012" s="1">
        <v>3</v>
      </c>
      <c r="P1012" s="1" t="str">
        <f>IFERROR(IF(ISNUMBER(Table1[[#This Row],[Safety_Rating2]]), REPT("★", Table1[[#This Row],[Safety_Rating2]]) &amp; REPT("☆", 5-Table1[[#This Row],[Safety_Rating2]]), "Unknown"), "Unknown")</f>
        <v>★★★☆☆</v>
      </c>
      <c r="Q1012" s="1">
        <v>3</v>
      </c>
      <c r="R1012">
        <v>2499</v>
      </c>
      <c r="S1012">
        <v>3</v>
      </c>
      <c r="T1012" s="7">
        <f t="shared" si="15"/>
        <v>181991374.31999999</v>
      </c>
      <c r="U1012" s="3">
        <f>Table1[[#This Row],[Range_km]]/Table1[[#This Row],[Battery_Capacity_kWh]]</f>
        <v>1.9602063375092116</v>
      </c>
      <c r="V1012" s="4">
        <f>Table1[[#This Row],[Price_USD]]/Table1[[#This Row],[Range_km]]</f>
        <v>273.78075187969921</v>
      </c>
      <c r="W1012" s="1" t="str">
        <f>_xlfn.IFS(Table1[[#This Row],[Price_USD]]&gt;80000,"Luxury", Table1[[#This Row],[Price_USD]]&gt;40000,"Premium",Table1[[#This Row],[Price_USD]]&lt;40000,"Budget")</f>
        <v>Premium</v>
      </c>
    </row>
    <row r="1013" spans="3:23" x14ac:dyDescent="0.35">
      <c r="C1013">
        <v>1012</v>
      </c>
      <c r="D1013" t="s">
        <v>65</v>
      </c>
      <c r="E1013" t="s">
        <v>173</v>
      </c>
      <c r="F1013">
        <v>2018</v>
      </c>
      <c r="G1013" t="s">
        <v>253</v>
      </c>
      <c r="H1013">
        <v>132.69999999999999</v>
      </c>
      <c r="I1013">
        <v>204</v>
      </c>
      <c r="J1013" t="s">
        <v>266</v>
      </c>
      <c r="K1013">
        <v>5.2</v>
      </c>
      <c r="L1013" s="5">
        <v>149514.73000000001</v>
      </c>
      <c r="M1013" t="s">
        <v>324</v>
      </c>
      <c r="N1013" t="s">
        <v>349</v>
      </c>
      <c r="O1013" s="1">
        <v>4</v>
      </c>
      <c r="P1013" s="1" t="str">
        <f>IFERROR(IF(ISNUMBER(Table1[[#This Row],[Safety_Rating2]]), REPT("★", Table1[[#This Row],[Safety_Rating2]]) &amp; REPT("☆", 5-Table1[[#This Row],[Safety_Rating2]]), "Unknown"), "Unknown")</f>
        <v>★★★★★</v>
      </c>
      <c r="Q1013" s="1">
        <v>5</v>
      </c>
      <c r="R1013">
        <v>7029</v>
      </c>
      <c r="S1013">
        <v>3</v>
      </c>
      <c r="T1013" s="7">
        <f t="shared" si="15"/>
        <v>1050939037.1700001</v>
      </c>
      <c r="U1013" s="3">
        <f>Table1[[#This Row],[Range_km]]/Table1[[#This Row],[Battery_Capacity_kWh]]</f>
        <v>1.5373021853805577</v>
      </c>
      <c r="V1013" s="4">
        <f>Table1[[#This Row],[Price_USD]]/Table1[[#This Row],[Range_km]]</f>
        <v>732.91534313725492</v>
      </c>
      <c r="W1013" s="1" t="str">
        <f>_xlfn.IFS(Table1[[#This Row],[Price_USD]]&gt;80000,"Luxury", Table1[[#This Row],[Price_USD]]&gt;40000,"Premium",Table1[[#This Row],[Price_USD]]&lt;40000,"Budget")</f>
        <v>Luxury</v>
      </c>
    </row>
    <row r="1014" spans="3:23" x14ac:dyDescent="0.35">
      <c r="C1014">
        <v>1013</v>
      </c>
      <c r="D1014" t="s">
        <v>52</v>
      </c>
      <c r="E1014" t="s">
        <v>119</v>
      </c>
      <c r="F1014">
        <v>2015</v>
      </c>
      <c r="G1014" t="s">
        <v>263</v>
      </c>
      <c r="H1014">
        <v>21.5</v>
      </c>
      <c r="I1014">
        <v>400</v>
      </c>
      <c r="J1014" t="s">
        <v>274</v>
      </c>
      <c r="K1014">
        <v>1.9</v>
      </c>
      <c r="L1014" s="5">
        <v>63649.31</v>
      </c>
      <c r="M1014" t="s">
        <v>297</v>
      </c>
      <c r="N1014" t="s">
        <v>374</v>
      </c>
      <c r="O1014" s="1">
        <v>0</v>
      </c>
      <c r="P1014" s="1" t="str">
        <f>IFERROR(IF(ISNUMBER(Table1[[#This Row],[Safety_Rating2]]), REPT("★", Table1[[#This Row],[Safety_Rating2]]) &amp; REPT("☆", 5-Table1[[#This Row],[Safety_Rating2]]), "Unknown"), "Unknown")</f>
        <v>★★★☆☆</v>
      </c>
      <c r="Q1014" s="1">
        <v>3</v>
      </c>
      <c r="R1014">
        <v>3064</v>
      </c>
      <c r="S1014">
        <v>4</v>
      </c>
      <c r="T1014" s="7">
        <f t="shared" si="15"/>
        <v>195021485.84</v>
      </c>
      <c r="U1014" s="3">
        <f>Table1[[#This Row],[Range_km]]/Table1[[#This Row],[Battery_Capacity_kWh]]</f>
        <v>18.604651162790699</v>
      </c>
      <c r="V1014" s="4">
        <f>Table1[[#This Row],[Price_USD]]/Table1[[#This Row],[Range_km]]</f>
        <v>159.12327500000001</v>
      </c>
      <c r="W1014" s="1" t="str">
        <f>_xlfn.IFS(Table1[[#This Row],[Price_USD]]&gt;80000,"Luxury", Table1[[#This Row],[Price_USD]]&gt;40000,"Premium",Table1[[#This Row],[Price_USD]]&lt;40000,"Budget")</f>
        <v>Premium</v>
      </c>
    </row>
    <row r="1015" spans="3:23" x14ac:dyDescent="0.35">
      <c r="C1015">
        <v>1014</v>
      </c>
      <c r="D1015" t="s">
        <v>47</v>
      </c>
      <c r="E1015" t="s">
        <v>125</v>
      </c>
      <c r="F1015">
        <v>2023</v>
      </c>
      <c r="G1015" t="s">
        <v>250</v>
      </c>
      <c r="H1015">
        <v>101.8</v>
      </c>
      <c r="I1015">
        <v>489</v>
      </c>
      <c r="J1015" t="s">
        <v>268</v>
      </c>
      <c r="K1015">
        <v>1</v>
      </c>
      <c r="L1015" s="5">
        <v>112679.6</v>
      </c>
      <c r="M1015" t="s">
        <v>281</v>
      </c>
      <c r="N1015" t="s">
        <v>337</v>
      </c>
      <c r="O1015" s="1">
        <v>5</v>
      </c>
      <c r="P1015" s="1" t="str">
        <f>IFERROR(IF(ISNUMBER(Table1[[#This Row],[Safety_Rating2]]), REPT("★", Table1[[#This Row],[Safety_Rating2]]) &amp; REPT("☆", 5-Table1[[#This Row],[Safety_Rating2]]), "Unknown"), "Unknown")</f>
        <v>★★★★☆</v>
      </c>
      <c r="Q1015" s="1">
        <v>4</v>
      </c>
      <c r="R1015">
        <v>7089</v>
      </c>
      <c r="S1015">
        <v>4</v>
      </c>
      <c r="T1015" s="7">
        <f t="shared" si="15"/>
        <v>798785684.4000001</v>
      </c>
      <c r="U1015" s="3">
        <f>Table1[[#This Row],[Range_km]]/Table1[[#This Row],[Battery_Capacity_kWh]]</f>
        <v>4.8035363457760312</v>
      </c>
      <c r="V1015" s="4">
        <f>Table1[[#This Row],[Price_USD]]/Table1[[#This Row],[Range_km]]</f>
        <v>230.42862985685073</v>
      </c>
      <c r="W1015" s="1" t="str">
        <f>_xlfn.IFS(Table1[[#This Row],[Price_USD]]&gt;80000,"Luxury", Table1[[#This Row],[Price_USD]]&gt;40000,"Premium",Table1[[#This Row],[Price_USD]]&lt;40000,"Budget")</f>
        <v>Luxury</v>
      </c>
    </row>
    <row r="1016" spans="3:23" x14ac:dyDescent="0.35">
      <c r="C1016">
        <v>1015</v>
      </c>
      <c r="D1016" t="s">
        <v>68</v>
      </c>
      <c r="E1016" t="s">
        <v>214</v>
      </c>
      <c r="F1016">
        <v>2016</v>
      </c>
      <c r="G1016" t="s">
        <v>254</v>
      </c>
      <c r="H1016">
        <v>95.8</v>
      </c>
      <c r="I1016">
        <v>573</v>
      </c>
      <c r="J1016" t="s">
        <v>278</v>
      </c>
      <c r="K1016">
        <v>0.5</v>
      </c>
      <c r="L1016" s="5">
        <v>113565.49</v>
      </c>
      <c r="M1016" t="s">
        <v>296</v>
      </c>
      <c r="N1016" t="s">
        <v>374</v>
      </c>
      <c r="O1016" s="1">
        <v>1</v>
      </c>
      <c r="P1016" s="1" t="str">
        <f>IFERROR(IF(ISNUMBER(Table1[[#This Row],[Safety_Rating2]]), REPT("★", Table1[[#This Row],[Safety_Rating2]]) &amp; REPT("☆", 5-Table1[[#This Row],[Safety_Rating2]]), "Unknown"), "Unknown")</f>
        <v>Unknown</v>
      </c>
      <c r="Q1016" s="2" t="s">
        <v>376</v>
      </c>
      <c r="R1016">
        <v>18733</v>
      </c>
      <c r="S1016">
        <v>3</v>
      </c>
      <c r="T1016" s="7">
        <f t="shared" si="15"/>
        <v>2127422324.1700001</v>
      </c>
      <c r="U1016" s="3">
        <f>Table1[[#This Row],[Range_km]]/Table1[[#This Row],[Battery_Capacity_kWh]]</f>
        <v>5.9812108559498958</v>
      </c>
      <c r="V1016" s="4">
        <f>Table1[[#This Row],[Price_USD]]/Table1[[#This Row],[Range_km]]</f>
        <v>198.19457242582897</v>
      </c>
      <c r="W1016" s="1" t="str">
        <f>_xlfn.IFS(Table1[[#This Row],[Price_USD]]&gt;80000,"Luxury", Table1[[#This Row],[Price_USD]]&gt;40000,"Premium",Table1[[#This Row],[Price_USD]]&lt;40000,"Budget")</f>
        <v>Luxury</v>
      </c>
    </row>
    <row r="1017" spans="3:23" x14ac:dyDescent="0.35">
      <c r="C1017">
        <v>1016</v>
      </c>
      <c r="D1017" t="s">
        <v>27</v>
      </c>
      <c r="E1017" t="s">
        <v>80</v>
      </c>
      <c r="F1017">
        <v>2018</v>
      </c>
      <c r="G1017" t="s">
        <v>260</v>
      </c>
      <c r="H1017">
        <v>126.9</v>
      </c>
      <c r="I1017">
        <v>219</v>
      </c>
      <c r="J1017" t="s">
        <v>267</v>
      </c>
      <c r="K1017">
        <v>8.9</v>
      </c>
      <c r="L1017" s="5">
        <v>53502.73</v>
      </c>
      <c r="M1017" t="s">
        <v>318</v>
      </c>
      <c r="N1017" t="s">
        <v>343</v>
      </c>
      <c r="O1017" s="2" t="s">
        <v>376</v>
      </c>
      <c r="P1017" s="1" t="str">
        <f>IFERROR(IF(ISNUMBER(Table1[[#This Row],[Safety_Rating2]]), REPT("★", Table1[[#This Row],[Safety_Rating2]]) &amp; REPT("☆", 5-Table1[[#This Row],[Safety_Rating2]]), "Unknown"), "Unknown")</f>
        <v>★★★☆☆</v>
      </c>
      <c r="Q1017" s="1">
        <v>3</v>
      </c>
      <c r="R1017">
        <v>4407</v>
      </c>
      <c r="S1017">
        <v>3</v>
      </c>
      <c r="T1017" s="7">
        <f t="shared" si="15"/>
        <v>235786531.11000001</v>
      </c>
      <c r="U1017" s="3">
        <f>Table1[[#This Row],[Range_km]]/Table1[[#This Row],[Battery_Capacity_kWh]]</f>
        <v>1.7257683215130022</v>
      </c>
      <c r="V1017" s="4">
        <f>Table1[[#This Row],[Price_USD]]/Table1[[#This Row],[Range_km]]</f>
        <v>244.30470319634705</v>
      </c>
      <c r="W1017" s="1" t="str">
        <f>_xlfn.IFS(Table1[[#This Row],[Price_USD]]&gt;80000,"Luxury", Table1[[#This Row],[Price_USD]]&gt;40000,"Premium",Table1[[#This Row],[Price_USD]]&lt;40000,"Budget")</f>
        <v>Premium</v>
      </c>
    </row>
    <row r="1018" spans="3:23" x14ac:dyDescent="0.35">
      <c r="C1018">
        <v>1017</v>
      </c>
      <c r="D1018" t="s">
        <v>26</v>
      </c>
      <c r="E1018" t="s">
        <v>79</v>
      </c>
      <c r="F1018">
        <v>2020</v>
      </c>
      <c r="G1018" t="s">
        <v>257</v>
      </c>
      <c r="H1018">
        <v>118.4</v>
      </c>
      <c r="I1018">
        <v>489</v>
      </c>
      <c r="J1018" t="s">
        <v>273</v>
      </c>
      <c r="K1018">
        <v>10.1</v>
      </c>
      <c r="L1018" s="5">
        <v>81818.7</v>
      </c>
      <c r="M1018" t="s">
        <v>285</v>
      </c>
      <c r="N1018" t="s">
        <v>348</v>
      </c>
      <c r="O1018" s="1">
        <v>1</v>
      </c>
      <c r="P1018" s="1" t="str">
        <f>IFERROR(IF(ISNUMBER(Table1[[#This Row],[Safety_Rating2]]), REPT("★", Table1[[#This Row],[Safety_Rating2]]) &amp; REPT("☆", 5-Table1[[#This Row],[Safety_Rating2]]), "Unknown"), "Unknown")</f>
        <v>Unknown</v>
      </c>
      <c r="Q1018" s="2" t="s">
        <v>376</v>
      </c>
      <c r="R1018">
        <v>12272</v>
      </c>
      <c r="S1018">
        <v>3</v>
      </c>
      <c r="T1018" s="7">
        <f t="shared" si="15"/>
        <v>1004079086.4</v>
      </c>
      <c r="U1018" s="3">
        <f>Table1[[#This Row],[Range_km]]/Table1[[#This Row],[Battery_Capacity_kWh]]</f>
        <v>4.1300675675675675</v>
      </c>
      <c r="V1018" s="4">
        <f>Table1[[#This Row],[Price_USD]]/Table1[[#This Row],[Range_km]]</f>
        <v>167.31840490797546</v>
      </c>
      <c r="W1018" s="1" t="str">
        <f>_xlfn.IFS(Table1[[#This Row],[Price_USD]]&gt;80000,"Luxury", Table1[[#This Row],[Price_USD]]&gt;40000,"Premium",Table1[[#This Row],[Price_USD]]&lt;40000,"Budget")</f>
        <v>Luxury</v>
      </c>
    </row>
    <row r="1019" spans="3:23" x14ac:dyDescent="0.35">
      <c r="C1019">
        <v>1018</v>
      </c>
      <c r="D1019" t="s">
        <v>31</v>
      </c>
      <c r="E1019" t="s">
        <v>84</v>
      </c>
      <c r="F1019">
        <v>2025</v>
      </c>
      <c r="G1019" t="s">
        <v>251</v>
      </c>
      <c r="H1019">
        <v>136.1</v>
      </c>
      <c r="I1019">
        <v>155</v>
      </c>
      <c r="J1019" t="s">
        <v>280</v>
      </c>
      <c r="K1019">
        <v>9.3000000000000007</v>
      </c>
      <c r="L1019" s="5">
        <v>55414.22</v>
      </c>
      <c r="M1019" t="s">
        <v>327</v>
      </c>
      <c r="N1019" t="s">
        <v>367</v>
      </c>
      <c r="O1019" s="2" t="s">
        <v>376</v>
      </c>
      <c r="P1019" s="1" t="str">
        <f>IFERROR(IF(ISNUMBER(Table1[[#This Row],[Safety_Rating2]]), REPT("★", Table1[[#This Row],[Safety_Rating2]]) &amp; REPT("☆", 5-Table1[[#This Row],[Safety_Rating2]]), "Unknown"), "Unknown")</f>
        <v>★★★★☆</v>
      </c>
      <c r="Q1019" s="1">
        <v>4</v>
      </c>
      <c r="R1019">
        <v>17047</v>
      </c>
      <c r="S1019">
        <v>5</v>
      </c>
      <c r="T1019" s="7">
        <f t="shared" si="15"/>
        <v>944646208.34000003</v>
      </c>
      <c r="U1019" s="3">
        <f>Table1[[#This Row],[Range_km]]/Table1[[#This Row],[Battery_Capacity_kWh]]</f>
        <v>1.1388684790595152</v>
      </c>
      <c r="V1019" s="4">
        <f>Table1[[#This Row],[Price_USD]]/Table1[[#This Row],[Range_km]]</f>
        <v>357.51109677419356</v>
      </c>
      <c r="W1019" s="1" t="str">
        <f>_xlfn.IFS(Table1[[#This Row],[Price_USD]]&gt;80000,"Luxury", Table1[[#This Row],[Price_USD]]&gt;40000,"Premium",Table1[[#This Row],[Price_USD]]&lt;40000,"Budget")</f>
        <v>Premium</v>
      </c>
    </row>
    <row r="1020" spans="3:23" x14ac:dyDescent="0.35">
      <c r="C1020">
        <v>1019</v>
      </c>
      <c r="D1020" t="s">
        <v>17</v>
      </c>
      <c r="E1020" t="s">
        <v>95</v>
      </c>
      <c r="F1020">
        <v>2022</v>
      </c>
      <c r="G1020" t="s">
        <v>260</v>
      </c>
      <c r="H1020">
        <v>127.7</v>
      </c>
      <c r="I1020">
        <v>404</v>
      </c>
      <c r="J1020" t="s">
        <v>277</v>
      </c>
      <c r="K1020">
        <v>11.5</v>
      </c>
      <c r="L1020" s="5">
        <v>80986.36</v>
      </c>
      <c r="M1020" t="s">
        <v>322</v>
      </c>
      <c r="N1020" t="s">
        <v>374</v>
      </c>
      <c r="O1020" s="1">
        <v>2</v>
      </c>
      <c r="P1020" s="1" t="str">
        <f>IFERROR(IF(ISNUMBER(Table1[[#This Row],[Safety_Rating2]]), REPT("★", Table1[[#This Row],[Safety_Rating2]]) &amp; REPT("☆", 5-Table1[[#This Row],[Safety_Rating2]]), "Unknown"), "Unknown")</f>
        <v>★★★☆☆</v>
      </c>
      <c r="Q1020" s="1">
        <v>3</v>
      </c>
      <c r="R1020">
        <v>6431</v>
      </c>
      <c r="S1020">
        <v>4</v>
      </c>
      <c r="T1020" s="7">
        <f t="shared" si="15"/>
        <v>520823281.16000003</v>
      </c>
      <c r="U1020" s="3">
        <f>Table1[[#This Row],[Range_km]]/Table1[[#This Row],[Battery_Capacity_kWh]]</f>
        <v>3.163664839467502</v>
      </c>
      <c r="V1020" s="4">
        <f>Table1[[#This Row],[Price_USD]]/Table1[[#This Row],[Range_km]]</f>
        <v>200.46128712871288</v>
      </c>
      <c r="W1020" s="1" t="str">
        <f>_xlfn.IFS(Table1[[#This Row],[Price_USD]]&gt;80000,"Luxury", Table1[[#This Row],[Price_USD]]&gt;40000,"Premium",Table1[[#This Row],[Price_USD]]&lt;40000,"Budget")</f>
        <v>Luxury</v>
      </c>
    </row>
    <row r="1021" spans="3:23" x14ac:dyDescent="0.35">
      <c r="C1021">
        <v>1020</v>
      </c>
      <c r="D1021" t="s">
        <v>49</v>
      </c>
      <c r="E1021" t="s">
        <v>114</v>
      </c>
      <c r="F1021">
        <v>2023</v>
      </c>
      <c r="G1021" t="s">
        <v>262</v>
      </c>
      <c r="H1021">
        <v>140.5</v>
      </c>
      <c r="I1021">
        <v>547</v>
      </c>
      <c r="J1021" t="s">
        <v>272</v>
      </c>
      <c r="K1021">
        <v>9.6999999999999993</v>
      </c>
      <c r="L1021" s="5">
        <v>45213.47</v>
      </c>
      <c r="M1021" t="s">
        <v>334</v>
      </c>
      <c r="N1021" t="s">
        <v>363</v>
      </c>
      <c r="O1021" s="1">
        <v>4</v>
      </c>
      <c r="P1021" s="1" t="str">
        <f>IFERROR(IF(ISNUMBER(Table1[[#This Row],[Safety_Rating2]]), REPT("★", Table1[[#This Row],[Safety_Rating2]]) &amp; REPT("☆", 5-Table1[[#This Row],[Safety_Rating2]]), "Unknown"), "Unknown")</f>
        <v>★★★★☆</v>
      </c>
      <c r="Q1021" s="1">
        <v>4</v>
      </c>
      <c r="R1021">
        <v>12930</v>
      </c>
      <c r="S1021">
        <v>5</v>
      </c>
      <c r="T1021" s="7">
        <f t="shared" si="15"/>
        <v>584610167.10000002</v>
      </c>
      <c r="U1021" s="3">
        <f>Table1[[#This Row],[Range_km]]/Table1[[#This Row],[Battery_Capacity_kWh]]</f>
        <v>3.8932384341637012</v>
      </c>
      <c r="V1021" s="4">
        <f>Table1[[#This Row],[Price_USD]]/Table1[[#This Row],[Range_km]]</f>
        <v>82.657166361974404</v>
      </c>
      <c r="W1021" s="1" t="str">
        <f>_xlfn.IFS(Table1[[#This Row],[Price_USD]]&gt;80000,"Luxury", Table1[[#This Row],[Price_USD]]&gt;40000,"Premium",Table1[[#This Row],[Price_USD]]&lt;40000,"Budget")</f>
        <v>Premium</v>
      </c>
    </row>
    <row r="1022" spans="3:23" x14ac:dyDescent="0.35">
      <c r="C1022">
        <v>1021</v>
      </c>
      <c r="D1022" t="s">
        <v>21</v>
      </c>
      <c r="E1022" t="s">
        <v>197</v>
      </c>
      <c r="F1022">
        <v>2015</v>
      </c>
      <c r="G1022" t="s">
        <v>254</v>
      </c>
      <c r="H1022">
        <v>43.4</v>
      </c>
      <c r="I1022">
        <v>548</v>
      </c>
      <c r="J1022" t="s">
        <v>268</v>
      </c>
      <c r="K1022">
        <v>9.6999999999999993</v>
      </c>
      <c r="L1022" s="5">
        <v>58857.95</v>
      </c>
      <c r="M1022" t="s">
        <v>334</v>
      </c>
      <c r="N1022" t="s">
        <v>371</v>
      </c>
      <c r="O1022" s="1">
        <v>4</v>
      </c>
      <c r="P1022" s="1" t="str">
        <f>IFERROR(IF(ISNUMBER(Table1[[#This Row],[Safety_Rating2]]), REPT("★", Table1[[#This Row],[Safety_Rating2]]) &amp; REPT("☆", 5-Table1[[#This Row],[Safety_Rating2]]), "Unknown"), "Unknown")</f>
        <v>★★★★★</v>
      </c>
      <c r="Q1022" s="1">
        <v>5</v>
      </c>
      <c r="R1022">
        <v>2738</v>
      </c>
      <c r="S1022">
        <v>4</v>
      </c>
      <c r="T1022" s="7">
        <f t="shared" si="15"/>
        <v>161153067.09999999</v>
      </c>
      <c r="U1022" s="3">
        <f>Table1[[#This Row],[Range_km]]/Table1[[#This Row],[Battery_Capacity_kWh]]</f>
        <v>12.626728110599078</v>
      </c>
      <c r="V1022" s="4">
        <f>Table1[[#This Row],[Price_USD]]/Table1[[#This Row],[Range_km]]</f>
        <v>107.40501824817518</v>
      </c>
      <c r="W1022" s="1" t="str">
        <f>_xlfn.IFS(Table1[[#This Row],[Price_USD]]&gt;80000,"Luxury", Table1[[#This Row],[Price_USD]]&gt;40000,"Premium",Table1[[#This Row],[Price_USD]]&lt;40000,"Budget")</f>
        <v>Premium</v>
      </c>
    </row>
    <row r="1023" spans="3:23" x14ac:dyDescent="0.35">
      <c r="C1023">
        <v>1022</v>
      </c>
      <c r="D1023" t="s">
        <v>56</v>
      </c>
      <c r="E1023" t="s">
        <v>131</v>
      </c>
      <c r="F1023">
        <v>2016</v>
      </c>
      <c r="G1023" t="s">
        <v>263</v>
      </c>
      <c r="H1023">
        <v>53.9</v>
      </c>
      <c r="I1023">
        <v>381</v>
      </c>
      <c r="J1023" t="s">
        <v>265</v>
      </c>
      <c r="K1023">
        <v>10</v>
      </c>
      <c r="L1023" s="5">
        <v>35282.230000000003</v>
      </c>
      <c r="M1023" t="s">
        <v>321</v>
      </c>
      <c r="N1023" t="s">
        <v>357</v>
      </c>
      <c r="O1023" s="2" t="s">
        <v>376</v>
      </c>
      <c r="P1023" s="1" t="str">
        <f>IFERROR(IF(ISNUMBER(Table1[[#This Row],[Safety_Rating2]]), REPT("★", Table1[[#This Row],[Safety_Rating2]]) &amp; REPT("☆", 5-Table1[[#This Row],[Safety_Rating2]]), "Unknown"), "Unknown")</f>
        <v>★★★☆☆</v>
      </c>
      <c r="Q1023" s="1">
        <v>3</v>
      </c>
      <c r="R1023">
        <v>16972</v>
      </c>
      <c r="S1023">
        <v>3</v>
      </c>
      <c r="T1023" s="7">
        <f t="shared" si="15"/>
        <v>598810007.56000006</v>
      </c>
      <c r="U1023" s="3">
        <f>Table1[[#This Row],[Range_km]]/Table1[[#This Row],[Battery_Capacity_kWh]]</f>
        <v>7.0686456400742115</v>
      </c>
      <c r="V1023" s="4">
        <f>Table1[[#This Row],[Price_USD]]/Table1[[#This Row],[Range_km]]</f>
        <v>92.604278215223104</v>
      </c>
      <c r="W1023" s="1" t="str">
        <f>_xlfn.IFS(Table1[[#This Row],[Price_USD]]&gt;80000,"Luxury", Table1[[#This Row],[Price_USD]]&gt;40000,"Premium",Table1[[#This Row],[Price_USD]]&lt;40000,"Budget")</f>
        <v>Budget</v>
      </c>
    </row>
    <row r="1024" spans="3:23" x14ac:dyDescent="0.35">
      <c r="C1024">
        <v>1023</v>
      </c>
      <c r="D1024" t="s">
        <v>45</v>
      </c>
      <c r="E1024" t="s">
        <v>120</v>
      </c>
      <c r="F1024">
        <v>2016</v>
      </c>
      <c r="G1024" t="s">
        <v>253</v>
      </c>
      <c r="H1024">
        <v>113.7</v>
      </c>
      <c r="I1024">
        <v>379</v>
      </c>
      <c r="J1024" t="s">
        <v>280</v>
      </c>
      <c r="K1024">
        <v>9</v>
      </c>
      <c r="L1024" s="5">
        <v>68621.09</v>
      </c>
      <c r="M1024" t="s">
        <v>314</v>
      </c>
      <c r="N1024" t="s">
        <v>358</v>
      </c>
      <c r="O1024" s="1">
        <v>2</v>
      </c>
      <c r="P1024" s="1" t="str">
        <f>IFERROR(IF(ISNUMBER(Table1[[#This Row],[Safety_Rating2]]), REPT("★", Table1[[#This Row],[Safety_Rating2]]) &amp; REPT("☆", 5-Table1[[#This Row],[Safety_Rating2]]), "Unknown"), "Unknown")</f>
        <v>★★★☆☆</v>
      </c>
      <c r="Q1024" s="1">
        <v>3</v>
      </c>
      <c r="R1024">
        <v>793</v>
      </c>
      <c r="S1024">
        <v>5</v>
      </c>
      <c r="T1024" s="7">
        <f t="shared" si="15"/>
        <v>54416524.369999997</v>
      </c>
      <c r="U1024" s="3">
        <f>Table1[[#This Row],[Range_km]]/Table1[[#This Row],[Battery_Capacity_kWh]]</f>
        <v>3.333333333333333</v>
      </c>
      <c r="V1024" s="4">
        <f>Table1[[#This Row],[Price_USD]]/Table1[[#This Row],[Range_km]]</f>
        <v>181.05828496042216</v>
      </c>
      <c r="W1024" s="1" t="str">
        <f>_xlfn.IFS(Table1[[#This Row],[Price_USD]]&gt;80000,"Luxury", Table1[[#This Row],[Price_USD]]&gt;40000,"Premium",Table1[[#This Row],[Price_USD]]&lt;40000,"Budget")</f>
        <v>Premium</v>
      </c>
    </row>
    <row r="1025" spans="3:23" x14ac:dyDescent="0.35">
      <c r="C1025">
        <v>1024</v>
      </c>
      <c r="D1025" t="s">
        <v>43</v>
      </c>
      <c r="E1025" t="s">
        <v>171</v>
      </c>
      <c r="F1025">
        <v>2020</v>
      </c>
      <c r="G1025" t="s">
        <v>260</v>
      </c>
      <c r="H1025">
        <v>118.5</v>
      </c>
      <c r="I1025">
        <v>513</v>
      </c>
      <c r="J1025" t="s">
        <v>280</v>
      </c>
      <c r="K1025">
        <v>1.5</v>
      </c>
      <c r="L1025" s="5">
        <v>52850.64</v>
      </c>
      <c r="M1025" t="s">
        <v>332</v>
      </c>
      <c r="N1025" t="s">
        <v>349</v>
      </c>
      <c r="O1025" s="1">
        <v>4</v>
      </c>
      <c r="P1025" s="1" t="str">
        <f>IFERROR(IF(ISNUMBER(Table1[[#This Row],[Safety_Rating2]]), REPT("★", Table1[[#This Row],[Safety_Rating2]]) &amp; REPT("☆", 5-Table1[[#This Row],[Safety_Rating2]]), "Unknown"), "Unknown")</f>
        <v>Unknown</v>
      </c>
      <c r="Q1025" s="2" t="s">
        <v>376</v>
      </c>
      <c r="R1025">
        <v>19820</v>
      </c>
      <c r="S1025">
        <v>3</v>
      </c>
      <c r="T1025" s="7">
        <f t="shared" si="15"/>
        <v>1047499684.8</v>
      </c>
      <c r="U1025" s="3">
        <f>Table1[[#This Row],[Range_km]]/Table1[[#This Row],[Battery_Capacity_kWh]]</f>
        <v>4.3291139240506329</v>
      </c>
      <c r="V1025" s="4">
        <f>Table1[[#This Row],[Price_USD]]/Table1[[#This Row],[Range_km]]</f>
        <v>103.02269005847953</v>
      </c>
      <c r="W1025" s="1" t="str">
        <f>_xlfn.IFS(Table1[[#This Row],[Price_USD]]&gt;80000,"Luxury", Table1[[#This Row],[Price_USD]]&gt;40000,"Premium",Table1[[#This Row],[Price_USD]]&lt;40000,"Budget")</f>
        <v>Premium</v>
      </c>
    </row>
    <row r="1026" spans="3:23" x14ac:dyDescent="0.35">
      <c r="C1026">
        <v>1025</v>
      </c>
      <c r="D1026" t="s">
        <v>64</v>
      </c>
      <c r="E1026" t="s">
        <v>196</v>
      </c>
      <c r="F1026">
        <v>2020</v>
      </c>
      <c r="G1026" t="s">
        <v>261</v>
      </c>
      <c r="H1026">
        <v>69.3</v>
      </c>
      <c r="I1026">
        <v>158</v>
      </c>
      <c r="J1026" t="s">
        <v>273</v>
      </c>
      <c r="K1026">
        <v>9.1999999999999993</v>
      </c>
      <c r="L1026" s="5">
        <v>61296.49</v>
      </c>
      <c r="M1026" t="s">
        <v>306</v>
      </c>
      <c r="N1026" t="s">
        <v>351</v>
      </c>
      <c r="O1026" s="1">
        <v>4</v>
      </c>
      <c r="P1026" s="1" t="str">
        <f>IFERROR(IF(ISNUMBER(Table1[[#This Row],[Safety_Rating2]]), REPT("★", Table1[[#This Row],[Safety_Rating2]]) &amp; REPT("☆", 5-Table1[[#This Row],[Safety_Rating2]]), "Unknown"), "Unknown")</f>
        <v>★★★★☆</v>
      </c>
      <c r="Q1026" s="1">
        <v>4</v>
      </c>
      <c r="R1026">
        <v>16093</v>
      </c>
      <c r="S1026">
        <v>5</v>
      </c>
      <c r="T1026" s="7">
        <f t="shared" ref="T1026:T1089" si="16">L1026*R1026</f>
        <v>986444413.56999993</v>
      </c>
      <c r="U1026" s="3">
        <f>Table1[[#This Row],[Range_km]]/Table1[[#This Row],[Battery_Capacity_kWh]]</f>
        <v>2.2799422799422802</v>
      </c>
      <c r="V1026" s="4">
        <f>Table1[[#This Row],[Price_USD]]/Table1[[#This Row],[Range_km]]</f>
        <v>387.95246835443038</v>
      </c>
      <c r="W1026" s="1" t="str">
        <f>_xlfn.IFS(Table1[[#This Row],[Price_USD]]&gt;80000,"Luxury", Table1[[#This Row],[Price_USD]]&gt;40000,"Premium",Table1[[#This Row],[Price_USD]]&lt;40000,"Budget")</f>
        <v>Premium</v>
      </c>
    </row>
    <row r="1027" spans="3:23" x14ac:dyDescent="0.35">
      <c r="C1027">
        <v>1026</v>
      </c>
      <c r="D1027" t="s">
        <v>54</v>
      </c>
      <c r="E1027" t="s">
        <v>123</v>
      </c>
      <c r="F1027">
        <v>2017</v>
      </c>
      <c r="G1027" t="s">
        <v>260</v>
      </c>
      <c r="H1027">
        <v>127.2</v>
      </c>
      <c r="I1027">
        <v>247</v>
      </c>
      <c r="J1027" t="s">
        <v>267</v>
      </c>
      <c r="K1027">
        <v>4.0999999999999996</v>
      </c>
      <c r="L1027" s="5">
        <v>86264.93</v>
      </c>
      <c r="M1027" t="s">
        <v>328</v>
      </c>
      <c r="N1027" t="s">
        <v>369</v>
      </c>
      <c r="O1027" s="1">
        <v>0</v>
      </c>
      <c r="P1027" s="1" t="str">
        <f>IFERROR(IF(ISNUMBER(Table1[[#This Row],[Safety_Rating2]]), REPT("★", Table1[[#This Row],[Safety_Rating2]]) &amp; REPT("☆", 5-Table1[[#This Row],[Safety_Rating2]]), "Unknown"), "Unknown")</f>
        <v>Unknown</v>
      </c>
      <c r="Q1027" s="2" t="s">
        <v>376</v>
      </c>
      <c r="R1027">
        <v>8561</v>
      </c>
      <c r="S1027">
        <v>3</v>
      </c>
      <c r="T1027" s="7">
        <f t="shared" si="16"/>
        <v>738514065.7299999</v>
      </c>
      <c r="U1027" s="3">
        <f>Table1[[#This Row],[Range_km]]/Table1[[#This Row],[Battery_Capacity_kWh]]</f>
        <v>1.941823899371069</v>
      </c>
      <c r="V1027" s="4">
        <f>Table1[[#This Row],[Price_USD]]/Table1[[#This Row],[Range_km]]</f>
        <v>349.25072874493924</v>
      </c>
      <c r="W1027" s="1" t="str">
        <f>_xlfn.IFS(Table1[[#This Row],[Price_USD]]&gt;80000,"Luxury", Table1[[#This Row],[Price_USD]]&gt;40000,"Premium",Table1[[#This Row],[Price_USD]]&lt;40000,"Budget")</f>
        <v>Luxury</v>
      </c>
    </row>
    <row r="1028" spans="3:23" x14ac:dyDescent="0.35">
      <c r="C1028">
        <v>1027</v>
      </c>
      <c r="D1028" t="s">
        <v>18</v>
      </c>
      <c r="E1028" t="s">
        <v>170</v>
      </c>
      <c r="F1028">
        <v>2025</v>
      </c>
      <c r="G1028" t="s">
        <v>261</v>
      </c>
      <c r="H1028">
        <v>31.5</v>
      </c>
      <c r="I1028">
        <v>470</v>
      </c>
      <c r="J1028" t="s">
        <v>278</v>
      </c>
      <c r="K1028">
        <v>6.6</v>
      </c>
      <c r="L1028" s="5">
        <v>78622</v>
      </c>
      <c r="M1028" t="s">
        <v>290</v>
      </c>
      <c r="N1028" t="s">
        <v>361</v>
      </c>
      <c r="O1028" s="1">
        <v>1</v>
      </c>
      <c r="P1028" s="1" t="str">
        <f>IFERROR(IF(ISNUMBER(Table1[[#This Row],[Safety_Rating2]]), REPT("★", Table1[[#This Row],[Safety_Rating2]]) &amp; REPT("☆", 5-Table1[[#This Row],[Safety_Rating2]]), "Unknown"), "Unknown")</f>
        <v>★★★★☆</v>
      </c>
      <c r="Q1028" s="1">
        <v>4</v>
      </c>
      <c r="R1028">
        <v>12109</v>
      </c>
      <c r="S1028">
        <v>5</v>
      </c>
      <c r="T1028" s="7">
        <f t="shared" si="16"/>
        <v>952033798</v>
      </c>
      <c r="U1028" s="3">
        <f>Table1[[#This Row],[Range_km]]/Table1[[#This Row],[Battery_Capacity_kWh]]</f>
        <v>14.920634920634921</v>
      </c>
      <c r="V1028" s="4">
        <f>Table1[[#This Row],[Price_USD]]/Table1[[#This Row],[Range_km]]</f>
        <v>167.2808510638298</v>
      </c>
      <c r="W1028" s="1" t="str">
        <f>_xlfn.IFS(Table1[[#This Row],[Price_USD]]&gt;80000,"Luxury", Table1[[#This Row],[Price_USD]]&gt;40000,"Premium",Table1[[#This Row],[Price_USD]]&lt;40000,"Budget")</f>
        <v>Premium</v>
      </c>
    </row>
    <row r="1029" spans="3:23" x14ac:dyDescent="0.35">
      <c r="C1029">
        <v>1028</v>
      </c>
      <c r="D1029" t="s">
        <v>28</v>
      </c>
      <c r="E1029" t="s">
        <v>233</v>
      </c>
      <c r="F1029">
        <v>2019</v>
      </c>
      <c r="G1029" t="s">
        <v>251</v>
      </c>
      <c r="H1029">
        <v>42.1</v>
      </c>
      <c r="I1029">
        <v>395</v>
      </c>
      <c r="J1029" t="s">
        <v>269</v>
      </c>
      <c r="K1029">
        <v>8.9</v>
      </c>
      <c r="L1029" s="5">
        <v>96305.2</v>
      </c>
      <c r="M1029" t="s">
        <v>319</v>
      </c>
      <c r="N1029" t="s">
        <v>372</v>
      </c>
      <c r="O1029" s="2" t="s">
        <v>376</v>
      </c>
      <c r="P1029" s="1" t="str">
        <f>IFERROR(IF(ISNUMBER(Table1[[#This Row],[Safety_Rating2]]), REPT("★", Table1[[#This Row],[Safety_Rating2]]) &amp; REPT("☆", 5-Table1[[#This Row],[Safety_Rating2]]), "Unknown"), "Unknown")</f>
        <v>★★★★★</v>
      </c>
      <c r="Q1029" s="1">
        <v>5</v>
      </c>
      <c r="R1029">
        <v>18293</v>
      </c>
      <c r="S1029">
        <v>4</v>
      </c>
      <c r="T1029" s="7">
        <f t="shared" si="16"/>
        <v>1761711023.5999999</v>
      </c>
      <c r="U1029" s="3">
        <f>Table1[[#This Row],[Range_km]]/Table1[[#This Row],[Battery_Capacity_kWh]]</f>
        <v>9.3824228028503551</v>
      </c>
      <c r="V1029" s="4">
        <f>Table1[[#This Row],[Price_USD]]/Table1[[#This Row],[Range_km]]</f>
        <v>243.81063291139239</v>
      </c>
      <c r="W1029" s="1" t="str">
        <f>_xlfn.IFS(Table1[[#This Row],[Price_USD]]&gt;80000,"Luxury", Table1[[#This Row],[Price_USD]]&gt;40000,"Premium",Table1[[#This Row],[Price_USD]]&lt;40000,"Budget")</f>
        <v>Luxury</v>
      </c>
    </row>
    <row r="1030" spans="3:23" x14ac:dyDescent="0.35">
      <c r="C1030">
        <v>1029</v>
      </c>
      <c r="D1030" t="s">
        <v>45</v>
      </c>
      <c r="E1030" t="s">
        <v>120</v>
      </c>
      <c r="F1030">
        <v>2015</v>
      </c>
      <c r="G1030" t="s">
        <v>264</v>
      </c>
      <c r="H1030">
        <v>101.2</v>
      </c>
      <c r="I1030">
        <v>425</v>
      </c>
      <c r="J1030" t="s">
        <v>276</v>
      </c>
      <c r="K1030">
        <v>1.9</v>
      </c>
      <c r="L1030" s="5">
        <v>37285.410000000003</v>
      </c>
      <c r="M1030" t="s">
        <v>332</v>
      </c>
      <c r="N1030" t="s">
        <v>344</v>
      </c>
      <c r="O1030" s="1">
        <v>3</v>
      </c>
      <c r="P1030" s="1" t="str">
        <f>IFERROR(IF(ISNUMBER(Table1[[#This Row],[Safety_Rating2]]), REPT("★", Table1[[#This Row],[Safety_Rating2]]) &amp; REPT("☆", 5-Table1[[#This Row],[Safety_Rating2]]), "Unknown"), "Unknown")</f>
        <v>★★★★★</v>
      </c>
      <c r="Q1030" s="1">
        <v>5</v>
      </c>
      <c r="R1030">
        <v>17343</v>
      </c>
      <c r="S1030">
        <v>5</v>
      </c>
      <c r="T1030" s="7">
        <f t="shared" si="16"/>
        <v>646640865.63000011</v>
      </c>
      <c r="U1030" s="3">
        <f>Table1[[#This Row],[Range_km]]/Table1[[#This Row],[Battery_Capacity_kWh]]</f>
        <v>4.1996047430830039</v>
      </c>
      <c r="V1030" s="4">
        <f>Table1[[#This Row],[Price_USD]]/Table1[[#This Row],[Range_km]]</f>
        <v>87.73037647058824</v>
      </c>
      <c r="W1030" s="1" t="str">
        <f>_xlfn.IFS(Table1[[#This Row],[Price_USD]]&gt;80000,"Luxury", Table1[[#This Row],[Price_USD]]&gt;40000,"Premium",Table1[[#This Row],[Price_USD]]&lt;40000,"Budget")</f>
        <v>Budget</v>
      </c>
    </row>
    <row r="1031" spans="3:23" x14ac:dyDescent="0.35">
      <c r="C1031">
        <v>1030</v>
      </c>
      <c r="D1031" t="s">
        <v>30</v>
      </c>
      <c r="E1031" t="s">
        <v>199</v>
      </c>
      <c r="F1031">
        <v>2025</v>
      </c>
      <c r="G1031" t="s">
        <v>250</v>
      </c>
      <c r="H1031">
        <v>53.6</v>
      </c>
      <c r="I1031">
        <v>538</v>
      </c>
      <c r="J1031" t="s">
        <v>276</v>
      </c>
      <c r="K1031">
        <v>6.8</v>
      </c>
      <c r="L1031" s="5">
        <v>86837.01</v>
      </c>
      <c r="M1031" t="s">
        <v>298</v>
      </c>
      <c r="N1031" t="s">
        <v>356</v>
      </c>
      <c r="O1031" s="1">
        <v>5</v>
      </c>
      <c r="P1031" s="1" t="str">
        <f>IFERROR(IF(ISNUMBER(Table1[[#This Row],[Safety_Rating2]]), REPT("★", Table1[[#This Row],[Safety_Rating2]]) &amp; REPT("☆", 5-Table1[[#This Row],[Safety_Rating2]]), "Unknown"), "Unknown")</f>
        <v>★★★☆☆</v>
      </c>
      <c r="Q1031" s="1">
        <v>3</v>
      </c>
      <c r="R1031">
        <v>13097</v>
      </c>
      <c r="S1031">
        <v>4</v>
      </c>
      <c r="T1031" s="7">
        <f t="shared" si="16"/>
        <v>1137304319.97</v>
      </c>
      <c r="U1031" s="3">
        <f>Table1[[#This Row],[Range_km]]/Table1[[#This Row],[Battery_Capacity_kWh]]</f>
        <v>10.03731343283582</v>
      </c>
      <c r="V1031" s="4">
        <f>Table1[[#This Row],[Price_USD]]/Table1[[#This Row],[Range_km]]</f>
        <v>161.40708178438661</v>
      </c>
      <c r="W1031" s="1" t="str">
        <f>_xlfn.IFS(Table1[[#This Row],[Price_USD]]&gt;80000,"Luxury", Table1[[#This Row],[Price_USD]]&gt;40000,"Premium",Table1[[#This Row],[Price_USD]]&lt;40000,"Budget")</f>
        <v>Luxury</v>
      </c>
    </row>
    <row r="1032" spans="3:23" x14ac:dyDescent="0.35">
      <c r="C1032">
        <v>1031</v>
      </c>
      <c r="D1032" t="s">
        <v>32</v>
      </c>
      <c r="E1032" t="s">
        <v>121</v>
      </c>
      <c r="F1032">
        <v>2025</v>
      </c>
      <c r="G1032" t="s">
        <v>256</v>
      </c>
      <c r="H1032">
        <v>38.4</v>
      </c>
      <c r="I1032">
        <v>304</v>
      </c>
      <c r="J1032" t="s">
        <v>273</v>
      </c>
      <c r="K1032">
        <v>8.8000000000000007</v>
      </c>
      <c r="L1032" s="5">
        <v>92606.82</v>
      </c>
      <c r="M1032" t="s">
        <v>286</v>
      </c>
      <c r="N1032" t="s">
        <v>353</v>
      </c>
      <c r="O1032" s="1">
        <v>1</v>
      </c>
      <c r="P1032" s="1" t="str">
        <f>IFERROR(IF(ISNUMBER(Table1[[#This Row],[Safety_Rating2]]), REPT("★", Table1[[#This Row],[Safety_Rating2]]) &amp; REPT("☆", 5-Table1[[#This Row],[Safety_Rating2]]), "Unknown"), "Unknown")</f>
        <v>★★★★★</v>
      </c>
      <c r="Q1032" s="1">
        <v>5</v>
      </c>
      <c r="R1032">
        <v>4276</v>
      </c>
      <c r="S1032">
        <v>4</v>
      </c>
      <c r="T1032" s="7">
        <f t="shared" si="16"/>
        <v>395986762.32000005</v>
      </c>
      <c r="U1032" s="3">
        <f>Table1[[#This Row],[Range_km]]/Table1[[#This Row],[Battery_Capacity_kWh]]</f>
        <v>7.916666666666667</v>
      </c>
      <c r="V1032" s="4">
        <f>Table1[[#This Row],[Price_USD]]/Table1[[#This Row],[Range_km]]</f>
        <v>304.62769736842108</v>
      </c>
      <c r="W1032" s="1" t="str">
        <f>_xlfn.IFS(Table1[[#This Row],[Price_USD]]&gt;80000,"Luxury", Table1[[#This Row],[Price_USD]]&gt;40000,"Premium",Table1[[#This Row],[Price_USD]]&lt;40000,"Budget")</f>
        <v>Luxury</v>
      </c>
    </row>
    <row r="1033" spans="3:23" x14ac:dyDescent="0.35">
      <c r="C1033">
        <v>1032</v>
      </c>
      <c r="D1033" t="s">
        <v>64</v>
      </c>
      <c r="E1033" t="s">
        <v>161</v>
      </c>
      <c r="F1033">
        <v>2018</v>
      </c>
      <c r="G1033" t="s">
        <v>256</v>
      </c>
      <c r="H1033">
        <v>60.2</v>
      </c>
      <c r="I1033">
        <v>498</v>
      </c>
      <c r="J1033" t="s">
        <v>278</v>
      </c>
      <c r="K1033">
        <v>1.4</v>
      </c>
      <c r="L1033" s="5">
        <v>134813.29999999999</v>
      </c>
      <c r="M1033" t="s">
        <v>331</v>
      </c>
      <c r="N1033" t="s">
        <v>352</v>
      </c>
      <c r="O1033" s="1">
        <v>5</v>
      </c>
      <c r="P1033" s="1" t="str">
        <f>IFERROR(IF(ISNUMBER(Table1[[#This Row],[Safety_Rating2]]), REPT("★", Table1[[#This Row],[Safety_Rating2]]) &amp; REPT("☆", 5-Table1[[#This Row],[Safety_Rating2]]), "Unknown"), "Unknown")</f>
        <v>★★★★☆</v>
      </c>
      <c r="Q1033" s="1">
        <v>4</v>
      </c>
      <c r="R1033">
        <v>9522</v>
      </c>
      <c r="S1033">
        <v>3</v>
      </c>
      <c r="T1033" s="7">
        <f t="shared" si="16"/>
        <v>1283692242.5999999</v>
      </c>
      <c r="U1033" s="3">
        <f>Table1[[#This Row],[Range_km]]/Table1[[#This Row],[Battery_Capacity_kWh]]</f>
        <v>8.2724252491694354</v>
      </c>
      <c r="V1033" s="4">
        <f>Table1[[#This Row],[Price_USD]]/Table1[[#This Row],[Range_km]]</f>
        <v>270.70943775100397</v>
      </c>
      <c r="W1033" s="1" t="str">
        <f>_xlfn.IFS(Table1[[#This Row],[Price_USD]]&gt;80000,"Luxury", Table1[[#This Row],[Price_USD]]&gt;40000,"Premium",Table1[[#This Row],[Price_USD]]&lt;40000,"Budget")</f>
        <v>Luxury</v>
      </c>
    </row>
    <row r="1034" spans="3:23" x14ac:dyDescent="0.35">
      <c r="C1034">
        <v>1033</v>
      </c>
      <c r="D1034" t="s">
        <v>37</v>
      </c>
      <c r="E1034" t="s">
        <v>94</v>
      </c>
      <c r="F1034">
        <v>2018</v>
      </c>
      <c r="G1034" t="s">
        <v>250</v>
      </c>
      <c r="H1034">
        <v>107.8</v>
      </c>
      <c r="I1034">
        <v>274</v>
      </c>
      <c r="J1034" t="s">
        <v>276</v>
      </c>
      <c r="K1034">
        <v>3.9</v>
      </c>
      <c r="L1034" s="5">
        <v>145106.21</v>
      </c>
      <c r="M1034" t="s">
        <v>330</v>
      </c>
      <c r="N1034" t="s">
        <v>359</v>
      </c>
      <c r="O1034" s="1">
        <v>3</v>
      </c>
      <c r="P1034" s="1" t="str">
        <f>IFERROR(IF(ISNUMBER(Table1[[#This Row],[Safety_Rating2]]), REPT("★", Table1[[#This Row],[Safety_Rating2]]) &amp; REPT("☆", 5-Table1[[#This Row],[Safety_Rating2]]), "Unknown"), "Unknown")</f>
        <v>★★★★☆</v>
      </c>
      <c r="Q1034" s="1">
        <v>4</v>
      </c>
      <c r="R1034">
        <v>9522</v>
      </c>
      <c r="S1034">
        <v>5</v>
      </c>
      <c r="T1034" s="7">
        <f t="shared" si="16"/>
        <v>1381701331.6199999</v>
      </c>
      <c r="U1034" s="3">
        <f>Table1[[#This Row],[Range_km]]/Table1[[#This Row],[Battery_Capacity_kWh]]</f>
        <v>2.541743970315399</v>
      </c>
      <c r="V1034" s="4">
        <f>Table1[[#This Row],[Price_USD]]/Table1[[#This Row],[Range_km]]</f>
        <v>529.58470802919703</v>
      </c>
      <c r="W1034" s="1" t="str">
        <f>_xlfn.IFS(Table1[[#This Row],[Price_USD]]&gt;80000,"Luxury", Table1[[#This Row],[Price_USD]]&gt;40000,"Premium",Table1[[#This Row],[Price_USD]]&lt;40000,"Budget")</f>
        <v>Luxury</v>
      </c>
    </row>
    <row r="1035" spans="3:23" x14ac:dyDescent="0.35">
      <c r="C1035">
        <v>1034</v>
      </c>
      <c r="D1035" t="s">
        <v>65</v>
      </c>
      <c r="E1035" t="s">
        <v>162</v>
      </c>
      <c r="F1035">
        <v>2023</v>
      </c>
      <c r="G1035" t="s">
        <v>255</v>
      </c>
      <c r="H1035">
        <v>139.30000000000001</v>
      </c>
      <c r="I1035">
        <v>495</v>
      </c>
      <c r="J1035" t="s">
        <v>268</v>
      </c>
      <c r="K1035">
        <v>8.9</v>
      </c>
      <c r="L1035" s="5">
        <v>74204.62</v>
      </c>
      <c r="M1035" t="s">
        <v>301</v>
      </c>
      <c r="N1035" t="s">
        <v>371</v>
      </c>
      <c r="O1035" s="1">
        <v>2</v>
      </c>
      <c r="P1035" s="1" t="str">
        <f>IFERROR(IF(ISNUMBER(Table1[[#This Row],[Safety_Rating2]]), REPT("★", Table1[[#This Row],[Safety_Rating2]]) &amp; REPT("☆", 5-Table1[[#This Row],[Safety_Rating2]]), "Unknown"), "Unknown")</f>
        <v>★★★★☆</v>
      </c>
      <c r="Q1035" s="1">
        <v>4</v>
      </c>
      <c r="R1035">
        <v>19991</v>
      </c>
      <c r="S1035">
        <v>5</v>
      </c>
      <c r="T1035" s="7">
        <f t="shared" si="16"/>
        <v>1483424558.4199998</v>
      </c>
      <c r="U1035" s="3">
        <f>Table1[[#This Row],[Range_km]]/Table1[[#This Row],[Battery_Capacity_kWh]]</f>
        <v>3.5534816941852116</v>
      </c>
      <c r="V1035" s="4">
        <f>Table1[[#This Row],[Price_USD]]/Table1[[#This Row],[Range_km]]</f>
        <v>149.90832323232323</v>
      </c>
      <c r="W1035" s="1" t="str">
        <f>_xlfn.IFS(Table1[[#This Row],[Price_USD]]&gt;80000,"Luxury", Table1[[#This Row],[Price_USD]]&gt;40000,"Premium",Table1[[#This Row],[Price_USD]]&lt;40000,"Budget")</f>
        <v>Premium</v>
      </c>
    </row>
    <row r="1036" spans="3:23" x14ac:dyDescent="0.35">
      <c r="C1036">
        <v>1035</v>
      </c>
      <c r="D1036" t="s">
        <v>28</v>
      </c>
      <c r="E1036" t="s">
        <v>81</v>
      </c>
      <c r="F1036">
        <v>2020</v>
      </c>
      <c r="G1036" t="s">
        <v>258</v>
      </c>
      <c r="H1036">
        <v>57.7</v>
      </c>
      <c r="I1036">
        <v>427</v>
      </c>
      <c r="J1036" t="s">
        <v>267</v>
      </c>
      <c r="K1036">
        <v>11.9</v>
      </c>
      <c r="L1036" s="5">
        <v>64965.15</v>
      </c>
      <c r="M1036" t="s">
        <v>318</v>
      </c>
      <c r="N1036" t="s">
        <v>357</v>
      </c>
      <c r="O1036" s="1">
        <v>2</v>
      </c>
      <c r="P1036" s="1" t="str">
        <f>IFERROR(IF(ISNUMBER(Table1[[#This Row],[Safety_Rating2]]), REPT("★", Table1[[#This Row],[Safety_Rating2]]) &amp; REPT("☆", 5-Table1[[#This Row],[Safety_Rating2]]), "Unknown"), "Unknown")</f>
        <v>★★★★★</v>
      </c>
      <c r="Q1036" s="1">
        <v>5</v>
      </c>
      <c r="R1036">
        <v>10324</v>
      </c>
      <c r="S1036">
        <v>5</v>
      </c>
      <c r="T1036" s="7">
        <f t="shared" si="16"/>
        <v>670700208.60000002</v>
      </c>
      <c r="U1036" s="3">
        <f>Table1[[#This Row],[Range_km]]/Table1[[#This Row],[Battery_Capacity_kWh]]</f>
        <v>7.4003466204506063</v>
      </c>
      <c r="V1036" s="4">
        <f>Table1[[#This Row],[Price_USD]]/Table1[[#This Row],[Range_km]]</f>
        <v>152.14320843091335</v>
      </c>
      <c r="W1036" s="1" t="str">
        <f>_xlfn.IFS(Table1[[#This Row],[Price_USD]]&gt;80000,"Luxury", Table1[[#This Row],[Price_USD]]&gt;40000,"Premium",Table1[[#This Row],[Price_USD]]&lt;40000,"Budget")</f>
        <v>Premium</v>
      </c>
    </row>
    <row r="1037" spans="3:23" x14ac:dyDescent="0.35">
      <c r="C1037">
        <v>1036</v>
      </c>
      <c r="D1037" t="s">
        <v>26</v>
      </c>
      <c r="E1037" t="s">
        <v>79</v>
      </c>
      <c r="F1037">
        <v>2018</v>
      </c>
      <c r="G1037" t="s">
        <v>264</v>
      </c>
      <c r="H1037">
        <v>38.4</v>
      </c>
      <c r="I1037">
        <v>152</v>
      </c>
      <c r="J1037" t="s">
        <v>280</v>
      </c>
      <c r="K1037">
        <v>1.6</v>
      </c>
      <c r="L1037" s="5">
        <v>101982.62</v>
      </c>
      <c r="M1037" t="s">
        <v>320</v>
      </c>
      <c r="N1037" t="s">
        <v>340</v>
      </c>
      <c r="O1037" s="1">
        <v>0</v>
      </c>
      <c r="P1037" s="1" t="str">
        <f>IFERROR(IF(ISNUMBER(Table1[[#This Row],[Safety_Rating2]]), REPT("★", Table1[[#This Row],[Safety_Rating2]]) &amp; REPT("☆", 5-Table1[[#This Row],[Safety_Rating2]]), "Unknown"), "Unknown")</f>
        <v>★★★☆☆</v>
      </c>
      <c r="Q1037" s="1">
        <v>3</v>
      </c>
      <c r="R1037">
        <v>7900</v>
      </c>
      <c r="S1037">
        <v>5</v>
      </c>
      <c r="T1037" s="7">
        <f t="shared" si="16"/>
        <v>805662698</v>
      </c>
      <c r="U1037" s="3">
        <f>Table1[[#This Row],[Range_km]]/Table1[[#This Row],[Battery_Capacity_kWh]]</f>
        <v>3.9583333333333335</v>
      </c>
      <c r="V1037" s="4">
        <f>Table1[[#This Row],[Price_USD]]/Table1[[#This Row],[Range_km]]</f>
        <v>670.93828947368422</v>
      </c>
      <c r="W1037" s="1" t="str">
        <f>_xlfn.IFS(Table1[[#This Row],[Price_USD]]&gt;80000,"Luxury", Table1[[#This Row],[Price_USD]]&gt;40000,"Premium",Table1[[#This Row],[Price_USD]]&lt;40000,"Budget")</f>
        <v>Luxury</v>
      </c>
    </row>
    <row r="1038" spans="3:23" x14ac:dyDescent="0.35">
      <c r="C1038">
        <v>1037</v>
      </c>
      <c r="D1038" t="s">
        <v>55</v>
      </c>
      <c r="E1038" t="s">
        <v>241</v>
      </c>
      <c r="F1038">
        <v>2022</v>
      </c>
      <c r="G1038" t="s">
        <v>252</v>
      </c>
      <c r="H1038">
        <v>37.5</v>
      </c>
      <c r="I1038">
        <v>429</v>
      </c>
      <c r="J1038" t="s">
        <v>270</v>
      </c>
      <c r="K1038">
        <v>12</v>
      </c>
      <c r="L1038" s="5">
        <v>34705.339999999997</v>
      </c>
      <c r="M1038" t="s">
        <v>293</v>
      </c>
      <c r="N1038" t="s">
        <v>350</v>
      </c>
      <c r="O1038" s="1">
        <v>0</v>
      </c>
      <c r="P1038" s="1" t="str">
        <f>IFERROR(IF(ISNUMBER(Table1[[#This Row],[Safety_Rating2]]), REPT("★", Table1[[#This Row],[Safety_Rating2]]) &amp; REPT("☆", 5-Table1[[#This Row],[Safety_Rating2]]), "Unknown"), "Unknown")</f>
        <v>★★★★★</v>
      </c>
      <c r="Q1038" s="1">
        <v>5</v>
      </c>
      <c r="R1038">
        <v>16274</v>
      </c>
      <c r="S1038">
        <v>4</v>
      </c>
      <c r="T1038" s="7">
        <f t="shared" si="16"/>
        <v>564794703.15999997</v>
      </c>
      <c r="U1038" s="3">
        <f>Table1[[#This Row],[Range_km]]/Table1[[#This Row],[Battery_Capacity_kWh]]</f>
        <v>11.44</v>
      </c>
      <c r="V1038" s="4">
        <f>Table1[[#This Row],[Price_USD]]/Table1[[#This Row],[Range_km]]</f>
        <v>80.898228438228429</v>
      </c>
      <c r="W1038" s="1" t="str">
        <f>_xlfn.IFS(Table1[[#This Row],[Price_USD]]&gt;80000,"Luxury", Table1[[#This Row],[Price_USD]]&gt;40000,"Premium",Table1[[#This Row],[Price_USD]]&lt;40000,"Budget")</f>
        <v>Budget</v>
      </c>
    </row>
    <row r="1039" spans="3:23" x14ac:dyDescent="0.35">
      <c r="C1039">
        <v>1038</v>
      </c>
      <c r="D1039" t="s">
        <v>18</v>
      </c>
      <c r="E1039" t="s">
        <v>71</v>
      </c>
      <c r="F1039">
        <v>2022</v>
      </c>
      <c r="G1039" t="s">
        <v>254</v>
      </c>
      <c r="H1039">
        <v>131.6</v>
      </c>
      <c r="I1039">
        <v>498</v>
      </c>
      <c r="J1039" t="s">
        <v>275</v>
      </c>
      <c r="K1039">
        <v>0.6</v>
      </c>
      <c r="L1039" s="5">
        <v>52179.46</v>
      </c>
      <c r="M1039" t="s">
        <v>331</v>
      </c>
      <c r="N1039" t="s">
        <v>359</v>
      </c>
      <c r="O1039" s="1">
        <v>0</v>
      </c>
      <c r="P1039" s="1" t="str">
        <f>IFERROR(IF(ISNUMBER(Table1[[#This Row],[Safety_Rating2]]), REPT("★", Table1[[#This Row],[Safety_Rating2]]) &amp; REPT("☆", 5-Table1[[#This Row],[Safety_Rating2]]), "Unknown"), "Unknown")</f>
        <v>★★★★☆</v>
      </c>
      <c r="Q1039" s="1">
        <v>4</v>
      </c>
      <c r="R1039">
        <v>3670</v>
      </c>
      <c r="S1039">
        <v>5</v>
      </c>
      <c r="T1039" s="7">
        <f t="shared" si="16"/>
        <v>191498618.19999999</v>
      </c>
      <c r="U1039" s="3">
        <f>Table1[[#This Row],[Range_km]]/Table1[[#This Row],[Battery_Capacity_kWh]]</f>
        <v>3.7841945288753802</v>
      </c>
      <c r="V1039" s="4">
        <f>Table1[[#This Row],[Price_USD]]/Table1[[#This Row],[Range_km]]</f>
        <v>104.77803212851406</v>
      </c>
      <c r="W1039" s="1" t="str">
        <f>_xlfn.IFS(Table1[[#This Row],[Price_USD]]&gt;80000,"Luxury", Table1[[#This Row],[Price_USD]]&gt;40000,"Premium",Table1[[#This Row],[Price_USD]]&lt;40000,"Budget")</f>
        <v>Premium</v>
      </c>
    </row>
    <row r="1040" spans="3:23" x14ac:dyDescent="0.35">
      <c r="C1040">
        <v>1039</v>
      </c>
      <c r="D1040" t="s">
        <v>25</v>
      </c>
      <c r="E1040" t="s">
        <v>145</v>
      </c>
      <c r="F1040">
        <v>2024</v>
      </c>
      <c r="G1040" t="s">
        <v>254</v>
      </c>
      <c r="H1040">
        <v>140.19999999999999</v>
      </c>
      <c r="I1040">
        <v>225</v>
      </c>
      <c r="J1040" t="s">
        <v>269</v>
      </c>
      <c r="K1040">
        <v>4.3</v>
      </c>
      <c r="L1040" s="5">
        <v>106420.01</v>
      </c>
      <c r="M1040" t="s">
        <v>321</v>
      </c>
      <c r="N1040" t="s">
        <v>364</v>
      </c>
      <c r="O1040" s="1">
        <v>4</v>
      </c>
      <c r="P1040" s="1" t="str">
        <f>IFERROR(IF(ISNUMBER(Table1[[#This Row],[Safety_Rating2]]), REPT("★", Table1[[#This Row],[Safety_Rating2]]) &amp; REPT("☆", 5-Table1[[#This Row],[Safety_Rating2]]), "Unknown"), "Unknown")</f>
        <v>★★★★☆</v>
      </c>
      <c r="Q1040" s="1">
        <v>4</v>
      </c>
      <c r="R1040">
        <v>100</v>
      </c>
      <c r="S1040">
        <v>5</v>
      </c>
      <c r="T1040" s="7">
        <f t="shared" si="16"/>
        <v>10642001</v>
      </c>
      <c r="U1040" s="3">
        <f>Table1[[#This Row],[Range_km]]/Table1[[#This Row],[Battery_Capacity_kWh]]</f>
        <v>1.6048502139800287</v>
      </c>
      <c r="V1040" s="4">
        <f>Table1[[#This Row],[Price_USD]]/Table1[[#This Row],[Range_km]]</f>
        <v>472.97782222222219</v>
      </c>
      <c r="W1040" s="1" t="str">
        <f>_xlfn.IFS(Table1[[#This Row],[Price_USD]]&gt;80000,"Luxury", Table1[[#This Row],[Price_USD]]&gt;40000,"Premium",Table1[[#This Row],[Price_USD]]&lt;40000,"Budget")</f>
        <v>Luxury</v>
      </c>
    </row>
    <row r="1041" spans="3:23" x14ac:dyDescent="0.35">
      <c r="C1041">
        <v>1040</v>
      </c>
      <c r="D1041" t="s">
        <v>33</v>
      </c>
      <c r="E1041" t="s">
        <v>88</v>
      </c>
      <c r="F1041">
        <v>2021</v>
      </c>
      <c r="G1041" t="s">
        <v>261</v>
      </c>
      <c r="H1041">
        <v>99.3</v>
      </c>
      <c r="I1041">
        <v>277</v>
      </c>
      <c r="J1041" t="s">
        <v>265</v>
      </c>
      <c r="K1041">
        <v>10.7</v>
      </c>
      <c r="L1041" s="5">
        <v>39150.230000000003</v>
      </c>
      <c r="M1041" t="s">
        <v>309</v>
      </c>
      <c r="N1041" t="s">
        <v>348</v>
      </c>
      <c r="O1041" s="1">
        <v>4</v>
      </c>
      <c r="P1041" s="1" t="str">
        <f>IFERROR(IF(ISNUMBER(Table1[[#This Row],[Safety_Rating2]]), REPT("★", Table1[[#This Row],[Safety_Rating2]]) &amp; REPT("☆", 5-Table1[[#This Row],[Safety_Rating2]]), "Unknown"), "Unknown")</f>
        <v>★★★☆☆</v>
      </c>
      <c r="Q1041" s="1">
        <v>3</v>
      </c>
      <c r="R1041">
        <v>17669</v>
      </c>
      <c r="S1041">
        <v>4</v>
      </c>
      <c r="T1041" s="7">
        <f t="shared" si="16"/>
        <v>691745413.87</v>
      </c>
      <c r="U1041" s="3">
        <f>Table1[[#This Row],[Range_km]]/Table1[[#This Row],[Battery_Capacity_kWh]]</f>
        <v>2.7895266868076538</v>
      </c>
      <c r="V1041" s="4">
        <f>Table1[[#This Row],[Price_USD]]/Table1[[#This Row],[Range_km]]</f>
        <v>141.33657039711193</v>
      </c>
      <c r="W1041" s="1" t="str">
        <f>_xlfn.IFS(Table1[[#This Row],[Price_USD]]&gt;80000,"Luxury", Table1[[#This Row],[Price_USD]]&gt;40000,"Premium",Table1[[#This Row],[Price_USD]]&lt;40000,"Budget")</f>
        <v>Budget</v>
      </c>
    </row>
    <row r="1042" spans="3:23" x14ac:dyDescent="0.35">
      <c r="C1042">
        <v>1041</v>
      </c>
      <c r="D1042" t="s">
        <v>40</v>
      </c>
      <c r="E1042" t="s">
        <v>167</v>
      </c>
      <c r="F1042">
        <v>2021</v>
      </c>
      <c r="G1042" t="s">
        <v>254</v>
      </c>
      <c r="H1042">
        <v>82.1</v>
      </c>
      <c r="I1042">
        <v>529</v>
      </c>
      <c r="J1042" t="s">
        <v>275</v>
      </c>
      <c r="K1042">
        <v>7.2</v>
      </c>
      <c r="L1042" s="5">
        <v>120782.54</v>
      </c>
      <c r="M1042" t="s">
        <v>293</v>
      </c>
      <c r="N1042" t="s">
        <v>343</v>
      </c>
      <c r="O1042" s="1">
        <v>5</v>
      </c>
      <c r="P1042" s="1" t="str">
        <f>IFERROR(IF(ISNUMBER(Table1[[#This Row],[Safety_Rating2]]), REPT("★", Table1[[#This Row],[Safety_Rating2]]) &amp; REPT("☆", 5-Table1[[#This Row],[Safety_Rating2]]), "Unknown"), "Unknown")</f>
        <v>★★★★★</v>
      </c>
      <c r="Q1042" s="1">
        <v>5</v>
      </c>
      <c r="R1042">
        <v>16575</v>
      </c>
      <c r="S1042">
        <v>3</v>
      </c>
      <c r="T1042" s="7">
        <f t="shared" si="16"/>
        <v>2001970600.5</v>
      </c>
      <c r="U1042" s="3">
        <f>Table1[[#This Row],[Range_km]]/Table1[[#This Row],[Battery_Capacity_kWh]]</f>
        <v>6.4433617539585875</v>
      </c>
      <c r="V1042" s="4">
        <f>Table1[[#This Row],[Price_USD]]/Table1[[#This Row],[Range_km]]</f>
        <v>228.32238185255198</v>
      </c>
      <c r="W1042" s="1" t="str">
        <f>_xlfn.IFS(Table1[[#This Row],[Price_USD]]&gt;80000,"Luxury", Table1[[#This Row],[Price_USD]]&gt;40000,"Premium",Table1[[#This Row],[Price_USD]]&lt;40000,"Budget")</f>
        <v>Luxury</v>
      </c>
    </row>
    <row r="1043" spans="3:23" x14ac:dyDescent="0.35">
      <c r="C1043">
        <v>1042</v>
      </c>
      <c r="D1043" t="s">
        <v>19</v>
      </c>
      <c r="E1043" t="s">
        <v>126</v>
      </c>
      <c r="F1043">
        <v>2022</v>
      </c>
      <c r="G1043" t="s">
        <v>263</v>
      </c>
      <c r="H1043">
        <v>63.6</v>
      </c>
      <c r="I1043">
        <v>314</v>
      </c>
      <c r="J1043" t="s">
        <v>280</v>
      </c>
      <c r="K1043">
        <v>1.6</v>
      </c>
      <c r="L1043" s="5">
        <v>142053.35</v>
      </c>
      <c r="M1043" t="s">
        <v>285</v>
      </c>
      <c r="N1043" t="s">
        <v>375</v>
      </c>
      <c r="O1043" s="2" t="s">
        <v>376</v>
      </c>
      <c r="P1043" s="1" t="str">
        <f>IFERROR(IF(ISNUMBER(Table1[[#This Row],[Safety_Rating2]]), REPT("★", Table1[[#This Row],[Safety_Rating2]]) &amp; REPT("☆", 5-Table1[[#This Row],[Safety_Rating2]]), "Unknown"), "Unknown")</f>
        <v>★★★☆☆</v>
      </c>
      <c r="Q1043" s="1">
        <v>3</v>
      </c>
      <c r="R1043">
        <v>12020</v>
      </c>
      <c r="S1043">
        <v>5</v>
      </c>
      <c r="T1043" s="7">
        <f t="shared" si="16"/>
        <v>1707481267</v>
      </c>
      <c r="U1043" s="3">
        <f>Table1[[#This Row],[Range_km]]/Table1[[#This Row],[Battery_Capacity_kWh]]</f>
        <v>4.9371069182389933</v>
      </c>
      <c r="V1043" s="4">
        <f>Table1[[#This Row],[Price_USD]]/Table1[[#This Row],[Range_km]]</f>
        <v>452.39920382165604</v>
      </c>
      <c r="W1043" s="1" t="str">
        <f>_xlfn.IFS(Table1[[#This Row],[Price_USD]]&gt;80000,"Luxury", Table1[[#This Row],[Price_USD]]&gt;40000,"Premium",Table1[[#This Row],[Price_USD]]&lt;40000,"Budget")</f>
        <v>Luxury</v>
      </c>
    </row>
    <row r="1044" spans="3:23" x14ac:dyDescent="0.35">
      <c r="C1044">
        <v>1043</v>
      </c>
      <c r="D1044" t="s">
        <v>43</v>
      </c>
      <c r="E1044" t="s">
        <v>103</v>
      </c>
      <c r="F1044">
        <v>2018</v>
      </c>
      <c r="G1044" t="s">
        <v>262</v>
      </c>
      <c r="H1044">
        <v>141.6</v>
      </c>
      <c r="I1044">
        <v>319</v>
      </c>
      <c r="J1044" t="s">
        <v>274</v>
      </c>
      <c r="K1044">
        <v>11.6</v>
      </c>
      <c r="L1044" s="5">
        <v>119250.86</v>
      </c>
      <c r="M1044" t="s">
        <v>320</v>
      </c>
      <c r="N1044" t="s">
        <v>349</v>
      </c>
      <c r="O1044" s="2" t="s">
        <v>376</v>
      </c>
      <c r="P1044" s="1" t="str">
        <f>IFERROR(IF(ISNUMBER(Table1[[#This Row],[Safety_Rating2]]), REPT("★", Table1[[#This Row],[Safety_Rating2]]) &amp; REPT("☆", 5-Table1[[#This Row],[Safety_Rating2]]), "Unknown"), "Unknown")</f>
        <v>★★★☆☆</v>
      </c>
      <c r="Q1044" s="1">
        <v>3</v>
      </c>
      <c r="R1044">
        <v>1381</v>
      </c>
      <c r="S1044">
        <v>3</v>
      </c>
      <c r="T1044" s="7">
        <f t="shared" si="16"/>
        <v>164685437.66</v>
      </c>
      <c r="U1044" s="3">
        <f>Table1[[#This Row],[Range_km]]/Table1[[#This Row],[Battery_Capacity_kWh]]</f>
        <v>2.2528248587570623</v>
      </c>
      <c r="V1044" s="4">
        <f>Table1[[#This Row],[Price_USD]]/Table1[[#This Row],[Range_km]]</f>
        <v>373.82714733542321</v>
      </c>
      <c r="W1044" s="1" t="str">
        <f>_xlfn.IFS(Table1[[#This Row],[Price_USD]]&gt;80000,"Luxury", Table1[[#This Row],[Price_USD]]&gt;40000,"Premium",Table1[[#This Row],[Price_USD]]&lt;40000,"Budget")</f>
        <v>Luxury</v>
      </c>
    </row>
    <row r="1045" spans="3:23" x14ac:dyDescent="0.35">
      <c r="C1045">
        <v>1044</v>
      </c>
      <c r="D1045" t="s">
        <v>28</v>
      </c>
      <c r="E1045" t="s">
        <v>158</v>
      </c>
      <c r="F1045">
        <v>2018</v>
      </c>
      <c r="G1045" t="s">
        <v>261</v>
      </c>
      <c r="H1045">
        <v>70.8</v>
      </c>
      <c r="I1045">
        <v>552</v>
      </c>
      <c r="J1045" t="s">
        <v>280</v>
      </c>
      <c r="K1045">
        <v>9.9</v>
      </c>
      <c r="L1045" s="5">
        <v>121528.34</v>
      </c>
      <c r="M1045" t="s">
        <v>283</v>
      </c>
      <c r="N1045" t="s">
        <v>341</v>
      </c>
      <c r="O1045" s="1">
        <v>0</v>
      </c>
      <c r="P1045" s="1" t="str">
        <f>IFERROR(IF(ISNUMBER(Table1[[#This Row],[Safety_Rating2]]), REPT("★", Table1[[#This Row],[Safety_Rating2]]) &amp; REPT("☆", 5-Table1[[#This Row],[Safety_Rating2]]), "Unknown"), "Unknown")</f>
        <v>★★★☆☆</v>
      </c>
      <c r="Q1045" s="1">
        <v>3</v>
      </c>
      <c r="R1045">
        <v>5751</v>
      </c>
      <c r="S1045">
        <v>3</v>
      </c>
      <c r="T1045" s="7">
        <f t="shared" si="16"/>
        <v>698909483.34000003</v>
      </c>
      <c r="U1045" s="3">
        <f>Table1[[#This Row],[Range_km]]/Table1[[#This Row],[Battery_Capacity_kWh]]</f>
        <v>7.796610169491526</v>
      </c>
      <c r="V1045" s="4">
        <f>Table1[[#This Row],[Price_USD]]/Table1[[#This Row],[Range_km]]</f>
        <v>220.16003623188405</v>
      </c>
      <c r="W1045" s="1" t="str">
        <f>_xlfn.IFS(Table1[[#This Row],[Price_USD]]&gt;80000,"Luxury", Table1[[#This Row],[Price_USD]]&gt;40000,"Premium",Table1[[#This Row],[Price_USD]]&lt;40000,"Budget")</f>
        <v>Luxury</v>
      </c>
    </row>
    <row r="1046" spans="3:23" x14ac:dyDescent="0.35">
      <c r="C1046">
        <v>1045</v>
      </c>
      <c r="D1046" t="s">
        <v>50</v>
      </c>
      <c r="E1046" t="s">
        <v>116</v>
      </c>
      <c r="F1046">
        <v>2020</v>
      </c>
      <c r="G1046" t="s">
        <v>258</v>
      </c>
      <c r="H1046">
        <v>126.3</v>
      </c>
      <c r="I1046">
        <v>360</v>
      </c>
      <c r="J1046" t="s">
        <v>276</v>
      </c>
      <c r="K1046">
        <v>5.5</v>
      </c>
      <c r="L1046" s="5">
        <v>43052.84</v>
      </c>
      <c r="M1046" t="s">
        <v>326</v>
      </c>
      <c r="N1046" t="s">
        <v>373</v>
      </c>
      <c r="O1046" s="1">
        <v>4</v>
      </c>
      <c r="P1046" s="1" t="str">
        <f>IFERROR(IF(ISNUMBER(Table1[[#This Row],[Safety_Rating2]]), REPT("★", Table1[[#This Row],[Safety_Rating2]]) &amp; REPT("☆", 5-Table1[[#This Row],[Safety_Rating2]]), "Unknown"), "Unknown")</f>
        <v>★★★☆☆</v>
      </c>
      <c r="Q1046" s="1">
        <v>3</v>
      </c>
      <c r="R1046">
        <v>17186</v>
      </c>
      <c r="S1046">
        <v>4</v>
      </c>
      <c r="T1046" s="7">
        <f t="shared" si="16"/>
        <v>739906108.23999989</v>
      </c>
      <c r="U1046" s="3">
        <f>Table1[[#This Row],[Range_km]]/Table1[[#This Row],[Battery_Capacity_kWh]]</f>
        <v>2.8503562945368173</v>
      </c>
      <c r="V1046" s="4">
        <f>Table1[[#This Row],[Price_USD]]/Table1[[#This Row],[Range_km]]</f>
        <v>119.59122222222221</v>
      </c>
      <c r="W1046" s="1" t="str">
        <f>_xlfn.IFS(Table1[[#This Row],[Price_USD]]&gt;80000,"Luxury", Table1[[#This Row],[Price_USD]]&gt;40000,"Premium",Table1[[#This Row],[Price_USD]]&lt;40000,"Budget")</f>
        <v>Premium</v>
      </c>
    </row>
    <row r="1047" spans="3:23" x14ac:dyDescent="0.35">
      <c r="C1047">
        <v>1046</v>
      </c>
      <c r="D1047" t="s">
        <v>49</v>
      </c>
      <c r="E1047" t="s">
        <v>228</v>
      </c>
      <c r="F1047">
        <v>2016</v>
      </c>
      <c r="G1047" t="s">
        <v>252</v>
      </c>
      <c r="H1047">
        <v>59.5</v>
      </c>
      <c r="I1047">
        <v>383</v>
      </c>
      <c r="J1047" t="s">
        <v>275</v>
      </c>
      <c r="K1047">
        <v>9.6</v>
      </c>
      <c r="L1047" s="5">
        <v>148217.63</v>
      </c>
      <c r="M1047" t="s">
        <v>311</v>
      </c>
      <c r="N1047" t="s">
        <v>343</v>
      </c>
      <c r="O1047" s="1">
        <v>1</v>
      </c>
      <c r="P1047" s="1" t="str">
        <f>IFERROR(IF(ISNUMBER(Table1[[#This Row],[Safety_Rating2]]), REPT("★", Table1[[#This Row],[Safety_Rating2]]) &amp; REPT("☆", 5-Table1[[#This Row],[Safety_Rating2]]), "Unknown"), "Unknown")</f>
        <v>★★★★★</v>
      </c>
      <c r="Q1047" s="1">
        <v>5</v>
      </c>
      <c r="R1047">
        <v>17321</v>
      </c>
      <c r="S1047">
        <v>3</v>
      </c>
      <c r="T1047" s="7">
        <f t="shared" si="16"/>
        <v>2567277569.23</v>
      </c>
      <c r="U1047" s="3">
        <f>Table1[[#This Row],[Range_km]]/Table1[[#This Row],[Battery_Capacity_kWh]]</f>
        <v>6.4369747899159666</v>
      </c>
      <c r="V1047" s="4">
        <f>Table1[[#This Row],[Price_USD]]/Table1[[#This Row],[Range_km]]</f>
        <v>386.99120104438646</v>
      </c>
      <c r="W1047" s="1" t="str">
        <f>_xlfn.IFS(Table1[[#This Row],[Price_USD]]&gt;80000,"Luxury", Table1[[#This Row],[Price_USD]]&gt;40000,"Premium",Table1[[#This Row],[Price_USD]]&lt;40000,"Budget")</f>
        <v>Luxury</v>
      </c>
    </row>
    <row r="1048" spans="3:23" x14ac:dyDescent="0.35">
      <c r="C1048">
        <v>1047</v>
      </c>
      <c r="D1048" t="s">
        <v>39</v>
      </c>
      <c r="E1048" t="s">
        <v>175</v>
      </c>
      <c r="F1048">
        <v>2018</v>
      </c>
      <c r="G1048" t="s">
        <v>252</v>
      </c>
      <c r="H1048">
        <v>103.9</v>
      </c>
      <c r="I1048">
        <v>414</v>
      </c>
      <c r="J1048" t="s">
        <v>272</v>
      </c>
      <c r="K1048">
        <v>1.1000000000000001</v>
      </c>
      <c r="L1048" s="5">
        <v>110043.09</v>
      </c>
      <c r="M1048" t="s">
        <v>312</v>
      </c>
      <c r="N1048" t="s">
        <v>359</v>
      </c>
      <c r="O1048" s="1">
        <v>0</v>
      </c>
      <c r="P1048" s="1" t="str">
        <f>IFERROR(IF(ISNUMBER(Table1[[#This Row],[Safety_Rating2]]), REPT("★", Table1[[#This Row],[Safety_Rating2]]) &amp; REPT("☆", 5-Table1[[#This Row],[Safety_Rating2]]), "Unknown"), "Unknown")</f>
        <v>★★★★★</v>
      </c>
      <c r="Q1048" s="1">
        <v>5</v>
      </c>
      <c r="R1048">
        <v>2124</v>
      </c>
      <c r="S1048">
        <v>4</v>
      </c>
      <c r="T1048" s="7">
        <f t="shared" si="16"/>
        <v>233731523.16</v>
      </c>
      <c r="U1048" s="3">
        <f>Table1[[#This Row],[Range_km]]/Table1[[#This Row],[Battery_Capacity_kWh]]</f>
        <v>3.9846005774783442</v>
      </c>
      <c r="V1048" s="4">
        <f>Table1[[#This Row],[Price_USD]]/Table1[[#This Row],[Range_km]]</f>
        <v>265.80456521739131</v>
      </c>
      <c r="W1048" s="1" t="str">
        <f>_xlfn.IFS(Table1[[#This Row],[Price_USD]]&gt;80000,"Luxury", Table1[[#This Row],[Price_USD]]&gt;40000,"Premium",Table1[[#This Row],[Price_USD]]&lt;40000,"Budget")</f>
        <v>Luxury</v>
      </c>
    </row>
    <row r="1049" spans="3:23" x14ac:dyDescent="0.35">
      <c r="C1049">
        <v>1048</v>
      </c>
      <c r="D1049" t="s">
        <v>49</v>
      </c>
      <c r="E1049" t="s">
        <v>228</v>
      </c>
      <c r="F1049">
        <v>2015</v>
      </c>
      <c r="G1049" t="s">
        <v>250</v>
      </c>
      <c r="H1049">
        <v>149.4</v>
      </c>
      <c r="I1049">
        <v>230</v>
      </c>
      <c r="J1049" t="s">
        <v>276</v>
      </c>
      <c r="K1049">
        <v>5.0999999999999996</v>
      </c>
      <c r="L1049" s="5">
        <v>101742.04</v>
      </c>
      <c r="M1049" t="s">
        <v>290</v>
      </c>
      <c r="N1049" t="s">
        <v>355</v>
      </c>
      <c r="O1049" s="1">
        <v>3</v>
      </c>
      <c r="P1049" s="1" t="str">
        <f>IFERROR(IF(ISNUMBER(Table1[[#This Row],[Safety_Rating2]]), REPT("★", Table1[[#This Row],[Safety_Rating2]]) &amp; REPT("☆", 5-Table1[[#This Row],[Safety_Rating2]]), "Unknown"), "Unknown")</f>
        <v>★★★★☆</v>
      </c>
      <c r="Q1049" s="1">
        <v>4</v>
      </c>
      <c r="R1049">
        <v>9712</v>
      </c>
      <c r="S1049">
        <v>5</v>
      </c>
      <c r="T1049" s="7">
        <f t="shared" si="16"/>
        <v>988118692.4799999</v>
      </c>
      <c r="U1049" s="3">
        <f>Table1[[#This Row],[Range_km]]/Table1[[#This Row],[Battery_Capacity_kWh]]</f>
        <v>1.5394912985274432</v>
      </c>
      <c r="V1049" s="4">
        <f>Table1[[#This Row],[Price_USD]]/Table1[[#This Row],[Range_km]]</f>
        <v>442.35669565217387</v>
      </c>
      <c r="W1049" s="1" t="str">
        <f>_xlfn.IFS(Table1[[#This Row],[Price_USD]]&gt;80000,"Luxury", Table1[[#This Row],[Price_USD]]&gt;40000,"Premium",Table1[[#This Row],[Price_USD]]&lt;40000,"Budget")</f>
        <v>Luxury</v>
      </c>
    </row>
    <row r="1050" spans="3:23" x14ac:dyDescent="0.35">
      <c r="C1050">
        <v>1049</v>
      </c>
      <c r="D1050" t="s">
        <v>60</v>
      </c>
      <c r="E1050" t="s">
        <v>204</v>
      </c>
      <c r="F1050">
        <v>2016</v>
      </c>
      <c r="G1050" t="s">
        <v>255</v>
      </c>
      <c r="H1050">
        <v>87.9</v>
      </c>
      <c r="I1050">
        <v>174</v>
      </c>
      <c r="J1050" t="s">
        <v>279</v>
      </c>
      <c r="K1050">
        <v>7.2</v>
      </c>
      <c r="L1050" s="5">
        <v>106413.24</v>
      </c>
      <c r="M1050" t="s">
        <v>290</v>
      </c>
      <c r="N1050" t="s">
        <v>345</v>
      </c>
      <c r="O1050" s="2" t="s">
        <v>376</v>
      </c>
      <c r="P1050" s="1" t="str">
        <f>IFERROR(IF(ISNUMBER(Table1[[#This Row],[Safety_Rating2]]), REPT("★", Table1[[#This Row],[Safety_Rating2]]) &amp; REPT("☆", 5-Table1[[#This Row],[Safety_Rating2]]), "Unknown"), "Unknown")</f>
        <v>★★★★★</v>
      </c>
      <c r="Q1050" s="1">
        <v>5</v>
      </c>
      <c r="R1050">
        <v>10144</v>
      </c>
      <c r="S1050">
        <v>5</v>
      </c>
      <c r="T1050" s="7">
        <f t="shared" si="16"/>
        <v>1079455906.5599999</v>
      </c>
      <c r="U1050" s="3">
        <f>Table1[[#This Row],[Range_km]]/Table1[[#This Row],[Battery_Capacity_kWh]]</f>
        <v>1.9795221843003412</v>
      </c>
      <c r="V1050" s="4">
        <f>Table1[[#This Row],[Price_USD]]/Table1[[#This Row],[Range_km]]</f>
        <v>611.57034482758627</v>
      </c>
      <c r="W1050" s="1" t="str">
        <f>_xlfn.IFS(Table1[[#This Row],[Price_USD]]&gt;80000,"Luxury", Table1[[#This Row],[Price_USD]]&gt;40000,"Premium",Table1[[#This Row],[Price_USD]]&lt;40000,"Budget")</f>
        <v>Luxury</v>
      </c>
    </row>
    <row r="1051" spans="3:23" x14ac:dyDescent="0.35">
      <c r="C1051">
        <v>1050</v>
      </c>
      <c r="D1051" t="s">
        <v>45</v>
      </c>
      <c r="E1051" t="s">
        <v>107</v>
      </c>
      <c r="F1051">
        <v>2017</v>
      </c>
      <c r="G1051" t="s">
        <v>255</v>
      </c>
      <c r="H1051">
        <v>44.7</v>
      </c>
      <c r="I1051">
        <v>194</v>
      </c>
      <c r="J1051" t="s">
        <v>268</v>
      </c>
      <c r="K1051">
        <v>3.9</v>
      </c>
      <c r="L1051" s="5">
        <v>46955.07</v>
      </c>
      <c r="M1051" t="s">
        <v>317</v>
      </c>
      <c r="N1051" t="s">
        <v>365</v>
      </c>
      <c r="O1051" s="1">
        <v>0</v>
      </c>
      <c r="P1051" s="1" t="str">
        <f>IFERROR(IF(ISNUMBER(Table1[[#This Row],[Safety_Rating2]]), REPT("★", Table1[[#This Row],[Safety_Rating2]]) &amp; REPT("☆", 5-Table1[[#This Row],[Safety_Rating2]]), "Unknown"), "Unknown")</f>
        <v>★★★★★</v>
      </c>
      <c r="Q1051" s="1">
        <v>5</v>
      </c>
      <c r="R1051">
        <v>15498</v>
      </c>
      <c r="S1051">
        <v>3</v>
      </c>
      <c r="T1051" s="7">
        <f t="shared" si="16"/>
        <v>727709674.86000001</v>
      </c>
      <c r="U1051" s="3">
        <f>Table1[[#This Row],[Range_km]]/Table1[[#This Row],[Battery_Capacity_kWh]]</f>
        <v>4.3400447427293063</v>
      </c>
      <c r="V1051" s="4">
        <f>Table1[[#This Row],[Price_USD]]/Table1[[#This Row],[Range_km]]</f>
        <v>242.03644329896906</v>
      </c>
      <c r="W1051" s="1" t="str">
        <f>_xlfn.IFS(Table1[[#This Row],[Price_USD]]&gt;80000,"Luxury", Table1[[#This Row],[Price_USD]]&gt;40000,"Premium",Table1[[#This Row],[Price_USD]]&lt;40000,"Budget")</f>
        <v>Premium</v>
      </c>
    </row>
    <row r="1052" spans="3:23" x14ac:dyDescent="0.35">
      <c r="C1052">
        <v>1051</v>
      </c>
      <c r="D1052" t="s">
        <v>20</v>
      </c>
      <c r="E1052" t="s">
        <v>151</v>
      </c>
      <c r="F1052">
        <v>2022</v>
      </c>
      <c r="G1052" t="s">
        <v>264</v>
      </c>
      <c r="H1052">
        <v>74.3</v>
      </c>
      <c r="I1052">
        <v>556</v>
      </c>
      <c r="J1052" t="s">
        <v>275</v>
      </c>
      <c r="K1052">
        <v>7.9</v>
      </c>
      <c r="L1052" s="5">
        <v>50869.75</v>
      </c>
      <c r="M1052" t="s">
        <v>318</v>
      </c>
      <c r="N1052" t="s">
        <v>353</v>
      </c>
      <c r="O1052" s="1">
        <v>5</v>
      </c>
      <c r="P1052" s="1" t="str">
        <f>IFERROR(IF(ISNUMBER(Table1[[#This Row],[Safety_Rating2]]), REPT("★", Table1[[#This Row],[Safety_Rating2]]) &amp; REPT("☆", 5-Table1[[#This Row],[Safety_Rating2]]), "Unknown"), "Unknown")</f>
        <v>★★★★☆</v>
      </c>
      <c r="Q1052" s="1">
        <v>4</v>
      </c>
      <c r="R1052">
        <v>19739</v>
      </c>
      <c r="S1052">
        <v>4</v>
      </c>
      <c r="T1052" s="7">
        <f t="shared" si="16"/>
        <v>1004117995.25</v>
      </c>
      <c r="U1052" s="3">
        <f>Table1[[#This Row],[Range_km]]/Table1[[#This Row],[Battery_Capacity_kWh]]</f>
        <v>7.4831763122476449</v>
      </c>
      <c r="V1052" s="4">
        <f>Table1[[#This Row],[Price_USD]]/Table1[[#This Row],[Range_km]]</f>
        <v>91.49235611510791</v>
      </c>
      <c r="W1052" s="1" t="str">
        <f>_xlfn.IFS(Table1[[#This Row],[Price_USD]]&gt;80000,"Luxury", Table1[[#This Row],[Price_USD]]&gt;40000,"Premium",Table1[[#This Row],[Price_USD]]&lt;40000,"Budget")</f>
        <v>Premium</v>
      </c>
    </row>
    <row r="1053" spans="3:23" x14ac:dyDescent="0.35">
      <c r="C1053">
        <v>1052</v>
      </c>
      <c r="D1053" t="s">
        <v>60</v>
      </c>
      <c r="E1053" t="s">
        <v>195</v>
      </c>
      <c r="F1053">
        <v>2023</v>
      </c>
      <c r="G1053" t="s">
        <v>260</v>
      </c>
      <c r="H1053">
        <v>105.4</v>
      </c>
      <c r="I1053">
        <v>387</v>
      </c>
      <c r="J1053" t="s">
        <v>275</v>
      </c>
      <c r="K1053">
        <v>10.1</v>
      </c>
      <c r="L1053" s="5">
        <v>147712.4</v>
      </c>
      <c r="M1053" t="s">
        <v>331</v>
      </c>
      <c r="N1053" t="s">
        <v>354</v>
      </c>
      <c r="O1053" s="1">
        <v>3</v>
      </c>
      <c r="P1053" s="1" t="str">
        <f>IFERROR(IF(ISNUMBER(Table1[[#This Row],[Safety_Rating2]]), REPT("★", Table1[[#This Row],[Safety_Rating2]]) &amp; REPT("☆", 5-Table1[[#This Row],[Safety_Rating2]]), "Unknown"), "Unknown")</f>
        <v>★★★☆☆</v>
      </c>
      <c r="Q1053" s="1">
        <v>3</v>
      </c>
      <c r="R1053">
        <v>18555</v>
      </c>
      <c r="S1053">
        <v>5</v>
      </c>
      <c r="T1053" s="7">
        <f t="shared" si="16"/>
        <v>2740803582</v>
      </c>
      <c r="U1053" s="3">
        <f>Table1[[#This Row],[Range_km]]/Table1[[#This Row],[Battery_Capacity_kWh]]</f>
        <v>3.671726755218216</v>
      </c>
      <c r="V1053" s="4">
        <f>Table1[[#This Row],[Price_USD]]/Table1[[#This Row],[Range_km]]</f>
        <v>381.68578811369508</v>
      </c>
      <c r="W1053" s="1" t="str">
        <f>_xlfn.IFS(Table1[[#This Row],[Price_USD]]&gt;80000,"Luxury", Table1[[#This Row],[Price_USD]]&gt;40000,"Premium",Table1[[#This Row],[Price_USD]]&lt;40000,"Budget")</f>
        <v>Luxury</v>
      </c>
    </row>
    <row r="1054" spans="3:23" x14ac:dyDescent="0.35">
      <c r="C1054">
        <v>1053</v>
      </c>
      <c r="D1054" t="s">
        <v>59</v>
      </c>
      <c r="E1054" t="s">
        <v>144</v>
      </c>
      <c r="F1054">
        <v>2015</v>
      </c>
      <c r="G1054" t="s">
        <v>254</v>
      </c>
      <c r="H1054">
        <v>124.6</v>
      </c>
      <c r="I1054">
        <v>501</v>
      </c>
      <c r="J1054" t="s">
        <v>265</v>
      </c>
      <c r="K1054">
        <v>5.2</v>
      </c>
      <c r="L1054" s="5">
        <v>121572.63</v>
      </c>
      <c r="M1054" t="s">
        <v>281</v>
      </c>
      <c r="N1054" t="s">
        <v>341</v>
      </c>
      <c r="O1054" s="1">
        <v>2</v>
      </c>
      <c r="P1054" s="1" t="str">
        <f>IFERROR(IF(ISNUMBER(Table1[[#This Row],[Safety_Rating2]]), REPT("★", Table1[[#This Row],[Safety_Rating2]]) &amp; REPT("☆", 5-Table1[[#This Row],[Safety_Rating2]]), "Unknown"), "Unknown")</f>
        <v>★★★★★</v>
      </c>
      <c r="Q1054" s="1">
        <v>5</v>
      </c>
      <c r="R1054">
        <v>12396</v>
      </c>
      <c r="S1054">
        <v>4</v>
      </c>
      <c r="T1054" s="7">
        <f t="shared" si="16"/>
        <v>1507014321.48</v>
      </c>
      <c r="U1054" s="3">
        <f>Table1[[#This Row],[Range_km]]/Table1[[#This Row],[Battery_Capacity_kWh]]</f>
        <v>4.0208667736757624</v>
      </c>
      <c r="V1054" s="4">
        <f>Table1[[#This Row],[Price_USD]]/Table1[[#This Row],[Range_km]]</f>
        <v>242.65994011976048</v>
      </c>
      <c r="W1054" s="1" t="str">
        <f>_xlfn.IFS(Table1[[#This Row],[Price_USD]]&gt;80000,"Luxury", Table1[[#This Row],[Price_USD]]&gt;40000,"Premium",Table1[[#This Row],[Price_USD]]&lt;40000,"Budget")</f>
        <v>Luxury</v>
      </c>
    </row>
    <row r="1055" spans="3:23" x14ac:dyDescent="0.35">
      <c r="C1055">
        <v>1054</v>
      </c>
      <c r="D1055" t="s">
        <v>39</v>
      </c>
      <c r="E1055" t="s">
        <v>175</v>
      </c>
      <c r="F1055">
        <v>2018</v>
      </c>
      <c r="G1055" t="s">
        <v>258</v>
      </c>
      <c r="H1055">
        <v>93</v>
      </c>
      <c r="I1055">
        <v>514</v>
      </c>
      <c r="J1055" t="s">
        <v>274</v>
      </c>
      <c r="K1055">
        <v>1.6</v>
      </c>
      <c r="L1055" s="5">
        <v>129673.7</v>
      </c>
      <c r="M1055" t="s">
        <v>327</v>
      </c>
      <c r="N1055" t="s">
        <v>343</v>
      </c>
      <c r="O1055" s="1">
        <v>2</v>
      </c>
      <c r="P1055" s="1" t="str">
        <f>IFERROR(IF(ISNUMBER(Table1[[#This Row],[Safety_Rating2]]), REPT("★", Table1[[#This Row],[Safety_Rating2]]) &amp; REPT("☆", 5-Table1[[#This Row],[Safety_Rating2]]), "Unknown"), "Unknown")</f>
        <v>★★★☆☆</v>
      </c>
      <c r="Q1055" s="1">
        <v>3</v>
      </c>
      <c r="R1055">
        <v>8255</v>
      </c>
      <c r="S1055">
        <v>3</v>
      </c>
      <c r="T1055" s="7">
        <f t="shared" si="16"/>
        <v>1070456393.5</v>
      </c>
      <c r="U1055" s="3">
        <f>Table1[[#This Row],[Range_km]]/Table1[[#This Row],[Battery_Capacity_kWh]]</f>
        <v>5.5268817204301079</v>
      </c>
      <c r="V1055" s="4">
        <f>Table1[[#This Row],[Price_USD]]/Table1[[#This Row],[Range_km]]</f>
        <v>252.28346303501945</v>
      </c>
      <c r="W1055" s="1" t="str">
        <f>_xlfn.IFS(Table1[[#This Row],[Price_USD]]&gt;80000,"Luxury", Table1[[#This Row],[Price_USD]]&gt;40000,"Premium",Table1[[#This Row],[Price_USD]]&lt;40000,"Budget")</f>
        <v>Luxury</v>
      </c>
    </row>
    <row r="1056" spans="3:23" x14ac:dyDescent="0.35">
      <c r="C1056">
        <v>1055</v>
      </c>
      <c r="D1056" t="s">
        <v>54</v>
      </c>
      <c r="E1056" t="s">
        <v>213</v>
      </c>
      <c r="F1056">
        <v>2021</v>
      </c>
      <c r="G1056" t="s">
        <v>254</v>
      </c>
      <c r="H1056">
        <v>39.4</v>
      </c>
      <c r="I1056">
        <v>400</v>
      </c>
      <c r="J1056" t="s">
        <v>273</v>
      </c>
      <c r="K1056">
        <v>10.3</v>
      </c>
      <c r="L1056" s="5">
        <v>62628.17</v>
      </c>
      <c r="M1056" t="s">
        <v>319</v>
      </c>
      <c r="N1056" t="s">
        <v>359</v>
      </c>
      <c r="O1056" s="1">
        <v>1</v>
      </c>
      <c r="P1056" s="1" t="str">
        <f>IFERROR(IF(ISNUMBER(Table1[[#This Row],[Safety_Rating2]]), REPT("★", Table1[[#This Row],[Safety_Rating2]]) &amp; REPT("☆", 5-Table1[[#This Row],[Safety_Rating2]]), "Unknown"), "Unknown")</f>
        <v>★★★☆☆</v>
      </c>
      <c r="Q1056" s="1">
        <v>3</v>
      </c>
      <c r="R1056">
        <v>16839</v>
      </c>
      <c r="S1056">
        <v>4</v>
      </c>
      <c r="T1056" s="7">
        <f t="shared" si="16"/>
        <v>1054595754.63</v>
      </c>
      <c r="U1056" s="3">
        <f>Table1[[#This Row],[Range_km]]/Table1[[#This Row],[Battery_Capacity_kWh]]</f>
        <v>10.152284263959391</v>
      </c>
      <c r="V1056" s="4">
        <f>Table1[[#This Row],[Price_USD]]/Table1[[#This Row],[Range_km]]</f>
        <v>156.570425</v>
      </c>
      <c r="W1056" s="1" t="str">
        <f>_xlfn.IFS(Table1[[#This Row],[Price_USD]]&gt;80000,"Luxury", Table1[[#This Row],[Price_USD]]&gt;40000,"Premium",Table1[[#This Row],[Price_USD]]&lt;40000,"Budget")</f>
        <v>Premium</v>
      </c>
    </row>
    <row r="1057" spans="3:23" x14ac:dyDescent="0.35">
      <c r="C1057">
        <v>1056</v>
      </c>
      <c r="D1057" t="s">
        <v>46</v>
      </c>
      <c r="E1057" t="s">
        <v>108</v>
      </c>
      <c r="F1057">
        <v>2021</v>
      </c>
      <c r="G1057" t="s">
        <v>256</v>
      </c>
      <c r="H1057">
        <v>149.80000000000001</v>
      </c>
      <c r="I1057">
        <v>159</v>
      </c>
      <c r="J1057" t="s">
        <v>269</v>
      </c>
      <c r="K1057">
        <v>6.3</v>
      </c>
      <c r="L1057" s="5">
        <v>39006.81</v>
      </c>
      <c r="M1057" t="s">
        <v>302</v>
      </c>
      <c r="N1057" t="s">
        <v>343</v>
      </c>
      <c r="O1057" s="1">
        <v>2</v>
      </c>
      <c r="P1057" s="1" t="str">
        <f>IFERROR(IF(ISNUMBER(Table1[[#This Row],[Safety_Rating2]]), REPT("★", Table1[[#This Row],[Safety_Rating2]]) &amp; REPT("☆", 5-Table1[[#This Row],[Safety_Rating2]]), "Unknown"), "Unknown")</f>
        <v>★★★☆☆</v>
      </c>
      <c r="Q1057" s="1">
        <v>3</v>
      </c>
      <c r="R1057">
        <v>1570</v>
      </c>
      <c r="S1057">
        <v>3</v>
      </c>
      <c r="T1057" s="7">
        <f t="shared" si="16"/>
        <v>61240691.699999996</v>
      </c>
      <c r="U1057" s="3">
        <f>Table1[[#This Row],[Range_km]]/Table1[[#This Row],[Battery_Capacity_kWh]]</f>
        <v>1.0614152202937248</v>
      </c>
      <c r="V1057" s="4">
        <f>Table1[[#This Row],[Price_USD]]/Table1[[#This Row],[Range_km]]</f>
        <v>245.32584905660377</v>
      </c>
      <c r="W1057" s="1" t="str">
        <f>_xlfn.IFS(Table1[[#This Row],[Price_USD]]&gt;80000,"Luxury", Table1[[#This Row],[Price_USD]]&gt;40000,"Premium",Table1[[#This Row],[Price_USD]]&lt;40000,"Budget")</f>
        <v>Budget</v>
      </c>
    </row>
    <row r="1058" spans="3:23" x14ac:dyDescent="0.35">
      <c r="C1058">
        <v>1057</v>
      </c>
      <c r="D1058" t="s">
        <v>18</v>
      </c>
      <c r="E1058" t="s">
        <v>164</v>
      </c>
      <c r="F1058">
        <v>2024</v>
      </c>
      <c r="G1058" t="s">
        <v>257</v>
      </c>
      <c r="H1058">
        <v>56.3</v>
      </c>
      <c r="I1058">
        <v>250</v>
      </c>
      <c r="J1058" t="s">
        <v>280</v>
      </c>
      <c r="K1058">
        <v>10.4</v>
      </c>
      <c r="L1058" s="5">
        <v>68567.13</v>
      </c>
      <c r="M1058" t="s">
        <v>284</v>
      </c>
      <c r="N1058" t="s">
        <v>367</v>
      </c>
      <c r="O1058" s="1">
        <v>5</v>
      </c>
      <c r="P1058" s="1" t="str">
        <f>IFERROR(IF(ISNUMBER(Table1[[#This Row],[Safety_Rating2]]), REPT("★", Table1[[#This Row],[Safety_Rating2]]) &amp; REPT("☆", 5-Table1[[#This Row],[Safety_Rating2]]), "Unknown"), "Unknown")</f>
        <v>★★★★☆</v>
      </c>
      <c r="Q1058" s="1">
        <v>4</v>
      </c>
      <c r="R1058">
        <v>13472</v>
      </c>
      <c r="S1058">
        <v>5</v>
      </c>
      <c r="T1058" s="7">
        <f t="shared" si="16"/>
        <v>923736375.36000001</v>
      </c>
      <c r="U1058" s="3">
        <f>Table1[[#This Row],[Range_km]]/Table1[[#This Row],[Battery_Capacity_kWh]]</f>
        <v>4.4404973357015987</v>
      </c>
      <c r="V1058" s="4">
        <f>Table1[[#This Row],[Price_USD]]/Table1[[#This Row],[Range_km]]</f>
        <v>274.26852000000002</v>
      </c>
      <c r="W1058" s="1" t="str">
        <f>_xlfn.IFS(Table1[[#This Row],[Price_USD]]&gt;80000,"Luxury", Table1[[#This Row],[Price_USD]]&gt;40000,"Premium",Table1[[#This Row],[Price_USD]]&lt;40000,"Budget")</f>
        <v>Premium</v>
      </c>
    </row>
    <row r="1059" spans="3:23" x14ac:dyDescent="0.35">
      <c r="C1059">
        <v>1058</v>
      </c>
      <c r="D1059" t="s">
        <v>44</v>
      </c>
      <c r="E1059" t="s">
        <v>130</v>
      </c>
      <c r="F1059">
        <v>2020</v>
      </c>
      <c r="G1059" t="s">
        <v>252</v>
      </c>
      <c r="H1059">
        <v>102.9</v>
      </c>
      <c r="I1059">
        <v>238</v>
      </c>
      <c r="J1059" t="s">
        <v>275</v>
      </c>
      <c r="K1059">
        <v>10.8</v>
      </c>
      <c r="L1059" s="5">
        <v>82877.95</v>
      </c>
      <c r="M1059" t="s">
        <v>309</v>
      </c>
      <c r="N1059" t="s">
        <v>375</v>
      </c>
      <c r="O1059" s="1">
        <v>0</v>
      </c>
      <c r="P1059" s="1" t="str">
        <f>IFERROR(IF(ISNUMBER(Table1[[#This Row],[Safety_Rating2]]), REPT("★", Table1[[#This Row],[Safety_Rating2]]) &amp; REPT("☆", 5-Table1[[#This Row],[Safety_Rating2]]), "Unknown"), "Unknown")</f>
        <v>★★★☆☆</v>
      </c>
      <c r="Q1059" s="1">
        <v>3</v>
      </c>
      <c r="R1059">
        <v>13212</v>
      </c>
      <c r="S1059">
        <v>4</v>
      </c>
      <c r="T1059" s="7">
        <f t="shared" si="16"/>
        <v>1094983475.3999999</v>
      </c>
      <c r="U1059" s="3">
        <f>Table1[[#This Row],[Range_km]]/Table1[[#This Row],[Battery_Capacity_kWh]]</f>
        <v>2.3129251700680271</v>
      </c>
      <c r="V1059" s="4">
        <f>Table1[[#This Row],[Price_USD]]/Table1[[#This Row],[Range_km]]</f>
        <v>348.22668067226891</v>
      </c>
      <c r="W1059" s="1" t="str">
        <f>_xlfn.IFS(Table1[[#This Row],[Price_USD]]&gt;80000,"Luxury", Table1[[#This Row],[Price_USD]]&gt;40000,"Premium",Table1[[#This Row],[Price_USD]]&lt;40000,"Budget")</f>
        <v>Luxury</v>
      </c>
    </row>
    <row r="1060" spans="3:23" x14ac:dyDescent="0.35">
      <c r="C1060">
        <v>1059</v>
      </c>
      <c r="D1060" t="s">
        <v>27</v>
      </c>
      <c r="E1060" t="s">
        <v>89</v>
      </c>
      <c r="F1060">
        <v>2024</v>
      </c>
      <c r="G1060" t="s">
        <v>260</v>
      </c>
      <c r="H1060">
        <v>64.8</v>
      </c>
      <c r="I1060">
        <v>384</v>
      </c>
      <c r="J1060" t="s">
        <v>280</v>
      </c>
      <c r="K1060">
        <v>9.1</v>
      </c>
      <c r="L1060" s="5">
        <v>89051.29</v>
      </c>
      <c r="M1060" t="s">
        <v>326</v>
      </c>
      <c r="N1060" t="s">
        <v>372</v>
      </c>
      <c r="O1060" s="1">
        <v>0</v>
      </c>
      <c r="P1060" s="1" t="str">
        <f>IFERROR(IF(ISNUMBER(Table1[[#This Row],[Safety_Rating2]]), REPT("★", Table1[[#This Row],[Safety_Rating2]]) &amp; REPT("☆", 5-Table1[[#This Row],[Safety_Rating2]]), "Unknown"), "Unknown")</f>
        <v>★★★★★</v>
      </c>
      <c r="Q1060" s="1">
        <v>5</v>
      </c>
      <c r="R1060">
        <v>2188</v>
      </c>
      <c r="S1060">
        <v>4</v>
      </c>
      <c r="T1060" s="7">
        <f t="shared" si="16"/>
        <v>194844222.51999998</v>
      </c>
      <c r="U1060" s="3">
        <f>Table1[[#This Row],[Range_km]]/Table1[[#This Row],[Battery_Capacity_kWh]]</f>
        <v>5.9259259259259265</v>
      </c>
      <c r="V1060" s="4">
        <f>Table1[[#This Row],[Price_USD]]/Table1[[#This Row],[Range_km]]</f>
        <v>231.90440104166666</v>
      </c>
      <c r="W1060" s="1" t="str">
        <f>_xlfn.IFS(Table1[[#This Row],[Price_USD]]&gt;80000,"Luxury", Table1[[#This Row],[Price_USD]]&gt;40000,"Premium",Table1[[#This Row],[Price_USD]]&lt;40000,"Budget")</f>
        <v>Luxury</v>
      </c>
    </row>
    <row r="1061" spans="3:23" x14ac:dyDescent="0.35">
      <c r="C1061">
        <v>1060</v>
      </c>
      <c r="D1061" t="s">
        <v>43</v>
      </c>
      <c r="E1061" t="s">
        <v>103</v>
      </c>
      <c r="F1061">
        <v>2023</v>
      </c>
      <c r="G1061" t="s">
        <v>257</v>
      </c>
      <c r="H1061">
        <v>89.4</v>
      </c>
      <c r="I1061">
        <v>134</v>
      </c>
      <c r="J1061" t="s">
        <v>277</v>
      </c>
      <c r="K1061">
        <v>2.8</v>
      </c>
      <c r="L1061" s="5">
        <v>84463.97</v>
      </c>
      <c r="M1061" t="s">
        <v>306</v>
      </c>
      <c r="N1061" t="s">
        <v>362</v>
      </c>
      <c r="O1061" s="1">
        <v>2</v>
      </c>
      <c r="P1061" s="1" t="str">
        <f>IFERROR(IF(ISNUMBER(Table1[[#This Row],[Safety_Rating2]]), REPT("★", Table1[[#This Row],[Safety_Rating2]]) &amp; REPT("☆", 5-Table1[[#This Row],[Safety_Rating2]]), "Unknown"), "Unknown")</f>
        <v>★★★☆☆</v>
      </c>
      <c r="Q1061" s="1">
        <v>3</v>
      </c>
      <c r="R1061">
        <v>11296</v>
      </c>
      <c r="S1061">
        <v>4</v>
      </c>
      <c r="T1061" s="7">
        <f t="shared" si="16"/>
        <v>954105005.12</v>
      </c>
      <c r="U1061" s="3">
        <f>Table1[[#This Row],[Range_km]]/Table1[[#This Row],[Battery_Capacity_kWh]]</f>
        <v>1.4988814317673378</v>
      </c>
      <c r="V1061" s="4">
        <f>Table1[[#This Row],[Price_USD]]/Table1[[#This Row],[Range_km]]</f>
        <v>630.32813432835826</v>
      </c>
      <c r="W1061" s="1" t="str">
        <f>_xlfn.IFS(Table1[[#This Row],[Price_USD]]&gt;80000,"Luxury", Table1[[#This Row],[Price_USD]]&gt;40000,"Premium",Table1[[#This Row],[Price_USD]]&lt;40000,"Budget")</f>
        <v>Luxury</v>
      </c>
    </row>
    <row r="1062" spans="3:23" x14ac:dyDescent="0.35">
      <c r="C1062">
        <v>1061</v>
      </c>
      <c r="D1062" t="s">
        <v>51</v>
      </c>
      <c r="E1062" t="s">
        <v>210</v>
      </c>
      <c r="F1062">
        <v>2023</v>
      </c>
      <c r="G1062" t="s">
        <v>255</v>
      </c>
      <c r="H1062">
        <v>30.3</v>
      </c>
      <c r="I1062">
        <v>105</v>
      </c>
      <c r="J1062" t="s">
        <v>277</v>
      </c>
      <c r="K1062">
        <v>10.3</v>
      </c>
      <c r="L1062" s="5">
        <v>137893.67000000001</v>
      </c>
      <c r="M1062" t="s">
        <v>314</v>
      </c>
      <c r="N1062" t="s">
        <v>349</v>
      </c>
      <c r="O1062" s="2" t="s">
        <v>376</v>
      </c>
      <c r="P1062" s="1" t="str">
        <f>IFERROR(IF(ISNUMBER(Table1[[#This Row],[Safety_Rating2]]), REPT("★", Table1[[#This Row],[Safety_Rating2]]) &amp; REPT("☆", 5-Table1[[#This Row],[Safety_Rating2]]), "Unknown"), "Unknown")</f>
        <v>★★★☆☆</v>
      </c>
      <c r="Q1062" s="1">
        <v>3</v>
      </c>
      <c r="R1062">
        <v>13824</v>
      </c>
      <c r="S1062">
        <v>3</v>
      </c>
      <c r="T1062" s="7">
        <f t="shared" si="16"/>
        <v>1906242094.0800002</v>
      </c>
      <c r="U1062" s="3">
        <f>Table1[[#This Row],[Range_km]]/Table1[[#This Row],[Battery_Capacity_kWh]]</f>
        <v>3.4653465346534653</v>
      </c>
      <c r="V1062" s="4">
        <f>Table1[[#This Row],[Price_USD]]/Table1[[#This Row],[Range_km]]</f>
        <v>1313.2730476190477</v>
      </c>
      <c r="W1062" s="1" t="str">
        <f>_xlfn.IFS(Table1[[#This Row],[Price_USD]]&gt;80000,"Luxury", Table1[[#This Row],[Price_USD]]&gt;40000,"Premium",Table1[[#This Row],[Price_USD]]&lt;40000,"Budget")</f>
        <v>Luxury</v>
      </c>
    </row>
    <row r="1063" spans="3:23" x14ac:dyDescent="0.35">
      <c r="C1063">
        <v>1062</v>
      </c>
      <c r="D1063" t="s">
        <v>62</v>
      </c>
      <c r="E1063" t="s">
        <v>152</v>
      </c>
      <c r="F1063">
        <v>2025</v>
      </c>
      <c r="G1063" t="s">
        <v>261</v>
      </c>
      <c r="H1063">
        <v>37.200000000000003</v>
      </c>
      <c r="I1063">
        <v>353</v>
      </c>
      <c r="J1063" t="s">
        <v>279</v>
      </c>
      <c r="K1063">
        <v>4.8</v>
      </c>
      <c r="L1063" s="5">
        <v>52846.46</v>
      </c>
      <c r="M1063" t="s">
        <v>312</v>
      </c>
      <c r="N1063" t="s">
        <v>348</v>
      </c>
      <c r="O1063" s="1">
        <v>4</v>
      </c>
      <c r="P1063" s="1" t="str">
        <f>IFERROR(IF(ISNUMBER(Table1[[#This Row],[Safety_Rating2]]), REPT("★", Table1[[#This Row],[Safety_Rating2]]) &amp; REPT("☆", 5-Table1[[#This Row],[Safety_Rating2]]), "Unknown"), "Unknown")</f>
        <v>★★★☆☆</v>
      </c>
      <c r="Q1063" s="1">
        <v>3</v>
      </c>
      <c r="R1063">
        <v>5527</v>
      </c>
      <c r="S1063">
        <v>5</v>
      </c>
      <c r="T1063" s="7">
        <f t="shared" si="16"/>
        <v>292082384.42000002</v>
      </c>
      <c r="U1063" s="3">
        <f>Table1[[#This Row],[Range_km]]/Table1[[#This Row],[Battery_Capacity_kWh]]</f>
        <v>9.4892473118279561</v>
      </c>
      <c r="V1063" s="4">
        <f>Table1[[#This Row],[Price_USD]]/Table1[[#This Row],[Range_km]]</f>
        <v>149.70668555240792</v>
      </c>
      <c r="W1063" s="1" t="str">
        <f>_xlfn.IFS(Table1[[#This Row],[Price_USD]]&gt;80000,"Luxury", Table1[[#This Row],[Price_USD]]&gt;40000,"Premium",Table1[[#This Row],[Price_USD]]&lt;40000,"Budget")</f>
        <v>Premium</v>
      </c>
    </row>
    <row r="1064" spans="3:23" x14ac:dyDescent="0.35">
      <c r="C1064">
        <v>1063</v>
      </c>
      <c r="D1064" t="s">
        <v>24</v>
      </c>
      <c r="E1064" t="s">
        <v>77</v>
      </c>
      <c r="F1064">
        <v>2017</v>
      </c>
      <c r="G1064" t="s">
        <v>251</v>
      </c>
      <c r="H1064">
        <v>71.400000000000006</v>
      </c>
      <c r="I1064">
        <v>361</v>
      </c>
      <c r="J1064" t="s">
        <v>267</v>
      </c>
      <c r="K1064">
        <v>11.7</v>
      </c>
      <c r="L1064" s="5">
        <v>41341.949999999997</v>
      </c>
      <c r="M1064" t="s">
        <v>288</v>
      </c>
      <c r="N1064" t="s">
        <v>375</v>
      </c>
      <c r="O1064" s="1">
        <v>1</v>
      </c>
      <c r="P1064" s="1" t="str">
        <f>IFERROR(IF(ISNUMBER(Table1[[#This Row],[Safety_Rating2]]), REPT("★", Table1[[#This Row],[Safety_Rating2]]) &amp; REPT("☆", 5-Table1[[#This Row],[Safety_Rating2]]), "Unknown"), "Unknown")</f>
        <v>★★★☆☆</v>
      </c>
      <c r="Q1064" s="1">
        <v>3</v>
      </c>
      <c r="R1064">
        <v>13053</v>
      </c>
      <c r="S1064">
        <v>4</v>
      </c>
      <c r="T1064" s="7">
        <f t="shared" si="16"/>
        <v>539636473.3499999</v>
      </c>
      <c r="U1064" s="3">
        <f>Table1[[#This Row],[Range_km]]/Table1[[#This Row],[Battery_Capacity_kWh]]</f>
        <v>5.0560224089635852</v>
      </c>
      <c r="V1064" s="4">
        <f>Table1[[#This Row],[Price_USD]]/Table1[[#This Row],[Range_km]]</f>
        <v>114.52063711911356</v>
      </c>
      <c r="W1064" s="1" t="str">
        <f>_xlfn.IFS(Table1[[#This Row],[Price_USD]]&gt;80000,"Luxury", Table1[[#This Row],[Price_USD]]&gt;40000,"Premium",Table1[[#This Row],[Price_USD]]&lt;40000,"Budget")</f>
        <v>Premium</v>
      </c>
    </row>
    <row r="1065" spans="3:23" x14ac:dyDescent="0.35">
      <c r="C1065">
        <v>1064</v>
      </c>
      <c r="D1065" t="s">
        <v>31</v>
      </c>
      <c r="E1065" t="s">
        <v>84</v>
      </c>
      <c r="F1065">
        <v>2017</v>
      </c>
      <c r="G1065" t="s">
        <v>255</v>
      </c>
      <c r="H1065">
        <v>80.2</v>
      </c>
      <c r="I1065">
        <v>504</v>
      </c>
      <c r="J1065" t="s">
        <v>271</v>
      </c>
      <c r="K1065">
        <v>8.1999999999999993</v>
      </c>
      <c r="L1065" s="5">
        <v>50438.18</v>
      </c>
      <c r="M1065" t="s">
        <v>325</v>
      </c>
      <c r="N1065" t="s">
        <v>348</v>
      </c>
      <c r="O1065" s="2" t="s">
        <v>376</v>
      </c>
      <c r="P1065" s="1" t="str">
        <f>IFERROR(IF(ISNUMBER(Table1[[#This Row],[Safety_Rating2]]), REPT("★", Table1[[#This Row],[Safety_Rating2]]) &amp; REPT("☆", 5-Table1[[#This Row],[Safety_Rating2]]), "Unknown"), "Unknown")</f>
        <v>Unknown</v>
      </c>
      <c r="Q1065" s="2" t="s">
        <v>376</v>
      </c>
      <c r="R1065">
        <v>16107</v>
      </c>
      <c r="S1065">
        <v>5</v>
      </c>
      <c r="T1065" s="7">
        <f t="shared" si="16"/>
        <v>812407765.25999999</v>
      </c>
      <c r="U1065" s="3">
        <f>Table1[[#This Row],[Range_km]]/Table1[[#This Row],[Battery_Capacity_kWh]]</f>
        <v>6.2842892768079794</v>
      </c>
      <c r="V1065" s="4">
        <f>Table1[[#This Row],[Price_USD]]/Table1[[#This Row],[Range_km]]</f>
        <v>100.07575396825396</v>
      </c>
      <c r="W1065" s="1" t="str">
        <f>_xlfn.IFS(Table1[[#This Row],[Price_USD]]&gt;80000,"Luxury", Table1[[#This Row],[Price_USD]]&gt;40000,"Premium",Table1[[#This Row],[Price_USD]]&lt;40000,"Budget")</f>
        <v>Premium</v>
      </c>
    </row>
    <row r="1066" spans="3:23" x14ac:dyDescent="0.35">
      <c r="C1066">
        <v>1065</v>
      </c>
      <c r="D1066" t="s">
        <v>31</v>
      </c>
      <c r="E1066" t="s">
        <v>84</v>
      </c>
      <c r="F1066">
        <v>2016</v>
      </c>
      <c r="G1066" t="s">
        <v>257</v>
      </c>
      <c r="H1066">
        <v>45.1</v>
      </c>
      <c r="I1066">
        <v>365</v>
      </c>
      <c r="J1066" t="s">
        <v>274</v>
      </c>
      <c r="K1066">
        <v>2.5</v>
      </c>
      <c r="L1066" s="5">
        <v>95535.01</v>
      </c>
      <c r="M1066" t="s">
        <v>333</v>
      </c>
      <c r="N1066" t="s">
        <v>373</v>
      </c>
      <c r="O1066" s="1">
        <v>5</v>
      </c>
      <c r="P1066" s="1" t="str">
        <f>IFERROR(IF(ISNUMBER(Table1[[#This Row],[Safety_Rating2]]), REPT("★", Table1[[#This Row],[Safety_Rating2]]) &amp; REPT("☆", 5-Table1[[#This Row],[Safety_Rating2]]), "Unknown"), "Unknown")</f>
        <v>★★★★☆</v>
      </c>
      <c r="Q1066" s="1">
        <v>4</v>
      </c>
      <c r="R1066">
        <v>7590</v>
      </c>
      <c r="S1066">
        <v>5</v>
      </c>
      <c r="T1066" s="7">
        <f t="shared" si="16"/>
        <v>725110725.89999998</v>
      </c>
      <c r="U1066" s="3">
        <f>Table1[[#This Row],[Range_km]]/Table1[[#This Row],[Battery_Capacity_kWh]]</f>
        <v>8.0931263858093132</v>
      </c>
      <c r="V1066" s="4">
        <f>Table1[[#This Row],[Price_USD]]/Table1[[#This Row],[Range_km]]</f>
        <v>261.73975342465752</v>
      </c>
      <c r="W1066" s="1" t="str">
        <f>_xlfn.IFS(Table1[[#This Row],[Price_USD]]&gt;80000,"Luxury", Table1[[#This Row],[Price_USD]]&gt;40000,"Premium",Table1[[#This Row],[Price_USD]]&lt;40000,"Budget")</f>
        <v>Luxury</v>
      </c>
    </row>
    <row r="1067" spans="3:23" x14ac:dyDescent="0.35">
      <c r="C1067">
        <v>1066</v>
      </c>
      <c r="D1067" t="s">
        <v>32</v>
      </c>
      <c r="E1067" t="s">
        <v>85</v>
      </c>
      <c r="F1067">
        <v>2023</v>
      </c>
      <c r="G1067" t="s">
        <v>260</v>
      </c>
      <c r="H1067">
        <v>90.7</v>
      </c>
      <c r="I1067">
        <v>263</v>
      </c>
      <c r="J1067" t="s">
        <v>274</v>
      </c>
      <c r="K1067">
        <v>0.8</v>
      </c>
      <c r="L1067" s="5">
        <v>57468.99</v>
      </c>
      <c r="M1067" t="s">
        <v>291</v>
      </c>
      <c r="N1067" t="s">
        <v>374</v>
      </c>
      <c r="O1067" s="1">
        <v>0</v>
      </c>
      <c r="P1067" s="1" t="str">
        <f>IFERROR(IF(ISNUMBER(Table1[[#This Row],[Safety_Rating2]]), REPT("★", Table1[[#This Row],[Safety_Rating2]]) &amp; REPT("☆", 5-Table1[[#This Row],[Safety_Rating2]]), "Unknown"), "Unknown")</f>
        <v>★★★★★</v>
      </c>
      <c r="Q1067" s="1">
        <v>5</v>
      </c>
      <c r="R1067">
        <v>14047</v>
      </c>
      <c r="S1067">
        <v>4</v>
      </c>
      <c r="T1067" s="7">
        <f t="shared" si="16"/>
        <v>807266902.52999997</v>
      </c>
      <c r="U1067" s="3">
        <f>Table1[[#This Row],[Range_km]]/Table1[[#This Row],[Battery_Capacity_kWh]]</f>
        <v>2.8996692392502754</v>
      </c>
      <c r="V1067" s="4">
        <f>Table1[[#This Row],[Price_USD]]/Table1[[#This Row],[Range_km]]</f>
        <v>218.51326996197719</v>
      </c>
      <c r="W1067" s="1" t="str">
        <f>_xlfn.IFS(Table1[[#This Row],[Price_USD]]&gt;80000,"Luxury", Table1[[#This Row],[Price_USD]]&gt;40000,"Premium",Table1[[#This Row],[Price_USD]]&lt;40000,"Budget")</f>
        <v>Premium</v>
      </c>
    </row>
    <row r="1068" spans="3:23" x14ac:dyDescent="0.35">
      <c r="C1068">
        <v>1067</v>
      </c>
      <c r="D1068" t="s">
        <v>33</v>
      </c>
      <c r="E1068" t="s">
        <v>88</v>
      </c>
      <c r="F1068">
        <v>2022</v>
      </c>
      <c r="G1068" t="s">
        <v>262</v>
      </c>
      <c r="H1068">
        <v>111</v>
      </c>
      <c r="I1068">
        <v>306</v>
      </c>
      <c r="J1068" t="s">
        <v>271</v>
      </c>
      <c r="K1068">
        <v>3.2</v>
      </c>
      <c r="L1068" s="5">
        <v>78610.16</v>
      </c>
      <c r="M1068" t="s">
        <v>311</v>
      </c>
      <c r="N1068" t="s">
        <v>341</v>
      </c>
      <c r="O1068" s="1">
        <v>0</v>
      </c>
      <c r="P1068" s="1" t="str">
        <f>IFERROR(IF(ISNUMBER(Table1[[#This Row],[Safety_Rating2]]), REPT("★", Table1[[#This Row],[Safety_Rating2]]) &amp; REPT("☆", 5-Table1[[#This Row],[Safety_Rating2]]), "Unknown"), "Unknown")</f>
        <v>Unknown</v>
      </c>
      <c r="Q1068" s="2" t="s">
        <v>376</v>
      </c>
      <c r="R1068">
        <v>17715</v>
      </c>
      <c r="S1068">
        <v>3</v>
      </c>
      <c r="T1068" s="7">
        <f t="shared" si="16"/>
        <v>1392578984.4000001</v>
      </c>
      <c r="U1068" s="3">
        <f>Table1[[#This Row],[Range_km]]/Table1[[#This Row],[Battery_Capacity_kWh]]</f>
        <v>2.7567567567567566</v>
      </c>
      <c r="V1068" s="4">
        <f>Table1[[#This Row],[Price_USD]]/Table1[[#This Row],[Range_km]]</f>
        <v>256.89594771241832</v>
      </c>
      <c r="W1068" s="1" t="str">
        <f>_xlfn.IFS(Table1[[#This Row],[Price_USD]]&gt;80000,"Luxury", Table1[[#This Row],[Price_USD]]&gt;40000,"Premium",Table1[[#This Row],[Price_USD]]&lt;40000,"Budget")</f>
        <v>Premium</v>
      </c>
    </row>
    <row r="1069" spans="3:23" x14ac:dyDescent="0.35">
      <c r="C1069">
        <v>1068</v>
      </c>
      <c r="D1069" t="s">
        <v>55</v>
      </c>
      <c r="E1069" t="s">
        <v>241</v>
      </c>
      <c r="F1069">
        <v>2017</v>
      </c>
      <c r="G1069" t="s">
        <v>252</v>
      </c>
      <c r="H1069">
        <v>101.8</v>
      </c>
      <c r="I1069">
        <v>267</v>
      </c>
      <c r="J1069" t="s">
        <v>276</v>
      </c>
      <c r="K1069">
        <v>1.5</v>
      </c>
      <c r="L1069" s="5">
        <v>77202.81</v>
      </c>
      <c r="M1069" t="s">
        <v>302</v>
      </c>
      <c r="N1069" t="s">
        <v>338</v>
      </c>
      <c r="O1069" s="2" t="s">
        <v>376</v>
      </c>
      <c r="P1069" s="1" t="str">
        <f>IFERROR(IF(ISNUMBER(Table1[[#This Row],[Safety_Rating2]]), REPT("★", Table1[[#This Row],[Safety_Rating2]]) &amp; REPT("☆", 5-Table1[[#This Row],[Safety_Rating2]]), "Unknown"), "Unknown")</f>
        <v>★★★☆☆</v>
      </c>
      <c r="Q1069" s="1">
        <v>3</v>
      </c>
      <c r="R1069">
        <v>8680</v>
      </c>
      <c r="S1069">
        <v>4</v>
      </c>
      <c r="T1069" s="7">
        <f t="shared" si="16"/>
        <v>670120390.79999995</v>
      </c>
      <c r="U1069" s="3">
        <f>Table1[[#This Row],[Range_km]]/Table1[[#This Row],[Battery_Capacity_kWh]]</f>
        <v>2.6227897838899805</v>
      </c>
      <c r="V1069" s="4">
        <f>Table1[[#This Row],[Price_USD]]/Table1[[#This Row],[Range_km]]</f>
        <v>289.14910112359547</v>
      </c>
      <c r="W1069" s="1" t="str">
        <f>_xlfn.IFS(Table1[[#This Row],[Price_USD]]&gt;80000,"Luxury", Table1[[#This Row],[Price_USD]]&gt;40000,"Premium",Table1[[#This Row],[Price_USD]]&lt;40000,"Budget")</f>
        <v>Premium</v>
      </c>
    </row>
    <row r="1070" spans="3:23" x14ac:dyDescent="0.35">
      <c r="C1070">
        <v>1069</v>
      </c>
      <c r="D1070" t="s">
        <v>65</v>
      </c>
      <c r="E1070" t="s">
        <v>173</v>
      </c>
      <c r="F1070">
        <v>2016</v>
      </c>
      <c r="G1070" t="s">
        <v>254</v>
      </c>
      <c r="H1070">
        <v>104.7</v>
      </c>
      <c r="I1070">
        <v>579</v>
      </c>
      <c r="J1070" t="s">
        <v>276</v>
      </c>
      <c r="K1070">
        <v>1.3</v>
      </c>
      <c r="L1070" s="5">
        <v>98474.19</v>
      </c>
      <c r="M1070" t="s">
        <v>307</v>
      </c>
      <c r="N1070" t="s">
        <v>368</v>
      </c>
      <c r="O1070" s="1">
        <v>3</v>
      </c>
      <c r="P1070" s="1" t="str">
        <f>IFERROR(IF(ISNUMBER(Table1[[#This Row],[Safety_Rating2]]), REPT("★", Table1[[#This Row],[Safety_Rating2]]) &amp; REPT("☆", 5-Table1[[#This Row],[Safety_Rating2]]), "Unknown"), "Unknown")</f>
        <v>★★★★★</v>
      </c>
      <c r="Q1070" s="1">
        <v>5</v>
      </c>
      <c r="R1070">
        <v>19353</v>
      </c>
      <c r="S1070">
        <v>5</v>
      </c>
      <c r="T1070" s="7">
        <f t="shared" si="16"/>
        <v>1905770999.0699999</v>
      </c>
      <c r="U1070" s="3">
        <f>Table1[[#This Row],[Range_km]]/Table1[[#This Row],[Battery_Capacity_kWh]]</f>
        <v>5.5300859598853869</v>
      </c>
      <c r="V1070" s="4">
        <f>Table1[[#This Row],[Price_USD]]/Table1[[#This Row],[Range_km]]</f>
        <v>170.07632124352332</v>
      </c>
      <c r="W1070" s="1" t="str">
        <f>_xlfn.IFS(Table1[[#This Row],[Price_USD]]&gt;80000,"Luxury", Table1[[#This Row],[Price_USD]]&gt;40000,"Premium",Table1[[#This Row],[Price_USD]]&lt;40000,"Budget")</f>
        <v>Luxury</v>
      </c>
    </row>
    <row r="1071" spans="3:23" x14ac:dyDescent="0.35">
      <c r="C1071">
        <v>1070</v>
      </c>
      <c r="D1071" t="s">
        <v>54</v>
      </c>
      <c r="E1071" t="s">
        <v>129</v>
      </c>
      <c r="F1071">
        <v>2019</v>
      </c>
      <c r="G1071" t="s">
        <v>252</v>
      </c>
      <c r="H1071">
        <v>75.900000000000006</v>
      </c>
      <c r="I1071">
        <v>411</v>
      </c>
      <c r="J1071" t="s">
        <v>273</v>
      </c>
      <c r="K1071">
        <v>9.5</v>
      </c>
      <c r="L1071" s="5">
        <v>134169.32</v>
      </c>
      <c r="M1071" t="s">
        <v>314</v>
      </c>
      <c r="N1071" t="s">
        <v>362</v>
      </c>
      <c r="O1071" s="1">
        <v>0</v>
      </c>
      <c r="P1071" s="1" t="str">
        <f>IFERROR(IF(ISNUMBER(Table1[[#This Row],[Safety_Rating2]]), REPT("★", Table1[[#This Row],[Safety_Rating2]]) &amp; REPT("☆", 5-Table1[[#This Row],[Safety_Rating2]]), "Unknown"), "Unknown")</f>
        <v>★★★★★</v>
      </c>
      <c r="Q1071" s="1">
        <v>5</v>
      </c>
      <c r="R1071">
        <v>7530</v>
      </c>
      <c r="S1071">
        <v>5</v>
      </c>
      <c r="T1071" s="7">
        <f t="shared" si="16"/>
        <v>1010294979.6</v>
      </c>
      <c r="U1071" s="3">
        <f>Table1[[#This Row],[Range_km]]/Table1[[#This Row],[Battery_Capacity_kWh]]</f>
        <v>5.4150197628458496</v>
      </c>
      <c r="V1071" s="4">
        <f>Table1[[#This Row],[Price_USD]]/Table1[[#This Row],[Range_km]]</f>
        <v>326.44603406326036</v>
      </c>
      <c r="W1071" s="1" t="str">
        <f>_xlfn.IFS(Table1[[#This Row],[Price_USD]]&gt;80000,"Luxury", Table1[[#This Row],[Price_USD]]&gt;40000,"Premium",Table1[[#This Row],[Price_USD]]&lt;40000,"Budget")</f>
        <v>Luxury</v>
      </c>
    </row>
    <row r="1072" spans="3:23" x14ac:dyDescent="0.35">
      <c r="C1072">
        <v>1071</v>
      </c>
      <c r="D1072" t="s">
        <v>31</v>
      </c>
      <c r="E1072" t="s">
        <v>178</v>
      </c>
      <c r="F1072">
        <v>2024</v>
      </c>
      <c r="G1072" t="s">
        <v>250</v>
      </c>
      <c r="H1072">
        <v>109.9</v>
      </c>
      <c r="I1072">
        <v>359</v>
      </c>
      <c r="J1072" t="s">
        <v>273</v>
      </c>
      <c r="K1072">
        <v>8</v>
      </c>
      <c r="L1072" s="5">
        <v>65776.47</v>
      </c>
      <c r="M1072" t="s">
        <v>309</v>
      </c>
      <c r="N1072" t="s">
        <v>342</v>
      </c>
      <c r="O1072" s="1">
        <v>4</v>
      </c>
      <c r="P1072" s="1" t="str">
        <f>IFERROR(IF(ISNUMBER(Table1[[#This Row],[Safety_Rating2]]), REPT("★", Table1[[#This Row],[Safety_Rating2]]) &amp; REPT("☆", 5-Table1[[#This Row],[Safety_Rating2]]), "Unknown"), "Unknown")</f>
        <v>★★★★★</v>
      </c>
      <c r="Q1072" s="1">
        <v>5</v>
      </c>
      <c r="R1072">
        <v>2752</v>
      </c>
      <c r="S1072">
        <v>4</v>
      </c>
      <c r="T1072" s="7">
        <f t="shared" si="16"/>
        <v>181016845.44</v>
      </c>
      <c r="U1072" s="3">
        <f>Table1[[#This Row],[Range_km]]/Table1[[#This Row],[Battery_Capacity_kWh]]</f>
        <v>3.2666060054595083</v>
      </c>
      <c r="V1072" s="4">
        <f>Table1[[#This Row],[Price_USD]]/Table1[[#This Row],[Range_km]]</f>
        <v>183.22136490250696</v>
      </c>
      <c r="W1072" s="1" t="str">
        <f>_xlfn.IFS(Table1[[#This Row],[Price_USD]]&gt;80000,"Luxury", Table1[[#This Row],[Price_USD]]&gt;40000,"Premium",Table1[[#This Row],[Price_USD]]&lt;40000,"Budget")</f>
        <v>Premium</v>
      </c>
    </row>
    <row r="1073" spans="3:23" x14ac:dyDescent="0.35">
      <c r="C1073">
        <v>1072</v>
      </c>
      <c r="D1073" t="s">
        <v>63</v>
      </c>
      <c r="E1073" t="s">
        <v>169</v>
      </c>
      <c r="F1073">
        <v>2025</v>
      </c>
      <c r="G1073" t="s">
        <v>254</v>
      </c>
      <c r="H1073">
        <v>86</v>
      </c>
      <c r="I1073">
        <v>592</v>
      </c>
      <c r="J1073" t="s">
        <v>267</v>
      </c>
      <c r="K1073">
        <v>8.5</v>
      </c>
      <c r="L1073" s="5">
        <v>82968.67</v>
      </c>
      <c r="M1073" t="s">
        <v>296</v>
      </c>
      <c r="N1073" t="s">
        <v>346</v>
      </c>
      <c r="O1073" s="1">
        <v>4</v>
      </c>
      <c r="P1073" s="1" t="str">
        <f>IFERROR(IF(ISNUMBER(Table1[[#This Row],[Safety_Rating2]]), REPT("★", Table1[[#This Row],[Safety_Rating2]]) &amp; REPT("☆", 5-Table1[[#This Row],[Safety_Rating2]]), "Unknown"), "Unknown")</f>
        <v>★★★☆☆</v>
      </c>
      <c r="Q1073" s="1">
        <v>3</v>
      </c>
      <c r="R1073">
        <v>17670</v>
      </c>
      <c r="S1073">
        <v>5</v>
      </c>
      <c r="T1073" s="7">
        <f t="shared" si="16"/>
        <v>1466056398.8999999</v>
      </c>
      <c r="U1073" s="3">
        <f>Table1[[#This Row],[Range_km]]/Table1[[#This Row],[Battery_Capacity_kWh]]</f>
        <v>6.8837209302325579</v>
      </c>
      <c r="V1073" s="4">
        <f>Table1[[#This Row],[Price_USD]]/Table1[[#This Row],[Range_km]]</f>
        <v>140.14978040540541</v>
      </c>
      <c r="W1073" s="1" t="str">
        <f>_xlfn.IFS(Table1[[#This Row],[Price_USD]]&gt;80000,"Luxury", Table1[[#This Row],[Price_USD]]&gt;40000,"Premium",Table1[[#This Row],[Price_USD]]&lt;40000,"Budget")</f>
        <v>Luxury</v>
      </c>
    </row>
    <row r="1074" spans="3:23" x14ac:dyDescent="0.35">
      <c r="C1074">
        <v>1073</v>
      </c>
      <c r="D1074" t="s">
        <v>37</v>
      </c>
      <c r="E1074" t="s">
        <v>157</v>
      </c>
      <c r="F1074">
        <v>2024</v>
      </c>
      <c r="G1074" t="s">
        <v>262</v>
      </c>
      <c r="H1074">
        <v>55.7</v>
      </c>
      <c r="I1074">
        <v>499</v>
      </c>
      <c r="J1074" t="s">
        <v>280</v>
      </c>
      <c r="K1074">
        <v>11.6</v>
      </c>
      <c r="L1074" s="5">
        <v>37617.730000000003</v>
      </c>
      <c r="M1074" t="s">
        <v>326</v>
      </c>
      <c r="N1074" t="s">
        <v>340</v>
      </c>
      <c r="O1074" s="1">
        <v>4</v>
      </c>
      <c r="P1074" s="1" t="str">
        <f>IFERROR(IF(ISNUMBER(Table1[[#This Row],[Safety_Rating2]]), REPT("★", Table1[[#This Row],[Safety_Rating2]]) &amp; REPT("☆", 5-Table1[[#This Row],[Safety_Rating2]]), "Unknown"), "Unknown")</f>
        <v>★★★★★</v>
      </c>
      <c r="Q1074" s="1">
        <v>5</v>
      </c>
      <c r="R1074">
        <v>18828</v>
      </c>
      <c r="S1074">
        <v>4</v>
      </c>
      <c r="T1074" s="7">
        <f t="shared" si="16"/>
        <v>708266620.44000006</v>
      </c>
      <c r="U1074" s="3">
        <f>Table1[[#This Row],[Range_km]]/Table1[[#This Row],[Battery_Capacity_kWh]]</f>
        <v>8.9587073608617587</v>
      </c>
      <c r="V1074" s="4">
        <f>Table1[[#This Row],[Price_USD]]/Table1[[#This Row],[Range_km]]</f>
        <v>75.386232464929861</v>
      </c>
      <c r="W1074" s="1" t="str">
        <f>_xlfn.IFS(Table1[[#This Row],[Price_USD]]&gt;80000,"Luxury", Table1[[#This Row],[Price_USD]]&gt;40000,"Premium",Table1[[#This Row],[Price_USD]]&lt;40000,"Budget")</f>
        <v>Budget</v>
      </c>
    </row>
    <row r="1075" spans="3:23" x14ac:dyDescent="0.35">
      <c r="C1075">
        <v>1074</v>
      </c>
      <c r="D1075" t="s">
        <v>42</v>
      </c>
      <c r="E1075" t="s">
        <v>159</v>
      </c>
      <c r="F1075">
        <v>2017</v>
      </c>
      <c r="G1075" t="s">
        <v>251</v>
      </c>
      <c r="H1075">
        <v>128.4</v>
      </c>
      <c r="I1075">
        <v>263</v>
      </c>
      <c r="J1075" t="s">
        <v>277</v>
      </c>
      <c r="K1075">
        <v>6.2</v>
      </c>
      <c r="L1075" s="5">
        <v>119971.74</v>
      </c>
      <c r="M1075" t="s">
        <v>295</v>
      </c>
      <c r="N1075" t="s">
        <v>351</v>
      </c>
      <c r="O1075" s="1">
        <v>4</v>
      </c>
      <c r="P1075" s="1" t="str">
        <f>IFERROR(IF(ISNUMBER(Table1[[#This Row],[Safety_Rating2]]), REPT("★", Table1[[#This Row],[Safety_Rating2]]) &amp; REPT("☆", 5-Table1[[#This Row],[Safety_Rating2]]), "Unknown"), "Unknown")</f>
        <v>★★★★★</v>
      </c>
      <c r="Q1075" s="1">
        <v>5</v>
      </c>
      <c r="R1075">
        <v>7781</v>
      </c>
      <c r="S1075">
        <v>4</v>
      </c>
      <c r="T1075" s="7">
        <f t="shared" si="16"/>
        <v>933500108.94000006</v>
      </c>
      <c r="U1075" s="3">
        <f>Table1[[#This Row],[Range_km]]/Table1[[#This Row],[Battery_Capacity_kWh]]</f>
        <v>2.0482866043613708</v>
      </c>
      <c r="V1075" s="4">
        <f>Table1[[#This Row],[Price_USD]]/Table1[[#This Row],[Range_km]]</f>
        <v>456.16631178707229</v>
      </c>
      <c r="W1075" s="1" t="str">
        <f>_xlfn.IFS(Table1[[#This Row],[Price_USD]]&gt;80000,"Luxury", Table1[[#This Row],[Price_USD]]&gt;40000,"Premium",Table1[[#This Row],[Price_USD]]&lt;40000,"Budget")</f>
        <v>Luxury</v>
      </c>
    </row>
    <row r="1076" spans="3:23" x14ac:dyDescent="0.35">
      <c r="C1076">
        <v>1075</v>
      </c>
      <c r="D1076" t="s">
        <v>28</v>
      </c>
      <c r="E1076" t="s">
        <v>81</v>
      </c>
      <c r="F1076">
        <v>2019</v>
      </c>
      <c r="G1076" t="s">
        <v>255</v>
      </c>
      <c r="H1076">
        <v>23.9</v>
      </c>
      <c r="I1076">
        <v>558</v>
      </c>
      <c r="J1076" t="s">
        <v>279</v>
      </c>
      <c r="K1076">
        <v>9.1999999999999993</v>
      </c>
      <c r="L1076" s="5">
        <v>76818.53</v>
      </c>
      <c r="M1076" t="s">
        <v>330</v>
      </c>
      <c r="N1076" t="s">
        <v>355</v>
      </c>
      <c r="O1076" s="1">
        <v>3</v>
      </c>
      <c r="P1076" s="1" t="str">
        <f>IFERROR(IF(ISNUMBER(Table1[[#This Row],[Safety_Rating2]]), REPT("★", Table1[[#This Row],[Safety_Rating2]]) &amp; REPT("☆", 5-Table1[[#This Row],[Safety_Rating2]]), "Unknown"), "Unknown")</f>
        <v>Unknown</v>
      </c>
      <c r="Q1076" s="2" t="s">
        <v>376</v>
      </c>
      <c r="R1076">
        <v>4090</v>
      </c>
      <c r="S1076">
        <v>3</v>
      </c>
      <c r="T1076" s="7">
        <f t="shared" si="16"/>
        <v>314187787.69999999</v>
      </c>
      <c r="U1076" s="3">
        <f>Table1[[#This Row],[Range_km]]/Table1[[#This Row],[Battery_Capacity_kWh]]</f>
        <v>23.347280334728033</v>
      </c>
      <c r="V1076" s="4">
        <f>Table1[[#This Row],[Price_USD]]/Table1[[#This Row],[Range_km]]</f>
        <v>137.66761648745521</v>
      </c>
      <c r="W1076" s="1" t="str">
        <f>_xlfn.IFS(Table1[[#This Row],[Price_USD]]&gt;80000,"Luxury", Table1[[#This Row],[Price_USD]]&gt;40000,"Premium",Table1[[#This Row],[Price_USD]]&lt;40000,"Budget")</f>
        <v>Premium</v>
      </c>
    </row>
    <row r="1077" spans="3:23" x14ac:dyDescent="0.35">
      <c r="C1077">
        <v>1076</v>
      </c>
      <c r="D1077" t="s">
        <v>38</v>
      </c>
      <c r="E1077" t="s">
        <v>155</v>
      </c>
      <c r="F1077">
        <v>2017</v>
      </c>
      <c r="G1077" t="s">
        <v>264</v>
      </c>
      <c r="H1077">
        <v>117</v>
      </c>
      <c r="I1077">
        <v>536</v>
      </c>
      <c r="J1077" t="s">
        <v>279</v>
      </c>
      <c r="K1077">
        <v>3.6</v>
      </c>
      <c r="L1077" s="5">
        <v>51906.720000000001</v>
      </c>
      <c r="M1077" t="s">
        <v>320</v>
      </c>
      <c r="N1077" t="s">
        <v>365</v>
      </c>
      <c r="O1077" s="1">
        <v>3</v>
      </c>
      <c r="P1077" s="1" t="str">
        <f>IFERROR(IF(ISNUMBER(Table1[[#This Row],[Safety_Rating2]]), REPT("★", Table1[[#This Row],[Safety_Rating2]]) &amp; REPT("☆", 5-Table1[[#This Row],[Safety_Rating2]]), "Unknown"), "Unknown")</f>
        <v>★★★★★</v>
      </c>
      <c r="Q1077" s="1">
        <v>5</v>
      </c>
      <c r="R1077">
        <v>9639</v>
      </c>
      <c r="S1077">
        <v>3</v>
      </c>
      <c r="T1077" s="7">
        <f t="shared" si="16"/>
        <v>500328874.07999998</v>
      </c>
      <c r="U1077" s="3">
        <f>Table1[[#This Row],[Range_km]]/Table1[[#This Row],[Battery_Capacity_kWh]]</f>
        <v>4.5811965811965809</v>
      </c>
      <c r="V1077" s="4">
        <f>Table1[[#This Row],[Price_USD]]/Table1[[#This Row],[Range_km]]</f>
        <v>96.840895522388067</v>
      </c>
      <c r="W1077" s="1" t="str">
        <f>_xlfn.IFS(Table1[[#This Row],[Price_USD]]&gt;80000,"Luxury", Table1[[#This Row],[Price_USD]]&gt;40000,"Premium",Table1[[#This Row],[Price_USD]]&lt;40000,"Budget")</f>
        <v>Premium</v>
      </c>
    </row>
    <row r="1078" spans="3:23" x14ac:dyDescent="0.35">
      <c r="C1078">
        <v>1077</v>
      </c>
      <c r="D1078" t="s">
        <v>16</v>
      </c>
      <c r="E1078" t="s">
        <v>69</v>
      </c>
      <c r="F1078">
        <v>2025</v>
      </c>
      <c r="G1078" t="s">
        <v>260</v>
      </c>
      <c r="H1078">
        <v>108.9</v>
      </c>
      <c r="I1078">
        <v>478</v>
      </c>
      <c r="J1078" t="s">
        <v>278</v>
      </c>
      <c r="K1078">
        <v>9.6</v>
      </c>
      <c r="L1078" s="5">
        <v>129637</v>
      </c>
      <c r="M1078" t="s">
        <v>299</v>
      </c>
      <c r="N1078" t="s">
        <v>343</v>
      </c>
      <c r="O1078" s="1">
        <v>4</v>
      </c>
      <c r="P1078" s="1" t="str">
        <f>IFERROR(IF(ISNUMBER(Table1[[#This Row],[Safety_Rating2]]), REPT("★", Table1[[#This Row],[Safety_Rating2]]) &amp; REPT("☆", 5-Table1[[#This Row],[Safety_Rating2]]), "Unknown"), "Unknown")</f>
        <v>★★★☆☆</v>
      </c>
      <c r="Q1078" s="1">
        <v>3</v>
      </c>
      <c r="R1078">
        <v>8543</v>
      </c>
      <c r="S1078">
        <v>3</v>
      </c>
      <c r="T1078" s="7">
        <f t="shared" si="16"/>
        <v>1107488891</v>
      </c>
      <c r="U1078" s="3">
        <f>Table1[[#This Row],[Range_km]]/Table1[[#This Row],[Battery_Capacity_kWh]]</f>
        <v>4.3893480257116622</v>
      </c>
      <c r="V1078" s="4">
        <f>Table1[[#This Row],[Price_USD]]/Table1[[#This Row],[Range_km]]</f>
        <v>271.20711297071131</v>
      </c>
      <c r="W1078" s="1" t="str">
        <f>_xlfn.IFS(Table1[[#This Row],[Price_USD]]&gt;80000,"Luxury", Table1[[#This Row],[Price_USD]]&gt;40000,"Premium",Table1[[#This Row],[Price_USD]]&lt;40000,"Budget")</f>
        <v>Luxury</v>
      </c>
    </row>
    <row r="1079" spans="3:23" x14ac:dyDescent="0.35">
      <c r="C1079">
        <v>1078</v>
      </c>
      <c r="D1079" t="s">
        <v>33</v>
      </c>
      <c r="E1079" t="s">
        <v>86</v>
      </c>
      <c r="F1079">
        <v>2020</v>
      </c>
      <c r="G1079" t="s">
        <v>260</v>
      </c>
      <c r="H1079">
        <v>89.3</v>
      </c>
      <c r="I1079">
        <v>272</v>
      </c>
      <c r="J1079" t="s">
        <v>271</v>
      </c>
      <c r="K1079">
        <v>2.5</v>
      </c>
      <c r="L1079" s="5">
        <v>143402.93</v>
      </c>
      <c r="M1079" t="s">
        <v>283</v>
      </c>
      <c r="N1079" t="s">
        <v>337</v>
      </c>
      <c r="O1079" s="1">
        <v>1</v>
      </c>
      <c r="P1079" s="1" t="str">
        <f>IFERROR(IF(ISNUMBER(Table1[[#This Row],[Safety_Rating2]]), REPT("★", Table1[[#This Row],[Safety_Rating2]]) &amp; REPT("☆", 5-Table1[[#This Row],[Safety_Rating2]]), "Unknown"), "Unknown")</f>
        <v>★★★★★</v>
      </c>
      <c r="Q1079" s="1">
        <v>5</v>
      </c>
      <c r="R1079">
        <v>7283</v>
      </c>
      <c r="S1079">
        <v>4</v>
      </c>
      <c r="T1079" s="7">
        <f t="shared" si="16"/>
        <v>1044403539.1899999</v>
      </c>
      <c r="U1079" s="3">
        <f>Table1[[#This Row],[Range_km]]/Table1[[#This Row],[Battery_Capacity_kWh]]</f>
        <v>3.045912653975364</v>
      </c>
      <c r="V1079" s="4">
        <f>Table1[[#This Row],[Price_USD]]/Table1[[#This Row],[Range_km]]</f>
        <v>527.21665441176469</v>
      </c>
      <c r="W1079" s="1" t="str">
        <f>_xlfn.IFS(Table1[[#This Row],[Price_USD]]&gt;80000,"Luxury", Table1[[#This Row],[Price_USD]]&gt;40000,"Premium",Table1[[#This Row],[Price_USD]]&lt;40000,"Budget")</f>
        <v>Luxury</v>
      </c>
    </row>
    <row r="1080" spans="3:23" x14ac:dyDescent="0.35">
      <c r="C1080">
        <v>1079</v>
      </c>
      <c r="D1080" t="s">
        <v>56</v>
      </c>
      <c r="E1080" t="s">
        <v>131</v>
      </c>
      <c r="F1080">
        <v>2025</v>
      </c>
      <c r="G1080" t="s">
        <v>261</v>
      </c>
      <c r="H1080">
        <v>33.299999999999997</v>
      </c>
      <c r="I1080">
        <v>540</v>
      </c>
      <c r="J1080" t="s">
        <v>272</v>
      </c>
      <c r="K1080">
        <v>6.9</v>
      </c>
      <c r="L1080" s="5">
        <v>76946.320000000007</v>
      </c>
      <c r="M1080" t="s">
        <v>310</v>
      </c>
      <c r="N1080" t="s">
        <v>359</v>
      </c>
      <c r="O1080" s="1">
        <v>3</v>
      </c>
      <c r="P1080" s="1" t="str">
        <f>IFERROR(IF(ISNUMBER(Table1[[#This Row],[Safety_Rating2]]), REPT("★", Table1[[#This Row],[Safety_Rating2]]) &amp; REPT("☆", 5-Table1[[#This Row],[Safety_Rating2]]), "Unknown"), "Unknown")</f>
        <v>★★★★★</v>
      </c>
      <c r="Q1080" s="1">
        <v>5</v>
      </c>
      <c r="R1080">
        <v>10629</v>
      </c>
      <c r="S1080">
        <v>3</v>
      </c>
      <c r="T1080" s="7">
        <f t="shared" si="16"/>
        <v>817862435.28000009</v>
      </c>
      <c r="U1080" s="3">
        <f>Table1[[#This Row],[Range_km]]/Table1[[#This Row],[Battery_Capacity_kWh]]</f>
        <v>16.216216216216218</v>
      </c>
      <c r="V1080" s="4">
        <f>Table1[[#This Row],[Price_USD]]/Table1[[#This Row],[Range_km]]</f>
        <v>142.49318518518521</v>
      </c>
      <c r="W1080" s="1" t="str">
        <f>_xlfn.IFS(Table1[[#This Row],[Price_USD]]&gt;80000,"Luxury", Table1[[#This Row],[Price_USD]]&gt;40000,"Premium",Table1[[#This Row],[Price_USD]]&lt;40000,"Budget")</f>
        <v>Premium</v>
      </c>
    </row>
    <row r="1081" spans="3:23" x14ac:dyDescent="0.35">
      <c r="C1081">
        <v>1080</v>
      </c>
      <c r="D1081" t="s">
        <v>45</v>
      </c>
      <c r="E1081" t="s">
        <v>120</v>
      </c>
      <c r="F1081">
        <v>2022</v>
      </c>
      <c r="G1081" t="s">
        <v>264</v>
      </c>
      <c r="H1081">
        <v>108.4</v>
      </c>
      <c r="I1081">
        <v>522</v>
      </c>
      <c r="J1081" t="s">
        <v>278</v>
      </c>
      <c r="K1081">
        <v>3.1</v>
      </c>
      <c r="L1081" s="5">
        <v>53299.14</v>
      </c>
      <c r="M1081" t="s">
        <v>326</v>
      </c>
      <c r="N1081" t="s">
        <v>355</v>
      </c>
      <c r="O1081" s="2" t="s">
        <v>376</v>
      </c>
      <c r="P1081" s="1" t="str">
        <f>IFERROR(IF(ISNUMBER(Table1[[#This Row],[Safety_Rating2]]), REPT("★", Table1[[#This Row],[Safety_Rating2]]) &amp; REPT("☆", 5-Table1[[#This Row],[Safety_Rating2]]), "Unknown"), "Unknown")</f>
        <v>★★★★★</v>
      </c>
      <c r="Q1081" s="1">
        <v>5</v>
      </c>
      <c r="R1081">
        <v>2441</v>
      </c>
      <c r="S1081">
        <v>3</v>
      </c>
      <c r="T1081" s="7">
        <f t="shared" si="16"/>
        <v>130103200.73999999</v>
      </c>
      <c r="U1081" s="3">
        <f>Table1[[#This Row],[Range_km]]/Table1[[#This Row],[Battery_Capacity_kWh]]</f>
        <v>4.8154981549815492</v>
      </c>
      <c r="V1081" s="4">
        <f>Table1[[#This Row],[Price_USD]]/Table1[[#This Row],[Range_km]]</f>
        <v>102.10563218390804</v>
      </c>
      <c r="W1081" s="1" t="str">
        <f>_xlfn.IFS(Table1[[#This Row],[Price_USD]]&gt;80000,"Luxury", Table1[[#This Row],[Price_USD]]&gt;40000,"Premium",Table1[[#This Row],[Price_USD]]&lt;40000,"Budget")</f>
        <v>Premium</v>
      </c>
    </row>
    <row r="1082" spans="3:23" x14ac:dyDescent="0.35">
      <c r="C1082">
        <v>1081</v>
      </c>
      <c r="D1082" t="s">
        <v>48</v>
      </c>
      <c r="E1082" t="s">
        <v>207</v>
      </c>
      <c r="F1082">
        <v>2022</v>
      </c>
      <c r="G1082" t="s">
        <v>260</v>
      </c>
      <c r="H1082">
        <v>26.1</v>
      </c>
      <c r="I1082">
        <v>367</v>
      </c>
      <c r="J1082" t="s">
        <v>270</v>
      </c>
      <c r="K1082">
        <v>7.2</v>
      </c>
      <c r="L1082" s="5">
        <v>62296.05</v>
      </c>
      <c r="M1082" t="s">
        <v>319</v>
      </c>
      <c r="N1082" t="s">
        <v>336</v>
      </c>
      <c r="O1082" s="1">
        <v>1</v>
      </c>
      <c r="P1082" s="1" t="str">
        <f>IFERROR(IF(ISNUMBER(Table1[[#This Row],[Safety_Rating2]]), REPT("★", Table1[[#This Row],[Safety_Rating2]]) &amp; REPT("☆", 5-Table1[[#This Row],[Safety_Rating2]]), "Unknown"), "Unknown")</f>
        <v>Unknown</v>
      </c>
      <c r="Q1082" s="2" t="s">
        <v>376</v>
      </c>
      <c r="R1082">
        <v>9622</v>
      </c>
      <c r="S1082">
        <v>4</v>
      </c>
      <c r="T1082" s="7">
        <f t="shared" si="16"/>
        <v>599412593.10000002</v>
      </c>
      <c r="U1082" s="3">
        <f>Table1[[#This Row],[Range_km]]/Table1[[#This Row],[Battery_Capacity_kWh]]</f>
        <v>14.061302681992336</v>
      </c>
      <c r="V1082" s="4">
        <f>Table1[[#This Row],[Price_USD]]/Table1[[#This Row],[Range_km]]</f>
        <v>169.7440054495913</v>
      </c>
      <c r="W1082" s="1" t="str">
        <f>_xlfn.IFS(Table1[[#This Row],[Price_USD]]&gt;80000,"Luxury", Table1[[#This Row],[Price_USD]]&gt;40000,"Premium",Table1[[#This Row],[Price_USD]]&lt;40000,"Budget")</f>
        <v>Premium</v>
      </c>
    </row>
    <row r="1083" spans="3:23" x14ac:dyDescent="0.35">
      <c r="C1083">
        <v>1082</v>
      </c>
      <c r="D1083" t="s">
        <v>51</v>
      </c>
      <c r="E1083" t="s">
        <v>156</v>
      </c>
      <c r="F1083">
        <v>2020</v>
      </c>
      <c r="G1083" t="s">
        <v>252</v>
      </c>
      <c r="H1083">
        <v>33.9</v>
      </c>
      <c r="I1083">
        <v>473</v>
      </c>
      <c r="J1083" t="s">
        <v>276</v>
      </c>
      <c r="K1083">
        <v>4.7</v>
      </c>
      <c r="L1083" s="5">
        <v>136331.87</v>
      </c>
      <c r="M1083" t="s">
        <v>331</v>
      </c>
      <c r="N1083" t="s">
        <v>367</v>
      </c>
      <c r="O1083" s="1">
        <v>4</v>
      </c>
      <c r="P1083" s="1" t="str">
        <f>IFERROR(IF(ISNUMBER(Table1[[#This Row],[Safety_Rating2]]), REPT("★", Table1[[#This Row],[Safety_Rating2]]) &amp; REPT("☆", 5-Table1[[#This Row],[Safety_Rating2]]), "Unknown"), "Unknown")</f>
        <v>★★★★☆</v>
      </c>
      <c r="Q1083" s="1">
        <v>4</v>
      </c>
      <c r="R1083">
        <v>10397</v>
      </c>
      <c r="S1083">
        <v>3</v>
      </c>
      <c r="T1083" s="7">
        <f t="shared" si="16"/>
        <v>1417442452.3899999</v>
      </c>
      <c r="U1083" s="3">
        <f>Table1[[#This Row],[Range_km]]/Table1[[#This Row],[Battery_Capacity_kWh]]</f>
        <v>13.952802359882007</v>
      </c>
      <c r="V1083" s="4">
        <f>Table1[[#This Row],[Price_USD]]/Table1[[#This Row],[Range_km]]</f>
        <v>288.22805496828749</v>
      </c>
      <c r="W1083" s="1" t="str">
        <f>_xlfn.IFS(Table1[[#This Row],[Price_USD]]&gt;80000,"Luxury", Table1[[#This Row],[Price_USD]]&gt;40000,"Premium",Table1[[#This Row],[Price_USD]]&lt;40000,"Budget")</f>
        <v>Luxury</v>
      </c>
    </row>
    <row r="1084" spans="3:23" x14ac:dyDescent="0.35">
      <c r="C1084">
        <v>1083</v>
      </c>
      <c r="D1084" t="s">
        <v>43</v>
      </c>
      <c r="E1084" t="s">
        <v>103</v>
      </c>
      <c r="F1084">
        <v>2017</v>
      </c>
      <c r="G1084" t="s">
        <v>250</v>
      </c>
      <c r="H1084">
        <v>132.4</v>
      </c>
      <c r="I1084">
        <v>510</v>
      </c>
      <c r="J1084" t="s">
        <v>272</v>
      </c>
      <c r="K1084">
        <v>3.8</v>
      </c>
      <c r="L1084" s="5">
        <v>122371.13</v>
      </c>
      <c r="M1084" t="s">
        <v>306</v>
      </c>
      <c r="N1084" t="s">
        <v>350</v>
      </c>
      <c r="O1084" s="1">
        <v>1</v>
      </c>
      <c r="P1084" s="1" t="str">
        <f>IFERROR(IF(ISNUMBER(Table1[[#This Row],[Safety_Rating2]]), REPT("★", Table1[[#This Row],[Safety_Rating2]]) &amp; REPT("☆", 5-Table1[[#This Row],[Safety_Rating2]]), "Unknown"), "Unknown")</f>
        <v>★★★☆☆</v>
      </c>
      <c r="Q1084" s="1">
        <v>3</v>
      </c>
      <c r="R1084">
        <v>19389</v>
      </c>
      <c r="S1084">
        <v>5</v>
      </c>
      <c r="T1084" s="7">
        <f t="shared" si="16"/>
        <v>2372653839.5700002</v>
      </c>
      <c r="U1084" s="3">
        <f>Table1[[#This Row],[Range_km]]/Table1[[#This Row],[Battery_Capacity_kWh]]</f>
        <v>3.8519637462235647</v>
      </c>
      <c r="V1084" s="4">
        <f>Table1[[#This Row],[Price_USD]]/Table1[[#This Row],[Range_km]]</f>
        <v>239.94339215686276</v>
      </c>
      <c r="W1084" s="1" t="str">
        <f>_xlfn.IFS(Table1[[#This Row],[Price_USD]]&gt;80000,"Luxury", Table1[[#This Row],[Price_USD]]&gt;40000,"Premium",Table1[[#This Row],[Price_USD]]&lt;40000,"Budget")</f>
        <v>Luxury</v>
      </c>
    </row>
    <row r="1085" spans="3:23" x14ac:dyDescent="0.35">
      <c r="C1085">
        <v>1084</v>
      </c>
      <c r="D1085" t="s">
        <v>48</v>
      </c>
      <c r="E1085" t="s">
        <v>207</v>
      </c>
      <c r="F1085">
        <v>2015</v>
      </c>
      <c r="G1085" t="s">
        <v>259</v>
      </c>
      <c r="H1085">
        <v>115.2</v>
      </c>
      <c r="I1085">
        <v>167</v>
      </c>
      <c r="J1085" t="s">
        <v>271</v>
      </c>
      <c r="K1085">
        <v>0.6</v>
      </c>
      <c r="L1085" s="5">
        <v>73318.39</v>
      </c>
      <c r="M1085" t="s">
        <v>298</v>
      </c>
      <c r="N1085" t="s">
        <v>371</v>
      </c>
      <c r="O1085" s="1">
        <v>2</v>
      </c>
      <c r="P1085" s="1" t="str">
        <f>IFERROR(IF(ISNUMBER(Table1[[#This Row],[Safety_Rating2]]), REPT("★", Table1[[#This Row],[Safety_Rating2]]) &amp; REPT("☆", 5-Table1[[#This Row],[Safety_Rating2]]), "Unknown"), "Unknown")</f>
        <v>★★★★☆</v>
      </c>
      <c r="Q1085" s="1">
        <v>4</v>
      </c>
      <c r="R1085">
        <v>18265</v>
      </c>
      <c r="S1085">
        <v>4</v>
      </c>
      <c r="T1085" s="7">
        <f t="shared" si="16"/>
        <v>1339160393.3499999</v>
      </c>
      <c r="U1085" s="3">
        <f>Table1[[#This Row],[Range_km]]/Table1[[#This Row],[Battery_Capacity_kWh]]</f>
        <v>1.4496527777777777</v>
      </c>
      <c r="V1085" s="4">
        <f>Table1[[#This Row],[Price_USD]]/Table1[[#This Row],[Range_km]]</f>
        <v>439.0322754491018</v>
      </c>
      <c r="W1085" s="1" t="str">
        <f>_xlfn.IFS(Table1[[#This Row],[Price_USD]]&gt;80000,"Luxury", Table1[[#This Row],[Price_USD]]&gt;40000,"Premium",Table1[[#This Row],[Price_USD]]&lt;40000,"Budget")</f>
        <v>Premium</v>
      </c>
    </row>
    <row r="1086" spans="3:23" x14ac:dyDescent="0.35">
      <c r="C1086">
        <v>1085</v>
      </c>
      <c r="D1086" t="s">
        <v>39</v>
      </c>
      <c r="E1086" t="s">
        <v>175</v>
      </c>
      <c r="F1086">
        <v>2020</v>
      </c>
      <c r="G1086" t="s">
        <v>251</v>
      </c>
      <c r="H1086">
        <v>120.5</v>
      </c>
      <c r="I1086">
        <v>359</v>
      </c>
      <c r="J1086" t="s">
        <v>274</v>
      </c>
      <c r="K1086">
        <v>9.6</v>
      </c>
      <c r="L1086" s="5">
        <v>83973.56</v>
      </c>
      <c r="M1086" t="s">
        <v>312</v>
      </c>
      <c r="N1086" t="s">
        <v>358</v>
      </c>
      <c r="O1086" s="1">
        <v>1</v>
      </c>
      <c r="P1086" s="1" t="str">
        <f>IFERROR(IF(ISNUMBER(Table1[[#This Row],[Safety_Rating2]]), REPT("★", Table1[[#This Row],[Safety_Rating2]]) &amp; REPT("☆", 5-Table1[[#This Row],[Safety_Rating2]]), "Unknown"), "Unknown")</f>
        <v>★★★★★</v>
      </c>
      <c r="Q1086" s="1">
        <v>5</v>
      </c>
      <c r="R1086">
        <v>11052</v>
      </c>
      <c r="S1086">
        <v>5</v>
      </c>
      <c r="T1086" s="7">
        <f t="shared" si="16"/>
        <v>928075785.12</v>
      </c>
      <c r="U1086" s="3">
        <f>Table1[[#This Row],[Range_km]]/Table1[[#This Row],[Battery_Capacity_kWh]]</f>
        <v>2.9792531120331951</v>
      </c>
      <c r="V1086" s="4">
        <f>Table1[[#This Row],[Price_USD]]/Table1[[#This Row],[Range_km]]</f>
        <v>233.90963788300834</v>
      </c>
      <c r="W1086" s="1" t="str">
        <f>_xlfn.IFS(Table1[[#This Row],[Price_USD]]&gt;80000,"Luxury", Table1[[#This Row],[Price_USD]]&gt;40000,"Premium",Table1[[#This Row],[Price_USD]]&lt;40000,"Budget")</f>
        <v>Luxury</v>
      </c>
    </row>
    <row r="1087" spans="3:23" x14ac:dyDescent="0.35">
      <c r="C1087">
        <v>1086</v>
      </c>
      <c r="D1087" t="s">
        <v>27</v>
      </c>
      <c r="E1087" t="s">
        <v>80</v>
      </c>
      <c r="F1087">
        <v>2023</v>
      </c>
      <c r="G1087" t="s">
        <v>257</v>
      </c>
      <c r="H1087">
        <v>64.099999999999994</v>
      </c>
      <c r="I1087">
        <v>401</v>
      </c>
      <c r="J1087" t="s">
        <v>274</v>
      </c>
      <c r="K1087">
        <v>11.6</v>
      </c>
      <c r="L1087" s="5">
        <v>125592.29</v>
      </c>
      <c r="M1087" t="s">
        <v>307</v>
      </c>
      <c r="N1087" t="s">
        <v>355</v>
      </c>
      <c r="O1087" s="1">
        <v>4</v>
      </c>
      <c r="P1087" s="1" t="str">
        <f>IFERROR(IF(ISNUMBER(Table1[[#This Row],[Safety_Rating2]]), REPT("★", Table1[[#This Row],[Safety_Rating2]]) &amp; REPT("☆", 5-Table1[[#This Row],[Safety_Rating2]]), "Unknown"), "Unknown")</f>
        <v>★★★☆☆</v>
      </c>
      <c r="Q1087" s="1">
        <v>3</v>
      </c>
      <c r="R1087">
        <v>2719</v>
      </c>
      <c r="S1087">
        <v>5</v>
      </c>
      <c r="T1087" s="7">
        <f t="shared" si="16"/>
        <v>341485436.50999999</v>
      </c>
      <c r="U1087" s="3">
        <f>Table1[[#This Row],[Range_km]]/Table1[[#This Row],[Battery_Capacity_kWh]]</f>
        <v>6.2558502340093609</v>
      </c>
      <c r="V1087" s="4">
        <f>Table1[[#This Row],[Price_USD]]/Table1[[#This Row],[Range_km]]</f>
        <v>313.1977306733167</v>
      </c>
      <c r="W1087" s="1" t="str">
        <f>_xlfn.IFS(Table1[[#This Row],[Price_USD]]&gt;80000,"Luxury", Table1[[#This Row],[Price_USD]]&gt;40000,"Premium",Table1[[#This Row],[Price_USD]]&lt;40000,"Budget")</f>
        <v>Luxury</v>
      </c>
    </row>
    <row r="1088" spans="3:23" x14ac:dyDescent="0.35">
      <c r="C1088">
        <v>1087</v>
      </c>
      <c r="D1088" t="s">
        <v>59</v>
      </c>
      <c r="E1088" t="s">
        <v>144</v>
      </c>
      <c r="F1088">
        <v>2015</v>
      </c>
      <c r="G1088" t="s">
        <v>260</v>
      </c>
      <c r="H1088">
        <v>141.19999999999999</v>
      </c>
      <c r="I1088">
        <v>103</v>
      </c>
      <c r="J1088" t="s">
        <v>267</v>
      </c>
      <c r="K1088">
        <v>1</v>
      </c>
      <c r="L1088" s="5">
        <v>126194.58</v>
      </c>
      <c r="M1088" t="s">
        <v>310</v>
      </c>
      <c r="N1088" t="s">
        <v>363</v>
      </c>
      <c r="O1088" s="1">
        <v>1</v>
      </c>
      <c r="P1088" s="1" t="str">
        <f>IFERROR(IF(ISNUMBER(Table1[[#This Row],[Safety_Rating2]]), REPT("★", Table1[[#This Row],[Safety_Rating2]]) &amp; REPT("☆", 5-Table1[[#This Row],[Safety_Rating2]]), "Unknown"), "Unknown")</f>
        <v>★★★★★</v>
      </c>
      <c r="Q1088" s="1">
        <v>5</v>
      </c>
      <c r="R1088">
        <v>3792</v>
      </c>
      <c r="S1088">
        <v>4</v>
      </c>
      <c r="T1088" s="7">
        <f t="shared" si="16"/>
        <v>478529847.36000001</v>
      </c>
      <c r="U1088" s="3">
        <f>Table1[[#This Row],[Range_km]]/Table1[[#This Row],[Battery_Capacity_kWh]]</f>
        <v>0.72946175637393773</v>
      </c>
      <c r="V1088" s="4">
        <f>Table1[[#This Row],[Price_USD]]/Table1[[#This Row],[Range_km]]</f>
        <v>1225.1900970873787</v>
      </c>
      <c r="W1088" s="1" t="str">
        <f>_xlfn.IFS(Table1[[#This Row],[Price_USD]]&gt;80000,"Luxury", Table1[[#This Row],[Price_USD]]&gt;40000,"Premium",Table1[[#This Row],[Price_USD]]&lt;40000,"Budget")</f>
        <v>Luxury</v>
      </c>
    </row>
    <row r="1089" spans="3:23" x14ac:dyDescent="0.35">
      <c r="C1089">
        <v>1088</v>
      </c>
      <c r="D1089" t="s">
        <v>24</v>
      </c>
      <c r="E1089" t="s">
        <v>77</v>
      </c>
      <c r="F1089">
        <v>2018</v>
      </c>
      <c r="G1089" t="s">
        <v>258</v>
      </c>
      <c r="H1089">
        <v>62.1</v>
      </c>
      <c r="I1089">
        <v>346</v>
      </c>
      <c r="J1089" t="s">
        <v>267</v>
      </c>
      <c r="K1089">
        <v>6.5</v>
      </c>
      <c r="L1089" s="5">
        <v>106010.14</v>
      </c>
      <c r="M1089" t="s">
        <v>317</v>
      </c>
      <c r="N1089" t="s">
        <v>339</v>
      </c>
      <c r="O1089" s="1">
        <v>5</v>
      </c>
      <c r="P1089" s="1" t="str">
        <f>IFERROR(IF(ISNUMBER(Table1[[#This Row],[Safety_Rating2]]), REPT("★", Table1[[#This Row],[Safety_Rating2]]) &amp; REPT("☆", 5-Table1[[#This Row],[Safety_Rating2]]), "Unknown"), "Unknown")</f>
        <v>★★★★★</v>
      </c>
      <c r="Q1089" s="1">
        <v>5</v>
      </c>
      <c r="R1089">
        <v>17196</v>
      </c>
      <c r="S1089">
        <v>5</v>
      </c>
      <c r="T1089" s="7">
        <f t="shared" si="16"/>
        <v>1822950367.4400001</v>
      </c>
      <c r="U1089" s="3">
        <f>Table1[[#This Row],[Range_km]]/Table1[[#This Row],[Battery_Capacity_kWh]]</f>
        <v>5.5716586151368759</v>
      </c>
      <c r="V1089" s="4">
        <f>Table1[[#This Row],[Price_USD]]/Table1[[#This Row],[Range_km]]</f>
        <v>306.38768786127167</v>
      </c>
      <c r="W1089" s="1" t="str">
        <f>_xlfn.IFS(Table1[[#This Row],[Price_USD]]&gt;80000,"Luxury", Table1[[#This Row],[Price_USD]]&gt;40000,"Premium",Table1[[#This Row],[Price_USD]]&lt;40000,"Budget")</f>
        <v>Luxury</v>
      </c>
    </row>
    <row r="1090" spans="3:23" x14ac:dyDescent="0.35">
      <c r="C1090">
        <v>1089</v>
      </c>
      <c r="D1090" t="s">
        <v>18</v>
      </c>
      <c r="E1090" t="s">
        <v>248</v>
      </c>
      <c r="F1090">
        <v>2024</v>
      </c>
      <c r="G1090" t="s">
        <v>259</v>
      </c>
      <c r="H1090">
        <v>149.4</v>
      </c>
      <c r="I1090">
        <v>351</v>
      </c>
      <c r="J1090" t="s">
        <v>265</v>
      </c>
      <c r="K1090">
        <v>6.2</v>
      </c>
      <c r="L1090" s="5">
        <v>132041.04</v>
      </c>
      <c r="M1090" t="s">
        <v>299</v>
      </c>
      <c r="N1090" t="s">
        <v>369</v>
      </c>
      <c r="O1090" s="1">
        <v>5</v>
      </c>
      <c r="P1090" s="1" t="str">
        <f>IFERROR(IF(ISNUMBER(Table1[[#This Row],[Safety_Rating2]]), REPT("★", Table1[[#This Row],[Safety_Rating2]]) &amp; REPT("☆", 5-Table1[[#This Row],[Safety_Rating2]]), "Unknown"), "Unknown")</f>
        <v>★★★★☆</v>
      </c>
      <c r="Q1090" s="1">
        <v>4</v>
      </c>
      <c r="R1090">
        <v>13542</v>
      </c>
      <c r="S1090">
        <v>3</v>
      </c>
      <c r="T1090" s="7">
        <f t="shared" ref="T1090:T1153" si="17">L1090*R1090</f>
        <v>1788099763.6800001</v>
      </c>
      <c r="U1090" s="3">
        <f>Table1[[#This Row],[Range_km]]/Table1[[#This Row],[Battery_Capacity_kWh]]</f>
        <v>2.3493975903614457</v>
      </c>
      <c r="V1090" s="4">
        <f>Table1[[#This Row],[Price_USD]]/Table1[[#This Row],[Range_km]]</f>
        <v>376.18529914529915</v>
      </c>
      <c r="W1090" s="1" t="str">
        <f>_xlfn.IFS(Table1[[#This Row],[Price_USD]]&gt;80000,"Luxury", Table1[[#This Row],[Price_USD]]&gt;40000,"Premium",Table1[[#This Row],[Price_USD]]&lt;40000,"Budget")</f>
        <v>Luxury</v>
      </c>
    </row>
    <row r="1091" spans="3:23" x14ac:dyDescent="0.35">
      <c r="C1091">
        <v>1090</v>
      </c>
      <c r="D1091" t="s">
        <v>67</v>
      </c>
      <c r="E1091" t="s">
        <v>208</v>
      </c>
      <c r="F1091">
        <v>2017</v>
      </c>
      <c r="G1091" t="s">
        <v>261</v>
      </c>
      <c r="H1091">
        <v>130</v>
      </c>
      <c r="I1091">
        <v>478</v>
      </c>
      <c r="J1091" t="s">
        <v>276</v>
      </c>
      <c r="K1091">
        <v>11.1</v>
      </c>
      <c r="L1091" s="5">
        <v>64549.59</v>
      </c>
      <c r="M1091" t="s">
        <v>324</v>
      </c>
      <c r="N1091" t="s">
        <v>356</v>
      </c>
      <c r="O1091" s="1">
        <v>1</v>
      </c>
      <c r="P1091" s="1" t="str">
        <f>IFERROR(IF(ISNUMBER(Table1[[#This Row],[Safety_Rating2]]), REPT("★", Table1[[#This Row],[Safety_Rating2]]) &amp; REPT("☆", 5-Table1[[#This Row],[Safety_Rating2]]), "Unknown"), "Unknown")</f>
        <v>★★★☆☆</v>
      </c>
      <c r="Q1091" s="1">
        <v>3</v>
      </c>
      <c r="R1091">
        <v>4381</v>
      </c>
      <c r="S1091">
        <v>3</v>
      </c>
      <c r="T1091" s="7">
        <f t="shared" si="17"/>
        <v>282791753.78999996</v>
      </c>
      <c r="U1091" s="3">
        <f>Table1[[#This Row],[Range_km]]/Table1[[#This Row],[Battery_Capacity_kWh]]</f>
        <v>3.6769230769230767</v>
      </c>
      <c r="V1091" s="4">
        <f>Table1[[#This Row],[Price_USD]]/Table1[[#This Row],[Range_km]]</f>
        <v>135.04098326359832</v>
      </c>
      <c r="W1091" s="1" t="str">
        <f>_xlfn.IFS(Table1[[#This Row],[Price_USD]]&gt;80000,"Luxury", Table1[[#This Row],[Price_USD]]&gt;40000,"Premium",Table1[[#This Row],[Price_USD]]&lt;40000,"Budget")</f>
        <v>Premium</v>
      </c>
    </row>
    <row r="1092" spans="3:23" x14ac:dyDescent="0.35">
      <c r="C1092">
        <v>1091</v>
      </c>
      <c r="D1092" t="s">
        <v>19</v>
      </c>
      <c r="E1092" t="s">
        <v>126</v>
      </c>
      <c r="F1092">
        <v>2018</v>
      </c>
      <c r="G1092" t="s">
        <v>259</v>
      </c>
      <c r="H1092">
        <v>38.6</v>
      </c>
      <c r="I1092">
        <v>530</v>
      </c>
      <c r="J1092" t="s">
        <v>275</v>
      </c>
      <c r="K1092">
        <v>7.7</v>
      </c>
      <c r="L1092" s="5">
        <v>104888.14</v>
      </c>
      <c r="M1092" t="s">
        <v>334</v>
      </c>
      <c r="N1092" t="s">
        <v>352</v>
      </c>
      <c r="O1092" s="1">
        <v>0</v>
      </c>
      <c r="P1092" s="1" t="str">
        <f>IFERROR(IF(ISNUMBER(Table1[[#This Row],[Safety_Rating2]]), REPT("★", Table1[[#This Row],[Safety_Rating2]]) &amp; REPT("☆", 5-Table1[[#This Row],[Safety_Rating2]]), "Unknown"), "Unknown")</f>
        <v>★★★★☆</v>
      </c>
      <c r="Q1092" s="1">
        <v>4</v>
      </c>
      <c r="R1092">
        <v>5247</v>
      </c>
      <c r="S1092">
        <v>3</v>
      </c>
      <c r="T1092" s="7">
        <f t="shared" si="17"/>
        <v>550348070.58000004</v>
      </c>
      <c r="U1092" s="3">
        <f>Table1[[#This Row],[Range_km]]/Table1[[#This Row],[Battery_Capacity_kWh]]</f>
        <v>13.730569948186528</v>
      </c>
      <c r="V1092" s="4">
        <f>Table1[[#This Row],[Price_USD]]/Table1[[#This Row],[Range_km]]</f>
        <v>197.90215094339624</v>
      </c>
      <c r="W1092" s="1" t="str">
        <f>_xlfn.IFS(Table1[[#This Row],[Price_USD]]&gt;80000,"Luxury", Table1[[#This Row],[Price_USD]]&gt;40000,"Premium",Table1[[#This Row],[Price_USD]]&lt;40000,"Budget")</f>
        <v>Luxury</v>
      </c>
    </row>
    <row r="1093" spans="3:23" x14ac:dyDescent="0.35">
      <c r="C1093">
        <v>1092</v>
      </c>
      <c r="D1093" t="s">
        <v>57</v>
      </c>
      <c r="E1093" t="s">
        <v>203</v>
      </c>
      <c r="F1093">
        <v>2020</v>
      </c>
      <c r="G1093" t="s">
        <v>258</v>
      </c>
      <c r="H1093">
        <v>89.2</v>
      </c>
      <c r="I1093">
        <v>492</v>
      </c>
      <c r="J1093" t="s">
        <v>271</v>
      </c>
      <c r="K1093">
        <v>5.0999999999999996</v>
      </c>
      <c r="L1093" s="5">
        <v>114740</v>
      </c>
      <c r="M1093" t="s">
        <v>302</v>
      </c>
      <c r="N1093" t="s">
        <v>340</v>
      </c>
      <c r="O1093" s="1">
        <v>1</v>
      </c>
      <c r="P1093" s="1" t="str">
        <f>IFERROR(IF(ISNUMBER(Table1[[#This Row],[Safety_Rating2]]), REPT("★", Table1[[#This Row],[Safety_Rating2]]) &amp; REPT("☆", 5-Table1[[#This Row],[Safety_Rating2]]), "Unknown"), "Unknown")</f>
        <v>★★★★☆</v>
      </c>
      <c r="Q1093" s="1">
        <v>4</v>
      </c>
      <c r="R1093">
        <v>8530</v>
      </c>
      <c r="S1093">
        <v>5</v>
      </c>
      <c r="T1093" s="7">
        <f t="shared" si="17"/>
        <v>978732200</v>
      </c>
      <c r="U1093" s="3">
        <f>Table1[[#This Row],[Range_km]]/Table1[[#This Row],[Battery_Capacity_kWh]]</f>
        <v>5.5156950672645735</v>
      </c>
      <c r="V1093" s="4">
        <f>Table1[[#This Row],[Price_USD]]/Table1[[#This Row],[Range_km]]</f>
        <v>233.21138211382114</v>
      </c>
      <c r="W1093" s="1" t="str">
        <f>_xlfn.IFS(Table1[[#This Row],[Price_USD]]&gt;80000,"Luxury", Table1[[#This Row],[Price_USD]]&gt;40000,"Premium",Table1[[#This Row],[Price_USD]]&lt;40000,"Budget")</f>
        <v>Luxury</v>
      </c>
    </row>
    <row r="1094" spans="3:23" x14ac:dyDescent="0.35">
      <c r="C1094">
        <v>1093</v>
      </c>
      <c r="D1094" t="s">
        <v>52</v>
      </c>
      <c r="E1094" t="s">
        <v>218</v>
      </c>
      <c r="F1094">
        <v>2025</v>
      </c>
      <c r="G1094" t="s">
        <v>263</v>
      </c>
      <c r="H1094">
        <v>82.9</v>
      </c>
      <c r="I1094">
        <v>294</v>
      </c>
      <c r="J1094" t="s">
        <v>265</v>
      </c>
      <c r="K1094">
        <v>10.4</v>
      </c>
      <c r="L1094" s="5">
        <v>143056.53</v>
      </c>
      <c r="M1094" t="s">
        <v>307</v>
      </c>
      <c r="N1094" t="s">
        <v>341</v>
      </c>
      <c r="O1094" s="1">
        <v>4</v>
      </c>
      <c r="P1094" s="1" t="str">
        <f>IFERROR(IF(ISNUMBER(Table1[[#This Row],[Safety_Rating2]]), REPT("★", Table1[[#This Row],[Safety_Rating2]]) &amp; REPT("☆", 5-Table1[[#This Row],[Safety_Rating2]]), "Unknown"), "Unknown")</f>
        <v>★★★★★</v>
      </c>
      <c r="Q1094" s="1">
        <v>5</v>
      </c>
      <c r="R1094">
        <v>14862</v>
      </c>
      <c r="S1094">
        <v>4</v>
      </c>
      <c r="T1094" s="7">
        <f t="shared" si="17"/>
        <v>2126106148.8599999</v>
      </c>
      <c r="U1094" s="3">
        <f>Table1[[#This Row],[Range_km]]/Table1[[#This Row],[Battery_Capacity_kWh]]</f>
        <v>3.5464414957780455</v>
      </c>
      <c r="V1094" s="4">
        <f>Table1[[#This Row],[Price_USD]]/Table1[[#This Row],[Range_km]]</f>
        <v>486.58683673469386</v>
      </c>
      <c r="W1094" s="1" t="str">
        <f>_xlfn.IFS(Table1[[#This Row],[Price_USD]]&gt;80000,"Luxury", Table1[[#This Row],[Price_USD]]&gt;40000,"Premium",Table1[[#This Row],[Price_USD]]&lt;40000,"Budget")</f>
        <v>Luxury</v>
      </c>
    </row>
    <row r="1095" spans="3:23" x14ac:dyDescent="0.35">
      <c r="C1095">
        <v>1094</v>
      </c>
      <c r="D1095" t="s">
        <v>27</v>
      </c>
      <c r="E1095" t="s">
        <v>187</v>
      </c>
      <c r="F1095">
        <v>2018</v>
      </c>
      <c r="G1095" t="s">
        <v>250</v>
      </c>
      <c r="H1095">
        <v>33.299999999999997</v>
      </c>
      <c r="I1095">
        <v>127</v>
      </c>
      <c r="J1095" t="s">
        <v>276</v>
      </c>
      <c r="K1095">
        <v>8.8000000000000007</v>
      </c>
      <c r="L1095" s="5">
        <v>145242.07</v>
      </c>
      <c r="M1095" t="s">
        <v>286</v>
      </c>
      <c r="N1095" t="s">
        <v>372</v>
      </c>
      <c r="O1095" s="1">
        <v>3</v>
      </c>
      <c r="P1095" s="1" t="str">
        <f>IFERROR(IF(ISNUMBER(Table1[[#This Row],[Safety_Rating2]]), REPT("★", Table1[[#This Row],[Safety_Rating2]]) &amp; REPT("☆", 5-Table1[[#This Row],[Safety_Rating2]]), "Unknown"), "Unknown")</f>
        <v>★★★★★</v>
      </c>
      <c r="Q1095" s="1">
        <v>5</v>
      </c>
      <c r="R1095">
        <v>7119</v>
      </c>
      <c r="S1095">
        <v>5</v>
      </c>
      <c r="T1095" s="7">
        <f t="shared" si="17"/>
        <v>1033978296.33</v>
      </c>
      <c r="U1095" s="3">
        <f>Table1[[#This Row],[Range_km]]/Table1[[#This Row],[Battery_Capacity_kWh]]</f>
        <v>3.8138138138138142</v>
      </c>
      <c r="V1095" s="4">
        <f>Table1[[#This Row],[Price_USD]]/Table1[[#This Row],[Range_km]]</f>
        <v>1143.6383464566929</v>
      </c>
      <c r="W1095" s="1" t="str">
        <f>_xlfn.IFS(Table1[[#This Row],[Price_USD]]&gt;80000,"Luxury", Table1[[#This Row],[Price_USD]]&gt;40000,"Premium",Table1[[#This Row],[Price_USD]]&lt;40000,"Budget")</f>
        <v>Luxury</v>
      </c>
    </row>
    <row r="1096" spans="3:23" x14ac:dyDescent="0.35">
      <c r="C1096">
        <v>1095</v>
      </c>
      <c r="D1096" t="s">
        <v>60</v>
      </c>
      <c r="E1096" t="s">
        <v>195</v>
      </c>
      <c r="F1096">
        <v>2015</v>
      </c>
      <c r="G1096" t="s">
        <v>261</v>
      </c>
      <c r="H1096">
        <v>43.6</v>
      </c>
      <c r="I1096">
        <v>179</v>
      </c>
      <c r="J1096" t="s">
        <v>277</v>
      </c>
      <c r="K1096">
        <v>9</v>
      </c>
      <c r="L1096" s="5">
        <v>135787.04999999999</v>
      </c>
      <c r="M1096" t="s">
        <v>313</v>
      </c>
      <c r="N1096" t="s">
        <v>369</v>
      </c>
      <c r="O1096" s="1">
        <v>5</v>
      </c>
      <c r="P1096" s="1" t="str">
        <f>IFERROR(IF(ISNUMBER(Table1[[#This Row],[Safety_Rating2]]), REPT("★", Table1[[#This Row],[Safety_Rating2]]) &amp; REPT("☆", 5-Table1[[#This Row],[Safety_Rating2]]), "Unknown"), "Unknown")</f>
        <v>Unknown</v>
      </c>
      <c r="Q1096" s="2" t="s">
        <v>376</v>
      </c>
      <c r="R1096">
        <v>9935</v>
      </c>
      <c r="S1096">
        <v>3</v>
      </c>
      <c r="T1096" s="7">
        <f t="shared" si="17"/>
        <v>1349044341.75</v>
      </c>
      <c r="U1096" s="3">
        <f>Table1[[#This Row],[Range_km]]/Table1[[#This Row],[Battery_Capacity_kWh]]</f>
        <v>4.1055045871559628</v>
      </c>
      <c r="V1096" s="4">
        <f>Table1[[#This Row],[Price_USD]]/Table1[[#This Row],[Range_km]]</f>
        <v>758.58687150837977</v>
      </c>
      <c r="W1096" s="1" t="str">
        <f>_xlfn.IFS(Table1[[#This Row],[Price_USD]]&gt;80000,"Luxury", Table1[[#This Row],[Price_USD]]&gt;40000,"Premium",Table1[[#This Row],[Price_USD]]&lt;40000,"Budget")</f>
        <v>Luxury</v>
      </c>
    </row>
    <row r="1097" spans="3:23" x14ac:dyDescent="0.35">
      <c r="C1097">
        <v>1096</v>
      </c>
      <c r="D1097" t="s">
        <v>17</v>
      </c>
      <c r="E1097" t="s">
        <v>70</v>
      </c>
      <c r="F1097">
        <v>2018</v>
      </c>
      <c r="G1097" t="s">
        <v>255</v>
      </c>
      <c r="H1097">
        <v>41.7</v>
      </c>
      <c r="I1097">
        <v>434</v>
      </c>
      <c r="J1097" t="s">
        <v>279</v>
      </c>
      <c r="K1097">
        <v>8.6</v>
      </c>
      <c r="L1097" s="5">
        <v>59342.54</v>
      </c>
      <c r="M1097" t="s">
        <v>290</v>
      </c>
      <c r="N1097" t="s">
        <v>351</v>
      </c>
      <c r="O1097" s="1">
        <v>4</v>
      </c>
      <c r="P1097" s="1" t="str">
        <f>IFERROR(IF(ISNUMBER(Table1[[#This Row],[Safety_Rating2]]), REPT("★", Table1[[#This Row],[Safety_Rating2]]) &amp; REPT("☆", 5-Table1[[#This Row],[Safety_Rating2]]), "Unknown"), "Unknown")</f>
        <v>★★★☆☆</v>
      </c>
      <c r="Q1097" s="1">
        <v>3</v>
      </c>
      <c r="R1097">
        <v>16026</v>
      </c>
      <c r="S1097">
        <v>5</v>
      </c>
      <c r="T1097" s="7">
        <f t="shared" si="17"/>
        <v>951023546.03999996</v>
      </c>
      <c r="U1097" s="3">
        <f>Table1[[#This Row],[Range_km]]/Table1[[#This Row],[Battery_Capacity_kWh]]</f>
        <v>10.40767386091127</v>
      </c>
      <c r="V1097" s="4">
        <f>Table1[[#This Row],[Price_USD]]/Table1[[#This Row],[Range_km]]</f>
        <v>136.73396313364054</v>
      </c>
      <c r="W1097" s="1" t="str">
        <f>_xlfn.IFS(Table1[[#This Row],[Price_USD]]&gt;80000,"Luxury", Table1[[#This Row],[Price_USD]]&gt;40000,"Premium",Table1[[#This Row],[Price_USD]]&lt;40000,"Budget")</f>
        <v>Premium</v>
      </c>
    </row>
    <row r="1098" spans="3:23" x14ac:dyDescent="0.35">
      <c r="C1098">
        <v>1097</v>
      </c>
      <c r="D1098" t="s">
        <v>60</v>
      </c>
      <c r="E1098" t="s">
        <v>204</v>
      </c>
      <c r="F1098">
        <v>2022</v>
      </c>
      <c r="G1098" t="s">
        <v>252</v>
      </c>
      <c r="H1098">
        <v>41</v>
      </c>
      <c r="I1098">
        <v>301</v>
      </c>
      <c r="J1098" t="s">
        <v>273</v>
      </c>
      <c r="K1098">
        <v>3.3</v>
      </c>
      <c r="L1098" s="5">
        <v>32347.24</v>
      </c>
      <c r="M1098" t="s">
        <v>323</v>
      </c>
      <c r="N1098" t="s">
        <v>364</v>
      </c>
      <c r="O1098" s="1">
        <v>4</v>
      </c>
      <c r="P1098" s="1" t="str">
        <f>IFERROR(IF(ISNUMBER(Table1[[#This Row],[Safety_Rating2]]), REPT("★", Table1[[#This Row],[Safety_Rating2]]) &amp; REPT("☆", 5-Table1[[#This Row],[Safety_Rating2]]), "Unknown"), "Unknown")</f>
        <v>★★★★★</v>
      </c>
      <c r="Q1098" s="1">
        <v>5</v>
      </c>
      <c r="R1098">
        <v>3816</v>
      </c>
      <c r="S1098">
        <v>3</v>
      </c>
      <c r="T1098" s="7">
        <f t="shared" si="17"/>
        <v>123437067.84</v>
      </c>
      <c r="U1098" s="3">
        <f>Table1[[#This Row],[Range_km]]/Table1[[#This Row],[Battery_Capacity_kWh]]</f>
        <v>7.3414634146341466</v>
      </c>
      <c r="V1098" s="4">
        <f>Table1[[#This Row],[Price_USD]]/Table1[[#This Row],[Range_km]]</f>
        <v>107.46591362126246</v>
      </c>
      <c r="W1098" s="1" t="str">
        <f>_xlfn.IFS(Table1[[#This Row],[Price_USD]]&gt;80000,"Luxury", Table1[[#This Row],[Price_USD]]&gt;40000,"Premium",Table1[[#This Row],[Price_USD]]&lt;40000,"Budget")</f>
        <v>Budget</v>
      </c>
    </row>
    <row r="1099" spans="3:23" x14ac:dyDescent="0.35">
      <c r="C1099">
        <v>1098</v>
      </c>
      <c r="D1099" t="s">
        <v>34</v>
      </c>
      <c r="E1099" t="s">
        <v>87</v>
      </c>
      <c r="F1099">
        <v>2024</v>
      </c>
      <c r="G1099" t="s">
        <v>262</v>
      </c>
      <c r="H1099">
        <v>20.3</v>
      </c>
      <c r="I1099">
        <v>392</v>
      </c>
      <c r="J1099" t="s">
        <v>276</v>
      </c>
      <c r="K1099">
        <v>5.6</v>
      </c>
      <c r="L1099" s="5">
        <v>49450.75</v>
      </c>
      <c r="M1099" t="s">
        <v>323</v>
      </c>
      <c r="N1099" t="s">
        <v>345</v>
      </c>
      <c r="O1099" s="1">
        <v>4</v>
      </c>
      <c r="P1099" s="1" t="str">
        <f>IFERROR(IF(ISNUMBER(Table1[[#This Row],[Safety_Rating2]]), REPT("★", Table1[[#This Row],[Safety_Rating2]]) &amp; REPT("☆", 5-Table1[[#This Row],[Safety_Rating2]]), "Unknown"), "Unknown")</f>
        <v>★★★★☆</v>
      </c>
      <c r="Q1099" s="1">
        <v>4</v>
      </c>
      <c r="R1099">
        <v>3686</v>
      </c>
      <c r="S1099">
        <v>3</v>
      </c>
      <c r="T1099" s="7">
        <f t="shared" si="17"/>
        <v>182275464.5</v>
      </c>
      <c r="U1099" s="3">
        <f>Table1[[#This Row],[Range_km]]/Table1[[#This Row],[Battery_Capacity_kWh]]</f>
        <v>19.310344827586206</v>
      </c>
      <c r="V1099" s="4">
        <f>Table1[[#This Row],[Price_USD]]/Table1[[#This Row],[Range_km]]</f>
        <v>126.14987244897959</v>
      </c>
      <c r="W1099" s="1" t="str">
        <f>_xlfn.IFS(Table1[[#This Row],[Price_USD]]&gt;80000,"Luxury", Table1[[#This Row],[Price_USD]]&gt;40000,"Premium",Table1[[#This Row],[Price_USD]]&lt;40000,"Budget")</f>
        <v>Premium</v>
      </c>
    </row>
    <row r="1100" spans="3:23" x14ac:dyDescent="0.35">
      <c r="C1100">
        <v>1099</v>
      </c>
      <c r="D1100" t="s">
        <v>66</v>
      </c>
      <c r="E1100" t="s">
        <v>186</v>
      </c>
      <c r="F1100">
        <v>2017</v>
      </c>
      <c r="G1100" t="s">
        <v>259</v>
      </c>
      <c r="H1100">
        <v>143.69999999999999</v>
      </c>
      <c r="I1100">
        <v>584</v>
      </c>
      <c r="J1100" t="s">
        <v>268</v>
      </c>
      <c r="K1100">
        <v>2</v>
      </c>
      <c r="L1100" s="5">
        <v>33369.410000000003</v>
      </c>
      <c r="M1100" t="s">
        <v>300</v>
      </c>
      <c r="N1100" t="s">
        <v>349</v>
      </c>
      <c r="O1100" s="2" t="s">
        <v>376</v>
      </c>
      <c r="P1100" s="1" t="str">
        <f>IFERROR(IF(ISNUMBER(Table1[[#This Row],[Safety_Rating2]]), REPT("★", Table1[[#This Row],[Safety_Rating2]]) &amp; REPT("☆", 5-Table1[[#This Row],[Safety_Rating2]]), "Unknown"), "Unknown")</f>
        <v>★★★★★</v>
      </c>
      <c r="Q1100" s="1">
        <v>5</v>
      </c>
      <c r="R1100">
        <v>1778</v>
      </c>
      <c r="S1100">
        <v>5</v>
      </c>
      <c r="T1100" s="7">
        <f t="shared" si="17"/>
        <v>59330810.980000004</v>
      </c>
      <c r="U1100" s="3">
        <f>Table1[[#This Row],[Range_km]]/Table1[[#This Row],[Battery_Capacity_kWh]]</f>
        <v>4.0640222686151706</v>
      </c>
      <c r="V1100" s="4">
        <f>Table1[[#This Row],[Price_USD]]/Table1[[#This Row],[Range_km]]</f>
        <v>57.139400684931516</v>
      </c>
      <c r="W1100" s="1" t="str">
        <f>_xlfn.IFS(Table1[[#This Row],[Price_USD]]&gt;80000,"Luxury", Table1[[#This Row],[Price_USD]]&gt;40000,"Premium",Table1[[#This Row],[Price_USD]]&lt;40000,"Budget")</f>
        <v>Budget</v>
      </c>
    </row>
    <row r="1101" spans="3:23" x14ac:dyDescent="0.35">
      <c r="C1101">
        <v>1100</v>
      </c>
      <c r="D1101" t="s">
        <v>36</v>
      </c>
      <c r="E1101" t="s">
        <v>101</v>
      </c>
      <c r="F1101">
        <v>2015</v>
      </c>
      <c r="G1101" t="s">
        <v>255</v>
      </c>
      <c r="H1101">
        <v>25.8</v>
      </c>
      <c r="I1101">
        <v>489</v>
      </c>
      <c r="J1101" t="s">
        <v>271</v>
      </c>
      <c r="K1101">
        <v>7.5</v>
      </c>
      <c r="L1101" s="5">
        <v>142767.23000000001</v>
      </c>
      <c r="M1101" t="s">
        <v>284</v>
      </c>
      <c r="N1101" t="s">
        <v>356</v>
      </c>
      <c r="O1101" s="1">
        <v>4</v>
      </c>
      <c r="P1101" s="1" t="str">
        <f>IFERROR(IF(ISNUMBER(Table1[[#This Row],[Safety_Rating2]]), REPT("★", Table1[[#This Row],[Safety_Rating2]]) &amp; REPT("☆", 5-Table1[[#This Row],[Safety_Rating2]]), "Unknown"), "Unknown")</f>
        <v>★★★★★</v>
      </c>
      <c r="Q1101" s="1">
        <v>5</v>
      </c>
      <c r="R1101">
        <v>12196</v>
      </c>
      <c r="S1101">
        <v>5</v>
      </c>
      <c r="T1101" s="7">
        <f t="shared" si="17"/>
        <v>1741189137.0800002</v>
      </c>
      <c r="U1101" s="3">
        <f>Table1[[#This Row],[Range_km]]/Table1[[#This Row],[Battery_Capacity_kWh]]</f>
        <v>18.953488372093023</v>
      </c>
      <c r="V1101" s="4">
        <f>Table1[[#This Row],[Price_USD]]/Table1[[#This Row],[Range_km]]</f>
        <v>291.95752556237221</v>
      </c>
      <c r="W1101" s="1" t="str">
        <f>_xlfn.IFS(Table1[[#This Row],[Price_USD]]&gt;80000,"Luxury", Table1[[#This Row],[Price_USD]]&gt;40000,"Premium",Table1[[#This Row],[Price_USD]]&lt;40000,"Budget")</f>
        <v>Luxury</v>
      </c>
    </row>
    <row r="1102" spans="3:23" x14ac:dyDescent="0.35">
      <c r="C1102">
        <v>1101</v>
      </c>
      <c r="D1102" t="s">
        <v>42</v>
      </c>
      <c r="E1102" t="s">
        <v>102</v>
      </c>
      <c r="F1102">
        <v>2017</v>
      </c>
      <c r="G1102" t="s">
        <v>252</v>
      </c>
      <c r="H1102">
        <v>102.9</v>
      </c>
      <c r="I1102">
        <v>301</v>
      </c>
      <c r="J1102" t="s">
        <v>267</v>
      </c>
      <c r="K1102">
        <v>9.6999999999999993</v>
      </c>
      <c r="L1102" s="5">
        <v>140705.69</v>
      </c>
      <c r="M1102" t="s">
        <v>295</v>
      </c>
      <c r="N1102" t="s">
        <v>350</v>
      </c>
      <c r="O1102" s="1">
        <v>2</v>
      </c>
      <c r="P1102" s="1" t="str">
        <f>IFERROR(IF(ISNUMBER(Table1[[#This Row],[Safety_Rating2]]), REPT("★", Table1[[#This Row],[Safety_Rating2]]) &amp; REPT("☆", 5-Table1[[#This Row],[Safety_Rating2]]), "Unknown"), "Unknown")</f>
        <v>★★★★☆</v>
      </c>
      <c r="Q1102" s="1">
        <v>4</v>
      </c>
      <c r="R1102">
        <v>2687</v>
      </c>
      <c r="S1102">
        <v>5</v>
      </c>
      <c r="T1102" s="7">
        <f t="shared" si="17"/>
        <v>378076189.03000003</v>
      </c>
      <c r="U1102" s="3">
        <f>Table1[[#This Row],[Range_km]]/Table1[[#This Row],[Battery_Capacity_kWh]]</f>
        <v>2.9251700680272106</v>
      </c>
      <c r="V1102" s="4">
        <f>Table1[[#This Row],[Price_USD]]/Table1[[#This Row],[Range_km]]</f>
        <v>467.46076411960132</v>
      </c>
      <c r="W1102" s="1" t="str">
        <f>_xlfn.IFS(Table1[[#This Row],[Price_USD]]&gt;80000,"Luxury", Table1[[#This Row],[Price_USD]]&gt;40000,"Premium",Table1[[#This Row],[Price_USD]]&lt;40000,"Budget")</f>
        <v>Luxury</v>
      </c>
    </row>
    <row r="1103" spans="3:23" x14ac:dyDescent="0.35">
      <c r="C1103">
        <v>1102</v>
      </c>
      <c r="D1103" t="s">
        <v>47</v>
      </c>
      <c r="E1103" t="s">
        <v>125</v>
      </c>
      <c r="F1103">
        <v>2020</v>
      </c>
      <c r="G1103" t="s">
        <v>256</v>
      </c>
      <c r="H1103">
        <v>79.8</v>
      </c>
      <c r="I1103">
        <v>277</v>
      </c>
      <c r="J1103" t="s">
        <v>276</v>
      </c>
      <c r="K1103">
        <v>11.5</v>
      </c>
      <c r="L1103" s="5">
        <v>134640.79</v>
      </c>
      <c r="M1103" t="s">
        <v>290</v>
      </c>
      <c r="N1103" t="s">
        <v>336</v>
      </c>
      <c r="O1103" s="2" t="s">
        <v>376</v>
      </c>
      <c r="P1103" s="1" t="str">
        <f>IFERROR(IF(ISNUMBER(Table1[[#This Row],[Safety_Rating2]]), REPT("★", Table1[[#This Row],[Safety_Rating2]]) &amp; REPT("☆", 5-Table1[[#This Row],[Safety_Rating2]]), "Unknown"), "Unknown")</f>
        <v>★★★★★</v>
      </c>
      <c r="Q1103" s="1">
        <v>5</v>
      </c>
      <c r="R1103">
        <v>19230</v>
      </c>
      <c r="S1103">
        <v>5</v>
      </c>
      <c r="T1103" s="7">
        <f t="shared" si="17"/>
        <v>2589142391.7000003</v>
      </c>
      <c r="U1103" s="3">
        <f>Table1[[#This Row],[Range_km]]/Table1[[#This Row],[Battery_Capacity_kWh]]</f>
        <v>3.4711779448621556</v>
      </c>
      <c r="V1103" s="4">
        <f>Table1[[#This Row],[Price_USD]]/Table1[[#This Row],[Range_km]]</f>
        <v>486.06783393501809</v>
      </c>
      <c r="W1103" s="1" t="str">
        <f>_xlfn.IFS(Table1[[#This Row],[Price_USD]]&gt;80000,"Luxury", Table1[[#This Row],[Price_USD]]&gt;40000,"Premium",Table1[[#This Row],[Price_USD]]&lt;40000,"Budget")</f>
        <v>Luxury</v>
      </c>
    </row>
    <row r="1104" spans="3:23" x14ac:dyDescent="0.35">
      <c r="C1104">
        <v>1103</v>
      </c>
      <c r="D1104" t="s">
        <v>63</v>
      </c>
      <c r="E1104" t="s">
        <v>150</v>
      </c>
      <c r="F1104">
        <v>2016</v>
      </c>
      <c r="G1104" t="s">
        <v>263</v>
      </c>
      <c r="H1104">
        <v>45.8</v>
      </c>
      <c r="I1104">
        <v>241</v>
      </c>
      <c r="J1104" t="s">
        <v>277</v>
      </c>
      <c r="K1104">
        <v>1.2</v>
      </c>
      <c r="L1104" s="5">
        <v>128789.9</v>
      </c>
      <c r="M1104" t="s">
        <v>282</v>
      </c>
      <c r="N1104" t="s">
        <v>368</v>
      </c>
      <c r="O1104" s="1">
        <v>3</v>
      </c>
      <c r="P1104" s="1" t="str">
        <f>IFERROR(IF(ISNUMBER(Table1[[#This Row],[Safety_Rating2]]), REPT("★", Table1[[#This Row],[Safety_Rating2]]) &amp; REPT("☆", 5-Table1[[#This Row],[Safety_Rating2]]), "Unknown"), "Unknown")</f>
        <v>★★★★☆</v>
      </c>
      <c r="Q1104" s="1">
        <v>4</v>
      </c>
      <c r="R1104">
        <v>3045</v>
      </c>
      <c r="S1104">
        <v>5</v>
      </c>
      <c r="T1104" s="7">
        <f t="shared" si="17"/>
        <v>392165245.5</v>
      </c>
      <c r="U1104" s="3">
        <f>Table1[[#This Row],[Range_km]]/Table1[[#This Row],[Battery_Capacity_kWh]]</f>
        <v>5.2620087336244543</v>
      </c>
      <c r="V1104" s="4">
        <f>Table1[[#This Row],[Price_USD]]/Table1[[#This Row],[Range_km]]</f>
        <v>534.39792531120327</v>
      </c>
      <c r="W1104" s="1" t="str">
        <f>_xlfn.IFS(Table1[[#This Row],[Price_USD]]&gt;80000,"Luxury", Table1[[#This Row],[Price_USD]]&gt;40000,"Premium",Table1[[#This Row],[Price_USD]]&lt;40000,"Budget")</f>
        <v>Luxury</v>
      </c>
    </row>
    <row r="1105" spans="3:23" x14ac:dyDescent="0.35">
      <c r="C1105">
        <v>1104</v>
      </c>
      <c r="D1105" t="s">
        <v>26</v>
      </c>
      <c r="E1105" t="s">
        <v>79</v>
      </c>
      <c r="F1105">
        <v>2021</v>
      </c>
      <c r="G1105" t="s">
        <v>258</v>
      </c>
      <c r="H1105">
        <v>102.3</v>
      </c>
      <c r="I1105">
        <v>474</v>
      </c>
      <c r="J1105" t="s">
        <v>265</v>
      </c>
      <c r="K1105">
        <v>1.8</v>
      </c>
      <c r="L1105" s="5">
        <v>48888.55</v>
      </c>
      <c r="M1105" t="s">
        <v>300</v>
      </c>
      <c r="N1105" t="s">
        <v>340</v>
      </c>
      <c r="O1105" s="1">
        <v>5</v>
      </c>
      <c r="P1105" s="1" t="str">
        <f>IFERROR(IF(ISNUMBER(Table1[[#This Row],[Safety_Rating2]]), REPT("★", Table1[[#This Row],[Safety_Rating2]]) &amp; REPT("☆", 5-Table1[[#This Row],[Safety_Rating2]]), "Unknown"), "Unknown")</f>
        <v>★★★★★</v>
      </c>
      <c r="Q1105" s="1">
        <v>5</v>
      </c>
      <c r="R1105">
        <v>2924</v>
      </c>
      <c r="S1105">
        <v>3</v>
      </c>
      <c r="T1105" s="7">
        <f t="shared" si="17"/>
        <v>142950120.20000002</v>
      </c>
      <c r="U1105" s="3">
        <f>Table1[[#This Row],[Range_km]]/Table1[[#This Row],[Battery_Capacity_kWh]]</f>
        <v>4.6334310850439886</v>
      </c>
      <c r="V1105" s="4">
        <f>Table1[[#This Row],[Price_USD]]/Table1[[#This Row],[Range_km]]</f>
        <v>103.14040084388186</v>
      </c>
      <c r="W1105" s="1" t="str">
        <f>_xlfn.IFS(Table1[[#This Row],[Price_USD]]&gt;80000,"Luxury", Table1[[#This Row],[Price_USD]]&gt;40000,"Premium",Table1[[#This Row],[Price_USD]]&lt;40000,"Budget")</f>
        <v>Premium</v>
      </c>
    </row>
    <row r="1106" spans="3:23" x14ac:dyDescent="0.35">
      <c r="C1106">
        <v>1105</v>
      </c>
      <c r="D1106" t="s">
        <v>26</v>
      </c>
      <c r="E1106" t="s">
        <v>79</v>
      </c>
      <c r="F1106">
        <v>2021</v>
      </c>
      <c r="G1106" t="s">
        <v>256</v>
      </c>
      <c r="H1106">
        <v>36.799999999999997</v>
      </c>
      <c r="I1106">
        <v>192</v>
      </c>
      <c r="J1106" t="s">
        <v>267</v>
      </c>
      <c r="K1106">
        <v>1.9</v>
      </c>
      <c r="L1106" s="5">
        <v>116600.48</v>
      </c>
      <c r="M1106" t="s">
        <v>312</v>
      </c>
      <c r="N1106" t="s">
        <v>362</v>
      </c>
      <c r="O1106" s="1">
        <v>5</v>
      </c>
      <c r="P1106" s="1" t="str">
        <f>IFERROR(IF(ISNUMBER(Table1[[#This Row],[Safety_Rating2]]), REPT("★", Table1[[#This Row],[Safety_Rating2]]) &amp; REPT("☆", 5-Table1[[#This Row],[Safety_Rating2]]), "Unknown"), "Unknown")</f>
        <v>★★★★☆</v>
      </c>
      <c r="Q1106" s="1">
        <v>4</v>
      </c>
      <c r="R1106">
        <v>8148</v>
      </c>
      <c r="S1106">
        <v>3</v>
      </c>
      <c r="T1106" s="7">
        <f t="shared" si="17"/>
        <v>950060711.03999996</v>
      </c>
      <c r="U1106" s="3">
        <f>Table1[[#This Row],[Range_km]]/Table1[[#This Row],[Battery_Capacity_kWh]]</f>
        <v>5.2173913043478262</v>
      </c>
      <c r="V1106" s="4">
        <f>Table1[[#This Row],[Price_USD]]/Table1[[#This Row],[Range_km]]</f>
        <v>607.29416666666668</v>
      </c>
      <c r="W1106" s="1" t="str">
        <f>_xlfn.IFS(Table1[[#This Row],[Price_USD]]&gt;80000,"Luxury", Table1[[#This Row],[Price_USD]]&gt;40000,"Premium",Table1[[#This Row],[Price_USD]]&lt;40000,"Budget")</f>
        <v>Luxury</v>
      </c>
    </row>
    <row r="1107" spans="3:23" x14ac:dyDescent="0.35">
      <c r="C1107">
        <v>1106</v>
      </c>
      <c r="D1107" t="s">
        <v>45</v>
      </c>
      <c r="E1107" t="s">
        <v>107</v>
      </c>
      <c r="F1107">
        <v>2015</v>
      </c>
      <c r="G1107" t="s">
        <v>263</v>
      </c>
      <c r="H1107">
        <v>94.3</v>
      </c>
      <c r="I1107">
        <v>320</v>
      </c>
      <c r="J1107" t="s">
        <v>269</v>
      </c>
      <c r="K1107">
        <v>4.4000000000000004</v>
      </c>
      <c r="L1107" s="5">
        <v>94337.82</v>
      </c>
      <c r="M1107" t="s">
        <v>302</v>
      </c>
      <c r="N1107" t="s">
        <v>346</v>
      </c>
      <c r="O1107" s="1">
        <v>5</v>
      </c>
      <c r="P1107" s="1" t="str">
        <f>IFERROR(IF(ISNUMBER(Table1[[#This Row],[Safety_Rating2]]), REPT("★", Table1[[#This Row],[Safety_Rating2]]) &amp; REPT("☆", 5-Table1[[#This Row],[Safety_Rating2]]), "Unknown"), "Unknown")</f>
        <v>★★★☆☆</v>
      </c>
      <c r="Q1107" s="1">
        <v>3</v>
      </c>
      <c r="R1107">
        <v>4903</v>
      </c>
      <c r="S1107">
        <v>4</v>
      </c>
      <c r="T1107" s="7">
        <f t="shared" si="17"/>
        <v>462538331.46000004</v>
      </c>
      <c r="U1107" s="3">
        <f>Table1[[#This Row],[Range_km]]/Table1[[#This Row],[Battery_Capacity_kWh]]</f>
        <v>3.3934252386002122</v>
      </c>
      <c r="V1107" s="4">
        <f>Table1[[#This Row],[Price_USD]]/Table1[[#This Row],[Range_km]]</f>
        <v>294.80568750000003</v>
      </c>
      <c r="W1107" s="1" t="str">
        <f>_xlfn.IFS(Table1[[#This Row],[Price_USD]]&gt;80000,"Luxury", Table1[[#This Row],[Price_USD]]&gt;40000,"Premium",Table1[[#This Row],[Price_USD]]&lt;40000,"Budget")</f>
        <v>Luxury</v>
      </c>
    </row>
    <row r="1108" spans="3:23" x14ac:dyDescent="0.35">
      <c r="C1108">
        <v>1107</v>
      </c>
      <c r="D1108" t="s">
        <v>37</v>
      </c>
      <c r="E1108" t="s">
        <v>157</v>
      </c>
      <c r="F1108">
        <v>2016</v>
      </c>
      <c r="G1108" t="s">
        <v>263</v>
      </c>
      <c r="H1108">
        <v>23</v>
      </c>
      <c r="I1108">
        <v>385</v>
      </c>
      <c r="J1108" t="s">
        <v>269</v>
      </c>
      <c r="K1108">
        <v>7.7</v>
      </c>
      <c r="L1108" s="5">
        <v>46873.35</v>
      </c>
      <c r="M1108" t="s">
        <v>323</v>
      </c>
      <c r="N1108" t="s">
        <v>354</v>
      </c>
      <c r="O1108" s="1">
        <v>2</v>
      </c>
      <c r="P1108" s="1" t="str">
        <f>IFERROR(IF(ISNUMBER(Table1[[#This Row],[Safety_Rating2]]), REPT("★", Table1[[#This Row],[Safety_Rating2]]) &amp; REPT("☆", 5-Table1[[#This Row],[Safety_Rating2]]), "Unknown"), "Unknown")</f>
        <v>★★★★☆</v>
      </c>
      <c r="Q1108" s="1">
        <v>4</v>
      </c>
      <c r="R1108">
        <v>12306</v>
      </c>
      <c r="S1108">
        <v>3</v>
      </c>
      <c r="T1108" s="7">
        <f t="shared" si="17"/>
        <v>576823445.10000002</v>
      </c>
      <c r="U1108" s="3">
        <f>Table1[[#This Row],[Range_km]]/Table1[[#This Row],[Battery_Capacity_kWh]]</f>
        <v>16.739130434782609</v>
      </c>
      <c r="V1108" s="4">
        <f>Table1[[#This Row],[Price_USD]]/Table1[[#This Row],[Range_km]]</f>
        <v>121.74896103896104</v>
      </c>
      <c r="W1108" s="1" t="str">
        <f>_xlfn.IFS(Table1[[#This Row],[Price_USD]]&gt;80000,"Luxury", Table1[[#This Row],[Price_USD]]&gt;40000,"Premium",Table1[[#This Row],[Price_USD]]&lt;40000,"Budget")</f>
        <v>Premium</v>
      </c>
    </row>
    <row r="1109" spans="3:23" x14ac:dyDescent="0.35">
      <c r="C1109">
        <v>1108</v>
      </c>
      <c r="D1109" t="s">
        <v>43</v>
      </c>
      <c r="E1109" t="s">
        <v>171</v>
      </c>
      <c r="F1109">
        <v>2020</v>
      </c>
      <c r="G1109" t="s">
        <v>261</v>
      </c>
      <c r="H1109">
        <v>113.8</v>
      </c>
      <c r="I1109">
        <v>529</v>
      </c>
      <c r="J1109" t="s">
        <v>280</v>
      </c>
      <c r="K1109">
        <v>9.8000000000000007</v>
      </c>
      <c r="L1109" s="5">
        <v>118317.99</v>
      </c>
      <c r="M1109" t="s">
        <v>282</v>
      </c>
      <c r="N1109" t="s">
        <v>357</v>
      </c>
      <c r="O1109" s="1">
        <v>4</v>
      </c>
      <c r="P1109" s="1" t="str">
        <f>IFERROR(IF(ISNUMBER(Table1[[#This Row],[Safety_Rating2]]), REPT("★", Table1[[#This Row],[Safety_Rating2]]) &amp; REPT("☆", 5-Table1[[#This Row],[Safety_Rating2]]), "Unknown"), "Unknown")</f>
        <v>★★★★★</v>
      </c>
      <c r="Q1109" s="1">
        <v>5</v>
      </c>
      <c r="R1109">
        <v>19118</v>
      </c>
      <c r="S1109">
        <v>4</v>
      </c>
      <c r="T1109" s="7">
        <f t="shared" si="17"/>
        <v>2262003332.8200002</v>
      </c>
      <c r="U1109" s="3">
        <f>Table1[[#This Row],[Range_km]]/Table1[[#This Row],[Battery_Capacity_kWh]]</f>
        <v>4.6485061511423549</v>
      </c>
      <c r="V1109" s="4">
        <f>Table1[[#This Row],[Price_USD]]/Table1[[#This Row],[Range_km]]</f>
        <v>223.66349716446126</v>
      </c>
      <c r="W1109" s="1" t="str">
        <f>_xlfn.IFS(Table1[[#This Row],[Price_USD]]&gt;80000,"Luxury", Table1[[#This Row],[Price_USD]]&gt;40000,"Premium",Table1[[#This Row],[Price_USD]]&lt;40000,"Budget")</f>
        <v>Luxury</v>
      </c>
    </row>
    <row r="1110" spans="3:23" x14ac:dyDescent="0.35">
      <c r="C1110">
        <v>1109</v>
      </c>
      <c r="D1110" t="s">
        <v>62</v>
      </c>
      <c r="E1110" t="s">
        <v>183</v>
      </c>
      <c r="F1110">
        <v>2016</v>
      </c>
      <c r="G1110" t="s">
        <v>252</v>
      </c>
      <c r="H1110">
        <v>146</v>
      </c>
      <c r="I1110">
        <v>160</v>
      </c>
      <c r="J1110" t="s">
        <v>265</v>
      </c>
      <c r="K1110">
        <v>3.7</v>
      </c>
      <c r="L1110" s="5">
        <v>80863.45</v>
      </c>
      <c r="M1110" t="s">
        <v>296</v>
      </c>
      <c r="N1110" t="s">
        <v>339</v>
      </c>
      <c r="O1110" s="1">
        <v>2</v>
      </c>
      <c r="P1110" s="1" t="str">
        <f>IFERROR(IF(ISNUMBER(Table1[[#This Row],[Safety_Rating2]]), REPT("★", Table1[[#This Row],[Safety_Rating2]]) &amp; REPT("☆", 5-Table1[[#This Row],[Safety_Rating2]]), "Unknown"), "Unknown")</f>
        <v>★★★☆☆</v>
      </c>
      <c r="Q1110" s="1">
        <v>3</v>
      </c>
      <c r="R1110">
        <v>6947</v>
      </c>
      <c r="S1110">
        <v>3</v>
      </c>
      <c r="T1110" s="7">
        <f t="shared" si="17"/>
        <v>561758387.14999998</v>
      </c>
      <c r="U1110" s="3">
        <f>Table1[[#This Row],[Range_km]]/Table1[[#This Row],[Battery_Capacity_kWh]]</f>
        <v>1.095890410958904</v>
      </c>
      <c r="V1110" s="4">
        <f>Table1[[#This Row],[Price_USD]]/Table1[[#This Row],[Range_km]]</f>
        <v>505.39656249999996</v>
      </c>
      <c r="W1110" s="1" t="str">
        <f>_xlfn.IFS(Table1[[#This Row],[Price_USD]]&gt;80000,"Luxury", Table1[[#This Row],[Price_USD]]&gt;40000,"Premium",Table1[[#This Row],[Price_USD]]&lt;40000,"Budget")</f>
        <v>Luxury</v>
      </c>
    </row>
    <row r="1111" spans="3:23" x14ac:dyDescent="0.35">
      <c r="C1111">
        <v>1110</v>
      </c>
      <c r="D1111" t="s">
        <v>50</v>
      </c>
      <c r="E1111" t="s">
        <v>182</v>
      </c>
      <c r="F1111">
        <v>2017</v>
      </c>
      <c r="G1111" t="s">
        <v>258</v>
      </c>
      <c r="H1111">
        <v>38.299999999999997</v>
      </c>
      <c r="I1111">
        <v>346</v>
      </c>
      <c r="J1111" t="s">
        <v>267</v>
      </c>
      <c r="K1111">
        <v>5.4</v>
      </c>
      <c r="L1111" s="5">
        <v>73418.710000000006</v>
      </c>
      <c r="M1111" t="s">
        <v>314</v>
      </c>
      <c r="N1111" t="s">
        <v>372</v>
      </c>
      <c r="O1111" s="1">
        <v>3</v>
      </c>
      <c r="P1111" s="1" t="str">
        <f>IFERROR(IF(ISNUMBER(Table1[[#This Row],[Safety_Rating2]]), REPT("★", Table1[[#This Row],[Safety_Rating2]]) &amp; REPT("☆", 5-Table1[[#This Row],[Safety_Rating2]]), "Unknown"), "Unknown")</f>
        <v>★★★★★</v>
      </c>
      <c r="Q1111" s="1">
        <v>5</v>
      </c>
      <c r="R1111">
        <v>2015</v>
      </c>
      <c r="S1111">
        <v>4</v>
      </c>
      <c r="T1111" s="7">
        <f t="shared" si="17"/>
        <v>147938700.65000001</v>
      </c>
      <c r="U1111" s="3">
        <f>Table1[[#This Row],[Range_km]]/Table1[[#This Row],[Battery_Capacity_kWh]]</f>
        <v>9.0339425587467375</v>
      </c>
      <c r="V1111" s="4">
        <f>Table1[[#This Row],[Price_USD]]/Table1[[#This Row],[Range_km]]</f>
        <v>212.1928034682081</v>
      </c>
      <c r="W1111" s="1" t="str">
        <f>_xlfn.IFS(Table1[[#This Row],[Price_USD]]&gt;80000,"Luxury", Table1[[#This Row],[Price_USD]]&gt;40000,"Premium",Table1[[#This Row],[Price_USD]]&lt;40000,"Budget")</f>
        <v>Premium</v>
      </c>
    </row>
    <row r="1112" spans="3:23" x14ac:dyDescent="0.35">
      <c r="C1112">
        <v>1111</v>
      </c>
      <c r="D1112" t="s">
        <v>64</v>
      </c>
      <c r="E1112" t="s">
        <v>212</v>
      </c>
      <c r="F1112">
        <v>2021</v>
      </c>
      <c r="G1112" t="s">
        <v>253</v>
      </c>
      <c r="H1112">
        <v>132.1</v>
      </c>
      <c r="I1112">
        <v>111</v>
      </c>
      <c r="J1112" t="s">
        <v>274</v>
      </c>
      <c r="K1112">
        <v>3.1</v>
      </c>
      <c r="L1112" s="5">
        <v>45177.93</v>
      </c>
      <c r="M1112" t="s">
        <v>315</v>
      </c>
      <c r="N1112" t="s">
        <v>356</v>
      </c>
      <c r="O1112" s="1">
        <v>0</v>
      </c>
      <c r="P1112" s="1" t="str">
        <f>IFERROR(IF(ISNUMBER(Table1[[#This Row],[Safety_Rating2]]), REPT("★", Table1[[#This Row],[Safety_Rating2]]) &amp; REPT("☆", 5-Table1[[#This Row],[Safety_Rating2]]), "Unknown"), "Unknown")</f>
        <v>★★★☆☆</v>
      </c>
      <c r="Q1112" s="1">
        <v>3</v>
      </c>
      <c r="R1112">
        <v>248</v>
      </c>
      <c r="S1112">
        <v>3</v>
      </c>
      <c r="T1112" s="7">
        <f t="shared" si="17"/>
        <v>11204126.640000001</v>
      </c>
      <c r="U1112" s="3">
        <f>Table1[[#This Row],[Range_km]]/Table1[[#This Row],[Battery_Capacity_kWh]]</f>
        <v>0.84027252081756254</v>
      </c>
      <c r="V1112" s="4">
        <f>Table1[[#This Row],[Price_USD]]/Table1[[#This Row],[Range_km]]</f>
        <v>407.00837837837838</v>
      </c>
      <c r="W1112" s="1" t="str">
        <f>_xlfn.IFS(Table1[[#This Row],[Price_USD]]&gt;80000,"Luxury", Table1[[#This Row],[Price_USD]]&gt;40000,"Premium",Table1[[#This Row],[Price_USD]]&lt;40000,"Budget")</f>
        <v>Premium</v>
      </c>
    </row>
    <row r="1113" spans="3:23" x14ac:dyDescent="0.35">
      <c r="C1113">
        <v>1112</v>
      </c>
      <c r="D1113" t="s">
        <v>41</v>
      </c>
      <c r="E1113" t="s">
        <v>100</v>
      </c>
      <c r="F1113">
        <v>2015</v>
      </c>
      <c r="G1113" t="s">
        <v>252</v>
      </c>
      <c r="H1113">
        <v>27.6</v>
      </c>
      <c r="I1113">
        <v>108</v>
      </c>
      <c r="J1113" t="s">
        <v>279</v>
      </c>
      <c r="K1113">
        <v>10.9</v>
      </c>
      <c r="L1113" s="5">
        <v>78664.800000000003</v>
      </c>
      <c r="M1113" t="s">
        <v>321</v>
      </c>
      <c r="N1113" t="s">
        <v>368</v>
      </c>
      <c r="O1113" s="1">
        <v>5</v>
      </c>
      <c r="P1113" s="1" t="str">
        <f>IFERROR(IF(ISNUMBER(Table1[[#This Row],[Safety_Rating2]]), REPT("★", Table1[[#This Row],[Safety_Rating2]]) &amp; REPT("☆", 5-Table1[[#This Row],[Safety_Rating2]]), "Unknown"), "Unknown")</f>
        <v>★★★★☆</v>
      </c>
      <c r="Q1113" s="1">
        <v>4</v>
      </c>
      <c r="R1113">
        <v>2126</v>
      </c>
      <c r="S1113">
        <v>4</v>
      </c>
      <c r="T1113" s="7">
        <f t="shared" si="17"/>
        <v>167241364.80000001</v>
      </c>
      <c r="U1113" s="3">
        <f>Table1[[#This Row],[Range_km]]/Table1[[#This Row],[Battery_Capacity_kWh]]</f>
        <v>3.9130434782608692</v>
      </c>
      <c r="V1113" s="4">
        <f>Table1[[#This Row],[Price_USD]]/Table1[[#This Row],[Range_km]]</f>
        <v>728.37777777777785</v>
      </c>
      <c r="W1113" s="1" t="str">
        <f>_xlfn.IFS(Table1[[#This Row],[Price_USD]]&gt;80000,"Luxury", Table1[[#This Row],[Price_USD]]&gt;40000,"Premium",Table1[[#This Row],[Price_USD]]&lt;40000,"Budget")</f>
        <v>Premium</v>
      </c>
    </row>
    <row r="1114" spans="3:23" x14ac:dyDescent="0.35">
      <c r="C1114">
        <v>1113</v>
      </c>
      <c r="D1114" t="s">
        <v>34</v>
      </c>
      <c r="E1114" t="s">
        <v>87</v>
      </c>
      <c r="F1114">
        <v>2025</v>
      </c>
      <c r="G1114" t="s">
        <v>264</v>
      </c>
      <c r="H1114">
        <v>149.69999999999999</v>
      </c>
      <c r="I1114">
        <v>290</v>
      </c>
      <c r="J1114" t="s">
        <v>273</v>
      </c>
      <c r="K1114">
        <v>5.4</v>
      </c>
      <c r="L1114" s="5">
        <v>50697.9</v>
      </c>
      <c r="M1114" t="s">
        <v>298</v>
      </c>
      <c r="N1114" t="s">
        <v>364</v>
      </c>
      <c r="O1114" s="1">
        <v>0</v>
      </c>
      <c r="P1114" s="1" t="str">
        <f>IFERROR(IF(ISNUMBER(Table1[[#This Row],[Safety_Rating2]]), REPT("★", Table1[[#This Row],[Safety_Rating2]]) &amp; REPT("☆", 5-Table1[[#This Row],[Safety_Rating2]]), "Unknown"), "Unknown")</f>
        <v>★★★★☆</v>
      </c>
      <c r="Q1114" s="1">
        <v>4</v>
      </c>
      <c r="R1114">
        <v>14227</v>
      </c>
      <c r="S1114">
        <v>3</v>
      </c>
      <c r="T1114" s="7">
        <f t="shared" si="17"/>
        <v>721279023.30000007</v>
      </c>
      <c r="U1114" s="3">
        <f>Table1[[#This Row],[Range_km]]/Table1[[#This Row],[Battery_Capacity_kWh]]</f>
        <v>1.9372077488309956</v>
      </c>
      <c r="V1114" s="4">
        <f>Table1[[#This Row],[Price_USD]]/Table1[[#This Row],[Range_km]]</f>
        <v>174.82034482758621</v>
      </c>
      <c r="W1114" s="1" t="str">
        <f>_xlfn.IFS(Table1[[#This Row],[Price_USD]]&gt;80000,"Luxury", Table1[[#This Row],[Price_USD]]&gt;40000,"Premium",Table1[[#This Row],[Price_USD]]&lt;40000,"Budget")</f>
        <v>Premium</v>
      </c>
    </row>
    <row r="1115" spans="3:23" x14ac:dyDescent="0.35">
      <c r="C1115">
        <v>1114</v>
      </c>
      <c r="D1115" t="s">
        <v>26</v>
      </c>
      <c r="E1115" t="s">
        <v>79</v>
      </c>
      <c r="F1115">
        <v>2023</v>
      </c>
      <c r="G1115" t="s">
        <v>258</v>
      </c>
      <c r="H1115">
        <v>120</v>
      </c>
      <c r="I1115">
        <v>508</v>
      </c>
      <c r="J1115" t="s">
        <v>272</v>
      </c>
      <c r="K1115">
        <v>0.9</v>
      </c>
      <c r="L1115" s="5">
        <v>33197.449999999997</v>
      </c>
      <c r="M1115" t="s">
        <v>333</v>
      </c>
      <c r="N1115" t="s">
        <v>367</v>
      </c>
      <c r="O1115" s="1">
        <v>0</v>
      </c>
      <c r="P1115" s="1" t="str">
        <f>IFERROR(IF(ISNUMBER(Table1[[#This Row],[Safety_Rating2]]), REPT("★", Table1[[#This Row],[Safety_Rating2]]) &amp; REPT("☆", 5-Table1[[#This Row],[Safety_Rating2]]), "Unknown"), "Unknown")</f>
        <v>★★★☆☆</v>
      </c>
      <c r="Q1115" s="1">
        <v>3</v>
      </c>
      <c r="R1115">
        <v>16023</v>
      </c>
      <c r="S1115">
        <v>3</v>
      </c>
      <c r="T1115" s="7">
        <f t="shared" si="17"/>
        <v>531922741.34999996</v>
      </c>
      <c r="U1115" s="3">
        <f>Table1[[#This Row],[Range_km]]/Table1[[#This Row],[Battery_Capacity_kWh]]</f>
        <v>4.2333333333333334</v>
      </c>
      <c r="V1115" s="4">
        <f>Table1[[#This Row],[Price_USD]]/Table1[[#This Row],[Range_km]]</f>
        <v>65.349311023622036</v>
      </c>
      <c r="W1115" s="1" t="str">
        <f>_xlfn.IFS(Table1[[#This Row],[Price_USD]]&gt;80000,"Luxury", Table1[[#This Row],[Price_USD]]&gt;40000,"Premium",Table1[[#This Row],[Price_USD]]&lt;40000,"Budget")</f>
        <v>Budget</v>
      </c>
    </row>
    <row r="1116" spans="3:23" x14ac:dyDescent="0.35">
      <c r="C1116">
        <v>1115</v>
      </c>
      <c r="D1116" t="s">
        <v>59</v>
      </c>
      <c r="E1116" t="s">
        <v>139</v>
      </c>
      <c r="F1116">
        <v>2023</v>
      </c>
      <c r="G1116" t="s">
        <v>258</v>
      </c>
      <c r="H1116">
        <v>87.2</v>
      </c>
      <c r="I1116">
        <v>515</v>
      </c>
      <c r="J1116" t="s">
        <v>279</v>
      </c>
      <c r="K1116">
        <v>5.6</v>
      </c>
      <c r="L1116" s="5">
        <v>47775.86</v>
      </c>
      <c r="M1116" t="s">
        <v>335</v>
      </c>
      <c r="N1116" t="s">
        <v>349</v>
      </c>
      <c r="O1116" s="1">
        <v>5</v>
      </c>
      <c r="P1116" s="1" t="str">
        <f>IFERROR(IF(ISNUMBER(Table1[[#This Row],[Safety_Rating2]]), REPT("★", Table1[[#This Row],[Safety_Rating2]]) &amp; REPT("☆", 5-Table1[[#This Row],[Safety_Rating2]]), "Unknown"), "Unknown")</f>
        <v>Unknown</v>
      </c>
      <c r="Q1116" s="2" t="s">
        <v>376</v>
      </c>
      <c r="R1116">
        <v>16658</v>
      </c>
      <c r="S1116">
        <v>3</v>
      </c>
      <c r="T1116" s="7">
        <f t="shared" si="17"/>
        <v>795850275.88</v>
      </c>
      <c r="U1116" s="3">
        <f>Table1[[#This Row],[Range_km]]/Table1[[#This Row],[Battery_Capacity_kWh]]</f>
        <v>5.9059633027522933</v>
      </c>
      <c r="V1116" s="4">
        <f>Table1[[#This Row],[Price_USD]]/Table1[[#This Row],[Range_km]]</f>
        <v>92.768660194174757</v>
      </c>
      <c r="W1116" s="1" t="str">
        <f>_xlfn.IFS(Table1[[#This Row],[Price_USD]]&gt;80000,"Luxury", Table1[[#This Row],[Price_USD]]&gt;40000,"Premium",Table1[[#This Row],[Price_USD]]&lt;40000,"Budget")</f>
        <v>Premium</v>
      </c>
    </row>
    <row r="1117" spans="3:23" x14ac:dyDescent="0.35">
      <c r="C1117">
        <v>1116</v>
      </c>
      <c r="D1117" t="s">
        <v>39</v>
      </c>
      <c r="E1117" t="s">
        <v>97</v>
      </c>
      <c r="F1117">
        <v>2016</v>
      </c>
      <c r="G1117" t="s">
        <v>252</v>
      </c>
      <c r="H1117">
        <v>27</v>
      </c>
      <c r="I1117">
        <v>464</v>
      </c>
      <c r="J1117" t="s">
        <v>268</v>
      </c>
      <c r="K1117">
        <v>4.3</v>
      </c>
      <c r="L1117" s="5">
        <v>146253.04</v>
      </c>
      <c r="M1117" t="s">
        <v>331</v>
      </c>
      <c r="N1117" t="s">
        <v>375</v>
      </c>
      <c r="O1117" s="1">
        <v>4</v>
      </c>
      <c r="P1117" s="1" t="str">
        <f>IFERROR(IF(ISNUMBER(Table1[[#This Row],[Safety_Rating2]]), REPT("★", Table1[[#This Row],[Safety_Rating2]]) &amp; REPT("☆", 5-Table1[[#This Row],[Safety_Rating2]]), "Unknown"), "Unknown")</f>
        <v>★★★☆☆</v>
      </c>
      <c r="Q1117" s="1">
        <v>3</v>
      </c>
      <c r="R1117">
        <v>13127</v>
      </c>
      <c r="S1117">
        <v>3</v>
      </c>
      <c r="T1117" s="7">
        <f t="shared" si="17"/>
        <v>1919863656.0800002</v>
      </c>
      <c r="U1117" s="3">
        <f>Table1[[#This Row],[Range_km]]/Table1[[#This Row],[Battery_Capacity_kWh]]</f>
        <v>17.185185185185187</v>
      </c>
      <c r="V1117" s="4">
        <f>Table1[[#This Row],[Price_USD]]/Table1[[#This Row],[Range_km]]</f>
        <v>315.20051724137932</v>
      </c>
      <c r="W1117" s="1" t="str">
        <f>_xlfn.IFS(Table1[[#This Row],[Price_USD]]&gt;80000,"Luxury", Table1[[#This Row],[Price_USD]]&gt;40000,"Premium",Table1[[#This Row],[Price_USD]]&lt;40000,"Budget")</f>
        <v>Luxury</v>
      </c>
    </row>
    <row r="1118" spans="3:23" x14ac:dyDescent="0.35">
      <c r="C1118">
        <v>1117</v>
      </c>
      <c r="D1118" t="s">
        <v>26</v>
      </c>
      <c r="E1118" t="s">
        <v>79</v>
      </c>
      <c r="F1118">
        <v>2015</v>
      </c>
      <c r="G1118" t="s">
        <v>258</v>
      </c>
      <c r="H1118">
        <v>93.5</v>
      </c>
      <c r="I1118">
        <v>193</v>
      </c>
      <c r="J1118" t="s">
        <v>279</v>
      </c>
      <c r="K1118">
        <v>6.6</v>
      </c>
      <c r="L1118" s="5">
        <v>93374.68</v>
      </c>
      <c r="M1118" t="s">
        <v>296</v>
      </c>
      <c r="N1118" t="s">
        <v>374</v>
      </c>
      <c r="O1118" s="1">
        <v>3</v>
      </c>
      <c r="P1118" s="1" t="str">
        <f>IFERROR(IF(ISNUMBER(Table1[[#This Row],[Safety_Rating2]]), REPT("★", Table1[[#This Row],[Safety_Rating2]]) &amp; REPT("☆", 5-Table1[[#This Row],[Safety_Rating2]]), "Unknown"), "Unknown")</f>
        <v>★★★☆☆</v>
      </c>
      <c r="Q1118" s="1">
        <v>3</v>
      </c>
      <c r="R1118">
        <v>3948</v>
      </c>
      <c r="S1118">
        <v>5</v>
      </c>
      <c r="T1118" s="7">
        <f t="shared" si="17"/>
        <v>368643236.63999999</v>
      </c>
      <c r="U1118" s="3">
        <f>Table1[[#This Row],[Range_km]]/Table1[[#This Row],[Battery_Capacity_kWh]]</f>
        <v>2.0641711229946522</v>
      </c>
      <c r="V1118" s="4">
        <f>Table1[[#This Row],[Price_USD]]/Table1[[#This Row],[Range_km]]</f>
        <v>483.80663212435229</v>
      </c>
      <c r="W1118" s="1" t="str">
        <f>_xlfn.IFS(Table1[[#This Row],[Price_USD]]&gt;80000,"Luxury", Table1[[#This Row],[Price_USD]]&gt;40000,"Premium",Table1[[#This Row],[Price_USD]]&lt;40000,"Budget")</f>
        <v>Luxury</v>
      </c>
    </row>
    <row r="1119" spans="3:23" x14ac:dyDescent="0.35">
      <c r="C1119">
        <v>1118</v>
      </c>
      <c r="D1119" t="s">
        <v>30</v>
      </c>
      <c r="E1119" t="s">
        <v>199</v>
      </c>
      <c r="F1119">
        <v>2018</v>
      </c>
      <c r="G1119" t="s">
        <v>257</v>
      </c>
      <c r="H1119">
        <v>124.5</v>
      </c>
      <c r="I1119">
        <v>497</v>
      </c>
      <c r="J1119" t="s">
        <v>277</v>
      </c>
      <c r="K1119">
        <v>7.5</v>
      </c>
      <c r="L1119" s="5">
        <v>48790.14</v>
      </c>
      <c r="M1119" t="s">
        <v>332</v>
      </c>
      <c r="N1119" t="s">
        <v>374</v>
      </c>
      <c r="O1119" s="1">
        <v>3</v>
      </c>
      <c r="P1119" s="1" t="str">
        <f>IFERROR(IF(ISNUMBER(Table1[[#This Row],[Safety_Rating2]]), REPT("★", Table1[[#This Row],[Safety_Rating2]]) &amp; REPT("☆", 5-Table1[[#This Row],[Safety_Rating2]]), "Unknown"), "Unknown")</f>
        <v>★★★☆☆</v>
      </c>
      <c r="Q1119" s="1">
        <v>3</v>
      </c>
      <c r="R1119">
        <v>2586</v>
      </c>
      <c r="S1119">
        <v>4</v>
      </c>
      <c r="T1119" s="7">
        <f t="shared" si="17"/>
        <v>126171302.03999999</v>
      </c>
      <c r="U1119" s="3">
        <f>Table1[[#This Row],[Range_km]]/Table1[[#This Row],[Battery_Capacity_kWh]]</f>
        <v>3.9919678714859437</v>
      </c>
      <c r="V1119" s="4">
        <f>Table1[[#This Row],[Price_USD]]/Table1[[#This Row],[Range_km]]</f>
        <v>98.169295774647892</v>
      </c>
      <c r="W1119" s="1" t="str">
        <f>_xlfn.IFS(Table1[[#This Row],[Price_USD]]&gt;80000,"Luxury", Table1[[#This Row],[Price_USD]]&gt;40000,"Premium",Table1[[#This Row],[Price_USD]]&lt;40000,"Budget")</f>
        <v>Premium</v>
      </c>
    </row>
    <row r="1120" spans="3:23" x14ac:dyDescent="0.35">
      <c r="C1120">
        <v>1119</v>
      </c>
      <c r="D1120" t="s">
        <v>21</v>
      </c>
      <c r="E1120" t="s">
        <v>230</v>
      </c>
      <c r="F1120">
        <v>2023</v>
      </c>
      <c r="G1120" t="s">
        <v>252</v>
      </c>
      <c r="H1120">
        <v>128</v>
      </c>
      <c r="I1120">
        <v>458</v>
      </c>
      <c r="J1120" t="s">
        <v>271</v>
      </c>
      <c r="K1120">
        <v>0.7</v>
      </c>
      <c r="L1120" s="5">
        <v>36909.71</v>
      </c>
      <c r="M1120" t="s">
        <v>288</v>
      </c>
      <c r="N1120" t="s">
        <v>365</v>
      </c>
      <c r="O1120" s="1">
        <v>0</v>
      </c>
      <c r="P1120" s="1" t="str">
        <f>IFERROR(IF(ISNUMBER(Table1[[#This Row],[Safety_Rating2]]), REPT("★", Table1[[#This Row],[Safety_Rating2]]) &amp; REPT("☆", 5-Table1[[#This Row],[Safety_Rating2]]), "Unknown"), "Unknown")</f>
        <v>★★★★★</v>
      </c>
      <c r="Q1120" s="1">
        <v>5</v>
      </c>
      <c r="R1120">
        <v>817</v>
      </c>
      <c r="S1120">
        <v>3</v>
      </c>
      <c r="T1120" s="7">
        <f t="shared" si="17"/>
        <v>30155233.07</v>
      </c>
      <c r="U1120" s="3">
        <f>Table1[[#This Row],[Range_km]]/Table1[[#This Row],[Battery_Capacity_kWh]]</f>
        <v>3.578125</v>
      </c>
      <c r="V1120" s="4">
        <f>Table1[[#This Row],[Price_USD]]/Table1[[#This Row],[Range_km]]</f>
        <v>80.588886462882101</v>
      </c>
      <c r="W1120" s="1" t="str">
        <f>_xlfn.IFS(Table1[[#This Row],[Price_USD]]&gt;80000,"Luxury", Table1[[#This Row],[Price_USD]]&gt;40000,"Premium",Table1[[#This Row],[Price_USD]]&lt;40000,"Budget")</f>
        <v>Budget</v>
      </c>
    </row>
    <row r="1121" spans="3:23" x14ac:dyDescent="0.35">
      <c r="C1121">
        <v>1120</v>
      </c>
      <c r="D1121" t="s">
        <v>47</v>
      </c>
      <c r="E1121" t="s">
        <v>237</v>
      </c>
      <c r="F1121">
        <v>2015</v>
      </c>
      <c r="G1121" t="s">
        <v>262</v>
      </c>
      <c r="H1121">
        <v>96.5</v>
      </c>
      <c r="I1121">
        <v>441</v>
      </c>
      <c r="J1121" t="s">
        <v>266</v>
      </c>
      <c r="K1121">
        <v>1.9</v>
      </c>
      <c r="L1121" s="5">
        <v>60277.99</v>
      </c>
      <c r="M1121" t="s">
        <v>335</v>
      </c>
      <c r="N1121" t="s">
        <v>364</v>
      </c>
      <c r="O1121" s="1">
        <v>4</v>
      </c>
      <c r="P1121" s="1" t="str">
        <f>IFERROR(IF(ISNUMBER(Table1[[#This Row],[Safety_Rating2]]), REPT("★", Table1[[#This Row],[Safety_Rating2]]) &amp; REPT("☆", 5-Table1[[#This Row],[Safety_Rating2]]), "Unknown"), "Unknown")</f>
        <v>★★★★★</v>
      </c>
      <c r="Q1121" s="1">
        <v>5</v>
      </c>
      <c r="R1121">
        <v>18445</v>
      </c>
      <c r="S1121">
        <v>5</v>
      </c>
      <c r="T1121" s="7">
        <f t="shared" si="17"/>
        <v>1111827525.55</v>
      </c>
      <c r="U1121" s="3">
        <f>Table1[[#This Row],[Range_km]]/Table1[[#This Row],[Battery_Capacity_kWh]]</f>
        <v>4.5699481865284977</v>
      </c>
      <c r="V1121" s="4">
        <f>Table1[[#This Row],[Price_USD]]/Table1[[#This Row],[Range_km]]</f>
        <v>136.68478458049887</v>
      </c>
      <c r="W1121" s="1" t="str">
        <f>_xlfn.IFS(Table1[[#This Row],[Price_USD]]&gt;80000,"Luxury", Table1[[#This Row],[Price_USD]]&gt;40000,"Premium",Table1[[#This Row],[Price_USD]]&lt;40000,"Budget")</f>
        <v>Premium</v>
      </c>
    </row>
    <row r="1122" spans="3:23" x14ac:dyDescent="0.35">
      <c r="C1122">
        <v>1121</v>
      </c>
      <c r="D1122" t="s">
        <v>57</v>
      </c>
      <c r="E1122" t="s">
        <v>203</v>
      </c>
      <c r="F1122">
        <v>2024</v>
      </c>
      <c r="G1122" t="s">
        <v>258</v>
      </c>
      <c r="H1122">
        <v>61</v>
      </c>
      <c r="I1122">
        <v>441</v>
      </c>
      <c r="J1122" t="s">
        <v>280</v>
      </c>
      <c r="K1122">
        <v>4.0999999999999996</v>
      </c>
      <c r="L1122" s="5">
        <v>50654.47</v>
      </c>
      <c r="M1122" t="s">
        <v>316</v>
      </c>
      <c r="N1122" t="s">
        <v>355</v>
      </c>
      <c r="O1122" s="1">
        <v>0</v>
      </c>
      <c r="P1122" s="1" t="str">
        <f>IFERROR(IF(ISNUMBER(Table1[[#This Row],[Safety_Rating2]]), REPT("★", Table1[[#This Row],[Safety_Rating2]]) &amp; REPT("☆", 5-Table1[[#This Row],[Safety_Rating2]]), "Unknown"), "Unknown")</f>
        <v>★★★★★</v>
      </c>
      <c r="Q1122" s="1">
        <v>5</v>
      </c>
      <c r="R1122">
        <v>16282</v>
      </c>
      <c r="S1122">
        <v>4</v>
      </c>
      <c r="T1122" s="7">
        <f t="shared" si="17"/>
        <v>824756080.53999996</v>
      </c>
      <c r="U1122" s="3">
        <f>Table1[[#This Row],[Range_km]]/Table1[[#This Row],[Battery_Capacity_kWh]]</f>
        <v>7.2295081967213113</v>
      </c>
      <c r="V1122" s="4">
        <f>Table1[[#This Row],[Price_USD]]/Table1[[#This Row],[Range_km]]</f>
        <v>114.86274376417234</v>
      </c>
      <c r="W1122" s="1" t="str">
        <f>_xlfn.IFS(Table1[[#This Row],[Price_USD]]&gt;80000,"Luxury", Table1[[#This Row],[Price_USD]]&gt;40000,"Premium",Table1[[#This Row],[Price_USD]]&lt;40000,"Budget")</f>
        <v>Premium</v>
      </c>
    </row>
    <row r="1123" spans="3:23" x14ac:dyDescent="0.35">
      <c r="C1123">
        <v>1122</v>
      </c>
      <c r="D1123" t="s">
        <v>47</v>
      </c>
      <c r="E1123" t="s">
        <v>125</v>
      </c>
      <c r="F1123">
        <v>2023</v>
      </c>
      <c r="G1123" t="s">
        <v>262</v>
      </c>
      <c r="H1123">
        <v>103.1</v>
      </c>
      <c r="I1123">
        <v>431</v>
      </c>
      <c r="J1123" t="s">
        <v>280</v>
      </c>
      <c r="K1123">
        <v>2.8</v>
      </c>
      <c r="L1123" s="5">
        <v>100838.06</v>
      </c>
      <c r="M1123" t="s">
        <v>300</v>
      </c>
      <c r="N1123" t="s">
        <v>361</v>
      </c>
      <c r="O1123" s="1">
        <v>3</v>
      </c>
      <c r="P1123" s="1" t="str">
        <f>IFERROR(IF(ISNUMBER(Table1[[#This Row],[Safety_Rating2]]), REPT("★", Table1[[#This Row],[Safety_Rating2]]) &amp; REPT("☆", 5-Table1[[#This Row],[Safety_Rating2]]), "Unknown"), "Unknown")</f>
        <v>★★★☆☆</v>
      </c>
      <c r="Q1123" s="1">
        <v>3</v>
      </c>
      <c r="R1123">
        <v>13463</v>
      </c>
      <c r="S1123">
        <v>4</v>
      </c>
      <c r="T1123" s="7">
        <f t="shared" si="17"/>
        <v>1357582801.78</v>
      </c>
      <c r="U1123" s="3">
        <f>Table1[[#This Row],[Range_km]]/Table1[[#This Row],[Battery_Capacity_kWh]]</f>
        <v>4.1804073714839962</v>
      </c>
      <c r="V1123" s="4">
        <f>Table1[[#This Row],[Price_USD]]/Table1[[#This Row],[Range_km]]</f>
        <v>233.9630162412993</v>
      </c>
      <c r="W1123" s="1" t="str">
        <f>_xlfn.IFS(Table1[[#This Row],[Price_USD]]&gt;80000,"Luxury", Table1[[#This Row],[Price_USD]]&gt;40000,"Premium",Table1[[#This Row],[Price_USD]]&lt;40000,"Budget")</f>
        <v>Luxury</v>
      </c>
    </row>
    <row r="1124" spans="3:23" x14ac:dyDescent="0.35">
      <c r="C1124">
        <v>1123</v>
      </c>
      <c r="D1124" t="s">
        <v>51</v>
      </c>
      <c r="E1124" t="s">
        <v>135</v>
      </c>
      <c r="F1124">
        <v>2018</v>
      </c>
      <c r="G1124" t="s">
        <v>262</v>
      </c>
      <c r="H1124">
        <v>57.3</v>
      </c>
      <c r="I1124">
        <v>125</v>
      </c>
      <c r="J1124" t="s">
        <v>271</v>
      </c>
      <c r="K1124">
        <v>6</v>
      </c>
      <c r="L1124" s="5">
        <v>61940.89</v>
      </c>
      <c r="M1124" t="s">
        <v>299</v>
      </c>
      <c r="N1124" t="s">
        <v>346</v>
      </c>
      <c r="O1124" s="1">
        <v>3</v>
      </c>
      <c r="P1124" s="1" t="str">
        <f>IFERROR(IF(ISNUMBER(Table1[[#This Row],[Safety_Rating2]]), REPT("★", Table1[[#This Row],[Safety_Rating2]]) &amp; REPT("☆", 5-Table1[[#This Row],[Safety_Rating2]]), "Unknown"), "Unknown")</f>
        <v>★★★★★</v>
      </c>
      <c r="Q1124" s="1">
        <v>5</v>
      </c>
      <c r="R1124">
        <v>19365</v>
      </c>
      <c r="S1124">
        <v>5</v>
      </c>
      <c r="T1124" s="7">
        <f t="shared" si="17"/>
        <v>1199485334.8499999</v>
      </c>
      <c r="U1124" s="3">
        <f>Table1[[#This Row],[Range_km]]/Table1[[#This Row],[Battery_Capacity_kWh]]</f>
        <v>2.1815008726003491</v>
      </c>
      <c r="V1124" s="4">
        <f>Table1[[#This Row],[Price_USD]]/Table1[[#This Row],[Range_km]]</f>
        <v>495.52711999999997</v>
      </c>
      <c r="W1124" s="1" t="str">
        <f>_xlfn.IFS(Table1[[#This Row],[Price_USD]]&gt;80000,"Luxury", Table1[[#This Row],[Price_USD]]&gt;40000,"Premium",Table1[[#This Row],[Price_USD]]&lt;40000,"Budget")</f>
        <v>Premium</v>
      </c>
    </row>
    <row r="1125" spans="3:23" x14ac:dyDescent="0.35">
      <c r="C1125">
        <v>1124</v>
      </c>
      <c r="D1125" t="s">
        <v>49</v>
      </c>
      <c r="E1125" t="s">
        <v>228</v>
      </c>
      <c r="F1125">
        <v>2024</v>
      </c>
      <c r="G1125" t="s">
        <v>262</v>
      </c>
      <c r="H1125">
        <v>124.9</v>
      </c>
      <c r="I1125">
        <v>134</v>
      </c>
      <c r="J1125" t="s">
        <v>278</v>
      </c>
      <c r="K1125">
        <v>2.4</v>
      </c>
      <c r="L1125" s="5">
        <v>81694.44</v>
      </c>
      <c r="M1125" t="s">
        <v>302</v>
      </c>
      <c r="N1125" t="s">
        <v>362</v>
      </c>
      <c r="O1125" s="2" t="s">
        <v>376</v>
      </c>
      <c r="P1125" s="1" t="str">
        <f>IFERROR(IF(ISNUMBER(Table1[[#This Row],[Safety_Rating2]]), REPT("★", Table1[[#This Row],[Safety_Rating2]]) &amp; REPT("☆", 5-Table1[[#This Row],[Safety_Rating2]]), "Unknown"), "Unknown")</f>
        <v>★★★★★</v>
      </c>
      <c r="Q1125" s="1">
        <v>5</v>
      </c>
      <c r="R1125">
        <v>5620</v>
      </c>
      <c r="S1125">
        <v>3</v>
      </c>
      <c r="T1125" s="7">
        <f t="shared" si="17"/>
        <v>459122752.80000001</v>
      </c>
      <c r="U1125" s="3">
        <f>Table1[[#This Row],[Range_km]]/Table1[[#This Row],[Battery_Capacity_kWh]]</f>
        <v>1.0728582866293035</v>
      </c>
      <c r="V1125" s="4">
        <f>Table1[[#This Row],[Price_USD]]/Table1[[#This Row],[Range_km]]</f>
        <v>609.66</v>
      </c>
      <c r="W1125" s="1" t="str">
        <f>_xlfn.IFS(Table1[[#This Row],[Price_USD]]&gt;80000,"Luxury", Table1[[#This Row],[Price_USD]]&gt;40000,"Premium",Table1[[#This Row],[Price_USD]]&lt;40000,"Budget")</f>
        <v>Luxury</v>
      </c>
    </row>
    <row r="1126" spans="3:23" x14ac:dyDescent="0.35">
      <c r="C1126">
        <v>1125</v>
      </c>
      <c r="D1126" t="s">
        <v>55</v>
      </c>
      <c r="E1126" t="s">
        <v>134</v>
      </c>
      <c r="F1126">
        <v>2015</v>
      </c>
      <c r="G1126" t="s">
        <v>251</v>
      </c>
      <c r="H1126">
        <v>40.6</v>
      </c>
      <c r="I1126">
        <v>440</v>
      </c>
      <c r="J1126" t="s">
        <v>275</v>
      </c>
      <c r="K1126">
        <v>7.8</v>
      </c>
      <c r="L1126" s="5">
        <v>109252.82</v>
      </c>
      <c r="M1126" t="s">
        <v>316</v>
      </c>
      <c r="N1126" t="s">
        <v>349</v>
      </c>
      <c r="O1126" s="1">
        <v>4</v>
      </c>
      <c r="P1126" s="1" t="str">
        <f>IFERROR(IF(ISNUMBER(Table1[[#This Row],[Safety_Rating2]]), REPT("★", Table1[[#This Row],[Safety_Rating2]]) &amp; REPT("☆", 5-Table1[[#This Row],[Safety_Rating2]]), "Unknown"), "Unknown")</f>
        <v>★★★☆☆</v>
      </c>
      <c r="Q1126" s="1">
        <v>3</v>
      </c>
      <c r="R1126">
        <v>12103</v>
      </c>
      <c r="S1126">
        <v>5</v>
      </c>
      <c r="T1126" s="7">
        <f t="shared" si="17"/>
        <v>1322286880.46</v>
      </c>
      <c r="U1126" s="3">
        <f>Table1[[#This Row],[Range_km]]/Table1[[#This Row],[Battery_Capacity_kWh]]</f>
        <v>10.83743842364532</v>
      </c>
      <c r="V1126" s="4">
        <f>Table1[[#This Row],[Price_USD]]/Table1[[#This Row],[Range_km]]</f>
        <v>248.30186363636366</v>
      </c>
      <c r="W1126" s="1" t="str">
        <f>_xlfn.IFS(Table1[[#This Row],[Price_USD]]&gt;80000,"Luxury", Table1[[#This Row],[Price_USD]]&gt;40000,"Premium",Table1[[#This Row],[Price_USD]]&lt;40000,"Budget")</f>
        <v>Luxury</v>
      </c>
    </row>
    <row r="1127" spans="3:23" x14ac:dyDescent="0.35">
      <c r="C1127">
        <v>1126</v>
      </c>
      <c r="D1127" t="s">
        <v>41</v>
      </c>
      <c r="E1127" t="s">
        <v>100</v>
      </c>
      <c r="F1127">
        <v>2017</v>
      </c>
      <c r="G1127" t="s">
        <v>255</v>
      </c>
      <c r="H1127">
        <v>34.6</v>
      </c>
      <c r="I1127">
        <v>599</v>
      </c>
      <c r="J1127" t="s">
        <v>266</v>
      </c>
      <c r="K1127">
        <v>11.6</v>
      </c>
      <c r="L1127" s="5">
        <v>117714.81</v>
      </c>
      <c r="M1127" t="s">
        <v>281</v>
      </c>
      <c r="N1127" t="s">
        <v>371</v>
      </c>
      <c r="O1127" s="1">
        <v>2</v>
      </c>
      <c r="P1127" s="1" t="str">
        <f>IFERROR(IF(ISNUMBER(Table1[[#This Row],[Safety_Rating2]]), REPT("★", Table1[[#This Row],[Safety_Rating2]]) &amp; REPT("☆", 5-Table1[[#This Row],[Safety_Rating2]]), "Unknown"), "Unknown")</f>
        <v>★★★☆☆</v>
      </c>
      <c r="Q1127" s="1">
        <v>3</v>
      </c>
      <c r="R1127">
        <v>17911</v>
      </c>
      <c r="S1127">
        <v>4</v>
      </c>
      <c r="T1127" s="7">
        <f t="shared" si="17"/>
        <v>2108389961.9099998</v>
      </c>
      <c r="U1127" s="3">
        <f>Table1[[#This Row],[Range_km]]/Table1[[#This Row],[Battery_Capacity_kWh]]</f>
        <v>17.312138728323699</v>
      </c>
      <c r="V1127" s="4">
        <f>Table1[[#This Row],[Price_USD]]/Table1[[#This Row],[Range_km]]</f>
        <v>196.5188814691152</v>
      </c>
      <c r="W1127" s="1" t="str">
        <f>_xlfn.IFS(Table1[[#This Row],[Price_USD]]&gt;80000,"Luxury", Table1[[#This Row],[Price_USD]]&gt;40000,"Premium",Table1[[#This Row],[Price_USD]]&lt;40000,"Budget")</f>
        <v>Luxury</v>
      </c>
    </row>
    <row r="1128" spans="3:23" x14ac:dyDescent="0.35">
      <c r="C1128">
        <v>1127</v>
      </c>
      <c r="D1128" t="s">
        <v>50</v>
      </c>
      <c r="E1128" t="s">
        <v>116</v>
      </c>
      <c r="F1128">
        <v>2023</v>
      </c>
      <c r="G1128" t="s">
        <v>260</v>
      </c>
      <c r="H1128">
        <v>40.9</v>
      </c>
      <c r="I1128">
        <v>161</v>
      </c>
      <c r="J1128" t="s">
        <v>266</v>
      </c>
      <c r="K1128">
        <v>11.4</v>
      </c>
      <c r="L1128" s="5">
        <v>136012.96</v>
      </c>
      <c r="M1128" t="s">
        <v>320</v>
      </c>
      <c r="N1128" t="s">
        <v>371</v>
      </c>
      <c r="O1128" s="1">
        <v>1</v>
      </c>
      <c r="P1128" s="1" t="str">
        <f>IFERROR(IF(ISNUMBER(Table1[[#This Row],[Safety_Rating2]]), REPT("★", Table1[[#This Row],[Safety_Rating2]]) &amp; REPT("☆", 5-Table1[[#This Row],[Safety_Rating2]]), "Unknown"), "Unknown")</f>
        <v>★★★★★</v>
      </c>
      <c r="Q1128" s="1">
        <v>5</v>
      </c>
      <c r="R1128">
        <v>12248</v>
      </c>
      <c r="S1128">
        <v>4</v>
      </c>
      <c r="T1128" s="7">
        <f t="shared" si="17"/>
        <v>1665886734.0799999</v>
      </c>
      <c r="U1128" s="3">
        <f>Table1[[#This Row],[Range_km]]/Table1[[#This Row],[Battery_Capacity_kWh]]</f>
        <v>3.9364303178484108</v>
      </c>
      <c r="V1128" s="4">
        <f>Table1[[#This Row],[Price_USD]]/Table1[[#This Row],[Range_km]]</f>
        <v>844.80099378881982</v>
      </c>
      <c r="W1128" s="1" t="str">
        <f>_xlfn.IFS(Table1[[#This Row],[Price_USD]]&gt;80000,"Luxury", Table1[[#This Row],[Price_USD]]&gt;40000,"Premium",Table1[[#This Row],[Price_USD]]&lt;40000,"Budget")</f>
        <v>Luxury</v>
      </c>
    </row>
    <row r="1129" spans="3:23" x14ac:dyDescent="0.35">
      <c r="C1129">
        <v>1128</v>
      </c>
      <c r="D1129" t="s">
        <v>30</v>
      </c>
      <c r="E1129" t="s">
        <v>105</v>
      </c>
      <c r="F1129">
        <v>2017</v>
      </c>
      <c r="G1129" t="s">
        <v>258</v>
      </c>
      <c r="H1129">
        <v>125.5</v>
      </c>
      <c r="I1129">
        <v>232</v>
      </c>
      <c r="J1129" t="s">
        <v>267</v>
      </c>
      <c r="K1129">
        <v>5.3</v>
      </c>
      <c r="L1129" s="5">
        <v>68423.78</v>
      </c>
      <c r="M1129" t="s">
        <v>302</v>
      </c>
      <c r="N1129" t="s">
        <v>336</v>
      </c>
      <c r="O1129" s="1">
        <v>1</v>
      </c>
      <c r="P1129" s="1" t="str">
        <f>IFERROR(IF(ISNUMBER(Table1[[#This Row],[Safety_Rating2]]), REPT("★", Table1[[#This Row],[Safety_Rating2]]) &amp; REPT("☆", 5-Table1[[#This Row],[Safety_Rating2]]), "Unknown"), "Unknown")</f>
        <v>★★★☆☆</v>
      </c>
      <c r="Q1129" s="1">
        <v>3</v>
      </c>
      <c r="R1129">
        <v>9815</v>
      </c>
      <c r="S1129">
        <v>5</v>
      </c>
      <c r="T1129" s="7">
        <f t="shared" si="17"/>
        <v>671579400.70000005</v>
      </c>
      <c r="U1129" s="3">
        <f>Table1[[#This Row],[Range_km]]/Table1[[#This Row],[Battery_Capacity_kWh]]</f>
        <v>1.8486055776892429</v>
      </c>
      <c r="V1129" s="4">
        <f>Table1[[#This Row],[Price_USD]]/Table1[[#This Row],[Range_km]]</f>
        <v>294.93008620689653</v>
      </c>
      <c r="W1129" s="1" t="str">
        <f>_xlfn.IFS(Table1[[#This Row],[Price_USD]]&gt;80000,"Luxury", Table1[[#This Row],[Price_USD]]&gt;40000,"Premium",Table1[[#This Row],[Price_USD]]&lt;40000,"Budget")</f>
        <v>Premium</v>
      </c>
    </row>
    <row r="1130" spans="3:23" x14ac:dyDescent="0.35">
      <c r="C1130">
        <v>1129</v>
      </c>
      <c r="D1130" t="s">
        <v>20</v>
      </c>
      <c r="E1130" t="s">
        <v>151</v>
      </c>
      <c r="F1130">
        <v>2025</v>
      </c>
      <c r="G1130" t="s">
        <v>257</v>
      </c>
      <c r="H1130">
        <v>30.9</v>
      </c>
      <c r="I1130">
        <v>180</v>
      </c>
      <c r="J1130" t="s">
        <v>271</v>
      </c>
      <c r="K1130">
        <v>8.3000000000000007</v>
      </c>
      <c r="L1130" s="5">
        <v>100851.59</v>
      </c>
      <c r="M1130" t="s">
        <v>295</v>
      </c>
      <c r="N1130" t="s">
        <v>337</v>
      </c>
      <c r="O1130" s="1">
        <v>3</v>
      </c>
      <c r="P1130" s="1" t="str">
        <f>IFERROR(IF(ISNUMBER(Table1[[#This Row],[Safety_Rating2]]), REPT("★", Table1[[#This Row],[Safety_Rating2]]) &amp; REPT("☆", 5-Table1[[#This Row],[Safety_Rating2]]), "Unknown"), "Unknown")</f>
        <v>★★★★☆</v>
      </c>
      <c r="Q1130" s="1">
        <v>4</v>
      </c>
      <c r="R1130">
        <v>12848</v>
      </c>
      <c r="S1130">
        <v>5</v>
      </c>
      <c r="T1130" s="7">
        <f t="shared" si="17"/>
        <v>1295741228.3199999</v>
      </c>
      <c r="U1130" s="3">
        <f>Table1[[#This Row],[Range_km]]/Table1[[#This Row],[Battery_Capacity_kWh]]</f>
        <v>5.825242718446602</v>
      </c>
      <c r="V1130" s="4">
        <f>Table1[[#This Row],[Price_USD]]/Table1[[#This Row],[Range_km]]</f>
        <v>560.28661111111114</v>
      </c>
      <c r="W1130" s="1" t="str">
        <f>_xlfn.IFS(Table1[[#This Row],[Price_USD]]&gt;80000,"Luxury", Table1[[#This Row],[Price_USD]]&gt;40000,"Premium",Table1[[#This Row],[Price_USD]]&lt;40000,"Budget")</f>
        <v>Luxury</v>
      </c>
    </row>
    <row r="1131" spans="3:23" x14ac:dyDescent="0.35">
      <c r="C1131">
        <v>1130</v>
      </c>
      <c r="D1131" t="s">
        <v>27</v>
      </c>
      <c r="E1131" t="s">
        <v>80</v>
      </c>
      <c r="F1131">
        <v>2025</v>
      </c>
      <c r="G1131" t="s">
        <v>257</v>
      </c>
      <c r="H1131">
        <v>26.5</v>
      </c>
      <c r="I1131">
        <v>122</v>
      </c>
      <c r="J1131" t="s">
        <v>279</v>
      </c>
      <c r="K1131">
        <v>3.1</v>
      </c>
      <c r="L1131" s="5">
        <v>44149.68</v>
      </c>
      <c r="M1131" t="s">
        <v>295</v>
      </c>
      <c r="N1131" t="s">
        <v>336</v>
      </c>
      <c r="O1131" s="1">
        <v>3</v>
      </c>
      <c r="P1131" s="1" t="str">
        <f>IFERROR(IF(ISNUMBER(Table1[[#This Row],[Safety_Rating2]]), REPT("★", Table1[[#This Row],[Safety_Rating2]]) &amp; REPT("☆", 5-Table1[[#This Row],[Safety_Rating2]]), "Unknown"), "Unknown")</f>
        <v>★★★★☆</v>
      </c>
      <c r="Q1131" s="1">
        <v>4</v>
      </c>
      <c r="R1131">
        <v>18082</v>
      </c>
      <c r="S1131">
        <v>5</v>
      </c>
      <c r="T1131" s="7">
        <f t="shared" si="17"/>
        <v>798314513.75999999</v>
      </c>
      <c r="U1131" s="3">
        <f>Table1[[#This Row],[Range_km]]/Table1[[#This Row],[Battery_Capacity_kWh]]</f>
        <v>4.6037735849056602</v>
      </c>
      <c r="V1131" s="4">
        <f>Table1[[#This Row],[Price_USD]]/Table1[[#This Row],[Range_km]]</f>
        <v>361.88262295081967</v>
      </c>
      <c r="W1131" s="1" t="str">
        <f>_xlfn.IFS(Table1[[#This Row],[Price_USD]]&gt;80000,"Luxury", Table1[[#This Row],[Price_USD]]&gt;40000,"Premium",Table1[[#This Row],[Price_USD]]&lt;40000,"Budget")</f>
        <v>Premium</v>
      </c>
    </row>
    <row r="1132" spans="3:23" x14ac:dyDescent="0.35">
      <c r="C1132">
        <v>1131</v>
      </c>
      <c r="D1132" t="s">
        <v>32</v>
      </c>
      <c r="E1132" t="s">
        <v>121</v>
      </c>
      <c r="F1132">
        <v>2022</v>
      </c>
      <c r="G1132" t="s">
        <v>263</v>
      </c>
      <c r="H1132">
        <v>107.6</v>
      </c>
      <c r="I1132">
        <v>513</v>
      </c>
      <c r="J1132" t="s">
        <v>268</v>
      </c>
      <c r="K1132">
        <v>4.3</v>
      </c>
      <c r="L1132" s="5">
        <v>75286.42</v>
      </c>
      <c r="M1132" t="s">
        <v>313</v>
      </c>
      <c r="N1132" t="s">
        <v>340</v>
      </c>
      <c r="O1132" s="1">
        <v>5</v>
      </c>
      <c r="P1132" s="1" t="str">
        <f>IFERROR(IF(ISNUMBER(Table1[[#This Row],[Safety_Rating2]]), REPT("★", Table1[[#This Row],[Safety_Rating2]]) &amp; REPT("☆", 5-Table1[[#This Row],[Safety_Rating2]]), "Unknown"), "Unknown")</f>
        <v>★★★★☆</v>
      </c>
      <c r="Q1132" s="1">
        <v>4</v>
      </c>
      <c r="R1132">
        <v>1480</v>
      </c>
      <c r="S1132">
        <v>5</v>
      </c>
      <c r="T1132" s="7">
        <f t="shared" si="17"/>
        <v>111423901.59999999</v>
      </c>
      <c r="U1132" s="3">
        <f>Table1[[#This Row],[Range_km]]/Table1[[#This Row],[Battery_Capacity_kWh]]</f>
        <v>4.7676579925650557</v>
      </c>
      <c r="V1132" s="4">
        <f>Table1[[#This Row],[Price_USD]]/Table1[[#This Row],[Range_km]]</f>
        <v>146.75715399610135</v>
      </c>
      <c r="W1132" s="1" t="str">
        <f>_xlfn.IFS(Table1[[#This Row],[Price_USD]]&gt;80000,"Luxury", Table1[[#This Row],[Price_USD]]&gt;40000,"Premium",Table1[[#This Row],[Price_USD]]&lt;40000,"Budget")</f>
        <v>Premium</v>
      </c>
    </row>
    <row r="1133" spans="3:23" x14ac:dyDescent="0.35">
      <c r="C1133">
        <v>1132</v>
      </c>
      <c r="D1133" t="s">
        <v>39</v>
      </c>
      <c r="E1133" t="s">
        <v>110</v>
      </c>
      <c r="F1133">
        <v>2024</v>
      </c>
      <c r="G1133" t="s">
        <v>253</v>
      </c>
      <c r="H1133">
        <v>69.900000000000006</v>
      </c>
      <c r="I1133">
        <v>227</v>
      </c>
      <c r="J1133" t="s">
        <v>278</v>
      </c>
      <c r="K1133">
        <v>11.3</v>
      </c>
      <c r="L1133" s="5">
        <v>81516.990000000005</v>
      </c>
      <c r="M1133" t="s">
        <v>288</v>
      </c>
      <c r="N1133" t="s">
        <v>374</v>
      </c>
      <c r="O1133" s="1">
        <v>1</v>
      </c>
      <c r="P1133" s="1" t="str">
        <f>IFERROR(IF(ISNUMBER(Table1[[#This Row],[Safety_Rating2]]), REPT("★", Table1[[#This Row],[Safety_Rating2]]) &amp; REPT("☆", 5-Table1[[#This Row],[Safety_Rating2]]), "Unknown"), "Unknown")</f>
        <v>Unknown</v>
      </c>
      <c r="Q1133" s="2" t="s">
        <v>376</v>
      </c>
      <c r="R1133">
        <v>18377</v>
      </c>
      <c r="S1133">
        <v>4</v>
      </c>
      <c r="T1133" s="7">
        <f t="shared" si="17"/>
        <v>1498037725.23</v>
      </c>
      <c r="U1133" s="3">
        <f>Table1[[#This Row],[Range_km]]/Table1[[#This Row],[Battery_Capacity_kWh]]</f>
        <v>3.2474964234620884</v>
      </c>
      <c r="V1133" s="4">
        <f>Table1[[#This Row],[Price_USD]]/Table1[[#This Row],[Range_km]]</f>
        <v>359.10568281938328</v>
      </c>
      <c r="W1133" s="1" t="str">
        <f>_xlfn.IFS(Table1[[#This Row],[Price_USD]]&gt;80000,"Luxury", Table1[[#This Row],[Price_USD]]&gt;40000,"Premium",Table1[[#This Row],[Price_USD]]&lt;40000,"Budget")</f>
        <v>Luxury</v>
      </c>
    </row>
    <row r="1134" spans="3:23" x14ac:dyDescent="0.35">
      <c r="C1134">
        <v>1133</v>
      </c>
      <c r="D1134" t="s">
        <v>51</v>
      </c>
      <c r="E1134" t="s">
        <v>210</v>
      </c>
      <c r="F1134">
        <v>2017</v>
      </c>
      <c r="G1134" t="s">
        <v>260</v>
      </c>
      <c r="H1134">
        <v>147.6</v>
      </c>
      <c r="I1134">
        <v>282</v>
      </c>
      <c r="J1134" t="s">
        <v>268</v>
      </c>
      <c r="K1134">
        <v>10</v>
      </c>
      <c r="L1134" s="5">
        <v>78795.710000000006</v>
      </c>
      <c r="M1134" t="s">
        <v>281</v>
      </c>
      <c r="N1134" t="s">
        <v>351</v>
      </c>
      <c r="O1134" s="2" t="s">
        <v>376</v>
      </c>
      <c r="P1134" s="1" t="str">
        <f>IFERROR(IF(ISNUMBER(Table1[[#This Row],[Safety_Rating2]]), REPT("★", Table1[[#This Row],[Safety_Rating2]]) &amp; REPT("☆", 5-Table1[[#This Row],[Safety_Rating2]]), "Unknown"), "Unknown")</f>
        <v>★★★☆☆</v>
      </c>
      <c r="Q1134" s="1">
        <v>3</v>
      </c>
      <c r="R1134">
        <v>8713</v>
      </c>
      <c r="S1134">
        <v>5</v>
      </c>
      <c r="T1134" s="7">
        <f t="shared" si="17"/>
        <v>686547021.23000002</v>
      </c>
      <c r="U1134" s="3">
        <f>Table1[[#This Row],[Range_km]]/Table1[[#This Row],[Battery_Capacity_kWh]]</f>
        <v>1.910569105691057</v>
      </c>
      <c r="V1134" s="4">
        <f>Table1[[#This Row],[Price_USD]]/Table1[[#This Row],[Range_km]]</f>
        <v>279.41741134751777</v>
      </c>
      <c r="W1134" s="1" t="str">
        <f>_xlfn.IFS(Table1[[#This Row],[Price_USD]]&gt;80000,"Luxury", Table1[[#This Row],[Price_USD]]&gt;40000,"Premium",Table1[[#This Row],[Price_USD]]&lt;40000,"Budget")</f>
        <v>Premium</v>
      </c>
    </row>
    <row r="1135" spans="3:23" x14ac:dyDescent="0.35">
      <c r="C1135">
        <v>1134</v>
      </c>
      <c r="D1135" t="s">
        <v>20</v>
      </c>
      <c r="E1135" t="s">
        <v>226</v>
      </c>
      <c r="F1135">
        <v>2023</v>
      </c>
      <c r="G1135" t="s">
        <v>252</v>
      </c>
      <c r="H1135">
        <v>99.8</v>
      </c>
      <c r="I1135">
        <v>550</v>
      </c>
      <c r="J1135" t="s">
        <v>274</v>
      </c>
      <c r="K1135">
        <v>2.1</v>
      </c>
      <c r="L1135" s="5">
        <v>61023.79</v>
      </c>
      <c r="M1135" t="s">
        <v>308</v>
      </c>
      <c r="N1135" t="s">
        <v>341</v>
      </c>
      <c r="O1135" s="1">
        <v>4</v>
      </c>
      <c r="P1135" s="1" t="str">
        <f>IFERROR(IF(ISNUMBER(Table1[[#This Row],[Safety_Rating2]]), REPT("★", Table1[[#This Row],[Safety_Rating2]]) &amp; REPT("☆", 5-Table1[[#This Row],[Safety_Rating2]]), "Unknown"), "Unknown")</f>
        <v>★★★★☆</v>
      </c>
      <c r="Q1135" s="1">
        <v>4</v>
      </c>
      <c r="R1135">
        <v>722</v>
      </c>
      <c r="S1135">
        <v>5</v>
      </c>
      <c r="T1135" s="7">
        <f t="shared" si="17"/>
        <v>44059176.380000003</v>
      </c>
      <c r="U1135" s="3">
        <f>Table1[[#This Row],[Range_km]]/Table1[[#This Row],[Battery_Capacity_kWh]]</f>
        <v>5.5110220440881763</v>
      </c>
      <c r="V1135" s="4">
        <f>Table1[[#This Row],[Price_USD]]/Table1[[#This Row],[Range_km]]</f>
        <v>110.95234545454545</v>
      </c>
      <c r="W1135" s="1" t="str">
        <f>_xlfn.IFS(Table1[[#This Row],[Price_USD]]&gt;80000,"Luxury", Table1[[#This Row],[Price_USD]]&gt;40000,"Premium",Table1[[#This Row],[Price_USD]]&lt;40000,"Budget")</f>
        <v>Premium</v>
      </c>
    </row>
    <row r="1136" spans="3:23" x14ac:dyDescent="0.35">
      <c r="C1136">
        <v>1135</v>
      </c>
      <c r="D1136" t="s">
        <v>19</v>
      </c>
      <c r="E1136" t="s">
        <v>72</v>
      </c>
      <c r="F1136">
        <v>2019</v>
      </c>
      <c r="G1136" t="s">
        <v>256</v>
      </c>
      <c r="H1136">
        <v>47.9</v>
      </c>
      <c r="I1136">
        <v>524</v>
      </c>
      <c r="J1136" t="s">
        <v>272</v>
      </c>
      <c r="K1136">
        <v>7.2</v>
      </c>
      <c r="L1136" s="5">
        <v>120802.63</v>
      </c>
      <c r="M1136" t="s">
        <v>330</v>
      </c>
      <c r="N1136" t="s">
        <v>345</v>
      </c>
      <c r="O1136" s="1">
        <v>4</v>
      </c>
      <c r="P1136" s="1" t="str">
        <f>IFERROR(IF(ISNUMBER(Table1[[#This Row],[Safety_Rating2]]), REPT("★", Table1[[#This Row],[Safety_Rating2]]) &amp; REPT("☆", 5-Table1[[#This Row],[Safety_Rating2]]), "Unknown"), "Unknown")</f>
        <v>★★★☆☆</v>
      </c>
      <c r="Q1136" s="1">
        <v>3</v>
      </c>
      <c r="R1136">
        <v>13349</v>
      </c>
      <c r="S1136">
        <v>3</v>
      </c>
      <c r="T1136" s="7">
        <f t="shared" si="17"/>
        <v>1612594307.8700001</v>
      </c>
      <c r="U1136" s="3">
        <f>Table1[[#This Row],[Range_km]]/Table1[[#This Row],[Battery_Capacity_kWh]]</f>
        <v>10.939457202505219</v>
      </c>
      <c r="V1136" s="4">
        <f>Table1[[#This Row],[Price_USD]]/Table1[[#This Row],[Range_km]]</f>
        <v>230.53937022900763</v>
      </c>
      <c r="W1136" s="1" t="str">
        <f>_xlfn.IFS(Table1[[#This Row],[Price_USD]]&gt;80000,"Luxury", Table1[[#This Row],[Price_USD]]&gt;40000,"Premium",Table1[[#This Row],[Price_USD]]&lt;40000,"Budget")</f>
        <v>Luxury</v>
      </c>
    </row>
    <row r="1137" spans="3:23" x14ac:dyDescent="0.35">
      <c r="C1137">
        <v>1136</v>
      </c>
      <c r="D1137" t="s">
        <v>40</v>
      </c>
      <c r="E1137" t="s">
        <v>167</v>
      </c>
      <c r="F1137">
        <v>2022</v>
      </c>
      <c r="G1137" t="s">
        <v>250</v>
      </c>
      <c r="H1137">
        <v>73</v>
      </c>
      <c r="I1137">
        <v>100</v>
      </c>
      <c r="J1137" t="s">
        <v>270</v>
      </c>
      <c r="K1137">
        <v>2.6</v>
      </c>
      <c r="L1137" s="5">
        <v>59835.040000000001</v>
      </c>
      <c r="M1137" t="s">
        <v>316</v>
      </c>
      <c r="N1137" t="s">
        <v>347</v>
      </c>
      <c r="O1137" s="1">
        <v>0</v>
      </c>
      <c r="P1137" s="1" t="str">
        <f>IFERROR(IF(ISNUMBER(Table1[[#This Row],[Safety_Rating2]]), REPT("★", Table1[[#This Row],[Safety_Rating2]]) &amp; REPT("☆", 5-Table1[[#This Row],[Safety_Rating2]]), "Unknown"), "Unknown")</f>
        <v>★★★★★</v>
      </c>
      <c r="Q1137" s="1">
        <v>5</v>
      </c>
      <c r="R1137">
        <v>718</v>
      </c>
      <c r="S1137">
        <v>3</v>
      </c>
      <c r="T1137" s="7">
        <f t="shared" si="17"/>
        <v>42961558.719999999</v>
      </c>
      <c r="U1137" s="3">
        <f>Table1[[#This Row],[Range_km]]/Table1[[#This Row],[Battery_Capacity_kWh]]</f>
        <v>1.3698630136986301</v>
      </c>
      <c r="V1137" s="4">
        <f>Table1[[#This Row],[Price_USD]]/Table1[[#This Row],[Range_km]]</f>
        <v>598.35040000000004</v>
      </c>
      <c r="W1137" s="1" t="str">
        <f>_xlfn.IFS(Table1[[#This Row],[Price_USD]]&gt;80000,"Luxury", Table1[[#This Row],[Price_USD]]&gt;40000,"Premium",Table1[[#This Row],[Price_USD]]&lt;40000,"Budget")</f>
        <v>Premium</v>
      </c>
    </row>
    <row r="1138" spans="3:23" x14ac:dyDescent="0.35">
      <c r="C1138">
        <v>1137</v>
      </c>
      <c r="D1138" t="s">
        <v>52</v>
      </c>
      <c r="E1138" t="s">
        <v>219</v>
      </c>
      <c r="F1138">
        <v>2019</v>
      </c>
      <c r="G1138" t="s">
        <v>262</v>
      </c>
      <c r="H1138">
        <v>38.799999999999997</v>
      </c>
      <c r="I1138">
        <v>163</v>
      </c>
      <c r="J1138" t="s">
        <v>272</v>
      </c>
      <c r="K1138">
        <v>5.4</v>
      </c>
      <c r="L1138" s="5">
        <v>108034.29</v>
      </c>
      <c r="M1138" t="s">
        <v>289</v>
      </c>
      <c r="N1138" t="s">
        <v>375</v>
      </c>
      <c r="O1138" s="1">
        <v>4</v>
      </c>
      <c r="P1138" s="1" t="str">
        <f>IFERROR(IF(ISNUMBER(Table1[[#This Row],[Safety_Rating2]]), REPT("★", Table1[[#This Row],[Safety_Rating2]]) &amp; REPT("☆", 5-Table1[[#This Row],[Safety_Rating2]]), "Unknown"), "Unknown")</f>
        <v>★★★★☆</v>
      </c>
      <c r="Q1138" s="1">
        <v>4</v>
      </c>
      <c r="R1138">
        <v>15867</v>
      </c>
      <c r="S1138">
        <v>5</v>
      </c>
      <c r="T1138" s="7">
        <f t="shared" si="17"/>
        <v>1714180079.4299998</v>
      </c>
      <c r="U1138" s="3">
        <f>Table1[[#This Row],[Range_km]]/Table1[[#This Row],[Battery_Capacity_kWh]]</f>
        <v>4.2010309278350517</v>
      </c>
      <c r="V1138" s="4">
        <f>Table1[[#This Row],[Price_USD]]/Table1[[#This Row],[Range_km]]</f>
        <v>662.78705521472386</v>
      </c>
      <c r="W1138" s="1" t="str">
        <f>_xlfn.IFS(Table1[[#This Row],[Price_USD]]&gt;80000,"Luxury", Table1[[#This Row],[Price_USD]]&gt;40000,"Premium",Table1[[#This Row],[Price_USD]]&lt;40000,"Budget")</f>
        <v>Luxury</v>
      </c>
    </row>
    <row r="1139" spans="3:23" x14ac:dyDescent="0.35">
      <c r="C1139">
        <v>1138</v>
      </c>
      <c r="D1139" t="s">
        <v>19</v>
      </c>
      <c r="E1139" t="s">
        <v>221</v>
      </c>
      <c r="F1139">
        <v>2017</v>
      </c>
      <c r="G1139" t="s">
        <v>250</v>
      </c>
      <c r="H1139">
        <v>53.6</v>
      </c>
      <c r="I1139">
        <v>375</v>
      </c>
      <c r="J1139" t="s">
        <v>267</v>
      </c>
      <c r="K1139">
        <v>6.8</v>
      </c>
      <c r="L1139" s="5">
        <v>144771.13</v>
      </c>
      <c r="M1139" t="s">
        <v>330</v>
      </c>
      <c r="N1139" t="s">
        <v>354</v>
      </c>
      <c r="O1139" s="1">
        <v>3</v>
      </c>
      <c r="P1139" s="1" t="str">
        <f>IFERROR(IF(ISNUMBER(Table1[[#This Row],[Safety_Rating2]]), REPT("★", Table1[[#This Row],[Safety_Rating2]]) &amp; REPT("☆", 5-Table1[[#This Row],[Safety_Rating2]]), "Unknown"), "Unknown")</f>
        <v>★★★★☆</v>
      </c>
      <c r="Q1139" s="1">
        <v>4</v>
      </c>
      <c r="R1139">
        <v>2608</v>
      </c>
      <c r="S1139">
        <v>4</v>
      </c>
      <c r="T1139" s="7">
        <f t="shared" si="17"/>
        <v>377563107.04000002</v>
      </c>
      <c r="U1139" s="3">
        <f>Table1[[#This Row],[Range_km]]/Table1[[#This Row],[Battery_Capacity_kWh]]</f>
        <v>6.9962686567164178</v>
      </c>
      <c r="V1139" s="4">
        <f>Table1[[#This Row],[Price_USD]]/Table1[[#This Row],[Range_km]]</f>
        <v>386.05634666666668</v>
      </c>
      <c r="W1139" s="1" t="str">
        <f>_xlfn.IFS(Table1[[#This Row],[Price_USD]]&gt;80000,"Luxury", Table1[[#This Row],[Price_USD]]&gt;40000,"Premium",Table1[[#This Row],[Price_USD]]&lt;40000,"Budget")</f>
        <v>Luxury</v>
      </c>
    </row>
    <row r="1140" spans="3:23" x14ac:dyDescent="0.35">
      <c r="C1140">
        <v>1139</v>
      </c>
      <c r="D1140" t="s">
        <v>38</v>
      </c>
      <c r="E1140" t="s">
        <v>96</v>
      </c>
      <c r="F1140">
        <v>2023</v>
      </c>
      <c r="G1140" t="s">
        <v>251</v>
      </c>
      <c r="H1140">
        <v>149.4</v>
      </c>
      <c r="I1140">
        <v>503</v>
      </c>
      <c r="J1140" t="s">
        <v>268</v>
      </c>
      <c r="K1140">
        <v>10.199999999999999</v>
      </c>
      <c r="L1140" s="5">
        <v>104705.7</v>
      </c>
      <c r="M1140" t="s">
        <v>329</v>
      </c>
      <c r="N1140" t="s">
        <v>352</v>
      </c>
      <c r="O1140" s="1">
        <v>4</v>
      </c>
      <c r="P1140" s="1" t="str">
        <f>IFERROR(IF(ISNUMBER(Table1[[#This Row],[Safety_Rating2]]), REPT("★", Table1[[#This Row],[Safety_Rating2]]) &amp; REPT("☆", 5-Table1[[#This Row],[Safety_Rating2]]), "Unknown"), "Unknown")</f>
        <v>★★★★★</v>
      </c>
      <c r="Q1140" s="1">
        <v>5</v>
      </c>
      <c r="R1140">
        <v>8158</v>
      </c>
      <c r="S1140">
        <v>5</v>
      </c>
      <c r="T1140" s="7">
        <f t="shared" si="17"/>
        <v>854189100.60000002</v>
      </c>
      <c r="U1140" s="3">
        <f>Table1[[#This Row],[Range_km]]/Table1[[#This Row],[Battery_Capacity_kWh]]</f>
        <v>3.3668005354752339</v>
      </c>
      <c r="V1140" s="4">
        <f>Table1[[#This Row],[Price_USD]]/Table1[[#This Row],[Range_km]]</f>
        <v>208.16242544731611</v>
      </c>
      <c r="W1140" s="1" t="str">
        <f>_xlfn.IFS(Table1[[#This Row],[Price_USD]]&gt;80000,"Luxury", Table1[[#This Row],[Price_USD]]&gt;40000,"Premium",Table1[[#This Row],[Price_USD]]&lt;40000,"Budget")</f>
        <v>Luxury</v>
      </c>
    </row>
    <row r="1141" spans="3:23" x14ac:dyDescent="0.35">
      <c r="C1141">
        <v>1140</v>
      </c>
      <c r="D1141" t="s">
        <v>21</v>
      </c>
      <c r="E1141" t="s">
        <v>74</v>
      </c>
      <c r="F1141">
        <v>2024</v>
      </c>
      <c r="G1141" t="s">
        <v>254</v>
      </c>
      <c r="H1141">
        <v>77.2</v>
      </c>
      <c r="I1141">
        <v>576</v>
      </c>
      <c r="J1141" t="s">
        <v>269</v>
      </c>
      <c r="K1141">
        <v>7</v>
      </c>
      <c r="L1141" s="5">
        <v>112642.7</v>
      </c>
      <c r="M1141" t="s">
        <v>306</v>
      </c>
      <c r="N1141" t="s">
        <v>347</v>
      </c>
      <c r="O1141" s="1">
        <v>2</v>
      </c>
      <c r="P1141" s="1" t="str">
        <f>IFERROR(IF(ISNUMBER(Table1[[#This Row],[Safety_Rating2]]), REPT("★", Table1[[#This Row],[Safety_Rating2]]) &amp; REPT("☆", 5-Table1[[#This Row],[Safety_Rating2]]), "Unknown"), "Unknown")</f>
        <v>★★★☆☆</v>
      </c>
      <c r="Q1141" s="1">
        <v>3</v>
      </c>
      <c r="R1141">
        <v>3625</v>
      </c>
      <c r="S1141">
        <v>3</v>
      </c>
      <c r="T1141" s="7">
        <f t="shared" si="17"/>
        <v>408329787.5</v>
      </c>
      <c r="U1141" s="3">
        <f>Table1[[#This Row],[Range_km]]/Table1[[#This Row],[Battery_Capacity_kWh]]</f>
        <v>7.4611398963730569</v>
      </c>
      <c r="V1141" s="4">
        <f>Table1[[#This Row],[Price_USD]]/Table1[[#This Row],[Range_km]]</f>
        <v>195.56024305555556</v>
      </c>
      <c r="W1141" s="1" t="str">
        <f>_xlfn.IFS(Table1[[#This Row],[Price_USD]]&gt;80000,"Luxury", Table1[[#This Row],[Price_USD]]&gt;40000,"Premium",Table1[[#This Row],[Price_USD]]&lt;40000,"Budget")</f>
        <v>Luxury</v>
      </c>
    </row>
    <row r="1142" spans="3:23" x14ac:dyDescent="0.35">
      <c r="C1142">
        <v>1141</v>
      </c>
      <c r="D1142" t="s">
        <v>45</v>
      </c>
      <c r="E1142" t="s">
        <v>107</v>
      </c>
      <c r="F1142">
        <v>2024</v>
      </c>
      <c r="G1142" t="s">
        <v>257</v>
      </c>
      <c r="H1142">
        <v>43.5</v>
      </c>
      <c r="I1142">
        <v>532</v>
      </c>
      <c r="J1142" t="s">
        <v>271</v>
      </c>
      <c r="K1142">
        <v>11.9</v>
      </c>
      <c r="L1142" s="5">
        <v>59567.58</v>
      </c>
      <c r="M1142" t="s">
        <v>283</v>
      </c>
      <c r="N1142" t="s">
        <v>350</v>
      </c>
      <c r="O1142" s="1">
        <v>0</v>
      </c>
      <c r="P1142" s="1" t="str">
        <f>IFERROR(IF(ISNUMBER(Table1[[#This Row],[Safety_Rating2]]), REPT("★", Table1[[#This Row],[Safety_Rating2]]) &amp; REPT("☆", 5-Table1[[#This Row],[Safety_Rating2]]), "Unknown"), "Unknown")</f>
        <v>★★★★★</v>
      </c>
      <c r="Q1142" s="1">
        <v>5</v>
      </c>
      <c r="R1142">
        <v>2027</v>
      </c>
      <c r="S1142">
        <v>3</v>
      </c>
      <c r="T1142" s="7">
        <f t="shared" si="17"/>
        <v>120743484.66</v>
      </c>
      <c r="U1142" s="3">
        <f>Table1[[#This Row],[Range_km]]/Table1[[#This Row],[Battery_Capacity_kWh]]</f>
        <v>12.229885057471265</v>
      </c>
      <c r="V1142" s="4">
        <f>Table1[[#This Row],[Price_USD]]/Table1[[#This Row],[Range_km]]</f>
        <v>111.96913533834586</v>
      </c>
      <c r="W1142" s="1" t="str">
        <f>_xlfn.IFS(Table1[[#This Row],[Price_USD]]&gt;80000,"Luxury", Table1[[#This Row],[Price_USD]]&gt;40000,"Premium",Table1[[#This Row],[Price_USD]]&lt;40000,"Budget")</f>
        <v>Premium</v>
      </c>
    </row>
    <row r="1143" spans="3:23" x14ac:dyDescent="0.35">
      <c r="C1143">
        <v>1142</v>
      </c>
      <c r="D1143" t="s">
        <v>46</v>
      </c>
      <c r="E1143" t="s">
        <v>198</v>
      </c>
      <c r="F1143">
        <v>2023</v>
      </c>
      <c r="G1143" t="s">
        <v>264</v>
      </c>
      <c r="H1143">
        <v>71.3</v>
      </c>
      <c r="I1143">
        <v>315</v>
      </c>
      <c r="J1143" t="s">
        <v>270</v>
      </c>
      <c r="K1143">
        <v>3.4</v>
      </c>
      <c r="L1143" s="5">
        <v>147103.71</v>
      </c>
      <c r="M1143" t="s">
        <v>286</v>
      </c>
      <c r="N1143" t="s">
        <v>362</v>
      </c>
      <c r="O1143" s="2" t="s">
        <v>376</v>
      </c>
      <c r="P1143" s="1" t="str">
        <f>IFERROR(IF(ISNUMBER(Table1[[#This Row],[Safety_Rating2]]), REPT("★", Table1[[#This Row],[Safety_Rating2]]) &amp; REPT("☆", 5-Table1[[#This Row],[Safety_Rating2]]), "Unknown"), "Unknown")</f>
        <v>★★★★★</v>
      </c>
      <c r="Q1143" s="1">
        <v>5</v>
      </c>
      <c r="R1143">
        <v>1828</v>
      </c>
      <c r="S1143">
        <v>4</v>
      </c>
      <c r="T1143" s="7">
        <f t="shared" si="17"/>
        <v>268905581.88</v>
      </c>
      <c r="U1143" s="3">
        <f>Table1[[#This Row],[Range_km]]/Table1[[#This Row],[Battery_Capacity_kWh]]</f>
        <v>4.4179523141654977</v>
      </c>
      <c r="V1143" s="4">
        <f>Table1[[#This Row],[Price_USD]]/Table1[[#This Row],[Range_km]]</f>
        <v>466.99590476190474</v>
      </c>
      <c r="W1143" s="1" t="str">
        <f>_xlfn.IFS(Table1[[#This Row],[Price_USD]]&gt;80000,"Luxury", Table1[[#This Row],[Price_USD]]&gt;40000,"Premium",Table1[[#This Row],[Price_USD]]&lt;40000,"Budget")</f>
        <v>Luxury</v>
      </c>
    </row>
    <row r="1144" spans="3:23" x14ac:dyDescent="0.35">
      <c r="C1144">
        <v>1143</v>
      </c>
      <c r="D1144" t="s">
        <v>66</v>
      </c>
      <c r="E1144" t="s">
        <v>163</v>
      </c>
      <c r="F1144">
        <v>2015</v>
      </c>
      <c r="G1144" t="s">
        <v>258</v>
      </c>
      <c r="H1144">
        <v>97.2</v>
      </c>
      <c r="I1144">
        <v>433</v>
      </c>
      <c r="J1144" t="s">
        <v>273</v>
      </c>
      <c r="K1144">
        <v>9.8000000000000007</v>
      </c>
      <c r="L1144" s="5">
        <v>65845.61</v>
      </c>
      <c r="M1144" t="s">
        <v>297</v>
      </c>
      <c r="N1144" t="s">
        <v>364</v>
      </c>
      <c r="O1144" s="1">
        <v>2</v>
      </c>
      <c r="P1144" s="1" t="str">
        <f>IFERROR(IF(ISNUMBER(Table1[[#This Row],[Safety_Rating2]]), REPT("★", Table1[[#This Row],[Safety_Rating2]]) &amp; REPT("☆", 5-Table1[[#This Row],[Safety_Rating2]]), "Unknown"), "Unknown")</f>
        <v>★★★★★</v>
      </c>
      <c r="Q1144" s="1">
        <v>5</v>
      </c>
      <c r="R1144">
        <v>8977</v>
      </c>
      <c r="S1144">
        <v>5</v>
      </c>
      <c r="T1144" s="7">
        <f t="shared" si="17"/>
        <v>591096040.97000003</v>
      </c>
      <c r="U1144" s="3">
        <f>Table1[[#This Row],[Range_km]]/Table1[[#This Row],[Battery_Capacity_kWh]]</f>
        <v>4.4547325102880659</v>
      </c>
      <c r="V1144" s="4">
        <f>Table1[[#This Row],[Price_USD]]/Table1[[#This Row],[Range_km]]</f>
        <v>152.0683833718245</v>
      </c>
      <c r="W1144" s="1" t="str">
        <f>_xlfn.IFS(Table1[[#This Row],[Price_USD]]&gt;80000,"Luxury", Table1[[#This Row],[Price_USD]]&gt;40000,"Premium",Table1[[#This Row],[Price_USD]]&lt;40000,"Budget")</f>
        <v>Premium</v>
      </c>
    </row>
    <row r="1145" spans="3:23" x14ac:dyDescent="0.35">
      <c r="C1145">
        <v>1144</v>
      </c>
      <c r="D1145" t="s">
        <v>17</v>
      </c>
      <c r="E1145" t="s">
        <v>95</v>
      </c>
      <c r="F1145">
        <v>2021</v>
      </c>
      <c r="G1145" t="s">
        <v>262</v>
      </c>
      <c r="H1145">
        <v>73.400000000000006</v>
      </c>
      <c r="I1145">
        <v>267</v>
      </c>
      <c r="J1145" t="s">
        <v>274</v>
      </c>
      <c r="K1145">
        <v>3.5</v>
      </c>
      <c r="L1145" s="5">
        <v>31722.61</v>
      </c>
      <c r="M1145" t="s">
        <v>295</v>
      </c>
      <c r="N1145" t="s">
        <v>353</v>
      </c>
      <c r="O1145" s="1">
        <v>2</v>
      </c>
      <c r="P1145" s="1" t="str">
        <f>IFERROR(IF(ISNUMBER(Table1[[#This Row],[Safety_Rating2]]), REPT("★", Table1[[#This Row],[Safety_Rating2]]) &amp; REPT("☆", 5-Table1[[#This Row],[Safety_Rating2]]), "Unknown"), "Unknown")</f>
        <v>★★★★★</v>
      </c>
      <c r="Q1145" s="1">
        <v>5</v>
      </c>
      <c r="R1145">
        <v>956</v>
      </c>
      <c r="S1145">
        <v>5</v>
      </c>
      <c r="T1145" s="7">
        <f t="shared" si="17"/>
        <v>30326815.16</v>
      </c>
      <c r="U1145" s="3">
        <f>Table1[[#This Row],[Range_km]]/Table1[[#This Row],[Battery_Capacity_kWh]]</f>
        <v>3.6376021798365121</v>
      </c>
      <c r="V1145" s="4">
        <f>Table1[[#This Row],[Price_USD]]/Table1[[#This Row],[Range_km]]</f>
        <v>118.8112734082397</v>
      </c>
      <c r="W1145" s="1" t="str">
        <f>_xlfn.IFS(Table1[[#This Row],[Price_USD]]&gt;80000,"Luxury", Table1[[#This Row],[Price_USD]]&gt;40000,"Premium",Table1[[#This Row],[Price_USD]]&lt;40000,"Budget")</f>
        <v>Budget</v>
      </c>
    </row>
    <row r="1146" spans="3:23" x14ac:dyDescent="0.35">
      <c r="C1146">
        <v>1145</v>
      </c>
      <c r="D1146" t="s">
        <v>34</v>
      </c>
      <c r="E1146" t="s">
        <v>92</v>
      </c>
      <c r="F1146">
        <v>2020</v>
      </c>
      <c r="G1146" t="s">
        <v>252</v>
      </c>
      <c r="H1146">
        <v>45</v>
      </c>
      <c r="I1146">
        <v>359</v>
      </c>
      <c r="J1146" t="s">
        <v>275</v>
      </c>
      <c r="K1146">
        <v>5.4</v>
      </c>
      <c r="L1146" s="5">
        <v>59102</v>
      </c>
      <c r="M1146" t="s">
        <v>295</v>
      </c>
      <c r="N1146" t="s">
        <v>338</v>
      </c>
      <c r="O1146" s="1">
        <v>3</v>
      </c>
      <c r="P1146" s="1" t="str">
        <f>IFERROR(IF(ISNUMBER(Table1[[#This Row],[Safety_Rating2]]), REPT("★", Table1[[#This Row],[Safety_Rating2]]) &amp; REPT("☆", 5-Table1[[#This Row],[Safety_Rating2]]), "Unknown"), "Unknown")</f>
        <v>★★★★★</v>
      </c>
      <c r="Q1146" s="1">
        <v>5</v>
      </c>
      <c r="R1146">
        <v>6039</v>
      </c>
      <c r="S1146">
        <v>4</v>
      </c>
      <c r="T1146" s="7">
        <f t="shared" si="17"/>
        <v>356916978</v>
      </c>
      <c r="U1146" s="3">
        <f>Table1[[#This Row],[Range_km]]/Table1[[#This Row],[Battery_Capacity_kWh]]</f>
        <v>7.9777777777777779</v>
      </c>
      <c r="V1146" s="4">
        <f>Table1[[#This Row],[Price_USD]]/Table1[[#This Row],[Range_km]]</f>
        <v>164.62952646239555</v>
      </c>
      <c r="W1146" s="1" t="str">
        <f>_xlfn.IFS(Table1[[#This Row],[Price_USD]]&gt;80000,"Luxury", Table1[[#This Row],[Price_USD]]&gt;40000,"Premium",Table1[[#This Row],[Price_USD]]&lt;40000,"Budget")</f>
        <v>Premium</v>
      </c>
    </row>
    <row r="1147" spans="3:23" x14ac:dyDescent="0.35">
      <c r="C1147">
        <v>1146</v>
      </c>
      <c r="D1147" t="s">
        <v>68</v>
      </c>
      <c r="E1147" t="s">
        <v>214</v>
      </c>
      <c r="F1147">
        <v>2015</v>
      </c>
      <c r="G1147" t="s">
        <v>256</v>
      </c>
      <c r="H1147">
        <v>71.5</v>
      </c>
      <c r="I1147">
        <v>271</v>
      </c>
      <c r="J1147" t="s">
        <v>279</v>
      </c>
      <c r="K1147">
        <v>3.1</v>
      </c>
      <c r="L1147" s="5">
        <v>36443.89</v>
      </c>
      <c r="M1147" t="s">
        <v>285</v>
      </c>
      <c r="N1147" t="s">
        <v>369</v>
      </c>
      <c r="O1147" s="1">
        <v>1</v>
      </c>
      <c r="P1147" s="1" t="str">
        <f>IFERROR(IF(ISNUMBER(Table1[[#This Row],[Safety_Rating2]]), REPT("★", Table1[[#This Row],[Safety_Rating2]]) &amp; REPT("☆", 5-Table1[[#This Row],[Safety_Rating2]]), "Unknown"), "Unknown")</f>
        <v>★★★☆☆</v>
      </c>
      <c r="Q1147" s="1">
        <v>3</v>
      </c>
      <c r="R1147">
        <v>14808</v>
      </c>
      <c r="S1147">
        <v>4</v>
      </c>
      <c r="T1147" s="7">
        <f t="shared" si="17"/>
        <v>539661123.12</v>
      </c>
      <c r="U1147" s="3">
        <f>Table1[[#This Row],[Range_km]]/Table1[[#This Row],[Battery_Capacity_kWh]]</f>
        <v>3.7902097902097904</v>
      </c>
      <c r="V1147" s="4">
        <f>Table1[[#This Row],[Price_USD]]/Table1[[#This Row],[Range_km]]</f>
        <v>134.47929889298894</v>
      </c>
      <c r="W1147" s="1" t="str">
        <f>_xlfn.IFS(Table1[[#This Row],[Price_USD]]&gt;80000,"Luxury", Table1[[#This Row],[Price_USD]]&gt;40000,"Premium",Table1[[#This Row],[Price_USD]]&lt;40000,"Budget")</f>
        <v>Budget</v>
      </c>
    </row>
    <row r="1148" spans="3:23" x14ac:dyDescent="0.35">
      <c r="C1148">
        <v>1147</v>
      </c>
      <c r="D1148" t="s">
        <v>48</v>
      </c>
      <c r="E1148" t="s">
        <v>207</v>
      </c>
      <c r="F1148">
        <v>2025</v>
      </c>
      <c r="G1148" t="s">
        <v>262</v>
      </c>
      <c r="H1148">
        <v>60.4</v>
      </c>
      <c r="I1148">
        <v>168</v>
      </c>
      <c r="J1148" t="s">
        <v>270</v>
      </c>
      <c r="K1148">
        <v>7.6</v>
      </c>
      <c r="L1148" s="5">
        <v>76817.22</v>
      </c>
      <c r="M1148" t="s">
        <v>313</v>
      </c>
      <c r="N1148" t="s">
        <v>336</v>
      </c>
      <c r="O1148" s="1">
        <v>5</v>
      </c>
      <c r="P1148" s="1" t="str">
        <f>IFERROR(IF(ISNUMBER(Table1[[#This Row],[Safety_Rating2]]), REPT("★", Table1[[#This Row],[Safety_Rating2]]) &amp; REPT("☆", 5-Table1[[#This Row],[Safety_Rating2]]), "Unknown"), "Unknown")</f>
        <v>Unknown</v>
      </c>
      <c r="Q1148" s="2" t="s">
        <v>376</v>
      </c>
      <c r="R1148">
        <v>16494</v>
      </c>
      <c r="S1148">
        <v>4</v>
      </c>
      <c r="T1148" s="7">
        <f t="shared" si="17"/>
        <v>1267023226.6800001</v>
      </c>
      <c r="U1148" s="3">
        <f>Table1[[#This Row],[Range_km]]/Table1[[#This Row],[Battery_Capacity_kWh]]</f>
        <v>2.7814569536423841</v>
      </c>
      <c r="V1148" s="4">
        <f>Table1[[#This Row],[Price_USD]]/Table1[[#This Row],[Range_km]]</f>
        <v>457.24535714285713</v>
      </c>
      <c r="W1148" s="1" t="str">
        <f>_xlfn.IFS(Table1[[#This Row],[Price_USD]]&gt;80000,"Luxury", Table1[[#This Row],[Price_USD]]&gt;40000,"Premium",Table1[[#This Row],[Price_USD]]&lt;40000,"Budget")</f>
        <v>Premium</v>
      </c>
    </row>
    <row r="1149" spans="3:23" x14ac:dyDescent="0.35">
      <c r="C1149">
        <v>1148</v>
      </c>
      <c r="D1149" t="s">
        <v>31</v>
      </c>
      <c r="E1149" t="s">
        <v>178</v>
      </c>
      <c r="F1149">
        <v>2015</v>
      </c>
      <c r="G1149" t="s">
        <v>258</v>
      </c>
      <c r="H1149">
        <v>118.9</v>
      </c>
      <c r="I1149">
        <v>374</v>
      </c>
      <c r="J1149" t="s">
        <v>275</v>
      </c>
      <c r="K1149">
        <v>1.7</v>
      </c>
      <c r="L1149" s="5">
        <v>100657.19</v>
      </c>
      <c r="M1149" t="s">
        <v>329</v>
      </c>
      <c r="N1149" t="s">
        <v>372</v>
      </c>
      <c r="O1149" s="1">
        <v>4</v>
      </c>
      <c r="P1149" s="1" t="str">
        <f>IFERROR(IF(ISNUMBER(Table1[[#This Row],[Safety_Rating2]]), REPT("★", Table1[[#This Row],[Safety_Rating2]]) &amp; REPT("☆", 5-Table1[[#This Row],[Safety_Rating2]]), "Unknown"), "Unknown")</f>
        <v>★★★☆☆</v>
      </c>
      <c r="Q1149" s="1">
        <v>3</v>
      </c>
      <c r="R1149">
        <v>18934</v>
      </c>
      <c r="S1149">
        <v>5</v>
      </c>
      <c r="T1149" s="7">
        <f t="shared" si="17"/>
        <v>1905843235.46</v>
      </c>
      <c r="U1149" s="3">
        <f>Table1[[#This Row],[Range_km]]/Table1[[#This Row],[Battery_Capacity_kWh]]</f>
        <v>3.1455004205214463</v>
      </c>
      <c r="V1149" s="4">
        <f>Table1[[#This Row],[Price_USD]]/Table1[[#This Row],[Range_km]]</f>
        <v>269.136871657754</v>
      </c>
      <c r="W1149" s="1" t="str">
        <f>_xlfn.IFS(Table1[[#This Row],[Price_USD]]&gt;80000,"Luxury", Table1[[#This Row],[Price_USD]]&gt;40000,"Premium",Table1[[#This Row],[Price_USD]]&lt;40000,"Budget")</f>
        <v>Luxury</v>
      </c>
    </row>
    <row r="1150" spans="3:23" x14ac:dyDescent="0.35">
      <c r="C1150">
        <v>1149</v>
      </c>
      <c r="D1150" t="s">
        <v>63</v>
      </c>
      <c r="E1150" t="s">
        <v>169</v>
      </c>
      <c r="F1150">
        <v>2015</v>
      </c>
      <c r="G1150" t="s">
        <v>255</v>
      </c>
      <c r="H1150">
        <v>124.2</v>
      </c>
      <c r="I1150">
        <v>328</v>
      </c>
      <c r="J1150" t="s">
        <v>265</v>
      </c>
      <c r="K1150">
        <v>11.9</v>
      </c>
      <c r="L1150" s="5">
        <v>79025.84</v>
      </c>
      <c r="M1150" t="s">
        <v>316</v>
      </c>
      <c r="N1150" t="s">
        <v>337</v>
      </c>
      <c r="O1150" s="1">
        <v>3</v>
      </c>
      <c r="P1150" s="1" t="str">
        <f>IFERROR(IF(ISNUMBER(Table1[[#This Row],[Safety_Rating2]]), REPT("★", Table1[[#This Row],[Safety_Rating2]]) &amp; REPT("☆", 5-Table1[[#This Row],[Safety_Rating2]]), "Unknown"), "Unknown")</f>
        <v>★★★☆☆</v>
      </c>
      <c r="Q1150" s="1">
        <v>3</v>
      </c>
      <c r="R1150">
        <v>1752</v>
      </c>
      <c r="S1150">
        <v>3</v>
      </c>
      <c r="T1150" s="7">
        <f t="shared" si="17"/>
        <v>138453271.68000001</v>
      </c>
      <c r="U1150" s="3">
        <f>Table1[[#This Row],[Range_km]]/Table1[[#This Row],[Battery_Capacity_kWh]]</f>
        <v>2.6409017713365537</v>
      </c>
      <c r="V1150" s="4">
        <f>Table1[[#This Row],[Price_USD]]/Table1[[#This Row],[Range_km]]</f>
        <v>240.93243902439022</v>
      </c>
      <c r="W1150" s="1" t="str">
        <f>_xlfn.IFS(Table1[[#This Row],[Price_USD]]&gt;80000,"Luxury", Table1[[#This Row],[Price_USD]]&gt;40000,"Premium",Table1[[#This Row],[Price_USD]]&lt;40000,"Budget")</f>
        <v>Premium</v>
      </c>
    </row>
    <row r="1151" spans="3:23" x14ac:dyDescent="0.35">
      <c r="C1151">
        <v>1150</v>
      </c>
      <c r="D1151" t="s">
        <v>56</v>
      </c>
      <c r="E1151" t="s">
        <v>184</v>
      </c>
      <c r="F1151">
        <v>2018</v>
      </c>
      <c r="G1151" t="s">
        <v>250</v>
      </c>
      <c r="H1151">
        <v>118.8</v>
      </c>
      <c r="I1151">
        <v>345</v>
      </c>
      <c r="J1151" t="s">
        <v>270</v>
      </c>
      <c r="K1151">
        <v>3.1</v>
      </c>
      <c r="L1151" s="5">
        <v>71486.31</v>
      </c>
      <c r="M1151" t="s">
        <v>297</v>
      </c>
      <c r="N1151" t="s">
        <v>352</v>
      </c>
      <c r="O1151" s="1">
        <v>4</v>
      </c>
      <c r="P1151" s="1" t="str">
        <f>IFERROR(IF(ISNUMBER(Table1[[#This Row],[Safety_Rating2]]), REPT("★", Table1[[#This Row],[Safety_Rating2]]) &amp; REPT("☆", 5-Table1[[#This Row],[Safety_Rating2]]), "Unknown"), "Unknown")</f>
        <v>★★★★★</v>
      </c>
      <c r="Q1151" s="1">
        <v>5</v>
      </c>
      <c r="R1151">
        <v>5531</v>
      </c>
      <c r="S1151">
        <v>4</v>
      </c>
      <c r="T1151" s="7">
        <f t="shared" si="17"/>
        <v>395390780.61000001</v>
      </c>
      <c r="U1151" s="3">
        <f>Table1[[#This Row],[Range_km]]/Table1[[#This Row],[Battery_Capacity_kWh]]</f>
        <v>2.904040404040404</v>
      </c>
      <c r="V1151" s="4">
        <f>Table1[[#This Row],[Price_USD]]/Table1[[#This Row],[Range_km]]</f>
        <v>207.20669565217392</v>
      </c>
      <c r="W1151" s="1" t="str">
        <f>_xlfn.IFS(Table1[[#This Row],[Price_USD]]&gt;80000,"Luxury", Table1[[#This Row],[Price_USD]]&gt;40000,"Premium",Table1[[#This Row],[Price_USD]]&lt;40000,"Budget")</f>
        <v>Premium</v>
      </c>
    </row>
    <row r="1152" spans="3:23" x14ac:dyDescent="0.35">
      <c r="C1152">
        <v>1151</v>
      </c>
      <c r="D1152" t="s">
        <v>50</v>
      </c>
      <c r="E1152" t="s">
        <v>225</v>
      </c>
      <c r="F1152">
        <v>2017</v>
      </c>
      <c r="G1152" t="s">
        <v>263</v>
      </c>
      <c r="H1152">
        <v>36.6</v>
      </c>
      <c r="I1152">
        <v>443</v>
      </c>
      <c r="J1152" t="s">
        <v>268</v>
      </c>
      <c r="K1152">
        <v>6.3</v>
      </c>
      <c r="L1152" s="5">
        <v>135437.99</v>
      </c>
      <c r="M1152" t="s">
        <v>310</v>
      </c>
      <c r="N1152" t="s">
        <v>358</v>
      </c>
      <c r="O1152" s="2" t="s">
        <v>376</v>
      </c>
      <c r="P1152" s="1" t="str">
        <f>IFERROR(IF(ISNUMBER(Table1[[#This Row],[Safety_Rating2]]), REPT("★", Table1[[#This Row],[Safety_Rating2]]) &amp; REPT("☆", 5-Table1[[#This Row],[Safety_Rating2]]), "Unknown"), "Unknown")</f>
        <v>★★★★☆</v>
      </c>
      <c r="Q1152" s="1">
        <v>4</v>
      </c>
      <c r="R1152">
        <v>12039</v>
      </c>
      <c r="S1152">
        <v>4</v>
      </c>
      <c r="T1152" s="7">
        <f t="shared" si="17"/>
        <v>1630537961.6099999</v>
      </c>
      <c r="U1152" s="3">
        <f>Table1[[#This Row],[Range_km]]/Table1[[#This Row],[Battery_Capacity_kWh]]</f>
        <v>12.103825136612022</v>
      </c>
      <c r="V1152" s="4">
        <f>Table1[[#This Row],[Price_USD]]/Table1[[#This Row],[Range_km]]</f>
        <v>305.72909706546272</v>
      </c>
      <c r="W1152" s="1" t="str">
        <f>_xlfn.IFS(Table1[[#This Row],[Price_USD]]&gt;80000,"Luxury", Table1[[#This Row],[Price_USD]]&gt;40000,"Premium",Table1[[#This Row],[Price_USD]]&lt;40000,"Budget")</f>
        <v>Luxury</v>
      </c>
    </row>
    <row r="1153" spans="3:23" x14ac:dyDescent="0.35">
      <c r="C1153">
        <v>1152</v>
      </c>
      <c r="D1153" t="s">
        <v>60</v>
      </c>
      <c r="E1153" t="s">
        <v>204</v>
      </c>
      <c r="F1153">
        <v>2020</v>
      </c>
      <c r="G1153" t="s">
        <v>250</v>
      </c>
      <c r="H1153">
        <v>38.9</v>
      </c>
      <c r="I1153">
        <v>200</v>
      </c>
      <c r="J1153" t="s">
        <v>280</v>
      </c>
      <c r="K1153">
        <v>1.8</v>
      </c>
      <c r="L1153" s="5">
        <v>143335.72</v>
      </c>
      <c r="M1153" t="s">
        <v>327</v>
      </c>
      <c r="N1153" t="s">
        <v>374</v>
      </c>
      <c r="O1153" s="1">
        <v>4</v>
      </c>
      <c r="P1153" s="1" t="str">
        <f>IFERROR(IF(ISNUMBER(Table1[[#This Row],[Safety_Rating2]]), REPT("★", Table1[[#This Row],[Safety_Rating2]]) &amp; REPT("☆", 5-Table1[[#This Row],[Safety_Rating2]]), "Unknown"), "Unknown")</f>
        <v>★★★★☆</v>
      </c>
      <c r="Q1153" s="1">
        <v>4</v>
      </c>
      <c r="R1153">
        <v>2780</v>
      </c>
      <c r="S1153">
        <v>4</v>
      </c>
      <c r="T1153" s="7">
        <f t="shared" si="17"/>
        <v>398473301.60000002</v>
      </c>
      <c r="U1153" s="3">
        <f>Table1[[#This Row],[Range_km]]/Table1[[#This Row],[Battery_Capacity_kWh]]</f>
        <v>5.1413881748071981</v>
      </c>
      <c r="V1153" s="4">
        <f>Table1[[#This Row],[Price_USD]]/Table1[[#This Row],[Range_km]]</f>
        <v>716.67859999999996</v>
      </c>
      <c r="W1153" s="1" t="str">
        <f>_xlfn.IFS(Table1[[#This Row],[Price_USD]]&gt;80000,"Luxury", Table1[[#This Row],[Price_USD]]&gt;40000,"Premium",Table1[[#This Row],[Price_USD]]&lt;40000,"Budget")</f>
        <v>Luxury</v>
      </c>
    </row>
    <row r="1154" spans="3:23" x14ac:dyDescent="0.35">
      <c r="C1154">
        <v>1153</v>
      </c>
      <c r="D1154" t="s">
        <v>34</v>
      </c>
      <c r="E1154" t="s">
        <v>92</v>
      </c>
      <c r="F1154">
        <v>2018</v>
      </c>
      <c r="G1154" t="s">
        <v>252</v>
      </c>
      <c r="H1154">
        <v>106.4</v>
      </c>
      <c r="I1154">
        <v>430</v>
      </c>
      <c r="J1154" t="s">
        <v>276</v>
      </c>
      <c r="K1154">
        <v>6.1</v>
      </c>
      <c r="L1154" s="5">
        <v>33684.61</v>
      </c>
      <c r="M1154" t="s">
        <v>305</v>
      </c>
      <c r="N1154" t="s">
        <v>339</v>
      </c>
      <c r="O1154" s="1">
        <v>5</v>
      </c>
      <c r="P1154" s="1" t="str">
        <f>IFERROR(IF(ISNUMBER(Table1[[#This Row],[Safety_Rating2]]), REPT("★", Table1[[#This Row],[Safety_Rating2]]) &amp; REPT("☆", 5-Table1[[#This Row],[Safety_Rating2]]), "Unknown"), "Unknown")</f>
        <v>Unknown</v>
      </c>
      <c r="Q1154" s="2" t="s">
        <v>376</v>
      </c>
      <c r="R1154">
        <v>15556</v>
      </c>
      <c r="S1154">
        <v>4</v>
      </c>
      <c r="T1154" s="7">
        <f t="shared" ref="T1154:T1217" si="18">L1154*R1154</f>
        <v>523997793.16000003</v>
      </c>
      <c r="U1154" s="3">
        <f>Table1[[#This Row],[Range_km]]/Table1[[#This Row],[Battery_Capacity_kWh]]</f>
        <v>4.0413533834586461</v>
      </c>
      <c r="V1154" s="4">
        <f>Table1[[#This Row],[Price_USD]]/Table1[[#This Row],[Range_km]]</f>
        <v>78.3363023255814</v>
      </c>
      <c r="W1154" s="1" t="str">
        <f>_xlfn.IFS(Table1[[#This Row],[Price_USD]]&gt;80000,"Luxury", Table1[[#This Row],[Price_USD]]&gt;40000,"Premium",Table1[[#This Row],[Price_USD]]&lt;40000,"Budget")</f>
        <v>Budget</v>
      </c>
    </row>
    <row r="1155" spans="3:23" x14ac:dyDescent="0.35">
      <c r="C1155">
        <v>1154</v>
      </c>
      <c r="D1155" t="s">
        <v>57</v>
      </c>
      <c r="E1155" t="s">
        <v>136</v>
      </c>
      <c r="F1155">
        <v>2025</v>
      </c>
      <c r="G1155" t="s">
        <v>254</v>
      </c>
      <c r="H1155">
        <v>27.9</v>
      </c>
      <c r="I1155">
        <v>533</v>
      </c>
      <c r="J1155" t="s">
        <v>280</v>
      </c>
      <c r="K1155">
        <v>7.5</v>
      </c>
      <c r="L1155" s="5">
        <v>76442.98</v>
      </c>
      <c r="M1155" t="s">
        <v>298</v>
      </c>
      <c r="N1155" t="s">
        <v>350</v>
      </c>
      <c r="O1155" s="1">
        <v>5</v>
      </c>
      <c r="P1155" s="1" t="str">
        <f>IFERROR(IF(ISNUMBER(Table1[[#This Row],[Safety_Rating2]]), REPT("★", Table1[[#This Row],[Safety_Rating2]]) &amp; REPT("☆", 5-Table1[[#This Row],[Safety_Rating2]]), "Unknown"), "Unknown")</f>
        <v>Unknown</v>
      </c>
      <c r="Q1155" s="2" t="s">
        <v>376</v>
      </c>
      <c r="R1155">
        <v>19951</v>
      </c>
      <c r="S1155">
        <v>3</v>
      </c>
      <c r="T1155" s="7">
        <f t="shared" si="18"/>
        <v>1525113893.98</v>
      </c>
      <c r="U1155" s="3">
        <f>Table1[[#This Row],[Range_km]]/Table1[[#This Row],[Battery_Capacity_kWh]]</f>
        <v>19.103942652329749</v>
      </c>
      <c r="V1155" s="4">
        <f>Table1[[#This Row],[Price_USD]]/Table1[[#This Row],[Range_km]]</f>
        <v>143.42022514071294</v>
      </c>
      <c r="W1155" s="1" t="str">
        <f>_xlfn.IFS(Table1[[#This Row],[Price_USD]]&gt;80000,"Luxury", Table1[[#This Row],[Price_USD]]&gt;40000,"Premium",Table1[[#This Row],[Price_USD]]&lt;40000,"Budget")</f>
        <v>Premium</v>
      </c>
    </row>
    <row r="1156" spans="3:23" x14ac:dyDescent="0.35">
      <c r="C1156">
        <v>1155</v>
      </c>
      <c r="D1156" t="s">
        <v>24</v>
      </c>
      <c r="E1156" t="s">
        <v>77</v>
      </c>
      <c r="F1156">
        <v>2019</v>
      </c>
      <c r="G1156" t="s">
        <v>259</v>
      </c>
      <c r="H1156">
        <v>136.19999999999999</v>
      </c>
      <c r="I1156">
        <v>269</v>
      </c>
      <c r="J1156" t="s">
        <v>268</v>
      </c>
      <c r="K1156">
        <v>10.6</v>
      </c>
      <c r="L1156" s="5">
        <v>31417.84</v>
      </c>
      <c r="M1156" t="s">
        <v>294</v>
      </c>
      <c r="N1156" t="s">
        <v>349</v>
      </c>
      <c r="O1156" s="1">
        <v>5</v>
      </c>
      <c r="P1156" s="1" t="str">
        <f>IFERROR(IF(ISNUMBER(Table1[[#This Row],[Safety_Rating2]]), REPT("★", Table1[[#This Row],[Safety_Rating2]]) &amp; REPT("☆", 5-Table1[[#This Row],[Safety_Rating2]]), "Unknown"), "Unknown")</f>
        <v>★★★★★</v>
      </c>
      <c r="Q1156" s="1">
        <v>5</v>
      </c>
      <c r="R1156">
        <v>9391</v>
      </c>
      <c r="S1156">
        <v>5</v>
      </c>
      <c r="T1156" s="7">
        <f t="shared" si="18"/>
        <v>295044935.44</v>
      </c>
      <c r="U1156" s="3">
        <f>Table1[[#This Row],[Range_km]]/Table1[[#This Row],[Battery_Capacity_kWh]]</f>
        <v>1.9750367107195304</v>
      </c>
      <c r="V1156" s="4">
        <f>Table1[[#This Row],[Price_USD]]/Table1[[#This Row],[Range_km]]</f>
        <v>116.79494423791822</v>
      </c>
      <c r="W1156" s="1" t="str">
        <f>_xlfn.IFS(Table1[[#This Row],[Price_USD]]&gt;80000,"Luxury", Table1[[#This Row],[Price_USD]]&gt;40000,"Premium",Table1[[#This Row],[Price_USD]]&lt;40000,"Budget")</f>
        <v>Budget</v>
      </c>
    </row>
    <row r="1157" spans="3:23" x14ac:dyDescent="0.35">
      <c r="C1157">
        <v>1156</v>
      </c>
      <c r="D1157" t="s">
        <v>19</v>
      </c>
      <c r="E1157" t="s">
        <v>224</v>
      </c>
      <c r="F1157">
        <v>2020</v>
      </c>
      <c r="G1157" t="s">
        <v>260</v>
      </c>
      <c r="H1157">
        <v>56.3</v>
      </c>
      <c r="I1157">
        <v>230</v>
      </c>
      <c r="J1157" t="s">
        <v>279</v>
      </c>
      <c r="K1157">
        <v>3.5</v>
      </c>
      <c r="L1157" s="5">
        <v>81299.7</v>
      </c>
      <c r="M1157" t="s">
        <v>331</v>
      </c>
      <c r="N1157" t="s">
        <v>351</v>
      </c>
      <c r="O1157" s="1">
        <v>4</v>
      </c>
      <c r="P1157" s="1" t="str">
        <f>IFERROR(IF(ISNUMBER(Table1[[#This Row],[Safety_Rating2]]), REPT("★", Table1[[#This Row],[Safety_Rating2]]) &amp; REPT("☆", 5-Table1[[#This Row],[Safety_Rating2]]), "Unknown"), "Unknown")</f>
        <v>★★★★☆</v>
      </c>
      <c r="Q1157" s="1">
        <v>4</v>
      </c>
      <c r="R1157">
        <v>19751</v>
      </c>
      <c r="S1157">
        <v>5</v>
      </c>
      <c r="T1157" s="7">
        <f t="shared" si="18"/>
        <v>1605750374.7</v>
      </c>
      <c r="U1157" s="3">
        <f>Table1[[#This Row],[Range_km]]/Table1[[#This Row],[Battery_Capacity_kWh]]</f>
        <v>4.0852575488454708</v>
      </c>
      <c r="V1157" s="4">
        <f>Table1[[#This Row],[Price_USD]]/Table1[[#This Row],[Range_km]]</f>
        <v>353.47695652173911</v>
      </c>
      <c r="W1157" s="1" t="str">
        <f>_xlfn.IFS(Table1[[#This Row],[Price_USD]]&gt;80000,"Luxury", Table1[[#This Row],[Price_USD]]&gt;40000,"Premium",Table1[[#This Row],[Price_USD]]&lt;40000,"Budget")</f>
        <v>Luxury</v>
      </c>
    </row>
    <row r="1158" spans="3:23" x14ac:dyDescent="0.35">
      <c r="C1158">
        <v>1157</v>
      </c>
      <c r="D1158" t="s">
        <v>53</v>
      </c>
      <c r="E1158" t="s">
        <v>127</v>
      </c>
      <c r="F1158">
        <v>2023</v>
      </c>
      <c r="G1158" t="s">
        <v>256</v>
      </c>
      <c r="H1158">
        <v>22</v>
      </c>
      <c r="I1158">
        <v>451</v>
      </c>
      <c r="J1158" t="s">
        <v>270</v>
      </c>
      <c r="K1158">
        <v>3.3</v>
      </c>
      <c r="L1158" s="5">
        <v>101490.77</v>
      </c>
      <c r="M1158" t="s">
        <v>327</v>
      </c>
      <c r="N1158" t="s">
        <v>351</v>
      </c>
      <c r="O1158" s="1">
        <v>4</v>
      </c>
      <c r="P1158" s="1" t="str">
        <f>IFERROR(IF(ISNUMBER(Table1[[#This Row],[Safety_Rating2]]), REPT("★", Table1[[#This Row],[Safety_Rating2]]) &amp; REPT("☆", 5-Table1[[#This Row],[Safety_Rating2]]), "Unknown"), "Unknown")</f>
        <v>★★★★★</v>
      </c>
      <c r="Q1158" s="1">
        <v>5</v>
      </c>
      <c r="R1158">
        <v>12648</v>
      </c>
      <c r="S1158">
        <v>5</v>
      </c>
      <c r="T1158" s="7">
        <f t="shared" si="18"/>
        <v>1283655258.96</v>
      </c>
      <c r="U1158" s="3">
        <f>Table1[[#This Row],[Range_km]]/Table1[[#This Row],[Battery_Capacity_kWh]]</f>
        <v>20.5</v>
      </c>
      <c r="V1158" s="4">
        <f>Table1[[#This Row],[Price_USD]]/Table1[[#This Row],[Range_km]]</f>
        <v>225.03496674057649</v>
      </c>
      <c r="W1158" s="1" t="str">
        <f>_xlfn.IFS(Table1[[#This Row],[Price_USD]]&gt;80000,"Luxury", Table1[[#This Row],[Price_USD]]&gt;40000,"Premium",Table1[[#This Row],[Price_USD]]&lt;40000,"Budget")</f>
        <v>Luxury</v>
      </c>
    </row>
    <row r="1159" spans="3:23" x14ac:dyDescent="0.35">
      <c r="C1159">
        <v>1158</v>
      </c>
      <c r="D1159" t="s">
        <v>65</v>
      </c>
      <c r="E1159" t="s">
        <v>162</v>
      </c>
      <c r="F1159">
        <v>2021</v>
      </c>
      <c r="G1159" t="s">
        <v>259</v>
      </c>
      <c r="H1159">
        <v>88.6</v>
      </c>
      <c r="I1159">
        <v>497</v>
      </c>
      <c r="J1159" t="s">
        <v>265</v>
      </c>
      <c r="K1159">
        <v>10.7</v>
      </c>
      <c r="L1159" s="5">
        <v>121720.1</v>
      </c>
      <c r="M1159" t="s">
        <v>309</v>
      </c>
      <c r="N1159" t="s">
        <v>344</v>
      </c>
      <c r="O1159" s="1">
        <v>2</v>
      </c>
      <c r="P1159" s="1" t="str">
        <f>IFERROR(IF(ISNUMBER(Table1[[#This Row],[Safety_Rating2]]), REPT("★", Table1[[#This Row],[Safety_Rating2]]) &amp; REPT("☆", 5-Table1[[#This Row],[Safety_Rating2]]), "Unknown"), "Unknown")</f>
        <v>★★★★☆</v>
      </c>
      <c r="Q1159" s="1">
        <v>4</v>
      </c>
      <c r="R1159">
        <v>3429</v>
      </c>
      <c r="S1159">
        <v>4</v>
      </c>
      <c r="T1159" s="7">
        <f t="shared" si="18"/>
        <v>417378222.90000004</v>
      </c>
      <c r="U1159" s="3">
        <f>Table1[[#This Row],[Range_km]]/Table1[[#This Row],[Battery_Capacity_kWh]]</f>
        <v>5.6094808126410838</v>
      </c>
      <c r="V1159" s="4">
        <f>Table1[[#This Row],[Price_USD]]/Table1[[#This Row],[Range_km]]</f>
        <v>244.90965794768613</v>
      </c>
      <c r="W1159" s="1" t="str">
        <f>_xlfn.IFS(Table1[[#This Row],[Price_USD]]&gt;80000,"Luxury", Table1[[#This Row],[Price_USD]]&gt;40000,"Premium",Table1[[#This Row],[Price_USD]]&lt;40000,"Budget")</f>
        <v>Luxury</v>
      </c>
    </row>
    <row r="1160" spans="3:23" x14ac:dyDescent="0.35">
      <c r="C1160">
        <v>1159</v>
      </c>
      <c r="D1160" t="s">
        <v>34</v>
      </c>
      <c r="E1160" t="s">
        <v>87</v>
      </c>
      <c r="F1160">
        <v>2017</v>
      </c>
      <c r="G1160" t="s">
        <v>263</v>
      </c>
      <c r="H1160">
        <v>69</v>
      </c>
      <c r="I1160">
        <v>118</v>
      </c>
      <c r="J1160" t="s">
        <v>280</v>
      </c>
      <c r="K1160">
        <v>10.4</v>
      </c>
      <c r="L1160" s="5">
        <v>148379.48000000001</v>
      </c>
      <c r="M1160" t="s">
        <v>281</v>
      </c>
      <c r="N1160" t="s">
        <v>352</v>
      </c>
      <c r="O1160" s="1">
        <v>1</v>
      </c>
      <c r="P1160" s="1" t="str">
        <f>IFERROR(IF(ISNUMBER(Table1[[#This Row],[Safety_Rating2]]), REPT("★", Table1[[#This Row],[Safety_Rating2]]) &amp; REPT("☆", 5-Table1[[#This Row],[Safety_Rating2]]), "Unknown"), "Unknown")</f>
        <v>★★★★★</v>
      </c>
      <c r="Q1160" s="1">
        <v>5</v>
      </c>
      <c r="R1160">
        <v>7418</v>
      </c>
      <c r="S1160">
        <v>5</v>
      </c>
      <c r="T1160" s="7">
        <f t="shared" si="18"/>
        <v>1100678982.6400001</v>
      </c>
      <c r="U1160" s="3">
        <f>Table1[[#This Row],[Range_km]]/Table1[[#This Row],[Battery_Capacity_kWh]]</f>
        <v>1.7101449275362319</v>
      </c>
      <c r="V1160" s="4">
        <f>Table1[[#This Row],[Price_USD]]/Table1[[#This Row],[Range_km]]</f>
        <v>1257.4532203389831</v>
      </c>
      <c r="W1160" s="1" t="str">
        <f>_xlfn.IFS(Table1[[#This Row],[Price_USD]]&gt;80000,"Luxury", Table1[[#This Row],[Price_USD]]&gt;40000,"Premium",Table1[[#This Row],[Price_USD]]&lt;40000,"Budget")</f>
        <v>Luxury</v>
      </c>
    </row>
    <row r="1161" spans="3:23" x14ac:dyDescent="0.35">
      <c r="C1161">
        <v>1160</v>
      </c>
      <c r="D1161" t="s">
        <v>34</v>
      </c>
      <c r="E1161" t="s">
        <v>190</v>
      </c>
      <c r="F1161">
        <v>2023</v>
      </c>
      <c r="G1161" t="s">
        <v>252</v>
      </c>
      <c r="H1161">
        <v>51</v>
      </c>
      <c r="I1161">
        <v>505</v>
      </c>
      <c r="J1161" t="s">
        <v>272</v>
      </c>
      <c r="K1161">
        <v>2.2000000000000002</v>
      </c>
      <c r="L1161" s="5">
        <v>43527.55</v>
      </c>
      <c r="M1161" t="s">
        <v>286</v>
      </c>
      <c r="N1161" t="s">
        <v>339</v>
      </c>
      <c r="O1161" s="1">
        <v>3</v>
      </c>
      <c r="P1161" s="1" t="str">
        <f>IFERROR(IF(ISNUMBER(Table1[[#This Row],[Safety_Rating2]]), REPT("★", Table1[[#This Row],[Safety_Rating2]]) &amp; REPT("☆", 5-Table1[[#This Row],[Safety_Rating2]]), "Unknown"), "Unknown")</f>
        <v>★★★★★</v>
      </c>
      <c r="Q1161" s="1">
        <v>5</v>
      </c>
      <c r="R1161">
        <v>6884</v>
      </c>
      <c r="S1161">
        <v>3</v>
      </c>
      <c r="T1161" s="7">
        <f t="shared" si="18"/>
        <v>299643654.20000005</v>
      </c>
      <c r="U1161" s="3">
        <f>Table1[[#This Row],[Range_km]]/Table1[[#This Row],[Battery_Capacity_kWh]]</f>
        <v>9.9019607843137258</v>
      </c>
      <c r="V1161" s="4">
        <f>Table1[[#This Row],[Price_USD]]/Table1[[#This Row],[Range_km]]</f>
        <v>86.193168316831688</v>
      </c>
      <c r="W1161" s="1" t="str">
        <f>_xlfn.IFS(Table1[[#This Row],[Price_USD]]&gt;80000,"Luxury", Table1[[#This Row],[Price_USD]]&gt;40000,"Premium",Table1[[#This Row],[Price_USD]]&lt;40000,"Budget")</f>
        <v>Premium</v>
      </c>
    </row>
    <row r="1162" spans="3:23" x14ac:dyDescent="0.35">
      <c r="C1162">
        <v>1161</v>
      </c>
      <c r="D1162" t="s">
        <v>56</v>
      </c>
      <c r="E1162" t="s">
        <v>131</v>
      </c>
      <c r="F1162">
        <v>2015</v>
      </c>
      <c r="G1162" t="s">
        <v>250</v>
      </c>
      <c r="H1162">
        <v>95.1</v>
      </c>
      <c r="I1162">
        <v>573</v>
      </c>
      <c r="J1162" t="s">
        <v>277</v>
      </c>
      <c r="K1162">
        <v>2.4</v>
      </c>
      <c r="L1162" s="5">
        <v>44535.19</v>
      </c>
      <c r="M1162" t="s">
        <v>331</v>
      </c>
      <c r="N1162" t="s">
        <v>361</v>
      </c>
      <c r="O1162" s="2" t="s">
        <v>376</v>
      </c>
      <c r="P1162" s="1" t="str">
        <f>IFERROR(IF(ISNUMBER(Table1[[#This Row],[Safety_Rating2]]), REPT("★", Table1[[#This Row],[Safety_Rating2]]) &amp; REPT("☆", 5-Table1[[#This Row],[Safety_Rating2]]), "Unknown"), "Unknown")</f>
        <v>★★★☆☆</v>
      </c>
      <c r="Q1162" s="1">
        <v>3</v>
      </c>
      <c r="R1162">
        <v>2065</v>
      </c>
      <c r="S1162">
        <v>5</v>
      </c>
      <c r="T1162" s="7">
        <f t="shared" si="18"/>
        <v>91965167.350000009</v>
      </c>
      <c r="U1162" s="3">
        <f>Table1[[#This Row],[Range_km]]/Table1[[#This Row],[Battery_Capacity_kWh]]</f>
        <v>6.0252365930599376</v>
      </c>
      <c r="V1162" s="4">
        <f>Table1[[#This Row],[Price_USD]]/Table1[[#This Row],[Range_km]]</f>
        <v>77.722844677137871</v>
      </c>
      <c r="W1162" s="1" t="str">
        <f>_xlfn.IFS(Table1[[#This Row],[Price_USD]]&gt;80000,"Luxury", Table1[[#This Row],[Price_USD]]&gt;40000,"Premium",Table1[[#This Row],[Price_USD]]&lt;40000,"Budget")</f>
        <v>Premium</v>
      </c>
    </row>
    <row r="1163" spans="3:23" x14ac:dyDescent="0.35">
      <c r="C1163">
        <v>1162</v>
      </c>
      <c r="D1163" t="s">
        <v>56</v>
      </c>
      <c r="E1163" t="s">
        <v>184</v>
      </c>
      <c r="F1163">
        <v>2022</v>
      </c>
      <c r="G1163" t="s">
        <v>253</v>
      </c>
      <c r="H1163">
        <v>69.3</v>
      </c>
      <c r="I1163">
        <v>123</v>
      </c>
      <c r="J1163" t="s">
        <v>275</v>
      </c>
      <c r="K1163">
        <v>6.3</v>
      </c>
      <c r="L1163" s="5">
        <v>105765.49</v>
      </c>
      <c r="M1163" t="s">
        <v>302</v>
      </c>
      <c r="N1163" t="s">
        <v>339</v>
      </c>
      <c r="O1163" s="1">
        <v>5</v>
      </c>
      <c r="P1163" s="1" t="str">
        <f>IFERROR(IF(ISNUMBER(Table1[[#This Row],[Safety_Rating2]]), REPT("★", Table1[[#This Row],[Safety_Rating2]]) &amp; REPT("☆", 5-Table1[[#This Row],[Safety_Rating2]]), "Unknown"), "Unknown")</f>
        <v>★★★☆☆</v>
      </c>
      <c r="Q1163" s="1">
        <v>3</v>
      </c>
      <c r="R1163">
        <v>17948</v>
      </c>
      <c r="S1163">
        <v>3</v>
      </c>
      <c r="T1163" s="7">
        <f t="shared" si="18"/>
        <v>1898279014.52</v>
      </c>
      <c r="U1163" s="3">
        <f>Table1[[#This Row],[Range_km]]/Table1[[#This Row],[Battery_Capacity_kWh]]</f>
        <v>1.774891774891775</v>
      </c>
      <c r="V1163" s="4">
        <f>Table1[[#This Row],[Price_USD]]/Table1[[#This Row],[Range_km]]</f>
        <v>859.8820325203252</v>
      </c>
      <c r="W1163" s="1" t="str">
        <f>_xlfn.IFS(Table1[[#This Row],[Price_USD]]&gt;80000,"Luxury", Table1[[#This Row],[Price_USD]]&gt;40000,"Premium",Table1[[#This Row],[Price_USD]]&lt;40000,"Budget")</f>
        <v>Luxury</v>
      </c>
    </row>
    <row r="1164" spans="3:23" x14ac:dyDescent="0.35">
      <c r="C1164">
        <v>1163</v>
      </c>
      <c r="D1164" t="s">
        <v>62</v>
      </c>
      <c r="E1164" t="s">
        <v>149</v>
      </c>
      <c r="F1164">
        <v>2018</v>
      </c>
      <c r="G1164" t="s">
        <v>261</v>
      </c>
      <c r="H1164">
        <v>69.900000000000006</v>
      </c>
      <c r="I1164">
        <v>147</v>
      </c>
      <c r="J1164" t="s">
        <v>273</v>
      </c>
      <c r="K1164">
        <v>1.2</v>
      </c>
      <c r="L1164" s="5">
        <v>116940.71</v>
      </c>
      <c r="M1164" t="s">
        <v>301</v>
      </c>
      <c r="N1164" t="s">
        <v>375</v>
      </c>
      <c r="O1164" s="1">
        <v>5</v>
      </c>
      <c r="P1164" s="1" t="str">
        <f>IFERROR(IF(ISNUMBER(Table1[[#This Row],[Safety_Rating2]]), REPT("★", Table1[[#This Row],[Safety_Rating2]]) &amp; REPT("☆", 5-Table1[[#This Row],[Safety_Rating2]]), "Unknown"), "Unknown")</f>
        <v>★★★★★</v>
      </c>
      <c r="Q1164" s="1">
        <v>5</v>
      </c>
      <c r="R1164">
        <v>16722</v>
      </c>
      <c r="S1164">
        <v>3</v>
      </c>
      <c r="T1164" s="7">
        <f t="shared" si="18"/>
        <v>1955482552.6200001</v>
      </c>
      <c r="U1164" s="3">
        <f>Table1[[#This Row],[Range_km]]/Table1[[#This Row],[Battery_Capacity_kWh]]</f>
        <v>2.1030042918454934</v>
      </c>
      <c r="V1164" s="4">
        <f>Table1[[#This Row],[Price_USD]]/Table1[[#This Row],[Range_km]]</f>
        <v>795.51503401360549</v>
      </c>
      <c r="W1164" s="1" t="str">
        <f>_xlfn.IFS(Table1[[#This Row],[Price_USD]]&gt;80000,"Luxury", Table1[[#This Row],[Price_USD]]&gt;40000,"Premium",Table1[[#This Row],[Price_USD]]&lt;40000,"Budget")</f>
        <v>Luxury</v>
      </c>
    </row>
    <row r="1165" spans="3:23" x14ac:dyDescent="0.35">
      <c r="C1165">
        <v>1164</v>
      </c>
      <c r="D1165" t="s">
        <v>47</v>
      </c>
      <c r="E1165" t="s">
        <v>174</v>
      </c>
      <c r="F1165">
        <v>2019</v>
      </c>
      <c r="G1165" t="s">
        <v>253</v>
      </c>
      <c r="H1165">
        <v>121.8</v>
      </c>
      <c r="I1165">
        <v>492</v>
      </c>
      <c r="J1165" t="s">
        <v>265</v>
      </c>
      <c r="K1165">
        <v>2.7</v>
      </c>
      <c r="L1165" s="5">
        <v>67119.600000000006</v>
      </c>
      <c r="M1165" t="s">
        <v>297</v>
      </c>
      <c r="N1165" t="s">
        <v>347</v>
      </c>
      <c r="O1165" s="1">
        <v>0</v>
      </c>
      <c r="P1165" s="1" t="str">
        <f>IFERROR(IF(ISNUMBER(Table1[[#This Row],[Safety_Rating2]]), REPT("★", Table1[[#This Row],[Safety_Rating2]]) &amp; REPT("☆", 5-Table1[[#This Row],[Safety_Rating2]]), "Unknown"), "Unknown")</f>
        <v>★★★☆☆</v>
      </c>
      <c r="Q1165" s="1">
        <v>3</v>
      </c>
      <c r="R1165">
        <v>14976</v>
      </c>
      <c r="S1165">
        <v>4</v>
      </c>
      <c r="T1165" s="7">
        <f t="shared" si="18"/>
        <v>1005183129.6000001</v>
      </c>
      <c r="U1165" s="3">
        <f>Table1[[#This Row],[Range_km]]/Table1[[#This Row],[Battery_Capacity_kWh]]</f>
        <v>4.0394088669950738</v>
      </c>
      <c r="V1165" s="4">
        <f>Table1[[#This Row],[Price_USD]]/Table1[[#This Row],[Range_km]]</f>
        <v>136.42195121951221</v>
      </c>
      <c r="W1165" s="1" t="str">
        <f>_xlfn.IFS(Table1[[#This Row],[Price_USD]]&gt;80000,"Luxury", Table1[[#This Row],[Price_USD]]&gt;40000,"Premium",Table1[[#This Row],[Price_USD]]&lt;40000,"Budget")</f>
        <v>Premium</v>
      </c>
    </row>
    <row r="1166" spans="3:23" x14ac:dyDescent="0.35">
      <c r="C1166">
        <v>1165</v>
      </c>
      <c r="D1166" t="s">
        <v>37</v>
      </c>
      <c r="E1166" t="s">
        <v>157</v>
      </c>
      <c r="F1166">
        <v>2020</v>
      </c>
      <c r="G1166" t="s">
        <v>251</v>
      </c>
      <c r="H1166">
        <v>126</v>
      </c>
      <c r="I1166">
        <v>583</v>
      </c>
      <c r="J1166" t="s">
        <v>270</v>
      </c>
      <c r="K1166">
        <v>11.5</v>
      </c>
      <c r="L1166" s="5">
        <v>100599.16</v>
      </c>
      <c r="M1166" t="s">
        <v>312</v>
      </c>
      <c r="N1166" t="s">
        <v>348</v>
      </c>
      <c r="O1166" s="1">
        <v>5</v>
      </c>
      <c r="P1166" s="1" t="str">
        <f>IFERROR(IF(ISNUMBER(Table1[[#This Row],[Safety_Rating2]]), REPT("★", Table1[[#This Row],[Safety_Rating2]]) &amp; REPT("☆", 5-Table1[[#This Row],[Safety_Rating2]]), "Unknown"), "Unknown")</f>
        <v>★★★★★</v>
      </c>
      <c r="Q1166" s="1">
        <v>5</v>
      </c>
      <c r="R1166">
        <v>12777</v>
      </c>
      <c r="S1166">
        <v>4</v>
      </c>
      <c r="T1166" s="7">
        <f t="shared" si="18"/>
        <v>1285355467.3199999</v>
      </c>
      <c r="U1166" s="3">
        <f>Table1[[#This Row],[Range_km]]/Table1[[#This Row],[Battery_Capacity_kWh]]</f>
        <v>4.6269841269841274</v>
      </c>
      <c r="V1166" s="4">
        <f>Table1[[#This Row],[Price_USD]]/Table1[[#This Row],[Range_km]]</f>
        <v>172.55430531732418</v>
      </c>
      <c r="W1166" s="1" t="str">
        <f>_xlfn.IFS(Table1[[#This Row],[Price_USD]]&gt;80000,"Luxury", Table1[[#This Row],[Price_USD]]&gt;40000,"Premium",Table1[[#This Row],[Price_USD]]&lt;40000,"Budget")</f>
        <v>Luxury</v>
      </c>
    </row>
    <row r="1167" spans="3:23" x14ac:dyDescent="0.35">
      <c r="C1167">
        <v>1166</v>
      </c>
      <c r="D1167" t="s">
        <v>38</v>
      </c>
      <c r="E1167" t="s">
        <v>118</v>
      </c>
      <c r="F1167">
        <v>2016</v>
      </c>
      <c r="G1167" t="s">
        <v>258</v>
      </c>
      <c r="H1167">
        <v>137.6</v>
      </c>
      <c r="I1167">
        <v>301</v>
      </c>
      <c r="J1167" t="s">
        <v>279</v>
      </c>
      <c r="K1167">
        <v>3.9</v>
      </c>
      <c r="L1167" s="5">
        <v>40385.01</v>
      </c>
      <c r="M1167" t="s">
        <v>306</v>
      </c>
      <c r="N1167" t="s">
        <v>363</v>
      </c>
      <c r="O1167" s="1">
        <v>0</v>
      </c>
      <c r="P1167" s="1" t="str">
        <f>IFERROR(IF(ISNUMBER(Table1[[#This Row],[Safety_Rating2]]), REPT("★", Table1[[#This Row],[Safety_Rating2]]) &amp; REPT("☆", 5-Table1[[#This Row],[Safety_Rating2]]), "Unknown"), "Unknown")</f>
        <v>★★★☆☆</v>
      </c>
      <c r="Q1167" s="1">
        <v>3</v>
      </c>
      <c r="R1167">
        <v>13068</v>
      </c>
      <c r="S1167">
        <v>5</v>
      </c>
      <c r="T1167" s="7">
        <f t="shared" si="18"/>
        <v>527751310.68000001</v>
      </c>
      <c r="U1167" s="3">
        <f>Table1[[#This Row],[Range_km]]/Table1[[#This Row],[Battery_Capacity_kWh]]</f>
        <v>2.1875</v>
      </c>
      <c r="V1167" s="4">
        <f>Table1[[#This Row],[Price_USD]]/Table1[[#This Row],[Range_km]]</f>
        <v>134.16946843853822</v>
      </c>
      <c r="W1167" s="1" t="str">
        <f>_xlfn.IFS(Table1[[#This Row],[Price_USD]]&gt;80000,"Luxury", Table1[[#This Row],[Price_USD]]&gt;40000,"Premium",Table1[[#This Row],[Price_USD]]&lt;40000,"Budget")</f>
        <v>Premium</v>
      </c>
    </row>
    <row r="1168" spans="3:23" x14ac:dyDescent="0.35">
      <c r="C1168">
        <v>1167</v>
      </c>
      <c r="D1168" t="s">
        <v>62</v>
      </c>
      <c r="E1168" t="s">
        <v>152</v>
      </c>
      <c r="F1168">
        <v>2019</v>
      </c>
      <c r="G1168" t="s">
        <v>264</v>
      </c>
      <c r="H1168">
        <v>100.4</v>
      </c>
      <c r="I1168">
        <v>121</v>
      </c>
      <c r="J1168" t="s">
        <v>275</v>
      </c>
      <c r="K1168">
        <v>4.7</v>
      </c>
      <c r="L1168" s="5">
        <v>97403.74</v>
      </c>
      <c r="M1168" t="s">
        <v>289</v>
      </c>
      <c r="N1168" t="s">
        <v>369</v>
      </c>
      <c r="O1168" s="1">
        <v>1</v>
      </c>
      <c r="P1168" s="1" t="str">
        <f>IFERROR(IF(ISNUMBER(Table1[[#This Row],[Safety_Rating2]]), REPT("★", Table1[[#This Row],[Safety_Rating2]]) &amp; REPT("☆", 5-Table1[[#This Row],[Safety_Rating2]]), "Unknown"), "Unknown")</f>
        <v>★★★★★</v>
      </c>
      <c r="Q1168" s="1">
        <v>5</v>
      </c>
      <c r="R1168">
        <v>18594</v>
      </c>
      <c r="S1168">
        <v>5</v>
      </c>
      <c r="T1168" s="7">
        <f t="shared" si="18"/>
        <v>1811125141.5600002</v>
      </c>
      <c r="U1168" s="3">
        <f>Table1[[#This Row],[Range_km]]/Table1[[#This Row],[Battery_Capacity_kWh]]</f>
        <v>1.2051792828685259</v>
      </c>
      <c r="V1168" s="4">
        <f>Table1[[#This Row],[Price_USD]]/Table1[[#This Row],[Range_km]]</f>
        <v>804.9895867768596</v>
      </c>
      <c r="W1168" s="1" t="str">
        <f>_xlfn.IFS(Table1[[#This Row],[Price_USD]]&gt;80000,"Luxury", Table1[[#This Row],[Price_USD]]&gt;40000,"Premium",Table1[[#This Row],[Price_USD]]&lt;40000,"Budget")</f>
        <v>Luxury</v>
      </c>
    </row>
    <row r="1169" spans="3:23" x14ac:dyDescent="0.35">
      <c r="C1169">
        <v>1168</v>
      </c>
      <c r="D1169" t="s">
        <v>45</v>
      </c>
      <c r="E1169" t="s">
        <v>120</v>
      </c>
      <c r="F1169">
        <v>2017</v>
      </c>
      <c r="G1169" t="s">
        <v>253</v>
      </c>
      <c r="H1169">
        <v>98.9</v>
      </c>
      <c r="I1169">
        <v>501</v>
      </c>
      <c r="J1169" t="s">
        <v>275</v>
      </c>
      <c r="K1169">
        <v>6.6</v>
      </c>
      <c r="L1169" s="5">
        <v>94792.27</v>
      </c>
      <c r="M1169" t="s">
        <v>301</v>
      </c>
      <c r="N1169" t="s">
        <v>339</v>
      </c>
      <c r="O1169" s="1">
        <v>5</v>
      </c>
      <c r="P1169" s="1" t="str">
        <f>IFERROR(IF(ISNUMBER(Table1[[#This Row],[Safety_Rating2]]), REPT("★", Table1[[#This Row],[Safety_Rating2]]) &amp; REPT("☆", 5-Table1[[#This Row],[Safety_Rating2]]), "Unknown"), "Unknown")</f>
        <v>★★★★★</v>
      </c>
      <c r="Q1169" s="1">
        <v>5</v>
      </c>
      <c r="R1169">
        <v>15902</v>
      </c>
      <c r="S1169">
        <v>5</v>
      </c>
      <c r="T1169" s="7">
        <f t="shared" si="18"/>
        <v>1507386677.54</v>
      </c>
      <c r="U1169" s="3">
        <f>Table1[[#This Row],[Range_km]]/Table1[[#This Row],[Battery_Capacity_kWh]]</f>
        <v>5.0657229524772491</v>
      </c>
      <c r="V1169" s="4">
        <f>Table1[[#This Row],[Price_USD]]/Table1[[#This Row],[Range_km]]</f>
        <v>189.20612774451098</v>
      </c>
      <c r="W1169" s="1" t="str">
        <f>_xlfn.IFS(Table1[[#This Row],[Price_USD]]&gt;80000,"Luxury", Table1[[#This Row],[Price_USD]]&gt;40000,"Premium",Table1[[#This Row],[Price_USD]]&lt;40000,"Budget")</f>
        <v>Luxury</v>
      </c>
    </row>
    <row r="1170" spans="3:23" x14ac:dyDescent="0.35">
      <c r="C1170">
        <v>1169</v>
      </c>
      <c r="D1170" t="s">
        <v>19</v>
      </c>
      <c r="E1170" t="s">
        <v>234</v>
      </c>
      <c r="F1170">
        <v>2015</v>
      </c>
      <c r="G1170" t="s">
        <v>261</v>
      </c>
      <c r="H1170">
        <v>124.4</v>
      </c>
      <c r="I1170">
        <v>319</v>
      </c>
      <c r="J1170" t="s">
        <v>276</v>
      </c>
      <c r="K1170">
        <v>4.7</v>
      </c>
      <c r="L1170" s="5">
        <v>131267.15</v>
      </c>
      <c r="M1170" t="s">
        <v>290</v>
      </c>
      <c r="N1170" t="s">
        <v>340</v>
      </c>
      <c r="O1170" s="1">
        <v>0</v>
      </c>
      <c r="P1170" s="1" t="str">
        <f>IFERROR(IF(ISNUMBER(Table1[[#This Row],[Safety_Rating2]]), REPT("★", Table1[[#This Row],[Safety_Rating2]]) &amp; REPT("☆", 5-Table1[[#This Row],[Safety_Rating2]]), "Unknown"), "Unknown")</f>
        <v>★★★☆☆</v>
      </c>
      <c r="Q1170" s="1">
        <v>3</v>
      </c>
      <c r="R1170">
        <v>2850</v>
      </c>
      <c r="S1170">
        <v>3</v>
      </c>
      <c r="T1170" s="7">
        <f t="shared" si="18"/>
        <v>374111377.5</v>
      </c>
      <c r="U1170" s="3">
        <f>Table1[[#This Row],[Range_km]]/Table1[[#This Row],[Battery_Capacity_kWh]]</f>
        <v>2.5643086816720255</v>
      </c>
      <c r="V1170" s="4">
        <f>Table1[[#This Row],[Price_USD]]/Table1[[#This Row],[Range_km]]</f>
        <v>411.49576802507835</v>
      </c>
      <c r="W1170" s="1" t="str">
        <f>_xlfn.IFS(Table1[[#This Row],[Price_USD]]&gt;80000,"Luxury", Table1[[#This Row],[Price_USD]]&gt;40000,"Premium",Table1[[#This Row],[Price_USD]]&lt;40000,"Budget")</f>
        <v>Luxury</v>
      </c>
    </row>
    <row r="1171" spans="3:23" x14ac:dyDescent="0.35">
      <c r="C1171">
        <v>1170</v>
      </c>
      <c r="D1171" t="s">
        <v>59</v>
      </c>
      <c r="E1171" t="s">
        <v>144</v>
      </c>
      <c r="F1171">
        <v>2022</v>
      </c>
      <c r="G1171" t="s">
        <v>251</v>
      </c>
      <c r="H1171">
        <v>145.19999999999999</v>
      </c>
      <c r="I1171">
        <v>367</v>
      </c>
      <c r="J1171" t="s">
        <v>276</v>
      </c>
      <c r="K1171">
        <v>4.9000000000000004</v>
      </c>
      <c r="L1171" s="5">
        <v>66327.08</v>
      </c>
      <c r="M1171" t="s">
        <v>306</v>
      </c>
      <c r="N1171" t="s">
        <v>339</v>
      </c>
      <c r="O1171" s="1">
        <v>4</v>
      </c>
      <c r="P1171" s="1" t="str">
        <f>IFERROR(IF(ISNUMBER(Table1[[#This Row],[Safety_Rating2]]), REPT("★", Table1[[#This Row],[Safety_Rating2]]) &amp; REPT("☆", 5-Table1[[#This Row],[Safety_Rating2]]), "Unknown"), "Unknown")</f>
        <v>★★★☆☆</v>
      </c>
      <c r="Q1171" s="1">
        <v>3</v>
      </c>
      <c r="R1171">
        <v>15105</v>
      </c>
      <c r="S1171">
        <v>4</v>
      </c>
      <c r="T1171" s="7">
        <f t="shared" si="18"/>
        <v>1001870543.4</v>
      </c>
      <c r="U1171" s="3">
        <f>Table1[[#This Row],[Range_km]]/Table1[[#This Row],[Battery_Capacity_kWh]]</f>
        <v>2.5275482093663912</v>
      </c>
      <c r="V1171" s="4">
        <f>Table1[[#This Row],[Price_USD]]/Table1[[#This Row],[Range_km]]</f>
        <v>180.72773841961853</v>
      </c>
      <c r="W1171" s="1" t="str">
        <f>_xlfn.IFS(Table1[[#This Row],[Price_USD]]&gt;80000,"Luxury", Table1[[#This Row],[Price_USD]]&gt;40000,"Premium",Table1[[#This Row],[Price_USD]]&lt;40000,"Budget")</f>
        <v>Premium</v>
      </c>
    </row>
    <row r="1172" spans="3:23" x14ac:dyDescent="0.35">
      <c r="C1172">
        <v>1171</v>
      </c>
      <c r="D1172" t="s">
        <v>68</v>
      </c>
      <c r="E1172" t="s">
        <v>214</v>
      </c>
      <c r="F1172">
        <v>2016</v>
      </c>
      <c r="G1172" t="s">
        <v>262</v>
      </c>
      <c r="H1172">
        <v>83.3</v>
      </c>
      <c r="I1172">
        <v>248</v>
      </c>
      <c r="J1172" t="s">
        <v>280</v>
      </c>
      <c r="K1172">
        <v>8.1999999999999993</v>
      </c>
      <c r="L1172" s="5">
        <v>46556.37</v>
      </c>
      <c r="M1172" t="s">
        <v>315</v>
      </c>
      <c r="N1172" t="s">
        <v>352</v>
      </c>
      <c r="O1172" s="1">
        <v>0</v>
      </c>
      <c r="P1172" s="1" t="str">
        <f>IFERROR(IF(ISNUMBER(Table1[[#This Row],[Safety_Rating2]]), REPT("★", Table1[[#This Row],[Safety_Rating2]]) &amp; REPT("☆", 5-Table1[[#This Row],[Safety_Rating2]]), "Unknown"), "Unknown")</f>
        <v>★★★★★</v>
      </c>
      <c r="Q1172" s="1">
        <v>5</v>
      </c>
      <c r="R1172">
        <v>18069</v>
      </c>
      <c r="S1172">
        <v>3</v>
      </c>
      <c r="T1172" s="7">
        <f t="shared" si="18"/>
        <v>841227049.53000009</v>
      </c>
      <c r="U1172" s="3">
        <f>Table1[[#This Row],[Range_km]]/Table1[[#This Row],[Battery_Capacity_kWh]]</f>
        <v>2.9771908763505404</v>
      </c>
      <c r="V1172" s="4">
        <f>Table1[[#This Row],[Price_USD]]/Table1[[#This Row],[Range_km]]</f>
        <v>187.72729838709679</v>
      </c>
      <c r="W1172" s="1" t="str">
        <f>_xlfn.IFS(Table1[[#This Row],[Price_USD]]&gt;80000,"Luxury", Table1[[#This Row],[Price_USD]]&gt;40000,"Premium",Table1[[#This Row],[Price_USD]]&lt;40000,"Budget")</f>
        <v>Premium</v>
      </c>
    </row>
    <row r="1173" spans="3:23" x14ac:dyDescent="0.35">
      <c r="C1173">
        <v>1172</v>
      </c>
      <c r="D1173" t="s">
        <v>38</v>
      </c>
      <c r="E1173" t="s">
        <v>118</v>
      </c>
      <c r="F1173">
        <v>2024</v>
      </c>
      <c r="G1173" t="s">
        <v>250</v>
      </c>
      <c r="H1173">
        <v>97</v>
      </c>
      <c r="I1173">
        <v>581</v>
      </c>
      <c r="J1173" t="s">
        <v>265</v>
      </c>
      <c r="K1173">
        <v>5.5</v>
      </c>
      <c r="L1173" s="5">
        <v>51243.14</v>
      </c>
      <c r="M1173" t="s">
        <v>327</v>
      </c>
      <c r="N1173" t="s">
        <v>360</v>
      </c>
      <c r="O1173" s="1">
        <v>2</v>
      </c>
      <c r="P1173" s="1" t="str">
        <f>IFERROR(IF(ISNUMBER(Table1[[#This Row],[Safety_Rating2]]), REPT("★", Table1[[#This Row],[Safety_Rating2]]) &amp; REPT("☆", 5-Table1[[#This Row],[Safety_Rating2]]), "Unknown"), "Unknown")</f>
        <v>Unknown</v>
      </c>
      <c r="Q1173" s="2" t="s">
        <v>376</v>
      </c>
      <c r="R1173">
        <v>1749</v>
      </c>
      <c r="S1173">
        <v>5</v>
      </c>
      <c r="T1173" s="7">
        <f t="shared" si="18"/>
        <v>89624251.859999999</v>
      </c>
      <c r="U1173" s="3">
        <f>Table1[[#This Row],[Range_km]]/Table1[[#This Row],[Battery_Capacity_kWh]]</f>
        <v>5.9896907216494846</v>
      </c>
      <c r="V1173" s="4">
        <f>Table1[[#This Row],[Price_USD]]/Table1[[#This Row],[Range_km]]</f>
        <v>88.198175559380374</v>
      </c>
      <c r="W1173" s="1" t="str">
        <f>_xlfn.IFS(Table1[[#This Row],[Price_USD]]&gt;80000,"Luxury", Table1[[#This Row],[Price_USD]]&gt;40000,"Premium",Table1[[#This Row],[Price_USD]]&lt;40000,"Budget")</f>
        <v>Premium</v>
      </c>
    </row>
    <row r="1174" spans="3:23" x14ac:dyDescent="0.35">
      <c r="C1174">
        <v>1173</v>
      </c>
      <c r="D1174" t="s">
        <v>50</v>
      </c>
      <c r="E1174" t="s">
        <v>225</v>
      </c>
      <c r="F1174">
        <v>2020</v>
      </c>
      <c r="G1174" t="s">
        <v>263</v>
      </c>
      <c r="H1174">
        <v>139.1</v>
      </c>
      <c r="I1174">
        <v>153</v>
      </c>
      <c r="J1174" t="s">
        <v>279</v>
      </c>
      <c r="K1174">
        <v>8.3000000000000007</v>
      </c>
      <c r="L1174" s="5">
        <v>74741.81</v>
      </c>
      <c r="M1174" t="s">
        <v>305</v>
      </c>
      <c r="N1174" t="s">
        <v>350</v>
      </c>
      <c r="O1174" s="1">
        <v>4</v>
      </c>
      <c r="P1174" s="1" t="str">
        <f>IFERROR(IF(ISNUMBER(Table1[[#This Row],[Safety_Rating2]]), REPT("★", Table1[[#This Row],[Safety_Rating2]]) &amp; REPT("☆", 5-Table1[[#This Row],[Safety_Rating2]]), "Unknown"), "Unknown")</f>
        <v>★★★☆☆</v>
      </c>
      <c r="Q1174" s="1">
        <v>3</v>
      </c>
      <c r="R1174">
        <v>4139</v>
      </c>
      <c r="S1174">
        <v>4</v>
      </c>
      <c r="T1174" s="7">
        <f t="shared" si="18"/>
        <v>309356351.58999997</v>
      </c>
      <c r="U1174" s="3">
        <f>Table1[[#This Row],[Range_km]]/Table1[[#This Row],[Battery_Capacity_kWh]]</f>
        <v>1.0999281092739037</v>
      </c>
      <c r="V1174" s="4">
        <f>Table1[[#This Row],[Price_USD]]/Table1[[#This Row],[Range_km]]</f>
        <v>488.50856209150328</v>
      </c>
      <c r="W1174" s="1" t="str">
        <f>_xlfn.IFS(Table1[[#This Row],[Price_USD]]&gt;80000,"Luxury", Table1[[#This Row],[Price_USD]]&gt;40000,"Premium",Table1[[#This Row],[Price_USD]]&lt;40000,"Budget")</f>
        <v>Premium</v>
      </c>
    </row>
    <row r="1175" spans="3:23" x14ac:dyDescent="0.35">
      <c r="C1175">
        <v>1174</v>
      </c>
      <c r="D1175" t="s">
        <v>66</v>
      </c>
      <c r="E1175" t="s">
        <v>163</v>
      </c>
      <c r="F1175">
        <v>2024</v>
      </c>
      <c r="G1175" t="s">
        <v>258</v>
      </c>
      <c r="H1175">
        <v>142</v>
      </c>
      <c r="I1175">
        <v>125</v>
      </c>
      <c r="J1175" t="s">
        <v>280</v>
      </c>
      <c r="K1175">
        <v>7.8</v>
      </c>
      <c r="L1175" s="5">
        <v>56346.879999999997</v>
      </c>
      <c r="M1175" t="s">
        <v>292</v>
      </c>
      <c r="N1175" t="s">
        <v>342</v>
      </c>
      <c r="O1175" s="1">
        <v>0</v>
      </c>
      <c r="P1175" s="1" t="str">
        <f>IFERROR(IF(ISNUMBER(Table1[[#This Row],[Safety_Rating2]]), REPT("★", Table1[[#This Row],[Safety_Rating2]]) &amp; REPT("☆", 5-Table1[[#This Row],[Safety_Rating2]]), "Unknown"), "Unknown")</f>
        <v>★★★☆☆</v>
      </c>
      <c r="Q1175" s="1">
        <v>3</v>
      </c>
      <c r="R1175">
        <v>9124</v>
      </c>
      <c r="S1175">
        <v>4</v>
      </c>
      <c r="T1175" s="7">
        <f t="shared" si="18"/>
        <v>514108933.12</v>
      </c>
      <c r="U1175" s="3">
        <f>Table1[[#This Row],[Range_km]]/Table1[[#This Row],[Battery_Capacity_kWh]]</f>
        <v>0.88028169014084512</v>
      </c>
      <c r="V1175" s="4">
        <f>Table1[[#This Row],[Price_USD]]/Table1[[#This Row],[Range_km]]</f>
        <v>450.77503999999999</v>
      </c>
      <c r="W1175" s="1" t="str">
        <f>_xlfn.IFS(Table1[[#This Row],[Price_USD]]&gt;80000,"Luxury", Table1[[#This Row],[Price_USD]]&gt;40000,"Premium",Table1[[#This Row],[Price_USD]]&lt;40000,"Budget")</f>
        <v>Premium</v>
      </c>
    </row>
    <row r="1176" spans="3:23" x14ac:dyDescent="0.35">
      <c r="C1176">
        <v>1175</v>
      </c>
      <c r="D1176" t="s">
        <v>37</v>
      </c>
      <c r="E1176" t="s">
        <v>185</v>
      </c>
      <c r="F1176">
        <v>2023</v>
      </c>
      <c r="G1176" t="s">
        <v>259</v>
      </c>
      <c r="H1176">
        <v>62.7</v>
      </c>
      <c r="I1176">
        <v>469</v>
      </c>
      <c r="J1176" t="s">
        <v>278</v>
      </c>
      <c r="K1176">
        <v>0.6</v>
      </c>
      <c r="L1176" s="5">
        <v>40675.129999999997</v>
      </c>
      <c r="M1176" t="s">
        <v>320</v>
      </c>
      <c r="N1176" t="s">
        <v>356</v>
      </c>
      <c r="O1176" s="1">
        <v>5</v>
      </c>
      <c r="P1176" s="1" t="str">
        <f>IFERROR(IF(ISNUMBER(Table1[[#This Row],[Safety_Rating2]]), REPT("★", Table1[[#This Row],[Safety_Rating2]]) &amp; REPT("☆", 5-Table1[[#This Row],[Safety_Rating2]]), "Unknown"), "Unknown")</f>
        <v>★★★☆☆</v>
      </c>
      <c r="Q1176" s="1">
        <v>3</v>
      </c>
      <c r="R1176">
        <v>4464</v>
      </c>
      <c r="S1176">
        <v>4</v>
      </c>
      <c r="T1176" s="7">
        <f t="shared" si="18"/>
        <v>181573780.31999999</v>
      </c>
      <c r="U1176" s="3">
        <f>Table1[[#This Row],[Range_km]]/Table1[[#This Row],[Battery_Capacity_kWh]]</f>
        <v>7.480063795853269</v>
      </c>
      <c r="V1176" s="4">
        <f>Table1[[#This Row],[Price_USD]]/Table1[[#This Row],[Range_km]]</f>
        <v>86.727356076759051</v>
      </c>
      <c r="W1176" s="1" t="str">
        <f>_xlfn.IFS(Table1[[#This Row],[Price_USD]]&gt;80000,"Luxury", Table1[[#This Row],[Price_USD]]&gt;40000,"Premium",Table1[[#This Row],[Price_USD]]&lt;40000,"Budget")</f>
        <v>Premium</v>
      </c>
    </row>
    <row r="1177" spans="3:23" x14ac:dyDescent="0.35">
      <c r="C1177">
        <v>1176</v>
      </c>
      <c r="D1177" t="s">
        <v>19</v>
      </c>
      <c r="E1177" t="s">
        <v>224</v>
      </c>
      <c r="F1177">
        <v>2023</v>
      </c>
      <c r="G1177" t="s">
        <v>255</v>
      </c>
      <c r="H1177">
        <v>141.1</v>
      </c>
      <c r="I1177">
        <v>495</v>
      </c>
      <c r="J1177" t="s">
        <v>279</v>
      </c>
      <c r="K1177">
        <v>0.6</v>
      </c>
      <c r="L1177" s="5">
        <v>37909.33</v>
      </c>
      <c r="M1177" t="s">
        <v>295</v>
      </c>
      <c r="N1177" t="s">
        <v>370</v>
      </c>
      <c r="O1177" s="1">
        <v>5</v>
      </c>
      <c r="P1177" s="1" t="str">
        <f>IFERROR(IF(ISNUMBER(Table1[[#This Row],[Safety_Rating2]]), REPT("★", Table1[[#This Row],[Safety_Rating2]]) &amp; REPT("☆", 5-Table1[[#This Row],[Safety_Rating2]]), "Unknown"), "Unknown")</f>
        <v>★★★☆☆</v>
      </c>
      <c r="Q1177" s="1">
        <v>3</v>
      </c>
      <c r="R1177">
        <v>3806</v>
      </c>
      <c r="S1177">
        <v>5</v>
      </c>
      <c r="T1177" s="7">
        <f t="shared" si="18"/>
        <v>144282909.98000002</v>
      </c>
      <c r="U1177" s="3">
        <f>Table1[[#This Row],[Range_km]]/Table1[[#This Row],[Battery_Capacity_kWh]]</f>
        <v>3.5081502480510278</v>
      </c>
      <c r="V1177" s="4">
        <f>Table1[[#This Row],[Price_USD]]/Table1[[#This Row],[Range_km]]</f>
        <v>76.584505050505058</v>
      </c>
      <c r="W1177" s="1" t="str">
        <f>_xlfn.IFS(Table1[[#This Row],[Price_USD]]&gt;80000,"Luxury", Table1[[#This Row],[Price_USD]]&gt;40000,"Premium",Table1[[#This Row],[Price_USD]]&lt;40000,"Budget")</f>
        <v>Budget</v>
      </c>
    </row>
    <row r="1178" spans="3:23" x14ac:dyDescent="0.35">
      <c r="C1178">
        <v>1177</v>
      </c>
      <c r="D1178" t="s">
        <v>52</v>
      </c>
      <c r="E1178" t="s">
        <v>119</v>
      </c>
      <c r="F1178">
        <v>2024</v>
      </c>
      <c r="G1178" t="s">
        <v>260</v>
      </c>
      <c r="H1178">
        <v>129.69999999999999</v>
      </c>
      <c r="I1178">
        <v>553</v>
      </c>
      <c r="J1178" t="s">
        <v>272</v>
      </c>
      <c r="K1178">
        <v>11.8</v>
      </c>
      <c r="L1178" s="5">
        <v>108832.47</v>
      </c>
      <c r="M1178" t="s">
        <v>307</v>
      </c>
      <c r="N1178" t="s">
        <v>346</v>
      </c>
      <c r="O1178" s="1">
        <v>5</v>
      </c>
      <c r="P1178" s="1" t="str">
        <f>IFERROR(IF(ISNUMBER(Table1[[#This Row],[Safety_Rating2]]), REPT("★", Table1[[#This Row],[Safety_Rating2]]) &amp; REPT("☆", 5-Table1[[#This Row],[Safety_Rating2]]), "Unknown"), "Unknown")</f>
        <v>★★★☆☆</v>
      </c>
      <c r="Q1178" s="1">
        <v>3</v>
      </c>
      <c r="R1178">
        <v>14437</v>
      </c>
      <c r="S1178">
        <v>3</v>
      </c>
      <c r="T1178" s="7">
        <f t="shared" si="18"/>
        <v>1571214369.3900001</v>
      </c>
      <c r="U1178" s="3">
        <f>Table1[[#This Row],[Range_km]]/Table1[[#This Row],[Battery_Capacity_kWh]]</f>
        <v>4.2636854279105636</v>
      </c>
      <c r="V1178" s="4">
        <f>Table1[[#This Row],[Price_USD]]/Table1[[#This Row],[Range_km]]</f>
        <v>196.80374321880652</v>
      </c>
      <c r="W1178" s="1" t="str">
        <f>_xlfn.IFS(Table1[[#This Row],[Price_USD]]&gt;80000,"Luxury", Table1[[#This Row],[Price_USD]]&gt;40000,"Premium",Table1[[#This Row],[Price_USD]]&lt;40000,"Budget")</f>
        <v>Luxury</v>
      </c>
    </row>
    <row r="1179" spans="3:23" x14ac:dyDescent="0.35">
      <c r="C1179">
        <v>1178</v>
      </c>
      <c r="D1179" t="s">
        <v>62</v>
      </c>
      <c r="E1179" t="s">
        <v>152</v>
      </c>
      <c r="F1179">
        <v>2017</v>
      </c>
      <c r="G1179" t="s">
        <v>252</v>
      </c>
      <c r="H1179">
        <v>25.7</v>
      </c>
      <c r="I1179">
        <v>336</v>
      </c>
      <c r="J1179" t="s">
        <v>280</v>
      </c>
      <c r="K1179">
        <v>9.8000000000000007</v>
      </c>
      <c r="L1179" s="5">
        <v>101237.81</v>
      </c>
      <c r="M1179" t="s">
        <v>300</v>
      </c>
      <c r="N1179" t="s">
        <v>354</v>
      </c>
      <c r="O1179" s="2" t="s">
        <v>376</v>
      </c>
      <c r="P1179" s="1" t="str">
        <f>IFERROR(IF(ISNUMBER(Table1[[#This Row],[Safety_Rating2]]), REPT("★", Table1[[#This Row],[Safety_Rating2]]) &amp; REPT("☆", 5-Table1[[#This Row],[Safety_Rating2]]), "Unknown"), "Unknown")</f>
        <v>★★★★★</v>
      </c>
      <c r="Q1179" s="1">
        <v>5</v>
      </c>
      <c r="R1179">
        <v>2838</v>
      </c>
      <c r="S1179">
        <v>5</v>
      </c>
      <c r="T1179" s="7">
        <f t="shared" si="18"/>
        <v>287312904.77999997</v>
      </c>
      <c r="U1179" s="3">
        <f>Table1[[#This Row],[Range_km]]/Table1[[#This Row],[Battery_Capacity_kWh]]</f>
        <v>13.073929961089494</v>
      </c>
      <c r="V1179" s="4">
        <f>Table1[[#This Row],[Price_USD]]/Table1[[#This Row],[Range_km]]</f>
        <v>301.30300595238094</v>
      </c>
      <c r="W1179" s="1" t="str">
        <f>_xlfn.IFS(Table1[[#This Row],[Price_USD]]&gt;80000,"Luxury", Table1[[#This Row],[Price_USD]]&gt;40000,"Premium",Table1[[#This Row],[Price_USD]]&lt;40000,"Budget")</f>
        <v>Luxury</v>
      </c>
    </row>
    <row r="1180" spans="3:23" x14ac:dyDescent="0.35">
      <c r="C1180">
        <v>1179</v>
      </c>
      <c r="D1180" t="s">
        <v>65</v>
      </c>
      <c r="E1180" t="s">
        <v>176</v>
      </c>
      <c r="F1180">
        <v>2023</v>
      </c>
      <c r="G1180" t="s">
        <v>250</v>
      </c>
      <c r="H1180">
        <v>62.5</v>
      </c>
      <c r="I1180">
        <v>250</v>
      </c>
      <c r="J1180" t="s">
        <v>268</v>
      </c>
      <c r="K1180">
        <v>9.8000000000000007</v>
      </c>
      <c r="L1180" s="5">
        <v>46901.91</v>
      </c>
      <c r="M1180" t="s">
        <v>290</v>
      </c>
      <c r="N1180" t="s">
        <v>356</v>
      </c>
      <c r="O1180" s="1">
        <v>4</v>
      </c>
      <c r="P1180" s="1" t="str">
        <f>IFERROR(IF(ISNUMBER(Table1[[#This Row],[Safety_Rating2]]), REPT("★", Table1[[#This Row],[Safety_Rating2]]) &amp; REPT("☆", 5-Table1[[#This Row],[Safety_Rating2]]), "Unknown"), "Unknown")</f>
        <v>★★★★☆</v>
      </c>
      <c r="Q1180" s="1">
        <v>4</v>
      </c>
      <c r="R1180">
        <v>11292</v>
      </c>
      <c r="S1180">
        <v>3</v>
      </c>
      <c r="T1180" s="7">
        <f t="shared" si="18"/>
        <v>529616367.72000003</v>
      </c>
      <c r="U1180" s="3">
        <f>Table1[[#This Row],[Range_km]]/Table1[[#This Row],[Battery_Capacity_kWh]]</f>
        <v>4</v>
      </c>
      <c r="V1180" s="4">
        <f>Table1[[#This Row],[Price_USD]]/Table1[[#This Row],[Range_km]]</f>
        <v>187.60764</v>
      </c>
      <c r="W1180" s="1" t="str">
        <f>_xlfn.IFS(Table1[[#This Row],[Price_USD]]&gt;80000,"Luxury", Table1[[#This Row],[Price_USD]]&gt;40000,"Premium",Table1[[#This Row],[Price_USD]]&lt;40000,"Budget")</f>
        <v>Premium</v>
      </c>
    </row>
    <row r="1181" spans="3:23" x14ac:dyDescent="0.35">
      <c r="C1181">
        <v>1180</v>
      </c>
      <c r="D1181" t="s">
        <v>46</v>
      </c>
      <c r="E1181" t="s">
        <v>108</v>
      </c>
      <c r="F1181">
        <v>2019</v>
      </c>
      <c r="G1181" t="s">
        <v>262</v>
      </c>
      <c r="H1181">
        <v>119.6</v>
      </c>
      <c r="I1181">
        <v>311</v>
      </c>
      <c r="J1181" t="s">
        <v>280</v>
      </c>
      <c r="K1181">
        <v>11.5</v>
      </c>
      <c r="L1181" s="5">
        <v>125163.78</v>
      </c>
      <c r="M1181" t="s">
        <v>328</v>
      </c>
      <c r="N1181" t="s">
        <v>341</v>
      </c>
      <c r="O1181" s="1">
        <v>1</v>
      </c>
      <c r="P1181" s="1" t="str">
        <f>IFERROR(IF(ISNUMBER(Table1[[#This Row],[Safety_Rating2]]), REPT("★", Table1[[#This Row],[Safety_Rating2]]) &amp; REPT("☆", 5-Table1[[#This Row],[Safety_Rating2]]), "Unknown"), "Unknown")</f>
        <v>★★★☆☆</v>
      </c>
      <c r="Q1181" s="1">
        <v>3</v>
      </c>
      <c r="R1181">
        <v>6986</v>
      </c>
      <c r="S1181">
        <v>5</v>
      </c>
      <c r="T1181" s="7">
        <f t="shared" si="18"/>
        <v>874394167.08000004</v>
      </c>
      <c r="U1181" s="3">
        <f>Table1[[#This Row],[Range_km]]/Table1[[#This Row],[Battery_Capacity_kWh]]</f>
        <v>2.6003344481605351</v>
      </c>
      <c r="V1181" s="4">
        <f>Table1[[#This Row],[Price_USD]]/Table1[[#This Row],[Range_km]]</f>
        <v>402.45588424437301</v>
      </c>
      <c r="W1181" s="1" t="str">
        <f>_xlfn.IFS(Table1[[#This Row],[Price_USD]]&gt;80000,"Luxury", Table1[[#This Row],[Price_USD]]&gt;40000,"Premium",Table1[[#This Row],[Price_USD]]&lt;40000,"Budget")</f>
        <v>Luxury</v>
      </c>
    </row>
    <row r="1182" spans="3:23" x14ac:dyDescent="0.35">
      <c r="C1182">
        <v>1181</v>
      </c>
      <c r="D1182" t="s">
        <v>54</v>
      </c>
      <c r="E1182" t="s">
        <v>123</v>
      </c>
      <c r="F1182">
        <v>2015</v>
      </c>
      <c r="G1182" t="s">
        <v>263</v>
      </c>
      <c r="H1182">
        <v>63.2</v>
      </c>
      <c r="I1182">
        <v>178</v>
      </c>
      <c r="J1182" t="s">
        <v>279</v>
      </c>
      <c r="K1182">
        <v>9.4</v>
      </c>
      <c r="L1182" s="5">
        <v>109678.54</v>
      </c>
      <c r="M1182" t="s">
        <v>329</v>
      </c>
      <c r="N1182" t="s">
        <v>363</v>
      </c>
      <c r="O1182" s="1">
        <v>0</v>
      </c>
      <c r="P1182" s="1" t="str">
        <f>IFERROR(IF(ISNUMBER(Table1[[#This Row],[Safety_Rating2]]), REPT("★", Table1[[#This Row],[Safety_Rating2]]) &amp; REPT("☆", 5-Table1[[#This Row],[Safety_Rating2]]), "Unknown"), "Unknown")</f>
        <v>★★★★★</v>
      </c>
      <c r="Q1182" s="1">
        <v>5</v>
      </c>
      <c r="R1182">
        <v>11794</v>
      </c>
      <c r="S1182">
        <v>4</v>
      </c>
      <c r="T1182" s="7">
        <f t="shared" si="18"/>
        <v>1293548700.76</v>
      </c>
      <c r="U1182" s="3">
        <f>Table1[[#This Row],[Range_km]]/Table1[[#This Row],[Battery_Capacity_kWh]]</f>
        <v>2.8164556962025316</v>
      </c>
      <c r="V1182" s="4">
        <f>Table1[[#This Row],[Price_USD]]/Table1[[#This Row],[Range_km]]</f>
        <v>616.17157303370777</v>
      </c>
      <c r="W1182" s="1" t="str">
        <f>_xlfn.IFS(Table1[[#This Row],[Price_USD]]&gt;80000,"Luxury", Table1[[#This Row],[Price_USD]]&gt;40000,"Premium",Table1[[#This Row],[Price_USD]]&lt;40000,"Budget")</f>
        <v>Luxury</v>
      </c>
    </row>
    <row r="1183" spans="3:23" x14ac:dyDescent="0.35">
      <c r="C1183">
        <v>1182</v>
      </c>
      <c r="D1183" t="s">
        <v>50</v>
      </c>
      <c r="E1183" t="s">
        <v>225</v>
      </c>
      <c r="F1183">
        <v>2018</v>
      </c>
      <c r="G1183" t="s">
        <v>261</v>
      </c>
      <c r="H1183">
        <v>133.30000000000001</v>
      </c>
      <c r="I1183">
        <v>177</v>
      </c>
      <c r="J1183" t="s">
        <v>274</v>
      </c>
      <c r="K1183">
        <v>6.6</v>
      </c>
      <c r="L1183" s="5">
        <v>78675.789999999994</v>
      </c>
      <c r="M1183" t="s">
        <v>288</v>
      </c>
      <c r="N1183" t="s">
        <v>351</v>
      </c>
      <c r="O1183" s="1">
        <v>5</v>
      </c>
      <c r="P1183" s="1" t="str">
        <f>IFERROR(IF(ISNUMBER(Table1[[#This Row],[Safety_Rating2]]), REPT("★", Table1[[#This Row],[Safety_Rating2]]) &amp; REPT("☆", 5-Table1[[#This Row],[Safety_Rating2]]), "Unknown"), "Unknown")</f>
        <v>★★★★★</v>
      </c>
      <c r="Q1183" s="1">
        <v>5</v>
      </c>
      <c r="R1183">
        <v>7177</v>
      </c>
      <c r="S1183">
        <v>5</v>
      </c>
      <c r="T1183" s="7">
        <f t="shared" si="18"/>
        <v>564656144.82999992</v>
      </c>
      <c r="U1183" s="3">
        <f>Table1[[#This Row],[Range_km]]/Table1[[#This Row],[Battery_Capacity_kWh]]</f>
        <v>1.3278319579894973</v>
      </c>
      <c r="V1183" s="4">
        <f>Table1[[#This Row],[Price_USD]]/Table1[[#This Row],[Range_km]]</f>
        <v>444.49598870056491</v>
      </c>
      <c r="W1183" s="1" t="str">
        <f>_xlfn.IFS(Table1[[#This Row],[Price_USD]]&gt;80000,"Luxury", Table1[[#This Row],[Price_USD]]&gt;40000,"Premium",Table1[[#This Row],[Price_USD]]&lt;40000,"Budget")</f>
        <v>Premium</v>
      </c>
    </row>
    <row r="1184" spans="3:23" x14ac:dyDescent="0.35">
      <c r="C1184">
        <v>1183</v>
      </c>
      <c r="D1184" t="s">
        <v>50</v>
      </c>
      <c r="E1184" t="s">
        <v>116</v>
      </c>
      <c r="F1184">
        <v>2023</v>
      </c>
      <c r="G1184" t="s">
        <v>254</v>
      </c>
      <c r="H1184">
        <v>45.4</v>
      </c>
      <c r="I1184">
        <v>255</v>
      </c>
      <c r="J1184" t="s">
        <v>276</v>
      </c>
      <c r="K1184">
        <v>4.2</v>
      </c>
      <c r="L1184" s="5">
        <v>57342.18</v>
      </c>
      <c r="M1184" t="s">
        <v>332</v>
      </c>
      <c r="N1184" t="s">
        <v>353</v>
      </c>
      <c r="O1184" s="1">
        <v>1</v>
      </c>
      <c r="P1184" s="1" t="str">
        <f>IFERROR(IF(ISNUMBER(Table1[[#This Row],[Safety_Rating2]]), REPT("★", Table1[[#This Row],[Safety_Rating2]]) &amp; REPT("☆", 5-Table1[[#This Row],[Safety_Rating2]]), "Unknown"), "Unknown")</f>
        <v>★★★☆☆</v>
      </c>
      <c r="Q1184" s="1">
        <v>3</v>
      </c>
      <c r="R1184">
        <v>14598</v>
      </c>
      <c r="S1184">
        <v>4</v>
      </c>
      <c r="T1184" s="7">
        <f t="shared" si="18"/>
        <v>837081143.63999999</v>
      </c>
      <c r="U1184" s="3">
        <f>Table1[[#This Row],[Range_km]]/Table1[[#This Row],[Battery_Capacity_kWh]]</f>
        <v>5.6167400881057272</v>
      </c>
      <c r="V1184" s="4">
        <f>Table1[[#This Row],[Price_USD]]/Table1[[#This Row],[Range_km]]</f>
        <v>224.87129411764707</v>
      </c>
      <c r="W1184" s="1" t="str">
        <f>_xlfn.IFS(Table1[[#This Row],[Price_USD]]&gt;80000,"Luxury", Table1[[#This Row],[Price_USD]]&gt;40000,"Premium",Table1[[#This Row],[Price_USD]]&lt;40000,"Budget")</f>
        <v>Premium</v>
      </c>
    </row>
    <row r="1185" spans="3:23" x14ac:dyDescent="0.35">
      <c r="C1185">
        <v>1184</v>
      </c>
      <c r="D1185" t="s">
        <v>38</v>
      </c>
      <c r="E1185" t="s">
        <v>155</v>
      </c>
      <c r="F1185">
        <v>2015</v>
      </c>
      <c r="G1185" t="s">
        <v>253</v>
      </c>
      <c r="H1185">
        <v>66.8</v>
      </c>
      <c r="I1185">
        <v>417</v>
      </c>
      <c r="J1185" t="s">
        <v>270</v>
      </c>
      <c r="K1185">
        <v>4.5999999999999996</v>
      </c>
      <c r="L1185" s="5">
        <v>73706.649999999994</v>
      </c>
      <c r="M1185" t="s">
        <v>329</v>
      </c>
      <c r="N1185" t="s">
        <v>337</v>
      </c>
      <c r="O1185" s="1">
        <v>1</v>
      </c>
      <c r="P1185" s="1" t="str">
        <f>IFERROR(IF(ISNUMBER(Table1[[#This Row],[Safety_Rating2]]), REPT("★", Table1[[#This Row],[Safety_Rating2]]) &amp; REPT("☆", 5-Table1[[#This Row],[Safety_Rating2]]), "Unknown"), "Unknown")</f>
        <v>Unknown</v>
      </c>
      <c r="Q1185" s="2" t="s">
        <v>376</v>
      </c>
      <c r="R1185">
        <v>1114</v>
      </c>
      <c r="S1185">
        <v>5</v>
      </c>
      <c r="T1185" s="7">
        <f t="shared" si="18"/>
        <v>82109208.099999994</v>
      </c>
      <c r="U1185" s="3">
        <f>Table1[[#This Row],[Range_km]]/Table1[[#This Row],[Battery_Capacity_kWh]]</f>
        <v>6.2425149700598803</v>
      </c>
      <c r="V1185" s="4">
        <f>Table1[[#This Row],[Price_USD]]/Table1[[#This Row],[Range_km]]</f>
        <v>176.75455635491605</v>
      </c>
      <c r="W1185" s="1" t="str">
        <f>_xlfn.IFS(Table1[[#This Row],[Price_USD]]&gt;80000,"Luxury", Table1[[#This Row],[Price_USD]]&gt;40000,"Premium",Table1[[#This Row],[Price_USD]]&lt;40000,"Budget")</f>
        <v>Premium</v>
      </c>
    </row>
    <row r="1186" spans="3:23" x14ac:dyDescent="0.35">
      <c r="C1186">
        <v>1185</v>
      </c>
      <c r="D1186" t="s">
        <v>68</v>
      </c>
      <c r="E1186" t="s">
        <v>214</v>
      </c>
      <c r="F1186">
        <v>2016</v>
      </c>
      <c r="G1186" t="s">
        <v>258</v>
      </c>
      <c r="H1186">
        <v>84.1</v>
      </c>
      <c r="I1186">
        <v>458</v>
      </c>
      <c r="J1186" t="s">
        <v>273</v>
      </c>
      <c r="K1186">
        <v>8.9</v>
      </c>
      <c r="L1186" s="5">
        <v>109929.89</v>
      </c>
      <c r="M1186" t="s">
        <v>309</v>
      </c>
      <c r="N1186" t="s">
        <v>349</v>
      </c>
      <c r="O1186" s="1">
        <v>0</v>
      </c>
      <c r="P1186" s="1" t="str">
        <f>IFERROR(IF(ISNUMBER(Table1[[#This Row],[Safety_Rating2]]), REPT("★", Table1[[#This Row],[Safety_Rating2]]) &amp; REPT("☆", 5-Table1[[#This Row],[Safety_Rating2]]), "Unknown"), "Unknown")</f>
        <v>★★★★☆</v>
      </c>
      <c r="Q1186" s="1">
        <v>4</v>
      </c>
      <c r="R1186">
        <v>16630</v>
      </c>
      <c r="S1186">
        <v>4</v>
      </c>
      <c r="T1186" s="7">
        <f t="shared" si="18"/>
        <v>1828134070.7</v>
      </c>
      <c r="U1186" s="3">
        <f>Table1[[#This Row],[Range_km]]/Table1[[#This Row],[Battery_Capacity_kWh]]</f>
        <v>5.4458977407847806</v>
      </c>
      <c r="V1186" s="4">
        <f>Table1[[#This Row],[Price_USD]]/Table1[[#This Row],[Range_km]]</f>
        <v>240.02159388646288</v>
      </c>
      <c r="W1186" s="1" t="str">
        <f>_xlfn.IFS(Table1[[#This Row],[Price_USD]]&gt;80000,"Luxury", Table1[[#This Row],[Price_USD]]&gt;40000,"Premium",Table1[[#This Row],[Price_USD]]&lt;40000,"Budget")</f>
        <v>Luxury</v>
      </c>
    </row>
    <row r="1187" spans="3:23" x14ac:dyDescent="0.35">
      <c r="C1187">
        <v>1186</v>
      </c>
      <c r="D1187" t="s">
        <v>51</v>
      </c>
      <c r="E1187" t="s">
        <v>117</v>
      </c>
      <c r="F1187">
        <v>2017</v>
      </c>
      <c r="G1187" t="s">
        <v>261</v>
      </c>
      <c r="H1187">
        <v>124.7</v>
      </c>
      <c r="I1187">
        <v>460</v>
      </c>
      <c r="J1187" t="s">
        <v>266</v>
      </c>
      <c r="K1187">
        <v>8.3000000000000007</v>
      </c>
      <c r="L1187" s="5">
        <v>36478.01</v>
      </c>
      <c r="M1187" t="s">
        <v>285</v>
      </c>
      <c r="N1187" t="s">
        <v>346</v>
      </c>
      <c r="O1187" s="1">
        <v>0</v>
      </c>
      <c r="P1187" s="1" t="str">
        <f>IFERROR(IF(ISNUMBER(Table1[[#This Row],[Safety_Rating2]]), REPT("★", Table1[[#This Row],[Safety_Rating2]]) &amp; REPT("☆", 5-Table1[[#This Row],[Safety_Rating2]]), "Unknown"), "Unknown")</f>
        <v>★★★☆☆</v>
      </c>
      <c r="Q1187" s="1">
        <v>3</v>
      </c>
      <c r="R1187">
        <v>10326</v>
      </c>
      <c r="S1187">
        <v>4</v>
      </c>
      <c r="T1187" s="7">
        <f t="shared" si="18"/>
        <v>376671931.26000005</v>
      </c>
      <c r="U1187" s="3">
        <f>Table1[[#This Row],[Range_km]]/Table1[[#This Row],[Battery_Capacity_kWh]]</f>
        <v>3.6888532477947074</v>
      </c>
      <c r="V1187" s="4">
        <f>Table1[[#This Row],[Price_USD]]/Table1[[#This Row],[Range_km]]</f>
        <v>79.300021739130443</v>
      </c>
      <c r="W1187" s="1" t="str">
        <f>_xlfn.IFS(Table1[[#This Row],[Price_USD]]&gt;80000,"Luxury", Table1[[#This Row],[Price_USD]]&gt;40000,"Premium",Table1[[#This Row],[Price_USD]]&lt;40000,"Budget")</f>
        <v>Budget</v>
      </c>
    </row>
    <row r="1188" spans="3:23" x14ac:dyDescent="0.35">
      <c r="C1188">
        <v>1187</v>
      </c>
      <c r="D1188" t="s">
        <v>41</v>
      </c>
      <c r="E1188" t="s">
        <v>100</v>
      </c>
      <c r="F1188">
        <v>2025</v>
      </c>
      <c r="G1188" t="s">
        <v>260</v>
      </c>
      <c r="H1188">
        <v>149.80000000000001</v>
      </c>
      <c r="I1188">
        <v>557</v>
      </c>
      <c r="J1188" t="s">
        <v>280</v>
      </c>
      <c r="K1188">
        <v>8.1999999999999993</v>
      </c>
      <c r="L1188" s="5">
        <v>51868.91</v>
      </c>
      <c r="M1188" t="s">
        <v>307</v>
      </c>
      <c r="N1188" t="s">
        <v>368</v>
      </c>
      <c r="O1188" s="1">
        <v>0</v>
      </c>
      <c r="P1188" s="1" t="str">
        <f>IFERROR(IF(ISNUMBER(Table1[[#This Row],[Safety_Rating2]]), REPT("★", Table1[[#This Row],[Safety_Rating2]]) &amp; REPT("☆", 5-Table1[[#This Row],[Safety_Rating2]]), "Unknown"), "Unknown")</f>
        <v>★★★★★</v>
      </c>
      <c r="Q1188" s="1">
        <v>5</v>
      </c>
      <c r="R1188">
        <v>1663</v>
      </c>
      <c r="S1188">
        <v>3</v>
      </c>
      <c r="T1188" s="7">
        <f t="shared" si="18"/>
        <v>86257997.330000013</v>
      </c>
      <c r="U1188" s="3">
        <f>Table1[[#This Row],[Range_km]]/Table1[[#This Row],[Battery_Capacity_kWh]]</f>
        <v>3.7182910547396526</v>
      </c>
      <c r="V1188" s="4">
        <f>Table1[[#This Row],[Price_USD]]/Table1[[#This Row],[Range_km]]</f>
        <v>93.121921005386</v>
      </c>
      <c r="W1188" s="1" t="str">
        <f>_xlfn.IFS(Table1[[#This Row],[Price_USD]]&gt;80000,"Luxury", Table1[[#This Row],[Price_USD]]&gt;40000,"Premium",Table1[[#This Row],[Price_USD]]&lt;40000,"Budget")</f>
        <v>Premium</v>
      </c>
    </row>
    <row r="1189" spans="3:23" x14ac:dyDescent="0.35">
      <c r="C1189">
        <v>1188</v>
      </c>
      <c r="D1189" t="s">
        <v>24</v>
      </c>
      <c r="E1189" t="s">
        <v>77</v>
      </c>
      <c r="F1189">
        <v>2020</v>
      </c>
      <c r="G1189" t="s">
        <v>252</v>
      </c>
      <c r="H1189">
        <v>132.19999999999999</v>
      </c>
      <c r="I1189">
        <v>576</v>
      </c>
      <c r="J1189" t="s">
        <v>276</v>
      </c>
      <c r="K1189">
        <v>10.9</v>
      </c>
      <c r="L1189" s="5">
        <v>71642.94</v>
      </c>
      <c r="M1189" t="s">
        <v>332</v>
      </c>
      <c r="N1189" t="s">
        <v>366</v>
      </c>
      <c r="O1189" s="1">
        <v>5</v>
      </c>
      <c r="P1189" s="1" t="str">
        <f>IFERROR(IF(ISNUMBER(Table1[[#This Row],[Safety_Rating2]]), REPT("★", Table1[[#This Row],[Safety_Rating2]]) &amp; REPT("☆", 5-Table1[[#This Row],[Safety_Rating2]]), "Unknown"), "Unknown")</f>
        <v>★★★★☆</v>
      </c>
      <c r="Q1189" s="1">
        <v>4</v>
      </c>
      <c r="R1189">
        <v>9257</v>
      </c>
      <c r="S1189">
        <v>3</v>
      </c>
      <c r="T1189" s="7">
        <f t="shared" si="18"/>
        <v>663198695.58000004</v>
      </c>
      <c r="U1189" s="3">
        <f>Table1[[#This Row],[Range_km]]/Table1[[#This Row],[Battery_Capacity_kWh]]</f>
        <v>4.3570347957639939</v>
      </c>
      <c r="V1189" s="4">
        <f>Table1[[#This Row],[Price_USD]]/Table1[[#This Row],[Range_km]]</f>
        <v>124.38010416666667</v>
      </c>
      <c r="W1189" s="1" t="str">
        <f>_xlfn.IFS(Table1[[#This Row],[Price_USD]]&gt;80000,"Luxury", Table1[[#This Row],[Price_USD]]&gt;40000,"Premium",Table1[[#This Row],[Price_USD]]&lt;40000,"Budget")</f>
        <v>Premium</v>
      </c>
    </row>
    <row r="1190" spans="3:23" x14ac:dyDescent="0.35">
      <c r="C1190">
        <v>1189</v>
      </c>
      <c r="D1190" t="s">
        <v>66</v>
      </c>
      <c r="E1190" t="s">
        <v>163</v>
      </c>
      <c r="F1190">
        <v>2022</v>
      </c>
      <c r="G1190" t="s">
        <v>250</v>
      </c>
      <c r="H1190">
        <v>44.9</v>
      </c>
      <c r="I1190">
        <v>166</v>
      </c>
      <c r="J1190" t="s">
        <v>266</v>
      </c>
      <c r="K1190">
        <v>7.3</v>
      </c>
      <c r="L1190" s="5">
        <v>35942.1</v>
      </c>
      <c r="M1190" t="s">
        <v>296</v>
      </c>
      <c r="N1190" t="s">
        <v>366</v>
      </c>
      <c r="O1190" s="1">
        <v>5</v>
      </c>
      <c r="P1190" s="1" t="str">
        <f>IFERROR(IF(ISNUMBER(Table1[[#This Row],[Safety_Rating2]]), REPT("★", Table1[[#This Row],[Safety_Rating2]]) &amp; REPT("☆", 5-Table1[[#This Row],[Safety_Rating2]]), "Unknown"), "Unknown")</f>
        <v>★★★☆☆</v>
      </c>
      <c r="Q1190" s="1">
        <v>3</v>
      </c>
      <c r="R1190">
        <v>1577</v>
      </c>
      <c r="S1190">
        <v>3</v>
      </c>
      <c r="T1190" s="7">
        <f t="shared" si="18"/>
        <v>56680691.699999996</v>
      </c>
      <c r="U1190" s="3">
        <f>Table1[[#This Row],[Range_km]]/Table1[[#This Row],[Battery_Capacity_kWh]]</f>
        <v>3.6971046770601337</v>
      </c>
      <c r="V1190" s="4">
        <f>Table1[[#This Row],[Price_USD]]/Table1[[#This Row],[Range_km]]</f>
        <v>216.51867469879517</v>
      </c>
      <c r="W1190" s="1" t="str">
        <f>_xlfn.IFS(Table1[[#This Row],[Price_USD]]&gt;80000,"Luxury", Table1[[#This Row],[Price_USD]]&gt;40000,"Premium",Table1[[#This Row],[Price_USD]]&lt;40000,"Budget")</f>
        <v>Budget</v>
      </c>
    </row>
    <row r="1191" spans="3:23" x14ac:dyDescent="0.35">
      <c r="C1191">
        <v>1190</v>
      </c>
      <c r="D1191" t="s">
        <v>20</v>
      </c>
      <c r="E1191" t="s">
        <v>73</v>
      </c>
      <c r="F1191">
        <v>2025</v>
      </c>
      <c r="G1191" t="s">
        <v>259</v>
      </c>
      <c r="H1191">
        <v>48.1</v>
      </c>
      <c r="I1191">
        <v>255</v>
      </c>
      <c r="J1191" t="s">
        <v>275</v>
      </c>
      <c r="K1191">
        <v>2.8</v>
      </c>
      <c r="L1191" s="5">
        <v>137671.49</v>
      </c>
      <c r="M1191" t="s">
        <v>287</v>
      </c>
      <c r="N1191" t="s">
        <v>354</v>
      </c>
      <c r="O1191" s="1">
        <v>1</v>
      </c>
      <c r="P1191" s="1" t="str">
        <f>IFERROR(IF(ISNUMBER(Table1[[#This Row],[Safety_Rating2]]), REPT("★", Table1[[#This Row],[Safety_Rating2]]) &amp; REPT("☆", 5-Table1[[#This Row],[Safety_Rating2]]), "Unknown"), "Unknown")</f>
        <v>★★★★☆</v>
      </c>
      <c r="Q1191" s="1">
        <v>4</v>
      </c>
      <c r="R1191">
        <v>1494</v>
      </c>
      <c r="S1191">
        <v>5</v>
      </c>
      <c r="T1191" s="7">
        <f t="shared" si="18"/>
        <v>205681206.05999997</v>
      </c>
      <c r="U1191" s="3">
        <f>Table1[[#This Row],[Range_km]]/Table1[[#This Row],[Battery_Capacity_kWh]]</f>
        <v>5.3014553014553014</v>
      </c>
      <c r="V1191" s="4">
        <f>Table1[[#This Row],[Price_USD]]/Table1[[#This Row],[Range_km]]</f>
        <v>539.88819607843129</v>
      </c>
      <c r="W1191" s="1" t="str">
        <f>_xlfn.IFS(Table1[[#This Row],[Price_USD]]&gt;80000,"Luxury", Table1[[#This Row],[Price_USD]]&gt;40000,"Premium",Table1[[#This Row],[Price_USD]]&lt;40000,"Budget")</f>
        <v>Luxury</v>
      </c>
    </row>
    <row r="1192" spans="3:23" x14ac:dyDescent="0.35">
      <c r="C1192">
        <v>1191</v>
      </c>
      <c r="D1192" t="s">
        <v>45</v>
      </c>
      <c r="E1192" t="s">
        <v>120</v>
      </c>
      <c r="F1192">
        <v>2016</v>
      </c>
      <c r="G1192" t="s">
        <v>256</v>
      </c>
      <c r="H1192">
        <v>90.6</v>
      </c>
      <c r="I1192">
        <v>420</v>
      </c>
      <c r="J1192" t="s">
        <v>272</v>
      </c>
      <c r="K1192">
        <v>11.5</v>
      </c>
      <c r="L1192" s="5">
        <v>148858.28</v>
      </c>
      <c r="M1192" t="s">
        <v>323</v>
      </c>
      <c r="N1192" t="s">
        <v>355</v>
      </c>
      <c r="O1192" s="1">
        <v>1</v>
      </c>
      <c r="P1192" s="1" t="str">
        <f>IFERROR(IF(ISNUMBER(Table1[[#This Row],[Safety_Rating2]]), REPT("★", Table1[[#This Row],[Safety_Rating2]]) &amp; REPT("☆", 5-Table1[[#This Row],[Safety_Rating2]]), "Unknown"), "Unknown")</f>
        <v>★★★☆☆</v>
      </c>
      <c r="Q1192" s="1">
        <v>3</v>
      </c>
      <c r="R1192">
        <v>12248</v>
      </c>
      <c r="S1192">
        <v>5</v>
      </c>
      <c r="T1192" s="7">
        <f t="shared" si="18"/>
        <v>1823216213.4400001</v>
      </c>
      <c r="U1192" s="3">
        <f>Table1[[#This Row],[Range_km]]/Table1[[#This Row],[Battery_Capacity_kWh]]</f>
        <v>4.6357615894039741</v>
      </c>
      <c r="V1192" s="4">
        <f>Table1[[#This Row],[Price_USD]]/Table1[[#This Row],[Range_km]]</f>
        <v>354.42447619047618</v>
      </c>
      <c r="W1192" s="1" t="str">
        <f>_xlfn.IFS(Table1[[#This Row],[Price_USD]]&gt;80000,"Luxury", Table1[[#This Row],[Price_USD]]&gt;40000,"Premium",Table1[[#This Row],[Price_USD]]&lt;40000,"Budget")</f>
        <v>Luxury</v>
      </c>
    </row>
    <row r="1193" spans="3:23" x14ac:dyDescent="0.35">
      <c r="C1193">
        <v>1192</v>
      </c>
      <c r="D1193" t="s">
        <v>65</v>
      </c>
      <c r="E1193" t="s">
        <v>176</v>
      </c>
      <c r="F1193">
        <v>2017</v>
      </c>
      <c r="G1193" t="s">
        <v>258</v>
      </c>
      <c r="H1193">
        <v>67</v>
      </c>
      <c r="I1193">
        <v>136</v>
      </c>
      <c r="J1193" t="s">
        <v>267</v>
      </c>
      <c r="K1193">
        <v>1.2</v>
      </c>
      <c r="L1193" s="5">
        <v>145650.49</v>
      </c>
      <c r="M1193" t="s">
        <v>290</v>
      </c>
      <c r="N1193" t="s">
        <v>368</v>
      </c>
      <c r="O1193" s="2" t="s">
        <v>376</v>
      </c>
      <c r="P1193" s="1" t="str">
        <f>IFERROR(IF(ISNUMBER(Table1[[#This Row],[Safety_Rating2]]), REPT("★", Table1[[#This Row],[Safety_Rating2]]) &amp; REPT("☆", 5-Table1[[#This Row],[Safety_Rating2]]), "Unknown"), "Unknown")</f>
        <v>★★★★★</v>
      </c>
      <c r="Q1193" s="1">
        <v>5</v>
      </c>
      <c r="R1193">
        <v>1926</v>
      </c>
      <c r="S1193">
        <v>3</v>
      </c>
      <c r="T1193" s="7">
        <f t="shared" si="18"/>
        <v>280522843.74000001</v>
      </c>
      <c r="U1193" s="3">
        <f>Table1[[#This Row],[Range_km]]/Table1[[#This Row],[Battery_Capacity_kWh]]</f>
        <v>2.0298507462686568</v>
      </c>
      <c r="V1193" s="4">
        <f>Table1[[#This Row],[Price_USD]]/Table1[[#This Row],[Range_km]]</f>
        <v>1070.9594852941175</v>
      </c>
      <c r="W1193" s="1" t="str">
        <f>_xlfn.IFS(Table1[[#This Row],[Price_USD]]&gt;80000,"Luxury", Table1[[#This Row],[Price_USD]]&gt;40000,"Premium",Table1[[#This Row],[Price_USD]]&lt;40000,"Budget")</f>
        <v>Luxury</v>
      </c>
    </row>
    <row r="1194" spans="3:23" x14ac:dyDescent="0.35">
      <c r="C1194">
        <v>1193</v>
      </c>
      <c r="D1194" t="s">
        <v>31</v>
      </c>
      <c r="E1194" t="s">
        <v>178</v>
      </c>
      <c r="F1194">
        <v>2022</v>
      </c>
      <c r="G1194" t="s">
        <v>262</v>
      </c>
      <c r="H1194">
        <v>54.2</v>
      </c>
      <c r="I1194">
        <v>498</v>
      </c>
      <c r="J1194" t="s">
        <v>268</v>
      </c>
      <c r="K1194">
        <v>12</v>
      </c>
      <c r="L1194" s="5">
        <v>90114.46</v>
      </c>
      <c r="M1194" t="s">
        <v>285</v>
      </c>
      <c r="N1194" t="s">
        <v>362</v>
      </c>
      <c r="O1194" s="1">
        <v>1</v>
      </c>
      <c r="P1194" s="1" t="str">
        <f>IFERROR(IF(ISNUMBER(Table1[[#This Row],[Safety_Rating2]]), REPT("★", Table1[[#This Row],[Safety_Rating2]]) &amp; REPT("☆", 5-Table1[[#This Row],[Safety_Rating2]]), "Unknown"), "Unknown")</f>
        <v>★★★★☆</v>
      </c>
      <c r="Q1194" s="1">
        <v>4</v>
      </c>
      <c r="R1194">
        <v>10051</v>
      </c>
      <c r="S1194">
        <v>5</v>
      </c>
      <c r="T1194" s="7">
        <f t="shared" si="18"/>
        <v>905740437.46000004</v>
      </c>
      <c r="U1194" s="3">
        <f>Table1[[#This Row],[Range_km]]/Table1[[#This Row],[Battery_Capacity_kWh]]</f>
        <v>9.1881918819188186</v>
      </c>
      <c r="V1194" s="4">
        <f>Table1[[#This Row],[Price_USD]]/Table1[[#This Row],[Range_km]]</f>
        <v>180.95273092369479</v>
      </c>
      <c r="W1194" s="1" t="str">
        <f>_xlfn.IFS(Table1[[#This Row],[Price_USD]]&gt;80000,"Luxury", Table1[[#This Row],[Price_USD]]&gt;40000,"Premium",Table1[[#This Row],[Price_USD]]&lt;40000,"Budget")</f>
        <v>Luxury</v>
      </c>
    </row>
    <row r="1195" spans="3:23" x14ac:dyDescent="0.35">
      <c r="C1195">
        <v>1194</v>
      </c>
      <c r="D1195" t="s">
        <v>41</v>
      </c>
      <c r="E1195" t="s">
        <v>100</v>
      </c>
      <c r="F1195">
        <v>2018</v>
      </c>
      <c r="G1195" t="s">
        <v>258</v>
      </c>
      <c r="H1195">
        <v>20.399999999999999</v>
      </c>
      <c r="I1195">
        <v>351</v>
      </c>
      <c r="J1195" t="s">
        <v>266</v>
      </c>
      <c r="K1195">
        <v>4.8</v>
      </c>
      <c r="L1195" s="5">
        <v>131767.95000000001</v>
      </c>
      <c r="M1195" t="s">
        <v>314</v>
      </c>
      <c r="N1195" t="s">
        <v>342</v>
      </c>
      <c r="O1195" s="1">
        <v>1</v>
      </c>
      <c r="P1195" s="1" t="str">
        <f>IFERROR(IF(ISNUMBER(Table1[[#This Row],[Safety_Rating2]]), REPT("★", Table1[[#This Row],[Safety_Rating2]]) &amp; REPT("☆", 5-Table1[[#This Row],[Safety_Rating2]]), "Unknown"), "Unknown")</f>
        <v>★★★☆☆</v>
      </c>
      <c r="Q1195" s="1">
        <v>3</v>
      </c>
      <c r="R1195">
        <v>2388</v>
      </c>
      <c r="S1195">
        <v>4</v>
      </c>
      <c r="T1195" s="7">
        <f t="shared" si="18"/>
        <v>314661864.60000002</v>
      </c>
      <c r="U1195" s="3">
        <f>Table1[[#This Row],[Range_km]]/Table1[[#This Row],[Battery_Capacity_kWh]]</f>
        <v>17.205882352941178</v>
      </c>
      <c r="V1195" s="4">
        <f>Table1[[#This Row],[Price_USD]]/Table1[[#This Row],[Range_km]]</f>
        <v>375.407264957265</v>
      </c>
      <c r="W1195" s="1" t="str">
        <f>_xlfn.IFS(Table1[[#This Row],[Price_USD]]&gt;80000,"Luxury", Table1[[#This Row],[Price_USD]]&gt;40000,"Premium",Table1[[#This Row],[Price_USD]]&lt;40000,"Budget")</f>
        <v>Luxury</v>
      </c>
    </row>
    <row r="1196" spans="3:23" x14ac:dyDescent="0.35">
      <c r="C1196">
        <v>1195</v>
      </c>
      <c r="D1196" t="s">
        <v>53</v>
      </c>
      <c r="E1196" t="s">
        <v>127</v>
      </c>
      <c r="F1196">
        <v>2020</v>
      </c>
      <c r="G1196" t="s">
        <v>263</v>
      </c>
      <c r="H1196">
        <v>36.9</v>
      </c>
      <c r="I1196">
        <v>300</v>
      </c>
      <c r="J1196" t="s">
        <v>276</v>
      </c>
      <c r="K1196">
        <v>3.8</v>
      </c>
      <c r="L1196" s="5">
        <v>85125.42</v>
      </c>
      <c r="M1196" t="s">
        <v>316</v>
      </c>
      <c r="N1196" t="s">
        <v>346</v>
      </c>
      <c r="O1196" s="1">
        <v>5</v>
      </c>
      <c r="P1196" s="1" t="str">
        <f>IFERROR(IF(ISNUMBER(Table1[[#This Row],[Safety_Rating2]]), REPT("★", Table1[[#This Row],[Safety_Rating2]]) &amp; REPT("☆", 5-Table1[[#This Row],[Safety_Rating2]]), "Unknown"), "Unknown")</f>
        <v>★★★★★</v>
      </c>
      <c r="Q1196" s="1">
        <v>5</v>
      </c>
      <c r="R1196">
        <v>4897</v>
      </c>
      <c r="S1196">
        <v>3</v>
      </c>
      <c r="T1196" s="7">
        <f t="shared" si="18"/>
        <v>416859181.74000001</v>
      </c>
      <c r="U1196" s="3">
        <f>Table1[[#This Row],[Range_km]]/Table1[[#This Row],[Battery_Capacity_kWh]]</f>
        <v>8.1300813008130088</v>
      </c>
      <c r="V1196" s="4">
        <f>Table1[[#This Row],[Price_USD]]/Table1[[#This Row],[Range_km]]</f>
        <v>283.75139999999999</v>
      </c>
      <c r="W1196" s="1" t="str">
        <f>_xlfn.IFS(Table1[[#This Row],[Price_USD]]&gt;80000,"Luxury", Table1[[#This Row],[Price_USD]]&gt;40000,"Premium",Table1[[#This Row],[Price_USD]]&lt;40000,"Budget")</f>
        <v>Luxury</v>
      </c>
    </row>
    <row r="1197" spans="3:23" x14ac:dyDescent="0.35">
      <c r="C1197">
        <v>1196</v>
      </c>
      <c r="D1197" t="s">
        <v>47</v>
      </c>
      <c r="E1197" t="s">
        <v>112</v>
      </c>
      <c r="F1197">
        <v>2019</v>
      </c>
      <c r="G1197" t="s">
        <v>261</v>
      </c>
      <c r="H1197">
        <v>131.30000000000001</v>
      </c>
      <c r="I1197">
        <v>135</v>
      </c>
      <c r="J1197" t="s">
        <v>275</v>
      </c>
      <c r="K1197">
        <v>9</v>
      </c>
      <c r="L1197" s="5">
        <v>33833.800000000003</v>
      </c>
      <c r="M1197" t="s">
        <v>319</v>
      </c>
      <c r="N1197" t="s">
        <v>367</v>
      </c>
      <c r="O1197" s="1">
        <v>0</v>
      </c>
      <c r="P1197" s="1" t="str">
        <f>IFERROR(IF(ISNUMBER(Table1[[#This Row],[Safety_Rating2]]), REPT("★", Table1[[#This Row],[Safety_Rating2]]) &amp; REPT("☆", 5-Table1[[#This Row],[Safety_Rating2]]), "Unknown"), "Unknown")</f>
        <v>Unknown</v>
      </c>
      <c r="Q1197" s="2" t="s">
        <v>376</v>
      </c>
      <c r="R1197">
        <v>17727</v>
      </c>
      <c r="S1197">
        <v>5</v>
      </c>
      <c r="T1197" s="7">
        <f t="shared" si="18"/>
        <v>599771772.60000002</v>
      </c>
      <c r="U1197" s="3">
        <f>Table1[[#This Row],[Range_km]]/Table1[[#This Row],[Battery_Capacity_kWh]]</f>
        <v>1.0281797410510281</v>
      </c>
      <c r="V1197" s="4">
        <f>Table1[[#This Row],[Price_USD]]/Table1[[#This Row],[Range_km]]</f>
        <v>250.62074074074076</v>
      </c>
      <c r="W1197" s="1" t="str">
        <f>_xlfn.IFS(Table1[[#This Row],[Price_USD]]&gt;80000,"Luxury", Table1[[#This Row],[Price_USD]]&gt;40000,"Premium",Table1[[#This Row],[Price_USD]]&lt;40000,"Budget")</f>
        <v>Budget</v>
      </c>
    </row>
    <row r="1198" spans="3:23" x14ac:dyDescent="0.35">
      <c r="C1198">
        <v>1197</v>
      </c>
      <c r="D1198" t="s">
        <v>39</v>
      </c>
      <c r="E1198" t="s">
        <v>110</v>
      </c>
      <c r="F1198">
        <v>2018</v>
      </c>
      <c r="G1198" t="s">
        <v>258</v>
      </c>
      <c r="H1198">
        <v>39.700000000000003</v>
      </c>
      <c r="I1198">
        <v>562</v>
      </c>
      <c r="J1198" t="s">
        <v>272</v>
      </c>
      <c r="K1198">
        <v>1.5</v>
      </c>
      <c r="L1198" s="5">
        <v>77109.850000000006</v>
      </c>
      <c r="M1198" t="s">
        <v>299</v>
      </c>
      <c r="N1198" t="s">
        <v>362</v>
      </c>
      <c r="O1198" s="1">
        <v>0</v>
      </c>
      <c r="P1198" s="1" t="str">
        <f>IFERROR(IF(ISNUMBER(Table1[[#This Row],[Safety_Rating2]]), REPT("★", Table1[[#This Row],[Safety_Rating2]]) &amp; REPT("☆", 5-Table1[[#This Row],[Safety_Rating2]]), "Unknown"), "Unknown")</f>
        <v>★★★★☆</v>
      </c>
      <c r="Q1198" s="1">
        <v>4</v>
      </c>
      <c r="R1198">
        <v>10947</v>
      </c>
      <c r="S1198">
        <v>5</v>
      </c>
      <c r="T1198" s="7">
        <f t="shared" si="18"/>
        <v>844121527.95000005</v>
      </c>
      <c r="U1198" s="3">
        <f>Table1[[#This Row],[Range_km]]/Table1[[#This Row],[Battery_Capacity_kWh]]</f>
        <v>14.156171284634759</v>
      </c>
      <c r="V1198" s="4">
        <f>Table1[[#This Row],[Price_USD]]/Table1[[#This Row],[Range_km]]</f>
        <v>137.2061387900356</v>
      </c>
      <c r="W1198" s="1" t="str">
        <f>_xlfn.IFS(Table1[[#This Row],[Price_USD]]&gt;80000,"Luxury", Table1[[#This Row],[Price_USD]]&gt;40000,"Premium",Table1[[#This Row],[Price_USD]]&lt;40000,"Budget")</f>
        <v>Premium</v>
      </c>
    </row>
    <row r="1199" spans="3:23" x14ac:dyDescent="0.35">
      <c r="C1199">
        <v>1198</v>
      </c>
      <c r="D1199" t="s">
        <v>17</v>
      </c>
      <c r="E1199" t="s">
        <v>95</v>
      </c>
      <c r="F1199">
        <v>2020</v>
      </c>
      <c r="G1199" t="s">
        <v>251</v>
      </c>
      <c r="H1199">
        <v>93.5</v>
      </c>
      <c r="I1199">
        <v>195</v>
      </c>
      <c r="J1199" t="s">
        <v>280</v>
      </c>
      <c r="K1199">
        <v>2.5</v>
      </c>
      <c r="L1199" s="5">
        <v>118433.60000000001</v>
      </c>
      <c r="M1199" t="s">
        <v>311</v>
      </c>
      <c r="N1199" t="s">
        <v>369</v>
      </c>
      <c r="O1199" s="1">
        <v>3</v>
      </c>
      <c r="P1199" s="1" t="str">
        <f>IFERROR(IF(ISNUMBER(Table1[[#This Row],[Safety_Rating2]]), REPT("★", Table1[[#This Row],[Safety_Rating2]]) &amp; REPT("☆", 5-Table1[[#This Row],[Safety_Rating2]]), "Unknown"), "Unknown")</f>
        <v>★★★☆☆</v>
      </c>
      <c r="Q1199" s="1">
        <v>3</v>
      </c>
      <c r="R1199">
        <v>13732</v>
      </c>
      <c r="S1199">
        <v>5</v>
      </c>
      <c r="T1199" s="7">
        <f t="shared" si="18"/>
        <v>1626330195.2</v>
      </c>
      <c r="U1199" s="3">
        <f>Table1[[#This Row],[Range_km]]/Table1[[#This Row],[Battery_Capacity_kWh]]</f>
        <v>2.0855614973262031</v>
      </c>
      <c r="V1199" s="4">
        <f>Table1[[#This Row],[Price_USD]]/Table1[[#This Row],[Range_km]]</f>
        <v>607.35179487179494</v>
      </c>
      <c r="W1199" s="1" t="str">
        <f>_xlfn.IFS(Table1[[#This Row],[Price_USD]]&gt;80000,"Luxury", Table1[[#This Row],[Price_USD]]&gt;40000,"Premium",Table1[[#This Row],[Price_USD]]&lt;40000,"Budget")</f>
        <v>Luxury</v>
      </c>
    </row>
    <row r="1200" spans="3:23" x14ac:dyDescent="0.35">
      <c r="C1200">
        <v>1199</v>
      </c>
      <c r="D1200" t="s">
        <v>29</v>
      </c>
      <c r="E1200" t="s">
        <v>82</v>
      </c>
      <c r="F1200">
        <v>2015</v>
      </c>
      <c r="G1200" t="s">
        <v>255</v>
      </c>
      <c r="H1200">
        <v>110.2</v>
      </c>
      <c r="I1200">
        <v>334</v>
      </c>
      <c r="J1200" t="s">
        <v>279</v>
      </c>
      <c r="K1200">
        <v>4.5999999999999996</v>
      </c>
      <c r="L1200" s="5">
        <v>52384.63</v>
      </c>
      <c r="M1200" t="s">
        <v>316</v>
      </c>
      <c r="N1200" t="s">
        <v>340</v>
      </c>
      <c r="O1200" s="1">
        <v>0</v>
      </c>
      <c r="P1200" s="1" t="str">
        <f>IFERROR(IF(ISNUMBER(Table1[[#This Row],[Safety_Rating2]]), REPT("★", Table1[[#This Row],[Safety_Rating2]]) &amp; REPT("☆", 5-Table1[[#This Row],[Safety_Rating2]]), "Unknown"), "Unknown")</f>
        <v>★★★★☆</v>
      </c>
      <c r="Q1200" s="1">
        <v>4</v>
      </c>
      <c r="R1200">
        <v>3753</v>
      </c>
      <c r="S1200">
        <v>3</v>
      </c>
      <c r="T1200" s="7">
        <f t="shared" si="18"/>
        <v>196599516.38999999</v>
      </c>
      <c r="U1200" s="3">
        <f>Table1[[#This Row],[Range_km]]/Table1[[#This Row],[Battery_Capacity_kWh]]</f>
        <v>3.030852994555354</v>
      </c>
      <c r="V1200" s="4">
        <f>Table1[[#This Row],[Price_USD]]/Table1[[#This Row],[Range_km]]</f>
        <v>156.84020958083832</v>
      </c>
      <c r="W1200" s="1" t="str">
        <f>_xlfn.IFS(Table1[[#This Row],[Price_USD]]&gt;80000,"Luxury", Table1[[#This Row],[Price_USD]]&gt;40000,"Premium",Table1[[#This Row],[Price_USD]]&lt;40000,"Budget")</f>
        <v>Premium</v>
      </c>
    </row>
    <row r="1201" spans="3:23" x14ac:dyDescent="0.35">
      <c r="C1201">
        <v>1200</v>
      </c>
      <c r="D1201" t="s">
        <v>29</v>
      </c>
      <c r="E1201" t="s">
        <v>82</v>
      </c>
      <c r="F1201">
        <v>2017</v>
      </c>
      <c r="G1201" t="s">
        <v>252</v>
      </c>
      <c r="H1201">
        <v>112.8</v>
      </c>
      <c r="I1201">
        <v>381</v>
      </c>
      <c r="J1201" t="s">
        <v>275</v>
      </c>
      <c r="K1201">
        <v>2.6</v>
      </c>
      <c r="L1201" s="5">
        <v>81773.89</v>
      </c>
      <c r="M1201" t="s">
        <v>314</v>
      </c>
      <c r="N1201" t="s">
        <v>349</v>
      </c>
      <c r="O1201" s="1">
        <v>4</v>
      </c>
      <c r="P1201" s="1" t="str">
        <f>IFERROR(IF(ISNUMBER(Table1[[#This Row],[Safety_Rating2]]), REPT("★", Table1[[#This Row],[Safety_Rating2]]) &amp; REPT("☆", 5-Table1[[#This Row],[Safety_Rating2]]), "Unknown"), "Unknown")</f>
        <v>★★★★☆</v>
      </c>
      <c r="Q1201" s="1">
        <v>4</v>
      </c>
      <c r="R1201">
        <v>17184</v>
      </c>
      <c r="S1201">
        <v>3</v>
      </c>
      <c r="T1201" s="7">
        <f t="shared" si="18"/>
        <v>1405202525.76</v>
      </c>
      <c r="U1201" s="3">
        <f>Table1[[#This Row],[Range_km]]/Table1[[#This Row],[Battery_Capacity_kWh]]</f>
        <v>3.3776595744680851</v>
      </c>
      <c r="V1201" s="4">
        <f>Table1[[#This Row],[Price_USD]]/Table1[[#This Row],[Range_km]]</f>
        <v>214.62963254593177</v>
      </c>
      <c r="W1201" s="1" t="str">
        <f>_xlfn.IFS(Table1[[#This Row],[Price_USD]]&gt;80000,"Luxury", Table1[[#This Row],[Price_USD]]&gt;40000,"Premium",Table1[[#This Row],[Price_USD]]&lt;40000,"Budget")</f>
        <v>Luxury</v>
      </c>
    </row>
    <row r="1202" spans="3:23" x14ac:dyDescent="0.35">
      <c r="C1202">
        <v>1201</v>
      </c>
      <c r="D1202" t="s">
        <v>56</v>
      </c>
      <c r="E1202" t="s">
        <v>131</v>
      </c>
      <c r="F1202">
        <v>2022</v>
      </c>
      <c r="G1202" t="s">
        <v>250</v>
      </c>
      <c r="H1202">
        <v>20.6</v>
      </c>
      <c r="I1202">
        <v>287</v>
      </c>
      <c r="J1202" t="s">
        <v>272</v>
      </c>
      <c r="K1202">
        <v>5.5</v>
      </c>
      <c r="L1202" s="5">
        <v>122736.31</v>
      </c>
      <c r="M1202" t="s">
        <v>328</v>
      </c>
      <c r="N1202" t="s">
        <v>369</v>
      </c>
      <c r="O1202" s="1">
        <v>2</v>
      </c>
      <c r="P1202" s="1" t="str">
        <f>IFERROR(IF(ISNUMBER(Table1[[#This Row],[Safety_Rating2]]), REPT("★", Table1[[#This Row],[Safety_Rating2]]) &amp; REPT("☆", 5-Table1[[#This Row],[Safety_Rating2]]), "Unknown"), "Unknown")</f>
        <v>★★★★★</v>
      </c>
      <c r="Q1202" s="1">
        <v>5</v>
      </c>
      <c r="R1202">
        <v>19285</v>
      </c>
      <c r="S1202">
        <v>4</v>
      </c>
      <c r="T1202" s="7">
        <f t="shared" si="18"/>
        <v>2366969738.3499999</v>
      </c>
      <c r="U1202" s="3">
        <f>Table1[[#This Row],[Range_km]]/Table1[[#This Row],[Battery_Capacity_kWh]]</f>
        <v>13.932038834951456</v>
      </c>
      <c r="V1202" s="4">
        <f>Table1[[#This Row],[Price_USD]]/Table1[[#This Row],[Range_km]]</f>
        <v>427.65264808362366</v>
      </c>
      <c r="W1202" s="1" t="str">
        <f>_xlfn.IFS(Table1[[#This Row],[Price_USD]]&gt;80000,"Luxury", Table1[[#This Row],[Price_USD]]&gt;40000,"Premium",Table1[[#This Row],[Price_USD]]&lt;40000,"Budget")</f>
        <v>Luxury</v>
      </c>
    </row>
    <row r="1203" spans="3:23" x14ac:dyDescent="0.35">
      <c r="C1203">
        <v>1202</v>
      </c>
      <c r="D1203" t="s">
        <v>65</v>
      </c>
      <c r="E1203" t="s">
        <v>162</v>
      </c>
      <c r="F1203">
        <v>2022</v>
      </c>
      <c r="G1203" t="s">
        <v>250</v>
      </c>
      <c r="H1203">
        <v>146.5</v>
      </c>
      <c r="I1203">
        <v>185</v>
      </c>
      <c r="J1203" t="s">
        <v>272</v>
      </c>
      <c r="K1203">
        <v>4.9000000000000004</v>
      </c>
      <c r="L1203" s="5">
        <v>92011.68</v>
      </c>
      <c r="M1203" t="s">
        <v>292</v>
      </c>
      <c r="N1203" t="s">
        <v>344</v>
      </c>
      <c r="O1203" s="1">
        <v>2</v>
      </c>
      <c r="P1203" s="1" t="str">
        <f>IFERROR(IF(ISNUMBER(Table1[[#This Row],[Safety_Rating2]]), REPT("★", Table1[[#This Row],[Safety_Rating2]]) &amp; REPT("☆", 5-Table1[[#This Row],[Safety_Rating2]]), "Unknown"), "Unknown")</f>
        <v>★★★★★</v>
      </c>
      <c r="Q1203" s="1">
        <v>5</v>
      </c>
      <c r="R1203">
        <v>19787</v>
      </c>
      <c r="S1203">
        <v>3</v>
      </c>
      <c r="T1203" s="7">
        <f t="shared" si="18"/>
        <v>1820635112.1599998</v>
      </c>
      <c r="U1203" s="3">
        <f>Table1[[#This Row],[Range_km]]/Table1[[#This Row],[Battery_Capacity_kWh]]</f>
        <v>1.2627986348122866</v>
      </c>
      <c r="V1203" s="4">
        <f>Table1[[#This Row],[Price_USD]]/Table1[[#This Row],[Range_km]]</f>
        <v>497.36043243243239</v>
      </c>
      <c r="W1203" s="1" t="str">
        <f>_xlfn.IFS(Table1[[#This Row],[Price_USD]]&gt;80000,"Luxury", Table1[[#This Row],[Price_USD]]&gt;40000,"Premium",Table1[[#This Row],[Price_USD]]&lt;40000,"Budget")</f>
        <v>Luxury</v>
      </c>
    </row>
    <row r="1204" spans="3:23" x14ac:dyDescent="0.35">
      <c r="C1204">
        <v>1203</v>
      </c>
      <c r="D1204" t="s">
        <v>19</v>
      </c>
      <c r="E1204" t="s">
        <v>221</v>
      </c>
      <c r="F1204">
        <v>2021</v>
      </c>
      <c r="G1204" t="s">
        <v>259</v>
      </c>
      <c r="H1204">
        <v>142.5</v>
      </c>
      <c r="I1204">
        <v>360</v>
      </c>
      <c r="J1204" t="s">
        <v>271</v>
      </c>
      <c r="K1204">
        <v>10.8</v>
      </c>
      <c r="L1204" s="5">
        <v>126444.7</v>
      </c>
      <c r="M1204" t="s">
        <v>288</v>
      </c>
      <c r="N1204" t="s">
        <v>342</v>
      </c>
      <c r="O1204" s="1">
        <v>2</v>
      </c>
      <c r="P1204" s="1" t="str">
        <f>IFERROR(IF(ISNUMBER(Table1[[#This Row],[Safety_Rating2]]), REPT("★", Table1[[#This Row],[Safety_Rating2]]) &amp; REPT("☆", 5-Table1[[#This Row],[Safety_Rating2]]), "Unknown"), "Unknown")</f>
        <v>★★★★★</v>
      </c>
      <c r="Q1204" s="1">
        <v>5</v>
      </c>
      <c r="R1204">
        <v>4525</v>
      </c>
      <c r="S1204">
        <v>3</v>
      </c>
      <c r="T1204" s="7">
        <f t="shared" si="18"/>
        <v>572162267.5</v>
      </c>
      <c r="U1204" s="3">
        <f>Table1[[#This Row],[Range_km]]/Table1[[#This Row],[Battery_Capacity_kWh]]</f>
        <v>2.5263157894736841</v>
      </c>
      <c r="V1204" s="4">
        <f>Table1[[#This Row],[Price_USD]]/Table1[[#This Row],[Range_km]]</f>
        <v>351.23527777777775</v>
      </c>
      <c r="W1204" s="1" t="str">
        <f>_xlfn.IFS(Table1[[#This Row],[Price_USD]]&gt;80000,"Luxury", Table1[[#This Row],[Price_USD]]&gt;40000,"Premium",Table1[[#This Row],[Price_USD]]&lt;40000,"Budget")</f>
        <v>Luxury</v>
      </c>
    </row>
    <row r="1205" spans="3:23" x14ac:dyDescent="0.35">
      <c r="C1205">
        <v>1204</v>
      </c>
      <c r="D1205" t="s">
        <v>64</v>
      </c>
      <c r="E1205" t="s">
        <v>161</v>
      </c>
      <c r="F1205">
        <v>2017</v>
      </c>
      <c r="G1205" t="s">
        <v>258</v>
      </c>
      <c r="H1205">
        <v>27</v>
      </c>
      <c r="I1205">
        <v>382</v>
      </c>
      <c r="J1205" t="s">
        <v>277</v>
      </c>
      <c r="K1205">
        <v>7.6</v>
      </c>
      <c r="L1205" s="5">
        <v>94398.55</v>
      </c>
      <c r="M1205" t="s">
        <v>326</v>
      </c>
      <c r="N1205" t="s">
        <v>363</v>
      </c>
      <c r="O1205" s="2" t="s">
        <v>376</v>
      </c>
      <c r="P1205" s="1" t="str">
        <f>IFERROR(IF(ISNUMBER(Table1[[#This Row],[Safety_Rating2]]), REPT("★", Table1[[#This Row],[Safety_Rating2]]) &amp; REPT("☆", 5-Table1[[#This Row],[Safety_Rating2]]), "Unknown"), "Unknown")</f>
        <v>Unknown</v>
      </c>
      <c r="Q1205" s="2" t="s">
        <v>376</v>
      </c>
      <c r="R1205">
        <v>2905</v>
      </c>
      <c r="S1205">
        <v>4</v>
      </c>
      <c r="T1205" s="7">
        <f t="shared" si="18"/>
        <v>274227787.75</v>
      </c>
      <c r="U1205" s="3">
        <f>Table1[[#This Row],[Range_km]]/Table1[[#This Row],[Battery_Capacity_kWh]]</f>
        <v>14.148148148148149</v>
      </c>
      <c r="V1205" s="4">
        <f>Table1[[#This Row],[Price_USD]]/Table1[[#This Row],[Range_km]]</f>
        <v>247.11662303664923</v>
      </c>
      <c r="W1205" s="1" t="str">
        <f>_xlfn.IFS(Table1[[#This Row],[Price_USD]]&gt;80000,"Luxury", Table1[[#This Row],[Price_USD]]&gt;40000,"Premium",Table1[[#This Row],[Price_USD]]&lt;40000,"Budget")</f>
        <v>Luxury</v>
      </c>
    </row>
    <row r="1206" spans="3:23" x14ac:dyDescent="0.35">
      <c r="C1206">
        <v>1205</v>
      </c>
      <c r="D1206" t="s">
        <v>38</v>
      </c>
      <c r="E1206" t="s">
        <v>96</v>
      </c>
      <c r="F1206">
        <v>2019</v>
      </c>
      <c r="G1206" t="s">
        <v>257</v>
      </c>
      <c r="H1206">
        <v>47.5</v>
      </c>
      <c r="I1206">
        <v>167</v>
      </c>
      <c r="J1206" t="s">
        <v>272</v>
      </c>
      <c r="K1206">
        <v>1.3</v>
      </c>
      <c r="L1206" s="5">
        <v>146872.57</v>
      </c>
      <c r="M1206" t="s">
        <v>310</v>
      </c>
      <c r="N1206" t="s">
        <v>368</v>
      </c>
      <c r="O1206" s="1">
        <v>1</v>
      </c>
      <c r="P1206" s="1" t="str">
        <f>IFERROR(IF(ISNUMBER(Table1[[#This Row],[Safety_Rating2]]), REPT("★", Table1[[#This Row],[Safety_Rating2]]) &amp; REPT("☆", 5-Table1[[#This Row],[Safety_Rating2]]), "Unknown"), "Unknown")</f>
        <v>★★★★★</v>
      </c>
      <c r="Q1206" s="1">
        <v>5</v>
      </c>
      <c r="R1206">
        <v>427</v>
      </c>
      <c r="S1206">
        <v>3</v>
      </c>
      <c r="T1206" s="7">
        <f t="shared" si="18"/>
        <v>62714587.390000001</v>
      </c>
      <c r="U1206" s="3">
        <f>Table1[[#This Row],[Range_km]]/Table1[[#This Row],[Battery_Capacity_kWh]]</f>
        <v>3.5157894736842104</v>
      </c>
      <c r="V1206" s="4">
        <f>Table1[[#This Row],[Price_USD]]/Table1[[#This Row],[Range_km]]</f>
        <v>879.47646706586829</v>
      </c>
      <c r="W1206" s="1" t="str">
        <f>_xlfn.IFS(Table1[[#This Row],[Price_USD]]&gt;80000,"Luxury", Table1[[#This Row],[Price_USD]]&gt;40000,"Premium",Table1[[#This Row],[Price_USD]]&lt;40000,"Budget")</f>
        <v>Luxury</v>
      </c>
    </row>
    <row r="1207" spans="3:23" x14ac:dyDescent="0.35">
      <c r="C1207">
        <v>1206</v>
      </c>
      <c r="D1207" t="s">
        <v>35</v>
      </c>
      <c r="E1207" t="s">
        <v>93</v>
      </c>
      <c r="F1207">
        <v>2015</v>
      </c>
      <c r="G1207" t="s">
        <v>263</v>
      </c>
      <c r="H1207">
        <v>141.80000000000001</v>
      </c>
      <c r="I1207">
        <v>456</v>
      </c>
      <c r="J1207" t="s">
        <v>265</v>
      </c>
      <c r="K1207">
        <v>3</v>
      </c>
      <c r="L1207" s="5">
        <v>45744.07</v>
      </c>
      <c r="M1207" t="s">
        <v>292</v>
      </c>
      <c r="N1207" t="s">
        <v>374</v>
      </c>
      <c r="O1207" s="1">
        <v>1</v>
      </c>
      <c r="P1207" s="1" t="str">
        <f>IFERROR(IF(ISNUMBER(Table1[[#This Row],[Safety_Rating2]]), REPT("★", Table1[[#This Row],[Safety_Rating2]]) &amp; REPT("☆", 5-Table1[[#This Row],[Safety_Rating2]]), "Unknown"), "Unknown")</f>
        <v>★★★★☆</v>
      </c>
      <c r="Q1207" s="1">
        <v>4</v>
      </c>
      <c r="R1207">
        <v>6355</v>
      </c>
      <c r="S1207">
        <v>3</v>
      </c>
      <c r="T1207" s="7">
        <f t="shared" si="18"/>
        <v>290703564.85000002</v>
      </c>
      <c r="U1207" s="3">
        <f>Table1[[#This Row],[Range_km]]/Table1[[#This Row],[Battery_Capacity_kWh]]</f>
        <v>3.2157968970380817</v>
      </c>
      <c r="V1207" s="4">
        <f>Table1[[#This Row],[Price_USD]]/Table1[[#This Row],[Range_km]]</f>
        <v>100.31594298245614</v>
      </c>
      <c r="W1207" s="1" t="str">
        <f>_xlfn.IFS(Table1[[#This Row],[Price_USD]]&gt;80000,"Luxury", Table1[[#This Row],[Price_USD]]&gt;40000,"Premium",Table1[[#This Row],[Price_USD]]&lt;40000,"Budget")</f>
        <v>Premium</v>
      </c>
    </row>
    <row r="1208" spans="3:23" x14ac:dyDescent="0.35">
      <c r="C1208">
        <v>1207</v>
      </c>
      <c r="D1208" t="s">
        <v>54</v>
      </c>
      <c r="E1208" t="s">
        <v>123</v>
      </c>
      <c r="F1208">
        <v>2023</v>
      </c>
      <c r="G1208" t="s">
        <v>256</v>
      </c>
      <c r="H1208">
        <v>74.3</v>
      </c>
      <c r="I1208">
        <v>553</v>
      </c>
      <c r="J1208" t="s">
        <v>267</v>
      </c>
      <c r="K1208">
        <v>5.2</v>
      </c>
      <c r="L1208" s="5">
        <v>77504.75</v>
      </c>
      <c r="M1208" t="s">
        <v>282</v>
      </c>
      <c r="N1208" t="s">
        <v>344</v>
      </c>
      <c r="O1208" s="1">
        <v>4</v>
      </c>
      <c r="P1208" s="1" t="str">
        <f>IFERROR(IF(ISNUMBER(Table1[[#This Row],[Safety_Rating2]]), REPT("★", Table1[[#This Row],[Safety_Rating2]]) &amp; REPT("☆", 5-Table1[[#This Row],[Safety_Rating2]]), "Unknown"), "Unknown")</f>
        <v>★★★★☆</v>
      </c>
      <c r="Q1208" s="1">
        <v>4</v>
      </c>
      <c r="R1208">
        <v>15060</v>
      </c>
      <c r="S1208">
        <v>4</v>
      </c>
      <c r="T1208" s="7">
        <f t="shared" si="18"/>
        <v>1167221535</v>
      </c>
      <c r="U1208" s="3">
        <f>Table1[[#This Row],[Range_km]]/Table1[[#This Row],[Battery_Capacity_kWh]]</f>
        <v>7.4427994616419921</v>
      </c>
      <c r="V1208" s="4">
        <f>Table1[[#This Row],[Price_USD]]/Table1[[#This Row],[Range_km]]</f>
        <v>140.15325497287523</v>
      </c>
      <c r="W1208" s="1" t="str">
        <f>_xlfn.IFS(Table1[[#This Row],[Price_USD]]&gt;80000,"Luxury", Table1[[#This Row],[Price_USD]]&gt;40000,"Premium",Table1[[#This Row],[Price_USD]]&lt;40000,"Budget")</f>
        <v>Premium</v>
      </c>
    </row>
    <row r="1209" spans="3:23" x14ac:dyDescent="0.35">
      <c r="C1209">
        <v>1208</v>
      </c>
      <c r="D1209" t="s">
        <v>20</v>
      </c>
      <c r="E1209" t="s">
        <v>226</v>
      </c>
      <c r="F1209">
        <v>2016</v>
      </c>
      <c r="G1209" t="s">
        <v>259</v>
      </c>
      <c r="H1209">
        <v>89.8</v>
      </c>
      <c r="I1209">
        <v>167</v>
      </c>
      <c r="J1209" t="s">
        <v>280</v>
      </c>
      <c r="K1209">
        <v>8.4</v>
      </c>
      <c r="L1209" s="5">
        <v>108211.35</v>
      </c>
      <c r="M1209" t="s">
        <v>309</v>
      </c>
      <c r="N1209" t="s">
        <v>336</v>
      </c>
      <c r="O1209" s="1">
        <v>5</v>
      </c>
      <c r="P1209" s="1" t="str">
        <f>IFERROR(IF(ISNUMBER(Table1[[#This Row],[Safety_Rating2]]), REPT("★", Table1[[#This Row],[Safety_Rating2]]) &amp; REPT("☆", 5-Table1[[#This Row],[Safety_Rating2]]), "Unknown"), "Unknown")</f>
        <v>Unknown</v>
      </c>
      <c r="Q1209" s="2" t="s">
        <v>376</v>
      </c>
      <c r="R1209">
        <v>9782</v>
      </c>
      <c r="S1209">
        <v>4</v>
      </c>
      <c r="T1209" s="7">
        <f t="shared" si="18"/>
        <v>1058523425.7</v>
      </c>
      <c r="U1209" s="3">
        <f>Table1[[#This Row],[Range_km]]/Table1[[#This Row],[Battery_Capacity_kWh]]</f>
        <v>1.8596881959910914</v>
      </c>
      <c r="V1209" s="4">
        <f>Table1[[#This Row],[Price_USD]]/Table1[[#This Row],[Range_km]]</f>
        <v>647.97215568862282</v>
      </c>
      <c r="W1209" s="1" t="str">
        <f>_xlfn.IFS(Table1[[#This Row],[Price_USD]]&gt;80000,"Luxury", Table1[[#This Row],[Price_USD]]&gt;40000,"Premium",Table1[[#This Row],[Price_USD]]&lt;40000,"Budget")</f>
        <v>Luxury</v>
      </c>
    </row>
    <row r="1210" spans="3:23" x14ac:dyDescent="0.35">
      <c r="C1210">
        <v>1209</v>
      </c>
      <c r="D1210" t="s">
        <v>46</v>
      </c>
      <c r="E1210" t="s">
        <v>194</v>
      </c>
      <c r="F1210">
        <v>2017</v>
      </c>
      <c r="G1210" t="s">
        <v>259</v>
      </c>
      <c r="H1210">
        <v>117.4</v>
      </c>
      <c r="I1210">
        <v>371</v>
      </c>
      <c r="J1210" t="s">
        <v>277</v>
      </c>
      <c r="K1210">
        <v>1.9</v>
      </c>
      <c r="L1210" s="5">
        <v>124218.98</v>
      </c>
      <c r="M1210" t="s">
        <v>316</v>
      </c>
      <c r="N1210" t="s">
        <v>345</v>
      </c>
      <c r="O1210" s="1">
        <v>5</v>
      </c>
      <c r="P1210" s="1" t="str">
        <f>IFERROR(IF(ISNUMBER(Table1[[#This Row],[Safety_Rating2]]), REPT("★", Table1[[#This Row],[Safety_Rating2]]) &amp; REPT("☆", 5-Table1[[#This Row],[Safety_Rating2]]), "Unknown"), "Unknown")</f>
        <v>★★★★★</v>
      </c>
      <c r="Q1210" s="1">
        <v>5</v>
      </c>
      <c r="R1210">
        <v>12684</v>
      </c>
      <c r="S1210">
        <v>4</v>
      </c>
      <c r="T1210" s="7">
        <f t="shared" si="18"/>
        <v>1575593542.3199999</v>
      </c>
      <c r="U1210" s="3">
        <f>Table1[[#This Row],[Range_km]]/Table1[[#This Row],[Battery_Capacity_kWh]]</f>
        <v>3.160136286201022</v>
      </c>
      <c r="V1210" s="4">
        <f>Table1[[#This Row],[Price_USD]]/Table1[[#This Row],[Range_km]]</f>
        <v>334.82204851752022</v>
      </c>
      <c r="W1210" s="1" t="str">
        <f>_xlfn.IFS(Table1[[#This Row],[Price_USD]]&gt;80000,"Luxury", Table1[[#This Row],[Price_USD]]&gt;40000,"Premium",Table1[[#This Row],[Price_USD]]&lt;40000,"Budget")</f>
        <v>Luxury</v>
      </c>
    </row>
    <row r="1211" spans="3:23" x14ac:dyDescent="0.35">
      <c r="C1211">
        <v>1210</v>
      </c>
      <c r="D1211" t="s">
        <v>58</v>
      </c>
      <c r="E1211" t="s">
        <v>240</v>
      </c>
      <c r="F1211">
        <v>2024</v>
      </c>
      <c r="G1211" t="s">
        <v>256</v>
      </c>
      <c r="H1211">
        <v>124.2</v>
      </c>
      <c r="I1211">
        <v>203</v>
      </c>
      <c r="J1211" t="s">
        <v>272</v>
      </c>
      <c r="K1211">
        <v>5.3</v>
      </c>
      <c r="L1211" s="5">
        <v>31679.05</v>
      </c>
      <c r="M1211" t="s">
        <v>334</v>
      </c>
      <c r="N1211" t="s">
        <v>338</v>
      </c>
      <c r="O1211" s="1">
        <v>2</v>
      </c>
      <c r="P1211" s="1" t="str">
        <f>IFERROR(IF(ISNUMBER(Table1[[#This Row],[Safety_Rating2]]), REPT("★", Table1[[#This Row],[Safety_Rating2]]) &amp; REPT("☆", 5-Table1[[#This Row],[Safety_Rating2]]), "Unknown"), "Unknown")</f>
        <v>★★★★☆</v>
      </c>
      <c r="Q1211" s="1">
        <v>4</v>
      </c>
      <c r="R1211">
        <v>15089</v>
      </c>
      <c r="S1211">
        <v>3</v>
      </c>
      <c r="T1211" s="7">
        <f t="shared" si="18"/>
        <v>478005185.44999999</v>
      </c>
      <c r="U1211" s="3">
        <f>Table1[[#This Row],[Range_km]]/Table1[[#This Row],[Battery_Capacity_kWh]]</f>
        <v>1.6344605475040257</v>
      </c>
      <c r="V1211" s="4">
        <f>Table1[[#This Row],[Price_USD]]/Table1[[#This Row],[Range_km]]</f>
        <v>156.05443349753693</v>
      </c>
      <c r="W1211" s="1" t="str">
        <f>_xlfn.IFS(Table1[[#This Row],[Price_USD]]&gt;80000,"Luxury", Table1[[#This Row],[Price_USD]]&gt;40000,"Premium",Table1[[#This Row],[Price_USD]]&lt;40000,"Budget")</f>
        <v>Budget</v>
      </c>
    </row>
    <row r="1212" spans="3:23" x14ac:dyDescent="0.35">
      <c r="C1212">
        <v>1211</v>
      </c>
      <c r="D1212" t="s">
        <v>18</v>
      </c>
      <c r="E1212" t="s">
        <v>244</v>
      </c>
      <c r="F1212">
        <v>2021</v>
      </c>
      <c r="G1212" t="s">
        <v>255</v>
      </c>
      <c r="H1212">
        <v>39.9</v>
      </c>
      <c r="I1212">
        <v>392</v>
      </c>
      <c r="J1212" t="s">
        <v>269</v>
      </c>
      <c r="K1212">
        <v>4.7</v>
      </c>
      <c r="L1212" s="5">
        <v>37253.35</v>
      </c>
      <c r="M1212" t="s">
        <v>297</v>
      </c>
      <c r="N1212" t="s">
        <v>375</v>
      </c>
      <c r="O1212" s="1">
        <v>2</v>
      </c>
      <c r="P1212" s="1" t="str">
        <f>IFERROR(IF(ISNUMBER(Table1[[#This Row],[Safety_Rating2]]), REPT("★", Table1[[#This Row],[Safety_Rating2]]) &amp; REPT("☆", 5-Table1[[#This Row],[Safety_Rating2]]), "Unknown"), "Unknown")</f>
        <v>Unknown</v>
      </c>
      <c r="Q1212" s="2" t="s">
        <v>376</v>
      </c>
      <c r="R1212">
        <v>14138</v>
      </c>
      <c r="S1212">
        <v>4</v>
      </c>
      <c r="T1212" s="7">
        <f t="shared" si="18"/>
        <v>526687862.29999995</v>
      </c>
      <c r="U1212" s="3">
        <f>Table1[[#This Row],[Range_km]]/Table1[[#This Row],[Battery_Capacity_kWh]]</f>
        <v>9.8245614035087723</v>
      </c>
      <c r="V1212" s="4">
        <f>Table1[[#This Row],[Price_USD]]/Table1[[#This Row],[Range_km]]</f>
        <v>95.034056122448973</v>
      </c>
      <c r="W1212" s="1" t="str">
        <f>_xlfn.IFS(Table1[[#This Row],[Price_USD]]&gt;80000,"Luxury", Table1[[#This Row],[Price_USD]]&gt;40000,"Premium",Table1[[#This Row],[Price_USD]]&lt;40000,"Budget")</f>
        <v>Budget</v>
      </c>
    </row>
    <row r="1213" spans="3:23" x14ac:dyDescent="0.35">
      <c r="C1213">
        <v>1212</v>
      </c>
      <c r="D1213" t="s">
        <v>36</v>
      </c>
      <c r="E1213" t="s">
        <v>147</v>
      </c>
      <c r="F1213">
        <v>2019</v>
      </c>
      <c r="G1213" t="s">
        <v>259</v>
      </c>
      <c r="H1213">
        <v>120.1</v>
      </c>
      <c r="I1213">
        <v>467</v>
      </c>
      <c r="J1213" t="s">
        <v>268</v>
      </c>
      <c r="K1213">
        <v>7</v>
      </c>
      <c r="L1213" s="5">
        <v>71254.789999999994</v>
      </c>
      <c r="M1213" t="s">
        <v>303</v>
      </c>
      <c r="N1213" t="s">
        <v>360</v>
      </c>
      <c r="O1213" s="1">
        <v>3</v>
      </c>
      <c r="P1213" s="1" t="str">
        <f>IFERROR(IF(ISNUMBER(Table1[[#This Row],[Safety_Rating2]]), REPT("★", Table1[[#This Row],[Safety_Rating2]]) &amp; REPT("☆", 5-Table1[[#This Row],[Safety_Rating2]]), "Unknown"), "Unknown")</f>
        <v>★★★★☆</v>
      </c>
      <c r="Q1213" s="1">
        <v>4</v>
      </c>
      <c r="R1213">
        <v>4413</v>
      </c>
      <c r="S1213">
        <v>4</v>
      </c>
      <c r="T1213" s="7">
        <f t="shared" si="18"/>
        <v>314447388.26999998</v>
      </c>
      <c r="U1213" s="3">
        <f>Table1[[#This Row],[Range_km]]/Table1[[#This Row],[Battery_Capacity_kWh]]</f>
        <v>3.8884263114071609</v>
      </c>
      <c r="V1213" s="4">
        <f>Table1[[#This Row],[Price_USD]]/Table1[[#This Row],[Range_km]]</f>
        <v>152.57985010706636</v>
      </c>
      <c r="W1213" s="1" t="str">
        <f>_xlfn.IFS(Table1[[#This Row],[Price_USD]]&gt;80000,"Luxury", Table1[[#This Row],[Price_USD]]&gt;40000,"Premium",Table1[[#This Row],[Price_USD]]&lt;40000,"Budget")</f>
        <v>Premium</v>
      </c>
    </row>
    <row r="1214" spans="3:23" x14ac:dyDescent="0.35">
      <c r="C1214">
        <v>1213</v>
      </c>
      <c r="D1214" t="s">
        <v>26</v>
      </c>
      <c r="E1214" t="s">
        <v>79</v>
      </c>
      <c r="F1214">
        <v>2019</v>
      </c>
      <c r="G1214" t="s">
        <v>260</v>
      </c>
      <c r="H1214">
        <v>53.2</v>
      </c>
      <c r="I1214">
        <v>502</v>
      </c>
      <c r="J1214" t="s">
        <v>274</v>
      </c>
      <c r="K1214">
        <v>8.1999999999999993</v>
      </c>
      <c r="L1214" s="5">
        <v>140356.22</v>
      </c>
      <c r="M1214" t="s">
        <v>333</v>
      </c>
      <c r="N1214" t="s">
        <v>342</v>
      </c>
      <c r="O1214" s="1">
        <v>4</v>
      </c>
      <c r="P1214" s="1" t="str">
        <f>IFERROR(IF(ISNUMBER(Table1[[#This Row],[Safety_Rating2]]), REPT("★", Table1[[#This Row],[Safety_Rating2]]) &amp; REPT("☆", 5-Table1[[#This Row],[Safety_Rating2]]), "Unknown"), "Unknown")</f>
        <v>★★★☆☆</v>
      </c>
      <c r="Q1214" s="1">
        <v>3</v>
      </c>
      <c r="R1214">
        <v>3323</v>
      </c>
      <c r="S1214">
        <v>5</v>
      </c>
      <c r="T1214" s="7">
        <f t="shared" si="18"/>
        <v>466403719.06</v>
      </c>
      <c r="U1214" s="3">
        <f>Table1[[#This Row],[Range_km]]/Table1[[#This Row],[Battery_Capacity_kWh]]</f>
        <v>9.436090225563909</v>
      </c>
      <c r="V1214" s="4">
        <f>Table1[[#This Row],[Price_USD]]/Table1[[#This Row],[Range_km]]</f>
        <v>279.59406374501992</v>
      </c>
      <c r="W1214" s="1" t="str">
        <f>_xlfn.IFS(Table1[[#This Row],[Price_USD]]&gt;80000,"Luxury", Table1[[#This Row],[Price_USD]]&gt;40000,"Premium",Table1[[#This Row],[Price_USD]]&lt;40000,"Budget")</f>
        <v>Luxury</v>
      </c>
    </row>
    <row r="1215" spans="3:23" x14ac:dyDescent="0.35">
      <c r="C1215">
        <v>1214</v>
      </c>
      <c r="D1215" t="s">
        <v>42</v>
      </c>
      <c r="E1215" t="s">
        <v>242</v>
      </c>
      <c r="F1215">
        <v>2023</v>
      </c>
      <c r="G1215" t="s">
        <v>250</v>
      </c>
      <c r="H1215">
        <v>84.1</v>
      </c>
      <c r="I1215">
        <v>404</v>
      </c>
      <c r="J1215" t="s">
        <v>272</v>
      </c>
      <c r="K1215">
        <v>9</v>
      </c>
      <c r="L1215" s="5">
        <v>141636.62</v>
      </c>
      <c r="M1215" t="s">
        <v>327</v>
      </c>
      <c r="N1215" t="s">
        <v>345</v>
      </c>
      <c r="O1215" s="1">
        <v>5</v>
      </c>
      <c r="P1215" s="1" t="str">
        <f>IFERROR(IF(ISNUMBER(Table1[[#This Row],[Safety_Rating2]]), REPT("★", Table1[[#This Row],[Safety_Rating2]]) &amp; REPT("☆", 5-Table1[[#This Row],[Safety_Rating2]]), "Unknown"), "Unknown")</f>
        <v>★★★★★</v>
      </c>
      <c r="Q1215" s="1">
        <v>5</v>
      </c>
      <c r="R1215">
        <v>12460</v>
      </c>
      <c r="S1215">
        <v>4</v>
      </c>
      <c r="T1215" s="7">
        <f t="shared" si="18"/>
        <v>1764792285.2</v>
      </c>
      <c r="U1215" s="3">
        <f>Table1[[#This Row],[Range_km]]/Table1[[#This Row],[Battery_Capacity_kWh]]</f>
        <v>4.8038049940546967</v>
      </c>
      <c r="V1215" s="4">
        <f>Table1[[#This Row],[Price_USD]]/Table1[[#This Row],[Range_km]]</f>
        <v>350.5856930693069</v>
      </c>
      <c r="W1215" s="1" t="str">
        <f>_xlfn.IFS(Table1[[#This Row],[Price_USD]]&gt;80000,"Luxury", Table1[[#This Row],[Price_USD]]&gt;40000,"Premium",Table1[[#This Row],[Price_USD]]&lt;40000,"Budget")</f>
        <v>Luxury</v>
      </c>
    </row>
    <row r="1216" spans="3:23" x14ac:dyDescent="0.35">
      <c r="C1216">
        <v>1215</v>
      </c>
      <c r="D1216" t="s">
        <v>40</v>
      </c>
      <c r="E1216" t="s">
        <v>167</v>
      </c>
      <c r="F1216">
        <v>2023</v>
      </c>
      <c r="G1216" t="s">
        <v>261</v>
      </c>
      <c r="H1216">
        <v>124.6</v>
      </c>
      <c r="I1216">
        <v>554</v>
      </c>
      <c r="J1216" t="s">
        <v>265</v>
      </c>
      <c r="K1216">
        <v>8.8000000000000007</v>
      </c>
      <c r="L1216" s="5">
        <v>145488.68</v>
      </c>
      <c r="M1216" t="s">
        <v>315</v>
      </c>
      <c r="N1216" t="s">
        <v>340</v>
      </c>
      <c r="O1216" s="1">
        <v>1</v>
      </c>
      <c r="P1216" s="1" t="str">
        <f>IFERROR(IF(ISNUMBER(Table1[[#This Row],[Safety_Rating2]]), REPT("★", Table1[[#This Row],[Safety_Rating2]]) &amp; REPT("☆", 5-Table1[[#This Row],[Safety_Rating2]]), "Unknown"), "Unknown")</f>
        <v>★★★★☆</v>
      </c>
      <c r="Q1216" s="1">
        <v>4</v>
      </c>
      <c r="R1216">
        <v>17420</v>
      </c>
      <c r="S1216">
        <v>3</v>
      </c>
      <c r="T1216" s="7">
        <f t="shared" si="18"/>
        <v>2534412805.5999999</v>
      </c>
      <c r="U1216" s="3">
        <f>Table1[[#This Row],[Range_km]]/Table1[[#This Row],[Battery_Capacity_kWh]]</f>
        <v>4.4462279293739968</v>
      </c>
      <c r="V1216" s="4">
        <f>Table1[[#This Row],[Price_USD]]/Table1[[#This Row],[Range_km]]</f>
        <v>262.61494584837544</v>
      </c>
      <c r="W1216" s="1" t="str">
        <f>_xlfn.IFS(Table1[[#This Row],[Price_USD]]&gt;80000,"Luxury", Table1[[#This Row],[Price_USD]]&gt;40000,"Premium",Table1[[#This Row],[Price_USD]]&lt;40000,"Budget")</f>
        <v>Luxury</v>
      </c>
    </row>
    <row r="1217" spans="3:23" x14ac:dyDescent="0.35">
      <c r="C1217">
        <v>1216</v>
      </c>
      <c r="D1217" t="s">
        <v>40</v>
      </c>
      <c r="E1217" t="s">
        <v>167</v>
      </c>
      <c r="F1217">
        <v>2019</v>
      </c>
      <c r="G1217" t="s">
        <v>252</v>
      </c>
      <c r="H1217">
        <v>143.4</v>
      </c>
      <c r="I1217">
        <v>117</v>
      </c>
      <c r="J1217" t="s">
        <v>268</v>
      </c>
      <c r="K1217">
        <v>1.4</v>
      </c>
      <c r="L1217" s="5">
        <v>114768.7</v>
      </c>
      <c r="M1217" t="s">
        <v>310</v>
      </c>
      <c r="N1217" t="s">
        <v>356</v>
      </c>
      <c r="O1217" s="1">
        <v>0</v>
      </c>
      <c r="P1217" s="1" t="str">
        <f>IFERROR(IF(ISNUMBER(Table1[[#This Row],[Safety_Rating2]]), REPT("★", Table1[[#This Row],[Safety_Rating2]]) &amp; REPT("☆", 5-Table1[[#This Row],[Safety_Rating2]]), "Unknown"), "Unknown")</f>
        <v>★★★★☆</v>
      </c>
      <c r="Q1217" s="1">
        <v>4</v>
      </c>
      <c r="R1217">
        <v>15299</v>
      </c>
      <c r="S1217">
        <v>5</v>
      </c>
      <c r="T1217" s="7">
        <f t="shared" si="18"/>
        <v>1755846341.3</v>
      </c>
      <c r="U1217" s="3">
        <f>Table1[[#This Row],[Range_km]]/Table1[[#This Row],[Battery_Capacity_kWh]]</f>
        <v>0.81589958158995812</v>
      </c>
      <c r="V1217" s="4">
        <f>Table1[[#This Row],[Price_USD]]/Table1[[#This Row],[Range_km]]</f>
        <v>980.92905982905984</v>
      </c>
      <c r="W1217" s="1" t="str">
        <f>_xlfn.IFS(Table1[[#This Row],[Price_USD]]&gt;80000,"Luxury", Table1[[#This Row],[Price_USD]]&gt;40000,"Premium",Table1[[#This Row],[Price_USD]]&lt;40000,"Budget")</f>
        <v>Luxury</v>
      </c>
    </row>
    <row r="1218" spans="3:23" x14ac:dyDescent="0.35">
      <c r="C1218">
        <v>1217</v>
      </c>
      <c r="D1218" t="s">
        <v>18</v>
      </c>
      <c r="E1218" t="s">
        <v>200</v>
      </c>
      <c r="F1218">
        <v>2022</v>
      </c>
      <c r="G1218" t="s">
        <v>261</v>
      </c>
      <c r="H1218">
        <v>123.5</v>
      </c>
      <c r="I1218">
        <v>305</v>
      </c>
      <c r="J1218" t="s">
        <v>278</v>
      </c>
      <c r="K1218">
        <v>8.8000000000000007</v>
      </c>
      <c r="L1218" s="5">
        <v>143128.97</v>
      </c>
      <c r="M1218" t="s">
        <v>326</v>
      </c>
      <c r="N1218" t="s">
        <v>342</v>
      </c>
      <c r="O1218" s="1">
        <v>2</v>
      </c>
      <c r="P1218" s="1" t="str">
        <f>IFERROR(IF(ISNUMBER(Table1[[#This Row],[Safety_Rating2]]), REPT("★", Table1[[#This Row],[Safety_Rating2]]) &amp; REPT("☆", 5-Table1[[#This Row],[Safety_Rating2]]), "Unknown"), "Unknown")</f>
        <v>★★★★★</v>
      </c>
      <c r="Q1218" s="1">
        <v>5</v>
      </c>
      <c r="R1218">
        <v>15472</v>
      </c>
      <c r="S1218">
        <v>4</v>
      </c>
      <c r="T1218" s="7">
        <f t="shared" ref="T1218:T1281" si="19">L1218*R1218</f>
        <v>2214491423.8400002</v>
      </c>
      <c r="U1218" s="3">
        <f>Table1[[#This Row],[Range_km]]/Table1[[#This Row],[Battery_Capacity_kWh]]</f>
        <v>2.4696356275303644</v>
      </c>
      <c r="V1218" s="4">
        <f>Table1[[#This Row],[Price_USD]]/Table1[[#This Row],[Range_km]]</f>
        <v>469.27531147540986</v>
      </c>
      <c r="W1218" s="1" t="str">
        <f>_xlfn.IFS(Table1[[#This Row],[Price_USD]]&gt;80000,"Luxury", Table1[[#This Row],[Price_USD]]&gt;40000,"Premium",Table1[[#This Row],[Price_USD]]&lt;40000,"Budget")</f>
        <v>Luxury</v>
      </c>
    </row>
    <row r="1219" spans="3:23" x14ac:dyDescent="0.35">
      <c r="C1219">
        <v>1218</v>
      </c>
      <c r="D1219" t="s">
        <v>20</v>
      </c>
      <c r="E1219" t="s">
        <v>133</v>
      </c>
      <c r="F1219">
        <v>2024</v>
      </c>
      <c r="G1219" t="s">
        <v>264</v>
      </c>
      <c r="H1219">
        <v>85.4</v>
      </c>
      <c r="I1219">
        <v>592</v>
      </c>
      <c r="J1219" t="s">
        <v>280</v>
      </c>
      <c r="K1219">
        <v>5.5</v>
      </c>
      <c r="L1219" s="5">
        <v>138713.37</v>
      </c>
      <c r="M1219" t="s">
        <v>304</v>
      </c>
      <c r="N1219" t="s">
        <v>336</v>
      </c>
      <c r="O1219" s="1">
        <v>2</v>
      </c>
      <c r="P1219" s="1" t="str">
        <f>IFERROR(IF(ISNUMBER(Table1[[#This Row],[Safety_Rating2]]), REPT("★", Table1[[#This Row],[Safety_Rating2]]) &amp; REPT("☆", 5-Table1[[#This Row],[Safety_Rating2]]), "Unknown"), "Unknown")</f>
        <v>★★★☆☆</v>
      </c>
      <c r="Q1219" s="1">
        <v>3</v>
      </c>
      <c r="R1219">
        <v>18765</v>
      </c>
      <c r="S1219">
        <v>4</v>
      </c>
      <c r="T1219" s="7">
        <f t="shared" si="19"/>
        <v>2602956388.0499997</v>
      </c>
      <c r="U1219" s="3">
        <f>Table1[[#This Row],[Range_km]]/Table1[[#This Row],[Battery_Capacity_kWh]]</f>
        <v>6.9320843091334892</v>
      </c>
      <c r="V1219" s="4">
        <f>Table1[[#This Row],[Price_USD]]/Table1[[#This Row],[Range_km]]</f>
        <v>234.31312499999999</v>
      </c>
      <c r="W1219" s="1" t="str">
        <f>_xlfn.IFS(Table1[[#This Row],[Price_USD]]&gt;80000,"Luxury", Table1[[#This Row],[Price_USD]]&gt;40000,"Premium",Table1[[#This Row],[Price_USD]]&lt;40000,"Budget")</f>
        <v>Luxury</v>
      </c>
    </row>
    <row r="1220" spans="3:23" x14ac:dyDescent="0.35">
      <c r="C1220">
        <v>1219</v>
      </c>
      <c r="D1220" t="s">
        <v>45</v>
      </c>
      <c r="E1220" t="s">
        <v>120</v>
      </c>
      <c r="F1220">
        <v>2023</v>
      </c>
      <c r="G1220" t="s">
        <v>256</v>
      </c>
      <c r="H1220">
        <v>125.9</v>
      </c>
      <c r="I1220">
        <v>194</v>
      </c>
      <c r="J1220" t="s">
        <v>269</v>
      </c>
      <c r="K1220">
        <v>7.4</v>
      </c>
      <c r="L1220" s="5">
        <v>68771.58</v>
      </c>
      <c r="M1220" t="s">
        <v>310</v>
      </c>
      <c r="N1220" t="s">
        <v>368</v>
      </c>
      <c r="O1220" s="1">
        <v>2</v>
      </c>
      <c r="P1220" s="1" t="str">
        <f>IFERROR(IF(ISNUMBER(Table1[[#This Row],[Safety_Rating2]]), REPT("★", Table1[[#This Row],[Safety_Rating2]]) &amp; REPT("☆", 5-Table1[[#This Row],[Safety_Rating2]]), "Unknown"), "Unknown")</f>
        <v>★★★☆☆</v>
      </c>
      <c r="Q1220" s="1">
        <v>3</v>
      </c>
      <c r="R1220">
        <v>443</v>
      </c>
      <c r="S1220">
        <v>4</v>
      </c>
      <c r="T1220" s="7">
        <f t="shared" si="19"/>
        <v>30465809.940000001</v>
      </c>
      <c r="U1220" s="3">
        <f>Table1[[#This Row],[Range_km]]/Table1[[#This Row],[Battery_Capacity_kWh]]</f>
        <v>1.5409054805401112</v>
      </c>
      <c r="V1220" s="4">
        <f>Table1[[#This Row],[Price_USD]]/Table1[[#This Row],[Range_km]]</f>
        <v>354.49268041237116</v>
      </c>
      <c r="W1220" s="1" t="str">
        <f>_xlfn.IFS(Table1[[#This Row],[Price_USD]]&gt;80000,"Luxury", Table1[[#This Row],[Price_USD]]&gt;40000,"Premium",Table1[[#This Row],[Price_USD]]&lt;40000,"Budget")</f>
        <v>Premium</v>
      </c>
    </row>
    <row r="1221" spans="3:23" x14ac:dyDescent="0.35">
      <c r="C1221">
        <v>1220</v>
      </c>
      <c r="D1221" t="s">
        <v>38</v>
      </c>
      <c r="E1221" t="s">
        <v>118</v>
      </c>
      <c r="F1221">
        <v>2018</v>
      </c>
      <c r="G1221" t="s">
        <v>261</v>
      </c>
      <c r="H1221">
        <v>121</v>
      </c>
      <c r="I1221">
        <v>401</v>
      </c>
      <c r="J1221" t="s">
        <v>272</v>
      </c>
      <c r="K1221">
        <v>3.6</v>
      </c>
      <c r="L1221" s="5">
        <v>76176.72</v>
      </c>
      <c r="M1221" t="s">
        <v>331</v>
      </c>
      <c r="N1221" t="s">
        <v>375</v>
      </c>
      <c r="O1221" s="2" t="s">
        <v>376</v>
      </c>
      <c r="P1221" s="1" t="str">
        <f>IFERROR(IF(ISNUMBER(Table1[[#This Row],[Safety_Rating2]]), REPT("★", Table1[[#This Row],[Safety_Rating2]]) &amp; REPT("☆", 5-Table1[[#This Row],[Safety_Rating2]]), "Unknown"), "Unknown")</f>
        <v>★★★★★</v>
      </c>
      <c r="Q1221" s="1">
        <v>5</v>
      </c>
      <c r="R1221">
        <v>19120</v>
      </c>
      <c r="S1221">
        <v>3</v>
      </c>
      <c r="T1221" s="7">
        <f t="shared" si="19"/>
        <v>1456498886.4000001</v>
      </c>
      <c r="U1221" s="3">
        <f>Table1[[#This Row],[Range_km]]/Table1[[#This Row],[Battery_Capacity_kWh]]</f>
        <v>3.3140495867768593</v>
      </c>
      <c r="V1221" s="4">
        <f>Table1[[#This Row],[Price_USD]]/Table1[[#This Row],[Range_km]]</f>
        <v>189.96688279301745</v>
      </c>
      <c r="W1221" s="1" t="str">
        <f>_xlfn.IFS(Table1[[#This Row],[Price_USD]]&gt;80000,"Luxury", Table1[[#This Row],[Price_USD]]&gt;40000,"Premium",Table1[[#This Row],[Price_USD]]&lt;40000,"Budget")</f>
        <v>Premium</v>
      </c>
    </row>
    <row r="1222" spans="3:23" x14ac:dyDescent="0.35">
      <c r="C1222">
        <v>1221</v>
      </c>
      <c r="D1222" t="s">
        <v>32</v>
      </c>
      <c r="E1222" t="s">
        <v>121</v>
      </c>
      <c r="F1222">
        <v>2021</v>
      </c>
      <c r="G1222" t="s">
        <v>251</v>
      </c>
      <c r="H1222">
        <v>35.1</v>
      </c>
      <c r="I1222">
        <v>497</v>
      </c>
      <c r="J1222" t="s">
        <v>270</v>
      </c>
      <c r="K1222">
        <v>10.7</v>
      </c>
      <c r="L1222" s="5">
        <v>55618.92</v>
      </c>
      <c r="M1222" t="s">
        <v>332</v>
      </c>
      <c r="N1222" t="s">
        <v>344</v>
      </c>
      <c r="O1222" s="1">
        <v>3</v>
      </c>
      <c r="P1222" s="1" t="str">
        <f>IFERROR(IF(ISNUMBER(Table1[[#This Row],[Safety_Rating2]]), REPT("★", Table1[[#This Row],[Safety_Rating2]]) &amp; REPT("☆", 5-Table1[[#This Row],[Safety_Rating2]]), "Unknown"), "Unknown")</f>
        <v>★★★☆☆</v>
      </c>
      <c r="Q1222" s="1">
        <v>3</v>
      </c>
      <c r="R1222">
        <v>3416</v>
      </c>
      <c r="S1222">
        <v>5</v>
      </c>
      <c r="T1222" s="7">
        <f t="shared" si="19"/>
        <v>189994230.72</v>
      </c>
      <c r="U1222" s="3">
        <f>Table1[[#This Row],[Range_km]]/Table1[[#This Row],[Battery_Capacity_kWh]]</f>
        <v>14.15954415954416</v>
      </c>
      <c r="V1222" s="4">
        <f>Table1[[#This Row],[Price_USD]]/Table1[[#This Row],[Range_km]]</f>
        <v>111.90929577464789</v>
      </c>
      <c r="W1222" s="1" t="str">
        <f>_xlfn.IFS(Table1[[#This Row],[Price_USD]]&gt;80000,"Luxury", Table1[[#This Row],[Price_USD]]&gt;40000,"Premium",Table1[[#This Row],[Price_USD]]&lt;40000,"Budget")</f>
        <v>Premium</v>
      </c>
    </row>
    <row r="1223" spans="3:23" x14ac:dyDescent="0.35">
      <c r="C1223">
        <v>1222</v>
      </c>
      <c r="D1223" t="s">
        <v>43</v>
      </c>
      <c r="E1223" t="s">
        <v>171</v>
      </c>
      <c r="F1223">
        <v>2023</v>
      </c>
      <c r="G1223" t="s">
        <v>257</v>
      </c>
      <c r="H1223">
        <v>109.2</v>
      </c>
      <c r="I1223">
        <v>162</v>
      </c>
      <c r="J1223" t="s">
        <v>271</v>
      </c>
      <c r="K1223">
        <v>11.3</v>
      </c>
      <c r="L1223" s="5">
        <v>128634.2</v>
      </c>
      <c r="M1223" t="s">
        <v>314</v>
      </c>
      <c r="N1223" t="s">
        <v>341</v>
      </c>
      <c r="O1223" s="1">
        <v>0</v>
      </c>
      <c r="P1223" s="1" t="str">
        <f>IFERROR(IF(ISNUMBER(Table1[[#This Row],[Safety_Rating2]]), REPT("★", Table1[[#This Row],[Safety_Rating2]]) &amp; REPT("☆", 5-Table1[[#This Row],[Safety_Rating2]]), "Unknown"), "Unknown")</f>
        <v>★★★☆☆</v>
      </c>
      <c r="Q1223" s="1">
        <v>3</v>
      </c>
      <c r="R1223">
        <v>18251</v>
      </c>
      <c r="S1223">
        <v>4</v>
      </c>
      <c r="T1223" s="7">
        <f t="shared" si="19"/>
        <v>2347702784.1999998</v>
      </c>
      <c r="U1223" s="3">
        <f>Table1[[#This Row],[Range_km]]/Table1[[#This Row],[Battery_Capacity_kWh]]</f>
        <v>1.4835164835164836</v>
      </c>
      <c r="V1223" s="4">
        <f>Table1[[#This Row],[Price_USD]]/Table1[[#This Row],[Range_km]]</f>
        <v>794.03827160493825</v>
      </c>
      <c r="W1223" s="1" t="str">
        <f>_xlfn.IFS(Table1[[#This Row],[Price_USD]]&gt;80000,"Luxury", Table1[[#This Row],[Price_USD]]&gt;40000,"Premium",Table1[[#This Row],[Price_USD]]&lt;40000,"Budget")</f>
        <v>Luxury</v>
      </c>
    </row>
    <row r="1224" spans="3:23" x14ac:dyDescent="0.35">
      <c r="C1224">
        <v>1223</v>
      </c>
      <c r="D1224" t="s">
        <v>24</v>
      </c>
      <c r="E1224" t="s">
        <v>77</v>
      </c>
      <c r="F1224">
        <v>2018</v>
      </c>
      <c r="G1224" t="s">
        <v>261</v>
      </c>
      <c r="H1224">
        <v>126</v>
      </c>
      <c r="I1224">
        <v>436</v>
      </c>
      <c r="J1224" t="s">
        <v>278</v>
      </c>
      <c r="K1224">
        <v>9</v>
      </c>
      <c r="L1224" s="5">
        <v>51146.18</v>
      </c>
      <c r="M1224" t="s">
        <v>328</v>
      </c>
      <c r="N1224" t="s">
        <v>340</v>
      </c>
      <c r="O1224" s="1">
        <v>5</v>
      </c>
      <c r="P1224" s="1" t="str">
        <f>IFERROR(IF(ISNUMBER(Table1[[#This Row],[Safety_Rating2]]), REPT("★", Table1[[#This Row],[Safety_Rating2]]) &amp; REPT("☆", 5-Table1[[#This Row],[Safety_Rating2]]), "Unknown"), "Unknown")</f>
        <v>★★★☆☆</v>
      </c>
      <c r="Q1224" s="1">
        <v>3</v>
      </c>
      <c r="R1224">
        <v>3684</v>
      </c>
      <c r="S1224">
        <v>4</v>
      </c>
      <c r="T1224" s="7">
        <f t="shared" si="19"/>
        <v>188422527.12</v>
      </c>
      <c r="U1224" s="3">
        <f>Table1[[#This Row],[Range_km]]/Table1[[#This Row],[Battery_Capacity_kWh]]</f>
        <v>3.4603174603174605</v>
      </c>
      <c r="V1224" s="4">
        <f>Table1[[#This Row],[Price_USD]]/Table1[[#This Row],[Range_km]]</f>
        <v>117.30775229357798</v>
      </c>
      <c r="W1224" s="1" t="str">
        <f>_xlfn.IFS(Table1[[#This Row],[Price_USD]]&gt;80000,"Luxury", Table1[[#This Row],[Price_USD]]&gt;40000,"Premium",Table1[[#This Row],[Price_USD]]&lt;40000,"Budget")</f>
        <v>Premium</v>
      </c>
    </row>
    <row r="1225" spans="3:23" x14ac:dyDescent="0.35">
      <c r="C1225">
        <v>1224</v>
      </c>
      <c r="D1225" t="s">
        <v>36</v>
      </c>
      <c r="E1225" t="s">
        <v>147</v>
      </c>
      <c r="F1225">
        <v>2017</v>
      </c>
      <c r="G1225" t="s">
        <v>251</v>
      </c>
      <c r="H1225">
        <v>104.3</v>
      </c>
      <c r="I1225">
        <v>517</v>
      </c>
      <c r="J1225" t="s">
        <v>275</v>
      </c>
      <c r="K1225">
        <v>8.5</v>
      </c>
      <c r="L1225" s="5">
        <v>79310.66</v>
      </c>
      <c r="M1225" t="s">
        <v>323</v>
      </c>
      <c r="N1225" t="s">
        <v>341</v>
      </c>
      <c r="O1225" s="1">
        <v>3</v>
      </c>
      <c r="P1225" s="1" t="str">
        <f>IFERROR(IF(ISNUMBER(Table1[[#This Row],[Safety_Rating2]]), REPT("★", Table1[[#This Row],[Safety_Rating2]]) &amp; REPT("☆", 5-Table1[[#This Row],[Safety_Rating2]]), "Unknown"), "Unknown")</f>
        <v>★★★★☆</v>
      </c>
      <c r="Q1225" s="1">
        <v>4</v>
      </c>
      <c r="R1225">
        <v>13117</v>
      </c>
      <c r="S1225">
        <v>5</v>
      </c>
      <c r="T1225" s="7">
        <f t="shared" si="19"/>
        <v>1040317927.22</v>
      </c>
      <c r="U1225" s="3">
        <f>Table1[[#This Row],[Range_km]]/Table1[[#This Row],[Battery_Capacity_kWh]]</f>
        <v>4.9568552253116014</v>
      </c>
      <c r="V1225" s="4">
        <f>Table1[[#This Row],[Price_USD]]/Table1[[#This Row],[Range_km]]</f>
        <v>153.40553191489363</v>
      </c>
      <c r="W1225" s="1" t="str">
        <f>_xlfn.IFS(Table1[[#This Row],[Price_USD]]&gt;80000,"Luxury", Table1[[#This Row],[Price_USD]]&gt;40000,"Premium",Table1[[#This Row],[Price_USD]]&lt;40000,"Budget")</f>
        <v>Premium</v>
      </c>
    </row>
    <row r="1226" spans="3:23" x14ac:dyDescent="0.35">
      <c r="C1226">
        <v>1225</v>
      </c>
      <c r="D1226" t="s">
        <v>24</v>
      </c>
      <c r="E1226" t="s">
        <v>77</v>
      </c>
      <c r="F1226">
        <v>2018</v>
      </c>
      <c r="G1226" t="s">
        <v>252</v>
      </c>
      <c r="H1226">
        <v>80.8</v>
      </c>
      <c r="I1226">
        <v>157</v>
      </c>
      <c r="J1226" t="s">
        <v>278</v>
      </c>
      <c r="K1226">
        <v>11</v>
      </c>
      <c r="L1226" s="5">
        <v>107484.66</v>
      </c>
      <c r="M1226" t="s">
        <v>319</v>
      </c>
      <c r="N1226" t="s">
        <v>370</v>
      </c>
      <c r="O1226" s="1">
        <v>3</v>
      </c>
      <c r="P1226" s="1" t="str">
        <f>IFERROR(IF(ISNUMBER(Table1[[#This Row],[Safety_Rating2]]), REPT("★", Table1[[#This Row],[Safety_Rating2]]) &amp; REPT("☆", 5-Table1[[#This Row],[Safety_Rating2]]), "Unknown"), "Unknown")</f>
        <v>Unknown</v>
      </c>
      <c r="Q1226" s="2" t="s">
        <v>376</v>
      </c>
      <c r="R1226">
        <v>12041</v>
      </c>
      <c r="S1226">
        <v>4</v>
      </c>
      <c r="T1226" s="7">
        <f t="shared" si="19"/>
        <v>1294222791.0599999</v>
      </c>
      <c r="U1226" s="3">
        <f>Table1[[#This Row],[Range_km]]/Table1[[#This Row],[Battery_Capacity_kWh]]</f>
        <v>1.9430693069306932</v>
      </c>
      <c r="V1226" s="4">
        <f>Table1[[#This Row],[Price_USD]]/Table1[[#This Row],[Range_km]]</f>
        <v>684.61566878980898</v>
      </c>
      <c r="W1226" s="1" t="str">
        <f>_xlfn.IFS(Table1[[#This Row],[Price_USD]]&gt;80000,"Luxury", Table1[[#This Row],[Price_USD]]&gt;40000,"Premium",Table1[[#This Row],[Price_USD]]&lt;40000,"Budget")</f>
        <v>Luxury</v>
      </c>
    </row>
    <row r="1227" spans="3:23" x14ac:dyDescent="0.35">
      <c r="C1227">
        <v>1226</v>
      </c>
      <c r="D1227" t="s">
        <v>60</v>
      </c>
      <c r="E1227" t="s">
        <v>177</v>
      </c>
      <c r="F1227">
        <v>2015</v>
      </c>
      <c r="G1227" t="s">
        <v>258</v>
      </c>
      <c r="H1227">
        <v>139.69999999999999</v>
      </c>
      <c r="I1227">
        <v>347</v>
      </c>
      <c r="J1227" t="s">
        <v>276</v>
      </c>
      <c r="K1227">
        <v>8.9</v>
      </c>
      <c r="L1227" s="5">
        <v>37885.51</v>
      </c>
      <c r="M1227" t="s">
        <v>325</v>
      </c>
      <c r="N1227" t="s">
        <v>347</v>
      </c>
      <c r="O1227" s="1">
        <v>1</v>
      </c>
      <c r="P1227" s="1" t="str">
        <f>IFERROR(IF(ISNUMBER(Table1[[#This Row],[Safety_Rating2]]), REPT("★", Table1[[#This Row],[Safety_Rating2]]) &amp; REPT("☆", 5-Table1[[#This Row],[Safety_Rating2]]), "Unknown"), "Unknown")</f>
        <v>Unknown</v>
      </c>
      <c r="Q1227" s="2" t="s">
        <v>376</v>
      </c>
      <c r="R1227">
        <v>9867</v>
      </c>
      <c r="S1227">
        <v>3</v>
      </c>
      <c r="T1227" s="7">
        <f t="shared" si="19"/>
        <v>373816327.17000002</v>
      </c>
      <c r="U1227" s="3">
        <f>Table1[[#This Row],[Range_km]]/Table1[[#This Row],[Battery_Capacity_kWh]]</f>
        <v>2.4838940586972087</v>
      </c>
      <c r="V1227" s="4">
        <f>Table1[[#This Row],[Price_USD]]/Table1[[#This Row],[Range_km]]</f>
        <v>109.18014409221902</v>
      </c>
      <c r="W1227" s="1" t="str">
        <f>_xlfn.IFS(Table1[[#This Row],[Price_USD]]&gt;80000,"Luxury", Table1[[#This Row],[Price_USD]]&gt;40000,"Premium",Table1[[#This Row],[Price_USD]]&lt;40000,"Budget")</f>
        <v>Budget</v>
      </c>
    </row>
    <row r="1228" spans="3:23" x14ac:dyDescent="0.35">
      <c r="C1228">
        <v>1227</v>
      </c>
      <c r="D1228" t="s">
        <v>65</v>
      </c>
      <c r="E1228" t="s">
        <v>162</v>
      </c>
      <c r="F1228">
        <v>2016</v>
      </c>
      <c r="G1228" t="s">
        <v>264</v>
      </c>
      <c r="H1228">
        <v>139.4</v>
      </c>
      <c r="I1228">
        <v>490</v>
      </c>
      <c r="J1228" t="s">
        <v>269</v>
      </c>
      <c r="K1228">
        <v>6.6</v>
      </c>
      <c r="L1228" s="5">
        <v>105305.58</v>
      </c>
      <c r="M1228" t="s">
        <v>306</v>
      </c>
      <c r="N1228" t="s">
        <v>373</v>
      </c>
      <c r="O1228" s="1">
        <v>0</v>
      </c>
      <c r="P1228" s="1" t="str">
        <f>IFERROR(IF(ISNUMBER(Table1[[#This Row],[Safety_Rating2]]), REPT("★", Table1[[#This Row],[Safety_Rating2]]) &amp; REPT("☆", 5-Table1[[#This Row],[Safety_Rating2]]), "Unknown"), "Unknown")</f>
        <v>★★★★★</v>
      </c>
      <c r="Q1228" s="1">
        <v>5</v>
      </c>
      <c r="R1228">
        <v>11333</v>
      </c>
      <c r="S1228">
        <v>4</v>
      </c>
      <c r="T1228" s="7">
        <f t="shared" si="19"/>
        <v>1193428138.1400001</v>
      </c>
      <c r="U1228" s="3">
        <f>Table1[[#This Row],[Range_km]]/Table1[[#This Row],[Battery_Capacity_kWh]]</f>
        <v>3.5150645624103301</v>
      </c>
      <c r="V1228" s="4">
        <f>Table1[[#This Row],[Price_USD]]/Table1[[#This Row],[Range_km]]</f>
        <v>214.90934693877551</v>
      </c>
      <c r="W1228" s="1" t="str">
        <f>_xlfn.IFS(Table1[[#This Row],[Price_USD]]&gt;80000,"Luxury", Table1[[#This Row],[Price_USD]]&gt;40000,"Premium",Table1[[#This Row],[Price_USD]]&lt;40000,"Budget")</f>
        <v>Luxury</v>
      </c>
    </row>
    <row r="1229" spans="3:23" x14ac:dyDescent="0.35">
      <c r="C1229">
        <v>1228</v>
      </c>
      <c r="D1229" t="s">
        <v>57</v>
      </c>
      <c r="E1229" t="s">
        <v>136</v>
      </c>
      <c r="F1229">
        <v>2023</v>
      </c>
      <c r="G1229" t="s">
        <v>264</v>
      </c>
      <c r="H1229">
        <v>70.8</v>
      </c>
      <c r="I1229">
        <v>564</v>
      </c>
      <c r="J1229" t="s">
        <v>275</v>
      </c>
      <c r="K1229">
        <v>7.4</v>
      </c>
      <c r="L1229" s="5">
        <v>52378.44</v>
      </c>
      <c r="M1229" t="s">
        <v>330</v>
      </c>
      <c r="N1229" t="s">
        <v>373</v>
      </c>
      <c r="O1229" s="1">
        <v>2</v>
      </c>
      <c r="P1229" s="1" t="str">
        <f>IFERROR(IF(ISNUMBER(Table1[[#This Row],[Safety_Rating2]]), REPT("★", Table1[[#This Row],[Safety_Rating2]]) &amp; REPT("☆", 5-Table1[[#This Row],[Safety_Rating2]]), "Unknown"), "Unknown")</f>
        <v>★★★★★</v>
      </c>
      <c r="Q1229" s="1">
        <v>5</v>
      </c>
      <c r="R1229">
        <v>11542</v>
      </c>
      <c r="S1229">
        <v>5</v>
      </c>
      <c r="T1229" s="7">
        <f t="shared" si="19"/>
        <v>604551954.48000002</v>
      </c>
      <c r="U1229" s="3">
        <f>Table1[[#This Row],[Range_km]]/Table1[[#This Row],[Battery_Capacity_kWh]]</f>
        <v>7.9661016949152543</v>
      </c>
      <c r="V1229" s="4">
        <f>Table1[[#This Row],[Price_USD]]/Table1[[#This Row],[Range_km]]</f>
        <v>92.869574468085105</v>
      </c>
      <c r="W1229" s="1" t="str">
        <f>_xlfn.IFS(Table1[[#This Row],[Price_USD]]&gt;80000,"Luxury", Table1[[#This Row],[Price_USD]]&gt;40000,"Premium",Table1[[#This Row],[Price_USD]]&lt;40000,"Budget")</f>
        <v>Premium</v>
      </c>
    </row>
    <row r="1230" spans="3:23" x14ac:dyDescent="0.35">
      <c r="C1230">
        <v>1229</v>
      </c>
      <c r="D1230" t="s">
        <v>33</v>
      </c>
      <c r="E1230" t="s">
        <v>88</v>
      </c>
      <c r="F1230">
        <v>2018</v>
      </c>
      <c r="G1230" t="s">
        <v>260</v>
      </c>
      <c r="H1230">
        <v>42</v>
      </c>
      <c r="I1230">
        <v>427</v>
      </c>
      <c r="J1230" t="s">
        <v>266</v>
      </c>
      <c r="K1230">
        <v>3.1</v>
      </c>
      <c r="L1230" s="5">
        <v>103913.83</v>
      </c>
      <c r="M1230" t="s">
        <v>320</v>
      </c>
      <c r="N1230" t="s">
        <v>360</v>
      </c>
      <c r="O1230" s="1">
        <v>0</v>
      </c>
      <c r="P1230" s="1" t="str">
        <f>IFERROR(IF(ISNUMBER(Table1[[#This Row],[Safety_Rating2]]), REPT("★", Table1[[#This Row],[Safety_Rating2]]) &amp; REPT("☆", 5-Table1[[#This Row],[Safety_Rating2]]), "Unknown"), "Unknown")</f>
        <v>★★★★★</v>
      </c>
      <c r="Q1230" s="1">
        <v>5</v>
      </c>
      <c r="R1230">
        <v>7276</v>
      </c>
      <c r="S1230">
        <v>4</v>
      </c>
      <c r="T1230" s="7">
        <f t="shared" si="19"/>
        <v>756077027.08000004</v>
      </c>
      <c r="U1230" s="3">
        <f>Table1[[#This Row],[Range_km]]/Table1[[#This Row],[Battery_Capacity_kWh]]</f>
        <v>10.166666666666666</v>
      </c>
      <c r="V1230" s="4">
        <f>Table1[[#This Row],[Price_USD]]/Table1[[#This Row],[Range_km]]</f>
        <v>243.35791569086652</v>
      </c>
      <c r="W1230" s="1" t="str">
        <f>_xlfn.IFS(Table1[[#This Row],[Price_USD]]&gt;80000,"Luxury", Table1[[#This Row],[Price_USD]]&gt;40000,"Premium",Table1[[#This Row],[Price_USD]]&lt;40000,"Budget")</f>
        <v>Luxury</v>
      </c>
    </row>
    <row r="1231" spans="3:23" x14ac:dyDescent="0.35">
      <c r="C1231">
        <v>1230</v>
      </c>
      <c r="D1231" t="s">
        <v>40</v>
      </c>
      <c r="E1231" t="s">
        <v>167</v>
      </c>
      <c r="F1231">
        <v>2018</v>
      </c>
      <c r="G1231" t="s">
        <v>253</v>
      </c>
      <c r="H1231">
        <v>75.5</v>
      </c>
      <c r="I1231">
        <v>359</v>
      </c>
      <c r="J1231" t="s">
        <v>279</v>
      </c>
      <c r="K1231">
        <v>11.7</v>
      </c>
      <c r="L1231" s="5">
        <v>86345.09</v>
      </c>
      <c r="M1231" t="s">
        <v>306</v>
      </c>
      <c r="N1231" t="s">
        <v>344</v>
      </c>
      <c r="O1231" s="1">
        <v>3</v>
      </c>
      <c r="P1231" s="1" t="str">
        <f>IFERROR(IF(ISNUMBER(Table1[[#This Row],[Safety_Rating2]]), REPT("★", Table1[[#This Row],[Safety_Rating2]]) &amp; REPT("☆", 5-Table1[[#This Row],[Safety_Rating2]]), "Unknown"), "Unknown")</f>
        <v>★★★★★</v>
      </c>
      <c r="Q1231" s="1">
        <v>5</v>
      </c>
      <c r="R1231">
        <v>16313</v>
      </c>
      <c r="S1231">
        <v>3</v>
      </c>
      <c r="T1231" s="7">
        <f t="shared" si="19"/>
        <v>1408547453.1699998</v>
      </c>
      <c r="U1231" s="3">
        <f>Table1[[#This Row],[Range_km]]/Table1[[#This Row],[Battery_Capacity_kWh]]</f>
        <v>4.7549668874172184</v>
      </c>
      <c r="V1231" s="4">
        <f>Table1[[#This Row],[Price_USD]]/Table1[[#This Row],[Range_km]]</f>
        <v>240.51557103064067</v>
      </c>
      <c r="W1231" s="1" t="str">
        <f>_xlfn.IFS(Table1[[#This Row],[Price_USD]]&gt;80000,"Luxury", Table1[[#This Row],[Price_USD]]&gt;40000,"Premium",Table1[[#This Row],[Price_USD]]&lt;40000,"Budget")</f>
        <v>Luxury</v>
      </c>
    </row>
    <row r="1232" spans="3:23" x14ac:dyDescent="0.35">
      <c r="C1232">
        <v>1231</v>
      </c>
      <c r="D1232" t="s">
        <v>23</v>
      </c>
      <c r="E1232" t="s">
        <v>109</v>
      </c>
      <c r="F1232">
        <v>2017</v>
      </c>
      <c r="G1232" t="s">
        <v>251</v>
      </c>
      <c r="H1232">
        <v>131</v>
      </c>
      <c r="I1232">
        <v>295</v>
      </c>
      <c r="J1232" t="s">
        <v>267</v>
      </c>
      <c r="K1232">
        <v>1.6</v>
      </c>
      <c r="L1232" s="5">
        <v>88967.06</v>
      </c>
      <c r="M1232" t="s">
        <v>327</v>
      </c>
      <c r="N1232" t="s">
        <v>365</v>
      </c>
      <c r="O1232" s="2" t="s">
        <v>376</v>
      </c>
      <c r="P1232" s="1" t="str">
        <f>IFERROR(IF(ISNUMBER(Table1[[#This Row],[Safety_Rating2]]), REPT("★", Table1[[#This Row],[Safety_Rating2]]) &amp; REPT("☆", 5-Table1[[#This Row],[Safety_Rating2]]), "Unknown"), "Unknown")</f>
        <v>★★★★★</v>
      </c>
      <c r="Q1232" s="1">
        <v>5</v>
      </c>
      <c r="R1232">
        <v>7283</v>
      </c>
      <c r="S1232">
        <v>5</v>
      </c>
      <c r="T1232" s="7">
        <f t="shared" si="19"/>
        <v>647947097.98000002</v>
      </c>
      <c r="U1232" s="3">
        <f>Table1[[#This Row],[Range_km]]/Table1[[#This Row],[Battery_Capacity_kWh]]</f>
        <v>2.2519083969465647</v>
      </c>
      <c r="V1232" s="4">
        <f>Table1[[#This Row],[Price_USD]]/Table1[[#This Row],[Range_km]]</f>
        <v>301.58325423728814</v>
      </c>
      <c r="W1232" s="1" t="str">
        <f>_xlfn.IFS(Table1[[#This Row],[Price_USD]]&gt;80000,"Luxury", Table1[[#This Row],[Price_USD]]&gt;40000,"Premium",Table1[[#This Row],[Price_USD]]&lt;40000,"Budget")</f>
        <v>Luxury</v>
      </c>
    </row>
    <row r="1233" spans="3:23" x14ac:dyDescent="0.35">
      <c r="C1233">
        <v>1232</v>
      </c>
      <c r="D1233" t="s">
        <v>33</v>
      </c>
      <c r="E1233" t="s">
        <v>86</v>
      </c>
      <c r="F1233">
        <v>2025</v>
      </c>
      <c r="G1233" t="s">
        <v>260</v>
      </c>
      <c r="H1233">
        <v>111.8</v>
      </c>
      <c r="I1233">
        <v>593</v>
      </c>
      <c r="J1233" t="s">
        <v>271</v>
      </c>
      <c r="K1233">
        <v>8.1999999999999993</v>
      </c>
      <c r="L1233" s="5">
        <v>131017.74</v>
      </c>
      <c r="M1233" t="s">
        <v>317</v>
      </c>
      <c r="N1233" t="s">
        <v>364</v>
      </c>
      <c r="O1233" s="1">
        <v>2</v>
      </c>
      <c r="P1233" s="1" t="str">
        <f>IFERROR(IF(ISNUMBER(Table1[[#This Row],[Safety_Rating2]]), REPT("★", Table1[[#This Row],[Safety_Rating2]]) &amp; REPT("☆", 5-Table1[[#This Row],[Safety_Rating2]]), "Unknown"), "Unknown")</f>
        <v>★★★★☆</v>
      </c>
      <c r="Q1233" s="1">
        <v>4</v>
      </c>
      <c r="R1233">
        <v>14503</v>
      </c>
      <c r="S1233">
        <v>4</v>
      </c>
      <c r="T1233" s="7">
        <f t="shared" si="19"/>
        <v>1900150283.22</v>
      </c>
      <c r="U1233" s="3">
        <f>Table1[[#This Row],[Range_km]]/Table1[[#This Row],[Battery_Capacity_kWh]]</f>
        <v>5.3041144901610018</v>
      </c>
      <c r="V1233" s="4">
        <f>Table1[[#This Row],[Price_USD]]/Table1[[#This Row],[Range_km]]</f>
        <v>220.94053962900506</v>
      </c>
      <c r="W1233" s="1" t="str">
        <f>_xlfn.IFS(Table1[[#This Row],[Price_USD]]&gt;80000,"Luxury", Table1[[#This Row],[Price_USD]]&gt;40000,"Premium",Table1[[#This Row],[Price_USD]]&lt;40000,"Budget")</f>
        <v>Luxury</v>
      </c>
    </row>
    <row r="1234" spans="3:23" x14ac:dyDescent="0.35">
      <c r="C1234">
        <v>1233</v>
      </c>
      <c r="D1234" t="s">
        <v>25</v>
      </c>
      <c r="E1234" t="s">
        <v>246</v>
      </c>
      <c r="F1234">
        <v>2018</v>
      </c>
      <c r="G1234" t="s">
        <v>252</v>
      </c>
      <c r="H1234">
        <v>147.69999999999999</v>
      </c>
      <c r="I1234">
        <v>178</v>
      </c>
      <c r="J1234" t="s">
        <v>265</v>
      </c>
      <c r="K1234">
        <v>11.5</v>
      </c>
      <c r="L1234" s="5">
        <v>140357.12</v>
      </c>
      <c r="M1234" t="s">
        <v>328</v>
      </c>
      <c r="N1234" t="s">
        <v>359</v>
      </c>
      <c r="O1234" s="1">
        <v>4</v>
      </c>
      <c r="P1234" s="1" t="str">
        <f>IFERROR(IF(ISNUMBER(Table1[[#This Row],[Safety_Rating2]]), REPT("★", Table1[[#This Row],[Safety_Rating2]]) &amp; REPT("☆", 5-Table1[[#This Row],[Safety_Rating2]]), "Unknown"), "Unknown")</f>
        <v>★★★★☆</v>
      </c>
      <c r="Q1234" s="1">
        <v>4</v>
      </c>
      <c r="R1234">
        <v>18357</v>
      </c>
      <c r="S1234">
        <v>5</v>
      </c>
      <c r="T1234" s="7">
        <f t="shared" si="19"/>
        <v>2576535651.8400002</v>
      </c>
      <c r="U1234" s="3">
        <f>Table1[[#This Row],[Range_km]]/Table1[[#This Row],[Battery_Capacity_kWh]]</f>
        <v>1.2051455653351388</v>
      </c>
      <c r="V1234" s="4">
        <f>Table1[[#This Row],[Price_USD]]/Table1[[#This Row],[Range_km]]</f>
        <v>788.52314606741572</v>
      </c>
      <c r="W1234" s="1" t="str">
        <f>_xlfn.IFS(Table1[[#This Row],[Price_USD]]&gt;80000,"Luxury", Table1[[#This Row],[Price_USD]]&gt;40000,"Premium",Table1[[#This Row],[Price_USD]]&lt;40000,"Budget")</f>
        <v>Luxury</v>
      </c>
    </row>
    <row r="1235" spans="3:23" x14ac:dyDescent="0.35">
      <c r="C1235">
        <v>1234</v>
      </c>
      <c r="D1235" t="s">
        <v>67</v>
      </c>
      <c r="E1235" t="s">
        <v>232</v>
      </c>
      <c r="F1235">
        <v>2025</v>
      </c>
      <c r="G1235" t="s">
        <v>257</v>
      </c>
      <c r="H1235">
        <v>102.1</v>
      </c>
      <c r="I1235">
        <v>194</v>
      </c>
      <c r="J1235" t="s">
        <v>276</v>
      </c>
      <c r="K1235">
        <v>8.9</v>
      </c>
      <c r="L1235" s="5">
        <v>72448.679999999993</v>
      </c>
      <c r="M1235" t="s">
        <v>334</v>
      </c>
      <c r="N1235" t="s">
        <v>352</v>
      </c>
      <c r="O1235" s="1">
        <v>4</v>
      </c>
      <c r="P1235" s="1" t="str">
        <f>IFERROR(IF(ISNUMBER(Table1[[#This Row],[Safety_Rating2]]), REPT("★", Table1[[#This Row],[Safety_Rating2]]) &amp; REPT("☆", 5-Table1[[#This Row],[Safety_Rating2]]), "Unknown"), "Unknown")</f>
        <v>★★★★☆</v>
      </c>
      <c r="Q1235" s="1">
        <v>4</v>
      </c>
      <c r="R1235">
        <v>1615</v>
      </c>
      <c r="S1235">
        <v>4</v>
      </c>
      <c r="T1235" s="7">
        <f t="shared" si="19"/>
        <v>117004618.19999999</v>
      </c>
      <c r="U1235" s="3">
        <f>Table1[[#This Row],[Range_km]]/Table1[[#This Row],[Battery_Capacity_kWh]]</f>
        <v>1.9000979431929481</v>
      </c>
      <c r="V1235" s="4">
        <f>Table1[[#This Row],[Price_USD]]/Table1[[#This Row],[Range_km]]</f>
        <v>373.44680412371133</v>
      </c>
      <c r="W1235" s="1" t="str">
        <f>_xlfn.IFS(Table1[[#This Row],[Price_USD]]&gt;80000,"Luxury", Table1[[#This Row],[Price_USD]]&gt;40000,"Premium",Table1[[#This Row],[Price_USD]]&lt;40000,"Budget")</f>
        <v>Premium</v>
      </c>
    </row>
    <row r="1236" spans="3:23" x14ac:dyDescent="0.35">
      <c r="C1236">
        <v>1235</v>
      </c>
      <c r="D1236" t="s">
        <v>32</v>
      </c>
      <c r="E1236" t="s">
        <v>245</v>
      </c>
      <c r="F1236">
        <v>2018</v>
      </c>
      <c r="G1236" t="s">
        <v>256</v>
      </c>
      <c r="H1236">
        <v>131.19999999999999</v>
      </c>
      <c r="I1236">
        <v>158</v>
      </c>
      <c r="J1236" t="s">
        <v>267</v>
      </c>
      <c r="K1236">
        <v>3.6</v>
      </c>
      <c r="L1236" s="5">
        <v>112040.9</v>
      </c>
      <c r="M1236" t="s">
        <v>321</v>
      </c>
      <c r="N1236" t="s">
        <v>358</v>
      </c>
      <c r="O1236" s="2" t="s">
        <v>376</v>
      </c>
      <c r="P1236" s="1" t="str">
        <f>IFERROR(IF(ISNUMBER(Table1[[#This Row],[Safety_Rating2]]), REPT("★", Table1[[#This Row],[Safety_Rating2]]) &amp; REPT("☆", 5-Table1[[#This Row],[Safety_Rating2]]), "Unknown"), "Unknown")</f>
        <v>★★★★☆</v>
      </c>
      <c r="Q1236" s="1">
        <v>4</v>
      </c>
      <c r="R1236">
        <v>7507</v>
      </c>
      <c r="S1236">
        <v>5</v>
      </c>
      <c r="T1236" s="7">
        <f t="shared" si="19"/>
        <v>841091036.29999995</v>
      </c>
      <c r="U1236" s="3">
        <f>Table1[[#This Row],[Range_km]]/Table1[[#This Row],[Battery_Capacity_kWh]]</f>
        <v>1.2042682926829269</v>
      </c>
      <c r="V1236" s="4">
        <f>Table1[[#This Row],[Price_USD]]/Table1[[#This Row],[Range_km]]</f>
        <v>709.1196202531645</v>
      </c>
      <c r="W1236" s="1" t="str">
        <f>_xlfn.IFS(Table1[[#This Row],[Price_USD]]&gt;80000,"Luxury", Table1[[#This Row],[Price_USD]]&gt;40000,"Premium",Table1[[#This Row],[Price_USD]]&lt;40000,"Budget")</f>
        <v>Luxury</v>
      </c>
    </row>
    <row r="1237" spans="3:23" x14ac:dyDescent="0.35">
      <c r="C1237">
        <v>1236</v>
      </c>
      <c r="D1237" t="s">
        <v>61</v>
      </c>
      <c r="E1237" t="s">
        <v>146</v>
      </c>
      <c r="F1237">
        <v>2025</v>
      </c>
      <c r="G1237" t="s">
        <v>254</v>
      </c>
      <c r="H1237">
        <v>62.1</v>
      </c>
      <c r="I1237">
        <v>106</v>
      </c>
      <c r="J1237" t="s">
        <v>280</v>
      </c>
      <c r="K1237">
        <v>3</v>
      </c>
      <c r="L1237" s="5">
        <v>76244.009999999995</v>
      </c>
      <c r="M1237" t="s">
        <v>329</v>
      </c>
      <c r="N1237" t="s">
        <v>344</v>
      </c>
      <c r="O1237" s="1">
        <v>2</v>
      </c>
      <c r="P1237" s="1" t="str">
        <f>IFERROR(IF(ISNUMBER(Table1[[#This Row],[Safety_Rating2]]), REPT("★", Table1[[#This Row],[Safety_Rating2]]) &amp; REPT("☆", 5-Table1[[#This Row],[Safety_Rating2]]), "Unknown"), "Unknown")</f>
        <v>★★★★★</v>
      </c>
      <c r="Q1237" s="1">
        <v>5</v>
      </c>
      <c r="R1237">
        <v>15516</v>
      </c>
      <c r="S1237">
        <v>5</v>
      </c>
      <c r="T1237" s="7">
        <f t="shared" si="19"/>
        <v>1183002059.1599998</v>
      </c>
      <c r="U1237" s="3">
        <f>Table1[[#This Row],[Range_km]]/Table1[[#This Row],[Battery_Capacity_kWh]]</f>
        <v>1.7069243156199678</v>
      </c>
      <c r="V1237" s="4">
        <f>Table1[[#This Row],[Price_USD]]/Table1[[#This Row],[Range_km]]</f>
        <v>719.2831132075471</v>
      </c>
      <c r="W1237" s="1" t="str">
        <f>_xlfn.IFS(Table1[[#This Row],[Price_USD]]&gt;80000,"Luxury", Table1[[#This Row],[Price_USD]]&gt;40000,"Premium",Table1[[#This Row],[Price_USD]]&lt;40000,"Budget")</f>
        <v>Premium</v>
      </c>
    </row>
    <row r="1238" spans="3:23" x14ac:dyDescent="0.35">
      <c r="C1238">
        <v>1237</v>
      </c>
      <c r="D1238" t="s">
        <v>52</v>
      </c>
      <c r="E1238" t="s">
        <v>191</v>
      </c>
      <c r="F1238">
        <v>2016</v>
      </c>
      <c r="G1238" t="s">
        <v>261</v>
      </c>
      <c r="H1238">
        <v>115</v>
      </c>
      <c r="I1238">
        <v>504</v>
      </c>
      <c r="J1238" t="s">
        <v>271</v>
      </c>
      <c r="K1238">
        <v>1</v>
      </c>
      <c r="L1238" s="5">
        <v>68210.45</v>
      </c>
      <c r="M1238" t="s">
        <v>290</v>
      </c>
      <c r="N1238" t="s">
        <v>348</v>
      </c>
      <c r="O1238" s="1">
        <v>5</v>
      </c>
      <c r="P1238" s="1" t="str">
        <f>IFERROR(IF(ISNUMBER(Table1[[#This Row],[Safety_Rating2]]), REPT("★", Table1[[#This Row],[Safety_Rating2]]) &amp; REPT("☆", 5-Table1[[#This Row],[Safety_Rating2]]), "Unknown"), "Unknown")</f>
        <v>★★★★☆</v>
      </c>
      <c r="Q1238" s="1">
        <v>4</v>
      </c>
      <c r="R1238">
        <v>8770</v>
      </c>
      <c r="S1238">
        <v>3</v>
      </c>
      <c r="T1238" s="7">
        <f t="shared" si="19"/>
        <v>598205646.5</v>
      </c>
      <c r="U1238" s="3">
        <f>Table1[[#This Row],[Range_km]]/Table1[[#This Row],[Battery_Capacity_kWh]]</f>
        <v>4.3826086956521735</v>
      </c>
      <c r="V1238" s="4">
        <f>Table1[[#This Row],[Price_USD]]/Table1[[#This Row],[Range_km]]</f>
        <v>135.33819444444444</v>
      </c>
      <c r="W1238" s="1" t="str">
        <f>_xlfn.IFS(Table1[[#This Row],[Price_USD]]&gt;80000,"Luxury", Table1[[#This Row],[Price_USD]]&gt;40000,"Premium",Table1[[#This Row],[Price_USD]]&lt;40000,"Budget")</f>
        <v>Premium</v>
      </c>
    </row>
    <row r="1239" spans="3:23" x14ac:dyDescent="0.35">
      <c r="C1239">
        <v>1238</v>
      </c>
      <c r="D1239" t="s">
        <v>19</v>
      </c>
      <c r="E1239" t="s">
        <v>221</v>
      </c>
      <c r="F1239">
        <v>2025</v>
      </c>
      <c r="G1239" t="s">
        <v>261</v>
      </c>
      <c r="H1239">
        <v>62.9</v>
      </c>
      <c r="I1239">
        <v>239</v>
      </c>
      <c r="J1239" t="s">
        <v>275</v>
      </c>
      <c r="K1239">
        <v>7.1</v>
      </c>
      <c r="L1239" s="5">
        <v>110463.03</v>
      </c>
      <c r="M1239" t="s">
        <v>290</v>
      </c>
      <c r="N1239" t="s">
        <v>352</v>
      </c>
      <c r="O1239" s="1">
        <v>1</v>
      </c>
      <c r="P1239" s="1" t="str">
        <f>IFERROR(IF(ISNUMBER(Table1[[#This Row],[Safety_Rating2]]), REPT("★", Table1[[#This Row],[Safety_Rating2]]) &amp; REPT("☆", 5-Table1[[#This Row],[Safety_Rating2]]), "Unknown"), "Unknown")</f>
        <v>★★★★☆</v>
      </c>
      <c r="Q1239" s="1">
        <v>4</v>
      </c>
      <c r="R1239">
        <v>11722</v>
      </c>
      <c r="S1239">
        <v>3</v>
      </c>
      <c r="T1239" s="7">
        <f t="shared" si="19"/>
        <v>1294847637.6600001</v>
      </c>
      <c r="U1239" s="3">
        <f>Table1[[#This Row],[Range_km]]/Table1[[#This Row],[Battery_Capacity_kWh]]</f>
        <v>3.7996820349761529</v>
      </c>
      <c r="V1239" s="4">
        <f>Table1[[#This Row],[Price_USD]]/Table1[[#This Row],[Range_km]]</f>
        <v>462.188410041841</v>
      </c>
      <c r="W1239" s="1" t="str">
        <f>_xlfn.IFS(Table1[[#This Row],[Price_USD]]&gt;80000,"Luxury", Table1[[#This Row],[Price_USD]]&gt;40000,"Premium",Table1[[#This Row],[Price_USD]]&lt;40000,"Budget")</f>
        <v>Luxury</v>
      </c>
    </row>
    <row r="1240" spans="3:23" x14ac:dyDescent="0.35">
      <c r="C1240">
        <v>1239</v>
      </c>
      <c r="D1240" t="s">
        <v>28</v>
      </c>
      <c r="E1240" t="s">
        <v>222</v>
      </c>
      <c r="F1240">
        <v>2015</v>
      </c>
      <c r="G1240" t="s">
        <v>264</v>
      </c>
      <c r="H1240">
        <v>37.799999999999997</v>
      </c>
      <c r="I1240">
        <v>229</v>
      </c>
      <c r="J1240" t="s">
        <v>276</v>
      </c>
      <c r="K1240">
        <v>5.5</v>
      </c>
      <c r="L1240" s="5">
        <v>48995.49</v>
      </c>
      <c r="M1240" t="s">
        <v>282</v>
      </c>
      <c r="N1240" t="s">
        <v>348</v>
      </c>
      <c r="O1240" s="1">
        <v>5</v>
      </c>
      <c r="P1240" s="1" t="str">
        <f>IFERROR(IF(ISNUMBER(Table1[[#This Row],[Safety_Rating2]]), REPT("★", Table1[[#This Row],[Safety_Rating2]]) &amp; REPT("☆", 5-Table1[[#This Row],[Safety_Rating2]]), "Unknown"), "Unknown")</f>
        <v>★★★★★</v>
      </c>
      <c r="Q1240" s="1">
        <v>5</v>
      </c>
      <c r="R1240">
        <v>2942</v>
      </c>
      <c r="S1240">
        <v>3</v>
      </c>
      <c r="T1240" s="7">
        <f t="shared" si="19"/>
        <v>144144731.57999998</v>
      </c>
      <c r="U1240" s="3">
        <f>Table1[[#This Row],[Range_km]]/Table1[[#This Row],[Battery_Capacity_kWh]]</f>
        <v>6.0582010582010586</v>
      </c>
      <c r="V1240" s="4">
        <f>Table1[[#This Row],[Price_USD]]/Table1[[#This Row],[Range_km]]</f>
        <v>213.95410480349344</v>
      </c>
      <c r="W1240" s="1" t="str">
        <f>_xlfn.IFS(Table1[[#This Row],[Price_USD]]&gt;80000,"Luxury", Table1[[#This Row],[Price_USD]]&gt;40000,"Premium",Table1[[#This Row],[Price_USD]]&lt;40000,"Budget")</f>
        <v>Premium</v>
      </c>
    </row>
    <row r="1241" spans="3:23" x14ac:dyDescent="0.35">
      <c r="C1241">
        <v>1240</v>
      </c>
      <c r="D1241" t="s">
        <v>61</v>
      </c>
      <c r="E1241" t="s">
        <v>146</v>
      </c>
      <c r="F1241">
        <v>2018</v>
      </c>
      <c r="G1241" t="s">
        <v>259</v>
      </c>
      <c r="H1241">
        <v>51.7</v>
      </c>
      <c r="I1241">
        <v>466</v>
      </c>
      <c r="J1241" t="s">
        <v>274</v>
      </c>
      <c r="K1241">
        <v>10.9</v>
      </c>
      <c r="L1241" s="5">
        <v>104436.5</v>
      </c>
      <c r="M1241" t="s">
        <v>284</v>
      </c>
      <c r="N1241" t="s">
        <v>351</v>
      </c>
      <c r="O1241" s="1">
        <v>3</v>
      </c>
      <c r="P1241" s="1" t="str">
        <f>IFERROR(IF(ISNUMBER(Table1[[#This Row],[Safety_Rating2]]), REPT("★", Table1[[#This Row],[Safety_Rating2]]) &amp; REPT("☆", 5-Table1[[#This Row],[Safety_Rating2]]), "Unknown"), "Unknown")</f>
        <v>★★★★★</v>
      </c>
      <c r="Q1241" s="1">
        <v>5</v>
      </c>
      <c r="R1241">
        <v>15550</v>
      </c>
      <c r="S1241">
        <v>3</v>
      </c>
      <c r="T1241" s="7">
        <f t="shared" si="19"/>
        <v>1623987575</v>
      </c>
      <c r="U1241" s="3">
        <f>Table1[[#This Row],[Range_km]]/Table1[[#This Row],[Battery_Capacity_kWh]]</f>
        <v>9.0135396518375241</v>
      </c>
      <c r="V1241" s="4">
        <f>Table1[[#This Row],[Price_USD]]/Table1[[#This Row],[Range_km]]</f>
        <v>224.112660944206</v>
      </c>
      <c r="W1241" s="1" t="str">
        <f>_xlfn.IFS(Table1[[#This Row],[Price_USD]]&gt;80000,"Luxury", Table1[[#This Row],[Price_USD]]&gt;40000,"Premium",Table1[[#This Row],[Price_USD]]&lt;40000,"Budget")</f>
        <v>Luxury</v>
      </c>
    </row>
    <row r="1242" spans="3:23" x14ac:dyDescent="0.35">
      <c r="C1242">
        <v>1241</v>
      </c>
      <c r="D1242" t="s">
        <v>19</v>
      </c>
      <c r="E1242" t="s">
        <v>126</v>
      </c>
      <c r="F1242">
        <v>2021</v>
      </c>
      <c r="G1242" t="s">
        <v>262</v>
      </c>
      <c r="H1242">
        <v>136.1</v>
      </c>
      <c r="I1242">
        <v>218</v>
      </c>
      <c r="J1242" t="s">
        <v>280</v>
      </c>
      <c r="K1242">
        <v>9.6999999999999993</v>
      </c>
      <c r="L1242" s="5">
        <v>148210.79999999999</v>
      </c>
      <c r="M1242" t="s">
        <v>325</v>
      </c>
      <c r="N1242" t="s">
        <v>362</v>
      </c>
      <c r="O1242" s="1">
        <v>3</v>
      </c>
      <c r="P1242" s="1" t="str">
        <f>IFERROR(IF(ISNUMBER(Table1[[#This Row],[Safety_Rating2]]), REPT("★", Table1[[#This Row],[Safety_Rating2]]) &amp; REPT("☆", 5-Table1[[#This Row],[Safety_Rating2]]), "Unknown"), "Unknown")</f>
        <v>Unknown</v>
      </c>
      <c r="Q1242" s="2" t="s">
        <v>376</v>
      </c>
      <c r="R1242">
        <v>11112</v>
      </c>
      <c r="S1242">
        <v>5</v>
      </c>
      <c r="T1242" s="7">
        <f t="shared" si="19"/>
        <v>1646918409.5999999</v>
      </c>
      <c r="U1242" s="3">
        <f>Table1[[#This Row],[Range_km]]/Table1[[#This Row],[Battery_Capacity_kWh]]</f>
        <v>1.6017634092578987</v>
      </c>
      <c r="V1242" s="4">
        <f>Table1[[#This Row],[Price_USD]]/Table1[[#This Row],[Range_km]]</f>
        <v>679.86605504587146</v>
      </c>
      <c r="W1242" s="1" t="str">
        <f>_xlfn.IFS(Table1[[#This Row],[Price_USD]]&gt;80000,"Luxury", Table1[[#This Row],[Price_USD]]&gt;40000,"Premium",Table1[[#This Row],[Price_USD]]&lt;40000,"Budget")</f>
        <v>Luxury</v>
      </c>
    </row>
    <row r="1243" spans="3:23" x14ac:dyDescent="0.35">
      <c r="C1243">
        <v>1242</v>
      </c>
      <c r="D1243" t="s">
        <v>65</v>
      </c>
      <c r="E1243" t="s">
        <v>162</v>
      </c>
      <c r="F1243">
        <v>2023</v>
      </c>
      <c r="G1243" t="s">
        <v>259</v>
      </c>
      <c r="H1243">
        <v>81.8</v>
      </c>
      <c r="I1243">
        <v>378</v>
      </c>
      <c r="J1243" t="s">
        <v>274</v>
      </c>
      <c r="K1243">
        <v>4.5999999999999996</v>
      </c>
      <c r="L1243" s="5">
        <v>130879.21</v>
      </c>
      <c r="M1243" t="s">
        <v>318</v>
      </c>
      <c r="N1243" t="s">
        <v>368</v>
      </c>
      <c r="O1243" s="1">
        <v>5</v>
      </c>
      <c r="P1243" s="1" t="str">
        <f>IFERROR(IF(ISNUMBER(Table1[[#This Row],[Safety_Rating2]]), REPT("★", Table1[[#This Row],[Safety_Rating2]]) &amp; REPT("☆", 5-Table1[[#This Row],[Safety_Rating2]]), "Unknown"), "Unknown")</f>
        <v>★★★★★</v>
      </c>
      <c r="Q1243" s="1">
        <v>5</v>
      </c>
      <c r="R1243">
        <v>3004</v>
      </c>
      <c r="S1243">
        <v>5</v>
      </c>
      <c r="T1243" s="7">
        <f t="shared" si="19"/>
        <v>393161146.84000003</v>
      </c>
      <c r="U1243" s="3">
        <f>Table1[[#This Row],[Range_km]]/Table1[[#This Row],[Battery_Capacity_kWh]]</f>
        <v>4.6210268948655262</v>
      </c>
      <c r="V1243" s="4">
        <f>Table1[[#This Row],[Price_USD]]/Table1[[#This Row],[Range_km]]</f>
        <v>346.2412962962963</v>
      </c>
      <c r="W1243" s="1" t="str">
        <f>_xlfn.IFS(Table1[[#This Row],[Price_USD]]&gt;80000,"Luxury", Table1[[#This Row],[Price_USD]]&gt;40000,"Premium",Table1[[#This Row],[Price_USD]]&lt;40000,"Budget")</f>
        <v>Luxury</v>
      </c>
    </row>
    <row r="1244" spans="3:23" x14ac:dyDescent="0.35">
      <c r="C1244">
        <v>1243</v>
      </c>
      <c r="D1244" t="s">
        <v>54</v>
      </c>
      <c r="E1244" t="s">
        <v>213</v>
      </c>
      <c r="F1244">
        <v>2020</v>
      </c>
      <c r="G1244" t="s">
        <v>263</v>
      </c>
      <c r="H1244">
        <v>44.5</v>
      </c>
      <c r="I1244">
        <v>588</v>
      </c>
      <c r="J1244" t="s">
        <v>270</v>
      </c>
      <c r="K1244">
        <v>2.6</v>
      </c>
      <c r="L1244" s="5">
        <v>44962.71</v>
      </c>
      <c r="M1244" t="s">
        <v>319</v>
      </c>
      <c r="N1244" t="s">
        <v>337</v>
      </c>
      <c r="O1244" s="2" t="s">
        <v>376</v>
      </c>
      <c r="P1244" s="1" t="str">
        <f>IFERROR(IF(ISNUMBER(Table1[[#This Row],[Safety_Rating2]]), REPT("★", Table1[[#This Row],[Safety_Rating2]]) &amp; REPT("☆", 5-Table1[[#This Row],[Safety_Rating2]]), "Unknown"), "Unknown")</f>
        <v>★★★★☆</v>
      </c>
      <c r="Q1244" s="1">
        <v>4</v>
      </c>
      <c r="R1244">
        <v>15934</v>
      </c>
      <c r="S1244">
        <v>4</v>
      </c>
      <c r="T1244" s="7">
        <f t="shared" si="19"/>
        <v>716435821.13999999</v>
      </c>
      <c r="U1244" s="3">
        <f>Table1[[#This Row],[Range_km]]/Table1[[#This Row],[Battery_Capacity_kWh]]</f>
        <v>13.213483146067416</v>
      </c>
      <c r="V1244" s="4">
        <f>Table1[[#This Row],[Price_USD]]/Table1[[#This Row],[Range_km]]</f>
        <v>76.467193877551026</v>
      </c>
      <c r="W1244" s="1" t="str">
        <f>_xlfn.IFS(Table1[[#This Row],[Price_USD]]&gt;80000,"Luxury", Table1[[#This Row],[Price_USD]]&gt;40000,"Premium",Table1[[#This Row],[Price_USD]]&lt;40000,"Budget")</f>
        <v>Premium</v>
      </c>
    </row>
    <row r="1245" spans="3:23" x14ac:dyDescent="0.35">
      <c r="C1245">
        <v>1244</v>
      </c>
      <c r="D1245" t="s">
        <v>38</v>
      </c>
      <c r="E1245" t="s">
        <v>96</v>
      </c>
      <c r="F1245">
        <v>2024</v>
      </c>
      <c r="G1245" t="s">
        <v>257</v>
      </c>
      <c r="H1245">
        <v>79.3</v>
      </c>
      <c r="I1245">
        <v>571</v>
      </c>
      <c r="J1245" t="s">
        <v>273</v>
      </c>
      <c r="K1245">
        <v>6</v>
      </c>
      <c r="L1245" s="5">
        <v>115315.97</v>
      </c>
      <c r="M1245" t="s">
        <v>282</v>
      </c>
      <c r="N1245" t="s">
        <v>362</v>
      </c>
      <c r="O1245" s="1">
        <v>4</v>
      </c>
      <c r="P1245" s="1" t="str">
        <f>IFERROR(IF(ISNUMBER(Table1[[#This Row],[Safety_Rating2]]), REPT("★", Table1[[#This Row],[Safety_Rating2]]) &amp; REPT("☆", 5-Table1[[#This Row],[Safety_Rating2]]), "Unknown"), "Unknown")</f>
        <v>★★★★★</v>
      </c>
      <c r="Q1245" s="1">
        <v>5</v>
      </c>
      <c r="R1245">
        <v>14262</v>
      </c>
      <c r="S1245">
        <v>4</v>
      </c>
      <c r="T1245" s="7">
        <f t="shared" si="19"/>
        <v>1644636364.1400001</v>
      </c>
      <c r="U1245" s="3">
        <f>Table1[[#This Row],[Range_km]]/Table1[[#This Row],[Battery_Capacity_kWh]]</f>
        <v>7.2005044136191678</v>
      </c>
      <c r="V1245" s="4">
        <f>Table1[[#This Row],[Price_USD]]/Table1[[#This Row],[Range_km]]</f>
        <v>201.9544133099825</v>
      </c>
      <c r="W1245" s="1" t="str">
        <f>_xlfn.IFS(Table1[[#This Row],[Price_USD]]&gt;80000,"Luxury", Table1[[#This Row],[Price_USD]]&gt;40000,"Premium",Table1[[#This Row],[Price_USD]]&lt;40000,"Budget")</f>
        <v>Luxury</v>
      </c>
    </row>
    <row r="1246" spans="3:23" x14ac:dyDescent="0.35">
      <c r="C1246">
        <v>1245</v>
      </c>
      <c r="D1246" t="s">
        <v>20</v>
      </c>
      <c r="E1246" t="s">
        <v>73</v>
      </c>
      <c r="F1246">
        <v>2024</v>
      </c>
      <c r="G1246" t="s">
        <v>262</v>
      </c>
      <c r="H1246">
        <v>97.1</v>
      </c>
      <c r="I1246">
        <v>572</v>
      </c>
      <c r="J1246" t="s">
        <v>273</v>
      </c>
      <c r="K1246">
        <v>10.7</v>
      </c>
      <c r="L1246" s="5">
        <v>40683.230000000003</v>
      </c>
      <c r="M1246" t="s">
        <v>331</v>
      </c>
      <c r="N1246" t="s">
        <v>343</v>
      </c>
      <c r="O1246" s="1">
        <v>2</v>
      </c>
      <c r="P1246" s="1" t="str">
        <f>IFERROR(IF(ISNUMBER(Table1[[#This Row],[Safety_Rating2]]), REPT("★", Table1[[#This Row],[Safety_Rating2]]) &amp; REPT("☆", 5-Table1[[#This Row],[Safety_Rating2]]), "Unknown"), "Unknown")</f>
        <v>★★★★☆</v>
      </c>
      <c r="Q1246" s="1">
        <v>4</v>
      </c>
      <c r="R1246">
        <v>10833</v>
      </c>
      <c r="S1246">
        <v>3</v>
      </c>
      <c r="T1246" s="7">
        <f t="shared" si="19"/>
        <v>440721430.59000003</v>
      </c>
      <c r="U1246" s="3">
        <f>Table1[[#This Row],[Range_km]]/Table1[[#This Row],[Battery_Capacity_kWh]]</f>
        <v>5.8908341915550979</v>
      </c>
      <c r="V1246" s="4">
        <f>Table1[[#This Row],[Price_USD]]/Table1[[#This Row],[Range_km]]</f>
        <v>71.124527972027977</v>
      </c>
      <c r="W1246" s="1" t="str">
        <f>_xlfn.IFS(Table1[[#This Row],[Price_USD]]&gt;80000,"Luxury", Table1[[#This Row],[Price_USD]]&gt;40000,"Premium",Table1[[#This Row],[Price_USD]]&lt;40000,"Budget")</f>
        <v>Premium</v>
      </c>
    </row>
    <row r="1247" spans="3:23" x14ac:dyDescent="0.35">
      <c r="C1247">
        <v>1246</v>
      </c>
      <c r="D1247" t="s">
        <v>43</v>
      </c>
      <c r="E1247" t="s">
        <v>103</v>
      </c>
      <c r="F1247">
        <v>2018</v>
      </c>
      <c r="G1247" t="s">
        <v>261</v>
      </c>
      <c r="H1247">
        <v>60.9</v>
      </c>
      <c r="I1247">
        <v>212</v>
      </c>
      <c r="J1247" t="s">
        <v>271</v>
      </c>
      <c r="K1247">
        <v>2.8</v>
      </c>
      <c r="L1247" s="5">
        <v>100663.6</v>
      </c>
      <c r="M1247" t="s">
        <v>283</v>
      </c>
      <c r="N1247" t="s">
        <v>358</v>
      </c>
      <c r="O1247" s="1">
        <v>4</v>
      </c>
      <c r="P1247" s="1" t="str">
        <f>IFERROR(IF(ISNUMBER(Table1[[#This Row],[Safety_Rating2]]), REPT("★", Table1[[#This Row],[Safety_Rating2]]) &amp; REPT("☆", 5-Table1[[#This Row],[Safety_Rating2]]), "Unknown"), "Unknown")</f>
        <v>★★★☆☆</v>
      </c>
      <c r="Q1247" s="1">
        <v>3</v>
      </c>
      <c r="R1247">
        <v>3601</v>
      </c>
      <c r="S1247">
        <v>5</v>
      </c>
      <c r="T1247" s="7">
        <f t="shared" si="19"/>
        <v>362489623.60000002</v>
      </c>
      <c r="U1247" s="3">
        <f>Table1[[#This Row],[Range_km]]/Table1[[#This Row],[Battery_Capacity_kWh]]</f>
        <v>3.4811165845648606</v>
      </c>
      <c r="V1247" s="4">
        <f>Table1[[#This Row],[Price_USD]]/Table1[[#This Row],[Range_km]]</f>
        <v>474.82830188679247</v>
      </c>
      <c r="W1247" s="1" t="str">
        <f>_xlfn.IFS(Table1[[#This Row],[Price_USD]]&gt;80000,"Luxury", Table1[[#This Row],[Price_USD]]&gt;40000,"Premium",Table1[[#This Row],[Price_USD]]&lt;40000,"Budget")</f>
        <v>Luxury</v>
      </c>
    </row>
    <row r="1248" spans="3:23" x14ac:dyDescent="0.35">
      <c r="C1248">
        <v>1247</v>
      </c>
      <c r="D1248" t="s">
        <v>65</v>
      </c>
      <c r="E1248" t="s">
        <v>162</v>
      </c>
      <c r="F1248">
        <v>2020</v>
      </c>
      <c r="G1248" t="s">
        <v>260</v>
      </c>
      <c r="H1248">
        <v>94</v>
      </c>
      <c r="I1248">
        <v>294</v>
      </c>
      <c r="J1248" t="s">
        <v>268</v>
      </c>
      <c r="K1248">
        <v>4.2</v>
      </c>
      <c r="L1248" s="5">
        <v>35945.440000000002</v>
      </c>
      <c r="M1248" t="s">
        <v>310</v>
      </c>
      <c r="N1248" t="s">
        <v>366</v>
      </c>
      <c r="O1248" s="1">
        <v>0</v>
      </c>
      <c r="P1248" s="1" t="str">
        <f>IFERROR(IF(ISNUMBER(Table1[[#This Row],[Safety_Rating2]]), REPT("★", Table1[[#This Row],[Safety_Rating2]]) &amp; REPT("☆", 5-Table1[[#This Row],[Safety_Rating2]]), "Unknown"), "Unknown")</f>
        <v>★★★☆☆</v>
      </c>
      <c r="Q1248" s="1">
        <v>3</v>
      </c>
      <c r="R1248">
        <v>17334</v>
      </c>
      <c r="S1248">
        <v>3</v>
      </c>
      <c r="T1248" s="7">
        <f t="shared" si="19"/>
        <v>623078256.96000004</v>
      </c>
      <c r="U1248" s="3">
        <f>Table1[[#This Row],[Range_km]]/Table1[[#This Row],[Battery_Capacity_kWh]]</f>
        <v>3.1276595744680851</v>
      </c>
      <c r="V1248" s="4">
        <f>Table1[[#This Row],[Price_USD]]/Table1[[#This Row],[Range_km]]</f>
        <v>122.26340136054422</v>
      </c>
      <c r="W1248" s="1" t="str">
        <f>_xlfn.IFS(Table1[[#This Row],[Price_USD]]&gt;80000,"Luxury", Table1[[#This Row],[Price_USD]]&gt;40000,"Premium",Table1[[#This Row],[Price_USD]]&lt;40000,"Budget")</f>
        <v>Budget</v>
      </c>
    </row>
    <row r="1249" spans="3:23" x14ac:dyDescent="0.35">
      <c r="C1249">
        <v>1248</v>
      </c>
      <c r="D1249" t="s">
        <v>22</v>
      </c>
      <c r="E1249" t="s">
        <v>180</v>
      </c>
      <c r="F1249">
        <v>2025</v>
      </c>
      <c r="G1249" t="s">
        <v>252</v>
      </c>
      <c r="H1249">
        <v>75.5</v>
      </c>
      <c r="I1249">
        <v>220</v>
      </c>
      <c r="J1249" t="s">
        <v>280</v>
      </c>
      <c r="K1249">
        <v>10.3</v>
      </c>
      <c r="L1249" s="5">
        <v>103689.78</v>
      </c>
      <c r="M1249" t="s">
        <v>320</v>
      </c>
      <c r="N1249" t="s">
        <v>355</v>
      </c>
      <c r="O1249" s="1">
        <v>4</v>
      </c>
      <c r="P1249" s="1" t="str">
        <f>IFERROR(IF(ISNUMBER(Table1[[#This Row],[Safety_Rating2]]), REPT("★", Table1[[#This Row],[Safety_Rating2]]) &amp; REPT("☆", 5-Table1[[#This Row],[Safety_Rating2]]), "Unknown"), "Unknown")</f>
        <v>★★★★☆</v>
      </c>
      <c r="Q1249" s="1">
        <v>4</v>
      </c>
      <c r="R1249">
        <v>9230</v>
      </c>
      <c r="S1249">
        <v>4</v>
      </c>
      <c r="T1249" s="7">
        <f t="shared" si="19"/>
        <v>957056669.39999998</v>
      </c>
      <c r="U1249" s="3">
        <f>Table1[[#This Row],[Range_km]]/Table1[[#This Row],[Battery_Capacity_kWh]]</f>
        <v>2.9139072847682117</v>
      </c>
      <c r="V1249" s="4">
        <f>Table1[[#This Row],[Price_USD]]/Table1[[#This Row],[Range_km]]</f>
        <v>471.31718181818184</v>
      </c>
      <c r="W1249" s="1" t="str">
        <f>_xlfn.IFS(Table1[[#This Row],[Price_USD]]&gt;80000,"Luxury", Table1[[#This Row],[Price_USD]]&gt;40000,"Premium",Table1[[#This Row],[Price_USD]]&lt;40000,"Budget")</f>
        <v>Luxury</v>
      </c>
    </row>
    <row r="1250" spans="3:23" x14ac:dyDescent="0.35">
      <c r="C1250">
        <v>1249</v>
      </c>
      <c r="D1250" t="s">
        <v>27</v>
      </c>
      <c r="E1250" t="s">
        <v>80</v>
      </c>
      <c r="F1250">
        <v>2018</v>
      </c>
      <c r="G1250" t="s">
        <v>263</v>
      </c>
      <c r="H1250">
        <v>146.4</v>
      </c>
      <c r="I1250">
        <v>485</v>
      </c>
      <c r="J1250" t="s">
        <v>278</v>
      </c>
      <c r="K1250">
        <v>10.6</v>
      </c>
      <c r="L1250" s="5">
        <v>143051.48000000001</v>
      </c>
      <c r="M1250" t="s">
        <v>315</v>
      </c>
      <c r="N1250" t="s">
        <v>363</v>
      </c>
      <c r="O1250" s="1">
        <v>2</v>
      </c>
      <c r="P1250" s="1" t="str">
        <f>IFERROR(IF(ISNUMBER(Table1[[#This Row],[Safety_Rating2]]), REPT("★", Table1[[#This Row],[Safety_Rating2]]) &amp; REPT("☆", 5-Table1[[#This Row],[Safety_Rating2]]), "Unknown"), "Unknown")</f>
        <v>★★★★☆</v>
      </c>
      <c r="Q1250" s="1">
        <v>4</v>
      </c>
      <c r="R1250">
        <v>3975</v>
      </c>
      <c r="S1250">
        <v>4</v>
      </c>
      <c r="T1250" s="7">
        <f t="shared" si="19"/>
        <v>568629633</v>
      </c>
      <c r="U1250" s="3">
        <f>Table1[[#This Row],[Range_km]]/Table1[[#This Row],[Battery_Capacity_kWh]]</f>
        <v>3.3128415300546448</v>
      </c>
      <c r="V1250" s="4">
        <f>Table1[[#This Row],[Price_USD]]/Table1[[#This Row],[Range_km]]</f>
        <v>294.95150515463922</v>
      </c>
      <c r="W1250" s="1" t="str">
        <f>_xlfn.IFS(Table1[[#This Row],[Price_USD]]&gt;80000,"Luxury", Table1[[#This Row],[Price_USD]]&gt;40000,"Premium",Table1[[#This Row],[Price_USD]]&lt;40000,"Budget")</f>
        <v>Luxury</v>
      </c>
    </row>
    <row r="1251" spans="3:23" x14ac:dyDescent="0.35">
      <c r="C1251">
        <v>1250</v>
      </c>
      <c r="D1251" t="s">
        <v>65</v>
      </c>
      <c r="E1251" t="s">
        <v>162</v>
      </c>
      <c r="F1251">
        <v>2024</v>
      </c>
      <c r="G1251" t="s">
        <v>252</v>
      </c>
      <c r="H1251">
        <v>117.9</v>
      </c>
      <c r="I1251">
        <v>224</v>
      </c>
      <c r="J1251" t="s">
        <v>278</v>
      </c>
      <c r="K1251">
        <v>3.7</v>
      </c>
      <c r="L1251" s="5">
        <v>84106.85</v>
      </c>
      <c r="M1251" t="s">
        <v>299</v>
      </c>
      <c r="N1251" t="s">
        <v>368</v>
      </c>
      <c r="O1251" s="1">
        <v>3</v>
      </c>
      <c r="P1251" s="1" t="str">
        <f>IFERROR(IF(ISNUMBER(Table1[[#This Row],[Safety_Rating2]]), REPT("★", Table1[[#This Row],[Safety_Rating2]]) &amp; REPT("☆", 5-Table1[[#This Row],[Safety_Rating2]]), "Unknown"), "Unknown")</f>
        <v>★★★★★</v>
      </c>
      <c r="Q1251" s="1">
        <v>5</v>
      </c>
      <c r="R1251">
        <v>18394</v>
      </c>
      <c r="S1251">
        <v>3</v>
      </c>
      <c r="T1251" s="7">
        <f t="shared" si="19"/>
        <v>1547061398.9000001</v>
      </c>
      <c r="U1251" s="3">
        <f>Table1[[#This Row],[Range_km]]/Table1[[#This Row],[Battery_Capacity_kWh]]</f>
        <v>1.8999151823579303</v>
      </c>
      <c r="V1251" s="4">
        <f>Table1[[#This Row],[Price_USD]]/Table1[[#This Row],[Range_km]]</f>
        <v>375.47700892857148</v>
      </c>
      <c r="W1251" s="1" t="str">
        <f>_xlfn.IFS(Table1[[#This Row],[Price_USD]]&gt;80000,"Luxury", Table1[[#This Row],[Price_USD]]&gt;40000,"Premium",Table1[[#This Row],[Price_USD]]&lt;40000,"Budget")</f>
        <v>Luxury</v>
      </c>
    </row>
    <row r="1252" spans="3:23" x14ac:dyDescent="0.35">
      <c r="C1252">
        <v>1251</v>
      </c>
      <c r="D1252" t="s">
        <v>44</v>
      </c>
      <c r="E1252" t="s">
        <v>115</v>
      </c>
      <c r="F1252">
        <v>2015</v>
      </c>
      <c r="G1252" t="s">
        <v>259</v>
      </c>
      <c r="H1252">
        <v>62.7</v>
      </c>
      <c r="I1252">
        <v>315</v>
      </c>
      <c r="J1252" t="s">
        <v>265</v>
      </c>
      <c r="K1252">
        <v>7.5</v>
      </c>
      <c r="L1252" s="5">
        <v>87243.36</v>
      </c>
      <c r="M1252" t="s">
        <v>318</v>
      </c>
      <c r="N1252" t="s">
        <v>368</v>
      </c>
      <c r="O1252" s="1">
        <v>4</v>
      </c>
      <c r="P1252" s="1" t="str">
        <f>IFERROR(IF(ISNUMBER(Table1[[#This Row],[Safety_Rating2]]), REPT("★", Table1[[#This Row],[Safety_Rating2]]) &amp; REPT("☆", 5-Table1[[#This Row],[Safety_Rating2]]), "Unknown"), "Unknown")</f>
        <v>★★★★★</v>
      </c>
      <c r="Q1252" s="1">
        <v>5</v>
      </c>
      <c r="R1252">
        <v>8834</v>
      </c>
      <c r="S1252">
        <v>3</v>
      </c>
      <c r="T1252" s="7">
        <f t="shared" si="19"/>
        <v>770707842.24000001</v>
      </c>
      <c r="U1252" s="3">
        <f>Table1[[#This Row],[Range_km]]/Table1[[#This Row],[Battery_Capacity_kWh]]</f>
        <v>5.0239234449760763</v>
      </c>
      <c r="V1252" s="4">
        <f>Table1[[#This Row],[Price_USD]]/Table1[[#This Row],[Range_km]]</f>
        <v>276.96304761904764</v>
      </c>
      <c r="W1252" s="1" t="str">
        <f>_xlfn.IFS(Table1[[#This Row],[Price_USD]]&gt;80000,"Luxury", Table1[[#This Row],[Price_USD]]&gt;40000,"Premium",Table1[[#This Row],[Price_USD]]&lt;40000,"Budget")</f>
        <v>Luxury</v>
      </c>
    </row>
    <row r="1253" spans="3:23" x14ac:dyDescent="0.35">
      <c r="C1253">
        <v>1252</v>
      </c>
      <c r="D1253" t="s">
        <v>32</v>
      </c>
      <c r="E1253" t="s">
        <v>121</v>
      </c>
      <c r="F1253">
        <v>2016</v>
      </c>
      <c r="G1253" t="s">
        <v>258</v>
      </c>
      <c r="H1253">
        <v>149.69999999999999</v>
      </c>
      <c r="I1253">
        <v>489</v>
      </c>
      <c r="J1253" t="s">
        <v>266</v>
      </c>
      <c r="K1253">
        <v>2</v>
      </c>
      <c r="L1253" s="5">
        <v>112952.63</v>
      </c>
      <c r="M1253" t="s">
        <v>287</v>
      </c>
      <c r="N1253" t="s">
        <v>372</v>
      </c>
      <c r="O1253" s="1">
        <v>3</v>
      </c>
      <c r="P1253" s="1" t="str">
        <f>IFERROR(IF(ISNUMBER(Table1[[#This Row],[Safety_Rating2]]), REPT("★", Table1[[#This Row],[Safety_Rating2]]) &amp; REPT("☆", 5-Table1[[#This Row],[Safety_Rating2]]), "Unknown"), "Unknown")</f>
        <v>★★★★★</v>
      </c>
      <c r="Q1253" s="1">
        <v>5</v>
      </c>
      <c r="R1253">
        <v>11394</v>
      </c>
      <c r="S1253">
        <v>3</v>
      </c>
      <c r="T1253" s="7">
        <f t="shared" si="19"/>
        <v>1286982266.22</v>
      </c>
      <c r="U1253" s="3">
        <f>Table1[[#This Row],[Range_km]]/Table1[[#This Row],[Battery_Capacity_kWh]]</f>
        <v>3.2665330661322649</v>
      </c>
      <c r="V1253" s="4">
        <f>Table1[[#This Row],[Price_USD]]/Table1[[#This Row],[Range_km]]</f>
        <v>230.98697341513292</v>
      </c>
      <c r="W1253" s="1" t="str">
        <f>_xlfn.IFS(Table1[[#This Row],[Price_USD]]&gt;80000,"Luxury", Table1[[#This Row],[Price_USD]]&gt;40000,"Premium",Table1[[#This Row],[Price_USD]]&lt;40000,"Budget")</f>
        <v>Luxury</v>
      </c>
    </row>
    <row r="1254" spans="3:23" x14ac:dyDescent="0.35">
      <c r="C1254">
        <v>1253</v>
      </c>
      <c r="D1254" t="s">
        <v>49</v>
      </c>
      <c r="E1254" t="s">
        <v>114</v>
      </c>
      <c r="F1254">
        <v>2020</v>
      </c>
      <c r="G1254" t="s">
        <v>261</v>
      </c>
      <c r="H1254">
        <v>81.400000000000006</v>
      </c>
      <c r="I1254">
        <v>399</v>
      </c>
      <c r="J1254" t="s">
        <v>265</v>
      </c>
      <c r="K1254">
        <v>10.4</v>
      </c>
      <c r="L1254" s="5">
        <v>45079.31</v>
      </c>
      <c r="M1254" t="s">
        <v>298</v>
      </c>
      <c r="N1254" t="s">
        <v>354</v>
      </c>
      <c r="O1254" s="2" t="s">
        <v>376</v>
      </c>
      <c r="P1254" s="1" t="str">
        <f>IFERROR(IF(ISNUMBER(Table1[[#This Row],[Safety_Rating2]]), REPT("★", Table1[[#This Row],[Safety_Rating2]]) &amp; REPT("☆", 5-Table1[[#This Row],[Safety_Rating2]]), "Unknown"), "Unknown")</f>
        <v>★★★★☆</v>
      </c>
      <c r="Q1254" s="1">
        <v>4</v>
      </c>
      <c r="R1254">
        <v>12501</v>
      </c>
      <c r="S1254">
        <v>3</v>
      </c>
      <c r="T1254" s="7">
        <f t="shared" si="19"/>
        <v>563536454.30999994</v>
      </c>
      <c r="U1254" s="3">
        <f>Table1[[#This Row],[Range_km]]/Table1[[#This Row],[Battery_Capacity_kWh]]</f>
        <v>4.9017199017199014</v>
      </c>
      <c r="V1254" s="4">
        <f>Table1[[#This Row],[Price_USD]]/Table1[[#This Row],[Range_km]]</f>
        <v>112.98072681704259</v>
      </c>
      <c r="W1254" s="1" t="str">
        <f>_xlfn.IFS(Table1[[#This Row],[Price_USD]]&gt;80000,"Luxury", Table1[[#This Row],[Price_USD]]&gt;40000,"Premium",Table1[[#This Row],[Price_USD]]&lt;40000,"Budget")</f>
        <v>Premium</v>
      </c>
    </row>
    <row r="1255" spans="3:23" x14ac:dyDescent="0.35">
      <c r="C1255">
        <v>1254</v>
      </c>
      <c r="D1255" t="s">
        <v>44</v>
      </c>
      <c r="E1255" t="s">
        <v>115</v>
      </c>
      <c r="F1255">
        <v>2024</v>
      </c>
      <c r="G1255" t="s">
        <v>258</v>
      </c>
      <c r="H1255">
        <v>127</v>
      </c>
      <c r="I1255">
        <v>172</v>
      </c>
      <c r="J1255" t="s">
        <v>279</v>
      </c>
      <c r="K1255">
        <v>1.7</v>
      </c>
      <c r="L1255" s="5">
        <v>123454.22</v>
      </c>
      <c r="M1255" t="s">
        <v>318</v>
      </c>
      <c r="N1255" t="s">
        <v>340</v>
      </c>
      <c r="O1255" s="1">
        <v>3</v>
      </c>
      <c r="P1255" s="1" t="str">
        <f>IFERROR(IF(ISNUMBER(Table1[[#This Row],[Safety_Rating2]]), REPT("★", Table1[[#This Row],[Safety_Rating2]]) &amp; REPT("☆", 5-Table1[[#This Row],[Safety_Rating2]]), "Unknown"), "Unknown")</f>
        <v>★★★★★</v>
      </c>
      <c r="Q1255" s="1">
        <v>5</v>
      </c>
      <c r="R1255">
        <v>12832</v>
      </c>
      <c r="S1255">
        <v>3</v>
      </c>
      <c r="T1255" s="7">
        <f t="shared" si="19"/>
        <v>1584164551.04</v>
      </c>
      <c r="U1255" s="3">
        <f>Table1[[#This Row],[Range_km]]/Table1[[#This Row],[Battery_Capacity_kWh]]</f>
        <v>1.3543307086614174</v>
      </c>
      <c r="V1255" s="4">
        <f>Table1[[#This Row],[Price_USD]]/Table1[[#This Row],[Range_km]]</f>
        <v>717.75709302325583</v>
      </c>
      <c r="W1255" s="1" t="str">
        <f>_xlfn.IFS(Table1[[#This Row],[Price_USD]]&gt;80000,"Luxury", Table1[[#This Row],[Price_USD]]&gt;40000,"Premium",Table1[[#This Row],[Price_USD]]&lt;40000,"Budget")</f>
        <v>Luxury</v>
      </c>
    </row>
    <row r="1256" spans="3:23" x14ac:dyDescent="0.35">
      <c r="C1256">
        <v>1255</v>
      </c>
      <c r="D1256" t="s">
        <v>68</v>
      </c>
      <c r="E1256" t="s">
        <v>214</v>
      </c>
      <c r="F1256">
        <v>2025</v>
      </c>
      <c r="G1256" t="s">
        <v>257</v>
      </c>
      <c r="H1256">
        <v>129.1</v>
      </c>
      <c r="I1256">
        <v>593</v>
      </c>
      <c r="J1256" t="s">
        <v>275</v>
      </c>
      <c r="K1256">
        <v>6.9</v>
      </c>
      <c r="L1256" s="5">
        <v>81629.289999999994</v>
      </c>
      <c r="M1256" t="s">
        <v>332</v>
      </c>
      <c r="N1256" t="s">
        <v>336</v>
      </c>
      <c r="O1256" s="1">
        <v>4</v>
      </c>
      <c r="P1256" s="1" t="str">
        <f>IFERROR(IF(ISNUMBER(Table1[[#This Row],[Safety_Rating2]]), REPT("★", Table1[[#This Row],[Safety_Rating2]]) &amp; REPT("☆", 5-Table1[[#This Row],[Safety_Rating2]]), "Unknown"), "Unknown")</f>
        <v>Unknown</v>
      </c>
      <c r="Q1256" s="2" t="s">
        <v>376</v>
      </c>
      <c r="R1256">
        <v>11812</v>
      </c>
      <c r="S1256">
        <v>5</v>
      </c>
      <c r="T1256" s="7">
        <f t="shared" si="19"/>
        <v>964205173.4799999</v>
      </c>
      <c r="U1256" s="3">
        <f>Table1[[#This Row],[Range_km]]/Table1[[#This Row],[Battery_Capacity_kWh]]</f>
        <v>4.593338497288924</v>
      </c>
      <c r="V1256" s="4">
        <f>Table1[[#This Row],[Price_USD]]/Table1[[#This Row],[Range_km]]</f>
        <v>137.6547892074199</v>
      </c>
      <c r="W1256" s="1" t="str">
        <f>_xlfn.IFS(Table1[[#This Row],[Price_USD]]&gt;80000,"Luxury", Table1[[#This Row],[Price_USD]]&gt;40000,"Premium",Table1[[#This Row],[Price_USD]]&lt;40000,"Budget")</f>
        <v>Luxury</v>
      </c>
    </row>
    <row r="1257" spans="3:23" x14ac:dyDescent="0.35">
      <c r="C1257">
        <v>1256</v>
      </c>
      <c r="D1257" t="s">
        <v>61</v>
      </c>
      <c r="E1257" t="s">
        <v>146</v>
      </c>
      <c r="F1257">
        <v>2019</v>
      </c>
      <c r="G1257" t="s">
        <v>250</v>
      </c>
      <c r="H1257">
        <v>62.5</v>
      </c>
      <c r="I1257">
        <v>298</v>
      </c>
      <c r="J1257" t="s">
        <v>268</v>
      </c>
      <c r="K1257">
        <v>1.5</v>
      </c>
      <c r="L1257" s="5">
        <v>56738.67</v>
      </c>
      <c r="M1257" t="s">
        <v>281</v>
      </c>
      <c r="N1257" t="s">
        <v>339</v>
      </c>
      <c r="O1257" s="1">
        <v>1</v>
      </c>
      <c r="P1257" s="1" t="str">
        <f>IFERROR(IF(ISNUMBER(Table1[[#This Row],[Safety_Rating2]]), REPT("★", Table1[[#This Row],[Safety_Rating2]]) &amp; REPT("☆", 5-Table1[[#This Row],[Safety_Rating2]]), "Unknown"), "Unknown")</f>
        <v>★★★★☆</v>
      </c>
      <c r="Q1257" s="1">
        <v>4</v>
      </c>
      <c r="R1257">
        <v>5163</v>
      </c>
      <c r="S1257">
        <v>5</v>
      </c>
      <c r="T1257" s="7">
        <f t="shared" si="19"/>
        <v>292941753.20999998</v>
      </c>
      <c r="U1257" s="3">
        <f>Table1[[#This Row],[Range_km]]/Table1[[#This Row],[Battery_Capacity_kWh]]</f>
        <v>4.7679999999999998</v>
      </c>
      <c r="V1257" s="4">
        <f>Table1[[#This Row],[Price_USD]]/Table1[[#This Row],[Range_km]]</f>
        <v>190.39822147651006</v>
      </c>
      <c r="W1257" s="1" t="str">
        <f>_xlfn.IFS(Table1[[#This Row],[Price_USD]]&gt;80000,"Luxury", Table1[[#This Row],[Price_USD]]&gt;40000,"Premium",Table1[[#This Row],[Price_USD]]&lt;40000,"Budget")</f>
        <v>Premium</v>
      </c>
    </row>
    <row r="1258" spans="3:23" x14ac:dyDescent="0.35">
      <c r="C1258">
        <v>1257</v>
      </c>
      <c r="D1258" t="s">
        <v>67</v>
      </c>
      <c r="E1258" t="s">
        <v>232</v>
      </c>
      <c r="F1258">
        <v>2015</v>
      </c>
      <c r="G1258" t="s">
        <v>251</v>
      </c>
      <c r="H1258">
        <v>52.3</v>
      </c>
      <c r="I1258">
        <v>258</v>
      </c>
      <c r="J1258" t="s">
        <v>266</v>
      </c>
      <c r="K1258">
        <v>3.9</v>
      </c>
      <c r="L1258" s="5">
        <v>61814.78</v>
      </c>
      <c r="M1258" t="s">
        <v>318</v>
      </c>
      <c r="N1258" t="s">
        <v>349</v>
      </c>
      <c r="O1258" s="2" t="s">
        <v>376</v>
      </c>
      <c r="P1258" s="1" t="str">
        <f>IFERROR(IF(ISNUMBER(Table1[[#This Row],[Safety_Rating2]]), REPT("★", Table1[[#This Row],[Safety_Rating2]]) &amp; REPT("☆", 5-Table1[[#This Row],[Safety_Rating2]]), "Unknown"), "Unknown")</f>
        <v>★★★★★</v>
      </c>
      <c r="Q1258" s="1">
        <v>5</v>
      </c>
      <c r="R1258">
        <v>13621</v>
      </c>
      <c r="S1258">
        <v>5</v>
      </c>
      <c r="T1258" s="7">
        <f t="shared" si="19"/>
        <v>841979118.38</v>
      </c>
      <c r="U1258" s="3">
        <f>Table1[[#This Row],[Range_km]]/Table1[[#This Row],[Battery_Capacity_kWh]]</f>
        <v>4.9330783938814537</v>
      </c>
      <c r="V1258" s="4">
        <f>Table1[[#This Row],[Price_USD]]/Table1[[#This Row],[Range_km]]</f>
        <v>239.59217054263564</v>
      </c>
      <c r="W1258" s="1" t="str">
        <f>_xlfn.IFS(Table1[[#This Row],[Price_USD]]&gt;80000,"Luxury", Table1[[#This Row],[Price_USD]]&gt;40000,"Premium",Table1[[#This Row],[Price_USD]]&lt;40000,"Budget")</f>
        <v>Premium</v>
      </c>
    </row>
    <row r="1259" spans="3:23" x14ac:dyDescent="0.35">
      <c r="C1259">
        <v>1258</v>
      </c>
      <c r="D1259" t="s">
        <v>67</v>
      </c>
      <c r="E1259" t="s">
        <v>243</v>
      </c>
      <c r="F1259">
        <v>2023</v>
      </c>
      <c r="G1259" t="s">
        <v>251</v>
      </c>
      <c r="H1259">
        <v>23.6</v>
      </c>
      <c r="I1259">
        <v>382</v>
      </c>
      <c r="J1259" t="s">
        <v>270</v>
      </c>
      <c r="K1259">
        <v>8.6999999999999993</v>
      </c>
      <c r="L1259" s="5">
        <v>137662.37</v>
      </c>
      <c r="M1259" t="s">
        <v>290</v>
      </c>
      <c r="N1259" t="s">
        <v>358</v>
      </c>
      <c r="O1259" s="1">
        <v>4</v>
      </c>
      <c r="P1259" s="1" t="str">
        <f>IFERROR(IF(ISNUMBER(Table1[[#This Row],[Safety_Rating2]]), REPT("★", Table1[[#This Row],[Safety_Rating2]]) &amp; REPT("☆", 5-Table1[[#This Row],[Safety_Rating2]]), "Unknown"), "Unknown")</f>
        <v>★★★★★</v>
      </c>
      <c r="Q1259" s="1">
        <v>5</v>
      </c>
      <c r="R1259">
        <v>2938</v>
      </c>
      <c r="S1259">
        <v>5</v>
      </c>
      <c r="T1259" s="7">
        <f t="shared" si="19"/>
        <v>404452043.06</v>
      </c>
      <c r="U1259" s="3">
        <f>Table1[[#This Row],[Range_km]]/Table1[[#This Row],[Battery_Capacity_kWh]]</f>
        <v>16.1864406779661</v>
      </c>
      <c r="V1259" s="4">
        <f>Table1[[#This Row],[Price_USD]]/Table1[[#This Row],[Range_km]]</f>
        <v>360.3726963350785</v>
      </c>
      <c r="W1259" s="1" t="str">
        <f>_xlfn.IFS(Table1[[#This Row],[Price_USD]]&gt;80000,"Luxury", Table1[[#This Row],[Price_USD]]&gt;40000,"Premium",Table1[[#This Row],[Price_USD]]&lt;40000,"Budget")</f>
        <v>Luxury</v>
      </c>
    </row>
    <row r="1260" spans="3:23" x14ac:dyDescent="0.35">
      <c r="C1260">
        <v>1259</v>
      </c>
      <c r="D1260" t="s">
        <v>27</v>
      </c>
      <c r="E1260" t="s">
        <v>80</v>
      </c>
      <c r="F1260">
        <v>2022</v>
      </c>
      <c r="G1260" t="s">
        <v>255</v>
      </c>
      <c r="H1260">
        <v>57.2</v>
      </c>
      <c r="I1260">
        <v>338</v>
      </c>
      <c r="J1260" t="s">
        <v>278</v>
      </c>
      <c r="K1260">
        <v>2.7</v>
      </c>
      <c r="L1260" s="5">
        <v>34504.78</v>
      </c>
      <c r="M1260" t="s">
        <v>318</v>
      </c>
      <c r="N1260" t="s">
        <v>347</v>
      </c>
      <c r="O1260" s="2" t="s">
        <v>376</v>
      </c>
      <c r="P1260" s="1" t="str">
        <f>IFERROR(IF(ISNUMBER(Table1[[#This Row],[Safety_Rating2]]), REPT("★", Table1[[#This Row],[Safety_Rating2]]) &amp; REPT("☆", 5-Table1[[#This Row],[Safety_Rating2]]), "Unknown"), "Unknown")</f>
        <v>★★★★☆</v>
      </c>
      <c r="Q1260" s="1">
        <v>4</v>
      </c>
      <c r="R1260">
        <v>1537</v>
      </c>
      <c r="S1260">
        <v>3</v>
      </c>
      <c r="T1260" s="7">
        <f t="shared" si="19"/>
        <v>53033846.859999999</v>
      </c>
      <c r="U1260" s="3">
        <f>Table1[[#This Row],[Range_km]]/Table1[[#This Row],[Battery_Capacity_kWh]]</f>
        <v>5.9090909090909092</v>
      </c>
      <c r="V1260" s="4">
        <f>Table1[[#This Row],[Price_USD]]/Table1[[#This Row],[Range_km]]</f>
        <v>102.08514792899408</v>
      </c>
      <c r="W1260" s="1" t="str">
        <f>_xlfn.IFS(Table1[[#This Row],[Price_USD]]&gt;80000,"Luxury", Table1[[#This Row],[Price_USD]]&gt;40000,"Premium",Table1[[#This Row],[Price_USD]]&lt;40000,"Budget")</f>
        <v>Budget</v>
      </c>
    </row>
    <row r="1261" spans="3:23" x14ac:dyDescent="0.35">
      <c r="C1261">
        <v>1260</v>
      </c>
      <c r="D1261" t="s">
        <v>58</v>
      </c>
      <c r="E1261" t="s">
        <v>179</v>
      </c>
      <c r="F1261">
        <v>2021</v>
      </c>
      <c r="G1261" t="s">
        <v>253</v>
      </c>
      <c r="H1261">
        <v>64</v>
      </c>
      <c r="I1261">
        <v>329</v>
      </c>
      <c r="J1261" t="s">
        <v>270</v>
      </c>
      <c r="K1261">
        <v>8.9</v>
      </c>
      <c r="L1261" s="5">
        <v>120467</v>
      </c>
      <c r="M1261" t="s">
        <v>291</v>
      </c>
      <c r="N1261" t="s">
        <v>337</v>
      </c>
      <c r="O1261" s="1">
        <v>1</v>
      </c>
      <c r="P1261" s="1" t="str">
        <f>IFERROR(IF(ISNUMBER(Table1[[#This Row],[Safety_Rating2]]), REPT("★", Table1[[#This Row],[Safety_Rating2]]) &amp; REPT("☆", 5-Table1[[#This Row],[Safety_Rating2]]), "Unknown"), "Unknown")</f>
        <v>★★★☆☆</v>
      </c>
      <c r="Q1261" s="1">
        <v>3</v>
      </c>
      <c r="R1261">
        <v>305</v>
      </c>
      <c r="S1261">
        <v>3</v>
      </c>
      <c r="T1261" s="7">
        <f t="shared" si="19"/>
        <v>36742435</v>
      </c>
      <c r="U1261" s="3">
        <f>Table1[[#This Row],[Range_km]]/Table1[[#This Row],[Battery_Capacity_kWh]]</f>
        <v>5.140625</v>
      </c>
      <c r="V1261" s="4">
        <f>Table1[[#This Row],[Price_USD]]/Table1[[#This Row],[Range_km]]</f>
        <v>366.161094224924</v>
      </c>
      <c r="W1261" s="1" t="str">
        <f>_xlfn.IFS(Table1[[#This Row],[Price_USD]]&gt;80000,"Luxury", Table1[[#This Row],[Price_USD]]&gt;40000,"Premium",Table1[[#This Row],[Price_USD]]&lt;40000,"Budget")</f>
        <v>Luxury</v>
      </c>
    </row>
    <row r="1262" spans="3:23" x14ac:dyDescent="0.35">
      <c r="C1262">
        <v>1261</v>
      </c>
      <c r="D1262" t="s">
        <v>43</v>
      </c>
      <c r="E1262" t="s">
        <v>171</v>
      </c>
      <c r="F1262">
        <v>2020</v>
      </c>
      <c r="G1262" t="s">
        <v>253</v>
      </c>
      <c r="H1262">
        <v>94.6</v>
      </c>
      <c r="I1262">
        <v>155</v>
      </c>
      <c r="J1262" t="s">
        <v>277</v>
      </c>
      <c r="K1262">
        <v>2.9</v>
      </c>
      <c r="L1262" s="5">
        <v>31195.3</v>
      </c>
      <c r="M1262" t="s">
        <v>335</v>
      </c>
      <c r="N1262" t="s">
        <v>363</v>
      </c>
      <c r="O1262" s="1">
        <v>3</v>
      </c>
      <c r="P1262" s="1" t="str">
        <f>IFERROR(IF(ISNUMBER(Table1[[#This Row],[Safety_Rating2]]), REPT("★", Table1[[#This Row],[Safety_Rating2]]) &amp; REPT("☆", 5-Table1[[#This Row],[Safety_Rating2]]), "Unknown"), "Unknown")</f>
        <v>Unknown</v>
      </c>
      <c r="Q1262" s="2" t="s">
        <v>376</v>
      </c>
      <c r="R1262">
        <v>4025</v>
      </c>
      <c r="S1262">
        <v>5</v>
      </c>
      <c r="T1262" s="7">
        <f t="shared" si="19"/>
        <v>125561082.5</v>
      </c>
      <c r="U1262" s="3">
        <f>Table1[[#This Row],[Range_km]]/Table1[[#This Row],[Battery_Capacity_kWh]]</f>
        <v>1.6384778012684991</v>
      </c>
      <c r="V1262" s="4">
        <f>Table1[[#This Row],[Price_USD]]/Table1[[#This Row],[Range_km]]</f>
        <v>201.26</v>
      </c>
      <c r="W1262" s="1" t="str">
        <f>_xlfn.IFS(Table1[[#This Row],[Price_USD]]&gt;80000,"Luxury", Table1[[#This Row],[Price_USD]]&gt;40000,"Premium",Table1[[#This Row],[Price_USD]]&lt;40000,"Budget")</f>
        <v>Budget</v>
      </c>
    </row>
    <row r="1263" spans="3:23" x14ac:dyDescent="0.35">
      <c r="C1263">
        <v>1262</v>
      </c>
      <c r="D1263" t="s">
        <v>59</v>
      </c>
      <c r="E1263" t="s">
        <v>193</v>
      </c>
      <c r="F1263">
        <v>2020</v>
      </c>
      <c r="G1263" t="s">
        <v>255</v>
      </c>
      <c r="H1263">
        <v>126.1</v>
      </c>
      <c r="I1263">
        <v>324</v>
      </c>
      <c r="J1263" t="s">
        <v>274</v>
      </c>
      <c r="K1263">
        <v>2.1</v>
      </c>
      <c r="L1263" s="5">
        <v>87406.57</v>
      </c>
      <c r="M1263" t="s">
        <v>322</v>
      </c>
      <c r="N1263" t="s">
        <v>370</v>
      </c>
      <c r="O1263" s="1">
        <v>2</v>
      </c>
      <c r="P1263" s="1" t="str">
        <f>IFERROR(IF(ISNUMBER(Table1[[#This Row],[Safety_Rating2]]), REPT("★", Table1[[#This Row],[Safety_Rating2]]) &amp; REPT("☆", 5-Table1[[#This Row],[Safety_Rating2]]), "Unknown"), "Unknown")</f>
        <v>★★★☆☆</v>
      </c>
      <c r="Q1263" s="1">
        <v>3</v>
      </c>
      <c r="R1263">
        <v>9109</v>
      </c>
      <c r="S1263">
        <v>5</v>
      </c>
      <c r="T1263" s="7">
        <f t="shared" si="19"/>
        <v>796186446.13000011</v>
      </c>
      <c r="U1263" s="3">
        <f>Table1[[#This Row],[Range_km]]/Table1[[#This Row],[Battery_Capacity_kWh]]</f>
        <v>2.5693893735130851</v>
      </c>
      <c r="V1263" s="4">
        <f>Table1[[#This Row],[Price_USD]]/Table1[[#This Row],[Range_km]]</f>
        <v>269.7733641975309</v>
      </c>
      <c r="W1263" s="1" t="str">
        <f>_xlfn.IFS(Table1[[#This Row],[Price_USD]]&gt;80000,"Luxury", Table1[[#This Row],[Price_USD]]&gt;40000,"Premium",Table1[[#This Row],[Price_USD]]&lt;40000,"Budget")</f>
        <v>Luxury</v>
      </c>
    </row>
    <row r="1264" spans="3:23" x14ac:dyDescent="0.35">
      <c r="C1264">
        <v>1263</v>
      </c>
      <c r="D1264" t="s">
        <v>52</v>
      </c>
      <c r="E1264" t="s">
        <v>201</v>
      </c>
      <c r="F1264">
        <v>2015</v>
      </c>
      <c r="G1264" t="s">
        <v>256</v>
      </c>
      <c r="H1264">
        <v>142.4</v>
      </c>
      <c r="I1264">
        <v>188</v>
      </c>
      <c r="J1264" t="s">
        <v>268</v>
      </c>
      <c r="K1264">
        <v>8.9</v>
      </c>
      <c r="L1264" s="5">
        <v>96735.43</v>
      </c>
      <c r="M1264" t="s">
        <v>316</v>
      </c>
      <c r="N1264" t="s">
        <v>373</v>
      </c>
      <c r="O1264" s="1">
        <v>0</v>
      </c>
      <c r="P1264" s="1" t="str">
        <f>IFERROR(IF(ISNUMBER(Table1[[#This Row],[Safety_Rating2]]), REPT("★", Table1[[#This Row],[Safety_Rating2]]) &amp; REPT("☆", 5-Table1[[#This Row],[Safety_Rating2]]), "Unknown"), "Unknown")</f>
        <v>★★★☆☆</v>
      </c>
      <c r="Q1264" s="1">
        <v>3</v>
      </c>
      <c r="R1264">
        <v>1529</v>
      </c>
      <c r="S1264">
        <v>3</v>
      </c>
      <c r="T1264" s="7">
        <f t="shared" si="19"/>
        <v>147908472.47</v>
      </c>
      <c r="U1264" s="3">
        <f>Table1[[#This Row],[Range_km]]/Table1[[#This Row],[Battery_Capacity_kWh]]</f>
        <v>1.3202247191011236</v>
      </c>
      <c r="V1264" s="4">
        <f>Table1[[#This Row],[Price_USD]]/Table1[[#This Row],[Range_km]]</f>
        <v>514.55015957446801</v>
      </c>
      <c r="W1264" s="1" t="str">
        <f>_xlfn.IFS(Table1[[#This Row],[Price_USD]]&gt;80000,"Luxury", Table1[[#This Row],[Price_USD]]&gt;40000,"Premium",Table1[[#This Row],[Price_USD]]&lt;40000,"Budget")</f>
        <v>Luxury</v>
      </c>
    </row>
    <row r="1265" spans="3:23" x14ac:dyDescent="0.35">
      <c r="C1265">
        <v>1264</v>
      </c>
      <c r="D1265" t="s">
        <v>31</v>
      </c>
      <c r="E1265" t="s">
        <v>178</v>
      </c>
      <c r="F1265">
        <v>2022</v>
      </c>
      <c r="G1265" t="s">
        <v>256</v>
      </c>
      <c r="H1265">
        <v>143.1</v>
      </c>
      <c r="I1265">
        <v>509</v>
      </c>
      <c r="J1265" t="s">
        <v>275</v>
      </c>
      <c r="K1265">
        <v>1.5</v>
      </c>
      <c r="L1265" s="5">
        <v>116123.92</v>
      </c>
      <c r="M1265" t="s">
        <v>314</v>
      </c>
      <c r="N1265" t="s">
        <v>362</v>
      </c>
      <c r="O1265" s="1">
        <v>2</v>
      </c>
      <c r="P1265" s="1" t="str">
        <f>IFERROR(IF(ISNUMBER(Table1[[#This Row],[Safety_Rating2]]), REPT("★", Table1[[#This Row],[Safety_Rating2]]) &amp; REPT("☆", 5-Table1[[#This Row],[Safety_Rating2]]), "Unknown"), "Unknown")</f>
        <v>★★★★★</v>
      </c>
      <c r="Q1265" s="1">
        <v>5</v>
      </c>
      <c r="R1265">
        <v>13552</v>
      </c>
      <c r="S1265">
        <v>4</v>
      </c>
      <c r="T1265" s="7">
        <f t="shared" si="19"/>
        <v>1573711363.8399999</v>
      </c>
      <c r="U1265" s="3">
        <f>Table1[[#This Row],[Range_km]]/Table1[[#This Row],[Battery_Capacity_kWh]]</f>
        <v>3.5569531795946894</v>
      </c>
      <c r="V1265" s="4">
        <f>Table1[[#This Row],[Price_USD]]/Table1[[#This Row],[Range_km]]</f>
        <v>228.14129666011789</v>
      </c>
      <c r="W1265" s="1" t="str">
        <f>_xlfn.IFS(Table1[[#This Row],[Price_USD]]&gt;80000,"Luxury", Table1[[#This Row],[Price_USD]]&gt;40000,"Premium",Table1[[#This Row],[Price_USD]]&lt;40000,"Budget")</f>
        <v>Luxury</v>
      </c>
    </row>
    <row r="1266" spans="3:23" x14ac:dyDescent="0.35">
      <c r="C1266">
        <v>1265</v>
      </c>
      <c r="D1266" t="s">
        <v>27</v>
      </c>
      <c r="E1266" t="s">
        <v>187</v>
      </c>
      <c r="F1266">
        <v>2022</v>
      </c>
      <c r="G1266" t="s">
        <v>250</v>
      </c>
      <c r="H1266">
        <v>120.9</v>
      </c>
      <c r="I1266">
        <v>152</v>
      </c>
      <c r="J1266" t="s">
        <v>271</v>
      </c>
      <c r="K1266">
        <v>7.9</v>
      </c>
      <c r="L1266" s="5">
        <v>112918.06</v>
      </c>
      <c r="M1266" t="s">
        <v>307</v>
      </c>
      <c r="N1266" t="s">
        <v>364</v>
      </c>
      <c r="O1266" s="1">
        <v>4</v>
      </c>
      <c r="P1266" s="1" t="str">
        <f>IFERROR(IF(ISNUMBER(Table1[[#This Row],[Safety_Rating2]]), REPT("★", Table1[[#This Row],[Safety_Rating2]]) &amp; REPT("☆", 5-Table1[[#This Row],[Safety_Rating2]]), "Unknown"), "Unknown")</f>
        <v>★★★☆☆</v>
      </c>
      <c r="Q1266" s="1">
        <v>3</v>
      </c>
      <c r="R1266">
        <v>8641</v>
      </c>
      <c r="S1266">
        <v>3</v>
      </c>
      <c r="T1266" s="7">
        <f t="shared" si="19"/>
        <v>975724956.46000004</v>
      </c>
      <c r="U1266" s="3">
        <f>Table1[[#This Row],[Range_km]]/Table1[[#This Row],[Battery_Capacity_kWh]]</f>
        <v>1.2572373862696442</v>
      </c>
      <c r="V1266" s="4">
        <f>Table1[[#This Row],[Price_USD]]/Table1[[#This Row],[Range_km]]</f>
        <v>742.88197368421049</v>
      </c>
      <c r="W1266" s="1" t="str">
        <f>_xlfn.IFS(Table1[[#This Row],[Price_USD]]&gt;80000,"Luxury", Table1[[#This Row],[Price_USD]]&gt;40000,"Premium",Table1[[#This Row],[Price_USD]]&lt;40000,"Budget")</f>
        <v>Luxury</v>
      </c>
    </row>
    <row r="1267" spans="3:23" x14ac:dyDescent="0.35">
      <c r="C1267">
        <v>1266</v>
      </c>
      <c r="D1267" t="s">
        <v>18</v>
      </c>
      <c r="E1267" t="s">
        <v>170</v>
      </c>
      <c r="F1267">
        <v>2025</v>
      </c>
      <c r="G1267" t="s">
        <v>254</v>
      </c>
      <c r="H1267">
        <v>49.6</v>
      </c>
      <c r="I1267">
        <v>546</v>
      </c>
      <c r="J1267" t="s">
        <v>266</v>
      </c>
      <c r="K1267">
        <v>2.2999999999999998</v>
      </c>
      <c r="L1267" s="5">
        <v>111316.59</v>
      </c>
      <c r="M1267" t="s">
        <v>326</v>
      </c>
      <c r="N1267" t="s">
        <v>341</v>
      </c>
      <c r="O1267" s="1">
        <v>0</v>
      </c>
      <c r="P1267" s="1" t="str">
        <f>IFERROR(IF(ISNUMBER(Table1[[#This Row],[Safety_Rating2]]), REPT("★", Table1[[#This Row],[Safety_Rating2]]) &amp; REPT("☆", 5-Table1[[#This Row],[Safety_Rating2]]), "Unknown"), "Unknown")</f>
        <v>★★★☆☆</v>
      </c>
      <c r="Q1267" s="1">
        <v>3</v>
      </c>
      <c r="R1267">
        <v>19167</v>
      </c>
      <c r="S1267">
        <v>5</v>
      </c>
      <c r="T1267" s="7">
        <f t="shared" si="19"/>
        <v>2133605080.53</v>
      </c>
      <c r="U1267" s="3">
        <f>Table1[[#This Row],[Range_km]]/Table1[[#This Row],[Battery_Capacity_kWh]]</f>
        <v>11.008064516129032</v>
      </c>
      <c r="V1267" s="4">
        <f>Table1[[#This Row],[Price_USD]]/Table1[[#This Row],[Range_km]]</f>
        <v>203.87653846153844</v>
      </c>
      <c r="W1267" s="1" t="str">
        <f>_xlfn.IFS(Table1[[#This Row],[Price_USD]]&gt;80000,"Luxury", Table1[[#This Row],[Price_USD]]&gt;40000,"Premium",Table1[[#This Row],[Price_USD]]&lt;40000,"Budget")</f>
        <v>Luxury</v>
      </c>
    </row>
    <row r="1268" spans="3:23" x14ac:dyDescent="0.35">
      <c r="C1268">
        <v>1267</v>
      </c>
      <c r="D1268" t="s">
        <v>68</v>
      </c>
      <c r="E1268" t="s">
        <v>214</v>
      </c>
      <c r="F1268">
        <v>2021</v>
      </c>
      <c r="G1268" t="s">
        <v>264</v>
      </c>
      <c r="H1268">
        <v>89.4</v>
      </c>
      <c r="I1268">
        <v>464</v>
      </c>
      <c r="J1268" t="s">
        <v>278</v>
      </c>
      <c r="K1268">
        <v>11</v>
      </c>
      <c r="L1268" s="5">
        <v>116964.85</v>
      </c>
      <c r="M1268" t="s">
        <v>327</v>
      </c>
      <c r="N1268" t="s">
        <v>345</v>
      </c>
      <c r="O1268" s="1">
        <v>5</v>
      </c>
      <c r="P1268" s="1" t="str">
        <f>IFERROR(IF(ISNUMBER(Table1[[#This Row],[Safety_Rating2]]), REPT("★", Table1[[#This Row],[Safety_Rating2]]) &amp; REPT("☆", 5-Table1[[#This Row],[Safety_Rating2]]), "Unknown"), "Unknown")</f>
        <v>★★★☆☆</v>
      </c>
      <c r="Q1268" s="1">
        <v>3</v>
      </c>
      <c r="R1268">
        <v>6104</v>
      </c>
      <c r="S1268">
        <v>3</v>
      </c>
      <c r="T1268" s="7">
        <f t="shared" si="19"/>
        <v>713953444.39999998</v>
      </c>
      <c r="U1268" s="3">
        <f>Table1[[#This Row],[Range_km]]/Table1[[#This Row],[Battery_Capacity_kWh]]</f>
        <v>5.190156599552572</v>
      </c>
      <c r="V1268" s="4">
        <f>Table1[[#This Row],[Price_USD]]/Table1[[#This Row],[Range_km]]</f>
        <v>252.07941810344829</v>
      </c>
      <c r="W1268" s="1" t="str">
        <f>_xlfn.IFS(Table1[[#This Row],[Price_USD]]&gt;80000,"Luxury", Table1[[#This Row],[Price_USD]]&gt;40000,"Premium",Table1[[#This Row],[Price_USD]]&lt;40000,"Budget")</f>
        <v>Luxury</v>
      </c>
    </row>
    <row r="1269" spans="3:23" x14ac:dyDescent="0.35">
      <c r="C1269">
        <v>1268</v>
      </c>
      <c r="D1269" t="s">
        <v>25</v>
      </c>
      <c r="E1269" t="s">
        <v>223</v>
      </c>
      <c r="F1269">
        <v>2016</v>
      </c>
      <c r="G1269" t="s">
        <v>258</v>
      </c>
      <c r="H1269">
        <v>35.5</v>
      </c>
      <c r="I1269">
        <v>334</v>
      </c>
      <c r="J1269" t="s">
        <v>267</v>
      </c>
      <c r="K1269">
        <v>3.2</v>
      </c>
      <c r="L1269" s="5">
        <v>71598.67</v>
      </c>
      <c r="M1269" t="s">
        <v>285</v>
      </c>
      <c r="N1269" t="s">
        <v>339</v>
      </c>
      <c r="O1269" s="1">
        <v>5</v>
      </c>
      <c r="P1269" s="1" t="str">
        <f>IFERROR(IF(ISNUMBER(Table1[[#This Row],[Safety_Rating2]]), REPT("★", Table1[[#This Row],[Safety_Rating2]]) &amp; REPT("☆", 5-Table1[[#This Row],[Safety_Rating2]]), "Unknown"), "Unknown")</f>
        <v>★★★☆☆</v>
      </c>
      <c r="Q1269" s="1">
        <v>3</v>
      </c>
      <c r="R1269">
        <v>14890</v>
      </c>
      <c r="S1269">
        <v>3</v>
      </c>
      <c r="T1269" s="7">
        <f t="shared" si="19"/>
        <v>1066104196.3</v>
      </c>
      <c r="U1269" s="3">
        <f>Table1[[#This Row],[Range_km]]/Table1[[#This Row],[Battery_Capacity_kWh]]</f>
        <v>9.408450704225352</v>
      </c>
      <c r="V1269" s="4">
        <f>Table1[[#This Row],[Price_USD]]/Table1[[#This Row],[Range_km]]</f>
        <v>214.36727544910178</v>
      </c>
      <c r="W1269" s="1" t="str">
        <f>_xlfn.IFS(Table1[[#This Row],[Price_USD]]&gt;80000,"Luxury", Table1[[#This Row],[Price_USD]]&gt;40000,"Premium",Table1[[#This Row],[Price_USD]]&lt;40000,"Budget")</f>
        <v>Premium</v>
      </c>
    </row>
    <row r="1270" spans="3:23" x14ac:dyDescent="0.35">
      <c r="C1270">
        <v>1269</v>
      </c>
      <c r="D1270" t="s">
        <v>62</v>
      </c>
      <c r="E1270" t="s">
        <v>149</v>
      </c>
      <c r="F1270">
        <v>2019</v>
      </c>
      <c r="G1270" t="s">
        <v>250</v>
      </c>
      <c r="H1270">
        <v>24.7</v>
      </c>
      <c r="I1270">
        <v>422</v>
      </c>
      <c r="J1270" t="s">
        <v>268</v>
      </c>
      <c r="K1270">
        <v>7.4</v>
      </c>
      <c r="L1270" s="5">
        <v>72302.61</v>
      </c>
      <c r="M1270" t="s">
        <v>297</v>
      </c>
      <c r="N1270" t="s">
        <v>355</v>
      </c>
      <c r="O1270" s="1">
        <v>5</v>
      </c>
      <c r="P1270" s="1" t="str">
        <f>IFERROR(IF(ISNUMBER(Table1[[#This Row],[Safety_Rating2]]), REPT("★", Table1[[#This Row],[Safety_Rating2]]) &amp; REPT("☆", 5-Table1[[#This Row],[Safety_Rating2]]), "Unknown"), "Unknown")</f>
        <v>★★★★★</v>
      </c>
      <c r="Q1270" s="1">
        <v>5</v>
      </c>
      <c r="R1270">
        <v>3584</v>
      </c>
      <c r="S1270">
        <v>4</v>
      </c>
      <c r="T1270" s="7">
        <f t="shared" si="19"/>
        <v>259132554.24000001</v>
      </c>
      <c r="U1270" s="3">
        <f>Table1[[#This Row],[Range_km]]/Table1[[#This Row],[Battery_Capacity_kWh]]</f>
        <v>17.085020242914979</v>
      </c>
      <c r="V1270" s="4">
        <f>Table1[[#This Row],[Price_USD]]/Table1[[#This Row],[Range_km]]</f>
        <v>171.3331990521327</v>
      </c>
      <c r="W1270" s="1" t="str">
        <f>_xlfn.IFS(Table1[[#This Row],[Price_USD]]&gt;80000,"Luxury", Table1[[#This Row],[Price_USD]]&gt;40000,"Premium",Table1[[#This Row],[Price_USD]]&lt;40000,"Budget")</f>
        <v>Premium</v>
      </c>
    </row>
    <row r="1271" spans="3:23" x14ac:dyDescent="0.35">
      <c r="C1271">
        <v>1270</v>
      </c>
      <c r="D1271" t="s">
        <v>51</v>
      </c>
      <c r="E1271" t="s">
        <v>135</v>
      </c>
      <c r="F1271">
        <v>2017</v>
      </c>
      <c r="G1271" t="s">
        <v>260</v>
      </c>
      <c r="H1271">
        <v>137.69999999999999</v>
      </c>
      <c r="I1271">
        <v>584</v>
      </c>
      <c r="J1271" t="s">
        <v>269</v>
      </c>
      <c r="K1271">
        <v>9.1</v>
      </c>
      <c r="L1271" s="5">
        <v>59972.800000000003</v>
      </c>
      <c r="M1271" t="s">
        <v>301</v>
      </c>
      <c r="N1271" t="s">
        <v>340</v>
      </c>
      <c r="O1271" s="1">
        <v>0</v>
      </c>
      <c r="P1271" s="1" t="str">
        <f>IFERROR(IF(ISNUMBER(Table1[[#This Row],[Safety_Rating2]]), REPT("★", Table1[[#This Row],[Safety_Rating2]]) &amp; REPT("☆", 5-Table1[[#This Row],[Safety_Rating2]]), "Unknown"), "Unknown")</f>
        <v>★★★☆☆</v>
      </c>
      <c r="Q1271" s="1">
        <v>3</v>
      </c>
      <c r="R1271">
        <v>3702</v>
      </c>
      <c r="S1271">
        <v>4</v>
      </c>
      <c r="T1271" s="7">
        <f t="shared" si="19"/>
        <v>222019305.60000002</v>
      </c>
      <c r="U1271" s="3">
        <f>Table1[[#This Row],[Range_km]]/Table1[[#This Row],[Battery_Capacity_kWh]]</f>
        <v>4.2411038489469863</v>
      </c>
      <c r="V1271" s="4">
        <f>Table1[[#This Row],[Price_USD]]/Table1[[#This Row],[Range_km]]</f>
        <v>102.69315068493151</v>
      </c>
      <c r="W1271" s="1" t="str">
        <f>_xlfn.IFS(Table1[[#This Row],[Price_USD]]&gt;80000,"Luxury", Table1[[#This Row],[Price_USD]]&gt;40000,"Premium",Table1[[#This Row],[Price_USD]]&lt;40000,"Budget")</f>
        <v>Premium</v>
      </c>
    </row>
    <row r="1272" spans="3:23" x14ac:dyDescent="0.35">
      <c r="C1272">
        <v>1271</v>
      </c>
      <c r="D1272" t="s">
        <v>37</v>
      </c>
      <c r="E1272" t="s">
        <v>94</v>
      </c>
      <c r="F1272">
        <v>2025</v>
      </c>
      <c r="G1272" t="s">
        <v>261</v>
      </c>
      <c r="H1272">
        <v>109.1</v>
      </c>
      <c r="I1272">
        <v>233</v>
      </c>
      <c r="J1272" t="s">
        <v>269</v>
      </c>
      <c r="K1272">
        <v>10.3</v>
      </c>
      <c r="L1272" s="5">
        <v>53082.92</v>
      </c>
      <c r="M1272" t="s">
        <v>289</v>
      </c>
      <c r="N1272" t="s">
        <v>354</v>
      </c>
      <c r="O1272" s="1">
        <v>1</v>
      </c>
      <c r="P1272" s="1" t="str">
        <f>IFERROR(IF(ISNUMBER(Table1[[#This Row],[Safety_Rating2]]), REPT("★", Table1[[#This Row],[Safety_Rating2]]) &amp; REPT("☆", 5-Table1[[#This Row],[Safety_Rating2]]), "Unknown"), "Unknown")</f>
        <v>★★★★☆</v>
      </c>
      <c r="Q1272" s="1">
        <v>4</v>
      </c>
      <c r="R1272">
        <v>14510</v>
      </c>
      <c r="S1272">
        <v>3</v>
      </c>
      <c r="T1272" s="7">
        <f t="shared" si="19"/>
        <v>770233169.19999993</v>
      </c>
      <c r="U1272" s="3">
        <f>Table1[[#This Row],[Range_km]]/Table1[[#This Row],[Battery_Capacity_kWh]]</f>
        <v>2.1356553620531624</v>
      </c>
      <c r="V1272" s="4">
        <f>Table1[[#This Row],[Price_USD]]/Table1[[#This Row],[Range_km]]</f>
        <v>227.82369098712445</v>
      </c>
      <c r="W1272" s="1" t="str">
        <f>_xlfn.IFS(Table1[[#This Row],[Price_USD]]&gt;80000,"Luxury", Table1[[#This Row],[Price_USD]]&gt;40000,"Premium",Table1[[#This Row],[Price_USD]]&lt;40000,"Budget")</f>
        <v>Premium</v>
      </c>
    </row>
    <row r="1273" spans="3:23" x14ac:dyDescent="0.35">
      <c r="C1273">
        <v>1272</v>
      </c>
      <c r="D1273" t="s">
        <v>61</v>
      </c>
      <c r="E1273" t="s">
        <v>146</v>
      </c>
      <c r="F1273">
        <v>2023</v>
      </c>
      <c r="G1273" t="s">
        <v>259</v>
      </c>
      <c r="H1273">
        <v>95.4</v>
      </c>
      <c r="I1273">
        <v>269</v>
      </c>
      <c r="J1273" t="s">
        <v>275</v>
      </c>
      <c r="K1273">
        <v>3.6</v>
      </c>
      <c r="L1273" s="5">
        <v>32497.15</v>
      </c>
      <c r="M1273" t="s">
        <v>314</v>
      </c>
      <c r="N1273" t="s">
        <v>354</v>
      </c>
      <c r="O1273" s="1">
        <v>4</v>
      </c>
      <c r="P1273" s="1" t="str">
        <f>IFERROR(IF(ISNUMBER(Table1[[#This Row],[Safety_Rating2]]), REPT("★", Table1[[#This Row],[Safety_Rating2]]) &amp; REPT("☆", 5-Table1[[#This Row],[Safety_Rating2]]), "Unknown"), "Unknown")</f>
        <v>★★★★★</v>
      </c>
      <c r="Q1273" s="1">
        <v>5</v>
      </c>
      <c r="R1273">
        <v>11447</v>
      </c>
      <c r="S1273">
        <v>3</v>
      </c>
      <c r="T1273" s="7">
        <f t="shared" si="19"/>
        <v>371994876.05000001</v>
      </c>
      <c r="U1273" s="3">
        <f>Table1[[#This Row],[Range_km]]/Table1[[#This Row],[Battery_Capacity_kWh]]</f>
        <v>2.8197064989517817</v>
      </c>
      <c r="V1273" s="4">
        <f>Table1[[#This Row],[Price_USD]]/Table1[[#This Row],[Range_km]]</f>
        <v>120.80724907063198</v>
      </c>
      <c r="W1273" s="1" t="str">
        <f>_xlfn.IFS(Table1[[#This Row],[Price_USD]]&gt;80000,"Luxury", Table1[[#This Row],[Price_USD]]&gt;40000,"Premium",Table1[[#This Row],[Price_USD]]&lt;40000,"Budget")</f>
        <v>Budget</v>
      </c>
    </row>
    <row r="1274" spans="3:23" x14ac:dyDescent="0.35">
      <c r="C1274">
        <v>1273</v>
      </c>
      <c r="D1274" t="s">
        <v>45</v>
      </c>
      <c r="E1274" t="s">
        <v>120</v>
      </c>
      <c r="F1274">
        <v>2018</v>
      </c>
      <c r="G1274" t="s">
        <v>264</v>
      </c>
      <c r="H1274">
        <v>108.6</v>
      </c>
      <c r="I1274">
        <v>354</v>
      </c>
      <c r="J1274" t="s">
        <v>278</v>
      </c>
      <c r="K1274">
        <v>7.7</v>
      </c>
      <c r="L1274" s="5">
        <v>138452.85</v>
      </c>
      <c r="M1274" t="s">
        <v>329</v>
      </c>
      <c r="N1274" t="s">
        <v>369</v>
      </c>
      <c r="O1274" s="1">
        <v>1</v>
      </c>
      <c r="P1274" s="1" t="str">
        <f>IFERROR(IF(ISNUMBER(Table1[[#This Row],[Safety_Rating2]]), REPT("★", Table1[[#This Row],[Safety_Rating2]]) &amp; REPT("☆", 5-Table1[[#This Row],[Safety_Rating2]]), "Unknown"), "Unknown")</f>
        <v>★★★★★</v>
      </c>
      <c r="Q1274" s="1">
        <v>5</v>
      </c>
      <c r="R1274">
        <v>10372</v>
      </c>
      <c r="S1274">
        <v>4</v>
      </c>
      <c r="T1274" s="7">
        <f t="shared" si="19"/>
        <v>1436032960.2</v>
      </c>
      <c r="U1274" s="3">
        <f>Table1[[#This Row],[Range_km]]/Table1[[#This Row],[Battery_Capacity_kWh]]</f>
        <v>3.2596685082872932</v>
      </c>
      <c r="V1274" s="4">
        <f>Table1[[#This Row],[Price_USD]]/Table1[[#This Row],[Range_km]]</f>
        <v>391.1097457627119</v>
      </c>
      <c r="W1274" s="1" t="str">
        <f>_xlfn.IFS(Table1[[#This Row],[Price_USD]]&gt;80000,"Luxury", Table1[[#This Row],[Price_USD]]&gt;40000,"Premium",Table1[[#This Row],[Price_USD]]&lt;40000,"Budget")</f>
        <v>Luxury</v>
      </c>
    </row>
    <row r="1275" spans="3:23" x14ac:dyDescent="0.35">
      <c r="C1275">
        <v>1274</v>
      </c>
      <c r="D1275" t="s">
        <v>40</v>
      </c>
      <c r="E1275" t="s">
        <v>98</v>
      </c>
      <c r="F1275">
        <v>2017</v>
      </c>
      <c r="G1275" t="s">
        <v>262</v>
      </c>
      <c r="H1275">
        <v>139.80000000000001</v>
      </c>
      <c r="I1275">
        <v>342</v>
      </c>
      <c r="J1275" t="s">
        <v>270</v>
      </c>
      <c r="K1275">
        <v>9.6</v>
      </c>
      <c r="L1275" s="5">
        <v>49202.16</v>
      </c>
      <c r="M1275" t="s">
        <v>296</v>
      </c>
      <c r="N1275" t="s">
        <v>368</v>
      </c>
      <c r="O1275" s="1">
        <v>3</v>
      </c>
      <c r="P1275" s="1" t="str">
        <f>IFERROR(IF(ISNUMBER(Table1[[#This Row],[Safety_Rating2]]), REPT("★", Table1[[#This Row],[Safety_Rating2]]) &amp; REPT("☆", 5-Table1[[#This Row],[Safety_Rating2]]), "Unknown"), "Unknown")</f>
        <v>★★★★★</v>
      </c>
      <c r="Q1275" s="1">
        <v>5</v>
      </c>
      <c r="R1275">
        <v>2743</v>
      </c>
      <c r="S1275">
        <v>3</v>
      </c>
      <c r="T1275" s="7">
        <f t="shared" si="19"/>
        <v>134961524.88</v>
      </c>
      <c r="U1275" s="3">
        <f>Table1[[#This Row],[Range_km]]/Table1[[#This Row],[Battery_Capacity_kWh]]</f>
        <v>2.4463519313304718</v>
      </c>
      <c r="V1275" s="4">
        <f>Table1[[#This Row],[Price_USD]]/Table1[[#This Row],[Range_km]]</f>
        <v>143.8659649122807</v>
      </c>
      <c r="W1275" s="1" t="str">
        <f>_xlfn.IFS(Table1[[#This Row],[Price_USD]]&gt;80000,"Luxury", Table1[[#This Row],[Price_USD]]&gt;40000,"Premium",Table1[[#This Row],[Price_USD]]&lt;40000,"Budget")</f>
        <v>Premium</v>
      </c>
    </row>
    <row r="1276" spans="3:23" x14ac:dyDescent="0.35">
      <c r="C1276">
        <v>1275</v>
      </c>
      <c r="D1276" t="s">
        <v>29</v>
      </c>
      <c r="E1276" t="s">
        <v>82</v>
      </c>
      <c r="F1276">
        <v>2015</v>
      </c>
      <c r="G1276" t="s">
        <v>257</v>
      </c>
      <c r="H1276">
        <v>68</v>
      </c>
      <c r="I1276">
        <v>471</v>
      </c>
      <c r="J1276" t="s">
        <v>276</v>
      </c>
      <c r="K1276">
        <v>2.2000000000000002</v>
      </c>
      <c r="L1276" s="5">
        <v>64300.5</v>
      </c>
      <c r="M1276" t="s">
        <v>324</v>
      </c>
      <c r="N1276" t="s">
        <v>347</v>
      </c>
      <c r="O1276" s="1">
        <v>3</v>
      </c>
      <c r="P1276" s="1" t="str">
        <f>IFERROR(IF(ISNUMBER(Table1[[#This Row],[Safety_Rating2]]), REPT("★", Table1[[#This Row],[Safety_Rating2]]) &amp; REPT("☆", 5-Table1[[#This Row],[Safety_Rating2]]), "Unknown"), "Unknown")</f>
        <v>★★★★☆</v>
      </c>
      <c r="Q1276" s="1">
        <v>4</v>
      </c>
      <c r="R1276">
        <v>10348</v>
      </c>
      <c r="S1276">
        <v>5</v>
      </c>
      <c r="T1276" s="7">
        <f t="shared" si="19"/>
        <v>665381574</v>
      </c>
      <c r="U1276" s="3">
        <f>Table1[[#This Row],[Range_km]]/Table1[[#This Row],[Battery_Capacity_kWh]]</f>
        <v>6.9264705882352944</v>
      </c>
      <c r="V1276" s="4">
        <f>Table1[[#This Row],[Price_USD]]/Table1[[#This Row],[Range_km]]</f>
        <v>136.51910828025478</v>
      </c>
      <c r="W1276" s="1" t="str">
        <f>_xlfn.IFS(Table1[[#This Row],[Price_USD]]&gt;80000,"Luxury", Table1[[#This Row],[Price_USD]]&gt;40000,"Premium",Table1[[#This Row],[Price_USD]]&lt;40000,"Budget")</f>
        <v>Premium</v>
      </c>
    </row>
    <row r="1277" spans="3:23" x14ac:dyDescent="0.35">
      <c r="C1277">
        <v>1276</v>
      </c>
      <c r="D1277" t="s">
        <v>41</v>
      </c>
      <c r="E1277" t="s">
        <v>100</v>
      </c>
      <c r="F1277">
        <v>2018</v>
      </c>
      <c r="G1277" t="s">
        <v>253</v>
      </c>
      <c r="H1277">
        <v>51.8</v>
      </c>
      <c r="I1277">
        <v>442</v>
      </c>
      <c r="J1277" t="s">
        <v>265</v>
      </c>
      <c r="K1277">
        <v>7.9</v>
      </c>
      <c r="L1277" s="5">
        <v>50683.26</v>
      </c>
      <c r="M1277" t="s">
        <v>322</v>
      </c>
      <c r="N1277" t="s">
        <v>375</v>
      </c>
      <c r="O1277" s="1">
        <v>1</v>
      </c>
      <c r="P1277" s="1" t="str">
        <f>IFERROR(IF(ISNUMBER(Table1[[#This Row],[Safety_Rating2]]), REPT("★", Table1[[#This Row],[Safety_Rating2]]) &amp; REPT("☆", 5-Table1[[#This Row],[Safety_Rating2]]), "Unknown"), "Unknown")</f>
        <v>★★★★☆</v>
      </c>
      <c r="Q1277" s="1">
        <v>4</v>
      </c>
      <c r="R1277">
        <v>8493</v>
      </c>
      <c r="S1277">
        <v>5</v>
      </c>
      <c r="T1277" s="7">
        <f t="shared" si="19"/>
        <v>430452927.18000001</v>
      </c>
      <c r="U1277" s="3">
        <f>Table1[[#This Row],[Range_km]]/Table1[[#This Row],[Battery_Capacity_kWh]]</f>
        <v>8.5328185328185331</v>
      </c>
      <c r="V1277" s="4">
        <f>Table1[[#This Row],[Price_USD]]/Table1[[#This Row],[Range_km]]</f>
        <v>114.66800904977376</v>
      </c>
      <c r="W1277" s="1" t="str">
        <f>_xlfn.IFS(Table1[[#This Row],[Price_USD]]&gt;80000,"Luxury", Table1[[#This Row],[Price_USD]]&gt;40000,"Premium",Table1[[#This Row],[Price_USD]]&lt;40000,"Budget")</f>
        <v>Premium</v>
      </c>
    </row>
    <row r="1278" spans="3:23" x14ac:dyDescent="0.35">
      <c r="C1278">
        <v>1277</v>
      </c>
      <c r="D1278" t="s">
        <v>42</v>
      </c>
      <c r="E1278" t="s">
        <v>242</v>
      </c>
      <c r="F1278">
        <v>2025</v>
      </c>
      <c r="G1278" t="s">
        <v>257</v>
      </c>
      <c r="H1278">
        <v>91.7</v>
      </c>
      <c r="I1278">
        <v>149</v>
      </c>
      <c r="J1278" t="s">
        <v>277</v>
      </c>
      <c r="K1278">
        <v>2.9</v>
      </c>
      <c r="L1278" s="5">
        <v>42836.3</v>
      </c>
      <c r="M1278" t="s">
        <v>286</v>
      </c>
      <c r="N1278" t="s">
        <v>351</v>
      </c>
      <c r="O1278" s="1">
        <v>0</v>
      </c>
      <c r="P1278" s="1" t="str">
        <f>IFERROR(IF(ISNUMBER(Table1[[#This Row],[Safety_Rating2]]), REPT("★", Table1[[#This Row],[Safety_Rating2]]) &amp; REPT("☆", 5-Table1[[#This Row],[Safety_Rating2]]), "Unknown"), "Unknown")</f>
        <v>★★★☆☆</v>
      </c>
      <c r="Q1278" s="1">
        <v>3</v>
      </c>
      <c r="R1278">
        <v>5145</v>
      </c>
      <c r="S1278">
        <v>3</v>
      </c>
      <c r="T1278" s="7">
        <f t="shared" si="19"/>
        <v>220392763.50000003</v>
      </c>
      <c r="U1278" s="3">
        <f>Table1[[#This Row],[Range_km]]/Table1[[#This Row],[Battery_Capacity_kWh]]</f>
        <v>1.6248636859323882</v>
      </c>
      <c r="V1278" s="4">
        <f>Table1[[#This Row],[Price_USD]]/Table1[[#This Row],[Range_km]]</f>
        <v>287.49194630872483</v>
      </c>
      <c r="W1278" s="1" t="str">
        <f>_xlfn.IFS(Table1[[#This Row],[Price_USD]]&gt;80000,"Luxury", Table1[[#This Row],[Price_USD]]&gt;40000,"Premium",Table1[[#This Row],[Price_USD]]&lt;40000,"Budget")</f>
        <v>Premium</v>
      </c>
    </row>
    <row r="1279" spans="3:23" x14ac:dyDescent="0.35">
      <c r="C1279">
        <v>1278</v>
      </c>
      <c r="D1279" t="s">
        <v>62</v>
      </c>
      <c r="E1279" t="s">
        <v>152</v>
      </c>
      <c r="F1279">
        <v>2016</v>
      </c>
      <c r="G1279" t="s">
        <v>260</v>
      </c>
      <c r="H1279">
        <v>130.6</v>
      </c>
      <c r="I1279">
        <v>148</v>
      </c>
      <c r="J1279" t="s">
        <v>276</v>
      </c>
      <c r="K1279">
        <v>9.5</v>
      </c>
      <c r="L1279" s="5">
        <v>74653.58</v>
      </c>
      <c r="M1279" t="s">
        <v>315</v>
      </c>
      <c r="N1279" t="s">
        <v>371</v>
      </c>
      <c r="O1279" s="1">
        <v>0</v>
      </c>
      <c r="P1279" s="1" t="str">
        <f>IFERROR(IF(ISNUMBER(Table1[[#This Row],[Safety_Rating2]]), REPT("★", Table1[[#This Row],[Safety_Rating2]]) &amp; REPT("☆", 5-Table1[[#This Row],[Safety_Rating2]]), "Unknown"), "Unknown")</f>
        <v>★★★★☆</v>
      </c>
      <c r="Q1279" s="1">
        <v>4</v>
      </c>
      <c r="R1279">
        <v>17807</v>
      </c>
      <c r="S1279">
        <v>4</v>
      </c>
      <c r="T1279" s="7">
        <f t="shared" si="19"/>
        <v>1329356299.0599999</v>
      </c>
      <c r="U1279" s="3">
        <f>Table1[[#This Row],[Range_km]]/Table1[[#This Row],[Battery_Capacity_kWh]]</f>
        <v>1.1332312404287903</v>
      </c>
      <c r="V1279" s="4">
        <f>Table1[[#This Row],[Price_USD]]/Table1[[#This Row],[Range_km]]</f>
        <v>504.41608108108107</v>
      </c>
      <c r="W1279" s="1" t="str">
        <f>_xlfn.IFS(Table1[[#This Row],[Price_USD]]&gt;80000,"Luxury", Table1[[#This Row],[Price_USD]]&gt;40000,"Premium",Table1[[#This Row],[Price_USD]]&lt;40000,"Budget")</f>
        <v>Premium</v>
      </c>
    </row>
    <row r="1280" spans="3:23" x14ac:dyDescent="0.35">
      <c r="C1280">
        <v>1279</v>
      </c>
      <c r="D1280" t="s">
        <v>31</v>
      </c>
      <c r="E1280" t="s">
        <v>178</v>
      </c>
      <c r="F1280">
        <v>2021</v>
      </c>
      <c r="G1280" t="s">
        <v>263</v>
      </c>
      <c r="H1280">
        <v>136.19999999999999</v>
      </c>
      <c r="I1280">
        <v>153</v>
      </c>
      <c r="J1280" t="s">
        <v>272</v>
      </c>
      <c r="K1280">
        <v>6.6</v>
      </c>
      <c r="L1280" s="5">
        <v>61457.27</v>
      </c>
      <c r="M1280" t="s">
        <v>281</v>
      </c>
      <c r="N1280" t="s">
        <v>344</v>
      </c>
      <c r="O1280" s="1">
        <v>2</v>
      </c>
      <c r="P1280" s="1" t="str">
        <f>IFERROR(IF(ISNUMBER(Table1[[#This Row],[Safety_Rating2]]), REPT("★", Table1[[#This Row],[Safety_Rating2]]) &amp; REPT("☆", 5-Table1[[#This Row],[Safety_Rating2]]), "Unknown"), "Unknown")</f>
        <v>★★★★★</v>
      </c>
      <c r="Q1280" s="1">
        <v>5</v>
      </c>
      <c r="R1280">
        <v>31</v>
      </c>
      <c r="S1280">
        <v>3</v>
      </c>
      <c r="T1280" s="7">
        <f t="shared" si="19"/>
        <v>1905175.3699999999</v>
      </c>
      <c r="U1280" s="3">
        <f>Table1[[#This Row],[Range_km]]/Table1[[#This Row],[Battery_Capacity_kWh]]</f>
        <v>1.1233480176211454</v>
      </c>
      <c r="V1280" s="4">
        <f>Table1[[#This Row],[Price_USD]]/Table1[[#This Row],[Range_km]]</f>
        <v>401.68150326797382</v>
      </c>
      <c r="W1280" s="1" t="str">
        <f>_xlfn.IFS(Table1[[#This Row],[Price_USD]]&gt;80000,"Luxury", Table1[[#This Row],[Price_USD]]&gt;40000,"Premium",Table1[[#This Row],[Price_USD]]&lt;40000,"Budget")</f>
        <v>Premium</v>
      </c>
    </row>
    <row r="1281" spans="3:23" x14ac:dyDescent="0.35">
      <c r="C1281">
        <v>1280</v>
      </c>
      <c r="D1281" t="s">
        <v>47</v>
      </c>
      <c r="E1281" t="s">
        <v>174</v>
      </c>
      <c r="F1281">
        <v>2017</v>
      </c>
      <c r="G1281" t="s">
        <v>259</v>
      </c>
      <c r="H1281">
        <v>140.6</v>
      </c>
      <c r="I1281">
        <v>568</v>
      </c>
      <c r="J1281" t="s">
        <v>271</v>
      </c>
      <c r="K1281">
        <v>5.6</v>
      </c>
      <c r="L1281" s="5">
        <v>92930.09</v>
      </c>
      <c r="M1281" t="s">
        <v>298</v>
      </c>
      <c r="N1281" t="s">
        <v>347</v>
      </c>
      <c r="O1281" s="1">
        <v>5</v>
      </c>
      <c r="P1281" s="1" t="str">
        <f>IFERROR(IF(ISNUMBER(Table1[[#This Row],[Safety_Rating2]]), REPT("★", Table1[[#This Row],[Safety_Rating2]]) &amp; REPT("☆", 5-Table1[[#This Row],[Safety_Rating2]]), "Unknown"), "Unknown")</f>
        <v>★★★★☆</v>
      </c>
      <c r="Q1281" s="1">
        <v>4</v>
      </c>
      <c r="R1281">
        <v>13084</v>
      </c>
      <c r="S1281">
        <v>5</v>
      </c>
      <c r="T1281" s="7">
        <f t="shared" si="19"/>
        <v>1215897297.5599999</v>
      </c>
      <c r="U1281" s="3">
        <f>Table1[[#This Row],[Range_km]]/Table1[[#This Row],[Battery_Capacity_kWh]]</f>
        <v>4.0398293029871981</v>
      </c>
      <c r="V1281" s="4">
        <f>Table1[[#This Row],[Price_USD]]/Table1[[#This Row],[Range_km]]</f>
        <v>163.60931338028169</v>
      </c>
      <c r="W1281" s="1" t="str">
        <f>_xlfn.IFS(Table1[[#This Row],[Price_USD]]&gt;80000,"Luxury", Table1[[#This Row],[Price_USD]]&gt;40000,"Premium",Table1[[#This Row],[Price_USD]]&lt;40000,"Budget")</f>
        <v>Luxury</v>
      </c>
    </row>
    <row r="1282" spans="3:23" x14ac:dyDescent="0.35">
      <c r="C1282">
        <v>1281</v>
      </c>
      <c r="D1282" t="s">
        <v>61</v>
      </c>
      <c r="E1282" t="s">
        <v>146</v>
      </c>
      <c r="F1282">
        <v>2024</v>
      </c>
      <c r="G1282" t="s">
        <v>253</v>
      </c>
      <c r="H1282">
        <v>114.1</v>
      </c>
      <c r="I1282">
        <v>211</v>
      </c>
      <c r="J1282" t="s">
        <v>273</v>
      </c>
      <c r="K1282">
        <v>8.1</v>
      </c>
      <c r="L1282" s="5">
        <v>43415.17</v>
      </c>
      <c r="M1282" t="s">
        <v>327</v>
      </c>
      <c r="N1282" t="s">
        <v>369</v>
      </c>
      <c r="O1282" s="1">
        <v>1</v>
      </c>
      <c r="P1282" s="1" t="str">
        <f>IFERROR(IF(ISNUMBER(Table1[[#This Row],[Safety_Rating2]]), REPT("★", Table1[[#This Row],[Safety_Rating2]]) &amp; REPT("☆", 5-Table1[[#This Row],[Safety_Rating2]]), "Unknown"), "Unknown")</f>
        <v>★★★★☆</v>
      </c>
      <c r="Q1282" s="1">
        <v>4</v>
      </c>
      <c r="R1282">
        <v>2095</v>
      </c>
      <c r="S1282">
        <v>3</v>
      </c>
      <c r="T1282" s="7">
        <f t="shared" ref="T1282:T1345" si="20">L1282*R1282</f>
        <v>90954781.149999991</v>
      </c>
      <c r="U1282" s="3">
        <f>Table1[[#This Row],[Range_km]]/Table1[[#This Row],[Battery_Capacity_kWh]]</f>
        <v>1.8492550394390885</v>
      </c>
      <c r="V1282" s="4">
        <f>Table1[[#This Row],[Price_USD]]/Table1[[#This Row],[Range_km]]</f>
        <v>205.75909952606634</v>
      </c>
      <c r="W1282" s="1" t="str">
        <f>_xlfn.IFS(Table1[[#This Row],[Price_USD]]&gt;80000,"Luxury", Table1[[#This Row],[Price_USD]]&gt;40000,"Premium",Table1[[#This Row],[Price_USD]]&lt;40000,"Budget")</f>
        <v>Premium</v>
      </c>
    </row>
    <row r="1283" spans="3:23" x14ac:dyDescent="0.35">
      <c r="C1283">
        <v>1282</v>
      </c>
      <c r="D1283" t="s">
        <v>49</v>
      </c>
      <c r="E1283" t="s">
        <v>228</v>
      </c>
      <c r="F1283">
        <v>2024</v>
      </c>
      <c r="G1283" t="s">
        <v>263</v>
      </c>
      <c r="H1283">
        <v>89.1</v>
      </c>
      <c r="I1283">
        <v>507</v>
      </c>
      <c r="J1283" t="s">
        <v>272</v>
      </c>
      <c r="K1283">
        <v>3.7</v>
      </c>
      <c r="L1283" s="5">
        <v>88271.71</v>
      </c>
      <c r="M1283" t="s">
        <v>328</v>
      </c>
      <c r="N1283" t="s">
        <v>368</v>
      </c>
      <c r="O1283" s="1">
        <v>5</v>
      </c>
      <c r="P1283" s="1" t="str">
        <f>IFERROR(IF(ISNUMBER(Table1[[#This Row],[Safety_Rating2]]), REPT("★", Table1[[#This Row],[Safety_Rating2]]) &amp; REPT("☆", 5-Table1[[#This Row],[Safety_Rating2]]), "Unknown"), "Unknown")</f>
        <v>Unknown</v>
      </c>
      <c r="Q1283" s="2" t="s">
        <v>376</v>
      </c>
      <c r="R1283">
        <v>14631</v>
      </c>
      <c r="S1283">
        <v>3</v>
      </c>
      <c r="T1283" s="7">
        <f t="shared" si="20"/>
        <v>1291503389.01</v>
      </c>
      <c r="U1283" s="3">
        <f>Table1[[#This Row],[Range_km]]/Table1[[#This Row],[Battery_Capacity_kWh]]</f>
        <v>5.6902356902356903</v>
      </c>
      <c r="V1283" s="4">
        <f>Table1[[#This Row],[Price_USD]]/Table1[[#This Row],[Range_km]]</f>
        <v>174.1059368836292</v>
      </c>
      <c r="W1283" s="1" t="str">
        <f>_xlfn.IFS(Table1[[#This Row],[Price_USD]]&gt;80000,"Luxury", Table1[[#This Row],[Price_USD]]&gt;40000,"Premium",Table1[[#This Row],[Price_USD]]&lt;40000,"Budget")</f>
        <v>Luxury</v>
      </c>
    </row>
    <row r="1284" spans="3:23" x14ac:dyDescent="0.35">
      <c r="C1284">
        <v>1283</v>
      </c>
      <c r="D1284" t="s">
        <v>62</v>
      </c>
      <c r="E1284" t="s">
        <v>149</v>
      </c>
      <c r="F1284">
        <v>2024</v>
      </c>
      <c r="G1284" t="s">
        <v>259</v>
      </c>
      <c r="H1284">
        <v>97.2</v>
      </c>
      <c r="I1284">
        <v>413</v>
      </c>
      <c r="J1284" t="s">
        <v>278</v>
      </c>
      <c r="K1284">
        <v>7.1</v>
      </c>
      <c r="L1284" s="5">
        <v>93221.51</v>
      </c>
      <c r="M1284" t="s">
        <v>286</v>
      </c>
      <c r="N1284" t="s">
        <v>337</v>
      </c>
      <c r="O1284" s="1">
        <v>1</v>
      </c>
      <c r="P1284" s="1" t="str">
        <f>IFERROR(IF(ISNUMBER(Table1[[#This Row],[Safety_Rating2]]), REPT("★", Table1[[#This Row],[Safety_Rating2]]) &amp; REPT("☆", 5-Table1[[#This Row],[Safety_Rating2]]), "Unknown"), "Unknown")</f>
        <v>★★★☆☆</v>
      </c>
      <c r="Q1284" s="1">
        <v>3</v>
      </c>
      <c r="R1284">
        <v>7187</v>
      </c>
      <c r="S1284">
        <v>4</v>
      </c>
      <c r="T1284" s="7">
        <f t="shared" si="20"/>
        <v>669982992.37</v>
      </c>
      <c r="U1284" s="3">
        <f>Table1[[#This Row],[Range_km]]/Table1[[#This Row],[Battery_Capacity_kWh]]</f>
        <v>4.2489711934156373</v>
      </c>
      <c r="V1284" s="4">
        <f>Table1[[#This Row],[Price_USD]]/Table1[[#This Row],[Range_km]]</f>
        <v>225.71794188861983</v>
      </c>
      <c r="W1284" s="1" t="str">
        <f>_xlfn.IFS(Table1[[#This Row],[Price_USD]]&gt;80000,"Luxury", Table1[[#This Row],[Price_USD]]&gt;40000,"Premium",Table1[[#This Row],[Price_USD]]&lt;40000,"Budget")</f>
        <v>Luxury</v>
      </c>
    </row>
    <row r="1285" spans="3:23" x14ac:dyDescent="0.35">
      <c r="C1285">
        <v>1284</v>
      </c>
      <c r="D1285" t="s">
        <v>59</v>
      </c>
      <c r="E1285" t="s">
        <v>193</v>
      </c>
      <c r="F1285">
        <v>2015</v>
      </c>
      <c r="G1285" t="s">
        <v>250</v>
      </c>
      <c r="H1285">
        <v>109.5</v>
      </c>
      <c r="I1285">
        <v>186</v>
      </c>
      <c r="J1285" t="s">
        <v>275</v>
      </c>
      <c r="K1285">
        <v>1.2</v>
      </c>
      <c r="L1285" s="5">
        <v>71740.259999999995</v>
      </c>
      <c r="M1285" t="s">
        <v>289</v>
      </c>
      <c r="N1285" t="s">
        <v>337</v>
      </c>
      <c r="O1285" s="1">
        <v>1</v>
      </c>
      <c r="P1285" s="1" t="str">
        <f>IFERROR(IF(ISNUMBER(Table1[[#This Row],[Safety_Rating2]]), REPT("★", Table1[[#This Row],[Safety_Rating2]]) &amp; REPT("☆", 5-Table1[[#This Row],[Safety_Rating2]]), "Unknown"), "Unknown")</f>
        <v>★★★☆☆</v>
      </c>
      <c r="Q1285" s="1">
        <v>3</v>
      </c>
      <c r="R1285">
        <v>126</v>
      </c>
      <c r="S1285">
        <v>4</v>
      </c>
      <c r="T1285" s="7">
        <f t="shared" si="20"/>
        <v>9039272.7599999998</v>
      </c>
      <c r="U1285" s="3">
        <f>Table1[[#This Row],[Range_km]]/Table1[[#This Row],[Battery_Capacity_kWh]]</f>
        <v>1.6986301369863013</v>
      </c>
      <c r="V1285" s="4">
        <f>Table1[[#This Row],[Price_USD]]/Table1[[#This Row],[Range_km]]</f>
        <v>385.70032258064515</v>
      </c>
      <c r="W1285" s="1" t="str">
        <f>_xlfn.IFS(Table1[[#This Row],[Price_USD]]&gt;80000,"Luxury", Table1[[#This Row],[Price_USD]]&gt;40000,"Premium",Table1[[#This Row],[Price_USD]]&lt;40000,"Budget")</f>
        <v>Premium</v>
      </c>
    </row>
    <row r="1286" spans="3:23" x14ac:dyDescent="0.35">
      <c r="C1286">
        <v>1285</v>
      </c>
      <c r="D1286" t="s">
        <v>16</v>
      </c>
      <c r="E1286" t="s">
        <v>69</v>
      </c>
      <c r="F1286">
        <v>2020</v>
      </c>
      <c r="G1286" t="s">
        <v>264</v>
      </c>
      <c r="H1286">
        <v>43.3</v>
      </c>
      <c r="I1286">
        <v>225</v>
      </c>
      <c r="J1286" t="s">
        <v>268</v>
      </c>
      <c r="K1286">
        <v>6.8</v>
      </c>
      <c r="L1286" s="5">
        <v>30229.32</v>
      </c>
      <c r="M1286" t="s">
        <v>296</v>
      </c>
      <c r="N1286" t="s">
        <v>339</v>
      </c>
      <c r="O1286" s="1">
        <v>3</v>
      </c>
      <c r="P1286" s="1" t="str">
        <f>IFERROR(IF(ISNUMBER(Table1[[#This Row],[Safety_Rating2]]), REPT("★", Table1[[#This Row],[Safety_Rating2]]) &amp; REPT("☆", 5-Table1[[#This Row],[Safety_Rating2]]), "Unknown"), "Unknown")</f>
        <v>★★★★★</v>
      </c>
      <c r="Q1286" s="1">
        <v>5</v>
      </c>
      <c r="R1286">
        <v>18499</v>
      </c>
      <c r="S1286">
        <v>5</v>
      </c>
      <c r="T1286" s="7">
        <f t="shared" si="20"/>
        <v>559212190.67999995</v>
      </c>
      <c r="U1286" s="3">
        <f>Table1[[#This Row],[Range_km]]/Table1[[#This Row],[Battery_Capacity_kWh]]</f>
        <v>5.1963048498845268</v>
      </c>
      <c r="V1286" s="4">
        <f>Table1[[#This Row],[Price_USD]]/Table1[[#This Row],[Range_km]]</f>
        <v>134.35253333333333</v>
      </c>
      <c r="W1286" s="1" t="str">
        <f>_xlfn.IFS(Table1[[#This Row],[Price_USD]]&gt;80000,"Luxury", Table1[[#This Row],[Price_USD]]&gt;40000,"Premium",Table1[[#This Row],[Price_USD]]&lt;40000,"Budget")</f>
        <v>Budget</v>
      </c>
    </row>
    <row r="1287" spans="3:23" x14ac:dyDescent="0.35">
      <c r="C1287">
        <v>1286</v>
      </c>
      <c r="D1287" t="s">
        <v>28</v>
      </c>
      <c r="E1287" t="s">
        <v>160</v>
      </c>
      <c r="F1287">
        <v>2022</v>
      </c>
      <c r="G1287" t="s">
        <v>253</v>
      </c>
      <c r="H1287">
        <v>89.4</v>
      </c>
      <c r="I1287">
        <v>321</v>
      </c>
      <c r="J1287" t="s">
        <v>276</v>
      </c>
      <c r="K1287">
        <v>10</v>
      </c>
      <c r="L1287" s="5">
        <v>120754.38</v>
      </c>
      <c r="M1287" t="s">
        <v>298</v>
      </c>
      <c r="N1287" t="s">
        <v>363</v>
      </c>
      <c r="O1287" s="1">
        <v>4</v>
      </c>
      <c r="P1287" s="1" t="str">
        <f>IFERROR(IF(ISNUMBER(Table1[[#This Row],[Safety_Rating2]]), REPT("★", Table1[[#This Row],[Safety_Rating2]]) &amp; REPT("☆", 5-Table1[[#This Row],[Safety_Rating2]]), "Unknown"), "Unknown")</f>
        <v>★★★★★</v>
      </c>
      <c r="Q1287" s="1">
        <v>5</v>
      </c>
      <c r="R1287">
        <v>19969</v>
      </c>
      <c r="S1287">
        <v>4</v>
      </c>
      <c r="T1287" s="7">
        <f t="shared" si="20"/>
        <v>2411344214.2200003</v>
      </c>
      <c r="U1287" s="3">
        <f>Table1[[#This Row],[Range_km]]/Table1[[#This Row],[Battery_Capacity_kWh]]</f>
        <v>3.5906040268456372</v>
      </c>
      <c r="V1287" s="4">
        <f>Table1[[#This Row],[Price_USD]]/Table1[[#This Row],[Range_km]]</f>
        <v>376.1818691588785</v>
      </c>
      <c r="W1287" s="1" t="str">
        <f>_xlfn.IFS(Table1[[#This Row],[Price_USD]]&gt;80000,"Luxury", Table1[[#This Row],[Price_USD]]&gt;40000,"Premium",Table1[[#This Row],[Price_USD]]&lt;40000,"Budget")</f>
        <v>Luxury</v>
      </c>
    </row>
    <row r="1288" spans="3:23" x14ac:dyDescent="0.35">
      <c r="C1288">
        <v>1287</v>
      </c>
      <c r="D1288" t="s">
        <v>33</v>
      </c>
      <c r="E1288" t="s">
        <v>88</v>
      </c>
      <c r="F1288">
        <v>2018</v>
      </c>
      <c r="G1288" t="s">
        <v>251</v>
      </c>
      <c r="H1288">
        <v>82.9</v>
      </c>
      <c r="I1288">
        <v>560</v>
      </c>
      <c r="J1288" t="s">
        <v>280</v>
      </c>
      <c r="K1288">
        <v>6.3</v>
      </c>
      <c r="L1288" s="5">
        <v>106199.97</v>
      </c>
      <c r="M1288" t="s">
        <v>326</v>
      </c>
      <c r="N1288" t="s">
        <v>351</v>
      </c>
      <c r="O1288" s="1">
        <v>3</v>
      </c>
      <c r="P1288" s="1" t="str">
        <f>IFERROR(IF(ISNUMBER(Table1[[#This Row],[Safety_Rating2]]), REPT("★", Table1[[#This Row],[Safety_Rating2]]) &amp; REPT("☆", 5-Table1[[#This Row],[Safety_Rating2]]), "Unknown"), "Unknown")</f>
        <v>★★★☆☆</v>
      </c>
      <c r="Q1288" s="1">
        <v>3</v>
      </c>
      <c r="R1288">
        <v>14223</v>
      </c>
      <c r="S1288">
        <v>5</v>
      </c>
      <c r="T1288" s="7">
        <f t="shared" si="20"/>
        <v>1510482173.3099999</v>
      </c>
      <c r="U1288" s="3">
        <f>Table1[[#This Row],[Range_km]]/Table1[[#This Row],[Battery_Capacity_kWh]]</f>
        <v>6.7551266586248486</v>
      </c>
      <c r="V1288" s="4">
        <f>Table1[[#This Row],[Price_USD]]/Table1[[#This Row],[Range_km]]</f>
        <v>189.64280357142857</v>
      </c>
      <c r="W1288" s="1" t="str">
        <f>_xlfn.IFS(Table1[[#This Row],[Price_USD]]&gt;80000,"Luxury", Table1[[#This Row],[Price_USD]]&gt;40000,"Premium",Table1[[#This Row],[Price_USD]]&lt;40000,"Budget")</f>
        <v>Luxury</v>
      </c>
    </row>
    <row r="1289" spans="3:23" x14ac:dyDescent="0.35">
      <c r="C1289">
        <v>1288</v>
      </c>
      <c r="D1289" t="s">
        <v>61</v>
      </c>
      <c r="E1289" t="s">
        <v>146</v>
      </c>
      <c r="F1289">
        <v>2015</v>
      </c>
      <c r="G1289" t="s">
        <v>256</v>
      </c>
      <c r="H1289">
        <v>44.7</v>
      </c>
      <c r="I1289">
        <v>439</v>
      </c>
      <c r="J1289" t="s">
        <v>276</v>
      </c>
      <c r="K1289">
        <v>2.8</v>
      </c>
      <c r="L1289" s="5">
        <v>57073.06</v>
      </c>
      <c r="M1289" t="s">
        <v>309</v>
      </c>
      <c r="N1289" t="s">
        <v>341</v>
      </c>
      <c r="O1289" s="2" t="s">
        <v>376</v>
      </c>
      <c r="P1289" s="1" t="str">
        <f>IFERROR(IF(ISNUMBER(Table1[[#This Row],[Safety_Rating2]]), REPT("★", Table1[[#This Row],[Safety_Rating2]]) &amp; REPT("☆", 5-Table1[[#This Row],[Safety_Rating2]]), "Unknown"), "Unknown")</f>
        <v>★★★☆☆</v>
      </c>
      <c r="Q1289" s="1">
        <v>3</v>
      </c>
      <c r="R1289">
        <v>11446</v>
      </c>
      <c r="S1289">
        <v>3</v>
      </c>
      <c r="T1289" s="7">
        <f t="shared" si="20"/>
        <v>653258244.75999999</v>
      </c>
      <c r="U1289" s="3">
        <f>Table1[[#This Row],[Range_km]]/Table1[[#This Row],[Battery_Capacity_kWh]]</f>
        <v>9.8210290827740483</v>
      </c>
      <c r="V1289" s="4">
        <f>Table1[[#This Row],[Price_USD]]/Table1[[#This Row],[Range_km]]</f>
        <v>130.00697038724374</v>
      </c>
      <c r="W1289" s="1" t="str">
        <f>_xlfn.IFS(Table1[[#This Row],[Price_USD]]&gt;80000,"Luxury", Table1[[#This Row],[Price_USD]]&gt;40000,"Premium",Table1[[#This Row],[Price_USD]]&lt;40000,"Budget")</f>
        <v>Premium</v>
      </c>
    </row>
    <row r="1290" spans="3:23" x14ac:dyDescent="0.35">
      <c r="C1290">
        <v>1289</v>
      </c>
      <c r="D1290" t="s">
        <v>22</v>
      </c>
      <c r="E1290" t="s">
        <v>75</v>
      </c>
      <c r="F1290">
        <v>2024</v>
      </c>
      <c r="G1290" t="s">
        <v>250</v>
      </c>
      <c r="H1290">
        <v>131.30000000000001</v>
      </c>
      <c r="I1290">
        <v>370</v>
      </c>
      <c r="J1290" t="s">
        <v>271</v>
      </c>
      <c r="K1290">
        <v>4.2</v>
      </c>
      <c r="L1290" s="5">
        <v>142547.47</v>
      </c>
      <c r="M1290" t="s">
        <v>333</v>
      </c>
      <c r="N1290" t="s">
        <v>359</v>
      </c>
      <c r="O1290" s="1">
        <v>3</v>
      </c>
      <c r="P1290" s="1" t="str">
        <f>IFERROR(IF(ISNUMBER(Table1[[#This Row],[Safety_Rating2]]), REPT("★", Table1[[#This Row],[Safety_Rating2]]) &amp; REPT("☆", 5-Table1[[#This Row],[Safety_Rating2]]), "Unknown"), "Unknown")</f>
        <v>Unknown</v>
      </c>
      <c r="Q1290" s="2" t="s">
        <v>376</v>
      </c>
      <c r="R1290">
        <v>1423</v>
      </c>
      <c r="S1290">
        <v>4</v>
      </c>
      <c r="T1290" s="7">
        <f t="shared" si="20"/>
        <v>202845049.81</v>
      </c>
      <c r="U1290" s="3">
        <f>Table1[[#This Row],[Range_km]]/Table1[[#This Row],[Battery_Capacity_kWh]]</f>
        <v>2.8179741051028175</v>
      </c>
      <c r="V1290" s="4">
        <f>Table1[[#This Row],[Price_USD]]/Table1[[#This Row],[Range_km]]</f>
        <v>385.26343243243241</v>
      </c>
      <c r="W1290" s="1" t="str">
        <f>_xlfn.IFS(Table1[[#This Row],[Price_USD]]&gt;80000,"Luxury", Table1[[#This Row],[Price_USD]]&gt;40000,"Premium",Table1[[#This Row],[Price_USD]]&lt;40000,"Budget")</f>
        <v>Luxury</v>
      </c>
    </row>
    <row r="1291" spans="3:23" x14ac:dyDescent="0.35">
      <c r="C1291">
        <v>1290</v>
      </c>
      <c r="D1291" t="s">
        <v>23</v>
      </c>
      <c r="E1291" t="s">
        <v>109</v>
      </c>
      <c r="F1291">
        <v>2020</v>
      </c>
      <c r="G1291" t="s">
        <v>251</v>
      </c>
      <c r="H1291">
        <v>95.7</v>
      </c>
      <c r="I1291">
        <v>103</v>
      </c>
      <c r="J1291" t="s">
        <v>272</v>
      </c>
      <c r="K1291">
        <v>10.3</v>
      </c>
      <c r="L1291" s="5">
        <v>127586.24000000001</v>
      </c>
      <c r="M1291" t="s">
        <v>298</v>
      </c>
      <c r="N1291" t="s">
        <v>348</v>
      </c>
      <c r="O1291" s="1">
        <v>3</v>
      </c>
      <c r="P1291" s="1" t="str">
        <f>IFERROR(IF(ISNUMBER(Table1[[#This Row],[Safety_Rating2]]), REPT("★", Table1[[#This Row],[Safety_Rating2]]) &amp; REPT("☆", 5-Table1[[#This Row],[Safety_Rating2]]), "Unknown"), "Unknown")</f>
        <v>★★★☆☆</v>
      </c>
      <c r="Q1291" s="1">
        <v>3</v>
      </c>
      <c r="R1291">
        <v>15094</v>
      </c>
      <c r="S1291">
        <v>5</v>
      </c>
      <c r="T1291" s="7">
        <f t="shared" si="20"/>
        <v>1925786706.5600002</v>
      </c>
      <c r="U1291" s="3">
        <f>Table1[[#This Row],[Range_km]]/Table1[[#This Row],[Battery_Capacity_kWh]]</f>
        <v>1.0762800417972831</v>
      </c>
      <c r="V1291" s="4">
        <f>Table1[[#This Row],[Price_USD]]/Table1[[#This Row],[Range_km]]</f>
        <v>1238.7013592233011</v>
      </c>
      <c r="W1291" s="1" t="str">
        <f>_xlfn.IFS(Table1[[#This Row],[Price_USD]]&gt;80000,"Luxury", Table1[[#This Row],[Price_USD]]&gt;40000,"Premium",Table1[[#This Row],[Price_USD]]&lt;40000,"Budget")</f>
        <v>Luxury</v>
      </c>
    </row>
    <row r="1292" spans="3:23" x14ac:dyDescent="0.35">
      <c r="C1292">
        <v>1291</v>
      </c>
      <c r="D1292" t="s">
        <v>41</v>
      </c>
      <c r="E1292" t="s">
        <v>100</v>
      </c>
      <c r="F1292">
        <v>2020</v>
      </c>
      <c r="G1292" t="s">
        <v>259</v>
      </c>
      <c r="H1292">
        <v>74.5</v>
      </c>
      <c r="I1292">
        <v>536</v>
      </c>
      <c r="J1292" t="s">
        <v>268</v>
      </c>
      <c r="K1292">
        <v>6.7</v>
      </c>
      <c r="L1292" s="5">
        <v>65869.03</v>
      </c>
      <c r="M1292" t="s">
        <v>302</v>
      </c>
      <c r="N1292" t="s">
        <v>373</v>
      </c>
      <c r="O1292" s="1">
        <v>5</v>
      </c>
      <c r="P1292" s="1" t="str">
        <f>IFERROR(IF(ISNUMBER(Table1[[#This Row],[Safety_Rating2]]), REPT("★", Table1[[#This Row],[Safety_Rating2]]) &amp; REPT("☆", 5-Table1[[#This Row],[Safety_Rating2]]), "Unknown"), "Unknown")</f>
        <v>★★★★★</v>
      </c>
      <c r="Q1292" s="1">
        <v>5</v>
      </c>
      <c r="R1292">
        <v>4937</v>
      </c>
      <c r="S1292">
        <v>5</v>
      </c>
      <c r="T1292" s="7">
        <f t="shared" si="20"/>
        <v>325195401.11000001</v>
      </c>
      <c r="U1292" s="3">
        <f>Table1[[#This Row],[Range_km]]/Table1[[#This Row],[Battery_Capacity_kWh]]</f>
        <v>7.1946308724832218</v>
      </c>
      <c r="V1292" s="4">
        <f>Table1[[#This Row],[Price_USD]]/Table1[[#This Row],[Range_km]]</f>
        <v>122.88998134328358</v>
      </c>
      <c r="W1292" s="1" t="str">
        <f>_xlfn.IFS(Table1[[#This Row],[Price_USD]]&gt;80000,"Luxury", Table1[[#This Row],[Price_USD]]&gt;40000,"Premium",Table1[[#This Row],[Price_USD]]&lt;40000,"Budget")</f>
        <v>Premium</v>
      </c>
    </row>
    <row r="1293" spans="3:23" x14ac:dyDescent="0.35">
      <c r="C1293">
        <v>1292</v>
      </c>
      <c r="D1293" t="s">
        <v>20</v>
      </c>
      <c r="E1293" t="s">
        <v>133</v>
      </c>
      <c r="F1293">
        <v>2020</v>
      </c>
      <c r="G1293" t="s">
        <v>250</v>
      </c>
      <c r="H1293">
        <v>143.9</v>
      </c>
      <c r="I1293">
        <v>304</v>
      </c>
      <c r="J1293" t="s">
        <v>269</v>
      </c>
      <c r="K1293">
        <v>9.3000000000000007</v>
      </c>
      <c r="L1293" s="5">
        <v>103396.27</v>
      </c>
      <c r="M1293" t="s">
        <v>296</v>
      </c>
      <c r="N1293" t="s">
        <v>368</v>
      </c>
      <c r="O1293" s="1">
        <v>1</v>
      </c>
      <c r="P1293" s="1" t="str">
        <f>IFERROR(IF(ISNUMBER(Table1[[#This Row],[Safety_Rating2]]), REPT("★", Table1[[#This Row],[Safety_Rating2]]) &amp; REPT("☆", 5-Table1[[#This Row],[Safety_Rating2]]), "Unknown"), "Unknown")</f>
        <v>★★★★★</v>
      </c>
      <c r="Q1293" s="1">
        <v>5</v>
      </c>
      <c r="R1293">
        <v>16620</v>
      </c>
      <c r="S1293">
        <v>5</v>
      </c>
      <c r="T1293" s="7">
        <f t="shared" si="20"/>
        <v>1718446007.4000001</v>
      </c>
      <c r="U1293" s="3">
        <f>Table1[[#This Row],[Range_km]]/Table1[[#This Row],[Battery_Capacity_kWh]]</f>
        <v>2.1125781792911744</v>
      </c>
      <c r="V1293" s="4">
        <f>Table1[[#This Row],[Price_USD]]/Table1[[#This Row],[Range_km]]</f>
        <v>340.11930921052635</v>
      </c>
      <c r="W1293" s="1" t="str">
        <f>_xlfn.IFS(Table1[[#This Row],[Price_USD]]&gt;80000,"Luxury", Table1[[#This Row],[Price_USD]]&gt;40000,"Premium",Table1[[#This Row],[Price_USD]]&lt;40000,"Budget")</f>
        <v>Luxury</v>
      </c>
    </row>
    <row r="1294" spans="3:23" x14ac:dyDescent="0.35">
      <c r="C1294">
        <v>1293</v>
      </c>
      <c r="D1294" t="s">
        <v>65</v>
      </c>
      <c r="E1294" t="s">
        <v>173</v>
      </c>
      <c r="F1294">
        <v>2020</v>
      </c>
      <c r="G1294" t="s">
        <v>261</v>
      </c>
      <c r="H1294">
        <v>49.1</v>
      </c>
      <c r="I1294">
        <v>239</v>
      </c>
      <c r="J1294" t="s">
        <v>274</v>
      </c>
      <c r="K1294">
        <v>7.7</v>
      </c>
      <c r="L1294" s="5">
        <v>31083.9</v>
      </c>
      <c r="M1294" t="s">
        <v>312</v>
      </c>
      <c r="N1294" t="s">
        <v>353</v>
      </c>
      <c r="O1294" s="1">
        <v>4</v>
      </c>
      <c r="P1294" s="1" t="str">
        <f>IFERROR(IF(ISNUMBER(Table1[[#This Row],[Safety_Rating2]]), REPT("★", Table1[[#This Row],[Safety_Rating2]]) &amp; REPT("☆", 5-Table1[[#This Row],[Safety_Rating2]]), "Unknown"), "Unknown")</f>
        <v>Unknown</v>
      </c>
      <c r="Q1294" s="2" t="s">
        <v>376</v>
      </c>
      <c r="R1294">
        <v>8785</v>
      </c>
      <c r="S1294">
        <v>5</v>
      </c>
      <c r="T1294" s="7">
        <f t="shared" si="20"/>
        <v>273072061.5</v>
      </c>
      <c r="U1294" s="3">
        <f>Table1[[#This Row],[Range_km]]/Table1[[#This Row],[Battery_Capacity_kWh]]</f>
        <v>4.8676171079429738</v>
      </c>
      <c r="V1294" s="4">
        <f>Table1[[#This Row],[Price_USD]]/Table1[[#This Row],[Range_km]]</f>
        <v>130.05815899581592</v>
      </c>
      <c r="W1294" s="1" t="str">
        <f>_xlfn.IFS(Table1[[#This Row],[Price_USD]]&gt;80000,"Luxury", Table1[[#This Row],[Price_USD]]&gt;40000,"Premium",Table1[[#This Row],[Price_USD]]&lt;40000,"Budget")</f>
        <v>Budget</v>
      </c>
    </row>
    <row r="1295" spans="3:23" x14ac:dyDescent="0.35">
      <c r="C1295">
        <v>1294</v>
      </c>
      <c r="D1295" t="s">
        <v>48</v>
      </c>
      <c r="E1295" t="s">
        <v>154</v>
      </c>
      <c r="F1295">
        <v>2024</v>
      </c>
      <c r="G1295" t="s">
        <v>253</v>
      </c>
      <c r="H1295">
        <v>75</v>
      </c>
      <c r="I1295">
        <v>255</v>
      </c>
      <c r="J1295" t="s">
        <v>280</v>
      </c>
      <c r="K1295">
        <v>9.3000000000000007</v>
      </c>
      <c r="L1295" s="5">
        <v>98891.32</v>
      </c>
      <c r="M1295" t="s">
        <v>329</v>
      </c>
      <c r="N1295" t="s">
        <v>373</v>
      </c>
      <c r="O1295" s="2" t="s">
        <v>376</v>
      </c>
      <c r="P1295" s="1" t="str">
        <f>IFERROR(IF(ISNUMBER(Table1[[#This Row],[Safety_Rating2]]), REPT("★", Table1[[#This Row],[Safety_Rating2]]) &amp; REPT("☆", 5-Table1[[#This Row],[Safety_Rating2]]), "Unknown"), "Unknown")</f>
        <v>★★★★☆</v>
      </c>
      <c r="Q1295" s="1">
        <v>4</v>
      </c>
      <c r="R1295">
        <v>10059</v>
      </c>
      <c r="S1295">
        <v>5</v>
      </c>
      <c r="T1295" s="7">
        <f t="shared" si="20"/>
        <v>994747787.88000011</v>
      </c>
      <c r="U1295" s="3">
        <f>Table1[[#This Row],[Range_km]]/Table1[[#This Row],[Battery_Capacity_kWh]]</f>
        <v>3.4</v>
      </c>
      <c r="V1295" s="4">
        <f>Table1[[#This Row],[Price_USD]]/Table1[[#This Row],[Range_km]]</f>
        <v>387.80909803921571</v>
      </c>
      <c r="W1295" s="1" t="str">
        <f>_xlfn.IFS(Table1[[#This Row],[Price_USD]]&gt;80000,"Luxury", Table1[[#This Row],[Price_USD]]&gt;40000,"Premium",Table1[[#This Row],[Price_USD]]&lt;40000,"Budget")</f>
        <v>Luxury</v>
      </c>
    </row>
    <row r="1296" spans="3:23" x14ac:dyDescent="0.35">
      <c r="C1296">
        <v>1295</v>
      </c>
      <c r="D1296" t="s">
        <v>33</v>
      </c>
      <c r="E1296" t="s">
        <v>192</v>
      </c>
      <c r="F1296">
        <v>2019</v>
      </c>
      <c r="G1296" t="s">
        <v>254</v>
      </c>
      <c r="H1296">
        <v>65.8</v>
      </c>
      <c r="I1296">
        <v>416</v>
      </c>
      <c r="J1296" t="s">
        <v>273</v>
      </c>
      <c r="K1296">
        <v>5.2</v>
      </c>
      <c r="L1296" s="5">
        <v>39032.160000000003</v>
      </c>
      <c r="M1296" t="s">
        <v>328</v>
      </c>
      <c r="N1296" t="s">
        <v>343</v>
      </c>
      <c r="O1296" s="1">
        <v>4</v>
      </c>
      <c r="P1296" s="1" t="str">
        <f>IFERROR(IF(ISNUMBER(Table1[[#This Row],[Safety_Rating2]]), REPT("★", Table1[[#This Row],[Safety_Rating2]]) &amp; REPT("☆", 5-Table1[[#This Row],[Safety_Rating2]]), "Unknown"), "Unknown")</f>
        <v>★★★★☆</v>
      </c>
      <c r="Q1296" s="1">
        <v>4</v>
      </c>
      <c r="R1296">
        <v>7947</v>
      </c>
      <c r="S1296">
        <v>4</v>
      </c>
      <c r="T1296" s="7">
        <f t="shared" si="20"/>
        <v>310188575.52000004</v>
      </c>
      <c r="U1296" s="3">
        <f>Table1[[#This Row],[Range_km]]/Table1[[#This Row],[Battery_Capacity_kWh]]</f>
        <v>6.3221884498480243</v>
      </c>
      <c r="V1296" s="4">
        <f>Table1[[#This Row],[Price_USD]]/Table1[[#This Row],[Range_km]]</f>
        <v>93.827307692307699</v>
      </c>
      <c r="W1296" s="1" t="str">
        <f>_xlfn.IFS(Table1[[#This Row],[Price_USD]]&gt;80000,"Luxury", Table1[[#This Row],[Price_USD]]&gt;40000,"Premium",Table1[[#This Row],[Price_USD]]&lt;40000,"Budget")</f>
        <v>Budget</v>
      </c>
    </row>
    <row r="1297" spans="3:23" x14ac:dyDescent="0.35">
      <c r="C1297">
        <v>1296</v>
      </c>
      <c r="D1297" t="s">
        <v>22</v>
      </c>
      <c r="E1297" t="s">
        <v>75</v>
      </c>
      <c r="F1297">
        <v>2025</v>
      </c>
      <c r="G1297" t="s">
        <v>261</v>
      </c>
      <c r="H1297">
        <v>46.8</v>
      </c>
      <c r="I1297">
        <v>475</v>
      </c>
      <c r="J1297" t="s">
        <v>272</v>
      </c>
      <c r="K1297">
        <v>12</v>
      </c>
      <c r="L1297" s="5">
        <v>65156.08</v>
      </c>
      <c r="M1297" t="s">
        <v>297</v>
      </c>
      <c r="N1297" t="s">
        <v>351</v>
      </c>
      <c r="O1297" s="2" t="s">
        <v>376</v>
      </c>
      <c r="P1297" s="1" t="str">
        <f>IFERROR(IF(ISNUMBER(Table1[[#This Row],[Safety_Rating2]]), REPT("★", Table1[[#This Row],[Safety_Rating2]]) &amp; REPT("☆", 5-Table1[[#This Row],[Safety_Rating2]]), "Unknown"), "Unknown")</f>
        <v>Unknown</v>
      </c>
      <c r="Q1297" s="2" t="s">
        <v>376</v>
      </c>
      <c r="R1297">
        <v>19822</v>
      </c>
      <c r="S1297">
        <v>3</v>
      </c>
      <c r="T1297" s="7">
        <f t="shared" si="20"/>
        <v>1291523817.76</v>
      </c>
      <c r="U1297" s="3">
        <f>Table1[[#This Row],[Range_km]]/Table1[[#This Row],[Battery_Capacity_kWh]]</f>
        <v>10.149572649572651</v>
      </c>
      <c r="V1297" s="4">
        <f>Table1[[#This Row],[Price_USD]]/Table1[[#This Row],[Range_km]]</f>
        <v>137.17069473684211</v>
      </c>
      <c r="W1297" s="1" t="str">
        <f>_xlfn.IFS(Table1[[#This Row],[Price_USD]]&gt;80000,"Luxury", Table1[[#This Row],[Price_USD]]&gt;40000,"Premium",Table1[[#This Row],[Price_USD]]&lt;40000,"Budget")</f>
        <v>Premium</v>
      </c>
    </row>
    <row r="1298" spans="3:23" x14ac:dyDescent="0.35">
      <c r="C1298">
        <v>1297</v>
      </c>
      <c r="D1298" t="s">
        <v>27</v>
      </c>
      <c r="E1298" t="s">
        <v>187</v>
      </c>
      <c r="F1298">
        <v>2023</v>
      </c>
      <c r="G1298" t="s">
        <v>264</v>
      </c>
      <c r="H1298">
        <v>71.3</v>
      </c>
      <c r="I1298">
        <v>105</v>
      </c>
      <c r="J1298" t="s">
        <v>270</v>
      </c>
      <c r="K1298">
        <v>11.6</v>
      </c>
      <c r="L1298" s="5">
        <v>44192.11</v>
      </c>
      <c r="M1298" t="s">
        <v>319</v>
      </c>
      <c r="N1298" t="s">
        <v>337</v>
      </c>
      <c r="O1298" s="1">
        <v>3</v>
      </c>
      <c r="P1298" s="1" t="str">
        <f>IFERROR(IF(ISNUMBER(Table1[[#This Row],[Safety_Rating2]]), REPT("★", Table1[[#This Row],[Safety_Rating2]]) &amp; REPT("☆", 5-Table1[[#This Row],[Safety_Rating2]]), "Unknown"), "Unknown")</f>
        <v>★★★★★</v>
      </c>
      <c r="Q1298" s="1">
        <v>5</v>
      </c>
      <c r="R1298">
        <v>19720</v>
      </c>
      <c r="S1298">
        <v>3</v>
      </c>
      <c r="T1298" s="7">
        <f t="shared" si="20"/>
        <v>871468409.20000005</v>
      </c>
      <c r="U1298" s="3">
        <f>Table1[[#This Row],[Range_km]]/Table1[[#This Row],[Battery_Capacity_kWh]]</f>
        <v>1.4726507713884993</v>
      </c>
      <c r="V1298" s="4">
        <f>Table1[[#This Row],[Price_USD]]/Table1[[#This Row],[Range_km]]</f>
        <v>420.87723809523811</v>
      </c>
      <c r="W1298" s="1" t="str">
        <f>_xlfn.IFS(Table1[[#This Row],[Price_USD]]&gt;80000,"Luxury", Table1[[#This Row],[Price_USD]]&gt;40000,"Premium",Table1[[#This Row],[Price_USD]]&lt;40000,"Budget")</f>
        <v>Premium</v>
      </c>
    </row>
    <row r="1299" spans="3:23" x14ac:dyDescent="0.35">
      <c r="C1299">
        <v>1298</v>
      </c>
      <c r="D1299" t="s">
        <v>43</v>
      </c>
      <c r="E1299" t="s">
        <v>171</v>
      </c>
      <c r="F1299">
        <v>2019</v>
      </c>
      <c r="G1299" t="s">
        <v>254</v>
      </c>
      <c r="H1299">
        <v>128.4</v>
      </c>
      <c r="I1299">
        <v>283</v>
      </c>
      <c r="J1299" t="s">
        <v>272</v>
      </c>
      <c r="K1299">
        <v>9.4</v>
      </c>
      <c r="L1299" s="5">
        <v>30065.37</v>
      </c>
      <c r="M1299" t="s">
        <v>281</v>
      </c>
      <c r="N1299" t="s">
        <v>368</v>
      </c>
      <c r="O1299" s="1">
        <v>5</v>
      </c>
      <c r="P1299" s="1" t="str">
        <f>IFERROR(IF(ISNUMBER(Table1[[#This Row],[Safety_Rating2]]), REPT("★", Table1[[#This Row],[Safety_Rating2]]) &amp; REPT("☆", 5-Table1[[#This Row],[Safety_Rating2]]), "Unknown"), "Unknown")</f>
        <v>★★★★☆</v>
      </c>
      <c r="Q1299" s="1">
        <v>4</v>
      </c>
      <c r="R1299">
        <v>17722</v>
      </c>
      <c r="S1299">
        <v>5</v>
      </c>
      <c r="T1299" s="7">
        <f t="shared" si="20"/>
        <v>532818487.13999999</v>
      </c>
      <c r="U1299" s="3">
        <f>Table1[[#This Row],[Range_km]]/Table1[[#This Row],[Battery_Capacity_kWh]]</f>
        <v>2.20404984423676</v>
      </c>
      <c r="V1299" s="4">
        <f>Table1[[#This Row],[Price_USD]]/Table1[[#This Row],[Range_km]]</f>
        <v>106.23805653710247</v>
      </c>
      <c r="W1299" s="1" t="str">
        <f>_xlfn.IFS(Table1[[#This Row],[Price_USD]]&gt;80000,"Luxury", Table1[[#This Row],[Price_USD]]&gt;40000,"Premium",Table1[[#This Row],[Price_USD]]&lt;40000,"Budget")</f>
        <v>Budget</v>
      </c>
    </row>
    <row r="1300" spans="3:23" x14ac:dyDescent="0.35">
      <c r="C1300">
        <v>1299</v>
      </c>
      <c r="D1300" t="s">
        <v>32</v>
      </c>
      <c r="E1300" t="s">
        <v>245</v>
      </c>
      <c r="F1300">
        <v>2019</v>
      </c>
      <c r="G1300" t="s">
        <v>251</v>
      </c>
      <c r="H1300">
        <v>131.1</v>
      </c>
      <c r="I1300">
        <v>154</v>
      </c>
      <c r="J1300" t="s">
        <v>279</v>
      </c>
      <c r="K1300">
        <v>5.3</v>
      </c>
      <c r="L1300" s="5">
        <v>133859.25</v>
      </c>
      <c r="M1300" t="s">
        <v>282</v>
      </c>
      <c r="N1300" t="s">
        <v>341</v>
      </c>
      <c r="O1300" s="1">
        <v>3</v>
      </c>
      <c r="P1300" s="1" t="str">
        <f>IFERROR(IF(ISNUMBER(Table1[[#This Row],[Safety_Rating2]]), REPT("★", Table1[[#This Row],[Safety_Rating2]]) &amp; REPT("☆", 5-Table1[[#This Row],[Safety_Rating2]]), "Unknown"), "Unknown")</f>
        <v>★★★☆☆</v>
      </c>
      <c r="Q1300" s="1">
        <v>3</v>
      </c>
      <c r="R1300">
        <v>20</v>
      </c>
      <c r="S1300">
        <v>3</v>
      </c>
      <c r="T1300" s="7">
        <f t="shared" si="20"/>
        <v>2677185</v>
      </c>
      <c r="U1300" s="3">
        <f>Table1[[#This Row],[Range_km]]/Table1[[#This Row],[Battery_Capacity_kWh]]</f>
        <v>1.1746758199847445</v>
      </c>
      <c r="V1300" s="4">
        <f>Table1[[#This Row],[Price_USD]]/Table1[[#This Row],[Range_km]]</f>
        <v>869.21590909090912</v>
      </c>
      <c r="W1300" s="1" t="str">
        <f>_xlfn.IFS(Table1[[#This Row],[Price_USD]]&gt;80000,"Luxury", Table1[[#This Row],[Price_USD]]&gt;40000,"Premium",Table1[[#This Row],[Price_USD]]&lt;40000,"Budget")</f>
        <v>Luxury</v>
      </c>
    </row>
    <row r="1301" spans="3:23" x14ac:dyDescent="0.35">
      <c r="C1301">
        <v>1300</v>
      </c>
      <c r="D1301" t="s">
        <v>35</v>
      </c>
      <c r="E1301" t="s">
        <v>142</v>
      </c>
      <c r="F1301">
        <v>2021</v>
      </c>
      <c r="G1301" t="s">
        <v>264</v>
      </c>
      <c r="H1301">
        <v>108.2</v>
      </c>
      <c r="I1301">
        <v>152</v>
      </c>
      <c r="J1301" t="s">
        <v>279</v>
      </c>
      <c r="K1301">
        <v>7.9</v>
      </c>
      <c r="L1301" s="5">
        <v>32074.49</v>
      </c>
      <c r="M1301" t="s">
        <v>296</v>
      </c>
      <c r="N1301" t="s">
        <v>352</v>
      </c>
      <c r="O1301" s="1">
        <v>4</v>
      </c>
      <c r="P1301" s="1" t="str">
        <f>IFERROR(IF(ISNUMBER(Table1[[#This Row],[Safety_Rating2]]), REPT("★", Table1[[#This Row],[Safety_Rating2]]) &amp; REPT("☆", 5-Table1[[#This Row],[Safety_Rating2]]), "Unknown"), "Unknown")</f>
        <v>★★★★☆</v>
      </c>
      <c r="Q1301" s="1">
        <v>4</v>
      </c>
      <c r="R1301">
        <v>17739</v>
      </c>
      <c r="S1301">
        <v>5</v>
      </c>
      <c r="T1301" s="7">
        <f t="shared" si="20"/>
        <v>568969378.11000001</v>
      </c>
      <c r="U1301" s="3">
        <f>Table1[[#This Row],[Range_km]]/Table1[[#This Row],[Battery_Capacity_kWh]]</f>
        <v>1.4048059149722736</v>
      </c>
      <c r="V1301" s="4">
        <f>Table1[[#This Row],[Price_USD]]/Table1[[#This Row],[Range_km]]</f>
        <v>211.01638157894737</v>
      </c>
      <c r="W1301" s="1" t="str">
        <f>_xlfn.IFS(Table1[[#This Row],[Price_USD]]&gt;80000,"Luxury", Table1[[#This Row],[Price_USD]]&gt;40000,"Premium",Table1[[#This Row],[Price_USD]]&lt;40000,"Budget")</f>
        <v>Budget</v>
      </c>
    </row>
    <row r="1302" spans="3:23" x14ac:dyDescent="0.35">
      <c r="C1302">
        <v>1301</v>
      </c>
      <c r="D1302" t="s">
        <v>49</v>
      </c>
      <c r="E1302" t="s">
        <v>114</v>
      </c>
      <c r="F1302">
        <v>2022</v>
      </c>
      <c r="G1302" t="s">
        <v>259</v>
      </c>
      <c r="H1302">
        <v>26.7</v>
      </c>
      <c r="I1302">
        <v>489</v>
      </c>
      <c r="J1302" t="s">
        <v>271</v>
      </c>
      <c r="K1302">
        <v>11</v>
      </c>
      <c r="L1302" s="5">
        <v>139471.94</v>
      </c>
      <c r="M1302" t="s">
        <v>286</v>
      </c>
      <c r="N1302" t="s">
        <v>361</v>
      </c>
      <c r="O1302" s="1">
        <v>1</v>
      </c>
      <c r="P1302" s="1" t="str">
        <f>IFERROR(IF(ISNUMBER(Table1[[#This Row],[Safety_Rating2]]), REPT("★", Table1[[#This Row],[Safety_Rating2]]) &amp; REPT("☆", 5-Table1[[#This Row],[Safety_Rating2]]), "Unknown"), "Unknown")</f>
        <v>★★★☆☆</v>
      </c>
      <c r="Q1302" s="1">
        <v>3</v>
      </c>
      <c r="R1302">
        <v>1023</v>
      </c>
      <c r="S1302">
        <v>3</v>
      </c>
      <c r="T1302" s="7">
        <f t="shared" si="20"/>
        <v>142679794.62</v>
      </c>
      <c r="U1302" s="3">
        <f>Table1[[#This Row],[Range_km]]/Table1[[#This Row],[Battery_Capacity_kWh]]</f>
        <v>18.314606741573034</v>
      </c>
      <c r="V1302" s="4">
        <f>Table1[[#This Row],[Price_USD]]/Table1[[#This Row],[Range_km]]</f>
        <v>285.21869120654395</v>
      </c>
      <c r="W1302" s="1" t="str">
        <f>_xlfn.IFS(Table1[[#This Row],[Price_USD]]&gt;80000,"Luxury", Table1[[#This Row],[Price_USD]]&gt;40000,"Premium",Table1[[#This Row],[Price_USD]]&lt;40000,"Budget")</f>
        <v>Luxury</v>
      </c>
    </row>
    <row r="1303" spans="3:23" x14ac:dyDescent="0.35">
      <c r="C1303">
        <v>1302</v>
      </c>
      <c r="D1303" t="s">
        <v>16</v>
      </c>
      <c r="E1303" t="s">
        <v>69</v>
      </c>
      <c r="F1303">
        <v>2021</v>
      </c>
      <c r="G1303" t="s">
        <v>261</v>
      </c>
      <c r="H1303">
        <v>135.5</v>
      </c>
      <c r="I1303">
        <v>162</v>
      </c>
      <c r="J1303" t="s">
        <v>267</v>
      </c>
      <c r="K1303">
        <v>3.2</v>
      </c>
      <c r="L1303" s="5">
        <v>140272.07999999999</v>
      </c>
      <c r="M1303" t="s">
        <v>303</v>
      </c>
      <c r="N1303" t="s">
        <v>364</v>
      </c>
      <c r="O1303" s="2" t="s">
        <v>376</v>
      </c>
      <c r="P1303" s="1" t="str">
        <f>IFERROR(IF(ISNUMBER(Table1[[#This Row],[Safety_Rating2]]), REPT("★", Table1[[#This Row],[Safety_Rating2]]) &amp; REPT("☆", 5-Table1[[#This Row],[Safety_Rating2]]), "Unknown"), "Unknown")</f>
        <v>Unknown</v>
      </c>
      <c r="Q1303" s="2" t="s">
        <v>376</v>
      </c>
      <c r="R1303">
        <v>15858</v>
      </c>
      <c r="S1303">
        <v>4</v>
      </c>
      <c r="T1303" s="7">
        <f t="shared" si="20"/>
        <v>2224434644.6399999</v>
      </c>
      <c r="U1303" s="3">
        <f>Table1[[#This Row],[Range_km]]/Table1[[#This Row],[Battery_Capacity_kWh]]</f>
        <v>1.1955719557195572</v>
      </c>
      <c r="V1303" s="4">
        <f>Table1[[#This Row],[Price_USD]]/Table1[[#This Row],[Range_km]]</f>
        <v>865.87703703703698</v>
      </c>
      <c r="W1303" s="1" t="str">
        <f>_xlfn.IFS(Table1[[#This Row],[Price_USD]]&gt;80000,"Luxury", Table1[[#This Row],[Price_USD]]&gt;40000,"Premium",Table1[[#This Row],[Price_USD]]&lt;40000,"Budget")</f>
        <v>Luxury</v>
      </c>
    </row>
    <row r="1304" spans="3:23" x14ac:dyDescent="0.35">
      <c r="C1304">
        <v>1303</v>
      </c>
      <c r="D1304" t="s">
        <v>27</v>
      </c>
      <c r="E1304" t="s">
        <v>80</v>
      </c>
      <c r="F1304">
        <v>2021</v>
      </c>
      <c r="G1304" t="s">
        <v>254</v>
      </c>
      <c r="H1304">
        <v>137.30000000000001</v>
      </c>
      <c r="I1304">
        <v>305</v>
      </c>
      <c r="J1304" t="s">
        <v>279</v>
      </c>
      <c r="K1304">
        <v>2.4</v>
      </c>
      <c r="L1304" s="5">
        <v>142799.82</v>
      </c>
      <c r="M1304" t="s">
        <v>283</v>
      </c>
      <c r="N1304" t="s">
        <v>341</v>
      </c>
      <c r="O1304" s="1">
        <v>1</v>
      </c>
      <c r="P1304" s="1" t="str">
        <f>IFERROR(IF(ISNUMBER(Table1[[#This Row],[Safety_Rating2]]), REPT("★", Table1[[#This Row],[Safety_Rating2]]) &amp; REPT("☆", 5-Table1[[#This Row],[Safety_Rating2]]), "Unknown"), "Unknown")</f>
        <v>★★★★★</v>
      </c>
      <c r="Q1304" s="1">
        <v>5</v>
      </c>
      <c r="R1304">
        <v>19574</v>
      </c>
      <c r="S1304">
        <v>4</v>
      </c>
      <c r="T1304" s="7">
        <f t="shared" si="20"/>
        <v>2795163676.6800003</v>
      </c>
      <c r="U1304" s="3">
        <f>Table1[[#This Row],[Range_km]]/Table1[[#This Row],[Battery_Capacity_kWh]]</f>
        <v>2.221412964311726</v>
      </c>
      <c r="V1304" s="4">
        <f>Table1[[#This Row],[Price_USD]]/Table1[[#This Row],[Range_km]]</f>
        <v>468.196131147541</v>
      </c>
      <c r="W1304" s="1" t="str">
        <f>_xlfn.IFS(Table1[[#This Row],[Price_USD]]&gt;80000,"Luxury", Table1[[#This Row],[Price_USD]]&gt;40000,"Premium",Table1[[#This Row],[Price_USD]]&lt;40000,"Budget")</f>
        <v>Luxury</v>
      </c>
    </row>
    <row r="1305" spans="3:23" x14ac:dyDescent="0.35">
      <c r="C1305">
        <v>1304</v>
      </c>
      <c r="D1305" t="s">
        <v>48</v>
      </c>
      <c r="E1305" t="s">
        <v>154</v>
      </c>
      <c r="F1305">
        <v>2020</v>
      </c>
      <c r="G1305" t="s">
        <v>255</v>
      </c>
      <c r="H1305">
        <v>75.3</v>
      </c>
      <c r="I1305">
        <v>191</v>
      </c>
      <c r="J1305" t="s">
        <v>276</v>
      </c>
      <c r="K1305">
        <v>11.3</v>
      </c>
      <c r="L1305" s="5">
        <v>51696</v>
      </c>
      <c r="M1305" t="s">
        <v>309</v>
      </c>
      <c r="N1305" t="s">
        <v>354</v>
      </c>
      <c r="O1305" s="1">
        <v>1</v>
      </c>
      <c r="P1305" s="1" t="str">
        <f>IFERROR(IF(ISNUMBER(Table1[[#This Row],[Safety_Rating2]]), REPT("★", Table1[[#This Row],[Safety_Rating2]]) &amp; REPT("☆", 5-Table1[[#This Row],[Safety_Rating2]]), "Unknown"), "Unknown")</f>
        <v>★★★★☆</v>
      </c>
      <c r="Q1305" s="1">
        <v>4</v>
      </c>
      <c r="R1305">
        <v>14404</v>
      </c>
      <c r="S1305">
        <v>3</v>
      </c>
      <c r="T1305" s="7">
        <f t="shared" si="20"/>
        <v>744629184</v>
      </c>
      <c r="U1305" s="3">
        <f>Table1[[#This Row],[Range_km]]/Table1[[#This Row],[Battery_Capacity_kWh]]</f>
        <v>2.5365205843293492</v>
      </c>
      <c r="V1305" s="4">
        <f>Table1[[#This Row],[Price_USD]]/Table1[[#This Row],[Range_km]]</f>
        <v>270.65968586387436</v>
      </c>
      <c r="W1305" s="1" t="str">
        <f>_xlfn.IFS(Table1[[#This Row],[Price_USD]]&gt;80000,"Luxury", Table1[[#This Row],[Price_USD]]&gt;40000,"Premium",Table1[[#This Row],[Price_USD]]&lt;40000,"Budget")</f>
        <v>Premium</v>
      </c>
    </row>
    <row r="1306" spans="3:23" x14ac:dyDescent="0.35">
      <c r="C1306">
        <v>1305</v>
      </c>
      <c r="D1306" t="s">
        <v>50</v>
      </c>
      <c r="E1306" t="s">
        <v>116</v>
      </c>
      <c r="F1306">
        <v>2019</v>
      </c>
      <c r="G1306" t="s">
        <v>262</v>
      </c>
      <c r="H1306">
        <v>137.1</v>
      </c>
      <c r="I1306">
        <v>255</v>
      </c>
      <c r="J1306" t="s">
        <v>273</v>
      </c>
      <c r="K1306">
        <v>8.4</v>
      </c>
      <c r="L1306" s="5">
        <v>69081.64</v>
      </c>
      <c r="M1306" t="s">
        <v>309</v>
      </c>
      <c r="N1306" t="s">
        <v>363</v>
      </c>
      <c r="O1306" s="1">
        <v>2</v>
      </c>
      <c r="P1306" s="1" t="str">
        <f>IFERROR(IF(ISNUMBER(Table1[[#This Row],[Safety_Rating2]]), REPT("★", Table1[[#This Row],[Safety_Rating2]]) &amp; REPT("☆", 5-Table1[[#This Row],[Safety_Rating2]]), "Unknown"), "Unknown")</f>
        <v>★★★☆☆</v>
      </c>
      <c r="Q1306" s="1">
        <v>3</v>
      </c>
      <c r="R1306">
        <v>17510</v>
      </c>
      <c r="S1306">
        <v>3</v>
      </c>
      <c r="T1306" s="7">
        <f t="shared" si="20"/>
        <v>1209619516.4000001</v>
      </c>
      <c r="U1306" s="3">
        <f>Table1[[#This Row],[Range_km]]/Table1[[#This Row],[Battery_Capacity_kWh]]</f>
        <v>1.8599562363238513</v>
      </c>
      <c r="V1306" s="4">
        <f>Table1[[#This Row],[Price_USD]]/Table1[[#This Row],[Range_km]]</f>
        <v>270.90839215686276</v>
      </c>
      <c r="W1306" s="1" t="str">
        <f>_xlfn.IFS(Table1[[#This Row],[Price_USD]]&gt;80000,"Luxury", Table1[[#This Row],[Price_USD]]&gt;40000,"Premium",Table1[[#This Row],[Price_USD]]&lt;40000,"Budget")</f>
        <v>Premium</v>
      </c>
    </row>
    <row r="1307" spans="3:23" x14ac:dyDescent="0.35">
      <c r="C1307">
        <v>1306</v>
      </c>
      <c r="D1307" t="s">
        <v>24</v>
      </c>
      <c r="E1307" t="s">
        <v>77</v>
      </c>
      <c r="F1307">
        <v>2022</v>
      </c>
      <c r="G1307" t="s">
        <v>251</v>
      </c>
      <c r="H1307">
        <v>30.6</v>
      </c>
      <c r="I1307">
        <v>170</v>
      </c>
      <c r="J1307" t="s">
        <v>273</v>
      </c>
      <c r="K1307">
        <v>4.3</v>
      </c>
      <c r="L1307" s="5">
        <v>71723.78</v>
      </c>
      <c r="M1307" t="s">
        <v>313</v>
      </c>
      <c r="N1307" t="s">
        <v>337</v>
      </c>
      <c r="O1307" s="1">
        <v>4</v>
      </c>
      <c r="P1307" s="1" t="str">
        <f>IFERROR(IF(ISNUMBER(Table1[[#This Row],[Safety_Rating2]]), REPT("★", Table1[[#This Row],[Safety_Rating2]]) &amp; REPT("☆", 5-Table1[[#This Row],[Safety_Rating2]]), "Unknown"), "Unknown")</f>
        <v>★★★★☆</v>
      </c>
      <c r="Q1307" s="1">
        <v>4</v>
      </c>
      <c r="R1307">
        <v>4185</v>
      </c>
      <c r="S1307">
        <v>5</v>
      </c>
      <c r="T1307" s="7">
        <f t="shared" si="20"/>
        <v>300164019.30000001</v>
      </c>
      <c r="U1307" s="3">
        <f>Table1[[#This Row],[Range_km]]/Table1[[#This Row],[Battery_Capacity_kWh]]</f>
        <v>5.5555555555555554</v>
      </c>
      <c r="V1307" s="4">
        <f>Table1[[#This Row],[Price_USD]]/Table1[[#This Row],[Range_km]]</f>
        <v>421.90458823529411</v>
      </c>
      <c r="W1307" s="1" t="str">
        <f>_xlfn.IFS(Table1[[#This Row],[Price_USD]]&gt;80000,"Luxury", Table1[[#This Row],[Price_USD]]&gt;40000,"Premium",Table1[[#This Row],[Price_USD]]&lt;40000,"Budget")</f>
        <v>Premium</v>
      </c>
    </row>
    <row r="1308" spans="3:23" x14ac:dyDescent="0.35">
      <c r="C1308">
        <v>1307</v>
      </c>
      <c r="D1308" t="s">
        <v>37</v>
      </c>
      <c r="E1308" t="s">
        <v>157</v>
      </c>
      <c r="F1308">
        <v>2016</v>
      </c>
      <c r="G1308" t="s">
        <v>255</v>
      </c>
      <c r="H1308">
        <v>113.2</v>
      </c>
      <c r="I1308">
        <v>341</v>
      </c>
      <c r="J1308" t="s">
        <v>268</v>
      </c>
      <c r="K1308">
        <v>11.1</v>
      </c>
      <c r="L1308" s="5">
        <v>106811.1</v>
      </c>
      <c r="M1308" t="s">
        <v>326</v>
      </c>
      <c r="N1308" t="s">
        <v>340</v>
      </c>
      <c r="O1308" s="1">
        <v>3</v>
      </c>
      <c r="P1308" s="1" t="str">
        <f>IFERROR(IF(ISNUMBER(Table1[[#This Row],[Safety_Rating2]]), REPT("★", Table1[[#This Row],[Safety_Rating2]]) &amp; REPT("☆", 5-Table1[[#This Row],[Safety_Rating2]]), "Unknown"), "Unknown")</f>
        <v>★★★★★</v>
      </c>
      <c r="Q1308" s="1">
        <v>5</v>
      </c>
      <c r="R1308">
        <v>8073</v>
      </c>
      <c r="S1308">
        <v>5</v>
      </c>
      <c r="T1308" s="7">
        <f t="shared" si="20"/>
        <v>862286010.30000007</v>
      </c>
      <c r="U1308" s="3">
        <f>Table1[[#This Row],[Range_km]]/Table1[[#This Row],[Battery_Capacity_kWh]]</f>
        <v>3.0123674911660778</v>
      </c>
      <c r="V1308" s="4">
        <f>Table1[[#This Row],[Price_USD]]/Table1[[#This Row],[Range_km]]</f>
        <v>313.22903225806454</v>
      </c>
      <c r="W1308" s="1" t="str">
        <f>_xlfn.IFS(Table1[[#This Row],[Price_USD]]&gt;80000,"Luxury", Table1[[#This Row],[Price_USD]]&gt;40000,"Premium",Table1[[#This Row],[Price_USD]]&lt;40000,"Budget")</f>
        <v>Luxury</v>
      </c>
    </row>
    <row r="1309" spans="3:23" x14ac:dyDescent="0.35">
      <c r="C1309">
        <v>1308</v>
      </c>
      <c r="D1309" t="s">
        <v>63</v>
      </c>
      <c r="E1309" t="s">
        <v>169</v>
      </c>
      <c r="F1309">
        <v>2025</v>
      </c>
      <c r="G1309" t="s">
        <v>261</v>
      </c>
      <c r="H1309">
        <v>92</v>
      </c>
      <c r="I1309">
        <v>187</v>
      </c>
      <c r="J1309" t="s">
        <v>276</v>
      </c>
      <c r="K1309">
        <v>7.2</v>
      </c>
      <c r="L1309" s="5">
        <v>66632.86</v>
      </c>
      <c r="M1309" t="s">
        <v>300</v>
      </c>
      <c r="N1309" t="s">
        <v>370</v>
      </c>
      <c r="O1309" s="2" t="s">
        <v>376</v>
      </c>
      <c r="P1309" s="1" t="str">
        <f>IFERROR(IF(ISNUMBER(Table1[[#This Row],[Safety_Rating2]]), REPT("★", Table1[[#This Row],[Safety_Rating2]]) &amp; REPT("☆", 5-Table1[[#This Row],[Safety_Rating2]]), "Unknown"), "Unknown")</f>
        <v>★★★☆☆</v>
      </c>
      <c r="Q1309" s="1">
        <v>3</v>
      </c>
      <c r="R1309">
        <v>16461</v>
      </c>
      <c r="S1309">
        <v>4</v>
      </c>
      <c r="T1309" s="7">
        <f t="shared" si="20"/>
        <v>1096843508.46</v>
      </c>
      <c r="U1309" s="3">
        <f>Table1[[#This Row],[Range_km]]/Table1[[#This Row],[Battery_Capacity_kWh]]</f>
        <v>2.0326086956521738</v>
      </c>
      <c r="V1309" s="4">
        <f>Table1[[#This Row],[Price_USD]]/Table1[[#This Row],[Range_km]]</f>
        <v>356.32545454545453</v>
      </c>
      <c r="W1309" s="1" t="str">
        <f>_xlfn.IFS(Table1[[#This Row],[Price_USD]]&gt;80000,"Luxury", Table1[[#This Row],[Price_USD]]&gt;40000,"Premium",Table1[[#This Row],[Price_USD]]&lt;40000,"Budget")</f>
        <v>Premium</v>
      </c>
    </row>
    <row r="1310" spans="3:23" x14ac:dyDescent="0.35">
      <c r="C1310">
        <v>1309</v>
      </c>
      <c r="D1310" t="s">
        <v>66</v>
      </c>
      <c r="E1310" t="s">
        <v>186</v>
      </c>
      <c r="F1310">
        <v>2024</v>
      </c>
      <c r="G1310" t="s">
        <v>256</v>
      </c>
      <c r="H1310">
        <v>78.3</v>
      </c>
      <c r="I1310">
        <v>128</v>
      </c>
      <c r="J1310" t="s">
        <v>270</v>
      </c>
      <c r="K1310">
        <v>11</v>
      </c>
      <c r="L1310" s="5">
        <v>93491.16</v>
      </c>
      <c r="M1310" t="s">
        <v>326</v>
      </c>
      <c r="N1310" t="s">
        <v>344</v>
      </c>
      <c r="O1310" s="1">
        <v>4</v>
      </c>
      <c r="P1310" s="1" t="str">
        <f>IFERROR(IF(ISNUMBER(Table1[[#This Row],[Safety_Rating2]]), REPT("★", Table1[[#This Row],[Safety_Rating2]]) &amp; REPT("☆", 5-Table1[[#This Row],[Safety_Rating2]]), "Unknown"), "Unknown")</f>
        <v>★★★★☆</v>
      </c>
      <c r="Q1310" s="1">
        <v>4</v>
      </c>
      <c r="R1310">
        <v>8822</v>
      </c>
      <c r="S1310">
        <v>4</v>
      </c>
      <c r="T1310" s="7">
        <f t="shared" si="20"/>
        <v>824779013.51999998</v>
      </c>
      <c r="U1310" s="3">
        <f>Table1[[#This Row],[Range_km]]/Table1[[#This Row],[Battery_Capacity_kWh]]</f>
        <v>1.6347381864623245</v>
      </c>
      <c r="V1310" s="4">
        <f>Table1[[#This Row],[Price_USD]]/Table1[[#This Row],[Range_km]]</f>
        <v>730.39968750000003</v>
      </c>
      <c r="W1310" s="1" t="str">
        <f>_xlfn.IFS(Table1[[#This Row],[Price_USD]]&gt;80000,"Luxury", Table1[[#This Row],[Price_USD]]&gt;40000,"Premium",Table1[[#This Row],[Price_USD]]&lt;40000,"Budget")</f>
        <v>Luxury</v>
      </c>
    </row>
    <row r="1311" spans="3:23" x14ac:dyDescent="0.35">
      <c r="C1311">
        <v>1310</v>
      </c>
      <c r="D1311" t="s">
        <v>40</v>
      </c>
      <c r="E1311" t="s">
        <v>98</v>
      </c>
      <c r="F1311">
        <v>2025</v>
      </c>
      <c r="G1311" t="s">
        <v>252</v>
      </c>
      <c r="H1311">
        <v>66.400000000000006</v>
      </c>
      <c r="I1311">
        <v>172</v>
      </c>
      <c r="J1311" t="s">
        <v>273</v>
      </c>
      <c r="K1311">
        <v>5.5</v>
      </c>
      <c r="L1311" s="5">
        <v>93470.93</v>
      </c>
      <c r="M1311" t="s">
        <v>333</v>
      </c>
      <c r="N1311" t="s">
        <v>375</v>
      </c>
      <c r="O1311" s="2" t="s">
        <v>376</v>
      </c>
      <c r="P1311" s="1" t="str">
        <f>IFERROR(IF(ISNUMBER(Table1[[#This Row],[Safety_Rating2]]), REPT("★", Table1[[#This Row],[Safety_Rating2]]) &amp; REPT("☆", 5-Table1[[#This Row],[Safety_Rating2]]), "Unknown"), "Unknown")</f>
        <v>★★★★☆</v>
      </c>
      <c r="Q1311" s="1">
        <v>4</v>
      </c>
      <c r="R1311">
        <v>19024</v>
      </c>
      <c r="S1311">
        <v>4</v>
      </c>
      <c r="T1311" s="7">
        <f t="shared" si="20"/>
        <v>1778190972.3199999</v>
      </c>
      <c r="U1311" s="3">
        <f>Table1[[#This Row],[Range_km]]/Table1[[#This Row],[Battery_Capacity_kWh]]</f>
        <v>2.5903614457831323</v>
      </c>
      <c r="V1311" s="4">
        <f>Table1[[#This Row],[Price_USD]]/Table1[[#This Row],[Range_km]]</f>
        <v>543.43563953488365</v>
      </c>
      <c r="W1311" s="1" t="str">
        <f>_xlfn.IFS(Table1[[#This Row],[Price_USD]]&gt;80000,"Luxury", Table1[[#This Row],[Price_USD]]&gt;40000,"Premium",Table1[[#This Row],[Price_USD]]&lt;40000,"Budget")</f>
        <v>Luxury</v>
      </c>
    </row>
    <row r="1312" spans="3:23" x14ac:dyDescent="0.35">
      <c r="C1312">
        <v>1311</v>
      </c>
      <c r="D1312" t="s">
        <v>41</v>
      </c>
      <c r="E1312" t="s">
        <v>100</v>
      </c>
      <c r="F1312">
        <v>2018</v>
      </c>
      <c r="G1312" t="s">
        <v>263</v>
      </c>
      <c r="H1312">
        <v>57.6</v>
      </c>
      <c r="I1312">
        <v>561</v>
      </c>
      <c r="J1312" t="s">
        <v>277</v>
      </c>
      <c r="K1312">
        <v>0.9</v>
      </c>
      <c r="L1312" s="5">
        <v>57764.160000000003</v>
      </c>
      <c r="M1312" t="s">
        <v>328</v>
      </c>
      <c r="N1312" t="s">
        <v>351</v>
      </c>
      <c r="O1312" s="2" t="s">
        <v>376</v>
      </c>
      <c r="P1312" s="1" t="str">
        <f>IFERROR(IF(ISNUMBER(Table1[[#This Row],[Safety_Rating2]]), REPT("★", Table1[[#This Row],[Safety_Rating2]]) &amp; REPT("☆", 5-Table1[[#This Row],[Safety_Rating2]]), "Unknown"), "Unknown")</f>
        <v>★★★★☆</v>
      </c>
      <c r="Q1312" s="1">
        <v>4</v>
      </c>
      <c r="R1312">
        <v>2724</v>
      </c>
      <c r="S1312">
        <v>3</v>
      </c>
      <c r="T1312" s="7">
        <f t="shared" si="20"/>
        <v>157349571.84</v>
      </c>
      <c r="U1312" s="3">
        <f>Table1[[#This Row],[Range_km]]/Table1[[#This Row],[Battery_Capacity_kWh]]</f>
        <v>9.7395833333333339</v>
      </c>
      <c r="V1312" s="4">
        <f>Table1[[#This Row],[Price_USD]]/Table1[[#This Row],[Range_km]]</f>
        <v>102.96641711229947</v>
      </c>
      <c r="W1312" s="1" t="str">
        <f>_xlfn.IFS(Table1[[#This Row],[Price_USD]]&gt;80000,"Luxury", Table1[[#This Row],[Price_USD]]&gt;40000,"Premium",Table1[[#This Row],[Price_USD]]&lt;40000,"Budget")</f>
        <v>Premium</v>
      </c>
    </row>
    <row r="1313" spans="3:23" x14ac:dyDescent="0.35">
      <c r="C1313">
        <v>1312</v>
      </c>
      <c r="D1313" t="s">
        <v>41</v>
      </c>
      <c r="E1313" t="s">
        <v>100</v>
      </c>
      <c r="F1313">
        <v>2018</v>
      </c>
      <c r="G1313" t="s">
        <v>251</v>
      </c>
      <c r="H1313">
        <v>103.8</v>
      </c>
      <c r="I1313">
        <v>570</v>
      </c>
      <c r="J1313" t="s">
        <v>276</v>
      </c>
      <c r="K1313">
        <v>5.4</v>
      </c>
      <c r="L1313" s="5">
        <v>34492.15</v>
      </c>
      <c r="M1313" t="s">
        <v>308</v>
      </c>
      <c r="N1313" t="s">
        <v>371</v>
      </c>
      <c r="O1313" s="1">
        <v>1</v>
      </c>
      <c r="P1313" s="1" t="str">
        <f>IFERROR(IF(ISNUMBER(Table1[[#This Row],[Safety_Rating2]]), REPT("★", Table1[[#This Row],[Safety_Rating2]]) &amp; REPT("☆", 5-Table1[[#This Row],[Safety_Rating2]]), "Unknown"), "Unknown")</f>
        <v>★★★★☆</v>
      </c>
      <c r="Q1313" s="1">
        <v>4</v>
      </c>
      <c r="R1313">
        <v>5704</v>
      </c>
      <c r="S1313">
        <v>4</v>
      </c>
      <c r="T1313" s="7">
        <f t="shared" si="20"/>
        <v>196743223.59999999</v>
      </c>
      <c r="U1313" s="3">
        <f>Table1[[#This Row],[Range_km]]/Table1[[#This Row],[Battery_Capacity_kWh]]</f>
        <v>5.4913294797687859</v>
      </c>
      <c r="V1313" s="4">
        <f>Table1[[#This Row],[Price_USD]]/Table1[[#This Row],[Range_km]]</f>
        <v>60.512543859649128</v>
      </c>
      <c r="W1313" s="1" t="str">
        <f>_xlfn.IFS(Table1[[#This Row],[Price_USD]]&gt;80000,"Luxury", Table1[[#This Row],[Price_USD]]&gt;40000,"Premium",Table1[[#This Row],[Price_USD]]&lt;40000,"Budget")</f>
        <v>Budget</v>
      </c>
    </row>
    <row r="1314" spans="3:23" x14ac:dyDescent="0.35">
      <c r="C1314">
        <v>1313</v>
      </c>
      <c r="D1314" t="s">
        <v>31</v>
      </c>
      <c r="E1314" t="s">
        <v>178</v>
      </c>
      <c r="F1314">
        <v>2018</v>
      </c>
      <c r="G1314" t="s">
        <v>258</v>
      </c>
      <c r="H1314">
        <v>57.1</v>
      </c>
      <c r="I1314">
        <v>384</v>
      </c>
      <c r="J1314" t="s">
        <v>274</v>
      </c>
      <c r="K1314">
        <v>2.6</v>
      </c>
      <c r="L1314" s="5">
        <v>112112.55</v>
      </c>
      <c r="M1314" t="s">
        <v>307</v>
      </c>
      <c r="N1314" t="s">
        <v>346</v>
      </c>
      <c r="O1314" s="2" t="s">
        <v>376</v>
      </c>
      <c r="P1314" s="1" t="str">
        <f>IFERROR(IF(ISNUMBER(Table1[[#This Row],[Safety_Rating2]]), REPT("★", Table1[[#This Row],[Safety_Rating2]]) &amp; REPT("☆", 5-Table1[[#This Row],[Safety_Rating2]]), "Unknown"), "Unknown")</f>
        <v>★★★★★</v>
      </c>
      <c r="Q1314" s="1">
        <v>5</v>
      </c>
      <c r="R1314">
        <v>6969</v>
      </c>
      <c r="S1314">
        <v>4</v>
      </c>
      <c r="T1314" s="7">
        <f t="shared" si="20"/>
        <v>781312360.95000005</v>
      </c>
      <c r="U1314" s="3">
        <f>Table1[[#This Row],[Range_km]]/Table1[[#This Row],[Battery_Capacity_kWh]]</f>
        <v>6.7250437828371279</v>
      </c>
      <c r="V1314" s="4">
        <f>Table1[[#This Row],[Price_USD]]/Table1[[#This Row],[Range_km]]</f>
        <v>291.95976562499999</v>
      </c>
      <c r="W1314" s="1" t="str">
        <f>_xlfn.IFS(Table1[[#This Row],[Price_USD]]&gt;80000,"Luxury", Table1[[#This Row],[Price_USD]]&gt;40000,"Premium",Table1[[#This Row],[Price_USD]]&lt;40000,"Budget")</f>
        <v>Luxury</v>
      </c>
    </row>
    <row r="1315" spans="3:23" x14ac:dyDescent="0.35">
      <c r="C1315">
        <v>1314</v>
      </c>
      <c r="D1315" t="s">
        <v>64</v>
      </c>
      <c r="E1315" t="s">
        <v>196</v>
      </c>
      <c r="F1315">
        <v>2022</v>
      </c>
      <c r="G1315" t="s">
        <v>264</v>
      </c>
      <c r="H1315">
        <v>124.8</v>
      </c>
      <c r="I1315">
        <v>362</v>
      </c>
      <c r="J1315" t="s">
        <v>267</v>
      </c>
      <c r="K1315">
        <v>1.7</v>
      </c>
      <c r="L1315" s="5">
        <v>97743.01</v>
      </c>
      <c r="M1315" t="s">
        <v>313</v>
      </c>
      <c r="N1315" t="s">
        <v>370</v>
      </c>
      <c r="O1315" s="1">
        <v>3</v>
      </c>
      <c r="P1315" s="1" t="str">
        <f>IFERROR(IF(ISNUMBER(Table1[[#This Row],[Safety_Rating2]]), REPT("★", Table1[[#This Row],[Safety_Rating2]]) &amp; REPT("☆", 5-Table1[[#This Row],[Safety_Rating2]]), "Unknown"), "Unknown")</f>
        <v>★★★★☆</v>
      </c>
      <c r="Q1315" s="1">
        <v>4</v>
      </c>
      <c r="R1315">
        <v>16271</v>
      </c>
      <c r="S1315">
        <v>3</v>
      </c>
      <c r="T1315" s="7">
        <f t="shared" si="20"/>
        <v>1590376515.7099998</v>
      </c>
      <c r="U1315" s="3">
        <f>Table1[[#This Row],[Range_km]]/Table1[[#This Row],[Battery_Capacity_kWh]]</f>
        <v>2.9006410256410255</v>
      </c>
      <c r="V1315" s="4">
        <f>Table1[[#This Row],[Price_USD]]/Table1[[#This Row],[Range_km]]</f>
        <v>270.00831491712705</v>
      </c>
      <c r="W1315" s="1" t="str">
        <f>_xlfn.IFS(Table1[[#This Row],[Price_USD]]&gt;80000,"Luxury", Table1[[#This Row],[Price_USD]]&gt;40000,"Premium",Table1[[#This Row],[Price_USD]]&lt;40000,"Budget")</f>
        <v>Luxury</v>
      </c>
    </row>
    <row r="1316" spans="3:23" x14ac:dyDescent="0.35">
      <c r="C1316">
        <v>1315</v>
      </c>
      <c r="D1316" t="s">
        <v>67</v>
      </c>
      <c r="E1316" t="s">
        <v>243</v>
      </c>
      <c r="F1316">
        <v>2022</v>
      </c>
      <c r="G1316" t="s">
        <v>250</v>
      </c>
      <c r="H1316">
        <v>69.3</v>
      </c>
      <c r="I1316">
        <v>183</v>
      </c>
      <c r="J1316" t="s">
        <v>269</v>
      </c>
      <c r="K1316">
        <v>7.3</v>
      </c>
      <c r="L1316" s="5">
        <v>37836.53</v>
      </c>
      <c r="M1316" t="s">
        <v>303</v>
      </c>
      <c r="N1316" t="s">
        <v>363</v>
      </c>
      <c r="O1316" s="1">
        <v>3</v>
      </c>
      <c r="P1316" s="1" t="str">
        <f>IFERROR(IF(ISNUMBER(Table1[[#This Row],[Safety_Rating2]]), REPT("★", Table1[[#This Row],[Safety_Rating2]]) &amp; REPT("☆", 5-Table1[[#This Row],[Safety_Rating2]]), "Unknown"), "Unknown")</f>
        <v>★★★★☆</v>
      </c>
      <c r="Q1316" s="1">
        <v>4</v>
      </c>
      <c r="R1316">
        <v>12323</v>
      </c>
      <c r="S1316">
        <v>5</v>
      </c>
      <c r="T1316" s="7">
        <f t="shared" si="20"/>
        <v>466259559.19</v>
      </c>
      <c r="U1316" s="3">
        <f>Table1[[#This Row],[Range_km]]/Table1[[#This Row],[Battery_Capacity_kWh]]</f>
        <v>2.6406926406926408</v>
      </c>
      <c r="V1316" s="4">
        <f>Table1[[#This Row],[Price_USD]]/Table1[[#This Row],[Range_km]]</f>
        <v>206.75699453551911</v>
      </c>
      <c r="W1316" s="1" t="str">
        <f>_xlfn.IFS(Table1[[#This Row],[Price_USD]]&gt;80000,"Luxury", Table1[[#This Row],[Price_USD]]&gt;40000,"Premium",Table1[[#This Row],[Price_USD]]&lt;40000,"Budget")</f>
        <v>Budget</v>
      </c>
    </row>
    <row r="1317" spans="3:23" x14ac:dyDescent="0.35">
      <c r="C1317">
        <v>1316</v>
      </c>
      <c r="D1317" t="s">
        <v>47</v>
      </c>
      <c r="E1317" t="s">
        <v>174</v>
      </c>
      <c r="F1317">
        <v>2019</v>
      </c>
      <c r="G1317" t="s">
        <v>255</v>
      </c>
      <c r="H1317">
        <v>64.400000000000006</v>
      </c>
      <c r="I1317">
        <v>412</v>
      </c>
      <c r="J1317" t="s">
        <v>275</v>
      </c>
      <c r="K1317">
        <v>8.4</v>
      </c>
      <c r="L1317" s="5">
        <v>43459.86</v>
      </c>
      <c r="M1317" t="s">
        <v>281</v>
      </c>
      <c r="N1317" t="s">
        <v>360</v>
      </c>
      <c r="O1317" s="1">
        <v>3</v>
      </c>
      <c r="P1317" s="1" t="str">
        <f>IFERROR(IF(ISNUMBER(Table1[[#This Row],[Safety_Rating2]]), REPT("★", Table1[[#This Row],[Safety_Rating2]]) &amp; REPT("☆", 5-Table1[[#This Row],[Safety_Rating2]]), "Unknown"), "Unknown")</f>
        <v>Unknown</v>
      </c>
      <c r="Q1317" s="2" t="s">
        <v>376</v>
      </c>
      <c r="R1317">
        <v>7666</v>
      </c>
      <c r="S1317">
        <v>5</v>
      </c>
      <c r="T1317" s="7">
        <f t="shared" si="20"/>
        <v>333163286.75999999</v>
      </c>
      <c r="U1317" s="3">
        <f>Table1[[#This Row],[Range_km]]/Table1[[#This Row],[Battery_Capacity_kWh]]</f>
        <v>6.3975155279503104</v>
      </c>
      <c r="V1317" s="4">
        <f>Table1[[#This Row],[Price_USD]]/Table1[[#This Row],[Range_km]]</f>
        <v>105.48509708737865</v>
      </c>
      <c r="W1317" s="1" t="str">
        <f>_xlfn.IFS(Table1[[#This Row],[Price_USD]]&gt;80000,"Luxury", Table1[[#This Row],[Price_USD]]&gt;40000,"Premium",Table1[[#This Row],[Price_USD]]&lt;40000,"Budget")</f>
        <v>Premium</v>
      </c>
    </row>
    <row r="1318" spans="3:23" x14ac:dyDescent="0.35">
      <c r="C1318">
        <v>1317</v>
      </c>
      <c r="D1318" t="s">
        <v>57</v>
      </c>
      <c r="E1318" t="s">
        <v>203</v>
      </c>
      <c r="F1318">
        <v>2017</v>
      </c>
      <c r="G1318" t="s">
        <v>256</v>
      </c>
      <c r="H1318">
        <v>111.6</v>
      </c>
      <c r="I1318">
        <v>376</v>
      </c>
      <c r="J1318" t="s">
        <v>274</v>
      </c>
      <c r="K1318">
        <v>8.1</v>
      </c>
      <c r="L1318" s="5">
        <v>64861.13</v>
      </c>
      <c r="M1318" t="s">
        <v>315</v>
      </c>
      <c r="N1318" t="s">
        <v>337</v>
      </c>
      <c r="O1318" s="1">
        <v>3</v>
      </c>
      <c r="P1318" s="1" t="str">
        <f>IFERROR(IF(ISNUMBER(Table1[[#This Row],[Safety_Rating2]]), REPT("★", Table1[[#This Row],[Safety_Rating2]]) &amp; REPT("☆", 5-Table1[[#This Row],[Safety_Rating2]]), "Unknown"), "Unknown")</f>
        <v>★★★★★</v>
      </c>
      <c r="Q1318" s="1">
        <v>5</v>
      </c>
      <c r="R1318">
        <v>9749</v>
      </c>
      <c r="S1318">
        <v>5</v>
      </c>
      <c r="T1318" s="7">
        <f t="shared" si="20"/>
        <v>632331156.37</v>
      </c>
      <c r="U1318" s="3">
        <f>Table1[[#This Row],[Range_km]]/Table1[[#This Row],[Battery_Capacity_kWh]]</f>
        <v>3.3691756272401436</v>
      </c>
      <c r="V1318" s="4">
        <f>Table1[[#This Row],[Price_USD]]/Table1[[#This Row],[Range_km]]</f>
        <v>172.50300531914894</v>
      </c>
      <c r="W1318" s="1" t="str">
        <f>_xlfn.IFS(Table1[[#This Row],[Price_USD]]&gt;80000,"Luxury", Table1[[#This Row],[Price_USD]]&gt;40000,"Premium",Table1[[#This Row],[Price_USD]]&lt;40000,"Budget")</f>
        <v>Premium</v>
      </c>
    </row>
    <row r="1319" spans="3:23" x14ac:dyDescent="0.35">
      <c r="C1319">
        <v>1318</v>
      </c>
      <c r="D1319" t="s">
        <v>23</v>
      </c>
      <c r="E1319" t="s">
        <v>109</v>
      </c>
      <c r="F1319">
        <v>2024</v>
      </c>
      <c r="G1319" t="s">
        <v>250</v>
      </c>
      <c r="H1319">
        <v>79.5</v>
      </c>
      <c r="I1319">
        <v>289</v>
      </c>
      <c r="J1319" t="s">
        <v>266</v>
      </c>
      <c r="K1319">
        <v>2.5</v>
      </c>
      <c r="L1319" s="5">
        <v>139300.64000000001</v>
      </c>
      <c r="M1319" t="s">
        <v>310</v>
      </c>
      <c r="N1319" t="s">
        <v>373</v>
      </c>
      <c r="O1319" s="1">
        <v>5</v>
      </c>
      <c r="P1319" s="1" t="str">
        <f>IFERROR(IF(ISNUMBER(Table1[[#This Row],[Safety_Rating2]]), REPT("★", Table1[[#This Row],[Safety_Rating2]]) &amp; REPT("☆", 5-Table1[[#This Row],[Safety_Rating2]]), "Unknown"), "Unknown")</f>
        <v>★★★☆☆</v>
      </c>
      <c r="Q1319" s="1">
        <v>3</v>
      </c>
      <c r="R1319">
        <v>16984</v>
      </c>
      <c r="S1319">
        <v>5</v>
      </c>
      <c r="T1319" s="7">
        <f t="shared" si="20"/>
        <v>2365882069.7600002</v>
      </c>
      <c r="U1319" s="3">
        <f>Table1[[#This Row],[Range_km]]/Table1[[#This Row],[Battery_Capacity_kWh]]</f>
        <v>3.6352201257861636</v>
      </c>
      <c r="V1319" s="4">
        <f>Table1[[#This Row],[Price_USD]]/Table1[[#This Row],[Range_km]]</f>
        <v>482.00913494809691</v>
      </c>
      <c r="W1319" s="1" t="str">
        <f>_xlfn.IFS(Table1[[#This Row],[Price_USD]]&gt;80000,"Luxury", Table1[[#This Row],[Price_USD]]&gt;40000,"Premium",Table1[[#This Row],[Price_USD]]&lt;40000,"Budget")</f>
        <v>Luxury</v>
      </c>
    </row>
    <row r="1320" spans="3:23" x14ac:dyDescent="0.35">
      <c r="C1320">
        <v>1319</v>
      </c>
      <c r="D1320" t="s">
        <v>26</v>
      </c>
      <c r="E1320" t="s">
        <v>79</v>
      </c>
      <c r="F1320">
        <v>2017</v>
      </c>
      <c r="G1320" t="s">
        <v>260</v>
      </c>
      <c r="H1320">
        <v>29.3</v>
      </c>
      <c r="I1320">
        <v>481</v>
      </c>
      <c r="J1320" t="s">
        <v>266</v>
      </c>
      <c r="K1320">
        <v>8.9</v>
      </c>
      <c r="L1320" s="5">
        <v>103104.33</v>
      </c>
      <c r="M1320" t="s">
        <v>302</v>
      </c>
      <c r="N1320" t="s">
        <v>348</v>
      </c>
      <c r="O1320" s="1">
        <v>2</v>
      </c>
      <c r="P1320" s="1" t="str">
        <f>IFERROR(IF(ISNUMBER(Table1[[#This Row],[Safety_Rating2]]), REPT("★", Table1[[#This Row],[Safety_Rating2]]) &amp; REPT("☆", 5-Table1[[#This Row],[Safety_Rating2]]), "Unknown"), "Unknown")</f>
        <v>★★★★★</v>
      </c>
      <c r="Q1320" s="1">
        <v>5</v>
      </c>
      <c r="R1320">
        <v>14806</v>
      </c>
      <c r="S1320">
        <v>3</v>
      </c>
      <c r="T1320" s="7">
        <f t="shared" si="20"/>
        <v>1526562709.98</v>
      </c>
      <c r="U1320" s="3">
        <f>Table1[[#This Row],[Range_km]]/Table1[[#This Row],[Battery_Capacity_kWh]]</f>
        <v>16.416382252559728</v>
      </c>
      <c r="V1320" s="4">
        <f>Table1[[#This Row],[Price_USD]]/Table1[[#This Row],[Range_km]]</f>
        <v>214.35411642411643</v>
      </c>
      <c r="W1320" s="1" t="str">
        <f>_xlfn.IFS(Table1[[#This Row],[Price_USD]]&gt;80000,"Luxury", Table1[[#This Row],[Price_USD]]&gt;40000,"Premium",Table1[[#This Row],[Price_USD]]&lt;40000,"Budget")</f>
        <v>Luxury</v>
      </c>
    </row>
    <row r="1321" spans="3:23" x14ac:dyDescent="0.35">
      <c r="C1321">
        <v>1320</v>
      </c>
      <c r="D1321" t="s">
        <v>22</v>
      </c>
      <c r="E1321" t="s">
        <v>99</v>
      </c>
      <c r="F1321">
        <v>2020</v>
      </c>
      <c r="G1321" t="s">
        <v>264</v>
      </c>
      <c r="H1321">
        <v>95.5</v>
      </c>
      <c r="I1321">
        <v>253</v>
      </c>
      <c r="J1321" t="s">
        <v>278</v>
      </c>
      <c r="K1321">
        <v>11.1</v>
      </c>
      <c r="L1321" s="5">
        <v>127306.22</v>
      </c>
      <c r="M1321" t="s">
        <v>295</v>
      </c>
      <c r="N1321" t="s">
        <v>358</v>
      </c>
      <c r="O1321" s="1">
        <v>1</v>
      </c>
      <c r="P1321" s="1" t="str">
        <f>IFERROR(IF(ISNUMBER(Table1[[#This Row],[Safety_Rating2]]), REPT("★", Table1[[#This Row],[Safety_Rating2]]) &amp; REPT("☆", 5-Table1[[#This Row],[Safety_Rating2]]), "Unknown"), "Unknown")</f>
        <v>★★★☆☆</v>
      </c>
      <c r="Q1321" s="1">
        <v>3</v>
      </c>
      <c r="R1321">
        <v>17140</v>
      </c>
      <c r="S1321">
        <v>4</v>
      </c>
      <c r="T1321" s="7">
        <f t="shared" si="20"/>
        <v>2182028610.8000002</v>
      </c>
      <c r="U1321" s="3">
        <f>Table1[[#This Row],[Range_km]]/Table1[[#This Row],[Battery_Capacity_kWh]]</f>
        <v>2.6492146596858639</v>
      </c>
      <c r="V1321" s="4">
        <f>Table1[[#This Row],[Price_USD]]/Table1[[#This Row],[Range_km]]</f>
        <v>503.18664031620551</v>
      </c>
      <c r="W1321" s="1" t="str">
        <f>_xlfn.IFS(Table1[[#This Row],[Price_USD]]&gt;80000,"Luxury", Table1[[#This Row],[Price_USD]]&gt;40000,"Premium",Table1[[#This Row],[Price_USD]]&lt;40000,"Budget")</f>
        <v>Luxury</v>
      </c>
    </row>
    <row r="1322" spans="3:23" x14ac:dyDescent="0.35">
      <c r="C1322">
        <v>1321</v>
      </c>
      <c r="D1322" t="s">
        <v>56</v>
      </c>
      <c r="E1322" t="s">
        <v>205</v>
      </c>
      <c r="F1322">
        <v>2016</v>
      </c>
      <c r="G1322" t="s">
        <v>260</v>
      </c>
      <c r="H1322">
        <v>114.4</v>
      </c>
      <c r="I1322">
        <v>426</v>
      </c>
      <c r="J1322" t="s">
        <v>275</v>
      </c>
      <c r="K1322">
        <v>2.9</v>
      </c>
      <c r="L1322" s="5">
        <v>90333.3</v>
      </c>
      <c r="M1322" t="s">
        <v>291</v>
      </c>
      <c r="N1322" t="s">
        <v>369</v>
      </c>
      <c r="O1322" s="1">
        <v>0</v>
      </c>
      <c r="P1322" s="1" t="str">
        <f>IFERROR(IF(ISNUMBER(Table1[[#This Row],[Safety_Rating2]]), REPT("★", Table1[[#This Row],[Safety_Rating2]]) &amp; REPT("☆", 5-Table1[[#This Row],[Safety_Rating2]]), "Unknown"), "Unknown")</f>
        <v>★★★★★</v>
      </c>
      <c r="Q1322" s="1">
        <v>5</v>
      </c>
      <c r="R1322">
        <v>16111</v>
      </c>
      <c r="S1322">
        <v>5</v>
      </c>
      <c r="T1322" s="7">
        <f t="shared" si="20"/>
        <v>1455359796.3</v>
      </c>
      <c r="U1322" s="3">
        <f>Table1[[#This Row],[Range_km]]/Table1[[#This Row],[Battery_Capacity_kWh]]</f>
        <v>3.7237762237762237</v>
      </c>
      <c r="V1322" s="4">
        <f>Table1[[#This Row],[Price_USD]]/Table1[[#This Row],[Range_km]]</f>
        <v>212.05</v>
      </c>
      <c r="W1322" s="1" t="str">
        <f>_xlfn.IFS(Table1[[#This Row],[Price_USD]]&gt;80000,"Luxury", Table1[[#This Row],[Price_USD]]&gt;40000,"Premium",Table1[[#This Row],[Price_USD]]&lt;40000,"Budget")</f>
        <v>Luxury</v>
      </c>
    </row>
    <row r="1323" spans="3:23" x14ac:dyDescent="0.35">
      <c r="C1323">
        <v>1322</v>
      </c>
      <c r="D1323" t="s">
        <v>55</v>
      </c>
      <c r="E1323" t="s">
        <v>229</v>
      </c>
      <c r="F1323">
        <v>2020</v>
      </c>
      <c r="G1323" t="s">
        <v>259</v>
      </c>
      <c r="H1323">
        <v>21.5</v>
      </c>
      <c r="I1323">
        <v>520</v>
      </c>
      <c r="J1323" t="s">
        <v>275</v>
      </c>
      <c r="K1323">
        <v>9</v>
      </c>
      <c r="L1323" s="5">
        <v>104063.42</v>
      </c>
      <c r="M1323" t="s">
        <v>305</v>
      </c>
      <c r="N1323" t="s">
        <v>368</v>
      </c>
      <c r="O1323" s="1">
        <v>1</v>
      </c>
      <c r="P1323" s="1" t="str">
        <f>IFERROR(IF(ISNUMBER(Table1[[#This Row],[Safety_Rating2]]), REPT("★", Table1[[#This Row],[Safety_Rating2]]) &amp; REPT("☆", 5-Table1[[#This Row],[Safety_Rating2]]), "Unknown"), "Unknown")</f>
        <v>★★★★★</v>
      </c>
      <c r="Q1323" s="1">
        <v>5</v>
      </c>
      <c r="R1323">
        <v>1539</v>
      </c>
      <c r="S1323">
        <v>4</v>
      </c>
      <c r="T1323" s="7">
        <f t="shared" si="20"/>
        <v>160153603.38</v>
      </c>
      <c r="U1323" s="3">
        <f>Table1[[#This Row],[Range_km]]/Table1[[#This Row],[Battery_Capacity_kWh]]</f>
        <v>24.186046511627907</v>
      </c>
      <c r="V1323" s="4">
        <f>Table1[[#This Row],[Price_USD]]/Table1[[#This Row],[Range_km]]</f>
        <v>200.12196153846153</v>
      </c>
      <c r="W1323" s="1" t="str">
        <f>_xlfn.IFS(Table1[[#This Row],[Price_USD]]&gt;80000,"Luxury", Table1[[#This Row],[Price_USD]]&gt;40000,"Premium",Table1[[#This Row],[Price_USD]]&lt;40000,"Budget")</f>
        <v>Luxury</v>
      </c>
    </row>
    <row r="1324" spans="3:23" x14ac:dyDescent="0.35">
      <c r="C1324">
        <v>1323</v>
      </c>
      <c r="D1324" t="s">
        <v>24</v>
      </c>
      <c r="E1324" t="s">
        <v>77</v>
      </c>
      <c r="F1324">
        <v>2023</v>
      </c>
      <c r="G1324" t="s">
        <v>251</v>
      </c>
      <c r="H1324">
        <v>75.3</v>
      </c>
      <c r="I1324">
        <v>316</v>
      </c>
      <c r="J1324" t="s">
        <v>277</v>
      </c>
      <c r="K1324">
        <v>3</v>
      </c>
      <c r="L1324" s="5">
        <v>124718.24</v>
      </c>
      <c r="M1324" t="s">
        <v>306</v>
      </c>
      <c r="N1324" t="s">
        <v>347</v>
      </c>
      <c r="O1324" s="1">
        <v>4</v>
      </c>
      <c r="P1324" s="1" t="str">
        <f>IFERROR(IF(ISNUMBER(Table1[[#This Row],[Safety_Rating2]]), REPT("★", Table1[[#This Row],[Safety_Rating2]]) &amp; REPT("☆", 5-Table1[[#This Row],[Safety_Rating2]]), "Unknown"), "Unknown")</f>
        <v>★★★★☆</v>
      </c>
      <c r="Q1324" s="1">
        <v>4</v>
      </c>
      <c r="R1324">
        <v>389</v>
      </c>
      <c r="S1324">
        <v>5</v>
      </c>
      <c r="T1324" s="7">
        <f t="shared" si="20"/>
        <v>48515395.359999999</v>
      </c>
      <c r="U1324" s="3">
        <f>Table1[[#This Row],[Range_km]]/Table1[[#This Row],[Battery_Capacity_kWh]]</f>
        <v>4.1965471447543159</v>
      </c>
      <c r="V1324" s="4">
        <f>Table1[[#This Row],[Price_USD]]/Table1[[#This Row],[Range_km]]</f>
        <v>394.67797468354433</v>
      </c>
      <c r="W1324" s="1" t="str">
        <f>_xlfn.IFS(Table1[[#This Row],[Price_USD]]&gt;80000,"Luxury", Table1[[#This Row],[Price_USD]]&gt;40000,"Premium",Table1[[#This Row],[Price_USD]]&lt;40000,"Budget")</f>
        <v>Luxury</v>
      </c>
    </row>
    <row r="1325" spans="3:23" x14ac:dyDescent="0.35">
      <c r="C1325">
        <v>1324</v>
      </c>
      <c r="D1325" t="s">
        <v>24</v>
      </c>
      <c r="E1325" t="s">
        <v>77</v>
      </c>
      <c r="F1325">
        <v>2017</v>
      </c>
      <c r="G1325" t="s">
        <v>257</v>
      </c>
      <c r="H1325">
        <v>71.3</v>
      </c>
      <c r="I1325">
        <v>482</v>
      </c>
      <c r="J1325" t="s">
        <v>272</v>
      </c>
      <c r="K1325">
        <v>1.9</v>
      </c>
      <c r="L1325" s="5">
        <v>58935.73</v>
      </c>
      <c r="M1325" t="s">
        <v>297</v>
      </c>
      <c r="N1325" t="s">
        <v>336</v>
      </c>
      <c r="O1325" s="2" t="s">
        <v>376</v>
      </c>
      <c r="P1325" s="1" t="str">
        <f>IFERROR(IF(ISNUMBER(Table1[[#This Row],[Safety_Rating2]]), REPT("★", Table1[[#This Row],[Safety_Rating2]]) &amp; REPT("☆", 5-Table1[[#This Row],[Safety_Rating2]]), "Unknown"), "Unknown")</f>
        <v>★★★★★</v>
      </c>
      <c r="Q1325" s="1">
        <v>5</v>
      </c>
      <c r="R1325">
        <v>15542</v>
      </c>
      <c r="S1325">
        <v>4</v>
      </c>
      <c r="T1325" s="7">
        <f t="shared" si="20"/>
        <v>915979115.66000009</v>
      </c>
      <c r="U1325" s="3">
        <f>Table1[[#This Row],[Range_km]]/Table1[[#This Row],[Battery_Capacity_kWh]]</f>
        <v>6.7601683029453019</v>
      </c>
      <c r="V1325" s="4">
        <f>Table1[[#This Row],[Price_USD]]/Table1[[#This Row],[Range_km]]</f>
        <v>122.27329875518673</v>
      </c>
      <c r="W1325" s="1" t="str">
        <f>_xlfn.IFS(Table1[[#This Row],[Price_USD]]&gt;80000,"Luxury", Table1[[#This Row],[Price_USD]]&gt;40000,"Premium",Table1[[#This Row],[Price_USD]]&lt;40000,"Budget")</f>
        <v>Premium</v>
      </c>
    </row>
    <row r="1326" spans="3:23" x14ac:dyDescent="0.35">
      <c r="C1326">
        <v>1325</v>
      </c>
      <c r="D1326" t="s">
        <v>25</v>
      </c>
      <c r="E1326" t="s">
        <v>78</v>
      </c>
      <c r="F1326">
        <v>2020</v>
      </c>
      <c r="G1326" t="s">
        <v>261</v>
      </c>
      <c r="H1326">
        <v>35.799999999999997</v>
      </c>
      <c r="I1326">
        <v>470</v>
      </c>
      <c r="J1326" t="s">
        <v>274</v>
      </c>
      <c r="K1326">
        <v>1</v>
      </c>
      <c r="L1326" s="5">
        <v>37088.5</v>
      </c>
      <c r="M1326" t="s">
        <v>320</v>
      </c>
      <c r="N1326" t="s">
        <v>347</v>
      </c>
      <c r="O1326" s="1">
        <v>0</v>
      </c>
      <c r="P1326" s="1" t="str">
        <f>IFERROR(IF(ISNUMBER(Table1[[#This Row],[Safety_Rating2]]), REPT("★", Table1[[#This Row],[Safety_Rating2]]) &amp; REPT("☆", 5-Table1[[#This Row],[Safety_Rating2]]), "Unknown"), "Unknown")</f>
        <v>★★★☆☆</v>
      </c>
      <c r="Q1326" s="1">
        <v>3</v>
      </c>
      <c r="R1326">
        <v>9286</v>
      </c>
      <c r="S1326">
        <v>4</v>
      </c>
      <c r="T1326" s="7">
        <f t="shared" si="20"/>
        <v>344403811</v>
      </c>
      <c r="U1326" s="3">
        <f>Table1[[#This Row],[Range_km]]/Table1[[#This Row],[Battery_Capacity_kWh]]</f>
        <v>13.128491620111733</v>
      </c>
      <c r="V1326" s="4">
        <f>Table1[[#This Row],[Price_USD]]/Table1[[#This Row],[Range_km]]</f>
        <v>78.911702127659581</v>
      </c>
      <c r="W1326" s="1" t="str">
        <f>_xlfn.IFS(Table1[[#This Row],[Price_USD]]&gt;80000,"Luxury", Table1[[#This Row],[Price_USD]]&gt;40000,"Premium",Table1[[#This Row],[Price_USD]]&lt;40000,"Budget")</f>
        <v>Budget</v>
      </c>
    </row>
    <row r="1327" spans="3:23" x14ac:dyDescent="0.35">
      <c r="C1327">
        <v>1326</v>
      </c>
      <c r="D1327" t="s">
        <v>28</v>
      </c>
      <c r="E1327" t="s">
        <v>215</v>
      </c>
      <c r="F1327">
        <v>2019</v>
      </c>
      <c r="G1327" t="s">
        <v>252</v>
      </c>
      <c r="H1327">
        <v>112.9</v>
      </c>
      <c r="I1327">
        <v>205</v>
      </c>
      <c r="J1327" t="s">
        <v>269</v>
      </c>
      <c r="K1327">
        <v>1.3</v>
      </c>
      <c r="L1327" s="5">
        <v>71190.12</v>
      </c>
      <c r="M1327" t="s">
        <v>285</v>
      </c>
      <c r="N1327" t="s">
        <v>356</v>
      </c>
      <c r="O1327" s="1">
        <v>3</v>
      </c>
      <c r="P1327" s="1" t="str">
        <f>IFERROR(IF(ISNUMBER(Table1[[#This Row],[Safety_Rating2]]), REPT("★", Table1[[#This Row],[Safety_Rating2]]) &amp; REPT("☆", 5-Table1[[#This Row],[Safety_Rating2]]), "Unknown"), "Unknown")</f>
        <v>★★★★☆</v>
      </c>
      <c r="Q1327" s="1">
        <v>4</v>
      </c>
      <c r="R1327">
        <v>2584</v>
      </c>
      <c r="S1327">
        <v>3</v>
      </c>
      <c r="T1327" s="7">
        <f t="shared" si="20"/>
        <v>183955270.07999998</v>
      </c>
      <c r="U1327" s="3">
        <f>Table1[[#This Row],[Range_km]]/Table1[[#This Row],[Battery_Capacity_kWh]]</f>
        <v>1.815766164747564</v>
      </c>
      <c r="V1327" s="4">
        <f>Table1[[#This Row],[Price_USD]]/Table1[[#This Row],[Range_km]]</f>
        <v>347.26887804878049</v>
      </c>
      <c r="W1327" s="1" t="str">
        <f>_xlfn.IFS(Table1[[#This Row],[Price_USD]]&gt;80000,"Luxury", Table1[[#This Row],[Price_USD]]&gt;40000,"Premium",Table1[[#This Row],[Price_USD]]&lt;40000,"Budget")</f>
        <v>Premium</v>
      </c>
    </row>
    <row r="1328" spans="3:23" x14ac:dyDescent="0.35">
      <c r="C1328">
        <v>1327</v>
      </c>
      <c r="D1328" t="s">
        <v>41</v>
      </c>
      <c r="E1328" t="s">
        <v>100</v>
      </c>
      <c r="F1328">
        <v>2023</v>
      </c>
      <c r="G1328" t="s">
        <v>250</v>
      </c>
      <c r="H1328">
        <v>97.9</v>
      </c>
      <c r="I1328">
        <v>390</v>
      </c>
      <c r="J1328" t="s">
        <v>268</v>
      </c>
      <c r="K1328">
        <v>2.9</v>
      </c>
      <c r="L1328" s="5">
        <v>59039.34</v>
      </c>
      <c r="M1328" t="s">
        <v>322</v>
      </c>
      <c r="N1328" t="s">
        <v>344</v>
      </c>
      <c r="O1328" s="1">
        <v>5</v>
      </c>
      <c r="P1328" s="1" t="str">
        <f>IFERROR(IF(ISNUMBER(Table1[[#This Row],[Safety_Rating2]]), REPT("★", Table1[[#This Row],[Safety_Rating2]]) &amp; REPT("☆", 5-Table1[[#This Row],[Safety_Rating2]]), "Unknown"), "Unknown")</f>
        <v>★★★★☆</v>
      </c>
      <c r="Q1328" s="1">
        <v>4</v>
      </c>
      <c r="R1328">
        <v>2960</v>
      </c>
      <c r="S1328">
        <v>4</v>
      </c>
      <c r="T1328" s="7">
        <f t="shared" si="20"/>
        <v>174756446.39999998</v>
      </c>
      <c r="U1328" s="3">
        <f>Table1[[#This Row],[Range_km]]/Table1[[#This Row],[Battery_Capacity_kWh]]</f>
        <v>3.9836567926455566</v>
      </c>
      <c r="V1328" s="4">
        <f>Table1[[#This Row],[Price_USD]]/Table1[[#This Row],[Range_km]]</f>
        <v>151.38292307692308</v>
      </c>
      <c r="W1328" s="1" t="str">
        <f>_xlfn.IFS(Table1[[#This Row],[Price_USD]]&gt;80000,"Luxury", Table1[[#This Row],[Price_USD]]&gt;40000,"Premium",Table1[[#This Row],[Price_USD]]&lt;40000,"Budget")</f>
        <v>Premium</v>
      </c>
    </row>
    <row r="1329" spans="3:23" x14ac:dyDescent="0.35">
      <c r="C1329">
        <v>1328</v>
      </c>
      <c r="D1329" t="s">
        <v>16</v>
      </c>
      <c r="E1329" t="s">
        <v>69</v>
      </c>
      <c r="F1329">
        <v>2022</v>
      </c>
      <c r="G1329" t="s">
        <v>257</v>
      </c>
      <c r="H1329">
        <v>52</v>
      </c>
      <c r="I1329">
        <v>433</v>
      </c>
      <c r="J1329" t="s">
        <v>270</v>
      </c>
      <c r="K1329">
        <v>10.4</v>
      </c>
      <c r="L1329" s="5">
        <v>128449.36</v>
      </c>
      <c r="M1329" t="s">
        <v>298</v>
      </c>
      <c r="N1329" t="s">
        <v>366</v>
      </c>
      <c r="O1329" s="1">
        <v>1</v>
      </c>
      <c r="P1329" s="1" t="str">
        <f>IFERROR(IF(ISNUMBER(Table1[[#This Row],[Safety_Rating2]]), REPT("★", Table1[[#This Row],[Safety_Rating2]]) &amp; REPT("☆", 5-Table1[[#This Row],[Safety_Rating2]]), "Unknown"), "Unknown")</f>
        <v>★★★☆☆</v>
      </c>
      <c r="Q1329" s="1">
        <v>3</v>
      </c>
      <c r="R1329">
        <v>3318</v>
      </c>
      <c r="S1329">
        <v>4</v>
      </c>
      <c r="T1329" s="7">
        <f t="shared" si="20"/>
        <v>426194976.48000002</v>
      </c>
      <c r="U1329" s="3">
        <f>Table1[[#This Row],[Range_km]]/Table1[[#This Row],[Battery_Capacity_kWh]]</f>
        <v>8.3269230769230766</v>
      </c>
      <c r="V1329" s="4">
        <f>Table1[[#This Row],[Price_USD]]/Table1[[#This Row],[Range_km]]</f>
        <v>296.64979214780601</v>
      </c>
      <c r="W1329" s="1" t="str">
        <f>_xlfn.IFS(Table1[[#This Row],[Price_USD]]&gt;80000,"Luxury", Table1[[#This Row],[Price_USD]]&gt;40000,"Premium",Table1[[#This Row],[Price_USD]]&lt;40000,"Budget")</f>
        <v>Luxury</v>
      </c>
    </row>
    <row r="1330" spans="3:23" x14ac:dyDescent="0.35">
      <c r="C1330">
        <v>1329</v>
      </c>
      <c r="D1330" t="s">
        <v>49</v>
      </c>
      <c r="E1330" t="s">
        <v>228</v>
      </c>
      <c r="F1330">
        <v>2021</v>
      </c>
      <c r="G1330" t="s">
        <v>257</v>
      </c>
      <c r="H1330">
        <v>99.7</v>
      </c>
      <c r="I1330">
        <v>437</v>
      </c>
      <c r="J1330" t="s">
        <v>265</v>
      </c>
      <c r="K1330">
        <v>10.1</v>
      </c>
      <c r="L1330" s="5">
        <v>139321.63</v>
      </c>
      <c r="M1330" t="s">
        <v>308</v>
      </c>
      <c r="N1330" t="s">
        <v>373</v>
      </c>
      <c r="O1330" s="1">
        <v>0</v>
      </c>
      <c r="P1330" s="1" t="str">
        <f>IFERROR(IF(ISNUMBER(Table1[[#This Row],[Safety_Rating2]]), REPT("★", Table1[[#This Row],[Safety_Rating2]]) &amp; REPT("☆", 5-Table1[[#This Row],[Safety_Rating2]]), "Unknown"), "Unknown")</f>
        <v>★★★★☆</v>
      </c>
      <c r="Q1330" s="1">
        <v>4</v>
      </c>
      <c r="R1330">
        <v>12393</v>
      </c>
      <c r="S1330">
        <v>4</v>
      </c>
      <c r="T1330" s="7">
        <f t="shared" si="20"/>
        <v>1726612960.5900002</v>
      </c>
      <c r="U1330" s="3">
        <f>Table1[[#This Row],[Range_km]]/Table1[[#This Row],[Battery_Capacity_kWh]]</f>
        <v>4.3831494483450353</v>
      </c>
      <c r="V1330" s="4">
        <f>Table1[[#This Row],[Price_USD]]/Table1[[#This Row],[Range_km]]</f>
        <v>318.81379862700231</v>
      </c>
      <c r="W1330" s="1" t="str">
        <f>_xlfn.IFS(Table1[[#This Row],[Price_USD]]&gt;80000,"Luxury", Table1[[#This Row],[Price_USD]]&gt;40000,"Premium",Table1[[#This Row],[Price_USD]]&lt;40000,"Budget")</f>
        <v>Luxury</v>
      </c>
    </row>
    <row r="1331" spans="3:23" x14ac:dyDescent="0.35">
      <c r="C1331">
        <v>1330</v>
      </c>
      <c r="D1331" t="s">
        <v>30</v>
      </c>
      <c r="E1331" t="s">
        <v>199</v>
      </c>
      <c r="F1331">
        <v>2018</v>
      </c>
      <c r="G1331" t="s">
        <v>263</v>
      </c>
      <c r="H1331">
        <v>43</v>
      </c>
      <c r="I1331">
        <v>142</v>
      </c>
      <c r="J1331" t="s">
        <v>269</v>
      </c>
      <c r="K1331">
        <v>9.8000000000000007</v>
      </c>
      <c r="L1331" s="5">
        <v>60770.97</v>
      </c>
      <c r="M1331" t="s">
        <v>331</v>
      </c>
      <c r="N1331" t="s">
        <v>367</v>
      </c>
      <c r="O1331" s="2" t="s">
        <v>376</v>
      </c>
      <c r="P1331" s="1" t="str">
        <f>IFERROR(IF(ISNUMBER(Table1[[#This Row],[Safety_Rating2]]), REPT("★", Table1[[#This Row],[Safety_Rating2]]) &amp; REPT("☆", 5-Table1[[#This Row],[Safety_Rating2]]), "Unknown"), "Unknown")</f>
        <v>★★★★★</v>
      </c>
      <c r="Q1331" s="1">
        <v>5</v>
      </c>
      <c r="R1331">
        <v>15133</v>
      </c>
      <c r="S1331">
        <v>4</v>
      </c>
      <c r="T1331" s="7">
        <f t="shared" si="20"/>
        <v>919647089.00999999</v>
      </c>
      <c r="U1331" s="3">
        <f>Table1[[#This Row],[Range_km]]/Table1[[#This Row],[Battery_Capacity_kWh]]</f>
        <v>3.3023255813953489</v>
      </c>
      <c r="V1331" s="4">
        <f>Table1[[#This Row],[Price_USD]]/Table1[[#This Row],[Range_km]]</f>
        <v>427.96457746478876</v>
      </c>
      <c r="W1331" s="1" t="str">
        <f>_xlfn.IFS(Table1[[#This Row],[Price_USD]]&gt;80000,"Luxury", Table1[[#This Row],[Price_USD]]&gt;40000,"Premium",Table1[[#This Row],[Price_USD]]&lt;40000,"Budget")</f>
        <v>Premium</v>
      </c>
    </row>
    <row r="1332" spans="3:23" x14ac:dyDescent="0.35">
      <c r="C1332">
        <v>1331</v>
      </c>
      <c r="D1332" t="s">
        <v>16</v>
      </c>
      <c r="E1332" t="s">
        <v>69</v>
      </c>
      <c r="F1332">
        <v>2020</v>
      </c>
      <c r="G1332" t="s">
        <v>254</v>
      </c>
      <c r="H1332">
        <v>133.4</v>
      </c>
      <c r="I1332">
        <v>425</v>
      </c>
      <c r="J1332" t="s">
        <v>273</v>
      </c>
      <c r="K1332">
        <v>5.2</v>
      </c>
      <c r="L1332" s="5">
        <v>61872.12</v>
      </c>
      <c r="M1332" t="s">
        <v>310</v>
      </c>
      <c r="N1332" t="s">
        <v>361</v>
      </c>
      <c r="O1332" s="2" t="s">
        <v>376</v>
      </c>
      <c r="P1332" s="1" t="str">
        <f>IFERROR(IF(ISNUMBER(Table1[[#This Row],[Safety_Rating2]]), REPT("★", Table1[[#This Row],[Safety_Rating2]]) &amp; REPT("☆", 5-Table1[[#This Row],[Safety_Rating2]]), "Unknown"), "Unknown")</f>
        <v>★★★☆☆</v>
      </c>
      <c r="Q1332" s="1">
        <v>3</v>
      </c>
      <c r="R1332">
        <v>16069</v>
      </c>
      <c r="S1332">
        <v>3</v>
      </c>
      <c r="T1332" s="7">
        <f t="shared" si="20"/>
        <v>994223096.28000009</v>
      </c>
      <c r="U1332" s="3">
        <f>Table1[[#This Row],[Range_km]]/Table1[[#This Row],[Battery_Capacity_kWh]]</f>
        <v>3.1859070464767614</v>
      </c>
      <c r="V1332" s="4">
        <f>Table1[[#This Row],[Price_USD]]/Table1[[#This Row],[Range_km]]</f>
        <v>145.58145882352943</v>
      </c>
      <c r="W1332" s="1" t="str">
        <f>_xlfn.IFS(Table1[[#This Row],[Price_USD]]&gt;80000,"Luxury", Table1[[#This Row],[Price_USD]]&gt;40000,"Premium",Table1[[#This Row],[Price_USD]]&lt;40000,"Budget")</f>
        <v>Premium</v>
      </c>
    </row>
    <row r="1333" spans="3:23" x14ac:dyDescent="0.35">
      <c r="C1333">
        <v>1332</v>
      </c>
      <c r="D1333" t="s">
        <v>30</v>
      </c>
      <c r="E1333" t="s">
        <v>199</v>
      </c>
      <c r="F1333">
        <v>2017</v>
      </c>
      <c r="G1333" t="s">
        <v>262</v>
      </c>
      <c r="H1333">
        <v>74.599999999999994</v>
      </c>
      <c r="I1333">
        <v>316</v>
      </c>
      <c r="J1333" t="s">
        <v>265</v>
      </c>
      <c r="K1333">
        <v>11.2</v>
      </c>
      <c r="L1333" s="5">
        <v>91093.22</v>
      </c>
      <c r="M1333" t="s">
        <v>313</v>
      </c>
      <c r="N1333" t="s">
        <v>364</v>
      </c>
      <c r="O1333" s="1">
        <v>5</v>
      </c>
      <c r="P1333" s="1" t="str">
        <f>IFERROR(IF(ISNUMBER(Table1[[#This Row],[Safety_Rating2]]), REPT("★", Table1[[#This Row],[Safety_Rating2]]) &amp; REPT("☆", 5-Table1[[#This Row],[Safety_Rating2]]), "Unknown"), "Unknown")</f>
        <v>★★★★★</v>
      </c>
      <c r="Q1333" s="1">
        <v>5</v>
      </c>
      <c r="R1333">
        <v>7533</v>
      </c>
      <c r="S1333">
        <v>5</v>
      </c>
      <c r="T1333" s="7">
        <f t="shared" si="20"/>
        <v>686205226.25999999</v>
      </c>
      <c r="U1333" s="3">
        <f>Table1[[#This Row],[Range_km]]/Table1[[#This Row],[Battery_Capacity_kWh]]</f>
        <v>4.2359249329758715</v>
      </c>
      <c r="V1333" s="4">
        <f>Table1[[#This Row],[Price_USD]]/Table1[[#This Row],[Range_km]]</f>
        <v>288.2696835443038</v>
      </c>
      <c r="W1333" s="1" t="str">
        <f>_xlfn.IFS(Table1[[#This Row],[Price_USD]]&gt;80000,"Luxury", Table1[[#This Row],[Price_USD]]&gt;40000,"Premium",Table1[[#This Row],[Price_USD]]&lt;40000,"Budget")</f>
        <v>Luxury</v>
      </c>
    </row>
    <row r="1334" spans="3:23" x14ac:dyDescent="0.35">
      <c r="C1334">
        <v>1333</v>
      </c>
      <c r="D1334" t="s">
        <v>24</v>
      </c>
      <c r="E1334" t="s">
        <v>77</v>
      </c>
      <c r="F1334">
        <v>2015</v>
      </c>
      <c r="G1334" t="s">
        <v>259</v>
      </c>
      <c r="H1334">
        <v>73.5</v>
      </c>
      <c r="I1334">
        <v>508</v>
      </c>
      <c r="J1334" t="s">
        <v>267</v>
      </c>
      <c r="K1334">
        <v>5.3</v>
      </c>
      <c r="L1334" s="5">
        <v>78255.83</v>
      </c>
      <c r="M1334" t="s">
        <v>285</v>
      </c>
      <c r="N1334" t="s">
        <v>360</v>
      </c>
      <c r="O1334" s="1">
        <v>5</v>
      </c>
      <c r="P1334" s="1" t="str">
        <f>IFERROR(IF(ISNUMBER(Table1[[#This Row],[Safety_Rating2]]), REPT("★", Table1[[#This Row],[Safety_Rating2]]) &amp; REPT("☆", 5-Table1[[#This Row],[Safety_Rating2]]), "Unknown"), "Unknown")</f>
        <v>★★★☆☆</v>
      </c>
      <c r="Q1334" s="1">
        <v>3</v>
      </c>
      <c r="R1334">
        <v>16569</v>
      </c>
      <c r="S1334">
        <v>5</v>
      </c>
      <c r="T1334" s="7">
        <f t="shared" si="20"/>
        <v>1296620847.27</v>
      </c>
      <c r="U1334" s="3">
        <f>Table1[[#This Row],[Range_km]]/Table1[[#This Row],[Battery_Capacity_kWh]]</f>
        <v>6.9115646258503398</v>
      </c>
      <c r="V1334" s="4">
        <f>Table1[[#This Row],[Price_USD]]/Table1[[#This Row],[Range_km]]</f>
        <v>154.04690944881889</v>
      </c>
      <c r="W1334" s="1" t="str">
        <f>_xlfn.IFS(Table1[[#This Row],[Price_USD]]&gt;80000,"Luxury", Table1[[#This Row],[Price_USD]]&gt;40000,"Premium",Table1[[#This Row],[Price_USD]]&lt;40000,"Budget")</f>
        <v>Premium</v>
      </c>
    </row>
    <row r="1335" spans="3:23" x14ac:dyDescent="0.35">
      <c r="C1335">
        <v>1334</v>
      </c>
      <c r="D1335" t="s">
        <v>23</v>
      </c>
      <c r="E1335" t="s">
        <v>148</v>
      </c>
      <c r="F1335">
        <v>2024</v>
      </c>
      <c r="G1335" t="s">
        <v>254</v>
      </c>
      <c r="H1335">
        <v>79.099999999999994</v>
      </c>
      <c r="I1335">
        <v>238</v>
      </c>
      <c r="J1335" t="s">
        <v>270</v>
      </c>
      <c r="K1335">
        <v>9.1999999999999993</v>
      </c>
      <c r="L1335" s="5">
        <v>72072.600000000006</v>
      </c>
      <c r="M1335" t="s">
        <v>294</v>
      </c>
      <c r="N1335" t="s">
        <v>345</v>
      </c>
      <c r="O1335" s="1">
        <v>2</v>
      </c>
      <c r="P1335" s="1" t="str">
        <f>IFERROR(IF(ISNUMBER(Table1[[#This Row],[Safety_Rating2]]), REPT("★", Table1[[#This Row],[Safety_Rating2]]) &amp; REPT("☆", 5-Table1[[#This Row],[Safety_Rating2]]), "Unknown"), "Unknown")</f>
        <v>★★★☆☆</v>
      </c>
      <c r="Q1335" s="1">
        <v>3</v>
      </c>
      <c r="R1335">
        <v>16087</v>
      </c>
      <c r="S1335">
        <v>3</v>
      </c>
      <c r="T1335" s="7">
        <f t="shared" si="20"/>
        <v>1159431916.2</v>
      </c>
      <c r="U1335" s="3">
        <f>Table1[[#This Row],[Range_km]]/Table1[[#This Row],[Battery_Capacity_kWh]]</f>
        <v>3.0088495575221241</v>
      </c>
      <c r="V1335" s="4">
        <f>Table1[[#This Row],[Price_USD]]/Table1[[#This Row],[Range_km]]</f>
        <v>302.82605042016809</v>
      </c>
      <c r="W1335" s="1" t="str">
        <f>_xlfn.IFS(Table1[[#This Row],[Price_USD]]&gt;80000,"Luxury", Table1[[#This Row],[Price_USD]]&gt;40000,"Premium",Table1[[#This Row],[Price_USD]]&lt;40000,"Budget")</f>
        <v>Premium</v>
      </c>
    </row>
    <row r="1336" spans="3:23" x14ac:dyDescent="0.35">
      <c r="C1336">
        <v>1335</v>
      </c>
      <c r="D1336" t="s">
        <v>22</v>
      </c>
      <c r="E1336" t="s">
        <v>180</v>
      </c>
      <c r="F1336">
        <v>2018</v>
      </c>
      <c r="G1336" t="s">
        <v>258</v>
      </c>
      <c r="H1336">
        <v>103.4</v>
      </c>
      <c r="I1336">
        <v>317</v>
      </c>
      <c r="J1336" t="s">
        <v>272</v>
      </c>
      <c r="K1336">
        <v>9.6</v>
      </c>
      <c r="L1336" s="5">
        <v>120907.08</v>
      </c>
      <c r="M1336" t="s">
        <v>305</v>
      </c>
      <c r="N1336" t="s">
        <v>358</v>
      </c>
      <c r="O1336" s="1">
        <v>0</v>
      </c>
      <c r="P1336" s="1" t="str">
        <f>IFERROR(IF(ISNUMBER(Table1[[#This Row],[Safety_Rating2]]), REPT("★", Table1[[#This Row],[Safety_Rating2]]) &amp; REPT("☆", 5-Table1[[#This Row],[Safety_Rating2]]), "Unknown"), "Unknown")</f>
        <v>★★★★★</v>
      </c>
      <c r="Q1336" s="1">
        <v>5</v>
      </c>
      <c r="R1336">
        <v>16511</v>
      </c>
      <c r="S1336">
        <v>5</v>
      </c>
      <c r="T1336" s="7">
        <f t="shared" si="20"/>
        <v>1996296797.8800001</v>
      </c>
      <c r="U1336" s="3">
        <f>Table1[[#This Row],[Range_km]]/Table1[[#This Row],[Battery_Capacity_kWh]]</f>
        <v>3.0657640232108316</v>
      </c>
      <c r="V1336" s="4">
        <f>Table1[[#This Row],[Price_USD]]/Table1[[#This Row],[Range_km]]</f>
        <v>381.41034700315458</v>
      </c>
      <c r="W1336" s="1" t="str">
        <f>_xlfn.IFS(Table1[[#This Row],[Price_USD]]&gt;80000,"Luxury", Table1[[#This Row],[Price_USD]]&gt;40000,"Premium",Table1[[#This Row],[Price_USD]]&lt;40000,"Budget")</f>
        <v>Luxury</v>
      </c>
    </row>
    <row r="1337" spans="3:23" x14ac:dyDescent="0.35">
      <c r="C1337">
        <v>1336</v>
      </c>
      <c r="D1337" t="s">
        <v>19</v>
      </c>
      <c r="E1337" t="s">
        <v>221</v>
      </c>
      <c r="F1337">
        <v>2022</v>
      </c>
      <c r="G1337" t="s">
        <v>252</v>
      </c>
      <c r="H1337">
        <v>91.3</v>
      </c>
      <c r="I1337">
        <v>326</v>
      </c>
      <c r="J1337" t="s">
        <v>279</v>
      </c>
      <c r="K1337">
        <v>11.6</v>
      </c>
      <c r="L1337" s="5">
        <v>56693.36</v>
      </c>
      <c r="M1337" t="s">
        <v>299</v>
      </c>
      <c r="N1337" t="s">
        <v>357</v>
      </c>
      <c r="O1337" s="1">
        <v>3</v>
      </c>
      <c r="P1337" s="1" t="str">
        <f>IFERROR(IF(ISNUMBER(Table1[[#This Row],[Safety_Rating2]]), REPT("★", Table1[[#This Row],[Safety_Rating2]]) &amp; REPT("☆", 5-Table1[[#This Row],[Safety_Rating2]]), "Unknown"), "Unknown")</f>
        <v>★★★☆☆</v>
      </c>
      <c r="Q1337" s="1">
        <v>3</v>
      </c>
      <c r="R1337">
        <v>7620</v>
      </c>
      <c r="S1337">
        <v>5</v>
      </c>
      <c r="T1337" s="7">
        <f t="shared" si="20"/>
        <v>432003403.19999999</v>
      </c>
      <c r="U1337" s="3">
        <f>Table1[[#This Row],[Range_km]]/Table1[[#This Row],[Battery_Capacity_kWh]]</f>
        <v>3.570646221248631</v>
      </c>
      <c r="V1337" s="4">
        <f>Table1[[#This Row],[Price_USD]]/Table1[[#This Row],[Range_km]]</f>
        <v>173.90601226993866</v>
      </c>
      <c r="W1337" s="1" t="str">
        <f>_xlfn.IFS(Table1[[#This Row],[Price_USD]]&gt;80000,"Luxury", Table1[[#This Row],[Price_USD]]&gt;40000,"Premium",Table1[[#This Row],[Price_USD]]&lt;40000,"Budget")</f>
        <v>Premium</v>
      </c>
    </row>
    <row r="1338" spans="3:23" x14ac:dyDescent="0.35">
      <c r="C1338">
        <v>1337</v>
      </c>
      <c r="D1338" t="s">
        <v>30</v>
      </c>
      <c r="E1338" t="s">
        <v>105</v>
      </c>
      <c r="F1338">
        <v>2015</v>
      </c>
      <c r="G1338" t="s">
        <v>259</v>
      </c>
      <c r="H1338">
        <v>138.69999999999999</v>
      </c>
      <c r="I1338">
        <v>582</v>
      </c>
      <c r="J1338" t="s">
        <v>279</v>
      </c>
      <c r="K1338">
        <v>2.7</v>
      </c>
      <c r="L1338" s="5">
        <v>129108.56</v>
      </c>
      <c r="M1338" t="s">
        <v>293</v>
      </c>
      <c r="N1338" t="s">
        <v>359</v>
      </c>
      <c r="O1338" s="1">
        <v>1</v>
      </c>
      <c r="P1338" s="1" t="str">
        <f>IFERROR(IF(ISNUMBER(Table1[[#This Row],[Safety_Rating2]]), REPT("★", Table1[[#This Row],[Safety_Rating2]]) &amp; REPT("☆", 5-Table1[[#This Row],[Safety_Rating2]]), "Unknown"), "Unknown")</f>
        <v>★★★☆☆</v>
      </c>
      <c r="Q1338" s="1">
        <v>3</v>
      </c>
      <c r="R1338">
        <v>1294</v>
      </c>
      <c r="S1338">
        <v>4</v>
      </c>
      <c r="T1338" s="7">
        <f t="shared" si="20"/>
        <v>167066476.63999999</v>
      </c>
      <c r="U1338" s="3">
        <f>Table1[[#This Row],[Range_km]]/Table1[[#This Row],[Battery_Capacity_kWh]]</f>
        <v>4.1961067051189618</v>
      </c>
      <c r="V1338" s="4">
        <f>Table1[[#This Row],[Price_USD]]/Table1[[#This Row],[Range_km]]</f>
        <v>221.83601374570446</v>
      </c>
      <c r="W1338" s="1" t="str">
        <f>_xlfn.IFS(Table1[[#This Row],[Price_USD]]&gt;80000,"Luxury", Table1[[#This Row],[Price_USD]]&gt;40000,"Premium",Table1[[#This Row],[Price_USD]]&lt;40000,"Budget")</f>
        <v>Luxury</v>
      </c>
    </row>
    <row r="1339" spans="3:23" x14ac:dyDescent="0.35">
      <c r="C1339">
        <v>1338</v>
      </c>
      <c r="D1339" t="s">
        <v>19</v>
      </c>
      <c r="E1339" t="s">
        <v>126</v>
      </c>
      <c r="F1339">
        <v>2018</v>
      </c>
      <c r="G1339" t="s">
        <v>255</v>
      </c>
      <c r="H1339">
        <v>31</v>
      </c>
      <c r="I1339">
        <v>117</v>
      </c>
      <c r="J1339" t="s">
        <v>279</v>
      </c>
      <c r="K1339">
        <v>5.7</v>
      </c>
      <c r="L1339" s="5">
        <v>46074.06</v>
      </c>
      <c r="M1339" t="s">
        <v>288</v>
      </c>
      <c r="N1339" t="s">
        <v>358</v>
      </c>
      <c r="O1339" s="2" t="s">
        <v>376</v>
      </c>
      <c r="P1339" s="1" t="str">
        <f>IFERROR(IF(ISNUMBER(Table1[[#This Row],[Safety_Rating2]]), REPT("★", Table1[[#This Row],[Safety_Rating2]]) &amp; REPT("☆", 5-Table1[[#This Row],[Safety_Rating2]]), "Unknown"), "Unknown")</f>
        <v>★★★★★</v>
      </c>
      <c r="Q1339" s="1">
        <v>5</v>
      </c>
      <c r="R1339">
        <v>19384</v>
      </c>
      <c r="S1339">
        <v>5</v>
      </c>
      <c r="T1339" s="7">
        <f t="shared" si="20"/>
        <v>893099579.03999996</v>
      </c>
      <c r="U1339" s="3">
        <f>Table1[[#This Row],[Range_km]]/Table1[[#This Row],[Battery_Capacity_kWh]]</f>
        <v>3.774193548387097</v>
      </c>
      <c r="V1339" s="4">
        <f>Table1[[#This Row],[Price_USD]]/Table1[[#This Row],[Range_km]]</f>
        <v>393.79538461538459</v>
      </c>
      <c r="W1339" s="1" t="str">
        <f>_xlfn.IFS(Table1[[#This Row],[Price_USD]]&gt;80000,"Luxury", Table1[[#This Row],[Price_USD]]&gt;40000,"Premium",Table1[[#This Row],[Price_USD]]&lt;40000,"Budget")</f>
        <v>Premium</v>
      </c>
    </row>
    <row r="1340" spans="3:23" x14ac:dyDescent="0.35">
      <c r="C1340">
        <v>1339</v>
      </c>
      <c r="D1340" t="s">
        <v>38</v>
      </c>
      <c r="E1340" t="s">
        <v>118</v>
      </c>
      <c r="F1340">
        <v>2024</v>
      </c>
      <c r="G1340" t="s">
        <v>252</v>
      </c>
      <c r="H1340">
        <v>40.700000000000003</v>
      </c>
      <c r="I1340">
        <v>290</v>
      </c>
      <c r="J1340" t="s">
        <v>268</v>
      </c>
      <c r="K1340">
        <v>10.199999999999999</v>
      </c>
      <c r="L1340" s="5">
        <v>107189.59</v>
      </c>
      <c r="M1340" t="s">
        <v>334</v>
      </c>
      <c r="N1340" t="s">
        <v>355</v>
      </c>
      <c r="O1340" s="1">
        <v>4</v>
      </c>
      <c r="P1340" s="1" t="str">
        <f>IFERROR(IF(ISNUMBER(Table1[[#This Row],[Safety_Rating2]]), REPT("★", Table1[[#This Row],[Safety_Rating2]]) &amp; REPT("☆", 5-Table1[[#This Row],[Safety_Rating2]]), "Unknown"), "Unknown")</f>
        <v>★★★☆☆</v>
      </c>
      <c r="Q1340" s="1">
        <v>3</v>
      </c>
      <c r="R1340">
        <v>4725</v>
      </c>
      <c r="S1340">
        <v>4</v>
      </c>
      <c r="T1340" s="7">
        <f t="shared" si="20"/>
        <v>506470812.75</v>
      </c>
      <c r="U1340" s="3">
        <f>Table1[[#This Row],[Range_km]]/Table1[[#This Row],[Battery_Capacity_kWh]]</f>
        <v>7.125307125307125</v>
      </c>
      <c r="V1340" s="4">
        <f>Table1[[#This Row],[Price_USD]]/Table1[[#This Row],[Range_km]]</f>
        <v>369.61927586206895</v>
      </c>
      <c r="W1340" s="1" t="str">
        <f>_xlfn.IFS(Table1[[#This Row],[Price_USD]]&gt;80000,"Luxury", Table1[[#This Row],[Price_USD]]&gt;40000,"Premium",Table1[[#This Row],[Price_USD]]&lt;40000,"Budget")</f>
        <v>Luxury</v>
      </c>
    </row>
    <row r="1341" spans="3:23" x14ac:dyDescent="0.35">
      <c r="C1341">
        <v>1340</v>
      </c>
      <c r="D1341" t="s">
        <v>31</v>
      </c>
      <c r="E1341" t="s">
        <v>178</v>
      </c>
      <c r="F1341">
        <v>2015</v>
      </c>
      <c r="G1341" t="s">
        <v>259</v>
      </c>
      <c r="H1341">
        <v>114.9</v>
      </c>
      <c r="I1341">
        <v>385</v>
      </c>
      <c r="J1341" t="s">
        <v>271</v>
      </c>
      <c r="K1341">
        <v>2.2000000000000002</v>
      </c>
      <c r="L1341" s="5">
        <v>76772.95</v>
      </c>
      <c r="M1341" t="s">
        <v>316</v>
      </c>
      <c r="N1341" t="s">
        <v>368</v>
      </c>
      <c r="O1341" s="1">
        <v>1</v>
      </c>
      <c r="P1341" s="1" t="str">
        <f>IFERROR(IF(ISNUMBER(Table1[[#This Row],[Safety_Rating2]]), REPT("★", Table1[[#This Row],[Safety_Rating2]]) &amp; REPT("☆", 5-Table1[[#This Row],[Safety_Rating2]]), "Unknown"), "Unknown")</f>
        <v>Unknown</v>
      </c>
      <c r="Q1341" s="2" t="s">
        <v>376</v>
      </c>
      <c r="R1341">
        <v>16253</v>
      </c>
      <c r="S1341">
        <v>4</v>
      </c>
      <c r="T1341" s="7">
        <f t="shared" si="20"/>
        <v>1247790756.3499999</v>
      </c>
      <c r="U1341" s="3">
        <f>Table1[[#This Row],[Range_km]]/Table1[[#This Row],[Battery_Capacity_kWh]]</f>
        <v>3.350739773716275</v>
      </c>
      <c r="V1341" s="4">
        <f>Table1[[#This Row],[Price_USD]]/Table1[[#This Row],[Range_km]]</f>
        <v>199.41025974025973</v>
      </c>
      <c r="W1341" s="1" t="str">
        <f>_xlfn.IFS(Table1[[#This Row],[Price_USD]]&gt;80000,"Luxury", Table1[[#This Row],[Price_USD]]&gt;40000,"Premium",Table1[[#This Row],[Price_USD]]&lt;40000,"Budget")</f>
        <v>Premium</v>
      </c>
    </row>
    <row r="1342" spans="3:23" x14ac:dyDescent="0.35">
      <c r="C1342">
        <v>1341</v>
      </c>
      <c r="D1342" t="s">
        <v>47</v>
      </c>
      <c r="E1342" t="s">
        <v>112</v>
      </c>
      <c r="F1342">
        <v>2017</v>
      </c>
      <c r="G1342" t="s">
        <v>263</v>
      </c>
      <c r="H1342">
        <v>21.8</v>
      </c>
      <c r="I1342">
        <v>526</v>
      </c>
      <c r="J1342" t="s">
        <v>277</v>
      </c>
      <c r="K1342">
        <v>2.5</v>
      </c>
      <c r="L1342" s="5">
        <v>41961.45</v>
      </c>
      <c r="M1342" t="s">
        <v>281</v>
      </c>
      <c r="N1342" t="s">
        <v>355</v>
      </c>
      <c r="O1342" s="2" t="s">
        <v>376</v>
      </c>
      <c r="P1342" s="1" t="str">
        <f>IFERROR(IF(ISNUMBER(Table1[[#This Row],[Safety_Rating2]]), REPT("★", Table1[[#This Row],[Safety_Rating2]]) &amp; REPT("☆", 5-Table1[[#This Row],[Safety_Rating2]]), "Unknown"), "Unknown")</f>
        <v>★★★★☆</v>
      </c>
      <c r="Q1342" s="1">
        <v>4</v>
      </c>
      <c r="R1342">
        <v>3251</v>
      </c>
      <c r="S1342">
        <v>5</v>
      </c>
      <c r="T1342" s="7">
        <f t="shared" si="20"/>
        <v>136416673.94999999</v>
      </c>
      <c r="U1342" s="3">
        <f>Table1[[#This Row],[Range_km]]/Table1[[#This Row],[Battery_Capacity_kWh]]</f>
        <v>24.128440366972477</v>
      </c>
      <c r="V1342" s="4">
        <f>Table1[[#This Row],[Price_USD]]/Table1[[#This Row],[Range_km]]</f>
        <v>79.774619771863115</v>
      </c>
      <c r="W1342" s="1" t="str">
        <f>_xlfn.IFS(Table1[[#This Row],[Price_USD]]&gt;80000,"Luxury", Table1[[#This Row],[Price_USD]]&gt;40000,"Premium",Table1[[#This Row],[Price_USD]]&lt;40000,"Budget")</f>
        <v>Premium</v>
      </c>
    </row>
    <row r="1343" spans="3:23" x14ac:dyDescent="0.35">
      <c r="C1343">
        <v>1342</v>
      </c>
      <c r="D1343" t="s">
        <v>18</v>
      </c>
      <c r="E1343" t="s">
        <v>244</v>
      </c>
      <c r="F1343">
        <v>2015</v>
      </c>
      <c r="G1343" t="s">
        <v>262</v>
      </c>
      <c r="H1343">
        <v>21.6</v>
      </c>
      <c r="I1343">
        <v>379</v>
      </c>
      <c r="J1343" t="s">
        <v>269</v>
      </c>
      <c r="K1343">
        <v>5.7</v>
      </c>
      <c r="L1343" s="5">
        <v>108335.73</v>
      </c>
      <c r="M1343" t="s">
        <v>334</v>
      </c>
      <c r="N1343" t="s">
        <v>341</v>
      </c>
      <c r="O1343" s="1">
        <v>0</v>
      </c>
      <c r="P1343" s="1" t="str">
        <f>IFERROR(IF(ISNUMBER(Table1[[#This Row],[Safety_Rating2]]), REPT("★", Table1[[#This Row],[Safety_Rating2]]) &amp; REPT("☆", 5-Table1[[#This Row],[Safety_Rating2]]), "Unknown"), "Unknown")</f>
        <v>★★★☆☆</v>
      </c>
      <c r="Q1343" s="1">
        <v>3</v>
      </c>
      <c r="R1343">
        <v>12809</v>
      </c>
      <c r="S1343">
        <v>4</v>
      </c>
      <c r="T1343" s="7">
        <f t="shared" si="20"/>
        <v>1387672365.5699999</v>
      </c>
      <c r="U1343" s="3">
        <f>Table1[[#This Row],[Range_km]]/Table1[[#This Row],[Battery_Capacity_kWh]]</f>
        <v>17.546296296296294</v>
      </c>
      <c r="V1343" s="4">
        <f>Table1[[#This Row],[Price_USD]]/Table1[[#This Row],[Range_km]]</f>
        <v>285.84625329815304</v>
      </c>
      <c r="W1343" s="1" t="str">
        <f>_xlfn.IFS(Table1[[#This Row],[Price_USD]]&gt;80000,"Luxury", Table1[[#This Row],[Price_USD]]&gt;40000,"Premium",Table1[[#This Row],[Price_USD]]&lt;40000,"Budget")</f>
        <v>Luxury</v>
      </c>
    </row>
    <row r="1344" spans="3:23" x14ac:dyDescent="0.35">
      <c r="C1344">
        <v>1343</v>
      </c>
      <c r="D1344" t="s">
        <v>64</v>
      </c>
      <c r="E1344" t="s">
        <v>196</v>
      </c>
      <c r="F1344">
        <v>2016</v>
      </c>
      <c r="G1344" t="s">
        <v>259</v>
      </c>
      <c r="H1344">
        <v>66.900000000000006</v>
      </c>
      <c r="I1344">
        <v>309</v>
      </c>
      <c r="J1344" t="s">
        <v>275</v>
      </c>
      <c r="K1344">
        <v>0.6</v>
      </c>
      <c r="L1344" s="5">
        <v>85781.56</v>
      </c>
      <c r="M1344" t="s">
        <v>309</v>
      </c>
      <c r="N1344" t="s">
        <v>347</v>
      </c>
      <c r="O1344" s="2" t="s">
        <v>376</v>
      </c>
      <c r="P1344" s="1" t="str">
        <f>IFERROR(IF(ISNUMBER(Table1[[#This Row],[Safety_Rating2]]), REPT("★", Table1[[#This Row],[Safety_Rating2]]) &amp; REPT("☆", 5-Table1[[#This Row],[Safety_Rating2]]), "Unknown"), "Unknown")</f>
        <v>★★★★☆</v>
      </c>
      <c r="Q1344" s="1">
        <v>4</v>
      </c>
      <c r="R1344">
        <v>18451</v>
      </c>
      <c r="S1344">
        <v>3</v>
      </c>
      <c r="T1344" s="7">
        <f t="shared" si="20"/>
        <v>1582755563.5599999</v>
      </c>
      <c r="U1344" s="3">
        <f>Table1[[#This Row],[Range_km]]/Table1[[#This Row],[Battery_Capacity_kWh]]</f>
        <v>4.6188340807174884</v>
      </c>
      <c r="V1344" s="4">
        <f>Table1[[#This Row],[Price_USD]]/Table1[[#This Row],[Range_km]]</f>
        <v>277.61022653721682</v>
      </c>
      <c r="W1344" s="1" t="str">
        <f>_xlfn.IFS(Table1[[#This Row],[Price_USD]]&gt;80000,"Luxury", Table1[[#This Row],[Price_USD]]&gt;40000,"Premium",Table1[[#This Row],[Price_USD]]&lt;40000,"Budget")</f>
        <v>Luxury</v>
      </c>
    </row>
    <row r="1345" spans="3:23" x14ac:dyDescent="0.35">
      <c r="C1345">
        <v>1344</v>
      </c>
      <c r="D1345" t="s">
        <v>43</v>
      </c>
      <c r="E1345" t="s">
        <v>103</v>
      </c>
      <c r="F1345">
        <v>2018</v>
      </c>
      <c r="G1345" t="s">
        <v>259</v>
      </c>
      <c r="H1345">
        <v>80</v>
      </c>
      <c r="I1345">
        <v>197</v>
      </c>
      <c r="J1345" t="s">
        <v>267</v>
      </c>
      <c r="K1345">
        <v>8</v>
      </c>
      <c r="L1345" s="5">
        <v>50599.82</v>
      </c>
      <c r="M1345" t="s">
        <v>306</v>
      </c>
      <c r="N1345" t="s">
        <v>349</v>
      </c>
      <c r="O1345" s="1">
        <v>3</v>
      </c>
      <c r="P1345" s="1" t="str">
        <f>IFERROR(IF(ISNUMBER(Table1[[#This Row],[Safety_Rating2]]), REPT("★", Table1[[#This Row],[Safety_Rating2]]) &amp; REPT("☆", 5-Table1[[#This Row],[Safety_Rating2]]), "Unknown"), "Unknown")</f>
        <v>★★★★☆</v>
      </c>
      <c r="Q1345" s="1">
        <v>4</v>
      </c>
      <c r="R1345">
        <v>2476</v>
      </c>
      <c r="S1345">
        <v>5</v>
      </c>
      <c r="T1345" s="7">
        <f t="shared" si="20"/>
        <v>125285154.31999999</v>
      </c>
      <c r="U1345" s="3">
        <f>Table1[[#This Row],[Range_km]]/Table1[[#This Row],[Battery_Capacity_kWh]]</f>
        <v>2.4624999999999999</v>
      </c>
      <c r="V1345" s="4">
        <f>Table1[[#This Row],[Price_USD]]/Table1[[#This Row],[Range_km]]</f>
        <v>256.85187817258884</v>
      </c>
      <c r="W1345" s="1" t="str">
        <f>_xlfn.IFS(Table1[[#This Row],[Price_USD]]&gt;80000,"Luxury", Table1[[#This Row],[Price_USD]]&gt;40000,"Premium",Table1[[#This Row],[Price_USD]]&lt;40000,"Budget")</f>
        <v>Premium</v>
      </c>
    </row>
    <row r="1346" spans="3:23" x14ac:dyDescent="0.35">
      <c r="C1346">
        <v>1345</v>
      </c>
      <c r="D1346" t="s">
        <v>18</v>
      </c>
      <c r="E1346" t="s">
        <v>247</v>
      </c>
      <c r="F1346">
        <v>2017</v>
      </c>
      <c r="G1346" t="s">
        <v>260</v>
      </c>
      <c r="H1346">
        <v>35.6</v>
      </c>
      <c r="I1346">
        <v>511</v>
      </c>
      <c r="J1346" t="s">
        <v>278</v>
      </c>
      <c r="K1346">
        <v>4.0999999999999996</v>
      </c>
      <c r="L1346" s="5">
        <v>140645.92000000001</v>
      </c>
      <c r="M1346" t="s">
        <v>311</v>
      </c>
      <c r="N1346" t="s">
        <v>358</v>
      </c>
      <c r="O1346" s="1">
        <v>0</v>
      </c>
      <c r="P1346" s="1" t="str">
        <f>IFERROR(IF(ISNUMBER(Table1[[#This Row],[Safety_Rating2]]), REPT("★", Table1[[#This Row],[Safety_Rating2]]) &amp; REPT("☆", 5-Table1[[#This Row],[Safety_Rating2]]), "Unknown"), "Unknown")</f>
        <v>★★★☆☆</v>
      </c>
      <c r="Q1346" s="1">
        <v>3</v>
      </c>
      <c r="R1346">
        <v>17929</v>
      </c>
      <c r="S1346">
        <v>3</v>
      </c>
      <c r="T1346" s="7">
        <f t="shared" ref="T1346:T1409" si="21">L1346*R1346</f>
        <v>2521640699.6800003</v>
      </c>
      <c r="U1346" s="3">
        <f>Table1[[#This Row],[Range_km]]/Table1[[#This Row],[Battery_Capacity_kWh]]</f>
        <v>14.353932584269662</v>
      </c>
      <c r="V1346" s="4">
        <f>Table1[[#This Row],[Price_USD]]/Table1[[#This Row],[Range_km]]</f>
        <v>275.23663405088064</v>
      </c>
      <c r="W1346" s="1" t="str">
        <f>_xlfn.IFS(Table1[[#This Row],[Price_USD]]&gt;80000,"Luxury", Table1[[#This Row],[Price_USD]]&gt;40000,"Premium",Table1[[#This Row],[Price_USD]]&lt;40000,"Budget")</f>
        <v>Luxury</v>
      </c>
    </row>
    <row r="1347" spans="3:23" x14ac:dyDescent="0.35">
      <c r="C1347">
        <v>1346</v>
      </c>
      <c r="D1347" t="s">
        <v>48</v>
      </c>
      <c r="E1347" t="s">
        <v>154</v>
      </c>
      <c r="F1347">
        <v>2022</v>
      </c>
      <c r="G1347" t="s">
        <v>263</v>
      </c>
      <c r="H1347">
        <v>59.8</v>
      </c>
      <c r="I1347">
        <v>308</v>
      </c>
      <c r="J1347" t="s">
        <v>267</v>
      </c>
      <c r="K1347">
        <v>11.8</v>
      </c>
      <c r="L1347" s="5">
        <v>47363.97</v>
      </c>
      <c r="M1347" t="s">
        <v>299</v>
      </c>
      <c r="N1347" t="s">
        <v>353</v>
      </c>
      <c r="O1347" s="1">
        <v>1</v>
      </c>
      <c r="P1347" s="1" t="str">
        <f>IFERROR(IF(ISNUMBER(Table1[[#This Row],[Safety_Rating2]]), REPT("★", Table1[[#This Row],[Safety_Rating2]]) &amp; REPT("☆", 5-Table1[[#This Row],[Safety_Rating2]]), "Unknown"), "Unknown")</f>
        <v>★★★★★</v>
      </c>
      <c r="Q1347" s="1">
        <v>5</v>
      </c>
      <c r="R1347">
        <v>13019</v>
      </c>
      <c r="S1347">
        <v>3</v>
      </c>
      <c r="T1347" s="7">
        <f t="shared" si="21"/>
        <v>616631525.43000007</v>
      </c>
      <c r="U1347" s="3">
        <f>Table1[[#This Row],[Range_km]]/Table1[[#This Row],[Battery_Capacity_kWh]]</f>
        <v>5.1505016722408028</v>
      </c>
      <c r="V1347" s="4">
        <f>Table1[[#This Row],[Price_USD]]/Table1[[#This Row],[Range_km]]</f>
        <v>153.77912337662337</v>
      </c>
      <c r="W1347" s="1" t="str">
        <f>_xlfn.IFS(Table1[[#This Row],[Price_USD]]&gt;80000,"Luxury", Table1[[#This Row],[Price_USD]]&gt;40000,"Premium",Table1[[#This Row],[Price_USD]]&lt;40000,"Budget")</f>
        <v>Premium</v>
      </c>
    </row>
    <row r="1348" spans="3:23" x14ac:dyDescent="0.35">
      <c r="C1348">
        <v>1347</v>
      </c>
      <c r="D1348" t="s">
        <v>44</v>
      </c>
      <c r="E1348" t="s">
        <v>106</v>
      </c>
      <c r="F1348">
        <v>2017</v>
      </c>
      <c r="G1348" t="s">
        <v>252</v>
      </c>
      <c r="H1348">
        <v>138.5</v>
      </c>
      <c r="I1348">
        <v>238</v>
      </c>
      <c r="J1348" t="s">
        <v>280</v>
      </c>
      <c r="K1348">
        <v>2.1</v>
      </c>
      <c r="L1348" s="5">
        <v>117908.21</v>
      </c>
      <c r="M1348" t="s">
        <v>302</v>
      </c>
      <c r="N1348" t="s">
        <v>359</v>
      </c>
      <c r="O1348" s="1">
        <v>2</v>
      </c>
      <c r="P1348" s="1" t="str">
        <f>IFERROR(IF(ISNUMBER(Table1[[#This Row],[Safety_Rating2]]), REPT("★", Table1[[#This Row],[Safety_Rating2]]) &amp; REPT("☆", 5-Table1[[#This Row],[Safety_Rating2]]), "Unknown"), "Unknown")</f>
        <v>★★★★☆</v>
      </c>
      <c r="Q1348" s="1">
        <v>4</v>
      </c>
      <c r="R1348">
        <v>5907</v>
      </c>
      <c r="S1348">
        <v>4</v>
      </c>
      <c r="T1348" s="7">
        <f t="shared" si="21"/>
        <v>696483796.47000003</v>
      </c>
      <c r="U1348" s="3">
        <f>Table1[[#This Row],[Range_km]]/Table1[[#This Row],[Battery_Capacity_kWh]]</f>
        <v>1.7184115523465704</v>
      </c>
      <c r="V1348" s="4">
        <f>Table1[[#This Row],[Price_USD]]/Table1[[#This Row],[Range_km]]</f>
        <v>495.41264705882355</v>
      </c>
      <c r="W1348" s="1" t="str">
        <f>_xlfn.IFS(Table1[[#This Row],[Price_USD]]&gt;80000,"Luxury", Table1[[#This Row],[Price_USD]]&gt;40000,"Premium",Table1[[#This Row],[Price_USD]]&lt;40000,"Budget")</f>
        <v>Luxury</v>
      </c>
    </row>
    <row r="1349" spans="3:23" x14ac:dyDescent="0.35">
      <c r="C1349">
        <v>1348</v>
      </c>
      <c r="D1349" t="s">
        <v>45</v>
      </c>
      <c r="E1349" t="s">
        <v>107</v>
      </c>
      <c r="F1349">
        <v>2018</v>
      </c>
      <c r="G1349" t="s">
        <v>257</v>
      </c>
      <c r="H1349">
        <v>43.7</v>
      </c>
      <c r="I1349">
        <v>428</v>
      </c>
      <c r="J1349" t="s">
        <v>279</v>
      </c>
      <c r="K1349">
        <v>4.0999999999999996</v>
      </c>
      <c r="L1349" s="5">
        <v>56957.919999999998</v>
      </c>
      <c r="M1349" t="s">
        <v>304</v>
      </c>
      <c r="N1349" t="s">
        <v>372</v>
      </c>
      <c r="O1349" s="1">
        <v>5</v>
      </c>
      <c r="P1349" s="1" t="str">
        <f>IFERROR(IF(ISNUMBER(Table1[[#This Row],[Safety_Rating2]]), REPT("★", Table1[[#This Row],[Safety_Rating2]]) &amp; REPT("☆", 5-Table1[[#This Row],[Safety_Rating2]]), "Unknown"), "Unknown")</f>
        <v>★★★★★</v>
      </c>
      <c r="Q1349" s="1">
        <v>5</v>
      </c>
      <c r="R1349">
        <v>18258</v>
      </c>
      <c r="S1349">
        <v>3</v>
      </c>
      <c r="T1349" s="7">
        <f t="shared" si="21"/>
        <v>1039937703.36</v>
      </c>
      <c r="U1349" s="3">
        <f>Table1[[#This Row],[Range_km]]/Table1[[#This Row],[Battery_Capacity_kWh]]</f>
        <v>9.7940503432494275</v>
      </c>
      <c r="V1349" s="4">
        <f>Table1[[#This Row],[Price_USD]]/Table1[[#This Row],[Range_km]]</f>
        <v>133.0792523364486</v>
      </c>
      <c r="W1349" s="1" t="str">
        <f>_xlfn.IFS(Table1[[#This Row],[Price_USD]]&gt;80000,"Luxury", Table1[[#This Row],[Price_USD]]&gt;40000,"Premium",Table1[[#This Row],[Price_USD]]&lt;40000,"Budget")</f>
        <v>Premium</v>
      </c>
    </row>
    <row r="1350" spans="3:23" x14ac:dyDescent="0.35">
      <c r="C1350">
        <v>1349</v>
      </c>
      <c r="D1350" t="s">
        <v>33</v>
      </c>
      <c r="E1350" t="s">
        <v>88</v>
      </c>
      <c r="F1350">
        <v>2019</v>
      </c>
      <c r="G1350" t="s">
        <v>261</v>
      </c>
      <c r="H1350">
        <v>127.5</v>
      </c>
      <c r="I1350">
        <v>283</v>
      </c>
      <c r="J1350" t="s">
        <v>279</v>
      </c>
      <c r="K1350">
        <v>1.8</v>
      </c>
      <c r="L1350" s="5">
        <v>34446.65</v>
      </c>
      <c r="M1350" t="s">
        <v>313</v>
      </c>
      <c r="N1350" t="s">
        <v>349</v>
      </c>
      <c r="O1350" s="1">
        <v>0</v>
      </c>
      <c r="P1350" s="1" t="str">
        <f>IFERROR(IF(ISNUMBER(Table1[[#This Row],[Safety_Rating2]]), REPT("★", Table1[[#This Row],[Safety_Rating2]]) &amp; REPT("☆", 5-Table1[[#This Row],[Safety_Rating2]]), "Unknown"), "Unknown")</f>
        <v>★★★★★</v>
      </c>
      <c r="Q1350" s="1">
        <v>5</v>
      </c>
      <c r="R1350">
        <v>2979</v>
      </c>
      <c r="S1350">
        <v>3</v>
      </c>
      <c r="T1350" s="7">
        <f t="shared" si="21"/>
        <v>102616570.35000001</v>
      </c>
      <c r="U1350" s="3">
        <f>Table1[[#This Row],[Range_km]]/Table1[[#This Row],[Battery_Capacity_kWh]]</f>
        <v>2.219607843137255</v>
      </c>
      <c r="V1350" s="4">
        <f>Table1[[#This Row],[Price_USD]]/Table1[[#This Row],[Range_km]]</f>
        <v>121.71961130742049</v>
      </c>
      <c r="W1350" s="1" t="str">
        <f>_xlfn.IFS(Table1[[#This Row],[Price_USD]]&gt;80000,"Luxury", Table1[[#This Row],[Price_USD]]&gt;40000,"Premium",Table1[[#This Row],[Price_USD]]&lt;40000,"Budget")</f>
        <v>Budget</v>
      </c>
    </row>
    <row r="1351" spans="3:23" x14ac:dyDescent="0.35">
      <c r="C1351">
        <v>1350</v>
      </c>
      <c r="D1351" t="s">
        <v>29</v>
      </c>
      <c r="E1351" t="s">
        <v>82</v>
      </c>
      <c r="F1351">
        <v>2023</v>
      </c>
      <c r="G1351" t="s">
        <v>255</v>
      </c>
      <c r="H1351">
        <v>72.599999999999994</v>
      </c>
      <c r="I1351">
        <v>487</v>
      </c>
      <c r="J1351" t="s">
        <v>273</v>
      </c>
      <c r="K1351">
        <v>8.9</v>
      </c>
      <c r="L1351" s="5">
        <v>126280.05</v>
      </c>
      <c r="M1351" t="s">
        <v>293</v>
      </c>
      <c r="N1351" t="s">
        <v>364</v>
      </c>
      <c r="O1351" s="1">
        <v>3</v>
      </c>
      <c r="P1351" s="1" t="str">
        <f>IFERROR(IF(ISNUMBER(Table1[[#This Row],[Safety_Rating2]]), REPT("★", Table1[[#This Row],[Safety_Rating2]]) &amp; REPT("☆", 5-Table1[[#This Row],[Safety_Rating2]]), "Unknown"), "Unknown")</f>
        <v>★★★★★</v>
      </c>
      <c r="Q1351" s="1">
        <v>5</v>
      </c>
      <c r="R1351">
        <v>13805</v>
      </c>
      <c r="S1351">
        <v>3</v>
      </c>
      <c r="T1351" s="7">
        <f t="shared" si="21"/>
        <v>1743296090.25</v>
      </c>
      <c r="U1351" s="3">
        <f>Table1[[#This Row],[Range_km]]/Table1[[#This Row],[Battery_Capacity_kWh]]</f>
        <v>6.7079889807162543</v>
      </c>
      <c r="V1351" s="4">
        <f>Table1[[#This Row],[Price_USD]]/Table1[[#This Row],[Range_km]]</f>
        <v>259.30195071868582</v>
      </c>
      <c r="W1351" s="1" t="str">
        <f>_xlfn.IFS(Table1[[#This Row],[Price_USD]]&gt;80000,"Luxury", Table1[[#This Row],[Price_USD]]&gt;40000,"Premium",Table1[[#This Row],[Price_USD]]&lt;40000,"Budget")</f>
        <v>Luxury</v>
      </c>
    </row>
    <row r="1352" spans="3:23" x14ac:dyDescent="0.35">
      <c r="C1352">
        <v>1351</v>
      </c>
      <c r="D1352" t="s">
        <v>53</v>
      </c>
      <c r="E1352" t="s">
        <v>127</v>
      </c>
      <c r="F1352">
        <v>2021</v>
      </c>
      <c r="G1352" t="s">
        <v>258</v>
      </c>
      <c r="H1352">
        <v>138</v>
      </c>
      <c r="I1352">
        <v>356</v>
      </c>
      <c r="J1352" t="s">
        <v>278</v>
      </c>
      <c r="K1352">
        <v>4.0999999999999996</v>
      </c>
      <c r="L1352" s="5">
        <v>61058.15</v>
      </c>
      <c r="M1352" t="s">
        <v>328</v>
      </c>
      <c r="N1352" t="s">
        <v>363</v>
      </c>
      <c r="O1352" s="1">
        <v>5</v>
      </c>
      <c r="P1352" s="1" t="str">
        <f>IFERROR(IF(ISNUMBER(Table1[[#This Row],[Safety_Rating2]]), REPT("★", Table1[[#This Row],[Safety_Rating2]]) &amp; REPT("☆", 5-Table1[[#This Row],[Safety_Rating2]]), "Unknown"), "Unknown")</f>
        <v>Unknown</v>
      </c>
      <c r="Q1352" s="2" t="s">
        <v>376</v>
      </c>
      <c r="R1352">
        <v>18499</v>
      </c>
      <c r="S1352">
        <v>3</v>
      </c>
      <c r="T1352" s="7">
        <f t="shared" si="21"/>
        <v>1129514716.8500001</v>
      </c>
      <c r="U1352" s="3">
        <f>Table1[[#This Row],[Range_km]]/Table1[[#This Row],[Battery_Capacity_kWh]]</f>
        <v>2.5797101449275361</v>
      </c>
      <c r="V1352" s="4">
        <f>Table1[[#This Row],[Price_USD]]/Table1[[#This Row],[Range_km]]</f>
        <v>171.51165730337078</v>
      </c>
      <c r="W1352" s="1" t="str">
        <f>_xlfn.IFS(Table1[[#This Row],[Price_USD]]&gt;80000,"Luxury", Table1[[#This Row],[Price_USD]]&gt;40000,"Premium",Table1[[#This Row],[Price_USD]]&lt;40000,"Budget")</f>
        <v>Premium</v>
      </c>
    </row>
    <row r="1353" spans="3:23" x14ac:dyDescent="0.35">
      <c r="C1353">
        <v>1352</v>
      </c>
      <c r="D1353" t="s">
        <v>65</v>
      </c>
      <c r="E1353" t="s">
        <v>173</v>
      </c>
      <c r="F1353">
        <v>2022</v>
      </c>
      <c r="G1353" t="s">
        <v>263</v>
      </c>
      <c r="H1353">
        <v>100.6</v>
      </c>
      <c r="I1353">
        <v>390</v>
      </c>
      <c r="J1353" t="s">
        <v>265</v>
      </c>
      <c r="K1353">
        <v>1.5</v>
      </c>
      <c r="L1353" s="5">
        <v>66093.06</v>
      </c>
      <c r="M1353" t="s">
        <v>334</v>
      </c>
      <c r="N1353" t="s">
        <v>365</v>
      </c>
      <c r="O1353" s="1">
        <v>5</v>
      </c>
      <c r="P1353" s="1" t="str">
        <f>IFERROR(IF(ISNUMBER(Table1[[#This Row],[Safety_Rating2]]), REPT("★", Table1[[#This Row],[Safety_Rating2]]) &amp; REPT("☆", 5-Table1[[#This Row],[Safety_Rating2]]), "Unknown"), "Unknown")</f>
        <v>★★★☆☆</v>
      </c>
      <c r="Q1353" s="1">
        <v>3</v>
      </c>
      <c r="R1353">
        <v>12879</v>
      </c>
      <c r="S1353">
        <v>5</v>
      </c>
      <c r="T1353" s="7">
        <f t="shared" si="21"/>
        <v>851212519.74000001</v>
      </c>
      <c r="U1353" s="3">
        <f>Table1[[#This Row],[Range_km]]/Table1[[#This Row],[Battery_Capacity_kWh]]</f>
        <v>3.8767395626242549</v>
      </c>
      <c r="V1353" s="4">
        <f>Table1[[#This Row],[Price_USD]]/Table1[[#This Row],[Range_km]]</f>
        <v>169.4693846153846</v>
      </c>
      <c r="W1353" s="1" t="str">
        <f>_xlfn.IFS(Table1[[#This Row],[Price_USD]]&gt;80000,"Luxury", Table1[[#This Row],[Price_USD]]&gt;40000,"Premium",Table1[[#This Row],[Price_USD]]&lt;40000,"Budget")</f>
        <v>Premium</v>
      </c>
    </row>
    <row r="1354" spans="3:23" x14ac:dyDescent="0.35">
      <c r="C1354">
        <v>1353</v>
      </c>
      <c r="D1354" t="s">
        <v>64</v>
      </c>
      <c r="E1354" t="s">
        <v>196</v>
      </c>
      <c r="F1354">
        <v>2018</v>
      </c>
      <c r="G1354" t="s">
        <v>264</v>
      </c>
      <c r="H1354">
        <v>62.4</v>
      </c>
      <c r="I1354">
        <v>217</v>
      </c>
      <c r="J1354" t="s">
        <v>278</v>
      </c>
      <c r="K1354">
        <v>6.7</v>
      </c>
      <c r="L1354" s="5">
        <v>91183.38</v>
      </c>
      <c r="M1354" t="s">
        <v>288</v>
      </c>
      <c r="N1354" t="s">
        <v>374</v>
      </c>
      <c r="O1354" s="1">
        <v>0</v>
      </c>
      <c r="P1354" s="1" t="str">
        <f>IFERROR(IF(ISNUMBER(Table1[[#This Row],[Safety_Rating2]]), REPT("★", Table1[[#This Row],[Safety_Rating2]]) &amp; REPT("☆", 5-Table1[[#This Row],[Safety_Rating2]]), "Unknown"), "Unknown")</f>
        <v>★★★★★</v>
      </c>
      <c r="Q1354" s="1">
        <v>5</v>
      </c>
      <c r="R1354">
        <v>17294</v>
      </c>
      <c r="S1354">
        <v>4</v>
      </c>
      <c r="T1354" s="7">
        <f t="shared" si="21"/>
        <v>1576925373.72</v>
      </c>
      <c r="U1354" s="3">
        <f>Table1[[#This Row],[Range_km]]/Table1[[#This Row],[Battery_Capacity_kWh]]</f>
        <v>3.4775641025641026</v>
      </c>
      <c r="V1354" s="4">
        <f>Table1[[#This Row],[Price_USD]]/Table1[[#This Row],[Range_km]]</f>
        <v>420.1999078341014</v>
      </c>
      <c r="W1354" s="1" t="str">
        <f>_xlfn.IFS(Table1[[#This Row],[Price_USD]]&gt;80000,"Luxury", Table1[[#This Row],[Price_USD]]&gt;40000,"Premium",Table1[[#This Row],[Price_USD]]&lt;40000,"Budget")</f>
        <v>Luxury</v>
      </c>
    </row>
    <row r="1355" spans="3:23" x14ac:dyDescent="0.35">
      <c r="C1355">
        <v>1354</v>
      </c>
      <c r="D1355" t="s">
        <v>24</v>
      </c>
      <c r="E1355" t="s">
        <v>77</v>
      </c>
      <c r="F1355">
        <v>2021</v>
      </c>
      <c r="G1355" t="s">
        <v>260</v>
      </c>
      <c r="H1355">
        <v>39.200000000000003</v>
      </c>
      <c r="I1355">
        <v>538</v>
      </c>
      <c r="J1355" t="s">
        <v>275</v>
      </c>
      <c r="K1355">
        <v>2.4</v>
      </c>
      <c r="L1355" s="5">
        <v>149744.53</v>
      </c>
      <c r="M1355" t="s">
        <v>289</v>
      </c>
      <c r="N1355" t="s">
        <v>373</v>
      </c>
      <c r="O1355" s="1">
        <v>5</v>
      </c>
      <c r="P1355" s="1" t="str">
        <f>IFERROR(IF(ISNUMBER(Table1[[#This Row],[Safety_Rating2]]), REPT("★", Table1[[#This Row],[Safety_Rating2]]) &amp; REPT("☆", 5-Table1[[#This Row],[Safety_Rating2]]), "Unknown"), "Unknown")</f>
        <v>Unknown</v>
      </c>
      <c r="Q1355" s="2" t="s">
        <v>376</v>
      </c>
      <c r="R1355">
        <v>10775</v>
      </c>
      <c r="S1355">
        <v>3</v>
      </c>
      <c r="T1355" s="7">
        <f t="shared" si="21"/>
        <v>1613497310.75</v>
      </c>
      <c r="U1355" s="3">
        <f>Table1[[#This Row],[Range_km]]/Table1[[#This Row],[Battery_Capacity_kWh]]</f>
        <v>13.724489795918366</v>
      </c>
      <c r="V1355" s="4">
        <f>Table1[[#This Row],[Price_USD]]/Table1[[#This Row],[Range_km]]</f>
        <v>278.33555762081784</v>
      </c>
      <c r="W1355" s="1" t="str">
        <f>_xlfn.IFS(Table1[[#This Row],[Price_USD]]&gt;80000,"Luxury", Table1[[#This Row],[Price_USD]]&gt;40000,"Premium",Table1[[#This Row],[Price_USD]]&lt;40000,"Budget")</f>
        <v>Luxury</v>
      </c>
    </row>
    <row r="1356" spans="3:23" x14ac:dyDescent="0.35">
      <c r="C1356">
        <v>1355</v>
      </c>
      <c r="D1356" t="s">
        <v>53</v>
      </c>
      <c r="E1356" t="s">
        <v>216</v>
      </c>
      <c r="F1356">
        <v>2015</v>
      </c>
      <c r="G1356" t="s">
        <v>258</v>
      </c>
      <c r="H1356">
        <v>22.7</v>
      </c>
      <c r="I1356">
        <v>380</v>
      </c>
      <c r="J1356" t="s">
        <v>269</v>
      </c>
      <c r="K1356">
        <v>3.4</v>
      </c>
      <c r="L1356" s="5">
        <v>65002.9</v>
      </c>
      <c r="M1356" t="s">
        <v>292</v>
      </c>
      <c r="N1356" t="s">
        <v>365</v>
      </c>
      <c r="O1356" s="1">
        <v>4</v>
      </c>
      <c r="P1356" s="1" t="str">
        <f>IFERROR(IF(ISNUMBER(Table1[[#This Row],[Safety_Rating2]]), REPT("★", Table1[[#This Row],[Safety_Rating2]]) &amp; REPT("☆", 5-Table1[[#This Row],[Safety_Rating2]]), "Unknown"), "Unknown")</f>
        <v>Unknown</v>
      </c>
      <c r="Q1356" s="2" t="s">
        <v>376</v>
      </c>
      <c r="R1356">
        <v>16913</v>
      </c>
      <c r="S1356">
        <v>5</v>
      </c>
      <c r="T1356" s="7">
        <f t="shared" si="21"/>
        <v>1099394047.7</v>
      </c>
      <c r="U1356" s="3">
        <f>Table1[[#This Row],[Range_km]]/Table1[[#This Row],[Battery_Capacity_kWh]]</f>
        <v>16.740088105726873</v>
      </c>
      <c r="V1356" s="4">
        <f>Table1[[#This Row],[Price_USD]]/Table1[[#This Row],[Range_km]]</f>
        <v>171.06026315789475</v>
      </c>
      <c r="W1356" s="1" t="str">
        <f>_xlfn.IFS(Table1[[#This Row],[Price_USD]]&gt;80000,"Luxury", Table1[[#This Row],[Price_USD]]&gt;40000,"Premium",Table1[[#This Row],[Price_USD]]&lt;40000,"Budget")</f>
        <v>Premium</v>
      </c>
    </row>
    <row r="1357" spans="3:23" x14ac:dyDescent="0.35">
      <c r="C1357">
        <v>1356</v>
      </c>
      <c r="D1357" t="s">
        <v>65</v>
      </c>
      <c r="E1357" t="s">
        <v>162</v>
      </c>
      <c r="F1357">
        <v>2016</v>
      </c>
      <c r="G1357" t="s">
        <v>256</v>
      </c>
      <c r="H1357">
        <v>52.8</v>
      </c>
      <c r="I1357">
        <v>307</v>
      </c>
      <c r="J1357" t="s">
        <v>275</v>
      </c>
      <c r="K1357">
        <v>0.8</v>
      </c>
      <c r="L1357" s="5">
        <v>144593.4</v>
      </c>
      <c r="M1357" t="s">
        <v>294</v>
      </c>
      <c r="N1357" t="s">
        <v>336</v>
      </c>
      <c r="O1357" s="1">
        <v>5</v>
      </c>
      <c r="P1357" s="1" t="str">
        <f>IFERROR(IF(ISNUMBER(Table1[[#This Row],[Safety_Rating2]]), REPT("★", Table1[[#This Row],[Safety_Rating2]]) &amp; REPT("☆", 5-Table1[[#This Row],[Safety_Rating2]]), "Unknown"), "Unknown")</f>
        <v>★★★☆☆</v>
      </c>
      <c r="Q1357" s="1">
        <v>3</v>
      </c>
      <c r="R1357">
        <v>16202</v>
      </c>
      <c r="S1357">
        <v>3</v>
      </c>
      <c r="T1357" s="7">
        <f t="shared" si="21"/>
        <v>2342702266.7999997</v>
      </c>
      <c r="U1357" s="3">
        <f>Table1[[#This Row],[Range_km]]/Table1[[#This Row],[Battery_Capacity_kWh]]</f>
        <v>5.8143939393939394</v>
      </c>
      <c r="V1357" s="4">
        <f>Table1[[#This Row],[Price_USD]]/Table1[[#This Row],[Range_km]]</f>
        <v>470.98827361563514</v>
      </c>
      <c r="W1357" s="1" t="str">
        <f>_xlfn.IFS(Table1[[#This Row],[Price_USD]]&gt;80000,"Luxury", Table1[[#This Row],[Price_USD]]&gt;40000,"Premium",Table1[[#This Row],[Price_USD]]&lt;40000,"Budget")</f>
        <v>Luxury</v>
      </c>
    </row>
    <row r="1358" spans="3:23" x14ac:dyDescent="0.35">
      <c r="C1358">
        <v>1357</v>
      </c>
      <c r="D1358" t="s">
        <v>22</v>
      </c>
      <c r="E1358" t="s">
        <v>75</v>
      </c>
      <c r="F1358">
        <v>2024</v>
      </c>
      <c r="G1358" t="s">
        <v>257</v>
      </c>
      <c r="H1358">
        <v>89.2</v>
      </c>
      <c r="I1358">
        <v>495</v>
      </c>
      <c r="J1358" t="s">
        <v>266</v>
      </c>
      <c r="K1358">
        <v>9</v>
      </c>
      <c r="L1358" s="5">
        <v>104133.11</v>
      </c>
      <c r="M1358" t="s">
        <v>283</v>
      </c>
      <c r="N1358" t="s">
        <v>354</v>
      </c>
      <c r="O1358" s="1">
        <v>5</v>
      </c>
      <c r="P1358" s="1" t="str">
        <f>IFERROR(IF(ISNUMBER(Table1[[#This Row],[Safety_Rating2]]), REPT("★", Table1[[#This Row],[Safety_Rating2]]) &amp; REPT("☆", 5-Table1[[#This Row],[Safety_Rating2]]), "Unknown"), "Unknown")</f>
        <v>★★★☆☆</v>
      </c>
      <c r="Q1358" s="1">
        <v>3</v>
      </c>
      <c r="R1358">
        <v>17944</v>
      </c>
      <c r="S1358">
        <v>4</v>
      </c>
      <c r="T1358" s="7">
        <f t="shared" si="21"/>
        <v>1868564525.8399999</v>
      </c>
      <c r="U1358" s="3">
        <f>Table1[[#This Row],[Range_km]]/Table1[[#This Row],[Battery_Capacity_kWh]]</f>
        <v>5.5493273542600896</v>
      </c>
      <c r="V1358" s="4">
        <f>Table1[[#This Row],[Price_USD]]/Table1[[#This Row],[Range_km]]</f>
        <v>210.36991919191919</v>
      </c>
      <c r="W1358" s="1" t="str">
        <f>_xlfn.IFS(Table1[[#This Row],[Price_USD]]&gt;80000,"Luxury", Table1[[#This Row],[Price_USD]]&gt;40000,"Premium",Table1[[#This Row],[Price_USD]]&lt;40000,"Budget")</f>
        <v>Luxury</v>
      </c>
    </row>
    <row r="1359" spans="3:23" x14ac:dyDescent="0.35">
      <c r="C1359">
        <v>1358</v>
      </c>
      <c r="D1359" t="s">
        <v>48</v>
      </c>
      <c r="E1359" t="s">
        <v>113</v>
      </c>
      <c r="F1359">
        <v>2021</v>
      </c>
      <c r="G1359" t="s">
        <v>252</v>
      </c>
      <c r="H1359">
        <v>25.3</v>
      </c>
      <c r="I1359">
        <v>111</v>
      </c>
      <c r="J1359" t="s">
        <v>278</v>
      </c>
      <c r="K1359">
        <v>8.4</v>
      </c>
      <c r="L1359" s="5">
        <v>59884.94</v>
      </c>
      <c r="M1359" t="s">
        <v>287</v>
      </c>
      <c r="N1359" t="s">
        <v>349</v>
      </c>
      <c r="O1359" s="1">
        <v>1</v>
      </c>
      <c r="P1359" s="1" t="str">
        <f>IFERROR(IF(ISNUMBER(Table1[[#This Row],[Safety_Rating2]]), REPT("★", Table1[[#This Row],[Safety_Rating2]]) &amp; REPT("☆", 5-Table1[[#This Row],[Safety_Rating2]]), "Unknown"), "Unknown")</f>
        <v>Unknown</v>
      </c>
      <c r="Q1359" s="2" t="s">
        <v>376</v>
      </c>
      <c r="R1359">
        <v>3149</v>
      </c>
      <c r="S1359">
        <v>5</v>
      </c>
      <c r="T1359" s="7">
        <f t="shared" si="21"/>
        <v>188577676.06</v>
      </c>
      <c r="U1359" s="3">
        <f>Table1[[#This Row],[Range_km]]/Table1[[#This Row],[Battery_Capacity_kWh]]</f>
        <v>4.387351778656126</v>
      </c>
      <c r="V1359" s="4">
        <f>Table1[[#This Row],[Price_USD]]/Table1[[#This Row],[Range_km]]</f>
        <v>539.503963963964</v>
      </c>
      <c r="W1359" s="1" t="str">
        <f>_xlfn.IFS(Table1[[#This Row],[Price_USD]]&gt;80000,"Luxury", Table1[[#This Row],[Price_USD]]&gt;40000,"Premium",Table1[[#This Row],[Price_USD]]&lt;40000,"Budget")</f>
        <v>Premium</v>
      </c>
    </row>
    <row r="1360" spans="3:23" x14ac:dyDescent="0.35">
      <c r="C1360">
        <v>1359</v>
      </c>
      <c r="D1360" t="s">
        <v>55</v>
      </c>
      <c r="E1360" t="s">
        <v>229</v>
      </c>
      <c r="F1360">
        <v>2016</v>
      </c>
      <c r="G1360" t="s">
        <v>257</v>
      </c>
      <c r="H1360">
        <v>98.5</v>
      </c>
      <c r="I1360">
        <v>430</v>
      </c>
      <c r="J1360" t="s">
        <v>279</v>
      </c>
      <c r="K1360">
        <v>8.5</v>
      </c>
      <c r="L1360" s="5">
        <v>69567.13</v>
      </c>
      <c r="M1360" t="s">
        <v>327</v>
      </c>
      <c r="N1360" t="s">
        <v>368</v>
      </c>
      <c r="O1360" s="1">
        <v>2</v>
      </c>
      <c r="P1360" s="1" t="str">
        <f>IFERROR(IF(ISNUMBER(Table1[[#This Row],[Safety_Rating2]]), REPT("★", Table1[[#This Row],[Safety_Rating2]]) &amp; REPT("☆", 5-Table1[[#This Row],[Safety_Rating2]]), "Unknown"), "Unknown")</f>
        <v>Unknown</v>
      </c>
      <c r="Q1360" s="2" t="s">
        <v>376</v>
      </c>
      <c r="R1360">
        <v>8512</v>
      </c>
      <c r="S1360">
        <v>5</v>
      </c>
      <c r="T1360" s="7">
        <f t="shared" si="21"/>
        <v>592155410.56000006</v>
      </c>
      <c r="U1360" s="3">
        <f>Table1[[#This Row],[Range_km]]/Table1[[#This Row],[Battery_Capacity_kWh]]</f>
        <v>4.3654822335025383</v>
      </c>
      <c r="V1360" s="4">
        <f>Table1[[#This Row],[Price_USD]]/Table1[[#This Row],[Range_km]]</f>
        <v>161.78402325581396</v>
      </c>
      <c r="W1360" s="1" t="str">
        <f>_xlfn.IFS(Table1[[#This Row],[Price_USD]]&gt;80000,"Luxury", Table1[[#This Row],[Price_USD]]&gt;40000,"Premium",Table1[[#This Row],[Price_USD]]&lt;40000,"Budget")</f>
        <v>Premium</v>
      </c>
    </row>
    <row r="1361" spans="3:23" x14ac:dyDescent="0.35">
      <c r="C1361">
        <v>1360</v>
      </c>
      <c r="D1361" t="s">
        <v>30</v>
      </c>
      <c r="E1361" t="s">
        <v>166</v>
      </c>
      <c r="F1361">
        <v>2020</v>
      </c>
      <c r="G1361" t="s">
        <v>252</v>
      </c>
      <c r="H1361">
        <v>62.1</v>
      </c>
      <c r="I1361">
        <v>222</v>
      </c>
      <c r="J1361" t="s">
        <v>278</v>
      </c>
      <c r="K1361">
        <v>5.2</v>
      </c>
      <c r="L1361" s="5">
        <v>33596.559999999998</v>
      </c>
      <c r="M1361" t="s">
        <v>307</v>
      </c>
      <c r="N1361" t="s">
        <v>352</v>
      </c>
      <c r="O1361" s="1">
        <v>4</v>
      </c>
      <c r="P1361" s="1" t="str">
        <f>IFERROR(IF(ISNUMBER(Table1[[#This Row],[Safety_Rating2]]), REPT("★", Table1[[#This Row],[Safety_Rating2]]) &amp; REPT("☆", 5-Table1[[#This Row],[Safety_Rating2]]), "Unknown"), "Unknown")</f>
        <v>★★★★★</v>
      </c>
      <c r="Q1361" s="1">
        <v>5</v>
      </c>
      <c r="R1361">
        <v>8956</v>
      </c>
      <c r="S1361">
        <v>4</v>
      </c>
      <c r="T1361" s="7">
        <f t="shared" si="21"/>
        <v>300890791.35999995</v>
      </c>
      <c r="U1361" s="3">
        <f>Table1[[#This Row],[Range_km]]/Table1[[#This Row],[Battery_Capacity_kWh]]</f>
        <v>3.57487922705314</v>
      </c>
      <c r="V1361" s="4">
        <f>Table1[[#This Row],[Price_USD]]/Table1[[#This Row],[Range_km]]</f>
        <v>151.33585585585584</v>
      </c>
      <c r="W1361" s="1" t="str">
        <f>_xlfn.IFS(Table1[[#This Row],[Price_USD]]&gt;80000,"Luxury", Table1[[#This Row],[Price_USD]]&gt;40000,"Premium",Table1[[#This Row],[Price_USD]]&lt;40000,"Budget")</f>
        <v>Budget</v>
      </c>
    </row>
    <row r="1362" spans="3:23" x14ac:dyDescent="0.35">
      <c r="C1362">
        <v>1361</v>
      </c>
      <c r="D1362" t="s">
        <v>59</v>
      </c>
      <c r="E1362" t="s">
        <v>193</v>
      </c>
      <c r="F1362">
        <v>2017</v>
      </c>
      <c r="G1362" t="s">
        <v>250</v>
      </c>
      <c r="H1362">
        <v>27</v>
      </c>
      <c r="I1362">
        <v>129</v>
      </c>
      <c r="J1362" t="s">
        <v>265</v>
      </c>
      <c r="K1362">
        <v>3.6</v>
      </c>
      <c r="L1362" s="5">
        <v>107275.49</v>
      </c>
      <c r="M1362" t="s">
        <v>335</v>
      </c>
      <c r="N1362" t="s">
        <v>362</v>
      </c>
      <c r="O1362" s="1">
        <v>4</v>
      </c>
      <c r="P1362" s="1" t="str">
        <f>IFERROR(IF(ISNUMBER(Table1[[#This Row],[Safety_Rating2]]), REPT("★", Table1[[#This Row],[Safety_Rating2]]) &amp; REPT("☆", 5-Table1[[#This Row],[Safety_Rating2]]), "Unknown"), "Unknown")</f>
        <v>★★★☆☆</v>
      </c>
      <c r="Q1362" s="1">
        <v>3</v>
      </c>
      <c r="R1362">
        <v>4514</v>
      </c>
      <c r="S1362">
        <v>5</v>
      </c>
      <c r="T1362" s="7">
        <f t="shared" si="21"/>
        <v>484241561.86000001</v>
      </c>
      <c r="U1362" s="3">
        <f>Table1[[#This Row],[Range_km]]/Table1[[#This Row],[Battery_Capacity_kWh]]</f>
        <v>4.7777777777777777</v>
      </c>
      <c r="V1362" s="4">
        <f>Table1[[#This Row],[Price_USD]]/Table1[[#This Row],[Range_km]]</f>
        <v>831.5929457364341</v>
      </c>
      <c r="W1362" s="1" t="str">
        <f>_xlfn.IFS(Table1[[#This Row],[Price_USD]]&gt;80000,"Luxury", Table1[[#This Row],[Price_USD]]&gt;40000,"Premium",Table1[[#This Row],[Price_USD]]&lt;40000,"Budget")</f>
        <v>Luxury</v>
      </c>
    </row>
    <row r="1363" spans="3:23" x14ac:dyDescent="0.35">
      <c r="C1363">
        <v>1362</v>
      </c>
      <c r="D1363" t="s">
        <v>40</v>
      </c>
      <c r="E1363" t="s">
        <v>235</v>
      </c>
      <c r="F1363">
        <v>2024</v>
      </c>
      <c r="G1363" t="s">
        <v>255</v>
      </c>
      <c r="H1363">
        <v>119.7</v>
      </c>
      <c r="I1363">
        <v>595</v>
      </c>
      <c r="J1363" t="s">
        <v>275</v>
      </c>
      <c r="K1363">
        <v>2.2000000000000002</v>
      </c>
      <c r="L1363" s="5">
        <v>136881.95000000001</v>
      </c>
      <c r="M1363" t="s">
        <v>327</v>
      </c>
      <c r="N1363" t="s">
        <v>350</v>
      </c>
      <c r="O1363" s="1">
        <v>4</v>
      </c>
      <c r="P1363" s="1" t="str">
        <f>IFERROR(IF(ISNUMBER(Table1[[#This Row],[Safety_Rating2]]), REPT("★", Table1[[#This Row],[Safety_Rating2]]) &amp; REPT("☆", 5-Table1[[#This Row],[Safety_Rating2]]), "Unknown"), "Unknown")</f>
        <v>★★★★★</v>
      </c>
      <c r="Q1363" s="1">
        <v>5</v>
      </c>
      <c r="R1363">
        <v>10641</v>
      </c>
      <c r="S1363">
        <v>3</v>
      </c>
      <c r="T1363" s="7">
        <f t="shared" si="21"/>
        <v>1456560829.95</v>
      </c>
      <c r="U1363" s="3">
        <f>Table1[[#This Row],[Range_km]]/Table1[[#This Row],[Battery_Capacity_kWh]]</f>
        <v>4.9707602339181287</v>
      </c>
      <c r="V1363" s="4">
        <f>Table1[[#This Row],[Price_USD]]/Table1[[#This Row],[Range_km]]</f>
        <v>230.05369747899161</v>
      </c>
      <c r="W1363" s="1" t="str">
        <f>_xlfn.IFS(Table1[[#This Row],[Price_USD]]&gt;80000,"Luxury", Table1[[#This Row],[Price_USD]]&gt;40000,"Premium",Table1[[#This Row],[Price_USD]]&lt;40000,"Budget")</f>
        <v>Luxury</v>
      </c>
    </row>
    <row r="1364" spans="3:23" x14ac:dyDescent="0.35">
      <c r="C1364">
        <v>1363</v>
      </c>
      <c r="D1364" t="s">
        <v>22</v>
      </c>
      <c r="E1364" t="s">
        <v>99</v>
      </c>
      <c r="F1364">
        <v>2020</v>
      </c>
      <c r="G1364" t="s">
        <v>257</v>
      </c>
      <c r="H1364">
        <v>146.19999999999999</v>
      </c>
      <c r="I1364">
        <v>310</v>
      </c>
      <c r="J1364" t="s">
        <v>273</v>
      </c>
      <c r="K1364">
        <v>2.2999999999999998</v>
      </c>
      <c r="L1364" s="5">
        <v>141666.25</v>
      </c>
      <c r="M1364" t="s">
        <v>296</v>
      </c>
      <c r="N1364" t="s">
        <v>340</v>
      </c>
      <c r="O1364" s="2" t="s">
        <v>376</v>
      </c>
      <c r="P1364" s="1" t="str">
        <f>IFERROR(IF(ISNUMBER(Table1[[#This Row],[Safety_Rating2]]), REPT("★", Table1[[#This Row],[Safety_Rating2]]) &amp; REPT("☆", 5-Table1[[#This Row],[Safety_Rating2]]), "Unknown"), "Unknown")</f>
        <v>★★★☆☆</v>
      </c>
      <c r="Q1364" s="1">
        <v>3</v>
      </c>
      <c r="R1364">
        <v>18350</v>
      </c>
      <c r="S1364">
        <v>3</v>
      </c>
      <c r="T1364" s="7">
        <f t="shared" si="21"/>
        <v>2599575687.5</v>
      </c>
      <c r="U1364" s="3">
        <f>Table1[[#This Row],[Range_km]]/Table1[[#This Row],[Battery_Capacity_kWh]]</f>
        <v>2.1203830369357046</v>
      </c>
      <c r="V1364" s="4">
        <f>Table1[[#This Row],[Price_USD]]/Table1[[#This Row],[Range_km]]</f>
        <v>456.98790322580646</v>
      </c>
      <c r="W1364" s="1" t="str">
        <f>_xlfn.IFS(Table1[[#This Row],[Price_USD]]&gt;80000,"Luxury", Table1[[#This Row],[Price_USD]]&gt;40000,"Premium",Table1[[#This Row],[Price_USD]]&lt;40000,"Budget")</f>
        <v>Luxury</v>
      </c>
    </row>
    <row r="1365" spans="3:23" x14ac:dyDescent="0.35">
      <c r="C1365">
        <v>1364</v>
      </c>
      <c r="D1365" t="s">
        <v>17</v>
      </c>
      <c r="E1365" t="s">
        <v>95</v>
      </c>
      <c r="F1365">
        <v>2016</v>
      </c>
      <c r="G1365" t="s">
        <v>254</v>
      </c>
      <c r="H1365">
        <v>35.1</v>
      </c>
      <c r="I1365">
        <v>314</v>
      </c>
      <c r="J1365" t="s">
        <v>280</v>
      </c>
      <c r="K1365">
        <v>7.7</v>
      </c>
      <c r="L1365" s="5">
        <v>124356.21</v>
      </c>
      <c r="M1365" t="s">
        <v>307</v>
      </c>
      <c r="N1365" t="s">
        <v>370</v>
      </c>
      <c r="O1365" s="1">
        <v>2</v>
      </c>
      <c r="P1365" s="1" t="str">
        <f>IFERROR(IF(ISNUMBER(Table1[[#This Row],[Safety_Rating2]]), REPT("★", Table1[[#This Row],[Safety_Rating2]]) &amp; REPT("☆", 5-Table1[[#This Row],[Safety_Rating2]]), "Unknown"), "Unknown")</f>
        <v>★★★☆☆</v>
      </c>
      <c r="Q1365" s="1">
        <v>3</v>
      </c>
      <c r="R1365">
        <v>1038</v>
      </c>
      <c r="S1365">
        <v>3</v>
      </c>
      <c r="T1365" s="7">
        <f t="shared" si="21"/>
        <v>129081745.98</v>
      </c>
      <c r="U1365" s="3">
        <f>Table1[[#This Row],[Range_km]]/Table1[[#This Row],[Battery_Capacity_kWh]]</f>
        <v>8.9458689458689449</v>
      </c>
      <c r="V1365" s="4">
        <f>Table1[[#This Row],[Price_USD]]/Table1[[#This Row],[Range_km]]</f>
        <v>396.03888535031848</v>
      </c>
      <c r="W1365" s="1" t="str">
        <f>_xlfn.IFS(Table1[[#This Row],[Price_USD]]&gt;80000,"Luxury", Table1[[#This Row],[Price_USD]]&gt;40000,"Premium",Table1[[#This Row],[Price_USD]]&lt;40000,"Budget")</f>
        <v>Luxury</v>
      </c>
    </row>
    <row r="1366" spans="3:23" x14ac:dyDescent="0.35">
      <c r="C1366">
        <v>1365</v>
      </c>
      <c r="D1366" t="s">
        <v>22</v>
      </c>
      <c r="E1366" t="s">
        <v>75</v>
      </c>
      <c r="F1366">
        <v>2017</v>
      </c>
      <c r="G1366" t="s">
        <v>252</v>
      </c>
      <c r="H1366">
        <v>27.2</v>
      </c>
      <c r="I1366">
        <v>318</v>
      </c>
      <c r="J1366" t="s">
        <v>274</v>
      </c>
      <c r="K1366">
        <v>0.8</v>
      </c>
      <c r="L1366" s="5">
        <v>40230.370000000003</v>
      </c>
      <c r="M1366" t="s">
        <v>301</v>
      </c>
      <c r="N1366" t="s">
        <v>345</v>
      </c>
      <c r="O1366" s="1">
        <v>3</v>
      </c>
      <c r="P1366" s="1" t="str">
        <f>IFERROR(IF(ISNUMBER(Table1[[#This Row],[Safety_Rating2]]), REPT("★", Table1[[#This Row],[Safety_Rating2]]) &amp; REPT("☆", 5-Table1[[#This Row],[Safety_Rating2]]), "Unknown"), "Unknown")</f>
        <v>Unknown</v>
      </c>
      <c r="Q1366" s="2" t="s">
        <v>376</v>
      </c>
      <c r="R1366">
        <v>5759</v>
      </c>
      <c r="S1366">
        <v>3</v>
      </c>
      <c r="T1366" s="7">
        <f t="shared" si="21"/>
        <v>231686700.83000001</v>
      </c>
      <c r="U1366" s="3">
        <f>Table1[[#This Row],[Range_km]]/Table1[[#This Row],[Battery_Capacity_kWh]]</f>
        <v>11.691176470588236</v>
      </c>
      <c r="V1366" s="4">
        <f>Table1[[#This Row],[Price_USD]]/Table1[[#This Row],[Range_km]]</f>
        <v>126.51059748427674</v>
      </c>
      <c r="W1366" s="1" t="str">
        <f>_xlfn.IFS(Table1[[#This Row],[Price_USD]]&gt;80000,"Luxury", Table1[[#This Row],[Price_USD]]&gt;40000,"Premium",Table1[[#This Row],[Price_USD]]&lt;40000,"Budget")</f>
        <v>Premium</v>
      </c>
    </row>
    <row r="1367" spans="3:23" x14ac:dyDescent="0.35">
      <c r="C1367">
        <v>1366</v>
      </c>
      <c r="D1367" t="s">
        <v>25</v>
      </c>
      <c r="E1367" t="s">
        <v>153</v>
      </c>
      <c r="F1367">
        <v>2025</v>
      </c>
      <c r="G1367" t="s">
        <v>253</v>
      </c>
      <c r="H1367">
        <v>28.9</v>
      </c>
      <c r="I1367">
        <v>145</v>
      </c>
      <c r="J1367" t="s">
        <v>265</v>
      </c>
      <c r="K1367">
        <v>0.8</v>
      </c>
      <c r="L1367" s="5">
        <v>138533.93</v>
      </c>
      <c r="M1367" t="s">
        <v>281</v>
      </c>
      <c r="N1367" t="s">
        <v>338</v>
      </c>
      <c r="O1367" s="2" t="s">
        <v>376</v>
      </c>
      <c r="P1367" s="1" t="str">
        <f>IFERROR(IF(ISNUMBER(Table1[[#This Row],[Safety_Rating2]]), REPT("★", Table1[[#This Row],[Safety_Rating2]]) &amp; REPT("☆", 5-Table1[[#This Row],[Safety_Rating2]]), "Unknown"), "Unknown")</f>
        <v>★★★★☆</v>
      </c>
      <c r="Q1367" s="1">
        <v>4</v>
      </c>
      <c r="R1367">
        <v>7352</v>
      </c>
      <c r="S1367">
        <v>5</v>
      </c>
      <c r="T1367" s="7">
        <f t="shared" si="21"/>
        <v>1018501453.3599999</v>
      </c>
      <c r="U1367" s="3">
        <f>Table1[[#This Row],[Range_km]]/Table1[[#This Row],[Battery_Capacity_kWh]]</f>
        <v>5.0173010380622838</v>
      </c>
      <c r="V1367" s="4">
        <f>Table1[[#This Row],[Price_USD]]/Table1[[#This Row],[Range_km]]</f>
        <v>955.40641379310341</v>
      </c>
      <c r="W1367" s="1" t="str">
        <f>_xlfn.IFS(Table1[[#This Row],[Price_USD]]&gt;80000,"Luxury", Table1[[#This Row],[Price_USD]]&gt;40000,"Premium",Table1[[#This Row],[Price_USD]]&lt;40000,"Budget")</f>
        <v>Luxury</v>
      </c>
    </row>
    <row r="1368" spans="3:23" x14ac:dyDescent="0.35">
      <c r="C1368">
        <v>1367</v>
      </c>
      <c r="D1368" t="s">
        <v>23</v>
      </c>
      <c r="E1368" t="s">
        <v>148</v>
      </c>
      <c r="F1368">
        <v>2019</v>
      </c>
      <c r="G1368" t="s">
        <v>253</v>
      </c>
      <c r="H1368">
        <v>114.3</v>
      </c>
      <c r="I1368">
        <v>596</v>
      </c>
      <c r="J1368" t="s">
        <v>273</v>
      </c>
      <c r="K1368">
        <v>8</v>
      </c>
      <c r="L1368" s="5">
        <v>137260.04</v>
      </c>
      <c r="M1368" t="s">
        <v>312</v>
      </c>
      <c r="N1368" t="s">
        <v>367</v>
      </c>
      <c r="O1368" s="1">
        <v>5</v>
      </c>
      <c r="P1368" s="1" t="str">
        <f>IFERROR(IF(ISNUMBER(Table1[[#This Row],[Safety_Rating2]]), REPT("★", Table1[[#This Row],[Safety_Rating2]]) &amp; REPT("☆", 5-Table1[[#This Row],[Safety_Rating2]]), "Unknown"), "Unknown")</f>
        <v>★★★☆☆</v>
      </c>
      <c r="Q1368" s="1">
        <v>3</v>
      </c>
      <c r="R1368">
        <v>3508</v>
      </c>
      <c r="S1368">
        <v>5</v>
      </c>
      <c r="T1368" s="7">
        <f t="shared" si="21"/>
        <v>481508220.32000005</v>
      </c>
      <c r="U1368" s="3">
        <f>Table1[[#This Row],[Range_km]]/Table1[[#This Row],[Battery_Capacity_kWh]]</f>
        <v>5.2143482064741908</v>
      </c>
      <c r="V1368" s="4">
        <f>Table1[[#This Row],[Price_USD]]/Table1[[#This Row],[Range_km]]</f>
        <v>230.30208053691277</v>
      </c>
      <c r="W1368" s="1" t="str">
        <f>_xlfn.IFS(Table1[[#This Row],[Price_USD]]&gt;80000,"Luxury", Table1[[#This Row],[Price_USD]]&gt;40000,"Premium",Table1[[#This Row],[Price_USD]]&lt;40000,"Budget")</f>
        <v>Luxury</v>
      </c>
    </row>
    <row r="1369" spans="3:23" x14ac:dyDescent="0.35">
      <c r="C1369">
        <v>1368</v>
      </c>
      <c r="D1369" t="s">
        <v>55</v>
      </c>
      <c r="E1369" t="s">
        <v>229</v>
      </c>
      <c r="F1369">
        <v>2018</v>
      </c>
      <c r="G1369" t="s">
        <v>258</v>
      </c>
      <c r="H1369">
        <v>67.599999999999994</v>
      </c>
      <c r="I1369">
        <v>468</v>
      </c>
      <c r="J1369" t="s">
        <v>277</v>
      </c>
      <c r="K1369">
        <v>11.6</v>
      </c>
      <c r="L1369" s="5">
        <v>67095.320000000007</v>
      </c>
      <c r="M1369" t="s">
        <v>294</v>
      </c>
      <c r="N1369" t="s">
        <v>341</v>
      </c>
      <c r="O1369" s="1">
        <v>2</v>
      </c>
      <c r="P1369" s="1" t="str">
        <f>IFERROR(IF(ISNUMBER(Table1[[#This Row],[Safety_Rating2]]), REPT("★", Table1[[#This Row],[Safety_Rating2]]) &amp; REPT("☆", 5-Table1[[#This Row],[Safety_Rating2]]), "Unknown"), "Unknown")</f>
        <v>★★★★☆</v>
      </c>
      <c r="Q1369" s="1">
        <v>4</v>
      </c>
      <c r="R1369">
        <v>13429</v>
      </c>
      <c r="S1369">
        <v>5</v>
      </c>
      <c r="T1369" s="7">
        <f t="shared" si="21"/>
        <v>901023052.28000009</v>
      </c>
      <c r="U1369" s="3">
        <f>Table1[[#This Row],[Range_km]]/Table1[[#This Row],[Battery_Capacity_kWh]]</f>
        <v>6.9230769230769234</v>
      </c>
      <c r="V1369" s="4">
        <f>Table1[[#This Row],[Price_USD]]/Table1[[#This Row],[Range_km]]</f>
        <v>143.3660683760684</v>
      </c>
      <c r="W1369" s="1" t="str">
        <f>_xlfn.IFS(Table1[[#This Row],[Price_USD]]&gt;80000,"Luxury", Table1[[#This Row],[Price_USD]]&gt;40000,"Premium",Table1[[#This Row],[Price_USD]]&lt;40000,"Budget")</f>
        <v>Premium</v>
      </c>
    </row>
    <row r="1370" spans="3:23" x14ac:dyDescent="0.35">
      <c r="C1370">
        <v>1369</v>
      </c>
      <c r="D1370" t="s">
        <v>58</v>
      </c>
      <c r="E1370" t="s">
        <v>240</v>
      </c>
      <c r="F1370">
        <v>2020</v>
      </c>
      <c r="G1370" t="s">
        <v>264</v>
      </c>
      <c r="H1370">
        <v>33.200000000000003</v>
      </c>
      <c r="I1370">
        <v>447</v>
      </c>
      <c r="J1370" t="s">
        <v>265</v>
      </c>
      <c r="K1370">
        <v>10</v>
      </c>
      <c r="L1370" s="5">
        <v>110181.42</v>
      </c>
      <c r="M1370" t="s">
        <v>325</v>
      </c>
      <c r="N1370" t="s">
        <v>365</v>
      </c>
      <c r="O1370" s="1">
        <v>0</v>
      </c>
      <c r="P1370" s="1" t="str">
        <f>IFERROR(IF(ISNUMBER(Table1[[#This Row],[Safety_Rating2]]), REPT("★", Table1[[#This Row],[Safety_Rating2]]) &amp; REPT("☆", 5-Table1[[#This Row],[Safety_Rating2]]), "Unknown"), "Unknown")</f>
        <v>★★★★★</v>
      </c>
      <c r="Q1370" s="1">
        <v>5</v>
      </c>
      <c r="R1370">
        <v>12695</v>
      </c>
      <c r="S1370">
        <v>4</v>
      </c>
      <c r="T1370" s="7">
        <f t="shared" si="21"/>
        <v>1398753126.9000001</v>
      </c>
      <c r="U1370" s="3">
        <f>Table1[[#This Row],[Range_km]]/Table1[[#This Row],[Battery_Capacity_kWh]]</f>
        <v>13.463855421686747</v>
      </c>
      <c r="V1370" s="4">
        <f>Table1[[#This Row],[Price_USD]]/Table1[[#This Row],[Range_km]]</f>
        <v>246.49087248322147</v>
      </c>
      <c r="W1370" s="1" t="str">
        <f>_xlfn.IFS(Table1[[#This Row],[Price_USD]]&gt;80000,"Luxury", Table1[[#This Row],[Price_USD]]&gt;40000,"Premium",Table1[[#This Row],[Price_USD]]&lt;40000,"Budget")</f>
        <v>Luxury</v>
      </c>
    </row>
    <row r="1371" spans="3:23" x14ac:dyDescent="0.35">
      <c r="C1371">
        <v>1370</v>
      </c>
      <c r="D1371" t="s">
        <v>41</v>
      </c>
      <c r="E1371" t="s">
        <v>100</v>
      </c>
      <c r="F1371">
        <v>2017</v>
      </c>
      <c r="G1371" t="s">
        <v>251</v>
      </c>
      <c r="H1371">
        <v>36.9</v>
      </c>
      <c r="I1371">
        <v>139</v>
      </c>
      <c r="J1371" t="s">
        <v>266</v>
      </c>
      <c r="K1371">
        <v>10.7</v>
      </c>
      <c r="L1371" s="5">
        <v>79052.37</v>
      </c>
      <c r="M1371" t="s">
        <v>281</v>
      </c>
      <c r="N1371" t="s">
        <v>374</v>
      </c>
      <c r="O1371" s="1">
        <v>2</v>
      </c>
      <c r="P1371" s="1" t="str">
        <f>IFERROR(IF(ISNUMBER(Table1[[#This Row],[Safety_Rating2]]), REPT("★", Table1[[#This Row],[Safety_Rating2]]) &amp; REPT("☆", 5-Table1[[#This Row],[Safety_Rating2]]), "Unknown"), "Unknown")</f>
        <v>★★★★☆</v>
      </c>
      <c r="Q1371" s="1">
        <v>4</v>
      </c>
      <c r="R1371">
        <v>2638</v>
      </c>
      <c r="S1371">
        <v>5</v>
      </c>
      <c r="T1371" s="7">
        <f t="shared" si="21"/>
        <v>208540152.06</v>
      </c>
      <c r="U1371" s="3">
        <f>Table1[[#This Row],[Range_km]]/Table1[[#This Row],[Battery_Capacity_kWh]]</f>
        <v>3.7669376693766941</v>
      </c>
      <c r="V1371" s="4">
        <f>Table1[[#This Row],[Price_USD]]/Table1[[#This Row],[Range_km]]</f>
        <v>568.72208633093521</v>
      </c>
      <c r="W1371" s="1" t="str">
        <f>_xlfn.IFS(Table1[[#This Row],[Price_USD]]&gt;80000,"Luxury", Table1[[#This Row],[Price_USD]]&gt;40000,"Premium",Table1[[#This Row],[Price_USD]]&lt;40000,"Budget")</f>
        <v>Premium</v>
      </c>
    </row>
    <row r="1372" spans="3:23" x14ac:dyDescent="0.35">
      <c r="C1372">
        <v>1371</v>
      </c>
      <c r="D1372" t="s">
        <v>58</v>
      </c>
      <c r="E1372" t="s">
        <v>238</v>
      </c>
      <c r="F1372">
        <v>2025</v>
      </c>
      <c r="G1372" t="s">
        <v>252</v>
      </c>
      <c r="H1372">
        <v>67</v>
      </c>
      <c r="I1372">
        <v>118</v>
      </c>
      <c r="J1372" t="s">
        <v>274</v>
      </c>
      <c r="K1372">
        <v>11.7</v>
      </c>
      <c r="L1372" s="5">
        <v>43062.37</v>
      </c>
      <c r="M1372" t="s">
        <v>328</v>
      </c>
      <c r="N1372" t="s">
        <v>353</v>
      </c>
      <c r="O1372" s="1">
        <v>3</v>
      </c>
      <c r="P1372" s="1" t="str">
        <f>IFERROR(IF(ISNUMBER(Table1[[#This Row],[Safety_Rating2]]), REPT("★", Table1[[#This Row],[Safety_Rating2]]) &amp; REPT("☆", 5-Table1[[#This Row],[Safety_Rating2]]), "Unknown"), "Unknown")</f>
        <v>★★★☆☆</v>
      </c>
      <c r="Q1372" s="1">
        <v>3</v>
      </c>
      <c r="R1372">
        <v>7710</v>
      </c>
      <c r="S1372">
        <v>4</v>
      </c>
      <c r="T1372" s="7">
        <f t="shared" si="21"/>
        <v>332010872.70000005</v>
      </c>
      <c r="U1372" s="3">
        <f>Table1[[#This Row],[Range_km]]/Table1[[#This Row],[Battery_Capacity_kWh]]</f>
        <v>1.7611940298507462</v>
      </c>
      <c r="V1372" s="4">
        <f>Table1[[#This Row],[Price_USD]]/Table1[[#This Row],[Range_km]]</f>
        <v>364.93533898305088</v>
      </c>
      <c r="W1372" s="1" t="str">
        <f>_xlfn.IFS(Table1[[#This Row],[Price_USD]]&gt;80000,"Luxury", Table1[[#This Row],[Price_USD]]&gt;40000,"Premium",Table1[[#This Row],[Price_USD]]&lt;40000,"Budget")</f>
        <v>Premium</v>
      </c>
    </row>
    <row r="1373" spans="3:23" x14ac:dyDescent="0.35">
      <c r="C1373">
        <v>1372</v>
      </c>
      <c r="D1373" t="s">
        <v>38</v>
      </c>
      <c r="E1373" t="s">
        <v>118</v>
      </c>
      <c r="F1373">
        <v>2019</v>
      </c>
      <c r="G1373" t="s">
        <v>258</v>
      </c>
      <c r="H1373">
        <v>59.9</v>
      </c>
      <c r="I1373">
        <v>314</v>
      </c>
      <c r="J1373" t="s">
        <v>269</v>
      </c>
      <c r="K1373">
        <v>6.8</v>
      </c>
      <c r="L1373" s="5">
        <v>143696.91</v>
      </c>
      <c r="M1373" t="s">
        <v>327</v>
      </c>
      <c r="N1373" t="s">
        <v>336</v>
      </c>
      <c r="O1373" s="1">
        <v>5</v>
      </c>
      <c r="P1373" s="1" t="str">
        <f>IFERROR(IF(ISNUMBER(Table1[[#This Row],[Safety_Rating2]]), REPT("★", Table1[[#This Row],[Safety_Rating2]]) &amp; REPT("☆", 5-Table1[[#This Row],[Safety_Rating2]]), "Unknown"), "Unknown")</f>
        <v>★★★★★</v>
      </c>
      <c r="Q1373" s="1">
        <v>5</v>
      </c>
      <c r="R1373">
        <v>11674</v>
      </c>
      <c r="S1373">
        <v>3</v>
      </c>
      <c r="T1373" s="7">
        <f t="shared" si="21"/>
        <v>1677517727.3400002</v>
      </c>
      <c r="U1373" s="3">
        <f>Table1[[#This Row],[Range_km]]/Table1[[#This Row],[Battery_Capacity_kWh]]</f>
        <v>5.2420701168614361</v>
      </c>
      <c r="V1373" s="4">
        <f>Table1[[#This Row],[Price_USD]]/Table1[[#This Row],[Range_km]]</f>
        <v>457.63347133757964</v>
      </c>
      <c r="W1373" s="1" t="str">
        <f>_xlfn.IFS(Table1[[#This Row],[Price_USD]]&gt;80000,"Luxury", Table1[[#This Row],[Price_USD]]&gt;40000,"Premium",Table1[[#This Row],[Price_USD]]&lt;40000,"Budget")</f>
        <v>Luxury</v>
      </c>
    </row>
    <row r="1374" spans="3:23" x14ac:dyDescent="0.35">
      <c r="C1374">
        <v>1373</v>
      </c>
      <c r="D1374" t="s">
        <v>63</v>
      </c>
      <c r="E1374" t="s">
        <v>169</v>
      </c>
      <c r="F1374">
        <v>2024</v>
      </c>
      <c r="G1374" t="s">
        <v>264</v>
      </c>
      <c r="H1374">
        <v>42.4</v>
      </c>
      <c r="I1374">
        <v>596</v>
      </c>
      <c r="J1374" t="s">
        <v>269</v>
      </c>
      <c r="K1374">
        <v>8.1</v>
      </c>
      <c r="L1374" s="5">
        <v>63169.47</v>
      </c>
      <c r="M1374" t="s">
        <v>315</v>
      </c>
      <c r="N1374" t="s">
        <v>336</v>
      </c>
      <c r="O1374" s="1">
        <v>0</v>
      </c>
      <c r="P1374" s="1" t="str">
        <f>IFERROR(IF(ISNUMBER(Table1[[#This Row],[Safety_Rating2]]), REPT("★", Table1[[#This Row],[Safety_Rating2]]) &amp; REPT("☆", 5-Table1[[#This Row],[Safety_Rating2]]), "Unknown"), "Unknown")</f>
        <v>★★★☆☆</v>
      </c>
      <c r="Q1374" s="1">
        <v>3</v>
      </c>
      <c r="R1374">
        <v>17914</v>
      </c>
      <c r="S1374">
        <v>5</v>
      </c>
      <c r="T1374" s="7">
        <f t="shared" si="21"/>
        <v>1131617885.5799999</v>
      </c>
      <c r="U1374" s="3">
        <f>Table1[[#This Row],[Range_km]]/Table1[[#This Row],[Battery_Capacity_kWh]]</f>
        <v>14.056603773584905</v>
      </c>
      <c r="V1374" s="4">
        <f>Table1[[#This Row],[Price_USD]]/Table1[[#This Row],[Range_km]]</f>
        <v>105.98904362416107</v>
      </c>
      <c r="W1374" s="1" t="str">
        <f>_xlfn.IFS(Table1[[#This Row],[Price_USD]]&gt;80000,"Luxury", Table1[[#This Row],[Price_USD]]&gt;40000,"Premium",Table1[[#This Row],[Price_USD]]&lt;40000,"Budget")</f>
        <v>Premium</v>
      </c>
    </row>
    <row r="1375" spans="3:23" x14ac:dyDescent="0.35">
      <c r="C1375">
        <v>1374</v>
      </c>
      <c r="D1375" t="s">
        <v>55</v>
      </c>
      <c r="E1375" t="s">
        <v>241</v>
      </c>
      <c r="F1375">
        <v>2022</v>
      </c>
      <c r="G1375" t="s">
        <v>252</v>
      </c>
      <c r="H1375">
        <v>20.3</v>
      </c>
      <c r="I1375">
        <v>442</v>
      </c>
      <c r="J1375" t="s">
        <v>274</v>
      </c>
      <c r="K1375">
        <v>3.2</v>
      </c>
      <c r="L1375" s="5">
        <v>57041.68</v>
      </c>
      <c r="M1375" t="s">
        <v>300</v>
      </c>
      <c r="N1375" t="s">
        <v>366</v>
      </c>
      <c r="O1375" s="1">
        <v>4</v>
      </c>
      <c r="P1375" s="1" t="str">
        <f>IFERROR(IF(ISNUMBER(Table1[[#This Row],[Safety_Rating2]]), REPT("★", Table1[[#This Row],[Safety_Rating2]]) &amp; REPT("☆", 5-Table1[[#This Row],[Safety_Rating2]]), "Unknown"), "Unknown")</f>
        <v>★★★☆☆</v>
      </c>
      <c r="Q1375" s="1">
        <v>3</v>
      </c>
      <c r="R1375">
        <v>2122</v>
      </c>
      <c r="S1375">
        <v>5</v>
      </c>
      <c r="T1375" s="7">
        <f t="shared" si="21"/>
        <v>121042444.95999999</v>
      </c>
      <c r="U1375" s="3">
        <f>Table1[[#This Row],[Range_km]]/Table1[[#This Row],[Battery_Capacity_kWh]]</f>
        <v>21.773399014778324</v>
      </c>
      <c r="V1375" s="4">
        <f>Table1[[#This Row],[Price_USD]]/Table1[[#This Row],[Range_km]]</f>
        <v>129.05357466063347</v>
      </c>
      <c r="W1375" s="1" t="str">
        <f>_xlfn.IFS(Table1[[#This Row],[Price_USD]]&gt;80000,"Luxury", Table1[[#This Row],[Price_USD]]&gt;40000,"Premium",Table1[[#This Row],[Price_USD]]&lt;40000,"Budget")</f>
        <v>Premium</v>
      </c>
    </row>
    <row r="1376" spans="3:23" x14ac:dyDescent="0.35">
      <c r="C1376">
        <v>1375</v>
      </c>
      <c r="D1376" t="s">
        <v>56</v>
      </c>
      <c r="E1376" t="s">
        <v>184</v>
      </c>
      <c r="F1376">
        <v>2024</v>
      </c>
      <c r="G1376" t="s">
        <v>264</v>
      </c>
      <c r="H1376">
        <v>74.599999999999994</v>
      </c>
      <c r="I1376">
        <v>111</v>
      </c>
      <c r="J1376" t="s">
        <v>269</v>
      </c>
      <c r="K1376">
        <v>5.2</v>
      </c>
      <c r="L1376" s="5">
        <v>133940.56</v>
      </c>
      <c r="M1376" t="s">
        <v>335</v>
      </c>
      <c r="N1376" t="s">
        <v>370</v>
      </c>
      <c r="O1376" s="1">
        <v>0</v>
      </c>
      <c r="P1376" s="1" t="str">
        <f>IFERROR(IF(ISNUMBER(Table1[[#This Row],[Safety_Rating2]]), REPT("★", Table1[[#This Row],[Safety_Rating2]]) &amp; REPT("☆", 5-Table1[[#This Row],[Safety_Rating2]]), "Unknown"), "Unknown")</f>
        <v>★★★☆☆</v>
      </c>
      <c r="Q1376" s="1">
        <v>3</v>
      </c>
      <c r="R1376">
        <v>12159</v>
      </c>
      <c r="S1376">
        <v>4</v>
      </c>
      <c r="T1376" s="7">
        <f t="shared" si="21"/>
        <v>1628583269.04</v>
      </c>
      <c r="U1376" s="3">
        <f>Table1[[#This Row],[Range_km]]/Table1[[#This Row],[Battery_Capacity_kWh]]</f>
        <v>1.4879356568364612</v>
      </c>
      <c r="V1376" s="4">
        <f>Table1[[#This Row],[Price_USD]]/Table1[[#This Row],[Range_km]]</f>
        <v>1206.6717117117116</v>
      </c>
      <c r="W1376" s="1" t="str">
        <f>_xlfn.IFS(Table1[[#This Row],[Price_USD]]&gt;80000,"Luxury", Table1[[#This Row],[Price_USD]]&gt;40000,"Premium",Table1[[#This Row],[Price_USD]]&lt;40000,"Budget")</f>
        <v>Luxury</v>
      </c>
    </row>
    <row r="1377" spans="3:23" x14ac:dyDescent="0.35">
      <c r="C1377">
        <v>1376</v>
      </c>
      <c r="D1377" t="s">
        <v>36</v>
      </c>
      <c r="E1377" t="s">
        <v>147</v>
      </c>
      <c r="F1377">
        <v>2019</v>
      </c>
      <c r="G1377" t="s">
        <v>256</v>
      </c>
      <c r="H1377">
        <v>124.3</v>
      </c>
      <c r="I1377">
        <v>195</v>
      </c>
      <c r="J1377" t="s">
        <v>268</v>
      </c>
      <c r="K1377">
        <v>10.4</v>
      </c>
      <c r="L1377" s="5">
        <v>44215.66</v>
      </c>
      <c r="M1377" t="s">
        <v>329</v>
      </c>
      <c r="N1377" t="s">
        <v>344</v>
      </c>
      <c r="O1377" s="1">
        <v>5</v>
      </c>
      <c r="P1377" s="1" t="str">
        <f>IFERROR(IF(ISNUMBER(Table1[[#This Row],[Safety_Rating2]]), REPT("★", Table1[[#This Row],[Safety_Rating2]]) &amp; REPT("☆", 5-Table1[[#This Row],[Safety_Rating2]]), "Unknown"), "Unknown")</f>
        <v>★★★☆☆</v>
      </c>
      <c r="Q1377" s="1">
        <v>3</v>
      </c>
      <c r="R1377">
        <v>16274</v>
      </c>
      <c r="S1377">
        <v>3</v>
      </c>
      <c r="T1377" s="7">
        <f t="shared" si="21"/>
        <v>719565650.84000003</v>
      </c>
      <c r="U1377" s="3">
        <f>Table1[[#This Row],[Range_km]]/Table1[[#This Row],[Battery_Capacity_kWh]]</f>
        <v>1.5687851971037812</v>
      </c>
      <c r="V1377" s="4">
        <f>Table1[[#This Row],[Price_USD]]/Table1[[#This Row],[Range_km]]</f>
        <v>226.74697435897437</v>
      </c>
      <c r="W1377" s="1" t="str">
        <f>_xlfn.IFS(Table1[[#This Row],[Price_USD]]&gt;80000,"Luxury", Table1[[#This Row],[Price_USD]]&gt;40000,"Premium",Table1[[#This Row],[Price_USD]]&lt;40000,"Budget")</f>
        <v>Premium</v>
      </c>
    </row>
    <row r="1378" spans="3:23" x14ac:dyDescent="0.35">
      <c r="C1378">
        <v>1377</v>
      </c>
      <c r="D1378" t="s">
        <v>51</v>
      </c>
      <c r="E1378" t="s">
        <v>210</v>
      </c>
      <c r="F1378">
        <v>2015</v>
      </c>
      <c r="G1378" t="s">
        <v>258</v>
      </c>
      <c r="H1378">
        <v>46.3</v>
      </c>
      <c r="I1378">
        <v>131</v>
      </c>
      <c r="J1378" t="s">
        <v>277</v>
      </c>
      <c r="K1378">
        <v>1.7</v>
      </c>
      <c r="L1378" s="5">
        <v>83606.62</v>
      </c>
      <c r="M1378" t="s">
        <v>331</v>
      </c>
      <c r="N1378" t="s">
        <v>366</v>
      </c>
      <c r="O1378" s="1">
        <v>0</v>
      </c>
      <c r="P1378" s="1" t="str">
        <f>IFERROR(IF(ISNUMBER(Table1[[#This Row],[Safety_Rating2]]), REPT("★", Table1[[#This Row],[Safety_Rating2]]) &amp; REPT("☆", 5-Table1[[#This Row],[Safety_Rating2]]), "Unknown"), "Unknown")</f>
        <v>★★★☆☆</v>
      </c>
      <c r="Q1378" s="1">
        <v>3</v>
      </c>
      <c r="R1378">
        <v>432</v>
      </c>
      <c r="S1378">
        <v>3</v>
      </c>
      <c r="T1378" s="7">
        <f t="shared" si="21"/>
        <v>36118059.839999996</v>
      </c>
      <c r="U1378" s="3">
        <f>Table1[[#This Row],[Range_km]]/Table1[[#This Row],[Battery_Capacity_kWh]]</f>
        <v>2.8293736501079914</v>
      </c>
      <c r="V1378" s="4">
        <f>Table1[[#This Row],[Price_USD]]/Table1[[#This Row],[Range_km]]</f>
        <v>638.21847328244269</v>
      </c>
      <c r="W1378" s="1" t="str">
        <f>_xlfn.IFS(Table1[[#This Row],[Price_USD]]&gt;80000,"Luxury", Table1[[#This Row],[Price_USD]]&gt;40000,"Premium",Table1[[#This Row],[Price_USD]]&lt;40000,"Budget")</f>
        <v>Luxury</v>
      </c>
    </row>
    <row r="1379" spans="3:23" x14ac:dyDescent="0.35">
      <c r="C1379">
        <v>1378</v>
      </c>
      <c r="D1379" t="s">
        <v>61</v>
      </c>
      <c r="E1379" t="s">
        <v>146</v>
      </c>
      <c r="F1379">
        <v>2016</v>
      </c>
      <c r="G1379" t="s">
        <v>252</v>
      </c>
      <c r="H1379">
        <v>33.9</v>
      </c>
      <c r="I1379">
        <v>453</v>
      </c>
      <c r="J1379" t="s">
        <v>271</v>
      </c>
      <c r="K1379">
        <v>9.1</v>
      </c>
      <c r="L1379" s="5">
        <v>100763.28</v>
      </c>
      <c r="M1379" t="s">
        <v>284</v>
      </c>
      <c r="N1379" t="s">
        <v>339</v>
      </c>
      <c r="O1379" s="1">
        <v>5</v>
      </c>
      <c r="P1379" s="1" t="str">
        <f>IFERROR(IF(ISNUMBER(Table1[[#This Row],[Safety_Rating2]]), REPT("★", Table1[[#This Row],[Safety_Rating2]]) &amp; REPT("☆", 5-Table1[[#This Row],[Safety_Rating2]]), "Unknown"), "Unknown")</f>
        <v>★★★★☆</v>
      </c>
      <c r="Q1379" s="1">
        <v>4</v>
      </c>
      <c r="R1379">
        <v>5098</v>
      </c>
      <c r="S1379">
        <v>4</v>
      </c>
      <c r="T1379" s="7">
        <f t="shared" si="21"/>
        <v>513691201.44</v>
      </c>
      <c r="U1379" s="3">
        <f>Table1[[#This Row],[Range_km]]/Table1[[#This Row],[Battery_Capacity_kWh]]</f>
        <v>13.36283185840708</v>
      </c>
      <c r="V1379" s="4">
        <f>Table1[[#This Row],[Price_USD]]/Table1[[#This Row],[Range_km]]</f>
        <v>222.43549668874172</v>
      </c>
      <c r="W1379" s="1" t="str">
        <f>_xlfn.IFS(Table1[[#This Row],[Price_USD]]&gt;80000,"Luxury", Table1[[#This Row],[Price_USD]]&gt;40000,"Premium",Table1[[#This Row],[Price_USD]]&lt;40000,"Budget")</f>
        <v>Luxury</v>
      </c>
    </row>
    <row r="1380" spans="3:23" x14ac:dyDescent="0.35">
      <c r="C1380">
        <v>1379</v>
      </c>
      <c r="D1380" t="s">
        <v>33</v>
      </c>
      <c r="E1380" t="s">
        <v>86</v>
      </c>
      <c r="F1380">
        <v>2024</v>
      </c>
      <c r="G1380" t="s">
        <v>264</v>
      </c>
      <c r="H1380">
        <v>148.80000000000001</v>
      </c>
      <c r="I1380">
        <v>469</v>
      </c>
      <c r="J1380" t="s">
        <v>278</v>
      </c>
      <c r="K1380">
        <v>1.6</v>
      </c>
      <c r="L1380" s="5">
        <v>107761.7</v>
      </c>
      <c r="M1380" t="s">
        <v>294</v>
      </c>
      <c r="N1380" t="s">
        <v>340</v>
      </c>
      <c r="O1380" s="1">
        <v>2</v>
      </c>
      <c r="P1380" s="1" t="str">
        <f>IFERROR(IF(ISNUMBER(Table1[[#This Row],[Safety_Rating2]]), REPT("★", Table1[[#This Row],[Safety_Rating2]]) &amp; REPT("☆", 5-Table1[[#This Row],[Safety_Rating2]]), "Unknown"), "Unknown")</f>
        <v>★★★★★</v>
      </c>
      <c r="Q1380" s="1">
        <v>5</v>
      </c>
      <c r="R1380">
        <v>3947</v>
      </c>
      <c r="S1380">
        <v>3</v>
      </c>
      <c r="T1380" s="7">
        <f t="shared" si="21"/>
        <v>425335429.89999998</v>
      </c>
      <c r="U1380" s="3">
        <f>Table1[[#This Row],[Range_km]]/Table1[[#This Row],[Battery_Capacity_kWh]]</f>
        <v>3.1518817204301075</v>
      </c>
      <c r="V1380" s="4">
        <f>Table1[[#This Row],[Price_USD]]/Table1[[#This Row],[Range_km]]</f>
        <v>229.76908315565032</v>
      </c>
      <c r="W1380" s="1" t="str">
        <f>_xlfn.IFS(Table1[[#This Row],[Price_USD]]&gt;80000,"Luxury", Table1[[#This Row],[Price_USD]]&gt;40000,"Premium",Table1[[#This Row],[Price_USD]]&lt;40000,"Budget")</f>
        <v>Luxury</v>
      </c>
    </row>
    <row r="1381" spans="3:23" x14ac:dyDescent="0.35">
      <c r="C1381">
        <v>1380</v>
      </c>
      <c r="D1381" t="s">
        <v>53</v>
      </c>
      <c r="E1381" t="s">
        <v>127</v>
      </c>
      <c r="F1381">
        <v>2020</v>
      </c>
      <c r="G1381" t="s">
        <v>252</v>
      </c>
      <c r="H1381">
        <v>63.9</v>
      </c>
      <c r="I1381">
        <v>184</v>
      </c>
      <c r="J1381" t="s">
        <v>272</v>
      </c>
      <c r="K1381">
        <v>0.8</v>
      </c>
      <c r="L1381" s="5">
        <v>140714.88</v>
      </c>
      <c r="M1381" t="s">
        <v>301</v>
      </c>
      <c r="N1381" t="s">
        <v>356</v>
      </c>
      <c r="O1381" s="1">
        <v>3</v>
      </c>
      <c r="P1381" s="1" t="str">
        <f>IFERROR(IF(ISNUMBER(Table1[[#This Row],[Safety_Rating2]]), REPT("★", Table1[[#This Row],[Safety_Rating2]]) &amp; REPT("☆", 5-Table1[[#This Row],[Safety_Rating2]]), "Unknown"), "Unknown")</f>
        <v>Unknown</v>
      </c>
      <c r="Q1381" s="2" t="s">
        <v>376</v>
      </c>
      <c r="R1381">
        <v>4508</v>
      </c>
      <c r="S1381">
        <v>4</v>
      </c>
      <c r="T1381" s="7">
        <f t="shared" si="21"/>
        <v>634342679.03999996</v>
      </c>
      <c r="U1381" s="3">
        <f>Table1[[#This Row],[Range_km]]/Table1[[#This Row],[Battery_Capacity_kWh]]</f>
        <v>2.8794992175273868</v>
      </c>
      <c r="V1381" s="4">
        <f>Table1[[#This Row],[Price_USD]]/Table1[[#This Row],[Range_km]]</f>
        <v>764.75478260869568</v>
      </c>
      <c r="W1381" s="1" t="str">
        <f>_xlfn.IFS(Table1[[#This Row],[Price_USD]]&gt;80000,"Luxury", Table1[[#This Row],[Price_USD]]&gt;40000,"Premium",Table1[[#This Row],[Price_USD]]&lt;40000,"Budget")</f>
        <v>Luxury</v>
      </c>
    </row>
    <row r="1382" spans="3:23" x14ac:dyDescent="0.35">
      <c r="C1382">
        <v>1381</v>
      </c>
      <c r="D1382" t="s">
        <v>46</v>
      </c>
      <c r="E1382" t="s">
        <v>194</v>
      </c>
      <c r="F1382">
        <v>2018</v>
      </c>
      <c r="G1382" t="s">
        <v>262</v>
      </c>
      <c r="H1382">
        <v>34.6</v>
      </c>
      <c r="I1382">
        <v>312</v>
      </c>
      <c r="J1382" t="s">
        <v>272</v>
      </c>
      <c r="K1382">
        <v>5.4</v>
      </c>
      <c r="L1382" s="5">
        <v>96302.98</v>
      </c>
      <c r="M1382" t="s">
        <v>328</v>
      </c>
      <c r="N1382" t="s">
        <v>361</v>
      </c>
      <c r="O1382" s="1">
        <v>3</v>
      </c>
      <c r="P1382" s="1" t="str">
        <f>IFERROR(IF(ISNUMBER(Table1[[#This Row],[Safety_Rating2]]), REPT("★", Table1[[#This Row],[Safety_Rating2]]) &amp; REPT("☆", 5-Table1[[#This Row],[Safety_Rating2]]), "Unknown"), "Unknown")</f>
        <v>★★★☆☆</v>
      </c>
      <c r="Q1382" s="1">
        <v>3</v>
      </c>
      <c r="R1382">
        <v>19520</v>
      </c>
      <c r="S1382">
        <v>5</v>
      </c>
      <c r="T1382" s="7">
        <f t="shared" si="21"/>
        <v>1879834169.5999999</v>
      </c>
      <c r="U1382" s="3">
        <f>Table1[[#This Row],[Range_km]]/Table1[[#This Row],[Battery_Capacity_kWh]]</f>
        <v>9.0173410404624281</v>
      </c>
      <c r="V1382" s="4">
        <f>Table1[[#This Row],[Price_USD]]/Table1[[#This Row],[Range_km]]</f>
        <v>308.66339743589742</v>
      </c>
      <c r="W1382" s="1" t="str">
        <f>_xlfn.IFS(Table1[[#This Row],[Price_USD]]&gt;80000,"Luxury", Table1[[#This Row],[Price_USD]]&gt;40000,"Premium",Table1[[#This Row],[Price_USD]]&lt;40000,"Budget")</f>
        <v>Luxury</v>
      </c>
    </row>
    <row r="1383" spans="3:23" x14ac:dyDescent="0.35">
      <c r="C1383">
        <v>1382</v>
      </c>
      <c r="D1383" t="s">
        <v>16</v>
      </c>
      <c r="E1383" t="s">
        <v>69</v>
      </c>
      <c r="F1383">
        <v>2019</v>
      </c>
      <c r="G1383" t="s">
        <v>262</v>
      </c>
      <c r="H1383">
        <v>83.8</v>
      </c>
      <c r="I1383">
        <v>161</v>
      </c>
      <c r="J1383" t="s">
        <v>277</v>
      </c>
      <c r="K1383">
        <v>6.1</v>
      </c>
      <c r="L1383" s="5">
        <v>130500.15</v>
      </c>
      <c r="M1383" t="s">
        <v>319</v>
      </c>
      <c r="N1383" t="s">
        <v>374</v>
      </c>
      <c r="O1383" s="1">
        <v>4</v>
      </c>
      <c r="P1383" s="1" t="str">
        <f>IFERROR(IF(ISNUMBER(Table1[[#This Row],[Safety_Rating2]]), REPT("★", Table1[[#This Row],[Safety_Rating2]]) &amp; REPT("☆", 5-Table1[[#This Row],[Safety_Rating2]]), "Unknown"), "Unknown")</f>
        <v>★★★☆☆</v>
      </c>
      <c r="Q1383" s="1">
        <v>3</v>
      </c>
      <c r="R1383">
        <v>5965</v>
      </c>
      <c r="S1383">
        <v>4</v>
      </c>
      <c r="T1383" s="7">
        <f t="shared" si="21"/>
        <v>778433394.75</v>
      </c>
      <c r="U1383" s="3">
        <f>Table1[[#This Row],[Range_km]]/Table1[[#This Row],[Battery_Capacity_kWh]]</f>
        <v>1.9212410501193318</v>
      </c>
      <c r="V1383" s="4">
        <f>Table1[[#This Row],[Price_USD]]/Table1[[#This Row],[Range_km]]</f>
        <v>810.55993788819876</v>
      </c>
      <c r="W1383" s="1" t="str">
        <f>_xlfn.IFS(Table1[[#This Row],[Price_USD]]&gt;80000,"Luxury", Table1[[#This Row],[Price_USD]]&gt;40000,"Premium",Table1[[#This Row],[Price_USD]]&lt;40000,"Budget")</f>
        <v>Luxury</v>
      </c>
    </row>
    <row r="1384" spans="3:23" x14ac:dyDescent="0.35">
      <c r="C1384">
        <v>1383</v>
      </c>
      <c r="D1384" t="s">
        <v>17</v>
      </c>
      <c r="E1384" t="s">
        <v>70</v>
      </c>
      <c r="F1384">
        <v>2025</v>
      </c>
      <c r="G1384" t="s">
        <v>250</v>
      </c>
      <c r="H1384">
        <v>113.1</v>
      </c>
      <c r="I1384">
        <v>287</v>
      </c>
      <c r="J1384" t="s">
        <v>279</v>
      </c>
      <c r="K1384">
        <v>5.9</v>
      </c>
      <c r="L1384" s="5">
        <v>146433.67000000001</v>
      </c>
      <c r="M1384" t="s">
        <v>319</v>
      </c>
      <c r="N1384" t="s">
        <v>354</v>
      </c>
      <c r="O1384" s="1">
        <v>2</v>
      </c>
      <c r="P1384" s="1" t="str">
        <f>IFERROR(IF(ISNUMBER(Table1[[#This Row],[Safety_Rating2]]), REPT("★", Table1[[#This Row],[Safety_Rating2]]) &amp; REPT("☆", 5-Table1[[#This Row],[Safety_Rating2]]), "Unknown"), "Unknown")</f>
        <v>★★★☆☆</v>
      </c>
      <c r="Q1384" s="1">
        <v>3</v>
      </c>
      <c r="R1384">
        <v>6988</v>
      </c>
      <c r="S1384">
        <v>4</v>
      </c>
      <c r="T1384" s="7">
        <f t="shared" si="21"/>
        <v>1023278485.96</v>
      </c>
      <c r="U1384" s="3">
        <f>Table1[[#This Row],[Range_km]]/Table1[[#This Row],[Battery_Capacity_kWh]]</f>
        <v>2.537577365163572</v>
      </c>
      <c r="V1384" s="4">
        <f>Table1[[#This Row],[Price_USD]]/Table1[[#This Row],[Range_km]]</f>
        <v>510.22184668989553</v>
      </c>
      <c r="W1384" s="1" t="str">
        <f>_xlfn.IFS(Table1[[#This Row],[Price_USD]]&gt;80000,"Luxury", Table1[[#This Row],[Price_USD]]&gt;40000,"Premium",Table1[[#This Row],[Price_USD]]&lt;40000,"Budget")</f>
        <v>Luxury</v>
      </c>
    </row>
    <row r="1385" spans="3:23" x14ac:dyDescent="0.35">
      <c r="C1385">
        <v>1384</v>
      </c>
      <c r="D1385" t="s">
        <v>37</v>
      </c>
      <c r="E1385" t="s">
        <v>185</v>
      </c>
      <c r="F1385">
        <v>2016</v>
      </c>
      <c r="G1385" t="s">
        <v>253</v>
      </c>
      <c r="H1385">
        <v>96.1</v>
      </c>
      <c r="I1385">
        <v>504</v>
      </c>
      <c r="J1385" t="s">
        <v>269</v>
      </c>
      <c r="K1385">
        <v>7.4</v>
      </c>
      <c r="L1385" s="5">
        <v>121610.2</v>
      </c>
      <c r="M1385" t="s">
        <v>301</v>
      </c>
      <c r="N1385" t="s">
        <v>370</v>
      </c>
      <c r="O1385" s="1">
        <v>2</v>
      </c>
      <c r="P1385" s="1" t="str">
        <f>IFERROR(IF(ISNUMBER(Table1[[#This Row],[Safety_Rating2]]), REPT("★", Table1[[#This Row],[Safety_Rating2]]) &amp; REPT("☆", 5-Table1[[#This Row],[Safety_Rating2]]), "Unknown"), "Unknown")</f>
        <v>★★★★☆</v>
      </c>
      <c r="Q1385" s="1">
        <v>4</v>
      </c>
      <c r="R1385">
        <v>14499</v>
      </c>
      <c r="S1385">
        <v>5</v>
      </c>
      <c r="T1385" s="7">
        <f t="shared" si="21"/>
        <v>1763226289.8</v>
      </c>
      <c r="U1385" s="3">
        <f>Table1[[#This Row],[Range_km]]/Table1[[#This Row],[Battery_Capacity_kWh]]</f>
        <v>5.2445369406867846</v>
      </c>
      <c r="V1385" s="4">
        <f>Table1[[#This Row],[Price_USD]]/Table1[[#This Row],[Range_km]]</f>
        <v>241.29007936507935</v>
      </c>
      <c r="W1385" s="1" t="str">
        <f>_xlfn.IFS(Table1[[#This Row],[Price_USD]]&gt;80000,"Luxury", Table1[[#This Row],[Price_USD]]&gt;40000,"Premium",Table1[[#This Row],[Price_USD]]&lt;40000,"Budget")</f>
        <v>Luxury</v>
      </c>
    </row>
    <row r="1386" spans="3:23" x14ac:dyDescent="0.35">
      <c r="C1386">
        <v>1385</v>
      </c>
      <c r="D1386" t="s">
        <v>33</v>
      </c>
      <c r="E1386" t="s">
        <v>192</v>
      </c>
      <c r="F1386">
        <v>2016</v>
      </c>
      <c r="G1386" t="s">
        <v>253</v>
      </c>
      <c r="H1386">
        <v>100.6</v>
      </c>
      <c r="I1386">
        <v>160</v>
      </c>
      <c r="J1386" t="s">
        <v>268</v>
      </c>
      <c r="K1386">
        <v>7.1</v>
      </c>
      <c r="L1386" s="5">
        <v>147905.13</v>
      </c>
      <c r="M1386" t="s">
        <v>310</v>
      </c>
      <c r="N1386" t="s">
        <v>341</v>
      </c>
      <c r="O1386" s="2" t="s">
        <v>376</v>
      </c>
      <c r="P1386" s="1" t="str">
        <f>IFERROR(IF(ISNUMBER(Table1[[#This Row],[Safety_Rating2]]), REPT("★", Table1[[#This Row],[Safety_Rating2]]) &amp; REPT("☆", 5-Table1[[#This Row],[Safety_Rating2]]), "Unknown"), "Unknown")</f>
        <v>★★★★☆</v>
      </c>
      <c r="Q1386" s="1">
        <v>4</v>
      </c>
      <c r="R1386">
        <v>9771</v>
      </c>
      <c r="S1386">
        <v>3</v>
      </c>
      <c r="T1386" s="7">
        <f t="shared" si="21"/>
        <v>1445181025.23</v>
      </c>
      <c r="U1386" s="3">
        <f>Table1[[#This Row],[Range_km]]/Table1[[#This Row],[Battery_Capacity_kWh]]</f>
        <v>1.5904572564612327</v>
      </c>
      <c r="V1386" s="4">
        <f>Table1[[#This Row],[Price_USD]]/Table1[[#This Row],[Range_km]]</f>
        <v>924.40706250000005</v>
      </c>
      <c r="W1386" s="1" t="str">
        <f>_xlfn.IFS(Table1[[#This Row],[Price_USD]]&gt;80000,"Luxury", Table1[[#This Row],[Price_USD]]&gt;40000,"Premium",Table1[[#This Row],[Price_USD]]&lt;40000,"Budget")</f>
        <v>Luxury</v>
      </c>
    </row>
    <row r="1387" spans="3:23" x14ac:dyDescent="0.35">
      <c r="C1387">
        <v>1386</v>
      </c>
      <c r="D1387" t="s">
        <v>18</v>
      </c>
      <c r="E1387" t="s">
        <v>71</v>
      </c>
      <c r="F1387">
        <v>2015</v>
      </c>
      <c r="G1387" t="s">
        <v>262</v>
      </c>
      <c r="H1387">
        <v>140.6</v>
      </c>
      <c r="I1387">
        <v>211</v>
      </c>
      <c r="J1387" t="s">
        <v>277</v>
      </c>
      <c r="K1387">
        <v>4.7</v>
      </c>
      <c r="L1387" s="5">
        <v>147507.01999999999</v>
      </c>
      <c r="M1387" t="s">
        <v>331</v>
      </c>
      <c r="N1387" t="s">
        <v>356</v>
      </c>
      <c r="O1387" s="1">
        <v>1</v>
      </c>
      <c r="P1387" s="1" t="str">
        <f>IFERROR(IF(ISNUMBER(Table1[[#This Row],[Safety_Rating2]]), REPT("★", Table1[[#This Row],[Safety_Rating2]]) &amp; REPT("☆", 5-Table1[[#This Row],[Safety_Rating2]]), "Unknown"), "Unknown")</f>
        <v>★★★★★</v>
      </c>
      <c r="Q1387" s="1">
        <v>5</v>
      </c>
      <c r="R1387">
        <v>3686</v>
      </c>
      <c r="S1387">
        <v>5</v>
      </c>
      <c r="T1387" s="7">
        <f t="shared" si="21"/>
        <v>543710875.71999991</v>
      </c>
      <c r="U1387" s="3">
        <f>Table1[[#This Row],[Range_km]]/Table1[[#This Row],[Battery_Capacity_kWh]]</f>
        <v>1.5007112375533429</v>
      </c>
      <c r="V1387" s="4">
        <f>Table1[[#This Row],[Price_USD]]/Table1[[#This Row],[Range_km]]</f>
        <v>699.08540284360186</v>
      </c>
      <c r="W1387" s="1" t="str">
        <f>_xlfn.IFS(Table1[[#This Row],[Price_USD]]&gt;80000,"Luxury", Table1[[#This Row],[Price_USD]]&gt;40000,"Premium",Table1[[#This Row],[Price_USD]]&lt;40000,"Budget")</f>
        <v>Luxury</v>
      </c>
    </row>
    <row r="1388" spans="3:23" x14ac:dyDescent="0.35">
      <c r="C1388">
        <v>1387</v>
      </c>
      <c r="D1388" t="s">
        <v>31</v>
      </c>
      <c r="E1388" t="s">
        <v>84</v>
      </c>
      <c r="F1388">
        <v>2024</v>
      </c>
      <c r="G1388" t="s">
        <v>260</v>
      </c>
      <c r="H1388">
        <v>57.5</v>
      </c>
      <c r="I1388">
        <v>537</v>
      </c>
      <c r="J1388" t="s">
        <v>273</v>
      </c>
      <c r="K1388">
        <v>6.3</v>
      </c>
      <c r="L1388" s="5">
        <v>56446.879999999997</v>
      </c>
      <c r="M1388" t="s">
        <v>282</v>
      </c>
      <c r="N1388" t="s">
        <v>353</v>
      </c>
      <c r="O1388" s="1">
        <v>5</v>
      </c>
      <c r="P1388" s="1" t="str">
        <f>IFERROR(IF(ISNUMBER(Table1[[#This Row],[Safety_Rating2]]), REPT("★", Table1[[#This Row],[Safety_Rating2]]) &amp; REPT("☆", 5-Table1[[#This Row],[Safety_Rating2]]), "Unknown"), "Unknown")</f>
        <v>★★★☆☆</v>
      </c>
      <c r="Q1388" s="1">
        <v>3</v>
      </c>
      <c r="R1388">
        <v>506</v>
      </c>
      <c r="S1388">
        <v>4</v>
      </c>
      <c r="T1388" s="7">
        <f t="shared" si="21"/>
        <v>28562121.279999997</v>
      </c>
      <c r="U1388" s="3">
        <f>Table1[[#This Row],[Range_km]]/Table1[[#This Row],[Battery_Capacity_kWh]]</f>
        <v>9.339130434782609</v>
      </c>
      <c r="V1388" s="4">
        <f>Table1[[#This Row],[Price_USD]]/Table1[[#This Row],[Range_km]]</f>
        <v>105.11523277467411</v>
      </c>
      <c r="W1388" s="1" t="str">
        <f>_xlfn.IFS(Table1[[#This Row],[Price_USD]]&gt;80000,"Luxury", Table1[[#This Row],[Price_USD]]&gt;40000,"Premium",Table1[[#This Row],[Price_USD]]&lt;40000,"Budget")</f>
        <v>Premium</v>
      </c>
    </row>
    <row r="1389" spans="3:23" x14ac:dyDescent="0.35">
      <c r="C1389">
        <v>1388</v>
      </c>
      <c r="D1389" t="s">
        <v>40</v>
      </c>
      <c r="E1389" t="s">
        <v>181</v>
      </c>
      <c r="F1389">
        <v>2017</v>
      </c>
      <c r="G1389" t="s">
        <v>256</v>
      </c>
      <c r="H1389">
        <v>67.900000000000006</v>
      </c>
      <c r="I1389">
        <v>136</v>
      </c>
      <c r="J1389" t="s">
        <v>269</v>
      </c>
      <c r="K1389">
        <v>6</v>
      </c>
      <c r="L1389" s="5">
        <v>73767.41</v>
      </c>
      <c r="M1389" t="s">
        <v>332</v>
      </c>
      <c r="N1389" t="s">
        <v>339</v>
      </c>
      <c r="O1389" s="1">
        <v>5</v>
      </c>
      <c r="P1389" s="1" t="str">
        <f>IFERROR(IF(ISNUMBER(Table1[[#This Row],[Safety_Rating2]]), REPT("★", Table1[[#This Row],[Safety_Rating2]]) &amp; REPT("☆", 5-Table1[[#This Row],[Safety_Rating2]]), "Unknown"), "Unknown")</f>
        <v>★★★☆☆</v>
      </c>
      <c r="Q1389" s="1">
        <v>3</v>
      </c>
      <c r="R1389">
        <v>7572</v>
      </c>
      <c r="S1389">
        <v>5</v>
      </c>
      <c r="T1389" s="7">
        <f t="shared" si="21"/>
        <v>558566828.51999998</v>
      </c>
      <c r="U1389" s="3">
        <f>Table1[[#This Row],[Range_km]]/Table1[[#This Row],[Battery_Capacity_kWh]]</f>
        <v>2.0029455081001473</v>
      </c>
      <c r="V1389" s="4">
        <f>Table1[[#This Row],[Price_USD]]/Table1[[#This Row],[Range_km]]</f>
        <v>542.40742647058823</v>
      </c>
      <c r="W1389" s="1" t="str">
        <f>_xlfn.IFS(Table1[[#This Row],[Price_USD]]&gt;80000,"Luxury", Table1[[#This Row],[Price_USD]]&gt;40000,"Premium",Table1[[#This Row],[Price_USD]]&lt;40000,"Budget")</f>
        <v>Premium</v>
      </c>
    </row>
    <row r="1390" spans="3:23" x14ac:dyDescent="0.35">
      <c r="C1390">
        <v>1389</v>
      </c>
      <c r="D1390" t="s">
        <v>45</v>
      </c>
      <c r="E1390" t="s">
        <v>120</v>
      </c>
      <c r="F1390">
        <v>2018</v>
      </c>
      <c r="G1390" t="s">
        <v>263</v>
      </c>
      <c r="H1390">
        <v>91.5</v>
      </c>
      <c r="I1390">
        <v>147</v>
      </c>
      <c r="J1390" t="s">
        <v>275</v>
      </c>
      <c r="K1390">
        <v>4.2</v>
      </c>
      <c r="L1390" s="5">
        <v>128422.25</v>
      </c>
      <c r="M1390" t="s">
        <v>291</v>
      </c>
      <c r="N1390" t="s">
        <v>358</v>
      </c>
      <c r="O1390" s="1">
        <v>3</v>
      </c>
      <c r="P1390" s="1" t="str">
        <f>IFERROR(IF(ISNUMBER(Table1[[#This Row],[Safety_Rating2]]), REPT("★", Table1[[#This Row],[Safety_Rating2]]) &amp; REPT("☆", 5-Table1[[#This Row],[Safety_Rating2]]), "Unknown"), "Unknown")</f>
        <v>★★★★☆</v>
      </c>
      <c r="Q1390" s="1">
        <v>4</v>
      </c>
      <c r="R1390">
        <v>16566</v>
      </c>
      <c r="S1390">
        <v>5</v>
      </c>
      <c r="T1390" s="7">
        <f t="shared" si="21"/>
        <v>2127442993.5</v>
      </c>
      <c r="U1390" s="3">
        <f>Table1[[#This Row],[Range_km]]/Table1[[#This Row],[Battery_Capacity_kWh]]</f>
        <v>1.6065573770491803</v>
      </c>
      <c r="V1390" s="4">
        <f>Table1[[#This Row],[Price_USD]]/Table1[[#This Row],[Range_km]]</f>
        <v>873.62074829931976</v>
      </c>
      <c r="W1390" s="1" t="str">
        <f>_xlfn.IFS(Table1[[#This Row],[Price_USD]]&gt;80000,"Luxury", Table1[[#This Row],[Price_USD]]&gt;40000,"Premium",Table1[[#This Row],[Price_USD]]&lt;40000,"Budget")</f>
        <v>Luxury</v>
      </c>
    </row>
    <row r="1391" spans="3:23" x14ac:dyDescent="0.35">
      <c r="C1391">
        <v>1390</v>
      </c>
      <c r="D1391" t="s">
        <v>47</v>
      </c>
      <c r="E1391" t="s">
        <v>174</v>
      </c>
      <c r="F1391">
        <v>2016</v>
      </c>
      <c r="G1391" t="s">
        <v>261</v>
      </c>
      <c r="H1391">
        <v>81.400000000000006</v>
      </c>
      <c r="I1391">
        <v>382</v>
      </c>
      <c r="J1391" t="s">
        <v>270</v>
      </c>
      <c r="K1391">
        <v>4.2</v>
      </c>
      <c r="L1391" s="5">
        <v>121790.2</v>
      </c>
      <c r="M1391" t="s">
        <v>287</v>
      </c>
      <c r="N1391" t="s">
        <v>362</v>
      </c>
      <c r="O1391" s="1">
        <v>0</v>
      </c>
      <c r="P1391" s="1" t="str">
        <f>IFERROR(IF(ISNUMBER(Table1[[#This Row],[Safety_Rating2]]), REPT("★", Table1[[#This Row],[Safety_Rating2]]) &amp; REPT("☆", 5-Table1[[#This Row],[Safety_Rating2]]), "Unknown"), "Unknown")</f>
        <v>★★★★☆</v>
      </c>
      <c r="Q1391" s="1">
        <v>4</v>
      </c>
      <c r="R1391">
        <v>3227</v>
      </c>
      <c r="S1391">
        <v>3</v>
      </c>
      <c r="T1391" s="7">
        <f t="shared" si="21"/>
        <v>393016975.39999998</v>
      </c>
      <c r="U1391" s="3">
        <f>Table1[[#This Row],[Range_km]]/Table1[[#This Row],[Battery_Capacity_kWh]]</f>
        <v>4.6928746928746925</v>
      </c>
      <c r="V1391" s="4">
        <f>Table1[[#This Row],[Price_USD]]/Table1[[#This Row],[Range_km]]</f>
        <v>318.82251308900521</v>
      </c>
      <c r="W1391" s="1" t="str">
        <f>_xlfn.IFS(Table1[[#This Row],[Price_USD]]&gt;80000,"Luxury", Table1[[#This Row],[Price_USD]]&gt;40000,"Premium",Table1[[#This Row],[Price_USD]]&lt;40000,"Budget")</f>
        <v>Luxury</v>
      </c>
    </row>
    <row r="1392" spans="3:23" x14ac:dyDescent="0.35">
      <c r="C1392">
        <v>1391</v>
      </c>
      <c r="D1392" t="s">
        <v>40</v>
      </c>
      <c r="E1392" t="s">
        <v>98</v>
      </c>
      <c r="F1392">
        <v>2024</v>
      </c>
      <c r="G1392" t="s">
        <v>262</v>
      </c>
      <c r="H1392">
        <v>85.9</v>
      </c>
      <c r="I1392">
        <v>274</v>
      </c>
      <c r="J1392" t="s">
        <v>279</v>
      </c>
      <c r="K1392">
        <v>3.5</v>
      </c>
      <c r="L1392" s="5">
        <v>75165.67</v>
      </c>
      <c r="M1392" t="s">
        <v>326</v>
      </c>
      <c r="N1392" t="s">
        <v>350</v>
      </c>
      <c r="O1392" s="1">
        <v>4</v>
      </c>
      <c r="P1392" s="1" t="str">
        <f>IFERROR(IF(ISNUMBER(Table1[[#This Row],[Safety_Rating2]]), REPT("★", Table1[[#This Row],[Safety_Rating2]]) &amp; REPT("☆", 5-Table1[[#This Row],[Safety_Rating2]]), "Unknown"), "Unknown")</f>
        <v>★★★★☆</v>
      </c>
      <c r="Q1392" s="1">
        <v>4</v>
      </c>
      <c r="R1392">
        <v>618</v>
      </c>
      <c r="S1392">
        <v>3</v>
      </c>
      <c r="T1392" s="7">
        <f t="shared" si="21"/>
        <v>46452384.060000002</v>
      </c>
      <c r="U1392" s="3">
        <f>Table1[[#This Row],[Range_km]]/Table1[[#This Row],[Battery_Capacity_kWh]]</f>
        <v>3.189755529685681</v>
      </c>
      <c r="V1392" s="4">
        <f>Table1[[#This Row],[Price_USD]]/Table1[[#This Row],[Range_km]]</f>
        <v>274.32726277372262</v>
      </c>
      <c r="W1392" s="1" t="str">
        <f>_xlfn.IFS(Table1[[#This Row],[Price_USD]]&gt;80000,"Luxury", Table1[[#This Row],[Price_USD]]&gt;40000,"Premium",Table1[[#This Row],[Price_USD]]&lt;40000,"Budget")</f>
        <v>Premium</v>
      </c>
    </row>
    <row r="1393" spans="3:23" x14ac:dyDescent="0.35">
      <c r="C1393">
        <v>1392</v>
      </c>
      <c r="D1393" t="s">
        <v>49</v>
      </c>
      <c r="E1393" t="s">
        <v>114</v>
      </c>
      <c r="F1393">
        <v>2021</v>
      </c>
      <c r="G1393" t="s">
        <v>264</v>
      </c>
      <c r="H1393">
        <v>116</v>
      </c>
      <c r="I1393">
        <v>289</v>
      </c>
      <c r="J1393" t="s">
        <v>278</v>
      </c>
      <c r="K1393">
        <v>5.4</v>
      </c>
      <c r="L1393" s="5">
        <v>85509.119999999995</v>
      </c>
      <c r="M1393" t="s">
        <v>327</v>
      </c>
      <c r="N1393" t="s">
        <v>350</v>
      </c>
      <c r="O1393" s="1">
        <v>3</v>
      </c>
      <c r="P1393" s="1" t="str">
        <f>IFERROR(IF(ISNUMBER(Table1[[#This Row],[Safety_Rating2]]), REPT("★", Table1[[#This Row],[Safety_Rating2]]) &amp; REPT("☆", 5-Table1[[#This Row],[Safety_Rating2]]), "Unknown"), "Unknown")</f>
        <v>★★★☆☆</v>
      </c>
      <c r="Q1393" s="1">
        <v>3</v>
      </c>
      <c r="R1393">
        <v>16385</v>
      </c>
      <c r="S1393">
        <v>4</v>
      </c>
      <c r="T1393" s="7">
        <f t="shared" si="21"/>
        <v>1401066931.1999998</v>
      </c>
      <c r="U1393" s="3">
        <f>Table1[[#This Row],[Range_km]]/Table1[[#This Row],[Battery_Capacity_kWh]]</f>
        <v>2.4913793103448274</v>
      </c>
      <c r="V1393" s="4">
        <f>Table1[[#This Row],[Price_USD]]/Table1[[#This Row],[Range_km]]</f>
        <v>295.87930795847751</v>
      </c>
      <c r="W1393" s="1" t="str">
        <f>_xlfn.IFS(Table1[[#This Row],[Price_USD]]&gt;80000,"Luxury", Table1[[#This Row],[Price_USD]]&gt;40000,"Premium",Table1[[#This Row],[Price_USD]]&lt;40000,"Budget")</f>
        <v>Luxury</v>
      </c>
    </row>
    <row r="1394" spans="3:23" x14ac:dyDescent="0.35">
      <c r="C1394">
        <v>1393</v>
      </c>
      <c r="D1394" t="s">
        <v>26</v>
      </c>
      <c r="E1394" t="s">
        <v>79</v>
      </c>
      <c r="F1394">
        <v>2021</v>
      </c>
      <c r="G1394" t="s">
        <v>264</v>
      </c>
      <c r="H1394">
        <v>54.3</v>
      </c>
      <c r="I1394">
        <v>433</v>
      </c>
      <c r="J1394" t="s">
        <v>271</v>
      </c>
      <c r="K1394">
        <v>6.6</v>
      </c>
      <c r="L1394" s="5">
        <v>106946.08</v>
      </c>
      <c r="M1394" t="s">
        <v>299</v>
      </c>
      <c r="N1394" t="s">
        <v>372</v>
      </c>
      <c r="O1394" s="1">
        <v>0</v>
      </c>
      <c r="P1394" s="1" t="str">
        <f>IFERROR(IF(ISNUMBER(Table1[[#This Row],[Safety_Rating2]]), REPT("★", Table1[[#This Row],[Safety_Rating2]]) &amp; REPT("☆", 5-Table1[[#This Row],[Safety_Rating2]]), "Unknown"), "Unknown")</f>
        <v>★★★★☆</v>
      </c>
      <c r="Q1394" s="1">
        <v>4</v>
      </c>
      <c r="R1394">
        <v>7479</v>
      </c>
      <c r="S1394">
        <v>5</v>
      </c>
      <c r="T1394" s="7">
        <f t="shared" si="21"/>
        <v>799849732.32000005</v>
      </c>
      <c r="U1394" s="3">
        <f>Table1[[#This Row],[Range_km]]/Table1[[#This Row],[Battery_Capacity_kWh]]</f>
        <v>7.9742173112338861</v>
      </c>
      <c r="V1394" s="4">
        <f>Table1[[#This Row],[Price_USD]]/Table1[[#This Row],[Range_km]]</f>
        <v>246.98863741339491</v>
      </c>
      <c r="W1394" s="1" t="str">
        <f>_xlfn.IFS(Table1[[#This Row],[Price_USD]]&gt;80000,"Luxury", Table1[[#This Row],[Price_USD]]&gt;40000,"Premium",Table1[[#This Row],[Price_USD]]&lt;40000,"Budget")</f>
        <v>Luxury</v>
      </c>
    </row>
    <row r="1395" spans="3:23" x14ac:dyDescent="0.35">
      <c r="C1395">
        <v>1394</v>
      </c>
      <c r="D1395" t="s">
        <v>43</v>
      </c>
      <c r="E1395" t="s">
        <v>171</v>
      </c>
      <c r="F1395">
        <v>2022</v>
      </c>
      <c r="G1395" t="s">
        <v>263</v>
      </c>
      <c r="H1395">
        <v>126.8</v>
      </c>
      <c r="I1395">
        <v>530</v>
      </c>
      <c r="J1395" t="s">
        <v>273</v>
      </c>
      <c r="K1395">
        <v>6.3</v>
      </c>
      <c r="L1395" s="5">
        <v>68918.11</v>
      </c>
      <c r="M1395" t="s">
        <v>284</v>
      </c>
      <c r="N1395" t="s">
        <v>346</v>
      </c>
      <c r="O1395" s="1">
        <v>1</v>
      </c>
      <c r="P1395" s="1" t="str">
        <f>IFERROR(IF(ISNUMBER(Table1[[#This Row],[Safety_Rating2]]), REPT("★", Table1[[#This Row],[Safety_Rating2]]) &amp; REPT("☆", 5-Table1[[#This Row],[Safety_Rating2]]), "Unknown"), "Unknown")</f>
        <v>★★★★☆</v>
      </c>
      <c r="Q1395" s="1">
        <v>4</v>
      </c>
      <c r="R1395">
        <v>17304</v>
      </c>
      <c r="S1395">
        <v>4</v>
      </c>
      <c r="T1395" s="7">
        <f t="shared" si="21"/>
        <v>1192558975.4400001</v>
      </c>
      <c r="U1395" s="3">
        <f>Table1[[#This Row],[Range_km]]/Table1[[#This Row],[Battery_Capacity_kWh]]</f>
        <v>4.1798107255520502</v>
      </c>
      <c r="V1395" s="4">
        <f>Table1[[#This Row],[Price_USD]]/Table1[[#This Row],[Range_km]]</f>
        <v>130.03416981132077</v>
      </c>
      <c r="W1395" s="1" t="str">
        <f>_xlfn.IFS(Table1[[#This Row],[Price_USD]]&gt;80000,"Luxury", Table1[[#This Row],[Price_USD]]&gt;40000,"Premium",Table1[[#This Row],[Price_USD]]&lt;40000,"Budget")</f>
        <v>Premium</v>
      </c>
    </row>
    <row r="1396" spans="3:23" x14ac:dyDescent="0.35">
      <c r="C1396">
        <v>1395</v>
      </c>
      <c r="D1396" t="s">
        <v>44</v>
      </c>
      <c r="E1396" t="s">
        <v>211</v>
      </c>
      <c r="F1396">
        <v>2017</v>
      </c>
      <c r="G1396" t="s">
        <v>254</v>
      </c>
      <c r="H1396">
        <v>87.1</v>
      </c>
      <c r="I1396">
        <v>253</v>
      </c>
      <c r="J1396" t="s">
        <v>267</v>
      </c>
      <c r="K1396">
        <v>5.7</v>
      </c>
      <c r="L1396" s="5">
        <v>81433.289999999994</v>
      </c>
      <c r="M1396" t="s">
        <v>304</v>
      </c>
      <c r="N1396" t="s">
        <v>354</v>
      </c>
      <c r="O1396" s="1">
        <v>3</v>
      </c>
      <c r="P1396" s="1" t="str">
        <f>IFERROR(IF(ISNUMBER(Table1[[#This Row],[Safety_Rating2]]), REPT("★", Table1[[#This Row],[Safety_Rating2]]) &amp; REPT("☆", 5-Table1[[#This Row],[Safety_Rating2]]), "Unknown"), "Unknown")</f>
        <v>★★★☆☆</v>
      </c>
      <c r="Q1396" s="1">
        <v>3</v>
      </c>
      <c r="R1396">
        <v>6767</v>
      </c>
      <c r="S1396">
        <v>4</v>
      </c>
      <c r="T1396" s="7">
        <f t="shared" si="21"/>
        <v>551059073.42999995</v>
      </c>
      <c r="U1396" s="3">
        <f>Table1[[#This Row],[Range_km]]/Table1[[#This Row],[Battery_Capacity_kWh]]</f>
        <v>2.9047072330654422</v>
      </c>
      <c r="V1396" s="4">
        <f>Table1[[#This Row],[Price_USD]]/Table1[[#This Row],[Range_km]]</f>
        <v>321.87071146245057</v>
      </c>
      <c r="W1396" s="1" t="str">
        <f>_xlfn.IFS(Table1[[#This Row],[Price_USD]]&gt;80000,"Luxury", Table1[[#This Row],[Price_USD]]&gt;40000,"Premium",Table1[[#This Row],[Price_USD]]&lt;40000,"Budget")</f>
        <v>Luxury</v>
      </c>
    </row>
    <row r="1397" spans="3:23" x14ac:dyDescent="0.35">
      <c r="C1397">
        <v>1396</v>
      </c>
      <c r="D1397" t="s">
        <v>53</v>
      </c>
      <c r="E1397" t="s">
        <v>122</v>
      </c>
      <c r="F1397">
        <v>2023</v>
      </c>
      <c r="G1397" t="s">
        <v>255</v>
      </c>
      <c r="H1397">
        <v>72.099999999999994</v>
      </c>
      <c r="I1397">
        <v>313</v>
      </c>
      <c r="J1397" t="s">
        <v>265</v>
      </c>
      <c r="K1397">
        <v>4.5999999999999996</v>
      </c>
      <c r="L1397" s="5">
        <v>45045.64</v>
      </c>
      <c r="M1397" t="s">
        <v>320</v>
      </c>
      <c r="N1397" t="s">
        <v>369</v>
      </c>
      <c r="O1397" s="1">
        <v>3</v>
      </c>
      <c r="P1397" s="1" t="str">
        <f>IFERROR(IF(ISNUMBER(Table1[[#This Row],[Safety_Rating2]]), REPT("★", Table1[[#This Row],[Safety_Rating2]]) &amp; REPT("☆", 5-Table1[[#This Row],[Safety_Rating2]]), "Unknown"), "Unknown")</f>
        <v>★★★★★</v>
      </c>
      <c r="Q1397" s="1">
        <v>5</v>
      </c>
      <c r="R1397">
        <v>989</v>
      </c>
      <c r="S1397">
        <v>4</v>
      </c>
      <c r="T1397" s="7">
        <f t="shared" si="21"/>
        <v>44550137.960000001</v>
      </c>
      <c r="U1397" s="3">
        <f>Table1[[#This Row],[Range_km]]/Table1[[#This Row],[Battery_Capacity_kWh]]</f>
        <v>4.3411927877947303</v>
      </c>
      <c r="V1397" s="4">
        <f>Table1[[#This Row],[Price_USD]]/Table1[[#This Row],[Range_km]]</f>
        <v>143.91578274760383</v>
      </c>
      <c r="W1397" s="1" t="str">
        <f>_xlfn.IFS(Table1[[#This Row],[Price_USD]]&gt;80000,"Luxury", Table1[[#This Row],[Price_USD]]&gt;40000,"Premium",Table1[[#This Row],[Price_USD]]&lt;40000,"Budget")</f>
        <v>Premium</v>
      </c>
    </row>
    <row r="1398" spans="3:23" x14ac:dyDescent="0.35">
      <c r="C1398">
        <v>1397</v>
      </c>
      <c r="D1398" t="s">
        <v>56</v>
      </c>
      <c r="E1398" t="s">
        <v>131</v>
      </c>
      <c r="F1398">
        <v>2021</v>
      </c>
      <c r="G1398" t="s">
        <v>259</v>
      </c>
      <c r="H1398">
        <v>108.3</v>
      </c>
      <c r="I1398">
        <v>190</v>
      </c>
      <c r="J1398" t="s">
        <v>267</v>
      </c>
      <c r="K1398">
        <v>8.5</v>
      </c>
      <c r="L1398" s="5">
        <v>123620.65</v>
      </c>
      <c r="M1398" t="s">
        <v>311</v>
      </c>
      <c r="N1398" t="s">
        <v>345</v>
      </c>
      <c r="O1398" s="1">
        <v>2</v>
      </c>
      <c r="P1398" s="1" t="str">
        <f>IFERROR(IF(ISNUMBER(Table1[[#This Row],[Safety_Rating2]]), REPT("★", Table1[[#This Row],[Safety_Rating2]]) &amp; REPT("☆", 5-Table1[[#This Row],[Safety_Rating2]]), "Unknown"), "Unknown")</f>
        <v>★★★★★</v>
      </c>
      <c r="Q1398" s="1">
        <v>5</v>
      </c>
      <c r="R1398">
        <v>4744</v>
      </c>
      <c r="S1398">
        <v>4</v>
      </c>
      <c r="T1398" s="7">
        <f t="shared" si="21"/>
        <v>586456363.60000002</v>
      </c>
      <c r="U1398" s="3">
        <f>Table1[[#This Row],[Range_km]]/Table1[[#This Row],[Battery_Capacity_kWh]]</f>
        <v>1.7543859649122808</v>
      </c>
      <c r="V1398" s="4">
        <f>Table1[[#This Row],[Price_USD]]/Table1[[#This Row],[Range_km]]</f>
        <v>650.63499999999999</v>
      </c>
      <c r="W1398" s="1" t="str">
        <f>_xlfn.IFS(Table1[[#This Row],[Price_USD]]&gt;80000,"Luxury", Table1[[#This Row],[Price_USD]]&gt;40000,"Premium",Table1[[#This Row],[Price_USD]]&lt;40000,"Budget")</f>
        <v>Luxury</v>
      </c>
    </row>
    <row r="1399" spans="3:23" x14ac:dyDescent="0.35">
      <c r="C1399">
        <v>1398</v>
      </c>
      <c r="D1399" t="s">
        <v>36</v>
      </c>
      <c r="E1399" t="s">
        <v>147</v>
      </c>
      <c r="F1399">
        <v>2021</v>
      </c>
      <c r="G1399" t="s">
        <v>250</v>
      </c>
      <c r="H1399">
        <v>30.9</v>
      </c>
      <c r="I1399">
        <v>563</v>
      </c>
      <c r="J1399" t="s">
        <v>270</v>
      </c>
      <c r="K1399">
        <v>7.4</v>
      </c>
      <c r="L1399" s="5">
        <v>83924.64</v>
      </c>
      <c r="M1399" t="s">
        <v>316</v>
      </c>
      <c r="N1399" t="s">
        <v>354</v>
      </c>
      <c r="O1399" s="1">
        <v>5</v>
      </c>
      <c r="P1399" s="1" t="str">
        <f>IFERROR(IF(ISNUMBER(Table1[[#This Row],[Safety_Rating2]]), REPT("★", Table1[[#This Row],[Safety_Rating2]]) &amp; REPT("☆", 5-Table1[[#This Row],[Safety_Rating2]]), "Unknown"), "Unknown")</f>
        <v>★★★★☆</v>
      </c>
      <c r="Q1399" s="1">
        <v>4</v>
      </c>
      <c r="R1399">
        <v>1893</v>
      </c>
      <c r="S1399">
        <v>5</v>
      </c>
      <c r="T1399" s="7">
        <f t="shared" si="21"/>
        <v>158869343.52000001</v>
      </c>
      <c r="U1399" s="3">
        <f>Table1[[#This Row],[Range_km]]/Table1[[#This Row],[Battery_Capacity_kWh]]</f>
        <v>18.220064724919094</v>
      </c>
      <c r="V1399" s="4">
        <f>Table1[[#This Row],[Price_USD]]/Table1[[#This Row],[Range_km]]</f>
        <v>149.06685612788633</v>
      </c>
      <c r="W1399" s="1" t="str">
        <f>_xlfn.IFS(Table1[[#This Row],[Price_USD]]&gt;80000,"Luxury", Table1[[#This Row],[Price_USD]]&gt;40000,"Premium",Table1[[#This Row],[Price_USD]]&lt;40000,"Budget")</f>
        <v>Luxury</v>
      </c>
    </row>
    <row r="1400" spans="3:23" x14ac:dyDescent="0.35">
      <c r="C1400">
        <v>1399</v>
      </c>
      <c r="D1400" t="s">
        <v>48</v>
      </c>
      <c r="E1400" t="s">
        <v>207</v>
      </c>
      <c r="F1400">
        <v>2024</v>
      </c>
      <c r="G1400" t="s">
        <v>255</v>
      </c>
      <c r="H1400">
        <v>80.2</v>
      </c>
      <c r="I1400">
        <v>463</v>
      </c>
      <c r="J1400" t="s">
        <v>270</v>
      </c>
      <c r="K1400">
        <v>4.5</v>
      </c>
      <c r="L1400" s="5">
        <v>49054.23</v>
      </c>
      <c r="M1400" t="s">
        <v>294</v>
      </c>
      <c r="N1400" t="s">
        <v>348</v>
      </c>
      <c r="O1400" s="1">
        <v>0</v>
      </c>
      <c r="P1400" s="1" t="str">
        <f>IFERROR(IF(ISNUMBER(Table1[[#This Row],[Safety_Rating2]]), REPT("★", Table1[[#This Row],[Safety_Rating2]]) &amp; REPT("☆", 5-Table1[[#This Row],[Safety_Rating2]]), "Unknown"), "Unknown")</f>
        <v>★★★★☆</v>
      </c>
      <c r="Q1400" s="1">
        <v>4</v>
      </c>
      <c r="R1400">
        <v>4822</v>
      </c>
      <c r="S1400">
        <v>3</v>
      </c>
      <c r="T1400" s="7">
        <f t="shared" si="21"/>
        <v>236539497.06</v>
      </c>
      <c r="U1400" s="3">
        <f>Table1[[#This Row],[Range_km]]/Table1[[#This Row],[Battery_Capacity_kWh]]</f>
        <v>5.7730673316708225</v>
      </c>
      <c r="V1400" s="4">
        <f>Table1[[#This Row],[Price_USD]]/Table1[[#This Row],[Range_km]]</f>
        <v>105.94866090712743</v>
      </c>
      <c r="W1400" s="1" t="str">
        <f>_xlfn.IFS(Table1[[#This Row],[Price_USD]]&gt;80000,"Luxury", Table1[[#This Row],[Price_USD]]&gt;40000,"Premium",Table1[[#This Row],[Price_USD]]&lt;40000,"Budget")</f>
        <v>Premium</v>
      </c>
    </row>
    <row r="1401" spans="3:23" x14ac:dyDescent="0.35">
      <c r="C1401">
        <v>1400</v>
      </c>
      <c r="D1401" t="s">
        <v>48</v>
      </c>
      <c r="E1401" t="s">
        <v>154</v>
      </c>
      <c r="F1401">
        <v>2021</v>
      </c>
      <c r="G1401" t="s">
        <v>250</v>
      </c>
      <c r="H1401">
        <v>128.80000000000001</v>
      </c>
      <c r="I1401">
        <v>333</v>
      </c>
      <c r="J1401" t="s">
        <v>277</v>
      </c>
      <c r="K1401">
        <v>2.6</v>
      </c>
      <c r="L1401" s="5">
        <v>114739.99</v>
      </c>
      <c r="M1401" t="s">
        <v>325</v>
      </c>
      <c r="N1401" t="s">
        <v>341</v>
      </c>
      <c r="O1401" s="1">
        <v>0</v>
      </c>
      <c r="P1401" s="1" t="str">
        <f>IFERROR(IF(ISNUMBER(Table1[[#This Row],[Safety_Rating2]]), REPT("★", Table1[[#This Row],[Safety_Rating2]]) &amp; REPT("☆", 5-Table1[[#This Row],[Safety_Rating2]]), "Unknown"), "Unknown")</f>
        <v>★★★★☆</v>
      </c>
      <c r="Q1401" s="1">
        <v>4</v>
      </c>
      <c r="R1401">
        <v>16059</v>
      </c>
      <c r="S1401">
        <v>4</v>
      </c>
      <c r="T1401" s="7">
        <f t="shared" si="21"/>
        <v>1842609499.4100001</v>
      </c>
      <c r="U1401" s="3">
        <f>Table1[[#This Row],[Range_km]]/Table1[[#This Row],[Battery_Capacity_kWh]]</f>
        <v>2.5854037267080745</v>
      </c>
      <c r="V1401" s="4">
        <f>Table1[[#This Row],[Price_USD]]/Table1[[#This Row],[Range_km]]</f>
        <v>344.56453453453457</v>
      </c>
      <c r="W1401" s="1" t="str">
        <f>_xlfn.IFS(Table1[[#This Row],[Price_USD]]&gt;80000,"Luxury", Table1[[#This Row],[Price_USD]]&gt;40000,"Premium",Table1[[#This Row],[Price_USD]]&lt;40000,"Budget")</f>
        <v>Luxury</v>
      </c>
    </row>
    <row r="1402" spans="3:23" x14ac:dyDescent="0.35">
      <c r="C1402">
        <v>1401</v>
      </c>
      <c r="D1402" t="s">
        <v>46</v>
      </c>
      <c r="E1402" t="s">
        <v>194</v>
      </c>
      <c r="F1402">
        <v>2022</v>
      </c>
      <c r="G1402" t="s">
        <v>256</v>
      </c>
      <c r="H1402">
        <v>75</v>
      </c>
      <c r="I1402">
        <v>129</v>
      </c>
      <c r="J1402" t="s">
        <v>273</v>
      </c>
      <c r="K1402">
        <v>2.2999999999999998</v>
      </c>
      <c r="L1402" s="5">
        <v>135964.91</v>
      </c>
      <c r="M1402" t="s">
        <v>310</v>
      </c>
      <c r="N1402" t="s">
        <v>361</v>
      </c>
      <c r="O1402" s="1">
        <v>4</v>
      </c>
      <c r="P1402" s="1" t="str">
        <f>IFERROR(IF(ISNUMBER(Table1[[#This Row],[Safety_Rating2]]), REPT("★", Table1[[#This Row],[Safety_Rating2]]) &amp; REPT("☆", 5-Table1[[#This Row],[Safety_Rating2]]), "Unknown"), "Unknown")</f>
        <v>★★★☆☆</v>
      </c>
      <c r="Q1402" s="1">
        <v>3</v>
      </c>
      <c r="R1402">
        <v>12281</v>
      </c>
      <c r="S1402">
        <v>3</v>
      </c>
      <c r="T1402" s="7">
        <f t="shared" si="21"/>
        <v>1669785059.71</v>
      </c>
      <c r="U1402" s="3">
        <f>Table1[[#This Row],[Range_km]]/Table1[[#This Row],[Battery_Capacity_kWh]]</f>
        <v>1.72</v>
      </c>
      <c r="V1402" s="4">
        <f>Table1[[#This Row],[Price_USD]]/Table1[[#This Row],[Range_km]]</f>
        <v>1053.9915503875968</v>
      </c>
      <c r="W1402" s="1" t="str">
        <f>_xlfn.IFS(Table1[[#This Row],[Price_USD]]&gt;80000,"Luxury", Table1[[#This Row],[Price_USD]]&gt;40000,"Premium",Table1[[#This Row],[Price_USD]]&lt;40000,"Budget")</f>
        <v>Luxury</v>
      </c>
    </row>
    <row r="1403" spans="3:23" x14ac:dyDescent="0.35">
      <c r="C1403">
        <v>1402</v>
      </c>
      <c r="D1403" t="s">
        <v>51</v>
      </c>
      <c r="E1403" t="s">
        <v>210</v>
      </c>
      <c r="F1403">
        <v>2024</v>
      </c>
      <c r="G1403" t="s">
        <v>258</v>
      </c>
      <c r="H1403">
        <v>47</v>
      </c>
      <c r="I1403">
        <v>538</v>
      </c>
      <c r="J1403" t="s">
        <v>276</v>
      </c>
      <c r="K1403">
        <v>2.7</v>
      </c>
      <c r="L1403" s="5">
        <v>137818.65</v>
      </c>
      <c r="M1403" t="s">
        <v>333</v>
      </c>
      <c r="N1403" t="s">
        <v>367</v>
      </c>
      <c r="O1403" s="1">
        <v>4</v>
      </c>
      <c r="P1403" s="1" t="str">
        <f>IFERROR(IF(ISNUMBER(Table1[[#This Row],[Safety_Rating2]]), REPT("★", Table1[[#This Row],[Safety_Rating2]]) &amp; REPT("☆", 5-Table1[[#This Row],[Safety_Rating2]]), "Unknown"), "Unknown")</f>
        <v>Unknown</v>
      </c>
      <c r="Q1403" s="2" t="s">
        <v>376</v>
      </c>
      <c r="R1403">
        <v>8720</v>
      </c>
      <c r="S1403">
        <v>3</v>
      </c>
      <c r="T1403" s="7">
        <f t="shared" si="21"/>
        <v>1201778628</v>
      </c>
      <c r="U1403" s="3">
        <f>Table1[[#This Row],[Range_km]]/Table1[[#This Row],[Battery_Capacity_kWh]]</f>
        <v>11.446808510638299</v>
      </c>
      <c r="V1403" s="4">
        <f>Table1[[#This Row],[Price_USD]]/Table1[[#This Row],[Range_km]]</f>
        <v>256.1684944237918</v>
      </c>
      <c r="W1403" s="1" t="str">
        <f>_xlfn.IFS(Table1[[#This Row],[Price_USD]]&gt;80000,"Luxury", Table1[[#This Row],[Price_USD]]&gt;40000,"Premium",Table1[[#This Row],[Price_USD]]&lt;40000,"Budget")</f>
        <v>Luxury</v>
      </c>
    </row>
    <row r="1404" spans="3:23" x14ac:dyDescent="0.35">
      <c r="C1404">
        <v>1403</v>
      </c>
      <c r="D1404" t="s">
        <v>33</v>
      </c>
      <c r="E1404" t="s">
        <v>192</v>
      </c>
      <c r="F1404">
        <v>2019</v>
      </c>
      <c r="G1404" t="s">
        <v>262</v>
      </c>
      <c r="H1404">
        <v>127.7</v>
      </c>
      <c r="I1404">
        <v>131</v>
      </c>
      <c r="J1404" t="s">
        <v>274</v>
      </c>
      <c r="K1404">
        <v>6.8</v>
      </c>
      <c r="L1404" s="5">
        <v>134202.18</v>
      </c>
      <c r="M1404" t="s">
        <v>312</v>
      </c>
      <c r="N1404" t="s">
        <v>340</v>
      </c>
      <c r="O1404" s="1">
        <v>0</v>
      </c>
      <c r="P1404" s="1" t="str">
        <f>IFERROR(IF(ISNUMBER(Table1[[#This Row],[Safety_Rating2]]), REPT("★", Table1[[#This Row],[Safety_Rating2]]) &amp; REPT("☆", 5-Table1[[#This Row],[Safety_Rating2]]), "Unknown"), "Unknown")</f>
        <v>★★★☆☆</v>
      </c>
      <c r="Q1404" s="1">
        <v>3</v>
      </c>
      <c r="R1404">
        <v>13109</v>
      </c>
      <c r="S1404">
        <v>3</v>
      </c>
      <c r="T1404" s="7">
        <f t="shared" si="21"/>
        <v>1759256377.6199999</v>
      </c>
      <c r="U1404" s="3">
        <f>Table1[[#This Row],[Range_km]]/Table1[[#This Row],[Battery_Capacity_kWh]]</f>
        <v>1.0258418167580265</v>
      </c>
      <c r="V1404" s="4">
        <f>Table1[[#This Row],[Price_USD]]/Table1[[#This Row],[Range_km]]</f>
        <v>1024.4441221374045</v>
      </c>
      <c r="W1404" s="1" t="str">
        <f>_xlfn.IFS(Table1[[#This Row],[Price_USD]]&gt;80000,"Luxury", Table1[[#This Row],[Price_USD]]&gt;40000,"Premium",Table1[[#This Row],[Price_USD]]&lt;40000,"Budget")</f>
        <v>Luxury</v>
      </c>
    </row>
    <row r="1405" spans="3:23" x14ac:dyDescent="0.35">
      <c r="C1405">
        <v>1404</v>
      </c>
      <c r="D1405" t="s">
        <v>34</v>
      </c>
      <c r="E1405" t="s">
        <v>190</v>
      </c>
      <c r="F1405">
        <v>2020</v>
      </c>
      <c r="G1405" t="s">
        <v>257</v>
      </c>
      <c r="H1405">
        <v>21.4</v>
      </c>
      <c r="I1405">
        <v>116</v>
      </c>
      <c r="J1405" t="s">
        <v>273</v>
      </c>
      <c r="K1405">
        <v>7.2</v>
      </c>
      <c r="L1405" s="5">
        <v>55041.43</v>
      </c>
      <c r="M1405" t="s">
        <v>293</v>
      </c>
      <c r="N1405" t="s">
        <v>340</v>
      </c>
      <c r="O1405" s="1">
        <v>2</v>
      </c>
      <c r="P1405" s="1" t="str">
        <f>IFERROR(IF(ISNUMBER(Table1[[#This Row],[Safety_Rating2]]), REPT("★", Table1[[#This Row],[Safety_Rating2]]) &amp; REPT("☆", 5-Table1[[#This Row],[Safety_Rating2]]), "Unknown"), "Unknown")</f>
        <v>★★★☆☆</v>
      </c>
      <c r="Q1405" s="1">
        <v>3</v>
      </c>
      <c r="R1405">
        <v>14436</v>
      </c>
      <c r="S1405">
        <v>3</v>
      </c>
      <c r="T1405" s="7">
        <f t="shared" si="21"/>
        <v>794578083.48000002</v>
      </c>
      <c r="U1405" s="3">
        <f>Table1[[#This Row],[Range_km]]/Table1[[#This Row],[Battery_Capacity_kWh]]</f>
        <v>5.4205607476635516</v>
      </c>
      <c r="V1405" s="4">
        <f>Table1[[#This Row],[Price_USD]]/Table1[[#This Row],[Range_km]]</f>
        <v>474.49508620689653</v>
      </c>
      <c r="W1405" s="1" t="str">
        <f>_xlfn.IFS(Table1[[#This Row],[Price_USD]]&gt;80000,"Luxury", Table1[[#This Row],[Price_USD]]&gt;40000,"Premium",Table1[[#This Row],[Price_USD]]&lt;40000,"Budget")</f>
        <v>Premium</v>
      </c>
    </row>
    <row r="1406" spans="3:23" x14ac:dyDescent="0.35">
      <c r="C1406">
        <v>1405</v>
      </c>
      <c r="D1406" t="s">
        <v>65</v>
      </c>
      <c r="E1406" t="s">
        <v>176</v>
      </c>
      <c r="F1406">
        <v>2022</v>
      </c>
      <c r="G1406" t="s">
        <v>253</v>
      </c>
      <c r="H1406">
        <v>147.30000000000001</v>
      </c>
      <c r="I1406">
        <v>568</v>
      </c>
      <c r="J1406" t="s">
        <v>275</v>
      </c>
      <c r="K1406">
        <v>6.7</v>
      </c>
      <c r="L1406" s="5">
        <v>144948.32999999999</v>
      </c>
      <c r="M1406" t="s">
        <v>319</v>
      </c>
      <c r="N1406" t="s">
        <v>365</v>
      </c>
      <c r="O1406" s="1">
        <v>2</v>
      </c>
      <c r="P1406" s="1" t="str">
        <f>IFERROR(IF(ISNUMBER(Table1[[#This Row],[Safety_Rating2]]), REPT("★", Table1[[#This Row],[Safety_Rating2]]) &amp; REPT("☆", 5-Table1[[#This Row],[Safety_Rating2]]), "Unknown"), "Unknown")</f>
        <v>★★★★☆</v>
      </c>
      <c r="Q1406" s="1">
        <v>4</v>
      </c>
      <c r="R1406">
        <v>18023</v>
      </c>
      <c r="S1406">
        <v>4</v>
      </c>
      <c r="T1406" s="7">
        <f t="shared" si="21"/>
        <v>2612403751.5899997</v>
      </c>
      <c r="U1406" s="3">
        <f>Table1[[#This Row],[Range_km]]/Table1[[#This Row],[Battery_Capacity_kWh]]</f>
        <v>3.8560760353021042</v>
      </c>
      <c r="V1406" s="4">
        <f>Table1[[#This Row],[Price_USD]]/Table1[[#This Row],[Range_km]]</f>
        <v>255.19072183098589</v>
      </c>
      <c r="W1406" s="1" t="str">
        <f>_xlfn.IFS(Table1[[#This Row],[Price_USD]]&gt;80000,"Luxury", Table1[[#This Row],[Price_USD]]&gt;40000,"Premium",Table1[[#This Row],[Price_USD]]&lt;40000,"Budget")</f>
        <v>Luxury</v>
      </c>
    </row>
    <row r="1407" spans="3:23" x14ac:dyDescent="0.35">
      <c r="C1407">
        <v>1406</v>
      </c>
      <c r="D1407" t="s">
        <v>51</v>
      </c>
      <c r="E1407" t="s">
        <v>135</v>
      </c>
      <c r="F1407">
        <v>2024</v>
      </c>
      <c r="G1407" t="s">
        <v>252</v>
      </c>
      <c r="H1407">
        <v>36.5</v>
      </c>
      <c r="I1407">
        <v>458</v>
      </c>
      <c r="J1407" t="s">
        <v>276</v>
      </c>
      <c r="K1407">
        <v>11.9</v>
      </c>
      <c r="L1407" s="5">
        <v>89190.75</v>
      </c>
      <c r="M1407" t="s">
        <v>281</v>
      </c>
      <c r="N1407" t="s">
        <v>336</v>
      </c>
      <c r="O1407" s="1">
        <v>4</v>
      </c>
      <c r="P1407" s="1" t="str">
        <f>IFERROR(IF(ISNUMBER(Table1[[#This Row],[Safety_Rating2]]), REPT("★", Table1[[#This Row],[Safety_Rating2]]) &amp; REPT("☆", 5-Table1[[#This Row],[Safety_Rating2]]), "Unknown"), "Unknown")</f>
        <v>★★★★☆</v>
      </c>
      <c r="Q1407" s="1">
        <v>4</v>
      </c>
      <c r="R1407">
        <v>1564</v>
      </c>
      <c r="S1407">
        <v>4</v>
      </c>
      <c r="T1407" s="7">
        <f t="shared" si="21"/>
        <v>139494333</v>
      </c>
      <c r="U1407" s="3">
        <f>Table1[[#This Row],[Range_km]]/Table1[[#This Row],[Battery_Capacity_kWh]]</f>
        <v>12.547945205479452</v>
      </c>
      <c r="V1407" s="4">
        <f>Table1[[#This Row],[Price_USD]]/Table1[[#This Row],[Range_km]]</f>
        <v>194.73962882096069</v>
      </c>
      <c r="W1407" s="1" t="str">
        <f>_xlfn.IFS(Table1[[#This Row],[Price_USD]]&gt;80000,"Luxury", Table1[[#This Row],[Price_USD]]&gt;40000,"Premium",Table1[[#This Row],[Price_USD]]&lt;40000,"Budget")</f>
        <v>Luxury</v>
      </c>
    </row>
    <row r="1408" spans="3:23" x14ac:dyDescent="0.35">
      <c r="C1408">
        <v>1407</v>
      </c>
      <c r="D1408" t="s">
        <v>54</v>
      </c>
      <c r="E1408" t="s">
        <v>129</v>
      </c>
      <c r="F1408">
        <v>2021</v>
      </c>
      <c r="G1408" t="s">
        <v>258</v>
      </c>
      <c r="H1408">
        <v>36.299999999999997</v>
      </c>
      <c r="I1408">
        <v>320</v>
      </c>
      <c r="J1408" t="s">
        <v>274</v>
      </c>
      <c r="K1408">
        <v>5.7</v>
      </c>
      <c r="L1408" s="5">
        <v>107505.8</v>
      </c>
      <c r="M1408" t="s">
        <v>331</v>
      </c>
      <c r="N1408" t="s">
        <v>337</v>
      </c>
      <c r="O1408" s="1">
        <v>1</v>
      </c>
      <c r="P1408" s="1" t="str">
        <f>IFERROR(IF(ISNUMBER(Table1[[#This Row],[Safety_Rating2]]), REPT("★", Table1[[#This Row],[Safety_Rating2]]) &amp; REPT("☆", 5-Table1[[#This Row],[Safety_Rating2]]), "Unknown"), "Unknown")</f>
        <v>★★★☆☆</v>
      </c>
      <c r="Q1408" s="1">
        <v>3</v>
      </c>
      <c r="R1408">
        <v>19271</v>
      </c>
      <c r="S1408">
        <v>4</v>
      </c>
      <c r="T1408" s="7">
        <f t="shared" si="21"/>
        <v>2071744271.8</v>
      </c>
      <c r="U1408" s="3">
        <f>Table1[[#This Row],[Range_km]]/Table1[[#This Row],[Battery_Capacity_kWh]]</f>
        <v>8.8154269972451793</v>
      </c>
      <c r="V1408" s="4">
        <f>Table1[[#This Row],[Price_USD]]/Table1[[#This Row],[Range_km]]</f>
        <v>335.955625</v>
      </c>
      <c r="W1408" s="1" t="str">
        <f>_xlfn.IFS(Table1[[#This Row],[Price_USD]]&gt;80000,"Luxury", Table1[[#This Row],[Price_USD]]&gt;40000,"Premium",Table1[[#This Row],[Price_USD]]&lt;40000,"Budget")</f>
        <v>Luxury</v>
      </c>
    </row>
    <row r="1409" spans="3:23" x14ac:dyDescent="0.35">
      <c r="C1409">
        <v>1408</v>
      </c>
      <c r="D1409" t="s">
        <v>50</v>
      </c>
      <c r="E1409" t="s">
        <v>225</v>
      </c>
      <c r="F1409">
        <v>2025</v>
      </c>
      <c r="G1409" t="s">
        <v>259</v>
      </c>
      <c r="H1409">
        <v>68.599999999999994</v>
      </c>
      <c r="I1409">
        <v>331</v>
      </c>
      <c r="J1409" t="s">
        <v>275</v>
      </c>
      <c r="K1409">
        <v>6.3</v>
      </c>
      <c r="L1409" s="5">
        <v>95535.79</v>
      </c>
      <c r="M1409" t="s">
        <v>303</v>
      </c>
      <c r="N1409" t="s">
        <v>354</v>
      </c>
      <c r="O1409" s="1">
        <v>3</v>
      </c>
      <c r="P1409" s="1" t="str">
        <f>IFERROR(IF(ISNUMBER(Table1[[#This Row],[Safety_Rating2]]), REPT("★", Table1[[#This Row],[Safety_Rating2]]) &amp; REPT("☆", 5-Table1[[#This Row],[Safety_Rating2]]), "Unknown"), "Unknown")</f>
        <v>★★★☆☆</v>
      </c>
      <c r="Q1409" s="1">
        <v>3</v>
      </c>
      <c r="R1409">
        <v>5558</v>
      </c>
      <c r="S1409">
        <v>3</v>
      </c>
      <c r="T1409" s="7">
        <f t="shared" si="21"/>
        <v>530987920.81999999</v>
      </c>
      <c r="U1409" s="3">
        <f>Table1[[#This Row],[Range_km]]/Table1[[#This Row],[Battery_Capacity_kWh]]</f>
        <v>4.8250728862973764</v>
      </c>
      <c r="V1409" s="4">
        <f>Table1[[#This Row],[Price_USD]]/Table1[[#This Row],[Range_km]]</f>
        <v>288.62776435045316</v>
      </c>
      <c r="W1409" s="1" t="str">
        <f>_xlfn.IFS(Table1[[#This Row],[Price_USD]]&gt;80000,"Luxury", Table1[[#This Row],[Price_USD]]&gt;40000,"Premium",Table1[[#This Row],[Price_USD]]&lt;40000,"Budget")</f>
        <v>Luxury</v>
      </c>
    </row>
    <row r="1410" spans="3:23" x14ac:dyDescent="0.35">
      <c r="C1410">
        <v>1409</v>
      </c>
      <c r="D1410" t="s">
        <v>31</v>
      </c>
      <c r="E1410" t="s">
        <v>84</v>
      </c>
      <c r="F1410">
        <v>2025</v>
      </c>
      <c r="G1410" t="s">
        <v>250</v>
      </c>
      <c r="H1410">
        <v>139.9</v>
      </c>
      <c r="I1410">
        <v>389</v>
      </c>
      <c r="J1410" t="s">
        <v>276</v>
      </c>
      <c r="K1410">
        <v>7.3</v>
      </c>
      <c r="L1410" s="5">
        <v>49908.47</v>
      </c>
      <c r="M1410" t="s">
        <v>311</v>
      </c>
      <c r="N1410" t="s">
        <v>348</v>
      </c>
      <c r="O1410" s="1">
        <v>2</v>
      </c>
      <c r="P1410" s="1" t="str">
        <f>IFERROR(IF(ISNUMBER(Table1[[#This Row],[Safety_Rating2]]), REPT("★", Table1[[#This Row],[Safety_Rating2]]) &amp; REPT("☆", 5-Table1[[#This Row],[Safety_Rating2]]), "Unknown"), "Unknown")</f>
        <v>★★★☆☆</v>
      </c>
      <c r="Q1410" s="1">
        <v>3</v>
      </c>
      <c r="R1410">
        <v>9158</v>
      </c>
      <c r="S1410">
        <v>4</v>
      </c>
      <c r="T1410" s="7">
        <f t="shared" ref="T1410:T1473" si="22">L1410*R1410</f>
        <v>457061768.25999999</v>
      </c>
      <c r="U1410" s="3">
        <f>Table1[[#This Row],[Range_km]]/Table1[[#This Row],[Battery_Capacity_kWh]]</f>
        <v>2.7805575411007863</v>
      </c>
      <c r="V1410" s="4">
        <f>Table1[[#This Row],[Price_USD]]/Table1[[#This Row],[Range_km]]</f>
        <v>128.29940874035989</v>
      </c>
      <c r="W1410" s="1" t="str">
        <f>_xlfn.IFS(Table1[[#This Row],[Price_USD]]&gt;80000,"Luxury", Table1[[#This Row],[Price_USD]]&gt;40000,"Premium",Table1[[#This Row],[Price_USD]]&lt;40000,"Budget")</f>
        <v>Premium</v>
      </c>
    </row>
    <row r="1411" spans="3:23" x14ac:dyDescent="0.35">
      <c r="C1411">
        <v>1410</v>
      </c>
      <c r="D1411" t="s">
        <v>31</v>
      </c>
      <c r="E1411" t="s">
        <v>84</v>
      </c>
      <c r="F1411">
        <v>2024</v>
      </c>
      <c r="G1411" t="s">
        <v>252</v>
      </c>
      <c r="H1411">
        <v>42.5</v>
      </c>
      <c r="I1411">
        <v>180</v>
      </c>
      <c r="J1411" t="s">
        <v>279</v>
      </c>
      <c r="K1411">
        <v>11.5</v>
      </c>
      <c r="L1411" s="5">
        <v>59671.94</v>
      </c>
      <c r="M1411" t="s">
        <v>325</v>
      </c>
      <c r="N1411" t="s">
        <v>354</v>
      </c>
      <c r="O1411" s="1">
        <v>1</v>
      </c>
      <c r="P1411" s="1" t="str">
        <f>IFERROR(IF(ISNUMBER(Table1[[#This Row],[Safety_Rating2]]), REPT("★", Table1[[#This Row],[Safety_Rating2]]) &amp; REPT("☆", 5-Table1[[#This Row],[Safety_Rating2]]), "Unknown"), "Unknown")</f>
        <v>Unknown</v>
      </c>
      <c r="Q1411" s="2" t="s">
        <v>376</v>
      </c>
      <c r="R1411">
        <v>12263</v>
      </c>
      <c r="S1411">
        <v>5</v>
      </c>
      <c r="T1411" s="7">
        <f t="shared" si="22"/>
        <v>731757000.22000003</v>
      </c>
      <c r="U1411" s="3">
        <f>Table1[[#This Row],[Range_km]]/Table1[[#This Row],[Battery_Capacity_kWh]]</f>
        <v>4.2352941176470589</v>
      </c>
      <c r="V1411" s="4">
        <f>Table1[[#This Row],[Price_USD]]/Table1[[#This Row],[Range_km]]</f>
        <v>331.51077777777778</v>
      </c>
      <c r="W1411" s="1" t="str">
        <f>_xlfn.IFS(Table1[[#This Row],[Price_USD]]&gt;80000,"Luxury", Table1[[#This Row],[Price_USD]]&gt;40000,"Premium",Table1[[#This Row],[Price_USD]]&lt;40000,"Budget")</f>
        <v>Premium</v>
      </c>
    </row>
    <row r="1412" spans="3:23" x14ac:dyDescent="0.35">
      <c r="C1412">
        <v>1411</v>
      </c>
      <c r="D1412" t="s">
        <v>29</v>
      </c>
      <c r="E1412" t="s">
        <v>82</v>
      </c>
      <c r="F1412">
        <v>2020</v>
      </c>
      <c r="G1412" t="s">
        <v>251</v>
      </c>
      <c r="H1412">
        <v>146.5</v>
      </c>
      <c r="I1412">
        <v>158</v>
      </c>
      <c r="J1412" t="s">
        <v>268</v>
      </c>
      <c r="K1412">
        <v>11.9</v>
      </c>
      <c r="L1412" s="5">
        <v>64041.59</v>
      </c>
      <c r="M1412" t="s">
        <v>295</v>
      </c>
      <c r="N1412" t="s">
        <v>350</v>
      </c>
      <c r="O1412" s="1">
        <v>3</v>
      </c>
      <c r="P1412" s="1" t="str">
        <f>IFERROR(IF(ISNUMBER(Table1[[#This Row],[Safety_Rating2]]), REPT("★", Table1[[#This Row],[Safety_Rating2]]) &amp; REPT("☆", 5-Table1[[#This Row],[Safety_Rating2]]), "Unknown"), "Unknown")</f>
        <v>★★★★★</v>
      </c>
      <c r="Q1412" s="1">
        <v>5</v>
      </c>
      <c r="R1412">
        <v>9333</v>
      </c>
      <c r="S1412">
        <v>5</v>
      </c>
      <c r="T1412" s="7">
        <f t="shared" si="22"/>
        <v>597700159.46999991</v>
      </c>
      <c r="U1412" s="3">
        <f>Table1[[#This Row],[Range_km]]/Table1[[#This Row],[Battery_Capacity_kWh]]</f>
        <v>1.0784982935153584</v>
      </c>
      <c r="V1412" s="4">
        <f>Table1[[#This Row],[Price_USD]]/Table1[[#This Row],[Range_km]]</f>
        <v>405.32651898734173</v>
      </c>
      <c r="W1412" s="1" t="str">
        <f>_xlfn.IFS(Table1[[#This Row],[Price_USD]]&gt;80000,"Luxury", Table1[[#This Row],[Price_USD]]&gt;40000,"Premium",Table1[[#This Row],[Price_USD]]&lt;40000,"Budget")</f>
        <v>Premium</v>
      </c>
    </row>
    <row r="1413" spans="3:23" x14ac:dyDescent="0.35">
      <c r="C1413">
        <v>1412</v>
      </c>
      <c r="D1413" t="s">
        <v>47</v>
      </c>
      <c r="E1413" t="s">
        <v>112</v>
      </c>
      <c r="F1413">
        <v>2024</v>
      </c>
      <c r="G1413" t="s">
        <v>252</v>
      </c>
      <c r="H1413">
        <v>118.2</v>
      </c>
      <c r="I1413">
        <v>225</v>
      </c>
      <c r="J1413" t="s">
        <v>277</v>
      </c>
      <c r="K1413">
        <v>10.6</v>
      </c>
      <c r="L1413" s="5">
        <v>65345.19</v>
      </c>
      <c r="M1413" t="s">
        <v>298</v>
      </c>
      <c r="N1413" t="s">
        <v>365</v>
      </c>
      <c r="O1413" s="1">
        <v>4</v>
      </c>
      <c r="P1413" s="1" t="str">
        <f>IFERROR(IF(ISNUMBER(Table1[[#This Row],[Safety_Rating2]]), REPT("★", Table1[[#This Row],[Safety_Rating2]]) &amp; REPT("☆", 5-Table1[[#This Row],[Safety_Rating2]]), "Unknown"), "Unknown")</f>
        <v>Unknown</v>
      </c>
      <c r="Q1413" s="2" t="s">
        <v>376</v>
      </c>
      <c r="R1413">
        <v>17609</v>
      </c>
      <c r="S1413">
        <v>3</v>
      </c>
      <c r="T1413" s="7">
        <f t="shared" si="22"/>
        <v>1150663450.71</v>
      </c>
      <c r="U1413" s="3">
        <f>Table1[[#This Row],[Range_km]]/Table1[[#This Row],[Battery_Capacity_kWh]]</f>
        <v>1.9035532994923858</v>
      </c>
      <c r="V1413" s="4">
        <f>Table1[[#This Row],[Price_USD]]/Table1[[#This Row],[Range_km]]</f>
        <v>290.42306666666667</v>
      </c>
      <c r="W1413" s="1" t="str">
        <f>_xlfn.IFS(Table1[[#This Row],[Price_USD]]&gt;80000,"Luxury", Table1[[#This Row],[Price_USD]]&gt;40000,"Premium",Table1[[#This Row],[Price_USD]]&lt;40000,"Budget")</f>
        <v>Premium</v>
      </c>
    </row>
    <row r="1414" spans="3:23" x14ac:dyDescent="0.35">
      <c r="C1414">
        <v>1413</v>
      </c>
      <c r="D1414" t="s">
        <v>63</v>
      </c>
      <c r="E1414" t="s">
        <v>150</v>
      </c>
      <c r="F1414">
        <v>2016</v>
      </c>
      <c r="G1414" t="s">
        <v>260</v>
      </c>
      <c r="H1414">
        <v>128.1</v>
      </c>
      <c r="I1414">
        <v>503</v>
      </c>
      <c r="J1414" t="s">
        <v>278</v>
      </c>
      <c r="K1414">
        <v>9.1999999999999993</v>
      </c>
      <c r="L1414" s="5">
        <v>40855.9</v>
      </c>
      <c r="M1414" t="s">
        <v>297</v>
      </c>
      <c r="N1414" t="s">
        <v>344</v>
      </c>
      <c r="O1414" s="1">
        <v>2</v>
      </c>
      <c r="P1414" s="1" t="str">
        <f>IFERROR(IF(ISNUMBER(Table1[[#This Row],[Safety_Rating2]]), REPT("★", Table1[[#This Row],[Safety_Rating2]]) &amp; REPT("☆", 5-Table1[[#This Row],[Safety_Rating2]]), "Unknown"), "Unknown")</f>
        <v>★★★★★</v>
      </c>
      <c r="Q1414" s="1">
        <v>5</v>
      </c>
      <c r="R1414">
        <v>19698</v>
      </c>
      <c r="S1414">
        <v>5</v>
      </c>
      <c r="T1414" s="7">
        <f t="shared" si="22"/>
        <v>804779518.20000005</v>
      </c>
      <c r="U1414" s="3">
        <f>Table1[[#This Row],[Range_km]]/Table1[[#This Row],[Battery_Capacity_kWh]]</f>
        <v>3.9266198282591729</v>
      </c>
      <c r="V1414" s="4">
        <f>Table1[[#This Row],[Price_USD]]/Table1[[#This Row],[Range_km]]</f>
        <v>81.224453280318087</v>
      </c>
      <c r="W1414" s="1" t="str">
        <f>_xlfn.IFS(Table1[[#This Row],[Price_USD]]&gt;80000,"Luxury", Table1[[#This Row],[Price_USD]]&gt;40000,"Premium",Table1[[#This Row],[Price_USD]]&lt;40000,"Budget")</f>
        <v>Premium</v>
      </c>
    </row>
    <row r="1415" spans="3:23" x14ac:dyDescent="0.35">
      <c r="C1415">
        <v>1414</v>
      </c>
      <c r="D1415" t="s">
        <v>25</v>
      </c>
      <c r="E1415" t="s">
        <v>223</v>
      </c>
      <c r="F1415">
        <v>2016</v>
      </c>
      <c r="G1415" t="s">
        <v>260</v>
      </c>
      <c r="H1415">
        <v>51.6</v>
      </c>
      <c r="I1415">
        <v>354</v>
      </c>
      <c r="J1415" t="s">
        <v>269</v>
      </c>
      <c r="K1415">
        <v>2.8</v>
      </c>
      <c r="L1415" s="5">
        <v>87734.65</v>
      </c>
      <c r="M1415" t="s">
        <v>303</v>
      </c>
      <c r="N1415" t="s">
        <v>366</v>
      </c>
      <c r="O1415" s="1">
        <v>1</v>
      </c>
      <c r="P1415" s="1" t="str">
        <f>IFERROR(IF(ISNUMBER(Table1[[#This Row],[Safety_Rating2]]), REPT("★", Table1[[#This Row],[Safety_Rating2]]) &amp; REPT("☆", 5-Table1[[#This Row],[Safety_Rating2]]), "Unknown"), "Unknown")</f>
        <v>Unknown</v>
      </c>
      <c r="Q1415" s="2" t="s">
        <v>376</v>
      </c>
      <c r="R1415">
        <v>5972</v>
      </c>
      <c r="S1415">
        <v>5</v>
      </c>
      <c r="T1415" s="7">
        <f t="shared" si="22"/>
        <v>523951329.79999995</v>
      </c>
      <c r="U1415" s="3">
        <f>Table1[[#This Row],[Range_km]]/Table1[[#This Row],[Battery_Capacity_kWh]]</f>
        <v>6.8604651162790695</v>
      </c>
      <c r="V1415" s="4">
        <f>Table1[[#This Row],[Price_USD]]/Table1[[#This Row],[Range_km]]</f>
        <v>247.83799435028246</v>
      </c>
      <c r="W1415" s="1" t="str">
        <f>_xlfn.IFS(Table1[[#This Row],[Price_USD]]&gt;80000,"Luxury", Table1[[#This Row],[Price_USD]]&gt;40000,"Premium",Table1[[#This Row],[Price_USD]]&lt;40000,"Budget")</f>
        <v>Luxury</v>
      </c>
    </row>
    <row r="1416" spans="3:23" x14ac:dyDescent="0.35">
      <c r="C1416">
        <v>1415</v>
      </c>
      <c r="D1416" t="s">
        <v>54</v>
      </c>
      <c r="E1416" t="s">
        <v>213</v>
      </c>
      <c r="F1416">
        <v>2025</v>
      </c>
      <c r="G1416" t="s">
        <v>256</v>
      </c>
      <c r="H1416">
        <v>93.6</v>
      </c>
      <c r="I1416">
        <v>561</v>
      </c>
      <c r="J1416" t="s">
        <v>266</v>
      </c>
      <c r="K1416">
        <v>4.4000000000000004</v>
      </c>
      <c r="L1416" s="5">
        <v>148318.04</v>
      </c>
      <c r="M1416" t="s">
        <v>313</v>
      </c>
      <c r="N1416" t="s">
        <v>366</v>
      </c>
      <c r="O1416" s="2" t="s">
        <v>376</v>
      </c>
      <c r="P1416" s="1" t="str">
        <f>IFERROR(IF(ISNUMBER(Table1[[#This Row],[Safety_Rating2]]), REPT("★", Table1[[#This Row],[Safety_Rating2]]) &amp; REPT("☆", 5-Table1[[#This Row],[Safety_Rating2]]), "Unknown"), "Unknown")</f>
        <v>Unknown</v>
      </c>
      <c r="Q1416" s="2" t="s">
        <v>376</v>
      </c>
      <c r="R1416">
        <v>7506</v>
      </c>
      <c r="S1416">
        <v>3</v>
      </c>
      <c r="T1416" s="7">
        <f t="shared" si="22"/>
        <v>1113275208.24</v>
      </c>
      <c r="U1416" s="3">
        <f>Table1[[#This Row],[Range_km]]/Table1[[#This Row],[Battery_Capacity_kWh]]</f>
        <v>5.9935897435897436</v>
      </c>
      <c r="V1416" s="4">
        <f>Table1[[#This Row],[Price_USD]]/Table1[[#This Row],[Range_km]]</f>
        <v>264.38153297682709</v>
      </c>
      <c r="W1416" s="1" t="str">
        <f>_xlfn.IFS(Table1[[#This Row],[Price_USD]]&gt;80000,"Luxury", Table1[[#This Row],[Price_USD]]&gt;40000,"Premium",Table1[[#This Row],[Price_USD]]&lt;40000,"Budget")</f>
        <v>Luxury</v>
      </c>
    </row>
    <row r="1417" spans="3:23" x14ac:dyDescent="0.35">
      <c r="C1417">
        <v>1416</v>
      </c>
      <c r="D1417" t="s">
        <v>48</v>
      </c>
      <c r="E1417" t="s">
        <v>113</v>
      </c>
      <c r="F1417">
        <v>2018</v>
      </c>
      <c r="G1417" t="s">
        <v>250</v>
      </c>
      <c r="H1417">
        <v>72.099999999999994</v>
      </c>
      <c r="I1417">
        <v>583</v>
      </c>
      <c r="J1417" t="s">
        <v>274</v>
      </c>
      <c r="K1417">
        <v>10.3</v>
      </c>
      <c r="L1417" s="5">
        <v>62888.34</v>
      </c>
      <c r="M1417" t="s">
        <v>307</v>
      </c>
      <c r="N1417" t="s">
        <v>341</v>
      </c>
      <c r="O1417" s="1">
        <v>4</v>
      </c>
      <c r="P1417" s="1" t="str">
        <f>IFERROR(IF(ISNUMBER(Table1[[#This Row],[Safety_Rating2]]), REPT("★", Table1[[#This Row],[Safety_Rating2]]) &amp; REPT("☆", 5-Table1[[#This Row],[Safety_Rating2]]), "Unknown"), "Unknown")</f>
        <v>★★★★☆</v>
      </c>
      <c r="Q1417" s="1">
        <v>4</v>
      </c>
      <c r="R1417">
        <v>3371</v>
      </c>
      <c r="S1417">
        <v>3</v>
      </c>
      <c r="T1417" s="7">
        <f t="shared" si="22"/>
        <v>211996594.13999999</v>
      </c>
      <c r="U1417" s="3">
        <f>Table1[[#This Row],[Range_km]]/Table1[[#This Row],[Battery_Capacity_kWh]]</f>
        <v>8.0859916782246888</v>
      </c>
      <c r="V1417" s="4">
        <f>Table1[[#This Row],[Price_USD]]/Table1[[#This Row],[Range_km]]</f>
        <v>107.8702229845626</v>
      </c>
      <c r="W1417" s="1" t="str">
        <f>_xlfn.IFS(Table1[[#This Row],[Price_USD]]&gt;80000,"Luxury", Table1[[#This Row],[Price_USD]]&gt;40000,"Premium",Table1[[#This Row],[Price_USD]]&lt;40000,"Budget")</f>
        <v>Premium</v>
      </c>
    </row>
    <row r="1418" spans="3:23" x14ac:dyDescent="0.35">
      <c r="C1418">
        <v>1417</v>
      </c>
      <c r="D1418" t="s">
        <v>41</v>
      </c>
      <c r="E1418" t="s">
        <v>100</v>
      </c>
      <c r="F1418">
        <v>2024</v>
      </c>
      <c r="G1418" t="s">
        <v>253</v>
      </c>
      <c r="H1418">
        <v>35.700000000000003</v>
      </c>
      <c r="I1418">
        <v>514</v>
      </c>
      <c r="J1418" t="s">
        <v>268</v>
      </c>
      <c r="K1418">
        <v>0.8</v>
      </c>
      <c r="L1418" s="5">
        <v>98529.83</v>
      </c>
      <c r="M1418" t="s">
        <v>314</v>
      </c>
      <c r="N1418" t="s">
        <v>351</v>
      </c>
      <c r="O1418" s="1">
        <v>2</v>
      </c>
      <c r="P1418" s="1" t="str">
        <f>IFERROR(IF(ISNUMBER(Table1[[#This Row],[Safety_Rating2]]), REPT("★", Table1[[#This Row],[Safety_Rating2]]) &amp; REPT("☆", 5-Table1[[#This Row],[Safety_Rating2]]), "Unknown"), "Unknown")</f>
        <v>★★★☆☆</v>
      </c>
      <c r="Q1418" s="1">
        <v>3</v>
      </c>
      <c r="R1418">
        <v>5446</v>
      </c>
      <c r="S1418">
        <v>5</v>
      </c>
      <c r="T1418" s="7">
        <f t="shared" si="22"/>
        <v>536593454.18000001</v>
      </c>
      <c r="U1418" s="3">
        <f>Table1[[#This Row],[Range_km]]/Table1[[#This Row],[Battery_Capacity_kWh]]</f>
        <v>14.397759103641455</v>
      </c>
      <c r="V1418" s="4">
        <f>Table1[[#This Row],[Price_USD]]/Table1[[#This Row],[Range_km]]</f>
        <v>191.69227626459144</v>
      </c>
      <c r="W1418" s="1" t="str">
        <f>_xlfn.IFS(Table1[[#This Row],[Price_USD]]&gt;80000,"Luxury", Table1[[#This Row],[Price_USD]]&gt;40000,"Premium",Table1[[#This Row],[Price_USD]]&lt;40000,"Budget")</f>
        <v>Luxury</v>
      </c>
    </row>
    <row r="1419" spans="3:23" x14ac:dyDescent="0.35">
      <c r="C1419">
        <v>1418</v>
      </c>
      <c r="D1419" t="s">
        <v>51</v>
      </c>
      <c r="E1419" t="s">
        <v>117</v>
      </c>
      <c r="F1419">
        <v>2020</v>
      </c>
      <c r="G1419" t="s">
        <v>250</v>
      </c>
      <c r="H1419">
        <v>49.9</v>
      </c>
      <c r="I1419">
        <v>269</v>
      </c>
      <c r="J1419" t="s">
        <v>279</v>
      </c>
      <c r="K1419">
        <v>0.6</v>
      </c>
      <c r="L1419" s="5">
        <v>41290.46</v>
      </c>
      <c r="M1419" t="s">
        <v>318</v>
      </c>
      <c r="N1419" t="s">
        <v>362</v>
      </c>
      <c r="O1419" s="2" t="s">
        <v>376</v>
      </c>
      <c r="P1419" s="1" t="str">
        <f>IFERROR(IF(ISNUMBER(Table1[[#This Row],[Safety_Rating2]]), REPT("★", Table1[[#This Row],[Safety_Rating2]]) &amp; REPT("☆", 5-Table1[[#This Row],[Safety_Rating2]]), "Unknown"), "Unknown")</f>
        <v>★★★★★</v>
      </c>
      <c r="Q1419" s="1">
        <v>5</v>
      </c>
      <c r="R1419">
        <v>1617</v>
      </c>
      <c r="S1419">
        <v>5</v>
      </c>
      <c r="T1419" s="7">
        <f t="shared" si="22"/>
        <v>66766673.82</v>
      </c>
      <c r="U1419" s="3">
        <f>Table1[[#This Row],[Range_km]]/Table1[[#This Row],[Battery_Capacity_kWh]]</f>
        <v>5.3907815631262528</v>
      </c>
      <c r="V1419" s="4">
        <f>Table1[[#This Row],[Price_USD]]/Table1[[#This Row],[Range_km]]</f>
        <v>153.49613382899628</v>
      </c>
      <c r="W1419" s="1" t="str">
        <f>_xlfn.IFS(Table1[[#This Row],[Price_USD]]&gt;80000,"Luxury", Table1[[#This Row],[Price_USD]]&gt;40000,"Premium",Table1[[#This Row],[Price_USD]]&lt;40000,"Budget")</f>
        <v>Premium</v>
      </c>
    </row>
    <row r="1420" spans="3:23" x14ac:dyDescent="0.35">
      <c r="C1420">
        <v>1419</v>
      </c>
      <c r="D1420" t="s">
        <v>34</v>
      </c>
      <c r="E1420" t="s">
        <v>92</v>
      </c>
      <c r="F1420">
        <v>2024</v>
      </c>
      <c r="G1420" t="s">
        <v>262</v>
      </c>
      <c r="H1420">
        <v>102.9</v>
      </c>
      <c r="I1420">
        <v>233</v>
      </c>
      <c r="J1420" t="s">
        <v>266</v>
      </c>
      <c r="K1420">
        <v>7.5</v>
      </c>
      <c r="L1420" s="5">
        <v>45221.98</v>
      </c>
      <c r="M1420" t="s">
        <v>285</v>
      </c>
      <c r="N1420" t="s">
        <v>364</v>
      </c>
      <c r="O1420" s="1">
        <v>1</v>
      </c>
      <c r="P1420" s="1" t="str">
        <f>IFERROR(IF(ISNUMBER(Table1[[#This Row],[Safety_Rating2]]), REPT("★", Table1[[#This Row],[Safety_Rating2]]) &amp; REPT("☆", 5-Table1[[#This Row],[Safety_Rating2]]), "Unknown"), "Unknown")</f>
        <v>★★★☆☆</v>
      </c>
      <c r="Q1420" s="1">
        <v>3</v>
      </c>
      <c r="R1420">
        <v>8335</v>
      </c>
      <c r="S1420">
        <v>5</v>
      </c>
      <c r="T1420" s="7">
        <f t="shared" si="22"/>
        <v>376925203.30000001</v>
      </c>
      <c r="U1420" s="3">
        <f>Table1[[#This Row],[Range_km]]/Table1[[#This Row],[Battery_Capacity_kWh]]</f>
        <v>2.2643343051506317</v>
      </c>
      <c r="V1420" s="4">
        <f>Table1[[#This Row],[Price_USD]]/Table1[[#This Row],[Range_km]]</f>
        <v>194.08575107296139</v>
      </c>
      <c r="W1420" s="1" t="str">
        <f>_xlfn.IFS(Table1[[#This Row],[Price_USD]]&gt;80000,"Luxury", Table1[[#This Row],[Price_USD]]&gt;40000,"Premium",Table1[[#This Row],[Price_USD]]&lt;40000,"Budget")</f>
        <v>Premium</v>
      </c>
    </row>
    <row r="1421" spans="3:23" x14ac:dyDescent="0.35">
      <c r="C1421">
        <v>1420</v>
      </c>
      <c r="D1421" t="s">
        <v>29</v>
      </c>
      <c r="E1421" t="s">
        <v>82</v>
      </c>
      <c r="F1421">
        <v>2023</v>
      </c>
      <c r="G1421" t="s">
        <v>264</v>
      </c>
      <c r="H1421">
        <v>34.200000000000003</v>
      </c>
      <c r="I1421">
        <v>192</v>
      </c>
      <c r="J1421" t="s">
        <v>275</v>
      </c>
      <c r="K1421">
        <v>4</v>
      </c>
      <c r="L1421" s="5">
        <v>95127.79</v>
      </c>
      <c r="M1421" t="s">
        <v>321</v>
      </c>
      <c r="N1421" t="s">
        <v>350</v>
      </c>
      <c r="O1421" s="1">
        <v>5</v>
      </c>
      <c r="P1421" s="1" t="str">
        <f>IFERROR(IF(ISNUMBER(Table1[[#This Row],[Safety_Rating2]]), REPT("★", Table1[[#This Row],[Safety_Rating2]]) &amp; REPT("☆", 5-Table1[[#This Row],[Safety_Rating2]]), "Unknown"), "Unknown")</f>
        <v>★★★☆☆</v>
      </c>
      <c r="Q1421" s="1">
        <v>3</v>
      </c>
      <c r="R1421">
        <v>7683</v>
      </c>
      <c r="S1421">
        <v>3</v>
      </c>
      <c r="T1421" s="7">
        <f t="shared" si="22"/>
        <v>730866810.56999993</v>
      </c>
      <c r="U1421" s="3">
        <f>Table1[[#This Row],[Range_km]]/Table1[[#This Row],[Battery_Capacity_kWh]]</f>
        <v>5.6140350877192979</v>
      </c>
      <c r="V1421" s="4">
        <f>Table1[[#This Row],[Price_USD]]/Table1[[#This Row],[Range_km]]</f>
        <v>495.45723958333332</v>
      </c>
      <c r="W1421" s="1" t="str">
        <f>_xlfn.IFS(Table1[[#This Row],[Price_USD]]&gt;80000,"Luxury", Table1[[#This Row],[Price_USD]]&gt;40000,"Premium",Table1[[#This Row],[Price_USD]]&lt;40000,"Budget")</f>
        <v>Luxury</v>
      </c>
    </row>
    <row r="1422" spans="3:23" x14ac:dyDescent="0.35">
      <c r="C1422">
        <v>1421</v>
      </c>
      <c r="D1422" t="s">
        <v>21</v>
      </c>
      <c r="E1422" t="s">
        <v>74</v>
      </c>
      <c r="F1422">
        <v>2020</v>
      </c>
      <c r="G1422" t="s">
        <v>256</v>
      </c>
      <c r="H1422">
        <v>66.5</v>
      </c>
      <c r="I1422">
        <v>416</v>
      </c>
      <c r="J1422" t="s">
        <v>267</v>
      </c>
      <c r="K1422">
        <v>2.4</v>
      </c>
      <c r="L1422" s="5">
        <v>86072.39</v>
      </c>
      <c r="M1422" t="s">
        <v>281</v>
      </c>
      <c r="N1422" t="s">
        <v>375</v>
      </c>
      <c r="O1422" s="1">
        <v>2</v>
      </c>
      <c r="P1422" s="1" t="str">
        <f>IFERROR(IF(ISNUMBER(Table1[[#This Row],[Safety_Rating2]]), REPT("★", Table1[[#This Row],[Safety_Rating2]]) &amp; REPT("☆", 5-Table1[[#This Row],[Safety_Rating2]]), "Unknown"), "Unknown")</f>
        <v>★★★★★</v>
      </c>
      <c r="Q1422" s="1">
        <v>5</v>
      </c>
      <c r="R1422">
        <v>16497</v>
      </c>
      <c r="S1422">
        <v>4</v>
      </c>
      <c r="T1422" s="7">
        <f t="shared" si="22"/>
        <v>1419936217.8299999</v>
      </c>
      <c r="U1422" s="3">
        <f>Table1[[#This Row],[Range_km]]/Table1[[#This Row],[Battery_Capacity_kWh]]</f>
        <v>6.2556390977443606</v>
      </c>
      <c r="V1422" s="4">
        <f>Table1[[#This Row],[Price_USD]]/Table1[[#This Row],[Range_km]]</f>
        <v>206.90478365384615</v>
      </c>
      <c r="W1422" s="1" t="str">
        <f>_xlfn.IFS(Table1[[#This Row],[Price_USD]]&gt;80000,"Luxury", Table1[[#This Row],[Price_USD]]&gt;40000,"Premium",Table1[[#This Row],[Price_USD]]&lt;40000,"Budget")</f>
        <v>Luxury</v>
      </c>
    </row>
    <row r="1423" spans="3:23" x14ac:dyDescent="0.35">
      <c r="C1423">
        <v>1422</v>
      </c>
      <c r="D1423" t="s">
        <v>67</v>
      </c>
      <c r="E1423" t="s">
        <v>232</v>
      </c>
      <c r="F1423">
        <v>2023</v>
      </c>
      <c r="G1423" t="s">
        <v>260</v>
      </c>
      <c r="H1423">
        <v>146.4</v>
      </c>
      <c r="I1423">
        <v>264</v>
      </c>
      <c r="J1423" t="s">
        <v>274</v>
      </c>
      <c r="K1423">
        <v>8.6999999999999993</v>
      </c>
      <c r="L1423" s="5">
        <v>87339.11</v>
      </c>
      <c r="M1423" t="s">
        <v>329</v>
      </c>
      <c r="N1423" t="s">
        <v>346</v>
      </c>
      <c r="O1423" s="2" t="s">
        <v>376</v>
      </c>
      <c r="P1423" s="1" t="str">
        <f>IFERROR(IF(ISNUMBER(Table1[[#This Row],[Safety_Rating2]]), REPT("★", Table1[[#This Row],[Safety_Rating2]]) &amp; REPT("☆", 5-Table1[[#This Row],[Safety_Rating2]]), "Unknown"), "Unknown")</f>
        <v>★★★☆☆</v>
      </c>
      <c r="Q1423" s="1">
        <v>3</v>
      </c>
      <c r="R1423">
        <v>19152</v>
      </c>
      <c r="S1423">
        <v>3</v>
      </c>
      <c r="T1423" s="7">
        <f t="shared" si="22"/>
        <v>1672718634.72</v>
      </c>
      <c r="U1423" s="3">
        <f>Table1[[#This Row],[Range_km]]/Table1[[#This Row],[Battery_Capacity_kWh]]</f>
        <v>1.8032786885245902</v>
      </c>
      <c r="V1423" s="4">
        <f>Table1[[#This Row],[Price_USD]]/Table1[[#This Row],[Range_km]]</f>
        <v>330.82996212121213</v>
      </c>
      <c r="W1423" s="1" t="str">
        <f>_xlfn.IFS(Table1[[#This Row],[Price_USD]]&gt;80000,"Luxury", Table1[[#This Row],[Price_USD]]&gt;40000,"Premium",Table1[[#This Row],[Price_USD]]&lt;40000,"Budget")</f>
        <v>Luxury</v>
      </c>
    </row>
    <row r="1424" spans="3:23" x14ac:dyDescent="0.35">
      <c r="C1424">
        <v>1423</v>
      </c>
      <c r="D1424" t="s">
        <v>52</v>
      </c>
      <c r="E1424" t="s">
        <v>219</v>
      </c>
      <c r="F1424">
        <v>2018</v>
      </c>
      <c r="G1424" t="s">
        <v>251</v>
      </c>
      <c r="H1424">
        <v>121.4</v>
      </c>
      <c r="I1424">
        <v>547</v>
      </c>
      <c r="J1424" t="s">
        <v>270</v>
      </c>
      <c r="K1424">
        <v>9</v>
      </c>
      <c r="L1424" s="5">
        <v>39618.370000000003</v>
      </c>
      <c r="M1424" t="s">
        <v>297</v>
      </c>
      <c r="N1424" t="s">
        <v>365</v>
      </c>
      <c r="O1424" s="1">
        <v>1</v>
      </c>
      <c r="P1424" s="1" t="str">
        <f>IFERROR(IF(ISNUMBER(Table1[[#This Row],[Safety_Rating2]]), REPT("★", Table1[[#This Row],[Safety_Rating2]]) &amp; REPT("☆", 5-Table1[[#This Row],[Safety_Rating2]]), "Unknown"), "Unknown")</f>
        <v>★★★☆☆</v>
      </c>
      <c r="Q1424" s="1">
        <v>3</v>
      </c>
      <c r="R1424">
        <v>3482</v>
      </c>
      <c r="S1424">
        <v>5</v>
      </c>
      <c r="T1424" s="7">
        <f t="shared" si="22"/>
        <v>137951164.34</v>
      </c>
      <c r="U1424" s="3">
        <f>Table1[[#This Row],[Range_km]]/Table1[[#This Row],[Battery_Capacity_kWh]]</f>
        <v>4.505766062602965</v>
      </c>
      <c r="V1424" s="4">
        <f>Table1[[#This Row],[Price_USD]]/Table1[[#This Row],[Range_km]]</f>
        <v>72.428464351005488</v>
      </c>
      <c r="W1424" s="1" t="str">
        <f>_xlfn.IFS(Table1[[#This Row],[Price_USD]]&gt;80000,"Luxury", Table1[[#This Row],[Price_USD]]&gt;40000,"Premium",Table1[[#This Row],[Price_USD]]&lt;40000,"Budget")</f>
        <v>Budget</v>
      </c>
    </row>
    <row r="1425" spans="3:23" x14ac:dyDescent="0.35">
      <c r="C1425">
        <v>1424</v>
      </c>
      <c r="D1425" t="s">
        <v>37</v>
      </c>
      <c r="E1425" t="s">
        <v>124</v>
      </c>
      <c r="F1425">
        <v>2025</v>
      </c>
      <c r="G1425" t="s">
        <v>255</v>
      </c>
      <c r="H1425">
        <v>102.6</v>
      </c>
      <c r="I1425">
        <v>186</v>
      </c>
      <c r="J1425" t="s">
        <v>273</v>
      </c>
      <c r="K1425">
        <v>5.6</v>
      </c>
      <c r="L1425" s="5">
        <v>96296.48</v>
      </c>
      <c r="M1425" t="s">
        <v>289</v>
      </c>
      <c r="N1425" t="s">
        <v>366</v>
      </c>
      <c r="O1425" s="1">
        <v>1</v>
      </c>
      <c r="P1425" s="1" t="str">
        <f>IFERROR(IF(ISNUMBER(Table1[[#This Row],[Safety_Rating2]]), REPT("★", Table1[[#This Row],[Safety_Rating2]]) &amp; REPT("☆", 5-Table1[[#This Row],[Safety_Rating2]]), "Unknown"), "Unknown")</f>
        <v>Unknown</v>
      </c>
      <c r="Q1425" s="2" t="s">
        <v>376</v>
      </c>
      <c r="R1425">
        <v>5555</v>
      </c>
      <c r="S1425">
        <v>3</v>
      </c>
      <c r="T1425" s="7">
        <f t="shared" si="22"/>
        <v>534926946.39999998</v>
      </c>
      <c r="U1425" s="3">
        <f>Table1[[#This Row],[Range_km]]/Table1[[#This Row],[Battery_Capacity_kWh]]</f>
        <v>1.8128654970760234</v>
      </c>
      <c r="V1425" s="4">
        <f>Table1[[#This Row],[Price_USD]]/Table1[[#This Row],[Range_km]]</f>
        <v>517.7230107526882</v>
      </c>
      <c r="W1425" s="1" t="str">
        <f>_xlfn.IFS(Table1[[#This Row],[Price_USD]]&gt;80000,"Luxury", Table1[[#This Row],[Price_USD]]&gt;40000,"Premium",Table1[[#This Row],[Price_USD]]&lt;40000,"Budget")</f>
        <v>Luxury</v>
      </c>
    </row>
    <row r="1426" spans="3:23" x14ac:dyDescent="0.35">
      <c r="C1426">
        <v>1425</v>
      </c>
      <c r="D1426" t="s">
        <v>32</v>
      </c>
      <c r="E1426" t="s">
        <v>206</v>
      </c>
      <c r="F1426">
        <v>2016</v>
      </c>
      <c r="G1426" t="s">
        <v>263</v>
      </c>
      <c r="H1426">
        <v>94.1</v>
      </c>
      <c r="I1426">
        <v>189</v>
      </c>
      <c r="J1426" t="s">
        <v>275</v>
      </c>
      <c r="K1426">
        <v>9.6</v>
      </c>
      <c r="L1426" s="5">
        <v>102658.14</v>
      </c>
      <c r="M1426" t="s">
        <v>286</v>
      </c>
      <c r="N1426" t="s">
        <v>367</v>
      </c>
      <c r="O1426" s="1">
        <v>5</v>
      </c>
      <c r="P1426" s="1" t="str">
        <f>IFERROR(IF(ISNUMBER(Table1[[#This Row],[Safety_Rating2]]), REPT("★", Table1[[#This Row],[Safety_Rating2]]) &amp; REPT("☆", 5-Table1[[#This Row],[Safety_Rating2]]), "Unknown"), "Unknown")</f>
        <v>★★★★☆</v>
      </c>
      <c r="Q1426" s="1">
        <v>4</v>
      </c>
      <c r="R1426">
        <v>8</v>
      </c>
      <c r="S1426">
        <v>4</v>
      </c>
      <c r="T1426" s="7">
        <f t="shared" si="22"/>
        <v>821265.12</v>
      </c>
      <c r="U1426" s="3">
        <f>Table1[[#This Row],[Range_km]]/Table1[[#This Row],[Battery_Capacity_kWh]]</f>
        <v>2.0085015940488842</v>
      </c>
      <c r="V1426" s="4">
        <f>Table1[[#This Row],[Price_USD]]/Table1[[#This Row],[Range_km]]</f>
        <v>543.16476190476192</v>
      </c>
      <c r="W1426" s="1" t="str">
        <f>_xlfn.IFS(Table1[[#This Row],[Price_USD]]&gt;80000,"Luxury", Table1[[#This Row],[Price_USD]]&gt;40000,"Premium",Table1[[#This Row],[Price_USD]]&lt;40000,"Budget")</f>
        <v>Luxury</v>
      </c>
    </row>
    <row r="1427" spans="3:23" x14ac:dyDescent="0.35">
      <c r="C1427">
        <v>1426</v>
      </c>
      <c r="D1427" t="s">
        <v>68</v>
      </c>
      <c r="E1427" t="s">
        <v>214</v>
      </c>
      <c r="F1427">
        <v>2024</v>
      </c>
      <c r="G1427" t="s">
        <v>261</v>
      </c>
      <c r="H1427">
        <v>75.900000000000006</v>
      </c>
      <c r="I1427">
        <v>194</v>
      </c>
      <c r="J1427" t="s">
        <v>280</v>
      </c>
      <c r="K1427">
        <v>6</v>
      </c>
      <c r="L1427" s="5">
        <v>64204.84</v>
      </c>
      <c r="M1427" t="s">
        <v>319</v>
      </c>
      <c r="N1427" t="s">
        <v>359</v>
      </c>
      <c r="O1427" s="1">
        <v>4</v>
      </c>
      <c r="P1427" s="1" t="str">
        <f>IFERROR(IF(ISNUMBER(Table1[[#This Row],[Safety_Rating2]]), REPT("★", Table1[[#This Row],[Safety_Rating2]]) &amp; REPT("☆", 5-Table1[[#This Row],[Safety_Rating2]]), "Unknown"), "Unknown")</f>
        <v>★★★☆☆</v>
      </c>
      <c r="Q1427" s="1">
        <v>3</v>
      </c>
      <c r="R1427">
        <v>18839</v>
      </c>
      <c r="S1427">
        <v>3</v>
      </c>
      <c r="T1427" s="7">
        <f t="shared" si="22"/>
        <v>1209554980.76</v>
      </c>
      <c r="U1427" s="3">
        <f>Table1[[#This Row],[Range_km]]/Table1[[#This Row],[Battery_Capacity_kWh]]</f>
        <v>2.555994729907773</v>
      </c>
      <c r="V1427" s="4">
        <f>Table1[[#This Row],[Price_USD]]/Table1[[#This Row],[Range_km]]</f>
        <v>330.95278350515463</v>
      </c>
      <c r="W1427" s="1" t="str">
        <f>_xlfn.IFS(Table1[[#This Row],[Price_USD]]&gt;80000,"Luxury", Table1[[#This Row],[Price_USD]]&gt;40000,"Premium",Table1[[#This Row],[Price_USD]]&lt;40000,"Budget")</f>
        <v>Premium</v>
      </c>
    </row>
    <row r="1428" spans="3:23" x14ac:dyDescent="0.35">
      <c r="C1428">
        <v>1427</v>
      </c>
      <c r="D1428" t="s">
        <v>32</v>
      </c>
      <c r="E1428" t="s">
        <v>206</v>
      </c>
      <c r="F1428">
        <v>2018</v>
      </c>
      <c r="G1428" t="s">
        <v>254</v>
      </c>
      <c r="H1428">
        <v>100.5</v>
      </c>
      <c r="I1428">
        <v>168</v>
      </c>
      <c r="J1428" t="s">
        <v>276</v>
      </c>
      <c r="K1428">
        <v>3.9</v>
      </c>
      <c r="L1428" s="5">
        <v>85641.64</v>
      </c>
      <c r="M1428" t="s">
        <v>306</v>
      </c>
      <c r="N1428" t="s">
        <v>366</v>
      </c>
      <c r="O1428" s="1">
        <v>0</v>
      </c>
      <c r="P1428" s="1" t="str">
        <f>IFERROR(IF(ISNUMBER(Table1[[#This Row],[Safety_Rating2]]), REPT("★", Table1[[#This Row],[Safety_Rating2]]) &amp; REPT("☆", 5-Table1[[#This Row],[Safety_Rating2]]), "Unknown"), "Unknown")</f>
        <v>★★★☆☆</v>
      </c>
      <c r="Q1428" s="1">
        <v>3</v>
      </c>
      <c r="R1428">
        <v>17330</v>
      </c>
      <c r="S1428">
        <v>3</v>
      </c>
      <c r="T1428" s="7">
        <f t="shared" si="22"/>
        <v>1484169621.2</v>
      </c>
      <c r="U1428" s="3">
        <f>Table1[[#This Row],[Range_km]]/Table1[[#This Row],[Battery_Capacity_kWh]]</f>
        <v>1.6716417910447761</v>
      </c>
      <c r="V1428" s="4">
        <f>Table1[[#This Row],[Price_USD]]/Table1[[#This Row],[Range_km]]</f>
        <v>509.77166666666665</v>
      </c>
      <c r="W1428" s="1" t="str">
        <f>_xlfn.IFS(Table1[[#This Row],[Price_USD]]&gt;80000,"Luxury", Table1[[#This Row],[Price_USD]]&gt;40000,"Premium",Table1[[#This Row],[Price_USD]]&lt;40000,"Budget")</f>
        <v>Luxury</v>
      </c>
    </row>
    <row r="1429" spans="3:23" x14ac:dyDescent="0.35">
      <c r="C1429">
        <v>1428</v>
      </c>
      <c r="D1429" t="s">
        <v>22</v>
      </c>
      <c r="E1429" t="s">
        <v>180</v>
      </c>
      <c r="F1429">
        <v>2025</v>
      </c>
      <c r="G1429" t="s">
        <v>258</v>
      </c>
      <c r="H1429">
        <v>61.6</v>
      </c>
      <c r="I1429">
        <v>243</v>
      </c>
      <c r="J1429" t="s">
        <v>269</v>
      </c>
      <c r="K1429">
        <v>1.8</v>
      </c>
      <c r="L1429" s="5">
        <v>112210.48</v>
      </c>
      <c r="M1429" t="s">
        <v>293</v>
      </c>
      <c r="N1429" t="s">
        <v>344</v>
      </c>
      <c r="O1429" s="1">
        <v>3</v>
      </c>
      <c r="P1429" s="1" t="str">
        <f>IFERROR(IF(ISNUMBER(Table1[[#This Row],[Safety_Rating2]]), REPT("★", Table1[[#This Row],[Safety_Rating2]]) &amp; REPT("☆", 5-Table1[[#This Row],[Safety_Rating2]]), "Unknown"), "Unknown")</f>
        <v>★★★☆☆</v>
      </c>
      <c r="Q1429" s="1">
        <v>3</v>
      </c>
      <c r="R1429">
        <v>17226</v>
      </c>
      <c r="S1429">
        <v>5</v>
      </c>
      <c r="T1429" s="7">
        <f t="shared" si="22"/>
        <v>1932937728.48</v>
      </c>
      <c r="U1429" s="3">
        <f>Table1[[#This Row],[Range_km]]/Table1[[#This Row],[Battery_Capacity_kWh]]</f>
        <v>3.9448051948051948</v>
      </c>
      <c r="V1429" s="4">
        <f>Table1[[#This Row],[Price_USD]]/Table1[[#This Row],[Range_km]]</f>
        <v>461.77152263374484</v>
      </c>
      <c r="W1429" s="1" t="str">
        <f>_xlfn.IFS(Table1[[#This Row],[Price_USD]]&gt;80000,"Luxury", Table1[[#This Row],[Price_USD]]&gt;40000,"Premium",Table1[[#This Row],[Price_USD]]&lt;40000,"Budget")</f>
        <v>Luxury</v>
      </c>
    </row>
    <row r="1430" spans="3:23" x14ac:dyDescent="0.35">
      <c r="C1430">
        <v>1429</v>
      </c>
      <c r="D1430" t="s">
        <v>63</v>
      </c>
      <c r="E1430" t="s">
        <v>150</v>
      </c>
      <c r="F1430">
        <v>2015</v>
      </c>
      <c r="G1430" t="s">
        <v>259</v>
      </c>
      <c r="H1430">
        <v>62.3</v>
      </c>
      <c r="I1430">
        <v>337</v>
      </c>
      <c r="J1430" t="s">
        <v>276</v>
      </c>
      <c r="K1430">
        <v>2.8</v>
      </c>
      <c r="L1430" s="5">
        <v>80839.11</v>
      </c>
      <c r="M1430" t="s">
        <v>312</v>
      </c>
      <c r="N1430" t="s">
        <v>369</v>
      </c>
      <c r="O1430" s="1">
        <v>1</v>
      </c>
      <c r="P1430" s="1" t="str">
        <f>IFERROR(IF(ISNUMBER(Table1[[#This Row],[Safety_Rating2]]), REPT("★", Table1[[#This Row],[Safety_Rating2]]) &amp; REPT("☆", 5-Table1[[#This Row],[Safety_Rating2]]), "Unknown"), "Unknown")</f>
        <v>★★★☆☆</v>
      </c>
      <c r="Q1430" s="1">
        <v>3</v>
      </c>
      <c r="R1430">
        <v>13446</v>
      </c>
      <c r="S1430">
        <v>3</v>
      </c>
      <c r="T1430" s="7">
        <f t="shared" si="22"/>
        <v>1086962673.0599999</v>
      </c>
      <c r="U1430" s="3">
        <f>Table1[[#This Row],[Range_km]]/Table1[[#This Row],[Battery_Capacity_kWh]]</f>
        <v>5.4093097913322632</v>
      </c>
      <c r="V1430" s="4">
        <f>Table1[[#This Row],[Price_USD]]/Table1[[#This Row],[Range_km]]</f>
        <v>239.87866468842731</v>
      </c>
      <c r="W1430" s="1" t="str">
        <f>_xlfn.IFS(Table1[[#This Row],[Price_USD]]&gt;80000,"Luxury", Table1[[#This Row],[Price_USD]]&gt;40000,"Premium",Table1[[#This Row],[Price_USD]]&lt;40000,"Budget")</f>
        <v>Luxury</v>
      </c>
    </row>
    <row r="1431" spans="3:23" x14ac:dyDescent="0.35">
      <c r="C1431">
        <v>1430</v>
      </c>
      <c r="D1431" t="s">
        <v>30</v>
      </c>
      <c r="E1431" t="s">
        <v>202</v>
      </c>
      <c r="F1431">
        <v>2024</v>
      </c>
      <c r="G1431" t="s">
        <v>263</v>
      </c>
      <c r="H1431">
        <v>56.8</v>
      </c>
      <c r="I1431">
        <v>147</v>
      </c>
      <c r="J1431" t="s">
        <v>274</v>
      </c>
      <c r="K1431">
        <v>3.9</v>
      </c>
      <c r="L1431" s="5">
        <v>142642.95000000001</v>
      </c>
      <c r="M1431" t="s">
        <v>292</v>
      </c>
      <c r="N1431" t="s">
        <v>349</v>
      </c>
      <c r="O1431" s="1">
        <v>2</v>
      </c>
      <c r="P1431" s="1" t="str">
        <f>IFERROR(IF(ISNUMBER(Table1[[#This Row],[Safety_Rating2]]), REPT("★", Table1[[#This Row],[Safety_Rating2]]) &amp; REPT("☆", 5-Table1[[#This Row],[Safety_Rating2]]), "Unknown"), "Unknown")</f>
        <v>★★★★★</v>
      </c>
      <c r="Q1431" s="1">
        <v>5</v>
      </c>
      <c r="R1431">
        <v>6443</v>
      </c>
      <c r="S1431">
        <v>4</v>
      </c>
      <c r="T1431" s="7">
        <f t="shared" si="22"/>
        <v>919048526.85000002</v>
      </c>
      <c r="U1431" s="3">
        <f>Table1[[#This Row],[Range_km]]/Table1[[#This Row],[Battery_Capacity_kWh]]</f>
        <v>2.5880281690140845</v>
      </c>
      <c r="V1431" s="4">
        <f>Table1[[#This Row],[Price_USD]]/Table1[[#This Row],[Range_km]]</f>
        <v>970.36020408163279</v>
      </c>
      <c r="W1431" s="1" t="str">
        <f>_xlfn.IFS(Table1[[#This Row],[Price_USD]]&gt;80000,"Luxury", Table1[[#This Row],[Price_USD]]&gt;40000,"Premium",Table1[[#This Row],[Price_USD]]&lt;40000,"Budget")</f>
        <v>Luxury</v>
      </c>
    </row>
    <row r="1432" spans="3:23" x14ac:dyDescent="0.35">
      <c r="C1432">
        <v>1431</v>
      </c>
      <c r="D1432" t="s">
        <v>37</v>
      </c>
      <c r="E1432" t="s">
        <v>94</v>
      </c>
      <c r="F1432">
        <v>2022</v>
      </c>
      <c r="G1432" t="s">
        <v>257</v>
      </c>
      <c r="H1432">
        <v>136.30000000000001</v>
      </c>
      <c r="I1432">
        <v>367</v>
      </c>
      <c r="J1432" t="s">
        <v>279</v>
      </c>
      <c r="K1432">
        <v>6</v>
      </c>
      <c r="L1432" s="5">
        <v>80426.789999999994</v>
      </c>
      <c r="M1432" t="s">
        <v>291</v>
      </c>
      <c r="N1432" t="s">
        <v>350</v>
      </c>
      <c r="O1432" s="1">
        <v>5</v>
      </c>
      <c r="P1432" s="1" t="str">
        <f>IFERROR(IF(ISNUMBER(Table1[[#This Row],[Safety_Rating2]]), REPT("★", Table1[[#This Row],[Safety_Rating2]]) &amp; REPT("☆", 5-Table1[[#This Row],[Safety_Rating2]]), "Unknown"), "Unknown")</f>
        <v>★★★★☆</v>
      </c>
      <c r="Q1432" s="1">
        <v>4</v>
      </c>
      <c r="R1432">
        <v>5900</v>
      </c>
      <c r="S1432">
        <v>5</v>
      </c>
      <c r="T1432" s="7">
        <f t="shared" si="22"/>
        <v>474518060.99999994</v>
      </c>
      <c r="U1432" s="3">
        <f>Table1[[#This Row],[Range_km]]/Table1[[#This Row],[Battery_Capacity_kWh]]</f>
        <v>2.6925898752751283</v>
      </c>
      <c r="V1432" s="4">
        <f>Table1[[#This Row],[Price_USD]]/Table1[[#This Row],[Range_km]]</f>
        <v>219.14656675749316</v>
      </c>
      <c r="W1432" s="1" t="str">
        <f>_xlfn.IFS(Table1[[#This Row],[Price_USD]]&gt;80000,"Luxury", Table1[[#This Row],[Price_USD]]&gt;40000,"Premium",Table1[[#This Row],[Price_USD]]&lt;40000,"Budget")</f>
        <v>Luxury</v>
      </c>
    </row>
    <row r="1433" spans="3:23" x14ac:dyDescent="0.35">
      <c r="C1433">
        <v>1432</v>
      </c>
      <c r="D1433" t="s">
        <v>35</v>
      </c>
      <c r="E1433" t="s">
        <v>142</v>
      </c>
      <c r="F1433">
        <v>2021</v>
      </c>
      <c r="G1433" t="s">
        <v>264</v>
      </c>
      <c r="H1433">
        <v>29</v>
      </c>
      <c r="I1433">
        <v>267</v>
      </c>
      <c r="J1433" t="s">
        <v>270</v>
      </c>
      <c r="K1433">
        <v>1.7</v>
      </c>
      <c r="L1433" s="5">
        <v>96057.48</v>
      </c>
      <c r="M1433" t="s">
        <v>335</v>
      </c>
      <c r="N1433" t="s">
        <v>336</v>
      </c>
      <c r="O1433" s="1">
        <v>3</v>
      </c>
      <c r="P1433" s="1" t="str">
        <f>IFERROR(IF(ISNUMBER(Table1[[#This Row],[Safety_Rating2]]), REPT("★", Table1[[#This Row],[Safety_Rating2]]) &amp; REPT("☆", 5-Table1[[#This Row],[Safety_Rating2]]), "Unknown"), "Unknown")</f>
        <v>★★★☆☆</v>
      </c>
      <c r="Q1433" s="1">
        <v>3</v>
      </c>
      <c r="R1433">
        <v>9823</v>
      </c>
      <c r="S1433">
        <v>5</v>
      </c>
      <c r="T1433" s="7">
        <f t="shared" si="22"/>
        <v>943572626.03999996</v>
      </c>
      <c r="U1433" s="3">
        <f>Table1[[#This Row],[Range_km]]/Table1[[#This Row],[Battery_Capacity_kWh]]</f>
        <v>9.2068965517241388</v>
      </c>
      <c r="V1433" s="4">
        <f>Table1[[#This Row],[Price_USD]]/Table1[[#This Row],[Range_km]]</f>
        <v>359.76584269662919</v>
      </c>
      <c r="W1433" s="1" t="str">
        <f>_xlfn.IFS(Table1[[#This Row],[Price_USD]]&gt;80000,"Luxury", Table1[[#This Row],[Price_USD]]&gt;40000,"Premium",Table1[[#This Row],[Price_USD]]&lt;40000,"Budget")</f>
        <v>Luxury</v>
      </c>
    </row>
    <row r="1434" spans="3:23" x14ac:dyDescent="0.35">
      <c r="C1434">
        <v>1433</v>
      </c>
      <c r="D1434" t="s">
        <v>37</v>
      </c>
      <c r="E1434" t="s">
        <v>157</v>
      </c>
      <c r="F1434">
        <v>2017</v>
      </c>
      <c r="G1434" t="s">
        <v>263</v>
      </c>
      <c r="H1434">
        <v>92.8</v>
      </c>
      <c r="I1434">
        <v>327</v>
      </c>
      <c r="J1434" t="s">
        <v>273</v>
      </c>
      <c r="K1434">
        <v>3.6</v>
      </c>
      <c r="L1434" s="5">
        <v>62078.29</v>
      </c>
      <c r="M1434" t="s">
        <v>311</v>
      </c>
      <c r="N1434" t="s">
        <v>373</v>
      </c>
      <c r="O1434" s="1">
        <v>2</v>
      </c>
      <c r="P1434" s="1" t="str">
        <f>IFERROR(IF(ISNUMBER(Table1[[#This Row],[Safety_Rating2]]), REPT("★", Table1[[#This Row],[Safety_Rating2]]) &amp; REPT("☆", 5-Table1[[#This Row],[Safety_Rating2]]), "Unknown"), "Unknown")</f>
        <v>★★★☆☆</v>
      </c>
      <c r="Q1434" s="1">
        <v>3</v>
      </c>
      <c r="R1434">
        <v>16416</v>
      </c>
      <c r="S1434">
        <v>4</v>
      </c>
      <c r="T1434" s="7">
        <f t="shared" si="22"/>
        <v>1019077208.64</v>
      </c>
      <c r="U1434" s="3">
        <f>Table1[[#This Row],[Range_km]]/Table1[[#This Row],[Battery_Capacity_kWh]]</f>
        <v>3.5237068965517242</v>
      </c>
      <c r="V1434" s="4">
        <f>Table1[[#This Row],[Price_USD]]/Table1[[#This Row],[Range_km]]</f>
        <v>189.84186544342509</v>
      </c>
      <c r="W1434" s="1" t="str">
        <f>_xlfn.IFS(Table1[[#This Row],[Price_USD]]&gt;80000,"Luxury", Table1[[#This Row],[Price_USD]]&gt;40000,"Premium",Table1[[#This Row],[Price_USD]]&lt;40000,"Budget")</f>
        <v>Premium</v>
      </c>
    </row>
    <row r="1435" spans="3:23" x14ac:dyDescent="0.35">
      <c r="C1435">
        <v>1434</v>
      </c>
      <c r="D1435" t="s">
        <v>65</v>
      </c>
      <c r="E1435" t="s">
        <v>176</v>
      </c>
      <c r="F1435">
        <v>2022</v>
      </c>
      <c r="G1435" t="s">
        <v>259</v>
      </c>
      <c r="H1435">
        <v>118.9</v>
      </c>
      <c r="I1435">
        <v>105</v>
      </c>
      <c r="J1435" t="s">
        <v>276</v>
      </c>
      <c r="K1435">
        <v>4.5999999999999996</v>
      </c>
      <c r="L1435" s="5">
        <v>65210.63</v>
      </c>
      <c r="M1435" t="s">
        <v>281</v>
      </c>
      <c r="N1435" t="s">
        <v>338</v>
      </c>
      <c r="O1435" s="1">
        <v>3</v>
      </c>
      <c r="P1435" s="1" t="str">
        <f>IFERROR(IF(ISNUMBER(Table1[[#This Row],[Safety_Rating2]]), REPT("★", Table1[[#This Row],[Safety_Rating2]]) &amp; REPT("☆", 5-Table1[[#This Row],[Safety_Rating2]]), "Unknown"), "Unknown")</f>
        <v>★★★★★</v>
      </c>
      <c r="Q1435" s="1">
        <v>5</v>
      </c>
      <c r="R1435">
        <v>18606</v>
      </c>
      <c r="S1435">
        <v>3</v>
      </c>
      <c r="T1435" s="7">
        <f t="shared" si="22"/>
        <v>1213308981.78</v>
      </c>
      <c r="U1435" s="3">
        <f>Table1[[#This Row],[Range_km]]/Table1[[#This Row],[Battery_Capacity_kWh]]</f>
        <v>0.88309503784693011</v>
      </c>
      <c r="V1435" s="4">
        <f>Table1[[#This Row],[Price_USD]]/Table1[[#This Row],[Range_km]]</f>
        <v>621.05361904761901</v>
      </c>
      <c r="W1435" s="1" t="str">
        <f>_xlfn.IFS(Table1[[#This Row],[Price_USD]]&gt;80000,"Luxury", Table1[[#This Row],[Price_USD]]&gt;40000,"Premium",Table1[[#This Row],[Price_USD]]&lt;40000,"Budget")</f>
        <v>Premium</v>
      </c>
    </row>
    <row r="1436" spans="3:23" x14ac:dyDescent="0.35">
      <c r="C1436">
        <v>1435</v>
      </c>
      <c r="D1436" t="s">
        <v>38</v>
      </c>
      <c r="E1436" t="s">
        <v>155</v>
      </c>
      <c r="F1436">
        <v>2022</v>
      </c>
      <c r="G1436" t="s">
        <v>260</v>
      </c>
      <c r="H1436">
        <v>45.7</v>
      </c>
      <c r="I1436">
        <v>322</v>
      </c>
      <c r="J1436" t="s">
        <v>278</v>
      </c>
      <c r="K1436">
        <v>1.2</v>
      </c>
      <c r="L1436" s="5">
        <v>31450.55</v>
      </c>
      <c r="M1436" t="s">
        <v>282</v>
      </c>
      <c r="N1436" t="s">
        <v>360</v>
      </c>
      <c r="O1436" s="1">
        <v>4</v>
      </c>
      <c r="P1436" s="1" t="str">
        <f>IFERROR(IF(ISNUMBER(Table1[[#This Row],[Safety_Rating2]]), REPT("★", Table1[[#This Row],[Safety_Rating2]]) &amp; REPT("☆", 5-Table1[[#This Row],[Safety_Rating2]]), "Unknown"), "Unknown")</f>
        <v>★★★★☆</v>
      </c>
      <c r="Q1436" s="1">
        <v>4</v>
      </c>
      <c r="R1436">
        <v>15784</v>
      </c>
      <c r="S1436">
        <v>5</v>
      </c>
      <c r="T1436" s="7">
        <f t="shared" si="22"/>
        <v>496415481.19999999</v>
      </c>
      <c r="U1436" s="3">
        <f>Table1[[#This Row],[Range_km]]/Table1[[#This Row],[Battery_Capacity_kWh]]</f>
        <v>7.0459518599562356</v>
      </c>
      <c r="V1436" s="4">
        <f>Table1[[#This Row],[Price_USD]]/Table1[[#This Row],[Range_km]]</f>
        <v>97.67251552795031</v>
      </c>
      <c r="W1436" s="1" t="str">
        <f>_xlfn.IFS(Table1[[#This Row],[Price_USD]]&gt;80000,"Luxury", Table1[[#This Row],[Price_USD]]&gt;40000,"Premium",Table1[[#This Row],[Price_USD]]&lt;40000,"Budget")</f>
        <v>Budget</v>
      </c>
    </row>
    <row r="1437" spans="3:23" x14ac:dyDescent="0.35">
      <c r="C1437">
        <v>1436</v>
      </c>
      <c r="D1437" t="s">
        <v>38</v>
      </c>
      <c r="E1437" t="s">
        <v>118</v>
      </c>
      <c r="F1437">
        <v>2016</v>
      </c>
      <c r="G1437" t="s">
        <v>253</v>
      </c>
      <c r="H1437">
        <v>114.4</v>
      </c>
      <c r="I1437">
        <v>220</v>
      </c>
      <c r="J1437" t="s">
        <v>270</v>
      </c>
      <c r="K1437">
        <v>9.5</v>
      </c>
      <c r="L1437" s="5">
        <v>102408.71</v>
      </c>
      <c r="M1437" t="s">
        <v>305</v>
      </c>
      <c r="N1437" t="s">
        <v>350</v>
      </c>
      <c r="O1437" s="1">
        <v>1</v>
      </c>
      <c r="P1437" s="1" t="str">
        <f>IFERROR(IF(ISNUMBER(Table1[[#This Row],[Safety_Rating2]]), REPT("★", Table1[[#This Row],[Safety_Rating2]]) &amp; REPT("☆", 5-Table1[[#This Row],[Safety_Rating2]]), "Unknown"), "Unknown")</f>
        <v>Unknown</v>
      </c>
      <c r="Q1437" s="2" t="s">
        <v>376</v>
      </c>
      <c r="R1437">
        <v>14003</v>
      </c>
      <c r="S1437">
        <v>3</v>
      </c>
      <c r="T1437" s="7">
        <f t="shared" si="22"/>
        <v>1434029166.1300001</v>
      </c>
      <c r="U1437" s="3">
        <f>Table1[[#This Row],[Range_km]]/Table1[[#This Row],[Battery_Capacity_kWh]]</f>
        <v>1.9230769230769229</v>
      </c>
      <c r="V1437" s="4">
        <f>Table1[[#This Row],[Price_USD]]/Table1[[#This Row],[Range_km]]</f>
        <v>465.49413636363641</v>
      </c>
      <c r="W1437" s="1" t="str">
        <f>_xlfn.IFS(Table1[[#This Row],[Price_USD]]&gt;80000,"Luxury", Table1[[#This Row],[Price_USD]]&gt;40000,"Premium",Table1[[#This Row],[Price_USD]]&lt;40000,"Budget")</f>
        <v>Luxury</v>
      </c>
    </row>
    <row r="1438" spans="3:23" x14ac:dyDescent="0.35">
      <c r="C1438">
        <v>1437</v>
      </c>
      <c r="D1438" t="s">
        <v>61</v>
      </c>
      <c r="E1438" t="s">
        <v>146</v>
      </c>
      <c r="F1438">
        <v>2025</v>
      </c>
      <c r="G1438" t="s">
        <v>257</v>
      </c>
      <c r="H1438">
        <v>73.400000000000006</v>
      </c>
      <c r="I1438">
        <v>148</v>
      </c>
      <c r="J1438" t="s">
        <v>273</v>
      </c>
      <c r="K1438">
        <v>3.1</v>
      </c>
      <c r="L1438" s="5">
        <v>90622.66</v>
      </c>
      <c r="M1438" t="s">
        <v>320</v>
      </c>
      <c r="N1438" t="s">
        <v>364</v>
      </c>
      <c r="O1438" s="1">
        <v>3</v>
      </c>
      <c r="P1438" s="1" t="str">
        <f>IFERROR(IF(ISNUMBER(Table1[[#This Row],[Safety_Rating2]]), REPT("★", Table1[[#This Row],[Safety_Rating2]]) &amp; REPT("☆", 5-Table1[[#This Row],[Safety_Rating2]]), "Unknown"), "Unknown")</f>
        <v>★★★☆☆</v>
      </c>
      <c r="Q1438" s="1">
        <v>3</v>
      </c>
      <c r="R1438">
        <v>17767</v>
      </c>
      <c r="S1438">
        <v>4</v>
      </c>
      <c r="T1438" s="7">
        <f t="shared" si="22"/>
        <v>1610092800.22</v>
      </c>
      <c r="U1438" s="3">
        <f>Table1[[#This Row],[Range_km]]/Table1[[#This Row],[Battery_Capacity_kWh]]</f>
        <v>2.0163487738419619</v>
      </c>
      <c r="V1438" s="4">
        <f>Table1[[#This Row],[Price_USD]]/Table1[[#This Row],[Range_km]]</f>
        <v>612.31527027027028</v>
      </c>
      <c r="W1438" s="1" t="str">
        <f>_xlfn.IFS(Table1[[#This Row],[Price_USD]]&gt;80000,"Luxury", Table1[[#This Row],[Price_USD]]&gt;40000,"Premium",Table1[[#This Row],[Price_USD]]&lt;40000,"Budget")</f>
        <v>Luxury</v>
      </c>
    </row>
    <row r="1439" spans="3:23" x14ac:dyDescent="0.35">
      <c r="C1439">
        <v>1438</v>
      </c>
      <c r="D1439" t="s">
        <v>60</v>
      </c>
      <c r="E1439" t="s">
        <v>140</v>
      </c>
      <c r="F1439">
        <v>2021</v>
      </c>
      <c r="G1439" t="s">
        <v>263</v>
      </c>
      <c r="H1439">
        <v>136.5</v>
      </c>
      <c r="I1439">
        <v>534</v>
      </c>
      <c r="J1439" t="s">
        <v>266</v>
      </c>
      <c r="K1439">
        <v>2</v>
      </c>
      <c r="L1439" s="5">
        <v>135220.69</v>
      </c>
      <c r="M1439" t="s">
        <v>291</v>
      </c>
      <c r="N1439" t="s">
        <v>363</v>
      </c>
      <c r="O1439" s="1">
        <v>0</v>
      </c>
      <c r="P1439" s="1" t="str">
        <f>IFERROR(IF(ISNUMBER(Table1[[#This Row],[Safety_Rating2]]), REPT("★", Table1[[#This Row],[Safety_Rating2]]) &amp; REPT("☆", 5-Table1[[#This Row],[Safety_Rating2]]), "Unknown"), "Unknown")</f>
        <v>★★★★★</v>
      </c>
      <c r="Q1439" s="1">
        <v>5</v>
      </c>
      <c r="R1439">
        <v>2855</v>
      </c>
      <c r="S1439">
        <v>5</v>
      </c>
      <c r="T1439" s="7">
        <f t="shared" si="22"/>
        <v>386055069.94999999</v>
      </c>
      <c r="U1439" s="3">
        <f>Table1[[#This Row],[Range_km]]/Table1[[#This Row],[Battery_Capacity_kWh]]</f>
        <v>3.912087912087912</v>
      </c>
      <c r="V1439" s="4">
        <f>Table1[[#This Row],[Price_USD]]/Table1[[#This Row],[Range_km]]</f>
        <v>253.22226591760301</v>
      </c>
      <c r="W1439" s="1" t="str">
        <f>_xlfn.IFS(Table1[[#This Row],[Price_USD]]&gt;80000,"Luxury", Table1[[#This Row],[Price_USD]]&gt;40000,"Premium",Table1[[#This Row],[Price_USD]]&lt;40000,"Budget")</f>
        <v>Luxury</v>
      </c>
    </row>
    <row r="1440" spans="3:23" x14ac:dyDescent="0.35">
      <c r="C1440">
        <v>1439</v>
      </c>
      <c r="D1440" t="s">
        <v>52</v>
      </c>
      <c r="E1440" t="s">
        <v>218</v>
      </c>
      <c r="F1440">
        <v>2024</v>
      </c>
      <c r="G1440" t="s">
        <v>259</v>
      </c>
      <c r="H1440">
        <v>24.4</v>
      </c>
      <c r="I1440">
        <v>130</v>
      </c>
      <c r="J1440" t="s">
        <v>265</v>
      </c>
      <c r="K1440">
        <v>5.7</v>
      </c>
      <c r="L1440" s="5">
        <v>140940.34</v>
      </c>
      <c r="M1440" t="s">
        <v>314</v>
      </c>
      <c r="N1440" t="s">
        <v>368</v>
      </c>
      <c r="O1440" s="1">
        <v>0</v>
      </c>
      <c r="P1440" s="1" t="str">
        <f>IFERROR(IF(ISNUMBER(Table1[[#This Row],[Safety_Rating2]]), REPT("★", Table1[[#This Row],[Safety_Rating2]]) &amp; REPT("☆", 5-Table1[[#This Row],[Safety_Rating2]]), "Unknown"), "Unknown")</f>
        <v>★★★☆☆</v>
      </c>
      <c r="Q1440" s="1">
        <v>3</v>
      </c>
      <c r="R1440">
        <v>14890</v>
      </c>
      <c r="S1440">
        <v>5</v>
      </c>
      <c r="T1440" s="7">
        <f t="shared" si="22"/>
        <v>2098601662.5999999</v>
      </c>
      <c r="U1440" s="3">
        <f>Table1[[#This Row],[Range_km]]/Table1[[#This Row],[Battery_Capacity_kWh]]</f>
        <v>5.3278688524590168</v>
      </c>
      <c r="V1440" s="4">
        <f>Table1[[#This Row],[Price_USD]]/Table1[[#This Row],[Range_km]]</f>
        <v>1084.1564615384616</v>
      </c>
      <c r="W1440" s="1" t="str">
        <f>_xlfn.IFS(Table1[[#This Row],[Price_USD]]&gt;80000,"Luxury", Table1[[#This Row],[Price_USD]]&gt;40000,"Premium",Table1[[#This Row],[Price_USD]]&lt;40000,"Budget")</f>
        <v>Luxury</v>
      </c>
    </row>
    <row r="1441" spans="3:23" x14ac:dyDescent="0.35">
      <c r="C1441">
        <v>1440</v>
      </c>
      <c r="D1441" t="s">
        <v>17</v>
      </c>
      <c r="E1441" t="s">
        <v>95</v>
      </c>
      <c r="F1441">
        <v>2015</v>
      </c>
      <c r="G1441" t="s">
        <v>263</v>
      </c>
      <c r="H1441">
        <v>146.9</v>
      </c>
      <c r="I1441">
        <v>286</v>
      </c>
      <c r="J1441" t="s">
        <v>274</v>
      </c>
      <c r="K1441">
        <v>9.1999999999999993</v>
      </c>
      <c r="L1441" s="5">
        <v>81408.56</v>
      </c>
      <c r="M1441" t="s">
        <v>323</v>
      </c>
      <c r="N1441" t="s">
        <v>350</v>
      </c>
      <c r="O1441" s="1">
        <v>1</v>
      </c>
      <c r="P1441" s="1" t="str">
        <f>IFERROR(IF(ISNUMBER(Table1[[#This Row],[Safety_Rating2]]), REPT("★", Table1[[#This Row],[Safety_Rating2]]) &amp; REPT("☆", 5-Table1[[#This Row],[Safety_Rating2]]), "Unknown"), "Unknown")</f>
        <v>★★★★★</v>
      </c>
      <c r="Q1441" s="1">
        <v>5</v>
      </c>
      <c r="R1441">
        <v>16685</v>
      </c>
      <c r="S1441">
        <v>3</v>
      </c>
      <c r="T1441" s="7">
        <f t="shared" si="22"/>
        <v>1358301823.5999999</v>
      </c>
      <c r="U1441" s="3">
        <f>Table1[[#This Row],[Range_km]]/Table1[[#This Row],[Battery_Capacity_kWh]]</f>
        <v>1.9469026548672566</v>
      </c>
      <c r="V1441" s="4">
        <f>Table1[[#This Row],[Price_USD]]/Table1[[#This Row],[Range_km]]</f>
        <v>284.6453146853147</v>
      </c>
      <c r="W1441" s="1" t="str">
        <f>_xlfn.IFS(Table1[[#This Row],[Price_USD]]&gt;80000,"Luxury", Table1[[#This Row],[Price_USD]]&gt;40000,"Premium",Table1[[#This Row],[Price_USD]]&lt;40000,"Budget")</f>
        <v>Luxury</v>
      </c>
    </row>
    <row r="1442" spans="3:23" x14ac:dyDescent="0.35">
      <c r="C1442">
        <v>1441</v>
      </c>
      <c r="D1442" t="s">
        <v>53</v>
      </c>
      <c r="E1442" t="s">
        <v>216</v>
      </c>
      <c r="F1442">
        <v>2021</v>
      </c>
      <c r="G1442" t="s">
        <v>262</v>
      </c>
      <c r="H1442">
        <v>103.8</v>
      </c>
      <c r="I1442">
        <v>440</v>
      </c>
      <c r="J1442" t="s">
        <v>277</v>
      </c>
      <c r="K1442">
        <v>0.8</v>
      </c>
      <c r="L1442" s="5">
        <v>78546.179999999993</v>
      </c>
      <c r="M1442" t="s">
        <v>285</v>
      </c>
      <c r="N1442" t="s">
        <v>361</v>
      </c>
      <c r="O1442" s="1">
        <v>1</v>
      </c>
      <c r="P1442" s="1" t="str">
        <f>IFERROR(IF(ISNUMBER(Table1[[#This Row],[Safety_Rating2]]), REPT("★", Table1[[#This Row],[Safety_Rating2]]) &amp; REPT("☆", 5-Table1[[#This Row],[Safety_Rating2]]), "Unknown"), "Unknown")</f>
        <v>★★★★☆</v>
      </c>
      <c r="Q1442" s="1">
        <v>4</v>
      </c>
      <c r="R1442">
        <v>15577</v>
      </c>
      <c r="S1442">
        <v>5</v>
      </c>
      <c r="T1442" s="7">
        <f t="shared" si="22"/>
        <v>1223513845.8599999</v>
      </c>
      <c r="U1442" s="3">
        <f>Table1[[#This Row],[Range_km]]/Table1[[#This Row],[Battery_Capacity_kWh]]</f>
        <v>4.2389210019267827</v>
      </c>
      <c r="V1442" s="4">
        <f>Table1[[#This Row],[Price_USD]]/Table1[[#This Row],[Range_km]]</f>
        <v>178.51404545454542</v>
      </c>
      <c r="W1442" s="1" t="str">
        <f>_xlfn.IFS(Table1[[#This Row],[Price_USD]]&gt;80000,"Luxury", Table1[[#This Row],[Price_USD]]&gt;40000,"Premium",Table1[[#This Row],[Price_USD]]&lt;40000,"Budget")</f>
        <v>Premium</v>
      </c>
    </row>
    <row r="1443" spans="3:23" x14ac:dyDescent="0.35">
      <c r="C1443">
        <v>1442</v>
      </c>
      <c r="D1443" t="s">
        <v>60</v>
      </c>
      <c r="E1443" t="s">
        <v>140</v>
      </c>
      <c r="F1443">
        <v>2016</v>
      </c>
      <c r="G1443" t="s">
        <v>259</v>
      </c>
      <c r="H1443">
        <v>22.1</v>
      </c>
      <c r="I1443">
        <v>362</v>
      </c>
      <c r="J1443" t="s">
        <v>266</v>
      </c>
      <c r="K1443">
        <v>6.3</v>
      </c>
      <c r="L1443" s="5">
        <v>90848</v>
      </c>
      <c r="M1443" t="s">
        <v>323</v>
      </c>
      <c r="N1443" t="s">
        <v>357</v>
      </c>
      <c r="O1443" s="1">
        <v>2</v>
      </c>
      <c r="P1443" s="1" t="str">
        <f>IFERROR(IF(ISNUMBER(Table1[[#This Row],[Safety_Rating2]]), REPT("★", Table1[[#This Row],[Safety_Rating2]]) &amp; REPT("☆", 5-Table1[[#This Row],[Safety_Rating2]]), "Unknown"), "Unknown")</f>
        <v>★★★☆☆</v>
      </c>
      <c r="Q1443" s="1">
        <v>3</v>
      </c>
      <c r="R1443">
        <v>12688</v>
      </c>
      <c r="S1443">
        <v>4</v>
      </c>
      <c r="T1443" s="7">
        <f t="shared" si="22"/>
        <v>1152679424</v>
      </c>
      <c r="U1443" s="3">
        <f>Table1[[#This Row],[Range_km]]/Table1[[#This Row],[Battery_Capacity_kWh]]</f>
        <v>16.380090497737555</v>
      </c>
      <c r="V1443" s="4">
        <f>Table1[[#This Row],[Price_USD]]/Table1[[#This Row],[Range_km]]</f>
        <v>250.96132596685084</v>
      </c>
      <c r="W1443" s="1" t="str">
        <f>_xlfn.IFS(Table1[[#This Row],[Price_USD]]&gt;80000,"Luxury", Table1[[#This Row],[Price_USD]]&gt;40000,"Premium",Table1[[#This Row],[Price_USD]]&lt;40000,"Budget")</f>
        <v>Luxury</v>
      </c>
    </row>
    <row r="1444" spans="3:23" x14ac:dyDescent="0.35">
      <c r="C1444">
        <v>1443</v>
      </c>
      <c r="D1444" t="s">
        <v>23</v>
      </c>
      <c r="E1444" t="s">
        <v>76</v>
      </c>
      <c r="F1444">
        <v>2024</v>
      </c>
      <c r="G1444" t="s">
        <v>253</v>
      </c>
      <c r="H1444">
        <v>46.6</v>
      </c>
      <c r="I1444">
        <v>448</v>
      </c>
      <c r="J1444" t="s">
        <v>276</v>
      </c>
      <c r="K1444">
        <v>8.5</v>
      </c>
      <c r="L1444" s="5">
        <v>113231.94</v>
      </c>
      <c r="M1444" t="s">
        <v>294</v>
      </c>
      <c r="N1444" t="s">
        <v>371</v>
      </c>
      <c r="O1444" s="1">
        <v>3</v>
      </c>
      <c r="P1444" s="1" t="str">
        <f>IFERROR(IF(ISNUMBER(Table1[[#This Row],[Safety_Rating2]]), REPT("★", Table1[[#This Row],[Safety_Rating2]]) &amp; REPT("☆", 5-Table1[[#This Row],[Safety_Rating2]]), "Unknown"), "Unknown")</f>
        <v>★★★★★</v>
      </c>
      <c r="Q1444" s="1">
        <v>5</v>
      </c>
      <c r="R1444">
        <v>10572</v>
      </c>
      <c r="S1444">
        <v>3</v>
      </c>
      <c r="T1444" s="7">
        <f t="shared" si="22"/>
        <v>1197088069.6800001</v>
      </c>
      <c r="U1444" s="3">
        <f>Table1[[#This Row],[Range_km]]/Table1[[#This Row],[Battery_Capacity_kWh]]</f>
        <v>9.613733905579398</v>
      </c>
      <c r="V1444" s="4">
        <f>Table1[[#This Row],[Price_USD]]/Table1[[#This Row],[Range_km]]</f>
        <v>252.74986607142858</v>
      </c>
      <c r="W1444" s="1" t="str">
        <f>_xlfn.IFS(Table1[[#This Row],[Price_USD]]&gt;80000,"Luxury", Table1[[#This Row],[Price_USD]]&gt;40000,"Premium",Table1[[#This Row],[Price_USD]]&lt;40000,"Budget")</f>
        <v>Luxury</v>
      </c>
    </row>
    <row r="1445" spans="3:23" x14ac:dyDescent="0.35">
      <c r="C1445">
        <v>1444</v>
      </c>
      <c r="D1445" t="s">
        <v>27</v>
      </c>
      <c r="E1445" t="s">
        <v>187</v>
      </c>
      <c r="F1445">
        <v>2019</v>
      </c>
      <c r="G1445" t="s">
        <v>259</v>
      </c>
      <c r="H1445">
        <v>37.9</v>
      </c>
      <c r="I1445">
        <v>524</v>
      </c>
      <c r="J1445" t="s">
        <v>272</v>
      </c>
      <c r="K1445">
        <v>8.5</v>
      </c>
      <c r="L1445" s="5">
        <v>37041.919999999998</v>
      </c>
      <c r="M1445" t="s">
        <v>286</v>
      </c>
      <c r="N1445" t="s">
        <v>339</v>
      </c>
      <c r="O1445" s="1">
        <v>5</v>
      </c>
      <c r="P1445" s="1" t="str">
        <f>IFERROR(IF(ISNUMBER(Table1[[#This Row],[Safety_Rating2]]), REPT("★", Table1[[#This Row],[Safety_Rating2]]) &amp; REPT("☆", 5-Table1[[#This Row],[Safety_Rating2]]), "Unknown"), "Unknown")</f>
        <v>★★★★☆</v>
      </c>
      <c r="Q1445" s="1">
        <v>4</v>
      </c>
      <c r="R1445">
        <v>14509</v>
      </c>
      <c r="S1445">
        <v>3</v>
      </c>
      <c r="T1445" s="7">
        <f t="shared" si="22"/>
        <v>537441217.27999997</v>
      </c>
      <c r="U1445" s="3">
        <f>Table1[[#This Row],[Range_km]]/Table1[[#This Row],[Battery_Capacity_kWh]]</f>
        <v>13.825857519788919</v>
      </c>
      <c r="V1445" s="4">
        <f>Table1[[#This Row],[Price_USD]]/Table1[[#This Row],[Range_km]]</f>
        <v>70.690687022900761</v>
      </c>
      <c r="W1445" s="1" t="str">
        <f>_xlfn.IFS(Table1[[#This Row],[Price_USD]]&gt;80000,"Luxury", Table1[[#This Row],[Price_USD]]&gt;40000,"Premium",Table1[[#This Row],[Price_USD]]&lt;40000,"Budget")</f>
        <v>Budget</v>
      </c>
    </row>
    <row r="1446" spans="3:23" x14ac:dyDescent="0.35">
      <c r="C1446">
        <v>1445</v>
      </c>
      <c r="D1446" t="s">
        <v>39</v>
      </c>
      <c r="E1446" t="s">
        <v>97</v>
      </c>
      <c r="F1446">
        <v>2018</v>
      </c>
      <c r="G1446" t="s">
        <v>260</v>
      </c>
      <c r="H1446">
        <v>129.1</v>
      </c>
      <c r="I1446">
        <v>490</v>
      </c>
      <c r="J1446" t="s">
        <v>280</v>
      </c>
      <c r="K1446">
        <v>5.0999999999999996</v>
      </c>
      <c r="L1446" s="5">
        <v>49543.12</v>
      </c>
      <c r="M1446" t="s">
        <v>300</v>
      </c>
      <c r="N1446" t="s">
        <v>354</v>
      </c>
      <c r="O1446" s="1">
        <v>4</v>
      </c>
      <c r="P1446" s="1" t="str">
        <f>IFERROR(IF(ISNUMBER(Table1[[#This Row],[Safety_Rating2]]), REPT("★", Table1[[#This Row],[Safety_Rating2]]) &amp; REPT("☆", 5-Table1[[#This Row],[Safety_Rating2]]), "Unknown"), "Unknown")</f>
        <v>★★★★★</v>
      </c>
      <c r="Q1446" s="1">
        <v>5</v>
      </c>
      <c r="R1446">
        <v>2624</v>
      </c>
      <c r="S1446">
        <v>5</v>
      </c>
      <c r="T1446" s="7">
        <f t="shared" si="22"/>
        <v>130001146.88000001</v>
      </c>
      <c r="U1446" s="3">
        <f>Table1[[#This Row],[Range_km]]/Table1[[#This Row],[Battery_Capacity_kWh]]</f>
        <v>3.7955073586367161</v>
      </c>
      <c r="V1446" s="4">
        <f>Table1[[#This Row],[Price_USD]]/Table1[[#This Row],[Range_km]]</f>
        <v>101.10840816326531</v>
      </c>
      <c r="W1446" s="1" t="str">
        <f>_xlfn.IFS(Table1[[#This Row],[Price_USD]]&gt;80000,"Luxury", Table1[[#This Row],[Price_USD]]&gt;40000,"Premium",Table1[[#This Row],[Price_USD]]&lt;40000,"Budget")</f>
        <v>Premium</v>
      </c>
    </row>
    <row r="1447" spans="3:23" x14ac:dyDescent="0.35">
      <c r="C1447">
        <v>1446</v>
      </c>
      <c r="D1447" t="s">
        <v>65</v>
      </c>
      <c r="E1447" t="s">
        <v>162</v>
      </c>
      <c r="F1447">
        <v>2017</v>
      </c>
      <c r="G1447" t="s">
        <v>262</v>
      </c>
      <c r="H1447">
        <v>35.6</v>
      </c>
      <c r="I1447">
        <v>178</v>
      </c>
      <c r="J1447" t="s">
        <v>274</v>
      </c>
      <c r="K1447">
        <v>8.6</v>
      </c>
      <c r="L1447" s="5">
        <v>145893.06</v>
      </c>
      <c r="M1447" t="s">
        <v>311</v>
      </c>
      <c r="N1447" t="s">
        <v>357</v>
      </c>
      <c r="O1447" s="1">
        <v>1</v>
      </c>
      <c r="P1447" s="1" t="str">
        <f>IFERROR(IF(ISNUMBER(Table1[[#This Row],[Safety_Rating2]]), REPT("★", Table1[[#This Row],[Safety_Rating2]]) &amp; REPT("☆", 5-Table1[[#This Row],[Safety_Rating2]]), "Unknown"), "Unknown")</f>
        <v>★★★☆☆</v>
      </c>
      <c r="Q1447" s="1">
        <v>3</v>
      </c>
      <c r="R1447">
        <v>17494</v>
      </c>
      <c r="S1447">
        <v>4</v>
      </c>
      <c r="T1447" s="7">
        <f t="shared" si="22"/>
        <v>2552253191.6399999</v>
      </c>
      <c r="U1447" s="3">
        <f>Table1[[#This Row],[Range_km]]/Table1[[#This Row],[Battery_Capacity_kWh]]</f>
        <v>5</v>
      </c>
      <c r="V1447" s="4">
        <f>Table1[[#This Row],[Price_USD]]/Table1[[#This Row],[Range_km]]</f>
        <v>819.6239325842696</v>
      </c>
      <c r="W1447" s="1" t="str">
        <f>_xlfn.IFS(Table1[[#This Row],[Price_USD]]&gt;80000,"Luxury", Table1[[#This Row],[Price_USD]]&gt;40000,"Premium",Table1[[#This Row],[Price_USD]]&lt;40000,"Budget")</f>
        <v>Luxury</v>
      </c>
    </row>
    <row r="1448" spans="3:23" x14ac:dyDescent="0.35">
      <c r="C1448">
        <v>1447</v>
      </c>
      <c r="D1448" t="s">
        <v>62</v>
      </c>
      <c r="E1448" t="s">
        <v>149</v>
      </c>
      <c r="F1448">
        <v>2024</v>
      </c>
      <c r="G1448" t="s">
        <v>263</v>
      </c>
      <c r="H1448">
        <v>42.3</v>
      </c>
      <c r="I1448">
        <v>400</v>
      </c>
      <c r="J1448" t="s">
        <v>273</v>
      </c>
      <c r="K1448">
        <v>2.2999999999999998</v>
      </c>
      <c r="L1448" s="5">
        <v>54749.62</v>
      </c>
      <c r="M1448" t="s">
        <v>285</v>
      </c>
      <c r="N1448" t="s">
        <v>366</v>
      </c>
      <c r="O1448" s="1">
        <v>5</v>
      </c>
      <c r="P1448" s="1" t="str">
        <f>IFERROR(IF(ISNUMBER(Table1[[#This Row],[Safety_Rating2]]), REPT("★", Table1[[#This Row],[Safety_Rating2]]) &amp; REPT("☆", 5-Table1[[#This Row],[Safety_Rating2]]), "Unknown"), "Unknown")</f>
        <v>★★★★★</v>
      </c>
      <c r="Q1448" s="1">
        <v>5</v>
      </c>
      <c r="R1448">
        <v>7779</v>
      </c>
      <c r="S1448">
        <v>4</v>
      </c>
      <c r="T1448" s="7">
        <f t="shared" si="22"/>
        <v>425897293.98000002</v>
      </c>
      <c r="U1448" s="3">
        <f>Table1[[#This Row],[Range_km]]/Table1[[#This Row],[Battery_Capacity_kWh]]</f>
        <v>9.4562647754137128</v>
      </c>
      <c r="V1448" s="4">
        <f>Table1[[#This Row],[Price_USD]]/Table1[[#This Row],[Range_km]]</f>
        <v>136.87405000000001</v>
      </c>
      <c r="W1448" s="1" t="str">
        <f>_xlfn.IFS(Table1[[#This Row],[Price_USD]]&gt;80000,"Luxury", Table1[[#This Row],[Price_USD]]&gt;40000,"Premium",Table1[[#This Row],[Price_USD]]&lt;40000,"Budget")</f>
        <v>Premium</v>
      </c>
    </row>
    <row r="1449" spans="3:23" x14ac:dyDescent="0.35">
      <c r="C1449">
        <v>1448</v>
      </c>
      <c r="D1449" t="s">
        <v>61</v>
      </c>
      <c r="E1449" t="s">
        <v>146</v>
      </c>
      <c r="F1449">
        <v>2016</v>
      </c>
      <c r="G1449" t="s">
        <v>263</v>
      </c>
      <c r="H1449">
        <v>66.599999999999994</v>
      </c>
      <c r="I1449">
        <v>389</v>
      </c>
      <c r="J1449" t="s">
        <v>274</v>
      </c>
      <c r="K1449">
        <v>5.7</v>
      </c>
      <c r="L1449" s="5">
        <v>149266.07</v>
      </c>
      <c r="M1449" t="s">
        <v>309</v>
      </c>
      <c r="N1449" t="s">
        <v>346</v>
      </c>
      <c r="O1449" s="2" t="s">
        <v>376</v>
      </c>
      <c r="P1449" s="1" t="str">
        <f>IFERROR(IF(ISNUMBER(Table1[[#This Row],[Safety_Rating2]]), REPT("★", Table1[[#This Row],[Safety_Rating2]]) &amp; REPT("☆", 5-Table1[[#This Row],[Safety_Rating2]]), "Unknown"), "Unknown")</f>
        <v>★★★☆☆</v>
      </c>
      <c r="Q1449" s="1">
        <v>3</v>
      </c>
      <c r="R1449">
        <v>65</v>
      </c>
      <c r="S1449">
        <v>4</v>
      </c>
      <c r="T1449" s="7">
        <f t="shared" si="22"/>
        <v>9702294.5500000007</v>
      </c>
      <c r="U1449" s="3">
        <f>Table1[[#This Row],[Range_km]]/Table1[[#This Row],[Battery_Capacity_kWh]]</f>
        <v>5.8408408408408414</v>
      </c>
      <c r="V1449" s="4">
        <f>Table1[[#This Row],[Price_USD]]/Table1[[#This Row],[Range_km]]</f>
        <v>383.71740359897171</v>
      </c>
      <c r="W1449" s="1" t="str">
        <f>_xlfn.IFS(Table1[[#This Row],[Price_USD]]&gt;80000,"Luxury", Table1[[#This Row],[Price_USD]]&gt;40000,"Premium",Table1[[#This Row],[Price_USD]]&lt;40000,"Budget")</f>
        <v>Luxury</v>
      </c>
    </row>
    <row r="1450" spans="3:23" x14ac:dyDescent="0.35">
      <c r="C1450">
        <v>1449</v>
      </c>
      <c r="D1450" t="s">
        <v>50</v>
      </c>
      <c r="E1450" t="s">
        <v>225</v>
      </c>
      <c r="F1450">
        <v>2023</v>
      </c>
      <c r="G1450" t="s">
        <v>260</v>
      </c>
      <c r="H1450">
        <v>144.6</v>
      </c>
      <c r="I1450">
        <v>239</v>
      </c>
      <c r="J1450" t="s">
        <v>268</v>
      </c>
      <c r="K1450">
        <v>7</v>
      </c>
      <c r="L1450" s="5">
        <v>91515.56</v>
      </c>
      <c r="M1450" t="s">
        <v>311</v>
      </c>
      <c r="N1450" t="s">
        <v>358</v>
      </c>
      <c r="O1450" s="1">
        <v>1</v>
      </c>
      <c r="P1450" s="1" t="str">
        <f>IFERROR(IF(ISNUMBER(Table1[[#This Row],[Safety_Rating2]]), REPT("★", Table1[[#This Row],[Safety_Rating2]]) &amp; REPT("☆", 5-Table1[[#This Row],[Safety_Rating2]]), "Unknown"), "Unknown")</f>
        <v>★★★★★</v>
      </c>
      <c r="Q1450" s="1">
        <v>5</v>
      </c>
      <c r="R1450">
        <v>2468</v>
      </c>
      <c r="S1450">
        <v>4</v>
      </c>
      <c r="T1450" s="7">
        <f t="shared" si="22"/>
        <v>225860402.07999998</v>
      </c>
      <c r="U1450" s="3">
        <f>Table1[[#This Row],[Range_km]]/Table1[[#This Row],[Battery_Capacity_kWh]]</f>
        <v>1.6528354080221301</v>
      </c>
      <c r="V1450" s="4">
        <f>Table1[[#This Row],[Price_USD]]/Table1[[#This Row],[Range_km]]</f>
        <v>382.9102928870293</v>
      </c>
      <c r="W1450" s="1" t="str">
        <f>_xlfn.IFS(Table1[[#This Row],[Price_USD]]&gt;80000,"Luxury", Table1[[#This Row],[Price_USD]]&gt;40000,"Premium",Table1[[#This Row],[Price_USD]]&lt;40000,"Budget")</f>
        <v>Luxury</v>
      </c>
    </row>
    <row r="1451" spans="3:23" x14ac:dyDescent="0.35">
      <c r="C1451">
        <v>1450</v>
      </c>
      <c r="D1451" t="s">
        <v>64</v>
      </c>
      <c r="E1451" t="s">
        <v>212</v>
      </c>
      <c r="F1451">
        <v>2021</v>
      </c>
      <c r="G1451" t="s">
        <v>262</v>
      </c>
      <c r="H1451">
        <v>85.3</v>
      </c>
      <c r="I1451">
        <v>574</v>
      </c>
      <c r="J1451" t="s">
        <v>275</v>
      </c>
      <c r="K1451">
        <v>4.9000000000000004</v>
      </c>
      <c r="L1451" s="5">
        <v>75228.62</v>
      </c>
      <c r="M1451" t="s">
        <v>286</v>
      </c>
      <c r="N1451" t="s">
        <v>358</v>
      </c>
      <c r="O1451" s="1">
        <v>5</v>
      </c>
      <c r="P1451" s="1" t="str">
        <f>IFERROR(IF(ISNUMBER(Table1[[#This Row],[Safety_Rating2]]), REPT("★", Table1[[#This Row],[Safety_Rating2]]) &amp; REPT("☆", 5-Table1[[#This Row],[Safety_Rating2]]), "Unknown"), "Unknown")</f>
        <v>★★★★★</v>
      </c>
      <c r="Q1451" s="1">
        <v>5</v>
      </c>
      <c r="R1451">
        <v>19002</v>
      </c>
      <c r="S1451">
        <v>3</v>
      </c>
      <c r="T1451" s="7">
        <f t="shared" si="22"/>
        <v>1429494237.24</v>
      </c>
      <c r="U1451" s="3">
        <f>Table1[[#This Row],[Range_km]]/Table1[[#This Row],[Battery_Capacity_kWh]]</f>
        <v>6.7291910902696372</v>
      </c>
      <c r="V1451" s="4">
        <f>Table1[[#This Row],[Price_USD]]/Table1[[#This Row],[Range_km]]</f>
        <v>131.06031358885016</v>
      </c>
      <c r="W1451" s="1" t="str">
        <f>_xlfn.IFS(Table1[[#This Row],[Price_USD]]&gt;80000,"Luxury", Table1[[#This Row],[Price_USD]]&gt;40000,"Premium",Table1[[#This Row],[Price_USD]]&lt;40000,"Budget")</f>
        <v>Premium</v>
      </c>
    </row>
    <row r="1452" spans="3:23" x14ac:dyDescent="0.35">
      <c r="C1452">
        <v>1451</v>
      </c>
      <c r="D1452" t="s">
        <v>51</v>
      </c>
      <c r="E1452" t="s">
        <v>210</v>
      </c>
      <c r="F1452">
        <v>2025</v>
      </c>
      <c r="G1452" t="s">
        <v>251</v>
      </c>
      <c r="H1452">
        <v>52.8</v>
      </c>
      <c r="I1452">
        <v>495</v>
      </c>
      <c r="J1452" t="s">
        <v>265</v>
      </c>
      <c r="K1452">
        <v>10.9</v>
      </c>
      <c r="L1452" s="5">
        <v>108485.87</v>
      </c>
      <c r="M1452" t="s">
        <v>306</v>
      </c>
      <c r="N1452" t="s">
        <v>342</v>
      </c>
      <c r="O1452" s="2" t="s">
        <v>376</v>
      </c>
      <c r="P1452" s="1" t="str">
        <f>IFERROR(IF(ISNUMBER(Table1[[#This Row],[Safety_Rating2]]), REPT("★", Table1[[#This Row],[Safety_Rating2]]) &amp; REPT("☆", 5-Table1[[#This Row],[Safety_Rating2]]), "Unknown"), "Unknown")</f>
        <v>★★★☆☆</v>
      </c>
      <c r="Q1452" s="1">
        <v>3</v>
      </c>
      <c r="R1452">
        <v>15596</v>
      </c>
      <c r="S1452">
        <v>3</v>
      </c>
      <c r="T1452" s="7">
        <f t="shared" si="22"/>
        <v>1691945628.52</v>
      </c>
      <c r="U1452" s="3">
        <f>Table1[[#This Row],[Range_km]]/Table1[[#This Row],[Battery_Capacity_kWh]]</f>
        <v>9.375</v>
      </c>
      <c r="V1452" s="4">
        <f>Table1[[#This Row],[Price_USD]]/Table1[[#This Row],[Range_km]]</f>
        <v>219.16337373737372</v>
      </c>
      <c r="W1452" s="1" t="str">
        <f>_xlfn.IFS(Table1[[#This Row],[Price_USD]]&gt;80000,"Luxury", Table1[[#This Row],[Price_USD]]&gt;40000,"Premium",Table1[[#This Row],[Price_USD]]&lt;40000,"Budget")</f>
        <v>Luxury</v>
      </c>
    </row>
    <row r="1453" spans="3:23" x14ac:dyDescent="0.35">
      <c r="C1453">
        <v>1452</v>
      </c>
      <c r="D1453" t="s">
        <v>46</v>
      </c>
      <c r="E1453" t="s">
        <v>194</v>
      </c>
      <c r="F1453">
        <v>2021</v>
      </c>
      <c r="G1453" t="s">
        <v>257</v>
      </c>
      <c r="H1453">
        <v>58.8</v>
      </c>
      <c r="I1453">
        <v>328</v>
      </c>
      <c r="J1453" t="s">
        <v>267</v>
      </c>
      <c r="K1453">
        <v>2.8</v>
      </c>
      <c r="L1453" s="5">
        <v>91581.3</v>
      </c>
      <c r="M1453" t="s">
        <v>281</v>
      </c>
      <c r="N1453" t="s">
        <v>350</v>
      </c>
      <c r="O1453" s="1">
        <v>0</v>
      </c>
      <c r="P1453" s="1" t="str">
        <f>IFERROR(IF(ISNUMBER(Table1[[#This Row],[Safety_Rating2]]), REPT("★", Table1[[#This Row],[Safety_Rating2]]) &amp; REPT("☆", 5-Table1[[#This Row],[Safety_Rating2]]), "Unknown"), "Unknown")</f>
        <v>★★★★★</v>
      </c>
      <c r="Q1453" s="1">
        <v>5</v>
      </c>
      <c r="R1453">
        <v>5426</v>
      </c>
      <c r="S1453">
        <v>5</v>
      </c>
      <c r="T1453" s="7">
        <f t="shared" si="22"/>
        <v>496920133.80000001</v>
      </c>
      <c r="U1453" s="3">
        <f>Table1[[#This Row],[Range_km]]/Table1[[#This Row],[Battery_Capacity_kWh]]</f>
        <v>5.5782312925170068</v>
      </c>
      <c r="V1453" s="4">
        <f>Table1[[#This Row],[Price_USD]]/Table1[[#This Row],[Range_km]]</f>
        <v>279.21128048780491</v>
      </c>
      <c r="W1453" s="1" t="str">
        <f>_xlfn.IFS(Table1[[#This Row],[Price_USD]]&gt;80000,"Luxury", Table1[[#This Row],[Price_USD]]&gt;40000,"Premium",Table1[[#This Row],[Price_USD]]&lt;40000,"Budget")</f>
        <v>Luxury</v>
      </c>
    </row>
    <row r="1454" spans="3:23" x14ac:dyDescent="0.35">
      <c r="C1454">
        <v>1453</v>
      </c>
      <c r="D1454" t="s">
        <v>39</v>
      </c>
      <c r="E1454" t="s">
        <v>189</v>
      </c>
      <c r="F1454">
        <v>2025</v>
      </c>
      <c r="G1454" t="s">
        <v>251</v>
      </c>
      <c r="H1454">
        <v>120.2</v>
      </c>
      <c r="I1454">
        <v>526</v>
      </c>
      <c r="J1454" t="s">
        <v>273</v>
      </c>
      <c r="K1454">
        <v>10.199999999999999</v>
      </c>
      <c r="L1454" s="5">
        <v>69149.88</v>
      </c>
      <c r="M1454" t="s">
        <v>335</v>
      </c>
      <c r="N1454" t="s">
        <v>359</v>
      </c>
      <c r="O1454" s="1">
        <v>4</v>
      </c>
      <c r="P1454" s="1" t="str">
        <f>IFERROR(IF(ISNUMBER(Table1[[#This Row],[Safety_Rating2]]), REPT("★", Table1[[#This Row],[Safety_Rating2]]) &amp; REPT("☆", 5-Table1[[#This Row],[Safety_Rating2]]), "Unknown"), "Unknown")</f>
        <v>★★★★☆</v>
      </c>
      <c r="Q1454" s="1">
        <v>4</v>
      </c>
      <c r="R1454">
        <v>18512</v>
      </c>
      <c r="S1454">
        <v>3</v>
      </c>
      <c r="T1454" s="7">
        <f t="shared" si="22"/>
        <v>1280102578.5600002</v>
      </c>
      <c r="U1454" s="3">
        <f>Table1[[#This Row],[Range_km]]/Table1[[#This Row],[Battery_Capacity_kWh]]</f>
        <v>4.3760399334442592</v>
      </c>
      <c r="V1454" s="4">
        <f>Table1[[#This Row],[Price_USD]]/Table1[[#This Row],[Range_km]]</f>
        <v>131.46365019011407</v>
      </c>
      <c r="W1454" s="1" t="str">
        <f>_xlfn.IFS(Table1[[#This Row],[Price_USD]]&gt;80000,"Luxury", Table1[[#This Row],[Price_USD]]&gt;40000,"Premium",Table1[[#This Row],[Price_USD]]&lt;40000,"Budget")</f>
        <v>Premium</v>
      </c>
    </row>
    <row r="1455" spans="3:23" x14ac:dyDescent="0.35">
      <c r="C1455">
        <v>1454</v>
      </c>
      <c r="D1455" t="s">
        <v>60</v>
      </c>
      <c r="E1455" t="s">
        <v>204</v>
      </c>
      <c r="F1455">
        <v>2025</v>
      </c>
      <c r="G1455" t="s">
        <v>263</v>
      </c>
      <c r="H1455">
        <v>31.5</v>
      </c>
      <c r="I1455">
        <v>314</v>
      </c>
      <c r="J1455" t="s">
        <v>275</v>
      </c>
      <c r="K1455">
        <v>5.4</v>
      </c>
      <c r="L1455" s="5">
        <v>101080.36</v>
      </c>
      <c r="M1455" t="s">
        <v>287</v>
      </c>
      <c r="N1455" t="s">
        <v>360</v>
      </c>
      <c r="O1455" s="1">
        <v>3</v>
      </c>
      <c r="P1455" s="1" t="str">
        <f>IFERROR(IF(ISNUMBER(Table1[[#This Row],[Safety_Rating2]]), REPT("★", Table1[[#This Row],[Safety_Rating2]]) &amp; REPT("☆", 5-Table1[[#This Row],[Safety_Rating2]]), "Unknown"), "Unknown")</f>
        <v>★★★★☆</v>
      </c>
      <c r="Q1455" s="1">
        <v>4</v>
      </c>
      <c r="R1455">
        <v>13308</v>
      </c>
      <c r="S1455">
        <v>4</v>
      </c>
      <c r="T1455" s="7">
        <f t="shared" si="22"/>
        <v>1345177430.8800001</v>
      </c>
      <c r="U1455" s="3">
        <f>Table1[[#This Row],[Range_km]]/Table1[[#This Row],[Battery_Capacity_kWh]]</f>
        <v>9.9682539682539684</v>
      </c>
      <c r="V1455" s="4">
        <f>Table1[[#This Row],[Price_USD]]/Table1[[#This Row],[Range_km]]</f>
        <v>321.91197452229301</v>
      </c>
      <c r="W1455" s="1" t="str">
        <f>_xlfn.IFS(Table1[[#This Row],[Price_USD]]&gt;80000,"Luxury", Table1[[#This Row],[Price_USD]]&gt;40000,"Premium",Table1[[#This Row],[Price_USD]]&lt;40000,"Budget")</f>
        <v>Luxury</v>
      </c>
    </row>
    <row r="1456" spans="3:23" x14ac:dyDescent="0.35">
      <c r="C1456">
        <v>1455</v>
      </c>
      <c r="D1456" t="s">
        <v>25</v>
      </c>
      <c r="E1456" t="s">
        <v>223</v>
      </c>
      <c r="F1456">
        <v>2023</v>
      </c>
      <c r="G1456" t="s">
        <v>258</v>
      </c>
      <c r="H1456">
        <v>88.9</v>
      </c>
      <c r="I1456">
        <v>530</v>
      </c>
      <c r="J1456" t="s">
        <v>275</v>
      </c>
      <c r="K1456">
        <v>3.3</v>
      </c>
      <c r="L1456" s="5">
        <v>44405.63</v>
      </c>
      <c r="M1456" t="s">
        <v>334</v>
      </c>
      <c r="N1456" t="s">
        <v>346</v>
      </c>
      <c r="O1456" s="1">
        <v>3</v>
      </c>
      <c r="P1456" s="1" t="str">
        <f>IFERROR(IF(ISNUMBER(Table1[[#This Row],[Safety_Rating2]]), REPT("★", Table1[[#This Row],[Safety_Rating2]]) &amp; REPT("☆", 5-Table1[[#This Row],[Safety_Rating2]]), "Unknown"), "Unknown")</f>
        <v>★★★★☆</v>
      </c>
      <c r="Q1456" s="1">
        <v>4</v>
      </c>
      <c r="R1456">
        <v>9195</v>
      </c>
      <c r="S1456">
        <v>4</v>
      </c>
      <c r="T1456" s="7">
        <f t="shared" si="22"/>
        <v>408309767.84999996</v>
      </c>
      <c r="U1456" s="3">
        <f>Table1[[#This Row],[Range_km]]/Table1[[#This Row],[Battery_Capacity_kWh]]</f>
        <v>5.9617547806524183</v>
      </c>
      <c r="V1456" s="4">
        <f>Table1[[#This Row],[Price_USD]]/Table1[[#This Row],[Range_km]]</f>
        <v>83.7842075471698</v>
      </c>
      <c r="W1456" s="1" t="str">
        <f>_xlfn.IFS(Table1[[#This Row],[Price_USD]]&gt;80000,"Luxury", Table1[[#This Row],[Price_USD]]&gt;40000,"Premium",Table1[[#This Row],[Price_USD]]&lt;40000,"Budget")</f>
        <v>Premium</v>
      </c>
    </row>
    <row r="1457" spans="3:23" x14ac:dyDescent="0.35">
      <c r="C1457">
        <v>1456</v>
      </c>
      <c r="D1457" t="s">
        <v>53</v>
      </c>
      <c r="E1457" t="s">
        <v>127</v>
      </c>
      <c r="F1457">
        <v>2024</v>
      </c>
      <c r="G1457" t="s">
        <v>253</v>
      </c>
      <c r="H1457">
        <v>101.9</v>
      </c>
      <c r="I1457">
        <v>194</v>
      </c>
      <c r="J1457" t="s">
        <v>278</v>
      </c>
      <c r="K1457">
        <v>4.3</v>
      </c>
      <c r="L1457" s="5">
        <v>92630.48</v>
      </c>
      <c r="M1457" t="s">
        <v>331</v>
      </c>
      <c r="N1457" t="s">
        <v>373</v>
      </c>
      <c r="O1457" s="1">
        <v>0</v>
      </c>
      <c r="P1457" s="1" t="str">
        <f>IFERROR(IF(ISNUMBER(Table1[[#This Row],[Safety_Rating2]]), REPT("★", Table1[[#This Row],[Safety_Rating2]]) &amp; REPT("☆", 5-Table1[[#This Row],[Safety_Rating2]]), "Unknown"), "Unknown")</f>
        <v>★★★★☆</v>
      </c>
      <c r="Q1457" s="1">
        <v>4</v>
      </c>
      <c r="R1457">
        <v>4672</v>
      </c>
      <c r="S1457">
        <v>4</v>
      </c>
      <c r="T1457" s="7">
        <f t="shared" si="22"/>
        <v>432769602.56</v>
      </c>
      <c r="U1457" s="3">
        <f>Table1[[#This Row],[Range_km]]/Table1[[#This Row],[Battery_Capacity_kWh]]</f>
        <v>1.903827281648675</v>
      </c>
      <c r="V1457" s="4">
        <f>Table1[[#This Row],[Price_USD]]/Table1[[#This Row],[Range_km]]</f>
        <v>477.47670103092781</v>
      </c>
      <c r="W1457" s="1" t="str">
        <f>_xlfn.IFS(Table1[[#This Row],[Price_USD]]&gt;80000,"Luxury", Table1[[#This Row],[Price_USD]]&gt;40000,"Premium",Table1[[#This Row],[Price_USD]]&lt;40000,"Budget")</f>
        <v>Luxury</v>
      </c>
    </row>
    <row r="1458" spans="3:23" x14ac:dyDescent="0.35">
      <c r="C1458">
        <v>1457</v>
      </c>
      <c r="D1458" t="s">
        <v>58</v>
      </c>
      <c r="E1458" t="s">
        <v>239</v>
      </c>
      <c r="F1458">
        <v>2018</v>
      </c>
      <c r="G1458" t="s">
        <v>253</v>
      </c>
      <c r="H1458">
        <v>97.6</v>
      </c>
      <c r="I1458">
        <v>399</v>
      </c>
      <c r="J1458" t="s">
        <v>280</v>
      </c>
      <c r="K1458">
        <v>11.3</v>
      </c>
      <c r="L1458" s="5">
        <v>48745.21</v>
      </c>
      <c r="M1458" t="s">
        <v>299</v>
      </c>
      <c r="N1458" t="s">
        <v>340</v>
      </c>
      <c r="O1458" s="1">
        <v>0</v>
      </c>
      <c r="P1458" s="1" t="str">
        <f>IFERROR(IF(ISNUMBER(Table1[[#This Row],[Safety_Rating2]]), REPT("★", Table1[[#This Row],[Safety_Rating2]]) &amp; REPT("☆", 5-Table1[[#This Row],[Safety_Rating2]]), "Unknown"), "Unknown")</f>
        <v>★★★★★</v>
      </c>
      <c r="Q1458" s="1">
        <v>5</v>
      </c>
      <c r="R1458">
        <v>14789</v>
      </c>
      <c r="S1458">
        <v>4</v>
      </c>
      <c r="T1458" s="7">
        <f t="shared" si="22"/>
        <v>720892910.68999994</v>
      </c>
      <c r="U1458" s="3">
        <f>Table1[[#This Row],[Range_km]]/Table1[[#This Row],[Battery_Capacity_kWh]]</f>
        <v>4.0881147540983607</v>
      </c>
      <c r="V1458" s="4">
        <f>Table1[[#This Row],[Price_USD]]/Table1[[#This Row],[Range_km]]</f>
        <v>122.16844611528822</v>
      </c>
      <c r="W1458" s="1" t="str">
        <f>_xlfn.IFS(Table1[[#This Row],[Price_USD]]&gt;80000,"Luxury", Table1[[#This Row],[Price_USD]]&gt;40000,"Premium",Table1[[#This Row],[Price_USD]]&lt;40000,"Budget")</f>
        <v>Premium</v>
      </c>
    </row>
    <row r="1459" spans="3:23" x14ac:dyDescent="0.35">
      <c r="C1459">
        <v>1458</v>
      </c>
      <c r="D1459" t="s">
        <v>62</v>
      </c>
      <c r="E1459" t="s">
        <v>152</v>
      </c>
      <c r="F1459">
        <v>2015</v>
      </c>
      <c r="G1459" t="s">
        <v>252</v>
      </c>
      <c r="H1459">
        <v>99.3</v>
      </c>
      <c r="I1459">
        <v>432</v>
      </c>
      <c r="J1459" t="s">
        <v>266</v>
      </c>
      <c r="K1459">
        <v>0.5</v>
      </c>
      <c r="L1459" s="5">
        <v>140194.9</v>
      </c>
      <c r="M1459" t="s">
        <v>315</v>
      </c>
      <c r="N1459" t="s">
        <v>345</v>
      </c>
      <c r="O1459" s="1">
        <v>1</v>
      </c>
      <c r="P1459" s="1" t="str">
        <f>IFERROR(IF(ISNUMBER(Table1[[#This Row],[Safety_Rating2]]), REPT("★", Table1[[#This Row],[Safety_Rating2]]) &amp; REPT("☆", 5-Table1[[#This Row],[Safety_Rating2]]), "Unknown"), "Unknown")</f>
        <v>★★★★☆</v>
      </c>
      <c r="Q1459" s="1">
        <v>4</v>
      </c>
      <c r="R1459">
        <v>1377</v>
      </c>
      <c r="S1459">
        <v>4</v>
      </c>
      <c r="T1459" s="7">
        <f t="shared" si="22"/>
        <v>193048377.29999998</v>
      </c>
      <c r="U1459" s="3">
        <f>Table1[[#This Row],[Range_km]]/Table1[[#This Row],[Battery_Capacity_kWh]]</f>
        <v>4.3504531722054383</v>
      </c>
      <c r="V1459" s="4">
        <f>Table1[[#This Row],[Price_USD]]/Table1[[#This Row],[Range_km]]</f>
        <v>324.52523148148146</v>
      </c>
      <c r="W1459" s="1" t="str">
        <f>_xlfn.IFS(Table1[[#This Row],[Price_USD]]&gt;80000,"Luxury", Table1[[#This Row],[Price_USD]]&gt;40000,"Premium",Table1[[#This Row],[Price_USD]]&lt;40000,"Budget")</f>
        <v>Luxury</v>
      </c>
    </row>
    <row r="1460" spans="3:23" x14ac:dyDescent="0.35">
      <c r="C1460">
        <v>1459</v>
      </c>
      <c r="D1460" t="s">
        <v>63</v>
      </c>
      <c r="E1460" t="s">
        <v>150</v>
      </c>
      <c r="F1460">
        <v>2021</v>
      </c>
      <c r="G1460" t="s">
        <v>263</v>
      </c>
      <c r="H1460">
        <v>85.2</v>
      </c>
      <c r="I1460">
        <v>140</v>
      </c>
      <c r="J1460" t="s">
        <v>266</v>
      </c>
      <c r="K1460">
        <v>9.6</v>
      </c>
      <c r="L1460" s="5">
        <v>123466.14</v>
      </c>
      <c r="M1460" t="s">
        <v>288</v>
      </c>
      <c r="N1460" t="s">
        <v>359</v>
      </c>
      <c r="O1460" s="1">
        <v>3</v>
      </c>
      <c r="P1460" s="1" t="str">
        <f>IFERROR(IF(ISNUMBER(Table1[[#This Row],[Safety_Rating2]]), REPT("★", Table1[[#This Row],[Safety_Rating2]]) &amp; REPT("☆", 5-Table1[[#This Row],[Safety_Rating2]]), "Unknown"), "Unknown")</f>
        <v>★★★★★</v>
      </c>
      <c r="Q1460" s="1">
        <v>5</v>
      </c>
      <c r="R1460">
        <v>17917</v>
      </c>
      <c r="S1460">
        <v>3</v>
      </c>
      <c r="T1460" s="7">
        <f t="shared" si="22"/>
        <v>2212142830.3800001</v>
      </c>
      <c r="U1460" s="3">
        <f>Table1[[#This Row],[Range_km]]/Table1[[#This Row],[Battery_Capacity_kWh]]</f>
        <v>1.6431924882629108</v>
      </c>
      <c r="V1460" s="4">
        <f>Table1[[#This Row],[Price_USD]]/Table1[[#This Row],[Range_km]]</f>
        <v>881.90099999999995</v>
      </c>
      <c r="W1460" s="1" t="str">
        <f>_xlfn.IFS(Table1[[#This Row],[Price_USD]]&gt;80000,"Luxury", Table1[[#This Row],[Price_USD]]&gt;40000,"Premium",Table1[[#This Row],[Price_USD]]&lt;40000,"Budget")</f>
        <v>Luxury</v>
      </c>
    </row>
    <row r="1461" spans="3:23" x14ac:dyDescent="0.35">
      <c r="C1461">
        <v>1460</v>
      </c>
      <c r="D1461" t="s">
        <v>26</v>
      </c>
      <c r="E1461" t="s">
        <v>79</v>
      </c>
      <c r="F1461">
        <v>2024</v>
      </c>
      <c r="G1461" t="s">
        <v>262</v>
      </c>
      <c r="H1461">
        <v>149.80000000000001</v>
      </c>
      <c r="I1461">
        <v>227</v>
      </c>
      <c r="J1461" t="s">
        <v>279</v>
      </c>
      <c r="K1461">
        <v>3.7</v>
      </c>
      <c r="L1461" s="5">
        <v>115476.02</v>
      </c>
      <c r="M1461" t="s">
        <v>293</v>
      </c>
      <c r="N1461" t="s">
        <v>341</v>
      </c>
      <c r="O1461" s="1">
        <v>1</v>
      </c>
      <c r="P1461" s="1" t="str">
        <f>IFERROR(IF(ISNUMBER(Table1[[#This Row],[Safety_Rating2]]), REPT("★", Table1[[#This Row],[Safety_Rating2]]) &amp; REPT("☆", 5-Table1[[#This Row],[Safety_Rating2]]), "Unknown"), "Unknown")</f>
        <v>Unknown</v>
      </c>
      <c r="Q1461" s="2" t="s">
        <v>376</v>
      </c>
      <c r="R1461">
        <v>13213</v>
      </c>
      <c r="S1461">
        <v>4</v>
      </c>
      <c r="T1461" s="7">
        <f t="shared" si="22"/>
        <v>1525784652.26</v>
      </c>
      <c r="U1461" s="3">
        <f>Table1[[#This Row],[Range_km]]/Table1[[#This Row],[Battery_Capacity_kWh]]</f>
        <v>1.5153538050734312</v>
      </c>
      <c r="V1461" s="4">
        <f>Table1[[#This Row],[Price_USD]]/Table1[[#This Row],[Range_km]]</f>
        <v>508.70493392070489</v>
      </c>
      <c r="W1461" s="1" t="str">
        <f>_xlfn.IFS(Table1[[#This Row],[Price_USD]]&gt;80000,"Luxury", Table1[[#This Row],[Price_USD]]&gt;40000,"Premium",Table1[[#This Row],[Price_USD]]&lt;40000,"Budget")</f>
        <v>Luxury</v>
      </c>
    </row>
    <row r="1462" spans="3:23" x14ac:dyDescent="0.35">
      <c r="C1462">
        <v>1461</v>
      </c>
      <c r="D1462" t="s">
        <v>46</v>
      </c>
      <c r="E1462" t="s">
        <v>198</v>
      </c>
      <c r="F1462">
        <v>2023</v>
      </c>
      <c r="G1462" t="s">
        <v>253</v>
      </c>
      <c r="H1462">
        <v>56.9</v>
      </c>
      <c r="I1462">
        <v>137</v>
      </c>
      <c r="J1462" t="s">
        <v>265</v>
      </c>
      <c r="K1462">
        <v>4.8</v>
      </c>
      <c r="L1462" s="5">
        <v>67249.429999999993</v>
      </c>
      <c r="M1462" t="s">
        <v>331</v>
      </c>
      <c r="N1462" t="s">
        <v>373</v>
      </c>
      <c r="O1462" s="1">
        <v>5</v>
      </c>
      <c r="P1462" s="1" t="str">
        <f>IFERROR(IF(ISNUMBER(Table1[[#This Row],[Safety_Rating2]]), REPT("★", Table1[[#This Row],[Safety_Rating2]]) &amp; REPT("☆", 5-Table1[[#This Row],[Safety_Rating2]]), "Unknown"), "Unknown")</f>
        <v>★★★☆☆</v>
      </c>
      <c r="Q1462" s="1">
        <v>3</v>
      </c>
      <c r="R1462">
        <v>8407</v>
      </c>
      <c r="S1462">
        <v>3</v>
      </c>
      <c r="T1462" s="7">
        <f t="shared" si="22"/>
        <v>565365958.00999999</v>
      </c>
      <c r="U1462" s="3">
        <f>Table1[[#This Row],[Range_km]]/Table1[[#This Row],[Battery_Capacity_kWh]]</f>
        <v>2.4077328646748684</v>
      </c>
      <c r="V1462" s="4">
        <f>Table1[[#This Row],[Price_USD]]/Table1[[#This Row],[Range_km]]</f>
        <v>490.87175182481747</v>
      </c>
      <c r="W1462" s="1" t="str">
        <f>_xlfn.IFS(Table1[[#This Row],[Price_USD]]&gt;80000,"Luxury", Table1[[#This Row],[Price_USD]]&gt;40000,"Premium",Table1[[#This Row],[Price_USD]]&lt;40000,"Budget")</f>
        <v>Premium</v>
      </c>
    </row>
    <row r="1463" spans="3:23" x14ac:dyDescent="0.35">
      <c r="C1463">
        <v>1462</v>
      </c>
      <c r="D1463" t="s">
        <v>46</v>
      </c>
      <c r="E1463" t="s">
        <v>198</v>
      </c>
      <c r="F1463">
        <v>2021</v>
      </c>
      <c r="G1463" t="s">
        <v>260</v>
      </c>
      <c r="H1463">
        <v>41.6</v>
      </c>
      <c r="I1463">
        <v>310</v>
      </c>
      <c r="J1463" t="s">
        <v>265</v>
      </c>
      <c r="K1463">
        <v>0.6</v>
      </c>
      <c r="L1463" s="5">
        <v>80034.350000000006</v>
      </c>
      <c r="M1463" t="s">
        <v>324</v>
      </c>
      <c r="N1463" t="s">
        <v>340</v>
      </c>
      <c r="O1463" s="1">
        <v>4</v>
      </c>
      <c r="P1463" s="1" t="str">
        <f>IFERROR(IF(ISNUMBER(Table1[[#This Row],[Safety_Rating2]]), REPT("★", Table1[[#This Row],[Safety_Rating2]]) &amp; REPT("☆", 5-Table1[[#This Row],[Safety_Rating2]]), "Unknown"), "Unknown")</f>
        <v>★★★★☆</v>
      </c>
      <c r="Q1463" s="1">
        <v>4</v>
      </c>
      <c r="R1463">
        <v>12352</v>
      </c>
      <c r="S1463">
        <v>5</v>
      </c>
      <c r="T1463" s="7">
        <f t="shared" si="22"/>
        <v>988584291.20000005</v>
      </c>
      <c r="U1463" s="3">
        <f>Table1[[#This Row],[Range_km]]/Table1[[#This Row],[Battery_Capacity_kWh]]</f>
        <v>7.4519230769230766</v>
      </c>
      <c r="V1463" s="4">
        <f>Table1[[#This Row],[Price_USD]]/Table1[[#This Row],[Range_km]]</f>
        <v>258.17532258064517</v>
      </c>
      <c r="W1463" s="1" t="str">
        <f>_xlfn.IFS(Table1[[#This Row],[Price_USD]]&gt;80000,"Luxury", Table1[[#This Row],[Price_USD]]&gt;40000,"Premium",Table1[[#This Row],[Price_USD]]&lt;40000,"Budget")</f>
        <v>Luxury</v>
      </c>
    </row>
    <row r="1464" spans="3:23" x14ac:dyDescent="0.35">
      <c r="C1464">
        <v>1463</v>
      </c>
      <c r="D1464" t="s">
        <v>21</v>
      </c>
      <c r="E1464" t="s">
        <v>197</v>
      </c>
      <c r="F1464">
        <v>2024</v>
      </c>
      <c r="G1464" t="s">
        <v>255</v>
      </c>
      <c r="H1464">
        <v>115.8</v>
      </c>
      <c r="I1464">
        <v>505</v>
      </c>
      <c r="J1464" t="s">
        <v>268</v>
      </c>
      <c r="K1464">
        <v>3</v>
      </c>
      <c r="L1464" s="5">
        <v>120179.48</v>
      </c>
      <c r="M1464" t="s">
        <v>333</v>
      </c>
      <c r="N1464" t="s">
        <v>372</v>
      </c>
      <c r="O1464" s="1">
        <v>3</v>
      </c>
      <c r="P1464" s="1" t="str">
        <f>IFERROR(IF(ISNUMBER(Table1[[#This Row],[Safety_Rating2]]), REPT("★", Table1[[#This Row],[Safety_Rating2]]) &amp; REPT("☆", 5-Table1[[#This Row],[Safety_Rating2]]), "Unknown"), "Unknown")</f>
        <v>★★★★☆</v>
      </c>
      <c r="Q1464" s="1">
        <v>4</v>
      </c>
      <c r="R1464">
        <v>14776</v>
      </c>
      <c r="S1464">
        <v>5</v>
      </c>
      <c r="T1464" s="7">
        <f t="shared" si="22"/>
        <v>1775771996.48</v>
      </c>
      <c r="U1464" s="3">
        <f>Table1[[#This Row],[Range_km]]/Table1[[#This Row],[Battery_Capacity_kWh]]</f>
        <v>4.3609671848013818</v>
      </c>
      <c r="V1464" s="4">
        <f>Table1[[#This Row],[Price_USD]]/Table1[[#This Row],[Range_km]]</f>
        <v>237.97916831683168</v>
      </c>
      <c r="W1464" s="1" t="str">
        <f>_xlfn.IFS(Table1[[#This Row],[Price_USD]]&gt;80000,"Luxury", Table1[[#This Row],[Price_USD]]&gt;40000,"Premium",Table1[[#This Row],[Price_USD]]&lt;40000,"Budget")</f>
        <v>Luxury</v>
      </c>
    </row>
    <row r="1465" spans="3:23" x14ac:dyDescent="0.35">
      <c r="C1465">
        <v>1464</v>
      </c>
      <c r="D1465" t="s">
        <v>37</v>
      </c>
      <c r="E1465" t="s">
        <v>124</v>
      </c>
      <c r="F1465">
        <v>2021</v>
      </c>
      <c r="G1465" t="s">
        <v>258</v>
      </c>
      <c r="H1465">
        <v>59.1</v>
      </c>
      <c r="I1465">
        <v>226</v>
      </c>
      <c r="J1465" t="s">
        <v>278</v>
      </c>
      <c r="K1465">
        <v>6.5</v>
      </c>
      <c r="L1465" s="5">
        <v>35862.69</v>
      </c>
      <c r="M1465" t="s">
        <v>332</v>
      </c>
      <c r="N1465" t="s">
        <v>364</v>
      </c>
      <c r="O1465" s="1">
        <v>1</v>
      </c>
      <c r="P1465" s="1" t="str">
        <f>IFERROR(IF(ISNUMBER(Table1[[#This Row],[Safety_Rating2]]), REPT("★", Table1[[#This Row],[Safety_Rating2]]) &amp; REPT("☆", 5-Table1[[#This Row],[Safety_Rating2]]), "Unknown"), "Unknown")</f>
        <v>★★★★★</v>
      </c>
      <c r="Q1465" s="1">
        <v>5</v>
      </c>
      <c r="R1465">
        <v>6212</v>
      </c>
      <c r="S1465">
        <v>5</v>
      </c>
      <c r="T1465" s="7">
        <f t="shared" si="22"/>
        <v>222779030.28</v>
      </c>
      <c r="U1465" s="3">
        <f>Table1[[#This Row],[Range_km]]/Table1[[#This Row],[Battery_Capacity_kWh]]</f>
        <v>3.824027072758037</v>
      </c>
      <c r="V1465" s="4">
        <f>Table1[[#This Row],[Price_USD]]/Table1[[#This Row],[Range_km]]</f>
        <v>158.68446902654867</v>
      </c>
      <c r="W1465" s="1" t="str">
        <f>_xlfn.IFS(Table1[[#This Row],[Price_USD]]&gt;80000,"Luxury", Table1[[#This Row],[Price_USD]]&gt;40000,"Premium",Table1[[#This Row],[Price_USD]]&lt;40000,"Budget")</f>
        <v>Budget</v>
      </c>
    </row>
    <row r="1466" spans="3:23" x14ac:dyDescent="0.35">
      <c r="C1466">
        <v>1465</v>
      </c>
      <c r="D1466" t="s">
        <v>55</v>
      </c>
      <c r="E1466" t="s">
        <v>241</v>
      </c>
      <c r="F1466">
        <v>2017</v>
      </c>
      <c r="G1466" t="s">
        <v>253</v>
      </c>
      <c r="H1466">
        <v>21.3</v>
      </c>
      <c r="I1466">
        <v>102</v>
      </c>
      <c r="J1466" t="s">
        <v>280</v>
      </c>
      <c r="K1466">
        <v>3.8</v>
      </c>
      <c r="L1466" s="5">
        <v>35960.44</v>
      </c>
      <c r="M1466" t="s">
        <v>302</v>
      </c>
      <c r="N1466" t="s">
        <v>340</v>
      </c>
      <c r="O1466" s="1">
        <v>1</v>
      </c>
      <c r="P1466" s="1" t="str">
        <f>IFERROR(IF(ISNUMBER(Table1[[#This Row],[Safety_Rating2]]), REPT("★", Table1[[#This Row],[Safety_Rating2]]) &amp; REPT("☆", 5-Table1[[#This Row],[Safety_Rating2]]), "Unknown"), "Unknown")</f>
        <v>★★★☆☆</v>
      </c>
      <c r="Q1466" s="1">
        <v>3</v>
      </c>
      <c r="R1466">
        <v>9992</v>
      </c>
      <c r="S1466">
        <v>5</v>
      </c>
      <c r="T1466" s="7">
        <f t="shared" si="22"/>
        <v>359316716.48000002</v>
      </c>
      <c r="U1466" s="3">
        <f>Table1[[#This Row],[Range_km]]/Table1[[#This Row],[Battery_Capacity_kWh]]</f>
        <v>4.788732394366197</v>
      </c>
      <c r="V1466" s="4">
        <f>Table1[[#This Row],[Price_USD]]/Table1[[#This Row],[Range_km]]</f>
        <v>352.55333333333334</v>
      </c>
      <c r="W1466" s="1" t="str">
        <f>_xlfn.IFS(Table1[[#This Row],[Price_USD]]&gt;80000,"Luxury", Table1[[#This Row],[Price_USD]]&gt;40000,"Premium",Table1[[#This Row],[Price_USD]]&lt;40000,"Budget")</f>
        <v>Budget</v>
      </c>
    </row>
    <row r="1467" spans="3:23" x14ac:dyDescent="0.35">
      <c r="C1467">
        <v>1466</v>
      </c>
      <c r="D1467" t="s">
        <v>60</v>
      </c>
      <c r="E1467" t="s">
        <v>195</v>
      </c>
      <c r="F1467">
        <v>2015</v>
      </c>
      <c r="G1467" t="s">
        <v>251</v>
      </c>
      <c r="H1467">
        <v>57</v>
      </c>
      <c r="I1467">
        <v>579</v>
      </c>
      <c r="J1467" t="s">
        <v>280</v>
      </c>
      <c r="K1467">
        <v>3</v>
      </c>
      <c r="L1467" s="5">
        <v>44185.05</v>
      </c>
      <c r="M1467" t="s">
        <v>318</v>
      </c>
      <c r="N1467" t="s">
        <v>356</v>
      </c>
      <c r="O1467" s="1">
        <v>3</v>
      </c>
      <c r="P1467" s="1" t="str">
        <f>IFERROR(IF(ISNUMBER(Table1[[#This Row],[Safety_Rating2]]), REPT("★", Table1[[#This Row],[Safety_Rating2]]) &amp; REPT("☆", 5-Table1[[#This Row],[Safety_Rating2]]), "Unknown"), "Unknown")</f>
        <v>★★★★★</v>
      </c>
      <c r="Q1467" s="1">
        <v>5</v>
      </c>
      <c r="R1467">
        <v>15403</v>
      </c>
      <c r="S1467">
        <v>3</v>
      </c>
      <c r="T1467" s="7">
        <f t="shared" si="22"/>
        <v>680582325.1500001</v>
      </c>
      <c r="U1467" s="3">
        <f>Table1[[#This Row],[Range_km]]/Table1[[#This Row],[Battery_Capacity_kWh]]</f>
        <v>10.157894736842104</v>
      </c>
      <c r="V1467" s="4">
        <f>Table1[[#This Row],[Price_USD]]/Table1[[#This Row],[Range_km]]</f>
        <v>76.312694300518146</v>
      </c>
      <c r="W1467" s="1" t="str">
        <f>_xlfn.IFS(Table1[[#This Row],[Price_USD]]&gt;80000,"Luxury", Table1[[#This Row],[Price_USD]]&gt;40000,"Premium",Table1[[#This Row],[Price_USD]]&lt;40000,"Budget")</f>
        <v>Premium</v>
      </c>
    </row>
    <row r="1468" spans="3:23" x14ac:dyDescent="0.35">
      <c r="C1468">
        <v>1467</v>
      </c>
      <c r="D1468" t="s">
        <v>35</v>
      </c>
      <c r="E1468" t="s">
        <v>209</v>
      </c>
      <c r="F1468">
        <v>2024</v>
      </c>
      <c r="G1468" t="s">
        <v>254</v>
      </c>
      <c r="H1468">
        <v>76.5</v>
      </c>
      <c r="I1468">
        <v>267</v>
      </c>
      <c r="J1468" t="s">
        <v>269</v>
      </c>
      <c r="K1468">
        <v>3.9</v>
      </c>
      <c r="L1468" s="5">
        <v>119073.94</v>
      </c>
      <c r="M1468" t="s">
        <v>302</v>
      </c>
      <c r="N1468" t="s">
        <v>362</v>
      </c>
      <c r="O1468" s="1">
        <v>0</v>
      </c>
      <c r="P1468" s="1" t="str">
        <f>IFERROR(IF(ISNUMBER(Table1[[#This Row],[Safety_Rating2]]), REPT("★", Table1[[#This Row],[Safety_Rating2]]) &amp; REPT("☆", 5-Table1[[#This Row],[Safety_Rating2]]), "Unknown"), "Unknown")</f>
        <v>★★★★★</v>
      </c>
      <c r="Q1468" s="1">
        <v>5</v>
      </c>
      <c r="R1468">
        <v>4958</v>
      </c>
      <c r="S1468">
        <v>3</v>
      </c>
      <c r="T1468" s="7">
        <f t="shared" si="22"/>
        <v>590368594.51999998</v>
      </c>
      <c r="U1468" s="3">
        <f>Table1[[#This Row],[Range_km]]/Table1[[#This Row],[Battery_Capacity_kWh]]</f>
        <v>3.4901960784313726</v>
      </c>
      <c r="V1468" s="4">
        <f>Table1[[#This Row],[Price_USD]]/Table1[[#This Row],[Range_km]]</f>
        <v>445.96981273408238</v>
      </c>
      <c r="W1468" s="1" t="str">
        <f>_xlfn.IFS(Table1[[#This Row],[Price_USD]]&gt;80000,"Luxury", Table1[[#This Row],[Price_USD]]&gt;40000,"Premium",Table1[[#This Row],[Price_USD]]&lt;40000,"Budget")</f>
        <v>Luxury</v>
      </c>
    </row>
    <row r="1469" spans="3:23" x14ac:dyDescent="0.35">
      <c r="C1469">
        <v>1468</v>
      </c>
      <c r="D1469" t="s">
        <v>56</v>
      </c>
      <c r="E1469" t="s">
        <v>205</v>
      </c>
      <c r="F1469">
        <v>2018</v>
      </c>
      <c r="G1469" t="s">
        <v>261</v>
      </c>
      <c r="H1469">
        <v>128.1</v>
      </c>
      <c r="I1469">
        <v>115</v>
      </c>
      <c r="J1469" t="s">
        <v>271</v>
      </c>
      <c r="K1469">
        <v>11.9</v>
      </c>
      <c r="L1469" s="5">
        <v>81372.86</v>
      </c>
      <c r="M1469" t="s">
        <v>332</v>
      </c>
      <c r="N1469" t="s">
        <v>349</v>
      </c>
      <c r="O1469" s="1">
        <v>2</v>
      </c>
      <c r="P1469" s="1" t="str">
        <f>IFERROR(IF(ISNUMBER(Table1[[#This Row],[Safety_Rating2]]), REPT("★", Table1[[#This Row],[Safety_Rating2]]) &amp; REPT("☆", 5-Table1[[#This Row],[Safety_Rating2]]), "Unknown"), "Unknown")</f>
        <v>★★★☆☆</v>
      </c>
      <c r="Q1469" s="1">
        <v>3</v>
      </c>
      <c r="R1469">
        <v>18624</v>
      </c>
      <c r="S1469">
        <v>5</v>
      </c>
      <c r="T1469" s="7">
        <f t="shared" si="22"/>
        <v>1515488144.6400001</v>
      </c>
      <c r="U1469" s="3">
        <f>Table1[[#This Row],[Range_km]]/Table1[[#This Row],[Battery_Capacity_kWh]]</f>
        <v>0.89773614363778298</v>
      </c>
      <c r="V1469" s="4">
        <f>Table1[[#This Row],[Price_USD]]/Table1[[#This Row],[Range_km]]</f>
        <v>707.59008695652176</v>
      </c>
      <c r="W1469" s="1" t="str">
        <f>_xlfn.IFS(Table1[[#This Row],[Price_USD]]&gt;80000,"Luxury", Table1[[#This Row],[Price_USD]]&gt;40000,"Premium",Table1[[#This Row],[Price_USD]]&lt;40000,"Budget")</f>
        <v>Luxury</v>
      </c>
    </row>
    <row r="1470" spans="3:23" x14ac:dyDescent="0.35">
      <c r="C1470">
        <v>1469</v>
      </c>
      <c r="D1470" t="s">
        <v>62</v>
      </c>
      <c r="E1470" t="s">
        <v>183</v>
      </c>
      <c r="F1470">
        <v>2025</v>
      </c>
      <c r="G1470" t="s">
        <v>251</v>
      </c>
      <c r="H1470">
        <v>68.099999999999994</v>
      </c>
      <c r="I1470">
        <v>373</v>
      </c>
      <c r="J1470" t="s">
        <v>265</v>
      </c>
      <c r="K1470">
        <v>10.6</v>
      </c>
      <c r="L1470" s="5">
        <v>40221.01</v>
      </c>
      <c r="M1470" t="s">
        <v>302</v>
      </c>
      <c r="N1470" t="s">
        <v>338</v>
      </c>
      <c r="O1470" s="1">
        <v>0</v>
      </c>
      <c r="P1470" s="1" t="str">
        <f>IFERROR(IF(ISNUMBER(Table1[[#This Row],[Safety_Rating2]]), REPT("★", Table1[[#This Row],[Safety_Rating2]]) &amp; REPT("☆", 5-Table1[[#This Row],[Safety_Rating2]]), "Unknown"), "Unknown")</f>
        <v>★★★☆☆</v>
      </c>
      <c r="Q1470" s="1">
        <v>3</v>
      </c>
      <c r="R1470">
        <v>17242</v>
      </c>
      <c r="S1470">
        <v>4</v>
      </c>
      <c r="T1470" s="7">
        <f t="shared" si="22"/>
        <v>693490654.42000008</v>
      </c>
      <c r="U1470" s="3">
        <f>Table1[[#This Row],[Range_km]]/Table1[[#This Row],[Battery_Capacity_kWh]]</f>
        <v>5.4772393538913366</v>
      </c>
      <c r="V1470" s="4">
        <f>Table1[[#This Row],[Price_USD]]/Table1[[#This Row],[Range_km]]</f>
        <v>107.83112600536194</v>
      </c>
      <c r="W1470" s="1" t="str">
        <f>_xlfn.IFS(Table1[[#This Row],[Price_USD]]&gt;80000,"Luxury", Table1[[#This Row],[Price_USD]]&gt;40000,"Premium",Table1[[#This Row],[Price_USD]]&lt;40000,"Budget")</f>
        <v>Premium</v>
      </c>
    </row>
    <row r="1471" spans="3:23" x14ac:dyDescent="0.35">
      <c r="C1471">
        <v>1470</v>
      </c>
      <c r="D1471" t="s">
        <v>65</v>
      </c>
      <c r="E1471" t="s">
        <v>176</v>
      </c>
      <c r="F1471">
        <v>2022</v>
      </c>
      <c r="G1471" t="s">
        <v>260</v>
      </c>
      <c r="H1471">
        <v>118.5</v>
      </c>
      <c r="I1471">
        <v>433</v>
      </c>
      <c r="J1471" t="s">
        <v>273</v>
      </c>
      <c r="K1471">
        <v>10.3</v>
      </c>
      <c r="L1471" s="5">
        <v>30807.31</v>
      </c>
      <c r="M1471" t="s">
        <v>298</v>
      </c>
      <c r="N1471" t="s">
        <v>353</v>
      </c>
      <c r="O1471" s="1">
        <v>0</v>
      </c>
      <c r="P1471" s="1" t="str">
        <f>IFERROR(IF(ISNUMBER(Table1[[#This Row],[Safety_Rating2]]), REPT("★", Table1[[#This Row],[Safety_Rating2]]) &amp; REPT("☆", 5-Table1[[#This Row],[Safety_Rating2]]), "Unknown"), "Unknown")</f>
        <v>★★★☆☆</v>
      </c>
      <c r="Q1471" s="1">
        <v>3</v>
      </c>
      <c r="R1471">
        <v>6362</v>
      </c>
      <c r="S1471">
        <v>4</v>
      </c>
      <c r="T1471" s="7">
        <f t="shared" si="22"/>
        <v>195996106.22</v>
      </c>
      <c r="U1471" s="3">
        <f>Table1[[#This Row],[Range_km]]/Table1[[#This Row],[Battery_Capacity_kWh]]</f>
        <v>3.6540084388185652</v>
      </c>
      <c r="V1471" s="4">
        <f>Table1[[#This Row],[Price_USD]]/Table1[[#This Row],[Range_km]]</f>
        <v>71.14852193995381</v>
      </c>
      <c r="W1471" s="1" t="str">
        <f>_xlfn.IFS(Table1[[#This Row],[Price_USD]]&gt;80000,"Luxury", Table1[[#This Row],[Price_USD]]&gt;40000,"Premium",Table1[[#This Row],[Price_USD]]&lt;40000,"Budget")</f>
        <v>Budget</v>
      </c>
    </row>
    <row r="1472" spans="3:23" x14ac:dyDescent="0.35">
      <c r="C1472">
        <v>1471</v>
      </c>
      <c r="D1472" t="s">
        <v>27</v>
      </c>
      <c r="E1472" t="s">
        <v>187</v>
      </c>
      <c r="F1472">
        <v>2020</v>
      </c>
      <c r="G1472" t="s">
        <v>251</v>
      </c>
      <c r="H1472">
        <v>72.599999999999994</v>
      </c>
      <c r="I1472">
        <v>106</v>
      </c>
      <c r="J1472" t="s">
        <v>267</v>
      </c>
      <c r="K1472">
        <v>6.2</v>
      </c>
      <c r="L1472" s="5">
        <v>89504.17</v>
      </c>
      <c r="M1472" t="s">
        <v>286</v>
      </c>
      <c r="N1472" t="s">
        <v>337</v>
      </c>
      <c r="O1472" s="2" t="s">
        <v>376</v>
      </c>
      <c r="P1472" s="1" t="str">
        <f>IFERROR(IF(ISNUMBER(Table1[[#This Row],[Safety_Rating2]]), REPT("★", Table1[[#This Row],[Safety_Rating2]]) &amp; REPT("☆", 5-Table1[[#This Row],[Safety_Rating2]]), "Unknown"), "Unknown")</f>
        <v>★★★☆☆</v>
      </c>
      <c r="Q1472" s="1">
        <v>3</v>
      </c>
      <c r="R1472">
        <v>13731</v>
      </c>
      <c r="S1472">
        <v>3</v>
      </c>
      <c r="T1472" s="7">
        <f t="shared" si="22"/>
        <v>1228981758.27</v>
      </c>
      <c r="U1472" s="3">
        <f>Table1[[#This Row],[Range_km]]/Table1[[#This Row],[Battery_Capacity_kWh]]</f>
        <v>1.4600550964187329</v>
      </c>
      <c r="V1472" s="4">
        <f>Table1[[#This Row],[Price_USD]]/Table1[[#This Row],[Range_km]]</f>
        <v>844.37896226415091</v>
      </c>
      <c r="W1472" s="1" t="str">
        <f>_xlfn.IFS(Table1[[#This Row],[Price_USD]]&gt;80000,"Luxury", Table1[[#This Row],[Price_USD]]&gt;40000,"Premium",Table1[[#This Row],[Price_USD]]&lt;40000,"Budget")</f>
        <v>Luxury</v>
      </c>
    </row>
    <row r="1473" spans="3:23" x14ac:dyDescent="0.35">
      <c r="C1473">
        <v>1472</v>
      </c>
      <c r="D1473" t="s">
        <v>23</v>
      </c>
      <c r="E1473" t="s">
        <v>109</v>
      </c>
      <c r="F1473">
        <v>2025</v>
      </c>
      <c r="G1473" t="s">
        <v>260</v>
      </c>
      <c r="H1473">
        <v>145.6</v>
      </c>
      <c r="I1473">
        <v>175</v>
      </c>
      <c r="J1473" t="s">
        <v>270</v>
      </c>
      <c r="K1473">
        <v>10.1</v>
      </c>
      <c r="L1473" s="5">
        <v>119305.3</v>
      </c>
      <c r="M1473" t="s">
        <v>297</v>
      </c>
      <c r="N1473" t="s">
        <v>360</v>
      </c>
      <c r="O1473" s="1">
        <v>4</v>
      </c>
      <c r="P1473" s="1" t="str">
        <f>IFERROR(IF(ISNUMBER(Table1[[#This Row],[Safety_Rating2]]), REPT("★", Table1[[#This Row],[Safety_Rating2]]) &amp; REPT("☆", 5-Table1[[#This Row],[Safety_Rating2]]), "Unknown"), "Unknown")</f>
        <v>★★★☆☆</v>
      </c>
      <c r="Q1473" s="1">
        <v>3</v>
      </c>
      <c r="R1473">
        <v>15060</v>
      </c>
      <c r="S1473">
        <v>3</v>
      </c>
      <c r="T1473" s="7">
        <f t="shared" si="22"/>
        <v>1796737818</v>
      </c>
      <c r="U1473" s="3">
        <f>Table1[[#This Row],[Range_km]]/Table1[[#This Row],[Battery_Capacity_kWh]]</f>
        <v>1.2019230769230769</v>
      </c>
      <c r="V1473" s="4">
        <f>Table1[[#This Row],[Price_USD]]/Table1[[#This Row],[Range_km]]</f>
        <v>681.74457142857148</v>
      </c>
      <c r="W1473" s="1" t="str">
        <f>_xlfn.IFS(Table1[[#This Row],[Price_USD]]&gt;80000,"Luxury", Table1[[#This Row],[Price_USD]]&gt;40000,"Premium",Table1[[#This Row],[Price_USD]]&lt;40000,"Budget")</f>
        <v>Luxury</v>
      </c>
    </row>
    <row r="1474" spans="3:23" x14ac:dyDescent="0.35">
      <c r="C1474">
        <v>1473</v>
      </c>
      <c r="D1474" t="s">
        <v>36</v>
      </c>
      <c r="E1474" t="s">
        <v>91</v>
      </c>
      <c r="F1474">
        <v>2017</v>
      </c>
      <c r="G1474" t="s">
        <v>264</v>
      </c>
      <c r="H1474">
        <v>58.2</v>
      </c>
      <c r="I1474">
        <v>258</v>
      </c>
      <c r="J1474" t="s">
        <v>278</v>
      </c>
      <c r="K1474">
        <v>10.199999999999999</v>
      </c>
      <c r="L1474" s="5">
        <v>64393.34</v>
      </c>
      <c r="M1474" t="s">
        <v>309</v>
      </c>
      <c r="N1474" t="s">
        <v>354</v>
      </c>
      <c r="O1474" s="1">
        <v>3</v>
      </c>
      <c r="P1474" s="1" t="str">
        <f>IFERROR(IF(ISNUMBER(Table1[[#This Row],[Safety_Rating2]]), REPT("★", Table1[[#This Row],[Safety_Rating2]]) &amp; REPT("☆", 5-Table1[[#This Row],[Safety_Rating2]]), "Unknown"), "Unknown")</f>
        <v>★★★★★</v>
      </c>
      <c r="Q1474" s="1">
        <v>5</v>
      </c>
      <c r="R1474">
        <v>13630</v>
      </c>
      <c r="S1474">
        <v>3</v>
      </c>
      <c r="T1474" s="7">
        <f t="shared" ref="T1474:T1537" si="23">L1474*R1474</f>
        <v>877681224.19999993</v>
      </c>
      <c r="U1474" s="3">
        <f>Table1[[#This Row],[Range_km]]/Table1[[#This Row],[Battery_Capacity_kWh]]</f>
        <v>4.4329896907216488</v>
      </c>
      <c r="V1474" s="4">
        <f>Table1[[#This Row],[Price_USD]]/Table1[[#This Row],[Range_km]]</f>
        <v>249.58658914728682</v>
      </c>
      <c r="W1474" s="1" t="str">
        <f>_xlfn.IFS(Table1[[#This Row],[Price_USD]]&gt;80000,"Luxury", Table1[[#This Row],[Price_USD]]&gt;40000,"Premium",Table1[[#This Row],[Price_USD]]&lt;40000,"Budget")</f>
        <v>Premium</v>
      </c>
    </row>
    <row r="1475" spans="3:23" x14ac:dyDescent="0.35">
      <c r="C1475">
        <v>1474</v>
      </c>
      <c r="D1475" t="s">
        <v>54</v>
      </c>
      <c r="E1475" t="s">
        <v>123</v>
      </c>
      <c r="F1475">
        <v>2020</v>
      </c>
      <c r="G1475" t="s">
        <v>256</v>
      </c>
      <c r="H1475">
        <v>140</v>
      </c>
      <c r="I1475">
        <v>553</v>
      </c>
      <c r="J1475" t="s">
        <v>275</v>
      </c>
      <c r="K1475">
        <v>8.5</v>
      </c>
      <c r="L1475" s="5">
        <v>86452.32</v>
      </c>
      <c r="M1475" t="s">
        <v>307</v>
      </c>
      <c r="N1475" t="s">
        <v>348</v>
      </c>
      <c r="O1475" s="1">
        <v>4</v>
      </c>
      <c r="P1475" s="1" t="str">
        <f>IFERROR(IF(ISNUMBER(Table1[[#This Row],[Safety_Rating2]]), REPT("★", Table1[[#This Row],[Safety_Rating2]]) &amp; REPT("☆", 5-Table1[[#This Row],[Safety_Rating2]]), "Unknown"), "Unknown")</f>
        <v>★★★☆☆</v>
      </c>
      <c r="Q1475" s="1">
        <v>3</v>
      </c>
      <c r="R1475">
        <v>18263</v>
      </c>
      <c r="S1475">
        <v>4</v>
      </c>
      <c r="T1475" s="7">
        <f t="shared" si="23"/>
        <v>1578878720.1600001</v>
      </c>
      <c r="U1475" s="3">
        <f>Table1[[#This Row],[Range_km]]/Table1[[#This Row],[Battery_Capacity_kWh]]</f>
        <v>3.95</v>
      </c>
      <c r="V1475" s="4">
        <f>Table1[[#This Row],[Price_USD]]/Table1[[#This Row],[Range_km]]</f>
        <v>156.33330922242317</v>
      </c>
      <c r="W1475" s="1" t="str">
        <f>_xlfn.IFS(Table1[[#This Row],[Price_USD]]&gt;80000,"Luxury", Table1[[#This Row],[Price_USD]]&gt;40000,"Premium",Table1[[#This Row],[Price_USD]]&lt;40000,"Budget")</f>
        <v>Luxury</v>
      </c>
    </row>
    <row r="1476" spans="3:23" x14ac:dyDescent="0.35">
      <c r="C1476">
        <v>1475</v>
      </c>
      <c r="D1476" t="s">
        <v>55</v>
      </c>
      <c r="E1476" t="s">
        <v>134</v>
      </c>
      <c r="F1476">
        <v>2018</v>
      </c>
      <c r="G1476" t="s">
        <v>257</v>
      </c>
      <c r="H1476">
        <v>41.6</v>
      </c>
      <c r="I1476">
        <v>375</v>
      </c>
      <c r="J1476" t="s">
        <v>279</v>
      </c>
      <c r="K1476">
        <v>1.4</v>
      </c>
      <c r="L1476" s="5">
        <v>72201.03</v>
      </c>
      <c r="M1476" t="s">
        <v>289</v>
      </c>
      <c r="N1476" t="s">
        <v>364</v>
      </c>
      <c r="O1476" s="2" t="s">
        <v>376</v>
      </c>
      <c r="P1476" s="1" t="str">
        <f>IFERROR(IF(ISNUMBER(Table1[[#This Row],[Safety_Rating2]]), REPT("★", Table1[[#This Row],[Safety_Rating2]]) &amp; REPT("☆", 5-Table1[[#This Row],[Safety_Rating2]]), "Unknown"), "Unknown")</f>
        <v>★★★★☆</v>
      </c>
      <c r="Q1476" s="1">
        <v>4</v>
      </c>
      <c r="R1476">
        <v>16675</v>
      </c>
      <c r="S1476">
        <v>3</v>
      </c>
      <c r="T1476" s="7">
        <f t="shared" si="23"/>
        <v>1203952175.25</v>
      </c>
      <c r="U1476" s="3">
        <f>Table1[[#This Row],[Range_km]]/Table1[[#This Row],[Battery_Capacity_kWh]]</f>
        <v>9.0144230769230766</v>
      </c>
      <c r="V1476" s="4">
        <f>Table1[[#This Row],[Price_USD]]/Table1[[#This Row],[Range_km]]</f>
        <v>192.53608</v>
      </c>
      <c r="W1476" s="1" t="str">
        <f>_xlfn.IFS(Table1[[#This Row],[Price_USD]]&gt;80000,"Luxury", Table1[[#This Row],[Price_USD]]&gt;40000,"Premium",Table1[[#This Row],[Price_USD]]&lt;40000,"Budget")</f>
        <v>Premium</v>
      </c>
    </row>
    <row r="1477" spans="3:23" x14ac:dyDescent="0.35">
      <c r="C1477">
        <v>1476</v>
      </c>
      <c r="D1477" t="s">
        <v>63</v>
      </c>
      <c r="E1477" t="s">
        <v>169</v>
      </c>
      <c r="F1477">
        <v>2023</v>
      </c>
      <c r="G1477" t="s">
        <v>250</v>
      </c>
      <c r="H1477">
        <v>30.3</v>
      </c>
      <c r="I1477">
        <v>477</v>
      </c>
      <c r="J1477" t="s">
        <v>272</v>
      </c>
      <c r="K1477">
        <v>4.2</v>
      </c>
      <c r="L1477" s="5">
        <v>130220.14</v>
      </c>
      <c r="M1477" t="s">
        <v>316</v>
      </c>
      <c r="N1477" t="s">
        <v>358</v>
      </c>
      <c r="O1477" s="1">
        <v>4</v>
      </c>
      <c r="P1477" s="1" t="str">
        <f>IFERROR(IF(ISNUMBER(Table1[[#This Row],[Safety_Rating2]]), REPT("★", Table1[[#This Row],[Safety_Rating2]]) &amp; REPT("☆", 5-Table1[[#This Row],[Safety_Rating2]]), "Unknown"), "Unknown")</f>
        <v>★★★★★</v>
      </c>
      <c r="Q1477" s="1">
        <v>5</v>
      </c>
      <c r="R1477">
        <v>3832</v>
      </c>
      <c r="S1477">
        <v>4</v>
      </c>
      <c r="T1477" s="7">
        <f t="shared" si="23"/>
        <v>499003576.48000002</v>
      </c>
      <c r="U1477" s="3">
        <f>Table1[[#This Row],[Range_km]]/Table1[[#This Row],[Battery_Capacity_kWh]]</f>
        <v>15.742574257425742</v>
      </c>
      <c r="V1477" s="4">
        <f>Table1[[#This Row],[Price_USD]]/Table1[[#This Row],[Range_km]]</f>
        <v>272.99819706498954</v>
      </c>
      <c r="W1477" s="1" t="str">
        <f>_xlfn.IFS(Table1[[#This Row],[Price_USD]]&gt;80000,"Luxury", Table1[[#This Row],[Price_USD]]&gt;40000,"Premium",Table1[[#This Row],[Price_USD]]&lt;40000,"Budget")</f>
        <v>Luxury</v>
      </c>
    </row>
    <row r="1478" spans="3:23" x14ac:dyDescent="0.35">
      <c r="C1478">
        <v>1477</v>
      </c>
      <c r="D1478" t="s">
        <v>28</v>
      </c>
      <c r="E1478" t="s">
        <v>81</v>
      </c>
      <c r="F1478">
        <v>2022</v>
      </c>
      <c r="G1478" t="s">
        <v>251</v>
      </c>
      <c r="H1478">
        <v>81.5</v>
      </c>
      <c r="I1478">
        <v>125</v>
      </c>
      <c r="J1478" t="s">
        <v>273</v>
      </c>
      <c r="K1478">
        <v>0.6</v>
      </c>
      <c r="L1478" s="5">
        <v>59499.59</v>
      </c>
      <c r="M1478" t="s">
        <v>305</v>
      </c>
      <c r="N1478" t="s">
        <v>354</v>
      </c>
      <c r="O1478" s="1">
        <v>2</v>
      </c>
      <c r="P1478" s="1" t="str">
        <f>IFERROR(IF(ISNUMBER(Table1[[#This Row],[Safety_Rating2]]), REPT("★", Table1[[#This Row],[Safety_Rating2]]) &amp; REPT("☆", 5-Table1[[#This Row],[Safety_Rating2]]), "Unknown"), "Unknown")</f>
        <v>★★★★☆</v>
      </c>
      <c r="Q1478" s="1">
        <v>4</v>
      </c>
      <c r="R1478">
        <v>602</v>
      </c>
      <c r="S1478">
        <v>3</v>
      </c>
      <c r="T1478" s="7">
        <f t="shared" si="23"/>
        <v>35818753.18</v>
      </c>
      <c r="U1478" s="3">
        <f>Table1[[#This Row],[Range_km]]/Table1[[#This Row],[Battery_Capacity_kWh]]</f>
        <v>1.5337423312883436</v>
      </c>
      <c r="V1478" s="4">
        <f>Table1[[#This Row],[Price_USD]]/Table1[[#This Row],[Range_km]]</f>
        <v>475.99671999999998</v>
      </c>
      <c r="W1478" s="1" t="str">
        <f>_xlfn.IFS(Table1[[#This Row],[Price_USD]]&gt;80000,"Luxury", Table1[[#This Row],[Price_USD]]&gt;40000,"Premium",Table1[[#This Row],[Price_USD]]&lt;40000,"Budget")</f>
        <v>Premium</v>
      </c>
    </row>
    <row r="1479" spans="3:23" x14ac:dyDescent="0.35">
      <c r="C1479">
        <v>1478</v>
      </c>
      <c r="D1479" t="s">
        <v>46</v>
      </c>
      <c r="E1479" t="s">
        <v>198</v>
      </c>
      <c r="F1479">
        <v>2023</v>
      </c>
      <c r="G1479" t="s">
        <v>260</v>
      </c>
      <c r="H1479">
        <v>43.2</v>
      </c>
      <c r="I1479">
        <v>511</v>
      </c>
      <c r="J1479" t="s">
        <v>275</v>
      </c>
      <c r="K1479">
        <v>8.3000000000000007</v>
      </c>
      <c r="L1479" s="5">
        <v>100627.96</v>
      </c>
      <c r="M1479" t="s">
        <v>329</v>
      </c>
      <c r="N1479" t="s">
        <v>337</v>
      </c>
      <c r="O1479" s="1">
        <v>5</v>
      </c>
      <c r="P1479" s="1" t="str">
        <f>IFERROR(IF(ISNUMBER(Table1[[#This Row],[Safety_Rating2]]), REPT("★", Table1[[#This Row],[Safety_Rating2]]) &amp; REPT("☆", 5-Table1[[#This Row],[Safety_Rating2]]), "Unknown"), "Unknown")</f>
        <v>★★★★☆</v>
      </c>
      <c r="Q1479" s="1">
        <v>4</v>
      </c>
      <c r="R1479">
        <v>17825</v>
      </c>
      <c r="S1479">
        <v>5</v>
      </c>
      <c r="T1479" s="7">
        <f t="shared" si="23"/>
        <v>1793693387</v>
      </c>
      <c r="U1479" s="3">
        <f>Table1[[#This Row],[Range_km]]/Table1[[#This Row],[Battery_Capacity_kWh]]</f>
        <v>11.828703703703702</v>
      </c>
      <c r="V1479" s="4">
        <f>Table1[[#This Row],[Price_USD]]/Table1[[#This Row],[Range_km]]</f>
        <v>196.92360078277889</v>
      </c>
      <c r="W1479" s="1" t="str">
        <f>_xlfn.IFS(Table1[[#This Row],[Price_USD]]&gt;80000,"Luxury", Table1[[#This Row],[Price_USD]]&gt;40000,"Premium",Table1[[#This Row],[Price_USD]]&lt;40000,"Budget")</f>
        <v>Luxury</v>
      </c>
    </row>
    <row r="1480" spans="3:23" x14ac:dyDescent="0.35">
      <c r="C1480">
        <v>1479</v>
      </c>
      <c r="D1480" t="s">
        <v>20</v>
      </c>
      <c r="E1480" t="s">
        <v>73</v>
      </c>
      <c r="F1480">
        <v>2025</v>
      </c>
      <c r="G1480" t="s">
        <v>250</v>
      </c>
      <c r="H1480">
        <v>116.7</v>
      </c>
      <c r="I1480">
        <v>437</v>
      </c>
      <c r="J1480" t="s">
        <v>266</v>
      </c>
      <c r="K1480">
        <v>6.6</v>
      </c>
      <c r="L1480" s="5">
        <v>31493.71</v>
      </c>
      <c r="M1480" t="s">
        <v>329</v>
      </c>
      <c r="N1480" t="s">
        <v>347</v>
      </c>
      <c r="O1480" s="1">
        <v>5</v>
      </c>
      <c r="P1480" s="1" t="str">
        <f>IFERROR(IF(ISNUMBER(Table1[[#This Row],[Safety_Rating2]]), REPT("★", Table1[[#This Row],[Safety_Rating2]]) &amp; REPT("☆", 5-Table1[[#This Row],[Safety_Rating2]]), "Unknown"), "Unknown")</f>
        <v>★★★★☆</v>
      </c>
      <c r="Q1480" s="1">
        <v>4</v>
      </c>
      <c r="R1480">
        <v>9256</v>
      </c>
      <c r="S1480">
        <v>5</v>
      </c>
      <c r="T1480" s="7">
        <f t="shared" si="23"/>
        <v>291505779.75999999</v>
      </c>
      <c r="U1480" s="3">
        <f>Table1[[#This Row],[Range_km]]/Table1[[#This Row],[Battery_Capacity_kWh]]</f>
        <v>3.7446443873179089</v>
      </c>
      <c r="V1480" s="4">
        <f>Table1[[#This Row],[Price_USD]]/Table1[[#This Row],[Range_km]]</f>
        <v>72.067986270022885</v>
      </c>
      <c r="W1480" s="1" t="str">
        <f>_xlfn.IFS(Table1[[#This Row],[Price_USD]]&gt;80000,"Luxury", Table1[[#This Row],[Price_USD]]&gt;40000,"Premium",Table1[[#This Row],[Price_USD]]&lt;40000,"Budget")</f>
        <v>Budget</v>
      </c>
    </row>
    <row r="1481" spans="3:23" x14ac:dyDescent="0.35">
      <c r="C1481">
        <v>1480</v>
      </c>
      <c r="D1481" t="s">
        <v>59</v>
      </c>
      <c r="E1481" t="s">
        <v>143</v>
      </c>
      <c r="F1481">
        <v>2018</v>
      </c>
      <c r="G1481" t="s">
        <v>250</v>
      </c>
      <c r="H1481">
        <v>50.8</v>
      </c>
      <c r="I1481">
        <v>469</v>
      </c>
      <c r="J1481" t="s">
        <v>274</v>
      </c>
      <c r="K1481">
        <v>2</v>
      </c>
      <c r="L1481" s="5">
        <v>36659.25</v>
      </c>
      <c r="M1481" t="s">
        <v>289</v>
      </c>
      <c r="N1481" t="s">
        <v>360</v>
      </c>
      <c r="O1481" s="1">
        <v>2</v>
      </c>
      <c r="P1481" s="1" t="str">
        <f>IFERROR(IF(ISNUMBER(Table1[[#This Row],[Safety_Rating2]]), REPT("★", Table1[[#This Row],[Safety_Rating2]]) &amp; REPT("☆", 5-Table1[[#This Row],[Safety_Rating2]]), "Unknown"), "Unknown")</f>
        <v>Unknown</v>
      </c>
      <c r="Q1481" s="2" t="s">
        <v>376</v>
      </c>
      <c r="R1481">
        <v>16620</v>
      </c>
      <c r="S1481">
        <v>3</v>
      </c>
      <c r="T1481" s="7">
        <f t="shared" si="23"/>
        <v>609276735</v>
      </c>
      <c r="U1481" s="3">
        <f>Table1[[#This Row],[Range_km]]/Table1[[#This Row],[Battery_Capacity_kWh]]</f>
        <v>9.2322834645669296</v>
      </c>
      <c r="V1481" s="4">
        <f>Table1[[#This Row],[Price_USD]]/Table1[[#This Row],[Range_km]]</f>
        <v>78.164712153518124</v>
      </c>
      <c r="W1481" s="1" t="str">
        <f>_xlfn.IFS(Table1[[#This Row],[Price_USD]]&gt;80000,"Luxury", Table1[[#This Row],[Price_USD]]&gt;40000,"Premium",Table1[[#This Row],[Price_USD]]&lt;40000,"Budget")</f>
        <v>Budget</v>
      </c>
    </row>
    <row r="1482" spans="3:23" x14ac:dyDescent="0.35">
      <c r="C1482">
        <v>1481</v>
      </c>
      <c r="D1482" t="s">
        <v>23</v>
      </c>
      <c r="E1482" t="s">
        <v>148</v>
      </c>
      <c r="F1482">
        <v>2022</v>
      </c>
      <c r="G1482" t="s">
        <v>258</v>
      </c>
      <c r="H1482">
        <v>85.7</v>
      </c>
      <c r="I1482">
        <v>594</v>
      </c>
      <c r="J1482" t="s">
        <v>271</v>
      </c>
      <c r="K1482">
        <v>11.9</v>
      </c>
      <c r="L1482" s="5">
        <v>35107.21</v>
      </c>
      <c r="M1482" t="s">
        <v>314</v>
      </c>
      <c r="N1482" t="s">
        <v>350</v>
      </c>
      <c r="O1482" s="1">
        <v>5</v>
      </c>
      <c r="P1482" s="1" t="str">
        <f>IFERROR(IF(ISNUMBER(Table1[[#This Row],[Safety_Rating2]]), REPT("★", Table1[[#This Row],[Safety_Rating2]]) &amp; REPT("☆", 5-Table1[[#This Row],[Safety_Rating2]]), "Unknown"), "Unknown")</f>
        <v>★★★☆☆</v>
      </c>
      <c r="Q1482" s="1">
        <v>3</v>
      </c>
      <c r="R1482">
        <v>17722</v>
      </c>
      <c r="S1482">
        <v>5</v>
      </c>
      <c r="T1482" s="7">
        <f t="shared" si="23"/>
        <v>622169975.62</v>
      </c>
      <c r="U1482" s="3">
        <f>Table1[[#This Row],[Range_km]]/Table1[[#This Row],[Battery_Capacity_kWh]]</f>
        <v>6.9311551925320884</v>
      </c>
      <c r="V1482" s="4">
        <f>Table1[[#This Row],[Price_USD]]/Table1[[#This Row],[Range_km]]</f>
        <v>59.103047138047138</v>
      </c>
      <c r="W1482" s="1" t="str">
        <f>_xlfn.IFS(Table1[[#This Row],[Price_USD]]&gt;80000,"Luxury", Table1[[#This Row],[Price_USD]]&gt;40000,"Premium",Table1[[#This Row],[Price_USD]]&lt;40000,"Budget")</f>
        <v>Budget</v>
      </c>
    </row>
    <row r="1483" spans="3:23" x14ac:dyDescent="0.35">
      <c r="C1483">
        <v>1482</v>
      </c>
      <c r="D1483" t="s">
        <v>62</v>
      </c>
      <c r="E1483" t="s">
        <v>152</v>
      </c>
      <c r="F1483">
        <v>2025</v>
      </c>
      <c r="G1483" t="s">
        <v>255</v>
      </c>
      <c r="H1483">
        <v>147.30000000000001</v>
      </c>
      <c r="I1483">
        <v>543</v>
      </c>
      <c r="J1483" t="s">
        <v>268</v>
      </c>
      <c r="K1483">
        <v>1.4</v>
      </c>
      <c r="L1483" s="5">
        <v>53963.06</v>
      </c>
      <c r="M1483" t="s">
        <v>294</v>
      </c>
      <c r="N1483" t="s">
        <v>341</v>
      </c>
      <c r="O1483" s="1">
        <v>3</v>
      </c>
      <c r="P1483" s="1" t="str">
        <f>IFERROR(IF(ISNUMBER(Table1[[#This Row],[Safety_Rating2]]), REPT("★", Table1[[#This Row],[Safety_Rating2]]) &amp; REPT("☆", 5-Table1[[#This Row],[Safety_Rating2]]), "Unknown"), "Unknown")</f>
        <v>★★★★☆</v>
      </c>
      <c r="Q1483" s="1">
        <v>4</v>
      </c>
      <c r="R1483">
        <v>18138</v>
      </c>
      <c r="S1483">
        <v>4</v>
      </c>
      <c r="T1483" s="7">
        <f t="shared" si="23"/>
        <v>978781982.27999997</v>
      </c>
      <c r="U1483" s="3">
        <f>Table1[[#This Row],[Range_km]]/Table1[[#This Row],[Battery_Capacity_kWh]]</f>
        <v>3.686354378818737</v>
      </c>
      <c r="V1483" s="4">
        <f>Table1[[#This Row],[Price_USD]]/Table1[[#This Row],[Range_km]]</f>
        <v>99.379484346224672</v>
      </c>
      <c r="W1483" s="1" t="str">
        <f>_xlfn.IFS(Table1[[#This Row],[Price_USD]]&gt;80000,"Luxury", Table1[[#This Row],[Price_USD]]&gt;40000,"Premium",Table1[[#This Row],[Price_USD]]&lt;40000,"Budget")</f>
        <v>Premium</v>
      </c>
    </row>
    <row r="1484" spans="3:23" x14ac:dyDescent="0.35">
      <c r="C1484">
        <v>1483</v>
      </c>
      <c r="D1484" t="s">
        <v>17</v>
      </c>
      <c r="E1484" t="s">
        <v>70</v>
      </c>
      <c r="F1484">
        <v>2020</v>
      </c>
      <c r="G1484" t="s">
        <v>260</v>
      </c>
      <c r="H1484">
        <v>124</v>
      </c>
      <c r="I1484">
        <v>223</v>
      </c>
      <c r="J1484" t="s">
        <v>276</v>
      </c>
      <c r="K1484">
        <v>8.1</v>
      </c>
      <c r="L1484" s="5">
        <v>43372.61</v>
      </c>
      <c r="M1484" t="s">
        <v>286</v>
      </c>
      <c r="N1484" t="s">
        <v>365</v>
      </c>
      <c r="O1484" s="2" t="s">
        <v>376</v>
      </c>
      <c r="P1484" s="1" t="str">
        <f>IFERROR(IF(ISNUMBER(Table1[[#This Row],[Safety_Rating2]]), REPT("★", Table1[[#This Row],[Safety_Rating2]]) &amp; REPT("☆", 5-Table1[[#This Row],[Safety_Rating2]]), "Unknown"), "Unknown")</f>
        <v>★★★★★</v>
      </c>
      <c r="Q1484" s="1">
        <v>5</v>
      </c>
      <c r="R1484">
        <v>5207</v>
      </c>
      <c r="S1484">
        <v>3</v>
      </c>
      <c r="T1484" s="7">
        <f t="shared" si="23"/>
        <v>225841180.27000001</v>
      </c>
      <c r="U1484" s="3">
        <f>Table1[[#This Row],[Range_km]]/Table1[[#This Row],[Battery_Capacity_kWh]]</f>
        <v>1.7983870967741935</v>
      </c>
      <c r="V1484" s="4">
        <f>Table1[[#This Row],[Price_USD]]/Table1[[#This Row],[Range_km]]</f>
        <v>194.49600896860986</v>
      </c>
      <c r="W1484" s="1" t="str">
        <f>_xlfn.IFS(Table1[[#This Row],[Price_USD]]&gt;80000,"Luxury", Table1[[#This Row],[Price_USD]]&gt;40000,"Premium",Table1[[#This Row],[Price_USD]]&lt;40000,"Budget")</f>
        <v>Premium</v>
      </c>
    </row>
    <row r="1485" spans="3:23" x14ac:dyDescent="0.35">
      <c r="C1485">
        <v>1484</v>
      </c>
      <c r="D1485" t="s">
        <v>43</v>
      </c>
      <c r="E1485" t="s">
        <v>103</v>
      </c>
      <c r="F1485">
        <v>2018</v>
      </c>
      <c r="G1485" t="s">
        <v>259</v>
      </c>
      <c r="H1485">
        <v>137.6</v>
      </c>
      <c r="I1485">
        <v>447</v>
      </c>
      <c r="J1485" t="s">
        <v>275</v>
      </c>
      <c r="K1485">
        <v>6</v>
      </c>
      <c r="L1485" s="5">
        <v>144236.76</v>
      </c>
      <c r="M1485" t="s">
        <v>310</v>
      </c>
      <c r="N1485" t="s">
        <v>358</v>
      </c>
      <c r="O1485" s="1">
        <v>5</v>
      </c>
      <c r="P1485" s="1" t="str">
        <f>IFERROR(IF(ISNUMBER(Table1[[#This Row],[Safety_Rating2]]), REPT("★", Table1[[#This Row],[Safety_Rating2]]) &amp; REPT("☆", 5-Table1[[#This Row],[Safety_Rating2]]), "Unknown"), "Unknown")</f>
        <v>★★★★★</v>
      </c>
      <c r="Q1485" s="1">
        <v>5</v>
      </c>
      <c r="R1485">
        <v>4508</v>
      </c>
      <c r="S1485">
        <v>5</v>
      </c>
      <c r="T1485" s="7">
        <f t="shared" si="23"/>
        <v>650219314.08000004</v>
      </c>
      <c r="U1485" s="3">
        <f>Table1[[#This Row],[Range_km]]/Table1[[#This Row],[Battery_Capacity_kWh]]</f>
        <v>3.2485465116279073</v>
      </c>
      <c r="V1485" s="4">
        <f>Table1[[#This Row],[Price_USD]]/Table1[[#This Row],[Range_km]]</f>
        <v>322.67731543624166</v>
      </c>
      <c r="W1485" s="1" t="str">
        <f>_xlfn.IFS(Table1[[#This Row],[Price_USD]]&gt;80000,"Luxury", Table1[[#This Row],[Price_USD]]&gt;40000,"Premium",Table1[[#This Row],[Price_USD]]&lt;40000,"Budget")</f>
        <v>Luxury</v>
      </c>
    </row>
    <row r="1486" spans="3:23" x14ac:dyDescent="0.35">
      <c r="C1486">
        <v>1485</v>
      </c>
      <c r="D1486" t="s">
        <v>36</v>
      </c>
      <c r="E1486" t="s">
        <v>101</v>
      </c>
      <c r="F1486">
        <v>2022</v>
      </c>
      <c r="G1486" t="s">
        <v>264</v>
      </c>
      <c r="H1486">
        <v>28.3</v>
      </c>
      <c r="I1486">
        <v>299</v>
      </c>
      <c r="J1486" t="s">
        <v>280</v>
      </c>
      <c r="K1486">
        <v>10</v>
      </c>
      <c r="L1486" s="5">
        <v>98675.39</v>
      </c>
      <c r="M1486" t="s">
        <v>330</v>
      </c>
      <c r="N1486" t="s">
        <v>345</v>
      </c>
      <c r="O1486" s="1">
        <v>3</v>
      </c>
      <c r="P1486" s="1" t="str">
        <f>IFERROR(IF(ISNUMBER(Table1[[#This Row],[Safety_Rating2]]), REPT("★", Table1[[#This Row],[Safety_Rating2]]) &amp; REPT("☆", 5-Table1[[#This Row],[Safety_Rating2]]), "Unknown"), "Unknown")</f>
        <v>★★★★☆</v>
      </c>
      <c r="Q1486" s="1">
        <v>4</v>
      </c>
      <c r="R1486">
        <v>13375</v>
      </c>
      <c r="S1486">
        <v>3</v>
      </c>
      <c r="T1486" s="7">
        <f t="shared" si="23"/>
        <v>1319783341.25</v>
      </c>
      <c r="U1486" s="3">
        <f>Table1[[#This Row],[Range_km]]/Table1[[#This Row],[Battery_Capacity_kWh]]</f>
        <v>10.565371024734983</v>
      </c>
      <c r="V1486" s="4">
        <f>Table1[[#This Row],[Price_USD]]/Table1[[#This Row],[Range_km]]</f>
        <v>330.01802675585282</v>
      </c>
      <c r="W1486" s="1" t="str">
        <f>_xlfn.IFS(Table1[[#This Row],[Price_USD]]&gt;80000,"Luxury", Table1[[#This Row],[Price_USD]]&gt;40000,"Premium",Table1[[#This Row],[Price_USD]]&lt;40000,"Budget")</f>
        <v>Luxury</v>
      </c>
    </row>
    <row r="1487" spans="3:23" x14ac:dyDescent="0.35">
      <c r="C1487">
        <v>1486</v>
      </c>
      <c r="D1487" t="s">
        <v>39</v>
      </c>
      <c r="E1487" t="s">
        <v>189</v>
      </c>
      <c r="F1487">
        <v>2018</v>
      </c>
      <c r="G1487" t="s">
        <v>261</v>
      </c>
      <c r="H1487">
        <v>111.4</v>
      </c>
      <c r="I1487">
        <v>395</v>
      </c>
      <c r="J1487" t="s">
        <v>269</v>
      </c>
      <c r="K1487">
        <v>11.1</v>
      </c>
      <c r="L1487" s="5">
        <v>73596.25</v>
      </c>
      <c r="M1487" t="s">
        <v>282</v>
      </c>
      <c r="N1487" t="s">
        <v>362</v>
      </c>
      <c r="O1487" s="1">
        <v>0</v>
      </c>
      <c r="P1487" s="1" t="str">
        <f>IFERROR(IF(ISNUMBER(Table1[[#This Row],[Safety_Rating2]]), REPT("★", Table1[[#This Row],[Safety_Rating2]]) &amp; REPT("☆", 5-Table1[[#This Row],[Safety_Rating2]]), "Unknown"), "Unknown")</f>
        <v>★★★☆☆</v>
      </c>
      <c r="Q1487" s="1">
        <v>3</v>
      </c>
      <c r="R1487">
        <v>12254</v>
      </c>
      <c r="S1487">
        <v>4</v>
      </c>
      <c r="T1487" s="7">
        <f t="shared" si="23"/>
        <v>901848447.5</v>
      </c>
      <c r="U1487" s="3">
        <f>Table1[[#This Row],[Range_km]]/Table1[[#This Row],[Battery_Capacity_kWh]]</f>
        <v>3.5457809694793534</v>
      </c>
      <c r="V1487" s="4">
        <f>Table1[[#This Row],[Price_USD]]/Table1[[#This Row],[Range_km]]</f>
        <v>186.31962025316454</v>
      </c>
      <c r="W1487" s="1" t="str">
        <f>_xlfn.IFS(Table1[[#This Row],[Price_USD]]&gt;80000,"Luxury", Table1[[#This Row],[Price_USD]]&gt;40000,"Premium",Table1[[#This Row],[Price_USD]]&lt;40000,"Budget")</f>
        <v>Premium</v>
      </c>
    </row>
    <row r="1488" spans="3:23" x14ac:dyDescent="0.35">
      <c r="C1488">
        <v>1487</v>
      </c>
      <c r="D1488" t="s">
        <v>62</v>
      </c>
      <c r="E1488" t="s">
        <v>152</v>
      </c>
      <c r="F1488">
        <v>2022</v>
      </c>
      <c r="G1488" t="s">
        <v>258</v>
      </c>
      <c r="H1488">
        <v>48.1</v>
      </c>
      <c r="I1488">
        <v>298</v>
      </c>
      <c r="J1488" t="s">
        <v>269</v>
      </c>
      <c r="K1488">
        <v>1.1000000000000001</v>
      </c>
      <c r="L1488" s="5">
        <v>141375.16</v>
      </c>
      <c r="M1488" t="s">
        <v>334</v>
      </c>
      <c r="N1488" t="s">
        <v>365</v>
      </c>
      <c r="O1488" s="1">
        <v>3</v>
      </c>
      <c r="P1488" s="1" t="str">
        <f>IFERROR(IF(ISNUMBER(Table1[[#This Row],[Safety_Rating2]]), REPT("★", Table1[[#This Row],[Safety_Rating2]]) &amp; REPT("☆", 5-Table1[[#This Row],[Safety_Rating2]]), "Unknown"), "Unknown")</f>
        <v>★★★☆☆</v>
      </c>
      <c r="Q1488" s="1">
        <v>3</v>
      </c>
      <c r="R1488">
        <v>12155</v>
      </c>
      <c r="S1488">
        <v>3</v>
      </c>
      <c r="T1488" s="7">
        <f t="shared" si="23"/>
        <v>1718415069.8</v>
      </c>
      <c r="U1488" s="3">
        <f>Table1[[#This Row],[Range_km]]/Table1[[#This Row],[Battery_Capacity_kWh]]</f>
        <v>6.1954261954261955</v>
      </c>
      <c r="V1488" s="4">
        <f>Table1[[#This Row],[Price_USD]]/Table1[[#This Row],[Range_km]]</f>
        <v>474.41328859060405</v>
      </c>
      <c r="W1488" s="1" t="str">
        <f>_xlfn.IFS(Table1[[#This Row],[Price_USD]]&gt;80000,"Luxury", Table1[[#This Row],[Price_USD]]&gt;40000,"Premium",Table1[[#This Row],[Price_USD]]&lt;40000,"Budget")</f>
        <v>Luxury</v>
      </c>
    </row>
    <row r="1489" spans="3:23" x14ac:dyDescent="0.35">
      <c r="C1489">
        <v>1488</v>
      </c>
      <c r="D1489" t="s">
        <v>25</v>
      </c>
      <c r="E1489" t="s">
        <v>78</v>
      </c>
      <c r="F1489">
        <v>2023</v>
      </c>
      <c r="G1489" t="s">
        <v>255</v>
      </c>
      <c r="H1489">
        <v>103.3</v>
      </c>
      <c r="I1489">
        <v>431</v>
      </c>
      <c r="J1489" t="s">
        <v>274</v>
      </c>
      <c r="K1489">
        <v>3.6</v>
      </c>
      <c r="L1489" s="5">
        <v>30961.71</v>
      </c>
      <c r="M1489" t="s">
        <v>281</v>
      </c>
      <c r="N1489" t="s">
        <v>366</v>
      </c>
      <c r="O1489" s="2" t="s">
        <v>376</v>
      </c>
      <c r="P1489" s="1" t="str">
        <f>IFERROR(IF(ISNUMBER(Table1[[#This Row],[Safety_Rating2]]), REPT("★", Table1[[#This Row],[Safety_Rating2]]) &amp; REPT("☆", 5-Table1[[#This Row],[Safety_Rating2]]), "Unknown"), "Unknown")</f>
        <v>★★★★★</v>
      </c>
      <c r="Q1489" s="1">
        <v>5</v>
      </c>
      <c r="R1489">
        <v>3875</v>
      </c>
      <c r="S1489">
        <v>3</v>
      </c>
      <c r="T1489" s="7">
        <f t="shared" si="23"/>
        <v>119976626.25</v>
      </c>
      <c r="U1489" s="3">
        <f>Table1[[#This Row],[Range_km]]/Table1[[#This Row],[Battery_Capacity_kWh]]</f>
        <v>4.1723136495643756</v>
      </c>
      <c r="V1489" s="4">
        <f>Table1[[#This Row],[Price_USD]]/Table1[[#This Row],[Range_km]]</f>
        <v>71.836914153132255</v>
      </c>
      <c r="W1489" s="1" t="str">
        <f>_xlfn.IFS(Table1[[#This Row],[Price_USD]]&gt;80000,"Luxury", Table1[[#This Row],[Price_USD]]&gt;40000,"Premium",Table1[[#This Row],[Price_USD]]&lt;40000,"Budget")</f>
        <v>Budget</v>
      </c>
    </row>
    <row r="1490" spans="3:23" x14ac:dyDescent="0.35">
      <c r="C1490">
        <v>1489</v>
      </c>
      <c r="D1490" t="s">
        <v>28</v>
      </c>
      <c r="E1490" t="s">
        <v>81</v>
      </c>
      <c r="F1490">
        <v>2018</v>
      </c>
      <c r="G1490" t="s">
        <v>257</v>
      </c>
      <c r="H1490">
        <v>23.7</v>
      </c>
      <c r="I1490">
        <v>286</v>
      </c>
      <c r="J1490" t="s">
        <v>265</v>
      </c>
      <c r="K1490">
        <v>0.8</v>
      </c>
      <c r="L1490" s="5">
        <v>61475.08</v>
      </c>
      <c r="M1490" t="s">
        <v>314</v>
      </c>
      <c r="N1490" t="s">
        <v>343</v>
      </c>
      <c r="O1490" s="1">
        <v>3</v>
      </c>
      <c r="P1490" s="1" t="str">
        <f>IFERROR(IF(ISNUMBER(Table1[[#This Row],[Safety_Rating2]]), REPT("★", Table1[[#This Row],[Safety_Rating2]]) &amp; REPT("☆", 5-Table1[[#This Row],[Safety_Rating2]]), "Unknown"), "Unknown")</f>
        <v>★★★★★</v>
      </c>
      <c r="Q1490" s="1">
        <v>5</v>
      </c>
      <c r="R1490">
        <v>19577</v>
      </c>
      <c r="S1490">
        <v>4</v>
      </c>
      <c r="T1490" s="7">
        <f t="shared" si="23"/>
        <v>1203497641.1600001</v>
      </c>
      <c r="U1490" s="3">
        <f>Table1[[#This Row],[Range_km]]/Table1[[#This Row],[Battery_Capacity_kWh]]</f>
        <v>12.067510548523208</v>
      </c>
      <c r="V1490" s="4">
        <f>Table1[[#This Row],[Price_USD]]/Table1[[#This Row],[Range_km]]</f>
        <v>214.94783216783216</v>
      </c>
      <c r="W1490" s="1" t="str">
        <f>_xlfn.IFS(Table1[[#This Row],[Price_USD]]&gt;80000,"Luxury", Table1[[#This Row],[Price_USD]]&gt;40000,"Premium",Table1[[#This Row],[Price_USD]]&lt;40000,"Budget")</f>
        <v>Premium</v>
      </c>
    </row>
    <row r="1491" spans="3:23" x14ac:dyDescent="0.35">
      <c r="C1491">
        <v>1490</v>
      </c>
      <c r="D1491" t="s">
        <v>40</v>
      </c>
      <c r="E1491" t="s">
        <v>181</v>
      </c>
      <c r="F1491">
        <v>2024</v>
      </c>
      <c r="G1491" t="s">
        <v>257</v>
      </c>
      <c r="H1491">
        <v>127.2</v>
      </c>
      <c r="I1491">
        <v>596</v>
      </c>
      <c r="J1491" t="s">
        <v>269</v>
      </c>
      <c r="K1491">
        <v>1</v>
      </c>
      <c r="L1491" s="5">
        <v>104793.72</v>
      </c>
      <c r="M1491" t="s">
        <v>281</v>
      </c>
      <c r="N1491" t="s">
        <v>369</v>
      </c>
      <c r="O1491" s="2" t="s">
        <v>376</v>
      </c>
      <c r="P1491" s="1" t="str">
        <f>IFERROR(IF(ISNUMBER(Table1[[#This Row],[Safety_Rating2]]), REPT("★", Table1[[#This Row],[Safety_Rating2]]) &amp; REPT("☆", 5-Table1[[#This Row],[Safety_Rating2]]), "Unknown"), "Unknown")</f>
        <v>★★★★☆</v>
      </c>
      <c r="Q1491" s="1">
        <v>4</v>
      </c>
      <c r="R1491">
        <v>9675</v>
      </c>
      <c r="S1491">
        <v>5</v>
      </c>
      <c r="T1491" s="7">
        <f t="shared" si="23"/>
        <v>1013879241</v>
      </c>
      <c r="U1491" s="3">
        <f>Table1[[#This Row],[Range_km]]/Table1[[#This Row],[Battery_Capacity_kWh]]</f>
        <v>4.6855345911949682</v>
      </c>
      <c r="V1491" s="4">
        <f>Table1[[#This Row],[Price_USD]]/Table1[[#This Row],[Range_km]]</f>
        <v>175.82838926174497</v>
      </c>
      <c r="W1491" s="1" t="str">
        <f>_xlfn.IFS(Table1[[#This Row],[Price_USD]]&gt;80000,"Luxury", Table1[[#This Row],[Price_USD]]&gt;40000,"Premium",Table1[[#This Row],[Price_USD]]&lt;40000,"Budget")</f>
        <v>Luxury</v>
      </c>
    </row>
    <row r="1492" spans="3:23" x14ac:dyDescent="0.35">
      <c r="C1492">
        <v>1491</v>
      </c>
      <c r="D1492" t="s">
        <v>24</v>
      </c>
      <c r="E1492" t="s">
        <v>77</v>
      </c>
      <c r="F1492">
        <v>2019</v>
      </c>
      <c r="G1492" t="s">
        <v>257</v>
      </c>
      <c r="H1492">
        <v>96.8</v>
      </c>
      <c r="I1492">
        <v>170</v>
      </c>
      <c r="J1492" t="s">
        <v>267</v>
      </c>
      <c r="K1492">
        <v>4.2</v>
      </c>
      <c r="L1492" s="5">
        <v>119659.99</v>
      </c>
      <c r="M1492" t="s">
        <v>309</v>
      </c>
      <c r="N1492" t="s">
        <v>375</v>
      </c>
      <c r="O1492" s="1">
        <v>2</v>
      </c>
      <c r="P1492" s="1" t="str">
        <f>IFERROR(IF(ISNUMBER(Table1[[#This Row],[Safety_Rating2]]), REPT("★", Table1[[#This Row],[Safety_Rating2]]) &amp; REPT("☆", 5-Table1[[#This Row],[Safety_Rating2]]), "Unknown"), "Unknown")</f>
        <v>Unknown</v>
      </c>
      <c r="Q1492" s="2" t="s">
        <v>376</v>
      </c>
      <c r="R1492">
        <v>18266</v>
      </c>
      <c r="S1492">
        <v>3</v>
      </c>
      <c r="T1492" s="7">
        <f t="shared" si="23"/>
        <v>2185709377.3400002</v>
      </c>
      <c r="U1492" s="3">
        <f>Table1[[#This Row],[Range_km]]/Table1[[#This Row],[Battery_Capacity_kWh]]</f>
        <v>1.7561983471074381</v>
      </c>
      <c r="V1492" s="4">
        <f>Table1[[#This Row],[Price_USD]]/Table1[[#This Row],[Range_km]]</f>
        <v>703.88229411764712</v>
      </c>
      <c r="W1492" s="1" t="str">
        <f>_xlfn.IFS(Table1[[#This Row],[Price_USD]]&gt;80000,"Luxury", Table1[[#This Row],[Price_USD]]&gt;40000,"Premium",Table1[[#This Row],[Price_USD]]&lt;40000,"Budget")</f>
        <v>Luxury</v>
      </c>
    </row>
    <row r="1493" spans="3:23" x14ac:dyDescent="0.35">
      <c r="C1493">
        <v>1492</v>
      </c>
      <c r="D1493" t="s">
        <v>16</v>
      </c>
      <c r="E1493" t="s">
        <v>69</v>
      </c>
      <c r="F1493">
        <v>2023</v>
      </c>
      <c r="G1493" t="s">
        <v>259</v>
      </c>
      <c r="H1493">
        <v>70.599999999999994</v>
      </c>
      <c r="I1493">
        <v>422</v>
      </c>
      <c r="J1493" t="s">
        <v>279</v>
      </c>
      <c r="K1493">
        <v>6.6</v>
      </c>
      <c r="L1493" s="5">
        <v>64007.22</v>
      </c>
      <c r="M1493" t="s">
        <v>305</v>
      </c>
      <c r="N1493" t="s">
        <v>375</v>
      </c>
      <c r="O1493" s="1">
        <v>3</v>
      </c>
      <c r="P1493" s="1" t="str">
        <f>IFERROR(IF(ISNUMBER(Table1[[#This Row],[Safety_Rating2]]), REPT("★", Table1[[#This Row],[Safety_Rating2]]) &amp; REPT("☆", 5-Table1[[#This Row],[Safety_Rating2]]), "Unknown"), "Unknown")</f>
        <v>★★★☆☆</v>
      </c>
      <c r="Q1493" s="1">
        <v>3</v>
      </c>
      <c r="R1493">
        <v>19566</v>
      </c>
      <c r="S1493">
        <v>5</v>
      </c>
      <c r="T1493" s="7">
        <f t="shared" si="23"/>
        <v>1252365266.52</v>
      </c>
      <c r="U1493" s="3">
        <f>Table1[[#This Row],[Range_km]]/Table1[[#This Row],[Battery_Capacity_kWh]]</f>
        <v>5.9773371104815869</v>
      </c>
      <c r="V1493" s="4">
        <f>Table1[[#This Row],[Price_USD]]/Table1[[#This Row],[Range_km]]</f>
        <v>151.67587677725118</v>
      </c>
      <c r="W1493" s="1" t="str">
        <f>_xlfn.IFS(Table1[[#This Row],[Price_USD]]&gt;80000,"Luxury", Table1[[#This Row],[Price_USD]]&gt;40000,"Premium",Table1[[#This Row],[Price_USD]]&lt;40000,"Budget")</f>
        <v>Premium</v>
      </c>
    </row>
    <row r="1494" spans="3:23" x14ac:dyDescent="0.35">
      <c r="C1494">
        <v>1493</v>
      </c>
      <c r="D1494" t="s">
        <v>52</v>
      </c>
      <c r="E1494" t="s">
        <v>201</v>
      </c>
      <c r="F1494">
        <v>2016</v>
      </c>
      <c r="G1494" t="s">
        <v>262</v>
      </c>
      <c r="H1494">
        <v>100.1</v>
      </c>
      <c r="I1494">
        <v>126</v>
      </c>
      <c r="J1494" t="s">
        <v>270</v>
      </c>
      <c r="K1494">
        <v>8.5</v>
      </c>
      <c r="L1494" s="5">
        <v>75586.34</v>
      </c>
      <c r="M1494" t="s">
        <v>298</v>
      </c>
      <c r="N1494" t="s">
        <v>367</v>
      </c>
      <c r="O1494" s="2" t="s">
        <v>376</v>
      </c>
      <c r="P1494" s="1" t="str">
        <f>IFERROR(IF(ISNUMBER(Table1[[#This Row],[Safety_Rating2]]), REPT("★", Table1[[#This Row],[Safety_Rating2]]) &amp; REPT("☆", 5-Table1[[#This Row],[Safety_Rating2]]), "Unknown"), "Unknown")</f>
        <v>★★★★★</v>
      </c>
      <c r="Q1494" s="1">
        <v>5</v>
      </c>
      <c r="R1494">
        <v>13862</v>
      </c>
      <c r="S1494">
        <v>3</v>
      </c>
      <c r="T1494" s="7">
        <f t="shared" si="23"/>
        <v>1047777845.0799999</v>
      </c>
      <c r="U1494" s="3">
        <f>Table1[[#This Row],[Range_km]]/Table1[[#This Row],[Battery_Capacity_kWh]]</f>
        <v>1.2587412587412588</v>
      </c>
      <c r="V1494" s="4">
        <f>Table1[[#This Row],[Price_USD]]/Table1[[#This Row],[Range_km]]</f>
        <v>599.89158730158726</v>
      </c>
      <c r="W1494" s="1" t="str">
        <f>_xlfn.IFS(Table1[[#This Row],[Price_USD]]&gt;80000,"Luxury", Table1[[#This Row],[Price_USD]]&gt;40000,"Premium",Table1[[#This Row],[Price_USD]]&lt;40000,"Budget")</f>
        <v>Premium</v>
      </c>
    </row>
    <row r="1495" spans="3:23" x14ac:dyDescent="0.35">
      <c r="C1495">
        <v>1494</v>
      </c>
      <c r="D1495" t="s">
        <v>34</v>
      </c>
      <c r="E1495" t="s">
        <v>190</v>
      </c>
      <c r="F1495">
        <v>2019</v>
      </c>
      <c r="G1495" t="s">
        <v>262</v>
      </c>
      <c r="H1495">
        <v>132.30000000000001</v>
      </c>
      <c r="I1495">
        <v>178</v>
      </c>
      <c r="J1495" t="s">
        <v>274</v>
      </c>
      <c r="K1495">
        <v>10.9</v>
      </c>
      <c r="L1495" s="5">
        <v>78732.600000000006</v>
      </c>
      <c r="M1495" t="s">
        <v>304</v>
      </c>
      <c r="N1495" t="s">
        <v>343</v>
      </c>
      <c r="O1495" s="1">
        <v>0</v>
      </c>
      <c r="P1495" s="1" t="str">
        <f>IFERROR(IF(ISNUMBER(Table1[[#This Row],[Safety_Rating2]]), REPT("★", Table1[[#This Row],[Safety_Rating2]]) &amp; REPT("☆", 5-Table1[[#This Row],[Safety_Rating2]]), "Unknown"), "Unknown")</f>
        <v>★★★☆☆</v>
      </c>
      <c r="Q1495" s="1">
        <v>3</v>
      </c>
      <c r="R1495">
        <v>12270</v>
      </c>
      <c r="S1495">
        <v>3</v>
      </c>
      <c r="T1495" s="7">
        <f t="shared" si="23"/>
        <v>966049002.00000012</v>
      </c>
      <c r="U1495" s="3">
        <f>Table1[[#This Row],[Range_km]]/Table1[[#This Row],[Battery_Capacity_kWh]]</f>
        <v>1.345427059712774</v>
      </c>
      <c r="V1495" s="4">
        <f>Table1[[#This Row],[Price_USD]]/Table1[[#This Row],[Range_km]]</f>
        <v>442.3179775280899</v>
      </c>
      <c r="W1495" s="1" t="str">
        <f>_xlfn.IFS(Table1[[#This Row],[Price_USD]]&gt;80000,"Luxury", Table1[[#This Row],[Price_USD]]&gt;40000,"Premium",Table1[[#This Row],[Price_USD]]&lt;40000,"Budget")</f>
        <v>Premium</v>
      </c>
    </row>
    <row r="1496" spans="3:23" x14ac:dyDescent="0.35">
      <c r="C1496">
        <v>1495</v>
      </c>
      <c r="D1496" t="s">
        <v>33</v>
      </c>
      <c r="E1496" t="s">
        <v>88</v>
      </c>
      <c r="F1496">
        <v>2016</v>
      </c>
      <c r="G1496" t="s">
        <v>262</v>
      </c>
      <c r="H1496">
        <v>50</v>
      </c>
      <c r="I1496">
        <v>471</v>
      </c>
      <c r="J1496" t="s">
        <v>280</v>
      </c>
      <c r="K1496">
        <v>5.4</v>
      </c>
      <c r="L1496" s="5">
        <v>127075.6</v>
      </c>
      <c r="M1496" t="s">
        <v>307</v>
      </c>
      <c r="N1496" t="s">
        <v>369</v>
      </c>
      <c r="O1496" s="2" t="s">
        <v>376</v>
      </c>
      <c r="P1496" s="1" t="str">
        <f>IFERROR(IF(ISNUMBER(Table1[[#This Row],[Safety_Rating2]]), REPT("★", Table1[[#This Row],[Safety_Rating2]]) &amp; REPT("☆", 5-Table1[[#This Row],[Safety_Rating2]]), "Unknown"), "Unknown")</f>
        <v>★★★★☆</v>
      </c>
      <c r="Q1496" s="1">
        <v>4</v>
      </c>
      <c r="R1496">
        <v>4225</v>
      </c>
      <c r="S1496">
        <v>3</v>
      </c>
      <c r="T1496" s="7">
        <f t="shared" si="23"/>
        <v>536894410</v>
      </c>
      <c r="U1496" s="3">
        <f>Table1[[#This Row],[Range_km]]/Table1[[#This Row],[Battery_Capacity_kWh]]</f>
        <v>9.42</v>
      </c>
      <c r="V1496" s="4">
        <f>Table1[[#This Row],[Price_USD]]/Table1[[#This Row],[Range_km]]</f>
        <v>269.79957537154991</v>
      </c>
      <c r="W1496" s="1" t="str">
        <f>_xlfn.IFS(Table1[[#This Row],[Price_USD]]&gt;80000,"Luxury", Table1[[#This Row],[Price_USD]]&gt;40000,"Premium",Table1[[#This Row],[Price_USD]]&lt;40000,"Budget")</f>
        <v>Luxury</v>
      </c>
    </row>
    <row r="1497" spans="3:23" x14ac:dyDescent="0.35">
      <c r="C1497">
        <v>1496</v>
      </c>
      <c r="D1497" t="s">
        <v>50</v>
      </c>
      <c r="E1497" t="s">
        <v>116</v>
      </c>
      <c r="F1497">
        <v>2016</v>
      </c>
      <c r="G1497" t="s">
        <v>252</v>
      </c>
      <c r="H1497">
        <v>51.9</v>
      </c>
      <c r="I1497">
        <v>267</v>
      </c>
      <c r="J1497" t="s">
        <v>273</v>
      </c>
      <c r="K1497">
        <v>5.6</v>
      </c>
      <c r="L1497" s="5">
        <v>61841.79</v>
      </c>
      <c r="M1497" t="s">
        <v>292</v>
      </c>
      <c r="N1497" t="s">
        <v>352</v>
      </c>
      <c r="O1497" s="1">
        <v>5</v>
      </c>
      <c r="P1497" s="1" t="str">
        <f>IFERROR(IF(ISNUMBER(Table1[[#This Row],[Safety_Rating2]]), REPT("★", Table1[[#This Row],[Safety_Rating2]]) &amp; REPT("☆", 5-Table1[[#This Row],[Safety_Rating2]]), "Unknown"), "Unknown")</f>
        <v>★★★★★</v>
      </c>
      <c r="Q1497" s="1">
        <v>5</v>
      </c>
      <c r="R1497">
        <v>10481</v>
      </c>
      <c r="S1497">
        <v>5</v>
      </c>
      <c r="T1497" s="7">
        <f t="shared" si="23"/>
        <v>648163800.99000001</v>
      </c>
      <c r="U1497" s="3">
        <f>Table1[[#This Row],[Range_km]]/Table1[[#This Row],[Battery_Capacity_kWh]]</f>
        <v>5.1445086705202314</v>
      </c>
      <c r="V1497" s="4">
        <f>Table1[[#This Row],[Price_USD]]/Table1[[#This Row],[Range_km]]</f>
        <v>231.61719101123595</v>
      </c>
      <c r="W1497" s="1" t="str">
        <f>_xlfn.IFS(Table1[[#This Row],[Price_USD]]&gt;80000,"Luxury", Table1[[#This Row],[Price_USD]]&gt;40000,"Premium",Table1[[#This Row],[Price_USD]]&lt;40000,"Budget")</f>
        <v>Premium</v>
      </c>
    </row>
    <row r="1498" spans="3:23" x14ac:dyDescent="0.35">
      <c r="C1498">
        <v>1497</v>
      </c>
      <c r="D1498" t="s">
        <v>22</v>
      </c>
      <c r="E1498" t="s">
        <v>75</v>
      </c>
      <c r="F1498">
        <v>2015</v>
      </c>
      <c r="G1498" t="s">
        <v>261</v>
      </c>
      <c r="H1498">
        <v>113.9</v>
      </c>
      <c r="I1498">
        <v>163</v>
      </c>
      <c r="J1498" t="s">
        <v>280</v>
      </c>
      <c r="K1498">
        <v>9.1999999999999993</v>
      </c>
      <c r="L1498" s="5">
        <v>141888.71</v>
      </c>
      <c r="M1498" t="s">
        <v>326</v>
      </c>
      <c r="N1498" t="s">
        <v>368</v>
      </c>
      <c r="O1498" s="1">
        <v>3</v>
      </c>
      <c r="P1498" s="1" t="str">
        <f>IFERROR(IF(ISNUMBER(Table1[[#This Row],[Safety_Rating2]]), REPT("★", Table1[[#This Row],[Safety_Rating2]]) &amp; REPT("☆", 5-Table1[[#This Row],[Safety_Rating2]]), "Unknown"), "Unknown")</f>
        <v>★★★★★</v>
      </c>
      <c r="Q1498" s="1">
        <v>5</v>
      </c>
      <c r="R1498">
        <v>13258</v>
      </c>
      <c r="S1498">
        <v>5</v>
      </c>
      <c r="T1498" s="7">
        <f t="shared" si="23"/>
        <v>1881160517.1799998</v>
      </c>
      <c r="U1498" s="3">
        <f>Table1[[#This Row],[Range_km]]/Table1[[#This Row],[Battery_Capacity_kWh]]</f>
        <v>1.4310798946444248</v>
      </c>
      <c r="V1498" s="4">
        <f>Table1[[#This Row],[Price_USD]]/Table1[[#This Row],[Range_km]]</f>
        <v>870.48288343558272</v>
      </c>
      <c r="W1498" s="1" t="str">
        <f>_xlfn.IFS(Table1[[#This Row],[Price_USD]]&gt;80000,"Luxury", Table1[[#This Row],[Price_USD]]&gt;40000,"Premium",Table1[[#This Row],[Price_USD]]&lt;40000,"Budget")</f>
        <v>Luxury</v>
      </c>
    </row>
    <row r="1499" spans="3:23" x14ac:dyDescent="0.35">
      <c r="C1499">
        <v>1498</v>
      </c>
      <c r="D1499" t="s">
        <v>53</v>
      </c>
      <c r="E1499" t="s">
        <v>127</v>
      </c>
      <c r="F1499">
        <v>2020</v>
      </c>
      <c r="G1499" t="s">
        <v>253</v>
      </c>
      <c r="H1499">
        <v>135.1</v>
      </c>
      <c r="I1499">
        <v>383</v>
      </c>
      <c r="J1499" t="s">
        <v>268</v>
      </c>
      <c r="K1499">
        <v>2.7</v>
      </c>
      <c r="L1499" s="5">
        <v>68672.3</v>
      </c>
      <c r="M1499" t="s">
        <v>309</v>
      </c>
      <c r="N1499" t="s">
        <v>373</v>
      </c>
      <c r="O1499" s="1">
        <v>5</v>
      </c>
      <c r="P1499" s="1" t="str">
        <f>IFERROR(IF(ISNUMBER(Table1[[#This Row],[Safety_Rating2]]), REPT("★", Table1[[#This Row],[Safety_Rating2]]) &amp; REPT("☆", 5-Table1[[#This Row],[Safety_Rating2]]), "Unknown"), "Unknown")</f>
        <v>★★★☆☆</v>
      </c>
      <c r="Q1499" s="1">
        <v>3</v>
      </c>
      <c r="R1499">
        <v>12263</v>
      </c>
      <c r="S1499">
        <v>5</v>
      </c>
      <c r="T1499" s="7">
        <f t="shared" si="23"/>
        <v>842128414.89999998</v>
      </c>
      <c r="U1499" s="3">
        <f>Table1[[#This Row],[Range_km]]/Table1[[#This Row],[Battery_Capacity_kWh]]</f>
        <v>2.8349370836417469</v>
      </c>
      <c r="V1499" s="4">
        <f>Table1[[#This Row],[Price_USD]]/Table1[[#This Row],[Range_km]]</f>
        <v>179.30104438642297</v>
      </c>
      <c r="W1499" s="1" t="str">
        <f>_xlfn.IFS(Table1[[#This Row],[Price_USD]]&gt;80000,"Luxury", Table1[[#This Row],[Price_USD]]&gt;40000,"Premium",Table1[[#This Row],[Price_USD]]&lt;40000,"Budget")</f>
        <v>Premium</v>
      </c>
    </row>
    <row r="1500" spans="3:23" x14ac:dyDescent="0.35">
      <c r="C1500">
        <v>1499</v>
      </c>
      <c r="D1500" t="s">
        <v>22</v>
      </c>
      <c r="E1500" t="s">
        <v>99</v>
      </c>
      <c r="F1500">
        <v>2017</v>
      </c>
      <c r="G1500" t="s">
        <v>252</v>
      </c>
      <c r="H1500">
        <v>149.19999999999999</v>
      </c>
      <c r="I1500">
        <v>455</v>
      </c>
      <c r="J1500" t="s">
        <v>271</v>
      </c>
      <c r="K1500">
        <v>10.199999999999999</v>
      </c>
      <c r="L1500" s="5">
        <v>126154.66</v>
      </c>
      <c r="M1500" t="s">
        <v>306</v>
      </c>
      <c r="N1500" t="s">
        <v>351</v>
      </c>
      <c r="O1500" s="1">
        <v>0</v>
      </c>
      <c r="P1500" s="1" t="str">
        <f>IFERROR(IF(ISNUMBER(Table1[[#This Row],[Safety_Rating2]]), REPT("★", Table1[[#This Row],[Safety_Rating2]]) &amp; REPT("☆", 5-Table1[[#This Row],[Safety_Rating2]]), "Unknown"), "Unknown")</f>
        <v>★★★☆☆</v>
      </c>
      <c r="Q1500" s="1">
        <v>3</v>
      </c>
      <c r="R1500">
        <v>5372</v>
      </c>
      <c r="S1500">
        <v>3</v>
      </c>
      <c r="T1500" s="7">
        <f t="shared" si="23"/>
        <v>677702833.51999998</v>
      </c>
      <c r="U1500" s="3">
        <f>Table1[[#This Row],[Range_km]]/Table1[[#This Row],[Battery_Capacity_kWh]]</f>
        <v>3.0495978552278822</v>
      </c>
      <c r="V1500" s="4">
        <f>Table1[[#This Row],[Price_USD]]/Table1[[#This Row],[Range_km]]</f>
        <v>277.26298901098903</v>
      </c>
      <c r="W1500" s="1" t="str">
        <f>_xlfn.IFS(Table1[[#This Row],[Price_USD]]&gt;80000,"Luxury", Table1[[#This Row],[Price_USD]]&gt;40000,"Premium",Table1[[#This Row],[Price_USD]]&lt;40000,"Budget")</f>
        <v>Luxury</v>
      </c>
    </row>
    <row r="1501" spans="3:23" x14ac:dyDescent="0.35">
      <c r="C1501">
        <v>1500</v>
      </c>
      <c r="D1501" t="s">
        <v>46</v>
      </c>
      <c r="E1501" t="s">
        <v>108</v>
      </c>
      <c r="F1501">
        <v>2021</v>
      </c>
      <c r="G1501" t="s">
        <v>262</v>
      </c>
      <c r="H1501">
        <v>51.4</v>
      </c>
      <c r="I1501">
        <v>197</v>
      </c>
      <c r="J1501" t="s">
        <v>265</v>
      </c>
      <c r="K1501">
        <v>8.4</v>
      </c>
      <c r="L1501" s="5">
        <v>102444.53</v>
      </c>
      <c r="M1501" t="s">
        <v>308</v>
      </c>
      <c r="N1501" t="s">
        <v>357</v>
      </c>
      <c r="O1501" s="1">
        <v>1</v>
      </c>
      <c r="P1501" s="1" t="str">
        <f>IFERROR(IF(ISNUMBER(Table1[[#This Row],[Safety_Rating2]]), REPT("★", Table1[[#This Row],[Safety_Rating2]]) &amp; REPT("☆", 5-Table1[[#This Row],[Safety_Rating2]]), "Unknown"), "Unknown")</f>
        <v>★★★★☆</v>
      </c>
      <c r="Q1501" s="1">
        <v>4</v>
      </c>
      <c r="R1501">
        <v>9473</v>
      </c>
      <c r="S1501">
        <v>4</v>
      </c>
      <c r="T1501" s="7">
        <f t="shared" si="23"/>
        <v>970457032.68999994</v>
      </c>
      <c r="U1501" s="3">
        <f>Table1[[#This Row],[Range_km]]/Table1[[#This Row],[Battery_Capacity_kWh]]</f>
        <v>3.8326848249027239</v>
      </c>
      <c r="V1501" s="4">
        <f>Table1[[#This Row],[Price_USD]]/Table1[[#This Row],[Range_km]]</f>
        <v>520.02299492385782</v>
      </c>
      <c r="W1501" s="1" t="str">
        <f>_xlfn.IFS(Table1[[#This Row],[Price_USD]]&gt;80000,"Luxury", Table1[[#This Row],[Price_USD]]&gt;40000,"Premium",Table1[[#This Row],[Price_USD]]&lt;40000,"Budget")</f>
        <v>Luxury</v>
      </c>
    </row>
    <row r="1502" spans="3:23" x14ac:dyDescent="0.35">
      <c r="C1502">
        <v>1501</v>
      </c>
      <c r="D1502" t="s">
        <v>35</v>
      </c>
      <c r="E1502" t="s">
        <v>93</v>
      </c>
      <c r="F1502">
        <v>2023</v>
      </c>
      <c r="G1502" t="s">
        <v>255</v>
      </c>
      <c r="H1502">
        <v>37.299999999999997</v>
      </c>
      <c r="I1502">
        <v>222</v>
      </c>
      <c r="J1502" t="s">
        <v>276</v>
      </c>
      <c r="K1502">
        <v>9.9</v>
      </c>
      <c r="L1502" s="5">
        <v>142172.56</v>
      </c>
      <c r="M1502" t="s">
        <v>284</v>
      </c>
      <c r="N1502" t="s">
        <v>352</v>
      </c>
      <c r="O1502" s="1">
        <v>4</v>
      </c>
      <c r="P1502" s="1" t="str">
        <f>IFERROR(IF(ISNUMBER(Table1[[#This Row],[Safety_Rating2]]), REPT("★", Table1[[#This Row],[Safety_Rating2]]) &amp; REPT("☆", 5-Table1[[#This Row],[Safety_Rating2]]), "Unknown"), "Unknown")</f>
        <v>★★★★☆</v>
      </c>
      <c r="Q1502" s="1">
        <v>4</v>
      </c>
      <c r="R1502">
        <v>15512</v>
      </c>
      <c r="S1502">
        <v>3</v>
      </c>
      <c r="T1502" s="7">
        <f t="shared" si="23"/>
        <v>2205380750.7199998</v>
      </c>
      <c r="U1502" s="3">
        <f>Table1[[#This Row],[Range_km]]/Table1[[#This Row],[Battery_Capacity_kWh]]</f>
        <v>5.9517426273458449</v>
      </c>
      <c r="V1502" s="4">
        <f>Table1[[#This Row],[Price_USD]]/Table1[[#This Row],[Range_km]]</f>
        <v>640.41693693693696</v>
      </c>
      <c r="W1502" s="1" t="str">
        <f>_xlfn.IFS(Table1[[#This Row],[Price_USD]]&gt;80000,"Luxury", Table1[[#This Row],[Price_USD]]&gt;40000,"Premium",Table1[[#This Row],[Price_USD]]&lt;40000,"Budget")</f>
        <v>Luxury</v>
      </c>
    </row>
    <row r="1503" spans="3:23" x14ac:dyDescent="0.35">
      <c r="C1503">
        <v>1502</v>
      </c>
      <c r="D1503" t="s">
        <v>45</v>
      </c>
      <c r="E1503" t="s">
        <v>107</v>
      </c>
      <c r="F1503">
        <v>2018</v>
      </c>
      <c r="G1503" t="s">
        <v>250</v>
      </c>
      <c r="H1503">
        <v>89.5</v>
      </c>
      <c r="I1503">
        <v>273</v>
      </c>
      <c r="J1503" t="s">
        <v>265</v>
      </c>
      <c r="K1503">
        <v>1</v>
      </c>
      <c r="L1503" s="5">
        <v>58595.82</v>
      </c>
      <c r="M1503" t="s">
        <v>325</v>
      </c>
      <c r="N1503" t="s">
        <v>359</v>
      </c>
      <c r="O1503" s="1">
        <v>2</v>
      </c>
      <c r="P1503" s="1" t="str">
        <f>IFERROR(IF(ISNUMBER(Table1[[#This Row],[Safety_Rating2]]), REPT("★", Table1[[#This Row],[Safety_Rating2]]) &amp; REPT("☆", 5-Table1[[#This Row],[Safety_Rating2]]), "Unknown"), "Unknown")</f>
        <v>Unknown</v>
      </c>
      <c r="Q1503" s="2" t="s">
        <v>376</v>
      </c>
      <c r="R1503">
        <v>13870</v>
      </c>
      <c r="S1503">
        <v>5</v>
      </c>
      <c r="T1503" s="7">
        <f t="shared" si="23"/>
        <v>812724023.39999998</v>
      </c>
      <c r="U1503" s="3">
        <f>Table1[[#This Row],[Range_km]]/Table1[[#This Row],[Battery_Capacity_kWh]]</f>
        <v>3.0502793296089385</v>
      </c>
      <c r="V1503" s="4">
        <f>Table1[[#This Row],[Price_USD]]/Table1[[#This Row],[Range_km]]</f>
        <v>214.6367032967033</v>
      </c>
      <c r="W1503" s="1" t="str">
        <f>_xlfn.IFS(Table1[[#This Row],[Price_USD]]&gt;80000,"Luxury", Table1[[#This Row],[Price_USD]]&gt;40000,"Premium",Table1[[#This Row],[Price_USD]]&lt;40000,"Budget")</f>
        <v>Premium</v>
      </c>
    </row>
    <row r="1504" spans="3:23" x14ac:dyDescent="0.35">
      <c r="C1504">
        <v>1503</v>
      </c>
      <c r="D1504" t="s">
        <v>36</v>
      </c>
      <c r="E1504" t="s">
        <v>101</v>
      </c>
      <c r="F1504">
        <v>2017</v>
      </c>
      <c r="G1504" t="s">
        <v>254</v>
      </c>
      <c r="H1504">
        <v>56.3</v>
      </c>
      <c r="I1504">
        <v>170</v>
      </c>
      <c r="J1504" t="s">
        <v>277</v>
      </c>
      <c r="K1504">
        <v>11.6</v>
      </c>
      <c r="L1504" s="5">
        <v>89357.28</v>
      </c>
      <c r="M1504" t="s">
        <v>324</v>
      </c>
      <c r="N1504" t="s">
        <v>360</v>
      </c>
      <c r="O1504" s="1">
        <v>1</v>
      </c>
      <c r="P1504" s="1" t="str">
        <f>IFERROR(IF(ISNUMBER(Table1[[#This Row],[Safety_Rating2]]), REPT("★", Table1[[#This Row],[Safety_Rating2]]) &amp; REPT("☆", 5-Table1[[#This Row],[Safety_Rating2]]), "Unknown"), "Unknown")</f>
        <v>Unknown</v>
      </c>
      <c r="Q1504" s="2" t="s">
        <v>376</v>
      </c>
      <c r="R1504">
        <v>15835</v>
      </c>
      <c r="S1504">
        <v>4</v>
      </c>
      <c r="T1504" s="7">
        <f t="shared" si="23"/>
        <v>1414972528.8</v>
      </c>
      <c r="U1504" s="3">
        <f>Table1[[#This Row],[Range_km]]/Table1[[#This Row],[Battery_Capacity_kWh]]</f>
        <v>3.0195381882770871</v>
      </c>
      <c r="V1504" s="4">
        <f>Table1[[#This Row],[Price_USD]]/Table1[[#This Row],[Range_km]]</f>
        <v>525.63105882352943</v>
      </c>
      <c r="W1504" s="1" t="str">
        <f>_xlfn.IFS(Table1[[#This Row],[Price_USD]]&gt;80000,"Luxury", Table1[[#This Row],[Price_USD]]&gt;40000,"Premium",Table1[[#This Row],[Price_USD]]&lt;40000,"Budget")</f>
        <v>Luxury</v>
      </c>
    </row>
    <row r="1505" spans="3:23" x14ac:dyDescent="0.35">
      <c r="C1505">
        <v>1504</v>
      </c>
      <c r="D1505" t="s">
        <v>62</v>
      </c>
      <c r="E1505" t="s">
        <v>149</v>
      </c>
      <c r="F1505">
        <v>2016</v>
      </c>
      <c r="G1505" t="s">
        <v>261</v>
      </c>
      <c r="H1505">
        <v>129.6</v>
      </c>
      <c r="I1505">
        <v>453</v>
      </c>
      <c r="J1505" t="s">
        <v>270</v>
      </c>
      <c r="K1505">
        <v>2</v>
      </c>
      <c r="L1505" s="5">
        <v>76680.479999999996</v>
      </c>
      <c r="M1505" t="s">
        <v>312</v>
      </c>
      <c r="N1505" t="s">
        <v>347</v>
      </c>
      <c r="O1505" s="1">
        <v>5</v>
      </c>
      <c r="P1505" s="1" t="str">
        <f>IFERROR(IF(ISNUMBER(Table1[[#This Row],[Safety_Rating2]]), REPT("★", Table1[[#This Row],[Safety_Rating2]]) &amp; REPT("☆", 5-Table1[[#This Row],[Safety_Rating2]]), "Unknown"), "Unknown")</f>
        <v>Unknown</v>
      </c>
      <c r="Q1505" s="2" t="s">
        <v>376</v>
      </c>
      <c r="R1505">
        <v>18058</v>
      </c>
      <c r="S1505">
        <v>3</v>
      </c>
      <c r="T1505" s="7">
        <f t="shared" si="23"/>
        <v>1384696107.8399999</v>
      </c>
      <c r="U1505" s="3">
        <f>Table1[[#This Row],[Range_km]]/Table1[[#This Row],[Battery_Capacity_kWh]]</f>
        <v>3.4953703703703707</v>
      </c>
      <c r="V1505" s="4">
        <f>Table1[[#This Row],[Price_USD]]/Table1[[#This Row],[Range_km]]</f>
        <v>169.27258278145695</v>
      </c>
      <c r="W1505" s="1" t="str">
        <f>_xlfn.IFS(Table1[[#This Row],[Price_USD]]&gt;80000,"Luxury", Table1[[#This Row],[Price_USD]]&gt;40000,"Premium",Table1[[#This Row],[Price_USD]]&lt;40000,"Budget")</f>
        <v>Premium</v>
      </c>
    </row>
    <row r="1506" spans="3:23" x14ac:dyDescent="0.35">
      <c r="C1506">
        <v>1505</v>
      </c>
      <c r="D1506" t="s">
        <v>26</v>
      </c>
      <c r="E1506" t="s">
        <v>79</v>
      </c>
      <c r="F1506">
        <v>2015</v>
      </c>
      <c r="G1506" t="s">
        <v>250</v>
      </c>
      <c r="H1506">
        <v>128.19999999999999</v>
      </c>
      <c r="I1506">
        <v>503</v>
      </c>
      <c r="J1506" t="s">
        <v>273</v>
      </c>
      <c r="K1506">
        <v>11.8</v>
      </c>
      <c r="L1506" s="5">
        <v>55613.29</v>
      </c>
      <c r="M1506" t="s">
        <v>327</v>
      </c>
      <c r="N1506" t="s">
        <v>346</v>
      </c>
      <c r="O1506" s="1">
        <v>3</v>
      </c>
      <c r="P1506" s="1" t="str">
        <f>IFERROR(IF(ISNUMBER(Table1[[#This Row],[Safety_Rating2]]), REPT("★", Table1[[#This Row],[Safety_Rating2]]) &amp; REPT("☆", 5-Table1[[#This Row],[Safety_Rating2]]), "Unknown"), "Unknown")</f>
        <v>★★★☆☆</v>
      </c>
      <c r="Q1506" s="1">
        <v>3</v>
      </c>
      <c r="R1506">
        <v>4203</v>
      </c>
      <c r="S1506">
        <v>4</v>
      </c>
      <c r="T1506" s="7">
        <f t="shared" si="23"/>
        <v>233742657.87</v>
      </c>
      <c r="U1506" s="3">
        <f>Table1[[#This Row],[Range_km]]/Table1[[#This Row],[Battery_Capacity_kWh]]</f>
        <v>3.9235569422776915</v>
      </c>
      <c r="V1506" s="4">
        <f>Table1[[#This Row],[Price_USD]]/Table1[[#This Row],[Range_km]]</f>
        <v>110.56320079522862</v>
      </c>
      <c r="W1506" s="1" t="str">
        <f>_xlfn.IFS(Table1[[#This Row],[Price_USD]]&gt;80000,"Luxury", Table1[[#This Row],[Price_USD]]&gt;40000,"Premium",Table1[[#This Row],[Price_USD]]&lt;40000,"Budget")</f>
        <v>Premium</v>
      </c>
    </row>
    <row r="1507" spans="3:23" x14ac:dyDescent="0.35">
      <c r="C1507">
        <v>1506</v>
      </c>
      <c r="D1507" t="s">
        <v>34</v>
      </c>
      <c r="E1507" t="s">
        <v>92</v>
      </c>
      <c r="F1507">
        <v>2022</v>
      </c>
      <c r="G1507" t="s">
        <v>252</v>
      </c>
      <c r="H1507">
        <v>46.5</v>
      </c>
      <c r="I1507">
        <v>138</v>
      </c>
      <c r="J1507" t="s">
        <v>274</v>
      </c>
      <c r="K1507">
        <v>10.7</v>
      </c>
      <c r="L1507" s="5">
        <v>90747.839999999997</v>
      </c>
      <c r="M1507" t="s">
        <v>319</v>
      </c>
      <c r="N1507" t="s">
        <v>365</v>
      </c>
      <c r="O1507" s="1">
        <v>2</v>
      </c>
      <c r="P1507" s="1" t="str">
        <f>IFERROR(IF(ISNUMBER(Table1[[#This Row],[Safety_Rating2]]), REPT("★", Table1[[#This Row],[Safety_Rating2]]) &amp; REPT("☆", 5-Table1[[#This Row],[Safety_Rating2]]), "Unknown"), "Unknown")</f>
        <v>Unknown</v>
      </c>
      <c r="Q1507" s="2" t="s">
        <v>376</v>
      </c>
      <c r="R1507">
        <v>14514</v>
      </c>
      <c r="S1507">
        <v>3</v>
      </c>
      <c r="T1507" s="7">
        <f t="shared" si="23"/>
        <v>1317114149.76</v>
      </c>
      <c r="U1507" s="3">
        <f>Table1[[#This Row],[Range_km]]/Table1[[#This Row],[Battery_Capacity_kWh]]</f>
        <v>2.967741935483871</v>
      </c>
      <c r="V1507" s="4">
        <f>Table1[[#This Row],[Price_USD]]/Table1[[#This Row],[Range_km]]</f>
        <v>657.59304347826082</v>
      </c>
      <c r="W1507" s="1" t="str">
        <f>_xlfn.IFS(Table1[[#This Row],[Price_USD]]&gt;80000,"Luxury", Table1[[#This Row],[Price_USD]]&gt;40000,"Premium",Table1[[#This Row],[Price_USD]]&lt;40000,"Budget")</f>
        <v>Luxury</v>
      </c>
    </row>
    <row r="1508" spans="3:23" x14ac:dyDescent="0.35">
      <c r="C1508">
        <v>1507</v>
      </c>
      <c r="D1508" t="s">
        <v>53</v>
      </c>
      <c r="E1508" t="s">
        <v>122</v>
      </c>
      <c r="F1508">
        <v>2020</v>
      </c>
      <c r="G1508" t="s">
        <v>258</v>
      </c>
      <c r="H1508">
        <v>50.9</v>
      </c>
      <c r="I1508">
        <v>508</v>
      </c>
      <c r="J1508" t="s">
        <v>267</v>
      </c>
      <c r="K1508">
        <v>4.4000000000000004</v>
      </c>
      <c r="L1508" s="5">
        <v>67583.03</v>
      </c>
      <c r="M1508" t="s">
        <v>322</v>
      </c>
      <c r="N1508" t="s">
        <v>371</v>
      </c>
      <c r="O1508" s="1">
        <v>1</v>
      </c>
      <c r="P1508" s="1" t="str">
        <f>IFERROR(IF(ISNUMBER(Table1[[#This Row],[Safety_Rating2]]), REPT("★", Table1[[#This Row],[Safety_Rating2]]) &amp; REPT("☆", 5-Table1[[#This Row],[Safety_Rating2]]), "Unknown"), "Unknown")</f>
        <v>Unknown</v>
      </c>
      <c r="Q1508" s="2" t="s">
        <v>376</v>
      </c>
      <c r="R1508">
        <v>1231</v>
      </c>
      <c r="S1508">
        <v>5</v>
      </c>
      <c r="T1508" s="7">
        <f t="shared" si="23"/>
        <v>83194709.929999992</v>
      </c>
      <c r="U1508" s="3">
        <f>Table1[[#This Row],[Range_km]]/Table1[[#This Row],[Battery_Capacity_kWh]]</f>
        <v>9.9803536345776038</v>
      </c>
      <c r="V1508" s="4">
        <f>Table1[[#This Row],[Price_USD]]/Table1[[#This Row],[Range_km]]</f>
        <v>133.03746062992127</v>
      </c>
      <c r="W1508" s="1" t="str">
        <f>_xlfn.IFS(Table1[[#This Row],[Price_USD]]&gt;80000,"Luxury", Table1[[#This Row],[Price_USD]]&gt;40000,"Premium",Table1[[#This Row],[Price_USD]]&lt;40000,"Budget")</f>
        <v>Premium</v>
      </c>
    </row>
    <row r="1509" spans="3:23" x14ac:dyDescent="0.35">
      <c r="C1509">
        <v>1508</v>
      </c>
      <c r="D1509" t="s">
        <v>48</v>
      </c>
      <c r="E1509" t="s">
        <v>207</v>
      </c>
      <c r="F1509">
        <v>2019</v>
      </c>
      <c r="G1509" t="s">
        <v>250</v>
      </c>
      <c r="H1509">
        <v>27</v>
      </c>
      <c r="I1509">
        <v>559</v>
      </c>
      <c r="J1509" t="s">
        <v>271</v>
      </c>
      <c r="K1509">
        <v>3.6</v>
      </c>
      <c r="L1509" s="5">
        <v>111047.7</v>
      </c>
      <c r="M1509" t="s">
        <v>317</v>
      </c>
      <c r="N1509" t="s">
        <v>372</v>
      </c>
      <c r="O1509" s="1">
        <v>2</v>
      </c>
      <c r="P1509" s="1" t="str">
        <f>IFERROR(IF(ISNUMBER(Table1[[#This Row],[Safety_Rating2]]), REPT("★", Table1[[#This Row],[Safety_Rating2]]) &amp; REPT("☆", 5-Table1[[#This Row],[Safety_Rating2]]), "Unknown"), "Unknown")</f>
        <v>★★★★☆</v>
      </c>
      <c r="Q1509" s="1">
        <v>4</v>
      </c>
      <c r="R1509">
        <v>4512</v>
      </c>
      <c r="S1509">
        <v>4</v>
      </c>
      <c r="T1509" s="7">
        <f t="shared" si="23"/>
        <v>501047222.39999998</v>
      </c>
      <c r="U1509" s="3">
        <f>Table1[[#This Row],[Range_km]]/Table1[[#This Row],[Battery_Capacity_kWh]]</f>
        <v>20.703703703703702</v>
      </c>
      <c r="V1509" s="4">
        <f>Table1[[#This Row],[Price_USD]]/Table1[[#This Row],[Range_km]]</f>
        <v>198.65420393559927</v>
      </c>
      <c r="W1509" s="1" t="str">
        <f>_xlfn.IFS(Table1[[#This Row],[Price_USD]]&gt;80000,"Luxury", Table1[[#This Row],[Price_USD]]&gt;40000,"Premium",Table1[[#This Row],[Price_USD]]&lt;40000,"Budget")</f>
        <v>Luxury</v>
      </c>
    </row>
    <row r="1510" spans="3:23" x14ac:dyDescent="0.35">
      <c r="C1510">
        <v>1509</v>
      </c>
      <c r="D1510" t="s">
        <v>65</v>
      </c>
      <c r="E1510" t="s">
        <v>173</v>
      </c>
      <c r="F1510">
        <v>2021</v>
      </c>
      <c r="G1510" t="s">
        <v>251</v>
      </c>
      <c r="H1510">
        <v>40.799999999999997</v>
      </c>
      <c r="I1510">
        <v>531</v>
      </c>
      <c r="J1510" t="s">
        <v>267</v>
      </c>
      <c r="K1510">
        <v>3.3</v>
      </c>
      <c r="L1510" s="5">
        <v>78580.56</v>
      </c>
      <c r="M1510" t="s">
        <v>332</v>
      </c>
      <c r="N1510" t="s">
        <v>371</v>
      </c>
      <c r="O1510" s="1">
        <v>2</v>
      </c>
      <c r="P1510" s="1" t="str">
        <f>IFERROR(IF(ISNUMBER(Table1[[#This Row],[Safety_Rating2]]), REPT("★", Table1[[#This Row],[Safety_Rating2]]) &amp; REPT("☆", 5-Table1[[#This Row],[Safety_Rating2]]), "Unknown"), "Unknown")</f>
        <v>★★★★☆</v>
      </c>
      <c r="Q1510" s="1">
        <v>4</v>
      </c>
      <c r="R1510">
        <v>8597</v>
      </c>
      <c r="S1510">
        <v>4</v>
      </c>
      <c r="T1510" s="7">
        <f t="shared" si="23"/>
        <v>675557074.31999993</v>
      </c>
      <c r="U1510" s="3">
        <f>Table1[[#This Row],[Range_km]]/Table1[[#This Row],[Battery_Capacity_kWh]]</f>
        <v>13.014705882352942</v>
      </c>
      <c r="V1510" s="4">
        <f>Table1[[#This Row],[Price_USD]]/Table1[[#This Row],[Range_km]]</f>
        <v>147.98598870056497</v>
      </c>
      <c r="W1510" s="1" t="str">
        <f>_xlfn.IFS(Table1[[#This Row],[Price_USD]]&gt;80000,"Luxury", Table1[[#This Row],[Price_USD]]&gt;40000,"Premium",Table1[[#This Row],[Price_USD]]&lt;40000,"Budget")</f>
        <v>Premium</v>
      </c>
    </row>
    <row r="1511" spans="3:23" x14ac:dyDescent="0.35">
      <c r="C1511">
        <v>1510</v>
      </c>
      <c r="D1511" t="s">
        <v>64</v>
      </c>
      <c r="E1511" t="s">
        <v>212</v>
      </c>
      <c r="F1511">
        <v>2019</v>
      </c>
      <c r="G1511" t="s">
        <v>259</v>
      </c>
      <c r="H1511">
        <v>78.2</v>
      </c>
      <c r="I1511">
        <v>261</v>
      </c>
      <c r="J1511" t="s">
        <v>271</v>
      </c>
      <c r="K1511">
        <v>7.9</v>
      </c>
      <c r="L1511" s="5">
        <v>55063.89</v>
      </c>
      <c r="M1511" t="s">
        <v>320</v>
      </c>
      <c r="N1511" t="s">
        <v>357</v>
      </c>
      <c r="O1511" s="1">
        <v>5</v>
      </c>
      <c r="P1511" s="1" t="str">
        <f>IFERROR(IF(ISNUMBER(Table1[[#This Row],[Safety_Rating2]]), REPT("★", Table1[[#This Row],[Safety_Rating2]]) &amp; REPT("☆", 5-Table1[[#This Row],[Safety_Rating2]]), "Unknown"), "Unknown")</f>
        <v>★★★★★</v>
      </c>
      <c r="Q1511" s="1">
        <v>5</v>
      </c>
      <c r="R1511">
        <v>18819</v>
      </c>
      <c r="S1511">
        <v>5</v>
      </c>
      <c r="T1511" s="7">
        <f t="shared" si="23"/>
        <v>1036247345.91</v>
      </c>
      <c r="U1511" s="3">
        <f>Table1[[#This Row],[Range_km]]/Table1[[#This Row],[Battery_Capacity_kWh]]</f>
        <v>3.3375959079283888</v>
      </c>
      <c r="V1511" s="4">
        <f>Table1[[#This Row],[Price_USD]]/Table1[[#This Row],[Range_km]]</f>
        <v>210.97275862068966</v>
      </c>
      <c r="W1511" s="1" t="str">
        <f>_xlfn.IFS(Table1[[#This Row],[Price_USD]]&gt;80000,"Luxury", Table1[[#This Row],[Price_USD]]&gt;40000,"Premium",Table1[[#This Row],[Price_USD]]&lt;40000,"Budget")</f>
        <v>Premium</v>
      </c>
    </row>
    <row r="1512" spans="3:23" x14ac:dyDescent="0.35">
      <c r="C1512">
        <v>1511</v>
      </c>
      <c r="D1512" t="s">
        <v>57</v>
      </c>
      <c r="E1512" t="s">
        <v>203</v>
      </c>
      <c r="F1512">
        <v>2024</v>
      </c>
      <c r="G1512" t="s">
        <v>264</v>
      </c>
      <c r="H1512">
        <v>30.1</v>
      </c>
      <c r="I1512">
        <v>406</v>
      </c>
      <c r="J1512" t="s">
        <v>274</v>
      </c>
      <c r="K1512">
        <v>0.9</v>
      </c>
      <c r="L1512" s="5">
        <v>118811.14</v>
      </c>
      <c r="M1512" t="s">
        <v>307</v>
      </c>
      <c r="N1512" t="s">
        <v>347</v>
      </c>
      <c r="O1512" s="2" t="s">
        <v>376</v>
      </c>
      <c r="P1512" s="1" t="str">
        <f>IFERROR(IF(ISNUMBER(Table1[[#This Row],[Safety_Rating2]]), REPT("★", Table1[[#This Row],[Safety_Rating2]]) &amp; REPT("☆", 5-Table1[[#This Row],[Safety_Rating2]]), "Unknown"), "Unknown")</f>
        <v>★★★★★</v>
      </c>
      <c r="Q1512" s="1">
        <v>5</v>
      </c>
      <c r="R1512">
        <v>6800</v>
      </c>
      <c r="S1512">
        <v>3</v>
      </c>
      <c r="T1512" s="7">
        <f t="shared" si="23"/>
        <v>807915752</v>
      </c>
      <c r="U1512" s="3">
        <f>Table1[[#This Row],[Range_km]]/Table1[[#This Row],[Battery_Capacity_kWh]]</f>
        <v>13.488372093023255</v>
      </c>
      <c r="V1512" s="4">
        <f>Table1[[#This Row],[Price_USD]]/Table1[[#This Row],[Range_km]]</f>
        <v>292.63827586206895</v>
      </c>
      <c r="W1512" s="1" t="str">
        <f>_xlfn.IFS(Table1[[#This Row],[Price_USD]]&gt;80000,"Luxury", Table1[[#This Row],[Price_USD]]&gt;40000,"Premium",Table1[[#This Row],[Price_USD]]&lt;40000,"Budget")</f>
        <v>Luxury</v>
      </c>
    </row>
    <row r="1513" spans="3:23" x14ac:dyDescent="0.35">
      <c r="C1513">
        <v>1512</v>
      </c>
      <c r="D1513" t="s">
        <v>62</v>
      </c>
      <c r="E1513" t="s">
        <v>149</v>
      </c>
      <c r="F1513">
        <v>2021</v>
      </c>
      <c r="G1513" t="s">
        <v>263</v>
      </c>
      <c r="H1513">
        <v>48.1</v>
      </c>
      <c r="I1513">
        <v>167</v>
      </c>
      <c r="J1513" t="s">
        <v>268</v>
      </c>
      <c r="K1513">
        <v>11.7</v>
      </c>
      <c r="L1513" s="5">
        <v>60871.19</v>
      </c>
      <c r="M1513" t="s">
        <v>283</v>
      </c>
      <c r="N1513" t="s">
        <v>349</v>
      </c>
      <c r="O1513" s="2" t="s">
        <v>376</v>
      </c>
      <c r="P1513" s="1" t="str">
        <f>IFERROR(IF(ISNUMBER(Table1[[#This Row],[Safety_Rating2]]), REPT("★", Table1[[#This Row],[Safety_Rating2]]) &amp; REPT("☆", 5-Table1[[#This Row],[Safety_Rating2]]), "Unknown"), "Unknown")</f>
        <v>★★★★★</v>
      </c>
      <c r="Q1513" s="1">
        <v>5</v>
      </c>
      <c r="R1513">
        <v>17487</v>
      </c>
      <c r="S1513">
        <v>5</v>
      </c>
      <c r="T1513" s="7">
        <f t="shared" si="23"/>
        <v>1064454499.5300001</v>
      </c>
      <c r="U1513" s="3">
        <f>Table1[[#This Row],[Range_km]]/Table1[[#This Row],[Battery_Capacity_kWh]]</f>
        <v>3.4719334719334718</v>
      </c>
      <c r="V1513" s="4">
        <f>Table1[[#This Row],[Price_USD]]/Table1[[#This Row],[Range_km]]</f>
        <v>364.49814371257486</v>
      </c>
      <c r="W1513" s="1" t="str">
        <f>_xlfn.IFS(Table1[[#This Row],[Price_USD]]&gt;80000,"Luxury", Table1[[#This Row],[Price_USD]]&gt;40000,"Premium",Table1[[#This Row],[Price_USD]]&lt;40000,"Budget")</f>
        <v>Premium</v>
      </c>
    </row>
    <row r="1514" spans="3:23" x14ac:dyDescent="0.35">
      <c r="C1514">
        <v>1513</v>
      </c>
      <c r="D1514" t="s">
        <v>19</v>
      </c>
      <c r="E1514" t="s">
        <v>72</v>
      </c>
      <c r="F1514">
        <v>2020</v>
      </c>
      <c r="G1514" t="s">
        <v>259</v>
      </c>
      <c r="H1514">
        <v>57.5</v>
      </c>
      <c r="I1514">
        <v>577</v>
      </c>
      <c r="J1514" t="s">
        <v>270</v>
      </c>
      <c r="K1514">
        <v>3.1</v>
      </c>
      <c r="L1514" s="5">
        <v>31954.04</v>
      </c>
      <c r="M1514" t="s">
        <v>285</v>
      </c>
      <c r="N1514" t="s">
        <v>348</v>
      </c>
      <c r="O1514" s="1">
        <v>3</v>
      </c>
      <c r="P1514" s="1" t="str">
        <f>IFERROR(IF(ISNUMBER(Table1[[#This Row],[Safety_Rating2]]), REPT("★", Table1[[#This Row],[Safety_Rating2]]) &amp; REPT("☆", 5-Table1[[#This Row],[Safety_Rating2]]), "Unknown"), "Unknown")</f>
        <v>★★★☆☆</v>
      </c>
      <c r="Q1514" s="1">
        <v>3</v>
      </c>
      <c r="R1514">
        <v>4504</v>
      </c>
      <c r="S1514">
        <v>3</v>
      </c>
      <c r="T1514" s="7">
        <f t="shared" si="23"/>
        <v>143920996.16</v>
      </c>
      <c r="U1514" s="3">
        <f>Table1[[#This Row],[Range_km]]/Table1[[#This Row],[Battery_Capacity_kWh]]</f>
        <v>10.034782608695652</v>
      </c>
      <c r="V1514" s="4">
        <f>Table1[[#This Row],[Price_USD]]/Table1[[#This Row],[Range_km]]</f>
        <v>55.379618717504336</v>
      </c>
      <c r="W1514" s="1" t="str">
        <f>_xlfn.IFS(Table1[[#This Row],[Price_USD]]&gt;80000,"Luxury", Table1[[#This Row],[Price_USD]]&gt;40000,"Premium",Table1[[#This Row],[Price_USD]]&lt;40000,"Budget")</f>
        <v>Budget</v>
      </c>
    </row>
    <row r="1515" spans="3:23" x14ac:dyDescent="0.35">
      <c r="C1515">
        <v>1514</v>
      </c>
      <c r="D1515" t="s">
        <v>62</v>
      </c>
      <c r="E1515" t="s">
        <v>152</v>
      </c>
      <c r="F1515">
        <v>2023</v>
      </c>
      <c r="G1515" t="s">
        <v>250</v>
      </c>
      <c r="H1515">
        <v>139</v>
      </c>
      <c r="I1515">
        <v>580</v>
      </c>
      <c r="J1515" t="s">
        <v>271</v>
      </c>
      <c r="K1515">
        <v>4</v>
      </c>
      <c r="L1515" s="5">
        <v>129205.31</v>
      </c>
      <c r="M1515" t="s">
        <v>326</v>
      </c>
      <c r="N1515" t="s">
        <v>337</v>
      </c>
      <c r="O1515" s="1">
        <v>5</v>
      </c>
      <c r="P1515" s="1" t="str">
        <f>IFERROR(IF(ISNUMBER(Table1[[#This Row],[Safety_Rating2]]), REPT("★", Table1[[#This Row],[Safety_Rating2]]) &amp; REPT("☆", 5-Table1[[#This Row],[Safety_Rating2]]), "Unknown"), "Unknown")</f>
        <v>★★★★☆</v>
      </c>
      <c r="Q1515" s="1">
        <v>4</v>
      </c>
      <c r="R1515">
        <v>2104</v>
      </c>
      <c r="S1515">
        <v>5</v>
      </c>
      <c r="T1515" s="7">
        <f t="shared" si="23"/>
        <v>271847972.24000001</v>
      </c>
      <c r="U1515" s="3">
        <f>Table1[[#This Row],[Range_km]]/Table1[[#This Row],[Battery_Capacity_kWh]]</f>
        <v>4.1726618705035969</v>
      </c>
      <c r="V1515" s="4">
        <f>Table1[[#This Row],[Price_USD]]/Table1[[#This Row],[Range_km]]</f>
        <v>222.76777586206896</v>
      </c>
      <c r="W1515" s="1" t="str">
        <f>_xlfn.IFS(Table1[[#This Row],[Price_USD]]&gt;80000,"Luxury", Table1[[#This Row],[Price_USD]]&gt;40000,"Premium",Table1[[#This Row],[Price_USD]]&lt;40000,"Budget")</f>
        <v>Luxury</v>
      </c>
    </row>
    <row r="1516" spans="3:23" x14ac:dyDescent="0.35">
      <c r="C1516">
        <v>1515</v>
      </c>
      <c r="D1516" t="s">
        <v>54</v>
      </c>
      <c r="E1516" t="s">
        <v>129</v>
      </c>
      <c r="F1516">
        <v>2023</v>
      </c>
      <c r="G1516" t="s">
        <v>260</v>
      </c>
      <c r="H1516">
        <v>138.19999999999999</v>
      </c>
      <c r="I1516">
        <v>165</v>
      </c>
      <c r="J1516" t="s">
        <v>277</v>
      </c>
      <c r="K1516">
        <v>5.7</v>
      </c>
      <c r="L1516" s="5">
        <v>107155.2</v>
      </c>
      <c r="M1516" t="s">
        <v>286</v>
      </c>
      <c r="N1516" t="s">
        <v>372</v>
      </c>
      <c r="O1516" s="2" t="s">
        <v>376</v>
      </c>
      <c r="P1516" s="1" t="str">
        <f>IFERROR(IF(ISNUMBER(Table1[[#This Row],[Safety_Rating2]]), REPT("★", Table1[[#This Row],[Safety_Rating2]]) &amp; REPT("☆", 5-Table1[[#This Row],[Safety_Rating2]]), "Unknown"), "Unknown")</f>
        <v>★★★★☆</v>
      </c>
      <c r="Q1516" s="1">
        <v>4</v>
      </c>
      <c r="R1516">
        <v>2208</v>
      </c>
      <c r="S1516">
        <v>4</v>
      </c>
      <c r="T1516" s="7">
        <f t="shared" si="23"/>
        <v>236598681.59999999</v>
      </c>
      <c r="U1516" s="3">
        <f>Table1[[#This Row],[Range_km]]/Table1[[#This Row],[Battery_Capacity_kWh]]</f>
        <v>1.1939218523878439</v>
      </c>
      <c r="V1516" s="4">
        <f>Table1[[#This Row],[Price_USD]]/Table1[[#This Row],[Range_km]]</f>
        <v>649.4254545454545</v>
      </c>
      <c r="W1516" s="1" t="str">
        <f>_xlfn.IFS(Table1[[#This Row],[Price_USD]]&gt;80000,"Luxury", Table1[[#This Row],[Price_USD]]&gt;40000,"Premium",Table1[[#This Row],[Price_USD]]&lt;40000,"Budget")</f>
        <v>Luxury</v>
      </c>
    </row>
    <row r="1517" spans="3:23" x14ac:dyDescent="0.35">
      <c r="C1517">
        <v>1516</v>
      </c>
      <c r="D1517" t="s">
        <v>56</v>
      </c>
      <c r="E1517" t="s">
        <v>205</v>
      </c>
      <c r="F1517">
        <v>2021</v>
      </c>
      <c r="G1517" t="s">
        <v>250</v>
      </c>
      <c r="H1517">
        <v>30</v>
      </c>
      <c r="I1517">
        <v>474</v>
      </c>
      <c r="J1517" t="s">
        <v>277</v>
      </c>
      <c r="K1517">
        <v>8.5</v>
      </c>
      <c r="L1517" s="5">
        <v>60650.14</v>
      </c>
      <c r="M1517" t="s">
        <v>286</v>
      </c>
      <c r="N1517" t="s">
        <v>338</v>
      </c>
      <c r="O1517" s="1">
        <v>3</v>
      </c>
      <c r="P1517" s="1" t="str">
        <f>IFERROR(IF(ISNUMBER(Table1[[#This Row],[Safety_Rating2]]), REPT("★", Table1[[#This Row],[Safety_Rating2]]) &amp; REPT("☆", 5-Table1[[#This Row],[Safety_Rating2]]), "Unknown"), "Unknown")</f>
        <v>★★★★★</v>
      </c>
      <c r="Q1517" s="1">
        <v>5</v>
      </c>
      <c r="R1517">
        <v>8880</v>
      </c>
      <c r="S1517">
        <v>4</v>
      </c>
      <c r="T1517" s="7">
        <f t="shared" si="23"/>
        <v>538573243.20000005</v>
      </c>
      <c r="U1517" s="3">
        <f>Table1[[#This Row],[Range_km]]/Table1[[#This Row],[Battery_Capacity_kWh]]</f>
        <v>15.8</v>
      </c>
      <c r="V1517" s="4">
        <f>Table1[[#This Row],[Price_USD]]/Table1[[#This Row],[Range_km]]</f>
        <v>127.95388185654008</v>
      </c>
      <c r="W1517" s="1" t="str">
        <f>_xlfn.IFS(Table1[[#This Row],[Price_USD]]&gt;80000,"Luxury", Table1[[#This Row],[Price_USD]]&gt;40000,"Premium",Table1[[#This Row],[Price_USD]]&lt;40000,"Budget")</f>
        <v>Premium</v>
      </c>
    </row>
    <row r="1518" spans="3:23" x14ac:dyDescent="0.35">
      <c r="C1518">
        <v>1517</v>
      </c>
      <c r="D1518" t="s">
        <v>43</v>
      </c>
      <c r="E1518" t="s">
        <v>103</v>
      </c>
      <c r="F1518">
        <v>2023</v>
      </c>
      <c r="G1518" t="s">
        <v>253</v>
      </c>
      <c r="H1518">
        <v>109.3</v>
      </c>
      <c r="I1518">
        <v>419</v>
      </c>
      <c r="J1518" t="s">
        <v>278</v>
      </c>
      <c r="K1518">
        <v>7</v>
      </c>
      <c r="L1518" s="5">
        <v>125613.57</v>
      </c>
      <c r="M1518" t="s">
        <v>289</v>
      </c>
      <c r="N1518" t="s">
        <v>351</v>
      </c>
      <c r="O1518" s="1">
        <v>0</v>
      </c>
      <c r="P1518" s="1" t="str">
        <f>IFERROR(IF(ISNUMBER(Table1[[#This Row],[Safety_Rating2]]), REPT("★", Table1[[#This Row],[Safety_Rating2]]) &amp; REPT("☆", 5-Table1[[#This Row],[Safety_Rating2]]), "Unknown"), "Unknown")</f>
        <v>★★★★☆</v>
      </c>
      <c r="Q1518" s="1">
        <v>4</v>
      </c>
      <c r="R1518">
        <v>5051</v>
      </c>
      <c r="S1518">
        <v>3</v>
      </c>
      <c r="T1518" s="7">
        <f t="shared" si="23"/>
        <v>634474142.07000005</v>
      </c>
      <c r="U1518" s="3">
        <f>Table1[[#This Row],[Range_km]]/Table1[[#This Row],[Battery_Capacity_kWh]]</f>
        <v>3.8334858188472096</v>
      </c>
      <c r="V1518" s="4">
        <f>Table1[[#This Row],[Price_USD]]/Table1[[#This Row],[Range_km]]</f>
        <v>299.79372315035801</v>
      </c>
      <c r="W1518" s="1" t="str">
        <f>_xlfn.IFS(Table1[[#This Row],[Price_USD]]&gt;80000,"Luxury", Table1[[#This Row],[Price_USD]]&gt;40000,"Premium",Table1[[#This Row],[Price_USD]]&lt;40000,"Budget")</f>
        <v>Luxury</v>
      </c>
    </row>
    <row r="1519" spans="3:23" x14ac:dyDescent="0.35">
      <c r="C1519">
        <v>1518</v>
      </c>
      <c r="D1519" t="s">
        <v>20</v>
      </c>
      <c r="E1519" t="s">
        <v>151</v>
      </c>
      <c r="F1519">
        <v>2015</v>
      </c>
      <c r="G1519" t="s">
        <v>251</v>
      </c>
      <c r="H1519">
        <v>90.6</v>
      </c>
      <c r="I1519">
        <v>393</v>
      </c>
      <c r="J1519" t="s">
        <v>265</v>
      </c>
      <c r="K1519">
        <v>5.3</v>
      </c>
      <c r="L1519" s="5">
        <v>76102.929999999993</v>
      </c>
      <c r="M1519" t="s">
        <v>304</v>
      </c>
      <c r="N1519" t="s">
        <v>354</v>
      </c>
      <c r="O1519" s="2" t="s">
        <v>376</v>
      </c>
      <c r="P1519" s="1" t="str">
        <f>IFERROR(IF(ISNUMBER(Table1[[#This Row],[Safety_Rating2]]), REPT("★", Table1[[#This Row],[Safety_Rating2]]) &amp; REPT("☆", 5-Table1[[#This Row],[Safety_Rating2]]), "Unknown"), "Unknown")</f>
        <v>★★★★★</v>
      </c>
      <c r="Q1519" s="1">
        <v>5</v>
      </c>
      <c r="R1519">
        <v>14733</v>
      </c>
      <c r="S1519">
        <v>5</v>
      </c>
      <c r="T1519" s="7">
        <f t="shared" si="23"/>
        <v>1121224467.6899998</v>
      </c>
      <c r="U1519" s="3">
        <f>Table1[[#This Row],[Range_km]]/Table1[[#This Row],[Battery_Capacity_kWh]]</f>
        <v>4.3377483443708611</v>
      </c>
      <c r="V1519" s="4">
        <f>Table1[[#This Row],[Price_USD]]/Table1[[#This Row],[Range_km]]</f>
        <v>193.64613231552161</v>
      </c>
      <c r="W1519" s="1" t="str">
        <f>_xlfn.IFS(Table1[[#This Row],[Price_USD]]&gt;80000,"Luxury", Table1[[#This Row],[Price_USD]]&gt;40000,"Premium",Table1[[#This Row],[Price_USD]]&lt;40000,"Budget")</f>
        <v>Premium</v>
      </c>
    </row>
    <row r="1520" spans="3:23" x14ac:dyDescent="0.35">
      <c r="C1520">
        <v>1519</v>
      </c>
      <c r="D1520" t="s">
        <v>42</v>
      </c>
      <c r="E1520" t="s">
        <v>159</v>
      </c>
      <c r="F1520">
        <v>2019</v>
      </c>
      <c r="G1520" t="s">
        <v>261</v>
      </c>
      <c r="H1520">
        <v>84.9</v>
      </c>
      <c r="I1520">
        <v>574</v>
      </c>
      <c r="J1520" t="s">
        <v>269</v>
      </c>
      <c r="K1520">
        <v>4.2</v>
      </c>
      <c r="L1520" s="5">
        <v>120192.95</v>
      </c>
      <c r="M1520" t="s">
        <v>296</v>
      </c>
      <c r="N1520" t="s">
        <v>373</v>
      </c>
      <c r="O1520" s="1">
        <v>1</v>
      </c>
      <c r="P1520" s="1" t="str">
        <f>IFERROR(IF(ISNUMBER(Table1[[#This Row],[Safety_Rating2]]), REPT("★", Table1[[#This Row],[Safety_Rating2]]) &amp; REPT("☆", 5-Table1[[#This Row],[Safety_Rating2]]), "Unknown"), "Unknown")</f>
        <v>★★★☆☆</v>
      </c>
      <c r="Q1520" s="1">
        <v>3</v>
      </c>
      <c r="R1520">
        <v>224</v>
      </c>
      <c r="S1520">
        <v>3</v>
      </c>
      <c r="T1520" s="7">
        <f t="shared" si="23"/>
        <v>26923220.800000001</v>
      </c>
      <c r="U1520" s="3">
        <f>Table1[[#This Row],[Range_km]]/Table1[[#This Row],[Battery_Capacity_kWh]]</f>
        <v>6.7608951707891629</v>
      </c>
      <c r="V1520" s="4">
        <f>Table1[[#This Row],[Price_USD]]/Table1[[#This Row],[Range_km]]</f>
        <v>209.39538327526131</v>
      </c>
      <c r="W1520" s="1" t="str">
        <f>_xlfn.IFS(Table1[[#This Row],[Price_USD]]&gt;80000,"Luxury", Table1[[#This Row],[Price_USD]]&gt;40000,"Premium",Table1[[#This Row],[Price_USD]]&lt;40000,"Budget")</f>
        <v>Luxury</v>
      </c>
    </row>
    <row r="1521" spans="3:23" x14ac:dyDescent="0.35">
      <c r="C1521">
        <v>1520</v>
      </c>
      <c r="D1521" t="s">
        <v>18</v>
      </c>
      <c r="E1521" t="s">
        <v>247</v>
      </c>
      <c r="F1521">
        <v>2020</v>
      </c>
      <c r="G1521" t="s">
        <v>254</v>
      </c>
      <c r="H1521">
        <v>122.3</v>
      </c>
      <c r="I1521">
        <v>312</v>
      </c>
      <c r="J1521" t="s">
        <v>265</v>
      </c>
      <c r="K1521">
        <v>3.8</v>
      </c>
      <c r="L1521" s="5">
        <v>36898.78</v>
      </c>
      <c r="M1521" t="s">
        <v>324</v>
      </c>
      <c r="N1521" t="s">
        <v>367</v>
      </c>
      <c r="O1521" s="1">
        <v>2</v>
      </c>
      <c r="P1521" s="1" t="str">
        <f>IFERROR(IF(ISNUMBER(Table1[[#This Row],[Safety_Rating2]]), REPT("★", Table1[[#This Row],[Safety_Rating2]]) &amp; REPT("☆", 5-Table1[[#This Row],[Safety_Rating2]]), "Unknown"), "Unknown")</f>
        <v>★★★★☆</v>
      </c>
      <c r="Q1521" s="1">
        <v>4</v>
      </c>
      <c r="R1521">
        <v>9913</v>
      </c>
      <c r="S1521">
        <v>4</v>
      </c>
      <c r="T1521" s="7">
        <f t="shared" si="23"/>
        <v>365777606.13999999</v>
      </c>
      <c r="U1521" s="3">
        <f>Table1[[#This Row],[Range_km]]/Table1[[#This Row],[Battery_Capacity_kWh]]</f>
        <v>2.5511038430089945</v>
      </c>
      <c r="V1521" s="4">
        <f>Table1[[#This Row],[Price_USD]]/Table1[[#This Row],[Range_km]]</f>
        <v>118.26532051282051</v>
      </c>
      <c r="W1521" s="1" t="str">
        <f>_xlfn.IFS(Table1[[#This Row],[Price_USD]]&gt;80000,"Luxury", Table1[[#This Row],[Price_USD]]&gt;40000,"Premium",Table1[[#This Row],[Price_USD]]&lt;40000,"Budget")</f>
        <v>Budget</v>
      </c>
    </row>
    <row r="1522" spans="3:23" x14ac:dyDescent="0.35">
      <c r="C1522">
        <v>1521</v>
      </c>
      <c r="D1522" t="s">
        <v>19</v>
      </c>
      <c r="E1522" t="s">
        <v>221</v>
      </c>
      <c r="F1522">
        <v>2024</v>
      </c>
      <c r="G1522" t="s">
        <v>259</v>
      </c>
      <c r="H1522">
        <v>81.400000000000006</v>
      </c>
      <c r="I1522">
        <v>251</v>
      </c>
      <c r="J1522" t="s">
        <v>275</v>
      </c>
      <c r="K1522">
        <v>2.2000000000000002</v>
      </c>
      <c r="L1522" s="5">
        <v>131763.60999999999</v>
      </c>
      <c r="M1522" t="s">
        <v>289</v>
      </c>
      <c r="N1522" t="s">
        <v>343</v>
      </c>
      <c r="O1522" s="1">
        <v>4</v>
      </c>
      <c r="P1522" s="1" t="str">
        <f>IFERROR(IF(ISNUMBER(Table1[[#This Row],[Safety_Rating2]]), REPT("★", Table1[[#This Row],[Safety_Rating2]]) &amp; REPT("☆", 5-Table1[[#This Row],[Safety_Rating2]]), "Unknown"), "Unknown")</f>
        <v>Unknown</v>
      </c>
      <c r="Q1522" s="2" t="s">
        <v>376</v>
      </c>
      <c r="R1522">
        <v>7647</v>
      </c>
      <c r="S1522">
        <v>4</v>
      </c>
      <c r="T1522" s="7">
        <f t="shared" si="23"/>
        <v>1007596325.6699998</v>
      </c>
      <c r="U1522" s="3">
        <f>Table1[[#This Row],[Range_km]]/Table1[[#This Row],[Battery_Capacity_kWh]]</f>
        <v>3.0835380835380835</v>
      </c>
      <c r="V1522" s="4">
        <f>Table1[[#This Row],[Price_USD]]/Table1[[#This Row],[Range_km]]</f>
        <v>524.95462151394418</v>
      </c>
      <c r="W1522" s="1" t="str">
        <f>_xlfn.IFS(Table1[[#This Row],[Price_USD]]&gt;80000,"Luxury", Table1[[#This Row],[Price_USD]]&gt;40000,"Premium",Table1[[#This Row],[Price_USD]]&lt;40000,"Budget")</f>
        <v>Luxury</v>
      </c>
    </row>
    <row r="1523" spans="3:23" x14ac:dyDescent="0.35">
      <c r="C1523">
        <v>1522</v>
      </c>
      <c r="D1523" t="s">
        <v>62</v>
      </c>
      <c r="E1523" t="s">
        <v>149</v>
      </c>
      <c r="F1523">
        <v>2015</v>
      </c>
      <c r="G1523" t="s">
        <v>250</v>
      </c>
      <c r="H1523">
        <v>28.3</v>
      </c>
      <c r="I1523">
        <v>110</v>
      </c>
      <c r="J1523" t="s">
        <v>268</v>
      </c>
      <c r="K1523">
        <v>5.2</v>
      </c>
      <c r="L1523" s="5">
        <v>35469.82</v>
      </c>
      <c r="M1523" t="s">
        <v>322</v>
      </c>
      <c r="N1523" t="s">
        <v>353</v>
      </c>
      <c r="O1523" s="1">
        <v>2</v>
      </c>
      <c r="P1523" s="1" t="str">
        <f>IFERROR(IF(ISNUMBER(Table1[[#This Row],[Safety_Rating2]]), REPT("★", Table1[[#This Row],[Safety_Rating2]]) &amp; REPT("☆", 5-Table1[[#This Row],[Safety_Rating2]]), "Unknown"), "Unknown")</f>
        <v>★★★★★</v>
      </c>
      <c r="Q1523" s="1">
        <v>5</v>
      </c>
      <c r="R1523">
        <v>13474</v>
      </c>
      <c r="S1523">
        <v>3</v>
      </c>
      <c r="T1523" s="7">
        <f t="shared" si="23"/>
        <v>477920354.68000001</v>
      </c>
      <c r="U1523" s="3">
        <f>Table1[[#This Row],[Range_km]]/Table1[[#This Row],[Battery_Capacity_kWh]]</f>
        <v>3.8869257950530036</v>
      </c>
      <c r="V1523" s="4">
        <f>Table1[[#This Row],[Price_USD]]/Table1[[#This Row],[Range_km]]</f>
        <v>322.45290909090909</v>
      </c>
      <c r="W1523" s="1" t="str">
        <f>_xlfn.IFS(Table1[[#This Row],[Price_USD]]&gt;80000,"Luxury", Table1[[#This Row],[Price_USD]]&gt;40000,"Premium",Table1[[#This Row],[Price_USD]]&lt;40000,"Budget")</f>
        <v>Budget</v>
      </c>
    </row>
    <row r="1524" spans="3:23" x14ac:dyDescent="0.35">
      <c r="C1524">
        <v>1523</v>
      </c>
      <c r="D1524" t="s">
        <v>37</v>
      </c>
      <c r="E1524" t="s">
        <v>157</v>
      </c>
      <c r="F1524">
        <v>2020</v>
      </c>
      <c r="G1524" t="s">
        <v>250</v>
      </c>
      <c r="H1524">
        <v>26.3</v>
      </c>
      <c r="I1524">
        <v>413</v>
      </c>
      <c r="J1524" t="s">
        <v>268</v>
      </c>
      <c r="K1524">
        <v>0.8</v>
      </c>
      <c r="L1524" s="5">
        <v>103045.6</v>
      </c>
      <c r="M1524" t="s">
        <v>288</v>
      </c>
      <c r="N1524" t="s">
        <v>348</v>
      </c>
      <c r="O1524" s="1">
        <v>5</v>
      </c>
      <c r="P1524" s="1" t="str">
        <f>IFERROR(IF(ISNUMBER(Table1[[#This Row],[Safety_Rating2]]), REPT("★", Table1[[#This Row],[Safety_Rating2]]) &amp; REPT("☆", 5-Table1[[#This Row],[Safety_Rating2]]), "Unknown"), "Unknown")</f>
        <v>★★★★☆</v>
      </c>
      <c r="Q1524" s="1">
        <v>4</v>
      </c>
      <c r="R1524">
        <v>2169</v>
      </c>
      <c r="S1524">
        <v>5</v>
      </c>
      <c r="T1524" s="7">
        <f t="shared" si="23"/>
        <v>223505906.40000001</v>
      </c>
      <c r="U1524" s="3">
        <f>Table1[[#This Row],[Range_km]]/Table1[[#This Row],[Battery_Capacity_kWh]]</f>
        <v>15.70342205323194</v>
      </c>
      <c r="V1524" s="4">
        <f>Table1[[#This Row],[Price_USD]]/Table1[[#This Row],[Range_km]]</f>
        <v>249.50508474576273</v>
      </c>
      <c r="W1524" s="1" t="str">
        <f>_xlfn.IFS(Table1[[#This Row],[Price_USD]]&gt;80000,"Luxury", Table1[[#This Row],[Price_USD]]&gt;40000,"Premium",Table1[[#This Row],[Price_USD]]&lt;40000,"Budget")</f>
        <v>Luxury</v>
      </c>
    </row>
    <row r="1525" spans="3:23" x14ac:dyDescent="0.35">
      <c r="C1525">
        <v>1524</v>
      </c>
      <c r="D1525" t="s">
        <v>48</v>
      </c>
      <c r="E1525" t="s">
        <v>207</v>
      </c>
      <c r="F1525">
        <v>2022</v>
      </c>
      <c r="G1525" t="s">
        <v>251</v>
      </c>
      <c r="H1525">
        <v>129.80000000000001</v>
      </c>
      <c r="I1525">
        <v>520</v>
      </c>
      <c r="J1525" t="s">
        <v>271</v>
      </c>
      <c r="K1525">
        <v>2.1</v>
      </c>
      <c r="L1525" s="5">
        <v>62728.32</v>
      </c>
      <c r="M1525" t="s">
        <v>327</v>
      </c>
      <c r="N1525" t="s">
        <v>339</v>
      </c>
      <c r="O1525" s="1">
        <v>1</v>
      </c>
      <c r="P1525" s="1" t="str">
        <f>IFERROR(IF(ISNUMBER(Table1[[#This Row],[Safety_Rating2]]), REPT("★", Table1[[#This Row],[Safety_Rating2]]) &amp; REPT("☆", 5-Table1[[#This Row],[Safety_Rating2]]), "Unknown"), "Unknown")</f>
        <v>★★★★★</v>
      </c>
      <c r="Q1525" s="1">
        <v>5</v>
      </c>
      <c r="R1525">
        <v>431</v>
      </c>
      <c r="S1525">
        <v>4</v>
      </c>
      <c r="T1525" s="7">
        <f t="shared" si="23"/>
        <v>27035905.919999998</v>
      </c>
      <c r="U1525" s="3">
        <f>Table1[[#This Row],[Range_km]]/Table1[[#This Row],[Battery_Capacity_kWh]]</f>
        <v>4.0061633281972258</v>
      </c>
      <c r="V1525" s="4">
        <f>Table1[[#This Row],[Price_USD]]/Table1[[#This Row],[Range_km]]</f>
        <v>120.63138461538462</v>
      </c>
      <c r="W1525" s="1" t="str">
        <f>_xlfn.IFS(Table1[[#This Row],[Price_USD]]&gt;80000,"Luxury", Table1[[#This Row],[Price_USD]]&gt;40000,"Premium",Table1[[#This Row],[Price_USD]]&lt;40000,"Budget")</f>
        <v>Premium</v>
      </c>
    </row>
    <row r="1526" spans="3:23" x14ac:dyDescent="0.35">
      <c r="C1526">
        <v>1525</v>
      </c>
      <c r="D1526" t="s">
        <v>24</v>
      </c>
      <c r="E1526" t="s">
        <v>77</v>
      </c>
      <c r="F1526">
        <v>2022</v>
      </c>
      <c r="G1526" t="s">
        <v>252</v>
      </c>
      <c r="H1526">
        <v>66</v>
      </c>
      <c r="I1526">
        <v>494</v>
      </c>
      <c r="J1526" t="s">
        <v>269</v>
      </c>
      <c r="K1526">
        <v>9.1</v>
      </c>
      <c r="L1526" s="5">
        <v>89057.16</v>
      </c>
      <c r="M1526" t="s">
        <v>328</v>
      </c>
      <c r="N1526" t="s">
        <v>354</v>
      </c>
      <c r="O1526" s="1">
        <v>3</v>
      </c>
      <c r="P1526" s="1" t="str">
        <f>IFERROR(IF(ISNUMBER(Table1[[#This Row],[Safety_Rating2]]), REPT("★", Table1[[#This Row],[Safety_Rating2]]) &amp; REPT("☆", 5-Table1[[#This Row],[Safety_Rating2]]), "Unknown"), "Unknown")</f>
        <v>★★★★★</v>
      </c>
      <c r="Q1526" s="1">
        <v>5</v>
      </c>
      <c r="R1526">
        <v>8231</v>
      </c>
      <c r="S1526">
        <v>5</v>
      </c>
      <c r="T1526" s="7">
        <f t="shared" si="23"/>
        <v>733029483.96000004</v>
      </c>
      <c r="U1526" s="3">
        <f>Table1[[#This Row],[Range_km]]/Table1[[#This Row],[Battery_Capacity_kWh]]</f>
        <v>7.4848484848484844</v>
      </c>
      <c r="V1526" s="4">
        <f>Table1[[#This Row],[Price_USD]]/Table1[[#This Row],[Range_km]]</f>
        <v>180.27765182186235</v>
      </c>
      <c r="W1526" s="1" t="str">
        <f>_xlfn.IFS(Table1[[#This Row],[Price_USD]]&gt;80000,"Luxury", Table1[[#This Row],[Price_USD]]&gt;40000,"Premium",Table1[[#This Row],[Price_USD]]&lt;40000,"Budget")</f>
        <v>Luxury</v>
      </c>
    </row>
    <row r="1527" spans="3:23" x14ac:dyDescent="0.35">
      <c r="C1527">
        <v>1526</v>
      </c>
      <c r="D1527" t="s">
        <v>43</v>
      </c>
      <c r="E1527" t="s">
        <v>103</v>
      </c>
      <c r="F1527">
        <v>2024</v>
      </c>
      <c r="G1527" t="s">
        <v>251</v>
      </c>
      <c r="H1527">
        <v>101.6</v>
      </c>
      <c r="I1527">
        <v>380</v>
      </c>
      <c r="J1527" t="s">
        <v>267</v>
      </c>
      <c r="K1527">
        <v>2.1</v>
      </c>
      <c r="L1527" s="5">
        <v>147910.92000000001</v>
      </c>
      <c r="M1527" t="s">
        <v>282</v>
      </c>
      <c r="N1527" t="s">
        <v>337</v>
      </c>
      <c r="O1527" s="1">
        <v>2</v>
      </c>
      <c r="P1527" s="1" t="str">
        <f>IFERROR(IF(ISNUMBER(Table1[[#This Row],[Safety_Rating2]]), REPT("★", Table1[[#This Row],[Safety_Rating2]]) &amp; REPT("☆", 5-Table1[[#This Row],[Safety_Rating2]]), "Unknown"), "Unknown")</f>
        <v>★★★☆☆</v>
      </c>
      <c r="Q1527" s="1">
        <v>3</v>
      </c>
      <c r="R1527">
        <v>7643</v>
      </c>
      <c r="S1527">
        <v>3</v>
      </c>
      <c r="T1527" s="7">
        <f t="shared" si="23"/>
        <v>1130483161.5600002</v>
      </c>
      <c r="U1527" s="3">
        <f>Table1[[#This Row],[Range_km]]/Table1[[#This Row],[Battery_Capacity_kWh]]</f>
        <v>3.7401574803149606</v>
      </c>
      <c r="V1527" s="4">
        <f>Table1[[#This Row],[Price_USD]]/Table1[[#This Row],[Range_km]]</f>
        <v>389.23926315789475</v>
      </c>
      <c r="W1527" s="1" t="str">
        <f>_xlfn.IFS(Table1[[#This Row],[Price_USD]]&gt;80000,"Luxury", Table1[[#This Row],[Price_USD]]&gt;40000,"Premium",Table1[[#This Row],[Price_USD]]&lt;40000,"Budget")</f>
        <v>Luxury</v>
      </c>
    </row>
    <row r="1528" spans="3:23" x14ac:dyDescent="0.35">
      <c r="C1528">
        <v>1527</v>
      </c>
      <c r="D1528" t="s">
        <v>63</v>
      </c>
      <c r="E1528" t="s">
        <v>150</v>
      </c>
      <c r="F1528">
        <v>2020</v>
      </c>
      <c r="G1528" t="s">
        <v>254</v>
      </c>
      <c r="H1528">
        <v>56.4</v>
      </c>
      <c r="I1528">
        <v>530</v>
      </c>
      <c r="J1528" t="s">
        <v>275</v>
      </c>
      <c r="K1528">
        <v>5.9</v>
      </c>
      <c r="L1528" s="5">
        <v>131326.07999999999</v>
      </c>
      <c r="M1528" t="s">
        <v>327</v>
      </c>
      <c r="N1528" t="s">
        <v>350</v>
      </c>
      <c r="O1528" s="1">
        <v>4</v>
      </c>
      <c r="P1528" s="1" t="str">
        <f>IFERROR(IF(ISNUMBER(Table1[[#This Row],[Safety_Rating2]]), REPT("★", Table1[[#This Row],[Safety_Rating2]]) &amp; REPT("☆", 5-Table1[[#This Row],[Safety_Rating2]]), "Unknown"), "Unknown")</f>
        <v>★★★★☆</v>
      </c>
      <c r="Q1528" s="1">
        <v>4</v>
      </c>
      <c r="R1528">
        <v>9361</v>
      </c>
      <c r="S1528">
        <v>5</v>
      </c>
      <c r="T1528" s="7">
        <f t="shared" si="23"/>
        <v>1229343434.8799999</v>
      </c>
      <c r="U1528" s="3">
        <f>Table1[[#This Row],[Range_km]]/Table1[[#This Row],[Battery_Capacity_kWh]]</f>
        <v>9.3971631205673756</v>
      </c>
      <c r="V1528" s="4">
        <f>Table1[[#This Row],[Price_USD]]/Table1[[#This Row],[Range_km]]</f>
        <v>247.78505660377357</v>
      </c>
      <c r="W1528" s="1" t="str">
        <f>_xlfn.IFS(Table1[[#This Row],[Price_USD]]&gt;80000,"Luxury", Table1[[#This Row],[Price_USD]]&gt;40000,"Premium",Table1[[#This Row],[Price_USD]]&lt;40000,"Budget")</f>
        <v>Luxury</v>
      </c>
    </row>
    <row r="1529" spans="3:23" x14ac:dyDescent="0.35">
      <c r="C1529">
        <v>1528</v>
      </c>
      <c r="D1529" t="s">
        <v>59</v>
      </c>
      <c r="E1529" t="s">
        <v>193</v>
      </c>
      <c r="F1529">
        <v>2020</v>
      </c>
      <c r="G1529" t="s">
        <v>259</v>
      </c>
      <c r="H1529">
        <v>67.5</v>
      </c>
      <c r="I1529">
        <v>585</v>
      </c>
      <c r="J1529" t="s">
        <v>272</v>
      </c>
      <c r="K1529">
        <v>8</v>
      </c>
      <c r="L1529" s="5">
        <v>38003.24</v>
      </c>
      <c r="M1529" t="s">
        <v>317</v>
      </c>
      <c r="N1529" t="s">
        <v>358</v>
      </c>
      <c r="O1529" s="1">
        <v>5</v>
      </c>
      <c r="P1529" s="1" t="str">
        <f>IFERROR(IF(ISNUMBER(Table1[[#This Row],[Safety_Rating2]]), REPT("★", Table1[[#This Row],[Safety_Rating2]]) &amp; REPT("☆", 5-Table1[[#This Row],[Safety_Rating2]]), "Unknown"), "Unknown")</f>
        <v>★★★☆☆</v>
      </c>
      <c r="Q1529" s="1">
        <v>3</v>
      </c>
      <c r="R1529">
        <v>16412</v>
      </c>
      <c r="S1529">
        <v>5</v>
      </c>
      <c r="T1529" s="7">
        <f t="shared" si="23"/>
        <v>623709174.88</v>
      </c>
      <c r="U1529" s="3">
        <f>Table1[[#This Row],[Range_km]]/Table1[[#This Row],[Battery_Capacity_kWh]]</f>
        <v>8.6666666666666661</v>
      </c>
      <c r="V1529" s="4">
        <f>Table1[[#This Row],[Price_USD]]/Table1[[#This Row],[Range_km]]</f>
        <v>64.962803418803418</v>
      </c>
      <c r="W1529" s="1" t="str">
        <f>_xlfn.IFS(Table1[[#This Row],[Price_USD]]&gt;80000,"Luxury", Table1[[#This Row],[Price_USD]]&gt;40000,"Premium",Table1[[#This Row],[Price_USD]]&lt;40000,"Budget")</f>
        <v>Budget</v>
      </c>
    </row>
    <row r="1530" spans="3:23" x14ac:dyDescent="0.35">
      <c r="C1530">
        <v>1529</v>
      </c>
      <c r="D1530" t="s">
        <v>23</v>
      </c>
      <c r="E1530" t="s">
        <v>109</v>
      </c>
      <c r="F1530">
        <v>2017</v>
      </c>
      <c r="G1530" t="s">
        <v>251</v>
      </c>
      <c r="H1530">
        <v>98.8</v>
      </c>
      <c r="I1530">
        <v>502</v>
      </c>
      <c r="J1530" t="s">
        <v>269</v>
      </c>
      <c r="K1530">
        <v>8.5</v>
      </c>
      <c r="L1530" s="5">
        <v>126717.71</v>
      </c>
      <c r="M1530" t="s">
        <v>288</v>
      </c>
      <c r="N1530" t="s">
        <v>349</v>
      </c>
      <c r="O1530" s="1">
        <v>1</v>
      </c>
      <c r="P1530" s="1" t="str">
        <f>IFERROR(IF(ISNUMBER(Table1[[#This Row],[Safety_Rating2]]), REPT("★", Table1[[#This Row],[Safety_Rating2]]) &amp; REPT("☆", 5-Table1[[#This Row],[Safety_Rating2]]), "Unknown"), "Unknown")</f>
        <v>★★★☆☆</v>
      </c>
      <c r="Q1530" s="1">
        <v>3</v>
      </c>
      <c r="R1530">
        <v>14069</v>
      </c>
      <c r="S1530">
        <v>3</v>
      </c>
      <c r="T1530" s="7">
        <f t="shared" si="23"/>
        <v>1782791461.99</v>
      </c>
      <c r="U1530" s="3">
        <f>Table1[[#This Row],[Range_km]]/Table1[[#This Row],[Battery_Capacity_kWh]]</f>
        <v>5.0809716599190287</v>
      </c>
      <c r="V1530" s="4">
        <f>Table1[[#This Row],[Price_USD]]/Table1[[#This Row],[Range_km]]</f>
        <v>252.42571713147413</v>
      </c>
      <c r="W1530" s="1" t="str">
        <f>_xlfn.IFS(Table1[[#This Row],[Price_USD]]&gt;80000,"Luxury", Table1[[#This Row],[Price_USD]]&gt;40000,"Premium",Table1[[#This Row],[Price_USD]]&lt;40000,"Budget")</f>
        <v>Luxury</v>
      </c>
    </row>
    <row r="1531" spans="3:23" x14ac:dyDescent="0.35">
      <c r="C1531">
        <v>1530</v>
      </c>
      <c r="D1531" t="s">
        <v>67</v>
      </c>
      <c r="E1531" t="s">
        <v>168</v>
      </c>
      <c r="F1531">
        <v>2023</v>
      </c>
      <c r="G1531" t="s">
        <v>253</v>
      </c>
      <c r="H1531">
        <v>113.1</v>
      </c>
      <c r="I1531">
        <v>487</v>
      </c>
      <c r="J1531" t="s">
        <v>278</v>
      </c>
      <c r="K1531">
        <v>2.4</v>
      </c>
      <c r="L1531" s="5">
        <v>80398.8</v>
      </c>
      <c r="M1531" t="s">
        <v>308</v>
      </c>
      <c r="N1531" t="s">
        <v>375</v>
      </c>
      <c r="O1531" s="1">
        <v>1</v>
      </c>
      <c r="P1531" s="1" t="str">
        <f>IFERROR(IF(ISNUMBER(Table1[[#This Row],[Safety_Rating2]]), REPT("★", Table1[[#This Row],[Safety_Rating2]]) &amp; REPT("☆", 5-Table1[[#This Row],[Safety_Rating2]]), "Unknown"), "Unknown")</f>
        <v>★★★☆☆</v>
      </c>
      <c r="Q1531" s="1">
        <v>3</v>
      </c>
      <c r="R1531">
        <v>81</v>
      </c>
      <c r="S1531">
        <v>4</v>
      </c>
      <c r="T1531" s="7">
        <f t="shared" si="23"/>
        <v>6512302.7999999998</v>
      </c>
      <c r="U1531" s="3">
        <f>Table1[[#This Row],[Range_km]]/Table1[[#This Row],[Battery_Capacity_kWh]]</f>
        <v>4.3059239610963749</v>
      </c>
      <c r="V1531" s="4">
        <f>Table1[[#This Row],[Price_USD]]/Table1[[#This Row],[Range_km]]</f>
        <v>165.0899383983573</v>
      </c>
      <c r="W1531" s="1" t="str">
        <f>_xlfn.IFS(Table1[[#This Row],[Price_USD]]&gt;80000,"Luxury", Table1[[#This Row],[Price_USD]]&gt;40000,"Premium",Table1[[#This Row],[Price_USD]]&lt;40000,"Budget")</f>
        <v>Luxury</v>
      </c>
    </row>
    <row r="1532" spans="3:23" x14ac:dyDescent="0.35">
      <c r="C1532">
        <v>1531</v>
      </c>
      <c r="D1532" t="s">
        <v>20</v>
      </c>
      <c r="E1532" t="s">
        <v>217</v>
      </c>
      <c r="F1532">
        <v>2024</v>
      </c>
      <c r="G1532" t="s">
        <v>252</v>
      </c>
      <c r="H1532">
        <v>105.4</v>
      </c>
      <c r="I1532">
        <v>428</v>
      </c>
      <c r="J1532" t="s">
        <v>280</v>
      </c>
      <c r="K1532">
        <v>4.8</v>
      </c>
      <c r="L1532" s="5">
        <v>147807.12</v>
      </c>
      <c r="M1532" t="s">
        <v>320</v>
      </c>
      <c r="N1532" t="s">
        <v>336</v>
      </c>
      <c r="O1532" s="1">
        <v>4</v>
      </c>
      <c r="P1532" s="1" t="str">
        <f>IFERROR(IF(ISNUMBER(Table1[[#This Row],[Safety_Rating2]]), REPT("★", Table1[[#This Row],[Safety_Rating2]]) &amp; REPT("☆", 5-Table1[[#This Row],[Safety_Rating2]]), "Unknown"), "Unknown")</f>
        <v>★★★★☆</v>
      </c>
      <c r="Q1532" s="1">
        <v>4</v>
      </c>
      <c r="R1532">
        <v>11855</v>
      </c>
      <c r="S1532">
        <v>4</v>
      </c>
      <c r="T1532" s="7">
        <f t="shared" si="23"/>
        <v>1752253407.5999999</v>
      </c>
      <c r="U1532" s="3">
        <f>Table1[[#This Row],[Range_km]]/Table1[[#This Row],[Battery_Capacity_kWh]]</f>
        <v>4.0607210626185957</v>
      </c>
      <c r="V1532" s="4">
        <f>Table1[[#This Row],[Price_USD]]/Table1[[#This Row],[Range_km]]</f>
        <v>345.34373831775702</v>
      </c>
      <c r="W1532" s="1" t="str">
        <f>_xlfn.IFS(Table1[[#This Row],[Price_USD]]&gt;80000,"Luxury", Table1[[#This Row],[Price_USD]]&gt;40000,"Premium",Table1[[#This Row],[Price_USD]]&lt;40000,"Budget")</f>
        <v>Luxury</v>
      </c>
    </row>
    <row r="1533" spans="3:23" x14ac:dyDescent="0.35">
      <c r="C1533">
        <v>1532</v>
      </c>
      <c r="D1533" t="s">
        <v>65</v>
      </c>
      <c r="E1533" t="s">
        <v>176</v>
      </c>
      <c r="F1533">
        <v>2021</v>
      </c>
      <c r="G1533" t="s">
        <v>259</v>
      </c>
      <c r="H1533">
        <v>91.3</v>
      </c>
      <c r="I1533">
        <v>528</v>
      </c>
      <c r="J1533" t="s">
        <v>275</v>
      </c>
      <c r="K1533">
        <v>11.2</v>
      </c>
      <c r="L1533" s="5">
        <v>141342.13</v>
      </c>
      <c r="M1533" t="s">
        <v>298</v>
      </c>
      <c r="N1533" t="s">
        <v>362</v>
      </c>
      <c r="O1533" s="1">
        <v>1</v>
      </c>
      <c r="P1533" s="1" t="str">
        <f>IFERROR(IF(ISNUMBER(Table1[[#This Row],[Safety_Rating2]]), REPT("★", Table1[[#This Row],[Safety_Rating2]]) &amp; REPT("☆", 5-Table1[[#This Row],[Safety_Rating2]]), "Unknown"), "Unknown")</f>
        <v>★★★★☆</v>
      </c>
      <c r="Q1533" s="1">
        <v>4</v>
      </c>
      <c r="R1533">
        <v>16468</v>
      </c>
      <c r="S1533">
        <v>5</v>
      </c>
      <c r="T1533" s="7">
        <f t="shared" si="23"/>
        <v>2327622196.8400002</v>
      </c>
      <c r="U1533" s="3">
        <f>Table1[[#This Row],[Range_km]]/Table1[[#This Row],[Battery_Capacity_kWh]]</f>
        <v>5.7831325301204819</v>
      </c>
      <c r="V1533" s="4">
        <f>Table1[[#This Row],[Price_USD]]/Table1[[#This Row],[Range_km]]</f>
        <v>267.69342803030304</v>
      </c>
      <c r="W1533" s="1" t="str">
        <f>_xlfn.IFS(Table1[[#This Row],[Price_USD]]&gt;80000,"Luxury", Table1[[#This Row],[Price_USD]]&gt;40000,"Premium",Table1[[#This Row],[Price_USD]]&lt;40000,"Budget")</f>
        <v>Luxury</v>
      </c>
    </row>
    <row r="1534" spans="3:23" x14ac:dyDescent="0.35">
      <c r="C1534">
        <v>1533</v>
      </c>
      <c r="D1534" t="s">
        <v>43</v>
      </c>
      <c r="E1534" t="s">
        <v>171</v>
      </c>
      <c r="F1534">
        <v>2017</v>
      </c>
      <c r="G1534" t="s">
        <v>252</v>
      </c>
      <c r="H1534">
        <v>81.3</v>
      </c>
      <c r="I1534">
        <v>523</v>
      </c>
      <c r="J1534" t="s">
        <v>267</v>
      </c>
      <c r="K1534">
        <v>0.9</v>
      </c>
      <c r="L1534" s="5">
        <v>127506.17</v>
      </c>
      <c r="M1534" t="s">
        <v>291</v>
      </c>
      <c r="N1534" t="s">
        <v>369</v>
      </c>
      <c r="O1534" s="1">
        <v>2</v>
      </c>
      <c r="P1534" s="1" t="str">
        <f>IFERROR(IF(ISNUMBER(Table1[[#This Row],[Safety_Rating2]]), REPT("★", Table1[[#This Row],[Safety_Rating2]]) &amp; REPT("☆", 5-Table1[[#This Row],[Safety_Rating2]]), "Unknown"), "Unknown")</f>
        <v>★★★★★</v>
      </c>
      <c r="Q1534" s="1">
        <v>5</v>
      </c>
      <c r="R1534">
        <v>14680</v>
      </c>
      <c r="S1534">
        <v>3</v>
      </c>
      <c r="T1534" s="7">
        <f t="shared" si="23"/>
        <v>1871790575.5999999</v>
      </c>
      <c r="U1534" s="3">
        <f>Table1[[#This Row],[Range_km]]/Table1[[#This Row],[Battery_Capacity_kWh]]</f>
        <v>6.4329643296432968</v>
      </c>
      <c r="V1534" s="4">
        <f>Table1[[#This Row],[Price_USD]]/Table1[[#This Row],[Range_km]]</f>
        <v>243.79764818355639</v>
      </c>
      <c r="W1534" s="1" t="str">
        <f>_xlfn.IFS(Table1[[#This Row],[Price_USD]]&gt;80000,"Luxury", Table1[[#This Row],[Price_USD]]&gt;40000,"Premium",Table1[[#This Row],[Price_USD]]&lt;40000,"Budget")</f>
        <v>Luxury</v>
      </c>
    </row>
    <row r="1535" spans="3:23" x14ac:dyDescent="0.35">
      <c r="C1535">
        <v>1534</v>
      </c>
      <c r="D1535" t="s">
        <v>27</v>
      </c>
      <c r="E1535" t="s">
        <v>187</v>
      </c>
      <c r="F1535">
        <v>2019</v>
      </c>
      <c r="G1535" t="s">
        <v>264</v>
      </c>
      <c r="H1535">
        <v>80.599999999999994</v>
      </c>
      <c r="I1535">
        <v>328</v>
      </c>
      <c r="J1535" t="s">
        <v>270</v>
      </c>
      <c r="K1535">
        <v>8.6</v>
      </c>
      <c r="L1535" s="5">
        <v>38472.160000000003</v>
      </c>
      <c r="M1535" t="s">
        <v>295</v>
      </c>
      <c r="N1535" t="s">
        <v>374</v>
      </c>
      <c r="O1535" s="1">
        <v>2</v>
      </c>
      <c r="P1535" s="1" t="str">
        <f>IFERROR(IF(ISNUMBER(Table1[[#This Row],[Safety_Rating2]]), REPT("★", Table1[[#This Row],[Safety_Rating2]]) &amp; REPT("☆", 5-Table1[[#This Row],[Safety_Rating2]]), "Unknown"), "Unknown")</f>
        <v>★★★☆☆</v>
      </c>
      <c r="Q1535" s="1">
        <v>3</v>
      </c>
      <c r="R1535">
        <v>17846</v>
      </c>
      <c r="S1535">
        <v>5</v>
      </c>
      <c r="T1535" s="7">
        <f t="shared" si="23"/>
        <v>686574167.36000001</v>
      </c>
      <c r="U1535" s="3">
        <f>Table1[[#This Row],[Range_km]]/Table1[[#This Row],[Battery_Capacity_kWh]]</f>
        <v>4.0694789081885858</v>
      </c>
      <c r="V1535" s="4">
        <f>Table1[[#This Row],[Price_USD]]/Table1[[#This Row],[Range_km]]</f>
        <v>117.29317073170733</v>
      </c>
      <c r="W1535" s="1" t="str">
        <f>_xlfn.IFS(Table1[[#This Row],[Price_USD]]&gt;80000,"Luxury", Table1[[#This Row],[Price_USD]]&gt;40000,"Premium",Table1[[#This Row],[Price_USD]]&lt;40000,"Budget")</f>
        <v>Budget</v>
      </c>
    </row>
    <row r="1536" spans="3:23" x14ac:dyDescent="0.35">
      <c r="C1536">
        <v>1535</v>
      </c>
      <c r="D1536" t="s">
        <v>45</v>
      </c>
      <c r="E1536" t="s">
        <v>107</v>
      </c>
      <c r="F1536">
        <v>2022</v>
      </c>
      <c r="G1536" t="s">
        <v>250</v>
      </c>
      <c r="H1536">
        <v>47.3</v>
      </c>
      <c r="I1536">
        <v>363</v>
      </c>
      <c r="J1536" t="s">
        <v>280</v>
      </c>
      <c r="K1536">
        <v>4.5999999999999996</v>
      </c>
      <c r="L1536" s="5">
        <v>37776.239999999998</v>
      </c>
      <c r="M1536" t="s">
        <v>321</v>
      </c>
      <c r="N1536" t="s">
        <v>360</v>
      </c>
      <c r="O1536" s="2" t="s">
        <v>376</v>
      </c>
      <c r="P1536" s="1" t="str">
        <f>IFERROR(IF(ISNUMBER(Table1[[#This Row],[Safety_Rating2]]), REPT("★", Table1[[#This Row],[Safety_Rating2]]) &amp; REPT("☆", 5-Table1[[#This Row],[Safety_Rating2]]), "Unknown"), "Unknown")</f>
        <v>★★★★★</v>
      </c>
      <c r="Q1536" s="1">
        <v>5</v>
      </c>
      <c r="R1536">
        <v>12799</v>
      </c>
      <c r="S1536">
        <v>3</v>
      </c>
      <c r="T1536" s="7">
        <f t="shared" si="23"/>
        <v>483498095.75999999</v>
      </c>
      <c r="U1536" s="3">
        <f>Table1[[#This Row],[Range_km]]/Table1[[#This Row],[Battery_Capacity_kWh]]</f>
        <v>7.6744186046511631</v>
      </c>
      <c r="V1536" s="4">
        <f>Table1[[#This Row],[Price_USD]]/Table1[[#This Row],[Range_km]]</f>
        <v>104.06677685950413</v>
      </c>
      <c r="W1536" s="1" t="str">
        <f>_xlfn.IFS(Table1[[#This Row],[Price_USD]]&gt;80000,"Luxury", Table1[[#This Row],[Price_USD]]&gt;40000,"Premium",Table1[[#This Row],[Price_USD]]&lt;40000,"Budget")</f>
        <v>Budget</v>
      </c>
    </row>
    <row r="1537" spans="3:23" x14ac:dyDescent="0.35">
      <c r="C1537">
        <v>1536</v>
      </c>
      <c r="D1537" t="s">
        <v>20</v>
      </c>
      <c r="E1537" t="s">
        <v>226</v>
      </c>
      <c r="F1537">
        <v>2018</v>
      </c>
      <c r="G1537" t="s">
        <v>254</v>
      </c>
      <c r="H1537">
        <v>54.3</v>
      </c>
      <c r="I1537">
        <v>362</v>
      </c>
      <c r="J1537" t="s">
        <v>266</v>
      </c>
      <c r="K1537">
        <v>5.2</v>
      </c>
      <c r="L1537" s="5">
        <v>93014.84</v>
      </c>
      <c r="M1537" t="s">
        <v>327</v>
      </c>
      <c r="N1537" t="s">
        <v>359</v>
      </c>
      <c r="O1537" s="1">
        <v>3</v>
      </c>
      <c r="P1537" s="1" t="str">
        <f>IFERROR(IF(ISNUMBER(Table1[[#This Row],[Safety_Rating2]]), REPT("★", Table1[[#This Row],[Safety_Rating2]]) &amp; REPT("☆", 5-Table1[[#This Row],[Safety_Rating2]]), "Unknown"), "Unknown")</f>
        <v>★★★★☆</v>
      </c>
      <c r="Q1537" s="1">
        <v>4</v>
      </c>
      <c r="R1537">
        <v>3564</v>
      </c>
      <c r="S1537">
        <v>3</v>
      </c>
      <c r="T1537" s="7">
        <f t="shared" si="23"/>
        <v>331504889.75999999</v>
      </c>
      <c r="U1537" s="3">
        <f>Table1[[#This Row],[Range_km]]/Table1[[#This Row],[Battery_Capacity_kWh]]</f>
        <v>6.666666666666667</v>
      </c>
      <c r="V1537" s="4">
        <f>Table1[[#This Row],[Price_USD]]/Table1[[#This Row],[Range_km]]</f>
        <v>256.9470718232044</v>
      </c>
      <c r="W1537" s="1" t="str">
        <f>_xlfn.IFS(Table1[[#This Row],[Price_USD]]&gt;80000,"Luxury", Table1[[#This Row],[Price_USD]]&gt;40000,"Premium",Table1[[#This Row],[Price_USD]]&lt;40000,"Budget")</f>
        <v>Luxury</v>
      </c>
    </row>
    <row r="1538" spans="3:23" x14ac:dyDescent="0.35">
      <c r="C1538">
        <v>1537</v>
      </c>
      <c r="D1538" t="s">
        <v>26</v>
      </c>
      <c r="E1538" t="s">
        <v>79</v>
      </c>
      <c r="F1538">
        <v>2025</v>
      </c>
      <c r="G1538" t="s">
        <v>251</v>
      </c>
      <c r="H1538">
        <v>63.4</v>
      </c>
      <c r="I1538">
        <v>145</v>
      </c>
      <c r="J1538" t="s">
        <v>272</v>
      </c>
      <c r="K1538">
        <v>2.2999999999999998</v>
      </c>
      <c r="L1538" s="5">
        <v>98048.69</v>
      </c>
      <c r="M1538" t="s">
        <v>295</v>
      </c>
      <c r="N1538" t="s">
        <v>351</v>
      </c>
      <c r="O1538" s="1">
        <v>3</v>
      </c>
      <c r="P1538" s="1" t="str">
        <f>IFERROR(IF(ISNUMBER(Table1[[#This Row],[Safety_Rating2]]), REPT("★", Table1[[#This Row],[Safety_Rating2]]) &amp; REPT("☆", 5-Table1[[#This Row],[Safety_Rating2]]), "Unknown"), "Unknown")</f>
        <v>★★★☆☆</v>
      </c>
      <c r="Q1538" s="1">
        <v>3</v>
      </c>
      <c r="R1538">
        <v>16736</v>
      </c>
      <c r="S1538">
        <v>3</v>
      </c>
      <c r="T1538" s="7">
        <f t="shared" ref="T1538:T1601" si="24">L1538*R1538</f>
        <v>1640942875.8400002</v>
      </c>
      <c r="U1538" s="3">
        <f>Table1[[#This Row],[Range_km]]/Table1[[#This Row],[Battery_Capacity_kWh]]</f>
        <v>2.2870662460567823</v>
      </c>
      <c r="V1538" s="4">
        <f>Table1[[#This Row],[Price_USD]]/Table1[[#This Row],[Range_km]]</f>
        <v>676.19786206896549</v>
      </c>
      <c r="W1538" s="1" t="str">
        <f>_xlfn.IFS(Table1[[#This Row],[Price_USD]]&gt;80000,"Luxury", Table1[[#This Row],[Price_USD]]&gt;40000,"Premium",Table1[[#This Row],[Price_USD]]&lt;40000,"Budget")</f>
        <v>Luxury</v>
      </c>
    </row>
    <row r="1539" spans="3:23" x14ac:dyDescent="0.35">
      <c r="C1539">
        <v>1538</v>
      </c>
      <c r="D1539" t="s">
        <v>62</v>
      </c>
      <c r="E1539" t="s">
        <v>183</v>
      </c>
      <c r="F1539">
        <v>2025</v>
      </c>
      <c r="G1539" t="s">
        <v>251</v>
      </c>
      <c r="H1539">
        <v>83.5</v>
      </c>
      <c r="I1539">
        <v>568</v>
      </c>
      <c r="J1539" t="s">
        <v>269</v>
      </c>
      <c r="K1539">
        <v>5</v>
      </c>
      <c r="L1539" s="5">
        <v>121251.01</v>
      </c>
      <c r="M1539" t="s">
        <v>309</v>
      </c>
      <c r="N1539" t="s">
        <v>350</v>
      </c>
      <c r="O1539" s="1">
        <v>0</v>
      </c>
      <c r="P1539" s="1" t="str">
        <f>IFERROR(IF(ISNUMBER(Table1[[#This Row],[Safety_Rating2]]), REPT("★", Table1[[#This Row],[Safety_Rating2]]) &amp; REPT("☆", 5-Table1[[#This Row],[Safety_Rating2]]), "Unknown"), "Unknown")</f>
        <v>★★★★☆</v>
      </c>
      <c r="Q1539" s="1">
        <v>4</v>
      </c>
      <c r="R1539">
        <v>4808</v>
      </c>
      <c r="S1539">
        <v>5</v>
      </c>
      <c r="T1539" s="7">
        <f t="shared" si="24"/>
        <v>582974856.07999992</v>
      </c>
      <c r="U1539" s="3">
        <f>Table1[[#This Row],[Range_km]]/Table1[[#This Row],[Battery_Capacity_kWh]]</f>
        <v>6.8023952095808387</v>
      </c>
      <c r="V1539" s="4">
        <f>Table1[[#This Row],[Price_USD]]/Table1[[#This Row],[Range_km]]</f>
        <v>213.47008802816902</v>
      </c>
      <c r="W1539" s="1" t="str">
        <f>_xlfn.IFS(Table1[[#This Row],[Price_USD]]&gt;80000,"Luxury", Table1[[#This Row],[Price_USD]]&gt;40000,"Premium",Table1[[#This Row],[Price_USD]]&lt;40000,"Budget")</f>
        <v>Luxury</v>
      </c>
    </row>
    <row r="1540" spans="3:23" x14ac:dyDescent="0.35">
      <c r="C1540">
        <v>1539</v>
      </c>
      <c r="D1540" t="s">
        <v>17</v>
      </c>
      <c r="E1540" t="s">
        <v>70</v>
      </c>
      <c r="F1540">
        <v>2021</v>
      </c>
      <c r="G1540" t="s">
        <v>254</v>
      </c>
      <c r="H1540">
        <v>98.9</v>
      </c>
      <c r="I1540">
        <v>218</v>
      </c>
      <c r="J1540" t="s">
        <v>268</v>
      </c>
      <c r="K1540">
        <v>3.7</v>
      </c>
      <c r="L1540" s="5">
        <v>114772.81</v>
      </c>
      <c r="M1540" t="s">
        <v>302</v>
      </c>
      <c r="N1540" t="s">
        <v>369</v>
      </c>
      <c r="O1540" s="1">
        <v>4</v>
      </c>
      <c r="P1540" s="1" t="str">
        <f>IFERROR(IF(ISNUMBER(Table1[[#This Row],[Safety_Rating2]]), REPT("★", Table1[[#This Row],[Safety_Rating2]]) &amp; REPT("☆", 5-Table1[[#This Row],[Safety_Rating2]]), "Unknown"), "Unknown")</f>
        <v>★★★☆☆</v>
      </c>
      <c r="Q1540" s="1">
        <v>3</v>
      </c>
      <c r="R1540">
        <v>10360</v>
      </c>
      <c r="S1540">
        <v>3</v>
      </c>
      <c r="T1540" s="7">
        <f t="shared" si="24"/>
        <v>1189046311.5999999</v>
      </c>
      <c r="U1540" s="3">
        <f>Table1[[#This Row],[Range_km]]/Table1[[#This Row],[Battery_Capacity_kWh]]</f>
        <v>2.2042467138523758</v>
      </c>
      <c r="V1540" s="4">
        <f>Table1[[#This Row],[Price_USD]]/Table1[[#This Row],[Range_km]]</f>
        <v>526.48077981651375</v>
      </c>
      <c r="W1540" s="1" t="str">
        <f>_xlfn.IFS(Table1[[#This Row],[Price_USD]]&gt;80000,"Luxury", Table1[[#This Row],[Price_USD]]&gt;40000,"Premium",Table1[[#This Row],[Price_USD]]&lt;40000,"Budget")</f>
        <v>Luxury</v>
      </c>
    </row>
    <row r="1541" spans="3:23" x14ac:dyDescent="0.35">
      <c r="C1541">
        <v>1540</v>
      </c>
      <c r="D1541" t="s">
        <v>39</v>
      </c>
      <c r="E1541" t="s">
        <v>97</v>
      </c>
      <c r="F1541">
        <v>2020</v>
      </c>
      <c r="G1541" t="s">
        <v>262</v>
      </c>
      <c r="H1541">
        <v>86.4</v>
      </c>
      <c r="I1541">
        <v>311</v>
      </c>
      <c r="J1541" t="s">
        <v>268</v>
      </c>
      <c r="K1541">
        <v>12</v>
      </c>
      <c r="L1541" s="5">
        <v>52921.07</v>
      </c>
      <c r="M1541" t="s">
        <v>296</v>
      </c>
      <c r="N1541" t="s">
        <v>374</v>
      </c>
      <c r="O1541" s="2" t="s">
        <v>376</v>
      </c>
      <c r="P1541" s="1" t="str">
        <f>IFERROR(IF(ISNUMBER(Table1[[#This Row],[Safety_Rating2]]), REPT("★", Table1[[#This Row],[Safety_Rating2]]) &amp; REPT("☆", 5-Table1[[#This Row],[Safety_Rating2]]), "Unknown"), "Unknown")</f>
        <v>★★★☆☆</v>
      </c>
      <c r="Q1541" s="1">
        <v>3</v>
      </c>
      <c r="R1541">
        <v>5597</v>
      </c>
      <c r="S1541">
        <v>5</v>
      </c>
      <c r="T1541" s="7">
        <f t="shared" si="24"/>
        <v>296199228.79000002</v>
      </c>
      <c r="U1541" s="3">
        <f>Table1[[#This Row],[Range_km]]/Table1[[#This Row],[Battery_Capacity_kWh]]</f>
        <v>3.5995370370370368</v>
      </c>
      <c r="V1541" s="4">
        <f>Table1[[#This Row],[Price_USD]]/Table1[[#This Row],[Range_km]]</f>
        <v>170.16421221864951</v>
      </c>
      <c r="W1541" s="1" t="str">
        <f>_xlfn.IFS(Table1[[#This Row],[Price_USD]]&gt;80000,"Luxury", Table1[[#This Row],[Price_USD]]&gt;40000,"Premium",Table1[[#This Row],[Price_USD]]&lt;40000,"Budget")</f>
        <v>Premium</v>
      </c>
    </row>
    <row r="1542" spans="3:23" x14ac:dyDescent="0.35">
      <c r="C1542">
        <v>1541</v>
      </c>
      <c r="D1542" t="s">
        <v>53</v>
      </c>
      <c r="E1542" t="s">
        <v>216</v>
      </c>
      <c r="F1542">
        <v>2020</v>
      </c>
      <c r="G1542" t="s">
        <v>261</v>
      </c>
      <c r="H1542">
        <v>64.2</v>
      </c>
      <c r="I1542">
        <v>121</v>
      </c>
      <c r="J1542" t="s">
        <v>270</v>
      </c>
      <c r="K1542">
        <v>5.6</v>
      </c>
      <c r="L1542" s="5">
        <v>138608.20000000001</v>
      </c>
      <c r="M1542" t="s">
        <v>296</v>
      </c>
      <c r="N1542" t="s">
        <v>362</v>
      </c>
      <c r="O1542" s="1">
        <v>4</v>
      </c>
      <c r="P1542" s="1" t="str">
        <f>IFERROR(IF(ISNUMBER(Table1[[#This Row],[Safety_Rating2]]), REPT("★", Table1[[#This Row],[Safety_Rating2]]) &amp; REPT("☆", 5-Table1[[#This Row],[Safety_Rating2]]), "Unknown"), "Unknown")</f>
        <v>★★★★★</v>
      </c>
      <c r="Q1542" s="1">
        <v>5</v>
      </c>
      <c r="R1542">
        <v>7295</v>
      </c>
      <c r="S1542">
        <v>5</v>
      </c>
      <c r="T1542" s="7">
        <f t="shared" si="24"/>
        <v>1011146819.0000001</v>
      </c>
      <c r="U1542" s="3">
        <f>Table1[[#This Row],[Range_km]]/Table1[[#This Row],[Battery_Capacity_kWh]]</f>
        <v>1.8847352024922117</v>
      </c>
      <c r="V1542" s="4">
        <f>Table1[[#This Row],[Price_USD]]/Table1[[#This Row],[Range_km]]</f>
        <v>1145.5223140495868</v>
      </c>
      <c r="W1542" s="1" t="str">
        <f>_xlfn.IFS(Table1[[#This Row],[Price_USD]]&gt;80000,"Luxury", Table1[[#This Row],[Price_USD]]&gt;40000,"Premium",Table1[[#This Row],[Price_USD]]&lt;40000,"Budget")</f>
        <v>Luxury</v>
      </c>
    </row>
    <row r="1543" spans="3:23" x14ac:dyDescent="0.35">
      <c r="C1543">
        <v>1542</v>
      </c>
      <c r="D1543" t="s">
        <v>38</v>
      </c>
      <c r="E1543" t="s">
        <v>155</v>
      </c>
      <c r="F1543">
        <v>2019</v>
      </c>
      <c r="G1543" t="s">
        <v>263</v>
      </c>
      <c r="H1543">
        <v>25.8</v>
      </c>
      <c r="I1543">
        <v>288</v>
      </c>
      <c r="J1543" t="s">
        <v>277</v>
      </c>
      <c r="K1543">
        <v>1.7</v>
      </c>
      <c r="L1543" s="5">
        <v>39161.99</v>
      </c>
      <c r="M1543" t="s">
        <v>324</v>
      </c>
      <c r="N1543" t="s">
        <v>353</v>
      </c>
      <c r="O1543" s="1">
        <v>0</v>
      </c>
      <c r="P1543" s="1" t="str">
        <f>IFERROR(IF(ISNUMBER(Table1[[#This Row],[Safety_Rating2]]), REPT("★", Table1[[#This Row],[Safety_Rating2]]) &amp; REPT("☆", 5-Table1[[#This Row],[Safety_Rating2]]), "Unknown"), "Unknown")</f>
        <v>★★★☆☆</v>
      </c>
      <c r="Q1543" s="1">
        <v>3</v>
      </c>
      <c r="R1543">
        <v>7432</v>
      </c>
      <c r="S1543">
        <v>5</v>
      </c>
      <c r="T1543" s="7">
        <f t="shared" si="24"/>
        <v>291051909.68000001</v>
      </c>
      <c r="U1543" s="3">
        <f>Table1[[#This Row],[Range_km]]/Table1[[#This Row],[Battery_Capacity_kWh]]</f>
        <v>11.162790697674419</v>
      </c>
      <c r="V1543" s="4">
        <f>Table1[[#This Row],[Price_USD]]/Table1[[#This Row],[Range_km]]</f>
        <v>135.97913194444445</v>
      </c>
      <c r="W1543" s="1" t="str">
        <f>_xlfn.IFS(Table1[[#This Row],[Price_USD]]&gt;80000,"Luxury", Table1[[#This Row],[Price_USD]]&gt;40000,"Premium",Table1[[#This Row],[Price_USD]]&lt;40000,"Budget")</f>
        <v>Budget</v>
      </c>
    </row>
    <row r="1544" spans="3:23" x14ac:dyDescent="0.35">
      <c r="C1544">
        <v>1543</v>
      </c>
      <c r="D1544" t="s">
        <v>47</v>
      </c>
      <c r="E1544" t="s">
        <v>137</v>
      </c>
      <c r="F1544">
        <v>2015</v>
      </c>
      <c r="G1544" t="s">
        <v>252</v>
      </c>
      <c r="H1544">
        <v>72.099999999999994</v>
      </c>
      <c r="I1544">
        <v>327</v>
      </c>
      <c r="J1544" t="s">
        <v>272</v>
      </c>
      <c r="K1544">
        <v>4.2</v>
      </c>
      <c r="L1544" s="5">
        <v>120006.24</v>
      </c>
      <c r="M1544" t="s">
        <v>331</v>
      </c>
      <c r="N1544" t="s">
        <v>351</v>
      </c>
      <c r="O1544" s="1">
        <v>5</v>
      </c>
      <c r="P1544" s="1" t="str">
        <f>IFERROR(IF(ISNUMBER(Table1[[#This Row],[Safety_Rating2]]), REPT("★", Table1[[#This Row],[Safety_Rating2]]) &amp; REPT("☆", 5-Table1[[#This Row],[Safety_Rating2]]), "Unknown"), "Unknown")</f>
        <v>★★★★☆</v>
      </c>
      <c r="Q1544" s="1">
        <v>4</v>
      </c>
      <c r="R1544">
        <v>14627</v>
      </c>
      <c r="S1544">
        <v>5</v>
      </c>
      <c r="T1544" s="7">
        <f t="shared" si="24"/>
        <v>1755331272.48</v>
      </c>
      <c r="U1544" s="3">
        <f>Table1[[#This Row],[Range_km]]/Table1[[#This Row],[Battery_Capacity_kWh]]</f>
        <v>4.5353675450762836</v>
      </c>
      <c r="V1544" s="4">
        <f>Table1[[#This Row],[Price_USD]]/Table1[[#This Row],[Range_km]]</f>
        <v>366.99155963302752</v>
      </c>
      <c r="W1544" s="1" t="str">
        <f>_xlfn.IFS(Table1[[#This Row],[Price_USD]]&gt;80000,"Luxury", Table1[[#This Row],[Price_USD]]&gt;40000,"Premium",Table1[[#This Row],[Price_USD]]&lt;40000,"Budget")</f>
        <v>Luxury</v>
      </c>
    </row>
    <row r="1545" spans="3:23" x14ac:dyDescent="0.35">
      <c r="C1545">
        <v>1544</v>
      </c>
      <c r="D1545" t="s">
        <v>28</v>
      </c>
      <c r="E1545" t="s">
        <v>215</v>
      </c>
      <c r="F1545">
        <v>2018</v>
      </c>
      <c r="G1545" t="s">
        <v>257</v>
      </c>
      <c r="H1545">
        <v>146.6</v>
      </c>
      <c r="I1545">
        <v>511</v>
      </c>
      <c r="J1545" t="s">
        <v>278</v>
      </c>
      <c r="K1545">
        <v>4.5999999999999996</v>
      </c>
      <c r="L1545" s="5">
        <v>91485.37</v>
      </c>
      <c r="M1545" t="s">
        <v>316</v>
      </c>
      <c r="N1545" t="s">
        <v>367</v>
      </c>
      <c r="O1545" s="1">
        <v>4</v>
      </c>
      <c r="P1545" s="1" t="str">
        <f>IFERROR(IF(ISNUMBER(Table1[[#This Row],[Safety_Rating2]]), REPT("★", Table1[[#This Row],[Safety_Rating2]]) &amp; REPT("☆", 5-Table1[[#This Row],[Safety_Rating2]]), "Unknown"), "Unknown")</f>
        <v>Unknown</v>
      </c>
      <c r="Q1545" s="2" t="s">
        <v>376</v>
      </c>
      <c r="R1545">
        <v>7598</v>
      </c>
      <c r="S1545">
        <v>4</v>
      </c>
      <c r="T1545" s="7">
        <f t="shared" si="24"/>
        <v>695105841.25999999</v>
      </c>
      <c r="U1545" s="3">
        <f>Table1[[#This Row],[Range_km]]/Table1[[#This Row],[Battery_Capacity_kWh]]</f>
        <v>3.4856753069577082</v>
      </c>
      <c r="V1545" s="4">
        <f>Table1[[#This Row],[Price_USD]]/Table1[[#This Row],[Range_km]]</f>
        <v>179.0320352250489</v>
      </c>
      <c r="W1545" s="1" t="str">
        <f>_xlfn.IFS(Table1[[#This Row],[Price_USD]]&gt;80000,"Luxury", Table1[[#This Row],[Price_USD]]&gt;40000,"Premium",Table1[[#This Row],[Price_USD]]&lt;40000,"Budget")</f>
        <v>Luxury</v>
      </c>
    </row>
    <row r="1546" spans="3:23" x14ac:dyDescent="0.35">
      <c r="C1546">
        <v>1545</v>
      </c>
      <c r="D1546" t="s">
        <v>64</v>
      </c>
      <c r="E1546" t="s">
        <v>161</v>
      </c>
      <c r="F1546">
        <v>2019</v>
      </c>
      <c r="G1546" t="s">
        <v>251</v>
      </c>
      <c r="H1546">
        <v>22.8</v>
      </c>
      <c r="I1546">
        <v>321</v>
      </c>
      <c r="J1546" t="s">
        <v>277</v>
      </c>
      <c r="K1546">
        <v>11.3</v>
      </c>
      <c r="L1546" s="5">
        <v>103578.72</v>
      </c>
      <c r="M1546" t="s">
        <v>308</v>
      </c>
      <c r="N1546" t="s">
        <v>357</v>
      </c>
      <c r="O1546" s="1">
        <v>4</v>
      </c>
      <c r="P1546" s="1" t="str">
        <f>IFERROR(IF(ISNUMBER(Table1[[#This Row],[Safety_Rating2]]), REPT("★", Table1[[#This Row],[Safety_Rating2]]) &amp; REPT("☆", 5-Table1[[#This Row],[Safety_Rating2]]), "Unknown"), "Unknown")</f>
        <v>★★★★☆</v>
      </c>
      <c r="Q1546" s="1">
        <v>4</v>
      </c>
      <c r="R1546">
        <v>19080</v>
      </c>
      <c r="S1546">
        <v>4</v>
      </c>
      <c r="T1546" s="7">
        <f t="shared" si="24"/>
        <v>1976281977.5999999</v>
      </c>
      <c r="U1546" s="3">
        <f>Table1[[#This Row],[Range_km]]/Table1[[#This Row],[Battery_Capacity_kWh]]</f>
        <v>14.078947368421051</v>
      </c>
      <c r="V1546" s="4">
        <f>Table1[[#This Row],[Price_USD]]/Table1[[#This Row],[Range_km]]</f>
        <v>322.67514018691588</v>
      </c>
      <c r="W1546" s="1" t="str">
        <f>_xlfn.IFS(Table1[[#This Row],[Price_USD]]&gt;80000,"Luxury", Table1[[#This Row],[Price_USD]]&gt;40000,"Premium",Table1[[#This Row],[Price_USD]]&lt;40000,"Budget")</f>
        <v>Luxury</v>
      </c>
    </row>
    <row r="1547" spans="3:23" x14ac:dyDescent="0.35">
      <c r="C1547">
        <v>1546</v>
      </c>
      <c r="D1547" t="s">
        <v>52</v>
      </c>
      <c r="E1547" t="s">
        <v>191</v>
      </c>
      <c r="F1547">
        <v>2017</v>
      </c>
      <c r="G1547" t="s">
        <v>259</v>
      </c>
      <c r="H1547">
        <v>138.30000000000001</v>
      </c>
      <c r="I1547">
        <v>442</v>
      </c>
      <c r="J1547" t="s">
        <v>265</v>
      </c>
      <c r="K1547">
        <v>8.1</v>
      </c>
      <c r="L1547" s="5">
        <v>58022.57</v>
      </c>
      <c r="M1547" t="s">
        <v>328</v>
      </c>
      <c r="N1547" t="s">
        <v>365</v>
      </c>
      <c r="O1547" s="1">
        <v>5</v>
      </c>
      <c r="P1547" s="1" t="str">
        <f>IFERROR(IF(ISNUMBER(Table1[[#This Row],[Safety_Rating2]]), REPT("★", Table1[[#This Row],[Safety_Rating2]]) &amp; REPT("☆", 5-Table1[[#This Row],[Safety_Rating2]]), "Unknown"), "Unknown")</f>
        <v>Unknown</v>
      </c>
      <c r="Q1547" s="2" t="s">
        <v>376</v>
      </c>
      <c r="R1547">
        <v>18511</v>
      </c>
      <c r="S1547">
        <v>3</v>
      </c>
      <c r="T1547" s="7">
        <f t="shared" si="24"/>
        <v>1074055793.27</v>
      </c>
      <c r="U1547" s="3">
        <f>Table1[[#This Row],[Range_km]]/Table1[[#This Row],[Battery_Capacity_kWh]]</f>
        <v>3.1959508315256686</v>
      </c>
      <c r="V1547" s="4">
        <f>Table1[[#This Row],[Price_USD]]/Table1[[#This Row],[Range_km]]</f>
        <v>131.27278280542987</v>
      </c>
      <c r="W1547" s="1" t="str">
        <f>_xlfn.IFS(Table1[[#This Row],[Price_USD]]&gt;80000,"Luxury", Table1[[#This Row],[Price_USD]]&gt;40000,"Premium",Table1[[#This Row],[Price_USD]]&lt;40000,"Budget")</f>
        <v>Premium</v>
      </c>
    </row>
    <row r="1548" spans="3:23" x14ac:dyDescent="0.35">
      <c r="C1548">
        <v>1547</v>
      </c>
      <c r="D1548" t="s">
        <v>68</v>
      </c>
      <c r="E1548" t="s">
        <v>214</v>
      </c>
      <c r="F1548">
        <v>2025</v>
      </c>
      <c r="G1548" t="s">
        <v>263</v>
      </c>
      <c r="H1548">
        <v>103.5</v>
      </c>
      <c r="I1548">
        <v>520</v>
      </c>
      <c r="J1548" t="s">
        <v>268</v>
      </c>
      <c r="K1548">
        <v>3.1</v>
      </c>
      <c r="L1548" s="5">
        <v>66010.31</v>
      </c>
      <c r="M1548" t="s">
        <v>283</v>
      </c>
      <c r="N1548" t="s">
        <v>338</v>
      </c>
      <c r="O1548" s="2" t="s">
        <v>376</v>
      </c>
      <c r="P1548" s="1" t="str">
        <f>IFERROR(IF(ISNUMBER(Table1[[#This Row],[Safety_Rating2]]), REPT("★", Table1[[#This Row],[Safety_Rating2]]) &amp; REPT("☆", 5-Table1[[#This Row],[Safety_Rating2]]), "Unknown"), "Unknown")</f>
        <v>★★★★★</v>
      </c>
      <c r="Q1548" s="1">
        <v>5</v>
      </c>
      <c r="R1548">
        <v>8108</v>
      </c>
      <c r="S1548">
        <v>5</v>
      </c>
      <c r="T1548" s="7">
        <f t="shared" si="24"/>
        <v>535211593.47999996</v>
      </c>
      <c r="U1548" s="3">
        <f>Table1[[#This Row],[Range_km]]/Table1[[#This Row],[Battery_Capacity_kWh]]</f>
        <v>5.0241545893719808</v>
      </c>
      <c r="V1548" s="4">
        <f>Table1[[#This Row],[Price_USD]]/Table1[[#This Row],[Range_km]]</f>
        <v>126.94290384615384</v>
      </c>
      <c r="W1548" s="1" t="str">
        <f>_xlfn.IFS(Table1[[#This Row],[Price_USD]]&gt;80000,"Luxury", Table1[[#This Row],[Price_USD]]&gt;40000,"Premium",Table1[[#This Row],[Price_USD]]&lt;40000,"Budget")</f>
        <v>Premium</v>
      </c>
    </row>
    <row r="1549" spans="3:23" x14ac:dyDescent="0.35">
      <c r="C1549">
        <v>1548</v>
      </c>
      <c r="D1549" t="s">
        <v>59</v>
      </c>
      <c r="E1549" t="s">
        <v>193</v>
      </c>
      <c r="F1549">
        <v>2015</v>
      </c>
      <c r="G1549" t="s">
        <v>262</v>
      </c>
      <c r="H1549">
        <v>138.30000000000001</v>
      </c>
      <c r="I1549">
        <v>253</v>
      </c>
      <c r="J1549" t="s">
        <v>273</v>
      </c>
      <c r="K1549">
        <v>9.6</v>
      </c>
      <c r="L1549" s="5">
        <v>131587.07999999999</v>
      </c>
      <c r="M1549" t="s">
        <v>292</v>
      </c>
      <c r="N1549" t="s">
        <v>364</v>
      </c>
      <c r="O1549" s="1">
        <v>5</v>
      </c>
      <c r="P1549" s="1" t="str">
        <f>IFERROR(IF(ISNUMBER(Table1[[#This Row],[Safety_Rating2]]), REPT("★", Table1[[#This Row],[Safety_Rating2]]) &amp; REPT("☆", 5-Table1[[#This Row],[Safety_Rating2]]), "Unknown"), "Unknown")</f>
        <v>★★★★★</v>
      </c>
      <c r="Q1549" s="1">
        <v>5</v>
      </c>
      <c r="R1549">
        <v>11689</v>
      </c>
      <c r="S1549">
        <v>5</v>
      </c>
      <c r="T1549" s="7">
        <f t="shared" si="24"/>
        <v>1538121378.1199999</v>
      </c>
      <c r="U1549" s="3">
        <f>Table1[[#This Row],[Range_km]]/Table1[[#This Row],[Battery_Capacity_kWh]]</f>
        <v>1.8293564714389008</v>
      </c>
      <c r="V1549" s="4">
        <f>Table1[[#This Row],[Price_USD]]/Table1[[#This Row],[Range_km]]</f>
        <v>520.10703557312252</v>
      </c>
      <c r="W1549" s="1" t="str">
        <f>_xlfn.IFS(Table1[[#This Row],[Price_USD]]&gt;80000,"Luxury", Table1[[#This Row],[Price_USD]]&gt;40000,"Premium",Table1[[#This Row],[Price_USD]]&lt;40000,"Budget")</f>
        <v>Luxury</v>
      </c>
    </row>
    <row r="1550" spans="3:23" x14ac:dyDescent="0.35">
      <c r="C1550">
        <v>1549</v>
      </c>
      <c r="D1550" t="s">
        <v>49</v>
      </c>
      <c r="E1550" t="s">
        <v>228</v>
      </c>
      <c r="F1550">
        <v>2025</v>
      </c>
      <c r="G1550" t="s">
        <v>262</v>
      </c>
      <c r="H1550">
        <v>54.8</v>
      </c>
      <c r="I1550">
        <v>577</v>
      </c>
      <c r="J1550" t="s">
        <v>272</v>
      </c>
      <c r="K1550">
        <v>5.4</v>
      </c>
      <c r="L1550" s="5">
        <v>83034.41</v>
      </c>
      <c r="M1550" t="s">
        <v>323</v>
      </c>
      <c r="N1550" t="s">
        <v>354</v>
      </c>
      <c r="O1550" s="1">
        <v>1</v>
      </c>
      <c r="P1550" s="1" t="str">
        <f>IFERROR(IF(ISNUMBER(Table1[[#This Row],[Safety_Rating2]]), REPT("★", Table1[[#This Row],[Safety_Rating2]]) &amp; REPT("☆", 5-Table1[[#This Row],[Safety_Rating2]]), "Unknown"), "Unknown")</f>
        <v>★★★★☆</v>
      </c>
      <c r="Q1550" s="1">
        <v>4</v>
      </c>
      <c r="R1550">
        <v>18498</v>
      </c>
      <c r="S1550">
        <v>5</v>
      </c>
      <c r="T1550" s="7">
        <f t="shared" si="24"/>
        <v>1535970516.1800001</v>
      </c>
      <c r="U1550" s="3">
        <f>Table1[[#This Row],[Range_km]]/Table1[[#This Row],[Battery_Capacity_kWh]]</f>
        <v>10.529197080291972</v>
      </c>
      <c r="V1550" s="4">
        <f>Table1[[#This Row],[Price_USD]]/Table1[[#This Row],[Range_km]]</f>
        <v>143.90712305025997</v>
      </c>
      <c r="W1550" s="1" t="str">
        <f>_xlfn.IFS(Table1[[#This Row],[Price_USD]]&gt;80000,"Luxury", Table1[[#This Row],[Price_USD]]&gt;40000,"Premium",Table1[[#This Row],[Price_USD]]&lt;40000,"Budget")</f>
        <v>Luxury</v>
      </c>
    </row>
    <row r="1551" spans="3:23" x14ac:dyDescent="0.35">
      <c r="C1551">
        <v>1550</v>
      </c>
      <c r="D1551" t="s">
        <v>19</v>
      </c>
      <c r="E1551" t="s">
        <v>234</v>
      </c>
      <c r="F1551">
        <v>2016</v>
      </c>
      <c r="G1551" t="s">
        <v>252</v>
      </c>
      <c r="H1551">
        <v>122.4</v>
      </c>
      <c r="I1551">
        <v>253</v>
      </c>
      <c r="J1551" t="s">
        <v>278</v>
      </c>
      <c r="K1551">
        <v>8.1999999999999993</v>
      </c>
      <c r="L1551" s="5">
        <v>76392.479999999996</v>
      </c>
      <c r="M1551" t="s">
        <v>334</v>
      </c>
      <c r="N1551" t="s">
        <v>366</v>
      </c>
      <c r="O1551" s="1">
        <v>4</v>
      </c>
      <c r="P1551" s="1" t="str">
        <f>IFERROR(IF(ISNUMBER(Table1[[#This Row],[Safety_Rating2]]), REPT("★", Table1[[#This Row],[Safety_Rating2]]) &amp; REPT("☆", 5-Table1[[#This Row],[Safety_Rating2]]), "Unknown"), "Unknown")</f>
        <v>★★★★☆</v>
      </c>
      <c r="Q1551" s="1">
        <v>4</v>
      </c>
      <c r="R1551">
        <v>9430</v>
      </c>
      <c r="S1551">
        <v>3</v>
      </c>
      <c r="T1551" s="7">
        <f t="shared" si="24"/>
        <v>720381086.39999998</v>
      </c>
      <c r="U1551" s="3">
        <f>Table1[[#This Row],[Range_km]]/Table1[[#This Row],[Battery_Capacity_kWh]]</f>
        <v>2.0669934640522873</v>
      </c>
      <c r="V1551" s="4">
        <f>Table1[[#This Row],[Price_USD]]/Table1[[#This Row],[Range_km]]</f>
        <v>301.94656126482209</v>
      </c>
      <c r="W1551" s="1" t="str">
        <f>_xlfn.IFS(Table1[[#This Row],[Price_USD]]&gt;80000,"Luxury", Table1[[#This Row],[Price_USD]]&gt;40000,"Premium",Table1[[#This Row],[Price_USD]]&lt;40000,"Budget")</f>
        <v>Premium</v>
      </c>
    </row>
    <row r="1552" spans="3:23" x14ac:dyDescent="0.35">
      <c r="C1552">
        <v>1551</v>
      </c>
      <c r="D1552" t="s">
        <v>67</v>
      </c>
      <c r="E1552" t="s">
        <v>232</v>
      </c>
      <c r="F1552">
        <v>2024</v>
      </c>
      <c r="G1552" t="s">
        <v>264</v>
      </c>
      <c r="H1552">
        <v>113.5</v>
      </c>
      <c r="I1552">
        <v>164</v>
      </c>
      <c r="J1552" t="s">
        <v>269</v>
      </c>
      <c r="K1552">
        <v>3.8</v>
      </c>
      <c r="L1552" s="5">
        <v>106430.63</v>
      </c>
      <c r="M1552" t="s">
        <v>298</v>
      </c>
      <c r="N1552" t="s">
        <v>343</v>
      </c>
      <c r="O1552" s="1">
        <v>0</v>
      </c>
      <c r="P1552" s="1" t="str">
        <f>IFERROR(IF(ISNUMBER(Table1[[#This Row],[Safety_Rating2]]), REPT("★", Table1[[#This Row],[Safety_Rating2]]) &amp; REPT("☆", 5-Table1[[#This Row],[Safety_Rating2]]), "Unknown"), "Unknown")</f>
        <v>★★★★★</v>
      </c>
      <c r="Q1552" s="1">
        <v>5</v>
      </c>
      <c r="R1552">
        <v>11399</v>
      </c>
      <c r="S1552">
        <v>5</v>
      </c>
      <c r="T1552" s="7">
        <f t="shared" si="24"/>
        <v>1213202751.3700001</v>
      </c>
      <c r="U1552" s="3">
        <f>Table1[[#This Row],[Range_km]]/Table1[[#This Row],[Battery_Capacity_kWh]]</f>
        <v>1.4449339207048457</v>
      </c>
      <c r="V1552" s="4">
        <f>Table1[[#This Row],[Price_USD]]/Table1[[#This Row],[Range_km]]</f>
        <v>648.96725609756095</v>
      </c>
      <c r="W1552" s="1" t="str">
        <f>_xlfn.IFS(Table1[[#This Row],[Price_USD]]&gt;80000,"Luxury", Table1[[#This Row],[Price_USD]]&gt;40000,"Premium",Table1[[#This Row],[Price_USD]]&lt;40000,"Budget")</f>
        <v>Luxury</v>
      </c>
    </row>
    <row r="1553" spans="3:23" x14ac:dyDescent="0.35">
      <c r="C1553">
        <v>1552</v>
      </c>
      <c r="D1553" t="s">
        <v>43</v>
      </c>
      <c r="E1553" t="s">
        <v>103</v>
      </c>
      <c r="F1553">
        <v>2017</v>
      </c>
      <c r="G1553" t="s">
        <v>256</v>
      </c>
      <c r="H1553">
        <v>92.5</v>
      </c>
      <c r="I1553">
        <v>196</v>
      </c>
      <c r="J1553" t="s">
        <v>274</v>
      </c>
      <c r="K1553">
        <v>4.8</v>
      </c>
      <c r="L1553" s="5">
        <v>85161.56</v>
      </c>
      <c r="M1553" t="s">
        <v>309</v>
      </c>
      <c r="N1553" t="s">
        <v>352</v>
      </c>
      <c r="O1553" s="1">
        <v>3</v>
      </c>
      <c r="P1553" s="1" t="str">
        <f>IFERROR(IF(ISNUMBER(Table1[[#This Row],[Safety_Rating2]]), REPT("★", Table1[[#This Row],[Safety_Rating2]]) &amp; REPT("☆", 5-Table1[[#This Row],[Safety_Rating2]]), "Unknown"), "Unknown")</f>
        <v>Unknown</v>
      </c>
      <c r="Q1553" s="2" t="s">
        <v>376</v>
      </c>
      <c r="R1553">
        <v>4572</v>
      </c>
      <c r="S1553">
        <v>4</v>
      </c>
      <c r="T1553" s="7">
        <f t="shared" si="24"/>
        <v>389358652.31999999</v>
      </c>
      <c r="U1553" s="3">
        <f>Table1[[#This Row],[Range_km]]/Table1[[#This Row],[Battery_Capacity_kWh]]</f>
        <v>2.118918918918919</v>
      </c>
      <c r="V1553" s="4">
        <f>Table1[[#This Row],[Price_USD]]/Table1[[#This Row],[Range_km]]</f>
        <v>434.4977551020408</v>
      </c>
      <c r="W1553" s="1" t="str">
        <f>_xlfn.IFS(Table1[[#This Row],[Price_USD]]&gt;80000,"Luxury", Table1[[#This Row],[Price_USD]]&gt;40000,"Premium",Table1[[#This Row],[Price_USD]]&lt;40000,"Budget")</f>
        <v>Luxury</v>
      </c>
    </row>
    <row r="1554" spans="3:23" x14ac:dyDescent="0.35">
      <c r="C1554">
        <v>1553</v>
      </c>
      <c r="D1554" t="s">
        <v>67</v>
      </c>
      <c r="E1554" t="s">
        <v>243</v>
      </c>
      <c r="F1554">
        <v>2018</v>
      </c>
      <c r="G1554" t="s">
        <v>263</v>
      </c>
      <c r="H1554">
        <v>42.6</v>
      </c>
      <c r="I1554">
        <v>586</v>
      </c>
      <c r="J1554" t="s">
        <v>267</v>
      </c>
      <c r="K1554">
        <v>2</v>
      </c>
      <c r="L1554" s="5">
        <v>131883.56</v>
      </c>
      <c r="M1554" t="s">
        <v>304</v>
      </c>
      <c r="N1554" t="s">
        <v>362</v>
      </c>
      <c r="O1554" s="1">
        <v>1</v>
      </c>
      <c r="P1554" s="1" t="str">
        <f>IFERROR(IF(ISNUMBER(Table1[[#This Row],[Safety_Rating2]]), REPT("★", Table1[[#This Row],[Safety_Rating2]]) &amp; REPT("☆", 5-Table1[[#This Row],[Safety_Rating2]]), "Unknown"), "Unknown")</f>
        <v>★★★☆☆</v>
      </c>
      <c r="Q1554" s="1">
        <v>3</v>
      </c>
      <c r="R1554">
        <v>2371</v>
      </c>
      <c r="S1554">
        <v>3</v>
      </c>
      <c r="T1554" s="7">
        <f t="shared" si="24"/>
        <v>312695920.75999999</v>
      </c>
      <c r="U1554" s="3">
        <f>Table1[[#This Row],[Range_km]]/Table1[[#This Row],[Battery_Capacity_kWh]]</f>
        <v>13.755868544600938</v>
      </c>
      <c r="V1554" s="4">
        <f>Table1[[#This Row],[Price_USD]]/Table1[[#This Row],[Range_km]]</f>
        <v>225.05726962457337</v>
      </c>
      <c r="W1554" s="1" t="str">
        <f>_xlfn.IFS(Table1[[#This Row],[Price_USD]]&gt;80000,"Luxury", Table1[[#This Row],[Price_USD]]&gt;40000,"Premium",Table1[[#This Row],[Price_USD]]&lt;40000,"Budget")</f>
        <v>Luxury</v>
      </c>
    </row>
    <row r="1555" spans="3:23" x14ac:dyDescent="0.35">
      <c r="C1555">
        <v>1554</v>
      </c>
      <c r="D1555" t="s">
        <v>64</v>
      </c>
      <c r="E1555" t="s">
        <v>161</v>
      </c>
      <c r="F1555">
        <v>2021</v>
      </c>
      <c r="G1555" t="s">
        <v>254</v>
      </c>
      <c r="H1555">
        <v>48.7</v>
      </c>
      <c r="I1555">
        <v>315</v>
      </c>
      <c r="J1555" t="s">
        <v>271</v>
      </c>
      <c r="K1555">
        <v>4.5999999999999996</v>
      </c>
      <c r="L1555" s="5">
        <v>118844.33</v>
      </c>
      <c r="M1555" t="s">
        <v>313</v>
      </c>
      <c r="N1555" t="s">
        <v>372</v>
      </c>
      <c r="O1555" s="1">
        <v>4</v>
      </c>
      <c r="P1555" s="1" t="str">
        <f>IFERROR(IF(ISNUMBER(Table1[[#This Row],[Safety_Rating2]]), REPT("★", Table1[[#This Row],[Safety_Rating2]]) &amp; REPT("☆", 5-Table1[[#This Row],[Safety_Rating2]]), "Unknown"), "Unknown")</f>
        <v>★★★★☆</v>
      </c>
      <c r="Q1555" s="1">
        <v>4</v>
      </c>
      <c r="R1555">
        <v>9046</v>
      </c>
      <c r="S1555">
        <v>4</v>
      </c>
      <c r="T1555" s="7">
        <f t="shared" si="24"/>
        <v>1075065809.1800001</v>
      </c>
      <c r="U1555" s="3">
        <f>Table1[[#This Row],[Range_km]]/Table1[[#This Row],[Battery_Capacity_kWh]]</f>
        <v>6.4681724845995889</v>
      </c>
      <c r="V1555" s="4">
        <f>Table1[[#This Row],[Price_USD]]/Table1[[#This Row],[Range_km]]</f>
        <v>377.28358730158732</v>
      </c>
      <c r="W1555" s="1" t="str">
        <f>_xlfn.IFS(Table1[[#This Row],[Price_USD]]&gt;80000,"Luxury", Table1[[#This Row],[Price_USD]]&gt;40000,"Premium",Table1[[#This Row],[Price_USD]]&lt;40000,"Budget")</f>
        <v>Luxury</v>
      </c>
    </row>
    <row r="1556" spans="3:23" x14ac:dyDescent="0.35">
      <c r="C1556">
        <v>1555</v>
      </c>
      <c r="D1556" t="s">
        <v>26</v>
      </c>
      <c r="E1556" t="s">
        <v>79</v>
      </c>
      <c r="F1556">
        <v>2019</v>
      </c>
      <c r="G1556" t="s">
        <v>258</v>
      </c>
      <c r="H1556">
        <v>100.2</v>
      </c>
      <c r="I1556">
        <v>208</v>
      </c>
      <c r="J1556" t="s">
        <v>268</v>
      </c>
      <c r="K1556">
        <v>9.4</v>
      </c>
      <c r="L1556" s="5">
        <v>72055.42</v>
      </c>
      <c r="M1556" t="s">
        <v>284</v>
      </c>
      <c r="N1556" t="s">
        <v>353</v>
      </c>
      <c r="O1556" s="1">
        <v>2</v>
      </c>
      <c r="P1556" s="1" t="str">
        <f>IFERROR(IF(ISNUMBER(Table1[[#This Row],[Safety_Rating2]]), REPT("★", Table1[[#This Row],[Safety_Rating2]]) &amp; REPT("☆", 5-Table1[[#This Row],[Safety_Rating2]]), "Unknown"), "Unknown")</f>
        <v>★★★★☆</v>
      </c>
      <c r="Q1556" s="1">
        <v>4</v>
      </c>
      <c r="R1556">
        <v>1721</v>
      </c>
      <c r="S1556">
        <v>3</v>
      </c>
      <c r="T1556" s="7">
        <f t="shared" si="24"/>
        <v>124007377.81999999</v>
      </c>
      <c r="U1556" s="3">
        <f>Table1[[#This Row],[Range_km]]/Table1[[#This Row],[Battery_Capacity_kWh]]</f>
        <v>2.0758483033932134</v>
      </c>
      <c r="V1556" s="4">
        <f>Table1[[#This Row],[Price_USD]]/Table1[[#This Row],[Range_km]]</f>
        <v>346.42028846153846</v>
      </c>
      <c r="W1556" s="1" t="str">
        <f>_xlfn.IFS(Table1[[#This Row],[Price_USD]]&gt;80000,"Luxury", Table1[[#This Row],[Price_USD]]&gt;40000,"Premium",Table1[[#This Row],[Price_USD]]&lt;40000,"Budget")</f>
        <v>Premium</v>
      </c>
    </row>
    <row r="1557" spans="3:23" x14ac:dyDescent="0.35">
      <c r="C1557">
        <v>1556</v>
      </c>
      <c r="D1557" t="s">
        <v>17</v>
      </c>
      <c r="E1557" t="s">
        <v>95</v>
      </c>
      <c r="F1557">
        <v>2018</v>
      </c>
      <c r="G1557" t="s">
        <v>262</v>
      </c>
      <c r="H1557">
        <v>117.7</v>
      </c>
      <c r="I1557">
        <v>294</v>
      </c>
      <c r="J1557" t="s">
        <v>277</v>
      </c>
      <c r="K1557">
        <v>1.3</v>
      </c>
      <c r="L1557" s="5">
        <v>100146.78</v>
      </c>
      <c r="M1557" t="s">
        <v>291</v>
      </c>
      <c r="N1557" t="s">
        <v>370</v>
      </c>
      <c r="O1557" s="1">
        <v>5</v>
      </c>
      <c r="P1557" s="1" t="str">
        <f>IFERROR(IF(ISNUMBER(Table1[[#This Row],[Safety_Rating2]]), REPT("★", Table1[[#This Row],[Safety_Rating2]]) &amp; REPT("☆", 5-Table1[[#This Row],[Safety_Rating2]]), "Unknown"), "Unknown")</f>
        <v>★★★★☆</v>
      </c>
      <c r="Q1557" s="1">
        <v>4</v>
      </c>
      <c r="R1557">
        <v>11665</v>
      </c>
      <c r="S1557">
        <v>5</v>
      </c>
      <c r="T1557" s="7">
        <f t="shared" si="24"/>
        <v>1168212188.7</v>
      </c>
      <c r="U1557" s="3">
        <f>Table1[[#This Row],[Range_km]]/Table1[[#This Row],[Battery_Capacity_kWh]]</f>
        <v>2.4978759558198811</v>
      </c>
      <c r="V1557" s="4">
        <f>Table1[[#This Row],[Price_USD]]/Table1[[#This Row],[Range_km]]</f>
        <v>340.63530612244898</v>
      </c>
      <c r="W1557" s="1" t="str">
        <f>_xlfn.IFS(Table1[[#This Row],[Price_USD]]&gt;80000,"Luxury", Table1[[#This Row],[Price_USD]]&gt;40000,"Premium",Table1[[#This Row],[Price_USD]]&lt;40000,"Budget")</f>
        <v>Luxury</v>
      </c>
    </row>
    <row r="1558" spans="3:23" x14ac:dyDescent="0.35">
      <c r="C1558">
        <v>1557</v>
      </c>
      <c r="D1558" t="s">
        <v>23</v>
      </c>
      <c r="E1558" t="s">
        <v>76</v>
      </c>
      <c r="F1558">
        <v>2025</v>
      </c>
      <c r="G1558" t="s">
        <v>260</v>
      </c>
      <c r="H1558">
        <v>83.2</v>
      </c>
      <c r="I1558">
        <v>324</v>
      </c>
      <c r="J1558" t="s">
        <v>269</v>
      </c>
      <c r="K1558">
        <v>10.3</v>
      </c>
      <c r="L1558" s="5">
        <v>61524.98</v>
      </c>
      <c r="M1558" t="s">
        <v>306</v>
      </c>
      <c r="N1558" t="s">
        <v>353</v>
      </c>
      <c r="O1558" s="1">
        <v>0</v>
      </c>
      <c r="P1558" s="1" t="str">
        <f>IFERROR(IF(ISNUMBER(Table1[[#This Row],[Safety_Rating2]]), REPT("★", Table1[[#This Row],[Safety_Rating2]]) &amp; REPT("☆", 5-Table1[[#This Row],[Safety_Rating2]]), "Unknown"), "Unknown")</f>
        <v>★★★★★</v>
      </c>
      <c r="Q1558" s="1">
        <v>5</v>
      </c>
      <c r="R1558">
        <v>10596</v>
      </c>
      <c r="S1558">
        <v>3</v>
      </c>
      <c r="T1558" s="7">
        <f t="shared" si="24"/>
        <v>651918688.08000004</v>
      </c>
      <c r="U1558" s="3">
        <f>Table1[[#This Row],[Range_km]]/Table1[[#This Row],[Battery_Capacity_kWh]]</f>
        <v>3.8942307692307692</v>
      </c>
      <c r="V1558" s="4">
        <f>Table1[[#This Row],[Price_USD]]/Table1[[#This Row],[Range_km]]</f>
        <v>189.89191358024692</v>
      </c>
      <c r="W1558" s="1" t="str">
        <f>_xlfn.IFS(Table1[[#This Row],[Price_USD]]&gt;80000,"Luxury", Table1[[#This Row],[Price_USD]]&gt;40000,"Premium",Table1[[#This Row],[Price_USD]]&lt;40000,"Budget")</f>
        <v>Premium</v>
      </c>
    </row>
    <row r="1559" spans="3:23" x14ac:dyDescent="0.35">
      <c r="C1559">
        <v>1558</v>
      </c>
      <c r="D1559" t="s">
        <v>37</v>
      </c>
      <c r="E1559" t="s">
        <v>124</v>
      </c>
      <c r="F1559">
        <v>2020</v>
      </c>
      <c r="G1559" t="s">
        <v>256</v>
      </c>
      <c r="H1559">
        <v>114.7</v>
      </c>
      <c r="I1559">
        <v>206</v>
      </c>
      <c r="J1559" t="s">
        <v>278</v>
      </c>
      <c r="K1559">
        <v>9.5</v>
      </c>
      <c r="L1559" s="5">
        <v>141043.15</v>
      </c>
      <c r="M1559" t="s">
        <v>316</v>
      </c>
      <c r="N1559" t="s">
        <v>339</v>
      </c>
      <c r="O1559" s="1">
        <v>1</v>
      </c>
      <c r="P1559" s="1" t="str">
        <f>IFERROR(IF(ISNUMBER(Table1[[#This Row],[Safety_Rating2]]), REPT("★", Table1[[#This Row],[Safety_Rating2]]) &amp; REPT("☆", 5-Table1[[#This Row],[Safety_Rating2]]), "Unknown"), "Unknown")</f>
        <v>★★★☆☆</v>
      </c>
      <c r="Q1559" s="1">
        <v>3</v>
      </c>
      <c r="R1559">
        <v>18765</v>
      </c>
      <c r="S1559">
        <v>3</v>
      </c>
      <c r="T1559" s="7">
        <f t="shared" si="24"/>
        <v>2646674709.75</v>
      </c>
      <c r="U1559" s="3">
        <f>Table1[[#This Row],[Range_km]]/Table1[[#This Row],[Battery_Capacity_kWh]]</f>
        <v>1.7959895379250217</v>
      </c>
      <c r="V1559" s="4">
        <f>Table1[[#This Row],[Price_USD]]/Table1[[#This Row],[Range_km]]</f>
        <v>684.67548543689315</v>
      </c>
      <c r="W1559" s="1" t="str">
        <f>_xlfn.IFS(Table1[[#This Row],[Price_USD]]&gt;80000,"Luxury", Table1[[#This Row],[Price_USD]]&gt;40000,"Premium",Table1[[#This Row],[Price_USD]]&lt;40000,"Budget")</f>
        <v>Luxury</v>
      </c>
    </row>
    <row r="1560" spans="3:23" x14ac:dyDescent="0.35">
      <c r="C1560">
        <v>1559</v>
      </c>
      <c r="D1560" t="s">
        <v>61</v>
      </c>
      <c r="E1560" t="s">
        <v>146</v>
      </c>
      <c r="F1560">
        <v>2018</v>
      </c>
      <c r="G1560" t="s">
        <v>252</v>
      </c>
      <c r="H1560">
        <v>28.6</v>
      </c>
      <c r="I1560">
        <v>573</v>
      </c>
      <c r="J1560" t="s">
        <v>279</v>
      </c>
      <c r="K1560">
        <v>3.7</v>
      </c>
      <c r="L1560" s="5">
        <v>117745.81</v>
      </c>
      <c r="M1560" t="s">
        <v>285</v>
      </c>
      <c r="N1560" t="s">
        <v>336</v>
      </c>
      <c r="O1560" s="1">
        <v>3</v>
      </c>
      <c r="P1560" s="1" t="str">
        <f>IFERROR(IF(ISNUMBER(Table1[[#This Row],[Safety_Rating2]]), REPT("★", Table1[[#This Row],[Safety_Rating2]]) &amp; REPT("☆", 5-Table1[[#This Row],[Safety_Rating2]]), "Unknown"), "Unknown")</f>
        <v>★★★☆☆</v>
      </c>
      <c r="Q1560" s="1">
        <v>3</v>
      </c>
      <c r="R1560">
        <v>11717</v>
      </c>
      <c r="S1560">
        <v>3</v>
      </c>
      <c r="T1560" s="7">
        <f t="shared" si="24"/>
        <v>1379627655.77</v>
      </c>
      <c r="U1560" s="3">
        <f>Table1[[#This Row],[Range_km]]/Table1[[#This Row],[Battery_Capacity_kWh]]</f>
        <v>20.034965034965033</v>
      </c>
      <c r="V1560" s="4">
        <f>Table1[[#This Row],[Price_USD]]/Table1[[#This Row],[Range_km]]</f>
        <v>205.49006980802793</v>
      </c>
      <c r="W1560" s="1" t="str">
        <f>_xlfn.IFS(Table1[[#This Row],[Price_USD]]&gt;80000,"Luxury", Table1[[#This Row],[Price_USD]]&gt;40000,"Premium",Table1[[#This Row],[Price_USD]]&lt;40000,"Budget")</f>
        <v>Luxury</v>
      </c>
    </row>
    <row r="1561" spans="3:23" x14ac:dyDescent="0.35">
      <c r="C1561">
        <v>1560</v>
      </c>
      <c r="D1561" t="s">
        <v>26</v>
      </c>
      <c r="E1561" t="s">
        <v>79</v>
      </c>
      <c r="F1561">
        <v>2024</v>
      </c>
      <c r="G1561" t="s">
        <v>262</v>
      </c>
      <c r="H1561">
        <v>88.4</v>
      </c>
      <c r="I1561">
        <v>338</v>
      </c>
      <c r="J1561" t="s">
        <v>270</v>
      </c>
      <c r="K1561">
        <v>3</v>
      </c>
      <c r="L1561" s="5">
        <v>46081.57</v>
      </c>
      <c r="M1561" t="s">
        <v>285</v>
      </c>
      <c r="N1561" t="s">
        <v>354</v>
      </c>
      <c r="O1561" s="1">
        <v>4</v>
      </c>
      <c r="P1561" s="1" t="str">
        <f>IFERROR(IF(ISNUMBER(Table1[[#This Row],[Safety_Rating2]]), REPT("★", Table1[[#This Row],[Safety_Rating2]]) &amp; REPT("☆", 5-Table1[[#This Row],[Safety_Rating2]]), "Unknown"), "Unknown")</f>
        <v>★★★★☆</v>
      </c>
      <c r="Q1561" s="1">
        <v>4</v>
      </c>
      <c r="R1561">
        <v>14268</v>
      </c>
      <c r="S1561">
        <v>4</v>
      </c>
      <c r="T1561" s="7">
        <f t="shared" si="24"/>
        <v>657491840.75999999</v>
      </c>
      <c r="U1561" s="3">
        <f>Table1[[#This Row],[Range_km]]/Table1[[#This Row],[Battery_Capacity_kWh]]</f>
        <v>3.8235294117647056</v>
      </c>
      <c r="V1561" s="4">
        <f>Table1[[#This Row],[Price_USD]]/Table1[[#This Row],[Range_km]]</f>
        <v>136.33600591715975</v>
      </c>
      <c r="W1561" s="1" t="str">
        <f>_xlfn.IFS(Table1[[#This Row],[Price_USD]]&gt;80000,"Luxury", Table1[[#This Row],[Price_USD]]&gt;40000,"Premium",Table1[[#This Row],[Price_USD]]&lt;40000,"Budget")</f>
        <v>Premium</v>
      </c>
    </row>
    <row r="1562" spans="3:23" x14ac:dyDescent="0.35">
      <c r="C1562">
        <v>1561</v>
      </c>
      <c r="D1562" t="s">
        <v>51</v>
      </c>
      <c r="E1562" t="s">
        <v>135</v>
      </c>
      <c r="F1562">
        <v>2015</v>
      </c>
      <c r="G1562" t="s">
        <v>250</v>
      </c>
      <c r="H1562">
        <v>88.7</v>
      </c>
      <c r="I1562">
        <v>291</v>
      </c>
      <c r="J1562" t="s">
        <v>267</v>
      </c>
      <c r="K1562">
        <v>1.2</v>
      </c>
      <c r="L1562" s="5">
        <v>116770.4</v>
      </c>
      <c r="M1562" t="s">
        <v>281</v>
      </c>
      <c r="N1562" t="s">
        <v>372</v>
      </c>
      <c r="O1562" s="1">
        <v>0</v>
      </c>
      <c r="P1562" s="1" t="str">
        <f>IFERROR(IF(ISNUMBER(Table1[[#This Row],[Safety_Rating2]]), REPT("★", Table1[[#This Row],[Safety_Rating2]]) &amp; REPT("☆", 5-Table1[[#This Row],[Safety_Rating2]]), "Unknown"), "Unknown")</f>
        <v>★★★★☆</v>
      </c>
      <c r="Q1562" s="1">
        <v>4</v>
      </c>
      <c r="R1562">
        <v>3017</v>
      </c>
      <c r="S1562">
        <v>3</v>
      </c>
      <c r="T1562" s="7">
        <f t="shared" si="24"/>
        <v>352296296.80000001</v>
      </c>
      <c r="U1562" s="3">
        <f>Table1[[#This Row],[Range_km]]/Table1[[#This Row],[Battery_Capacity_kWh]]</f>
        <v>3.2807215332581734</v>
      </c>
      <c r="V1562" s="4">
        <f>Table1[[#This Row],[Price_USD]]/Table1[[#This Row],[Range_km]]</f>
        <v>401.27285223367693</v>
      </c>
      <c r="W1562" s="1" t="str">
        <f>_xlfn.IFS(Table1[[#This Row],[Price_USD]]&gt;80000,"Luxury", Table1[[#This Row],[Price_USD]]&gt;40000,"Premium",Table1[[#This Row],[Price_USD]]&lt;40000,"Budget")</f>
        <v>Luxury</v>
      </c>
    </row>
    <row r="1563" spans="3:23" x14ac:dyDescent="0.35">
      <c r="C1563">
        <v>1562</v>
      </c>
      <c r="D1563" t="s">
        <v>50</v>
      </c>
      <c r="E1563" t="s">
        <v>182</v>
      </c>
      <c r="F1563">
        <v>2021</v>
      </c>
      <c r="G1563" t="s">
        <v>262</v>
      </c>
      <c r="H1563">
        <v>89.5</v>
      </c>
      <c r="I1563">
        <v>187</v>
      </c>
      <c r="J1563" t="s">
        <v>272</v>
      </c>
      <c r="K1563">
        <v>11.4</v>
      </c>
      <c r="L1563" s="5">
        <v>31773.86</v>
      </c>
      <c r="M1563" t="s">
        <v>332</v>
      </c>
      <c r="N1563" t="s">
        <v>339</v>
      </c>
      <c r="O1563" s="2" t="s">
        <v>376</v>
      </c>
      <c r="P1563" s="1" t="str">
        <f>IFERROR(IF(ISNUMBER(Table1[[#This Row],[Safety_Rating2]]), REPT("★", Table1[[#This Row],[Safety_Rating2]]) &amp; REPT("☆", 5-Table1[[#This Row],[Safety_Rating2]]), "Unknown"), "Unknown")</f>
        <v>Unknown</v>
      </c>
      <c r="Q1563" s="2" t="s">
        <v>376</v>
      </c>
      <c r="R1563">
        <v>13283</v>
      </c>
      <c r="S1563">
        <v>5</v>
      </c>
      <c r="T1563" s="7">
        <f t="shared" si="24"/>
        <v>422052182.38</v>
      </c>
      <c r="U1563" s="3">
        <f>Table1[[#This Row],[Range_km]]/Table1[[#This Row],[Battery_Capacity_kWh]]</f>
        <v>2.0893854748603351</v>
      </c>
      <c r="V1563" s="4">
        <f>Table1[[#This Row],[Price_USD]]/Table1[[#This Row],[Range_km]]</f>
        <v>169.91368983957219</v>
      </c>
      <c r="W1563" s="1" t="str">
        <f>_xlfn.IFS(Table1[[#This Row],[Price_USD]]&gt;80000,"Luxury", Table1[[#This Row],[Price_USD]]&gt;40000,"Premium",Table1[[#This Row],[Price_USD]]&lt;40000,"Budget")</f>
        <v>Budget</v>
      </c>
    </row>
    <row r="1564" spans="3:23" x14ac:dyDescent="0.35">
      <c r="C1564">
        <v>1563</v>
      </c>
      <c r="D1564" t="s">
        <v>56</v>
      </c>
      <c r="E1564" t="s">
        <v>184</v>
      </c>
      <c r="F1564">
        <v>2021</v>
      </c>
      <c r="G1564" t="s">
        <v>263</v>
      </c>
      <c r="H1564">
        <v>36.799999999999997</v>
      </c>
      <c r="I1564">
        <v>489</v>
      </c>
      <c r="J1564" t="s">
        <v>266</v>
      </c>
      <c r="K1564">
        <v>10.1</v>
      </c>
      <c r="L1564" s="5">
        <v>78785.539999999994</v>
      </c>
      <c r="M1564" t="s">
        <v>301</v>
      </c>
      <c r="N1564" t="s">
        <v>354</v>
      </c>
      <c r="O1564" s="2" t="s">
        <v>376</v>
      </c>
      <c r="P1564" s="1" t="str">
        <f>IFERROR(IF(ISNUMBER(Table1[[#This Row],[Safety_Rating2]]), REPT("★", Table1[[#This Row],[Safety_Rating2]]) &amp; REPT("☆", 5-Table1[[#This Row],[Safety_Rating2]]), "Unknown"), "Unknown")</f>
        <v>★★★☆☆</v>
      </c>
      <c r="Q1564" s="1">
        <v>3</v>
      </c>
      <c r="R1564">
        <v>8008</v>
      </c>
      <c r="S1564">
        <v>5</v>
      </c>
      <c r="T1564" s="7">
        <f t="shared" si="24"/>
        <v>630914604.31999993</v>
      </c>
      <c r="U1564" s="3">
        <f>Table1[[#This Row],[Range_km]]/Table1[[#This Row],[Battery_Capacity_kWh]]</f>
        <v>13.288043478260871</v>
      </c>
      <c r="V1564" s="4">
        <f>Table1[[#This Row],[Price_USD]]/Table1[[#This Row],[Range_km]]</f>
        <v>161.11562372188138</v>
      </c>
      <c r="W1564" s="1" t="str">
        <f>_xlfn.IFS(Table1[[#This Row],[Price_USD]]&gt;80000,"Luxury", Table1[[#This Row],[Price_USD]]&gt;40000,"Premium",Table1[[#This Row],[Price_USD]]&lt;40000,"Budget")</f>
        <v>Premium</v>
      </c>
    </row>
    <row r="1565" spans="3:23" x14ac:dyDescent="0.35">
      <c r="C1565">
        <v>1564</v>
      </c>
      <c r="D1565" t="s">
        <v>19</v>
      </c>
      <c r="E1565" t="s">
        <v>234</v>
      </c>
      <c r="F1565">
        <v>2019</v>
      </c>
      <c r="G1565" t="s">
        <v>260</v>
      </c>
      <c r="H1565">
        <v>111.9</v>
      </c>
      <c r="I1565">
        <v>200</v>
      </c>
      <c r="J1565" t="s">
        <v>275</v>
      </c>
      <c r="K1565">
        <v>5.0999999999999996</v>
      </c>
      <c r="L1565" s="5">
        <v>36335.26</v>
      </c>
      <c r="M1565" t="s">
        <v>289</v>
      </c>
      <c r="N1565" t="s">
        <v>344</v>
      </c>
      <c r="O1565" s="1">
        <v>4</v>
      </c>
      <c r="P1565" s="1" t="str">
        <f>IFERROR(IF(ISNUMBER(Table1[[#This Row],[Safety_Rating2]]), REPT("★", Table1[[#This Row],[Safety_Rating2]]) &amp; REPT("☆", 5-Table1[[#This Row],[Safety_Rating2]]), "Unknown"), "Unknown")</f>
        <v>★★★★★</v>
      </c>
      <c r="Q1565" s="1">
        <v>5</v>
      </c>
      <c r="R1565">
        <v>10981</v>
      </c>
      <c r="S1565">
        <v>5</v>
      </c>
      <c r="T1565" s="7">
        <f t="shared" si="24"/>
        <v>398997490.06</v>
      </c>
      <c r="U1565" s="3">
        <f>Table1[[#This Row],[Range_km]]/Table1[[#This Row],[Battery_Capacity_kWh]]</f>
        <v>1.7873100983020553</v>
      </c>
      <c r="V1565" s="4">
        <f>Table1[[#This Row],[Price_USD]]/Table1[[#This Row],[Range_km]]</f>
        <v>181.6763</v>
      </c>
      <c r="W1565" s="1" t="str">
        <f>_xlfn.IFS(Table1[[#This Row],[Price_USD]]&gt;80000,"Luxury", Table1[[#This Row],[Price_USD]]&gt;40000,"Premium",Table1[[#This Row],[Price_USD]]&lt;40000,"Budget")</f>
        <v>Budget</v>
      </c>
    </row>
    <row r="1566" spans="3:23" x14ac:dyDescent="0.35">
      <c r="C1566">
        <v>1565</v>
      </c>
      <c r="D1566" t="s">
        <v>43</v>
      </c>
      <c r="E1566" t="s">
        <v>103</v>
      </c>
      <c r="F1566">
        <v>2017</v>
      </c>
      <c r="G1566" t="s">
        <v>260</v>
      </c>
      <c r="H1566">
        <v>57.5</v>
      </c>
      <c r="I1566">
        <v>148</v>
      </c>
      <c r="J1566" t="s">
        <v>272</v>
      </c>
      <c r="K1566">
        <v>3.8</v>
      </c>
      <c r="L1566" s="5">
        <v>48408.3</v>
      </c>
      <c r="M1566" t="s">
        <v>329</v>
      </c>
      <c r="N1566" t="s">
        <v>367</v>
      </c>
      <c r="O1566" s="1">
        <v>0</v>
      </c>
      <c r="P1566" s="1" t="str">
        <f>IFERROR(IF(ISNUMBER(Table1[[#This Row],[Safety_Rating2]]), REPT("★", Table1[[#This Row],[Safety_Rating2]]) &amp; REPT("☆", 5-Table1[[#This Row],[Safety_Rating2]]), "Unknown"), "Unknown")</f>
        <v>★★★★★</v>
      </c>
      <c r="Q1566" s="1">
        <v>5</v>
      </c>
      <c r="R1566">
        <v>19294</v>
      </c>
      <c r="S1566">
        <v>5</v>
      </c>
      <c r="T1566" s="7">
        <f t="shared" si="24"/>
        <v>933989740.20000005</v>
      </c>
      <c r="U1566" s="3">
        <f>Table1[[#This Row],[Range_km]]/Table1[[#This Row],[Battery_Capacity_kWh]]</f>
        <v>2.5739130434782607</v>
      </c>
      <c r="V1566" s="4">
        <f>Table1[[#This Row],[Price_USD]]/Table1[[#This Row],[Range_km]]</f>
        <v>327.08310810810815</v>
      </c>
      <c r="W1566" s="1" t="str">
        <f>_xlfn.IFS(Table1[[#This Row],[Price_USD]]&gt;80000,"Luxury", Table1[[#This Row],[Price_USD]]&gt;40000,"Premium",Table1[[#This Row],[Price_USD]]&lt;40000,"Budget")</f>
        <v>Premium</v>
      </c>
    </row>
    <row r="1567" spans="3:23" x14ac:dyDescent="0.35">
      <c r="C1567">
        <v>1566</v>
      </c>
      <c r="D1567" t="s">
        <v>44</v>
      </c>
      <c r="E1567" t="s">
        <v>130</v>
      </c>
      <c r="F1567">
        <v>2016</v>
      </c>
      <c r="G1567" t="s">
        <v>251</v>
      </c>
      <c r="H1567">
        <v>72.2</v>
      </c>
      <c r="I1567">
        <v>557</v>
      </c>
      <c r="J1567" t="s">
        <v>268</v>
      </c>
      <c r="K1567">
        <v>2.9</v>
      </c>
      <c r="L1567" s="5">
        <v>118822.63</v>
      </c>
      <c r="M1567" t="s">
        <v>327</v>
      </c>
      <c r="N1567" t="s">
        <v>362</v>
      </c>
      <c r="O1567" s="2" t="s">
        <v>376</v>
      </c>
      <c r="P1567" s="1" t="str">
        <f>IFERROR(IF(ISNUMBER(Table1[[#This Row],[Safety_Rating2]]), REPT("★", Table1[[#This Row],[Safety_Rating2]]) &amp; REPT("☆", 5-Table1[[#This Row],[Safety_Rating2]]), "Unknown"), "Unknown")</f>
        <v>Unknown</v>
      </c>
      <c r="Q1567" s="2" t="s">
        <v>376</v>
      </c>
      <c r="R1567">
        <v>10469</v>
      </c>
      <c r="S1567">
        <v>3</v>
      </c>
      <c r="T1567" s="7">
        <f t="shared" si="24"/>
        <v>1243954113.47</v>
      </c>
      <c r="U1567" s="3">
        <f>Table1[[#This Row],[Range_km]]/Table1[[#This Row],[Battery_Capacity_kWh]]</f>
        <v>7.7146814404432131</v>
      </c>
      <c r="V1567" s="4">
        <f>Table1[[#This Row],[Price_USD]]/Table1[[#This Row],[Range_km]]</f>
        <v>213.32608617594255</v>
      </c>
      <c r="W1567" s="1" t="str">
        <f>_xlfn.IFS(Table1[[#This Row],[Price_USD]]&gt;80000,"Luxury", Table1[[#This Row],[Price_USD]]&gt;40000,"Premium",Table1[[#This Row],[Price_USD]]&lt;40000,"Budget")</f>
        <v>Luxury</v>
      </c>
    </row>
    <row r="1568" spans="3:23" x14ac:dyDescent="0.35">
      <c r="C1568">
        <v>1567</v>
      </c>
      <c r="D1568" t="s">
        <v>21</v>
      </c>
      <c r="E1568" t="s">
        <v>197</v>
      </c>
      <c r="F1568">
        <v>2017</v>
      </c>
      <c r="G1568" t="s">
        <v>257</v>
      </c>
      <c r="H1568">
        <v>42.9</v>
      </c>
      <c r="I1568">
        <v>290</v>
      </c>
      <c r="J1568" t="s">
        <v>269</v>
      </c>
      <c r="K1568">
        <v>2.1</v>
      </c>
      <c r="L1568" s="5">
        <v>33303.760000000002</v>
      </c>
      <c r="M1568" t="s">
        <v>302</v>
      </c>
      <c r="N1568" t="s">
        <v>355</v>
      </c>
      <c r="O1568" s="1">
        <v>0</v>
      </c>
      <c r="P1568" s="1" t="str">
        <f>IFERROR(IF(ISNUMBER(Table1[[#This Row],[Safety_Rating2]]), REPT("★", Table1[[#This Row],[Safety_Rating2]]) &amp; REPT("☆", 5-Table1[[#This Row],[Safety_Rating2]]), "Unknown"), "Unknown")</f>
        <v>★★★★★</v>
      </c>
      <c r="Q1568" s="1">
        <v>5</v>
      </c>
      <c r="R1568">
        <v>10051</v>
      </c>
      <c r="S1568">
        <v>3</v>
      </c>
      <c r="T1568" s="7">
        <f t="shared" si="24"/>
        <v>334736091.76000005</v>
      </c>
      <c r="U1568" s="3">
        <f>Table1[[#This Row],[Range_km]]/Table1[[#This Row],[Battery_Capacity_kWh]]</f>
        <v>6.7599067599067597</v>
      </c>
      <c r="V1568" s="4">
        <f>Table1[[#This Row],[Price_USD]]/Table1[[#This Row],[Range_km]]</f>
        <v>114.84055172413794</v>
      </c>
      <c r="W1568" s="1" t="str">
        <f>_xlfn.IFS(Table1[[#This Row],[Price_USD]]&gt;80000,"Luxury", Table1[[#This Row],[Price_USD]]&gt;40000,"Premium",Table1[[#This Row],[Price_USD]]&lt;40000,"Budget")</f>
        <v>Budget</v>
      </c>
    </row>
    <row r="1569" spans="3:23" x14ac:dyDescent="0.35">
      <c r="C1569">
        <v>1568</v>
      </c>
      <c r="D1569" t="s">
        <v>40</v>
      </c>
      <c r="E1569" t="s">
        <v>181</v>
      </c>
      <c r="F1569">
        <v>2018</v>
      </c>
      <c r="G1569" t="s">
        <v>252</v>
      </c>
      <c r="H1569">
        <v>103.4</v>
      </c>
      <c r="I1569">
        <v>286</v>
      </c>
      <c r="J1569" t="s">
        <v>276</v>
      </c>
      <c r="K1569">
        <v>6.4</v>
      </c>
      <c r="L1569" s="5">
        <v>144642.82</v>
      </c>
      <c r="M1569" t="s">
        <v>287</v>
      </c>
      <c r="N1569" t="s">
        <v>357</v>
      </c>
      <c r="O1569" s="1">
        <v>5</v>
      </c>
      <c r="P1569" s="1" t="str">
        <f>IFERROR(IF(ISNUMBER(Table1[[#This Row],[Safety_Rating2]]), REPT("★", Table1[[#This Row],[Safety_Rating2]]) &amp; REPT("☆", 5-Table1[[#This Row],[Safety_Rating2]]), "Unknown"), "Unknown")</f>
        <v>★★★★☆</v>
      </c>
      <c r="Q1569" s="1">
        <v>4</v>
      </c>
      <c r="R1569">
        <v>9283</v>
      </c>
      <c r="S1569">
        <v>4</v>
      </c>
      <c r="T1569" s="7">
        <f t="shared" si="24"/>
        <v>1342719298.0600002</v>
      </c>
      <c r="U1569" s="3">
        <f>Table1[[#This Row],[Range_km]]/Table1[[#This Row],[Battery_Capacity_kWh]]</f>
        <v>2.7659574468085104</v>
      </c>
      <c r="V1569" s="4">
        <f>Table1[[#This Row],[Price_USD]]/Table1[[#This Row],[Range_km]]</f>
        <v>505.74412587412587</v>
      </c>
      <c r="W1569" s="1" t="str">
        <f>_xlfn.IFS(Table1[[#This Row],[Price_USD]]&gt;80000,"Luxury", Table1[[#This Row],[Price_USD]]&gt;40000,"Premium",Table1[[#This Row],[Price_USD]]&lt;40000,"Budget")</f>
        <v>Luxury</v>
      </c>
    </row>
    <row r="1570" spans="3:23" x14ac:dyDescent="0.35">
      <c r="C1570">
        <v>1569</v>
      </c>
      <c r="D1570" t="s">
        <v>25</v>
      </c>
      <c r="E1570" t="s">
        <v>246</v>
      </c>
      <c r="F1570">
        <v>2019</v>
      </c>
      <c r="G1570" t="s">
        <v>260</v>
      </c>
      <c r="H1570">
        <v>85.1</v>
      </c>
      <c r="I1570">
        <v>252</v>
      </c>
      <c r="J1570" t="s">
        <v>273</v>
      </c>
      <c r="K1570">
        <v>7.5</v>
      </c>
      <c r="L1570" s="5">
        <v>81383.62</v>
      </c>
      <c r="M1570" t="s">
        <v>282</v>
      </c>
      <c r="N1570" t="s">
        <v>346</v>
      </c>
      <c r="O1570" s="1">
        <v>4</v>
      </c>
      <c r="P1570" s="1" t="str">
        <f>IFERROR(IF(ISNUMBER(Table1[[#This Row],[Safety_Rating2]]), REPT("★", Table1[[#This Row],[Safety_Rating2]]) &amp; REPT("☆", 5-Table1[[#This Row],[Safety_Rating2]]), "Unknown"), "Unknown")</f>
        <v>★★★☆☆</v>
      </c>
      <c r="Q1570" s="1">
        <v>3</v>
      </c>
      <c r="R1570">
        <v>1786</v>
      </c>
      <c r="S1570">
        <v>5</v>
      </c>
      <c r="T1570" s="7">
        <f t="shared" si="24"/>
        <v>145351145.31999999</v>
      </c>
      <c r="U1570" s="3">
        <f>Table1[[#This Row],[Range_km]]/Table1[[#This Row],[Battery_Capacity_kWh]]</f>
        <v>2.9612220916568743</v>
      </c>
      <c r="V1570" s="4">
        <f>Table1[[#This Row],[Price_USD]]/Table1[[#This Row],[Range_km]]</f>
        <v>322.95087301587301</v>
      </c>
      <c r="W1570" s="1" t="str">
        <f>_xlfn.IFS(Table1[[#This Row],[Price_USD]]&gt;80000,"Luxury", Table1[[#This Row],[Price_USD]]&gt;40000,"Premium",Table1[[#This Row],[Price_USD]]&lt;40000,"Budget")</f>
        <v>Luxury</v>
      </c>
    </row>
    <row r="1571" spans="3:23" x14ac:dyDescent="0.35">
      <c r="C1571">
        <v>1570</v>
      </c>
      <c r="D1571" t="s">
        <v>29</v>
      </c>
      <c r="E1571" t="s">
        <v>82</v>
      </c>
      <c r="F1571">
        <v>2018</v>
      </c>
      <c r="G1571" t="s">
        <v>253</v>
      </c>
      <c r="H1571">
        <v>117.5</v>
      </c>
      <c r="I1571">
        <v>425</v>
      </c>
      <c r="J1571" t="s">
        <v>271</v>
      </c>
      <c r="K1571">
        <v>7.7</v>
      </c>
      <c r="L1571" s="5">
        <v>134036.35</v>
      </c>
      <c r="M1571" t="s">
        <v>298</v>
      </c>
      <c r="N1571" t="s">
        <v>358</v>
      </c>
      <c r="O1571" s="1">
        <v>4</v>
      </c>
      <c r="P1571" s="1" t="str">
        <f>IFERROR(IF(ISNUMBER(Table1[[#This Row],[Safety_Rating2]]), REPT("★", Table1[[#This Row],[Safety_Rating2]]) &amp; REPT("☆", 5-Table1[[#This Row],[Safety_Rating2]]), "Unknown"), "Unknown")</f>
        <v>★★★★★</v>
      </c>
      <c r="Q1571" s="1">
        <v>5</v>
      </c>
      <c r="R1571">
        <v>15463</v>
      </c>
      <c r="S1571">
        <v>3</v>
      </c>
      <c r="T1571" s="7">
        <f t="shared" si="24"/>
        <v>2072604080.0500002</v>
      </c>
      <c r="U1571" s="3">
        <f>Table1[[#This Row],[Range_km]]/Table1[[#This Row],[Battery_Capacity_kWh]]</f>
        <v>3.6170212765957448</v>
      </c>
      <c r="V1571" s="4">
        <f>Table1[[#This Row],[Price_USD]]/Table1[[#This Row],[Range_km]]</f>
        <v>315.37964705882354</v>
      </c>
      <c r="W1571" s="1" t="str">
        <f>_xlfn.IFS(Table1[[#This Row],[Price_USD]]&gt;80000,"Luxury", Table1[[#This Row],[Price_USD]]&gt;40000,"Premium",Table1[[#This Row],[Price_USD]]&lt;40000,"Budget")</f>
        <v>Luxury</v>
      </c>
    </row>
    <row r="1572" spans="3:23" x14ac:dyDescent="0.35">
      <c r="C1572">
        <v>1571</v>
      </c>
      <c r="D1572" t="s">
        <v>63</v>
      </c>
      <c r="E1572" t="s">
        <v>169</v>
      </c>
      <c r="F1572">
        <v>2016</v>
      </c>
      <c r="G1572" t="s">
        <v>261</v>
      </c>
      <c r="H1572">
        <v>109.5</v>
      </c>
      <c r="I1572">
        <v>296</v>
      </c>
      <c r="J1572" t="s">
        <v>269</v>
      </c>
      <c r="K1572">
        <v>4.8</v>
      </c>
      <c r="L1572" s="5">
        <v>69901.87</v>
      </c>
      <c r="M1572" t="s">
        <v>294</v>
      </c>
      <c r="N1572" t="s">
        <v>348</v>
      </c>
      <c r="O1572" s="1">
        <v>3</v>
      </c>
      <c r="P1572" s="1" t="str">
        <f>IFERROR(IF(ISNUMBER(Table1[[#This Row],[Safety_Rating2]]), REPT("★", Table1[[#This Row],[Safety_Rating2]]) &amp; REPT("☆", 5-Table1[[#This Row],[Safety_Rating2]]), "Unknown"), "Unknown")</f>
        <v>★★★☆☆</v>
      </c>
      <c r="Q1572" s="1">
        <v>3</v>
      </c>
      <c r="R1572">
        <v>16741</v>
      </c>
      <c r="S1572">
        <v>3</v>
      </c>
      <c r="T1572" s="7">
        <f t="shared" si="24"/>
        <v>1170227205.6699998</v>
      </c>
      <c r="U1572" s="3">
        <f>Table1[[#This Row],[Range_km]]/Table1[[#This Row],[Battery_Capacity_kWh]]</f>
        <v>2.7031963470319633</v>
      </c>
      <c r="V1572" s="4">
        <f>Table1[[#This Row],[Price_USD]]/Table1[[#This Row],[Range_km]]</f>
        <v>236.1549662162162</v>
      </c>
      <c r="W1572" s="1" t="str">
        <f>_xlfn.IFS(Table1[[#This Row],[Price_USD]]&gt;80000,"Luxury", Table1[[#This Row],[Price_USD]]&gt;40000,"Premium",Table1[[#This Row],[Price_USD]]&lt;40000,"Budget")</f>
        <v>Premium</v>
      </c>
    </row>
    <row r="1573" spans="3:23" x14ac:dyDescent="0.35">
      <c r="C1573">
        <v>1572</v>
      </c>
      <c r="D1573" t="s">
        <v>45</v>
      </c>
      <c r="E1573" t="s">
        <v>120</v>
      </c>
      <c r="F1573">
        <v>2021</v>
      </c>
      <c r="G1573" t="s">
        <v>263</v>
      </c>
      <c r="H1573">
        <v>33.700000000000003</v>
      </c>
      <c r="I1573">
        <v>342</v>
      </c>
      <c r="J1573" t="s">
        <v>279</v>
      </c>
      <c r="K1573">
        <v>3</v>
      </c>
      <c r="L1573" s="5">
        <v>78518.37</v>
      </c>
      <c r="M1573" t="s">
        <v>297</v>
      </c>
      <c r="N1573" t="s">
        <v>338</v>
      </c>
      <c r="O1573" s="1">
        <v>3</v>
      </c>
      <c r="P1573" s="1" t="str">
        <f>IFERROR(IF(ISNUMBER(Table1[[#This Row],[Safety_Rating2]]), REPT("★", Table1[[#This Row],[Safety_Rating2]]) &amp; REPT("☆", 5-Table1[[#This Row],[Safety_Rating2]]), "Unknown"), "Unknown")</f>
        <v>★★★★☆</v>
      </c>
      <c r="Q1573" s="1">
        <v>4</v>
      </c>
      <c r="R1573">
        <v>14231</v>
      </c>
      <c r="S1573">
        <v>5</v>
      </c>
      <c r="T1573" s="7">
        <f t="shared" si="24"/>
        <v>1117394923.47</v>
      </c>
      <c r="U1573" s="3">
        <f>Table1[[#This Row],[Range_km]]/Table1[[#This Row],[Battery_Capacity_kWh]]</f>
        <v>10.148367952522255</v>
      </c>
      <c r="V1573" s="4">
        <f>Table1[[#This Row],[Price_USD]]/Table1[[#This Row],[Range_km]]</f>
        <v>229.58587719298245</v>
      </c>
      <c r="W1573" s="1" t="str">
        <f>_xlfn.IFS(Table1[[#This Row],[Price_USD]]&gt;80000,"Luxury", Table1[[#This Row],[Price_USD]]&gt;40000,"Premium",Table1[[#This Row],[Price_USD]]&lt;40000,"Budget")</f>
        <v>Premium</v>
      </c>
    </row>
    <row r="1574" spans="3:23" x14ac:dyDescent="0.35">
      <c r="C1574">
        <v>1573</v>
      </c>
      <c r="D1574" t="s">
        <v>24</v>
      </c>
      <c r="E1574" t="s">
        <v>77</v>
      </c>
      <c r="F1574">
        <v>2020</v>
      </c>
      <c r="G1574" t="s">
        <v>252</v>
      </c>
      <c r="H1574">
        <v>93</v>
      </c>
      <c r="I1574">
        <v>457</v>
      </c>
      <c r="J1574" t="s">
        <v>274</v>
      </c>
      <c r="K1574">
        <v>2</v>
      </c>
      <c r="L1574" s="5">
        <v>106054.84</v>
      </c>
      <c r="M1574" t="s">
        <v>311</v>
      </c>
      <c r="N1574" t="s">
        <v>368</v>
      </c>
      <c r="O1574" s="1">
        <v>2</v>
      </c>
      <c r="P1574" s="1" t="str">
        <f>IFERROR(IF(ISNUMBER(Table1[[#This Row],[Safety_Rating2]]), REPT("★", Table1[[#This Row],[Safety_Rating2]]) &amp; REPT("☆", 5-Table1[[#This Row],[Safety_Rating2]]), "Unknown"), "Unknown")</f>
        <v>★★★☆☆</v>
      </c>
      <c r="Q1574" s="1">
        <v>3</v>
      </c>
      <c r="R1574">
        <v>12722</v>
      </c>
      <c r="S1574">
        <v>4</v>
      </c>
      <c r="T1574" s="7">
        <f t="shared" si="24"/>
        <v>1349229674.48</v>
      </c>
      <c r="U1574" s="3">
        <f>Table1[[#This Row],[Range_km]]/Table1[[#This Row],[Battery_Capacity_kWh]]</f>
        <v>4.913978494623656</v>
      </c>
      <c r="V1574" s="4">
        <f>Table1[[#This Row],[Price_USD]]/Table1[[#This Row],[Range_km]]</f>
        <v>232.06748358862143</v>
      </c>
      <c r="W1574" s="1" t="str">
        <f>_xlfn.IFS(Table1[[#This Row],[Price_USD]]&gt;80000,"Luxury", Table1[[#This Row],[Price_USD]]&gt;40000,"Premium",Table1[[#This Row],[Price_USD]]&lt;40000,"Budget")</f>
        <v>Luxury</v>
      </c>
    </row>
    <row r="1575" spans="3:23" x14ac:dyDescent="0.35">
      <c r="C1575">
        <v>1574</v>
      </c>
      <c r="D1575" t="s">
        <v>21</v>
      </c>
      <c r="E1575" t="s">
        <v>197</v>
      </c>
      <c r="F1575">
        <v>2019</v>
      </c>
      <c r="G1575" t="s">
        <v>256</v>
      </c>
      <c r="H1575">
        <v>64</v>
      </c>
      <c r="I1575">
        <v>141</v>
      </c>
      <c r="J1575" t="s">
        <v>276</v>
      </c>
      <c r="K1575">
        <v>7.9</v>
      </c>
      <c r="L1575" s="5">
        <v>133609.35</v>
      </c>
      <c r="M1575" t="s">
        <v>285</v>
      </c>
      <c r="N1575" t="s">
        <v>367</v>
      </c>
      <c r="O1575" s="1">
        <v>5</v>
      </c>
      <c r="P1575" s="1" t="str">
        <f>IFERROR(IF(ISNUMBER(Table1[[#This Row],[Safety_Rating2]]), REPT("★", Table1[[#This Row],[Safety_Rating2]]) &amp; REPT("☆", 5-Table1[[#This Row],[Safety_Rating2]]), "Unknown"), "Unknown")</f>
        <v>★★★★☆</v>
      </c>
      <c r="Q1575" s="1">
        <v>4</v>
      </c>
      <c r="R1575">
        <v>8894</v>
      </c>
      <c r="S1575">
        <v>3</v>
      </c>
      <c r="T1575" s="7">
        <f t="shared" si="24"/>
        <v>1188321558.9000001</v>
      </c>
      <c r="U1575" s="3">
        <f>Table1[[#This Row],[Range_km]]/Table1[[#This Row],[Battery_Capacity_kWh]]</f>
        <v>2.203125</v>
      </c>
      <c r="V1575" s="4">
        <f>Table1[[#This Row],[Price_USD]]/Table1[[#This Row],[Range_km]]</f>
        <v>947.58404255319158</v>
      </c>
      <c r="W1575" s="1" t="str">
        <f>_xlfn.IFS(Table1[[#This Row],[Price_USD]]&gt;80000,"Luxury", Table1[[#This Row],[Price_USD]]&gt;40000,"Premium",Table1[[#This Row],[Price_USD]]&lt;40000,"Budget")</f>
        <v>Luxury</v>
      </c>
    </row>
    <row r="1576" spans="3:23" x14ac:dyDescent="0.35">
      <c r="C1576">
        <v>1575</v>
      </c>
      <c r="D1576" t="s">
        <v>27</v>
      </c>
      <c r="E1576" t="s">
        <v>80</v>
      </c>
      <c r="F1576">
        <v>2021</v>
      </c>
      <c r="G1576" t="s">
        <v>254</v>
      </c>
      <c r="H1576">
        <v>62.7</v>
      </c>
      <c r="I1576">
        <v>483</v>
      </c>
      <c r="J1576" t="s">
        <v>274</v>
      </c>
      <c r="K1576">
        <v>3.3</v>
      </c>
      <c r="L1576" s="5">
        <v>99330.14</v>
      </c>
      <c r="M1576" t="s">
        <v>293</v>
      </c>
      <c r="N1576" t="s">
        <v>349</v>
      </c>
      <c r="O1576" s="1">
        <v>4</v>
      </c>
      <c r="P1576" s="1" t="str">
        <f>IFERROR(IF(ISNUMBER(Table1[[#This Row],[Safety_Rating2]]), REPT("★", Table1[[#This Row],[Safety_Rating2]]) &amp; REPT("☆", 5-Table1[[#This Row],[Safety_Rating2]]), "Unknown"), "Unknown")</f>
        <v>★★★★★</v>
      </c>
      <c r="Q1576" s="1">
        <v>5</v>
      </c>
      <c r="R1576">
        <v>7745</v>
      </c>
      <c r="S1576">
        <v>5</v>
      </c>
      <c r="T1576" s="7">
        <f t="shared" si="24"/>
        <v>769311934.29999995</v>
      </c>
      <c r="U1576" s="3">
        <f>Table1[[#This Row],[Range_km]]/Table1[[#This Row],[Battery_Capacity_kWh]]</f>
        <v>7.7033492822966503</v>
      </c>
      <c r="V1576" s="4">
        <f>Table1[[#This Row],[Price_USD]]/Table1[[#This Row],[Range_km]]</f>
        <v>205.65246376811595</v>
      </c>
      <c r="W1576" s="1" t="str">
        <f>_xlfn.IFS(Table1[[#This Row],[Price_USD]]&gt;80000,"Luxury", Table1[[#This Row],[Price_USD]]&gt;40000,"Premium",Table1[[#This Row],[Price_USD]]&lt;40000,"Budget")</f>
        <v>Luxury</v>
      </c>
    </row>
    <row r="1577" spans="3:23" x14ac:dyDescent="0.35">
      <c r="C1577">
        <v>1576</v>
      </c>
      <c r="D1577" t="s">
        <v>46</v>
      </c>
      <c r="E1577" t="s">
        <v>198</v>
      </c>
      <c r="F1577">
        <v>2025</v>
      </c>
      <c r="G1577" t="s">
        <v>256</v>
      </c>
      <c r="H1577">
        <v>74</v>
      </c>
      <c r="I1577">
        <v>281</v>
      </c>
      <c r="J1577" t="s">
        <v>268</v>
      </c>
      <c r="K1577">
        <v>8.1999999999999993</v>
      </c>
      <c r="L1577" s="5">
        <v>90011.17</v>
      </c>
      <c r="M1577" t="s">
        <v>313</v>
      </c>
      <c r="N1577" t="s">
        <v>365</v>
      </c>
      <c r="O1577" s="1">
        <v>4</v>
      </c>
      <c r="P1577" s="1" t="str">
        <f>IFERROR(IF(ISNUMBER(Table1[[#This Row],[Safety_Rating2]]), REPT("★", Table1[[#This Row],[Safety_Rating2]]) &amp; REPT("☆", 5-Table1[[#This Row],[Safety_Rating2]]), "Unknown"), "Unknown")</f>
        <v>★★★☆☆</v>
      </c>
      <c r="Q1577" s="1">
        <v>3</v>
      </c>
      <c r="R1577">
        <v>957</v>
      </c>
      <c r="S1577">
        <v>3</v>
      </c>
      <c r="T1577" s="7">
        <f t="shared" si="24"/>
        <v>86140689.689999998</v>
      </c>
      <c r="U1577" s="3">
        <f>Table1[[#This Row],[Range_km]]/Table1[[#This Row],[Battery_Capacity_kWh]]</f>
        <v>3.7972972972972974</v>
      </c>
      <c r="V1577" s="4">
        <f>Table1[[#This Row],[Price_USD]]/Table1[[#This Row],[Range_km]]</f>
        <v>320.32444839857652</v>
      </c>
      <c r="W1577" s="1" t="str">
        <f>_xlfn.IFS(Table1[[#This Row],[Price_USD]]&gt;80000,"Luxury", Table1[[#This Row],[Price_USD]]&gt;40000,"Premium",Table1[[#This Row],[Price_USD]]&lt;40000,"Budget")</f>
        <v>Luxury</v>
      </c>
    </row>
    <row r="1578" spans="3:23" x14ac:dyDescent="0.35">
      <c r="C1578">
        <v>1577</v>
      </c>
      <c r="D1578" t="s">
        <v>43</v>
      </c>
      <c r="E1578" t="s">
        <v>103</v>
      </c>
      <c r="F1578">
        <v>2018</v>
      </c>
      <c r="G1578" t="s">
        <v>262</v>
      </c>
      <c r="H1578">
        <v>37</v>
      </c>
      <c r="I1578">
        <v>130</v>
      </c>
      <c r="J1578" t="s">
        <v>271</v>
      </c>
      <c r="K1578">
        <v>8.4</v>
      </c>
      <c r="L1578" s="5">
        <v>123001.86</v>
      </c>
      <c r="M1578" t="s">
        <v>311</v>
      </c>
      <c r="N1578" t="s">
        <v>354</v>
      </c>
      <c r="O1578" s="1">
        <v>2</v>
      </c>
      <c r="P1578" s="1" t="str">
        <f>IFERROR(IF(ISNUMBER(Table1[[#This Row],[Safety_Rating2]]), REPT("★", Table1[[#This Row],[Safety_Rating2]]) &amp; REPT("☆", 5-Table1[[#This Row],[Safety_Rating2]]), "Unknown"), "Unknown")</f>
        <v>★★★★☆</v>
      </c>
      <c r="Q1578" s="1">
        <v>4</v>
      </c>
      <c r="R1578">
        <v>18149</v>
      </c>
      <c r="S1578">
        <v>5</v>
      </c>
      <c r="T1578" s="7">
        <f t="shared" si="24"/>
        <v>2232360757.1399999</v>
      </c>
      <c r="U1578" s="3">
        <f>Table1[[#This Row],[Range_km]]/Table1[[#This Row],[Battery_Capacity_kWh]]</f>
        <v>3.5135135135135136</v>
      </c>
      <c r="V1578" s="4">
        <f>Table1[[#This Row],[Price_USD]]/Table1[[#This Row],[Range_km]]</f>
        <v>946.16815384615381</v>
      </c>
      <c r="W1578" s="1" t="str">
        <f>_xlfn.IFS(Table1[[#This Row],[Price_USD]]&gt;80000,"Luxury", Table1[[#This Row],[Price_USD]]&gt;40000,"Premium",Table1[[#This Row],[Price_USD]]&lt;40000,"Budget")</f>
        <v>Luxury</v>
      </c>
    </row>
    <row r="1579" spans="3:23" x14ac:dyDescent="0.35">
      <c r="C1579">
        <v>1578</v>
      </c>
      <c r="D1579" t="s">
        <v>43</v>
      </c>
      <c r="E1579" t="s">
        <v>171</v>
      </c>
      <c r="F1579">
        <v>2021</v>
      </c>
      <c r="G1579" t="s">
        <v>250</v>
      </c>
      <c r="H1579">
        <v>55.8</v>
      </c>
      <c r="I1579">
        <v>206</v>
      </c>
      <c r="J1579" t="s">
        <v>272</v>
      </c>
      <c r="K1579">
        <v>2</v>
      </c>
      <c r="L1579" s="5">
        <v>44698.33</v>
      </c>
      <c r="M1579" t="s">
        <v>315</v>
      </c>
      <c r="N1579" t="s">
        <v>365</v>
      </c>
      <c r="O1579" s="1">
        <v>4</v>
      </c>
      <c r="P1579" s="1" t="str">
        <f>IFERROR(IF(ISNUMBER(Table1[[#This Row],[Safety_Rating2]]), REPT("★", Table1[[#This Row],[Safety_Rating2]]) &amp; REPT("☆", 5-Table1[[#This Row],[Safety_Rating2]]), "Unknown"), "Unknown")</f>
        <v>★★★★☆</v>
      </c>
      <c r="Q1579" s="1">
        <v>4</v>
      </c>
      <c r="R1579">
        <v>13004</v>
      </c>
      <c r="S1579">
        <v>3</v>
      </c>
      <c r="T1579" s="7">
        <f t="shared" si="24"/>
        <v>581257083.32000005</v>
      </c>
      <c r="U1579" s="3">
        <f>Table1[[#This Row],[Range_km]]/Table1[[#This Row],[Battery_Capacity_kWh]]</f>
        <v>3.6917562724014337</v>
      </c>
      <c r="V1579" s="4">
        <f>Table1[[#This Row],[Price_USD]]/Table1[[#This Row],[Range_km]]</f>
        <v>216.98218446601942</v>
      </c>
      <c r="W1579" s="1" t="str">
        <f>_xlfn.IFS(Table1[[#This Row],[Price_USD]]&gt;80000,"Luxury", Table1[[#This Row],[Price_USD]]&gt;40000,"Premium",Table1[[#This Row],[Price_USD]]&lt;40000,"Budget")</f>
        <v>Premium</v>
      </c>
    </row>
    <row r="1580" spans="3:23" x14ac:dyDescent="0.35">
      <c r="C1580">
        <v>1579</v>
      </c>
      <c r="D1580" t="s">
        <v>24</v>
      </c>
      <c r="E1580" t="s">
        <v>77</v>
      </c>
      <c r="F1580">
        <v>2017</v>
      </c>
      <c r="G1580" t="s">
        <v>250</v>
      </c>
      <c r="H1580">
        <v>95.2</v>
      </c>
      <c r="I1580">
        <v>525</v>
      </c>
      <c r="J1580" t="s">
        <v>276</v>
      </c>
      <c r="K1580">
        <v>5</v>
      </c>
      <c r="L1580" s="5">
        <v>114303.75</v>
      </c>
      <c r="M1580" t="s">
        <v>296</v>
      </c>
      <c r="N1580" t="s">
        <v>365</v>
      </c>
      <c r="O1580" s="1">
        <v>1</v>
      </c>
      <c r="P1580" s="1" t="str">
        <f>IFERROR(IF(ISNUMBER(Table1[[#This Row],[Safety_Rating2]]), REPT("★", Table1[[#This Row],[Safety_Rating2]]) &amp; REPT("☆", 5-Table1[[#This Row],[Safety_Rating2]]), "Unknown"), "Unknown")</f>
        <v>★★★★★</v>
      </c>
      <c r="Q1580" s="1">
        <v>5</v>
      </c>
      <c r="R1580">
        <v>19171</v>
      </c>
      <c r="S1580">
        <v>5</v>
      </c>
      <c r="T1580" s="7">
        <f t="shared" si="24"/>
        <v>2191317191.25</v>
      </c>
      <c r="U1580" s="3">
        <f>Table1[[#This Row],[Range_km]]/Table1[[#This Row],[Battery_Capacity_kWh]]</f>
        <v>5.5147058823529411</v>
      </c>
      <c r="V1580" s="4">
        <f>Table1[[#This Row],[Price_USD]]/Table1[[#This Row],[Range_km]]</f>
        <v>217.72142857142856</v>
      </c>
      <c r="W1580" s="1" t="str">
        <f>_xlfn.IFS(Table1[[#This Row],[Price_USD]]&gt;80000,"Luxury", Table1[[#This Row],[Price_USD]]&gt;40000,"Premium",Table1[[#This Row],[Price_USD]]&lt;40000,"Budget")</f>
        <v>Luxury</v>
      </c>
    </row>
    <row r="1581" spans="3:23" x14ac:dyDescent="0.35">
      <c r="C1581">
        <v>1580</v>
      </c>
      <c r="D1581" t="s">
        <v>16</v>
      </c>
      <c r="E1581" t="s">
        <v>69</v>
      </c>
      <c r="F1581">
        <v>2015</v>
      </c>
      <c r="G1581" t="s">
        <v>252</v>
      </c>
      <c r="H1581">
        <v>71.400000000000006</v>
      </c>
      <c r="I1581">
        <v>393</v>
      </c>
      <c r="J1581" t="s">
        <v>278</v>
      </c>
      <c r="K1581">
        <v>6.3</v>
      </c>
      <c r="L1581" s="5">
        <v>109793.25</v>
      </c>
      <c r="M1581" t="s">
        <v>302</v>
      </c>
      <c r="N1581" t="s">
        <v>361</v>
      </c>
      <c r="O1581" s="1">
        <v>3</v>
      </c>
      <c r="P1581" s="1" t="str">
        <f>IFERROR(IF(ISNUMBER(Table1[[#This Row],[Safety_Rating2]]), REPT("★", Table1[[#This Row],[Safety_Rating2]]) &amp; REPT("☆", 5-Table1[[#This Row],[Safety_Rating2]]), "Unknown"), "Unknown")</f>
        <v>★★★★☆</v>
      </c>
      <c r="Q1581" s="1">
        <v>4</v>
      </c>
      <c r="R1581">
        <v>18584</v>
      </c>
      <c r="S1581">
        <v>4</v>
      </c>
      <c r="T1581" s="7">
        <f t="shared" si="24"/>
        <v>2040397758</v>
      </c>
      <c r="U1581" s="3">
        <f>Table1[[#This Row],[Range_km]]/Table1[[#This Row],[Battery_Capacity_kWh]]</f>
        <v>5.5042016806722689</v>
      </c>
      <c r="V1581" s="4">
        <f>Table1[[#This Row],[Price_USD]]/Table1[[#This Row],[Range_km]]</f>
        <v>279.37213740458014</v>
      </c>
      <c r="W1581" s="1" t="str">
        <f>_xlfn.IFS(Table1[[#This Row],[Price_USD]]&gt;80000,"Luxury", Table1[[#This Row],[Price_USD]]&gt;40000,"Premium",Table1[[#This Row],[Price_USD]]&lt;40000,"Budget")</f>
        <v>Luxury</v>
      </c>
    </row>
    <row r="1582" spans="3:23" x14ac:dyDescent="0.35">
      <c r="C1582">
        <v>1581</v>
      </c>
      <c r="D1582" t="s">
        <v>55</v>
      </c>
      <c r="E1582" t="s">
        <v>134</v>
      </c>
      <c r="F1582">
        <v>2022</v>
      </c>
      <c r="G1582" t="s">
        <v>257</v>
      </c>
      <c r="H1582">
        <v>23.3</v>
      </c>
      <c r="I1582">
        <v>449</v>
      </c>
      <c r="J1582" t="s">
        <v>268</v>
      </c>
      <c r="K1582">
        <v>3</v>
      </c>
      <c r="L1582" s="5">
        <v>56480.84</v>
      </c>
      <c r="M1582" t="s">
        <v>287</v>
      </c>
      <c r="N1582" t="s">
        <v>350</v>
      </c>
      <c r="O1582" s="2" t="s">
        <v>376</v>
      </c>
      <c r="P1582" s="1" t="str">
        <f>IFERROR(IF(ISNUMBER(Table1[[#This Row],[Safety_Rating2]]), REPT("★", Table1[[#This Row],[Safety_Rating2]]) &amp; REPT("☆", 5-Table1[[#This Row],[Safety_Rating2]]), "Unknown"), "Unknown")</f>
        <v>★★★★★</v>
      </c>
      <c r="Q1582" s="1">
        <v>5</v>
      </c>
      <c r="R1582">
        <v>902</v>
      </c>
      <c r="S1582">
        <v>3</v>
      </c>
      <c r="T1582" s="7">
        <f t="shared" si="24"/>
        <v>50945717.68</v>
      </c>
      <c r="U1582" s="3">
        <f>Table1[[#This Row],[Range_km]]/Table1[[#This Row],[Battery_Capacity_kWh]]</f>
        <v>19.27038626609442</v>
      </c>
      <c r="V1582" s="4">
        <f>Table1[[#This Row],[Price_USD]]/Table1[[#This Row],[Range_km]]</f>
        <v>125.79251670378618</v>
      </c>
      <c r="W1582" s="1" t="str">
        <f>_xlfn.IFS(Table1[[#This Row],[Price_USD]]&gt;80000,"Luxury", Table1[[#This Row],[Price_USD]]&gt;40000,"Premium",Table1[[#This Row],[Price_USD]]&lt;40000,"Budget")</f>
        <v>Premium</v>
      </c>
    </row>
    <row r="1583" spans="3:23" x14ac:dyDescent="0.35">
      <c r="C1583">
        <v>1582</v>
      </c>
      <c r="D1583" t="s">
        <v>20</v>
      </c>
      <c r="E1583" t="s">
        <v>217</v>
      </c>
      <c r="F1583">
        <v>2024</v>
      </c>
      <c r="G1583" t="s">
        <v>259</v>
      </c>
      <c r="H1583">
        <v>55.4</v>
      </c>
      <c r="I1583">
        <v>399</v>
      </c>
      <c r="J1583" t="s">
        <v>267</v>
      </c>
      <c r="K1583">
        <v>9.3000000000000007</v>
      </c>
      <c r="L1583" s="5">
        <v>39756.46</v>
      </c>
      <c r="M1583" t="s">
        <v>299</v>
      </c>
      <c r="N1583" t="s">
        <v>363</v>
      </c>
      <c r="O1583" s="1">
        <v>2</v>
      </c>
      <c r="P1583" s="1" t="str">
        <f>IFERROR(IF(ISNUMBER(Table1[[#This Row],[Safety_Rating2]]), REPT("★", Table1[[#This Row],[Safety_Rating2]]) &amp; REPT("☆", 5-Table1[[#This Row],[Safety_Rating2]]), "Unknown"), "Unknown")</f>
        <v>★★★★☆</v>
      </c>
      <c r="Q1583" s="1">
        <v>4</v>
      </c>
      <c r="R1583">
        <v>15795</v>
      </c>
      <c r="S1583">
        <v>5</v>
      </c>
      <c r="T1583" s="7">
        <f t="shared" si="24"/>
        <v>627953285.69999993</v>
      </c>
      <c r="U1583" s="3">
        <f>Table1[[#This Row],[Range_km]]/Table1[[#This Row],[Battery_Capacity_kWh]]</f>
        <v>7.2021660649819497</v>
      </c>
      <c r="V1583" s="4">
        <f>Table1[[#This Row],[Price_USD]]/Table1[[#This Row],[Range_km]]</f>
        <v>99.640250626566413</v>
      </c>
      <c r="W1583" s="1" t="str">
        <f>_xlfn.IFS(Table1[[#This Row],[Price_USD]]&gt;80000,"Luxury", Table1[[#This Row],[Price_USD]]&gt;40000,"Premium",Table1[[#This Row],[Price_USD]]&lt;40000,"Budget")</f>
        <v>Budget</v>
      </c>
    </row>
    <row r="1584" spans="3:23" x14ac:dyDescent="0.35">
      <c r="C1584">
        <v>1583</v>
      </c>
      <c r="D1584" t="s">
        <v>29</v>
      </c>
      <c r="E1584" t="s">
        <v>82</v>
      </c>
      <c r="F1584">
        <v>2025</v>
      </c>
      <c r="G1584" t="s">
        <v>263</v>
      </c>
      <c r="H1584">
        <v>89.4</v>
      </c>
      <c r="I1584">
        <v>151</v>
      </c>
      <c r="J1584" t="s">
        <v>273</v>
      </c>
      <c r="K1584">
        <v>1</v>
      </c>
      <c r="L1584" s="5">
        <v>97602.21</v>
      </c>
      <c r="M1584" t="s">
        <v>332</v>
      </c>
      <c r="N1584" t="s">
        <v>364</v>
      </c>
      <c r="O1584" s="2" t="s">
        <v>376</v>
      </c>
      <c r="P1584" s="1" t="str">
        <f>IFERROR(IF(ISNUMBER(Table1[[#This Row],[Safety_Rating2]]), REPT("★", Table1[[#This Row],[Safety_Rating2]]) &amp; REPT("☆", 5-Table1[[#This Row],[Safety_Rating2]]), "Unknown"), "Unknown")</f>
        <v>Unknown</v>
      </c>
      <c r="Q1584" s="2" t="s">
        <v>376</v>
      </c>
      <c r="R1584">
        <v>14226</v>
      </c>
      <c r="S1584">
        <v>4</v>
      </c>
      <c r="T1584" s="7">
        <f t="shared" si="24"/>
        <v>1388489039.46</v>
      </c>
      <c r="U1584" s="3">
        <f>Table1[[#This Row],[Range_km]]/Table1[[#This Row],[Battery_Capacity_kWh]]</f>
        <v>1.6890380313199105</v>
      </c>
      <c r="V1584" s="4">
        <f>Table1[[#This Row],[Price_USD]]/Table1[[#This Row],[Range_km]]</f>
        <v>646.37225165562916</v>
      </c>
      <c r="W1584" s="1" t="str">
        <f>_xlfn.IFS(Table1[[#This Row],[Price_USD]]&gt;80000,"Luxury", Table1[[#This Row],[Price_USD]]&gt;40000,"Premium",Table1[[#This Row],[Price_USD]]&lt;40000,"Budget")</f>
        <v>Luxury</v>
      </c>
    </row>
    <row r="1585" spans="3:23" x14ac:dyDescent="0.35">
      <c r="C1585">
        <v>1584</v>
      </c>
      <c r="D1585" t="s">
        <v>46</v>
      </c>
      <c r="E1585" t="s">
        <v>194</v>
      </c>
      <c r="F1585">
        <v>2015</v>
      </c>
      <c r="G1585" t="s">
        <v>256</v>
      </c>
      <c r="H1585">
        <v>149.19999999999999</v>
      </c>
      <c r="I1585">
        <v>565</v>
      </c>
      <c r="J1585" t="s">
        <v>280</v>
      </c>
      <c r="K1585">
        <v>1.7</v>
      </c>
      <c r="L1585" s="5">
        <v>31250.63</v>
      </c>
      <c r="M1585" t="s">
        <v>315</v>
      </c>
      <c r="N1585" t="s">
        <v>366</v>
      </c>
      <c r="O1585" s="1">
        <v>4</v>
      </c>
      <c r="P1585" s="1" t="str">
        <f>IFERROR(IF(ISNUMBER(Table1[[#This Row],[Safety_Rating2]]), REPT("★", Table1[[#This Row],[Safety_Rating2]]) &amp; REPT("☆", 5-Table1[[#This Row],[Safety_Rating2]]), "Unknown"), "Unknown")</f>
        <v>Unknown</v>
      </c>
      <c r="Q1585" s="2" t="s">
        <v>376</v>
      </c>
      <c r="R1585">
        <v>816</v>
      </c>
      <c r="S1585">
        <v>3</v>
      </c>
      <c r="T1585" s="7">
        <f t="shared" si="24"/>
        <v>25500514.080000002</v>
      </c>
      <c r="U1585" s="3">
        <f>Table1[[#This Row],[Range_km]]/Table1[[#This Row],[Battery_Capacity_kWh]]</f>
        <v>3.7868632707774803</v>
      </c>
      <c r="V1585" s="4">
        <f>Table1[[#This Row],[Price_USD]]/Table1[[#This Row],[Range_km]]</f>
        <v>55.310849557522126</v>
      </c>
      <c r="W1585" s="1" t="str">
        <f>_xlfn.IFS(Table1[[#This Row],[Price_USD]]&gt;80000,"Luxury", Table1[[#This Row],[Price_USD]]&gt;40000,"Premium",Table1[[#This Row],[Price_USD]]&lt;40000,"Budget")</f>
        <v>Budget</v>
      </c>
    </row>
    <row r="1586" spans="3:23" x14ac:dyDescent="0.35">
      <c r="C1586">
        <v>1585</v>
      </c>
      <c r="D1586" t="s">
        <v>61</v>
      </c>
      <c r="E1586" t="s">
        <v>146</v>
      </c>
      <c r="F1586">
        <v>2015</v>
      </c>
      <c r="G1586" t="s">
        <v>260</v>
      </c>
      <c r="H1586">
        <v>88.9</v>
      </c>
      <c r="I1586">
        <v>525</v>
      </c>
      <c r="J1586" t="s">
        <v>274</v>
      </c>
      <c r="K1586">
        <v>10.3</v>
      </c>
      <c r="L1586" s="5">
        <v>141099.54999999999</v>
      </c>
      <c r="M1586" t="s">
        <v>329</v>
      </c>
      <c r="N1586" t="s">
        <v>351</v>
      </c>
      <c r="O1586" s="1">
        <v>5</v>
      </c>
      <c r="P1586" s="1" t="str">
        <f>IFERROR(IF(ISNUMBER(Table1[[#This Row],[Safety_Rating2]]), REPT("★", Table1[[#This Row],[Safety_Rating2]]) &amp; REPT("☆", 5-Table1[[#This Row],[Safety_Rating2]]), "Unknown"), "Unknown")</f>
        <v>★★★★★</v>
      </c>
      <c r="Q1586" s="1">
        <v>5</v>
      </c>
      <c r="R1586">
        <v>1296</v>
      </c>
      <c r="S1586">
        <v>3</v>
      </c>
      <c r="T1586" s="7">
        <f t="shared" si="24"/>
        <v>182865016.79999998</v>
      </c>
      <c r="U1586" s="3">
        <f>Table1[[#This Row],[Range_km]]/Table1[[#This Row],[Battery_Capacity_kWh]]</f>
        <v>5.9055118110236213</v>
      </c>
      <c r="V1586" s="4">
        <f>Table1[[#This Row],[Price_USD]]/Table1[[#This Row],[Range_km]]</f>
        <v>268.76104761904759</v>
      </c>
      <c r="W1586" s="1" t="str">
        <f>_xlfn.IFS(Table1[[#This Row],[Price_USD]]&gt;80000,"Luxury", Table1[[#This Row],[Price_USD]]&gt;40000,"Premium",Table1[[#This Row],[Price_USD]]&lt;40000,"Budget")</f>
        <v>Luxury</v>
      </c>
    </row>
    <row r="1587" spans="3:23" x14ac:dyDescent="0.35">
      <c r="C1587">
        <v>1586</v>
      </c>
      <c r="D1587" t="s">
        <v>49</v>
      </c>
      <c r="E1587" t="s">
        <v>228</v>
      </c>
      <c r="F1587">
        <v>2016</v>
      </c>
      <c r="G1587" t="s">
        <v>251</v>
      </c>
      <c r="H1587">
        <v>120.1</v>
      </c>
      <c r="I1587">
        <v>232</v>
      </c>
      <c r="J1587" t="s">
        <v>270</v>
      </c>
      <c r="K1587">
        <v>4</v>
      </c>
      <c r="L1587" s="5">
        <v>61335.98</v>
      </c>
      <c r="M1587" t="s">
        <v>327</v>
      </c>
      <c r="N1587" t="s">
        <v>344</v>
      </c>
      <c r="O1587" s="1">
        <v>1</v>
      </c>
      <c r="P1587" s="1" t="str">
        <f>IFERROR(IF(ISNUMBER(Table1[[#This Row],[Safety_Rating2]]), REPT("★", Table1[[#This Row],[Safety_Rating2]]) &amp; REPT("☆", 5-Table1[[#This Row],[Safety_Rating2]]), "Unknown"), "Unknown")</f>
        <v>Unknown</v>
      </c>
      <c r="Q1587" s="2" t="s">
        <v>376</v>
      </c>
      <c r="R1587">
        <v>15664</v>
      </c>
      <c r="S1587">
        <v>5</v>
      </c>
      <c r="T1587" s="7">
        <f t="shared" si="24"/>
        <v>960766790.72000003</v>
      </c>
      <c r="U1587" s="3">
        <f>Table1[[#This Row],[Range_km]]/Table1[[#This Row],[Battery_Capacity_kWh]]</f>
        <v>1.9317235636969192</v>
      </c>
      <c r="V1587" s="4">
        <f>Table1[[#This Row],[Price_USD]]/Table1[[#This Row],[Range_km]]</f>
        <v>264.37922413793103</v>
      </c>
      <c r="W1587" s="1" t="str">
        <f>_xlfn.IFS(Table1[[#This Row],[Price_USD]]&gt;80000,"Luxury", Table1[[#This Row],[Price_USD]]&gt;40000,"Premium",Table1[[#This Row],[Price_USD]]&lt;40000,"Budget")</f>
        <v>Premium</v>
      </c>
    </row>
    <row r="1588" spans="3:23" x14ac:dyDescent="0.35">
      <c r="C1588">
        <v>1587</v>
      </c>
      <c r="D1588" t="s">
        <v>27</v>
      </c>
      <c r="E1588" t="s">
        <v>89</v>
      </c>
      <c r="F1588">
        <v>2022</v>
      </c>
      <c r="G1588" t="s">
        <v>251</v>
      </c>
      <c r="H1588">
        <v>142.1</v>
      </c>
      <c r="I1588">
        <v>402</v>
      </c>
      <c r="J1588" t="s">
        <v>272</v>
      </c>
      <c r="K1588">
        <v>2.9</v>
      </c>
      <c r="L1588" s="5">
        <v>95225.42</v>
      </c>
      <c r="M1588" t="s">
        <v>334</v>
      </c>
      <c r="N1588" t="s">
        <v>336</v>
      </c>
      <c r="O1588" s="1">
        <v>3</v>
      </c>
      <c r="P1588" s="1" t="str">
        <f>IFERROR(IF(ISNUMBER(Table1[[#This Row],[Safety_Rating2]]), REPT("★", Table1[[#This Row],[Safety_Rating2]]) &amp; REPT("☆", 5-Table1[[#This Row],[Safety_Rating2]]), "Unknown"), "Unknown")</f>
        <v>★★★☆☆</v>
      </c>
      <c r="Q1588" s="1">
        <v>3</v>
      </c>
      <c r="R1588">
        <v>16236</v>
      </c>
      <c r="S1588">
        <v>3</v>
      </c>
      <c r="T1588" s="7">
        <f t="shared" si="24"/>
        <v>1546079919.1199999</v>
      </c>
      <c r="U1588" s="3">
        <f>Table1[[#This Row],[Range_km]]/Table1[[#This Row],[Battery_Capacity_kWh]]</f>
        <v>2.82899366643209</v>
      </c>
      <c r="V1588" s="4">
        <f>Table1[[#This Row],[Price_USD]]/Table1[[#This Row],[Range_km]]</f>
        <v>236.87915422885573</v>
      </c>
      <c r="W1588" s="1" t="str">
        <f>_xlfn.IFS(Table1[[#This Row],[Price_USD]]&gt;80000,"Luxury", Table1[[#This Row],[Price_USD]]&gt;40000,"Premium",Table1[[#This Row],[Price_USD]]&lt;40000,"Budget")</f>
        <v>Luxury</v>
      </c>
    </row>
    <row r="1589" spans="3:23" x14ac:dyDescent="0.35">
      <c r="C1589">
        <v>1588</v>
      </c>
      <c r="D1589" t="s">
        <v>53</v>
      </c>
      <c r="E1589" t="s">
        <v>216</v>
      </c>
      <c r="F1589">
        <v>2016</v>
      </c>
      <c r="G1589" t="s">
        <v>259</v>
      </c>
      <c r="H1589">
        <v>108.6</v>
      </c>
      <c r="I1589">
        <v>574</v>
      </c>
      <c r="J1589" t="s">
        <v>275</v>
      </c>
      <c r="K1589">
        <v>12</v>
      </c>
      <c r="L1589" s="5">
        <v>66414.61</v>
      </c>
      <c r="M1589" t="s">
        <v>284</v>
      </c>
      <c r="N1589" t="s">
        <v>354</v>
      </c>
      <c r="O1589" s="1">
        <v>4</v>
      </c>
      <c r="P1589" s="1" t="str">
        <f>IFERROR(IF(ISNUMBER(Table1[[#This Row],[Safety_Rating2]]), REPT("★", Table1[[#This Row],[Safety_Rating2]]) &amp; REPT("☆", 5-Table1[[#This Row],[Safety_Rating2]]), "Unknown"), "Unknown")</f>
        <v>★★★★☆</v>
      </c>
      <c r="Q1589" s="1">
        <v>4</v>
      </c>
      <c r="R1589">
        <v>3015</v>
      </c>
      <c r="S1589">
        <v>3</v>
      </c>
      <c r="T1589" s="7">
        <f t="shared" si="24"/>
        <v>200240049.15000001</v>
      </c>
      <c r="U1589" s="3">
        <f>Table1[[#This Row],[Range_km]]/Table1[[#This Row],[Battery_Capacity_kWh]]</f>
        <v>5.2854511970534075</v>
      </c>
      <c r="V1589" s="4">
        <f>Table1[[#This Row],[Price_USD]]/Table1[[#This Row],[Range_km]]</f>
        <v>115.70489547038328</v>
      </c>
      <c r="W1589" s="1" t="str">
        <f>_xlfn.IFS(Table1[[#This Row],[Price_USD]]&gt;80000,"Luxury", Table1[[#This Row],[Price_USD]]&gt;40000,"Premium",Table1[[#This Row],[Price_USD]]&lt;40000,"Budget")</f>
        <v>Premium</v>
      </c>
    </row>
    <row r="1590" spans="3:23" x14ac:dyDescent="0.35">
      <c r="C1590">
        <v>1589</v>
      </c>
      <c r="D1590" t="s">
        <v>25</v>
      </c>
      <c r="E1590" t="s">
        <v>145</v>
      </c>
      <c r="F1590">
        <v>2023</v>
      </c>
      <c r="G1590" t="s">
        <v>262</v>
      </c>
      <c r="H1590">
        <v>130.6</v>
      </c>
      <c r="I1590">
        <v>253</v>
      </c>
      <c r="J1590" t="s">
        <v>270</v>
      </c>
      <c r="K1590">
        <v>2.1</v>
      </c>
      <c r="L1590" s="5">
        <v>88149.47</v>
      </c>
      <c r="M1590" t="s">
        <v>285</v>
      </c>
      <c r="N1590" t="s">
        <v>348</v>
      </c>
      <c r="O1590" s="1">
        <v>4</v>
      </c>
      <c r="P1590" s="1" t="str">
        <f>IFERROR(IF(ISNUMBER(Table1[[#This Row],[Safety_Rating2]]), REPT("★", Table1[[#This Row],[Safety_Rating2]]) &amp; REPT("☆", 5-Table1[[#This Row],[Safety_Rating2]]), "Unknown"), "Unknown")</f>
        <v>★★★★★</v>
      </c>
      <c r="Q1590" s="1">
        <v>5</v>
      </c>
      <c r="R1590">
        <v>12075</v>
      </c>
      <c r="S1590">
        <v>4</v>
      </c>
      <c r="T1590" s="7">
        <f t="shared" si="24"/>
        <v>1064404850.25</v>
      </c>
      <c r="U1590" s="3">
        <f>Table1[[#This Row],[Range_km]]/Table1[[#This Row],[Battery_Capacity_kWh]]</f>
        <v>1.9372128637059725</v>
      </c>
      <c r="V1590" s="4">
        <f>Table1[[#This Row],[Price_USD]]/Table1[[#This Row],[Range_km]]</f>
        <v>348.41687747035576</v>
      </c>
      <c r="W1590" s="1" t="str">
        <f>_xlfn.IFS(Table1[[#This Row],[Price_USD]]&gt;80000,"Luxury", Table1[[#This Row],[Price_USD]]&gt;40000,"Premium",Table1[[#This Row],[Price_USD]]&lt;40000,"Budget")</f>
        <v>Luxury</v>
      </c>
    </row>
    <row r="1591" spans="3:23" x14ac:dyDescent="0.35">
      <c r="C1591">
        <v>1590</v>
      </c>
      <c r="D1591" t="s">
        <v>18</v>
      </c>
      <c r="E1591" t="s">
        <v>200</v>
      </c>
      <c r="F1591">
        <v>2021</v>
      </c>
      <c r="G1591" t="s">
        <v>252</v>
      </c>
      <c r="H1591">
        <v>98.7</v>
      </c>
      <c r="I1591">
        <v>222</v>
      </c>
      <c r="J1591" t="s">
        <v>280</v>
      </c>
      <c r="K1591">
        <v>0.9</v>
      </c>
      <c r="L1591" s="5">
        <v>106458.26</v>
      </c>
      <c r="M1591" t="s">
        <v>303</v>
      </c>
      <c r="N1591" t="s">
        <v>355</v>
      </c>
      <c r="O1591" s="1">
        <v>5</v>
      </c>
      <c r="P1591" s="1" t="str">
        <f>IFERROR(IF(ISNUMBER(Table1[[#This Row],[Safety_Rating2]]), REPT("★", Table1[[#This Row],[Safety_Rating2]]) &amp; REPT("☆", 5-Table1[[#This Row],[Safety_Rating2]]), "Unknown"), "Unknown")</f>
        <v>★★★★★</v>
      </c>
      <c r="Q1591" s="1">
        <v>5</v>
      </c>
      <c r="R1591">
        <v>9380</v>
      </c>
      <c r="S1591">
        <v>3</v>
      </c>
      <c r="T1591" s="7">
        <f t="shared" si="24"/>
        <v>998578478.79999995</v>
      </c>
      <c r="U1591" s="3">
        <f>Table1[[#This Row],[Range_km]]/Table1[[#This Row],[Battery_Capacity_kWh]]</f>
        <v>2.2492401215805469</v>
      </c>
      <c r="V1591" s="4">
        <f>Table1[[#This Row],[Price_USD]]/Table1[[#This Row],[Range_km]]</f>
        <v>479.54171171171168</v>
      </c>
      <c r="W1591" s="1" t="str">
        <f>_xlfn.IFS(Table1[[#This Row],[Price_USD]]&gt;80000,"Luxury", Table1[[#This Row],[Price_USD]]&gt;40000,"Premium",Table1[[#This Row],[Price_USD]]&lt;40000,"Budget")</f>
        <v>Luxury</v>
      </c>
    </row>
    <row r="1592" spans="3:23" x14ac:dyDescent="0.35">
      <c r="C1592">
        <v>1591</v>
      </c>
      <c r="D1592" t="s">
        <v>32</v>
      </c>
      <c r="E1592" t="s">
        <v>121</v>
      </c>
      <c r="F1592">
        <v>2016</v>
      </c>
      <c r="G1592" t="s">
        <v>261</v>
      </c>
      <c r="H1592">
        <v>56.9</v>
      </c>
      <c r="I1592">
        <v>124</v>
      </c>
      <c r="J1592" t="s">
        <v>280</v>
      </c>
      <c r="K1592">
        <v>8.6999999999999993</v>
      </c>
      <c r="L1592" s="5">
        <v>39888.14</v>
      </c>
      <c r="M1592" t="s">
        <v>323</v>
      </c>
      <c r="N1592" t="s">
        <v>357</v>
      </c>
      <c r="O1592" s="1">
        <v>3</v>
      </c>
      <c r="P1592" s="1" t="str">
        <f>IFERROR(IF(ISNUMBER(Table1[[#This Row],[Safety_Rating2]]), REPT("★", Table1[[#This Row],[Safety_Rating2]]) &amp; REPT("☆", 5-Table1[[#This Row],[Safety_Rating2]]), "Unknown"), "Unknown")</f>
        <v>★★★★★</v>
      </c>
      <c r="Q1592" s="1">
        <v>5</v>
      </c>
      <c r="R1592">
        <v>6079</v>
      </c>
      <c r="S1592">
        <v>4</v>
      </c>
      <c r="T1592" s="7">
        <f t="shared" si="24"/>
        <v>242480003.06</v>
      </c>
      <c r="U1592" s="3">
        <f>Table1[[#This Row],[Range_km]]/Table1[[#This Row],[Battery_Capacity_kWh]]</f>
        <v>2.1792618629173992</v>
      </c>
      <c r="V1592" s="4">
        <f>Table1[[#This Row],[Price_USD]]/Table1[[#This Row],[Range_km]]</f>
        <v>321.67854838709678</v>
      </c>
      <c r="W1592" s="1" t="str">
        <f>_xlfn.IFS(Table1[[#This Row],[Price_USD]]&gt;80000,"Luxury", Table1[[#This Row],[Price_USD]]&gt;40000,"Premium",Table1[[#This Row],[Price_USD]]&lt;40000,"Budget")</f>
        <v>Budget</v>
      </c>
    </row>
    <row r="1593" spans="3:23" x14ac:dyDescent="0.35">
      <c r="C1593">
        <v>1592</v>
      </c>
      <c r="D1593" t="s">
        <v>19</v>
      </c>
      <c r="E1593" t="s">
        <v>224</v>
      </c>
      <c r="F1593">
        <v>2023</v>
      </c>
      <c r="G1593" t="s">
        <v>263</v>
      </c>
      <c r="H1593">
        <v>125.8</v>
      </c>
      <c r="I1593">
        <v>272</v>
      </c>
      <c r="J1593" t="s">
        <v>276</v>
      </c>
      <c r="K1593">
        <v>12</v>
      </c>
      <c r="L1593" s="5">
        <v>51060.04</v>
      </c>
      <c r="M1593" t="s">
        <v>286</v>
      </c>
      <c r="N1593" t="s">
        <v>373</v>
      </c>
      <c r="O1593" s="1">
        <v>0</v>
      </c>
      <c r="P1593" s="1" t="str">
        <f>IFERROR(IF(ISNUMBER(Table1[[#This Row],[Safety_Rating2]]), REPT("★", Table1[[#This Row],[Safety_Rating2]]) &amp; REPT("☆", 5-Table1[[#This Row],[Safety_Rating2]]), "Unknown"), "Unknown")</f>
        <v>★★★★☆</v>
      </c>
      <c r="Q1593" s="1">
        <v>4</v>
      </c>
      <c r="R1593">
        <v>15943</v>
      </c>
      <c r="S1593">
        <v>5</v>
      </c>
      <c r="T1593" s="7">
        <f t="shared" si="24"/>
        <v>814050217.72000003</v>
      </c>
      <c r="U1593" s="3">
        <f>Table1[[#This Row],[Range_km]]/Table1[[#This Row],[Battery_Capacity_kWh]]</f>
        <v>2.1621621621621623</v>
      </c>
      <c r="V1593" s="4">
        <f>Table1[[#This Row],[Price_USD]]/Table1[[#This Row],[Range_km]]</f>
        <v>187.72073529411765</v>
      </c>
      <c r="W1593" s="1" t="str">
        <f>_xlfn.IFS(Table1[[#This Row],[Price_USD]]&gt;80000,"Luxury", Table1[[#This Row],[Price_USD]]&gt;40000,"Premium",Table1[[#This Row],[Price_USD]]&lt;40000,"Budget")</f>
        <v>Premium</v>
      </c>
    </row>
    <row r="1594" spans="3:23" x14ac:dyDescent="0.35">
      <c r="C1594">
        <v>1593</v>
      </c>
      <c r="D1594" t="s">
        <v>29</v>
      </c>
      <c r="E1594" t="s">
        <v>82</v>
      </c>
      <c r="F1594">
        <v>2022</v>
      </c>
      <c r="G1594" t="s">
        <v>259</v>
      </c>
      <c r="H1594">
        <v>90.6</v>
      </c>
      <c r="I1594">
        <v>460</v>
      </c>
      <c r="J1594" t="s">
        <v>278</v>
      </c>
      <c r="K1594">
        <v>6.5</v>
      </c>
      <c r="L1594" s="5">
        <v>139788.17000000001</v>
      </c>
      <c r="M1594" t="s">
        <v>296</v>
      </c>
      <c r="N1594" t="s">
        <v>369</v>
      </c>
      <c r="O1594" s="1">
        <v>2</v>
      </c>
      <c r="P1594" s="1" t="str">
        <f>IFERROR(IF(ISNUMBER(Table1[[#This Row],[Safety_Rating2]]), REPT("★", Table1[[#This Row],[Safety_Rating2]]) &amp; REPT("☆", 5-Table1[[#This Row],[Safety_Rating2]]), "Unknown"), "Unknown")</f>
        <v>★★★★★</v>
      </c>
      <c r="Q1594" s="1">
        <v>5</v>
      </c>
      <c r="R1594">
        <v>7238</v>
      </c>
      <c r="S1594">
        <v>3</v>
      </c>
      <c r="T1594" s="7">
        <f t="shared" si="24"/>
        <v>1011786774.46</v>
      </c>
      <c r="U1594" s="3">
        <f>Table1[[#This Row],[Range_km]]/Table1[[#This Row],[Battery_Capacity_kWh]]</f>
        <v>5.0772626931567331</v>
      </c>
      <c r="V1594" s="4">
        <f>Table1[[#This Row],[Price_USD]]/Table1[[#This Row],[Range_km]]</f>
        <v>303.88732608695653</v>
      </c>
      <c r="W1594" s="1" t="str">
        <f>_xlfn.IFS(Table1[[#This Row],[Price_USD]]&gt;80000,"Luxury", Table1[[#This Row],[Price_USD]]&gt;40000,"Premium",Table1[[#This Row],[Price_USD]]&lt;40000,"Budget")</f>
        <v>Luxury</v>
      </c>
    </row>
    <row r="1595" spans="3:23" x14ac:dyDescent="0.35">
      <c r="C1595">
        <v>1594</v>
      </c>
      <c r="D1595" t="s">
        <v>43</v>
      </c>
      <c r="E1595" t="s">
        <v>103</v>
      </c>
      <c r="F1595">
        <v>2016</v>
      </c>
      <c r="G1595" t="s">
        <v>259</v>
      </c>
      <c r="H1595">
        <v>148.80000000000001</v>
      </c>
      <c r="I1595">
        <v>458</v>
      </c>
      <c r="J1595" t="s">
        <v>270</v>
      </c>
      <c r="K1595">
        <v>5.5</v>
      </c>
      <c r="L1595" s="5">
        <v>71744.17</v>
      </c>
      <c r="M1595" t="s">
        <v>302</v>
      </c>
      <c r="N1595" t="s">
        <v>365</v>
      </c>
      <c r="O1595" s="1">
        <v>2</v>
      </c>
      <c r="P1595" s="1" t="str">
        <f>IFERROR(IF(ISNUMBER(Table1[[#This Row],[Safety_Rating2]]), REPT("★", Table1[[#This Row],[Safety_Rating2]]) &amp; REPT("☆", 5-Table1[[#This Row],[Safety_Rating2]]), "Unknown"), "Unknown")</f>
        <v>★★★☆☆</v>
      </c>
      <c r="Q1595" s="1">
        <v>3</v>
      </c>
      <c r="R1595">
        <v>6036</v>
      </c>
      <c r="S1595">
        <v>4</v>
      </c>
      <c r="T1595" s="7">
        <f t="shared" si="24"/>
        <v>433047810.12</v>
      </c>
      <c r="U1595" s="3">
        <f>Table1[[#This Row],[Range_km]]/Table1[[#This Row],[Battery_Capacity_kWh]]</f>
        <v>3.0779569892473115</v>
      </c>
      <c r="V1595" s="4">
        <f>Table1[[#This Row],[Price_USD]]/Table1[[#This Row],[Range_km]]</f>
        <v>156.64665938864627</v>
      </c>
      <c r="W1595" s="1" t="str">
        <f>_xlfn.IFS(Table1[[#This Row],[Price_USD]]&gt;80000,"Luxury", Table1[[#This Row],[Price_USD]]&gt;40000,"Premium",Table1[[#This Row],[Price_USD]]&lt;40000,"Budget")</f>
        <v>Premium</v>
      </c>
    </row>
    <row r="1596" spans="3:23" x14ac:dyDescent="0.35">
      <c r="C1596">
        <v>1595</v>
      </c>
      <c r="D1596" t="s">
        <v>16</v>
      </c>
      <c r="E1596" t="s">
        <v>69</v>
      </c>
      <c r="F1596">
        <v>2022</v>
      </c>
      <c r="G1596" t="s">
        <v>260</v>
      </c>
      <c r="H1596">
        <v>70.7</v>
      </c>
      <c r="I1596">
        <v>168</v>
      </c>
      <c r="J1596" t="s">
        <v>279</v>
      </c>
      <c r="K1596">
        <v>5.2</v>
      </c>
      <c r="L1596" s="5">
        <v>33106.839999999997</v>
      </c>
      <c r="M1596" t="s">
        <v>283</v>
      </c>
      <c r="N1596" t="s">
        <v>354</v>
      </c>
      <c r="O1596" s="1">
        <v>5</v>
      </c>
      <c r="P1596" s="1" t="str">
        <f>IFERROR(IF(ISNUMBER(Table1[[#This Row],[Safety_Rating2]]), REPT("★", Table1[[#This Row],[Safety_Rating2]]) &amp; REPT("☆", 5-Table1[[#This Row],[Safety_Rating2]]), "Unknown"), "Unknown")</f>
        <v>★★★★★</v>
      </c>
      <c r="Q1596" s="1">
        <v>5</v>
      </c>
      <c r="R1596">
        <v>8993</v>
      </c>
      <c r="S1596">
        <v>3</v>
      </c>
      <c r="T1596" s="7">
        <f t="shared" si="24"/>
        <v>297729812.11999995</v>
      </c>
      <c r="U1596" s="3">
        <f>Table1[[#This Row],[Range_km]]/Table1[[#This Row],[Battery_Capacity_kWh]]</f>
        <v>2.3762376237623761</v>
      </c>
      <c r="V1596" s="4">
        <f>Table1[[#This Row],[Price_USD]]/Table1[[#This Row],[Range_km]]</f>
        <v>197.06452380952379</v>
      </c>
      <c r="W1596" s="1" t="str">
        <f>_xlfn.IFS(Table1[[#This Row],[Price_USD]]&gt;80000,"Luxury", Table1[[#This Row],[Price_USD]]&gt;40000,"Premium",Table1[[#This Row],[Price_USD]]&lt;40000,"Budget")</f>
        <v>Budget</v>
      </c>
    </row>
    <row r="1597" spans="3:23" x14ac:dyDescent="0.35">
      <c r="C1597">
        <v>1596</v>
      </c>
      <c r="D1597" t="s">
        <v>40</v>
      </c>
      <c r="E1597" t="s">
        <v>181</v>
      </c>
      <c r="F1597">
        <v>2021</v>
      </c>
      <c r="G1597" t="s">
        <v>254</v>
      </c>
      <c r="H1597">
        <v>104.3</v>
      </c>
      <c r="I1597">
        <v>592</v>
      </c>
      <c r="J1597" t="s">
        <v>274</v>
      </c>
      <c r="K1597">
        <v>10.4</v>
      </c>
      <c r="L1597" s="5">
        <v>61281.24</v>
      </c>
      <c r="M1597" t="s">
        <v>295</v>
      </c>
      <c r="N1597" t="s">
        <v>371</v>
      </c>
      <c r="O1597" s="1">
        <v>0</v>
      </c>
      <c r="P1597" s="1" t="str">
        <f>IFERROR(IF(ISNUMBER(Table1[[#This Row],[Safety_Rating2]]), REPT("★", Table1[[#This Row],[Safety_Rating2]]) &amp; REPT("☆", 5-Table1[[#This Row],[Safety_Rating2]]), "Unknown"), "Unknown")</f>
        <v>Unknown</v>
      </c>
      <c r="Q1597" s="2" t="s">
        <v>376</v>
      </c>
      <c r="R1597">
        <v>13495</v>
      </c>
      <c r="S1597">
        <v>4</v>
      </c>
      <c r="T1597" s="7">
        <f t="shared" si="24"/>
        <v>826990333.79999995</v>
      </c>
      <c r="U1597" s="3">
        <f>Table1[[#This Row],[Range_km]]/Table1[[#This Row],[Battery_Capacity_kWh]]</f>
        <v>5.6759348034515824</v>
      </c>
      <c r="V1597" s="4">
        <f>Table1[[#This Row],[Price_USD]]/Table1[[#This Row],[Range_km]]</f>
        <v>103.51560810810811</v>
      </c>
      <c r="W1597" s="1" t="str">
        <f>_xlfn.IFS(Table1[[#This Row],[Price_USD]]&gt;80000,"Luxury", Table1[[#This Row],[Price_USD]]&gt;40000,"Premium",Table1[[#This Row],[Price_USD]]&lt;40000,"Budget")</f>
        <v>Premium</v>
      </c>
    </row>
    <row r="1598" spans="3:23" x14ac:dyDescent="0.35">
      <c r="C1598">
        <v>1597</v>
      </c>
      <c r="D1598" t="s">
        <v>31</v>
      </c>
      <c r="E1598" t="s">
        <v>84</v>
      </c>
      <c r="F1598">
        <v>2025</v>
      </c>
      <c r="G1598" t="s">
        <v>263</v>
      </c>
      <c r="H1598">
        <v>148.5</v>
      </c>
      <c r="I1598">
        <v>511</v>
      </c>
      <c r="J1598" t="s">
        <v>272</v>
      </c>
      <c r="K1598">
        <v>6.1</v>
      </c>
      <c r="L1598" s="5">
        <v>94355.839999999997</v>
      </c>
      <c r="M1598" t="s">
        <v>282</v>
      </c>
      <c r="N1598" t="s">
        <v>372</v>
      </c>
      <c r="O1598" s="1">
        <v>1</v>
      </c>
      <c r="P1598" s="1" t="str">
        <f>IFERROR(IF(ISNUMBER(Table1[[#This Row],[Safety_Rating2]]), REPT("★", Table1[[#This Row],[Safety_Rating2]]) &amp; REPT("☆", 5-Table1[[#This Row],[Safety_Rating2]]), "Unknown"), "Unknown")</f>
        <v>★★★★☆</v>
      </c>
      <c r="Q1598" s="1">
        <v>4</v>
      </c>
      <c r="R1598">
        <v>5286</v>
      </c>
      <c r="S1598">
        <v>3</v>
      </c>
      <c r="T1598" s="7">
        <f t="shared" si="24"/>
        <v>498764970.24000001</v>
      </c>
      <c r="U1598" s="3">
        <f>Table1[[#This Row],[Range_km]]/Table1[[#This Row],[Battery_Capacity_kWh]]</f>
        <v>3.4410774410774412</v>
      </c>
      <c r="V1598" s="4">
        <f>Table1[[#This Row],[Price_USD]]/Table1[[#This Row],[Range_km]]</f>
        <v>184.64939334637964</v>
      </c>
      <c r="W1598" s="1" t="str">
        <f>_xlfn.IFS(Table1[[#This Row],[Price_USD]]&gt;80000,"Luxury", Table1[[#This Row],[Price_USD]]&gt;40000,"Premium",Table1[[#This Row],[Price_USD]]&lt;40000,"Budget")</f>
        <v>Luxury</v>
      </c>
    </row>
    <row r="1599" spans="3:23" x14ac:dyDescent="0.35">
      <c r="C1599">
        <v>1598</v>
      </c>
      <c r="D1599" t="s">
        <v>40</v>
      </c>
      <c r="E1599" t="s">
        <v>167</v>
      </c>
      <c r="F1599">
        <v>2023</v>
      </c>
      <c r="G1599" t="s">
        <v>260</v>
      </c>
      <c r="H1599">
        <v>43.5</v>
      </c>
      <c r="I1599">
        <v>384</v>
      </c>
      <c r="J1599" t="s">
        <v>265</v>
      </c>
      <c r="K1599">
        <v>3.8</v>
      </c>
      <c r="L1599" s="5">
        <v>94326</v>
      </c>
      <c r="M1599" t="s">
        <v>308</v>
      </c>
      <c r="N1599" t="s">
        <v>347</v>
      </c>
      <c r="O1599" s="1">
        <v>4</v>
      </c>
      <c r="P1599" s="1" t="str">
        <f>IFERROR(IF(ISNUMBER(Table1[[#This Row],[Safety_Rating2]]), REPT("★", Table1[[#This Row],[Safety_Rating2]]) &amp; REPT("☆", 5-Table1[[#This Row],[Safety_Rating2]]), "Unknown"), "Unknown")</f>
        <v>★★★★★</v>
      </c>
      <c r="Q1599" s="1">
        <v>5</v>
      </c>
      <c r="R1599">
        <v>19513</v>
      </c>
      <c r="S1599">
        <v>4</v>
      </c>
      <c r="T1599" s="7">
        <f t="shared" si="24"/>
        <v>1840583238</v>
      </c>
      <c r="U1599" s="3">
        <f>Table1[[#This Row],[Range_km]]/Table1[[#This Row],[Battery_Capacity_kWh]]</f>
        <v>8.8275862068965516</v>
      </c>
      <c r="V1599" s="4">
        <f>Table1[[#This Row],[Price_USD]]/Table1[[#This Row],[Range_km]]</f>
        <v>245.640625</v>
      </c>
      <c r="W1599" s="1" t="str">
        <f>_xlfn.IFS(Table1[[#This Row],[Price_USD]]&gt;80000,"Luxury", Table1[[#This Row],[Price_USD]]&gt;40000,"Premium",Table1[[#This Row],[Price_USD]]&lt;40000,"Budget")</f>
        <v>Luxury</v>
      </c>
    </row>
    <row r="1600" spans="3:23" x14ac:dyDescent="0.35">
      <c r="C1600">
        <v>1599</v>
      </c>
      <c r="D1600" t="s">
        <v>35</v>
      </c>
      <c r="E1600" t="s">
        <v>90</v>
      </c>
      <c r="F1600">
        <v>2019</v>
      </c>
      <c r="G1600" t="s">
        <v>256</v>
      </c>
      <c r="H1600">
        <v>25.1</v>
      </c>
      <c r="I1600">
        <v>484</v>
      </c>
      <c r="J1600" t="s">
        <v>278</v>
      </c>
      <c r="K1600">
        <v>5.7</v>
      </c>
      <c r="L1600" s="5">
        <v>126304.05</v>
      </c>
      <c r="M1600" t="s">
        <v>299</v>
      </c>
      <c r="N1600" t="s">
        <v>338</v>
      </c>
      <c r="O1600" s="1">
        <v>0</v>
      </c>
      <c r="P1600" s="1" t="str">
        <f>IFERROR(IF(ISNUMBER(Table1[[#This Row],[Safety_Rating2]]), REPT("★", Table1[[#This Row],[Safety_Rating2]]) &amp; REPT("☆", 5-Table1[[#This Row],[Safety_Rating2]]), "Unknown"), "Unknown")</f>
        <v>★★★★☆</v>
      </c>
      <c r="Q1600" s="1">
        <v>4</v>
      </c>
      <c r="R1600">
        <v>973</v>
      </c>
      <c r="S1600">
        <v>4</v>
      </c>
      <c r="T1600" s="7">
        <f t="shared" si="24"/>
        <v>122893840.65000001</v>
      </c>
      <c r="U1600" s="3">
        <f>Table1[[#This Row],[Range_km]]/Table1[[#This Row],[Battery_Capacity_kWh]]</f>
        <v>19.282868525896415</v>
      </c>
      <c r="V1600" s="4">
        <f>Table1[[#This Row],[Price_USD]]/Table1[[#This Row],[Range_km]]</f>
        <v>260.95878099173552</v>
      </c>
      <c r="W1600" s="1" t="str">
        <f>_xlfn.IFS(Table1[[#This Row],[Price_USD]]&gt;80000,"Luxury", Table1[[#This Row],[Price_USD]]&gt;40000,"Premium",Table1[[#This Row],[Price_USD]]&lt;40000,"Budget")</f>
        <v>Luxury</v>
      </c>
    </row>
    <row r="1601" spans="3:23" x14ac:dyDescent="0.35">
      <c r="C1601">
        <v>1600</v>
      </c>
      <c r="D1601" t="s">
        <v>36</v>
      </c>
      <c r="E1601" t="s">
        <v>91</v>
      </c>
      <c r="F1601">
        <v>2022</v>
      </c>
      <c r="G1601" t="s">
        <v>255</v>
      </c>
      <c r="H1601">
        <v>38.9</v>
      </c>
      <c r="I1601">
        <v>492</v>
      </c>
      <c r="J1601" t="s">
        <v>265</v>
      </c>
      <c r="K1601">
        <v>11.1</v>
      </c>
      <c r="L1601" s="5">
        <v>30918.69</v>
      </c>
      <c r="M1601" t="s">
        <v>317</v>
      </c>
      <c r="N1601" t="s">
        <v>375</v>
      </c>
      <c r="O1601" s="2" t="s">
        <v>376</v>
      </c>
      <c r="P1601" s="1" t="str">
        <f>IFERROR(IF(ISNUMBER(Table1[[#This Row],[Safety_Rating2]]), REPT("★", Table1[[#This Row],[Safety_Rating2]]) &amp; REPT("☆", 5-Table1[[#This Row],[Safety_Rating2]]), "Unknown"), "Unknown")</f>
        <v>★★★★☆</v>
      </c>
      <c r="Q1601" s="1">
        <v>4</v>
      </c>
      <c r="R1601">
        <v>18236</v>
      </c>
      <c r="S1601">
        <v>3</v>
      </c>
      <c r="T1601" s="7">
        <f t="shared" si="24"/>
        <v>563833230.84000003</v>
      </c>
      <c r="U1601" s="3">
        <f>Table1[[#This Row],[Range_km]]/Table1[[#This Row],[Battery_Capacity_kWh]]</f>
        <v>12.647814910025707</v>
      </c>
      <c r="V1601" s="4">
        <f>Table1[[#This Row],[Price_USD]]/Table1[[#This Row],[Range_km]]</f>
        <v>62.842865853658537</v>
      </c>
      <c r="W1601" s="1" t="str">
        <f>_xlfn.IFS(Table1[[#This Row],[Price_USD]]&gt;80000,"Luxury", Table1[[#This Row],[Price_USD]]&gt;40000,"Premium",Table1[[#This Row],[Price_USD]]&lt;40000,"Budget")</f>
        <v>Budget</v>
      </c>
    </row>
    <row r="1602" spans="3:23" x14ac:dyDescent="0.35">
      <c r="C1602">
        <v>1601</v>
      </c>
      <c r="D1602" t="s">
        <v>46</v>
      </c>
      <c r="E1602" t="s">
        <v>108</v>
      </c>
      <c r="F1602">
        <v>2023</v>
      </c>
      <c r="G1602" t="s">
        <v>252</v>
      </c>
      <c r="H1602">
        <v>23.8</v>
      </c>
      <c r="I1602">
        <v>574</v>
      </c>
      <c r="J1602" t="s">
        <v>275</v>
      </c>
      <c r="K1602">
        <v>10.3</v>
      </c>
      <c r="L1602" s="5">
        <v>32847.56</v>
      </c>
      <c r="M1602" t="s">
        <v>303</v>
      </c>
      <c r="N1602" t="s">
        <v>349</v>
      </c>
      <c r="O1602" s="1">
        <v>5</v>
      </c>
      <c r="P1602" s="1" t="str">
        <f>IFERROR(IF(ISNUMBER(Table1[[#This Row],[Safety_Rating2]]), REPT("★", Table1[[#This Row],[Safety_Rating2]]) &amp; REPT("☆", 5-Table1[[#This Row],[Safety_Rating2]]), "Unknown"), "Unknown")</f>
        <v>★★★☆☆</v>
      </c>
      <c r="Q1602" s="1">
        <v>3</v>
      </c>
      <c r="R1602">
        <v>10909</v>
      </c>
      <c r="S1602">
        <v>3</v>
      </c>
      <c r="T1602" s="7">
        <f t="shared" ref="T1602:T1665" si="25">L1602*R1602</f>
        <v>358334032.03999996</v>
      </c>
      <c r="U1602" s="3">
        <f>Table1[[#This Row],[Range_km]]/Table1[[#This Row],[Battery_Capacity_kWh]]</f>
        <v>24.117647058823529</v>
      </c>
      <c r="V1602" s="4">
        <f>Table1[[#This Row],[Price_USD]]/Table1[[#This Row],[Range_km]]</f>
        <v>57.225714285714282</v>
      </c>
      <c r="W1602" s="1" t="str">
        <f>_xlfn.IFS(Table1[[#This Row],[Price_USD]]&gt;80000,"Luxury", Table1[[#This Row],[Price_USD]]&gt;40000,"Premium",Table1[[#This Row],[Price_USD]]&lt;40000,"Budget")</f>
        <v>Budget</v>
      </c>
    </row>
    <row r="1603" spans="3:23" x14ac:dyDescent="0.35">
      <c r="C1603">
        <v>1602</v>
      </c>
      <c r="D1603" t="s">
        <v>47</v>
      </c>
      <c r="E1603" t="s">
        <v>125</v>
      </c>
      <c r="F1603">
        <v>2016</v>
      </c>
      <c r="G1603" t="s">
        <v>255</v>
      </c>
      <c r="H1603">
        <v>105.3</v>
      </c>
      <c r="I1603">
        <v>247</v>
      </c>
      <c r="J1603" t="s">
        <v>271</v>
      </c>
      <c r="K1603">
        <v>6.9</v>
      </c>
      <c r="L1603" s="5">
        <v>125984.09</v>
      </c>
      <c r="M1603" t="s">
        <v>315</v>
      </c>
      <c r="N1603" t="s">
        <v>362</v>
      </c>
      <c r="O1603" s="1">
        <v>1</v>
      </c>
      <c r="P1603" s="1" t="str">
        <f>IFERROR(IF(ISNUMBER(Table1[[#This Row],[Safety_Rating2]]), REPT("★", Table1[[#This Row],[Safety_Rating2]]) &amp; REPT("☆", 5-Table1[[#This Row],[Safety_Rating2]]), "Unknown"), "Unknown")</f>
        <v>★★★★★</v>
      </c>
      <c r="Q1603" s="1">
        <v>5</v>
      </c>
      <c r="R1603">
        <v>19996</v>
      </c>
      <c r="S1603">
        <v>3</v>
      </c>
      <c r="T1603" s="7">
        <f t="shared" si="25"/>
        <v>2519177863.6399999</v>
      </c>
      <c r="U1603" s="3">
        <f>Table1[[#This Row],[Range_km]]/Table1[[#This Row],[Battery_Capacity_kWh]]</f>
        <v>2.3456790123456792</v>
      </c>
      <c r="V1603" s="4">
        <f>Table1[[#This Row],[Price_USD]]/Table1[[#This Row],[Range_km]]</f>
        <v>510.05704453441297</v>
      </c>
      <c r="W1603" s="1" t="str">
        <f>_xlfn.IFS(Table1[[#This Row],[Price_USD]]&gt;80000,"Luxury", Table1[[#This Row],[Price_USD]]&gt;40000,"Premium",Table1[[#This Row],[Price_USD]]&lt;40000,"Budget")</f>
        <v>Luxury</v>
      </c>
    </row>
    <row r="1604" spans="3:23" x14ac:dyDescent="0.35">
      <c r="C1604">
        <v>1603</v>
      </c>
      <c r="D1604" t="s">
        <v>43</v>
      </c>
      <c r="E1604" t="s">
        <v>103</v>
      </c>
      <c r="F1604">
        <v>2018</v>
      </c>
      <c r="G1604" t="s">
        <v>264</v>
      </c>
      <c r="H1604">
        <v>64.8</v>
      </c>
      <c r="I1604">
        <v>567</v>
      </c>
      <c r="J1604" t="s">
        <v>275</v>
      </c>
      <c r="K1604">
        <v>8.1999999999999993</v>
      </c>
      <c r="L1604" s="5">
        <v>57281.34</v>
      </c>
      <c r="M1604" t="s">
        <v>301</v>
      </c>
      <c r="N1604" t="s">
        <v>366</v>
      </c>
      <c r="O1604" s="1">
        <v>5</v>
      </c>
      <c r="P1604" s="1" t="str">
        <f>IFERROR(IF(ISNUMBER(Table1[[#This Row],[Safety_Rating2]]), REPT("★", Table1[[#This Row],[Safety_Rating2]]) &amp; REPT("☆", 5-Table1[[#This Row],[Safety_Rating2]]), "Unknown"), "Unknown")</f>
        <v>★★★★★</v>
      </c>
      <c r="Q1604" s="1">
        <v>5</v>
      </c>
      <c r="R1604">
        <v>14569</v>
      </c>
      <c r="S1604">
        <v>4</v>
      </c>
      <c r="T1604" s="7">
        <f t="shared" si="25"/>
        <v>834531842.45999992</v>
      </c>
      <c r="U1604" s="3">
        <f>Table1[[#This Row],[Range_km]]/Table1[[#This Row],[Battery_Capacity_kWh]]</f>
        <v>8.75</v>
      </c>
      <c r="V1604" s="4">
        <f>Table1[[#This Row],[Price_USD]]/Table1[[#This Row],[Range_km]]</f>
        <v>101.025291005291</v>
      </c>
      <c r="W1604" s="1" t="str">
        <f>_xlfn.IFS(Table1[[#This Row],[Price_USD]]&gt;80000,"Luxury", Table1[[#This Row],[Price_USD]]&gt;40000,"Premium",Table1[[#This Row],[Price_USD]]&lt;40000,"Budget")</f>
        <v>Premium</v>
      </c>
    </row>
    <row r="1605" spans="3:23" x14ac:dyDescent="0.35">
      <c r="C1605">
        <v>1604</v>
      </c>
      <c r="D1605" t="s">
        <v>32</v>
      </c>
      <c r="E1605" t="s">
        <v>245</v>
      </c>
      <c r="F1605">
        <v>2024</v>
      </c>
      <c r="G1605" t="s">
        <v>259</v>
      </c>
      <c r="H1605">
        <v>21.8</v>
      </c>
      <c r="I1605">
        <v>516</v>
      </c>
      <c r="J1605" t="s">
        <v>270</v>
      </c>
      <c r="K1605">
        <v>6.9</v>
      </c>
      <c r="L1605" s="5">
        <v>144938.6</v>
      </c>
      <c r="M1605" t="s">
        <v>321</v>
      </c>
      <c r="N1605" t="s">
        <v>338</v>
      </c>
      <c r="O1605" s="1">
        <v>2</v>
      </c>
      <c r="P1605" s="1" t="str">
        <f>IFERROR(IF(ISNUMBER(Table1[[#This Row],[Safety_Rating2]]), REPT("★", Table1[[#This Row],[Safety_Rating2]]) &amp; REPT("☆", 5-Table1[[#This Row],[Safety_Rating2]]), "Unknown"), "Unknown")</f>
        <v>Unknown</v>
      </c>
      <c r="Q1605" s="2" t="s">
        <v>376</v>
      </c>
      <c r="R1605">
        <v>9117</v>
      </c>
      <c r="S1605">
        <v>3</v>
      </c>
      <c r="T1605" s="7">
        <f t="shared" si="25"/>
        <v>1321405216.2</v>
      </c>
      <c r="U1605" s="3">
        <f>Table1[[#This Row],[Range_km]]/Table1[[#This Row],[Battery_Capacity_kWh]]</f>
        <v>23.669724770642201</v>
      </c>
      <c r="V1605" s="4">
        <f>Table1[[#This Row],[Price_USD]]/Table1[[#This Row],[Range_km]]</f>
        <v>280.88875968992249</v>
      </c>
      <c r="W1605" s="1" t="str">
        <f>_xlfn.IFS(Table1[[#This Row],[Price_USD]]&gt;80000,"Luxury", Table1[[#This Row],[Price_USD]]&gt;40000,"Premium",Table1[[#This Row],[Price_USD]]&lt;40000,"Budget")</f>
        <v>Luxury</v>
      </c>
    </row>
    <row r="1606" spans="3:23" x14ac:dyDescent="0.35">
      <c r="C1606">
        <v>1605</v>
      </c>
      <c r="D1606" t="s">
        <v>65</v>
      </c>
      <c r="E1606" t="s">
        <v>162</v>
      </c>
      <c r="F1606">
        <v>2015</v>
      </c>
      <c r="G1606" t="s">
        <v>251</v>
      </c>
      <c r="H1606">
        <v>74.5</v>
      </c>
      <c r="I1606">
        <v>593</v>
      </c>
      <c r="J1606" t="s">
        <v>274</v>
      </c>
      <c r="K1606">
        <v>7</v>
      </c>
      <c r="L1606" s="5">
        <v>35860.67</v>
      </c>
      <c r="M1606" t="s">
        <v>303</v>
      </c>
      <c r="N1606" t="s">
        <v>370</v>
      </c>
      <c r="O1606" s="1">
        <v>4</v>
      </c>
      <c r="P1606" s="1" t="str">
        <f>IFERROR(IF(ISNUMBER(Table1[[#This Row],[Safety_Rating2]]), REPT("★", Table1[[#This Row],[Safety_Rating2]]) &amp; REPT("☆", 5-Table1[[#This Row],[Safety_Rating2]]), "Unknown"), "Unknown")</f>
        <v>★★★☆☆</v>
      </c>
      <c r="Q1606" s="1">
        <v>3</v>
      </c>
      <c r="R1606">
        <v>12362</v>
      </c>
      <c r="S1606">
        <v>3</v>
      </c>
      <c r="T1606" s="7">
        <f t="shared" si="25"/>
        <v>443309602.53999996</v>
      </c>
      <c r="U1606" s="3">
        <f>Table1[[#This Row],[Range_km]]/Table1[[#This Row],[Battery_Capacity_kWh]]</f>
        <v>7.9597315436241614</v>
      </c>
      <c r="V1606" s="4">
        <f>Table1[[#This Row],[Price_USD]]/Table1[[#This Row],[Range_km]]</f>
        <v>60.473305227655985</v>
      </c>
      <c r="W1606" s="1" t="str">
        <f>_xlfn.IFS(Table1[[#This Row],[Price_USD]]&gt;80000,"Luxury", Table1[[#This Row],[Price_USD]]&gt;40000,"Premium",Table1[[#This Row],[Price_USD]]&lt;40000,"Budget")</f>
        <v>Budget</v>
      </c>
    </row>
    <row r="1607" spans="3:23" x14ac:dyDescent="0.35">
      <c r="C1607">
        <v>1606</v>
      </c>
      <c r="D1607" t="s">
        <v>64</v>
      </c>
      <c r="E1607" t="s">
        <v>212</v>
      </c>
      <c r="F1607">
        <v>2021</v>
      </c>
      <c r="G1607" t="s">
        <v>261</v>
      </c>
      <c r="H1607">
        <v>74.599999999999994</v>
      </c>
      <c r="I1607">
        <v>223</v>
      </c>
      <c r="J1607" t="s">
        <v>268</v>
      </c>
      <c r="K1607">
        <v>5.7</v>
      </c>
      <c r="L1607" s="5">
        <v>62804.21</v>
      </c>
      <c r="M1607" t="s">
        <v>312</v>
      </c>
      <c r="N1607" t="s">
        <v>350</v>
      </c>
      <c r="O1607" s="2" t="s">
        <v>376</v>
      </c>
      <c r="P1607" s="1" t="str">
        <f>IFERROR(IF(ISNUMBER(Table1[[#This Row],[Safety_Rating2]]), REPT("★", Table1[[#This Row],[Safety_Rating2]]) &amp; REPT("☆", 5-Table1[[#This Row],[Safety_Rating2]]), "Unknown"), "Unknown")</f>
        <v>★★★☆☆</v>
      </c>
      <c r="Q1607" s="1">
        <v>3</v>
      </c>
      <c r="R1607">
        <v>7296</v>
      </c>
      <c r="S1607">
        <v>4</v>
      </c>
      <c r="T1607" s="7">
        <f t="shared" si="25"/>
        <v>458219516.15999997</v>
      </c>
      <c r="U1607" s="3">
        <f>Table1[[#This Row],[Range_km]]/Table1[[#This Row],[Battery_Capacity_kWh]]</f>
        <v>2.9892761394101881</v>
      </c>
      <c r="V1607" s="4">
        <f>Table1[[#This Row],[Price_USD]]/Table1[[#This Row],[Range_km]]</f>
        <v>281.63322869955158</v>
      </c>
      <c r="W1607" s="1" t="str">
        <f>_xlfn.IFS(Table1[[#This Row],[Price_USD]]&gt;80000,"Luxury", Table1[[#This Row],[Price_USD]]&gt;40000,"Premium",Table1[[#This Row],[Price_USD]]&lt;40000,"Budget")</f>
        <v>Premium</v>
      </c>
    </row>
    <row r="1608" spans="3:23" x14ac:dyDescent="0.35">
      <c r="C1608">
        <v>1607</v>
      </c>
      <c r="D1608" t="s">
        <v>27</v>
      </c>
      <c r="E1608" t="s">
        <v>187</v>
      </c>
      <c r="F1608">
        <v>2016</v>
      </c>
      <c r="G1608" t="s">
        <v>263</v>
      </c>
      <c r="H1608">
        <v>96.4</v>
      </c>
      <c r="I1608">
        <v>382</v>
      </c>
      <c r="J1608" t="s">
        <v>267</v>
      </c>
      <c r="K1608">
        <v>2.1</v>
      </c>
      <c r="L1608" s="5">
        <v>56394.239999999998</v>
      </c>
      <c r="M1608" t="s">
        <v>335</v>
      </c>
      <c r="N1608" t="s">
        <v>371</v>
      </c>
      <c r="O1608" s="1">
        <v>3</v>
      </c>
      <c r="P1608" s="1" t="str">
        <f>IFERROR(IF(ISNUMBER(Table1[[#This Row],[Safety_Rating2]]), REPT("★", Table1[[#This Row],[Safety_Rating2]]) &amp; REPT("☆", 5-Table1[[#This Row],[Safety_Rating2]]), "Unknown"), "Unknown")</f>
        <v>★★★☆☆</v>
      </c>
      <c r="Q1608" s="1">
        <v>3</v>
      </c>
      <c r="R1608">
        <v>13034</v>
      </c>
      <c r="S1608">
        <v>4</v>
      </c>
      <c r="T1608" s="7">
        <f t="shared" si="25"/>
        <v>735042524.15999997</v>
      </c>
      <c r="U1608" s="3">
        <f>Table1[[#This Row],[Range_km]]/Table1[[#This Row],[Battery_Capacity_kWh]]</f>
        <v>3.9626556016597507</v>
      </c>
      <c r="V1608" s="4">
        <f>Table1[[#This Row],[Price_USD]]/Table1[[#This Row],[Range_km]]</f>
        <v>147.62890052356019</v>
      </c>
      <c r="W1608" s="1" t="str">
        <f>_xlfn.IFS(Table1[[#This Row],[Price_USD]]&gt;80000,"Luxury", Table1[[#This Row],[Price_USD]]&gt;40000,"Premium",Table1[[#This Row],[Price_USD]]&lt;40000,"Budget")</f>
        <v>Premium</v>
      </c>
    </row>
    <row r="1609" spans="3:23" x14ac:dyDescent="0.35">
      <c r="C1609">
        <v>1608</v>
      </c>
      <c r="D1609" t="s">
        <v>38</v>
      </c>
      <c r="E1609" t="s">
        <v>96</v>
      </c>
      <c r="F1609">
        <v>2022</v>
      </c>
      <c r="G1609" t="s">
        <v>264</v>
      </c>
      <c r="H1609">
        <v>128.9</v>
      </c>
      <c r="I1609">
        <v>540</v>
      </c>
      <c r="J1609" t="s">
        <v>276</v>
      </c>
      <c r="K1609">
        <v>4.2</v>
      </c>
      <c r="L1609" s="5">
        <v>135172.73000000001</v>
      </c>
      <c r="M1609" t="s">
        <v>282</v>
      </c>
      <c r="N1609" t="s">
        <v>351</v>
      </c>
      <c r="O1609" s="1">
        <v>1</v>
      </c>
      <c r="P1609" s="1" t="str">
        <f>IFERROR(IF(ISNUMBER(Table1[[#This Row],[Safety_Rating2]]), REPT("★", Table1[[#This Row],[Safety_Rating2]]) &amp; REPT("☆", 5-Table1[[#This Row],[Safety_Rating2]]), "Unknown"), "Unknown")</f>
        <v>★★★★☆</v>
      </c>
      <c r="Q1609" s="1">
        <v>4</v>
      </c>
      <c r="R1609">
        <v>5705</v>
      </c>
      <c r="S1609">
        <v>3</v>
      </c>
      <c r="T1609" s="7">
        <f t="shared" si="25"/>
        <v>771160424.6500001</v>
      </c>
      <c r="U1609" s="3">
        <f>Table1[[#This Row],[Range_km]]/Table1[[#This Row],[Battery_Capacity_kWh]]</f>
        <v>4.189294026377036</v>
      </c>
      <c r="V1609" s="4">
        <f>Table1[[#This Row],[Price_USD]]/Table1[[#This Row],[Range_km]]</f>
        <v>250.31987037037038</v>
      </c>
      <c r="W1609" s="1" t="str">
        <f>_xlfn.IFS(Table1[[#This Row],[Price_USD]]&gt;80000,"Luxury", Table1[[#This Row],[Price_USD]]&gt;40000,"Premium",Table1[[#This Row],[Price_USD]]&lt;40000,"Budget")</f>
        <v>Luxury</v>
      </c>
    </row>
    <row r="1610" spans="3:23" x14ac:dyDescent="0.35">
      <c r="C1610">
        <v>1609</v>
      </c>
      <c r="D1610" t="s">
        <v>61</v>
      </c>
      <c r="E1610" t="s">
        <v>146</v>
      </c>
      <c r="F1610">
        <v>2015</v>
      </c>
      <c r="G1610" t="s">
        <v>263</v>
      </c>
      <c r="H1610">
        <v>30.4</v>
      </c>
      <c r="I1610">
        <v>463</v>
      </c>
      <c r="J1610" t="s">
        <v>265</v>
      </c>
      <c r="K1610">
        <v>4</v>
      </c>
      <c r="L1610" s="5">
        <v>116417.55</v>
      </c>
      <c r="M1610" t="s">
        <v>323</v>
      </c>
      <c r="N1610" t="s">
        <v>345</v>
      </c>
      <c r="O1610" s="1">
        <v>3</v>
      </c>
      <c r="P1610" s="1" t="str">
        <f>IFERROR(IF(ISNUMBER(Table1[[#This Row],[Safety_Rating2]]), REPT("★", Table1[[#This Row],[Safety_Rating2]]) &amp; REPT("☆", 5-Table1[[#This Row],[Safety_Rating2]]), "Unknown"), "Unknown")</f>
        <v>★★★★☆</v>
      </c>
      <c r="Q1610" s="1">
        <v>4</v>
      </c>
      <c r="R1610">
        <v>10332</v>
      </c>
      <c r="S1610">
        <v>4</v>
      </c>
      <c r="T1610" s="7">
        <f t="shared" si="25"/>
        <v>1202826126.6000001</v>
      </c>
      <c r="U1610" s="3">
        <f>Table1[[#This Row],[Range_km]]/Table1[[#This Row],[Battery_Capacity_kWh]]</f>
        <v>15.230263157894738</v>
      </c>
      <c r="V1610" s="4">
        <f>Table1[[#This Row],[Price_USD]]/Table1[[#This Row],[Range_km]]</f>
        <v>251.44179265658747</v>
      </c>
      <c r="W1610" s="1" t="str">
        <f>_xlfn.IFS(Table1[[#This Row],[Price_USD]]&gt;80000,"Luxury", Table1[[#This Row],[Price_USD]]&gt;40000,"Premium",Table1[[#This Row],[Price_USD]]&lt;40000,"Budget")</f>
        <v>Luxury</v>
      </c>
    </row>
    <row r="1611" spans="3:23" x14ac:dyDescent="0.35">
      <c r="C1611">
        <v>1610</v>
      </c>
      <c r="D1611" t="s">
        <v>49</v>
      </c>
      <c r="E1611" t="s">
        <v>228</v>
      </c>
      <c r="F1611">
        <v>2021</v>
      </c>
      <c r="G1611" t="s">
        <v>260</v>
      </c>
      <c r="H1611">
        <v>128.4</v>
      </c>
      <c r="I1611">
        <v>388</v>
      </c>
      <c r="J1611" t="s">
        <v>269</v>
      </c>
      <c r="K1611">
        <v>0.7</v>
      </c>
      <c r="L1611" s="5">
        <v>63306.05</v>
      </c>
      <c r="M1611" t="s">
        <v>310</v>
      </c>
      <c r="N1611" t="s">
        <v>374</v>
      </c>
      <c r="O1611" s="2" t="s">
        <v>376</v>
      </c>
      <c r="P1611" s="1" t="str">
        <f>IFERROR(IF(ISNUMBER(Table1[[#This Row],[Safety_Rating2]]), REPT("★", Table1[[#This Row],[Safety_Rating2]]) &amp; REPT("☆", 5-Table1[[#This Row],[Safety_Rating2]]), "Unknown"), "Unknown")</f>
        <v>★★★★★</v>
      </c>
      <c r="Q1611" s="1">
        <v>5</v>
      </c>
      <c r="R1611">
        <v>4731</v>
      </c>
      <c r="S1611">
        <v>5</v>
      </c>
      <c r="T1611" s="7">
        <f t="shared" si="25"/>
        <v>299500922.55000001</v>
      </c>
      <c r="U1611" s="3">
        <f>Table1[[#This Row],[Range_km]]/Table1[[#This Row],[Battery_Capacity_kWh]]</f>
        <v>3.0218068535825542</v>
      </c>
      <c r="V1611" s="4">
        <f>Table1[[#This Row],[Price_USD]]/Table1[[#This Row],[Range_km]]</f>
        <v>163.15992268041236</v>
      </c>
      <c r="W1611" s="1" t="str">
        <f>_xlfn.IFS(Table1[[#This Row],[Price_USD]]&gt;80000,"Luxury", Table1[[#This Row],[Price_USD]]&gt;40000,"Premium",Table1[[#This Row],[Price_USD]]&lt;40000,"Budget")</f>
        <v>Premium</v>
      </c>
    </row>
    <row r="1612" spans="3:23" x14ac:dyDescent="0.35">
      <c r="C1612">
        <v>1611</v>
      </c>
      <c r="D1612" t="s">
        <v>47</v>
      </c>
      <c r="E1612" t="s">
        <v>137</v>
      </c>
      <c r="F1612">
        <v>2025</v>
      </c>
      <c r="G1612" t="s">
        <v>259</v>
      </c>
      <c r="H1612">
        <v>57.8</v>
      </c>
      <c r="I1612">
        <v>192</v>
      </c>
      <c r="J1612" t="s">
        <v>268</v>
      </c>
      <c r="K1612">
        <v>10.3</v>
      </c>
      <c r="L1612" s="5">
        <v>68659.02</v>
      </c>
      <c r="M1612" t="s">
        <v>281</v>
      </c>
      <c r="N1612" t="s">
        <v>362</v>
      </c>
      <c r="O1612" s="1">
        <v>1</v>
      </c>
      <c r="P1612" s="1" t="str">
        <f>IFERROR(IF(ISNUMBER(Table1[[#This Row],[Safety_Rating2]]), REPT("★", Table1[[#This Row],[Safety_Rating2]]) &amp; REPT("☆", 5-Table1[[#This Row],[Safety_Rating2]]), "Unknown"), "Unknown")</f>
        <v>Unknown</v>
      </c>
      <c r="Q1612" s="2" t="s">
        <v>376</v>
      </c>
      <c r="R1612">
        <v>4581</v>
      </c>
      <c r="S1612">
        <v>5</v>
      </c>
      <c r="T1612" s="7">
        <f t="shared" si="25"/>
        <v>314526970.62</v>
      </c>
      <c r="U1612" s="3">
        <f>Table1[[#This Row],[Range_km]]/Table1[[#This Row],[Battery_Capacity_kWh]]</f>
        <v>3.3217993079584778</v>
      </c>
      <c r="V1612" s="4">
        <f>Table1[[#This Row],[Price_USD]]/Table1[[#This Row],[Range_km]]</f>
        <v>357.5990625</v>
      </c>
      <c r="W1612" s="1" t="str">
        <f>_xlfn.IFS(Table1[[#This Row],[Price_USD]]&gt;80000,"Luxury", Table1[[#This Row],[Price_USD]]&gt;40000,"Premium",Table1[[#This Row],[Price_USD]]&lt;40000,"Budget")</f>
        <v>Premium</v>
      </c>
    </row>
    <row r="1613" spans="3:23" x14ac:dyDescent="0.35">
      <c r="C1613">
        <v>1612</v>
      </c>
      <c r="D1613" t="s">
        <v>59</v>
      </c>
      <c r="E1613" t="s">
        <v>193</v>
      </c>
      <c r="F1613">
        <v>2017</v>
      </c>
      <c r="G1613" t="s">
        <v>255</v>
      </c>
      <c r="H1613">
        <v>134.6</v>
      </c>
      <c r="I1613">
        <v>416</v>
      </c>
      <c r="J1613" t="s">
        <v>280</v>
      </c>
      <c r="K1613">
        <v>5.6</v>
      </c>
      <c r="L1613" s="5">
        <v>41905.050000000003</v>
      </c>
      <c r="M1613" t="s">
        <v>315</v>
      </c>
      <c r="N1613" t="s">
        <v>337</v>
      </c>
      <c r="O1613" s="1">
        <v>1</v>
      </c>
      <c r="P1613" s="1" t="str">
        <f>IFERROR(IF(ISNUMBER(Table1[[#This Row],[Safety_Rating2]]), REPT("★", Table1[[#This Row],[Safety_Rating2]]) &amp; REPT("☆", 5-Table1[[#This Row],[Safety_Rating2]]), "Unknown"), "Unknown")</f>
        <v>Unknown</v>
      </c>
      <c r="Q1613" s="2" t="s">
        <v>376</v>
      </c>
      <c r="R1613">
        <v>15204</v>
      </c>
      <c r="S1613">
        <v>5</v>
      </c>
      <c r="T1613" s="7">
        <f t="shared" si="25"/>
        <v>637124380.20000005</v>
      </c>
      <c r="U1613" s="3">
        <f>Table1[[#This Row],[Range_km]]/Table1[[#This Row],[Battery_Capacity_kWh]]</f>
        <v>3.0906389301634474</v>
      </c>
      <c r="V1613" s="4">
        <f>Table1[[#This Row],[Price_USD]]/Table1[[#This Row],[Range_km]]</f>
        <v>100.73329326923077</v>
      </c>
      <c r="W1613" s="1" t="str">
        <f>_xlfn.IFS(Table1[[#This Row],[Price_USD]]&gt;80000,"Luxury", Table1[[#This Row],[Price_USD]]&gt;40000,"Premium",Table1[[#This Row],[Price_USD]]&lt;40000,"Budget")</f>
        <v>Premium</v>
      </c>
    </row>
    <row r="1614" spans="3:23" x14ac:dyDescent="0.35">
      <c r="C1614">
        <v>1613</v>
      </c>
      <c r="D1614" t="s">
        <v>54</v>
      </c>
      <c r="E1614" t="s">
        <v>123</v>
      </c>
      <c r="F1614">
        <v>2016</v>
      </c>
      <c r="G1614" t="s">
        <v>261</v>
      </c>
      <c r="H1614">
        <v>109</v>
      </c>
      <c r="I1614">
        <v>402</v>
      </c>
      <c r="J1614" t="s">
        <v>276</v>
      </c>
      <c r="K1614">
        <v>10.8</v>
      </c>
      <c r="L1614" s="5">
        <v>75893.97</v>
      </c>
      <c r="M1614" t="s">
        <v>318</v>
      </c>
      <c r="N1614" t="s">
        <v>372</v>
      </c>
      <c r="O1614" s="1">
        <v>0</v>
      </c>
      <c r="P1614" s="1" t="str">
        <f>IFERROR(IF(ISNUMBER(Table1[[#This Row],[Safety_Rating2]]), REPT("★", Table1[[#This Row],[Safety_Rating2]]) &amp; REPT("☆", 5-Table1[[#This Row],[Safety_Rating2]]), "Unknown"), "Unknown")</f>
        <v>★★★★☆</v>
      </c>
      <c r="Q1614" s="1">
        <v>4</v>
      </c>
      <c r="R1614">
        <v>1081</v>
      </c>
      <c r="S1614">
        <v>3</v>
      </c>
      <c r="T1614" s="7">
        <f t="shared" si="25"/>
        <v>82041381.570000008</v>
      </c>
      <c r="U1614" s="3">
        <f>Table1[[#This Row],[Range_km]]/Table1[[#This Row],[Battery_Capacity_kWh]]</f>
        <v>3.6880733944954129</v>
      </c>
      <c r="V1614" s="4">
        <f>Table1[[#This Row],[Price_USD]]/Table1[[#This Row],[Range_km]]</f>
        <v>188.79097014925372</v>
      </c>
      <c r="W1614" s="1" t="str">
        <f>_xlfn.IFS(Table1[[#This Row],[Price_USD]]&gt;80000,"Luxury", Table1[[#This Row],[Price_USD]]&gt;40000,"Premium",Table1[[#This Row],[Price_USD]]&lt;40000,"Budget")</f>
        <v>Premium</v>
      </c>
    </row>
    <row r="1615" spans="3:23" x14ac:dyDescent="0.35">
      <c r="C1615">
        <v>1614</v>
      </c>
      <c r="D1615" t="s">
        <v>26</v>
      </c>
      <c r="E1615" t="s">
        <v>79</v>
      </c>
      <c r="F1615">
        <v>2024</v>
      </c>
      <c r="G1615" t="s">
        <v>260</v>
      </c>
      <c r="H1615">
        <v>85</v>
      </c>
      <c r="I1615">
        <v>254</v>
      </c>
      <c r="J1615" t="s">
        <v>279</v>
      </c>
      <c r="K1615">
        <v>0.6</v>
      </c>
      <c r="L1615" s="5">
        <v>48146.85</v>
      </c>
      <c r="M1615" t="s">
        <v>293</v>
      </c>
      <c r="N1615" t="s">
        <v>349</v>
      </c>
      <c r="O1615" s="1">
        <v>0</v>
      </c>
      <c r="P1615" s="1" t="str">
        <f>IFERROR(IF(ISNUMBER(Table1[[#This Row],[Safety_Rating2]]), REPT("★", Table1[[#This Row],[Safety_Rating2]]) &amp; REPT("☆", 5-Table1[[#This Row],[Safety_Rating2]]), "Unknown"), "Unknown")</f>
        <v>★★★☆☆</v>
      </c>
      <c r="Q1615" s="1">
        <v>3</v>
      </c>
      <c r="R1615">
        <v>6935</v>
      </c>
      <c r="S1615">
        <v>4</v>
      </c>
      <c r="T1615" s="7">
        <f t="shared" si="25"/>
        <v>333898404.75</v>
      </c>
      <c r="U1615" s="3">
        <f>Table1[[#This Row],[Range_km]]/Table1[[#This Row],[Battery_Capacity_kWh]]</f>
        <v>2.9882352941176471</v>
      </c>
      <c r="V1615" s="4">
        <f>Table1[[#This Row],[Price_USD]]/Table1[[#This Row],[Range_km]]</f>
        <v>189.55452755905512</v>
      </c>
      <c r="W1615" s="1" t="str">
        <f>_xlfn.IFS(Table1[[#This Row],[Price_USD]]&gt;80000,"Luxury", Table1[[#This Row],[Price_USD]]&gt;40000,"Premium",Table1[[#This Row],[Price_USD]]&lt;40000,"Budget")</f>
        <v>Premium</v>
      </c>
    </row>
    <row r="1616" spans="3:23" x14ac:dyDescent="0.35">
      <c r="C1616">
        <v>1615</v>
      </c>
      <c r="D1616" t="s">
        <v>45</v>
      </c>
      <c r="E1616" t="s">
        <v>107</v>
      </c>
      <c r="F1616">
        <v>2022</v>
      </c>
      <c r="G1616" t="s">
        <v>259</v>
      </c>
      <c r="H1616">
        <v>83.3</v>
      </c>
      <c r="I1616">
        <v>409</v>
      </c>
      <c r="J1616" t="s">
        <v>267</v>
      </c>
      <c r="K1616">
        <v>0.5</v>
      </c>
      <c r="L1616" s="5">
        <v>107535.32</v>
      </c>
      <c r="M1616" t="s">
        <v>325</v>
      </c>
      <c r="N1616" t="s">
        <v>366</v>
      </c>
      <c r="O1616" s="1">
        <v>3</v>
      </c>
      <c r="P1616" s="1" t="str">
        <f>IFERROR(IF(ISNUMBER(Table1[[#This Row],[Safety_Rating2]]), REPT("★", Table1[[#This Row],[Safety_Rating2]]) &amp; REPT("☆", 5-Table1[[#This Row],[Safety_Rating2]]), "Unknown"), "Unknown")</f>
        <v>★★★★☆</v>
      </c>
      <c r="Q1616" s="1">
        <v>4</v>
      </c>
      <c r="R1616">
        <v>12339</v>
      </c>
      <c r="S1616">
        <v>5</v>
      </c>
      <c r="T1616" s="7">
        <f t="shared" si="25"/>
        <v>1326878313.48</v>
      </c>
      <c r="U1616" s="3">
        <f>Table1[[#This Row],[Range_km]]/Table1[[#This Row],[Battery_Capacity_kWh]]</f>
        <v>4.9099639855942376</v>
      </c>
      <c r="V1616" s="4">
        <f>Table1[[#This Row],[Price_USD]]/Table1[[#This Row],[Range_km]]</f>
        <v>262.92254278728609</v>
      </c>
      <c r="W1616" s="1" t="str">
        <f>_xlfn.IFS(Table1[[#This Row],[Price_USD]]&gt;80000,"Luxury", Table1[[#This Row],[Price_USD]]&gt;40000,"Premium",Table1[[#This Row],[Price_USD]]&lt;40000,"Budget")</f>
        <v>Luxury</v>
      </c>
    </row>
    <row r="1617" spans="3:23" x14ac:dyDescent="0.35">
      <c r="C1617">
        <v>1616</v>
      </c>
      <c r="D1617" t="s">
        <v>57</v>
      </c>
      <c r="E1617" t="s">
        <v>203</v>
      </c>
      <c r="F1617">
        <v>2022</v>
      </c>
      <c r="G1617" t="s">
        <v>256</v>
      </c>
      <c r="H1617">
        <v>86.8</v>
      </c>
      <c r="I1617">
        <v>288</v>
      </c>
      <c r="J1617" t="s">
        <v>279</v>
      </c>
      <c r="K1617">
        <v>11.7</v>
      </c>
      <c r="L1617" s="5">
        <v>67092.52</v>
      </c>
      <c r="M1617" t="s">
        <v>330</v>
      </c>
      <c r="N1617" t="s">
        <v>374</v>
      </c>
      <c r="O1617" s="1">
        <v>4</v>
      </c>
      <c r="P1617" s="1" t="str">
        <f>IFERROR(IF(ISNUMBER(Table1[[#This Row],[Safety_Rating2]]), REPT("★", Table1[[#This Row],[Safety_Rating2]]) &amp; REPT("☆", 5-Table1[[#This Row],[Safety_Rating2]]), "Unknown"), "Unknown")</f>
        <v>★★★☆☆</v>
      </c>
      <c r="Q1617" s="1">
        <v>3</v>
      </c>
      <c r="R1617">
        <v>9360</v>
      </c>
      <c r="S1617">
        <v>4</v>
      </c>
      <c r="T1617" s="7">
        <f t="shared" si="25"/>
        <v>627985987.20000005</v>
      </c>
      <c r="U1617" s="3">
        <f>Table1[[#This Row],[Range_km]]/Table1[[#This Row],[Battery_Capacity_kWh]]</f>
        <v>3.317972350230415</v>
      </c>
      <c r="V1617" s="4">
        <f>Table1[[#This Row],[Price_USD]]/Table1[[#This Row],[Range_km]]</f>
        <v>232.96013888888891</v>
      </c>
      <c r="W1617" s="1" t="str">
        <f>_xlfn.IFS(Table1[[#This Row],[Price_USD]]&gt;80000,"Luxury", Table1[[#This Row],[Price_USD]]&gt;40000,"Premium",Table1[[#This Row],[Price_USD]]&lt;40000,"Budget")</f>
        <v>Premium</v>
      </c>
    </row>
    <row r="1618" spans="3:23" x14ac:dyDescent="0.35">
      <c r="C1618">
        <v>1617</v>
      </c>
      <c r="D1618" t="s">
        <v>64</v>
      </c>
      <c r="E1618" t="s">
        <v>196</v>
      </c>
      <c r="F1618">
        <v>2017</v>
      </c>
      <c r="G1618" t="s">
        <v>250</v>
      </c>
      <c r="H1618">
        <v>50.5</v>
      </c>
      <c r="I1618">
        <v>592</v>
      </c>
      <c r="J1618" t="s">
        <v>269</v>
      </c>
      <c r="K1618">
        <v>8</v>
      </c>
      <c r="L1618" s="5">
        <v>86246.77</v>
      </c>
      <c r="M1618" t="s">
        <v>295</v>
      </c>
      <c r="N1618" t="s">
        <v>351</v>
      </c>
      <c r="O1618" s="1">
        <v>2</v>
      </c>
      <c r="P1618" s="1" t="str">
        <f>IFERROR(IF(ISNUMBER(Table1[[#This Row],[Safety_Rating2]]), REPT("★", Table1[[#This Row],[Safety_Rating2]]) &amp; REPT("☆", 5-Table1[[#This Row],[Safety_Rating2]]), "Unknown"), "Unknown")</f>
        <v>★★★★★</v>
      </c>
      <c r="Q1618" s="1">
        <v>5</v>
      </c>
      <c r="R1618">
        <v>9435</v>
      </c>
      <c r="S1618">
        <v>3</v>
      </c>
      <c r="T1618" s="7">
        <f t="shared" si="25"/>
        <v>813738274.95000005</v>
      </c>
      <c r="U1618" s="3">
        <f>Table1[[#This Row],[Range_km]]/Table1[[#This Row],[Battery_Capacity_kWh]]</f>
        <v>11.722772277227723</v>
      </c>
      <c r="V1618" s="4">
        <f>Table1[[#This Row],[Price_USD]]/Table1[[#This Row],[Range_km]]</f>
        <v>145.68711148648649</v>
      </c>
      <c r="W1618" s="1" t="str">
        <f>_xlfn.IFS(Table1[[#This Row],[Price_USD]]&gt;80000,"Luxury", Table1[[#This Row],[Price_USD]]&gt;40000,"Premium",Table1[[#This Row],[Price_USD]]&lt;40000,"Budget")</f>
        <v>Luxury</v>
      </c>
    </row>
    <row r="1619" spans="3:23" x14ac:dyDescent="0.35">
      <c r="C1619">
        <v>1618</v>
      </c>
      <c r="D1619" t="s">
        <v>34</v>
      </c>
      <c r="E1619" t="s">
        <v>190</v>
      </c>
      <c r="F1619">
        <v>2016</v>
      </c>
      <c r="G1619" t="s">
        <v>259</v>
      </c>
      <c r="H1619">
        <v>58.4</v>
      </c>
      <c r="I1619">
        <v>487</v>
      </c>
      <c r="J1619" t="s">
        <v>279</v>
      </c>
      <c r="K1619">
        <v>2.8</v>
      </c>
      <c r="L1619" s="5">
        <v>103713.46</v>
      </c>
      <c r="M1619" t="s">
        <v>313</v>
      </c>
      <c r="N1619" t="s">
        <v>336</v>
      </c>
      <c r="O1619" s="1">
        <v>3</v>
      </c>
      <c r="P1619" s="1" t="str">
        <f>IFERROR(IF(ISNUMBER(Table1[[#This Row],[Safety_Rating2]]), REPT("★", Table1[[#This Row],[Safety_Rating2]]) &amp; REPT("☆", 5-Table1[[#This Row],[Safety_Rating2]]), "Unknown"), "Unknown")</f>
        <v>★★★★☆</v>
      </c>
      <c r="Q1619" s="1">
        <v>4</v>
      </c>
      <c r="R1619">
        <v>11140</v>
      </c>
      <c r="S1619">
        <v>3</v>
      </c>
      <c r="T1619" s="7">
        <f t="shared" si="25"/>
        <v>1155367944.4000001</v>
      </c>
      <c r="U1619" s="3">
        <f>Table1[[#This Row],[Range_km]]/Table1[[#This Row],[Battery_Capacity_kWh]]</f>
        <v>8.339041095890412</v>
      </c>
      <c r="V1619" s="4">
        <f>Table1[[#This Row],[Price_USD]]/Table1[[#This Row],[Range_km]]</f>
        <v>212.9639835728953</v>
      </c>
      <c r="W1619" s="1" t="str">
        <f>_xlfn.IFS(Table1[[#This Row],[Price_USD]]&gt;80000,"Luxury", Table1[[#This Row],[Price_USD]]&gt;40000,"Premium",Table1[[#This Row],[Price_USD]]&lt;40000,"Budget")</f>
        <v>Luxury</v>
      </c>
    </row>
    <row r="1620" spans="3:23" x14ac:dyDescent="0.35">
      <c r="C1620">
        <v>1619</v>
      </c>
      <c r="D1620" t="s">
        <v>63</v>
      </c>
      <c r="E1620" t="s">
        <v>150</v>
      </c>
      <c r="F1620">
        <v>2025</v>
      </c>
      <c r="G1620" t="s">
        <v>262</v>
      </c>
      <c r="H1620">
        <v>104.3</v>
      </c>
      <c r="I1620">
        <v>488</v>
      </c>
      <c r="J1620" t="s">
        <v>274</v>
      </c>
      <c r="K1620">
        <v>1.3</v>
      </c>
      <c r="L1620" s="5">
        <v>33180.33</v>
      </c>
      <c r="M1620" t="s">
        <v>290</v>
      </c>
      <c r="N1620" t="s">
        <v>337</v>
      </c>
      <c r="O1620" s="1">
        <v>5</v>
      </c>
      <c r="P1620" s="1" t="str">
        <f>IFERROR(IF(ISNUMBER(Table1[[#This Row],[Safety_Rating2]]), REPT("★", Table1[[#This Row],[Safety_Rating2]]) &amp; REPT("☆", 5-Table1[[#This Row],[Safety_Rating2]]), "Unknown"), "Unknown")</f>
        <v>★★★☆☆</v>
      </c>
      <c r="Q1620" s="1">
        <v>3</v>
      </c>
      <c r="R1620">
        <v>13329</v>
      </c>
      <c r="S1620">
        <v>5</v>
      </c>
      <c r="T1620" s="7">
        <f t="shared" si="25"/>
        <v>442260618.57000005</v>
      </c>
      <c r="U1620" s="3">
        <f>Table1[[#This Row],[Range_km]]/Table1[[#This Row],[Battery_Capacity_kWh]]</f>
        <v>4.6788111217641424</v>
      </c>
      <c r="V1620" s="4">
        <f>Table1[[#This Row],[Price_USD]]/Table1[[#This Row],[Range_km]]</f>
        <v>67.992479508196723</v>
      </c>
      <c r="W1620" s="1" t="str">
        <f>_xlfn.IFS(Table1[[#This Row],[Price_USD]]&gt;80000,"Luxury", Table1[[#This Row],[Price_USD]]&gt;40000,"Premium",Table1[[#This Row],[Price_USD]]&lt;40000,"Budget")</f>
        <v>Budget</v>
      </c>
    </row>
    <row r="1621" spans="3:23" x14ac:dyDescent="0.35">
      <c r="C1621">
        <v>1620</v>
      </c>
      <c r="D1621" t="s">
        <v>19</v>
      </c>
      <c r="E1621" t="s">
        <v>221</v>
      </c>
      <c r="F1621">
        <v>2015</v>
      </c>
      <c r="G1621" t="s">
        <v>260</v>
      </c>
      <c r="H1621">
        <v>37.200000000000003</v>
      </c>
      <c r="I1621">
        <v>135</v>
      </c>
      <c r="J1621" t="s">
        <v>272</v>
      </c>
      <c r="K1621">
        <v>5</v>
      </c>
      <c r="L1621" s="5">
        <v>105127.63</v>
      </c>
      <c r="M1621" t="s">
        <v>300</v>
      </c>
      <c r="N1621" t="s">
        <v>374</v>
      </c>
      <c r="O1621" s="2" t="s">
        <v>376</v>
      </c>
      <c r="P1621" s="1" t="str">
        <f>IFERROR(IF(ISNUMBER(Table1[[#This Row],[Safety_Rating2]]), REPT("★", Table1[[#This Row],[Safety_Rating2]]) &amp; REPT("☆", 5-Table1[[#This Row],[Safety_Rating2]]), "Unknown"), "Unknown")</f>
        <v>★★★★☆</v>
      </c>
      <c r="Q1621" s="1">
        <v>4</v>
      </c>
      <c r="R1621">
        <v>6700</v>
      </c>
      <c r="S1621">
        <v>4</v>
      </c>
      <c r="T1621" s="7">
        <f t="shared" si="25"/>
        <v>704355121</v>
      </c>
      <c r="U1621" s="3">
        <f>Table1[[#This Row],[Range_km]]/Table1[[#This Row],[Battery_Capacity_kWh]]</f>
        <v>3.629032258064516</v>
      </c>
      <c r="V1621" s="4">
        <f>Table1[[#This Row],[Price_USD]]/Table1[[#This Row],[Range_km]]</f>
        <v>778.72318518518523</v>
      </c>
      <c r="W1621" s="1" t="str">
        <f>_xlfn.IFS(Table1[[#This Row],[Price_USD]]&gt;80000,"Luxury", Table1[[#This Row],[Price_USD]]&gt;40000,"Premium",Table1[[#This Row],[Price_USD]]&lt;40000,"Budget")</f>
        <v>Luxury</v>
      </c>
    </row>
    <row r="1622" spans="3:23" x14ac:dyDescent="0.35">
      <c r="C1622">
        <v>1621</v>
      </c>
      <c r="D1622" t="s">
        <v>32</v>
      </c>
      <c r="E1622" t="s">
        <v>121</v>
      </c>
      <c r="F1622">
        <v>2017</v>
      </c>
      <c r="G1622" t="s">
        <v>252</v>
      </c>
      <c r="H1622">
        <v>108.9</v>
      </c>
      <c r="I1622">
        <v>163</v>
      </c>
      <c r="J1622" t="s">
        <v>279</v>
      </c>
      <c r="K1622">
        <v>7.2</v>
      </c>
      <c r="L1622" s="5">
        <v>38593.480000000003</v>
      </c>
      <c r="M1622" t="s">
        <v>304</v>
      </c>
      <c r="N1622" t="s">
        <v>352</v>
      </c>
      <c r="O1622" s="1">
        <v>4</v>
      </c>
      <c r="P1622" s="1" t="str">
        <f>IFERROR(IF(ISNUMBER(Table1[[#This Row],[Safety_Rating2]]), REPT("★", Table1[[#This Row],[Safety_Rating2]]) &amp; REPT("☆", 5-Table1[[#This Row],[Safety_Rating2]]), "Unknown"), "Unknown")</f>
        <v>★★★★☆</v>
      </c>
      <c r="Q1622" s="1">
        <v>4</v>
      </c>
      <c r="R1622">
        <v>13568</v>
      </c>
      <c r="S1622">
        <v>3</v>
      </c>
      <c r="T1622" s="7">
        <f t="shared" si="25"/>
        <v>523636336.64000005</v>
      </c>
      <c r="U1622" s="3">
        <f>Table1[[#This Row],[Range_km]]/Table1[[#This Row],[Battery_Capacity_kWh]]</f>
        <v>1.4967860422405876</v>
      </c>
      <c r="V1622" s="4">
        <f>Table1[[#This Row],[Price_USD]]/Table1[[#This Row],[Range_km]]</f>
        <v>236.76981595092028</v>
      </c>
      <c r="W1622" s="1" t="str">
        <f>_xlfn.IFS(Table1[[#This Row],[Price_USD]]&gt;80000,"Luxury", Table1[[#This Row],[Price_USD]]&gt;40000,"Premium",Table1[[#This Row],[Price_USD]]&lt;40000,"Budget")</f>
        <v>Budget</v>
      </c>
    </row>
    <row r="1623" spans="3:23" x14ac:dyDescent="0.35">
      <c r="C1623">
        <v>1622</v>
      </c>
      <c r="D1623" t="s">
        <v>66</v>
      </c>
      <c r="E1623" t="s">
        <v>163</v>
      </c>
      <c r="F1623">
        <v>2016</v>
      </c>
      <c r="G1623" t="s">
        <v>263</v>
      </c>
      <c r="H1623">
        <v>130</v>
      </c>
      <c r="I1623">
        <v>410</v>
      </c>
      <c r="J1623" t="s">
        <v>273</v>
      </c>
      <c r="K1623">
        <v>2.7</v>
      </c>
      <c r="L1623" s="5">
        <v>34805.089999999997</v>
      </c>
      <c r="M1623" t="s">
        <v>333</v>
      </c>
      <c r="N1623" t="s">
        <v>345</v>
      </c>
      <c r="O1623" s="1">
        <v>2</v>
      </c>
      <c r="P1623" s="1" t="str">
        <f>IFERROR(IF(ISNUMBER(Table1[[#This Row],[Safety_Rating2]]), REPT("★", Table1[[#This Row],[Safety_Rating2]]) &amp; REPT("☆", 5-Table1[[#This Row],[Safety_Rating2]]), "Unknown"), "Unknown")</f>
        <v>★★★★★</v>
      </c>
      <c r="Q1623" s="1">
        <v>5</v>
      </c>
      <c r="R1623">
        <v>18500</v>
      </c>
      <c r="S1623">
        <v>5</v>
      </c>
      <c r="T1623" s="7">
        <f t="shared" si="25"/>
        <v>643894164.99999988</v>
      </c>
      <c r="U1623" s="3">
        <f>Table1[[#This Row],[Range_km]]/Table1[[#This Row],[Battery_Capacity_kWh]]</f>
        <v>3.1538461538461537</v>
      </c>
      <c r="V1623" s="4">
        <f>Table1[[#This Row],[Price_USD]]/Table1[[#This Row],[Range_km]]</f>
        <v>84.890463414634141</v>
      </c>
      <c r="W1623" s="1" t="str">
        <f>_xlfn.IFS(Table1[[#This Row],[Price_USD]]&gt;80000,"Luxury", Table1[[#This Row],[Price_USD]]&gt;40000,"Premium",Table1[[#This Row],[Price_USD]]&lt;40000,"Budget")</f>
        <v>Budget</v>
      </c>
    </row>
    <row r="1624" spans="3:23" x14ac:dyDescent="0.35">
      <c r="C1624">
        <v>1623</v>
      </c>
      <c r="D1624" t="s">
        <v>44</v>
      </c>
      <c r="E1624" t="s">
        <v>115</v>
      </c>
      <c r="F1624">
        <v>2016</v>
      </c>
      <c r="G1624" t="s">
        <v>252</v>
      </c>
      <c r="H1624">
        <v>38.6</v>
      </c>
      <c r="I1624">
        <v>323</v>
      </c>
      <c r="J1624" t="s">
        <v>279</v>
      </c>
      <c r="K1624">
        <v>7.4</v>
      </c>
      <c r="L1624" s="5">
        <v>105164.29</v>
      </c>
      <c r="M1624" t="s">
        <v>294</v>
      </c>
      <c r="N1624" t="s">
        <v>352</v>
      </c>
      <c r="O1624" s="1">
        <v>1</v>
      </c>
      <c r="P1624" s="1" t="str">
        <f>IFERROR(IF(ISNUMBER(Table1[[#This Row],[Safety_Rating2]]), REPT("★", Table1[[#This Row],[Safety_Rating2]]) &amp; REPT("☆", 5-Table1[[#This Row],[Safety_Rating2]]), "Unknown"), "Unknown")</f>
        <v>★★★★★</v>
      </c>
      <c r="Q1624" s="1">
        <v>5</v>
      </c>
      <c r="R1624">
        <v>8449</v>
      </c>
      <c r="S1624">
        <v>3</v>
      </c>
      <c r="T1624" s="7">
        <f t="shared" si="25"/>
        <v>888533086.20999992</v>
      </c>
      <c r="U1624" s="3">
        <f>Table1[[#This Row],[Range_km]]/Table1[[#This Row],[Battery_Capacity_kWh]]</f>
        <v>8.3678756476683933</v>
      </c>
      <c r="V1624" s="4">
        <f>Table1[[#This Row],[Price_USD]]/Table1[[#This Row],[Range_km]]</f>
        <v>325.58603715170278</v>
      </c>
      <c r="W1624" s="1" t="str">
        <f>_xlfn.IFS(Table1[[#This Row],[Price_USD]]&gt;80000,"Luxury", Table1[[#This Row],[Price_USD]]&gt;40000,"Premium",Table1[[#This Row],[Price_USD]]&lt;40000,"Budget")</f>
        <v>Luxury</v>
      </c>
    </row>
    <row r="1625" spans="3:23" x14ac:dyDescent="0.35">
      <c r="C1625">
        <v>1624</v>
      </c>
      <c r="D1625" t="s">
        <v>66</v>
      </c>
      <c r="E1625" t="s">
        <v>163</v>
      </c>
      <c r="F1625">
        <v>2025</v>
      </c>
      <c r="G1625" t="s">
        <v>262</v>
      </c>
      <c r="H1625">
        <v>73.7</v>
      </c>
      <c r="I1625">
        <v>391</v>
      </c>
      <c r="J1625" t="s">
        <v>280</v>
      </c>
      <c r="K1625">
        <v>10.6</v>
      </c>
      <c r="L1625" s="5">
        <v>70899.27</v>
      </c>
      <c r="M1625" t="s">
        <v>318</v>
      </c>
      <c r="N1625" t="s">
        <v>356</v>
      </c>
      <c r="O1625" s="2" t="s">
        <v>376</v>
      </c>
      <c r="P1625" s="1" t="str">
        <f>IFERROR(IF(ISNUMBER(Table1[[#This Row],[Safety_Rating2]]), REPT("★", Table1[[#This Row],[Safety_Rating2]]) &amp; REPT("☆", 5-Table1[[#This Row],[Safety_Rating2]]), "Unknown"), "Unknown")</f>
        <v>★★★★★</v>
      </c>
      <c r="Q1625" s="1">
        <v>5</v>
      </c>
      <c r="R1625">
        <v>993</v>
      </c>
      <c r="S1625">
        <v>4</v>
      </c>
      <c r="T1625" s="7">
        <f t="shared" si="25"/>
        <v>70402975.109999999</v>
      </c>
      <c r="U1625" s="3">
        <f>Table1[[#This Row],[Range_km]]/Table1[[#This Row],[Battery_Capacity_kWh]]</f>
        <v>5.3052917232021706</v>
      </c>
      <c r="V1625" s="4">
        <f>Table1[[#This Row],[Price_USD]]/Table1[[#This Row],[Range_km]]</f>
        <v>181.32805626598466</v>
      </c>
      <c r="W1625" s="1" t="str">
        <f>_xlfn.IFS(Table1[[#This Row],[Price_USD]]&gt;80000,"Luxury", Table1[[#This Row],[Price_USD]]&gt;40000,"Premium",Table1[[#This Row],[Price_USD]]&lt;40000,"Budget")</f>
        <v>Premium</v>
      </c>
    </row>
    <row r="1626" spans="3:23" x14ac:dyDescent="0.35">
      <c r="C1626">
        <v>1625</v>
      </c>
      <c r="D1626" t="s">
        <v>29</v>
      </c>
      <c r="E1626" t="s">
        <v>82</v>
      </c>
      <c r="F1626">
        <v>2017</v>
      </c>
      <c r="G1626" t="s">
        <v>250</v>
      </c>
      <c r="H1626">
        <v>75.599999999999994</v>
      </c>
      <c r="I1626">
        <v>249</v>
      </c>
      <c r="J1626" t="s">
        <v>276</v>
      </c>
      <c r="K1626">
        <v>5.5</v>
      </c>
      <c r="L1626" s="5">
        <v>133895.84</v>
      </c>
      <c r="M1626" t="s">
        <v>299</v>
      </c>
      <c r="N1626" t="s">
        <v>338</v>
      </c>
      <c r="O1626" s="2" t="s">
        <v>376</v>
      </c>
      <c r="P1626" s="1" t="str">
        <f>IFERROR(IF(ISNUMBER(Table1[[#This Row],[Safety_Rating2]]), REPT("★", Table1[[#This Row],[Safety_Rating2]]) &amp; REPT("☆", 5-Table1[[#This Row],[Safety_Rating2]]), "Unknown"), "Unknown")</f>
        <v>★★★★☆</v>
      </c>
      <c r="Q1626" s="1">
        <v>4</v>
      </c>
      <c r="R1626">
        <v>10352</v>
      </c>
      <c r="S1626">
        <v>4</v>
      </c>
      <c r="T1626" s="7">
        <f t="shared" si="25"/>
        <v>1386089735.6800001</v>
      </c>
      <c r="U1626" s="3">
        <f>Table1[[#This Row],[Range_km]]/Table1[[#This Row],[Battery_Capacity_kWh]]</f>
        <v>3.2936507936507939</v>
      </c>
      <c r="V1626" s="4">
        <f>Table1[[#This Row],[Price_USD]]/Table1[[#This Row],[Range_km]]</f>
        <v>537.73429718875502</v>
      </c>
      <c r="W1626" s="1" t="str">
        <f>_xlfn.IFS(Table1[[#This Row],[Price_USD]]&gt;80000,"Luxury", Table1[[#This Row],[Price_USD]]&gt;40000,"Premium",Table1[[#This Row],[Price_USD]]&lt;40000,"Budget")</f>
        <v>Luxury</v>
      </c>
    </row>
    <row r="1627" spans="3:23" x14ac:dyDescent="0.35">
      <c r="C1627">
        <v>1626</v>
      </c>
      <c r="D1627" t="s">
        <v>40</v>
      </c>
      <c r="E1627" t="s">
        <v>167</v>
      </c>
      <c r="F1627">
        <v>2022</v>
      </c>
      <c r="G1627" t="s">
        <v>251</v>
      </c>
      <c r="H1627">
        <v>67.5</v>
      </c>
      <c r="I1627">
        <v>300</v>
      </c>
      <c r="J1627" t="s">
        <v>270</v>
      </c>
      <c r="K1627">
        <v>11.2</v>
      </c>
      <c r="L1627" s="5">
        <v>76308.34</v>
      </c>
      <c r="M1627" t="s">
        <v>308</v>
      </c>
      <c r="N1627" t="s">
        <v>367</v>
      </c>
      <c r="O1627" s="1">
        <v>3</v>
      </c>
      <c r="P1627" s="1" t="str">
        <f>IFERROR(IF(ISNUMBER(Table1[[#This Row],[Safety_Rating2]]), REPT("★", Table1[[#This Row],[Safety_Rating2]]) &amp; REPT("☆", 5-Table1[[#This Row],[Safety_Rating2]]), "Unknown"), "Unknown")</f>
        <v>★★★☆☆</v>
      </c>
      <c r="Q1627" s="1">
        <v>3</v>
      </c>
      <c r="R1627">
        <v>5396</v>
      </c>
      <c r="S1627">
        <v>4</v>
      </c>
      <c r="T1627" s="7">
        <f t="shared" si="25"/>
        <v>411759802.63999999</v>
      </c>
      <c r="U1627" s="3">
        <f>Table1[[#This Row],[Range_km]]/Table1[[#This Row],[Battery_Capacity_kWh]]</f>
        <v>4.4444444444444446</v>
      </c>
      <c r="V1627" s="4">
        <f>Table1[[#This Row],[Price_USD]]/Table1[[#This Row],[Range_km]]</f>
        <v>254.36113333333333</v>
      </c>
      <c r="W1627" s="1" t="str">
        <f>_xlfn.IFS(Table1[[#This Row],[Price_USD]]&gt;80000,"Luxury", Table1[[#This Row],[Price_USD]]&gt;40000,"Premium",Table1[[#This Row],[Price_USD]]&lt;40000,"Budget")</f>
        <v>Premium</v>
      </c>
    </row>
    <row r="1628" spans="3:23" x14ac:dyDescent="0.35">
      <c r="C1628">
        <v>1627</v>
      </c>
      <c r="D1628" t="s">
        <v>62</v>
      </c>
      <c r="E1628" t="s">
        <v>152</v>
      </c>
      <c r="F1628">
        <v>2019</v>
      </c>
      <c r="G1628" t="s">
        <v>250</v>
      </c>
      <c r="H1628">
        <v>67.8</v>
      </c>
      <c r="I1628">
        <v>161</v>
      </c>
      <c r="J1628" t="s">
        <v>275</v>
      </c>
      <c r="K1628">
        <v>4</v>
      </c>
      <c r="L1628" s="5">
        <v>105056.91</v>
      </c>
      <c r="M1628" t="s">
        <v>307</v>
      </c>
      <c r="N1628" t="s">
        <v>354</v>
      </c>
      <c r="O1628" s="1">
        <v>4</v>
      </c>
      <c r="P1628" s="1" t="str">
        <f>IFERROR(IF(ISNUMBER(Table1[[#This Row],[Safety_Rating2]]), REPT("★", Table1[[#This Row],[Safety_Rating2]]) &amp; REPT("☆", 5-Table1[[#This Row],[Safety_Rating2]]), "Unknown"), "Unknown")</f>
        <v>★★★★☆</v>
      </c>
      <c r="Q1628" s="1">
        <v>4</v>
      </c>
      <c r="R1628">
        <v>12552</v>
      </c>
      <c r="S1628">
        <v>5</v>
      </c>
      <c r="T1628" s="7">
        <f t="shared" si="25"/>
        <v>1318674334.3199999</v>
      </c>
      <c r="U1628" s="3">
        <f>Table1[[#This Row],[Range_km]]/Table1[[#This Row],[Battery_Capacity_kWh]]</f>
        <v>2.3746312684365782</v>
      </c>
      <c r="V1628" s="4">
        <f>Table1[[#This Row],[Price_USD]]/Table1[[#This Row],[Range_km]]</f>
        <v>652.52739130434782</v>
      </c>
      <c r="W1628" s="1" t="str">
        <f>_xlfn.IFS(Table1[[#This Row],[Price_USD]]&gt;80000,"Luxury", Table1[[#This Row],[Price_USD]]&gt;40000,"Premium",Table1[[#This Row],[Price_USD]]&lt;40000,"Budget")</f>
        <v>Luxury</v>
      </c>
    </row>
    <row r="1629" spans="3:23" x14ac:dyDescent="0.35">
      <c r="C1629">
        <v>1628</v>
      </c>
      <c r="D1629" t="s">
        <v>68</v>
      </c>
      <c r="E1629" t="s">
        <v>214</v>
      </c>
      <c r="F1629">
        <v>2017</v>
      </c>
      <c r="G1629" t="s">
        <v>251</v>
      </c>
      <c r="H1629">
        <v>107.4</v>
      </c>
      <c r="I1629">
        <v>543</v>
      </c>
      <c r="J1629" t="s">
        <v>274</v>
      </c>
      <c r="K1629">
        <v>9.3000000000000007</v>
      </c>
      <c r="L1629" s="5">
        <v>120083.26</v>
      </c>
      <c r="M1629" t="s">
        <v>293</v>
      </c>
      <c r="N1629" t="s">
        <v>373</v>
      </c>
      <c r="O1629" s="1">
        <v>1</v>
      </c>
      <c r="P1629" s="1" t="str">
        <f>IFERROR(IF(ISNUMBER(Table1[[#This Row],[Safety_Rating2]]), REPT("★", Table1[[#This Row],[Safety_Rating2]]) &amp; REPT("☆", 5-Table1[[#This Row],[Safety_Rating2]]), "Unknown"), "Unknown")</f>
        <v>★★★★★</v>
      </c>
      <c r="Q1629" s="1">
        <v>5</v>
      </c>
      <c r="R1629">
        <v>14445</v>
      </c>
      <c r="S1629">
        <v>5</v>
      </c>
      <c r="T1629" s="7">
        <f t="shared" si="25"/>
        <v>1734602690.6999998</v>
      </c>
      <c r="U1629" s="3">
        <f>Table1[[#This Row],[Range_km]]/Table1[[#This Row],[Battery_Capacity_kWh]]</f>
        <v>5.0558659217877091</v>
      </c>
      <c r="V1629" s="4">
        <f>Table1[[#This Row],[Price_USD]]/Table1[[#This Row],[Range_km]]</f>
        <v>221.14780847145488</v>
      </c>
      <c r="W1629" s="1" t="str">
        <f>_xlfn.IFS(Table1[[#This Row],[Price_USD]]&gt;80000,"Luxury", Table1[[#This Row],[Price_USD]]&gt;40000,"Premium",Table1[[#This Row],[Price_USD]]&lt;40000,"Budget")</f>
        <v>Luxury</v>
      </c>
    </row>
    <row r="1630" spans="3:23" x14ac:dyDescent="0.35">
      <c r="C1630">
        <v>1629</v>
      </c>
      <c r="D1630" t="s">
        <v>54</v>
      </c>
      <c r="E1630" t="s">
        <v>123</v>
      </c>
      <c r="F1630">
        <v>2019</v>
      </c>
      <c r="G1630" t="s">
        <v>257</v>
      </c>
      <c r="H1630">
        <v>134.1</v>
      </c>
      <c r="I1630">
        <v>543</v>
      </c>
      <c r="J1630" t="s">
        <v>265</v>
      </c>
      <c r="K1630">
        <v>1.3</v>
      </c>
      <c r="L1630" s="5">
        <v>99063.360000000001</v>
      </c>
      <c r="M1630" t="s">
        <v>303</v>
      </c>
      <c r="N1630" t="s">
        <v>369</v>
      </c>
      <c r="O1630" s="1">
        <v>5</v>
      </c>
      <c r="P1630" s="1" t="str">
        <f>IFERROR(IF(ISNUMBER(Table1[[#This Row],[Safety_Rating2]]), REPT("★", Table1[[#This Row],[Safety_Rating2]]) &amp; REPT("☆", 5-Table1[[#This Row],[Safety_Rating2]]), "Unknown"), "Unknown")</f>
        <v>Unknown</v>
      </c>
      <c r="Q1630" s="2" t="s">
        <v>376</v>
      </c>
      <c r="R1630">
        <v>4828</v>
      </c>
      <c r="S1630">
        <v>3</v>
      </c>
      <c r="T1630" s="7">
        <f t="shared" si="25"/>
        <v>478277902.07999998</v>
      </c>
      <c r="U1630" s="3">
        <f>Table1[[#This Row],[Range_km]]/Table1[[#This Row],[Battery_Capacity_kWh]]</f>
        <v>4.0492170022371363</v>
      </c>
      <c r="V1630" s="4">
        <f>Table1[[#This Row],[Price_USD]]/Table1[[#This Row],[Range_km]]</f>
        <v>182.4371270718232</v>
      </c>
      <c r="W1630" s="1" t="str">
        <f>_xlfn.IFS(Table1[[#This Row],[Price_USD]]&gt;80000,"Luxury", Table1[[#This Row],[Price_USD]]&gt;40000,"Premium",Table1[[#This Row],[Price_USD]]&lt;40000,"Budget")</f>
        <v>Luxury</v>
      </c>
    </row>
    <row r="1631" spans="3:23" x14ac:dyDescent="0.35">
      <c r="C1631">
        <v>1630</v>
      </c>
      <c r="D1631" t="s">
        <v>49</v>
      </c>
      <c r="E1631" t="s">
        <v>114</v>
      </c>
      <c r="F1631">
        <v>2022</v>
      </c>
      <c r="G1631" t="s">
        <v>254</v>
      </c>
      <c r="H1631">
        <v>147.9</v>
      </c>
      <c r="I1631">
        <v>453</v>
      </c>
      <c r="J1631" t="s">
        <v>275</v>
      </c>
      <c r="K1631">
        <v>3.8</v>
      </c>
      <c r="L1631" s="5">
        <v>71386.67</v>
      </c>
      <c r="M1631" t="s">
        <v>321</v>
      </c>
      <c r="N1631" t="s">
        <v>368</v>
      </c>
      <c r="O1631" s="1">
        <v>1</v>
      </c>
      <c r="P1631" s="1" t="str">
        <f>IFERROR(IF(ISNUMBER(Table1[[#This Row],[Safety_Rating2]]), REPT("★", Table1[[#This Row],[Safety_Rating2]]) &amp; REPT("☆", 5-Table1[[#This Row],[Safety_Rating2]]), "Unknown"), "Unknown")</f>
        <v>★★★★☆</v>
      </c>
      <c r="Q1631" s="1">
        <v>4</v>
      </c>
      <c r="R1631">
        <v>1701</v>
      </c>
      <c r="S1631">
        <v>4</v>
      </c>
      <c r="T1631" s="7">
        <f t="shared" si="25"/>
        <v>121428725.67</v>
      </c>
      <c r="U1631" s="3">
        <f>Table1[[#This Row],[Range_km]]/Table1[[#This Row],[Battery_Capacity_kWh]]</f>
        <v>3.0628803245436105</v>
      </c>
      <c r="V1631" s="4">
        <f>Table1[[#This Row],[Price_USD]]/Table1[[#This Row],[Range_km]]</f>
        <v>157.58646799116997</v>
      </c>
      <c r="W1631" s="1" t="str">
        <f>_xlfn.IFS(Table1[[#This Row],[Price_USD]]&gt;80000,"Luxury", Table1[[#This Row],[Price_USD]]&gt;40000,"Premium",Table1[[#This Row],[Price_USD]]&lt;40000,"Budget")</f>
        <v>Premium</v>
      </c>
    </row>
    <row r="1632" spans="3:23" x14ac:dyDescent="0.35">
      <c r="C1632">
        <v>1631</v>
      </c>
      <c r="D1632" t="s">
        <v>43</v>
      </c>
      <c r="E1632" t="s">
        <v>171</v>
      </c>
      <c r="F1632">
        <v>2018</v>
      </c>
      <c r="G1632" t="s">
        <v>257</v>
      </c>
      <c r="H1632">
        <v>99.4</v>
      </c>
      <c r="I1632">
        <v>168</v>
      </c>
      <c r="J1632" t="s">
        <v>280</v>
      </c>
      <c r="K1632">
        <v>3.9</v>
      </c>
      <c r="L1632" s="5">
        <v>96660.07</v>
      </c>
      <c r="M1632" t="s">
        <v>305</v>
      </c>
      <c r="N1632" t="s">
        <v>341</v>
      </c>
      <c r="O1632" s="1">
        <v>1</v>
      </c>
      <c r="P1632" s="1" t="str">
        <f>IFERROR(IF(ISNUMBER(Table1[[#This Row],[Safety_Rating2]]), REPT("★", Table1[[#This Row],[Safety_Rating2]]) &amp; REPT("☆", 5-Table1[[#This Row],[Safety_Rating2]]), "Unknown"), "Unknown")</f>
        <v>★★★☆☆</v>
      </c>
      <c r="Q1632" s="1">
        <v>3</v>
      </c>
      <c r="R1632">
        <v>1838</v>
      </c>
      <c r="S1632">
        <v>5</v>
      </c>
      <c r="T1632" s="7">
        <f t="shared" si="25"/>
        <v>177661208.66000003</v>
      </c>
      <c r="U1632" s="3">
        <f>Table1[[#This Row],[Range_km]]/Table1[[#This Row],[Battery_Capacity_kWh]]</f>
        <v>1.6901408450704225</v>
      </c>
      <c r="V1632" s="4">
        <f>Table1[[#This Row],[Price_USD]]/Table1[[#This Row],[Range_km]]</f>
        <v>575.35755952380953</v>
      </c>
      <c r="W1632" s="1" t="str">
        <f>_xlfn.IFS(Table1[[#This Row],[Price_USD]]&gt;80000,"Luxury", Table1[[#This Row],[Price_USD]]&gt;40000,"Premium",Table1[[#This Row],[Price_USD]]&lt;40000,"Budget")</f>
        <v>Luxury</v>
      </c>
    </row>
    <row r="1633" spans="3:23" x14ac:dyDescent="0.35">
      <c r="C1633">
        <v>1632</v>
      </c>
      <c r="D1633" t="s">
        <v>41</v>
      </c>
      <c r="E1633" t="s">
        <v>100</v>
      </c>
      <c r="F1633">
        <v>2020</v>
      </c>
      <c r="G1633" t="s">
        <v>256</v>
      </c>
      <c r="H1633">
        <v>113.3</v>
      </c>
      <c r="I1633">
        <v>302</v>
      </c>
      <c r="J1633" t="s">
        <v>271</v>
      </c>
      <c r="K1633">
        <v>5.0999999999999996</v>
      </c>
      <c r="L1633" s="5">
        <v>117581.26</v>
      </c>
      <c r="M1633" t="s">
        <v>282</v>
      </c>
      <c r="N1633" t="s">
        <v>365</v>
      </c>
      <c r="O1633" s="1">
        <v>5</v>
      </c>
      <c r="P1633" s="1" t="str">
        <f>IFERROR(IF(ISNUMBER(Table1[[#This Row],[Safety_Rating2]]), REPT("★", Table1[[#This Row],[Safety_Rating2]]) &amp; REPT("☆", 5-Table1[[#This Row],[Safety_Rating2]]), "Unknown"), "Unknown")</f>
        <v>★★★★★</v>
      </c>
      <c r="Q1633" s="1">
        <v>5</v>
      </c>
      <c r="R1633">
        <v>13970</v>
      </c>
      <c r="S1633">
        <v>3</v>
      </c>
      <c r="T1633" s="7">
        <f t="shared" si="25"/>
        <v>1642610202.1999998</v>
      </c>
      <c r="U1633" s="3">
        <f>Table1[[#This Row],[Range_km]]/Table1[[#This Row],[Battery_Capacity_kWh]]</f>
        <v>2.6654898499558692</v>
      </c>
      <c r="V1633" s="4">
        <f>Table1[[#This Row],[Price_USD]]/Table1[[#This Row],[Range_km]]</f>
        <v>389.34192052980131</v>
      </c>
      <c r="W1633" s="1" t="str">
        <f>_xlfn.IFS(Table1[[#This Row],[Price_USD]]&gt;80000,"Luxury", Table1[[#This Row],[Price_USD]]&gt;40000,"Premium",Table1[[#This Row],[Price_USD]]&lt;40000,"Budget")</f>
        <v>Luxury</v>
      </c>
    </row>
    <row r="1634" spans="3:23" x14ac:dyDescent="0.35">
      <c r="C1634">
        <v>1633</v>
      </c>
      <c r="D1634" t="s">
        <v>30</v>
      </c>
      <c r="E1634" t="s">
        <v>166</v>
      </c>
      <c r="F1634">
        <v>2016</v>
      </c>
      <c r="G1634" t="s">
        <v>260</v>
      </c>
      <c r="H1634">
        <v>134.80000000000001</v>
      </c>
      <c r="I1634">
        <v>522</v>
      </c>
      <c r="J1634" t="s">
        <v>265</v>
      </c>
      <c r="K1634">
        <v>0.8</v>
      </c>
      <c r="L1634" s="5">
        <v>143897.79999999999</v>
      </c>
      <c r="M1634" t="s">
        <v>334</v>
      </c>
      <c r="N1634" t="s">
        <v>356</v>
      </c>
      <c r="O1634" s="1">
        <v>2</v>
      </c>
      <c r="P1634" s="1" t="str">
        <f>IFERROR(IF(ISNUMBER(Table1[[#This Row],[Safety_Rating2]]), REPT("★", Table1[[#This Row],[Safety_Rating2]]) &amp; REPT("☆", 5-Table1[[#This Row],[Safety_Rating2]]), "Unknown"), "Unknown")</f>
        <v>★★★★★</v>
      </c>
      <c r="Q1634" s="1">
        <v>5</v>
      </c>
      <c r="R1634">
        <v>6669</v>
      </c>
      <c r="S1634">
        <v>3</v>
      </c>
      <c r="T1634" s="7">
        <f t="shared" si="25"/>
        <v>959654428.19999993</v>
      </c>
      <c r="U1634" s="3">
        <f>Table1[[#This Row],[Range_km]]/Table1[[#This Row],[Battery_Capacity_kWh]]</f>
        <v>3.8724035608308602</v>
      </c>
      <c r="V1634" s="4">
        <f>Table1[[#This Row],[Price_USD]]/Table1[[#This Row],[Range_km]]</f>
        <v>275.6662835249042</v>
      </c>
      <c r="W1634" s="1" t="str">
        <f>_xlfn.IFS(Table1[[#This Row],[Price_USD]]&gt;80000,"Luxury", Table1[[#This Row],[Price_USD]]&gt;40000,"Premium",Table1[[#This Row],[Price_USD]]&lt;40000,"Budget")</f>
        <v>Luxury</v>
      </c>
    </row>
    <row r="1635" spans="3:23" x14ac:dyDescent="0.35">
      <c r="C1635">
        <v>1634</v>
      </c>
      <c r="D1635" t="s">
        <v>23</v>
      </c>
      <c r="E1635" t="s">
        <v>76</v>
      </c>
      <c r="F1635">
        <v>2021</v>
      </c>
      <c r="G1635" t="s">
        <v>251</v>
      </c>
      <c r="H1635">
        <v>78.7</v>
      </c>
      <c r="I1635">
        <v>395</v>
      </c>
      <c r="J1635" t="s">
        <v>269</v>
      </c>
      <c r="K1635">
        <v>0.8</v>
      </c>
      <c r="L1635" s="5">
        <v>124798.03</v>
      </c>
      <c r="M1635" t="s">
        <v>314</v>
      </c>
      <c r="N1635" t="s">
        <v>351</v>
      </c>
      <c r="O1635" s="1">
        <v>3</v>
      </c>
      <c r="P1635" s="1" t="str">
        <f>IFERROR(IF(ISNUMBER(Table1[[#This Row],[Safety_Rating2]]), REPT("★", Table1[[#This Row],[Safety_Rating2]]) &amp; REPT("☆", 5-Table1[[#This Row],[Safety_Rating2]]), "Unknown"), "Unknown")</f>
        <v>★★★★★</v>
      </c>
      <c r="Q1635" s="1">
        <v>5</v>
      </c>
      <c r="R1635">
        <v>6777</v>
      </c>
      <c r="S1635">
        <v>4</v>
      </c>
      <c r="T1635" s="7">
        <f t="shared" si="25"/>
        <v>845756249.30999994</v>
      </c>
      <c r="U1635" s="3">
        <f>Table1[[#This Row],[Range_km]]/Table1[[#This Row],[Battery_Capacity_kWh]]</f>
        <v>5.0190597204574328</v>
      </c>
      <c r="V1635" s="4">
        <f>Table1[[#This Row],[Price_USD]]/Table1[[#This Row],[Range_km]]</f>
        <v>315.94437974683547</v>
      </c>
      <c r="W1635" s="1" t="str">
        <f>_xlfn.IFS(Table1[[#This Row],[Price_USD]]&gt;80000,"Luxury", Table1[[#This Row],[Price_USD]]&gt;40000,"Premium",Table1[[#This Row],[Price_USD]]&lt;40000,"Budget")</f>
        <v>Luxury</v>
      </c>
    </row>
    <row r="1636" spans="3:23" x14ac:dyDescent="0.35">
      <c r="C1636">
        <v>1635</v>
      </c>
      <c r="D1636" t="s">
        <v>30</v>
      </c>
      <c r="E1636" t="s">
        <v>199</v>
      </c>
      <c r="F1636">
        <v>2025</v>
      </c>
      <c r="G1636" t="s">
        <v>257</v>
      </c>
      <c r="H1636">
        <v>52.9</v>
      </c>
      <c r="I1636">
        <v>569</v>
      </c>
      <c r="J1636" t="s">
        <v>273</v>
      </c>
      <c r="K1636">
        <v>10.7</v>
      </c>
      <c r="L1636" s="5">
        <v>135204.97</v>
      </c>
      <c r="M1636" t="s">
        <v>309</v>
      </c>
      <c r="N1636" t="s">
        <v>362</v>
      </c>
      <c r="O1636" s="2" t="s">
        <v>376</v>
      </c>
      <c r="P1636" s="1" t="str">
        <f>IFERROR(IF(ISNUMBER(Table1[[#This Row],[Safety_Rating2]]), REPT("★", Table1[[#This Row],[Safety_Rating2]]) &amp; REPT("☆", 5-Table1[[#This Row],[Safety_Rating2]]), "Unknown"), "Unknown")</f>
        <v>★★★★☆</v>
      </c>
      <c r="Q1636" s="1">
        <v>4</v>
      </c>
      <c r="R1636">
        <v>18620</v>
      </c>
      <c r="S1636">
        <v>5</v>
      </c>
      <c r="T1636" s="7">
        <f t="shared" si="25"/>
        <v>2517516541.4000001</v>
      </c>
      <c r="U1636" s="3">
        <f>Table1[[#This Row],[Range_km]]/Table1[[#This Row],[Battery_Capacity_kWh]]</f>
        <v>10.756143667296787</v>
      </c>
      <c r="V1636" s="4">
        <f>Table1[[#This Row],[Price_USD]]/Table1[[#This Row],[Range_km]]</f>
        <v>237.61857644991213</v>
      </c>
      <c r="W1636" s="1" t="str">
        <f>_xlfn.IFS(Table1[[#This Row],[Price_USD]]&gt;80000,"Luxury", Table1[[#This Row],[Price_USD]]&gt;40000,"Premium",Table1[[#This Row],[Price_USD]]&lt;40000,"Budget")</f>
        <v>Luxury</v>
      </c>
    </row>
    <row r="1637" spans="3:23" x14ac:dyDescent="0.35">
      <c r="C1637">
        <v>1636</v>
      </c>
      <c r="D1637" t="s">
        <v>28</v>
      </c>
      <c r="E1637" t="s">
        <v>160</v>
      </c>
      <c r="F1637">
        <v>2018</v>
      </c>
      <c r="G1637" t="s">
        <v>260</v>
      </c>
      <c r="H1637">
        <v>54</v>
      </c>
      <c r="I1637">
        <v>289</v>
      </c>
      <c r="J1637" t="s">
        <v>280</v>
      </c>
      <c r="K1637">
        <v>10.9</v>
      </c>
      <c r="L1637" s="5">
        <v>141663.41</v>
      </c>
      <c r="M1637" t="s">
        <v>310</v>
      </c>
      <c r="N1637" t="s">
        <v>344</v>
      </c>
      <c r="O1637" s="1">
        <v>0</v>
      </c>
      <c r="P1637" s="1" t="str">
        <f>IFERROR(IF(ISNUMBER(Table1[[#This Row],[Safety_Rating2]]), REPT("★", Table1[[#This Row],[Safety_Rating2]]) &amp; REPT("☆", 5-Table1[[#This Row],[Safety_Rating2]]), "Unknown"), "Unknown")</f>
        <v>★★★★☆</v>
      </c>
      <c r="Q1637" s="1">
        <v>4</v>
      </c>
      <c r="R1637">
        <v>12828</v>
      </c>
      <c r="S1637">
        <v>3</v>
      </c>
      <c r="T1637" s="7">
        <f t="shared" si="25"/>
        <v>1817258223.48</v>
      </c>
      <c r="U1637" s="3">
        <f>Table1[[#This Row],[Range_km]]/Table1[[#This Row],[Battery_Capacity_kWh]]</f>
        <v>5.3518518518518521</v>
      </c>
      <c r="V1637" s="4">
        <f>Table1[[#This Row],[Price_USD]]/Table1[[#This Row],[Range_km]]</f>
        <v>490.18480968858131</v>
      </c>
      <c r="W1637" s="1" t="str">
        <f>_xlfn.IFS(Table1[[#This Row],[Price_USD]]&gt;80000,"Luxury", Table1[[#This Row],[Price_USD]]&gt;40000,"Premium",Table1[[#This Row],[Price_USD]]&lt;40000,"Budget")</f>
        <v>Luxury</v>
      </c>
    </row>
    <row r="1638" spans="3:23" x14ac:dyDescent="0.35">
      <c r="C1638">
        <v>1637</v>
      </c>
      <c r="D1638" t="s">
        <v>48</v>
      </c>
      <c r="E1638" t="s">
        <v>113</v>
      </c>
      <c r="F1638">
        <v>2023</v>
      </c>
      <c r="G1638" t="s">
        <v>250</v>
      </c>
      <c r="H1638">
        <v>109.8</v>
      </c>
      <c r="I1638">
        <v>462</v>
      </c>
      <c r="J1638" t="s">
        <v>267</v>
      </c>
      <c r="K1638">
        <v>6.7</v>
      </c>
      <c r="L1638" s="5">
        <v>35854.51</v>
      </c>
      <c r="M1638" t="s">
        <v>320</v>
      </c>
      <c r="N1638" t="s">
        <v>371</v>
      </c>
      <c r="O1638" s="1">
        <v>5</v>
      </c>
      <c r="P1638" s="1" t="str">
        <f>IFERROR(IF(ISNUMBER(Table1[[#This Row],[Safety_Rating2]]), REPT("★", Table1[[#This Row],[Safety_Rating2]]) &amp; REPT("☆", 5-Table1[[#This Row],[Safety_Rating2]]), "Unknown"), "Unknown")</f>
        <v>★★★★★</v>
      </c>
      <c r="Q1638" s="1">
        <v>5</v>
      </c>
      <c r="R1638">
        <v>2232</v>
      </c>
      <c r="S1638">
        <v>3</v>
      </c>
      <c r="T1638" s="7">
        <f t="shared" si="25"/>
        <v>80027266.320000008</v>
      </c>
      <c r="U1638" s="3">
        <f>Table1[[#This Row],[Range_km]]/Table1[[#This Row],[Battery_Capacity_kWh]]</f>
        <v>4.2076502732240435</v>
      </c>
      <c r="V1638" s="4">
        <f>Table1[[#This Row],[Price_USD]]/Table1[[#This Row],[Range_km]]</f>
        <v>77.607164502164508</v>
      </c>
      <c r="W1638" s="1" t="str">
        <f>_xlfn.IFS(Table1[[#This Row],[Price_USD]]&gt;80000,"Luxury", Table1[[#This Row],[Price_USD]]&gt;40000,"Premium",Table1[[#This Row],[Price_USD]]&lt;40000,"Budget")</f>
        <v>Budget</v>
      </c>
    </row>
    <row r="1639" spans="3:23" x14ac:dyDescent="0.35">
      <c r="C1639">
        <v>1638</v>
      </c>
      <c r="D1639" t="s">
        <v>49</v>
      </c>
      <c r="E1639" t="s">
        <v>228</v>
      </c>
      <c r="F1639">
        <v>2019</v>
      </c>
      <c r="G1639" t="s">
        <v>252</v>
      </c>
      <c r="H1639">
        <v>28.3</v>
      </c>
      <c r="I1639">
        <v>307</v>
      </c>
      <c r="J1639" t="s">
        <v>269</v>
      </c>
      <c r="K1639">
        <v>10.8</v>
      </c>
      <c r="L1639" s="5">
        <v>70791.66</v>
      </c>
      <c r="M1639" t="s">
        <v>300</v>
      </c>
      <c r="N1639" t="s">
        <v>357</v>
      </c>
      <c r="O1639" s="1">
        <v>1</v>
      </c>
      <c r="P1639" s="1" t="str">
        <f>IFERROR(IF(ISNUMBER(Table1[[#This Row],[Safety_Rating2]]), REPT("★", Table1[[#This Row],[Safety_Rating2]]) &amp; REPT("☆", 5-Table1[[#This Row],[Safety_Rating2]]), "Unknown"), "Unknown")</f>
        <v>★★★★☆</v>
      </c>
      <c r="Q1639" s="1">
        <v>4</v>
      </c>
      <c r="R1639">
        <v>16877</v>
      </c>
      <c r="S1639">
        <v>5</v>
      </c>
      <c r="T1639" s="7">
        <f t="shared" si="25"/>
        <v>1194750845.8200002</v>
      </c>
      <c r="U1639" s="3">
        <f>Table1[[#This Row],[Range_km]]/Table1[[#This Row],[Battery_Capacity_kWh]]</f>
        <v>10.848056537102472</v>
      </c>
      <c r="V1639" s="4">
        <f>Table1[[#This Row],[Price_USD]]/Table1[[#This Row],[Range_km]]</f>
        <v>230.59172638436482</v>
      </c>
      <c r="W1639" s="1" t="str">
        <f>_xlfn.IFS(Table1[[#This Row],[Price_USD]]&gt;80000,"Luxury", Table1[[#This Row],[Price_USD]]&gt;40000,"Premium",Table1[[#This Row],[Price_USD]]&lt;40000,"Budget")</f>
        <v>Premium</v>
      </c>
    </row>
    <row r="1640" spans="3:23" x14ac:dyDescent="0.35">
      <c r="C1640">
        <v>1639</v>
      </c>
      <c r="D1640" t="s">
        <v>53</v>
      </c>
      <c r="E1640" t="s">
        <v>127</v>
      </c>
      <c r="F1640">
        <v>2019</v>
      </c>
      <c r="G1640" t="s">
        <v>262</v>
      </c>
      <c r="H1640">
        <v>61.6</v>
      </c>
      <c r="I1640">
        <v>358</v>
      </c>
      <c r="J1640" t="s">
        <v>267</v>
      </c>
      <c r="K1640">
        <v>2.8</v>
      </c>
      <c r="L1640" s="5">
        <v>104935.85</v>
      </c>
      <c r="M1640" t="s">
        <v>282</v>
      </c>
      <c r="N1640" t="s">
        <v>349</v>
      </c>
      <c r="O1640" s="1">
        <v>4</v>
      </c>
      <c r="P1640" s="1" t="str">
        <f>IFERROR(IF(ISNUMBER(Table1[[#This Row],[Safety_Rating2]]), REPT("★", Table1[[#This Row],[Safety_Rating2]]) &amp; REPT("☆", 5-Table1[[#This Row],[Safety_Rating2]]), "Unknown"), "Unknown")</f>
        <v>★★★★☆</v>
      </c>
      <c r="Q1640" s="1">
        <v>4</v>
      </c>
      <c r="R1640">
        <v>3604</v>
      </c>
      <c r="S1640">
        <v>4</v>
      </c>
      <c r="T1640" s="7">
        <f t="shared" si="25"/>
        <v>378188803.40000004</v>
      </c>
      <c r="U1640" s="3">
        <f>Table1[[#This Row],[Range_km]]/Table1[[#This Row],[Battery_Capacity_kWh]]</f>
        <v>5.8116883116883118</v>
      </c>
      <c r="V1640" s="4">
        <f>Table1[[#This Row],[Price_USD]]/Table1[[#This Row],[Range_km]]</f>
        <v>293.11689944134082</v>
      </c>
      <c r="W1640" s="1" t="str">
        <f>_xlfn.IFS(Table1[[#This Row],[Price_USD]]&gt;80000,"Luxury", Table1[[#This Row],[Price_USD]]&gt;40000,"Premium",Table1[[#This Row],[Price_USD]]&lt;40000,"Budget")</f>
        <v>Luxury</v>
      </c>
    </row>
    <row r="1641" spans="3:23" x14ac:dyDescent="0.35">
      <c r="C1641">
        <v>1640</v>
      </c>
      <c r="D1641" t="s">
        <v>62</v>
      </c>
      <c r="E1641" t="s">
        <v>149</v>
      </c>
      <c r="F1641">
        <v>2023</v>
      </c>
      <c r="G1641" t="s">
        <v>263</v>
      </c>
      <c r="H1641">
        <v>24.7</v>
      </c>
      <c r="I1641">
        <v>592</v>
      </c>
      <c r="J1641" t="s">
        <v>267</v>
      </c>
      <c r="K1641">
        <v>2.2999999999999998</v>
      </c>
      <c r="L1641" s="5">
        <v>85510.76</v>
      </c>
      <c r="M1641" t="s">
        <v>302</v>
      </c>
      <c r="N1641" t="s">
        <v>349</v>
      </c>
      <c r="O1641" s="1">
        <v>4</v>
      </c>
      <c r="P1641" s="1" t="str">
        <f>IFERROR(IF(ISNUMBER(Table1[[#This Row],[Safety_Rating2]]), REPT("★", Table1[[#This Row],[Safety_Rating2]]) &amp; REPT("☆", 5-Table1[[#This Row],[Safety_Rating2]]), "Unknown"), "Unknown")</f>
        <v>★★★★★</v>
      </c>
      <c r="Q1641" s="1">
        <v>5</v>
      </c>
      <c r="R1641">
        <v>6691</v>
      </c>
      <c r="S1641">
        <v>4</v>
      </c>
      <c r="T1641" s="7">
        <f t="shared" si="25"/>
        <v>572152495.15999997</v>
      </c>
      <c r="U1641" s="3">
        <f>Table1[[#This Row],[Range_km]]/Table1[[#This Row],[Battery_Capacity_kWh]]</f>
        <v>23.967611336032391</v>
      </c>
      <c r="V1641" s="4">
        <f>Table1[[#This Row],[Price_USD]]/Table1[[#This Row],[Range_km]]</f>
        <v>144.44385135135136</v>
      </c>
      <c r="W1641" s="1" t="str">
        <f>_xlfn.IFS(Table1[[#This Row],[Price_USD]]&gt;80000,"Luxury", Table1[[#This Row],[Price_USD]]&gt;40000,"Premium",Table1[[#This Row],[Price_USD]]&lt;40000,"Budget")</f>
        <v>Luxury</v>
      </c>
    </row>
    <row r="1642" spans="3:23" x14ac:dyDescent="0.35">
      <c r="C1642">
        <v>1641</v>
      </c>
      <c r="D1642" t="s">
        <v>41</v>
      </c>
      <c r="E1642" t="s">
        <v>100</v>
      </c>
      <c r="F1642">
        <v>2021</v>
      </c>
      <c r="G1642" t="s">
        <v>256</v>
      </c>
      <c r="H1642">
        <v>33.9</v>
      </c>
      <c r="I1642">
        <v>364</v>
      </c>
      <c r="J1642" t="s">
        <v>269</v>
      </c>
      <c r="K1642">
        <v>5.4</v>
      </c>
      <c r="L1642" s="5">
        <v>125859.98</v>
      </c>
      <c r="M1642" t="s">
        <v>317</v>
      </c>
      <c r="N1642" t="s">
        <v>361</v>
      </c>
      <c r="O1642" s="2" t="s">
        <v>376</v>
      </c>
      <c r="P1642" s="1" t="str">
        <f>IFERROR(IF(ISNUMBER(Table1[[#This Row],[Safety_Rating2]]), REPT("★", Table1[[#This Row],[Safety_Rating2]]) &amp; REPT("☆", 5-Table1[[#This Row],[Safety_Rating2]]), "Unknown"), "Unknown")</f>
        <v>★★★★☆</v>
      </c>
      <c r="Q1642" s="1">
        <v>4</v>
      </c>
      <c r="R1642">
        <v>14370</v>
      </c>
      <c r="S1642">
        <v>4</v>
      </c>
      <c r="T1642" s="7">
        <f t="shared" si="25"/>
        <v>1808607912.5999999</v>
      </c>
      <c r="U1642" s="3">
        <f>Table1[[#This Row],[Range_km]]/Table1[[#This Row],[Battery_Capacity_kWh]]</f>
        <v>10.737463126843659</v>
      </c>
      <c r="V1642" s="4">
        <f>Table1[[#This Row],[Price_USD]]/Table1[[#This Row],[Range_km]]</f>
        <v>345.76917582417582</v>
      </c>
      <c r="W1642" s="1" t="str">
        <f>_xlfn.IFS(Table1[[#This Row],[Price_USD]]&gt;80000,"Luxury", Table1[[#This Row],[Price_USD]]&gt;40000,"Premium",Table1[[#This Row],[Price_USD]]&lt;40000,"Budget")</f>
        <v>Luxury</v>
      </c>
    </row>
    <row r="1643" spans="3:23" x14ac:dyDescent="0.35">
      <c r="C1643">
        <v>1642</v>
      </c>
      <c r="D1643" t="s">
        <v>21</v>
      </c>
      <c r="E1643" t="s">
        <v>197</v>
      </c>
      <c r="F1643">
        <v>2025</v>
      </c>
      <c r="G1643" t="s">
        <v>252</v>
      </c>
      <c r="H1643">
        <v>40.799999999999997</v>
      </c>
      <c r="I1643">
        <v>133</v>
      </c>
      <c r="J1643" t="s">
        <v>271</v>
      </c>
      <c r="K1643">
        <v>10.5</v>
      </c>
      <c r="L1643" s="5">
        <v>116330.06</v>
      </c>
      <c r="M1643" t="s">
        <v>335</v>
      </c>
      <c r="N1643" t="s">
        <v>342</v>
      </c>
      <c r="O1643" s="1">
        <v>4</v>
      </c>
      <c r="P1643" s="1" t="str">
        <f>IFERROR(IF(ISNUMBER(Table1[[#This Row],[Safety_Rating2]]), REPT("★", Table1[[#This Row],[Safety_Rating2]]) &amp; REPT("☆", 5-Table1[[#This Row],[Safety_Rating2]]), "Unknown"), "Unknown")</f>
        <v>★★★★☆</v>
      </c>
      <c r="Q1643" s="1">
        <v>4</v>
      </c>
      <c r="R1643">
        <v>17665</v>
      </c>
      <c r="S1643">
        <v>3</v>
      </c>
      <c r="T1643" s="7">
        <f t="shared" si="25"/>
        <v>2054970509.8999999</v>
      </c>
      <c r="U1643" s="3">
        <f>Table1[[#This Row],[Range_km]]/Table1[[#This Row],[Battery_Capacity_kWh]]</f>
        <v>3.2598039215686279</v>
      </c>
      <c r="V1643" s="4">
        <f>Table1[[#This Row],[Price_USD]]/Table1[[#This Row],[Range_km]]</f>
        <v>874.66210526315786</v>
      </c>
      <c r="W1643" s="1" t="str">
        <f>_xlfn.IFS(Table1[[#This Row],[Price_USD]]&gt;80000,"Luxury", Table1[[#This Row],[Price_USD]]&gt;40000,"Premium",Table1[[#This Row],[Price_USD]]&lt;40000,"Budget")</f>
        <v>Luxury</v>
      </c>
    </row>
    <row r="1644" spans="3:23" x14ac:dyDescent="0.35">
      <c r="C1644">
        <v>1643</v>
      </c>
      <c r="D1644" t="s">
        <v>21</v>
      </c>
      <c r="E1644" t="s">
        <v>104</v>
      </c>
      <c r="F1644">
        <v>2021</v>
      </c>
      <c r="G1644" t="s">
        <v>261</v>
      </c>
      <c r="H1644">
        <v>77.2</v>
      </c>
      <c r="I1644">
        <v>176</v>
      </c>
      <c r="J1644" t="s">
        <v>279</v>
      </c>
      <c r="K1644">
        <v>3.3</v>
      </c>
      <c r="L1644" s="5">
        <v>144222.64000000001</v>
      </c>
      <c r="M1644" t="s">
        <v>298</v>
      </c>
      <c r="N1644" t="s">
        <v>366</v>
      </c>
      <c r="O1644" s="1">
        <v>4</v>
      </c>
      <c r="P1644" s="1" t="str">
        <f>IFERROR(IF(ISNUMBER(Table1[[#This Row],[Safety_Rating2]]), REPT("★", Table1[[#This Row],[Safety_Rating2]]) &amp; REPT("☆", 5-Table1[[#This Row],[Safety_Rating2]]), "Unknown"), "Unknown")</f>
        <v>★★★★☆</v>
      </c>
      <c r="Q1644" s="1">
        <v>4</v>
      </c>
      <c r="R1644">
        <v>4653</v>
      </c>
      <c r="S1644">
        <v>3</v>
      </c>
      <c r="T1644" s="7">
        <f t="shared" si="25"/>
        <v>671067943.92000008</v>
      </c>
      <c r="U1644" s="3">
        <f>Table1[[#This Row],[Range_km]]/Table1[[#This Row],[Battery_Capacity_kWh]]</f>
        <v>2.2797927461139897</v>
      </c>
      <c r="V1644" s="4">
        <f>Table1[[#This Row],[Price_USD]]/Table1[[#This Row],[Range_km]]</f>
        <v>819.44681818181823</v>
      </c>
      <c r="W1644" s="1" t="str">
        <f>_xlfn.IFS(Table1[[#This Row],[Price_USD]]&gt;80000,"Luxury", Table1[[#This Row],[Price_USD]]&gt;40000,"Premium",Table1[[#This Row],[Price_USD]]&lt;40000,"Budget")</f>
        <v>Luxury</v>
      </c>
    </row>
    <row r="1645" spans="3:23" x14ac:dyDescent="0.35">
      <c r="C1645">
        <v>1644</v>
      </c>
      <c r="D1645" t="s">
        <v>22</v>
      </c>
      <c r="E1645" t="s">
        <v>75</v>
      </c>
      <c r="F1645">
        <v>2022</v>
      </c>
      <c r="G1645" t="s">
        <v>261</v>
      </c>
      <c r="H1645">
        <v>92.7</v>
      </c>
      <c r="I1645">
        <v>134</v>
      </c>
      <c r="J1645" t="s">
        <v>270</v>
      </c>
      <c r="K1645">
        <v>6.7</v>
      </c>
      <c r="L1645" s="5">
        <v>62122.16</v>
      </c>
      <c r="M1645" t="s">
        <v>317</v>
      </c>
      <c r="N1645" t="s">
        <v>369</v>
      </c>
      <c r="O1645" s="1">
        <v>4</v>
      </c>
      <c r="P1645" s="1" t="str">
        <f>IFERROR(IF(ISNUMBER(Table1[[#This Row],[Safety_Rating2]]), REPT("★", Table1[[#This Row],[Safety_Rating2]]) &amp; REPT("☆", 5-Table1[[#This Row],[Safety_Rating2]]), "Unknown"), "Unknown")</f>
        <v>Unknown</v>
      </c>
      <c r="Q1645" s="2" t="s">
        <v>376</v>
      </c>
      <c r="R1645">
        <v>6632</v>
      </c>
      <c r="S1645">
        <v>3</v>
      </c>
      <c r="T1645" s="7">
        <f t="shared" si="25"/>
        <v>411994165.12</v>
      </c>
      <c r="U1645" s="3">
        <f>Table1[[#This Row],[Range_km]]/Table1[[#This Row],[Battery_Capacity_kWh]]</f>
        <v>1.4455231930960086</v>
      </c>
      <c r="V1645" s="4">
        <f>Table1[[#This Row],[Price_USD]]/Table1[[#This Row],[Range_km]]</f>
        <v>463.59820895522392</v>
      </c>
      <c r="W1645" s="1" t="str">
        <f>_xlfn.IFS(Table1[[#This Row],[Price_USD]]&gt;80000,"Luxury", Table1[[#This Row],[Price_USD]]&gt;40000,"Premium",Table1[[#This Row],[Price_USD]]&lt;40000,"Budget")</f>
        <v>Premium</v>
      </c>
    </row>
    <row r="1646" spans="3:23" x14ac:dyDescent="0.35">
      <c r="C1646">
        <v>1645</v>
      </c>
      <c r="D1646" t="s">
        <v>44</v>
      </c>
      <c r="E1646" t="s">
        <v>106</v>
      </c>
      <c r="F1646">
        <v>2018</v>
      </c>
      <c r="G1646" t="s">
        <v>260</v>
      </c>
      <c r="H1646">
        <v>137.1</v>
      </c>
      <c r="I1646">
        <v>336</v>
      </c>
      <c r="J1646" t="s">
        <v>276</v>
      </c>
      <c r="K1646">
        <v>6</v>
      </c>
      <c r="L1646" s="5">
        <v>76109.84</v>
      </c>
      <c r="M1646" t="s">
        <v>297</v>
      </c>
      <c r="N1646" t="s">
        <v>339</v>
      </c>
      <c r="O1646" s="1">
        <v>1</v>
      </c>
      <c r="P1646" s="1" t="str">
        <f>IFERROR(IF(ISNUMBER(Table1[[#This Row],[Safety_Rating2]]), REPT("★", Table1[[#This Row],[Safety_Rating2]]) &amp; REPT("☆", 5-Table1[[#This Row],[Safety_Rating2]]), "Unknown"), "Unknown")</f>
        <v>Unknown</v>
      </c>
      <c r="Q1646" s="2" t="s">
        <v>376</v>
      </c>
      <c r="R1646">
        <v>12156</v>
      </c>
      <c r="S1646">
        <v>5</v>
      </c>
      <c r="T1646" s="7">
        <f t="shared" si="25"/>
        <v>925191215.03999996</v>
      </c>
      <c r="U1646" s="3">
        <f>Table1[[#This Row],[Range_km]]/Table1[[#This Row],[Battery_Capacity_kWh]]</f>
        <v>2.4507658643326042</v>
      </c>
      <c r="V1646" s="4">
        <f>Table1[[#This Row],[Price_USD]]/Table1[[#This Row],[Range_km]]</f>
        <v>226.51738095238093</v>
      </c>
      <c r="W1646" s="1" t="str">
        <f>_xlfn.IFS(Table1[[#This Row],[Price_USD]]&gt;80000,"Luxury", Table1[[#This Row],[Price_USD]]&gt;40000,"Premium",Table1[[#This Row],[Price_USD]]&lt;40000,"Budget")</f>
        <v>Premium</v>
      </c>
    </row>
    <row r="1647" spans="3:23" x14ac:dyDescent="0.35">
      <c r="C1647">
        <v>1646</v>
      </c>
      <c r="D1647" t="s">
        <v>57</v>
      </c>
      <c r="E1647" t="s">
        <v>136</v>
      </c>
      <c r="F1647">
        <v>2017</v>
      </c>
      <c r="G1647" t="s">
        <v>261</v>
      </c>
      <c r="H1647">
        <v>36.4</v>
      </c>
      <c r="I1647">
        <v>365</v>
      </c>
      <c r="J1647" t="s">
        <v>279</v>
      </c>
      <c r="K1647">
        <v>11.3</v>
      </c>
      <c r="L1647" s="5">
        <v>81176.289999999994</v>
      </c>
      <c r="M1647" t="s">
        <v>298</v>
      </c>
      <c r="N1647" t="s">
        <v>354</v>
      </c>
      <c r="O1647" s="1">
        <v>3</v>
      </c>
      <c r="P1647" s="1" t="str">
        <f>IFERROR(IF(ISNUMBER(Table1[[#This Row],[Safety_Rating2]]), REPT("★", Table1[[#This Row],[Safety_Rating2]]) &amp; REPT("☆", 5-Table1[[#This Row],[Safety_Rating2]]), "Unknown"), "Unknown")</f>
        <v>★★★☆☆</v>
      </c>
      <c r="Q1647" s="1">
        <v>3</v>
      </c>
      <c r="R1647">
        <v>17536</v>
      </c>
      <c r="S1647">
        <v>5</v>
      </c>
      <c r="T1647" s="7">
        <f t="shared" si="25"/>
        <v>1423507421.4399998</v>
      </c>
      <c r="U1647" s="3">
        <f>Table1[[#This Row],[Range_km]]/Table1[[#This Row],[Battery_Capacity_kWh]]</f>
        <v>10.027472527472527</v>
      </c>
      <c r="V1647" s="4">
        <f>Table1[[#This Row],[Price_USD]]/Table1[[#This Row],[Range_km]]</f>
        <v>222.40079452054792</v>
      </c>
      <c r="W1647" s="1" t="str">
        <f>_xlfn.IFS(Table1[[#This Row],[Price_USD]]&gt;80000,"Luxury", Table1[[#This Row],[Price_USD]]&gt;40000,"Premium",Table1[[#This Row],[Price_USD]]&lt;40000,"Budget")</f>
        <v>Luxury</v>
      </c>
    </row>
    <row r="1648" spans="3:23" x14ac:dyDescent="0.35">
      <c r="C1648">
        <v>1647</v>
      </c>
      <c r="D1648" t="s">
        <v>48</v>
      </c>
      <c r="E1648" t="s">
        <v>154</v>
      </c>
      <c r="F1648">
        <v>2015</v>
      </c>
      <c r="G1648" t="s">
        <v>257</v>
      </c>
      <c r="H1648">
        <v>79.400000000000006</v>
      </c>
      <c r="I1648">
        <v>524</v>
      </c>
      <c r="J1648" t="s">
        <v>268</v>
      </c>
      <c r="K1648">
        <v>6.9</v>
      </c>
      <c r="L1648" s="5">
        <v>115802.95</v>
      </c>
      <c r="M1648" t="s">
        <v>314</v>
      </c>
      <c r="N1648" t="s">
        <v>372</v>
      </c>
      <c r="O1648" s="1">
        <v>3</v>
      </c>
      <c r="P1648" s="1" t="str">
        <f>IFERROR(IF(ISNUMBER(Table1[[#This Row],[Safety_Rating2]]), REPT("★", Table1[[#This Row],[Safety_Rating2]]) &amp; REPT("☆", 5-Table1[[#This Row],[Safety_Rating2]]), "Unknown"), "Unknown")</f>
        <v>★★★☆☆</v>
      </c>
      <c r="Q1648" s="1">
        <v>3</v>
      </c>
      <c r="R1648">
        <v>3960</v>
      </c>
      <c r="S1648">
        <v>5</v>
      </c>
      <c r="T1648" s="7">
        <f t="shared" si="25"/>
        <v>458579682</v>
      </c>
      <c r="U1648" s="3">
        <f>Table1[[#This Row],[Range_km]]/Table1[[#This Row],[Battery_Capacity_kWh]]</f>
        <v>6.5994962216624682</v>
      </c>
      <c r="V1648" s="4">
        <f>Table1[[#This Row],[Price_USD]]/Table1[[#This Row],[Range_km]]</f>
        <v>220.99799618320611</v>
      </c>
      <c r="W1648" s="1" t="str">
        <f>_xlfn.IFS(Table1[[#This Row],[Price_USD]]&gt;80000,"Luxury", Table1[[#This Row],[Price_USD]]&gt;40000,"Premium",Table1[[#This Row],[Price_USD]]&lt;40000,"Budget")</f>
        <v>Luxury</v>
      </c>
    </row>
    <row r="1649" spans="3:23" x14ac:dyDescent="0.35">
      <c r="C1649">
        <v>1648</v>
      </c>
      <c r="D1649" t="s">
        <v>49</v>
      </c>
      <c r="E1649" t="s">
        <v>228</v>
      </c>
      <c r="F1649">
        <v>2020</v>
      </c>
      <c r="G1649" t="s">
        <v>260</v>
      </c>
      <c r="H1649">
        <v>110.1</v>
      </c>
      <c r="I1649">
        <v>346</v>
      </c>
      <c r="J1649" t="s">
        <v>269</v>
      </c>
      <c r="K1649">
        <v>2.8</v>
      </c>
      <c r="L1649" s="5">
        <v>123627.93</v>
      </c>
      <c r="M1649" t="s">
        <v>334</v>
      </c>
      <c r="N1649" t="s">
        <v>354</v>
      </c>
      <c r="O1649" s="1">
        <v>0</v>
      </c>
      <c r="P1649" s="1" t="str">
        <f>IFERROR(IF(ISNUMBER(Table1[[#This Row],[Safety_Rating2]]), REPT("★", Table1[[#This Row],[Safety_Rating2]]) &amp; REPT("☆", 5-Table1[[#This Row],[Safety_Rating2]]), "Unknown"), "Unknown")</f>
        <v>Unknown</v>
      </c>
      <c r="Q1649" s="2" t="s">
        <v>376</v>
      </c>
      <c r="R1649">
        <v>4638</v>
      </c>
      <c r="S1649">
        <v>5</v>
      </c>
      <c r="T1649" s="7">
        <f t="shared" si="25"/>
        <v>573386339.33999991</v>
      </c>
      <c r="U1649" s="3">
        <f>Table1[[#This Row],[Range_km]]/Table1[[#This Row],[Battery_Capacity_kWh]]</f>
        <v>3.1425976385104453</v>
      </c>
      <c r="V1649" s="4">
        <f>Table1[[#This Row],[Price_USD]]/Table1[[#This Row],[Range_km]]</f>
        <v>357.30615606936414</v>
      </c>
      <c r="W1649" s="1" t="str">
        <f>_xlfn.IFS(Table1[[#This Row],[Price_USD]]&gt;80000,"Luxury", Table1[[#This Row],[Price_USD]]&gt;40000,"Premium",Table1[[#This Row],[Price_USD]]&lt;40000,"Budget")</f>
        <v>Luxury</v>
      </c>
    </row>
    <row r="1650" spans="3:23" x14ac:dyDescent="0.35">
      <c r="C1650">
        <v>1649</v>
      </c>
      <c r="D1650" t="s">
        <v>38</v>
      </c>
      <c r="E1650" t="s">
        <v>118</v>
      </c>
      <c r="F1650">
        <v>2018</v>
      </c>
      <c r="G1650" t="s">
        <v>263</v>
      </c>
      <c r="H1650">
        <v>107.8</v>
      </c>
      <c r="I1650">
        <v>350</v>
      </c>
      <c r="J1650" t="s">
        <v>277</v>
      </c>
      <c r="K1650">
        <v>10.7</v>
      </c>
      <c r="L1650" s="5">
        <v>145717.44</v>
      </c>
      <c r="M1650" t="s">
        <v>296</v>
      </c>
      <c r="N1650" t="s">
        <v>372</v>
      </c>
      <c r="O1650" s="1">
        <v>5</v>
      </c>
      <c r="P1650" s="1" t="str">
        <f>IFERROR(IF(ISNUMBER(Table1[[#This Row],[Safety_Rating2]]), REPT("★", Table1[[#This Row],[Safety_Rating2]]) &amp; REPT("☆", 5-Table1[[#This Row],[Safety_Rating2]]), "Unknown"), "Unknown")</f>
        <v>★★★☆☆</v>
      </c>
      <c r="Q1650" s="1">
        <v>3</v>
      </c>
      <c r="R1650">
        <v>13998</v>
      </c>
      <c r="S1650">
        <v>3</v>
      </c>
      <c r="T1650" s="7">
        <f t="shared" si="25"/>
        <v>2039752725.1200001</v>
      </c>
      <c r="U1650" s="3">
        <f>Table1[[#This Row],[Range_km]]/Table1[[#This Row],[Battery_Capacity_kWh]]</f>
        <v>3.2467532467532467</v>
      </c>
      <c r="V1650" s="4">
        <f>Table1[[#This Row],[Price_USD]]/Table1[[#This Row],[Range_km]]</f>
        <v>416.33554285714285</v>
      </c>
      <c r="W1650" s="1" t="str">
        <f>_xlfn.IFS(Table1[[#This Row],[Price_USD]]&gt;80000,"Luxury", Table1[[#This Row],[Price_USD]]&gt;40000,"Premium",Table1[[#This Row],[Price_USD]]&lt;40000,"Budget")</f>
        <v>Luxury</v>
      </c>
    </row>
    <row r="1651" spans="3:23" x14ac:dyDescent="0.35">
      <c r="C1651">
        <v>1650</v>
      </c>
      <c r="D1651" t="s">
        <v>33</v>
      </c>
      <c r="E1651" t="s">
        <v>86</v>
      </c>
      <c r="F1651">
        <v>2024</v>
      </c>
      <c r="G1651" t="s">
        <v>257</v>
      </c>
      <c r="H1651">
        <v>81.7</v>
      </c>
      <c r="I1651">
        <v>292</v>
      </c>
      <c r="J1651" t="s">
        <v>279</v>
      </c>
      <c r="K1651">
        <v>8.6999999999999993</v>
      </c>
      <c r="L1651" s="5">
        <v>82140.3</v>
      </c>
      <c r="M1651" t="s">
        <v>311</v>
      </c>
      <c r="N1651" t="s">
        <v>365</v>
      </c>
      <c r="O1651" s="1">
        <v>3</v>
      </c>
      <c r="P1651" s="1" t="str">
        <f>IFERROR(IF(ISNUMBER(Table1[[#This Row],[Safety_Rating2]]), REPT("★", Table1[[#This Row],[Safety_Rating2]]) &amp; REPT("☆", 5-Table1[[#This Row],[Safety_Rating2]]), "Unknown"), "Unknown")</f>
        <v>Unknown</v>
      </c>
      <c r="Q1651" s="2" t="s">
        <v>376</v>
      </c>
      <c r="R1651">
        <v>19968</v>
      </c>
      <c r="S1651">
        <v>5</v>
      </c>
      <c r="T1651" s="7">
        <f t="shared" si="25"/>
        <v>1640177510.4000001</v>
      </c>
      <c r="U1651" s="3">
        <f>Table1[[#This Row],[Range_km]]/Table1[[#This Row],[Battery_Capacity_kWh]]</f>
        <v>3.5740514075887391</v>
      </c>
      <c r="V1651" s="4">
        <f>Table1[[#This Row],[Price_USD]]/Table1[[#This Row],[Range_km]]</f>
        <v>281.30239726027401</v>
      </c>
      <c r="W1651" s="1" t="str">
        <f>_xlfn.IFS(Table1[[#This Row],[Price_USD]]&gt;80000,"Luxury", Table1[[#This Row],[Price_USD]]&gt;40000,"Premium",Table1[[#This Row],[Price_USD]]&lt;40000,"Budget")</f>
        <v>Luxury</v>
      </c>
    </row>
    <row r="1652" spans="3:23" x14ac:dyDescent="0.35">
      <c r="C1652">
        <v>1651</v>
      </c>
      <c r="D1652" t="s">
        <v>33</v>
      </c>
      <c r="E1652" t="s">
        <v>192</v>
      </c>
      <c r="F1652">
        <v>2023</v>
      </c>
      <c r="G1652" t="s">
        <v>251</v>
      </c>
      <c r="H1652">
        <v>50.5</v>
      </c>
      <c r="I1652">
        <v>247</v>
      </c>
      <c r="J1652" t="s">
        <v>278</v>
      </c>
      <c r="K1652">
        <v>0.7</v>
      </c>
      <c r="L1652" s="5">
        <v>103799.19</v>
      </c>
      <c r="M1652" t="s">
        <v>310</v>
      </c>
      <c r="N1652" t="s">
        <v>341</v>
      </c>
      <c r="O1652" s="1">
        <v>2</v>
      </c>
      <c r="P1652" s="1" t="str">
        <f>IFERROR(IF(ISNUMBER(Table1[[#This Row],[Safety_Rating2]]), REPT("★", Table1[[#This Row],[Safety_Rating2]]) &amp; REPT("☆", 5-Table1[[#This Row],[Safety_Rating2]]), "Unknown"), "Unknown")</f>
        <v>★★★★☆</v>
      </c>
      <c r="Q1652" s="1">
        <v>4</v>
      </c>
      <c r="R1652">
        <v>11944</v>
      </c>
      <c r="S1652">
        <v>3</v>
      </c>
      <c r="T1652" s="7">
        <f t="shared" si="25"/>
        <v>1239777525.3600001</v>
      </c>
      <c r="U1652" s="3">
        <f>Table1[[#This Row],[Range_km]]/Table1[[#This Row],[Battery_Capacity_kWh]]</f>
        <v>4.891089108910891</v>
      </c>
      <c r="V1652" s="4">
        <f>Table1[[#This Row],[Price_USD]]/Table1[[#This Row],[Range_km]]</f>
        <v>420.23963562753039</v>
      </c>
      <c r="W1652" s="1" t="str">
        <f>_xlfn.IFS(Table1[[#This Row],[Price_USD]]&gt;80000,"Luxury", Table1[[#This Row],[Price_USD]]&gt;40000,"Premium",Table1[[#This Row],[Price_USD]]&lt;40000,"Budget")</f>
        <v>Luxury</v>
      </c>
    </row>
    <row r="1653" spans="3:23" x14ac:dyDescent="0.35">
      <c r="C1653">
        <v>1652</v>
      </c>
      <c r="D1653" t="s">
        <v>54</v>
      </c>
      <c r="E1653" t="s">
        <v>213</v>
      </c>
      <c r="F1653">
        <v>2024</v>
      </c>
      <c r="G1653" t="s">
        <v>252</v>
      </c>
      <c r="H1653">
        <v>144.4</v>
      </c>
      <c r="I1653">
        <v>193</v>
      </c>
      <c r="J1653" t="s">
        <v>265</v>
      </c>
      <c r="K1653">
        <v>10.1</v>
      </c>
      <c r="L1653" s="5">
        <v>99534.65</v>
      </c>
      <c r="M1653" t="s">
        <v>291</v>
      </c>
      <c r="N1653" t="s">
        <v>364</v>
      </c>
      <c r="O1653" s="1">
        <v>4</v>
      </c>
      <c r="P1653" s="1" t="str">
        <f>IFERROR(IF(ISNUMBER(Table1[[#This Row],[Safety_Rating2]]), REPT("★", Table1[[#This Row],[Safety_Rating2]]) &amp; REPT("☆", 5-Table1[[#This Row],[Safety_Rating2]]), "Unknown"), "Unknown")</f>
        <v>★★★★☆</v>
      </c>
      <c r="Q1653" s="1">
        <v>4</v>
      </c>
      <c r="R1653">
        <v>9322</v>
      </c>
      <c r="S1653">
        <v>4</v>
      </c>
      <c r="T1653" s="7">
        <f t="shared" si="25"/>
        <v>927862007.29999995</v>
      </c>
      <c r="U1653" s="3">
        <f>Table1[[#This Row],[Range_km]]/Table1[[#This Row],[Battery_Capacity_kWh]]</f>
        <v>1.3365650969529086</v>
      </c>
      <c r="V1653" s="4">
        <f>Table1[[#This Row],[Price_USD]]/Table1[[#This Row],[Range_km]]</f>
        <v>515.72357512953363</v>
      </c>
      <c r="W1653" s="1" t="str">
        <f>_xlfn.IFS(Table1[[#This Row],[Price_USD]]&gt;80000,"Luxury", Table1[[#This Row],[Price_USD]]&gt;40000,"Premium",Table1[[#This Row],[Price_USD]]&lt;40000,"Budget")</f>
        <v>Luxury</v>
      </c>
    </row>
    <row r="1654" spans="3:23" x14ac:dyDescent="0.35">
      <c r="C1654">
        <v>1653</v>
      </c>
      <c r="D1654" t="s">
        <v>27</v>
      </c>
      <c r="E1654" t="s">
        <v>89</v>
      </c>
      <c r="F1654">
        <v>2021</v>
      </c>
      <c r="G1654" t="s">
        <v>258</v>
      </c>
      <c r="H1654">
        <v>119.1</v>
      </c>
      <c r="I1654">
        <v>271</v>
      </c>
      <c r="J1654" t="s">
        <v>271</v>
      </c>
      <c r="K1654">
        <v>9.6</v>
      </c>
      <c r="L1654" s="5">
        <v>100409.26</v>
      </c>
      <c r="M1654" t="s">
        <v>306</v>
      </c>
      <c r="N1654" t="s">
        <v>342</v>
      </c>
      <c r="O1654" s="2" t="s">
        <v>376</v>
      </c>
      <c r="P1654" s="1" t="str">
        <f>IFERROR(IF(ISNUMBER(Table1[[#This Row],[Safety_Rating2]]), REPT("★", Table1[[#This Row],[Safety_Rating2]]) &amp; REPT("☆", 5-Table1[[#This Row],[Safety_Rating2]]), "Unknown"), "Unknown")</f>
        <v>Unknown</v>
      </c>
      <c r="Q1654" s="2" t="s">
        <v>376</v>
      </c>
      <c r="R1654">
        <v>13007</v>
      </c>
      <c r="S1654">
        <v>5</v>
      </c>
      <c r="T1654" s="7">
        <f t="shared" si="25"/>
        <v>1306023244.8199999</v>
      </c>
      <c r="U1654" s="3">
        <f>Table1[[#This Row],[Range_km]]/Table1[[#This Row],[Battery_Capacity_kWh]]</f>
        <v>2.2753988245172123</v>
      </c>
      <c r="V1654" s="4">
        <f>Table1[[#This Row],[Price_USD]]/Table1[[#This Row],[Range_km]]</f>
        <v>370.51387453874537</v>
      </c>
      <c r="W1654" s="1" t="str">
        <f>_xlfn.IFS(Table1[[#This Row],[Price_USD]]&gt;80000,"Luxury", Table1[[#This Row],[Price_USD]]&gt;40000,"Premium",Table1[[#This Row],[Price_USD]]&lt;40000,"Budget")</f>
        <v>Luxury</v>
      </c>
    </row>
    <row r="1655" spans="3:23" x14ac:dyDescent="0.35">
      <c r="C1655">
        <v>1654</v>
      </c>
      <c r="D1655" t="s">
        <v>44</v>
      </c>
      <c r="E1655" t="s">
        <v>211</v>
      </c>
      <c r="F1655">
        <v>2015</v>
      </c>
      <c r="G1655" t="s">
        <v>258</v>
      </c>
      <c r="H1655">
        <v>85.5</v>
      </c>
      <c r="I1655">
        <v>168</v>
      </c>
      <c r="J1655" t="s">
        <v>269</v>
      </c>
      <c r="K1655">
        <v>4.5</v>
      </c>
      <c r="L1655" s="5">
        <v>98618.47</v>
      </c>
      <c r="M1655" t="s">
        <v>318</v>
      </c>
      <c r="N1655" t="s">
        <v>364</v>
      </c>
      <c r="O1655" s="1">
        <v>2</v>
      </c>
      <c r="P1655" s="1" t="str">
        <f>IFERROR(IF(ISNUMBER(Table1[[#This Row],[Safety_Rating2]]), REPT("★", Table1[[#This Row],[Safety_Rating2]]) &amp; REPT("☆", 5-Table1[[#This Row],[Safety_Rating2]]), "Unknown"), "Unknown")</f>
        <v>★★★☆☆</v>
      </c>
      <c r="Q1655" s="1">
        <v>3</v>
      </c>
      <c r="R1655">
        <v>7230</v>
      </c>
      <c r="S1655">
        <v>4</v>
      </c>
      <c r="T1655" s="7">
        <f t="shared" si="25"/>
        <v>713011538.10000002</v>
      </c>
      <c r="U1655" s="3">
        <f>Table1[[#This Row],[Range_km]]/Table1[[#This Row],[Battery_Capacity_kWh]]</f>
        <v>1.9649122807017543</v>
      </c>
      <c r="V1655" s="4">
        <f>Table1[[#This Row],[Price_USD]]/Table1[[#This Row],[Range_km]]</f>
        <v>587.01470238095237</v>
      </c>
      <c r="W1655" s="1" t="str">
        <f>_xlfn.IFS(Table1[[#This Row],[Price_USD]]&gt;80000,"Luxury", Table1[[#This Row],[Price_USD]]&gt;40000,"Premium",Table1[[#This Row],[Price_USD]]&lt;40000,"Budget")</f>
        <v>Luxury</v>
      </c>
    </row>
    <row r="1656" spans="3:23" x14ac:dyDescent="0.35">
      <c r="C1656">
        <v>1655</v>
      </c>
      <c r="D1656" t="s">
        <v>49</v>
      </c>
      <c r="E1656" t="s">
        <v>228</v>
      </c>
      <c r="F1656">
        <v>2020</v>
      </c>
      <c r="G1656" t="s">
        <v>262</v>
      </c>
      <c r="H1656">
        <v>136.30000000000001</v>
      </c>
      <c r="I1656">
        <v>407</v>
      </c>
      <c r="J1656" t="s">
        <v>276</v>
      </c>
      <c r="K1656">
        <v>1.7</v>
      </c>
      <c r="L1656" s="5">
        <v>98454.6</v>
      </c>
      <c r="M1656" t="s">
        <v>308</v>
      </c>
      <c r="N1656" t="s">
        <v>368</v>
      </c>
      <c r="O1656" s="2" t="s">
        <v>376</v>
      </c>
      <c r="P1656" s="1" t="str">
        <f>IFERROR(IF(ISNUMBER(Table1[[#This Row],[Safety_Rating2]]), REPT("★", Table1[[#This Row],[Safety_Rating2]]) &amp; REPT("☆", 5-Table1[[#This Row],[Safety_Rating2]]), "Unknown"), "Unknown")</f>
        <v>★★★★★</v>
      </c>
      <c r="Q1656" s="1">
        <v>5</v>
      </c>
      <c r="R1656">
        <v>16559</v>
      </c>
      <c r="S1656">
        <v>4</v>
      </c>
      <c r="T1656" s="7">
        <f t="shared" si="25"/>
        <v>1630309721.4000001</v>
      </c>
      <c r="U1656" s="3">
        <f>Table1[[#This Row],[Range_km]]/Table1[[#This Row],[Battery_Capacity_kWh]]</f>
        <v>2.9860601614086573</v>
      </c>
      <c r="V1656" s="4">
        <f>Table1[[#This Row],[Price_USD]]/Table1[[#This Row],[Range_km]]</f>
        <v>241.90319410319412</v>
      </c>
      <c r="W1656" s="1" t="str">
        <f>_xlfn.IFS(Table1[[#This Row],[Price_USD]]&gt;80000,"Luxury", Table1[[#This Row],[Price_USD]]&gt;40000,"Premium",Table1[[#This Row],[Price_USD]]&lt;40000,"Budget")</f>
        <v>Luxury</v>
      </c>
    </row>
    <row r="1657" spans="3:23" x14ac:dyDescent="0.35">
      <c r="C1657">
        <v>1656</v>
      </c>
      <c r="D1657" t="s">
        <v>16</v>
      </c>
      <c r="E1657" t="s">
        <v>69</v>
      </c>
      <c r="F1657">
        <v>2019</v>
      </c>
      <c r="G1657" t="s">
        <v>257</v>
      </c>
      <c r="H1657">
        <v>128.1</v>
      </c>
      <c r="I1657">
        <v>515</v>
      </c>
      <c r="J1657" t="s">
        <v>265</v>
      </c>
      <c r="K1657">
        <v>0.8</v>
      </c>
      <c r="L1657" s="5">
        <v>54920.21</v>
      </c>
      <c r="M1657" t="s">
        <v>321</v>
      </c>
      <c r="N1657" t="s">
        <v>362</v>
      </c>
      <c r="O1657" s="1">
        <v>3</v>
      </c>
      <c r="P1657" s="1" t="str">
        <f>IFERROR(IF(ISNUMBER(Table1[[#This Row],[Safety_Rating2]]), REPT("★", Table1[[#This Row],[Safety_Rating2]]) &amp; REPT("☆", 5-Table1[[#This Row],[Safety_Rating2]]), "Unknown"), "Unknown")</f>
        <v>★★★★★</v>
      </c>
      <c r="Q1657" s="1">
        <v>5</v>
      </c>
      <c r="R1657">
        <v>4652</v>
      </c>
      <c r="S1657">
        <v>4</v>
      </c>
      <c r="T1657" s="7">
        <f t="shared" si="25"/>
        <v>255488816.91999999</v>
      </c>
      <c r="U1657" s="3">
        <f>Table1[[#This Row],[Range_km]]/Table1[[#This Row],[Battery_Capacity_kWh]]</f>
        <v>4.0202966432474634</v>
      </c>
      <c r="V1657" s="4">
        <f>Table1[[#This Row],[Price_USD]]/Table1[[#This Row],[Range_km]]</f>
        <v>106.64118446601941</v>
      </c>
      <c r="W1657" s="1" t="str">
        <f>_xlfn.IFS(Table1[[#This Row],[Price_USD]]&gt;80000,"Luxury", Table1[[#This Row],[Price_USD]]&gt;40000,"Premium",Table1[[#This Row],[Price_USD]]&lt;40000,"Budget")</f>
        <v>Premium</v>
      </c>
    </row>
    <row r="1658" spans="3:23" x14ac:dyDescent="0.35">
      <c r="C1658">
        <v>1657</v>
      </c>
      <c r="D1658" t="s">
        <v>20</v>
      </c>
      <c r="E1658" t="s">
        <v>226</v>
      </c>
      <c r="F1658">
        <v>2020</v>
      </c>
      <c r="G1658" t="s">
        <v>263</v>
      </c>
      <c r="H1658">
        <v>131.6</v>
      </c>
      <c r="I1658">
        <v>403</v>
      </c>
      <c r="J1658" t="s">
        <v>276</v>
      </c>
      <c r="K1658">
        <v>11.9</v>
      </c>
      <c r="L1658" s="5">
        <v>89767.2</v>
      </c>
      <c r="M1658" t="s">
        <v>304</v>
      </c>
      <c r="N1658" t="s">
        <v>375</v>
      </c>
      <c r="O1658" s="2" t="s">
        <v>376</v>
      </c>
      <c r="P1658" s="1" t="str">
        <f>IFERROR(IF(ISNUMBER(Table1[[#This Row],[Safety_Rating2]]), REPT("★", Table1[[#This Row],[Safety_Rating2]]) &amp; REPT("☆", 5-Table1[[#This Row],[Safety_Rating2]]), "Unknown"), "Unknown")</f>
        <v>★★★★★</v>
      </c>
      <c r="Q1658" s="1">
        <v>5</v>
      </c>
      <c r="R1658">
        <v>4628</v>
      </c>
      <c r="S1658">
        <v>3</v>
      </c>
      <c r="T1658" s="7">
        <f t="shared" si="25"/>
        <v>415442601.59999996</v>
      </c>
      <c r="U1658" s="3">
        <f>Table1[[#This Row],[Range_km]]/Table1[[#This Row],[Battery_Capacity_kWh]]</f>
        <v>3.0623100303951367</v>
      </c>
      <c r="V1658" s="4">
        <f>Table1[[#This Row],[Price_USD]]/Table1[[#This Row],[Range_km]]</f>
        <v>222.74739454094293</v>
      </c>
      <c r="W1658" s="1" t="str">
        <f>_xlfn.IFS(Table1[[#This Row],[Price_USD]]&gt;80000,"Luxury", Table1[[#This Row],[Price_USD]]&gt;40000,"Premium",Table1[[#This Row],[Price_USD]]&lt;40000,"Budget")</f>
        <v>Luxury</v>
      </c>
    </row>
    <row r="1659" spans="3:23" x14ac:dyDescent="0.35">
      <c r="C1659">
        <v>1658</v>
      </c>
      <c r="D1659" t="s">
        <v>31</v>
      </c>
      <c r="E1659" t="s">
        <v>178</v>
      </c>
      <c r="F1659">
        <v>2025</v>
      </c>
      <c r="G1659" t="s">
        <v>258</v>
      </c>
      <c r="H1659">
        <v>31.2</v>
      </c>
      <c r="I1659">
        <v>441</v>
      </c>
      <c r="J1659" t="s">
        <v>269</v>
      </c>
      <c r="K1659">
        <v>9.6</v>
      </c>
      <c r="L1659" s="5">
        <v>68355.55</v>
      </c>
      <c r="M1659" t="s">
        <v>297</v>
      </c>
      <c r="N1659" t="s">
        <v>359</v>
      </c>
      <c r="O1659" s="1">
        <v>2</v>
      </c>
      <c r="P1659" s="1" t="str">
        <f>IFERROR(IF(ISNUMBER(Table1[[#This Row],[Safety_Rating2]]), REPT("★", Table1[[#This Row],[Safety_Rating2]]) &amp; REPT("☆", 5-Table1[[#This Row],[Safety_Rating2]]), "Unknown"), "Unknown")</f>
        <v>★★★★☆</v>
      </c>
      <c r="Q1659" s="1">
        <v>4</v>
      </c>
      <c r="R1659">
        <v>3753</v>
      </c>
      <c r="S1659">
        <v>4</v>
      </c>
      <c r="T1659" s="7">
        <f t="shared" si="25"/>
        <v>256538379.15000001</v>
      </c>
      <c r="U1659" s="3">
        <f>Table1[[#This Row],[Range_km]]/Table1[[#This Row],[Battery_Capacity_kWh]]</f>
        <v>14.134615384615385</v>
      </c>
      <c r="V1659" s="4">
        <f>Table1[[#This Row],[Price_USD]]/Table1[[#This Row],[Range_km]]</f>
        <v>155.00124716553287</v>
      </c>
      <c r="W1659" s="1" t="str">
        <f>_xlfn.IFS(Table1[[#This Row],[Price_USD]]&gt;80000,"Luxury", Table1[[#This Row],[Price_USD]]&gt;40000,"Premium",Table1[[#This Row],[Price_USD]]&lt;40000,"Budget")</f>
        <v>Premium</v>
      </c>
    </row>
    <row r="1660" spans="3:23" x14ac:dyDescent="0.35">
      <c r="C1660">
        <v>1659</v>
      </c>
      <c r="D1660" t="s">
        <v>60</v>
      </c>
      <c r="E1660" t="s">
        <v>195</v>
      </c>
      <c r="F1660">
        <v>2015</v>
      </c>
      <c r="G1660" t="s">
        <v>255</v>
      </c>
      <c r="H1660">
        <v>103.8</v>
      </c>
      <c r="I1660">
        <v>471</v>
      </c>
      <c r="J1660" t="s">
        <v>277</v>
      </c>
      <c r="K1660">
        <v>11.9</v>
      </c>
      <c r="L1660" s="5">
        <v>68432.19</v>
      </c>
      <c r="M1660" t="s">
        <v>293</v>
      </c>
      <c r="N1660" t="s">
        <v>357</v>
      </c>
      <c r="O1660" s="1">
        <v>5</v>
      </c>
      <c r="P1660" s="1" t="str">
        <f>IFERROR(IF(ISNUMBER(Table1[[#This Row],[Safety_Rating2]]), REPT("★", Table1[[#This Row],[Safety_Rating2]]) &amp; REPT("☆", 5-Table1[[#This Row],[Safety_Rating2]]), "Unknown"), "Unknown")</f>
        <v>★★★☆☆</v>
      </c>
      <c r="Q1660" s="1">
        <v>3</v>
      </c>
      <c r="R1660">
        <v>2929</v>
      </c>
      <c r="S1660">
        <v>3</v>
      </c>
      <c r="T1660" s="7">
        <f t="shared" si="25"/>
        <v>200437884.51000002</v>
      </c>
      <c r="U1660" s="3">
        <f>Table1[[#This Row],[Range_km]]/Table1[[#This Row],[Battery_Capacity_kWh]]</f>
        <v>4.5375722543352603</v>
      </c>
      <c r="V1660" s="4">
        <f>Table1[[#This Row],[Price_USD]]/Table1[[#This Row],[Range_km]]</f>
        <v>145.29127388535034</v>
      </c>
      <c r="W1660" s="1" t="str">
        <f>_xlfn.IFS(Table1[[#This Row],[Price_USD]]&gt;80000,"Luxury", Table1[[#This Row],[Price_USD]]&gt;40000,"Premium",Table1[[#This Row],[Price_USD]]&lt;40000,"Budget")</f>
        <v>Premium</v>
      </c>
    </row>
    <row r="1661" spans="3:23" x14ac:dyDescent="0.35">
      <c r="C1661">
        <v>1660</v>
      </c>
      <c r="D1661" t="s">
        <v>28</v>
      </c>
      <c r="E1661" t="s">
        <v>81</v>
      </c>
      <c r="F1661">
        <v>2015</v>
      </c>
      <c r="G1661" t="s">
        <v>259</v>
      </c>
      <c r="H1661">
        <v>26.8</v>
      </c>
      <c r="I1661">
        <v>520</v>
      </c>
      <c r="J1661" t="s">
        <v>268</v>
      </c>
      <c r="K1661">
        <v>1.3</v>
      </c>
      <c r="L1661" s="5">
        <v>83204.070000000007</v>
      </c>
      <c r="M1661" t="s">
        <v>287</v>
      </c>
      <c r="N1661" t="s">
        <v>354</v>
      </c>
      <c r="O1661" s="1">
        <v>2</v>
      </c>
      <c r="P1661" s="1" t="str">
        <f>IFERROR(IF(ISNUMBER(Table1[[#This Row],[Safety_Rating2]]), REPT("★", Table1[[#This Row],[Safety_Rating2]]) &amp; REPT("☆", 5-Table1[[#This Row],[Safety_Rating2]]), "Unknown"), "Unknown")</f>
        <v>★★★☆☆</v>
      </c>
      <c r="Q1661" s="1">
        <v>3</v>
      </c>
      <c r="R1661">
        <v>5684</v>
      </c>
      <c r="S1661">
        <v>5</v>
      </c>
      <c r="T1661" s="7">
        <f t="shared" si="25"/>
        <v>472931933.88000005</v>
      </c>
      <c r="U1661" s="3">
        <f>Table1[[#This Row],[Range_km]]/Table1[[#This Row],[Battery_Capacity_kWh]]</f>
        <v>19.402985074626866</v>
      </c>
      <c r="V1661" s="4">
        <f>Table1[[#This Row],[Price_USD]]/Table1[[#This Row],[Range_km]]</f>
        <v>160.00782692307695</v>
      </c>
      <c r="W1661" s="1" t="str">
        <f>_xlfn.IFS(Table1[[#This Row],[Price_USD]]&gt;80000,"Luxury", Table1[[#This Row],[Price_USD]]&gt;40000,"Premium",Table1[[#This Row],[Price_USD]]&lt;40000,"Budget")</f>
        <v>Luxury</v>
      </c>
    </row>
    <row r="1662" spans="3:23" x14ac:dyDescent="0.35">
      <c r="C1662">
        <v>1661</v>
      </c>
      <c r="D1662" t="s">
        <v>60</v>
      </c>
      <c r="E1662" t="s">
        <v>195</v>
      </c>
      <c r="F1662">
        <v>2020</v>
      </c>
      <c r="G1662" t="s">
        <v>250</v>
      </c>
      <c r="H1662">
        <v>143.69999999999999</v>
      </c>
      <c r="I1662">
        <v>133</v>
      </c>
      <c r="J1662" t="s">
        <v>270</v>
      </c>
      <c r="K1662">
        <v>6.8</v>
      </c>
      <c r="L1662" s="5">
        <v>143199.01999999999</v>
      </c>
      <c r="M1662" t="s">
        <v>291</v>
      </c>
      <c r="N1662" t="s">
        <v>346</v>
      </c>
      <c r="O1662" s="1">
        <v>0</v>
      </c>
      <c r="P1662" s="1" t="str">
        <f>IFERROR(IF(ISNUMBER(Table1[[#This Row],[Safety_Rating2]]), REPT("★", Table1[[#This Row],[Safety_Rating2]]) &amp; REPT("☆", 5-Table1[[#This Row],[Safety_Rating2]]), "Unknown"), "Unknown")</f>
        <v>★★★★☆</v>
      </c>
      <c r="Q1662" s="1">
        <v>4</v>
      </c>
      <c r="R1662">
        <v>7229</v>
      </c>
      <c r="S1662">
        <v>5</v>
      </c>
      <c r="T1662" s="7">
        <f t="shared" si="25"/>
        <v>1035185715.5799999</v>
      </c>
      <c r="U1662" s="3">
        <f>Table1[[#This Row],[Range_km]]/Table1[[#This Row],[Battery_Capacity_kWh]]</f>
        <v>0.92553931802366052</v>
      </c>
      <c r="V1662" s="4">
        <f>Table1[[#This Row],[Price_USD]]/Table1[[#This Row],[Range_km]]</f>
        <v>1076.6843609022555</v>
      </c>
      <c r="W1662" s="1" t="str">
        <f>_xlfn.IFS(Table1[[#This Row],[Price_USD]]&gt;80000,"Luxury", Table1[[#This Row],[Price_USD]]&gt;40000,"Premium",Table1[[#This Row],[Price_USD]]&lt;40000,"Budget")</f>
        <v>Luxury</v>
      </c>
    </row>
    <row r="1663" spans="3:23" x14ac:dyDescent="0.35">
      <c r="C1663">
        <v>1662</v>
      </c>
      <c r="D1663" t="s">
        <v>34</v>
      </c>
      <c r="E1663" t="s">
        <v>92</v>
      </c>
      <c r="F1663">
        <v>2021</v>
      </c>
      <c r="G1663" t="s">
        <v>256</v>
      </c>
      <c r="H1663">
        <v>51.5</v>
      </c>
      <c r="I1663">
        <v>313</v>
      </c>
      <c r="J1663" t="s">
        <v>269</v>
      </c>
      <c r="K1663">
        <v>2.5</v>
      </c>
      <c r="L1663" s="5">
        <v>139942.79999999999</v>
      </c>
      <c r="M1663" t="s">
        <v>335</v>
      </c>
      <c r="N1663" t="s">
        <v>371</v>
      </c>
      <c r="O1663" s="1">
        <v>0</v>
      </c>
      <c r="P1663" s="1" t="str">
        <f>IFERROR(IF(ISNUMBER(Table1[[#This Row],[Safety_Rating2]]), REPT("★", Table1[[#This Row],[Safety_Rating2]]) &amp; REPT("☆", 5-Table1[[#This Row],[Safety_Rating2]]), "Unknown"), "Unknown")</f>
        <v>★★★★★</v>
      </c>
      <c r="Q1663" s="1">
        <v>5</v>
      </c>
      <c r="R1663">
        <v>14060</v>
      </c>
      <c r="S1663">
        <v>5</v>
      </c>
      <c r="T1663" s="7">
        <f t="shared" si="25"/>
        <v>1967595767.9999998</v>
      </c>
      <c r="U1663" s="3">
        <f>Table1[[#This Row],[Range_km]]/Table1[[#This Row],[Battery_Capacity_kWh]]</f>
        <v>6.0776699029126213</v>
      </c>
      <c r="V1663" s="4">
        <f>Table1[[#This Row],[Price_USD]]/Table1[[#This Row],[Range_km]]</f>
        <v>447.10159744408941</v>
      </c>
      <c r="W1663" s="1" t="str">
        <f>_xlfn.IFS(Table1[[#This Row],[Price_USD]]&gt;80000,"Luxury", Table1[[#This Row],[Price_USD]]&gt;40000,"Premium",Table1[[#This Row],[Price_USD]]&lt;40000,"Budget")</f>
        <v>Luxury</v>
      </c>
    </row>
    <row r="1664" spans="3:23" x14ac:dyDescent="0.35">
      <c r="C1664">
        <v>1663</v>
      </c>
      <c r="D1664" t="s">
        <v>19</v>
      </c>
      <c r="E1664" t="s">
        <v>234</v>
      </c>
      <c r="F1664">
        <v>2024</v>
      </c>
      <c r="G1664" t="s">
        <v>263</v>
      </c>
      <c r="H1664">
        <v>121.4</v>
      </c>
      <c r="I1664">
        <v>557</v>
      </c>
      <c r="J1664" t="s">
        <v>278</v>
      </c>
      <c r="K1664">
        <v>9.3000000000000007</v>
      </c>
      <c r="L1664" s="5">
        <v>131616.5</v>
      </c>
      <c r="M1664" t="s">
        <v>296</v>
      </c>
      <c r="N1664" t="s">
        <v>363</v>
      </c>
      <c r="O1664" s="2" t="s">
        <v>376</v>
      </c>
      <c r="P1664" s="1" t="str">
        <f>IFERROR(IF(ISNUMBER(Table1[[#This Row],[Safety_Rating2]]), REPT("★", Table1[[#This Row],[Safety_Rating2]]) &amp; REPT("☆", 5-Table1[[#This Row],[Safety_Rating2]]), "Unknown"), "Unknown")</f>
        <v>★★★☆☆</v>
      </c>
      <c r="Q1664" s="1">
        <v>3</v>
      </c>
      <c r="R1664">
        <v>11431</v>
      </c>
      <c r="S1664">
        <v>5</v>
      </c>
      <c r="T1664" s="7">
        <f t="shared" si="25"/>
        <v>1504508211.5</v>
      </c>
      <c r="U1664" s="3">
        <f>Table1[[#This Row],[Range_km]]/Table1[[#This Row],[Battery_Capacity_kWh]]</f>
        <v>4.5881383855024707</v>
      </c>
      <c r="V1664" s="4">
        <f>Table1[[#This Row],[Price_USD]]/Table1[[#This Row],[Range_km]]</f>
        <v>236.29533213644524</v>
      </c>
      <c r="W1664" s="1" t="str">
        <f>_xlfn.IFS(Table1[[#This Row],[Price_USD]]&gt;80000,"Luxury", Table1[[#This Row],[Price_USD]]&gt;40000,"Premium",Table1[[#This Row],[Price_USD]]&lt;40000,"Budget")</f>
        <v>Luxury</v>
      </c>
    </row>
    <row r="1665" spans="3:23" x14ac:dyDescent="0.35">
      <c r="C1665">
        <v>1664</v>
      </c>
      <c r="D1665" t="s">
        <v>17</v>
      </c>
      <c r="E1665" t="s">
        <v>70</v>
      </c>
      <c r="F1665">
        <v>2025</v>
      </c>
      <c r="G1665" t="s">
        <v>264</v>
      </c>
      <c r="H1665">
        <v>116.4</v>
      </c>
      <c r="I1665">
        <v>104</v>
      </c>
      <c r="J1665" t="s">
        <v>274</v>
      </c>
      <c r="K1665">
        <v>6.2</v>
      </c>
      <c r="L1665" s="5">
        <v>54336.36</v>
      </c>
      <c r="M1665" t="s">
        <v>312</v>
      </c>
      <c r="N1665" t="s">
        <v>355</v>
      </c>
      <c r="O1665" s="1">
        <v>1</v>
      </c>
      <c r="P1665" s="1" t="str">
        <f>IFERROR(IF(ISNUMBER(Table1[[#This Row],[Safety_Rating2]]), REPT("★", Table1[[#This Row],[Safety_Rating2]]) &amp; REPT("☆", 5-Table1[[#This Row],[Safety_Rating2]]), "Unknown"), "Unknown")</f>
        <v>★★★☆☆</v>
      </c>
      <c r="Q1665" s="1">
        <v>3</v>
      </c>
      <c r="R1665">
        <v>10106</v>
      </c>
      <c r="S1665">
        <v>3</v>
      </c>
      <c r="T1665" s="7">
        <f t="shared" si="25"/>
        <v>549123254.15999997</v>
      </c>
      <c r="U1665" s="3">
        <f>Table1[[#This Row],[Range_km]]/Table1[[#This Row],[Battery_Capacity_kWh]]</f>
        <v>0.89347079037800681</v>
      </c>
      <c r="V1665" s="4">
        <f>Table1[[#This Row],[Price_USD]]/Table1[[#This Row],[Range_km]]</f>
        <v>522.46500000000003</v>
      </c>
      <c r="W1665" s="1" t="str">
        <f>_xlfn.IFS(Table1[[#This Row],[Price_USD]]&gt;80000,"Luxury", Table1[[#This Row],[Price_USD]]&gt;40000,"Premium",Table1[[#This Row],[Price_USD]]&lt;40000,"Budget")</f>
        <v>Premium</v>
      </c>
    </row>
    <row r="1666" spans="3:23" x14ac:dyDescent="0.35">
      <c r="C1666">
        <v>1665</v>
      </c>
      <c r="D1666" t="s">
        <v>27</v>
      </c>
      <c r="E1666" t="s">
        <v>80</v>
      </c>
      <c r="F1666">
        <v>2024</v>
      </c>
      <c r="G1666" t="s">
        <v>252</v>
      </c>
      <c r="H1666">
        <v>81.7</v>
      </c>
      <c r="I1666">
        <v>308</v>
      </c>
      <c r="J1666" t="s">
        <v>279</v>
      </c>
      <c r="K1666">
        <v>7.9</v>
      </c>
      <c r="L1666" s="5">
        <v>120896.17</v>
      </c>
      <c r="M1666" t="s">
        <v>313</v>
      </c>
      <c r="N1666" t="s">
        <v>365</v>
      </c>
      <c r="O1666" s="1">
        <v>3</v>
      </c>
      <c r="P1666" s="1" t="str">
        <f>IFERROR(IF(ISNUMBER(Table1[[#This Row],[Safety_Rating2]]), REPT("★", Table1[[#This Row],[Safety_Rating2]]) &amp; REPT("☆", 5-Table1[[#This Row],[Safety_Rating2]]), "Unknown"), "Unknown")</f>
        <v>★★★★★</v>
      </c>
      <c r="Q1666" s="1">
        <v>5</v>
      </c>
      <c r="R1666">
        <v>16228</v>
      </c>
      <c r="S1666">
        <v>4</v>
      </c>
      <c r="T1666" s="7">
        <f t="shared" ref="T1666:T1729" si="26">L1666*R1666</f>
        <v>1961903046.76</v>
      </c>
      <c r="U1666" s="3">
        <f>Table1[[#This Row],[Range_km]]/Table1[[#This Row],[Battery_Capacity_kWh]]</f>
        <v>3.7698898408812727</v>
      </c>
      <c r="V1666" s="4">
        <f>Table1[[#This Row],[Price_USD]]/Table1[[#This Row],[Range_km]]</f>
        <v>392.52003246753247</v>
      </c>
      <c r="W1666" s="1" t="str">
        <f>_xlfn.IFS(Table1[[#This Row],[Price_USD]]&gt;80000,"Luxury", Table1[[#This Row],[Price_USD]]&gt;40000,"Premium",Table1[[#This Row],[Price_USD]]&lt;40000,"Budget")</f>
        <v>Luxury</v>
      </c>
    </row>
    <row r="1667" spans="3:23" x14ac:dyDescent="0.35">
      <c r="C1667">
        <v>1666</v>
      </c>
      <c r="D1667" t="s">
        <v>20</v>
      </c>
      <c r="E1667" t="s">
        <v>217</v>
      </c>
      <c r="F1667">
        <v>2025</v>
      </c>
      <c r="G1667" t="s">
        <v>254</v>
      </c>
      <c r="H1667">
        <v>90.6</v>
      </c>
      <c r="I1667">
        <v>590</v>
      </c>
      <c r="J1667" t="s">
        <v>277</v>
      </c>
      <c r="K1667">
        <v>5.2</v>
      </c>
      <c r="L1667" s="5">
        <v>58342.5</v>
      </c>
      <c r="M1667" t="s">
        <v>281</v>
      </c>
      <c r="N1667" t="s">
        <v>356</v>
      </c>
      <c r="O1667" s="1">
        <v>5</v>
      </c>
      <c r="P1667" s="1" t="str">
        <f>IFERROR(IF(ISNUMBER(Table1[[#This Row],[Safety_Rating2]]), REPT("★", Table1[[#This Row],[Safety_Rating2]]) &amp; REPT("☆", 5-Table1[[#This Row],[Safety_Rating2]]), "Unknown"), "Unknown")</f>
        <v>Unknown</v>
      </c>
      <c r="Q1667" s="2" t="s">
        <v>376</v>
      </c>
      <c r="R1667">
        <v>12992</v>
      </c>
      <c r="S1667">
        <v>5</v>
      </c>
      <c r="T1667" s="7">
        <f t="shared" si="26"/>
        <v>757985760</v>
      </c>
      <c r="U1667" s="3">
        <f>Table1[[#This Row],[Range_km]]/Table1[[#This Row],[Battery_Capacity_kWh]]</f>
        <v>6.5121412803532017</v>
      </c>
      <c r="V1667" s="4">
        <f>Table1[[#This Row],[Price_USD]]/Table1[[#This Row],[Range_km]]</f>
        <v>98.88559322033899</v>
      </c>
      <c r="W1667" s="1" t="str">
        <f>_xlfn.IFS(Table1[[#This Row],[Price_USD]]&gt;80000,"Luxury", Table1[[#This Row],[Price_USD]]&gt;40000,"Premium",Table1[[#This Row],[Price_USD]]&lt;40000,"Budget")</f>
        <v>Premium</v>
      </c>
    </row>
    <row r="1668" spans="3:23" x14ac:dyDescent="0.35">
      <c r="C1668">
        <v>1667</v>
      </c>
      <c r="D1668" t="s">
        <v>58</v>
      </c>
      <c r="E1668" t="s">
        <v>249</v>
      </c>
      <c r="F1668">
        <v>2021</v>
      </c>
      <c r="G1668" t="s">
        <v>260</v>
      </c>
      <c r="H1668">
        <v>97</v>
      </c>
      <c r="I1668">
        <v>194</v>
      </c>
      <c r="J1668" t="s">
        <v>274</v>
      </c>
      <c r="K1668">
        <v>5.5</v>
      </c>
      <c r="L1668" s="5">
        <v>83262.39</v>
      </c>
      <c r="M1668" t="s">
        <v>305</v>
      </c>
      <c r="N1668" t="s">
        <v>371</v>
      </c>
      <c r="O1668" s="2" t="s">
        <v>376</v>
      </c>
      <c r="P1668" s="1" t="str">
        <f>IFERROR(IF(ISNUMBER(Table1[[#This Row],[Safety_Rating2]]), REPT("★", Table1[[#This Row],[Safety_Rating2]]) &amp; REPT("☆", 5-Table1[[#This Row],[Safety_Rating2]]), "Unknown"), "Unknown")</f>
        <v>★★★★★</v>
      </c>
      <c r="Q1668" s="1">
        <v>5</v>
      </c>
      <c r="R1668">
        <v>13011</v>
      </c>
      <c r="S1668">
        <v>3</v>
      </c>
      <c r="T1668" s="7">
        <f t="shared" si="26"/>
        <v>1083326956.29</v>
      </c>
      <c r="U1668" s="3">
        <f>Table1[[#This Row],[Range_km]]/Table1[[#This Row],[Battery_Capacity_kWh]]</f>
        <v>2</v>
      </c>
      <c r="V1668" s="4">
        <f>Table1[[#This Row],[Price_USD]]/Table1[[#This Row],[Range_km]]</f>
        <v>429.1875773195876</v>
      </c>
      <c r="W1668" s="1" t="str">
        <f>_xlfn.IFS(Table1[[#This Row],[Price_USD]]&gt;80000,"Luxury", Table1[[#This Row],[Price_USD]]&gt;40000,"Premium",Table1[[#This Row],[Price_USD]]&lt;40000,"Budget")</f>
        <v>Luxury</v>
      </c>
    </row>
    <row r="1669" spans="3:23" x14ac:dyDescent="0.35">
      <c r="C1669">
        <v>1668</v>
      </c>
      <c r="D1669" t="s">
        <v>20</v>
      </c>
      <c r="E1669" t="s">
        <v>73</v>
      </c>
      <c r="F1669">
        <v>2017</v>
      </c>
      <c r="G1669" t="s">
        <v>260</v>
      </c>
      <c r="H1669">
        <v>91.5</v>
      </c>
      <c r="I1669">
        <v>428</v>
      </c>
      <c r="J1669" t="s">
        <v>275</v>
      </c>
      <c r="K1669">
        <v>5.8</v>
      </c>
      <c r="L1669" s="5">
        <v>99693.62</v>
      </c>
      <c r="M1669" t="s">
        <v>298</v>
      </c>
      <c r="N1669" t="s">
        <v>347</v>
      </c>
      <c r="O1669" s="1">
        <v>0</v>
      </c>
      <c r="P1669" s="1" t="str">
        <f>IFERROR(IF(ISNUMBER(Table1[[#This Row],[Safety_Rating2]]), REPT("★", Table1[[#This Row],[Safety_Rating2]]) &amp; REPT("☆", 5-Table1[[#This Row],[Safety_Rating2]]), "Unknown"), "Unknown")</f>
        <v>★★★★☆</v>
      </c>
      <c r="Q1669" s="1">
        <v>4</v>
      </c>
      <c r="R1669">
        <v>15737</v>
      </c>
      <c r="S1669">
        <v>4</v>
      </c>
      <c r="T1669" s="7">
        <f t="shared" si="26"/>
        <v>1568878497.9399998</v>
      </c>
      <c r="U1669" s="3">
        <f>Table1[[#This Row],[Range_km]]/Table1[[#This Row],[Battery_Capacity_kWh]]</f>
        <v>4.6775956284153004</v>
      </c>
      <c r="V1669" s="4">
        <f>Table1[[#This Row],[Price_USD]]/Table1[[#This Row],[Range_km]]</f>
        <v>232.92901869158877</v>
      </c>
      <c r="W1669" s="1" t="str">
        <f>_xlfn.IFS(Table1[[#This Row],[Price_USD]]&gt;80000,"Luxury", Table1[[#This Row],[Price_USD]]&gt;40000,"Premium",Table1[[#This Row],[Price_USD]]&lt;40000,"Budget")</f>
        <v>Luxury</v>
      </c>
    </row>
    <row r="1670" spans="3:23" x14ac:dyDescent="0.35">
      <c r="C1670">
        <v>1669</v>
      </c>
      <c r="D1670" t="s">
        <v>44</v>
      </c>
      <c r="E1670" t="s">
        <v>211</v>
      </c>
      <c r="F1670">
        <v>2020</v>
      </c>
      <c r="G1670" t="s">
        <v>259</v>
      </c>
      <c r="H1670">
        <v>128.69999999999999</v>
      </c>
      <c r="I1670">
        <v>294</v>
      </c>
      <c r="J1670" t="s">
        <v>273</v>
      </c>
      <c r="K1670">
        <v>0.8</v>
      </c>
      <c r="L1670" s="5">
        <v>130632.55</v>
      </c>
      <c r="M1670" t="s">
        <v>301</v>
      </c>
      <c r="N1670" t="s">
        <v>338</v>
      </c>
      <c r="O1670" s="1">
        <v>4</v>
      </c>
      <c r="P1670" s="1" t="str">
        <f>IFERROR(IF(ISNUMBER(Table1[[#This Row],[Safety_Rating2]]), REPT("★", Table1[[#This Row],[Safety_Rating2]]) &amp; REPT("☆", 5-Table1[[#This Row],[Safety_Rating2]]), "Unknown"), "Unknown")</f>
        <v>Unknown</v>
      </c>
      <c r="Q1670" s="2" t="s">
        <v>376</v>
      </c>
      <c r="R1670">
        <v>2373</v>
      </c>
      <c r="S1670">
        <v>5</v>
      </c>
      <c r="T1670" s="7">
        <f t="shared" si="26"/>
        <v>309991041.15000004</v>
      </c>
      <c r="U1670" s="3">
        <f>Table1[[#This Row],[Range_km]]/Table1[[#This Row],[Battery_Capacity_kWh]]</f>
        <v>2.2843822843822847</v>
      </c>
      <c r="V1670" s="4">
        <f>Table1[[#This Row],[Price_USD]]/Table1[[#This Row],[Range_km]]</f>
        <v>444.32840136054421</v>
      </c>
      <c r="W1670" s="1" t="str">
        <f>_xlfn.IFS(Table1[[#This Row],[Price_USD]]&gt;80000,"Luxury", Table1[[#This Row],[Price_USD]]&gt;40000,"Premium",Table1[[#This Row],[Price_USD]]&lt;40000,"Budget")</f>
        <v>Luxury</v>
      </c>
    </row>
    <row r="1671" spans="3:23" x14ac:dyDescent="0.35">
      <c r="C1671">
        <v>1670</v>
      </c>
      <c r="D1671" t="s">
        <v>49</v>
      </c>
      <c r="E1671" t="s">
        <v>228</v>
      </c>
      <c r="F1671">
        <v>2022</v>
      </c>
      <c r="G1671" t="s">
        <v>256</v>
      </c>
      <c r="H1671">
        <v>136</v>
      </c>
      <c r="I1671">
        <v>499</v>
      </c>
      <c r="J1671" t="s">
        <v>269</v>
      </c>
      <c r="K1671">
        <v>4.3</v>
      </c>
      <c r="L1671" s="5">
        <v>96172.33</v>
      </c>
      <c r="M1671" t="s">
        <v>289</v>
      </c>
      <c r="N1671" t="s">
        <v>368</v>
      </c>
      <c r="O1671" s="2" t="s">
        <v>376</v>
      </c>
      <c r="P1671" s="1" t="str">
        <f>IFERROR(IF(ISNUMBER(Table1[[#This Row],[Safety_Rating2]]), REPT("★", Table1[[#This Row],[Safety_Rating2]]) &amp; REPT("☆", 5-Table1[[#This Row],[Safety_Rating2]]), "Unknown"), "Unknown")</f>
        <v>★★★★☆</v>
      </c>
      <c r="Q1671" s="1">
        <v>4</v>
      </c>
      <c r="R1671">
        <v>12991</v>
      </c>
      <c r="S1671">
        <v>4</v>
      </c>
      <c r="T1671" s="7">
        <f t="shared" si="26"/>
        <v>1249374739.03</v>
      </c>
      <c r="U1671" s="3">
        <f>Table1[[#This Row],[Range_km]]/Table1[[#This Row],[Battery_Capacity_kWh]]</f>
        <v>3.6691176470588234</v>
      </c>
      <c r="V1671" s="4">
        <f>Table1[[#This Row],[Price_USD]]/Table1[[#This Row],[Range_km]]</f>
        <v>192.73012024048097</v>
      </c>
      <c r="W1671" s="1" t="str">
        <f>_xlfn.IFS(Table1[[#This Row],[Price_USD]]&gt;80000,"Luxury", Table1[[#This Row],[Price_USD]]&gt;40000,"Premium",Table1[[#This Row],[Price_USD]]&lt;40000,"Budget")</f>
        <v>Luxury</v>
      </c>
    </row>
    <row r="1672" spans="3:23" x14ac:dyDescent="0.35">
      <c r="C1672">
        <v>1671</v>
      </c>
      <c r="D1672" t="s">
        <v>29</v>
      </c>
      <c r="E1672" t="s">
        <v>82</v>
      </c>
      <c r="F1672">
        <v>2023</v>
      </c>
      <c r="G1672" t="s">
        <v>254</v>
      </c>
      <c r="H1672">
        <v>77.400000000000006</v>
      </c>
      <c r="I1672">
        <v>431</v>
      </c>
      <c r="J1672" t="s">
        <v>272</v>
      </c>
      <c r="K1672">
        <v>10.199999999999999</v>
      </c>
      <c r="L1672" s="5">
        <v>67004.38</v>
      </c>
      <c r="M1672" t="s">
        <v>317</v>
      </c>
      <c r="N1672" t="s">
        <v>350</v>
      </c>
      <c r="O1672" s="2" t="s">
        <v>376</v>
      </c>
      <c r="P1672" s="1" t="str">
        <f>IFERROR(IF(ISNUMBER(Table1[[#This Row],[Safety_Rating2]]), REPT("★", Table1[[#This Row],[Safety_Rating2]]) &amp; REPT("☆", 5-Table1[[#This Row],[Safety_Rating2]]), "Unknown"), "Unknown")</f>
        <v>★★★☆☆</v>
      </c>
      <c r="Q1672" s="1">
        <v>3</v>
      </c>
      <c r="R1672">
        <v>19774</v>
      </c>
      <c r="S1672">
        <v>3</v>
      </c>
      <c r="T1672" s="7">
        <f t="shared" si="26"/>
        <v>1324944610.1200001</v>
      </c>
      <c r="U1672" s="3">
        <f>Table1[[#This Row],[Range_km]]/Table1[[#This Row],[Battery_Capacity_kWh]]</f>
        <v>5.568475452196382</v>
      </c>
      <c r="V1672" s="4">
        <f>Table1[[#This Row],[Price_USD]]/Table1[[#This Row],[Range_km]]</f>
        <v>155.46259860788865</v>
      </c>
      <c r="W1672" s="1" t="str">
        <f>_xlfn.IFS(Table1[[#This Row],[Price_USD]]&gt;80000,"Luxury", Table1[[#This Row],[Price_USD]]&gt;40000,"Premium",Table1[[#This Row],[Price_USD]]&lt;40000,"Budget")</f>
        <v>Premium</v>
      </c>
    </row>
    <row r="1673" spans="3:23" x14ac:dyDescent="0.35">
      <c r="C1673">
        <v>1672</v>
      </c>
      <c r="D1673" t="s">
        <v>50</v>
      </c>
      <c r="E1673" t="s">
        <v>116</v>
      </c>
      <c r="F1673">
        <v>2024</v>
      </c>
      <c r="G1673" t="s">
        <v>250</v>
      </c>
      <c r="H1673">
        <v>103</v>
      </c>
      <c r="I1673">
        <v>367</v>
      </c>
      <c r="J1673" t="s">
        <v>266</v>
      </c>
      <c r="K1673">
        <v>7</v>
      </c>
      <c r="L1673" s="5">
        <v>136679.23000000001</v>
      </c>
      <c r="M1673" t="s">
        <v>296</v>
      </c>
      <c r="N1673" t="s">
        <v>340</v>
      </c>
      <c r="O1673" s="1">
        <v>5</v>
      </c>
      <c r="P1673" s="1" t="str">
        <f>IFERROR(IF(ISNUMBER(Table1[[#This Row],[Safety_Rating2]]), REPT("★", Table1[[#This Row],[Safety_Rating2]]) &amp; REPT("☆", 5-Table1[[#This Row],[Safety_Rating2]]), "Unknown"), "Unknown")</f>
        <v>Unknown</v>
      </c>
      <c r="Q1673" s="2" t="s">
        <v>376</v>
      </c>
      <c r="R1673">
        <v>4629</v>
      </c>
      <c r="S1673">
        <v>5</v>
      </c>
      <c r="T1673" s="7">
        <f t="shared" si="26"/>
        <v>632688155.67000008</v>
      </c>
      <c r="U1673" s="3">
        <f>Table1[[#This Row],[Range_km]]/Table1[[#This Row],[Battery_Capacity_kWh]]</f>
        <v>3.563106796116505</v>
      </c>
      <c r="V1673" s="4">
        <f>Table1[[#This Row],[Price_USD]]/Table1[[#This Row],[Range_km]]</f>
        <v>372.42297002724797</v>
      </c>
      <c r="W1673" s="1" t="str">
        <f>_xlfn.IFS(Table1[[#This Row],[Price_USD]]&gt;80000,"Luxury", Table1[[#This Row],[Price_USD]]&gt;40000,"Premium",Table1[[#This Row],[Price_USD]]&lt;40000,"Budget")</f>
        <v>Luxury</v>
      </c>
    </row>
    <row r="1674" spans="3:23" x14ac:dyDescent="0.35">
      <c r="C1674">
        <v>1673</v>
      </c>
      <c r="D1674" t="s">
        <v>36</v>
      </c>
      <c r="E1674" t="s">
        <v>101</v>
      </c>
      <c r="F1674">
        <v>2016</v>
      </c>
      <c r="G1674" t="s">
        <v>256</v>
      </c>
      <c r="H1674">
        <v>115</v>
      </c>
      <c r="I1674">
        <v>176</v>
      </c>
      <c r="J1674" t="s">
        <v>270</v>
      </c>
      <c r="K1674">
        <v>7.8</v>
      </c>
      <c r="L1674" s="5">
        <v>37656.94</v>
      </c>
      <c r="M1674" t="s">
        <v>328</v>
      </c>
      <c r="N1674" t="s">
        <v>365</v>
      </c>
      <c r="O1674" s="1">
        <v>0</v>
      </c>
      <c r="P1674" s="1" t="str">
        <f>IFERROR(IF(ISNUMBER(Table1[[#This Row],[Safety_Rating2]]), REPT("★", Table1[[#This Row],[Safety_Rating2]]) &amp; REPT("☆", 5-Table1[[#This Row],[Safety_Rating2]]), "Unknown"), "Unknown")</f>
        <v>★★★☆☆</v>
      </c>
      <c r="Q1674" s="1">
        <v>3</v>
      </c>
      <c r="R1674">
        <v>13156</v>
      </c>
      <c r="S1674">
        <v>5</v>
      </c>
      <c r="T1674" s="7">
        <f t="shared" si="26"/>
        <v>495414702.64000005</v>
      </c>
      <c r="U1674" s="3">
        <f>Table1[[#This Row],[Range_km]]/Table1[[#This Row],[Battery_Capacity_kWh]]</f>
        <v>1.5304347826086957</v>
      </c>
      <c r="V1674" s="4">
        <f>Table1[[#This Row],[Price_USD]]/Table1[[#This Row],[Range_km]]</f>
        <v>213.95988636363637</v>
      </c>
      <c r="W1674" s="1" t="str">
        <f>_xlfn.IFS(Table1[[#This Row],[Price_USD]]&gt;80000,"Luxury", Table1[[#This Row],[Price_USD]]&gt;40000,"Premium",Table1[[#This Row],[Price_USD]]&lt;40000,"Budget")</f>
        <v>Budget</v>
      </c>
    </row>
    <row r="1675" spans="3:23" x14ac:dyDescent="0.35">
      <c r="C1675">
        <v>1674</v>
      </c>
      <c r="D1675" t="s">
        <v>60</v>
      </c>
      <c r="E1675" t="s">
        <v>140</v>
      </c>
      <c r="F1675">
        <v>2017</v>
      </c>
      <c r="G1675" t="s">
        <v>260</v>
      </c>
      <c r="H1675">
        <v>41.1</v>
      </c>
      <c r="I1675">
        <v>535</v>
      </c>
      <c r="J1675" t="s">
        <v>277</v>
      </c>
      <c r="K1675">
        <v>5.2</v>
      </c>
      <c r="L1675" s="5">
        <v>55298.47</v>
      </c>
      <c r="M1675" t="s">
        <v>287</v>
      </c>
      <c r="N1675" t="s">
        <v>339</v>
      </c>
      <c r="O1675" s="2" t="s">
        <v>376</v>
      </c>
      <c r="P1675" s="1" t="str">
        <f>IFERROR(IF(ISNUMBER(Table1[[#This Row],[Safety_Rating2]]), REPT("★", Table1[[#This Row],[Safety_Rating2]]) &amp; REPT("☆", 5-Table1[[#This Row],[Safety_Rating2]]), "Unknown"), "Unknown")</f>
        <v>Unknown</v>
      </c>
      <c r="Q1675" s="2" t="s">
        <v>376</v>
      </c>
      <c r="R1675">
        <v>16334</v>
      </c>
      <c r="S1675">
        <v>5</v>
      </c>
      <c r="T1675" s="7">
        <f t="shared" si="26"/>
        <v>903245208.98000002</v>
      </c>
      <c r="U1675" s="3">
        <f>Table1[[#This Row],[Range_km]]/Table1[[#This Row],[Battery_Capacity_kWh]]</f>
        <v>13.017031630170315</v>
      </c>
      <c r="V1675" s="4">
        <f>Table1[[#This Row],[Price_USD]]/Table1[[#This Row],[Range_km]]</f>
        <v>103.3616261682243</v>
      </c>
      <c r="W1675" s="1" t="str">
        <f>_xlfn.IFS(Table1[[#This Row],[Price_USD]]&gt;80000,"Luxury", Table1[[#This Row],[Price_USD]]&gt;40000,"Premium",Table1[[#This Row],[Price_USD]]&lt;40000,"Budget")</f>
        <v>Premium</v>
      </c>
    </row>
    <row r="1676" spans="3:23" x14ac:dyDescent="0.35">
      <c r="C1676">
        <v>1675</v>
      </c>
      <c r="D1676" t="s">
        <v>36</v>
      </c>
      <c r="E1676" t="s">
        <v>101</v>
      </c>
      <c r="F1676">
        <v>2017</v>
      </c>
      <c r="G1676" t="s">
        <v>264</v>
      </c>
      <c r="H1676">
        <v>54</v>
      </c>
      <c r="I1676">
        <v>188</v>
      </c>
      <c r="J1676" t="s">
        <v>269</v>
      </c>
      <c r="K1676">
        <v>8</v>
      </c>
      <c r="L1676" s="5">
        <v>80816.94</v>
      </c>
      <c r="M1676" t="s">
        <v>316</v>
      </c>
      <c r="N1676" t="s">
        <v>368</v>
      </c>
      <c r="O1676" s="1">
        <v>1</v>
      </c>
      <c r="P1676" s="1" t="str">
        <f>IFERROR(IF(ISNUMBER(Table1[[#This Row],[Safety_Rating2]]), REPT("★", Table1[[#This Row],[Safety_Rating2]]) &amp; REPT("☆", 5-Table1[[#This Row],[Safety_Rating2]]), "Unknown"), "Unknown")</f>
        <v>★★★★★</v>
      </c>
      <c r="Q1676" s="1">
        <v>5</v>
      </c>
      <c r="R1676">
        <v>9446</v>
      </c>
      <c r="S1676">
        <v>3</v>
      </c>
      <c r="T1676" s="7">
        <f t="shared" si="26"/>
        <v>763396815.24000001</v>
      </c>
      <c r="U1676" s="3">
        <f>Table1[[#This Row],[Range_km]]/Table1[[#This Row],[Battery_Capacity_kWh]]</f>
        <v>3.4814814814814814</v>
      </c>
      <c r="V1676" s="4">
        <f>Table1[[#This Row],[Price_USD]]/Table1[[#This Row],[Range_km]]</f>
        <v>429.87734042553194</v>
      </c>
      <c r="W1676" s="1" t="str">
        <f>_xlfn.IFS(Table1[[#This Row],[Price_USD]]&gt;80000,"Luxury", Table1[[#This Row],[Price_USD]]&gt;40000,"Premium",Table1[[#This Row],[Price_USD]]&lt;40000,"Budget")</f>
        <v>Luxury</v>
      </c>
    </row>
    <row r="1677" spans="3:23" x14ac:dyDescent="0.35">
      <c r="C1677">
        <v>1676</v>
      </c>
      <c r="D1677" t="s">
        <v>41</v>
      </c>
      <c r="E1677" t="s">
        <v>100</v>
      </c>
      <c r="F1677">
        <v>2022</v>
      </c>
      <c r="G1677" t="s">
        <v>255</v>
      </c>
      <c r="H1677">
        <v>121.6</v>
      </c>
      <c r="I1677">
        <v>147</v>
      </c>
      <c r="J1677" t="s">
        <v>278</v>
      </c>
      <c r="K1677">
        <v>4</v>
      </c>
      <c r="L1677" s="5">
        <v>143524.45000000001</v>
      </c>
      <c r="M1677" t="s">
        <v>309</v>
      </c>
      <c r="N1677" t="s">
        <v>338</v>
      </c>
      <c r="O1677" s="1">
        <v>5</v>
      </c>
      <c r="P1677" s="1" t="str">
        <f>IFERROR(IF(ISNUMBER(Table1[[#This Row],[Safety_Rating2]]), REPT("★", Table1[[#This Row],[Safety_Rating2]]) &amp; REPT("☆", 5-Table1[[#This Row],[Safety_Rating2]]), "Unknown"), "Unknown")</f>
        <v>★★★☆☆</v>
      </c>
      <c r="Q1677" s="1">
        <v>3</v>
      </c>
      <c r="R1677">
        <v>12465</v>
      </c>
      <c r="S1677">
        <v>5</v>
      </c>
      <c r="T1677" s="7">
        <f t="shared" si="26"/>
        <v>1789032269.2500002</v>
      </c>
      <c r="U1677" s="3">
        <f>Table1[[#This Row],[Range_km]]/Table1[[#This Row],[Battery_Capacity_kWh]]</f>
        <v>1.2088815789473686</v>
      </c>
      <c r="V1677" s="4">
        <f>Table1[[#This Row],[Price_USD]]/Table1[[#This Row],[Range_km]]</f>
        <v>976.35680272108857</v>
      </c>
      <c r="W1677" s="1" t="str">
        <f>_xlfn.IFS(Table1[[#This Row],[Price_USD]]&gt;80000,"Luxury", Table1[[#This Row],[Price_USD]]&gt;40000,"Premium",Table1[[#This Row],[Price_USD]]&lt;40000,"Budget")</f>
        <v>Luxury</v>
      </c>
    </row>
    <row r="1678" spans="3:23" x14ac:dyDescent="0.35">
      <c r="C1678">
        <v>1677</v>
      </c>
      <c r="D1678" t="s">
        <v>66</v>
      </c>
      <c r="E1678" t="s">
        <v>163</v>
      </c>
      <c r="F1678">
        <v>2020</v>
      </c>
      <c r="G1678" t="s">
        <v>257</v>
      </c>
      <c r="H1678">
        <v>59.5</v>
      </c>
      <c r="I1678">
        <v>581</v>
      </c>
      <c r="J1678" t="s">
        <v>279</v>
      </c>
      <c r="K1678">
        <v>3</v>
      </c>
      <c r="L1678" s="5">
        <v>69636.759999999995</v>
      </c>
      <c r="M1678" t="s">
        <v>324</v>
      </c>
      <c r="N1678" t="s">
        <v>358</v>
      </c>
      <c r="O1678" s="1">
        <v>3</v>
      </c>
      <c r="P1678" s="1" t="str">
        <f>IFERROR(IF(ISNUMBER(Table1[[#This Row],[Safety_Rating2]]), REPT("★", Table1[[#This Row],[Safety_Rating2]]) &amp; REPT("☆", 5-Table1[[#This Row],[Safety_Rating2]]), "Unknown"), "Unknown")</f>
        <v>★★★★★</v>
      </c>
      <c r="Q1678" s="1">
        <v>5</v>
      </c>
      <c r="R1678">
        <v>13724</v>
      </c>
      <c r="S1678">
        <v>4</v>
      </c>
      <c r="T1678" s="7">
        <f t="shared" si="26"/>
        <v>955694894.23999989</v>
      </c>
      <c r="U1678" s="3">
        <f>Table1[[#This Row],[Range_km]]/Table1[[#This Row],[Battery_Capacity_kWh]]</f>
        <v>9.764705882352942</v>
      </c>
      <c r="V1678" s="4">
        <f>Table1[[#This Row],[Price_USD]]/Table1[[#This Row],[Range_km]]</f>
        <v>119.85672977624785</v>
      </c>
      <c r="W1678" s="1" t="str">
        <f>_xlfn.IFS(Table1[[#This Row],[Price_USD]]&gt;80000,"Luxury", Table1[[#This Row],[Price_USD]]&gt;40000,"Premium",Table1[[#This Row],[Price_USD]]&lt;40000,"Budget")</f>
        <v>Premium</v>
      </c>
    </row>
    <row r="1679" spans="3:23" x14ac:dyDescent="0.35">
      <c r="C1679">
        <v>1678</v>
      </c>
      <c r="D1679" t="s">
        <v>42</v>
      </c>
      <c r="E1679" t="s">
        <v>141</v>
      </c>
      <c r="F1679">
        <v>2025</v>
      </c>
      <c r="G1679" t="s">
        <v>250</v>
      </c>
      <c r="H1679">
        <v>133.4</v>
      </c>
      <c r="I1679">
        <v>359</v>
      </c>
      <c r="J1679" t="s">
        <v>277</v>
      </c>
      <c r="K1679">
        <v>9.5</v>
      </c>
      <c r="L1679" s="5">
        <v>97387.72</v>
      </c>
      <c r="M1679" t="s">
        <v>294</v>
      </c>
      <c r="N1679" t="s">
        <v>363</v>
      </c>
      <c r="O1679" s="1">
        <v>2</v>
      </c>
      <c r="P1679" s="1" t="str">
        <f>IFERROR(IF(ISNUMBER(Table1[[#This Row],[Safety_Rating2]]), REPT("★", Table1[[#This Row],[Safety_Rating2]]) &amp; REPT("☆", 5-Table1[[#This Row],[Safety_Rating2]]), "Unknown"), "Unknown")</f>
        <v>★★★★★</v>
      </c>
      <c r="Q1679" s="1">
        <v>5</v>
      </c>
      <c r="R1679">
        <v>5243</v>
      </c>
      <c r="S1679">
        <v>4</v>
      </c>
      <c r="T1679" s="7">
        <f t="shared" si="26"/>
        <v>510603815.95999998</v>
      </c>
      <c r="U1679" s="3">
        <f>Table1[[#This Row],[Range_km]]/Table1[[#This Row],[Battery_Capacity_kWh]]</f>
        <v>2.6911544227886055</v>
      </c>
      <c r="V1679" s="4">
        <f>Table1[[#This Row],[Price_USD]]/Table1[[#This Row],[Range_km]]</f>
        <v>271.27498607242342</v>
      </c>
      <c r="W1679" s="1" t="str">
        <f>_xlfn.IFS(Table1[[#This Row],[Price_USD]]&gt;80000,"Luxury", Table1[[#This Row],[Price_USD]]&gt;40000,"Premium",Table1[[#This Row],[Price_USD]]&lt;40000,"Budget")</f>
        <v>Luxury</v>
      </c>
    </row>
    <row r="1680" spans="3:23" x14ac:dyDescent="0.35">
      <c r="C1680">
        <v>1679</v>
      </c>
      <c r="D1680" t="s">
        <v>66</v>
      </c>
      <c r="E1680" t="s">
        <v>163</v>
      </c>
      <c r="F1680">
        <v>2021</v>
      </c>
      <c r="G1680" t="s">
        <v>253</v>
      </c>
      <c r="H1680">
        <v>127.9</v>
      </c>
      <c r="I1680">
        <v>365</v>
      </c>
      <c r="J1680" t="s">
        <v>270</v>
      </c>
      <c r="K1680">
        <v>3.3</v>
      </c>
      <c r="L1680" s="5">
        <v>33515.82</v>
      </c>
      <c r="M1680" t="s">
        <v>302</v>
      </c>
      <c r="N1680" t="s">
        <v>340</v>
      </c>
      <c r="O1680" s="1">
        <v>4</v>
      </c>
      <c r="P1680" s="1" t="str">
        <f>IFERROR(IF(ISNUMBER(Table1[[#This Row],[Safety_Rating2]]), REPT("★", Table1[[#This Row],[Safety_Rating2]]) &amp; REPT("☆", 5-Table1[[#This Row],[Safety_Rating2]]), "Unknown"), "Unknown")</f>
        <v>★★★★★</v>
      </c>
      <c r="Q1680" s="1">
        <v>5</v>
      </c>
      <c r="R1680">
        <v>9526</v>
      </c>
      <c r="S1680">
        <v>3</v>
      </c>
      <c r="T1680" s="7">
        <f t="shared" si="26"/>
        <v>319271701.31999999</v>
      </c>
      <c r="U1680" s="3">
        <f>Table1[[#This Row],[Range_km]]/Table1[[#This Row],[Battery_Capacity_kWh]]</f>
        <v>2.8537920250195463</v>
      </c>
      <c r="V1680" s="4">
        <f>Table1[[#This Row],[Price_USD]]/Table1[[#This Row],[Range_km]]</f>
        <v>91.824164383561637</v>
      </c>
      <c r="W1680" s="1" t="str">
        <f>_xlfn.IFS(Table1[[#This Row],[Price_USD]]&gt;80000,"Luxury", Table1[[#This Row],[Price_USD]]&gt;40000,"Premium",Table1[[#This Row],[Price_USD]]&lt;40000,"Budget")</f>
        <v>Budget</v>
      </c>
    </row>
    <row r="1681" spans="3:23" x14ac:dyDescent="0.35">
      <c r="C1681">
        <v>1680</v>
      </c>
      <c r="D1681" t="s">
        <v>58</v>
      </c>
      <c r="E1681" t="s">
        <v>172</v>
      </c>
      <c r="F1681">
        <v>2024</v>
      </c>
      <c r="G1681" t="s">
        <v>254</v>
      </c>
      <c r="H1681">
        <v>48.4</v>
      </c>
      <c r="I1681">
        <v>524</v>
      </c>
      <c r="J1681" t="s">
        <v>278</v>
      </c>
      <c r="K1681">
        <v>4</v>
      </c>
      <c r="L1681" s="5">
        <v>134552.1</v>
      </c>
      <c r="M1681" t="s">
        <v>330</v>
      </c>
      <c r="N1681" t="s">
        <v>369</v>
      </c>
      <c r="O1681" s="1">
        <v>5</v>
      </c>
      <c r="P1681" s="1" t="str">
        <f>IFERROR(IF(ISNUMBER(Table1[[#This Row],[Safety_Rating2]]), REPT("★", Table1[[#This Row],[Safety_Rating2]]) &amp; REPT("☆", 5-Table1[[#This Row],[Safety_Rating2]]), "Unknown"), "Unknown")</f>
        <v>★★★★☆</v>
      </c>
      <c r="Q1681" s="1">
        <v>4</v>
      </c>
      <c r="R1681">
        <v>779</v>
      </c>
      <c r="S1681">
        <v>5</v>
      </c>
      <c r="T1681" s="7">
        <f t="shared" si="26"/>
        <v>104816085.90000001</v>
      </c>
      <c r="U1681" s="3">
        <f>Table1[[#This Row],[Range_km]]/Table1[[#This Row],[Battery_Capacity_kWh]]</f>
        <v>10.826446280991735</v>
      </c>
      <c r="V1681" s="4">
        <f>Table1[[#This Row],[Price_USD]]/Table1[[#This Row],[Range_km]]</f>
        <v>256.77881679389316</v>
      </c>
      <c r="W1681" s="1" t="str">
        <f>_xlfn.IFS(Table1[[#This Row],[Price_USD]]&gt;80000,"Luxury", Table1[[#This Row],[Price_USD]]&gt;40000,"Premium",Table1[[#This Row],[Price_USD]]&lt;40000,"Budget")</f>
        <v>Luxury</v>
      </c>
    </row>
    <row r="1682" spans="3:23" x14ac:dyDescent="0.35">
      <c r="C1682">
        <v>1681</v>
      </c>
      <c r="D1682" t="s">
        <v>47</v>
      </c>
      <c r="E1682" t="s">
        <v>137</v>
      </c>
      <c r="F1682">
        <v>2020</v>
      </c>
      <c r="G1682" t="s">
        <v>264</v>
      </c>
      <c r="H1682">
        <v>27.7</v>
      </c>
      <c r="I1682">
        <v>469</v>
      </c>
      <c r="J1682" t="s">
        <v>267</v>
      </c>
      <c r="K1682">
        <v>7.4</v>
      </c>
      <c r="L1682" s="5">
        <v>93841.4</v>
      </c>
      <c r="M1682" t="s">
        <v>329</v>
      </c>
      <c r="N1682" t="s">
        <v>340</v>
      </c>
      <c r="O1682" s="1">
        <v>0</v>
      </c>
      <c r="P1682" s="1" t="str">
        <f>IFERROR(IF(ISNUMBER(Table1[[#This Row],[Safety_Rating2]]), REPT("★", Table1[[#This Row],[Safety_Rating2]]) &amp; REPT("☆", 5-Table1[[#This Row],[Safety_Rating2]]), "Unknown"), "Unknown")</f>
        <v>★★★☆☆</v>
      </c>
      <c r="Q1682" s="1">
        <v>3</v>
      </c>
      <c r="R1682">
        <v>19775</v>
      </c>
      <c r="S1682">
        <v>3</v>
      </c>
      <c r="T1682" s="7">
        <f t="shared" si="26"/>
        <v>1855713685</v>
      </c>
      <c r="U1682" s="3">
        <f>Table1[[#This Row],[Range_km]]/Table1[[#This Row],[Battery_Capacity_kWh]]</f>
        <v>16.931407942238266</v>
      </c>
      <c r="V1682" s="4">
        <f>Table1[[#This Row],[Price_USD]]/Table1[[#This Row],[Range_km]]</f>
        <v>200.08827292110874</v>
      </c>
      <c r="W1682" s="1" t="str">
        <f>_xlfn.IFS(Table1[[#This Row],[Price_USD]]&gt;80000,"Luxury", Table1[[#This Row],[Price_USD]]&gt;40000,"Premium",Table1[[#This Row],[Price_USD]]&lt;40000,"Budget")</f>
        <v>Luxury</v>
      </c>
    </row>
    <row r="1683" spans="3:23" x14ac:dyDescent="0.35">
      <c r="C1683">
        <v>1682</v>
      </c>
      <c r="D1683" t="s">
        <v>65</v>
      </c>
      <c r="E1683" t="s">
        <v>173</v>
      </c>
      <c r="F1683">
        <v>2022</v>
      </c>
      <c r="G1683" t="s">
        <v>262</v>
      </c>
      <c r="H1683">
        <v>49.5</v>
      </c>
      <c r="I1683">
        <v>478</v>
      </c>
      <c r="J1683" t="s">
        <v>271</v>
      </c>
      <c r="K1683">
        <v>10.9</v>
      </c>
      <c r="L1683" s="5">
        <v>131344.35999999999</v>
      </c>
      <c r="M1683" t="s">
        <v>297</v>
      </c>
      <c r="N1683" t="s">
        <v>347</v>
      </c>
      <c r="O1683" s="1">
        <v>2</v>
      </c>
      <c r="P1683" s="1" t="str">
        <f>IFERROR(IF(ISNUMBER(Table1[[#This Row],[Safety_Rating2]]), REPT("★", Table1[[#This Row],[Safety_Rating2]]) &amp; REPT("☆", 5-Table1[[#This Row],[Safety_Rating2]]), "Unknown"), "Unknown")</f>
        <v>★★★☆☆</v>
      </c>
      <c r="Q1683" s="1">
        <v>3</v>
      </c>
      <c r="R1683">
        <v>7919</v>
      </c>
      <c r="S1683">
        <v>5</v>
      </c>
      <c r="T1683" s="7">
        <f t="shared" si="26"/>
        <v>1040115986.8399999</v>
      </c>
      <c r="U1683" s="3">
        <f>Table1[[#This Row],[Range_km]]/Table1[[#This Row],[Battery_Capacity_kWh]]</f>
        <v>9.6565656565656557</v>
      </c>
      <c r="V1683" s="4">
        <f>Table1[[#This Row],[Price_USD]]/Table1[[#This Row],[Range_km]]</f>
        <v>274.77899581589958</v>
      </c>
      <c r="W1683" s="1" t="str">
        <f>_xlfn.IFS(Table1[[#This Row],[Price_USD]]&gt;80000,"Luxury", Table1[[#This Row],[Price_USD]]&gt;40000,"Premium",Table1[[#This Row],[Price_USD]]&lt;40000,"Budget")</f>
        <v>Luxury</v>
      </c>
    </row>
    <row r="1684" spans="3:23" x14ac:dyDescent="0.35">
      <c r="C1684">
        <v>1683</v>
      </c>
      <c r="D1684" t="s">
        <v>43</v>
      </c>
      <c r="E1684" t="s">
        <v>171</v>
      </c>
      <c r="F1684">
        <v>2021</v>
      </c>
      <c r="G1684" t="s">
        <v>260</v>
      </c>
      <c r="H1684">
        <v>63.6</v>
      </c>
      <c r="I1684">
        <v>279</v>
      </c>
      <c r="J1684" t="s">
        <v>272</v>
      </c>
      <c r="K1684">
        <v>4.5999999999999996</v>
      </c>
      <c r="L1684" s="5">
        <v>111190.09</v>
      </c>
      <c r="M1684" t="s">
        <v>285</v>
      </c>
      <c r="N1684" t="s">
        <v>354</v>
      </c>
      <c r="O1684" s="1">
        <v>2</v>
      </c>
      <c r="P1684" s="1" t="str">
        <f>IFERROR(IF(ISNUMBER(Table1[[#This Row],[Safety_Rating2]]), REPT("★", Table1[[#This Row],[Safety_Rating2]]) &amp; REPT("☆", 5-Table1[[#This Row],[Safety_Rating2]]), "Unknown"), "Unknown")</f>
        <v>★★★★★</v>
      </c>
      <c r="Q1684" s="1">
        <v>5</v>
      </c>
      <c r="R1684">
        <v>3087</v>
      </c>
      <c r="S1684">
        <v>4</v>
      </c>
      <c r="T1684" s="7">
        <f t="shared" si="26"/>
        <v>343243807.82999998</v>
      </c>
      <c r="U1684" s="3">
        <f>Table1[[#This Row],[Range_km]]/Table1[[#This Row],[Battery_Capacity_kWh]]</f>
        <v>4.3867924528301883</v>
      </c>
      <c r="V1684" s="4">
        <f>Table1[[#This Row],[Price_USD]]/Table1[[#This Row],[Range_km]]</f>
        <v>398.53078853046594</v>
      </c>
      <c r="W1684" s="1" t="str">
        <f>_xlfn.IFS(Table1[[#This Row],[Price_USD]]&gt;80000,"Luxury", Table1[[#This Row],[Price_USD]]&gt;40000,"Premium",Table1[[#This Row],[Price_USD]]&lt;40000,"Budget")</f>
        <v>Luxury</v>
      </c>
    </row>
    <row r="1685" spans="3:23" x14ac:dyDescent="0.35">
      <c r="C1685">
        <v>1684</v>
      </c>
      <c r="D1685" t="s">
        <v>53</v>
      </c>
      <c r="E1685" t="s">
        <v>127</v>
      </c>
      <c r="F1685">
        <v>2018</v>
      </c>
      <c r="G1685" t="s">
        <v>255</v>
      </c>
      <c r="H1685">
        <v>28.4</v>
      </c>
      <c r="I1685">
        <v>565</v>
      </c>
      <c r="J1685" t="s">
        <v>266</v>
      </c>
      <c r="K1685">
        <v>7.4</v>
      </c>
      <c r="L1685" s="5">
        <v>122613.44</v>
      </c>
      <c r="M1685" t="s">
        <v>300</v>
      </c>
      <c r="N1685" t="s">
        <v>363</v>
      </c>
      <c r="O1685" s="1">
        <v>3</v>
      </c>
      <c r="P1685" s="1" t="str">
        <f>IFERROR(IF(ISNUMBER(Table1[[#This Row],[Safety_Rating2]]), REPT("★", Table1[[#This Row],[Safety_Rating2]]) &amp; REPT("☆", 5-Table1[[#This Row],[Safety_Rating2]]), "Unknown"), "Unknown")</f>
        <v>★★★★☆</v>
      </c>
      <c r="Q1685" s="1">
        <v>4</v>
      </c>
      <c r="R1685">
        <v>6163</v>
      </c>
      <c r="S1685">
        <v>3</v>
      </c>
      <c r="T1685" s="7">
        <f t="shared" si="26"/>
        <v>755666630.72000003</v>
      </c>
      <c r="U1685" s="3">
        <f>Table1[[#This Row],[Range_km]]/Table1[[#This Row],[Battery_Capacity_kWh]]</f>
        <v>19.8943661971831</v>
      </c>
      <c r="V1685" s="4">
        <f>Table1[[#This Row],[Price_USD]]/Table1[[#This Row],[Range_km]]</f>
        <v>217.01493805309735</v>
      </c>
      <c r="W1685" s="1" t="str">
        <f>_xlfn.IFS(Table1[[#This Row],[Price_USD]]&gt;80000,"Luxury", Table1[[#This Row],[Price_USD]]&gt;40000,"Premium",Table1[[#This Row],[Price_USD]]&lt;40000,"Budget")</f>
        <v>Luxury</v>
      </c>
    </row>
    <row r="1686" spans="3:23" x14ac:dyDescent="0.35">
      <c r="C1686">
        <v>1685</v>
      </c>
      <c r="D1686" t="s">
        <v>29</v>
      </c>
      <c r="E1686" t="s">
        <v>82</v>
      </c>
      <c r="F1686">
        <v>2016</v>
      </c>
      <c r="G1686" t="s">
        <v>260</v>
      </c>
      <c r="H1686">
        <v>51.1</v>
      </c>
      <c r="I1686">
        <v>280</v>
      </c>
      <c r="J1686" t="s">
        <v>275</v>
      </c>
      <c r="K1686">
        <v>3.7</v>
      </c>
      <c r="L1686" s="5">
        <v>134272.47</v>
      </c>
      <c r="M1686" t="s">
        <v>329</v>
      </c>
      <c r="N1686" t="s">
        <v>370</v>
      </c>
      <c r="O1686" s="1">
        <v>3</v>
      </c>
      <c r="P1686" s="1" t="str">
        <f>IFERROR(IF(ISNUMBER(Table1[[#This Row],[Safety_Rating2]]), REPT("★", Table1[[#This Row],[Safety_Rating2]]) &amp; REPT("☆", 5-Table1[[#This Row],[Safety_Rating2]]), "Unknown"), "Unknown")</f>
        <v>★★★★☆</v>
      </c>
      <c r="Q1686" s="1">
        <v>4</v>
      </c>
      <c r="R1686">
        <v>12461</v>
      </c>
      <c r="S1686">
        <v>3</v>
      </c>
      <c r="T1686" s="7">
        <f t="shared" si="26"/>
        <v>1673169248.6700001</v>
      </c>
      <c r="U1686" s="3">
        <f>Table1[[#This Row],[Range_km]]/Table1[[#This Row],[Battery_Capacity_kWh]]</f>
        <v>5.4794520547945202</v>
      </c>
      <c r="V1686" s="4">
        <f>Table1[[#This Row],[Price_USD]]/Table1[[#This Row],[Range_km]]</f>
        <v>479.5445357142857</v>
      </c>
      <c r="W1686" s="1" t="str">
        <f>_xlfn.IFS(Table1[[#This Row],[Price_USD]]&gt;80000,"Luxury", Table1[[#This Row],[Price_USD]]&gt;40000,"Premium",Table1[[#This Row],[Price_USD]]&lt;40000,"Budget")</f>
        <v>Luxury</v>
      </c>
    </row>
    <row r="1687" spans="3:23" x14ac:dyDescent="0.35">
      <c r="C1687">
        <v>1686</v>
      </c>
      <c r="D1687" t="s">
        <v>29</v>
      </c>
      <c r="E1687" t="s">
        <v>82</v>
      </c>
      <c r="F1687">
        <v>2016</v>
      </c>
      <c r="G1687" t="s">
        <v>250</v>
      </c>
      <c r="H1687">
        <v>26.6</v>
      </c>
      <c r="I1687">
        <v>286</v>
      </c>
      <c r="J1687" t="s">
        <v>271</v>
      </c>
      <c r="K1687">
        <v>3.1</v>
      </c>
      <c r="L1687" s="5">
        <v>53092.66</v>
      </c>
      <c r="M1687" t="s">
        <v>292</v>
      </c>
      <c r="N1687" t="s">
        <v>370</v>
      </c>
      <c r="O1687" s="1">
        <v>2</v>
      </c>
      <c r="P1687" s="1" t="str">
        <f>IFERROR(IF(ISNUMBER(Table1[[#This Row],[Safety_Rating2]]), REPT("★", Table1[[#This Row],[Safety_Rating2]]) &amp; REPT("☆", 5-Table1[[#This Row],[Safety_Rating2]]), "Unknown"), "Unknown")</f>
        <v>★★★★☆</v>
      </c>
      <c r="Q1687" s="1">
        <v>4</v>
      </c>
      <c r="R1687">
        <v>1342</v>
      </c>
      <c r="S1687">
        <v>5</v>
      </c>
      <c r="T1687" s="7">
        <f t="shared" si="26"/>
        <v>71250349.719999999</v>
      </c>
      <c r="U1687" s="3">
        <f>Table1[[#This Row],[Range_km]]/Table1[[#This Row],[Battery_Capacity_kWh]]</f>
        <v>10.75187969924812</v>
      </c>
      <c r="V1687" s="4">
        <f>Table1[[#This Row],[Price_USD]]/Table1[[#This Row],[Range_km]]</f>
        <v>185.63867132867134</v>
      </c>
      <c r="W1687" s="1" t="str">
        <f>_xlfn.IFS(Table1[[#This Row],[Price_USD]]&gt;80000,"Luxury", Table1[[#This Row],[Price_USD]]&gt;40000,"Premium",Table1[[#This Row],[Price_USD]]&lt;40000,"Budget")</f>
        <v>Premium</v>
      </c>
    </row>
    <row r="1688" spans="3:23" x14ac:dyDescent="0.35">
      <c r="C1688">
        <v>1687</v>
      </c>
      <c r="D1688" t="s">
        <v>62</v>
      </c>
      <c r="E1688" t="s">
        <v>152</v>
      </c>
      <c r="F1688">
        <v>2016</v>
      </c>
      <c r="G1688" t="s">
        <v>259</v>
      </c>
      <c r="H1688">
        <v>50.2</v>
      </c>
      <c r="I1688">
        <v>148</v>
      </c>
      <c r="J1688" t="s">
        <v>280</v>
      </c>
      <c r="K1688">
        <v>6</v>
      </c>
      <c r="L1688" s="5">
        <v>138225.25</v>
      </c>
      <c r="M1688" t="s">
        <v>303</v>
      </c>
      <c r="N1688" t="s">
        <v>370</v>
      </c>
      <c r="O1688" s="1">
        <v>2</v>
      </c>
      <c r="P1688" s="1" t="str">
        <f>IFERROR(IF(ISNUMBER(Table1[[#This Row],[Safety_Rating2]]), REPT("★", Table1[[#This Row],[Safety_Rating2]]) &amp; REPT("☆", 5-Table1[[#This Row],[Safety_Rating2]]), "Unknown"), "Unknown")</f>
        <v>★★★★☆</v>
      </c>
      <c r="Q1688" s="1">
        <v>4</v>
      </c>
      <c r="R1688">
        <v>1024</v>
      </c>
      <c r="S1688">
        <v>4</v>
      </c>
      <c r="T1688" s="7">
        <f t="shared" si="26"/>
        <v>141542656</v>
      </c>
      <c r="U1688" s="3">
        <f>Table1[[#This Row],[Range_km]]/Table1[[#This Row],[Battery_Capacity_kWh]]</f>
        <v>2.9482071713147411</v>
      </c>
      <c r="V1688" s="4">
        <f>Table1[[#This Row],[Price_USD]]/Table1[[#This Row],[Range_km]]</f>
        <v>933.95439189189187</v>
      </c>
      <c r="W1688" s="1" t="str">
        <f>_xlfn.IFS(Table1[[#This Row],[Price_USD]]&gt;80000,"Luxury", Table1[[#This Row],[Price_USD]]&gt;40000,"Premium",Table1[[#This Row],[Price_USD]]&lt;40000,"Budget")</f>
        <v>Luxury</v>
      </c>
    </row>
    <row r="1689" spans="3:23" x14ac:dyDescent="0.35">
      <c r="C1689">
        <v>1688</v>
      </c>
      <c r="D1689" t="s">
        <v>25</v>
      </c>
      <c r="E1689" t="s">
        <v>132</v>
      </c>
      <c r="F1689">
        <v>2017</v>
      </c>
      <c r="G1689" t="s">
        <v>254</v>
      </c>
      <c r="H1689">
        <v>129.9</v>
      </c>
      <c r="I1689">
        <v>312</v>
      </c>
      <c r="J1689" t="s">
        <v>266</v>
      </c>
      <c r="K1689">
        <v>2.8</v>
      </c>
      <c r="L1689" s="5">
        <v>83071.42</v>
      </c>
      <c r="M1689" t="s">
        <v>283</v>
      </c>
      <c r="N1689" t="s">
        <v>349</v>
      </c>
      <c r="O1689" s="1">
        <v>1</v>
      </c>
      <c r="P1689" s="1" t="str">
        <f>IFERROR(IF(ISNUMBER(Table1[[#This Row],[Safety_Rating2]]), REPT("★", Table1[[#This Row],[Safety_Rating2]]) &amp; REPT("☆", 5-Table1[[#This Row],[Safety_Rating2]]), "Unknown"), "Unknown")</f>
        <v>★★★★☆</v>
      </c>
      <c r="Q1689" s="1">
        <v>4</v>
      </c>
      <c r="R1689">
        <v>12273</v>
      </c>
      <c r="S1689">
        <v>4</v>
      </c>
      <c r="T1689" s="7">
        <f t="shared" si="26"/>
        <v>1019535537.66</v>
      </c>
      <c r="U1689" s="3">
        <f>Table1[[#This Row],[Range_km]]/Table1[[#This Row],[Battery_Capacity_kWh]]</f>
        <v>2.4018475750577366</v>
      </c>
      <c r="V1689" s="4">
        <f>Table1[[#This Row],[Price_USD]]/Table1[[#This Row],[Range_km]]</f>
        <v>266.2545512820513</v>
      </c>
      <c r="W1689" s="1" t="str">
        <f>_xlfn.IFS(Table1[[#This Row],[Price_USD]]&gt;80000,"Luxury", Table1[[#This Row],[Price_USD]]&gt;40000,"Premium",Table1[[#This Row],[Price_USD]]&lt;40000,"Budget")</f>
        <v>Luxury</v>
      </c>
    </row>
    <row r="1690" spans="3:23" x14ac:dyDescent="0.35">
      <c r="C1690">
        <v>1689</v>
      </c>
      <c r="D1690" t="s">
        <v>64</v>
      </c>
      <c r="E1690" t="s">
        <v>196</v>
      </c>
      <c r="F1690">
        <v>2021</v>
      </c>
      <c r="G1690" t="s">
        <v>263</v>
      </c>
      <c r="H1690">
        <v>134.80000000000001</v>
      </c>
      <c r="I1690">
        <v>188</v>
      </c>
      <c r="J1690" t="s">
        <v>274</v>
      </c>
      <c r="K1690">
        <v>0.8</v>
      </c>
      <c r="L1690" s="5">
        <v>60904.63</v>
      </c>
      <c r="M1690" t="s">
        <v>287</v>
      </c>
      <c r="N1690" t="s">
        <v>371</v>
      </c>
      <c r="O1690" s="1">
        <v>5</v>
      </c>
      <c r="P1690" s="1" t="str">
        <f>IFERROR(IF(ISNUMBER(Table1[[#This Row],[Safety_Rating2]]), REPT("★", Table1[[#This Row],[Safety_Rating2]]) &amp; REPT("☆", 5-Table1[[#This Row],[Safety_Rating2]]), "Unknown"), "Unknown")</f>
        <v>★★★★★</v>
      </c>
      <c r="Q1690" s="1">
        <v>5</v>
      </c>
      <c r="R1690">
        <v>1940</v>
      </c>
      <c r="S1690">
        <v>4</v>
      </c>
      <c r="T1690" s="7">
        <f t="shared" si="26"/>
        <v>118154982.19999999</v>
      </c>
      <c r="U1690" s="3">
        <f>Table1[[#This Row],[Range_km]]/Table1[[#This Row],[Battery_Capacity_kWh]]</f>
        <v>1.3946587537091988</v>
      </c>
      <c r="V1690" s="4">
        <f>Table1[[#This Row],[Price_USD]]/Table1[[#This Row],[Range_km]]</f>
        <v>323.96079787234044</v>
      </c>
      <c r="W1690" s="1" t="str">
        <f>_xlfn.IFS(Table1[[#This Row],[Price_USD]]&gt;80000,"Luxury", Table1[[#This Row],[Price_USD]]&gt;40000,"Premium",Table1[[#This Row],[Price_USD]]&lt;40000,"Budget")</f>
        <v>Premium</v>
      </c>
    </row>
    <row r="1691" spans="3:23" x14ac:dyDescent="0.35">
      <c r="C1691">
        <v>1690</v>
      </c>
      <c r="D1691" t="s">
        <v>65</v>
      </c>
      <c r="E1691" t="s">
        <v>173</v>
      </c>
      <c r="F1691">
        <v>2016</v>
      </c>
      <c r="G1691" t="s">
        <v>259</v>
      </c>
      <c r="H1691">
        <v>128.19999999999999</v>
      </c>
      <c r="I1691">
        <v>223</v>
      </c>
      <c r="J1691" t="s">
        <v>275</v>
      </c>
      <c r="K1691">
        <v>9.6</v>
      </c>
      <c r="L1691" s="5">
        <v>58184.56</v>
      </c>
      <c r="M1691" t="s">
        <v>322</v>
      </c>
      <c r="N1691" t="s">
        <v>360</v>
      </c>
      <c r="O1691" s="1">
        <v>0</v>
      </c>
      <c r="P1691" s="1" t="str">
        <f>IFERROR(IF(ISNUMBER(Table1[[#This Row],[Safety_Rating2]]), REPT("★", Table1[[#This Row],[Safety_Rating2]]) &amp; REPT("☆", 5-Table1[[#This Row],[Safety_Rating2]]), "Unknown"), "Unknown")</f>
        <v>★★★☆☆</v>
      </c>
      <c r="Q1691" s="1">
        <v>3</v>
      </c>
      <c r="R1691">
        <v>10183</v>
      </c>
      <c r="S1691">
        <v>4</v>
      </c>
      <c r="T1691" s="7">
        <f t="shared" si="26"/>
        <v>592493374.48000002</v>
      </c>
      <c r="U1691" s="3">
        <f>Table1[[#This Row],[Range_km]]/Table1[[#This Row],[Battery_Capacity_kWh]]</f>
        <v>1.7394695787831516</v>
      </c>
      <c r="V1691" s="4">
        <f>Table1[[#This Row],[Price_USD]]/Table1[[#This Row],[Range_km]]</f>
        <v>260.91730941704037</v>
      </c>
      <c r="W1691" s="1" t="str">
        <f>_xlfn.IFS(Table1[[#This Row],[Price_USD]]&gt;80000,"Luxury", Table1[[#This Row],[Price_USD]]&gt;40000,"Premium",Table1[[#This Row],[Price_USD]]&lt;40000,"Budget")</f>
        <v>Premium</v>
      </c>
    </row>
    <row r="1692" spans="3:23" x14ac:dyDescent="0.35">
      <c r="C1692">
        <v>1691</v>
      </c>
      <c r="D1692" t="s">
        <v>35</v>
      </c>
      <c r="E1692" t="s">
        <v>142</v>
      </c>
      <c r="F1692">
        <v>2024</v>
      </c>
      <c r="G1692" t="s">
        <v>251</v>
      </c>
      <c r="H1692">
        <v>96.7</v>
      </c>
      <c r="I1692">
        <v>173</v>
      </c>
      <c r="J1692" t="s">
        <v>265</v>
      </c>
      <c r="K1692">
        <v>11</v>
      </c>
      <c r="L1692" s="5">
        <v>114467.86</v>
      </c>
      <c r="M1692" t="s">
        <v>293</v>
      </c>
      <c r="N1692" t="s">
        <v>374</v>
      </c>
      <c r="O1692" s="1">
        <v>0</v>
      </c>
      <c r="P1692" s="1" t="str">
        <f>IFERROR(IF(ISNUMBER(Table1[[#This Row],[Safety_Rating2]]), REPT("★", Table1[[#This Row],[Safety_Rating2]]) &amp; REPT("☆", 5-Table1[[#This Row],[Safety_Rating2]]), "Unknown"), "Unknown")</f>
        <v>★★★☆☆</v>
      </c>
      <c r="Q1692" s="1">
        <v>3</v>
      </c>
      <c r="R1692">
        <v>9188</v>
      </c>
      <c r="S1692">
        <v>3</v>
      </c>
      <c r="T1692" s="7">
        <f t="shared" si="26"/>
        <v>1051730697.6799999</v>
      </c>
      <c r="U1692" s="3">
        <f>Table1[[#This Row],[Range_km]]/Table1[[#This Row],[Battery_Capacity_kWh]]</f>
        <v>1.7890382626680454</v>
      </c>
      <c r="V1692" s="4">
        <f>Table1[[#This Row],[Price_USD]]/Table1[[#This Row],[Range_km]]</f>
        <v>661.66393063583814</v>
      </c>
      <c r="W1692" s="1" t="str">
        <f>_xlfn.IFS(Table1[[#This Row],[Price_USD]]&gt;80000,"Luxury", Table1[[#This Row],[Price_USD]]&gt;40000,"Premium",Table1[[#This Row],[Price_USD]]&lt;40000,"Budget")</f>
        <v>Luxury</v>
      </c>
    </row>
    <row r="1693" spans="3:23" x14ac:dyDescent="0.35">
      <c r="C1693">
        <v>1692</v>
      </c>
      <c r="D1693" t="s">
        <v>62</v>
      </c>
      <c r="E1693" t="s">
        <v>152</v>
      </c>
      <c r="F1693">
        <v>2023</v>
      </c>
      <c r="G1693" t="s">
        <v>254</v>
      </c>
      <c r="H1693">
        <v>144.4</v>
      </c>
      <c r="I1693">
        <v>257</v>
      </c>
      <c r="J1693" t="s">
        <v>279</v>
      </c>
      <c r="K1693">
        <v>10.3</v>
      </c>
      <c r="L1693" s="5">
        <v>40854.18</v>
      </c>
      <c r="M1693" t="s">
        <v>315</v>
      </c>
      <c r="N1693" t="s">
        <v>341</v>
      </c>
      <c r="O1693" s="2" t="s">
        <v>376</v>
      </c>
      <c r="P1693" s="1" t="str">
        <f>IFERROR(IF(ISNUMBER(Table1[[#This Row],[Safety_Rating2]]), REPT("★", Table1[[#This Row],[Safety_Rating2]]) &amp; REPT("☆", 5-Table1[[#This Row],[Safety_Rating2]]), "Unknown"), "Unknown")</f>
        <v>★★★★☆</v>
      </c>
      <c r="Q1693" s="1">
        <v>4</v>
      </c>
      <c r="R1693">
        <v>9757</v>
      </c>
      <c r="S1693">
        <v>4</v>
      </c>
      <c r="T1693" s="7">
        <f t="shared" si="26"/>
        <v>398614234.25999999</v>
      </c>
      <c r="U1693" s="3">
        <f>Table1[[#This Row],[Range_km]]/Table1[[#This Row],[Battery_Capacity_kWh]]</f>
        <v>1.7797783933518005</v>
      </c>
      <c r="V1693" s="4">
        <f>Table1[[#This Row],[Price_USD]]/Table1[[#This Row],[Range_km]]</f>
        <v>158.96568093385213</v>
      </c>
      <c r="W1693" s="1" t="str">
        <f>_xlfn.IFS(Table1[[#This Row],[Price_USD]]&gt;80000,"Luxury", Table1[[#This Row],[Price_USD]]&gt;40000,"Premium",Table1[[#This Row],[Price_USD]]&lt;40000,"Budget")</f>
        <v>Premium</v>
      </c>
    </row>
    <row r="1694" spans="3:23" x14ac:dyDescent="0.35">
      <c r="C1694">
        <v>1693</v>
      </c>
      <c r="D1694" t="s">
        <v>35</v>
      </c>
      <c r="E1694" t="s">
        <v>93</v>
      </c>
      <c r="F1694">
        <v>2023</v>
      </c>
      <c r="G1694" t="s">
        <v>260</v>
      </c>
      <c r="H1694">
        <v>122.1</v>
      </c>
      <c r="I1694">
        <v>221</v>
      </c>
      <c r="J1694" t="s">
        <v>272</v>
      </c>
      <c r="K1694">
        <v>3.3</v>
      </c>
      <c r="L1694" s="5">
        <v>45901.75</v>
      </c>
      <c r="M1694" t="s">
        <v>310</v>
      </c>
      <c r="N1694" t="s">
        <v>338</v>
      </c>
      <c r="O1694" s="1">
        <v>3</v>
      </c>
      <c r="P1694" s="1" t="str">
        <f>IFERROR(IF(ISNUMBER(Table1[[#This Row],[Safety_Rating2]]), REPT("★", Table1[[#This Row],[Safety_Rating2]]) &amp; REPT("☆", 5-Table1[[#This Row],[Safety_Rating2]]), "Unknown"), "Unknown")</f>
        <v>★★★☆☆</v>
      </c>
      <c r="Q1694" s="1">
        <v>3</v>
      </c>
      <c r="R1694">
        <v>10853</v>
      </c>
      <c r="S1694">
        <v>4</v>
      </c>
      <c r="T1694" s="7">
        <f t="shared" si="26"/>
        <v>498171692.75</v>
      </c>
      <c r="U1694" s="3">
        <f>Table1[[#This Row],[Range_km]]/Table1[[#This Row],[Battery_Capacity_kWh]]</f>
        <v>1.80999180999181</v>
      </c>
      <c r="V1694" s="4">
        <f>Table1[[#This Row],[Price_USD]]/Table1[[#This Row],[Range_km]]</f>
        <v>207.7002262443439</v>
      </c>
      <c r="W1694" s="1" t="str">
        <f>_xlfn.IFS(Table1[[#This Row],[Price_USD]]&gt;80000,"Luxury", Table1[[#This Row],[Price_USD]]&gt;40000,"Premium",Table1[[#This Row],[Price_USD]]&lt;40000,"Budget")</f>
        <v>Premium</v>
      </c>
    </row>
    <row r="1695" spans="3:23" x14ac:dyDescent="0.35">
      <c r="C1695">
        <v>1694</v>
      </c>
      <c r="D1695" t="s">
        <v>21</v>
      </c>
      <c r="E1695" t="s">
        <v>230</v>
      </c>
      <c r="F1695">
        <v>2019</v>
      </c>
      <c r="G1695" t="s">
        <v>257</v>
      </c>
      <c r="H1695">
        <v>53.6</v>
      </c>
      <c r="I1695">
        <v>558</v>
      </c>
      <c r="J1695" t="s">
        <v>280</v>
      </c>
      <c r="K1695">
        <v>6.5</v>
      </c>
      <c r="L1695" s="5">
        <v>114869.75999999999</v>
      </c>
      <c r="M1695" t="s">
        <v>286</v>
      </c>
      <c r="N1695" t="s">
        <v>353</v>
      </c>
      <c r="O1695" s="1">
        <v>4</v>
      </c>
      <c r="P1695" s="1" t="str">
        <f>IFERROR(IF(ISNUMBER(Table1[[#This Row],[Safety_Rating2]]), REPT("★", Table1[[#This Row],[Safety_Rating2]]) &amp; REPT("☆", 5-Table1[[#This Row],[Safety_Rating2]]), "Unknown"), "Unknown")</f>
        <v>★★★☆☆</v>
      </c>
      <c r="Q1695" s="1">
        <v>3</v>
      </c>
      <c r="R1695">
        <v>1249</v>
      </c>
      <c r="S1695">
        <v>5</v>
      </c>
      <c r="T1695" s="7">
        <f t="shared" si="26"/>
        <v>143472330.23999998</v>
      </c>
      <c r="U1695" s="3">
        <f>Table1[[#This Row],[Range_km]]/Table1[[#This Row],[Battery_Capacity_kWh]]</f>
        <v>10.41044776119403</v>
      </c>
      <c r="V1695" s="4">
        <f>Table1[[#This Row],[Price_USD]]/Table1[[#This Row],[Range_km]]</f>
        <v>205.85978494623654</v>
      </c>
      <c r="W1695" s="1" t="str">
        <f>_xlfn.IFS(Table1[[#This Row],[Price_USD]]&gt;80000,"Luxury", Table1[[#This Row],[Price_USD]]&gt;40000,"Premium",Table1[[#This Row],[Price_USD]]&lt;40000,"Budget")</f>
        <v>Luxury</v>
      </c>
    </row>
    <row r="1696" spans="3:23" x14ac:dyDescent="0.35">
      <c r="C1696">
        <v>1695</v>
      </c>
      <c r="D1696" t="s">
        <v>60</v>
      </c>
      <c r="E1696" t="s">
        <v>195</v>
      </c>
      <c r="F1696">
        <v>2025</v>
      </c>
      <c r="G1696" t="s">
        <v>259</v>
      </c>
      <c r="H1696">
        <v>82.9</v>
      </c>
      <c r="I1696">
        <v>160</v>
      </c>
      <c r="J1696" t="s">
        <v>272</v>
      </c>
      <c r="K1696">
        <v>4.2</v>
      </c>
      <c r="L1696" s="5">
        <v>78960.03</v>
      </c>
      <c r="M1696" t="s">
        <v>300</v>
      </c>
      <c r="N1696" t="s">
        <v>366</v>
      </c>
      <c r="O1696" s="2" t="s">
        <v>376</v>
      </c>
      <c r="P1696" s="1" t="str">
        <f>IFERROR(IF(ISNUMBER(Table1[[#This Row],[Safety_Rating2]]), REPT("★", Table1[[#This Row],[Safety_Rating2]]) &amp; REPT("☆", 5-Table1[[#This Row],[Safety_Rating2]]), "Unknown"), "Unknown")</f>
        <v>★★★☆☆</v>
      </c>
      <c r="Q1696" s="1">
        <v>3</v>
      </c>
      <c r="R1696">
        <v>12773</v>
      </c>
      <c r="S1696">
        <v>4</v>
      </c>
      <c r="T1696" s="7">
        <f t="shared" si="26"/>
        <v>1008556463.1899999</v>
      </c>
      <c r="U1696" s="3">
        <f>Table1[[#This Row],[Range_km]]/Table1[[#This Row],[Battery_Capacity_kWh]]</f>
        <v>1.9300361881785282</v>
      </c>
      <c r="V1696" s="4">
        <f>Table1[[#This Row],[Price_USD]]/Table1[[#This Row],[Range_km]]</f>
        <v>493.50018749999998</v>
      </c>
      <c r="W1696" s="1" t="str">
        <f>_xlfn.IFS(Table1[[#This Row],[Price_USD]]&gt;80000,"Luxury", Table1[[#This Row],[Price_USD]]&gt;40000,"Premium",Table1[[#This Row],[Price_USD]]&lt;40000,"Budget")</f>
        <v>Premium</v>
      </c>
    </row>
    <row r="1697" spans="3:23" x14ac:dyDescent="0.35">
      <c r="C1697">
        <v>1696</v>
      </c>
      <c r="D1697" t="s">
        <v>29</v>
      </c>
      <c r="E1697" t="s">
        <v>82</v>
      </c>
      <c r="F1697">
        <v>2022</v>
      </c>
      <c r="G1697" t="s">
        <v>252</v>
      </c>
      <c r="H1697">
        <v>131.4</v>
      </c>
      <c r="I1697">
        <v>360</v>
      </c>
      <c r="J1697" t="s">
        <v>272</v>
      </c>
      <c r="K1697">
        <v>10.199999999999999</v>
      </c>
      <c r="L1697" s="5">
        <v>46950.55</v>
      </c>
      <c r="M1697" t="s">
        <v>322</v>
      </c>
      <c r="N1697" t="s">
        <v>336</v>
      </c>
      <c r="O1697" s="1">
        <v>5</v>
      </c>
      <c r="P1697" s="1" t="str">
        <f>IFERROR(IF(ISNUMBER(Table1[[#This Row],[Safety_Rating2]]), REPT("★", Table1[[#This Row],[Safety_Rating2]]) &amp; REPT("☆", 5-Table1[[#This Row],[Safety_Rating2]]), "Unknown"), "Unknown")</f>
        <v>★★★★★</v>
      </c>
      <c r="Q1697" s="1">
        <v>5</v>
      </c>
      <c r="R1697">
        <v>5099</v>
      </c>
      <c r="S1697">
        <v>3</v>
      </c>
      <c r="T1697" s="7">
        <f t="shared" si="26"/>
        <v>239400854.45000002</v>
      </c>
      <c r="U1697" s="3">
        <f>Table1[[#This Row],[Range_km]]/Table1[[#This Row],[Battery_Capacity_kWh]]</f>
        <v>2.7397260273972601</v>
      </c>
      <c r="V1697" s="4">
        <f>Table1[[#This Row],[Price_USD]]/Table1[[#This Row],[Range_km]]</f>
        <v>130.41819444444445</v>
      </c>
      <c r="W1697" s="1" t="str">
        <f>_xlfn.IFS(Table1[[#This Row],[Price_USD]]&gt;80000,"Luxury", Table1[[#This Row],[Price_USD]]&gt;40000,"Premium",Table1[[#This Row],[Price_USD]]&lt;40000,"Budget")</f>
        <v>Premium</v>
      </c>
    </row>
    <row r="1698" spans="3:23" x14ac:dyDescent="0.35">
      <c r="C1698">
        <v>1697</v>
      </c>
      <c r="D1698" t="s">
        <v>51</v>
      </c>
      <c r="E1698" t="s">
        <v>135</v>
      </c>
      <c r="F1698">
        <v>2021</v>
      </c>
      <c r="G1698" t="s">
        <v>259</v>
      </c>
      <c r="H1698">
        <v>137</v>
      </c>
      <c r="I1698">
        <v>502</v>
      </c>
      <c r="J1698" t="s">
        <v>270</v>
      </c>
      <c r="K1698">
        <v>5.6</v>
      </c>
      <c r="L1698" s="5">
        <v>111527.69</v>
      </c>
      <c r="M1698" t="s">
        <v>317</v>
      </c>
      <c r="N1698" t="s">
        <v>372</v>
      </c>
      <c r="O1698" s="2" t="s">
        <v>376</v>
      </c>
      <c r="P1698" s="1" t="str">
        <f>IFERROR(IF(ISNUMBER(Table1[[#This Row],[Safety_Rating2]]), REPT("★", Table1[[#This Row],[Safety_Rating2]]) &amp; REPT("☆", 5-Table1[[#This Row],[Safety_Rating2]]), "Unknown"), "Unknown")</f>
        <v>★★★★★</v>
      </c>
      <c r="Q1698" s="1">
        <v>5</v>
      </c>
      <c r="R1698">
        <v>14785</v>
      </c>
      <c r="S1698">
        <v>4</v>
      </c>
      <c r="T1698" s="7">
        <f t="shared" si="26"/>
        <v>1648936896.6500001</v>
      </c>
      <c r="U1698" s="3">
        <f>Table1[[#This Row],[Range_km]]/Table1[[#This Row],[Battery_Capacity_kWh]]</f>
        <v>3.664233576642336</v>
      </c>
      <c r="V1698" s="4">
        <f>Table1[[#This Row],[Price_USD]]/Table1[[#This Row],[Range_km]]</f>
        <v>222.16671314741038</v>
      </c>
      <c r="W1698" s="1" t="str">
        <f>_xlfn.IFS(Table1[[#This Row],[Price_USD]]&gt;80000,"Luxury", Table1[[#This Row],[Price_USD]]&gt;40000,"Premium",Table1[[#This Row],[Price_USD]]&lt;40000,"Budget")</f>
        <v>Luxury</v>
      </c>
    </row>
    <row r="1699" spans="3:23" x14ac:dyDescent="0.35">
      <c r="C1699">
        <v>1698</v>
      </c>
      <c r="D1699" t="s">
        <v>30</v>
      </c>
      <c r="E1699" t="s">
        <v>83</v>
      </c>
      <c r="F1699">
        <v>2025</v>
      </c>
      <c r="G1699" t="s">
        <v>263</v>
      </c>
      <c r="H1699">
        <v>65</v>
      </c>
      <c r="I1699">
        <v>404</v>
      </c>
      <c r="J1699" t="s">
        <v>280</v>
      </c>
      <c r="K1699">
        <v>4.8</v>
      </c>
      <c r="L1699" s="5">
        <v>53579.61</v>
      </c>
      <c r="M1699" t="s">
        <v>316</v>
      </c>
      <c r="N1699" t="s">
        <v>358</v>
      </c>
      <c r="O1699" s="1">
        <v>0</v>
      </c>
      <c r="P1699" s="1" t="str">
        <f>IFERROR(IF(ISNUMBER(Table1[[#This Row],[Safety_Rating2]]), REPT("★", Table1[[#This Row],[Safety_Rating2]]) &amp; REPT("☆", 5-Table1[[#This Row],[Safety_Rating2]]), "Unknown"), "Unknown")</f>
        <v>★★★☆☆</v>
      </c>
      <c r="Q1699" s="1">
        <v>3</v>
      </c>
      <c r="R1699">
        <v>12362</v>
      </c>
      <c r="S1699">
        <v>5</v>
      </c>
      <c r="T1699" s="7">
        <f t="shared" si="26"/>
        <v>662351138.82000005</v>
      </c>
      <c r="U1699" s="3">
        <f>Table1[[#This Row],[Range_km]]/Table1[[#This Row],[Battery_Capacity_kWh]]</f>
        <v>6.2153846153846155</v>
      </c>
      <c r="V1699" s="4">
        <f>Table1[[#This Row],[Price_USD]]/Table1[[#This Row],[Range_km]]</f>
        <v>132.62279702970298</v>
      </c>
      <c r="W1699" s="1" t="str">
        <f>_xlfn.IFS(Table1[[#This Row],[Price_USD]]&gt;80000,"Luxury", Table1[[#This Row],[Price_USD]]&gt;40000,"Premium",Table1[[#This Row],[Price_USD]]&lt;40000,"Budget")</f>
        <v>Premium</v>
      </c>
    </row>
    <row r="1700" spans="3:23" x14ac:dyDescent="0.35">
      <c r="C1700">
        <v>1699</v>
      </c>
      <c r="D1700" t="s">
        <v>29</v>
      </c>
      <c r="E1700" t="s">
        <v>82</v>
      </c>
      <c r="F1700">
        <v>2023</v>
      </c>
      <c r="G1700" t="s">
        <v>262</v>
      </c>
      <c r="H1700">
        <v>92.1</v>
      </c>
      <c r="I1700">
        <v>117</v>
      </c>
      <c r="J1700" t="s">
        <v>277</v>
      </c>
      <c r="K1700">
        <v>9.1</v>
      </c>
      <c r="L1700" s="5">
        <v>67161.429999999993</v>
      </c>
      <c r="M1700" t="s">
        <v>296</v>
      </c>
      <c r="N1700" t="s">
        <v>344</v>
      </c>
      <c r="O1700" s="1">
        <v>2</v>
      </c>
      <c r="P1700" s="1" t="str">
        <f>IFERROR(IF(ISNUMBER(Table1[[#This Row],[Safety_Rating2]]), REPT("★", Table1[[#This Row],[Safety_Rating2]]) &amp; REPT("☆", 5-Table1[[#This Row],[Safety_Rating2]]), "Unknown"), "Unknown")</f>
        <v>★★★★☆</v>
      </c>
      <c r="Q1700" s="1">
        <v>4</v>
      </c>
      <c r="R1700">
        <v>1547</v>
      </c>
      <c r="S1700">
        <v>3</v>
      </c>
      <c r="T1700" s="7">
        <f t="shared" si="26"/>
        <v>103898732.20999999</v>
      </c>
      <c r="U1700" s="3">
        <f>Table1[[#This Row],[Range_km]]/Table1[[#This Row],[Battery_Capacity_kWh]]</f>
        <v>1.2703583061889252</v>
      </c>
      <c r="V1700" s="4">
        <f>Table1[[#This Row],[Price_USD]]/Table1[[#This Row],[Range_km]]</f>
        <v>574.02931623931613</v>
      </c>
      <c r="W1700" s="1" t="str">
        <f>_xlfn.IFS(Table1[[#This Row],[Price_USD]]&gt;80000,"Luxury", Table1[[#This Row],[Price_USD]]&gt;40000,"Premium",Table1[[#This Row],[Price_USD]]&lt;40000,"Budget")</f>
        <v>Premium</v>
      </c>
    </row>
    <row r="1701" spans="3:23" x14ac:dyDescent="0.35">
      <c r="C1701">
        <v>1700</v>
      </c>
      <c r="D1701" t="s">
        <v>60</v>
      </c>
      <c r="E1701" t="s">
        <v>177</v>
      </c>
      <c r="F1701">
        <v>2019</v>
      </c>
      <c r="G1701" t="s">
        <v>258</v>
      </c>
      <c r="H1701">
        <v>98.6</v>
      </c>
      <c r="I1701">
        <v>468</v>
      </c>
      <c r="J1701" t="s">
        <v>277</v>
      </c>
      <c r="K1701">
        <v>3.6</v>
      </c>
      <c r="L1701" s="5">
        <v>112181.29</v>
      </c>
      <c r="M1701" t="s">
        <v>284</v>
      </c>
      <c r="N1701" t="s">
        <v>370</v>
      </c>
      <c r="O1701" s="1">
        <v>0</v>
      </c>
      <c r="P1701" s="1" t="str">
        <f>IFERROR(IF(ISNUMBER(Table1[[#This Row],[Safety_Rating2]]), REPT("★", Table1[[#This Row],[Safety_Rating2]]) &amp; REPT("☆", 5-Table1[[#This Row],[Safety_Rating2]]), "Unknown"), "Unknown")</f>
        <v>★★★☆☆</v>
      </c>
      <c r="Q1701" s="1">
        <v>3</v>
      </c>
      <c r="R1701">
        <v>13892</v>
      </c>
      <c r="S1701">
        <v>5</v>
      </c>
      <c r="T1701" s="7">
        <f t="shared" si="26"/>
        <v>1558422480.6799998</v>
      </c>
      <c r="U1701" s="3">
        <f>Table1[[#This Row],[Range_km]]/Table1[[#This Row],[Battery_Capacity_kWh]]</f>
        <v>4.7464503042596355</v>
      </c>
      <c r="V1701" s="4">
        <f>Table1[[#This Row],[Price_USD]]/Table1[[#This Row],[Range_km]]</f>
        <v>239.70361111111109</v>
      </c>
      <c r="W1701" s="1" t="str">
        <f>_xlfn.IFS(Table1[[#This Row],[Price_USD]]&gt;80000,"Luxury", Table1[[#This Row],[Price_USD]]&gt;40000,"Premium",Table1[[#This Row],[Price_USD]]&lt;40000,"Budget")</f>
        <v>Luxury</v>
      </c>
    </row>
    <row r="1702" spans="3:23" x14ac:dyDescent="0.35">
      <c r="C1702">
        <v>1701</v>
      </c>
      <c r="D1702" t="s">
        <v>42</v>
      </c>
      <c r="E1702" t="s">
        <v>242</v>
      </c>
      <c r="F1702">
        <v>2015</v>
      </c>
      <c r="G1702" t="s">
        <v>256</v>
      </c>
      <c r="H1702">
        <v>135.5</v>
      </c>
      <c r="I1702">
        <v>525</v>
      </c>
      <c r="J1702" t="s">
        <v>265</v>
      </c>
      <c r="K1702">
        <v>5.6</v>
      </c>
      <c r="L1702" s="5">
        <v>38600.51</v>
      </c>
      <c r="M1702" t="s">
        <v>291</v>
      </c>
      <c r="N1702" t="s">
        <v>347</v>
      </c>
      <c r="O1702" s="2" t="s">
        <v>376</v>
      </c>
      <c r="P1702" s="1" t="str">
        <f>IFERROR(IF(ISNUMBER(Table1[[#This Row],[Safety_Rating2]]), REPT("★", Table1[[#This Row],[Safety_Rating2]]) &amp; REPT("☆", 5-Table1[[#This Row],[Safety_Rating2]]), "Unknown"), "Unknown")</f>
        <v>★★★☆☆</v>
      </c>
      <c r="Q1702" s="1">
        <v>3</v>
      </c>
      <c r="R1702">
        <v>17874</v>
      </c>
      <c r="S1702">
        <v>4</v>
      </c>
      <c r="T1702" s="7">
        <f t="shared" si="26"/>
        <v>689945515.74000001</v>
      </c>
      <c r="U1702" s="3">
        <f>Table1[[#This Row],[Range_km]]/Table1[[#This Row],[Battery_Capacity_kWh]]</f>
        <v>3.8745387453874538</v>
      </c>
      <c r="V1702" s="4">
        <f>Table1[[#This Row],[Price_USD]]/Table1[[#This Row],[Range_km]]</f>
        <v>73.524780952380951</v>
      </c>
      <c r="W1702" s="1" t="str">
        <f>_xlfn.IFS(Table1[[#This Row],[Price_USD]]&gt;80000,"Luxury", Table1[[#This Row],[Price_USD]]&gt;40000,"Premium",Table1[[#This Row],[Price_USD]]&lt;40000,"Budget")</f>
        <v>Budget</v>
      </c>
    </row>
    <row r="1703" spans="3:23" x14ac:dyDescent="0.35">
      <c r="C1703">
        <v>1702</v>
      </c>
      <c r="D1703" t="s">
        <v>58</v>
      </c>
      <c r="E1703" t="s">
        <v>240</v>
      </c>
      <c r="F1703">
        <v>2015</v>
      </c>
      <c r="G1703" t="s">
        <v>256</v>
      </c>
      <c r="H1703">
        <v>50.6</v>
      </c>
      <c r="I1703">
        <v>436</v>
      </c>
      <c r="J1703" t="s">
        <v>276</v>
      </c>
      <c r="K1703">
        <v>4.7</v>
      </c>
      <c r="L1703" s="5">
        <v>58325.51</v>
      </c>
      <c r="M1703" t="s">
        <v>319</v>
      </c>
      <c r="N1703" t="s">
        <v>339</v>
      </c>
      <c r="O1703" s="1">
        <v>5</v>
      </c>
      <c r="P1703" s="1" t="str">
        <f>IFERROR(IF(ISNUMBER(Table1[[#This Row],[Safety_Rating2]]), REPT("★", Table1[[#This Row],[Safety_Rating2]]) &amp; REPT("☆", 5-Table1[[#This Row],[Safety_Rating2]]), "Unknown"), "Unknown")</f>
        <v>★★★★★</v>
      </c>
      <c r="Q1703" s="1">
        <v>5</v>
      </c>
      <c r="R1703">
        <v>12672</v>
      </c>
      <c r="S1703">
        <v>5</v>
      </c>
      <c r="T1703" s="7">
        <f t="shared" si="26"/>
        <v>739100862.72000003</v>
      </c>
      <c r="U1703" s="3">
        <f>Table1[[#This Row],[Range_km]]/Table1[[#This Row],[Battery_Capacity_kWh]]</f>
        <v>8.616600790513834</v>
      </c>
      <c r="V1703" s="4">
        <f>Table1[[#This Row],[Price_USD]]/Table1[[#This Row],[Range_km]]</f>
        <v>133.77410550458717</v>
      </c>
      <c r="W1703" s="1" t="str">
        <f>_xlfn.IFS(Table1[[#This Row],[Price_USD]]&gt;80000,"Luxury", Table1[[#This Row],[Price_USD]]&gt;40000,"Premium",Table1[[#This Row],[Price_USD]]&lt;40000,"Budget")</f>
        <v>Premium</v>
      </c>
    </row>
    <row r="1704" spans="3:23" x14ac:dyDescent="0.35">
      <c r="C1704">
        <v>1703</v>
      </c>
      <c r="D1704" t="s">
        <v>26</v>
      </c>
      <c r="E1704" t="s">
        <v>79</v>
      </c>
      <c r="F1704">
        <v>2018</v>
      </c>
      <c r="G1704" t="s">
        <v>253</v>
      </c>
      <c r="H1704">
        <v>129.30000000000001</v>
      </c>
      <c r="I1704">
        <v>221</v>
      </c>
      <c r="J1704" t="s">
        <v>280</v>
      </c>
      <c r="K1704">
        <v>8</v>
      </c>
      <c r="L1704" s="5">
        <v>114169.65</v>
      </c>
      <c r="M1704" t="s">
        <v>298</v>
      </c>
      <c r="N1704" t="s">
        <v>352</v>
      </c>
      <c r="O1704" s="1">
        <v>3</v>
      </c>
      <c r="P1704" s="1" t="str">
        <f>IFERROR(IF(ISNUMBER(Table1[[#This Row],[Safety_Rating2]]), REPT("★", Table1[[#This Row],[Safety_Rating2]]) &amp; REPT("☆", 5-Table1[[#This Row],[Safety_Rating2]]), "Unknown"), "Unknown")</f>
        <v>★★★★☆</v>
      </c>
      <c r="Q1704" s="1">
        <v>4</v>
      </c>
      <c r="R1704">
        <v>15928</v>
      </c>
      <c r="S1704">
        <v>4</v>
      </c>
      <c r="T1704" s="7">
        <f t="shared" si="26"/>
        <v>1818494185.1999998</v>
      </c>
      <c r="U1704" s="3">
        <f>Table1[[#This Row],[Range_km]]/Table1[[#This Row],[Battery_Capacity_kWh]]</f>
        <v>1.7092034029389016</v>
      </c>
      <c r="V1704" s="4">
        <f>Table1[[#This Row],[Price_USD]]/Table1[[#This Row],[Range_km]]</f>
        <v>516.60475113122175</v>
      </c>
      <c r="W1704" s="1" t="str">
        <f>_xlfn.IFS(Table1[[#This Row],[Price_USD]]&gt;80000,"Luxury", Table1[[#This Row],[Price_USD]]&gt;40000,"Premium",Table1[[#This Row],[Price_USD]]&lt;40000,"Budget")</f>
        <v>Luxury</v>
      </c>
    </row>
    <row r="1705" spans="3:23" x14ac:dyDescent="0.35">
      <c r="C1705">
        <v>1704</v>
      </c>
      <c r="D1705" t="s">
        <v>48</v>
      </c>
      <c r="E1705" t="s">
        <v>154</v>
      </c>
      <c r="F1705">
        <v>2015</v>
      </c>
      <c r="G1705" t="s">
        <v>258</v>
      </c>
      <c r="H1705">
        <v>23</v>
      </c>
      <c r="I1705">
        <v>166</v>
      </c>
      <c r="J1705" t="s">
        <v>280</v>
      </c>
      <c r="K1705">
        <v>3.5</v>
      </c>
      <c r="L1705" s="5">
        <v>116072.57</v>
      </c>
      <c r="M1705" t="s">
        <v>311</v>
      </c>
      <c r="N1705" t="s">
        <v>344</v>
      </c>
      <c r="O1705" s="1">
        <v>0</v>
      </c>
      <c r="P1705" s="1" t="str">
        <f>IFERROR(IF(ISNUMBER(Table1[[#This Row],[Safety_Rating2]]), REPT("★", Table1[[#This Row],[Safety_Rating2]]) &amp; REPT("☆", 5-Table1[[#This Row],[Safety_Rating2]]), "Unknown"), "Unknown")</f>
        <v>★★★★☆</v>
      </c>
      <c r="Q1705" s="1">
        <v>4</v>
      </c>
      <c r="R1705">
        <v>18370</v>
      </c>
      <c r="S1705">
        <v>4</v>
      </c>
      <c r="T1705" s="7">
        <f t="shared" si="26"/>
        <v>2132253110.9000001</v>
      </c>
      <c r="U1705" s="3">
        <f>Table1[[#This Row],[Range_km]]/Table1[[#This Row],[Battery_Capacity_kWh]]</f>
        <v>7.2173913043478262</v>
      </c>
      <c r="V1705" s="4">
        <f>Table1[[#This Row],[Price_USD]]/Table1[[#This Row],[Range_km]]</f>
        <v>699.23234939759038</v>
      </c>
      <c r="W1705" s="1" t="str">
        <f>_xlfn.IFS(Table1[[#This Row],[Price_USD]]&gt;80000,"Luxury", Table1[[#This Row],[Price_USD]]&gt;40000,"Premium",Table1[[#This Row],[Price_USD]]&lt;40000,"Budget")</f>
        <v>Luxury</v>
      </c>
    </row>
    <row r="1706" spans="3:23" x14ac:dyDescent="0.35">
      <c r="C1706">
        <v>1705</v>
      </c>
      <c r="D1706" t="s">
        <v>47</v>
      </c>
      <c r="E1706" t="s">
        <v>237</v>
      </c>
      <c r="F1706">
        <v>2025</v>
      </c>
      <c r="G1706" t="s">
        <v>257</v>
      </c>
      <c r="H1706">
        <v>89.3</v>
      </c>
      <c r="I1706">
        <v>410</v>
      </c>
      <c r="J1706" t="s">
        <v>270</v>
      </c>
      <c r="K1706">
        <v>1.7</v>
      </c>
      <c r="L1706" s="5">
        <v>56002.99</v>
      </c>
      <c r="M1706" t="s">
        <v>282</v>
      </c>
      <c r="N1706" t="s">
        <v>356</v>
      </c>
      <c r="O1706" s="1">
        <v>0</v>
      </c>
      <c r="P1706" s="1" t="str">
        <f>IFERROR(IF(ISNUMBER(Table1[[#This Row],[Safety_Rating2]]), REPT("★", Table1[[#This Row],[Safety_Rating2]]) &amp; REPT("☆", 5-Table1[[#This Row],[Safety_Rating2]]), "Unknown"), "Unknown")</f>
        <v>★★★☆☆</v>
      </c>
      <c r="Q1706" s="1">
        <v>3</v>
      </c>
      <c r="R1706">
        <v>8677</v>
      </c>
      <c r="S1706">
        <v>5</v>
      </c>
      <c r="T1706" s="7">
        <f t="shared" si="26"/>
        <v>485937944.22999996</v>
      </c>
      <c r="U1706" s="3">
        <f>Table1[[#This Row],[Range_km]]/Table1[[#This Row],[Battery_Capacity_kWh]]</f>
        <v>4.591265397536394</v>
      </c>
      <c r="V1706" s="4">
        <f>Table1[[#This Row],[Price_USD]]/Table1[[#This Row],[Range_km]]</f>
        <v>136.59265853658536</v>
      </c>
      <c r="W1706" s="1" t="str">
        <f>_xlfn.IFS(Table1[[#This Row],[Price_USD]]&gt;80000,"Luxury", Table1[[#This Row],[Price_USD]]&gt;40000,"Premium",Table1[[#This Row],[Price_USD]]&lt;40000,"Budget")</f>
        <v>Premium</v>
      </c>
    </row>
    <row r="1707" spans="3:23" x14ac:dyDescent="0.35">
      <c r="C1707">
        <v>1706</v>
      </c>
      <c r="D1707" t="s">
        <v>61</v>
      </c>
      <c r="E1707" t="s">
        <v>146</v>
      </c>
      <c r="F1707">
        <v>2019</v>
      </c>
      <c r="G1707" t="s">
        <v>255</v>
      </c>
      <c r="H1707">
        <v>67.2</v>
      </c>
      <c r="I1707">
        <v>410</v>
      </c>
      <c r="J1707" t="s">
        <v>271</v>
      </c>
      <c r="K1707">
        <v>2.1</v>
      </c>
      <c r="L1707" s="5">
        <v>77451.350000000006</v>
      </c>
      <c r="M1707" t="s">
        <v>323</v>
      </c>
      <c r="N1707" t="s">
        <v>352</v>
      </c>
      <c r="O1707" s="1">
        <v>4</v>
      </c>
      <c r="P1707" s="1" t="str">
        <f>IFERROR(IF(ISNUMBER(Table1[[#This Row],[Safety_Rating2]]), REPT("★", Table1[[#This Row],[Safety_Rating2]]) &amp; REPT("☆", 5-Table1[[#This Row],[Safety_Rating2]]), "Unknown"), "Unknown")</f>
        <v>★★★☆☆</v>
      </c>
      <c r="Q1707" s="1">
        <v>3</v>
      </c>
      <c r="R1707">
        <v>7743</v>
      </c>
      <c r="S1707">
        <v>4</v>
      </c>
      <c r="T1707" s="7">
        <f t="shared" si="26"/>
        <v>599705803.05000007</v>
      </c>
      <c r="U1707" s="3">
        <f>Table1[[#This Row],[Range_km]]/Table1[[#This Row],[Battery_Capacity_kWh]]</f>
        <v>6.1011904761904763</v>
      </c>
      <c r="V1707" s="4">
        <f>Table1[[#This Row],[Price_USD]]/Table1[[#This Row],[Range_km]]</f>
        <v>188.90573170731707</v>
      </c>
      <c r="W1707" s="1" t="str">
        <f>_xlfn.IFS(Table1[[#This Row],[Price_USD]]&gt;80000,"Luxury", Table1[[#This Row],[Price_USD]]&gt;40000,"Premium",Table1[[#This Row],[Price_USD]]&lt;40000,"Budget")</f>
        <v>Premium</v>
      </c>
    </row>
    <row r="1708" spans="3:23" x14ac:dyDescent="0.35">
      <c r="C1708">
        <v>1707</v>
      </c>
      <c r="D1708" t="s">
        <v>34</v>
      </c>
      <c r="E1708" t="s">
        <v>87</v>
      </c>
      <c r="F1708">
        <v>2025</v>
      </c>
      <c r="G1708" t="s">
        <v>264</v>
      </c>
      <c r="H1708">
        <v>35.1</v>
      </c>
      <c r="I1708">
        <v>486</v>
      </c>
      <c r="J1708" t="s">
        <v>274</v>
      </c>
      <c r="K1708">
        <v>9.1</v>
      </c>
      <c r="L1708" s="5">
        <v>131574.88</v>
      </c>
      <c r="M1708" t="s">
        <v>298</v>
      </c>
      <c r="N1708" t="s">
        <v>366</v>
      </c>
      <c r="O1708" s="1">
        <v>0</v>
      </c>
      <c r="P1708" s="1" t="str">
        <f>IFERROR(IF(ISNUMBER(Table1[[#This Row],[Safety_Rating2]]), REPT("★", Table1[[#This Row],[Safety_Rating2]]) &amp; REPT("☆", 5-Table1[[#This Row],[Safety_Rating2]]), "Unknown"), "Unknown")</f>
        <v>★★★★☆</v>
      </c>
      <c r="Q1708" s="1">
        <v>4</v>
      </c>
      <c r="R1708">
        <v>14438</v>
      </c>
      <c r="S1708">
        <v>5</v>
      </c>
      <c r="T1708" s="7">
        <f t="shared" si="26"/>
        <v>1899678117.4400001</v>
      </c>
      <c r="U1708" s="3">
        <f>Table1[[#This Row],[Range_km]]/Table1[[#This Row],[Battery_Capacity_kWh]]</f>
        <v>13.846153846153845</v>
      </c>
      <c r="V1708" s="4">
        <f>Table1[[#This Row],[Price_USD]]/Table1[[#This Row],[Range_km]]</f>
        <v>270.73020576131688</v>
      </c>
      <c r="W1708" s="1" t="str">
        <f>_xlfn.IFS(Table1[[#This Row],[Price_USD]]&gt;80000,"Luxury", Table1[[#This Row],[Price_USD]]&gt;40000,"Premium",Table1[[#This Row],[Price_USD]]&lt;40000,"Budget")</f>
        <v>Luxury</v>
      </c>
    </row>
    <row r="1709" spans="3:23" x14ac:dyDescent="0.35">
      <c r="C1709">
        <v>1708</v>
      </c>
      <c r="D1709" t="s">
        <v>40</v>
      </c>
      <c r="E1709" t="s">
        <v>181</v>
      </c>
      <c r="F1709">
        <v>2020</v>
      </c>
      <c r="G1709" t="s">
        <v>261</v>
      </c>
      <c r="H1709">
        <v>84.3</v>
      </c>
      <c r="I1709">
        <v>334</v>
      </c>
      <c r="J1709" t="s">
        <v>272</v>
      </c>
      <c r="K1709">
        <v>2.7</v>
      </c>
      <c r="L1709" s="5">
        <v>131528.07999999999</v>
      </c>
      <c r="M1709" t="s">
        <v>320</v>
      </c>
      <c r="N1709" t="s">
        <v>372</v>
      </c>
      <c r="O1709" s="1">
        <v>0</v>
      </c>
      <c r="P1709" s="1" t="str">
        <f>IFERROR(IF(ISNUMBER(Table1[[#This Row],[Safety_Rating2]]), REPT("★", Table1[[#This Row],[Safety_Rating2]]) &amp; REPT("☆", 5-Table1[[#This Row],[Safety_Rating2]]), "Unknown"), "Unknown")</f>
        <v>★★★★★</v>
      </c>
      <c r="Q1709" s="1">
        <v>5</v>
      </c>
      <c r="R1709">
        <v>9459</v>
      </c>
      <c r="S1709">
        <v>5</v>
      </c>
      <c r="T1709" s="7">
        <f t="shared" si="26"/>
        <v>1244124108.7199998</v>
      </c>
      <c r="U1709" s="3">
        <f>Table1[[#This Row],[Range_km]]/Table1[[#This Row],[Battery_Capacity_kWh]]</f>
        <v>3.9620403321470938</v>
      </c>
      <c r="V1709" s="4">
        <f>Table1[[#This Row],[Price_USD]]/Table1[[#This Row],[Range_km]]</f>
        <v>393.79664670658678</v>
      </c>
      <c r="W1709" s="1" t="str">
        <f>_xlfn.IFS(Table1[[#This Row],[Price_USD]]&gt;80000,"Luxury", Table1[[#This Row],[Price_USD]]&gt;40000,"Premium",Table1[[#This Row],[Price_USD]]&lt;40000,"Budget")</f>
        <v>Luxury</v>
      </c>
    </row>
    <row r="1710" spans="3:23" x14ac:dyDescent="0.35">
      <c r="C1710">
        <v>1709</v>
      </c>
      <c r="D1710" t="s">
        <v>18</v>
      </c>
      <c r="E1710" t="s">
        <v>71</v>
      </c>
      <c r="F1710">
        <v>2019</v>
      </c>
      <c r="G1710" t="s">
        <v>263</v>
      </c>
      <c r="H1710">
        <v>122.4</v>
      </c>
      <c r="I1710">
        <v>553</v>
      </c>
      <c r="J1710" t="s">
        <v>269</v>
      </c>
      <c r="K1710">
        <v>2.5</v>
      </c>
      <c r="L1710" s="5">
        <v>80911.55</v>
      </c>
      <c r="M1710" t="s">
        <v>330</v>
      </c>
      <c r="N1710" t="s">
        <v>357</v>
      </c>
      <c r="O1710" s="2" t="s">
        <v>376</v>
      </c>
      <c r="P1710" s="1" t="str">
        <f>IFERROR(IF(ISNUMBER(Table1[[#This Row],[Safety_Rating2]]), REPT("★", Table1[[#This Row],[Safety_Rating2]]) &amp; REPT("☆", 5-Table1[[#This Row],[Safety_Rating2]]), "Unknown"), "Unknown")</f>
        <v>★★★★☆</v>
      </c>
      <c r="Q1710" s="1">
        <v>4</v>
      </c>
      <c r="R1710">
        <v>13634</v>
      </c>
      <c r="S1710">
        <v>3</v>
      </c>
      <c r="T1710" s="7">
        <f t="shared" si="26"/>
        <v>1103148072.7</v>
      </c>
      <c r="U1710" s="3">
        <f>Table1[[#This Row],[Range_km]]/Table1[[#This Row],[Battery_Capacity_kWh]]</f>
        <v>4.5179738562091503</v>
      </c>
      <c r="V1710" s="4">
        <f>Table1[[#This Row],[Price_USD]]/Table1[[#This Row],[Range_km]]</f>
        <v>146.31383363471971</v>
      </c>
      <c r="W1710" s="1" t="str">
        <f>_xlfn.IFS(Table1[[#This Row],[Price_USD]]&gt;80000,"Luxury", Table1[[#This Row],[Price_USD]]&gt;40000,"Premium",Table1[[#This Row],[Price_USD]]&lt;40000,"Budget")</f>
        <v>Luxury</v>
      </c>
    </row>
    <row r="1711" spans="3:23" x14ac:dyDescent="0.35">
      <c r="C1711">
        <v>1710</v>
      </c>
      <c r="D1711" t="s">
        <v>33</v>
      </c>
      <c r="E1711" t="s">
        <v>192</v>
      </c>
      <c r="F1711">
        <v>2017</v>
      </c>
      <c r="G1711" t="s">
        <v>257</v>
      </c>
      <c r="H1711">
        <v>107.2</v>
      </c>
      <c r="I1711">
        <v>291</v>
      </c>
      <c r="J1711" t="s">
        <v>276</v>
      </c>
      <c r="K1711">
        <v>3.9</v>
      </c>
      <c r="L1711" s="5">
        <v>57211.71</v>
      </c>
      <c r="M1711" t="s">
        <v>309</v>
      </c>
      <c r="N1711" t="s">
        <v>365</v>
      </c>
      <c r="O1711" s="1">
        <v>5</v>
      </c>
      <c r="P1711" s="1" t="str">
        <f>IFERROR(IF(ISNUMBER(Table1[[#This Row],[Safety_Rating2]]), REPT("★", Table1[[#This Row],[Safety_Rating2]]) &amp; REPT("☆", 5-Table1[[#This Row],[Safety_Rating2]]), "Unknown"), "Unknown")</f>
        <v>★★★★☆</v>
      </c>
      <c r="Q1711" s="1">
        <v>4</v>
      </c>
      <c r="R1711">
        <v>8582</v>
      </c>
      <c r="S1711">
        <v>4</v>
      </c>
      <c r="T1711" s="7">
        <f t="shared" si="26"/>
        <v>490990895.21999997</v>
      </c>
      <c r="U1711" s="3">
        <f>Table1[[#This Row],[Range_km]]/Table1[[#This Row],[Battery_Capacity_kWh]]</f>
        <v>2.71455223880597</v>
      </c>
      <c r="V1711" s="4">
        <f>Table1[[#This Row],[Price_USD]]/Table1[[#This Row],[Range_km]]</f>
        <v>196.60381443298968</v>
      </c>
      <c r="W1711" s="1" t="str">
        <f>_xlfn.IFS(Table1[[#This Row],[Price_USD]]&gt;80000,"Luxury", Table1[[#This Row],[Price_USD]]&gt;40000,"Premium",Table1[[#This Row],[Price_USD]]&lt;40000,"Budget")</f>
        <v>Premium</v>
      </c>
    </row>
    <row r="1712" spans="3:23" x14ac:dyDescent="0.35">
      <c r="C1712">
        <v>1711</v>
      </c>
      <c r="D1712" t="s">
        <v>43</v>
      </c>
      <c r="E1712" t="s">
        <v>103</v>
      </c>
      <c r="F1712">
        <v>2021</v>
      </c>
      <c r="G1712" t="s">
        <v>261</v>
      </c>
      <c r="H1712">
        <v>69</v>
      </c>
      <c r="I1712">
        <v>600</v>
      </c>
      <c r="J1712" t="s">
        <v>269</v>
      </c>
      <c r="K1712">
        <v>7.3</v>
      </c>
      <c r="L1712" s="5">
        <v>138287.29</v>
      </c>
      <c r="M1712" t="s">
        <v>335</v>
      </c>
      <c r="N1712" t="s">
        <v>357</v>
      </c>
      <c r="O1712" s="1">
        <v>4</v>
      </c>
      <c r="P1712" s="1" t="str">
        <f>IFERROR(IF(ISNUMBER(Table1[[#This Row],[Safety_Rating2]]), REPT("★", Table1[[#This Row],[Safety_Rating2]]) &amp; REPT("☆", 5-Table1[[#This Row],[Safety_Rating2]]), "Unknown"), "Unknown")</f>
        <v>★★★☆☆</v>
      </c>
      <c r="Q1712" s="1">
        <v>3</v>
      </c>
      <c r="R1712">
        <v>9119</v>
      </c>
      <c r="S1712">
        <v>5</v>
      </c>
      <c r="T1712" s="7">
        <f t="shared" si="26"/>
        <v>1261041797.51</v>
      </c>
      <c r="U1712" s="3">
        <f>Table1[[#This Row],[Range_km]]/Table1[[#This Row],[Battery_Capacity_kWh]]</f>
        <v>8.695652173913043</v>
      </c>
      <c r="V1712" s="4">
        <f>Table1[[#This Row],[Price_USD]]/Table1[[#This Row],[Range_km]]</f>
        <v>230.47881666666669</v>
      </c>
      <c r="W1712" s="1" t="str">
        <f>_xlfn.IFS(Table1[[#This Row],[Price_USD]]&gt;80000,"Luxury", Table1[[#This Row],[Price_USD]]&gt;40000,"Premium",Table1[[#This Row],[Price_USD]]&lt;40000,"Budget")</f>
        <v>Luxury</v>
      </c>
    </row>
    <row r="1713" spans="3:23" x14ac:dyDescent="0.35">
      <c r="C1713">
        <v>1712</v>
      </c>
      <c r="D1713" t="s">
        <v>40</v>
      </c>
      <c r="E1713" t="s">
        <v>235</v>
      </c>
      <c r="F1713">
        <v>2025</v>
      </c>
      <c r="G1713" t="s">
        <v>259</v>
      </c>
      <c r="H1713">
        <v>139.69999999999999</v>
      </c>
      <c r="I1713">
        <v>216</v>
      </c>
      <c r="J1713" t="s">
        <v>269</v>
      </c>
      <c r="K1713">
        <v>8.9</v>
      </c>
      <c r="L1713" s="5">
        <v>112811.43</v>
      </c>
      <c r="M1713" t="s">
        <v>306</v>
      </c>
      <c r="N1713" t="s">
        <v>370</v>
      </c>
      <c r="O1713" s="1">
        <v>1</v>
      </c>
      <c r="P1713" s="1" t="str">
        <f>IFERROR(IF(ISNUMBER(Table1[[#This Row],[Safety_Rating2]]), REPT("★", Table1[[#This Row],[Safety_Rating2]]) &amp; REPT("☆", 5-Table1[[#This Row],[Safety_Rating2]]), "Unknown"), "Unknown")</f>
        <v>★★★★★</v>
      </c>
      <c r="Q1713" s="1">
        <v>5</v>
      </c>
      <c r="R1713">
        <v>19459</v>
      </c>
      <c r="S1713">
        <v>3</v>
      </c>
      <c r="T1713" s="7">
        <f t="shared" si="26"/>
        <v>2195197616.3699999</v>
      </c>
      <c r="U1713" s="3">
        <f>Table1[[#This Row],[Range_km]]/Table1[[#This Row],[Battery_Capacity_kWh]]</f>
        <v>1.546170365068003</v>
      </c>
      <c r="V1713" s="4">
        <f>Table1[[#This Row],[Price_USD]]/Table1[[#This Row],[Range_km]]</f>
        <v>522.27513888888882</v>
      </c>
      <c r="W1713" s="1" t="str">
        <f>_xlfn.IFS(Table1[[#This Row],[Price_USD]]&gt;80000,"Luxury", Table1[[#This Row],[Price_USD]]&gt;40000,"Premium",Table1[[#This Row],[Price_USD]]&lt;40000,"Budget")</f>
        <v>Luxury</v>
      </c>
    </row>
    <row r="1714" spans="3:23" x14ac:dyDescent="0.35">
      <c r="C1714">
        <v>1713</v>
      </c>
      <c r="D1714" t="s">
        <v>27</v>
      </c>
      <c r="E1714" t="s">
        <v>187</v>
      </c>
      <c r="F1714">
        <v>2017</v>
      </c>
      <c r="G1714" t="s">
        <v>262</v>
      </c>
      <c r="H1714">
        <v>141.6</v>
      </c>
      <c r="I1714">
        <v>296</v>
      </c>
      <c r="J1714" t="s">
        <v>270</v>
      </c>
      <c r="K1714">
        <v>7.4</v>
      </c>
      <c r="L1714" s="5">
        <v>63619.15</v>
      </c>
      <c r="M1714" t="s">
        <v>319</v>
      </c>
      <c r="N1714" t="s">
        <v>364</v>
      </c>
      <c r="O1714" s="2" t="s">
        <v>376</v>
      </c>
      <c r="P1714" s="1" t="str">
        <f>IFERROR(IF(ISNUMBER(Table1[[#This Row],[Safety_Rating2]]), REPT("★", Table1[[#This Row],[Safety_Rating2]]) &amp; REPT("☆", 5-Table1[[#This Row],[Safety_Rating2]]), "Unknown"), "Unknown")</f>
        <v>★★★★★</v>
      </c>
      <c r="Q1714" s="1">
        <v>5</v>
      </c>
      <c r="R1714">
        <v>3086</v>
      </c>
      <c r="S1714">
        <v>3</v>
      </c>
      <c r="T1714" s="7">
        <f t="shared" si="26"/>
        <v>196328696.90000001</v>
      </c>
      <c r="U1714" s="3">
        <f>Table1[[#This Row],[Range_km]]/Table1[[#This Row],[Battery_Capacity_kWh]]</f>
        <v>2.0903954802259888</v>
      </c>
      <c r="V1714" s="4">
        <f>Table1[[#This Row],[Price_USD]]/Table1[[#This Row],[Range_km]]</f>
        <v>214.92956081081081</v>
      </c>
      <c r="W1714" s="1" t="str">
        <f>_xlfn.IFS(Table1[[#This Row],[Price_USD]]&gt;80000,"Luxury", Table1[[#This Row],[Price_USD]]&gt;40000,"Premium",Table1[[#This Row],[Price_USD]]&lt;40000,"Budget")</f>
        <v>Premium</v>
      </c>
    </row>
    <row r="1715" spans="3:23" x14ac:dyDescent="0.35">
      <c r="C1715">
        <v>1714</v>
      </c>
      <c r="D1715" t="s">
        <v>31</v>
      </c>
      <c r="E1715" t="s">
        <v>178</v>
      </c>
      <c r="F1715">
        <v>2017</v>
      </c>
      <c r="G1715" t="s">
        <v>260</v>
      </c>
      <c r="H1715">
        <v>86.8</v>
      </c>
      <c r="I1715">
        <v>243</v>
      </c>
      <c r="J1715" t="s">
        <v>271</v>
      </c>
      <c r="K1715">
        <v>1.9</v>
      </c>
      <c r="L1715" s="5">
        <v>53109.55</v>
      </c>
      <c r="M1715" t="s">
        <v>306</v>
      </c>
      <c r="N1715" t="s">
        <v>351</v>
      </c>
      <c r="O1715" s="2" t="s">
        <v>376</v>
      </c>
      <c r="P1715" s="1" t="str">
        <f>IFERROR(IF(ISNUMBER(Table1[[#This Row],[Safety_Rating2]]), REPT("★", Table1[[#This Row],[Safety_Rating2]]) &amp; REPT("☆", 5-Table1[[#This Row],[Safety_Rating2]]), "Unknown"), "Unknown")</f>
        <v>★★★★☆</v>
      </c>
      <c r="Q1715" s="1">
        <v>4</v>
      </c>
      <c r="R1715">
        <v>1750</v>
      </c>
      <c r="S1715">
        <v>4</v>
      </c>
      <c r="T1715" s="7">
        <f t="shared" si="26"/>
        <v>92941712.5</v>
      </c>
      <c r="U1715" s="3">
        <f>Table1[[#This Row],[Range_km]]/Table1[[#This Row],[Battery_Capacity_kWh]]</f>
        <v>2.7995391705069124</v>
      </c>
      <c r="V1715" s="4">
        <f>Table1[[#This Row],[Price_USD]]/Table1[[#This Row],[Range_km]]</f>
        <v>218.55781893004115</v>
      </c>
      <c r="W1715" s="1" t="str">
        <f>_xlfn.IFS(Table1[[#This Row],[Price_USD]]&gt;80000,"Luxury", Table1[[#This Row],[Price_USD]]&gt;40000,"Premium",Table1[[#This Row],[Price_USD]]&lt;40000,"Budget")</f>
        <v>Premium</v>
      </c>
    </row>
    <row r="1716" spans="3:23" x14ac:dyDescent="0.35">
      <c r="C1716">
        <v>1715</v>
      </c>
      <c r="D1716" t="s">
        <v>68</v>
      </c>
      <c r="E1716" t="s">
        <v>214</v>
      </c>
      <c r="F1716">
        <v>2023</v>
      </c>
      <c r="G1716" t="s">
        <v>259</v>
      </c>
      <c r="H1716">
        <v>114.8</v>
      </c>
      <c r="I1716">
        <v>528</v>
      </c>
      <c r="J1716" t="s">
        <v>278</v>
      </c>
      <c r="K1716">
        <v>10.1</v>
      </c>
      <c r="L1716" s="5">
        <v>87247.72</v>
      </c>
      <c r="M1716" t="s">
        <v>315</v>
      </c>
      <c r="N1716" t="s">
        <v>366</v>
      </c>
      <c r="O1716" s="1">
        <v>4</v>
      </c>
      <c r="P1716" s="1" t="str">
        <f>IFERROR(IF(ISNUMBER(Table1[[#This Row],[Safety_Rating2]]), REPT("★", Table1[[#This Row],[Safety_Rating2]]) &amp; REPT("☆", 5-Table1[[#This Row],[Safety_Rating2]]), "Unknown"), "Unknown")</f>
        <v>★★★☆☆</v>
      </c>
      <c r="Q1716" s="1">
        <v>3</v>
      </c>
      <c r="R1716">
        <v>3488</v>
      </c>
      <c r="S1716">
        <v>4</v>
      </c>
      <c r="T1716" s="7">
        <f t="shared" si="26"/>
        <v>304320047.36000001</v>
      </c>
      <c r="U1716" s="3">
        <f>Table1[[#This Row],[Range_km]]/Table1[[#This Row],[Battery_Capacity_kWh]]</f>
        <v>4.5993031358885021</v>
      </c>
      <c r="V1716" s="4">
        <f>Table1[[#This Row],[Price_USD]]/Table1[[#This Row],[Range_km]]</f>
        <v>165.24189393939395</v>
      </c>
      <c r="W1716" s="1" t="str">
        <f>_xlfn.IFS(Table1[[#This Row],[Price_USD]]&gt;80000,"Luxury", Table1[[#This Row],[Price_USD]]&gt;40000,"Premium",Table1[[#This Row],[Price_USD]]&lt;40000,"Budget")</f>
        <v>Luxury</v>
      </c>
    </row>
    <row r="1717" spans="3:23" x14ac:dyDescent="0.35">
      <c r="C1717">
        <v>1716</v>
      </c>
      <c r="D1717" t="s">
        <v>26</v>
      </c>
      <c r="E1717" t="s">
        <v>79</v>
      </c>
      <c r="F1717">
        <v>2019</v>
      </c>
      <c r="G1717" t="s">
        <v>254</v>
      </c>
      <c r="H1717">
        <v>131</v>
      </c>
      <c r="I1717">
        <v>504</v>
      </c>
      <c r="J1717" t="s">
        <v>270</v>
      </c>
      <c r="K1717">
        <v>11.9</v>
      </c>
      <c r="L1717" s="5">
        <v>72713.539999999994</v>
      </c>
      <c r="M1717" t="s">
        <v>333</v>
      </c>
      <c r="N1717" t="s">
        <v>349</v>
      </c>
      <c r="O1717" s="1">
        <v>4</v>
      </c>
      <c r="P1717" s="1" t="str">
        <f>IFERROR(IF(ISNUMBER(Table1[[#This Row],[Safety_Rating2]]), REPT("★", Table1[[#This Row],[Safety_Rating2]]) &amp; REPT("☆", 5-Table1[[#This Row],[Safety_Rating2]]), "Unknown"), "Unknown")</f>
        <v>★★★☆☆</v>
      </c>
      <c r="Q1717" s="1">
        <v>3</v>
      </c>
      <c r="R1717">
        <v>14177</v>
      </c>
      <c r="S1717">
        <v>3</v>
      </c>
      <c r="T1717" s="7">
        <f t="shared" si="26"/>
        <v>1030859856.5799999</v>
      </c>
      <c r="U1717" s="3">
        <f>Table1[[#This Row],[Range_km]]/Table1[[#This Row],[Battery_Capacity_kWh]]</f>
        <v>3.8473282442748094</v>
      </c>
      <c r="V1717" s="4">
        <f>Table1[[#This Row],[Price_USD]]/Table1[[#This Row],[Range_km]]</f>
        <v>144.2728968253968</v>
      </c>
      <c r="W1717" s="1" t="str">
        <f>_xlfn.IFS(Table1[[#This Row],[Price_USD]]&gt;80000,"Luxury", Table1[[#This Row],[Price_USD]]&gt;40000,"Premium",Table1[[#This Row],[Price_USD]]&lt;40000,"Budget")</f>
        <v>Premium</v>
      </c>
    </row>
    <row r="1718" spans="3:23" x14ac:dyDescent="0.35">
      <c r="C1718">
        <v>1717</v>
      </c>
      <c r="D1718" t="s">
        <v>66</v>
      </c>
      <c r="E1718" t="s">
        <v>163</v>
      </c>
      <c r="F1718">
        <v>2025</v>
      </c>
      <c r="G1718" t="s">
        <v>264</v>
      </c>
      <c r="H1718">
        <v>109</v>
      </c>
      <c r="I1718">
        <v>590</v>
      </c>
      <c r="J1718" t="s">
        <v>270</v>
      </c>
      <c r="K1718">
        <v>5.2</v>
      </c>
      <c r="L1718" s="5">
        <v>59190.48</v>
      </c>
      <c r="M1718" t="s">
        <v>293</v>
      </c>
      <c r="N1718" t="s">
        <v>343</v>
      </c>
      <c r="O1718" s="1">
        <v>1</v>
      </c>
      <c r="P1718" s="1" t="str">
        <f>IFERROR(IF(ISNUMBER(Table1[[#This Row],[Safety_Rating2]]), REPT("★", Table1[[#This Row],[Safety_Rating2]]) &amp; REPT("☆", 5-Table1[[#This Row],[Safety_Rating2]]), "Unknown"), "Unknown")</f>
        <v>★★★★☆</v>
      </c>
      <c r="Q1718" s="1">
        <v>4</v>
      </c>
      <c r="R1718">
        <v>11547</v>
      </c>
      <c r="S1718">
        <v>4</v>
      </c>
      <c r="T1718" s="7">
        <f t="shared" si="26"/>
        <v>683472472.56000006</v>
      </c>
      <c r="U1718" s="3">
        <f>Table1[[#This Row],[Range_km]]/Table1[[#This Row],[Battery_Capacity_kWh]]</f>
        <v>5.4128440366972477</v>
      </c>
      <c r="V1718" s="4">
        <f>Table1[[#This Row],[Price_USD]]/Table1[[#This Row],[Range_km]]</f>
        <v>100.32284745762712</v>
      </c>
      <c r="W1718" s="1" t="str">
        <f>_xlfn.IFS(Table1[[#This Row],[Price_USD]]&gt;80000,"Luxury", Table1[[#This Row],[Price_USD]]&gt;40000,"Premium",Table1[[#This Row],[Price_USD]]&lt;40000,"Budget")</f>
        <v>Premium</v>
      </c>
    </row>
    <row r="1719" spans="3:23" x14ac:dyDescent="0.35">
      <c r="C1719">
        <v>1718</v>
      </c>
      <c r="D1719" t="s">
        <v>62</v>
      </c>
      <c r="E1719" t="s">
        <v>183</v>
      </c>
      <c r="F1719">
        <v>2021</v>
      </c>
      <c r="G1719" t="s">
        <v>256</v>
      </c>
      <c r="H1719">
        <v>74.400000000000006</v>
      </c>
      <c r="I1719">
        <v>256</v>
      </c>
      <c r="J1719" t="s">
        <v>274</v>
      </c>
      <c r="K1719">
        <v>3</v>
      </c>
      <c r="L1719" s="5">
        <v>139662.71</v>
      </c>
      <c r="M1719" t="s">
        <v>328</v>
      </c>
      <c r="N1719" t="s">
        <v>348</v>
      </c>
      <c r="O1719" s="2" t="s">
        <v>376</v>
      </c>
      <c r="P1719" s="1" t="str">
        <f>IFERROR(IF(ISNUMBER(Table1[[#This Row],[Safety_Rating2]]), REPT("★", Table1[[#This Row],[Safety_Rating2]]) &amp; REPT("☆", 5-Table1[[#This Row],[Safety_Rating2]]), "Unknown"), "Unknown")</f>
        <v>★★★★★</v>
      </c>
      <c r="Q1719" s="1">
        <v>5</v>
      </c>
      <c r="R1719">
        <v>19332</v>
      </c>
      <c r="S1719">
        <v>5</v>
      </c>
      <c r="T1719" s="7">
        <f t="shared" si="26"/>
        <v>2699959509.7199998</v>
      </c>
      <c r="U1719" s="3">
        <f>Table1[[#This Row],[Range_km]]/Table1[[#This Row],[Battery_Capacity_kWh]]</f>
        <v>3.440860215053763</v>
      </c>
      <c r="V1719" s="4">
        <f>Table1[[#This Row],[Price_USD]]/Table1[[#This Row],[Range_km]]</f>
        <v>545.55746093749997</v>
      </c>
      <c r="W1719" s="1" t="str">
        <f>_xlfn.IFS(Table1[[#This Row],[Price_USD]]&gt;80000,"Luxury", Table1[[#This Row],[Price_USD]]&gt;40000,"Premium",Table1[[#This Row],[Price_USD]]&lt;40000,"Budget")</f>
        <v>Luxury</v>
      </c>
    </row>
    <row r="1720" spans="3:23" x14ac:dyDescent="0.35">
      <c r="C1720">
        <v>1719</v>
      </c>
      <c r="D1720" t="s">
        <v>21</v>
      </c>
      <c r="E1720" t="s">
        <v>230</v>
      </c>
      <c r="F1720">
        <v>2021</v>
      </c>
      <c r="G1720" t="s">
        <v>254</v>
      </c>
      <c r="H1720">
        <v>147.1</v>
      </c>
      <c r="I1720">
        <v>185</v>
      </c>
      <c r="J1720" t="s">
        <v>267</v>
      </c>
      <c r="K1720">
        <v>1.8</v>
      </c>
      <c r="L1720" s="5">
        <v>54861.78</v>
      </c>
      <c r="M1720" t="s">
        <v>331</v>
      </c>
      <c r="N1720" t="s">
        <v>354</v>
      </c>
      <c r="O1720" s="1">
        <v>3</v>
      </c>
      <c r="P1720" s="1" t="str">
        <f>IFERROR(IF(ISNUMBER(Table1[[#This Row],[Safety_Rating2]]), REPT("★", Table1[[#This Row],[Safety_Rating2]]) &amp; REPT("☆", 5-Table1[[#This Row],[Safety_Rating2]]), "Unknown"), "Unknown")</f>
        <v>★★★★★</v>
      </c>
      <c r="Q1720" s="1">
        <v>5</v>
      </c>
      <c r="R1720">
        <v>5627</v>
      </c>
      <c r="S1720">
        <v>3</v>
      </c>
      <c r="T1720" s="7">
        <f t="shared" si="26"/>
        <v>308707236.06</v>
      </c>
      <c r="U1720" s="3">
        <f>Table1[[#This Row],[Range_km]]/Table1[[#This Row],[Battery_Capacity_kWh]]</f>
        <v>1.2576478585995923</v>
      </c>
      <c r="V1720" s="4">
        <f>Table1[[#This Row],[Price_USD]]/Table1[[#This Row],[Range_km]]</f>
        <v>296.55016216216217</v>
      </c>
      <c r="W1720" s="1" t="str">
        <f>_xlfn.IFS(Table1[[#This Row],[Price_USD]]&gt;80000,"Luxury", Table1[[#This Row],[Price_USD]]&gt;40000,"Premium",Table1[[#This Row],[Price_USD]]&lt;40000,"Budget")</f>
        <v>Premium</v>
      </c>
    </row>
    <row r="1721" spans="3:23" x14ac:dyDescent="0.35">
      <c r="C1721">
        <v>1720</v>
      </c>
      <c r="D1721" t="s">
        <v>18</v>
      </c>
      <c r="E1721" t="s">
        <v>244</v>
      </c>
      <c r="F1721">
        <v>2018</v>
      </c>
      <c r="G1721" t="s">
        <v>253</v>
      </c>
      <c r="H1721">
        <v>139.69999999999999</v>
      </c>
      <c r="I1721">
        <v>510</v>
      </c>
      <c r="J1721" t="s">
        <v>268</v>
      </c>
      <c r="K1721">
        <v>1.4</v>
      </c>
      <c r="L1721" s="5">
        <v>103670.43</v>
      </c>
      <c r="M1721" t="s">
        <v>320</v>
      </c>
      <c r="N1721" t="s">
        <v>342</v>
      </c>
      <c r="O1721" s="1">
        <v>0</v>
      </c>
      <c r="P1721" s="1" t="str">
        <f>IFERROR(IF(ISNUMBER(Table1[[#This Row],[Safety_Rating2]]), REPT("★", Table1[[#This Row],[Safety_Rating2]]) &amp; REPT("☆", 5-Table1[[#This Row],[Safety_Rating2]]), "Unknown"), "Unknown")</f>
        <v>Unknown</v>
      </c>
      <c r="Q1721" s="2" t="s">
        <v>376</v>
      </c>
      <c r="R1721">
        <v>19728</v>
      </c>
      <c r="S1721">
        <v>3</v>
      </c>
      <c r="T1721" s="7">
        <f t="shared" si="26"/>
        <v>2045210243.04</v>
      </c>
      <c r="U1721" s="3">
        <f>Table1[[#This Row],[Range_km]]/Table1[[#This Row],[Battery_Capacity_kWh]]</f>
        <v>3.650680028632785</v>
      </c>
      <c r="V1721" s="4">
        <f>Table1[[#This Row],[Price_USD]]/Table1[[#This Row],[Range_km]]</f>
        <v>203.27535294117646</v>
      </c>
      <c r="W1721" s="1" t="str">
        <f>_xlfn.IFS(Table1[[#This Row],[Price_USD]]&gt;80000,"Luxury", Table1[[#This Row],[Price_USD]]&gt;40000,"Premium",Table1[[#This Row],[Price_USD]]&lt;40000,"Budget")</f>
        <v>Luxury</v>
      </c>
    </row>
    <row r="1722" spans="3:23" x14ac:dyDescent="0.35">
      <c r="C1722">
        <v>1721</v>
      </c>
      <c r="D1722" t="s">
        <v>32</v>
      </c>
      <c r="E1722" t="s">
        <v>245</v>
      </c>
      <c r="F1722">
        <v>2025</v>
      </c>
      <c r="G1722" t="s">
        <v>260</v>
      </c>
      <c r="H1722">
        <v>98.2</v>
      </c>
      <c r="I1722">
        <v>483</v>
      </c>
      <c r="J1722" t="s">
        <v>273</v>
      </c>
      <c r="K1722">
        <v>4.8</v>
      </c>
      <c r="L1722" s="5">
        <v>123182.99</v>
      </c>
      <c r="M1722" t="s">
        <v>328</v>
      </c>
      <c r="N1722" t="s">
        <v>363</v>
      </c>
      <c r="O1722" s="1">
        <v>3</v>
      </c>
      <c r="P1722" s="1" t="str">
        <f>IFERROR(IF(ISNUMBER(Table1[[#This Row],[Safety_Rating2]]), REPT("★", Table1[[#This Row],[Safety_Rating2]]) &amp; REPT("☆", 5-Table1[[#This Row],[Safety_Rating2]]), "Unknown"), "Unknown")</f>
        <v>★★★☆☆</v>
      </c>
      <c r="Q1722" s="1">
        <v>3</v>
      </c>
      <c r="R1722">
        <v>19585</v>
      </c>
      <c r="S1722">
        <v>5</v>
      </c>
      <c r="T1722" s="7">
        <f t="shared" si="26"/>
        <v>2412538859.1500001</v>
      </c>
      <c r="U1722" s="3">
        <f>Table1[[#This Row],[Range_km]]/Table1[[#This Row],[Battery_Capacity_kWh]]</f>
        <v>4.9185336048879833</v>
      </c>
      <c r="V1722" s="4">
        <f>Table1[[#This Row],[Price_USD]]/Table1[[#This Row],[Range_km]]</f>
        <v>255.03724637681159</v>
      </c>
      <c r="W1722" s="1" t="str">
        <f>_xlfn.IFS(Table1[[#This Row],[Price_USD]]&gt;80000,"Luxury", Table1[[#This Row],[Price_USD]]&gt;40000,"Premium",Table1[[#This Row],[Price_USD]]&lt;40000,"Budget")</f>
        <v>Luxury</v>
      </c>
    </row>
    <row r="1723" spans="3:23" x14ac:dyDescent="0.35">
      <c r="C1723">
        <v>1722</v>
      </c>
      <c r="D1723" t="s">
        <v>17</v>
      </c>
      <c r="E1723" t="s">
        <v>70</v>
      </c>
      <c r="F1723">
        <v>2017</v>
      </c>
      <c r="G1723" t="s">
        <v>262</v>
      </c>
      <c r="H1723">
        <v>130.6</v>
      </c>
      <c r="I1723">
        <v>475</v>
      </c>
      <c r="J1723" t="s">
        <v>277</v>
      </c>
      <c r="K1723">
        <v>7.4</v>
      </c>
      <c r="L1723" s="5">
        <v>48495.26</v>
      </c>
      <c r="M1723" t="s">
        <v>307</v>
      </c>
      <c r="N1723" t="s">
        <v>342</v>
      </c>
      <c r="O1723" s="2" t="s">
        <v>376</v>
      </c>
      <c r="P1723" s="1" t="str">
        <f>IFERROR(IF(ISNUMBER(Table1[[#This Row],[Safety_Rating2]]), REPT("★", Table1[[#This Row],[Safety_Rating2]]) &amp; REPT("☆", 5-Table1[[#This Row],[Safety_Rating2]]), "Unknown"), "Unknown")</f>
        <v>Unknown</v>
      </c>
      <c r="Q1723" s="2" t="s">
        <v>376</v>
      </c>
      <c r="R1723">
        <v>19667</v>
      </c>
      <c r="S1723">
        <v>5</v>
      </c>
      <c r="T1723" s="7">
        <f t="shared" si="26"/>
        <v>953756278.42000008</v>
      </c>
      <c r="U1723" s="3">
        <f>Table1[[#This Row],[Range_km]]/Table1[[#This Row],[Battery_Capacity_kWh]]</f>
        <v>3.6370597243491578</v>
      </c>
      <c r="V1723" s="4">
        <f>Table1[[#This Row],[Price_USD]]/Table1[[#This Row],[Range_km]]</f>
        <v>102.09528421052632</v>
      </c>
      <c r="W1723" s="1" t="str">
        <f>_xlfn.IFS(Table1[[#This Row],[Price_USD]]&gt;80000,"Luxury", Table1[[#This Row],[Price_USD]]&gt;40000,"Premium",Table1[[#This Row],[Price_USD]]&lt;40000,"Budget")</f>
        <v>Premium</v>
      </c>
    </row>
    <row r="1724" spans="3:23" x14ac:dyDescent="0.35">
      <c r="C1724">
        <v>1723</v>
      </c>
      <c r="D1724" t="s">
        <v>67</v>
      </c>
      <c r="E1724" t="s">
        <v>232</v>
      </c>
      <c r="F1724">
        <v>2020</v>
      </c>
      <c r="G1724" t="s">
        <v>254</v>
      </c>
      <c r="H1724">
        <v>134.5</v>
      </c>
      <c r="I1724">
        <v>134</v>
      </c>
      <c r="J1724" t="s">
        <v>278</v>
      </c>
      <c r="K1724">
        <v>10.1</v>
      </c>
      <c r="L1724" s="5">
        <v>134117.56</v>
      </c>
      <c r="M1724" t="s">
        <v>325</v>
      </c>
      <c r="N1724" t="s">
        <v>349</v>
      </c>
      <c r="O1724" s="1">
        <v>1</v>
      </c>
      <c r="P1724" s="1" t="str">
        <f>IFERROR(IF(ISNUMBER(Table1[[#This Row],[Safety_Rating2]]), REPT("★", Table1[[#This Row],[Safety_Rating2]]) &amp; REPT("☆", 5-Table1[[#This Row],[Safety_Rating2]]), "Unknown"), "Unknown")</f>
        <v>★★★☆☆</v>
      </c>
      <c r="Q1724" s="1">
        <v>3</v>
      </c>
      <c r="R1724">
        <v>3981</v>
      </c>
      <c r="S1724">
        <v>5</v>
      </c>
      <c r="T1724" s="7">
        <f t="shared" si="26"/>
        <v>533922006.36000001</v>
      </c>
      <c r="U1724" s="3">
        <f>Table1[[#This Row],[Range_km]]/Table1[[#This Row],[Battery_Capacity_kWh]]</f>
        <v>0.99628252788104088</v>
      </c>
      <c r="V1724" s="4">
        <f>Table1[[#This Row],[Price_USD]]/Table1[[#This Row],[Range_km]]</f>
        <v>1000.8773134328358</v>
      </c>
      <c r="W1724" s="1" t="str">
        <f>_xlfn.IFS(Table1[[#This Row],[Price_USD]]&gt;80000,"Luxury", Table1[[#This Row],[Price_USD]]&gt;40000,"Premium",Table1[[#This Row],[Price_USD]]&lt;40000,"Budget")</f>
        <v>Luxury</v>
      </c>
    </row>
    <row r="1725" spans="3:23" x14ac:dyDescent="0.35">
      <c r="C1725">
        <v>1724</v>
      </c>
      <c r="D1725" t="s">
        <v>31</v>
      </c>
      <c r="E1725" t="s">
        <v>178</v>
      </c>
      <c r="F1725">
        <v>2018</v>
      </c>
      <c r="G1725" t="s">
        <v>259</v>
      </c>
      <c r="H1725">
        <v>97.8</v>
      </c>
      <c r="I1725">
        <v>283</v>
      </c>
      <c r="J1725" t="s">
        <v>278</v>
      </c>
      <c r="K1725">
        <v>1.6</v>
      </c>
      <c r="L1725" s="5">
        <v>54949.1</v>
      </c>
      <c r="M1725" t="s">
        <v>311</v>
      </c>
      <c r="N1725" t="s">
        <v>339</v>
      </c>
      <c r="O1725" s="1">
        <v>1</v>
      </c>
      <c r="P1725" s="1" t="str">
        <f>IFERROR(IF(ISNUMBER(Table1[[#This Row],[Safety_Rating2]]), REPT("★", Table1[[#This Row],[Safety_Rating2]]) &amp; REPT("☆", 5-Table1[[#This Row],[Safety_Rating2]]), "Unknown"), "Unknown")</f>
        <v>★★★☆☆</v>
      </c>
      <c r="Q1725" s="1">
        <v>3</v>
      </c>
      <c r="R1725">
        <v>19762</v>
      </c>
      <c r="S1725">
        <v>3</v>
      </c>
      <c r="T1725" s="7">
        <f t="shared" si="26"/>
        <v>1085904114.2</v>
      </c>
      <c r="U1725" s="3">
        <f>Table1[[#This Row],[Range_km]]/Table1[[#This Row],[Battery_Capacity_kWh]]</f>
        <v>2.8936605316973414</v>
      </c>
      <c r="V1725" s="4">
        <f>Table1[[#This Row],[Price_USD]]/Table1[[#This Row],[Range_km]]</f>
        <v>194.16643109540635</v>
      </c>
      <c r="W1725" s="1" t="str">
        <f>_xlfn.IFS(Table1[[#This Row],[Price_USD]]&gt;80000,"Luxury", Table1[[#This Row],[Price_USD]]&gt;40000,"Premium",Table1[[#This Row],[Price_USD]]&lt;40000,"Budget")</f>
        <v>Premium</v>
      </c>
    </row>
    <row r="1726" spans="3:23" x14ac:dyDescent="0.35">
      <c r="C1726">
        <v>1725</v>
      </c>
      <c r="D1726" t="s">
        <v>30</v>
      </c>
      <c r="E1726" t="s">
        <v>83</v>
      </c>
      <c r="F1726">
        <v>2024</v>
      </c>
      <c r="G1726" t="s">
        <v>253</v>
      </c>
      <c r="H1726">
        <v>87.8</v>
      </c>
      <c r="I1726">
        <v>477</v>
      </c>
      <c r="J1726" t="s">
        <v>270</v>
      </c>
      <c r="K1726">
        <v>9.4</v>
      </c>
      <c r="L1726" s="5">
        <v>104611.49</v>
      </c>
      <c r="M1726" t="s">
        <v>286</v>
      </c>
      <c r="N1726" t="s">
        <v>366</v>
      </c>
      <c r="O1726" s="1">
        <v>5</v>
      </c>
      <c r="P1726" s="1" t="str">
        <f>IFERROR(IF(ISNUMBER(Table1[[#This Row],[Safety_Rating2]]), REPT("★", Table1[[#This Row],[Safety_Rating2]]) &amp; REPT("☆", 5-Table1[[#This Row],[Safety_Rating2]]), "Unknown"), "Unknown")</f>
        <v>★★★★★</v>
      </c>
      <c r="Q1726" s="1">
        <v>5</v>
      </c>
      <c r="R1726">
        <v>17641</v>
      </c>
      <c r="S1726">
        <v>4</v>
      </c>
      <c r="T1726" s="7">
        <f t="shared" si="26"/>
        <v>1845451295.0900002</v>
      </c>
      <c r="U1726" s="3">
        <f>Table1[[#This Row],[Range_km]]/Table1[[#This Row],[Battery_Capacity_kWh]]</f>
        <v>5.4328018223234622</v>
      </c>
      <c r="V1726" s="4">
        <f>Table1[[#This Row],[Price_USD]]/Table1[[#This Row],[Range_km]]</f>
        <v>219.3112997903564</v>
      </c>
      <c r="W1726" s="1" t="str">
        <f>_xlfn.IFS(Table1[[#This Row],[Price_USD]]&gt;80000,"Luxury", Table1[[#This Row],[Price_USD]]&gt;40000,"Premium",Table1[[#This Row],[Price_USD]]&lt;40000,"Budget")</f>
        <v>Luxury</v>
      </c>
    </row>
    <row r="1727" spans="3:23" x14ac:dyDescent="0.35">
      <c r="C1727">
        <v>1726</v>
      </c>
      <c r="D1727" t="s">
        <v>25</v>
      </c>
      <c r="E1727" t="s">
        <v>78</v>
      </c>
      <c r="F1727">
        <v>2019</v>
      </c>
      <c r="G1727" t="s">
        <v>255</v>
      </c>
      <c r="H1727">
        <v>114.8</v>
      </c>
      <c r="I1727">
        <v>387</v>
      </c>
      <c r="J1727" t="s">
        <v>276</v>
      </c>
      <c r="K1727">
        <v>8.6</v>
      </c>
      <c r="L1727" s="5">
        <v>85308.27</v>
      </c>
      <c r="M1727" t="s">
        <v>326</v>
      </c>
      <c r="N1727" t="s">
        <v>343</v>
      </c>
      <c r="O1727" s="1">
        <v>0</v>
      </c>
      <c r="P1727" s="1" t="str">
        <f>IFERROR(IF(ISNUMBER(Table1[[#This Row],[Safety_Rating2]]), REPT("★", Table1[[#This Row],[Safety_Rating2]]) &amp; REPT("☆", 5-Table1[[#This Row],[Safety_Rating2]]), "Unknown"), "Unknown")</f>
        <v>★★★☆☆</v>
      </c>
      <c r="Q1727" s="1">
        <v>3</v>
      </c>
      <c r="R1727">
        <v>6756</v>
      </c>
      <c r="S1727">
        <v>3</v>
      </c>
      <c r="T1727" s="7">
        <f t="shared" si="26"/>
        <v>576342672.12</v>
      </c>
      <c r="U1727" s="3">
        <f>Table1[[#This Row],[Range_km]]/Table1[[#This Row],[Battery_Capacity_kWh]]</f>
        <v>3.3710801393728222</v>
      </c>
      <c r="V1727" s="4">
        <f>Table1[[#This Row],[Price_USD]]/Table1[[#This Row],[Range_km]]</f>
        <v>220.4348062015504</v>
      </c>
      <c r="W1727" s="1" t="str">
        <f>_xlfn.IFS(Table1[[#This Row],[Price_USD]]&gt;80000,"Luxury", Table1[[#This Row],[Price_USD]]&gt;40000,"Premium",Table1[[#This Row],[Price_USD]]&lt;40000,"Budget")</f>
        <v>Luxury</v>
      </c>
    </row>
    <row r="1728" spans="3:23" x14ac:dyDescent="0.35">
      <c r="C1728">
        <v>1727</v>
      </c>
      <c r="D1728" t="s">
        <v>45</v>
      </c>
      <c r="E1728" t="s">
        <v>120</v>
      </c>
      <c r="F1728">
        <v>2018</v>
      </c>
      <c r="G1728" t="s">
        <v>255</v>
      </c>
      <c r="H1728">
        <v>75.7</v>
      </c>
      <c r="I1728">
        <v>114</v>
      </c>
      <c r="J1728" t="s">
        <v>271</v>
      </c>
      <c r="K1728">
        <v>8.5</v>
      </c>
      <c r="L1728" s="5">
        <v>44522.87</v>
      </c>
      <c r="M1728" t="s">
        <v>302</v>
      </c>
      <c r="N1728" t="s">
        <v>363</v>
      </c>
      <c r="O1728" s="1">
        <v>0</v>
      </c>
      <c r="P1728" s="1" t="str">
        <f>IFERROR(IF(ISNUMBER(Table1[[#This Row],[Safety_Rating2]]), REPT("★", Table1[[#This Row],[Safety_Rating2]]) &amp; REPT("☆", 5-Table1[[#This Row],[Safety_Rating2]]), "Unknown"), "Unknown")</f>
        <v>★★★☆☆</v>
      </c>
      <c r="Q1728" s="1">
        <v>3</v>
      </c>
      <c r="R1728">
        <v>5624</v>
      </c>
      <c r="S1728">
        <v>5</v>
      </c>
      <c r="T1728" s="7">
        <f t="shared" si="26"/>
        <v>250396620.88000003</v>
      </c>
      <c r="U1728" s="3">
        <f>Table1[[#This Row],[Range_km]]/Table1[[#This Row],[Battery_Capacity_kWh]]</f>
        <v>1.5059445178335535</v>
      </c>
      <c r="V1728" s="4">
        <f>Table1[[#This Row],[Price_USD]]/Table1[[#This Row],[Range_km]]</f>
        <v>390.55149122807018</v>
      </c>
      <c r="W1728" s="1" t="str">
        <f>_xlfn.IFS(Table1[[#This Row],[Price_USD]]&gt;80000,"Luxury", Table1[[#This Row],[Price_USD]]&gt;40000,"Premium",Table1[[#This Row],[Price_USD]]&lt;40000,"Budget")</f>
        <v>Premium</v>
      </c>
    </row>
    <row r="1729" spans="3:23" x14ac:dyDescent="0.35">
      <c r="C1729">
        <v>1728</v>
      </c>
      <c r="D1729" t="s">
        <v>58</v>
      </c>
      <c r="E1729" t="s">
        <v>179</v>
      </c>
      <c r="F1729">
        <v>2016</v>
      </c>
      <c r="G1729" t="s">
        <v>250</v>
      </c>
      <c r="H1729">
        <v>100.2</v>
      </c>
      <c r="I1729">
        <v>550</v>
      </c>
      <c r="J1729" t="s">
        <v>268</v>
      </c>
      <c r="K1729">
        <v>9.8000000000000007</v>
      </c>
      <c r="L1729" s="5">
        <v>37359.71</v>
      </c>
      <c r="M1729" t="s">
        <v>300</v>
      </c>
      <c r="N1729" t="s">
        <v>345</v>
      </c>
      <c r="O1729" s="1">
        <v>1</v>
      </c>
      <c r="P1729" s="1" t="str">
        <f>IFERROR(IF(ISNUMBER(Table1[[#This Row],[Safety_Rating2]]), REPT("★", Table1[[#This Row],[Safety_Rating2]]) &amp; REPT("☆", 5-Table1[[#This Row],[Safety_Rating2]]), "Unknown"), "Unknown")</f>
        <v>★★★☆☆</v>
      </c>
      <c r="Q1729" s="1">
        <v>3</v>
      </c>
      <c r="R1729">
        <v>3084</v>
      </c>
      <c r="S1729">
        <v>5</v>
      </c>
      <c r="T1729" s="7">
        <f t="shared" si="26"/>
        <v>115217345.64</v>
      </c>
      <c r="U1729" s="3">
        <f>Table1[[#This Row],[Range_km]]/Table1[[#This Row],[Battery_Capacity_kWh]]</f>
        <v>5.4890219560878242</v>
      </c>
      <c r="V1729" s="4">
        <f>Table1[[#This Row],[Price_USD]]/Table1[[#This Row],[Range_km]]</f>
        <v>67.926745454545454</v>
      </c>
      <c r="W1729" s="1" t="str">
        <f>_xlfn.IFS(Table1[[#This Row],[Price_USD]]&gt;80000,"Luxury", Table1[[#This Row],[Price_USD]]&gt;40000,"Premium",Table1[[#This Row],[Price_USD]]&lt;40000,"Budget")</f>
        <v>Budget</v>
      </c>
    </row>
    <row r="1730" spans="3:23" x14ac:dyDescent="0.35">
      <c r="C1730">
        <v>1729</v>
      </c>
      <c r="D1730" t="s">
        <v>51</v>
      </c>
      <c r="E1730" t="s">
        <v>156</v>
      </c>
      <c r="F1730">
        <v>2019</v>
      </c>
      <c r="G1730" t="s">
        <v>263</v>
      </c>
      <c r="H1730">
        <v>41.9</v>
      </c>
      <c r="I1730">
        <v>489</v>
      </c>
      <c r="J1730" t="s">
        <v>278</v>
      </c>
      <c r="K1730">
        <v>2.2999999999999998</v>
      </c>
      <c r="L1730" s="5">
        <v>148229.97</v>
      </c>
      <c r="M1730" t="s">
        <v>335</v>
      </c>
      <c r="N1730" t="s">
        <v>337</v>
      </c>
      <c r="O1730" s="1">
        <v>1</v>
      </c>
      <c r="P1730" s="1" t="str">
        <f>IFERROR(IF(ISNUMBER(Table1[[#This Row],[Safety_Rating2]]), REPT("★", Table1[[#This Row],[Safety_Rating2]]) &amp; REPT("☆", 5-Table1[[#This Row],[Safety_Rating2]]), "Unknown"), "Unknown")</f>
        <v>★★★☆☆</v>
      </c>
      <c r="Q1730" s="1">
        <v>3</v>
      </c>
      <c r="R1730">
        <v>19691</v>
      </c>
      <c r="S1730">
        <v>4</v>
      </c>
      <c r="T1730" s="7">
        <f t="shared" ref="T1730:T1793" si="27">L1730*R1730</f>
        <v>2918796339.27</v>
      </c>
      <c r="U1730" s="3">
        <f>Table1[[#This Row],[Range_km]]/Table1[[#This Row],[Battery_Capacity_kWh]]</f>
        <v>11.670644391408114</v>
      </c>
      <c r="V1730" s="4">
        <f>Table1[[#This Row],[Price_USD]]/Table1[[#This Row],[Range_km]]</f>
        <v>303.12877300613496</v>
      </c>
      <c r="W1730" s="1" t="str">
        <f>_xlfn.IFS(Table1[[#This Row],[Price_USD]]&gt;80000,"Luxury", Table1[[#This Row],[Price_USD]]&gt;40000,"Premium",Table1[[#This Row],[Price_USD]]&lt;40000,"Budget")</f>
        <v>Luxury</v>
      </c>
    </row>
    <row r="1731" spans="3:23" x14ac:dyDescent="0.35">
      <c r="C1731">
        <v>1730</v>
      </c>
      <c r="D1731" t="s">
        <v>34</v>
      </c>
      <c r="E1731" t="s">
        <v>92</v>
      </c>
      <c r="F1731">
        <v>2020</v>
      </c>
      <c r="G1731" t="s">
        <v>250</v>
      </c>
      <c r="H1731">
        <v>136.30000000000001</v>
      </c>
      <c r="I1731">
        <v>146</v>
      </c>
      <c r="J1731" t="s">
        <v>272</v>
      </c>
      <c r="K1731">
        <v>8.1999999999999993</v>
      </c>
      <c r="L1731" s="5">
        <v>91770.46</v>
      </c>
      <c r="M1731" t="s">
        <v>302</v>
      </c>
      <c r="N1731" t="s">
        <v>348</v>
      </c>
      <c r="O1731" s="1">
        <v>3</v>
      </c>
      <c r="P1731" s="1" t="str">
        <f>IFERROR(IF(ISNUMBER(Table1[[#This Row],[Safety_Rating2]]), REPT("★", Table1[[#This Row],[Safety_Rating2]]) &amp; REPT("☆", 5-Table1[[#This Row],[Safety_Rating2]]), "Unknown"), "Unknown")</f>
        <v>Unknown</v>
      </c>
      <c r="Q1731" s="2" t="s">
        <v>376</v>
      </c>
      <c r="R1731">
        <v>18872</v>
      </c>
      <c r="S1731">
        <v>4</v>
      </c>
      <c r="T1731" s="7">
        <f t="shared" si="27"/>
        <v>1731892121.1200001</v>
      </c>
      <c r="U1731" s="3">
        <f>Table1[[#This Row],[Range_km]]/Table1[[#This Row],[Battery_Capacity_kWh]]</f>
        <v>1.0711665443873808</v>
      </c>
      <c r="V1731" s="4">
        <f>Table1[[#This Row],[Price_USD]]/Table1[[#This Row],[Range_km]]</f>
        <v>628.56479452054793</v>
      </c>
      <c r="W1731" s="1" t="str">
        <f>_xlfn.IFS(Table1[[#This Row],[Price_USD]]&gt;80000,"Luxury", Table1[[#This Row],[Price_USD]]&gt;40000,"Premium",Table1[[#This Row],[Price_USD]]&lt;40000,"Budget")</f>
        <v>Luxury</v>
      </c>
    </row>
    <row r="1732" spans="3:23" x14ac:dyDescent="0.35">
      <c r="C1732">
        <v>1731</v>
      </c>
      <c r="D1732" t="s">
        <v>51</v>
      </c>
      <c r="E1732" t="s">
        <v>156</v>
      </c>
      <c r="F1732">
        <v>2022</v>
      </c>
      <c r="G1732" t="s">
        <v>261</v>
      </c>
      <c r="H1732">
        <v>45</v>
      </c>
      <c r="I1732">
        <v>376</v>
      </c>
      <c r="J1732" t="s">
        <v>280</v>
      </c>
      <c r="K1732">
        <v>10.8</v>
      </c>
      <c r="L1732" s="5">
        <v>86094.97</v>
      </c>
      <c r="M1732" t="s">
        <v>307</v>
      </c>
      <c r="N1732" t="s">
        <v>353</v>
      </c>
      <c r="O1732" s="1">
        <v>1</v>
      </c>
      <c r="P1732" s="1" t="str">
        <f>IFERROR(IF(ISNUMBER(Table1[[#This Row],[Safety_Rating2]]), REPT("★", Table1[[#This Row],[Safety_Rating2]]) &amp; REPT("☆", 5-Table1[[#This Row],[Safety_Rating2]]), "Unknown"), "Unknown")</f>
        <v>★★★☆☆</v>
      </c>
      <c r="Q1732" s="1">
        <v>3</v>
      </c>
      <c r="R1732">
        <v>1828</v>
      </c>
      <c r="S1732">
        <v>5</v>
      </c>
      <c r="T1732" s="7">
        <f t="shared" si="27"/>
        <v>157381605.16</v>
      </c>
      <c r="U1732" s="3">
        <f>Table1[[#This Row],[Range_km]]/Table1[[#This Row],[Battery_Capacity_kWh]]</f>
        <v>8.3555555555555561</v>
      </c>
      <c r="V1732" s="4">
        <f>Table1[[#This Row],[Price_USD]]/Table1[[#This Row],[Range_km]]</f>
        <v>228.97598404255319</v>
      </c>
      <c r="W1732" s="1" t="str">
        <f>_xlfn.IFS(Table1[[#This Row],[Price_USD]]&gt;80000,"Luxury", Table1[[#This Row],[Price_USD]]&gt;40000,"Premium",Table1[[#This Row],[Price_USD]]&lt;40000,"Budget")</f>
        <v>Luxury</v>
      </c>
    </row>
    <row r="1733" spans="3:23" x14ac:dyDescent="0.35">
      <c r="C1733">
        <v>1732</v>
      </c>
      <c r="D1733" t="s">
        <v>62</v>
      </c>
      <c r="E1733" t="s">
        <v>183</v>
      </c>
      <c r="F1733">
        <v>2021</v>
      </c>
      <c r="G1733" t="s">
        <v>251</v>
      </c>
      <c r="H1733">
        <v>29.9</v>
      </c>
      <c r="I1733">
        <v>561</v>
      </c>
      <c r="J1733" t="s">
        <v>280</v>
      </c>
      <c r="K1733">
        <v>0.8</v>
      </c>
      <c r="L1733" s="5">
        <v>53956.08</v>
      </c>
      <c r="M1733" t="s">
        <v>283</v>
      </c>
      <c r="N1733" t="s">
        <v>347</v>
      </c>
      <c r="O1733" s="1">
        <v>1</v>
      </c>
      <c r="P1733" s="1" t="str">
        <f>IFERROR(IF(ISNUMBER(Table1[[#This Row],[Safety_Rating2]]), REPT("★", Table1[[#This Row],[Safety_Rating2]]) &amp; REPT("☆", 5-Table1[[#This Row],[Safety_Rating2]]), "Unknown"), "Unknown")</f>
        <v>★★★☆☆</v>
      </c>
      <c r="Q1733" s="1">
        <v>3</v>
      </c>
      <c r="R1733">
        <v>1154</v>
      </c>
      <c r="S1733">
        <v>5</v>
      </c>
      <c r="T1733" s="7">
        <f t="shared" si="27"/>
        <v>62265316.32</v>
      </c>
      <c r="U1733" s="3">
        <f>Table1[[#This Row],[Range_km]]/Table1[[#This Row],[Battery_Capacity_kWh]]</f>
        <v>18.762541806020067</v>
      </c>
      <c r="V1733" s="4">
        <f>Table1[[#This Row],[Price_USD]]/Table1[[#This Row],[Range_km]]</f>
        <v>96.178395721925142</v>
      </c>
      <c r="W1733" s="1" t="str">
        <f>_xlfn.IFS(Table1[[#This Row],[Price_USD]]&gt;80000,"Luxury", Table1[[#This Row],[Price_USD]]&gt;40000,"Premium",Table1[[#This Row],[Price_USD]]&lt;40000,"Budget")</f>
        <v>Premium</v>
      </c>
    </row>
    <row r="1734" spans="3:23" x14ac:dyDescent="0.35">
      <c r="C1734">
        <v>1733</v>
      </c>
      <c r="D1734" t="s">
        <v>37</v>
      </c>
      <c r="E1734" t="s">
        <v>185</v>
      </c>
      <c r="F1734">
        <v>2022</v>
      </c>
      <c r="G1734" t="s">
        <v>253</v>
      </c>
      <c r="H1734">
        <v>112.4</v>
      </c>
      <c r="I1734">
        <v>321</v>
      </c>
      <c r="J1734" t="s">
        <v>274</v>
      </c>
      <c r="K1734">
        <v>7.4</v>
      </c>
      <c r="L1734" s="5">
        <v>123044.13</v>
      </c>
      <c r="M1734" t="s">
        <v>290</v>
      </c>
      <c r="N1734" t="s">
        <v>370</v>
      </c>
      <c r="O1734" s="1">
        <v>4</v>
      </c>
      <c r="P1734" s="1" t="str">
        <f>IFERROR(IF(ISNUMBER(Table1[[#This Row],[Safety_Rating2]]), REPT("★", Table1[[#This Row],[Safety_Rating2]]) &amp; REPT("☆", 5-Table1[[#This Row],[Safety_Rating2]]), "Unknown"), "Unknown")</f>
        <v>★★★☆☆</v>
      </c>
      <c r="Q1734" s="1">
        <v>3</v>
      </c>
      <c r="R1734">
        <v>2143</v>
      </c>
      <c r="S1734">
        <v>5</v>
      </c>
      <c r="T1734" s="7">
        <f t="shared" si="27"/>
        <v>263683570.59</v>
      </c>
      <c r="U1734" s="3">
        <f>Table1[[#This Row],[Range_km]]/Table1[[#This Row],[Battery_Capacity_kWh]]</f>
        <v>2.8558718861209962</v>
      </c>
      <c r="V1734" s="4">
        <f>Table1[[#This Row],[Price_USD]]/Table1[[#This Row],[Range_km]]</f>
        <v>383.31504672897199</v>
      </c>
      <c r="W1734" s="1" t="str">
        <f>_xlfn.IFS(Table1[[#This Row],[Price_USD]]&gt;80000,"Luxury", Table1[[#This Row],[Price_USD]]&gt;40000,"Premium",Table1[[#This Row],[Price_USD]]&lt;40000,"Budget")</f>
        <v>Luxury</v>
      </c>
    </row>
    <row r="1735" spans="3:23" x14ac:dyDescent="0.35">
      <c r="C1735">
        <v>1734</v>
      </c>
      <c r="D1735" t="s">
        <v>62</v>
      </c>
      <c r="E1735" t="s">
        <v>152</v>
      </c>
      <c r="F1735">
        <v>2018</v>
      </c>
      <c r="G1735" t="s">
        <v>259</v>
      </c>
      <c r="H1735">
        <v>108</v>
      </c>
      <c r="I1735">
        <v>527</v>
      </c>
      <c r="J1735" t="s">
        <v>268</v>
      </c>
      <c r="K1735">
        <v>9.5</v>
      </c>
      <c r="L1735" s="5">
        <v>66665.25</v>
      </c>
      <c r="M1735" t="s">
        <v>288</v>
      </c>
      <c r="N1735" t="s">
        <v>341</v>
      </c>
      <c r="O1735" s="1">
        <v>3</v>
      </c>
      <c r="P1735" s="1" t="str">
        <f>IFERROR(IF(ISNUMBER(Table1[[#This Row],[Safety_Rating2]]), REPT("★", Table1[[#This Row],[Safety_Rating2]]) &amp; REPT("☆", 5-Table1[[#This Row],[Safety_Rating2]]), "Unknown"), "Unknown")</f>
        <v>★★★★★</v>
      </c>
      <c r="Q1735" s="1">
        <v>5</v>
      </c>
      <c r="R1735">
        <v>6154</v>
      </c>
      <c r="S1735">
        <v>4</v>
      </c>
      <c r="T1735" s="7">
        <f t="shared" si="27"/>
        <v>410257948.5</v>
      </c>
      <c r="U1735" s="3">
        <f>Table1[[#This Row],[Range_km]]/Table1[[#This Row],[Battery_Capacity_kWh]]</f>
        <v>4.8796296296296298</v>
      </c>
      <c r="V1735" s="4">
        <f>Table1[[#This Row],[Price_USD]]/Table1[[#This Row],[Range_km]]</f>
        <v>126.49952561669829</v>
      </c>
      <c r="W1735" s="1" t="str">
        <f>_xlfn.IFS(Table1[[#This Row],[Price_USD]]&gt;80000,"Luxury", Table1[[#This Row],[Price_USD]]&gt;40000,"Premium",Table1[[#This Row],[Price_USD]]&lt;40000,"Budget")</f>
        <v>Premium</v>
      </c>
    </row>
    <row r="1736" spans="3:23" x14ac:dyDescent="0.35">
      <c r="C1736">
        <v>1735</v>
      </c>
      <c r="D1736" t="s">
        <v>39</v>
      </c>
      <c r="E1736" t="s">
        <v>189</v>
      </c>
      <c r="F1736">
        <v>2018</v>
      </c>
      <c r="G1736" t="s">
        <v>264</v>
      </c>
      <c r="H1736">
        <v>59</v>
      </c>
      <c r="I1736">
        <v>364</v>
      </c>
      <c r="J1736" t="s">
        <v>268</v>
      </c>
      <c r="K1736">
        <v>11.5</v>
      </c>
      <c r="L1736" s="5">
        <v>60882.51</v>
      </c>
      <c r="M1736" t="s">
        <v>308</v>
      </c>
      <c r="N1736" t="s">
        <v>338</v>
      </c>
      <c r="O1736" s="2" t="s">
        <v>376</v>
      </c>
      <c r="P1736" s="1" t="str">
        <f>IFERROR(IF(ISNUMBER(Table1[[#This Row],[Safety_Rating2]]), REPT("★", Table1[[#This Row],[Safety_Rating2]]) &amp; REPT("☆", 5-Table1[[#This Row],[Safety_Rating2]]), "Unknown"), "Unknown")</f>
        <v>★★★★☆</v>
      </c>
      <c r="Q1736" s="1">
        <v>4</v>
      </c>
      <c r="R1736">
        <v>8336</v>
      </c>
      <c r="S1736">
        <v>5</v>
      </c>
      <c r="T1736" s="7">
        <f t="shared" si="27"/>
        <v>507516603.36000001</v>
      </c>
      <c r="U1736" s="3">
        <f>Table1[[#This Row],[Range_km]]/Table1[[#This Row],[Battery_Capacity_kWh]]</f>
        <v>6.1694915254237293</v>
      </c>
      <c r="V1736" s="4">
        <f>Table1[[#This Row],[Price_USD]]/Table1[[#This Row],[Range_km]]</f>
        <v>167.25964285714286</v>
      </c>
      <c r="W1736" s="1" t="str">
        <f>_xlfn.IFS(Table1[[#This Row],[Price_USD]]&gt;80000,"Luxury", Table1[[#This Row],[Price_USD]]&gt;40000,"Premium",Table1[[#This Row],[Price_USD]]&lt;40000,"Budget")</f>
        <v>Premium</v>
      </c>
    </row>
    <row r="1737" spans="3:23" x14ac:dyDescent="0.35">
      <c r="C1737">
        <v>1736</v>
      </c>
      <c r="D1737" t="s">
        <v>35</v>
      </c>
      <c r="E1737" t="s">
        <v>209</v>
      </c>
      <c r="F1737">
        <v>2021</v>
      </c>
      <c r="G1737" t="s">
        <v>264</v>
      </c>
      <c r="H1737">
        <v>125.1</v>
      </c>
      <c r="I1737">
        <v>515</v>
      </c>
      <c r="J1737" t="s">
        <v>273</v>
      </c>
      <c r="K1737">
        <v>2.5</v>
      </c>
      <c r="L1737" s="5">
        <v>59890.720000000001</v>
      </c>
      <c r="M1737" t="s">
        <v>301</v>
      </c>
      <c r="N1737" t="s">
        <v>346</v>
      </c>
      <c r="O1737" s="1">
        <v>4</v>
      </c>
      <c r="P1737" s="1" t="str">
        <f>IFERROR(IF(ISNUMBER(Table1[[#This Row],[Safety_Rating2]]), REPT("★", Table1[[#This Row],[Safety_Rating2]]) &amp; REPT("☆", 5-Table1[[#This Row],[Safety_Rating2]]), "Unknown"), "Unknown")</f>
        <v>★★★★☆</v>
      </c>
      <c r="Q1737" s="1">
        <v>4</v>
      </c>
      <c r="R1737">
        <v>682</v>
      </c>
      <c r="S1737">
        <v>4</v>
      </c>
      <c r="T1737" s="7">
        <f t="shared" si="27"/>
        <v>40845471.039999999</v>
      </c>
      <c r="U1737" s="3">
        <f>Table1[[#This Row],[Range_km]]/Table1[[#This Row],[Battery_Capacity_kWh]]</f>
        <v>4.1167066346922461</v>
      </c>
      <c r="V1737" s="4">
        <f>Table1[[#This Row],[Price_USD]]/Table1[[#This Row],[Range_km]]</f>
        <v>116.29266019417476</v>
      </c>
      <c r="W1737" s="1" t="str">
        <f>_xlfn.IFS(Table1[[#This Row],[Price_USD]]&gt;80000,"Luxury", Table1[[#This Row],[Price_USD]]&gt;40000,"Premium",Table1[[#This Row],[Price_USD]]&lt;40000,"Budget")</f>
        <v>Premium</v>
      </c>
    </row>
    <row r="1738" spans="3:23" x14ac:dyDescent="0.35">
      <c r="C1738">
        <v>1737</v>
      </c>
      <c r="D1738" t="s">
        <v>38</v>
      </c>
      <c r="E1738" t="s">
        <v>118</v>
      </c>
      <c r="F1738">
        <v>2020</v>
      </c>
      <c r="G1738" t="s">
        <v>251</v>
      </c>
      <c r="H1738">
        <v>128.30000000000001</v>
      </c>
      <c r="I1738">
        <v>395</v>
      </c>
      <c r="J1738" t="s">
        <v>279</v>
      </c>
      <c r="K1738">
        <v>2.4</v>
      </c>
      <c r="L1738" s="5">
        <v>121094.19</v>
      </c>
      <c r="M1738" t="s">
        <v>301</v>
      </c>
      <c r="N1738" t="s">
        <v>356</v>
      </c>
      <c r="O1738" s="1">
        <v>2</v>
      </c>
      <c r="P1738" s="1" t="str">
        <f>IFERROR(IF(ISNUMBER(Table1[[#This Row],[Safety_Rating2]]), REPT("★", Table1[[#This Row],[Safety_Rating2]]) &amp; REPT("☆", 5-Table1[[#This Row],[Safety_Rating2]]), "Unknown"), "Unknown")</f>
        <v>★★★★☆</v>
      </c>
      <c r="Q1738" s="1">
        <v>4</v>
      </c>
      <c r="R1738">
        <v>270</v>
      </c>
      <c r="S1738">
        <v>3</v>
      </c>
      <c r="T1738" s="7">
        <f t="shared" si="27"/>
        <v>32695431.300000001</v>
      </c>
      <c r="U1738" s="3">
        <f>Table1[[#This Row],[Range_km]]/Table1[[#This Row],[Battery_Capacity_kWh]]</f>
        <v>3.0787217459080276</v>
      </c>
      <c r="V1738" s="4">
        <f>Table1[[#This Row],[Price_USD]]/Table1[[#This Row],[Range_km]]</f>
        <v>306.56756962025315</v>
      </c>
      <c r="W1738" s="1" t="str">
        <f>_xlfn.IFS(Table1[[#This Row],[Price_USD]]&gt;80000,"Luxury", Table1[[#This Row],[Price_USD]]&gt;40000,"Premium",Table1[[#This Row],[Price_USD]]&lt;40000,"Budget")</f>
        <v>Luxury</v>
      </c>
    </row>
    <row r="1739" spans="3:23" x14ac:dyDescent="0.35">
      <c r="C1739">
        <v>1738</v>
      </c>
      <c r="D1739" t="s">
        <v>65</v>
      </c>
      <c r="E1739" t="s">
        <v>176</v>
      </c>
      <c r="F1739">
        <v>2024</v>
      </c>
      <c r="G1739" t="s">
        <v>251</v>
      </c>
      <c r="H1739">
        <v>144.80000000000001</v>
      </c>
      <c r="I1739">
        <v>245</v>
      </c>
      <c r="J1739" t="s">
        <v>270</v>
      </c>
      <c r="K1739">
        <v>2.9</v>
      </c>
      <c r="L1739" s="5">
        <v>102112.77</v>
      </c>
      <c r="M1739" t="s">
        <v>305</v>
      </c>
      <c r="N1739" t="s">
        <v>372</v>
      </c>
      <c r="O1739" s="1">
        <v>0</v>
      </c>
      <c r="P1739" s="1" t="str">
        <f>IFERROR(IF(ISNUMBER(Table1[[#This Row],[Safety_Rating2]]), REPT("★", Table1[[#This Row],[Safety_Rating2]]) &amp; REPT("☆", 5-Table1[[#This Row],[Safety_Rating2]]), "Unknown"), "Unknown")</f>
        <v>★★★★★</v>
      </c>
      <c r="Q1739" s="1">
        <v>5</v>
      </c>
      <c r="R1739">
        <v>17138</v>
      </c>
      <c r="S1739">
        <v>3</v>
      </c>
      <c r="T1739" s="7">
        <f t="shared" si="27"/>
        <v>1750008652.26</v>
      </c>
      <c r="U1739" s="3">
        <f>Table1[[#This Row],[Range_km]]/Table1[[#This Row],[Battery_Capacity_kWh]]</f>
        <v>1.6919889502762429</v>
      </c>
      <c r="V1739" s="4">
        <f>Table1[[#This Row],[Price_USD]]/Table1[[#This Row],[Range_km]]</f>
        <v>416.78681632653064</v>
      </c>
      <c r="W1739" s="1" t="str">
        <f>_xlfn.IFS(Table1[[#This Row],[Price_USD]]&gt;80000,"Luxury", Table1[[#This Row],[Price_USD]]&gt;40000,"Premium",Table1[[#This Row],[Price_USD]]&lt;40000,"Budget")</f>
        <v>Luxury</v>
      </c>
    </row>
    <row r="1740" spans="3:23" x14ac:dyDescent="0.35">
      <c r="C1740">
        <v>1739</v>
      </c>
      <c r="D1740" t="s">
        <v>30</v>
      </c>
      <c r="E1740" t="s">
        <v>166</v>
      </c>
      <c r="F1740">
        <v>2024</v>
      </c>
      <c r="G1740" t="s">
        <v>264</v>
      </c>
      <c r="H1740">
        <v>96.5</v>
      </c>
      <c r="I1740">
        <v>240</v>
      </c>
      <c r="J1740" t="s">
        <v>265</v>
      </c>
      <c r="K1740">
        <v>6.8</v>
      </c>
      <c r="L1740" s="5">
        <v>143944.79</v>
      </c>
      <c r="M1740" t="s">
        <v>318</v>
      </c>
      <c r="N1740" t="s">
        <v>358</v>
      </c>
      <c r="O1740" s="1">
        <v>5</v>
      </c>
      <c r="P1740" s="1" t="str">
        <f>IFERROR(IF(ISNUMBER(Table1[[#This Row],[Safety_Rating2]]), REPT("★", Table1[[#This Row],[Safety_Rating2]]) &amp; REPT("☆", 5-Table1[[#This Row],[Safety_Rating2]]), "Unknown"), "Unknown")</f>
        <v>★★★★★</v>
      </c>
      <c r="Q1740" s="1">
        <v>5</v>
      </c>
      <c r="R1740">
        <v>12363</v>
      </c>
      <c r="S1740">
        <v>5</v>
      </c>
      <c r="T1740" s="7">
        <f t="shared" si="27"/>
        <v>1779589438.7700002</v>
      </c>
      <c r="U1740" s="3">
        <f>Table1[[#This Row],[Range_km]]/Table1[[#This Row],[Battery_Capacity_kWh]]</f>
        <v>2.4870466321243523</v>
      </c>
      <c r="V1740" s="4">
        <f>Table1[[#This Row],[Price_USD]]/Table1[[#This Row],[Range_km]]</f>
        <v>599.76995833333342</v>
      </c>
      <c r="W1740" s="1" t="str">
        <f>_xlfn.IFS(Table1[[#This Row],[Price_USD]]&gt;80000,"Luxury", Table1[[#This Row],[Price_USD]]&gt;40000,"Premium",Table1[[#This Row],[Price_USD]]&lt;40000,"Budget")</f>
        <v>Luxury</v>
      </c>
    </row>
    <row r="1741" spans="3:23" x14ac:dyDescent="0.35">
      <c r="C1741">
        <v>1740</v>
      </c>
      <c r="D1741" t="s">
        <v>59</v>
      </c>
      <c r="E1741" t="s">
        <v>193</v>
      </c>
      <c r="F1741">
        <v>2022</v>
      </c>
      <c r="G1741" t="s">
        <v>259</v>
      </c>
      <c r="H1741">
        <v>90.1</v>
      </c>
      <c r="I1741">
        <v>396</v>
      </c>
      <c r="J1741" t="s">
        <v>278</v>
      </c>
      <c r="K1741">
        <v>5.8</v>
      </c>
      <c r="L1741" s="5">
        <v>79029.960000000006</v>
      </c>
      <c r="M1741" t="s">
        <v>313</v>
      </c>
      <c r="N1741" t="s">
        <v>340</v>
      </c>
      <c r="O1741" s="1">
        <v>5</v>
      </c>
      <c r="P1741" s="1" t="str">
        <f>IFERROR(IF(ISNUMBER(Table1[[#This Row],[Safety_Rating2]]), REPT("★", Table1[[#This Row],[Safety_Rating2]]) &amp; REPT("☆", 5-Table1[[#This Row],[Safety_Rating2]]), "Unknown"), "Unknown")</f>
        <v>★★★★☆</v>
      </c>
      <c r="Q1741" s="1">
        <v>4</v>
      </c>
      <c r="R1741">
        <v>19144</v>
      </c>
      <c r="S1741">
        <v>3</v>
      </c>
      <c r="T1741" s="7">
        <f t="shared" si="27"/>
        <v>1512949554.24</v>
      </c>
      <c r="U1741" s="3">
        <f>Table1[[#This Row],[Range_km]]/Table1[[#This Row],[Battery_Capacity_kWh]]</f>
        <v>4.3951165371809102</v>
      </c>
      <c r="V1741" s="4">
        <f>Table1[[#This Row],[Price_USD]]/Table1[[#This Row],[Range_km]]</f>
        <v>199.57060606060608</v>
      </c>
      <c r="W1741" s="1" t="str">
        <f>_xlfn.IFS(Table1[[#This Row],[Price_USD]]&gt;80000,"Luxury", Table1[[#This Row],[Price_USD]]&gt;40000,"Premium",Table1[[#This Row],[Price_USD]]&lt;40000,"Budget")</f>
        <v>Premium</v>
      </c>
    </row>
    <row r="1742" spans="3:23" x14ac:dyDescent="0.35">
      <c r="C1742">
        <v>1741</v>
      </c>
      <c r="D1742" t="s">
        <v>55</v>
      </c>
      <c r="E1742" t="s">
        <v>229</v>
      </c>
      <c r="F1742">
        <v>2024</v>
      </c>
      <c r="G1742" t="s">
        <v>262</v>
      </c>
      <c r="H1742">
        <v>138.1</v>
      </c>
      <c r="I1742">
        <v>141</v>
      </c>
      <c r="J1742" t="s">
        <v>275</v>
      </c>
      <c r="K1742">
        <v>11.6</v>
      </c>
      <c r="L1742" s="5">
        <v>55787.14</v>
      </c>
      <c r="M1742" t="s">
        <v>320</v>
      </c>
      <c r="N1742" t="s">
        <v>364</v>
      </c>
      <c r="O1742" s="1">
        <v>5</v>
      </c>
      <c r="P1742" s="1" t="str">
        <f>IFERROR(IF(ISNUMBER(Table1[[#This Row],[Safety_Rating2]]), REPT("★", Table1[[#This Row],[Safety_Rating2]]) &amp; REPT("☆", 5-Table1[[#This Row],[Safety_Rating2]]), "Unknown"), "Unknown")</f>
        <v>★★★★☆</v>
      </c>
      <c r="Q1742" s="1">
        <v>4</v>
      </c>
      <c r="R1742">
        <v>12851</v>
      </c>
      <c r="S1742">
        <v>4</v>
      </c>
      <c r="T1742" s="7">
        <f t="shared" si="27"/>
        <v>716920536.13999999</v>
      </c>
      <c r="U1742" s="3">
        <f>Table1[[#This Row],[Range_km]]/Table1[[#This Row],[Battery_Capacity_kWh]]</f>
        <v>1.0209992758870383</v>
      </c>
      <c r="V1742" s="4">
        <f>Table1[[#This Row],[Price_USD]]/Table1[[#This Row],[Range_km]]</f>
        <v>395.65347517730498</v>
      </c>
      <c r="W1742" s="1" t="str">
        <f>_xlfn.IFS(Table1[[#This Row],[Price_USD]]&gt;80000,"Luxury", Table1[[#This Row],[Price_USD]]&gt;40000,"Premium",Table1[[#This Row],[Price_USD]]&lt;40000,"Budget")</f>
        <v>Premium</v>
      </c>
    </row>
    <row r="1743" spans="3:23" x14ac:dyDescent="0.35">
      <c r="C1743">
        <v>1742</v>
      </c>
      <c r="D1743" t="s">
        <v>63</v>
      </c>
      <c r="E1743" t="s">
        <v>169</v>
      </c>
      <c r="F1743">
        <v>2021</v>
      </c>
      <c r="G1743" t="s">
        <v>250</v>
      </c>
      <c r="H1743">
        <v>62.4</v>
      </c>
      <c r="I1743">
        <v>434</v>
      </c>
      <c r="J1743" t="s">
        <v>270</v>
      </c>
      <c r="K1743">
        <v>1.4</v>
      </c>
      <c r="L1743" s="5">
        <v>117356.56</v>
      </c>
      <c r="M1743" t="s">
        <v>317</v>
      </c>
      <c r="N1743" t="s">
        <v>359</v>
      </c>
      <c r="O1743" s="1">
        <v>3</v>
      </c>
      <c r="P1743" s="1" t="str">
        <f>IFERROR(IF(ISNUMBER(Table1[[#This Row],[Safety_Rating2]]), REPT("★", Table1[[#This Row],[Safety_Rating2]]) &amp; REPT("☆", 5-Table1[[#This Row],[Safety_Rating2]]), "Unknown"), "Unknown")</f>
        <v>★★★★★</v>
      </c>
      <c r="Q1743" s="1">
        <v>5</v>
      </c>
      <c r="R1743">
        <v>5921</v>
      </c>
      <c r="S1743">
        <v>3</v>
      </c>
      <c r="T1743" s="7">
        <f t="shared" si="27"/>
        <v>694868191.75999999</v>
      </c>
      <c r="U1743" s="3">
        <f>Table1[[#This Row],[Range_km]]/Table1[[#This Row],[Battery_Capacity_kWh]]</f>
        <v>6.9551282051282053</v>
      </c>
      <c r="V1743" s="4">
        <f>Table1[[#This Row],[Price_USD]]/Table1[[#This Row],[Range_km]]</f>
        <v>270.40682027649768</v>
      </c>
      <c r="W1743" s="1" t="str">
        <f>_xlfn.IFS(Table1[[#This Row],[Price_USD]]&gt;80000,"Luxury", Table1[[#This Row],[Price_USD]]&gt;40000,"Premium",Table1[[#This Row],[Price_USD]]&lt;40000,"Budget")</f>
        <v>Luxury</v>
      </c>
    </row>
    <row r="1744" spans="3:23" x14ac:dyDescent="0.35">
      <c r="C1744">
        <v>1743</v>
      </c>
      <c r="D1744" t="s">
        <v>49</v>
      </c>
      <c r="E1744" t="s">
        <v>228</v>
      </c>
      <c r="F1744">
        <v>2020</v>
      </c>
      <c r="G1744" t="s">
        <v>259</v>
      </c>
      <c r="H1744">
        <v>135.4</v>
      </c>
      <c r="I1744">
        <v>322</v>
      </c>
      <c r="J1744" t="s">
        <v>270</v>
      </c>
      <c r="K1744">
        <v>0.7</v>
      </c>
      <c r="L1744" s="5">
        <v>147168.59</v>
      </c>
      <c r="M1744" t="s">
        <v>288</v>
      </c>
      <c r="N1744" t="s">
        <v>347</v>
      </c>
      <c r="O1744" s="1">
        <v>0</v>
      </c>
      <c r="P1744" s="1" t="str">
        <f>IFERROR(IF(ISNUMBER(Table1[[#This Row],[Safety_Rating2]]), REPT("★", Table1[[#This Row],[Safety_Rating2]]) &amp; REPT("☆", 5-Table1[[#This Row],[Safety_Rating2]]), "Unknown"), "Unknown")</f>
        <v>★★★★☆</v>
      </c>
      <c r="Q1744" s="1">
        <v>4</v>
      </c>
      <c r="R1744">
        <v>18894</v>
      </c>
      <c r="S1744">
        <v>3</v>
      </c>
      <c r="T1744" s="7">
        <f t="shared" si="27"/>
        <v>2780603339.46</v>
      </c>
      <c r="U1744" s="3">
        <f>Table1[[#This Row],[Range_km]]/Table1[[#This Row],[Battery_Capacity_kWh]]</f>
        <v>2.3781388478581977</v>
      </c>
      <c r="V1744" s="4">
        <f>Table1[[#This Row],[Price_USD]]/Table1[[#This Row],[Range_km]]</f>
        <v>457.04531055900623</v>
      </c>
      <c r="W1744" s="1" t="str">
        <f>_xlfn.IFS(Table1[[#This Row],[Price_USD]]&gt;80000,"Luxury", Table1[[#This Row],[Price_USD]]&gt;40000,"Premium",Table1[[#This Row],[Price_USD]]&lt;40000,"Budget")</f>
        <v>Luxury</v>
      </c>
    </row>
    <row r="1745" spans="3:23" x14ac:dyDescent="0.35">
      <c r="C1745">
        <v>1744</v>
      </c>
      <c r="D1745" t="s">
        <v>66</v>
      </c>
      <c r="E1745" t="s">
        <v>186</v>
      </c>
      <c r="F1745">
        <v>2019</v>
      </c>
      <c r="G1745" t="s">
        <v>258</v>
      </c>
      <c r="H1745">
        <v>37.6</v>
      </c>
      <c r="I1745">
        <v>464</v>
      </c>
      <c r="J1745" t="s">
        <v>278</v>
      </c>
      <c r="K1745">
        <v>10.9</v>
      </c>
      <c r="L1745" s="5">
        <v>125448.57</v>
      </c>
      <c r="M1745" t="s">
        <v>317</v>
      </c>
      <c r="N1745" t="s">
        <v>348</v>
      </c>
      <c r="O1745" s="1">
        <v>5</v>
      </c>
      <c r="P1745" s="1" t="str">
        <f>IFERROR(IF(ISNUMBER(Table1[[#This Row],[Safety_Rating2]]), REPT("★", Table1[[#This Row],[Safety_Rating2]]) &amp; REPT("☆", 5-Table1[[#This Row],[Safety_Rating2]]), "Unknown"), "Unknown")</f>
        <v>★★★★☆</v>
      </c>
      <c r="Q1745" s="1">
        <v>4</v>
      </c>
      <c r="R1745">
        <v>14604</v>
      </c>
      <c r="S1745">
        <v>3</v>
      </c>
      <c r="T1745" s="7">
        <f t="shared" si="27"/>
        <v>1832050916.2800002</v>
      </c>
      <c r="U1745" s="3">
        <f>Table1[[#This Row],[Range_km]]/Table1[[#This Row],[Battery_Capacity_kWh]]</f>
        <v>12.340425531914892</v>
      </c>
      <c r="V1745" s="4">
        <f>Table1[[#This Row],[Price_USD]]/Table1[[#This Row],[Range_km]]</f>
        <v>270.36329741379313</v>
      </c>
      <c r="W1745" s="1" t="str">
        <f>_xlfn.IFS(Table1[[#This Row],[Price_USD]]&gt;80000,"Luxury", Table1[[#This Row],[Price_USD]]&gt;40000,"Premium",Table1[[#This Row],[Price_USD]]&lt;40000,"Budget")</f>
        <v>Luxury</v>
      </c>
    </row>
    <row r="1746" spans="3:23" x14ac:dyDescent="0.35">
      <c r="C1746">
        <v>1745</v>
      </c>
      <c r="D1746" t="s">
        <v>61</v>
      </c>
      <c r="E1746" t="s">
        <v>146</v>
      </c>
      <c r="F1746">
        <v>2017</v>
      </c>
      <c r="G1746" t="s">
        <v>261</v>
      </c>
      <c r="H1746">
        <v>27.2</v>
      </c>
      <c r="I1746">
        <v>541</v>
      </c>
      <c r="J1746" t="s">
        <v>268</v>
      </c>
      <c r="K1746">
        <v>6.7</v>
      </c>
      <c r="L1746" s="5">
        <v>134555.19</v>
      </c>
      <c r="M1746" t="s">
        <v>321</v>
      </c>
      <c r="N1746" t="s">
        <v>369</v>
      </c>
      <c r="O1746" s="1">
        <v>3</v>
      </c>
      <c r="P1746" s="1" t="str">
        <f>IFERROR(IF(ISNUMBER(Table1[[#This Row],[Safety_Rating2]]), REPT("★", Table1[[#This Row],[Safety_Rating2]]) &amp; REPT("☆", 5-Table1[[#This Row],[Safety_Rating2]]), "Unknown"), "Unknown")</f>
        <v>★★★☆☆</v>
      </c>
      <c r="Q1746" s="1">
        <v>3</v>
      </c>
      <c r="R1746">
        <v>13476</v>
      </c>
      <c r="S1746">
        <v>3</v>
      </c>
      <c r="T1746" s="7">
        <f t="shared" si="27"/>
        <v>1813265740.4400001</v>
      </c>
      <c r="U1746" s="3">
        <f>Table1[[#This Row],[Range_km]]/Table1[[#This Row],[Battery_Capacity_kWh]]</f>
        <v>19.889705882352942</v>
      </c>
      <c r="V1746" s="4">
        <f>Table1[[#This Row],[Price_USD]]/Table1[[#This Row],[Range_km]]</f>
        <v>248.71569316081332</v>
      </c>
      <c r="W1746" s="1" t="str">
        <f>_xlfn.IFS(Table1[[#This Row],[Price_USD]]&gt;80000,"Luxury", Table1[[#This Row],[Price_USD]]&gt;40000,"Premium",Table1[[#This Row],[Price_USD]]&lt;40000,"Budget")</f>
        <v>Luxury</v>
      </c>
    </row>
    <row r="1747" spans="3:23" x14ac:dyDescent="0.35">
      <c r="C1747">
        <v>1746</v>
      </c>
      <c r="D1747" t="s">
        <v>56</v>
      </c>
      <c r="E1747" t="s">
        <v>131</v>
      </c>
      <c r="F1747">
        <v>2019</v>
      </c>
      <c r="G1747" t="s">
        <v>259</v>
      </c>
      <c r="H1747">
        <v>51.8</v>
      </c>
      <c r="I1747">
        <v>483</v>
      </c>
      <c r="J1747" t="s">
        <v>274</v>
      </c>
      <c r="K1747">
        <v>10.4</v>
      </c>
      <c r="L1747" s="5">
        <v>134180.69</v>
      </c>
      <c r="M1747" t="s">
        <v>302</v>
      </c>
      <c r="N1747" t="s">
        <v>352</v>
      </c>
      <c r="O1747" s="1">
        <v>4</v>
      </c>
      <c r="P1747" s="1" t="str">
        <f>IFERROR(IF(ISNUMBER(Table1[[#This Row],[Safety_Rating2]]), REPT("★", Table1[[#This Row],[Safety_Rating2]]) &amp; REPT("☆", 5-Table1[[#This Row],[Safety_Rating2]]), "Unknown"), "Unknown")</f>
        <v>Unknown</v>
      </c>
      <c r="Q1747" s="2" t="s">
        <v>376</v>
      </c>
      <c r="R1747">
        <v>2771</v>
      </c>
      <c r="S1747">
        <v>3</v>
      </c>
      <c r="T1747" s="7">
        <f t="shared" si="27"/>
        <v>371814691.99000001</v>
      </c>
      <c r="U1747" s="3">
        <f>Table1[[#This Row],[Range_km]]/Table1[[#This Row],[Battery_Capacity_kWh]]</f>
        <v>9.3243243243243246</v>
      </c>
      <c r="V1747" s="4">
        <f>Table1[[#This Row],[Price_USD]]/Table1[[#This Row],[Range_km]]</f>
        <v>277.80681159420288</v>
      </c>
      <c r="W1747" s="1" t="str">
        <f>_xlfn.IFS(Table1[[#This Row],[Price_USD]]&gt;80000,"Luxury", Table1[[#This Row],[Price_USD]]&gt;40000,"Premium",Table1[[#This Row],[Price_USD]]&lt;40000,"Budget")</f>
        <v>Luxury</v>
      </c>
    </row>
    <row r="1748" spans="3:23" x14ac:dyDescent="0.35">
      <c r="C1748">
        <v>1747</v>
      </c>
      <c r="D1748" t="s">
        <v>54</v>
      </c>
      <c r="E1748" t="s">
        <v>123</v>
      </c>
      <c r="F1748">
        <v>2017</v>
      </c>
      <c r="G1748" t="s">
        <v>262</v>
      </c>
      <c r="H1748">
        <v>91.4</v>
      </c>
      <c r="I1748">
        <v>293</v>
      </c>
      <c r="J1748" t="s">
        <v>270</v>
      </c>
      <c r="K1748">
        <v>1.5</v>
      </c>
      <c r="L1748" s="5">
        <v>126781.5</v>
      </c>
      <c r="M1748" t="s">
        <v>286</v>
      </c>
      <c r="N1748" t="s">
        <v>357</v>
      </c>
      <c r="O1748" s="2" t="s">
        <v>376</v>
      </c>
      <c r="P1748" s="1" t="str">
        <f>IFERROR(IF(ISNUMBER(Table1[[#This Row],[Safety_Rating2]]), REPT("★", Table1[[#This Row],[Safety_Rating2]]) &amp; REPT("☆", 5-Table1[[#This Row],[Safety_Rating2]]), "Unknown"), "Unknown")</f>
        <v>★★★★☆</v>
      </c>
      <c r="Q1748" s="1">
        <v>4</v>
      </c>
      <c r="R1748">
        <v>4830</v>
      </c>
      <c r="S1748">
        <v>5</v>
      </c>
      <c r="T1748" s="7">
        <f t="shared" si="27"/>
        <v>612354645</v>
      </c>
      <c r="U1748" s="3">
        <f>Table1[[#This Row],[Range_km]]/Table1[[#This Row],[Battery_Capacity_kWh]]</f>
        <v>3.2056892778993435</v>
      </c>
      <c r="V1748" s="4">
        <f>Table1[[#This Row],[Price_USD]]/Table1[[#This Row],[Range_km]]</f>
        <v>432.70136518771329</v>
      </c>
      <c r="W1748" s="1" t="str">
        <f>_xlfn.IFS(Table1[[#This Row],[Price_USD]]&gt;80000,"Luxury", Table1[[#This Row],[Price_USD]]&gt;40000,"Premium",Table1[[#This Row],[Price_USD]]&lt;40000,"Budget")</f>
        <v>Luxury</v>
      </c>
    </row>
    <row r="1749" spans="3:23" x14ac:dyDescent="0.35">
      <c r="C1749">
        <v>1748</v>
      </c>
      <c r="D1749" t="s">
        <v>66</v>
      </c>
      <c r="E1749" t="s">
        <v>186</v>
      </c>
      <c r="F1749">
        <v>2020</v>
      </c>
      <c r="G1749" t="s">
        <v>254</v>
      </c>
      <c r="H1749">
        <v>68.900000000000006</v>
      </c>
      <c r="I1749">
        <v>343</v>
      </c>
      <c r="J1749" t="s">
        <v>267</v>
      </c>
      <c r="K1749">
        <v>10.8</v>
      </c>
      <c r="L1749" s="5">
        <v>76474.95</v>
      </c>
      <c r="M1749" t="s">
        <v>293</v>
      </c>
      <c r="N1749" t="s">
        <v>341</v>
      </c>
      <c r="O1749" s="2" t="s">
        <v>376</v>
      </c>
      <c r="P1749" s="1" t="str">
        <f>IFERROR(IF(ISNUMBER(Table1[[#This Row],[Safety_Rating2]]), REPT("★", Table1[[#This Row],[Safety_Rating2]]) &amp; REPT("☆", 5-Table1[[#This Row],[Safety_Rating2]]), "Unknown"), "Unknown")</f>
        <v>★★★★☆</v>
      </c>
      <c r="Q1749" s="1">
        <v>4</v>
      </c>
      <c r="R1749">
        <v>9962</v>
      </c>
      <c r="S1749">
        <v>5</v>
      </c>
      <c r="T1749" s="7">
        <f t="shared" si="27"/>
        <v>761843451.89999998</v>
      </c>
      <c r="U1749" s="3">
        <f>Table1[[#This Row],[Range_km]]/Table1[[#This Row],[Battery_Capacity_kWh]]</f>
        <v>4.9782293178519588</v>
      </c>
      <c r="V1749" s="4">
        <f>Table1[[#This Row],[Price_USD]]/Table1[[#This Row],[Range_km]]</f>
        <v>222.95903790087462</v>
      </c>
      <c r="W1749" s="1" t="str">
        <f>_xlfn.IFS(Table1[[#This Row],[Price_USD]]&gt;80000,"Luxury", Table1[[#This Row],[Price_USD]]&gt;40000,"Premium",Table1[[#This Row],[Price_USD]]&lt;40000,"Budget")</f>
        <v>Premium</v>
      </c>
    </row>
    <row r="1750" spans="3:23" x14ac:dyDescent="0.35">
      <c r="C1750">
        <v>1749</v>
      </c>
      <c r="D1750" t="s">
        <v>49</v>
      </c>
      <c r="E1750" t="s">
        <v>228</v>
      </c>
      <c r="F1750">
        <v>2025</v>
      </c>
      <c r="G1750" t="s">
        <v>259</v>
      </c>
      <c r="H1750">
        <v>53.6</v>
      </c>
      <c r="I1750">
        <v>360</v>
      </c>
      <c r="J1750" t="s">
        <v>269</v>
      </c>
      <c r="K1750">
        <v>9.1</v>
      </c>
      <c r="L1750" s="5">
        <v>116247.7</v>
      </c>
      <c r="M1750" t="s">
        <v>299</v>
      </c>
      <c r="N1750" t="s">
        <v>349</v>
      </c>
      <c r="O1750" s="1">
        <v>5</v>
      </c>
      <c r="P1750" s="1" t="str">
        <f>IFERROR(IF(ISNUMBER(Table1[[#This Row],[Safety_Rating2]]), REPT("★", Table1[[#This Row],[Safety_Rating2]]) &amp; REPT("☆", 5-Table1[[#This Row],[Safety_Rating2]]), "Unknown"), "Unknown")</f>
        <v>★★★★☆</v>
      </c>
      <c r="Q1750" s="1">
        <v>4</v>
      </c>
      <c r="R1750">
        <v>14409</v>
      </c>
      <c r="S1750">
        <v>5</v>
      </c>
      <c r="T1750" s="7">
        <f t="shared" si="27"/>
        <v>1675013109.3</v>
      </c>
      <c r="U1750" s="3">
        <f>Table1[[#This Row],[Range_km]]/Table1[[#This Row],[Battery_Capacity_kWh]]</f>
        <v>6.7164179104477606</v>
      </c>
      <c r="V1750" s="4">
        <f>Table1[[#This Row],[Price_USD]]/Table1[[#This Row],[Range_km]]</f>
        <v>322.91027777777776</v>
      </c>
      <c r="W1750" s="1" t="str">
        <f>_xlfn.IFS(Table1[[#This Row],[Price_USD]]&gt;80000,"Luxury", Table1[[#This Row],[Price_USD]]&gt;40000,"Premium",Table1[[#This Row],[Price_USD]]&lt;40000,"Budget")</f>
        <v>Luxury</v>
      </c>
    </row>
    <row r="1751" spans="3:23" x14ac:dyDescent="0.35">
      <c r="C1751">
        <v>1750</v>
      </c>
      <c r="D1751" t="s">
        <v>39</v>
      </c>
      <c r="E1751" t="s">
        <v>175</v>
      </c>
      <c r="F1751">
        <v>2022</v>
      </c>
      <c r="G1751" t="s">
        <v>250</v>
      </c>
      <c r="H1751">
        <v>129.5</v>
      </c>
      <c r="I1751">
        <v>561</v>
      </c>
      <c r="J1751" t="s">
        <v>267</v>
      </c>
      <c r="K1751">
        <v>5.7</v>
      </c>
      <c r="L1751" s="5">
        <v>56380.9</v>
      </c>
      <c r="M1751" t="s">
        <v>287</v>
      </c>
      <c r="N1751" t="s">
        <v>374</v>
      </c>
      <c r="O1751" s="1">
        <v>2</v>
      </c>
      <c r="P1751" s="1" t="str">
        <f>IFERROR(IF(ISNUMBER(Table1[[#This Row],[Safety_Rating2]]), REPT("★", Table1[[#This Row],[Safety_Rating2]]) &amp; REPT("☆", 5-Table1[[#This Row],[Safety_Rating2]]), "Unknown"), "Unknown")</f>
        <v>★★★☆☆</v>
      </c>
      <c r="Q1751" s="1">
        <v>3</v>
      </c>
      <c r="R1751">
        <v>13548</v>
      </c>
      <c r="S1751">
        <v>3</v>
      </c>
      <c r="T1751" s="7">
        <f t="shared" si="27"/>
        <v>763848433.20000005</v>
      </c>
      <c r="U1751" s="3">
        <f>Table1[[#This Row],[Range_km]]/Table1[[#This Row],[Battery_Capacity_kWh]]</f>
        <v>4.3320463320463318</v>
      </c>
      <c r="V1751" s="4">
        <f>Table1[[#This Row],[Price_USD]]/Table1[[#This Row],[Range_km]]</f>
        <v>100.50071301247772</v>
      </c>
      <c r="W1751" s="1" t="str">
        <f>_xlfn.IFS(Table1[[#This Row],[Price_USD]]&gt;80000,"Luxury", Table1[[#This Row],[Price_USD]]&gt;40000,"Premium",Table1[[#This Row],[Price_USD]]&lt;40000,"Budget")</f>
        <v>Premium</v>
      </c>
    </row>
    <row r="1752" spans="3:23" x14ac:dyDescent="0.35">
      <c r="C1752">
        <v>1751</v>
      </c>
      <c r="D1752" t="s">
        <v>18</v>
      </c>
      <c r="E1752" t="s">
        <v>244</v>
      </c>
      <c r="F1752">
        <v>2021</v>
      </c>
      <c r="G1752" t="s">
        <v>262</v>
      </c>
      <c r="H1752">
        <v>90</v>
      </c>
      <c r="I1752">
        <v>456</v>
      </c>
      <c r="J1752" t="s">
        <v>267</v>
      </c>
      <c r="K1752">
        <v>6.4</v>
      </c>
      <c r="L1752" s="5">
        <v>138207.46</v>
      </c>
      <c r="M1752" t="s">
        <v>301</v>
      </c>
      <c r="N1752" t="s">
        <v>360</v>
      </c>
      <c r="O1752" s="1">
        <v>3</v>
      </c>
      <c r="P1752" s="1" t="str">
        <f>IFERROR(IF(ISNUMBER(Table1[[#This Row],[Safety_Rating2]]), REPT("★", Table1[[#This Row],[Safety_Rating2]]) &amp; REPT("☆", 5-Table1[[#This Row],[Safety_Rating2]]), "Unknown"), "Unknown")</f>
        <v>★★★★☆</v>
      </c>
      <c r="Q1752" s="1">
        <v>4</v>
      </c>
      <c r="R1752">
        <v>8933</v>
      </c>
      <c r="S1752">
        <v>5</v>
      </c>
      <c r="T1752" s="7">
        <f t="shared" si="27"/>
        <v>1234607240.1799998</v>
      </c>
      <c r="U1752" s="3">
        <f>Table1[[#This Row],[Range_km]]/Table1[[#This Row],[Battery_Capacity_kWh]]</f>
        <v>5.0666666666666664</v>
      </c>
      <c r="V1752" s="4">
        <f>Table1[[#This Row],[Price_USD]]/Table1[[#This Row],[Range_km]]</f>
        <v>303.08653508771926</v>
      </c>
      <c r="W1752" s="1" t="str">
        <f>_xlfn.IFS(Table1[[#This Row],[Price_USD]]&gt;80000,"Luxury", Table1[[#This Row],[Price_USD]]&gt;40000,"Premium",Table1[[#This Row],[Price_USD]]&lt;40000,"Budget")</f>
        <v>Luxury</v>
      </c>
    </row>
    <row r="1753" spans="3:23" x14ac:dyDescent="0.35">
      <c r="C1753">
        <v>1752</v>
      </c>
      <c r="D1753" t="s">
        <v>49</v>
      </c>
      <c r="E1753" t="s">
        <v>228</v>
      </c>
      <c r="F1753">
        <v>2019</v>
      </c>
      <c r="G1753" t="s">
        <v>251</v>
      </c>
      <c r="H1753">
        <v>85.3</v>
      </c>
      <c r="I1753">
        <v>271</v>
      </c>
      <c r="J1753" t="s">
        <v>265</v>
      </c>
      <c r="K1753">
        <v>7.3</v>
      </c>
      <c r="L1753" s="5">
        <v>131813</v>
      </c>
      <c r="M1753" t="s">
        <v>312</v>
      </c>
      <c r="N1753" t="s">
        <v>340</v>
      </c>
      <c r="O1753" s="1">
        <v>0</v>
      </c>
      <c r="P1753" s="1" t="str">
        <f>IFERROR(IF(ISNUMBER(Table1[[#This Row],[Safety_Rating2]]), REPT("★", Table1[[#This Row],[Safety_Rating2]]) &amp; REPT("☆", 5-Table1[[#This Row],[Safety_Rating2]]), "Unknown"), "Unknown")</f>
        <v>★★★★☆</v>
      </c>
      <c r="Q1753" s="1">
        <v>4</v>
      </c>
      <c r="R1753">
        <v>12756</v>
      </c>
      <c r="S1753">
        <v>4</v>
      </c>
      <c r="T1753" s="7">
        <f t="shared" si="27"/>
        <v>1681406628</v>
      </c>
      <c r="U1753" s="3">
        <f>Table1[[#This Row],[Range_km]]/Table1[[#This Row],[Battery_Capacity_kWh]]</f>
        <v>3.1770222743259087</v>
      </c>
      <c r="V1753" s="4">
        <f>Table1[[#This Row],[Price_USD]]/Table1[[#This Row],[Range_km]]</f>
        <v>486.39483394833951</v>
      </c>
      <c r="W1753" s="1" t="str">
        <f>_xlfn.IFS(Table1[[#This Row],[Price_USD]]&gt;80000,"Luxury", Table1[[#This Row],[Price_USD]]&gt;40000,"Premium",Table1[[#This Row],[Price_USD]]&lt;40000,"Budget")</f>
        <v>Luxury</v>
      </c>
    </row>
    <row r="1754" spans="3:23" x14ac:dyDescent="0.35">
      <c r="C1754">
        <v>1753</v>
      </c>
      <c r="D1754" t="s">
        <v>39</v>
      </c>
      <c r="E1754" t="s">
        <v>97</v>
      </c>
      <c r="F1754">
        <v>2019</v>
      </c>
      <c r="G1754" t="s">
        <v>258</v>
      </c>
      <c r="H1754">
        <v>54.5</v>
      </c>
      <c r="I1754">
        <v>176</v>
      </c>
      <c r="J1754" t="s">
        <v>275</v>
      </c>
      <c r="K1754">
        <v>11.5</v>
      </c>
      <c r="L1754" s="5">
        <v>87602.22</v>
      </c>
      <c r="M1754" t="s">
        <v>284</v>
      </c>
      <c r="N1754" t="s">
        <v>370</v>
      </c>
      <c r="O1754" s="2" t="s">
        <v>376</v>
      </c>
      <c r="P1754" s="1" t="str">
        <f>IFERROR(IF(ISNUMBER(Table1[[#This Row],[Safety_Rating2]]), REPT("★", Table1[[#This Row],[Safety_Rating2]]) &amp; REPT("☆", 5-Table1[[#This Row],[Safety_Rating2]]), "Unknown"), "Unknown")</f>
        <v>★★★★☆</v>
      </c>
      <c r="Q1754" s="1">
        <v>4</v>
      </c>
      <c r="R1754">
        <v>2892</v>
      </c>
      <c r="S1754">
        <v>3</v>
      </c>
      <c r="T1754" s="7">
        <f t="shared" si="27"/>
        <v>253345620.24000001</v>
      </c>
      <c r="U1754" s="3">
        <f>Table1[[#This Row],[Range_km]]/Table1[[#This Row],[Battery_Capacity_kWh]]</f>
        <v>3.2293577981651378</v>
      </c>
      <c r="V1754" s="4">
        <f>Table1[[#This Row],[Price_USD]]/Table1[[#This Row],[Range_km]]</f>
        <v>497.73988636363634</v>
      </c>
      <c r="W1754" s="1" t="str">
        <f>_xlfn.IFS(Table1[[#This Row],[Price_USD]]&gt;80000,"Luxury", Table1[[#This Row],[Price_USD]]&gt;40000,"Premium",Table1[[#This Row],[Price_USD]]&lt;40000,"Budget")</f>
        <v>Luxury</v>
      </c>
    </row>
    <row r="1755" spans="3:23" x14ac:dyDescent="0.35">
      <c r="C1755">
        <v>1754</v>
      </c>
      <c r="D1755" t="s">
        <v>24</v>
      </c>
      <c r="E1755" t="s">
        <v>77</v>
      </c>
      <c r="F1755">
        <v>2018</v>
      </c>
      <c r="G1755" t="s">
        <v>257</v>
      </c>
      <c r="H1755">
        <v>121</v>
      </c>
      <c r="I1755">
        <v>130</v>
      </c>
      <c r="J1755" t="s">
        <v>267</v>
      </c>
      <c r="K1755">
        <v>9.6</v>
      </c>
      <c r="L1755" s="5">
        <v>107201.97</v>
      </c>
      <c r="M1755" t="s">
        <v>319</v>
      </c>
      <c r="N1755" t="s">
        <v>368</v>
      </c>
      <c r="O1755" s="1">
        <v>5</v>
      </c>
      <c r="P1755" s="1" t="str">
        <f>IFERROR(IF(ISNUMBER(Table1[[#This Row],[Safety_Rating2]]), REPT("★", Table1[[#This Row],[Safety_Rating2]]) &amp; REPT("☆", 5-Table1[[#This Row],[Safety_Rating2]]), "Unknown"), "Unknown")</f>
        <v>★★★★☆</v>
      </c>
      <c r="Q1755" s="1">
        <v>4</v>
      </c>
      <c r="R1755">
        <v>11700</v>
      </c>
      <c r="S1755">
        <v>5</v>
      </c>
      <c r="T1755" s="7">
        <f t="shared" si="27"/>
        <v>1254263049</v>
      </c>
      <c r="U1755" s="3">
        <f>Table1[[#This Row],[Range_km]]/Table1[[#This Row],[Battery_Capacity_kWh]]</f>
        <v>1.0743801652892562</v>
      </c>
      <c r="V1755" s="4">
        <f>Table1[[#This Row],[Price_USD]]/Table1[[#This Row],[Range_km]]</f>
        <v>824.63053846153844</v>
      </c>
      <c r="W1755" s="1" t="str">
        <f>_xlfn.IFS(Table1[[#This Row],[Price_USD]]&gt;80000,"Luxury", Table1[[#This Row],[Price_USD]]&gt;40000,"Premium",Table1[[#This Row],[Price_USD]]&lt;40000,"Budget")</f>
        <v>Luxury</v>
      </c>
    </row>
    <row r="1756" spans="3:23" x14ac:dyDescent="0.35">
      <c r="C1756">
        <v>1755</v>
      </c>
      <c r="D1756" t="s">
        <v>42</v>
      </c>
      <c r="E1756" t="s">
        <v>141</v>
      </c>
      <c r="F1756">
        <v>2018</v>
      </c>
      <c r="G1756" t="s">
        <v>250</v>
      </c>
      <c r="H1756">
        <v>57.8</v>
      </c>
      <c r="I1756">
        <v>234</v>
      </c>
      <c r="J1756" t="s">
        <v>270</v>
      </c>
      <c r="K1756">
        <v>3.3</v>
      </c>
      <c r="L1756" s="5">
        <v>147982.91</v>
      </c>
      <c r="M1756" t="s">
        <v>332</v>
      </c>
      <c r="N1756" t="s">
        <v>342</v>
      </c>
      <c r="O1756" s="1">
        <v>3</v>
      </c>
      <c r="P1756" s="1" t="str">
        <f>IFERROR(IF(ISNUMBER(Table1[[#This Row],[Safety_Rating2]]), REPT("★", Table1[[#This Row],[Safety_Rating2]]) &amp; REPT("☆", 5-Table1[[#This Row],[Safety_Rating2]]), "Unknown"), "Unknown")</f>
        <v>★★★☆☆</v>
      </c>
      <c r="Q1756" s="1">
        <v>3</v>
      </c>
      <c r="R1756">
        <v>6562</v>
      </c>
      <c r="S1756">
        <v>5</v>
      </c>
      <c r="T1756" s="7">
        <f t="shared" si="27"/>
        <v>971063855.42000008</v>
      </c>
      <c r="U1756" s="3">
        <f>Table1[[#This Row],[Range_km]]/Table1[[#This Row],[Battery_Capacity_kWh]]</f>
        <v>4.0484429065743948</v>
      </c>
      <c r="V1756" s="4">
        <f>Table1[[#This Row],[Price_USD]]/Table1[[#This Row],[Range_km]]</f>
        <v>632.40559829059828</v>
      </c>
      <c r="W1756" s="1" t="str">
        <f>_xlfn.IFS(Table1[[#This Row],[Price_USD]]&gt;80000,"Luxury", Table1[[#This Row],[Price_USD]]&gt;40000,"Premium",Table1[[#This Row],[Price_USD]]&lt;40000,"Budget")</f>
        <v>Luxury</v>
      </c>
    </row>
    <row r="1757" spans="3:23" x14ac:dyDescent="0.35">
      <c r="C1757">
        <v>1756</v>
      </c>
      <c r="D1757" t="s">
        <v>25</v>
      </c>
      <c r="E1757" t="s">
        <v>132</v>
      </c>
      <c r="F1757">
        <v>2021</v>
      </c>
      <c r="G1757" t="s">
        <v>258</v>
      </c>
      <c r="H1757">
        <v>102.1</v>
      </c>
      <c r="I1757">
        <v>568</v>
      </c>
      <c r="J1757" t="s">
        <v>275</v>
      </c>
      <c r="K1757">
        <v>10.4</v>
      </c>
      <c r="L1757" s="5">
        <v>34418.300000000003</v>
      </c>
      <c r="M1757" t="s">
        <v>284</v>
      </c>
      <c r="N1757" t="s">
        <v>359</v>
      </c>
      <c r="O1757" s="1">
        <v>4</v>
      </c>
      <c r="P1757" s="1" t="str">
        <f>IFERROR(IF(ISNUMBER(Table1[[#This Row],[Safety_Rating2]]), REPT("★", Table1[[#This Row],[Safety_Rating2]]) &amp; REPT("☆", 5-Table1[[#This Row],[Safety_Rating2]]), "Unknown"), "Unknown")</f>
        <v>Unknown</v>
      </c>
      <c r="Q1757" s="2" t="s">
        <v>376</v>
      </c>
      <c r="R1757">
        <v>8045</v>
      </c>
      <c r="S1757">
        <v>4</v>
      </c>
      <c r="T1757" s="7">
        <f t="shared" si="27"/>
        <v>276895223.5</v>
      </c>
      <c r="U1757" s="3">
        <f>Table1[[#This Row],[Range_km]]/Table1[[#This Row],[Battery_Capacity_kWh]]</f>
        <v>5.5631733594515183</v>
      </c>
      <c r="V1757" s="4">
        <f>Table1[[#This Row],[Price_USD]]/Table1[[#This Row],[Range_km]]</f>
        <v>60.595598591549297</v>
      </c>
      <c r="W1757" s="1" t="str">
        <f>_xlfn.IFS(Table1[[#This Row],[Price_USD]]&gt;80000,"Luxury", Table1[[#This Row],[Price_USD]]&gt;40000,"Premium",Table1[[#This Row],[Price_USD]]&lt;40000,"Budget")</f>
        <v>Budget</v>
      </c>
    </row>
    <row r="1758" spans="3:23" x14ac:dyDescent="0.35">
      <c r="C1758">
        <v>1757</v>
      </c>
      <c r="D1758" t="s">
        <v>21</v>
      </c>
      <c r="E1758" t="s">
        <v>104</v>
      </c>
      <c r="F1758">
        <v>2021</v>
      </c>
      <c r="G1758" t="s">
        <v>256</v>
      </c>
      <c r="H1758">
        <v>30.2</v>
      </c>
      <c r="I1758">
        <v>452</v>
      </c>
      <c r="J1758" t="s">
        <v>269</v>
      </c>
      <c r="K1758">
        <v>10.1</v>
      </c>
      <c r="L1758" s="5">
        <v>149234.21</v>
      </c>
      <c r="M1758" t="s">
        <v>306</v>
      </c>
      <c r="N1758" t="s">
        <v>339</v>
      </c>
      <c r="O1758" s="2" t="s">
        <v>376</v>
      </c>
      <c r="P1758" s="1" t="str">
        <f>IFERROR(IF(ISNUMBER(Table1[[#This Row],[Safety_Rating2]]), REPT("★", Table1[[#This Row],[Safety_Rating2]]) &amp; REPT("☆", 5-Table1[[#This Row],[Safety_Rating2]]), "Unknown"), "Unknown")</f>
        <v>★★★★★</v>
      </c>
      <c r="Q1758" s="1">
        <v>5</v>
      </c>
      <c r="R1758">
        <v>14674</v>
      </c>
      <c r="S1758">
        <v>4</v>
      </c>
      <c r="T1758" s="7">
        <f t="shared" si="27"/>
        <v>2189862797.54</v>
      </c>
      <c r="U1758" s="3">
        <f>Table1[[#This Row],[Range_km]]/Table1[[#This Row],[Battery_Capacity_kWh]]</f>
        <v>14.966887417218544</v>
      </c>
      <c r="V1758" s="4">
        <f>Table1[[#This Row],[Price_USD]]/Table1[[#This Row],[Range_km]]</f>
        <v>330.16418141592919</v>
      </c>
      <c r="W1758" s="1" t="str">
        <f>_xlfn.IFS(Table1[[#This Row],[Price_USD]]&gt;80000,"Luxury", Table1[[#This Row],[Price_USD]]&gt;40000,"Premium",Table1[[#This Row],[Price_USD]]&lt;40000,"Budget")</f>
        <v>Luxury</v>
      </c>
    </row>
    <row r="1759" spans="3:23" x14ac:dyDescent="0.35">
      <c r="C1759">
        <v>1758</v>
      </c>
      <c r="D1759" t="s">
        <v>20</v>
      </c>
      <c r="E1759" t="s">
        <v>133</v>
      </c>
      <c r="F1759">
        <v>2016</v>
      </c>
      <c r="G1759" t="s">
        <v>263</v>
      </c>
      <c r="H1759">
        <v>114.9</v>
      </c>
      <c r="I1759">
        <v>340</v>
      </c>
      <c r="J1759" t="s">
        <v>266</v>
      </c>
      <c r="K1759">
        <v>5.4</v>
      </c>
      <c r="L1759" s="5">
        <v>41161.129999999997</v>
      </c>
      <c r="M1759" t="s">
        <v>286</v>
      </c>
      <c r="N1759" t="s">
        <v>367</v>
      </c>
      <c r="O1759" s="1">
        <v>5</v>
      </c>
      <c r="P1759" s="1" t="str">
        <f>IFERROR(IF(ISNUMBER(Table1[[#This Row],[Safety_Rating2]]), REPT("★", Table1[[#This Row],[Safety_Rating2]]) &amp; REPT("☆", 5-Table1[[#This Row],[Safety_Rating2]]), "Unknown"), "Unknown")</f>
        <v>★★★★★</v>
      </c>
      <c r="Q1759" s="1">
        <v>5</v>
      </c>
      <c r="R1759">
        <v>19121</v>
      </c>
      <c r="S1759">
        <v>4</v>
      </c>
      <c r="T1759" s="7">
        <f t="shared" si="27"/>
        <v>787041966.7299999</v>
      </c>
      <c r="U1759" s="3">
        <f>Table1[[#This Row],[Range_km]]/Table1[[#This Row],[Battery_Capacity_kWh]]</f>
        <v>2.959094865100087</v>
      </c>
      <c r="V1759" s="4">
        <f>Table1[[#This Row],[Price_USD]]/Table1[[#This Row],[Range_km]]</f>
        <v>121.06214705882353</v>
      </c>
      <c r="W1759" s="1" t="str">
        <f>_xlfn.IFS(Table1[[#This Row],[Price_USD]]&gt;80000,"Luxury", Table1[[#This Row],[Price_USD]]&gt;40000,"Premium",Table1[[#This Row],[Price_USD]]&lt;40000,"Budget")</f>
        <v>Premium</v>
      </c>
    </row>
    <row r="1760" spans="3:23" x14ac:dyDescent="0.35">
      <c r="C1760">
        <v>1759</v>
      </c>
      <c r="D1760" t="s">
        <v>20</v>
      </c>
      <c r="E1760" t="s">
        <v>133</v>
      </c>
      <c r="F1760">
        <v>2023</v>
      </c>
      <c r="G1760" t="s">
        <v>255</v>
      </c>
      <c r="H1760">
        <v>39.1</v>
      </c>
      <c r="I1760">
        <v>414</v>
      </c>
      <c r="J1760" t="s">
        <v>275</v>
      </c>
      <c r="K1760">
        <v>9</v>
      </c>
      <c r="L1760" s="5">
        <v>115441.78</v>
      </c>
      <c r="M1760" t="s">
        <v>310</v>
      </c>
      <c r="N1760" t="s">
        <v>365</v>
      </c>
      <c r="O1760" s="1">
        <v>4</v>
      </c>
      <c r="P1760" s="1" t="str">
        <f>IFERROR(IF(ISNUMBER(Table1[[#This Row],[Safety_Rating2]]), REPT("★", Table1[[#This Row],[Safety_Rating2]]) &amp; REPT("☆", 5-Table1[[#This Row],[Safety_Rating2]]), "Unknown"), "Unknown")</f>
        <v>Unknown</v>
      </c>
      <c r="Q1760" s="2" t="s">
        <v>376</v>
      </c>
      <c r="R1760">
        <v>2221</v>
      </c>
      <c r="S1760">
        <v>4</v>
      </c>
      <c r="T1760" s="7">
        <f t="shared" si="27"/>
        <v>256396193.38</v>
      </c>
      <c r="U1760" s="3">
        <f>Table1[[#This Row],[Range_km]]/Table1[[#This Row],[Battery_Capacity_kWh]]</f>
        <v>10.588235294117647</v>
      </c>
      <c r="V1760" s="4">
        <f>Table1[[#This Row],[Price_USD]]/Table1[[#This Row],[Range_km]]</f>
        <v>278.84487922705313</v>
      </c>
      <c r="W1760" s="1" t="str">
        <f>_xlfn.IFS(Table1[[#This Row],[Price_USD]]&gt;80000,"Luxury", Table1[[#This Row],[Price_USD]]&gt;40000,"Premium",Table1[[#This Row],[Price_USD]]&lt;40000,"Budget")</f>
        <v>Luxury</v>
      </c>
    </row>
    <row r="1761" spans="3:23" x14ac:dyDescent="0.35">
      <c r="C1761">
        <v>1760</v>
      </c>
      <c r="D1761" t="s">
        <v>57</v>
      </c>
      <c r="E1761" t="s">
        <v>136</v>
      </c>
      <c r="F1761">
        <v>2018</v>
      </c>
      <c r="G1761" t="s">
        <v>250</v>
      </c>
      <c r="H1761">
        <v>50.1</v>
      </c>
      <c r="I1761">
        <v>473</v>
      </c>
      <c r="J1761" t="s">
        <v>276</v>
      </c>
      <c r="K1761">
        <v>7.1</v>
      </c>
      <c r="L1761" s="5">
        <v>52312.3</v>
      </c>
      <c r="M1761" t="s">
        <v>317</v>
      </c>
      <c r="N1761" t="s">
        <v>375</v>
      </c>
      <c r="O1761" s="1">
        <v>2</v>
      </c>
      <c r="P1761" s="1" t="str">
        <f>IFERROR(IF(ISNUMBER(Table1[[#This Row],[Safety_Rating2]]), REPT("★", Table1[[#This Row],[Safety_Rating2]]) &amp; REPT("☆", 5-Table1[[#This Row],[Safety_Rating2]]), "Unknown"), "Unknown")</f>
        <v>★★★☆☆</v>
      </c>
      <c r="Q1761" s="1">
        <v>3</v>
      </c>
      <c r="R1761">
        <v>17531</v>
      </c>
      <c r="S1761">
        <v>4</v>
      </c>
      <c r="T1761" s="7">
        <f t="shared" si="27"/>
        <v>917086931.30000007</v>
      </c>
      <c r="U1761" s="3">
        <f>Table1[[#This Row],[Range_km]]/Table1[[#This Row],[Battery_Capacity_kWh]]</f>
        <v>9.4411177644710573</v>
      </c>
      <c r="V1761" s="4">
        <f>Table1[[#This Row],[Price_USD]]/Table1[[#This Row],[Range_km]]</f>
        <v>110.59682875264271</v>
      </c>
      <c r="W1761" s="1" t="str">
        <f>_xlfn.IFS(Table1[[#This Row],[Price_USD]]&gt;80000,"Luxury", Table1[[#This Row],[Price_USD]]&gt;40000,"Premium",Table1[[#This Row],[Price_USD]]&lt;40000,"Budget")</f>
        <v>Premium</v>
      </c>
    </row>
    <row r="1762" spans="3:23" x14ac:dyDescent="0.35">
      <c r="C1762">
        <v>1761</v>
      </c>
      <c r="D1762" t="s">
        <v>37</v>
      </c>
      <c r="E1762" t="s">
        <v>185</v>
      </c>
      <c r="F1762">
        <v>2016</v>
      </c>
      <c r="G1762" t="s">
        <v>263</v>
      </c>
      <c r="H1762">
        <v>27.1</v>
      </c>
      <c r="I1762">
        <v>134</v>
      </c>
      <c r="J1762" t="s">
        <v>277</v>
      </c>
      <c r="K1762">
        <v>10.6</v>
      </c>
      <c r="L1762" s="5">
        <v>93832.09</v>
      </c>
      <c r="M1762" t="s">
        <v>283</v>
      </c>
      <c r="N1762" t="s">
        <v>350</v>
      </c>
      <c r="O1762" s="1">
        <v>2</v>
      </c>
      <c r="P1762" s="1" t="str">
        <f>IFERROR(IF(ISNUMBER(Table1[[#This Row],[Safety_Rating2]]), REPT("★", Table1[[#This Row],[Safety_Rating2]]) &amp; REPT("☆", 5-Table1[[#This Row],[Safety_Rating2]]), "Unknown"), "Unknown")</f>
        <v>★★★★★</v>
      </c>
      <c r="Q1762" s="1">
        <v>5</v>
      </c>
      <c r="R1762">
        <v>19358</v>
      </c>
      <c r="S1762">
        <v>3</v>
      </c>
      <c r="T1762" s="7">
        <f t="shared" si="27"/>
        <v>1816401598.22</v>
      </c>
      <c r="U1762" s="3">
        <f>Table1[[#This Row],[Range_km]]/Table1[[#This Row],[Battery_Capacity_kWh]]</f>
        <v>4.9446494464944646</v>
      </c>
      <c r="V1762" s="4">
        <f>Table1[[#This Row],[Price_USD]]/Table1[[#This Row],[Range_km]]</f>
        <v>700.23947761194029</v>
      </c>
      <c r="W1762" s="1" t="str">
        <f>_xlfn.IFS(Table1[[#This Row],[Price_USD]]&gt;80000,"Luxury", Table1[[#This Row],[Price_USD]]&gt;40000,"Premium",Table1[[#This Row],[Price_USD]]&lt;40000,"Budget")</f>
        <v>Luxury</v>
      </c>
    </row>
    <row r="1763" spans="3:23" x14ac:dyDescent="0.35">
      <c r="C1763">
        <v>1762</v>
      </c>
      <c r="D1763" t="s">
        <v>50</v>
      </c>
      <c r="E1763" t="s">
        <v>116</v>
      </c>
      <c r="F1763">
        <v>2023</v>
      </c>
      <c r="G1763" t="s">
        <v>261</v>
      </c>
      <c r="H1763">
        <v>41.8</v>
      </c>
      <c r="I1763">
        <v>333</v>
      </c>
      <c r="J1763" t="s">
        <v>273</v>
      </c>
      <c r="K1763">
        <v>10.4</v>
      </c>
      <c r="L1763" s="5">
        <v>129313.66</v>
      </c>
      <c r="M1763" t="s">
        <v>282</v>
      </c>
      <c r="N1763" t="s">
        <v>343</v>
      </c>
      <c r="O1763" s="1">
        <v>2</v>
      </c>
      <c r="P1763" s="1" t="str">
        <f>IFERROR(IF(ISNUMBER(Table1[[#This Row],[Safety_Rating2]]), REPT("★", Table1[[#This Row],[Safety_Rating2]]) &amp; REPT("☆", 5-Table1[[#This Row],[Safety_Rating2]]), "Unknown"), "Unknown")</f>
        <v>Unknown</v>
      </c>
      <c r="Q1763" s="2" t="s">
        <v>376</v>
      </c>
      <c r="R1763">
        <v>5455</v>
      </c>
      <c r="S1763">
        <v>5</v>
      </c>
      <c r="T1763" s="7">
        <f t="shared" si="27"/>
        <v>705406015.30000007</v>
      </c>
      <c r="U1763" s="3">
        <f>Table1[[#This Row],[Range_km]]/Table1[[#This Row],[Battery_Capacity_kWh]]</f>
        <v>7.9665071770334936</v>
      </c>
      <c r="V1763" s="4">
        <f>Table1[[#This Row],[Price_USD]]/Table1[[#This Row],[Range_km]]</f>
        <v>388.32930930930934</v>
      </c>
      <c r="W1763" s="1" t="str">
        <f>_xlfn.IFS(Table1[[#This Row],[Price_USD]]&gt;80000,"Luxury", Table1[[#This Row],[Price_USD]]&gt;40000,"Premium",Table1[[#This Row],[Price_USD]]&lt;40000,"Budget")</f>
        <v>Luxury</v>
      </c>
    </row>
    <row r="1764" spans="3:23" x14ac:dyDescent="0.35">
      <c r="C1764">
        <v>1763</v>
      </c>
      <c r="D1764" t="s">
        <v>40</v>
      </c>
      <c r="E1764" t="s">
        <v>235</v>
      </c>
      <c r="F1764">
        <v>2025</v>
      </c>
      <c r="G1764" t="s">
        <v>252</v>
      </c>
      <c r="H1764">
        <v>129</v>
      </c>
      <c r="I1764">
        <v>142</v>
      </c>
      <c r="J1764" t="s">
        <v>274</v>
      </c>
      <c r="K1764">
        <v>5.3</v>
      </c>
      <c r="L1764" s="5">
        <v>141080.54</v>
      </c>
      <c r="M1764" t="s">
        <v>321</v>
      </c>
      <c r="N1764" t="s">
        <v>372</v>
      </c>
      <c r="O1764" s="1">
        <v>1</v>
      </c>
      <c r="P1764" s="1" t="str">
        <f>IFERROR(IF(ISNUMBER(Table1[[#This Row],[Safety_Rating2]]), REPT("★", Table1[[#This Row],[Safety_Rating2]]) &amp; REPT("☆", 5-Table1[[#This Row],[Safety_Rating2]]), "Unknown"), "Unknown")</f>
        <v>★★★★☆</v>
      </c>
      <c r="Q1764" s="1">
        <v>4</v>
      </c>
      <c r="R1764">
        <v>2501</v>
      </c>
      <c r="S1764">
        <v>5</v>
      </c>
      <c r="T1764" s="7">
        <f t="shared" si="27"/>
        <v>352842430.54000002</v>
      </c>
      <c r="U1764" s="3">
        <f>Table1[[#This Row],[Range_km]]/Table1[[#This Row],[Battery_Capacity_kWh]]</f>
        <v>1.1007751937984496</v>
      </c>
      <c r="V1764" s="4">
        <f>Table1[[#This Row],[Price_USD]]/Table1[[#This Row],[Range_km]]</f>
        <v>993.52492957746483</v>
      </c>
      <c r="W1764" s="1" t="str">
        <f>_xlfn.IFS(Table1[[#This Row],[Price_USD]]&gt;80000,"Luxury", Table1[[#This Row],[Price_USD]]&gt;40000,"Premium",Table1[[#This Row],[Price_USD]]&lt;40000,"Budget")</f>
        <v>Luxury</v>
      </c>
    </row>
    <row r="1765" spans="3:23" x14ac:dyDescent="0.35">
      <c r="C1765">
        <v>1764</v>
      </c>
      <c r="D1765" t="s">
        <v>33</v>
      </c>
      <c r="E1765" t="s">
        <v>88</v>
      </c>
      <c r="F1765">
        <v>2015</v>
      </c>
      <c r="G1765" t="s">
        <v>260</v>
      </c>
      <c r="H1765">
        <v>66.2</v>
      </c>
      <c r="I1765">
        <v>291</v>
      </c>
      <c r="J1765" t="s">
        <v>277</v>
      </c>
      <c r="K1765">
        <v>3.6</v>
      </c>
      <c r="L1765" s="5">
        <v>143361.17000000001</v>
      </c>
      <c r="M1765" t="s">
        <v>293</v>
      </c>
      <c r="N1765" t="s">
        <v>347</v>
      </c>
      <c r="O1765" s="1">
        <v>0</v>
      </c>
      <c r="P1765" s="1" t="str">
        <f>IFERROR(IF(ISNUMBER(Table1[[#This Row],[Safety_Rating2]]), REPT("★", Table1[[#This Row],[Safety_Rating2]]) &amp; REPT("☆", 5-Table1[[#This Row],[Safety_Rating2]]), "Unknown"), "Unknown")</f>
        <v>★★★★★</v>
      </c>
      <c r="Q1765" s="1">
        <v>5</v>
      </c>
      <c r="R1765">
        <v>17628</v>
      </c>
      <c r="S1765">
        <v>4</v>
      </c>
      <c r="T1765" s="7">
        <f t="shared" si="27"/>
        <v>2527170704.7600002</v>
      </c>
      <c r="U1765" s="3">
        <f>Table1[[#This Row],[Range_km]]/Table1[[#This Row],[Battery_Capacity_kWh]]</f>
        <v>4.3957703927492444</v>
      </c>
      <c r="V1765" s="4">
        <f>Table1[[#This Row],[Price_USD]]/Table1[[#This Row],[Range_km]]</f>
        <v>492.6500687285224</v>
      </c>
      <c r="W1765" s="1" t="str">
        <f>_xlfn.IFS(Table1[[#This Row],[Price_USD]]&gt;80000,"Luxury", Table1[[#This Row],[Price_USD]]&gt;40000,"Premium",Table1[[#This Row],[Price_USD]]&lt;40000,"Budget")</f>
        <v>Luxury</v>
      </c>
    </row>
    <row r="1766" spans="3:23" x14ac:dyDescent="0.35">
      <c r="C1766">
        <v>1765</v>
      </c>
      <c r="D1766" t="s">
        <v>16</v>
      </c>
      <c r="E1766" t="s">
        <v>69</v>
      </c>
      <c r="F1766">
        <v>2016</v>
      </c>
      <c r="G1766" t="s">
        <v>262</v>
      </c>
      <c r="H1766">
        <v>91.5</v>
      </c>
      <c r="I1766">
        <v>267</v>
      </c>
      <c r="J1766" t="s">
        <v>270</v>
      </c>
      <c r="K1766">
        <v>10.6</v>
      </c>
      <c r="L1766" s="5">
        <v>126807.74</v>
      </c>
      <c r="M1766" t="s">
        <v>334</v>
      </c>
      <c r="N1766" t="s">
        <v>368</v>
      </c>
      <c r="O1766" s="1">
        <v>5</v>
      </c>
      <c r="P1766" s="1" t="str">
        <f>IFERROR(IF(ISNUMBER(Table1[[#This Row],[Safety_Rating2]]), REPT("★", Table1[[#This Row],[Safety_Rating2]]) &amp; REPT("☆", 5-Table1[[#This Row],[Safety_Rating2]]), "Unknown"), "Unknown")</f>
        <v>★★★☆☆</v>
      </c>
      <c r="Q1766" s="1">
        <v>3</v>
      </c>
      <c r="R1766">
        <v>5597</v>
      </c>
      <c r="S1766">
        <v>5</v>
      </c>
      <c r="T1766" s="7">
        <f t="shared" si="27"/>
        <v>709742920.77999997</v>
      </c>
      <c r="U1766" s="3">
        <f>Table1[[#This Row],[Range_km]]/Table1[[#This Row],[Battery_Capacity_kWh]]</f>
        <v>2.918032786885246</v>
      </c>
      <c r="V1766" s="4">
        <f>Table1[[#This Row],[Price_USD]]/Table1[[#This Row],[Range_km]]</f>
        <v>474.93535580524349</v>
      </c>
      <c r="W1766" s="1" t="str">
        <f>_xlfn.IFS(Table1[[#This Row],[Price_USD]]&gt;80000,"Luxury", Table1[[#This Row],[Price_USD]]&gt;40000,"Premium",Table1[[#This Row],[Price_USD]]&lt;40000,"Budget")</f>
        <v>Luxury</v>
      </c>
    </row>
    <row r="1767" spans="3:23" x14ac:dyDescent="0.35">
      <c r="C1767">
        <v>1766</v>
      </c>
      <c r="D1767" t="s">
        <v>18</v>
      </c>
      <c r="E1767" t="s">
        <v>170</v>
      </c>
      <c r="F1767">
        <v>2020</v>
      </c>
      <c r="G1767" t="s">
        <v>264</v>
      </c>
      <c r="H1767">
        <v>87.4</v>
      </c>
      <c r="I1767">
        <v>554</v>
      </c>
      <c r="J1767" t="s">
        <v>272</v>
      </c>
      <c r="K1767">
        <v>4.8</v>
      </c>
      <c r="L1767" s="5">
        <v>71419.42</v>
      </c>
      <c r="M1767" t="s">
        <v>322</v>
      </c>
      <c r="N1767" t="s">
        <v>346</v>
      </c>
      <c r="O1767" s="1">
        <v>1</v>
      </c>
      <c r="P1767" s="1" t="str">
        <f>IFERROR(IF(ISNUMBER(Table1[[#This Row],[Safety_Rating2]]), REPT("★", Table1[[#This Row],[Safety_Rating2]]) &amp; REPT("☆", 5-Table1[[#This Row],[Safety_Rating2]]), "Unknown"), "Unknown")</f>
        <v>Unknown</v>
      </c>
      <c r="Q1767" s="2" t="s">
        <v>376</v>
      </c>
      <c r="R1767">
        <v>7220</v>
      </c>
      <c r="S1767">
        <v>4</v>
      </c>
      <c r="T1767" s="7">
        <f t="shared" si="27"/>
        <v>515648212.39999998</v>
      </c>
      <c r="U1767" s="3">
        <f>Table1[[#This Row],[Range_km]]/Table1[[#This Row],[Battery_Capacity_kWh]]</f>
        <v>6.3386727688787179</v>
      </c>
      <c r="V1767" s="4">
        <f>Table1[[#This Row],[Price_USD]]/Table1[[#This Row],[Range_km]]</f>
        <v>128.91592057761733</v>
      </c>
      <c r="W1767" s="1" t="str">
        <f>_xlfn.IFS(Table1[[#This Row],[Price_USD]]&gt;80000,"Luxury", Table1[[#This Row],[Price_USD]]&gt;40000,"Premium",Table1[[#This Row],[Price_USD]]&lt;40000,"Budget")</f>
        <v>Premium</v>
      </c>
    </row>
    <row r="1768" spans="3:23" x14ac:dyDescent="0.35">
      <c r="C1768">
        <v>1767</v>
      </c>
      <c r="D1768" t="s">
        <v>31</v>
      </c>
      <c r="E1768" t="s">
        <v>84</v>
      </c>
      <c r="F1768">
        <v>2023</v>
      </c>
      <c r="G1768" t="s">
        <v>255</v>
      </c>
      <c r="H1768">
        <v>113.1</v>
      </c>
      <c r="I1768">
        <v>121</v>
      </c>
      <c r="J1768" t="s">
        <v>267</v>
      </c>
      <c r="K1768">
        <v>11.9</v>
      </c>
      <c r="L1768" s="5">
        <v>145262.07999999999</v>
      </c>
      <c r="M1768" t="s">
        <v>324</v>
      </c>
      <c r="N1768" t="s">
        <v>364</v>
      </c>
      <c r="O1768" s="1">
        <v>1</v>
      </c>
      <c r="P1768" s="1" t="str">
        <f>IFERROR(IF(ISNUMBER(Table1[[#This Row],[Safety_Rating2]]), REPT("★", Table1[[#This Row],[Safety_Rating2]]) &amp; REPT("☆", 5-Table1[[#This Row],[Safety_Rating2]]), "Unknown"), "Unknown")</f>
        <v>★★★☆☆</v>
      </c>
      <c r="Q1768" s="1">
        <v>3</v>
      </c>
      <c r="R1768">
        <v>10215</v>
      </c>
      <c r="S1768">
        <v>3</v>
      </c>
      <c r="T1768" s="7">
        <f t="shared" si="27"/>
        <v>1483852147.1999998</v>
      </c>
      <c r="U1768" s="3">
        <f>Table1[[#This Row],[Range_km]]/Table1[[#This Row],[Battery_Capacity_kWh]]</f>
        <v>1.0698496905393458</v>
      </c>
      <c r="V1768" s="4">
        <f>Table1[[#This Row],[Price_USD]]/Table1[[#This Row],[Range_km]]</f>
        <v>1200.5130578512396</v>
      </c>
      <c r="W1768" s="1" t="str">
        <f>_xlfn.IFS(Table1[[#This Row],[Price_USD]]&gt;80000,"Luxury", Table1[[#This Row],[Price_USD]]&gt;40000,"Premium",Table1[[#This Row],[Price_USD]]&lt;40000,"Budget")</f>
        <v>Luxury</v>
      </c>
    </row>
    <row r="1769" spans="3:23" x14ac:dyDescent="0.35">
      <c r="C1769">
        <v>1768</v>
      </c>
      <c r="D1769" t="s">
        <v>51</v>
      </c>
      <c r="E1769" t="s">
        <v>156</v>
      </c>
      <c r="F1769">
        <v>2024</v>
      </c>
      <c r="G1769" t="s">
        <v>262</v>
      </c>
      <c r="H1769">
        <v>116.8</v>
      </c>
      <c r="I1769">
        <v>223</v>
      </c>
      <c r="J1769" t="s">
        <v>267</v>
      </c>
      <c r="K1769">
        <v>10.199999999999999</v>
      </c>
      <c r="L1769" s="5">
        <v>118260.66</v>
      </c>
      <c r="M1769" t="s">
        <v>313</v>
      </c>
      <c r="N1769" t="s">
        <v>346</v>
      </c>
      <c r="O1769" s="2" t="s">
        <v>376</v>
      </c>
      <c r="P1769" s="1" t="str">
        <f>IFERROR(IF(ISNUMBER(Table1[[#This Row],[Safety_Rating2]]), REPT("★", Table1[[#This Row],[Safety_Rating2]]) &amp; REPT("☆", 5-Table1[[#This Row],[Safety_Rating2]]), "Unknown"), "Unknown")</f>
        <v>★★★☆☆</v>
      </c>
      <c r="Q1769" s="1">
        <v>3</v>
      </c>
      <c r="R1769">
        <v>9672</v>
      </c>
      <c r="S1769">
        <v>3</v>
      </c>
      <c r="T1769" s="7">
        <f t="shared" si="27"/>
        <v>1143817103.52</v>
      </c>
      <c r="U1769" s="3">
        <f>Table1[[#This Row],[Range_km]]/Table1[[#This Row],[Battery_Capacity_kWh]]</f>
        <v>1.9092465753424659</v>
      </c>
      <c r="V1769" s="4">
        <f>Table1[[#This Row],[Price_USD]]/Table1[[#This Row],[Range_km]]</f>
        <v>530.31686098654711</v>
      </c>
      <c r="W1769" s="1" t="str">
        <f>_xlfn.IFS(Table1[[#This Row],[Price_USD]]&gt;80000,"Luxury", Table1[[#This Row],[Price_USD]]&gt;40000,"Premium",Table1[[#This Row],[Price_USD]]&lt;40000,"Budget")</f>
        <v>Luxury</v>
      </c>
    </row>
    <row r="1770" spans="3:23" x14ac:dyDescent="0.35">
      <c r="C1770">
        <v>1769</v>
      </c>
      <c r="D1770" t="s">
        <v>55</v>
      </c>
      <c r="E1770" t="s">
        <v>229</v>
      </c>
      <c r="F1770">
        <v>2021</v>
      </c>
      <c r="G1770" t="s">
        <v>256</v>
      </c>
      <c r="H1770">
        <v>45.6</v>
      </c>
      <c r="I1770">
        <v>142</v>
      </c>
      <c r="J1770" t="s">
        <v>270</v>
      </c>
      <c r="K1770">
        <v>10.7</v>
      </c>
      <c r="L1770" s="5">
        <v>72763.02</v>
      </c>
      <c r="M1770" t="s">
        <v>289</v>
      </c>
      <c r="N1770" t="s">
        <v>344</v>
      </c>
      <c r="O1770" s="1">
        <v>2</v>
      </c>
      <c r="P1770" s="1" t="str">
        <f>IFERROR(IF(ISNUMBER(Table1[[#This Row],[Safety_Rating2]]), REPT("★", Table1[[#This Row],[Safety_Rating2]]) &amp; REPT("☆", 5-Table1[[#This Row],[Safety_Rating2]]), "Unknown"), "Unknown")</f>
        <v>★★★★☆</v>
      </c>
      <c r="Q1770" s="1">
        <v>4</v>
      </c>
      <c r="R1770">
        <v>9726</v>
      </c>
      <c r="S1770">
        <v>3</v>
      </c>
      <c r="T1770" s="7">
        <f t="shared" si="27"/>
        <v>707693132.51999998</v>
      </c>
      <c r="U1770" s="3">
        <f>Table1[[#This Row],[Range_km]]/Table1[[#This Row],[Battery_Capacity_kWh]]</f>
        <v>3.1140350877192979</v>
      </c>
      <c r="V1770" s="4">
        <f>Table1[[#This Row],[Price_USD]]/Table1[[#This Row],[Range_km]]</f>
        <v>512.41563380281696</v>
      </c>
      <c r="W1770" s="1" t="str">
        <f>_xlfn.IFS(Table1[[#This Row],[Price_USD]]&gt;80000,"Luxury", Table1[[#This Row],[Price_USD]]&gt;40000,"Premium",Table1[[#This Row],[Price_USD]]&lt;40000,"Budget")</f>
        <v>Premium</v>
      </c>
    </row>
    <row r="1771" spans="3:23" x14ac:dyDescent="0.35">
      <c r="C1771">
        <v>1770</v>
      </c>
      <c r="D1771" t="s">
        <v>34</v>
      </c>
      <c r="E1771" t="s">
        <v>92</v>
      </c>
      <c r="F1771">
        <v>2023</v>
      </c>
      <c r="G1771" t="s">
        <v>256</v>
      </c>
      <c r="H1771">
        <v>107.3</v>
      </c>
      <c r="I1771">
        <v>151</v>
      </c>
      <c r="J1771" t="s">
        <v>267</v>
      </c>
      <c r="K1771">
        <v>7.6</v>
      </c>
      <c r="L1771" s="5">
        <v>136559.93</v>
      </c>
      <c r="M1771" t="s">
        <v>293</v>
      </c>
      <c r="N1771" t="s">
        <v>338</v>
      </c>
      <c r="O1771" s="1">
        <v>2</v>
      </c>
      <c r="P1771" s="1" t="str">
        <f>IFERROR(IF(ISNUMBER(Table1[[#This Row],[Safety_Rating2]]), REPT("★", Table1[[#This Row],[Safety_Rating2]]) &amp; REPT("☆", 5-Table1[[#This Row],[Safety_Rating2]]), "Unknown"), "Unknown")</f>
        <v>★★★★☆</v>
      </c>
      <c r="Q1771" s="1">
        <v>4</v>
      </c>
      <c r="R1771">
        <v>13329</v>
      </c>
      <c r="S1771">
        <v>5</v>
      </c>
      <c r="T1771" s="7">
        <f t="shared" si="27"/>
        <v>1820207306.9699998</v>
      </c>
      <c r="U1771" s="3">
        <f>Table1[[#This Row],[Range_km]]/Table1[[#This Row],[Battery_Capacity_kWh]]</f>
        <v>1.4072693383038211</v>
      </c>
      <c r="V1771" s="4">
        <f>Table1[[#This Row],[Price_USD]]/Table1[[#This Row],[Range_km]]</f>
        <v>904.37039735099336</v>
      </c>
      <c r="W1771" s="1" t="str">
        <f>_xlfn.IFS(Table1[[#This Row],[Price_USD]]&gt;80000,"Luxury", Table1[[#This Row],[Price_USD]]&gt;40000,"Premium",Table1[[#This Row],[Price_USD]]&lt;40000,"Budget")</f>
        <v>Luxury</v>
      </c>
    </row>
    <row r="1772" spans="3:23" x14ac:dyDescent="0.35">
      <c r="C1772">
        <v>1771</v>
      </c>
      <c r="D1772" t="s">
        <v>57</v>
      </c>
      <c r="E1772" t="s">
        <v>203</v>
      </c>
      <c r="F1772">
        <v>2018</v>
      </c>
      <c r="G1772" t="s">
        <v>250</v>
      </c>
      <c r="H1772">
        <v>124</v>
      </c>
      <c r="I1772">
        <v>266</v>
      </c>
      <c r="J1772" t="s">
        <v>273</v>
      </c>
      <c r="K1772">
        <v>1.9</v>
      </c>
      <c r="L1772" s="5">
        <v>97003.41</v>
      </c>
      <c r="M1772" t="s">
        <v>325</v>
      </c>
      <c r="N1772" t="s">
        <v>360</v>
      </c>
      <c r="O1772" s="1">
        <v>1</v>
      </c>
      <c r="P1772" s="1" t="str">
        <f>IFERROR(IF(ISNUMBER(Table1[[#This Row],[Safety_Rating2]]), REPT("★", Table1[[#This Row],[Safety_Rating2]]) &amp; REPT("☆", 5-Table1[[#This Row],[Safety_Rating2]]), "Unknown"), "Unknown")</f>
        <v>★★★★★</v>
      </c>
      <c r="Q1772" s="1">
        <v>5</v>
      </c>
      <c r="R1772">
        <v>8745</v>
      </c>
      <c r="S1772">
        <v>4</v>
      </c>
      <c r="T1772" s="7">
        <f t="shared" si="27"/>
        <v>848294820.45000005</v>
      </c>
      <c r="U1772" s="3">
        <f>Table1[[#This Row],[Range_km]]/Table1[[#This Row],[Battery_Capacity_kWh]]</f>
        <v>2.1451612903225805</v>
      </c>
      <c r="V1772" s="4">
        <f>Table1[[#This Row],[Price_USD]]/Table1[[#This Row],[Range_km]]</f>
        <v>364.67447368421051</v>
      </c>
      <c r="W1772" s="1" t="str">
        <f>_xlfn.IFS(Table1[[#This Row],[Price_USD]]&gt;80000,"Luxury", Table1[[#This Row],[Price_USD]]&gt;40000,"Premium",Table1[[#This Row],[Price_USD]]&lt;40000,"Budget")</f>
        <v>Luxury</v>
      </c>
    </row>
    <row r="1773" spans="3:23" x14ac:dyDescent="0.35">
      <c r="C1773">
        <v>1772</v>
      </c>
      <c r="D1773" t="s">
        <v>44</v>
      </c>
      <c r="E1773" t="s">
        <v>130</v>
      </c>
      <c r="F1773">
        <v>2021</v>
      </c>
      <c r="G1773" t="s">
        <v>263</v>
      </c>
      <c r="H1773">
        <v>109</v>
      </c>
      <c r="I1773">
        <v>578</v>
      </c>
      <c r="J1773" t="s">
        <v>272</v>
      </c>
      <c r="K1773">
        <v>0.8</v>
      </c>
      <c r="L1773" s="5">
        <v>146603.88</v>
      </c>
      <c r="M1773" t="s">
        <v>285</v>
      </c>
      <c r="N1773" t="s">
        <v>352</v>
      </c>
      <c r="O1773" s="1">
        <v>3</v>
      </c>
      <c r="P1773" s="1" t="str">
        <f>IFERROR(IF(ISNUMBER(Table1[[#This Row],[Safety_Rating2]]), REPT("★", Table1[[#This Row],[Safety_Rating2]]) &amp; REPT("☆", 5-Table1[[#This Row],[Safety_Rating2]]), "Unknown"), "Unknown")</f>
        <v>Unknown</v>
      </c>
      <c r="Q1773" s="2" t="s">
        <v>376</v>
      </c>
      <c r="R1773">
        <v>1929</v>
      </c>
      <c r="S1773">
        <v>5</v>
      </c>
      <c r="T1773" s="7">
        <f t="shared" si="27"/>
        <v>282798884.51999998</v>
      </c>
      <c r="U1773" s="3">
        <f>Table1[[#This Row],[Range_km]]/Table1[[#This Row],[Battery_Capacity_kWh]]</f>
        <v>5.3027522935779814</v>
      </c>
      <c r="V1773" s="4">
        <f>Table1[[#This Row],[Price_USD]]/Table1[[#This Row],[Range_km]]</f>
        <v>253.63993079584776</v>
      </c>
      <c r="W1773" s="1" t="str">
        <f>_xlfn.IFS(Table1[[#This Row],[Price_USD]]&gt;80000,"Luxury", Table1[[#This Row],[Price_USD]]&gt;40000,"Premium",Table1[[#This Row],[Price_USD]]&lt;40000,"Budget")</f>
        <v>Luxury</v>
      </c>
    </row>
    <row r="1774" spans="3:23" x14ac:dyDescent="0.35">
      <c r="C1774">
        <v>1773</v>
      </c>
      <c r="D1774" t="s">
        <v>64</v>
      </c>
      <c r="E1774" t="s">
        <v>196</v>
      </c>
      <c r="F1774">
        <v>2017</v>
      </c>
      <c r="G1774" t="s">
        <v>257</v>
      </c>
      <c r="H1774">
        <v>52.5</v>
      </c>
      <c r="I1774">
        <v>509</v>
      </c>
      <c r="J1774" t="s">
        <v>272</v>
      </c>
      <c r="K1774">
        <v>5.2</v>
      </c>
      <c r="L1774" s="5">
        <v>46967.44</v>
      </c>
      <c r="M1774" t="s">
        <v>331</v>
      </c>
      <c r="N1774" t="s">
        <v>371</v>
      </c>
      <c r="O1774" s="1">
        <v>1</v>
      </c>
      <c r="P1774" s="1" t="str">
        <f>IFERROR(IF(ISNUMBER(Table1[[#This Row],[Safety_Rating2]]), REPT("★", Table1[[#This Row],[Safety_Rating2]]) &amp; REPT("☆", 5-Table1[[#This Row],[Safety_Rating2]]), "Unknown"), "Unknown")</f>
        <v>★★★★☆</v>
      </c>
      <c r="Q1774" s="1">
        <v>4</v>
      </c>
      <c r="R1774">
        <v>11660</v>
      </c>
      <c r="S1774">
        <v>5</v>
      </c>
      <c r="T1774" s="7">
        <f t="shared" si="27"/>
        <v>547640350.39999998</v>
      </c>
      <c r="U1774" s="3">
        <f>Table1[[#This Row],[Range_km]]/Table1[[#This Row],[Battery_Capacity_kWh]]</f>
        <v>9.6952380952380945</v>
      </c>
      <c r="V1774" s="4">
        <f>Table1[[#This Row],[Price_USD]]/Table1[[#This Row],[Range_km]]</f>
        <v>92.273948919449907</v>
      </c>
      <c r="W1774" s="1" t="str">
        <f>_xlfn.IFS(Table1[[#This Row],[Price_USD]]&gt;80000,"Luxury", Table1[[#This Row],[Price_USD]]&gt;40000,"Premium",Table1[[#This Row],[Price_USD]]&lt;40000,"Budget")</f>
        <v>Premium</v>
      </c>
    </row>
    <row r="1775" spans="3:23" x14ac:dyDescent="0.35">
      <c r="C1775">
        <v>1774</v>
      </c>
      <c r="D1775" t="s">
        <v>20</v>
      </c>
      <c r="E1775" t="s">
        <v>217</v>
      </c>
      <c r="F1775">
        <v>2025</v>
      </c>
      <c r="G1775" t="s">
        <v>264</v>
      </c>
      <c r="H1775">
        <v>69.5</v>
      </c>
      <c r="I1775">
        <v>416</v>
      </c>
      <c r="J1775" t="s">
        <v>269</v>
      </c>
      <c r="K1775">
        <v>11.5</v>
      </c>
      <c r="L1775" s="5">
        <v>33657.24</v>
      </c>
      <c r="M1775" t="s">
        <v>289</v>
      </c>
      <c r="N1775" t="s">
        <v>358</v>
      </c>
      <c r="O1775" s="1">
        <v>5</v>
      </c>
      <c r="P1775" s="1" t="str">
        <f>IFERROR(IF(ISNUMBER(Table1[[#This Row],[Safety_Rating2]]), REPT("★", Table1[[#This Row],[Safety_Rating2]]) &amp; REPT("☆", 5-Table1[[#This Row],[Safety_Rating2]]), "Unknown"), "Unknown")</f>
        <v>Unknown</v>
      </c>
      <c r="Q1775" s="2" t="s">
        <v>376</v>
      </c>
      <c r="R1775">
        <v>11313</v>
      </c>
      <c r="S1775">
        <v>5</v>
      </c>
      <c r="T1775" s="7">
        <f t="shared" si="27"/>
        <v>380764356.12</v>
      </c>
      <c r="U1775" s="3">
        <f>Table1[[#This Row],[Range_km]]/Table1[[#This Row],[Battery_Capacity_kWh]]</f>
        <v>5.985611510791367</v>
      </c>
      <c r="V1775" s="4">
        <f>Table1[[#This Row],[Price_USD]]/Table1[[#This Row],[Range_km]]</f>
        <v>80.90682692307692</v>
      </c>
      <c r="W1775" s="1" t="str">
        <f>_xlfn.IFS(Table1[[#This Row],[Price_USD]]&gt;80000,"Luxury", Table1[[#This Row],[Price_USD]]&gt;40000,"Premium",Table1[[#This Row],[Price_USD]]&lt;40000,"Budget")</f>
        <v>Budget</v>
      </c>
    </row>
    <row r="1776" spans="3:23" x14ac:dyDescent="0.35">
      <c r="C1776">
        <v>1775</v>
      </c>
      <c r="D1776" t="s">
        <v>40</v>
      </c>
      <c r="E1776" t="s">
        <v>167</v>
      </c>
      <c r="F1776">
        <v>2025</v>
      </c>
      <c r="G1776" t="s">
        <v>264</v>
      </c>
      <c r="H1776">
        <v>102.4</v>
      </c>
      <c r="I1776">
        <v>572</v>
      </c>
      <c r="J1776" t="s">
        <v>279</v>
      </c>
      <c r="K1776">
        <v>6.2</v>
      </c>
      <c r="L1776" s="5">
        <v>121207.6</v>
      </c>
      <c r="M1776" t="s">
        <v>301</v>
      </c>
      <c r="N1776" t="s">
        <v>340</v>
      </c>
      <c r="O1776" s="2" t="s">
        <v>376</v>
      </c>
      <c r="P1776" s="1" t="str">
        <f>IFERROR(IF(ISNUMBER(Table1[[#This Row],[Safety_Rating2]]), REPT("★", Table1[[#This Row],[Safety_Rating2]]) &amp; REPT("☆", 5-Table1[[#This Row],[Safety_Rating2]]), "Unknown"), "Unknown")</f>
        <v>★★★☆☆</v>
      </c>
      <c r="Q1776" s="1">
        <v>3</v>
      </c>
      <c r="R1776">
        <v>15181</v>
      </c>
      <c r="S1776">
        <v>4</v>
      </c>
      <c r="T1776" s="7">
        <f t="shared" si="27"/>
        <v>1840052575.6000001</v>
      </c>
      <c r="U1776" s="3">
        <f>Table1[[#This Row],[Range_km]]/Table1[[#This Row],[Battery_Capacity_kWh]]</f>
        <v>5.5859375</v>
      </c>
      <c r="V1776" s="4">
        <f>Table1[[#This Row],[Price_USD]]/Table1[[#This Row],[Range_km]]</f>
        <v>211.90139860139863</v>
      </c>
      <c r="W1776" s="1" t="str">
        <f>_xlfn.IFS(Table1[[#This Row],[Price_USD]]&gt;80000,"Luxury", Table1[[#This Row],[Price_USD]]&gt;40000,"Premium",Table1[[#This Row],[Price_USD]]&lt;40000,"Budget")</f>
        <v>Luxury</v>
      </c>
    </row>
    <row r="1777" spans="3:23" x14ac:dyDescent="0.35">
      <c r="C1777">
        <v>1776</v>
      </c>
      <c r="D1777" t="s">
        <v>17</v>
      </c>
      <c r="E1777" t="s">
        <v>95</v>
      </c>
      <c r="F1777">
        <v>2024</v>
      </c>
      <c r="G1777" t="s">
        <v>262</v>
      </c>
      <c r="H1777">
        <v>115.6</v>
      </c>
      <c r="I1777">
        <v>230</v>
      </c>
      <c r="J1777" t="s">
        <v>277</v>
      </c>
      <c r="K1777">
        <v>6.9</v>
      </c>
      <c r="L1777" s="5">
        <v>142713.07</v>
      </c>
      <c r="M1777" t="s">
        <v>327</v>
      </c>
      <c r="N1777" t="s">
        <v>355</v>
      </c>
      <c r="O1777" s="1">
        <v>2</v>
      </c>
      <c r="P1777" s="1" t="str">
        <f>IFERROR(IF(ISNUMBER(Table1[[#This Row],[Safety_Rating2]]), REPT("★", Table1[[#This Row],[Safety_Rating2]]) &amp; REPT("☆", 5-Table1[[#This Row],[Safety_Rating2]]), "Unknown"), "Unknown")</f>
        <v>★★★☆☆</v>
      </c>
      <c r="Q1777" s="1">
        <v>3</v>
      </c>
      <c r="R1777">
        <v>10852</v>
      </c>
      <c r="S1777">
        <v>5</v>
      </c>
      <c r="T1777" s="7">
        <f t="shared" si="27"/>
        <v>1548722235.6400001</v>
      </c>
      <c r="U1777" s="3">
        <f>Table1[[#This Row],[Range_km]]/Table1[[#This Row],[Battery_Capacity_kWh]]</f>
        <v>1.9896193771626298</v>
      </c>
      <c r="V1777" s="4">
        <f>Table1[[#This Row],[Price_USD]]/Table1[[#This Row],[Range_km]]</f>
        <v>620.49160869565219</v>
      </c>
      <c r="W1777" s="1" t="str">
        <f>_xlfn.IFS(Table1[[#This Row],[Price_USD]]&gt;80000,"Luxury", Table1[[#This Row],[Price_USD]]&gt;40000,"Premium",Table1[[#This Row],[Price_USD]]&lt;40000,"Budget")</f>
        <v>Luxury</v>
      </c>
    </row>
    <row r="1778" spans="3:23" x14ac:dyDescent="0.35">
      <c r="C1778">
        <v>1777</v>
      </c>
      <c r="D1778" t="s">
        <v>42</v>
      </c>
      <c r="E1778" t="s">
        <v>242</v>
      </c>
      <c r="F1778">
        <v>2017</v>
      </c>
      <c r="G1778" t="s">
        <v>255</v>
      </c>
      <c r="H1778">
        <v>102.1</v>
      </c>
      <c r="I1778">
        <v>364</v>
      </c>
      <c r="J1778" t="s">
        <v>269</v>
      </c>
      <c r="K1778">
        <v>0.7</v>
      </c>
      <c r="L1778" s="5">
        <v>75612.399999999994</v>
      </c>
      <c r="M1778" t="s">
        <v>315</v>
      </c>
      <c r="N1778" t="s">
        <v>339</v>
      </c>
      <c r="O1778" s="2" t="s">
        <v>376</v>
      </c>
      <c r="P1778" s="1" t="str">
        <f>IFERROR(IF(ISNUMBER(Table1[[#This Row],[Safety_Rating2]]), REPT("★", Table1[[#This Row],[Safety_Rating2]]) &amp; REPT("☆", 5-Table1[[#This Row],[Safety_Rating2]]), "Unknown"), "Unknown")</f>
        <v>★★★★☆</v>
      </c>
      <c r="Q1778" s="1">
        <v>4</v>
      </c>
      <c r="R1778">
        <v>419</v>
      </c>
      <c r="S1778">
        <v>4</v>
      </c>
      <c r="T1778" s="7">
        <f t="shared" si="27"/>
        <v>31681595.599999998</v>
      </c>
      <c r="U1778" s="3">
        <f>Table1[[#This Row],[Range_km]]/Table1[[#This Row],[Battery_Capacity_kWh]]</f>
        <v>3.5651322233104801</v>
      </c>
      <c r="V1778" s="4">
        <f>Table1[[#This Row],[Price_USD]]/Table1[[#This Row],[Range_km]]</f>
        <v>207.7263736263736</v>
      </c>
      <c r="W1778" s="1" t="str">
        <f>_xlfn.IFS(Table1[[#This Row],[Price_USD]]&gt;80000,"Luxury", Table1[[#This Row],[Price_USD]]&gt;40000,"Premium",Table1[[#This Row],[Price_USD]]&lt;40000,"Budget")</f>
        <v>Premium</v>
      </c>
    </row>
    <row r="1779" spans="3:23" x14ac:dyDescent="0.35">
      <c r="C1779">
        <v>1778</v>
      </c>
      <c r="D1779" t="s">
        <v>47</v>
      </c>
      <c r="E1779" t="s">
        <v>137</v>
      </c>
      <c r="F1779">
        <v>2019</v>
      </c>
      <c r="G1779" t="s">
        <v>255</v>
      </c>
      <c r="H1779">
        <v>82</v>
      </c>
      <c r="I1779">
        <v>330</v>
      </c>
      <c r="J1779" t="s">
        <v>269</v>
      </c>
      <c r="K1779">
        <v>8.5</v>
      </c>
      <c r="L1779" s="5">
        <v>102838.46</v>
      </c>
      <c r="M1779" t="s">
        <v>323</v>
      </c>
      <c r="N1779" t="s">
        <v>350</v>
      </c>
      <c r="O1779" s="1">
        <v>0</v>
      </c>
      <c r="P1779" s="1" t="str">
        <f>IFERROR(IF(ISNUMBER(Table1[[#This Row],[Safety_Rating2]]), REPT("★", Table1[[#This Row],[Safety_Rating2]]) &amp; REPT("☆", 5-Table1[[#This Row],[Safety_Rating2]]), "Unknown"), "Unknown")</f>
        <v>Unknown</v>
      </c>
      <c r="Q1779" s="2" t="s">
        <v>376</v>
      </c>
      <c r="R1779">
        <v>16471</v>
      </c>
      <c r="S1779">
        <v>5</v>
      </c>
      <c r="T1779" s="7">
        <f t="shared" si="27"/>
        <v>1693852274.6600001</v>
      </c>
      <c r="U1779" s="3">
        <f>Table1[[#This Row],[Range_km]]/Table1[[#This Row],[Battery_Capacity_kWh]]</f>
        <v>4.024390243902439</v>
      </c>
      <c r="V1779" s="4">
        <f>Table1[[#This Row],[Price_USD]]/Table1[[#This Row],[Range_km]]</f>
        <v>311.63169696969697</v>
      </c>
      <c r="W1779" s="1" t="str">
        <f>_xlfn.IFS(Table1[[#This Row],[Price_USD]]&gt;80000,"Luxury", Table1[[#This Row],[Price_USD]]&gt;40000,"Premium",Table1[[#This Row],[Price_USD]]&lt;40000,"Budget")</f>
        <v>Luxury</v>
      </c>
    </row>
    <row r="1780" spans="3:23" x14ac:dyDescent="0.35">
      <c r="C1780">
        <v>1779</v>
      </c>
      <c r="D1780" t="s">
        <v>21</v>
      </c>
      <c r="E1780" t="s">
        <v>104</v>
      </c>
      <c r="F1780">
        <v>2021</v>
      </c>
      <c r="G1780" t="s">
        <v>253</v>
      </c>
      <c r="H1780">
        <v>145.19999999999999</v>
      </c>
      <c r="I1780">
        <v>232</v>
      </c>
      <c r="J1780" t="s">
        <v>277</v>
      </c>
      <c r="K1780">
        <v>0.9</v>
      </c>
      <c r="L1780" s="5">
        <v>138069.60999999999</v>
      </c>
      <c r="M1780" t="s">
        <v>323</v>
      </c>
      <c r="N1780" t="s">
        <v>370</v>
      </c>
      <c r="O1780" s="1">
        <v>1</v>
      </c>
      <c r="P1780" s="1" t="str">
        <f>IFERROR(IF(ISNUMBER(Table1[[#This Row],[Safety_Rating2]]), REPT("★", Table1[[#This Row],[Safety_Rating2]]) &amp; REPT("☆", 5-Table1[[#This Row],[Safety_Rating2]]), "Unknown"), "Unknown")</f>
        <v>★★★★★</v>
      </c>
      <c r="Q1780" s="1">
        <v>5</v>
      </c>
      <c r="R1780">
        <v>16667</v>
      </c>
      <c r="S1780">
        <v>5</v>
      </c>
      <c r="T1780" s="7">
        <f t="shared" si="27"/>
        <v>2301206189.8699999</v>
      </c>
      <c r="U1780" s="3">
        <f>Table1[[#This Row],[Range_km]]/Table1[[#This Row],[Battery_Capacity_kWh]]</f>
        <v>1.5977961432506889</v>
      </c>
      <c r="V1780" s="4">
        <f>Table1[[#This Row],[Price_USD]]/Table1[[#This Row],[Range_km]]</f>
        <v>595.12762931034479</v>
      </c>
      <c r="W1780" s="1" t="str">
        <f>_xlfn.IFS(Table1[[#This Row],[Price_USD]]&gt;80000,"Luxury", Table1[[#This Row],[Price_USD]]&gt;40000,"Premium",Table1[[#This Row],[Price_USD]]&lt;40000,"Budget")</f>
        <v>Luxury</v>
      </c>
    </row>
    <row r="1781" spans="3:23" x14ac:dyDescent="0.35">
      <c r="C1781">
        <v>1780</v>
      </c>
      <c r="D1781" t="s">
        <v>34</v>
      </c>
      <c r="E1781" t="s">
        <v>87</v>
      </c>
      <c r="F1781">
        <v>2021</v>
      </c>
      <c r="G1781" t="s">
        <v>261</v>
      </c>
      <c r="H1781">
        <v>75.3</v>
      </c>
      <c r="I1781">
        <v>566</v>
      </c>
      <c r="J1781" t="s">
        <v>268</v>
      </c>
      <c r="K1781">
        <v>1.4</v>
      </c>
      <c r="L1781" s="5">
        <v>76722.34</v>
      </c>
      <c r="M1781" t="s">
        <v>334</v>
      </c>
      <c r="N1781" t="s">
        <v>367</v>
      </c>
      <c r="O1781" s="1">
        <v>1</v>
      </c>
      <c r="P1781" s="1" t="str">
        <f>IFERROR(IF(ISNUMBER(Table1[[#This Row],[Safety_Rating2]]), REPT("★", Table1[[#This Row],[Safety_Rating2]]) &amp; REPT("☆", 5-Table1[[#This Row],[Safety_Rating2]]), "Unknown"), "Unknown")</f>
        <v>Unknown</v>
      </c>
      <c r="Q1781" s="2" t="s">
        <v>376</v>
      </c>
      <c r="R1781">
        <v>2889</v>
      </c>
      <c r="S1781">
        <v>3</v>
      </c>
      <c r="T1781" s="7">
        <f t="shared" si="27"/>
        <v>221650840.25999999</v>
      </c>
      <c r="U1781" s="3">
        <f>Table1[[#This Row],[Range_km]]/Table1[[#This Row],[Battery_Capacity_kWh]]</f>
        <v>7.5166002656042501</v>
      </c>
      <c r="V1781" s="4">
        <f>Table1[[#This Row],[Price_USD]]/Table1[[#This Row],[Range_km]]</f>
        <v>135.55183745583039</v>
      </c>
      <c r="W1781" s="1" t="str">
        <f>_xlfn.IFS(Table1[[#This Row],[Price_USD]]&gt;80000,"Luxury", Table1[[#This Row],[Price_USD]]&gt;40000,"Premium",Table1[[#This Row],[Price_USD]]&lt;40000,"Budget")</f>
        <v>Premium</v>
      </c>
    </row>
    <row r="1782" spans="3:23" x14ac:dyDescent="0.35">
      <c r="C1782">
        <v>1781</v>
      </c>
      <c r="D1782" t="s">
        <v>29</v>
      </c>
      <c r="E1782" t="s">
        <v>82</v>
      </c>
      <c r="F1782">
        <v>2023</v>
      </c>
      <c r="G1782" t="s">
        <v>253</v>
      </c>
      <c r="H1782">
        <v>21.2</v>
      </c>
      <c r="I1782">
        <v>243</v>
      </c>
      <c r="J1782" t="s">
        <v>271</v>
      </c>
      <c r="K1782">
        <v>10.1</v>
      </c>
      <c r="L1782" s="5">
        <v>63251.3</v>
      </c>
      <c r="M1782" t="s">
        <v>291</v>
      </c>
      <c r="N1782" t="s">
        <v>374</v>
      </c>
      <c r="O1782" s="1">
        <v>0</v>
      </c>
      <c r="P1782" s="1" t="str">
        <f>IFERROR(IF(ISNUMBER(Table1[[#This Row],[Safety_Rating2]]), REPT("★", Table1[[#This Row],[Safety_Rating2]]) &amp; REPT("☆", 5-Table1[[#This Row],[Safety_Rating2]]), "Unknown"), "Unknown")</f>
        <v>★★★☆☆</v>
      </c>
      <c r="Q1782" s="1">
        <v>3</v>
      </c>
      <c r="R1782">
        <v>16676</v>
      </c>
      <c r="S1782">
        <v>3</v>
      </c>
      <c r="T1782" s="7">
        <f t="shared" si="27"/>
        <v>1054778678.8000001</v>
      </c>
      <c r="U1782" s="3">
        <f>Table1[[#This Row],[Range_km]]/Table1[[#This Row],[Battery_Capacity_kWh]]</f>
        <v>11.462264150943396</v>
      </c>
      <c r="V1782" s="4">
        <f>Table1[[#This Row],[Price_USD]]/Table1[[#This Row],[Range_km]]</f>
        <v>260.29341563786011</v>
      </c>
      <c r="W1782" s="1" t="str">
        <f>_xlfn.IFS(Table1[[#This Row],[Price_USD]]&gt;80000,"Luxury", Table1[[#This Row],[Price_USD]]&gt;40000,"Premium",Table1[[#This Row],[Price_USD]]&lt;40000,"Budget")</f>
        <v>Premium</v>
      </c>
    </row>
    <row r="1783" spans="3:23" x14ac:dyDescent="0.35">
      <c r="C1783">
        <v>1782</v>
      </c>
      <c r="D1783" t="s">
        <v>53</v>
      </c>
      <c r="E1783" t="s">
        <v>127</v>
      </c>
      <c r="F1783">
        <v>2016</v>
      </c>
      <c r="G1783" t="s">
        <v>264</v>
      </c>
      <c r="H1783">
        <v>113.7</v>
      </c>
      <c r="I1783">
        <v>231</v>
      </c>
      <c r="J1783" t="s">
        <v>270</v>
      </c>
      <c r="K1783">
        <v>8.9</v>
      </c>
      <c r="L1783" s="5">
        <v>97214.34</v>
      </c>
      <c r="M1783" t="s">
        <v>292</v>
      </c>
      <c r="N1783" t="s">
        <v>368</v>
      </c>
      <c r="O1783" s="1">
        <v>0</v>
      </c>
      <c r="P1783" s="1" t="str">
        <f>IFERROR(IF(ISNUMBER(Table1[[#This Row],[Safety_Rating2]]), REPT("★", Table1[[#This Row],[Safety_Rating2]]) &amp; REPT("☆", 5-Table1[[#This Row],[Safety_Rating2]]), "Unknown"), "Unknown")</f>
        <v>★★★★☆</v>
      </c>
      <c r="Q1783" s="1">
        <v>4</v>
      </c>
      <c r="R1783">
        <v>15060</v>
      </c>
      <c r="S1783">
        <v>5</v>
      </c>
      <c r="T1783" s="7">
        <f t="shared" si="27"/>
        <v>1464047960.3999999</v>
      </c>
      <c r="U1783" s="3">
        <f>Table1[[#This Row],[Range_km]]/Table1[[#This Row],[Battery_Capacity_kWh]]</f>
        <v>2.0316622691292876</v>
      </c>
      <c r="V1783" s="4">
        <f>Table1[[#This Row],[Price_USD]]/Table1[[#This Row],[Range_km]]</f>
        <v>420.84129870129868</v>
      </c>
      <c r="W1783" s="1" t="str">
        <f>_xlfn.IFS(Table1[[#This Row],[Price_USD]]&gt;80000,"Luxury", Table1[[#This Row],[Price_USD]]&gt;40000,"Premium",Table1[[#This Row],[Price_USD]]&lt;40000,"Budget")</f>
        <v>Luxury</v>
      </c>
    </row>
    <row r="1784" spans="3:23" x14ac:dyDescent="0.35">
      <c r="C1784">
        <v>1783</v>
      </c>
      <c r="D1784" t="s">
        <v>64</v>
      </c>
      <c r="E1784" t="s">
        <v>212</v>
      </c>
      <c r="F1784">
        <v>2020</v>
      </c>
      <c r="G1784" t="s">
        <v>252</v>
      </c>
      <c r="H1784">
        <v>60</v>
      </c>
      <c r="I1784">
        <v>165</v>
      </c>
      <c r="J1784" t="s">
        <v>268</v>
      </c>
      <c r="K1784">
        <v>7.3</v>
      </c>
      <c r="L1784" s="5">
        <v>135924.6</v>
      </c>
      <c r="M1784" t="s">
        <v>333</v>
      </c>
      <c r="N1784" t="s">
        <v>367</v>
      </c>
      <c r="O1784" s="1">
        <v>5</v>
      </c>
      <c r="P1784" s="1" t="str">
        <f>IFERROR(IF(ISNUMBER(Table1[[#This Row],[Safety_Rating2]]), REPT("★", Table1[[#This Row],[Safety_Rating2]]) &amp; REPT("☆", 5-Table1[[#This Row],[Safety_Rating2]]), "Unknown"), "Unknown")</f>
        <v>★★★★★</v>
      </c>
      <c r="Q1784" s="1">
        <v>5</v>
      </c>
      <c r="R1784">
        <v>7243</v>
      </c>
      <c r="S1784">
        <v>3</v>
      </c>
      <c r="T1784" s="7">
        <f t="shared" si="27"/>
        <v>984501877.80000007</v>
      </c>
      <c r="U1784" s="3">
        <f>Table1[[#This Row],[Range_km]]/Table1[[#This Row],[Battery_Capacity_kWh]]</f>
        <v>2.75</v>
      </c>
      <c r="V1784" s="4">
        <f>Table1[[#This Row],[Price_USD]]/Table1[[#This Row],[Range_km]]</f>
        <v>823.78545454545463</v>
      </c>
      <c r="W1784" s="1" t="str">
        <f>_xlfn.IFS(Table1[[#This Row],[Price_USD]]&gt;80000,"Luxury", Table1[[#This Row],[Price_USD]]&gt;40000,"Premium",Table1[[#This Row],[Price_USD]]&lt;40000,"Budget")</f>
        <v>Luxury</v>
      </c>
    </row>
    <row r="1785" spans="3:23" x14ac:dyDescent="0.35">
      <c r="C1785">
        <v>1784</v>
      </c>
      <c r="D1785" t="s">
        <v>27</v>
      </c>
      <c r="E1785" t="s">
        <v>187</v>
      </c>
      <c r="F1785">
        <v>2021</v>
      </c>
      <c r="G1785" t="s">
        <v>262</v>
      </c>
      <c r="H1785">
        <v>21</v>
      </c>
      <c r="I1785">
        <v>384</v>
      </c>
      <c r="J1785" t="s">
        <v>278</v>
      </c>
      <c r="K1785">
        <v>10.4</v>
      </c>
      <c r="L1785" s="5">
        <v>121096.7</v>
      </c>
      <c r="M1785" t="s">
        <v>329</v>
      </c>
      <c r="N1785" t="s">
        <v>356</v>
      </c>
      <c r="O1785" s="1">
        <v>3</v>
      </c>
      <c r="P1785" s="1" t="str">
        <f>IFERROR(IF(ISNUMBER(Table1[[#This Row],[Safety_Rating2]]), REPT("★", Table1[[#This Row],[Safety_Rating2]]) &amp; REPT("☆", 5-Table1[[#This Row],[Safety_Rating2]]), "Unknown"), "Unknown")</f>
        <v>★★★★★</v>
      </c>
      <c r="Q1785" s="1">
        <v>5</v>
      </c>
      <c r="R1785">
        <v>4890</v>
      </c>
      <c r="S1785">
        <v>5</v>
      </c>
      <c r="T1785" s="7">
        <f t="shared" si="27"/>
        <v>592162863</v>
      </c>
      <c r="U1785" s="3">
        <f>Table1[[#This Row],[Range_km]]/Table1[[#This Row],[Battery_Capacity_kWh]]</f>
        <v>18.285714285714285</v>
      </c>
      <c r="V1785" s="4">
        <f>Table1[[#This Row],[Price_USD]]/Table1[[#This Row],[Range_km]]</f>
        <v>315.35598958333333</v>
      </c>
      <c r="W1785" s="1" t="str">
        <f>_xlfn.IFS(Table1[[#This Row],[Price_USD]]&gt;80000,"Luxury", Table1[[#This Row],[Price_USD]]&gt;40000,"Premium",Table1[[#This Row],[Price_USD]]&lt;40000,"Budget")</f>
        <v>Luxury</v>
      </c>
    </row>
    <row r="1786" spans="3:23" x14ac:dyDescent="0.35">
      <c r="C1786">
        <v>1785</v>
      </c>
      <c r="D1786" t="s">
        <v>58</v>
      </c>
      <c r="E1786" t="s">
        <v>239</v>
      </c>
      <c r="F1786">
        <v>2025</v>
      </c>
      <c r="G1786" t="s">
        <v>257</v>
      </c>
      <c r="H1786">
        <v>89.5</v>
      </c>
      <c r="I1786">
        <v>195</v>
      </c>
      <c r="J1786" t="s">
        <v>276</v>
      </c>
      <c r="K1786">
        <v>6.5</v>
      </c>
      <c r="L1786" s="5">
        <v>49769.96</v>
      </c>
      <c r="M1786" t="s">
        <v>281</v>
      </c>
      <c r="N1786" t="s">
        <v>354</v>
      </c>
      <c r="O1786" s="1">
        <v>0</v>
      </c>
      <c r="P1786" s="1" t="str">
        <f>IFERROR(IF(ISNUMBER(Table1[[#This Row],[Safety_Rating2]]), REPT("★", Table1[[#This Row],[Safety_Rating2]]) &amp; REPT("☆", 5-Table1[[#This Row],[Safety_Rating2]]), "Unknown"), "Unknown")</f>
        <v>★★★★☆</v>
      </c>
      <c r="Q1786" s="1">
        <v>4</v>
      </c>
      <c r="R1786">
        <v>6870</v>
      </c>
      <c r="S1786">
        <v>3</v>
      </c>
      <c r="T1786" s="7">
        <f t="shared" si="27"/>
        <v>341919625.19999999</v>
      </c>
      <c r="U1786" s="3">
        <f>Table1[[#This Row],[Range_km]]/Table1[[#This Row],[Battery_Capacity_kWh]]</f>
        <v>2.1787709497206702</v>
      </c>
      <c r="V1786" s="4">
        <f>Table1[[#This Row],[Price_USD]]/Table1[[#This Row],[Range_km]]</f>
        <v>255.2305641025641</v>
      </c>
      <c r="W1786" s="1" t="str">
        <f>_xlfn.IFS(Table1[[#This Row],[Price_USD]]&gt;80000,"Luxury", Table1[[#This Row],[Price_USD]]&gt;40000,"Premium",Table1[[#This Row],[Price_USD]]&lt;40000,"Budget")</f>
        <v>Premium</v>
      </c>
    </row>
    <row r="1787" spans="3:23" x14ac:dyDescent="0.35">
      <c r="C1787">
        <v>1786</v>
      </c>
      <c r="D1787" t="s">
        <v>59</v>
      </c>
      <c r="E1787" t="s">
        <v>144</v>
      </c>
      <c r="F1787">
        <v>2021</v>
      </c>
      <c r="G1787" t="s">
        <v>254</v>
      </c>
      <c r="H1787">
        <v>114.6</v>
      </c>
      <c r="I1787">
        <v>448</v>
      </c>
      <c r="J1787" t="s">
        <v>274</v>
      </c>
      <c r="K1787">
        <v>6.1</v>
      </c>
      <c r="L1787" s="5">
        <v>79140.509999999995</v>
      </c>
      <c r="M1787" t="s">
        <v>321</v>
      </c>
      <c r="N1787" t="s">
        <v>371</v>
      </c>
      <c r="O1787" s="2" t="s">
        <v>376</v>
      </c>
      <c r="P1787" s="1" t="str">
        <f>IFERROR(IF(ISNUMBER(Table1[[#This Row],[Safety_Rating2]]), REPT("★", Table1[[#This Row],[Safety_Rating2]]) &amp; REPT("☆", 5-Table1[[#This Row],[Safety_Rating2]]), "Unknown"), "Unknown")</f>
        <v>★★★★★</v>
      </c>
      <c r="Q1787" s="1">
        <v>5</v>
      </c>
      <c r="R1787">
        <v>7169</v>
      </c>
      <c r="S1787">
        <v>4</v>
      </c>
      <c r="T1787" s="7">
        <f t="shared" si="27"/>
        <v>567358316.18999994</v>
      </c>
      <c r="U1787" s="3">
        <f>Table1[[#This Row],[Range_km]]/Table1[[#This Row],[Battery_Capacity_kWh]]</f>
        <v>3.9092495636998255</v>
      </c>
      <c r="V1787" s="4">
        <f>Table1[[#This Row],[Price_USD]]/Table1[[#This Row],[Range_km]]</f>
        <v>176.65292410714284</v>
      </c>
      <c r="W1787" s="1" t="str">
        <f>_xlfn.IFS(Table1[[#This Row],[Price_USD]]&gt;80000,"Luxury", Table1[[#This Row],[Price_USD]]&gt;40000,"Premium",Table1[[#This Row],[Price_USD]]&lt;40000,"Budget")</f>
        <v>Premium</v>
      </c>
    </row>
    <row r="1788" spans="3:23" x14ac:dyDescent="0.35">
      <c r="C1788">
        <v>1787</v>
      </c>
      <c r="D1788" t="s">
        <v>38</v>
      </c>
      <c r="E1788" t="s">
        <v>155</v>
      </c>
      <c r="F1788">
        <v>2019</v>
      </c>
      <c r="G1788" t="s">
        <v>259</v>
      </c>
      <c r="H1788">
        <v>62.3</v>
      </c>
      <c r="I1788">
        <v>394</v>
      </c>
      <c r="J1788" t="s">
        <v>271</v>
      </c>
      <c r="K1788">
        <v>4.3</v>
      </c>
      <c r="L1788" s="5">
        <v>39521.93</v>
      </c>
      <c r="M1788" t="s">
        <v>296</v>
      </c>
      <c r="N1788" t="s">
        <v>343</v>
      </c>
      <c r="O1788" s="2" t="s">
        <v>376</v>
      </c>
      <c r="P1788" s="1" t="str">
        <f>IFERROR(IF(ISNUMBER(Table1[[#This Row],[Safety_Rating2]]), REPT("★", Table1[[#This Row],[Safety_Rating2]]) &amp; REPT("☆", 5-Table1[[#This Row],[Safety_Rating2]]), "Unknown"), "Unknown")</f>
        <v>★★★★★</v>
      </c>
      <c r="Q1788" s="1">
        <v>5</v>
      </c>
      <c r="R1788">
        <v>10805</v>
      </c>
      <c r="S1788">
        <v>5</v>
      </c>
      <c r="T1788" s="7">
        <f t="shared" si="27"/>
        <v>427034453.64999998</v>
      </c>
      <c r="U1788" s="3">
        <f>Table1[[#This Row],[Range_km]]/Table1[[#This Row],[Battery_Capacity_kWh]]</f>
        <v>6.3242375601926168</v>
      </c>
      <c r="V1788" s="4">
        <f>Table1[[#This Row],[Price_USD]]/Table1[[#This Row],[Range_km]]</f>
        <v>100.30946700507614</v>
      </c>
      <c r="W1788" s="1" t="str">
        <f>_xlfn.IFS(Table1[[#This Row],[Price_USD]]&gt;80000,"Luxury", Table1[[#This Row],[Price_USD]]&gt;40000,"Premium",Table1[[#This Row],[Price_USD]]&lt;40000,"Budget")</f>
        <v>Budget</v>
      </c>
    </row>
    <row r="1789" spans="3:23" x14ac:dyDescent="0.35">
      <c r="C1789">
        <v>1788</v>
      </c>
      <c r="D1789" t="s">
        <v>16</v>
      </c>
      <c r="E1789" t="s">
        <v>69</v>
      </c>
      <c r="F1789">
        <v>2023</v>
      </c>
      <c r="G1789" t="s">
        <v>250</v>
      </c>
      <c r="H1789">
        <v>100.9</v>
      </c>
      <c r="I1789">
        <v>240</v>
      </c>
      <c r="J1789" t="s">
        <v>266</v>
      </c>
      <c r="K1789">
        <v>11.6</v>
      </c>
      <c r="L1789" s="5">
        <v>40438.269999999997</v>
      </c>
      <c r="M1789" t="s">
        <v>300</v>
      </c>
      <c r="N1789" t="s">
        <v>348</v>
      </c>
      <c r="O1789" s="1">
        <v>2</v>
      </c>
      <c r="P1789" s="1" t="str">
        <f>IFERROR(IF(ISNUMBER(Table1[[#This Row],[Safety_Rating2]]), REPT("★", Table1[[#This Row],[Safety_Rating2]]) &amp; REPT("☆", 5-Table1[[#This Row],[Safety_Rating2]]), "Unknown"), "Unknown")</f>
        <v>★★★☆☆</v>
      </c>
      <c r="Q1789" s="1">
        <v>3</v>
      </c>
      <c r="R1789">
        <v>14042</v>
      </c>
      <c r="S1789">
        <v>4</v>
      </c>
      <c r="T1789" s="7">
        <f t="shared" si="27"/>
        <v>567834187.33999991</v>
      </c>
      <c r="U1789" s="3">
        <f>Table1[[#This Row],[Range_km]]/Table1[[#This Row],[Battery_Capacity_kWh]]</f>
        <v>2.3785926660059462</v>
      </c>
      <c r="V1789" s="4">
        <f>Table1[[#This Row],[Price_USD]]/Table1[[#This Row],[Range_km]]</f>
        <v>168.49279166666665</v>
      </c>
      <c r="W1789" s="1" t="str">
        <f>_xlfn.IFS(Table1[[#This Row],[Price_USD]]&gt;80000,"Luxury", Table1[[#This Row],[Price_USD]]&gt;40000,"Premium",Table1[[#This Row],[Price_USD]]&lt;40000,"Budget")</f>
        <v>Premium</v>
      </c>
    </row>
    <row r="1790" spans="3:23" x14ac:dyDescent="0.35">
      <c r="C1790">
        <v>1789</v>
      </c>
      <c r="D1790" t="s">
        <v>24</v>
      </c>
      <c r="E1790" t="s">
        <v>77</v>
      </c>
      <c r="F1790">
        <v>2025</v>
      </c>
      <c r="G1790" t="s">
        <v>256</v>
      </c>
      <c r="H1790">
        <v>122.7</v>
      </c>
      <c r="I1790">
        <v>416</v>
      </c>
      <c r="J1790" t="s">
        <v>271</v>
      </c>
      <c r="K1790">
        <v>5.4</v>
      </c>
      <c r="L1790" s="5">
        <v>70157.42</v>
      </c>
      <c r="M1790" t="s">
        <v>288</v>
      </c>
      <c r="N1790" t="s">
        <v>355</v>
      </c>
      <c r="O1790" s="1">
        <v>2</v>
      </c>
      <c r="P1790" s="1" t="str">
        <f>IFERROR(IF(ISNUMBER(Table1[[#This Row],[Safety_Rating2]]), REPT("★", Table1[[#This Row],[Safety_Rating2]]) &amp; REPT("☆", 5-Table1[[#This Row],[Safety_Rating2]]), "Unknown"), "Unknown")</f>
        <v>★★★★★</v>
      </c>
      <c r="Q1790" s="1">
        <v>5</v>
      </c>
      <c r="R1790">
        <v>14281</v>
      </c>
      <c r="S1790">
        <v>4</v>
      </c>
      <c r="T1790" s="7">
        <f t="shared" si="27"/>
        <v>1001918115.02</v>
      </c>
      <c r="U1790" s="3">
        <f>Table1[[#This Row],[Range_km]]/Table1[[#This Row],[Battery_Capacity_kWh]]</f>
        <v>3.3903830480847597</v>
      </c>
      <c r="V1790" s="4">
        <f>Table1[[#This Row],[Price_USD]]/Table1[[#This Row],[Range_km]]</f>
        <v>168.64764423076923</v>
      </c>
      <c r="W1790" s="1" t="str">
        <f>_xlfn.IFS(Table1[[#This Row],[Price_USD]]&gt;80000,"Luxury", Table1[[#This Row],[Price_USD]]&gt;40000,"Premium",Table1[[#This Row],[Price_USD]]&lt;40000,"Budget")</f>
        <v>Premium</v>
      </c>
    </row>
    <row r="1791" spans="3:23" x14ac:dyDescent="0.35">
      <c r="C1791">
        <v>1790</v>
      </c>
      <c r="D1791" t="s">
        <v>26</v>
      </c>
      <c r="E1791" t="s">
        <v>79</v>
      </c>
      <c r="F1791">
        <v>2022</v>
      </c>
      <c r="G1791" t="s">
        <v>254</v>
      </c>
      <c r="H1791">
        <v>97.9</v>
      </c>
      <c r="I1791">
        <v>221</v>
      </c>
      <c r="J1791" t="s">
        <v>275</v>
      </c>
      <c r="K1791">
        <v>11</v>
      </c>
      <c r="L1791" s="5">
        <v>35978.449999999997</v>
      </c>
      <c r="M1791" t="s">
        <v>318</v>
      </c>
      <c r="N1791" t="s">
        <v>370</v>
      </c>
      <c r="O1791" s="1">
        <v>1</v>
      </c>
      <c r="P1791" s="1" t="str">
        <f>IFERROR(IF(ISNUMBER(Table1[[#This Row],[Safety_Rating2]]), REPT("★", Table1[[#This Row],[Safety_Rating2]]) &amp; REPT("☆", 5-Table1[[#This Row],[Safety_Rating2]]), "Unknown"), "Unknown")</f>
        <v>★★★☆☆</v>
      </c>
      <c r="Q1791" s="1">
        <v>3</v>
      </c>
      <c r="R1791">
        <v>1233</v>
      </c>
      <c r="S1791">
        <v>3</v>
      </c>
      <c r="T1791" s="7">
        <f t="shared" si="27"/>
        <v>44361428.849999994</v>
      </c>
      <c r="U1791" s="3">
        <f>Table1[[#This Row],[Range_km]]/Table1[[#This Row],[Battery_Capacity_kWh]]</f>
        <v>2.2574055158324819</v>
      </c>
      <c r="V1791" s="4">
        <f>Table1[[#This Row],[Price_USD]]/Table1[[#This Row],[Range_km]]</f>
        <v>162.79841628959275</v>
      </c>
      <c r="W1791" s="1" t="str">
        <f>_xlfn.IFS(Table1[[#This Row],[Price_USD]]&gt;80000,"Luxury", Table1[[#This Row],[Price_USD]]&gt;40000,"Premium",Table1[[#This Row],[Price_USD]]&lt;40000,"Budget")</f>
        <v>Budget</v>
      </c>
    </row>
    <row r="1792" spans="3:23" x14ac:dyDescent="0.35">
      <c r="C1792">
        <v>1791</v>
      </c>
      <c r="D1792" t="s">
        <v>23</v>
      </c>
      <c r="E1792" t="s">
        <v>109</v>
      </c>
      <c r="F1792">
        <v>2020</v>
      </c>
      <c r="G1792" t="s">
        <v>259</v>
      </c>
      <c r="H1792">
        <v>81.8</v>
      </c>
      <c r="I1792">
        <v>427</v>
      </c>
      <c r="J1792" t="s">
        <v>265</v>
      </c>
      <c r="K1792">
        <v>2.5</v>
      </c>
      <c r="L1792" s="5">
        <v>63693.82</v>
      </c>
      <c r="M1792" t="s">
        <v>304</v>
      </c>
      <c r="N1792" t="s">
        <v>356</v>
      </c>
      <c r="O1792" s="1">
        <v>4</v>
      </c>
      <c r="P1792" s="1" t="str">
        <f>IFERROR(IF(ISNUMBER(Table1[[#This Row],[Safety_Rating2]]), REPT("★", Table1[[#This Row],[Safety_Rating2]]) &amp; REPT("☆", 5-Table1[[#This Row],[Safety_Rating2]]), "Unknown"), "Unknown")</f>
        <v>★★★★★</v>
      </c>
      <c r="Q1792" s="1">
        <v>5</v>
      </c>
      <c r="R1792">
        <v>19667</v>
      </c>
      <c r="S1792">
        <v>3</v>
      </c>
      <c r="T1792" s="7">
        <f t="shared" si="27"/>
        <v>1252666357.9400001</v>
      </c>
      <c r="U1792" s="3">
        <f>Table1[[#This Row],[Range_km]]/Table1[[#This Row],[Battery_Capacity_kWh]]</f>
        <v>5.2200488997555015</v>
      </c>
      <c r="V1792" s="4">
        <f>Table1[[#This Row],[Price_USD]]/Table1[[#This Row],[Range_km]]</f>
        <v>149.16585480093676</v>
      </c>
      <c r="W1792" s="1" t="str">
        <f>_xlfn.IFS(Table1[[#This Row],[Price_USD]]&gt;80000,"Luxury", Table1[[#This Row],[Price_USD]]&gt;40000,"Premium",Table1[[#This Row],[Price_USD]]&lt;40000,"Budget")</f>
        <v>Premium</v>
      </c>
    </row>
    <row r="1793" spans="3:23" x14ac:dyDescent="0.35">
      <c r="C1793">
        <v>1792</v>
      </c>
      <c r="D1793" t="s">
        <v>48</v>
      </c>
      <c r="E1793" t="s">
        <v>113</v>
      </c>
      <c r="F1793">
        <v>2021</v>
      </c>
      <c r="G1793" t="s">
        <v>254</v>
      </c>
      <c r="H1793">
        <v>26.3</v>
      </c>
      <c r="I1793">
        <v>421</v>
      </c>
      <c r="J1793" t="s">
        <v>278</v>
      </c>
      <c r="K1793">
        <v>5.5</v>
      </c>
      <c r="L1793" s="5">
        <v>113298.94</v>
      </c>
      <c r="M1793" t="s">
        <v>306</v>
      </c>
      <c r="N1793" t="s">
        <v>371</v>
      </c>
      <c r="O1793" s="1">
        <v>2</v>
      </c>
      <c r="P1793" s="1" t="str">
        <f>IFERROR(IF(ISNUMBER(Table1[[#This Row],[Safety_Rating2]]), REPT("★", Table1[[#This Row],[Safety_Rating2]]) &amp; REPT("☆", 5-Table1[[#This Row],[Safety_Rating2]]), "Unknown"), "Unknown")</f>
        <v>★★★★☆</v>
      </c>
      <c r="Q1793" s="1">
        <v>4</v>
      </c>
      <c r="R1793">
        <v>18138</v>
      </c>
      <c r="S1793">
        <v>3</v>
      </c>
      <c r="T1793" s="7">
        <f t="shared" si="27"/>
        <v>2055016173.72</v>
      </c>
      <c r="U1793" s="3">
        <f>Table1[[#This Row],[Range_km]]/Table1[[#This Row],[Battery_Capacity_kWh]]</f>
        <v>16.007604562737644</v>
      </c>
      <c r="V1793" s="4">
        <f>Table1[[#This Row],[Price_USD]]/Table1[[#This Row],[Range_km]]</f>
        <v>269.118622327791</v>
      </c>
      <c r="W1793" s="1" t="str">
        <f>_xlfn.IFS(Table1[[#This Row],[Price_USD]]&gt;80000,"Luxury", Table1[[#This Row],[Price_USD]]&gt;40000,"Premium",Table1[[#This Row],[Price_USD]]&lt;40000,"Budget")</f>
        <v>Luxury</v>
      </c>
    </row>
    <row r="1794" spans="3:23" x14ac:dyDescent="0.35">
      <c r="C1794">
        <v>1793</v>
      </c>
      <c r="D1794" t="s">
        <v>19</v>
      </c>
      <c r="E1794" t="s">
        <v>234</v>
      </c>
      <c r="F1794">
        <v>2018</v>
      </c>
      <c r="G1794" t="s">
        <v>262</v>
      </c>
      <c r="H1794">
        <v>117.2</v>
      </c>
      <c r="I1794">
        <v>291</v>
      </c>
      <c r="J1794" t="s">
        <v>269</v>
      </c>
      <c r="K1794">
        <v>5.0999999999999996</v>
      </c>
      <c r="L1794" s="5">
        <v>119624.5</v>
      </c>
      <c r="M1794" t="s">
        <v>313</v>
      </c>
      <c r="N1794" t="s">
        <v>370</v>
      </c>
      <c r="O1794" s="1">
        <v>2</v>
      </c>
      <c r="P1794" s="1" t="str">
        <f>IFERROR(IF(ISNUMBER(Table1[[#This Row],[Safety_Rating2]]), REPT("★", Table1[[#This Row],[Safety_Rating2]]) &amp; REPT("☆", 5-Table1[[#This Row],[Safety_Rating2]]), "Unknown"), "Unknown")</f>
        <v>Unknown</v>
      </c>
      <c r="Q1794" s="2" t="s">
        <v>376</v>
      </c>
      <c r="R1794">
        <v>8029</v>
      </c>
      <c r="S1794">
        <v>5</v>
      </c>
      <c r="T1794" s="7">
        <f t="shared" ref="T1794:T1857" si="28">L1794*R1794</f>
        <v>960465110.5</v>
      </c>
      <c r="U1794" s="3">
        <f>Table1[[#This Row],[Range_km]]/Table1[[#This Row],[Battery_Capacity_kWh]]</f>
        <v>2.4829351535836177</v>
      </c>
      <c r="V1794" s="4">
        <f>Table1[[#This Row],[Price_USD]]/Table1[[#This Row],[Range_km]]</f>
        <v>411.08075601374571</v>
      </c>
      <c r="W1794" s="1" t="str">
        <f>_xlfn.IFS(Table1[[#This Row],[Price_USD]]&gt;80000,"Luxury", Table1[[#This Row],[Price_USD]]&gt;40000,"Premium",Table1[[#This Row],[Price_USD]]&lt;40000,"Budget")</f>
        <v>Luxury</v>
      </c>
    </row>
    <row r="1795" spans="3:23" x14ac:dyDescent="0.35">
      <c r="C1795">
        <v>1794</v>
      </c>
      <c r="D1795" t="s">
        <v>44</v>
      </c>
      <c r="E1795" t="s">
        <v>211</v>
      </c>
      <c r="F1795">
        <v>2015</v>
      </c>
      <c r="G1795" t="s">
        <v>259</v>
      </c>
      <c r="H1795">
        <v>135.80000000000001</v>
      </c>
      <c r="I1795">
        <v>348</v>
      </c>
      <c r="J1795" t="s">
        <v>278</v>
      </c>
      <c r="K1795">
        <v>11.2</v>
      </c>
      <c r="L1795" s="5">
        <v>128963.45</v>
      </c>
      <c r="M1795" t="s">
        <v>329</v>
      </c>
      <c r="N1795" t="s">
        <v>362</v>
      </c>
      <c r="O1795" s="1">
        <v>0</v>
      </c>
      <c r="P1795" s="1" t="str">
        <f>IFERROR(IF(ISNUMBER(Table1[[#This Row],[Safety_Rating2]]), REPT("★", Table1[[#This Row],[Safety_Rating2]]) &amp; REPT("☆", 5-Table1[[#This Row],[Safety_Rating2]]), "Unknown"), "Unknown")</f>
        <v>★★★★☆</v>
      </c>
      <c r="Q1795" s="1">
        <v>4</v>
      </c>
      <c r="R1795">
        <v>9794</v>
      </c>
      <c r="S1795">
        <v>5</v>
      </c>
      <c r="T1795" s="7">
        <f t="shared" si="28"/>
        <v>1263068029.3</v>
      </c>
      <c r="U1795" s="3">
        <f>Table1[[#This Row],[Range_km]]/Table1[[#This Row],[Battery_Capacity_kWh]]</f>
        <v>2.5625920471281294</v>
      </c>
      <c r="V1795" s="4">
        <f>Table1[[#This Row],[Price_USD]]/Table1[[#This Row],[Range_km]]</f>
        <v>370.5846264367816</v>
      </c>
      <c r="W1795" s="1" t="str">
        <f>_xlfn.IFS(Table1[[#This Row],[Price_USD]]&gt;80000,"Luxury", Table1[[#This Row],[Price_USD]]&gt;40000,"Premium",Table1[[#This Row],[Price_USD]]&lt;40000,"Budget")</f>
        <v>Luxury</v>
      </c>
    </row>
    <row r="1796" spans="3:23" x14ac:dyDescent="0.35">
      <c r="C1796">
        <v>1795</v>
      </c>
      <c r="D1796" t="s">
        <v>65</v>
      </c>
      <c r="E1796" t="s">
        <v>173</v>
      </c>
      <c r="F1796">
        <v>2016</v>
      </c>
      <c r="G1796" t="s">
        <v>259</v>
      </c>
      <c r="H1796">
        <v>109.8</v>
      </c>
      <c r="I1796">
        <v>463</v>
      </c>
      <c r="J1796" t="s">
        <v>279</v>
      </c>
      <c r="K1796">
        <v>5.2</v>
      </c>
      <c r="L1796" s="5">
        <v>118666.3</v>
      </c>
      <c r="M1796" t="s">
        <v>300</v>
      </c>
      <c r="N1796" t="s">
        <v>341</v>
      </c>
      <c r="O1796" s="1">
        <v>2</v>
      </c>
      <c r="P1796" s="1" t="str">
        <f>IFERROR(IF(ISNUMBER(Table1[[#This Row],[Safety_Rating2]]), REPT("★", Table1[[#This Row],[Safety_Rating2]]) &amp; REPT("☆", 5-Table1[[#This Row],[Safety_Rating2]]), "Unknown"), "Unknown")</f>
        <v>★★★☆☆</v>
      </c>
      <c r="Q1796" s="1">
        <v>3</v>
      </c>
      <c r="R1796">
        <v>11711</v>
      </c>
      <c r="S1796">
        <v>4</v>
      </c>
      <c r="T1796" s="7">
        <f t="shared" si="28"/>
        <v>1389701039.3</v>
      </c>
      <c r="U1796" s="3">
        <f>Table1[[#This Row],[Range_km]]/Table1[[#This Row],[Battery_Capacity_kWh]]</f>
        <v>4.2167577413479052</v>
      </c>
      <c r="V1796" s="4">
        <f>Table1[[#This Row],[Price_USD]]/Table1[[#This Row],[Range_km]]</f>
        <v>256.2987041036717</v>
      </c>
      <c r="W1796" s="1" t="str">
        <f>_xlfn.IFS(Table1[[#This Row],[Price_USD]]&gt;80000,"Luxury", Table1[[#This Row],[Price_USD]]&gt;40000,"Premium",Table1[[#This Row],[Price_USD]]&lt;40000,"Budget")</f>
        <v>Luxury</v>
      </c>
    </row>
    <row r="1797" spans="3:23" x14ac:dyDescent="0.35">
      <c r="C1797">
        <v>1796</v>
      </c>
      <c r="D1797" t="s">
        <v>64</v>
      </c>
      <c r="E1797" t="s">
        <v>196</v>
      </c>
      <c r="F1797">
        <v>2023</v>
      </c>
      <c r="G1797" t="s">
        <v>252</v>
      </c>
      <c r="H1797">
        <v>131.9</v>
      </c>
      <c r="I1797">
        <v>444</v>
      </c>
      <c r="J1797" t="s">
        <v>271</v>
      </c>
      <c r="K1797">
        <v>5.7</v>
      </c>
      <c r="L1797" s="5">
        <v>134970.22</v>
      </c>
      <c r="M1797" t="s">
        <v>301</v>
      </c>
      <c r="N1797" t="s">
        <v>362</v>
      </c>
      <c r="O1797" s="2" t="s">
        <v>376</v>
      </c>
      <c r="P1797" s="1" t="str">
        <f>IFERROR(IF(ISNUMBER(Table1[[#This Row],[Safety_Rating2]]), REPT("★", Table1[[#This Row],[Safety_Rating2]]) &amp; REPT("☆", 5-Table1[[#This Row],[Safety_Rating2]]), "Unknown"), "Unknown")</f>
        <v>★★★★☆</v>
      </c>
      <c r="Q1797" s="1">
        <v>4</v>
      </c>
      <c r="R1797">
        <v>7128</v>
      </c>
      <c r="S1797">
        <v>5</v>
      </c>
      <c r="T1797" s="7">
        <f t="shared" si="28"/>
        <v>962067728.15999997</v>
      </c>
      <c r="U1797" s="3">
        <f>Table1[[#This Row],[Range_km]]/Table1[[#This Row],[Battery_Capacity_kWh]]</f>
        <v>3.3661865049279758</v>
      </c>
      <c r="V1797" s="4">
        <f>Table1[[#This Row],[Price_USD]]/Table1[[#This Row],[Range_km]]</f>
        <v>303.98698198198201</v>
      </c>
      <c r="W1797" s="1" t="str">
        <f>_xlfn.IFS(Table1[[#This Row],[Price_USD]]&gt;80000,"Luxury", Table1[[#This Row],[Price_USD]]&gt;40000,"Premium",Table1[[#This Row],[Price_USD]]&lt;40000,"Budget")</f>
        <v>Luxury</v>
      </c>
    </row>
    <row r="1798" spans="3:23" x14ac:dyDescent="0.35">
      <c r="C1798">
        <v>1797</v>
      </c>
      <c r="D1798" t="s">
        <v>52</v>
      </c>
      <c r="E1798" t="s">
        <v>191</v>
      </c>
      <c r="F1798">
        <v>2022</v>
      </c>
      <c r="G1798" t="s">
        <v>257</v>
      </c>
      <c r="H1798">
        <v>86.6</v>
      </c>
      <c r="I1798">
        <v>247</v>
      </c>
      <c r="J1798" t="s">
        <v>269</v>
      </c>
      <c r="K1798">
        <v>0.5</v>
      </c>
      <c r="L1798" s="5">
        <v>97341.440000000002</v>
      </c>
      <c r="M1798" t="s">
        <v>311</v>
      </c>
      <c r="N1798" t="s">
        <v>359</v>
      </c>
      <c r="O1798" s="1">
        <v>2</v>
      </c>
      <c r="P1798" s="1" t="str">
        <f>IFERROR(IF(ISNUMBER(Table1[[#This Row],[Safety_Rating2]]), REPT("★", Table1[[#This Row],[Safety_Rating2]]) &amp; REPT("☆", 5-Table1[[#This Row],[Safety_Rating2]]), "Unknown"), "Unknown")</f>
        <v>★★★★★</v>
      </c>
      <c r="Q1798" s="1">
        <v>5</v>
      </c>
      <c r="R1798">
        <v>18661</v>
      </c>
      <c r="S1798">
        <v>3</v>
      </c>
      <c r="T1798" s="7">
        <f t="shared" si="28"/>
        <v>1816488611.8400002</v>
      </c>
      <c r="U1798" s="3">
        <f>Table1[[#This Row],[Range_km]]/Table1[[#This Row],[Battery_Capacity_kWh]]</f>
        <v>2.8521939953810627</v>
      </c>
      <c r="V1798" s="4">
        <f>Table1[[#This Row],[Price_USD]]/Table1[[#This Row],[Range_km]]</f>
        <v>394.09489878542513</v>
      </c>
      <c r="W1798" s="1" t="str">
        <f>_xlfn.IFS(Table1[[#This Row],[Price_USD]]&gt;80000,"Luxury", Table1[[#This Row],[Price_USD]]&gt;40000,"Premium",Table1[[#This Row],[Price_USD]]&lt;40000,"Budget")</f>
        <v>Luxury</v>
      </c>
    </row>
    <row r="1799" spans="3:23" x14ac:dyDescent="0.35">
      <c r="C1799">
        <v>1798</v>
      </c>
      <c r="D1799" t="s">
        <v>46</v>
      </c>
      <c r="E1799" t="s">
        <v>198</v>
      </c>
      <c r="F1799">
        <v>2016</v>
      </c>
      <c r="G1799" t="s">
        <v>262</v>
      </c>
      <c r="H1799">
        <v>82.8</v>
      </c>
      <c r="I1799">
        <v>289</v>
      </c>
      <c r="J1799" t="s">
        <v>280</v>
      </c>
      <c r="K1799">
        <v>2.2999999999999998</v>
      </c>
      <c r="L1799" s="5">
        <v>111310.34</v>
      </c>
      <c r="M1799" t="s">
        <v>288</v>
      </c>
      <c r="N1799" t="s">
        <v>353</v>
      </c>
      <c r="O1799" s="2" t="s">
        <v>376</v>
      </c>
      <c r="P1799" s="1" t="str">
        <f>IFERROR(IF(ISNUMBER(Table1[[#This Row],[Safety_Rating2]]), REPT("★", Table1[[#This Row],[Safety_Rating2]]) &amp; REPT("☆", 5-Table1[[#This Row],[Safety_Rating2]]), "Unknown"), "Unknown")</f>
        <v>★★★★☆</v>
      </c>
      <c r="Q1799" s="1">
        <v>4</v>
      </c>
      <c r="R1799">
        <v>6750</v>
      </c>
      <c r="S1799">
        <v>5</v>
      </c>
      <c r="T1799" s="7">
        <f t="shared" si="28"/>
        <v>751344795</v>
      </c>
      <c r="U1799" s="3">
        <f>Table1[[#This Row],[Range_km]]/Table1[[#This Row],[Battery_Capacity_kWh]]</f>
        <v>3.4903381642512077</v>
      </c>
      <c r="V1799" s="4">
        <f>Table1[[#This Row],[Price_USD]]/Table1[[#This Row],[Range_km]]</f>
        <v>385.15688581314879</v>
      </c>
      <c r="W1799" s="1" t="str">
        <f>_xlfn.IFS(Table1[[#This Row],[Price_USD]]&gt;80000,"Luxury", Table1[[#This Row],[Price_USD]]&gt;40000,"Premium",Table1[[#This Row],[Price_USD]]&lt;40000,"Budget")</f>
        <v>Luxury</v>
      </c>
    </row>
    <row r="1800" spans="3:23" x14ac:dyDescent="0.35">
      <c r="C1800">
        <v>1799</v>
      </c>
      <c r="D1800" t="s">
        <v>51</v>
      </c>
      <c r="E1800" t="s">
        <v>210</v>
      </c>
      <c r="F1800">
        <v>2019</v>
      </c>
      <c r="G1800" t="s">
        <v>259</v>
      </c>
      <c r="H1800">
        <v>90.4</v>
      </c>
      <c r="I1800">
        <v>366</v>
      </c>
      <c r="J1800" t="s">
        <v>268</v>
      </c>
      <c r="K1800">
        <v>6.4</v>
      </c>
      <c r="L1800" s="5">
        <v>107291.13</v>
      </c>
      <c r="M1800" t="s">
        <v>302</v>
      </c>
      <c r="N1800" t="s">
        <v>368</v>
      </c>
      <c r="O1800" s="1">
        <v>3</v>
      </c>
      <c r="P1800" s="1" t="str">
        <f>IFERROR(IF(ISNUMBER(Table1[[#This Row],[Safety_Rating2]]), REPT("★", Table1[[#This Row],[Safety_Rating2]]) &amp; REPT("☆", 5-Table1[[#This Row],[Safety_Rating2]]), "Unknown"), "Unknown")</f>
        <v>★★★★☆</v>
      </c>
      <c r="Q1800" s="1">
        <v>4</v>
      </c>
      <c r="R1800">
        <v>19082</v>
      </c>
      <c r="S1800">
        <v>3</v>
      </c>
      <c r="T1800" s="7">
        <f t="shared" si="28"/>
        <v>2047329342.6600001</v>
      </c>
      <c r="U1800" s="3">
        <f>Table1[[#This Row],[Range_km]]/Table1[[#This Row],[Battery_Capacity_kWh]]</f>
        <v>4.0486725663716809</v>
      </c>
      <c r="V1800" s="4">
        <f>Table1[[#This Row],[Price_USD]]/Table1[[#This Row],[Range_km]]</f>
        <v>293.14516393442625</v>
      </c>
      <c r="W1800" s="1" t="str">
        <f>_xlfn.IFS(Table1[[#This Row],[Price_USD]]&gt;80000,"Luxury", Table1[[#This Row],[Price_USD]]&gt;40000,"Premium",Table1[[#This Row],[Price_USD]]&lt;40000,"Budget")</f>
        <v>Luxury</v>
      </c>
    </row>
    <row r="1801" spans="3:23" x14ac:dyDescent="0.35">
      <c r="C1801">
        <v>1800</v>
      </c>
      <c r="D1801" t="s">
        <v>48</v>
      </c>
      <c r="E1801" t="s">
        <v>154</v>
      </c>
      <c r="F1801">
        <v>2020</v>
      </c>
      <c r="G1801" t="s">
        <v>261</v>
      </c>
      <c r="H1801">
        <v>59.4</v>
      </c>
      <c r="I1801">
        <v>413</v>
      </c>
      <c r="J1801" t="s">
        <v>278</v>
      </c>
      <c r="K1801">
        <v>8</v>
      </c>
      <c r="L1801" s="5">
        <v>115003.58</v>
      </c>
      <c r="M1801" t="s">
        <v>326</v>
      </c>
      <c r="N1801" t="s">
        <v>353</v>
      </c>
      <c r="O1801" s="1">
        <v>3</v>
      </c>
      <c r="P1801" s="1" t="str">
        <f>IFERROR(IF(ISNUMBER(Table1[[#This Row],[Safety_Rating2]]), REPT("★", Table1[[#This Row],[Safety_Rating2]]) &amp; REPT("☆", 5-Table1[[#This Row],[Safety_Rating2]]), "Unknown"), "Unknown")</f>
        <v>★★★☆☆</v>
      </c>
      <c r="Q1801" s="1">
        <v>3</v>
      </c>
      <c r="R1801">
        <v>11019</v>
      </c>
      <c r="S1801">
        <v>4</v>
      </c>
      <c r="T1801" s="7">
        <f t="shared" si="28"/>
        <v>1267224448.02</v>
      </c>
      <c r="U1801" s="3">
        <f>Table1[[#This Row],[Range_km]]/Table1[[#This Row],[Battery_Capacity_kWh]]</f>
        <v>6.9528619528619533</v>
      </c>
      <c r="V1801" s="4">
        <f>Table1[[#This Row],[Price_USD]]/Table1[[#This Row],[Range_km]]</f>
        <v>278.45903147699761</v>
      </c>
      <c r="W1801" s="1" t="str">
        <f>_xlfn.IFS(Table1[[#This Row],[Price_USD]]&gt;80000,"Luxury", Table1[[#This Row],[Price_USD]]&gt;40000,"Premium",Table1[[#This Row],[Price_USD]]&lt;40000,"Budget")</f>
        <v>Luxury</v>
      </c>
    </row>
    <row r="1802" spans="3:23" x14ac:dyDescent="0.35">
      <c r="C1802">
        <v>1801</v>
      </c>
      <c r="D1802" t="s">
        <v>29</v>
      </c>
      <c r="E1802" t="s">
        <v>82</v>
      </c>
      <c r="F1802">
        <v>2017</v>
      </c>
      <c r="G1802" t="s">
        <v>250</v>
      </c>
      <c r="H1802">
        <v>20.3</v>
      </c>
      <c r="I1802">
        <v>398</v>
      </c>
      <c r="J1802" t="s">
        <v>278</v>
      </c>
      <c r="K1802">
        <v>9.3000000000000007</v>
      </c>
      <c r="L1802" s="5">
        <v>133031.49</v>
      </c>
      <c r="M1802" t="s">
        <v>334</v>
      </c>
      <c r="N1802" t="s">
        <v>373</v>
      </c>
      <c r="O1802" s="1">
        <v>5</v>
      </c>
      <c r="P1802" s="1" t="str">
        <f>IFERROR(IF(ISNUMBER(Table1[[#This Row],[Safety_Rating2]]), REPT("★", Table1[[#This Row],[Safety_Rating2]]) &amp; REPT("☆", 5-Table1[[#This Row],[Safety_Rating2]]), "Unknown"), "Unknown")</f>
        <v>★★★★☆</v>
      </c>
      <c r="Q1802" s="1">
        <v>4</v>
      </c>
      <c r="R1802">
        <v>6897</v>
      </c>
      <c r="S1802">
        <v>4</v>
      </c>
      <c r="T1802" s="7">
        <f t="shared" si="28"/>
        <v>917518186.52999997</v>
      </c>
      <c r="U1802" s="3">
        <f>Table1[[#This Row],[Range_km]]/Table1[[#This Row],[Battery_Capacity_kWh]]</f>
        <v>19.60591133004926</v>
      </c>
      <c r="V1802" s="4">
        <f>Table1[[#This Row],[Price_USD]]/Table1[[#This Row],[Range_km]]</f>
        <v>334.24997487437184</v>
      </c>
      <c r="W1802" s="1" t="str">
        <f>_xlfn.IFS(Table1[[#This Row],[Price_USD]]&gt;80000,"Luxury", Table1[[#This Row],[Price_USD]]&gt;40000,"Premium",Table1[[#This Row],[Price_USD]]&lt;40000,"Budget")</f>
        <v>Luxury</v>
      </c>
    </row>
    <row r="1803" spans="3:23" x14ac:dyDescent="0.35">
      <c r="C1803">
        <v>1802</v>
      </c>
      <c r="D1803" t="s">
        <v>21</v>
      </c>
      <c r="E1803" t="s">
        <v>74</v>
      </c>
      <c r="F1803">
        <v>2022</v>
      </c>
      <c r="G1803" t="s">
        <v>256</v>
      </c>
      <c r="H1803">
        <v>149.19999999999999</v>
      </c>
      <c r="I1803">
        <v>439</v>
      </c>
      <c r="J1803" t="s">
        <v>267</v>
      </c>
      <c r="K1803">
        <v>1.8</v>
      </c>
      <c r="L1803" s="5">
        <v>143969.60000000001</v>
      </c>
      <c r="M1803" t="s">
        <v>286</v>
      </c>
      <c r="N1803" t="s">
        <v>364</v>
      </c>
      <c r="O1803" s="1">
        <v>1</v>
      </c>
      <c r="P1803" s="1" t="str">
        <f>IFERROR(IF(ISNUMBER(Table1[[#This Row],[Safety_Rating2]]), REPT("★", Table1[[#This Row],[Safety_Rating2]]) &amp; REPT("☆", 5-Table1[[#This Row],[Safety_Rating2]]), "Unknown"), "Unknown")</f>
        <v>★★★★☆</v>
      </c>
      <c r="Q1803" s="1">
        <v>4</v>
      </c>
      <c r="R1803">
        <v>7877</v>
      </c>
      <c r="S1803">
        <v>5</v>
      </c>
      <c r="T1803" s="7">
        <f t="shared" si="28"/>
        <v>1134048539.2</v>
      </c>
      <c r="U1803" s="3">
        <f>Table1[[#This Row],[Range_km]]/Table1[[#This Row],[Battery_Capacity_kWh]]</f>
        <v>2.9423592493297588</v>
      </c>
      <c r="V1803" s="4">
        <f>Table1[[#This Row],[Price_USD]]/Table1[[#This Row],[Range_km]]</f>
        <v>327.94897494305241</v>
      </c>
      <c r="W1803" s="1" t="str">
        <f>_xlfn.IFS(Table1[[#This Row],[Price_USD]]&gt;80000,"Luxury", Table1[[#This Row],[Price_USD]]&gt;40000,"Premium",Table1[[#This Row],[Price_USD]]&lt;40000,"Budget")</f>
        <v>Luxury</v>
      </c>
    </row>
    <row r="1804" spans="3:23" x14ac:dyDescent="0.35">
      <c r="C1804">
        <v>1803</v>
      </c>
      <c r="D1804" t="s">
        <v>19</v>
      </c>
      <c r="E1804" t="s">
        <v>234</v>
      </c>
      <c r="F1804">
        <v>2023</v>
      </c>
      <c r="G1804" t="s">
        <v>262</v>
      </c>
      <c r="H1804">
        <v>37.4</v>
      </c>
      <c r="I1804">
        <v>280</v>
      </c>
      <c r="J1804" t="s">
        <v>279</v>
      </c>
      <c r="K1804">
        <v>5.9</v>
      </c>
      <c r="L1804" s="5">
        <v>90057.78</v>
      </c>
      <c r="M1804" t="s">
        <v>329</v>
      </c>
      <c r="N1804" t="s">
        <v>364</v>
      </c>
      <c r="O1804" s="2" t="s">
        <v>376</v>
      </c>
      <c r="P1804" s="1" t="str">
        <f>IFERROR(IF(ISNUMBER(Table1[[#This Row],[Safety_Rating2]]), REPT("★", Table1[[#This Row],[Safety_Rating2]]) &amp; REPT("☆", 5-Table1[[#This Row],[Safety_Rating2]]), "Unknown"), "Unknown")</f>
        <v>★★★★★</v>
      </c>
      <c r="Q1804" s="1">
        <v>5</v>
      </c>
      <c r="R1804">
        <v>15984</v>
      </c>
      <c r="S1804">
        <v>4</v>
      </c>
      <c r="T1804" s="7">
        <f t="shared" si="28"/>
        <v>1439483555.52</v>
      </c>
      <c r="U1804" s="3">
        <f>Table1[[#This Row],[Range_km]]/Table1[[#This Row],[Battery_Capacity_kWh]]</f>
        <v>7.4866310160427814</v>
      </c>
      <c r="V1804" s="4">
        <f>Table1[[#This Row],[Price_USD]]/Table1[[#This Row],[Range_km]]</f>
        <v>321.63492857142859</v>
      </c>
      <c r="W1804" s="1" t="str">
        <f>_xlfn.IFS(Table1[[#This Row],[Price_USD]]&gt;80000,"Luxury", Table1[[#This Row],[Price_USD]]&gt;40000,"Premium",Table1[[#This Row],[Price_USD]]&lt;40000,"Budget")</f>
        <v>Luxury</v>
      </c>
    </row>
    <row r="1805" spans="3:23" x14ac:dyDescent="0.35">
      <c r="C1805">
        <v>1804</v>
      </c>
      <c r="D1805" t="s">
        <v>51</v>
      </c>
      <c r="E1805" t="s">
        <v>210</v>
      </c>
      <c r="F1805">
        <v>2023</v>
      </c>
      <c r="G1805" t="s">
        <v>261</v>
      </c>
      <c r="H1805">
        <v>133.80000000000001</v>
      </c>
      <c r="I1805">
        <v>291</v>
      </c>
      <c r="J1805" t="s">
        <v>266</v>
      </c>
      <c r="K1805">
        <v>3</v>
      </c>
      <c r="L1805" s="5">
        <v>109822.96</v>
      </c>
      <c r="M1805" t="s">
        <v>327</v>
      </c>
      <c r="N1805" t="s">
        <v>345</v>
      </c>
      <c r="O1805" s="1">
        <v>4</v>
      </c>
      <c r="P1805" s="1" t="str">
        <f>IFERROR(IF(ISNUMBER(Table1[[#This Row],[Safety_Rating2]]), REPT("★", Table1[[#This Row],[Safety_Rating2]]) &amp; REPT("☆", 5-Table1[[#This Row],[Safety_Rating2]]), "Unknown"), "Unknown")</f>
        <v>★★★★★</v>
      </c>
      <c r="Q1805" s="1">
        <v>5</v>
      </c>
      <c r="R1805">
        <v>578</v>
      </c>
      <c r="S1805">
        <v>5</v>
      </c>
      <c r="T1805" s="7">
        <f t="shared" si="28"/>
        <v>63477670.880000003</v>
      </c>
      <c r="U1805" s="3">
        <f>Table1[[#This Row],[Range_km]]/Table1[[#This Row],[Battery_Capacity_kWh]]</f>
        <v>2.1748878923766815</v>
      </c>
      <c r="V1805" s="4">
        <f>Table1[[#This Row],[Price_USD]]/Table1[[#This Row],[Range_km]]</f>
        <v>377.39848797250863</v>
      </c>
      <c r="W1805" s="1" t="str">
        <f>_xlfn.IFS(Table1[[#This Row],[Price_USD]]&gt;80000,"Luxury", Table1[[#This Row],[Price_USD]]&gt;40000,"Premium",Table1[[#This Row],[Price_USD]]&lt;40000,"Budget")</f>
        <v>Luxury</v>
      </c>
    </row>
    <row r="1806" spans="3:23" x14ac:dyDescent="0.35">
      <c r="C1806">
        <v>1805</v>
      </c>
      <c r="D1806" t="s">
        <v>67</v>
      </c>
      <c r="E1806" t="s">
        <v>168</v>
      </c>
      <c r="F1806">
        <v>2022</v>
      </c>
      <c r="G1806" t="s">
        <v>250</v>
      </c>
      <c r="H1806">
        <v>97.7</v>
      </c>
      <c r="I1806">
        <v>526</v>
      </c>
      <c r="J1806" t="s">
        <v>271</v>
      </c>
      <c r="K1806">
        <v>4.7</v>
      </c>
      <c r="L1806" s="5">
        <v>90190.21</v>
      </c>
      <c r="M1806" t="s">
        <v>286</v>
      </c>
      <c r="N1806" t="s">
        <v>367</v>
      </c>
      <c r="O1806" s="1">
        <v>1</v>
      </c>
      <c r="P1806" s="1" t="str">
        <f>IFERROR(IF(ISNUMBER(Table1[[#This Row],[Safety_Rating2]]), REPT("★", Table1[[#This Row],[Safety_Rating2]]) &amp; REPT("☆", 5-Table1[[#This Row],[Safety_Rating2]]), "Unknown"), "Unknown")</f>
        <v>★★★★☆</v>
      </c>
      <c r="Q1806" s="1">
        <v>4</v>
      </c>
      <c r="R1806">
        <v>3852</v>
      </c>
      <c r="S1806">
        <v>3</v>
      </c>
      <c r="T1806" s="7">
        <f t="shared" si="28"/>
        <v>347412688.92000002</v>
      </c>
      <c r="U1806" s="3">
        <f>Table1[[#This Row],[Range_km]]/Table1[[#This Row],[Battery_Capacity_kWh]]</f>
        <v>5.3838280450358234</v>
      </c>
      <c r="V1806" s="4">
        <f>Table1[[#This Row],[Price_USD]]/Table1[[#This Row],[Range_km]]</f>
        <v>171.46427756653995</v>
      </c>
      <c r="W1806" s="1" t="str">
        <f>_xlfn.IFS(Table1[[#This Row],[Price_USD]]&gt;80000,"Luxury", Table1[[#This Row],[Price_USD]]&gt;40000,"Premium",Table1[[#This Row],[Price_USD]]&lt;40000,"Budget")</f>
        <v>Luxury</v>
      </c>
    </row>
    <row r="1807" spans="3:23" x14ac:dyDescent="0.35">
      <c r="C1807">
        <v>1806</v>
      </c>
      <c r="D1807" t="s">
        <v>39</v>
      </c>
      <c r="E1807" t="s">
        <v>189</v>
      </c>
      <c r="F1807">
        <v>2018</v>
      </c>
      <c r="G1807" t="s">
        <v>252</v>
      </c>
      <c r="H1807">
        <v>116.4</v>
      </c>
      <c r="I1807">
        <v>435</v>
      </c>
      <c r="J1807" t="s">
        <v>273</v>
      </c>
      <c r="K1807">
        <v>5.6</v>
      </c>
      <c r="L1807" s="5">
        <v>66069.960000000006</v>
      </c>
      <c r="M1807" t="s">
        <v>284</v>
      </c>
      <c r="N1807" t="s">
        <v>349</v>
      </c>
      <c r="O1807" s="1">
        <v>4</v>
      </c>
      <c r="P1807" s="1" t="str">
        <f>IFERROR(IF(ISNUMBER(Table1[[#This Row],[Safety_Rating2]]), REPT("★", Table1[[#This Row],[Safety_Rating2]]) &amp; REPT("☆", 5-Table1[[#This Row],[Safety_Rating2]]), "Unknown"), "Unknown")</f>
        <v>★★★★★</v>
      </c>
      <c r="Q1807" s="1">
        <v>5</v>
      </c>
      <c r="R1807">
        <v>3146</v>
      </c>
      <c r="S1807">
        <v>4</v>
      </c>
      <c r="T1807" s="7">
        <f t="shared" si="28"/>
        <v>207856094.16000003</v>
      </c>
      <c r="U1807" s="3">
        <f>Table1[[#This Row],[Range_km]]/Table1[[#This Row],[Battery_Capacity_kWh]]</f>
        <v>3.7371134020618553</v>
      </c>
      <c r="V1807" s="4">
        <f>Table1[[#This Row],[Price_USD]]/Table1[[#This Row],[Range_km]]</f>
        <v>151.8849655172414</v>
      </c>
      <c r="W1807" s="1" t="str">
        <f>_xlfn.IFS(Table1[[#This Row],[Price_USD]]&gt;80000,"Luxury", Table1[[#This Row],[Price_USD]]&gt;40000,"Premium",Table1[[#This Row],[Price_USD]]&lt;40000,"Budget")</f>
        <v>Premium</v>
      </c>
    </row>
    <row r="1808" spans="3:23" x14ac:dyDescent="0.35">
      <c r="C1808">
        <v>1807</v>
      </c>
      <c r="D1808" t="s">
        <v>64</v>
      </c>
      <c r="E1808" t="s">
        <v>161</v>
      </c>
      <c r="F1808">
        <v>2025</v>
      </c>
      <c r="G1808" t="s">
        <v>259</v>
      </c>
      <c r="H1808">
        <v>83.6</v>
      </c>
      <c r="I1808">
        <v>514</v>
      </c>
      <c r="J1808" t="s">
        <v>268</v>
      </c>
      <c r="K1808">
        <v>11.7</v>
      </c>
      <c r="L1808" s="5">
        <v>44938.27</v>
      </c>
      <c r="M1808" t="s">
        <v>296</v>
      </c>
      <c r="N1808" t="s">
        <v>347</v>
      </c>
      <c r="O1808" s="1">
        <v>0</v>
      </c>
      <c r="P1808" s="1" t="str">
        <f>IFERROR(IF(ISNUMBER(Table1[[#This Row],[Safety_Rating2]]), REPT("★", Table1[[#This Row],[Safety_Rating2]]) &amp; REPT("☆", 5-Table1[[#This Row],[Safety_Rating2]]), "Unknown"), "Unknown")</f>
        <v>★★★★☆</v>
      </c>
      <c r="Q1808" s="1">
        <v>4</v>
      </c>
      <c r="R1808">
        <v>12217</v>
      </c>
      <c r="S1808">
        <v>5</v>
      </c>
      <c r="T1808" s="7">
        <f t="shared" si="28"/>
        <v>549010844.58999991</v>
      </c>
      <c r="U1808" s="3">
        <f>Table1[[#This Row],[Range_km]]/Table1[[#This Row],[Battery_Capacity_kWh]]</f>
        <v>6.1483253588516753</v>
      </c>
      <c r="V1808" s="4">
        <f>Table1[[#This Row],[Price_USD]]/Table1[[#This Row],[Range_km]]</f>
        <v>87.42854085603112</v>
      </c>
      <c r="W1808" s="1" t="str">
        <f>_xlfn.IFS(Table1[[#This Row],[Price_USD]]&gt;80000,"Luxury", Table1[[#This Row],[Price_USD]]&gt;40000,"Premium",Table1[[#This Row],[Price_USD]]&lt;40000,"Budget")</f>
        <v>Premium</v>
      </c>
    </row>
    <row r="1809" spans="3:23" x14ac:dyDescent="0.35">
      <c r="C1809">
        <v>1808</v>
      </c>
      <c r="D1809" t="s">
        <v>54</v>
      </c>
      <c r="E1809" t="s">
        <v>213</v>
      </c>
      <c r="F1809">
        <v>2015</v>
      </c>
      <c r="G1809" t="s">
        <v>256</v>
      </c>
      <c r="H1809">
        <v>80</v>
      </c>
      <c r="I1809">
        <v>197</v>
      </c>
      <c r="J1809" t="s">
        <v>269</v>
      </c>
      <c r="K1809">
        <v>1.7</v>
      </c>
      <c r="L1809" s="5">
        <v>39339.97</v>
      </c>
      <c r="M1809" t="s">
        <v>296</v>
      </c>
      <c r="N1809" t="s">
        <v>355</v>
      </c>
      <c r="O1809" s="1">
        <v>5</v>
      </c>
      <c r="P1809" s="1" t="str">
        <f>IFERROR(IF(ISNUMBER(Table1[[#This Row],[Safety_Rating2]]), REPT("★", Table1[[#This Row],[Safety_Rating2]]) &amp; REPT("☆", 5-Table1[[#This Row],[Safety_Rating2]]), "Unknown"), "Unknown")</f>
        <v>★★★★☆</v>
      </c>
      <c r="Q1809" s="1">
        <v>4</v>
      </c>
      <c r="R1809">
        <v>1155</v>
      </c>
      <c r="S1809">
        <v>4</v>
      </c>
      <c r="T1809" s="7">
        <f t="shared" si="28"/>
        <v>45437665.350000001</v>
      </c>
      <c r="U1809" s="3">
        <f>Table1[[#This Row],[Range_km]]/Table1[[#This Row],[Battery_Capacity_kWh]]</f>
        <v>2.4624999999999999</v>
      </c>
      <c r="V1809" s="4">
        <f>Table1[[#This Row],[Price_USD]]/Table1[[#This Row],[Range_km]]</f>
        <v>199.69527918781728</v>
      </c>
      <c r="W1809" s="1" t="str">
        <f>_xlfn.IFS(Table1[[#This Row],[Price_USD]]&gt;80000,"Luxury", Table1[[#This Row],[Price_USD]]&gt;40000,"Premium",Table1[[#This Row],[Price_USD]]&lt;40000,"Budget")</f>
        <v>Budget</v>
      </c>
    </row>
    <row r="1810" spans="3:23" x14ac:dyDescent="0.35">
      <c r="C1810">
        <v>1809</v>
      </c>
      <c r="D1810" t="s">
        <v>22</v>
      </c>
      <c r="E1810" t="s">
        <v>75</v>
      </c>
      <c r="F1810">
        <v>2025</v>
      </c>
      <c r="G1810" t="s">
        <v>263</v>
      </c>
      <c r="H1810">
        <v>94.7</v>
      </c>
      <c r="I1810">
        <v>350</v>
      </c>
      <c r="J1810" t="s">
        <v>274</v>
      </c>
      <c r="K1810">
        <v>8.6</v>
      </c>
      <c r="L1810" s="5">
        <v>51371.76</v>
      </c>
      <c r="M1810" t="s">
        <v>320</v>
      </c>
      <c r="N1810" t="s">
        <v>347</v>
      </c>
      <c r="O1810" s="1">
        <v>0</v>
      </c>
      <c r="P1810" s="1" t="str">
        <f>IFERROR(IF(ISNUMBER(Table1[[#This Row],[Safety_Rating2]]), REPT("★", Table1[[#This Row],[Safety_Rating2]]) &amp; REPT("☆", 5-Table1[[#This Row],[Safety_Rating2]]), "Unknown"), "Unknown")</f>
        <v>★★★☆☆</v>
      </c>
      <c r="Q1810" s="1">
        <v>3</v>
      </c>
      <c r="R1810">
        <v>11965</v>
      </c>
      <c r="S1810">
        <v>5</v>
      </c>
      <c r="T1810" s="7">
        <f t="shared" si="28"/>
        <v>614663108.39999998</v>
      </c>
      <c r="U1810" s="3">
        <f>Table1[[#This Row],[Range_km]]/Table1[[#This Row],[Battery_Capacity_kWh]]</f>
        <v>3.6958817317845827</v>
      </c>
      <c r="V1810" s="4">
        <f>Table1[[#This Row],[Price_USD]]/Table1[[#This Row],[Range_km]]</f>
        <v>146.77645714285714</v>
      </c>
      <c r="W1810" s="1" t="str">
        <f>_xlfn.IFS(Table1[[#This Row],[Price_USD]]&gt;80000,"Luxury", Table1[[#This Row],[Price_USD]]&gt;40000,"Premium",Table1[[#This Row],[Price_USD]]&lt;40000,"Budget")</f>
        <v>Premium</v>
      </c>
    </row>
    <row r="1811" spans="3:23" x14ac:dyDescent="0.35">
      <c r="C1811">
        <v>1810</v>
      </c>
      <c r="D1811" t="s">
        <v>29</v>
      </c>
      <c r="E1811" t="s">
        <v>82</v>
      </c>
      <c r="F1811">
        <v>2025</v>
      </c>
      <c r="G1811" t="s">
        <v>254</v>
      </c>
      <c r="H1811">
        <v>120.2</v>
      </c>
      <c r="I1811">
        <v>572</v>
      </c>
      <c r="J1811" t="s">
        <v>274</v>
      </c>
      <c r="K1811">
        <v>5.6</v>
      </c>
      <c r="L1811" s="5">
        <v>111222.71</v>
      </c>
      <c r="M1811" t="s">
        <v>296</v>
      </c>
      <c r="N1811" t="s">
        <v>343</v>
      </c>
      <c r="O1811" s="1">
        <v>3</v>
      </c>
      <c r="P1811" s="1" t="str">
        <f>IFERROR(IF(ISNUMBER(Table1[[#This Row],[Safety_Rating2]]), REPT("★", Table1[[#This Row],[Safety_Rating2]]) &amp; REPT("☆", 5-Table1[[#This Row],[Safety_Rating2]]), "Unknown"), "Unknown")</f>
        <v>★★★★★</v>
      </c>
      <c r="Q1811" s="1">
        <v>5</v>
      </c>
      <c r="R1811">
        <v>11666</v>
      </c>
      <c r="S1811">
        <v>5</v>
      </c>
      <c r="T1811" s="7">
        <f t="shared" si="28"/>
        <v>1297524134.8600001</v>
      </c>
      <c r="U1811" s="3">
        <f>Table1[[#This Row],[Range_km]]/Table1[[#This Row],[Battery_Capacity_kWh]]</f>
        <v>4.7587354409317806</v>
      </c>
      <c r="V1811" s="4">
        <f>Table1[[#This Row],[Price_USD]]/Table1[[#This Row],[Range_km]]</f>
        <v>194.44529720279721</v>
      </c>
      <c r="W1811" s="1" t="str">
        <f>_xlfn.IFS(Table1[[#This Row],[Price_USD]]&gt;80000,"Luxury", Table1[[#This Row],[Price_USD]]&gt;40000,"Premium",Table1[[#This Row],[Price_USD]]&lt;40000,"Budget")</f>
        <v>Luxury</v>
      </c>
    </row>
    <row r="1812" spans="3:23" x14ac:dyDescent="0.35">
      <c r="C1812">
        <v>1811</v>
      </c>
      <c r="D1812" t="s">
        <v>56</v>
      </c>
      <c r="E1812" t="s">
        <v>131</v>
      </c>
      <c r="F1812">
        <v>2021</v>
      </c>
      <c r="G1812" t="s">
        <v>258</v>
      </c>
      <c r="H1812">
        <v>83.6</v>
      </c>
      <c r="I1812">
        <v>332</v>
      </c>
      <c r="J1812" t="s">
        <v>265</v>
      </c>
      <c r="K1812">
        <v>2</v>
      </c>
      <c r="L1812" s="5">
        <v>94599.71</v>
      </c>
      <c r="M1812" t="s">
        <v>288</v>
      </c>
      <c r="N1812" t="s">
        <v>336</v>
      </c>
      <c r="O1812" s="1">
        <v>1</v>
      </c>
      <c r="P1812" s="1" t="str">
        <f>IFERROR(IF(ISNUMBER(Table1[[#This Row],[Safety_Rating2]]), REPT("★", Table1[[#This Row],[Safety_Rating2]]) &amp; REPT("☆", 5-Table1[[#This Row],[Safety_Rating2]]), "Unknown"), "Unknown")</f>
        <v>★★★☆☆</v>
      </c>
      <c r="Q1812" s="1">
        <v>3</v>
      </c>
      <c r="R1812">
        <v>239</v>
      </c>
      <c r="S1812">
        <v>3</v>
      </c>
      <c r="T1812" s="7">
        <f t="shared" si="28"/>
        <v>22609330.690000001</v>
      </c>
      <c r="U1812" s="3">
        <f>Table1[[#This Row],[Range_km]]/Table1[[#This Row],[Battery_Capacity_kWh]]</f>
        <v>3.9712918660287082</v>
      </c>
      <c r="V1812" s="4">
        <f>Table1[[#This Row],[Price_USD]]/Table1[[#This Row],[Range_km]]</f>
        <v>284.93888554216869</v>
      </c>
      <c r="W1812" s="1" t="str">
        <f>_xlfn.IFS(Table1[[#This Row],[Price_USD]]&gt;80000,"Luxury", Table1[[#This Row],[Price_USD]]&gt;40000,"Premium",Table1[[#This Row],[Price_USD]]&lt;40000,"Budget")</f>
        <v>Luxury</v>
      </c>
    </row>
    <row r="1813" spans="3:23" x14ac:dyDescent="0.35">
      <c r="C1813">
        <v>1812</v>
      </c>
      <c r="D1813" t="s">
        <v>38</v>
      </c>
      <c r="E1813" t="s">
        <v>118</v>
      </c>
      <c r="F1813">
        <v>2015</v>
      </c>
      <c r="G1813" t="s">
        <v>259</v>
      </c>
      <c r="H1813">
        <v>80.900000000000006</v>
      </c>
      <c r="I1813">
        <v>538</v>
      </c>
      <c r="J1813" t="s">
        <v>273</v>
      </c>
      <c r="K1813">
        <v>2.4</v>
      </c>
      <c r="L1813" s="5">
        <v>106230.35</v>
      </c>
      <c r="M1813" t="s">
        <v>322</v>
      </c>
      <c r="N1813" t="s">
        <v>363</v>
      </c>
      <c r="O1813" s="1">
        <v>5</v>
      </c>
      <c r="P1813" s="1" t="str">
        <f>IFERROR(IF(ISNUMBER(Table1[[#This Row],[Safety_Rating2]]), REPT("★", Table1[[#This Row],[Safety_Rating2]]) &amp; REPT("☆", 5-Table1[[#This Row],[Safety_Rating2]]), "Unknown"), "Unknown")</f>
        <v>★★★★★</v>
      </c>
      <c r="Q1813" s="1">
        <v>5</v>
      </c>
      <c r="R1813">
        <v>18604</v>
      </c>
      <c r="S1813">
        <v>4</v>
      </c>
      <c r="T1813" s="7">
        <f t="shared" si="28"/>
        <v>1976309431.4000001</v>
      </c>
      <c r="U1813" s="3">
        <f>Table1[[#This Row],[Range_km]]/Table1[[#This Row],[Battery_Capacity_kWh]]</f>
        <v>6.6501854140914709</v>
      </c>
      <c r="V1813" s="4">
        <f>Table1[[#This Row],[Price_USD]]/Table1[[#This Row],[Range_km]]</f>
        <v>197.45418215613384</v>
      </c>
      <c r="W1813" s="1" t="str">
        <f>_xlfn.IFS(Table1[[#This Row],[Price_USD]]&gt;80000,"Luxury", Table1[[#This Row],[Price_USD]]&gt;40000,"Premium",Table1[[#This Row],[Price_USD]]&lt;40000,"Budget")</f>
        <v>Luxury</v>
      </c>
    </row>
    <row r="1814" spans="3:23" x14ac:dyDescent="0.35">
      <c r="C1814">
        <v>1813</v>
      </c>
      <c r="D1814" t="s">
        <v>34</v>
      </c>
      <c r="E1814" t="s">
        <v>190</v>
      </c>
      <c r="F1814">
        <v>2019</v>
      </c>
      <c r="G1814" t="s">
        <v>254</v>
      </c>
      <c r="H1814">
        <v>145.19999999999999</v>
      </c>
      <c r="I1814">
        <v>200</v>
      </c>
      <c r="J1814" t="s">
        <v>275</v>
      </c>
      <c r="K1814">
        <v>8.1</v>
      </c>
      <c r="L1814" s="5">
        <v>139700.76</v>
      </c>
      <c r="M1814" t="s">
        <v>300</v>
      </c>
      <c r="N1814" t="s">
        <v>363</v>
      </c>
      <c r="O1814" s="1">
        <v>5</v>
      </c>
      <c r="P1814" s="1" t="str">
        <f>IFERROR(IF(ISNUMBER(Table1[[#This Row],[Safety_Rating2]]), REPT("★", Table1[[#This Row],[Safety_Rating2]]) &amp; REPT("☆", 5-Table1[[#This Row],[Safety_Rating2]]), "Unknown"), "Unknown")</f>
        <v>★★★☆☆</v>
      </c>
      <c r="Q1814" s="1">
        <v>3</v>
      </c>
      <c r="R1814">
        <v>12774</v>
      </c>
      <c r="S1814">
        <v>3</v>
      </c>
      <c r="T1814" s="7">
        <f t="shared" si="28"/>
        <v>1784537508.24</v>
      </c>
      <c r="U1814" s="3">
        <f>Table1[[#This Row],[Range_km]]/Table1[[#This Row],[Battery_Capacity_kWh]]</f>
        <v>1.3774104683195594</v>
      </c>
      <c r="V1814" s="4">
        <f>Table1[[#This Row],[Price_USD]]/Table1[[#This Row],[Range_km]]</f>
        <v>698.50380000000007</v>
      </c>
      <c r="W1814" s="1" t="str">
        <f>_xlfn.IFS(Table1[[#This Row],[Price_USD]]&gt;80000,"Luxury", Table1[[#This Row],[Price_USD]]&gt;40000,"Premium",Table1[[#This Row],[Price_USD]]&lt;40000,"Budget")</f>
        <v>Luxury</v>
      </c>
    </row>
    <row r="1815" spans="3:23" x14ac:dyDescent="0.35">
      <c r="C1815">
        <v>1814</v>
      </c>
      <c r="D1815" t="s">
        <v>42</v>
      </c>
      <c r="E1815" t="s">
        <v>141</v>
      </c>
      <c r="F1815">
        <v>2020</v>
      </c>
      <c r="G1815" t="s">
        <v>260</v>
      </c>
      <c r="H1815">
        <v>143.30000000000001</v>
      </c>
      <c r="I1815">
        <v>442</v>
      </c>
      <c r="J1815" t="s">
        <v>274</v>
      </c>
      <c r="K1815">
        <v>3.2</v>
      </c>
      <c r="L1815" s="5">
        <v>117535.17</v>
      </c>
      <c r="M1815" t="s">
        <v>332</v>
      </c>
      <c r="N1815" t="s">
        <v>366</v>
      </c>
      <c r="O1815" s="1">
        <v>5</v>
      </c>
      <c r="P1815" s="1" t="str">
        <f>IFERROR(IF(ISNUMBER(Table1[[#This Row],[Safety_Rating2]]), REPT("★", Table1[[#This Row],[Safety_Rating2]]) &amp; REPT("☆", 5-Table1[[#This Row],[Safety_Rating2]]), "Unknown"), "Unknown")</f>
        <v>Unknown</v>
      </c>
      <c r="Q1815" s="2" t="s">
        <v>376</v>
      </c>
      <c r="R1815">
        <v>16599</v>
      </c>
      <c r="S1815">
        <v>5</v>
      </c>
      <c r="T1815" s="7">
        <f t="shared" si="28"/>
        <v>1950966286.8299999</v>
      </c>
      <c r="U1815" s="3">
        <f>Table1[[#This Row],[Range_km]]/Table1[[#This Row],[Battery_Capacity_kWh]]</f>
        <v>3.0844382414515001</v>
      </c>
      <c r="V1815" s="4">
        <f>Table1[[#This Row],[Price_USD]]/Table1[[#This Row],[Range_km]]</f>
        <v>265.9166742081448</v>
      </c>
      <c r="W1815" s="1" t="str">
        <f>_xlfn.IFS(Table1[[#This Row],[Price_USD]]&gt;80000,"Luxury", Table1[[#This Row],[Price_USD]]&gt;40000,"Premium",Table1[[#This Row],[Price_USD]]&lt;40000,"Budget")</f>
        <v>Luxury</v>
      </c>
    </row>
    <row r="1816" spans="3:23" x14ac:dyDescent="0.35">
      <c r="C1816">
        <v>1815</v>
      </c>
      <c r="D1816" t="s">
        <v>18</v>
      </c>
      <c r="E1816" t="s">
        <v>248</v>
      </c>
      <c r="F1816">
        <v>2024</v>
      </c>
      <c r="G1816" t="s">
        <v>256</v>
      </c>
      <c r="H1816">
        <v>31.5</v>
      </c>
      <c r="I1816">
        <v>164</v>
      </c>
      <c r="J1816" t="s">
        <v>265</v>
      </c>
      <c r="K1816">
        <v>11.5</v>
      </c>
      <c r="L1816" s="5">
        <v>125611.67</v>
      </c>
      <c r="M1816" t="s">
        <v>314</v>
      </c>
      <c r="N1816" t="s">
        <v>348</v>
      </c>
      <c r="O1816" s="1">
        <v>5</v>
      </c>
      <c r="P1816" s="1" t="str">
        <f>IFERROR(IF(ISNUMBER(Table1[[#This Row],[Safety_Rating2]]), REPT("★", Table1[[#This Row],[Safety_Rating2]]) &amp; REPT("☆", 5-Table1[[#This Row],[Safety_Rating2]]), "Unknown"), "Unknown")</f>
        <v>★★★★☆</v>
      </c>
      <c r="Q1816" s="1">
        <v>4</v>
      </c>
      <c r="R1816">
        <v>2706</v>
      </c>
      <c r="S1816">
        <v>3</v>
      </c>
      <c r="T1816" s="7">
        <f t="shared" si="28"/>
        <v>339905179.01999998</v>
      </c>
      <c r="U1816" s="3">
        <f>Table1[[#This Row],[Range_km]]/Table1[[#This Row],[Battery_Capacity_kWh]]</f>
        <v>5.2063492063492065</v>
      </c>
      <c r="V1816" s="4">
        <f>Table1[[#This Row],[Price_USD]]/Table1[[#This Row],[Range_km]]</f>
        <v>765.92481707317074</v>
      </c>
      <c r="W1816" s="1" t="str">
        <f>_xlfn.IFS(Table1[[#This Row],[Price_USD]]&gt;80000,"Luxury", Table1[[#This Row],[Price_USD]]&gt;40000,"Premium",Table1[[#This Row],[Price_USD]]&lt;40000,"Budget")</f>
        <v>Luxury</v>
      </c>
    </row>
    <row r="1817" spans="3:23" x14ac:dyDescent="0.35">
      <c r="C1817">
        <v>1816</v>
      </c>
      <c r="D1817" t="s">
        <v>21</v>
      </c>
      <c r="E1817" t="s">
        <v>74</v>
      </c>
      <c r="F1817">
        <v>2025</v>
      </c>
      <c r="G1817" t="s">
        <v>254</v>
      </c>
      <c r="H1817">
        <v>93.8</v>
      </c>
      <c r="I1817">
        <v>600</v>
      </c>
      <c r="J1817" t="s">
        <v>265</v>
      </c>
      <c r="K1817">
        <v>10.199999999999999</v>
      </c>
      <c r="L1817" s="5">
        <v>127201.44</v>
      </c>
      <c r="M1817" t="s">
        <v>303</v>
      </c>
      <c r="N1817" t="s">
        <v>365</v>
      </c>
      <c r="O1817" s="1">
        <v>2</v>
      </c>
      <c r="P1817" s="1" t="str">
        <f>IFERROR(IF(ISNUMBER(Table1[[#This Row],[Safety_Rating2]]), REPT("★", Table1[[#This Row],[Safety_Rating2]]) &amp; REPT("☆", 5-Table1[[#This Row],[Safety_Rating2]]), "Unknown"), "Unknown")</f>
        <v>★★★★★</v>
      </c>
      <c r="Q1817" s="1">
        <v>5</v>
      </c>
      <c r="R1817">
        <v>8940</v>
      </c>
      <c r="S1817">
        <v>4</v>
      </c>
      <c r="T1817" s="7">
        <f t="shared" si="28"/>
        <v>1137180873.5999999</v>
      </c>
      <c r="U1817" s="3">
        <f>Table1[[#This Row],[Range_km]]/Table1[[#This Row],[Battery_Capacity_kWh]]</f>
        <v>6.3965884861407254</v>
      </c>
      <c r="V1817" s="4">
        <f>Table1[[#This Row],[Price_USD]]/Table1[[#This Row],[Range_km]]</f>
        <v>212.00239999999999</v>
      </c>
      <c r="W1817" s="1" t="str">
        <f>_xlfn.IFS(Table1[[#This Row],[Price_USD]]&gt;80000,"Luxury", Table1[[#This Row],[Price_USD]]&gt;40000,"Premium",Table1[[#This Row],[Price_USD]]&lt;40000,"Budget")</f>
        <v>Luxury</v>
      </c>
    </row>
    <row r="1818" spans="3:23" x14ac:dyDescent="0.35">
      <c r="C1818">
        <v>1817</v>
      </c>
      <c r="D1818" t="s">
        <v>52</v>
      </c>
      <c r="E1818" t="s">
        <v>220</v>
      </c>
      <c r="F1818">
        <v>2018</v>
      </c>
      <c r="G1818" t="s">
        <v>260</v>
      </c>
      <c r="H1818">
        <v>68.7</v>
      </c>
      <c r="I1818">
        <v>519</v>
      </c>
      <c r="J1818" t="s">
        <v>270</v>
      </c>
      <c r="K1818">
        <v>3.7</v>
      </c>
      <c r="L1818" s="5">
        <v>140944.12</v>
      </c>
      <c r="M1818" t="s">
        <v>287</v>
      </c>
      <c r="N1818" t="s">
        <v>356</v>
      </c>
      <c r="O1818" s="2" t="s">
        <v>376</v>
      </c>
      <c r="P1818" s="1" t="str">
        <f>IFERROR(IF(ISNUMBER(Table1[[#This Row],[Safety_Rating2]]), REPT("★", Table1[[#This Row],[Safety_Rating2]]) &amp; REPT("☆", 5-Table1[[#This Row],[Safety_Rating2]]), "Unknown"), "Unknown")</f>
        <v>★★★★★</v>
      </c>
      <c r="Q1818" s="1">
        <v>5</v>
      </c>
      <c r="R1818">
        <v>11226</v>
      </c>
      <c r="S1818">
        <v>3</v>
      </c>
      <c r="T1818" s="7">
        <f t="shared" si="28"/>
        <v>1582238691.1199999</v>
      </c>
      <c r="U1818" s="3">
        <f>Table1[[#This Row],[Range_km]]/Table1[[#This Row],[Battery_Capacity_kWh]]</f>
        <v>7.5545851528384276</v>
      </c>
      <c r="V1818" s="4">
        <f>Table1[[#This Row],[Price_USD]]/Table1[[#This Row],[Range_km]]</f>
        <v>271.56863198458575</v>
      </c>
      <c r="W1818" s="1" t="str">
        <f>_xlfn.IFS(Table1[[#This Row],[Price_USD]]&gt;80000,"Luxury", Table1[[#This Row],[Price_USD]]&gt;40000,"Premium",Table1[[#This Row],[Price_USD]]&lt;40000,"Budget")</f>
        <v>Luxury</v>
      </c>
    </row>
    <row r="1819" spans="3:23" x14ac:dyDescent="0.35">
      <c r="C1819">
        <v>1818</v>
      </c>
      <c r="D1819" t="s">
        <v>53</v>
      </c>
      <c r="E1819" t="s">
        <v>127</v>
      </c>
      <c r="F1819">
        <v>2022</v>
      </c>
      <c r="G1819" t="s">
        <v>252</v>
      </c>
      <c r="H1819">
        <v>86.5</v>
      </c>
      <c r="I1819">
        <v>109</v>
      </c>
      <c r="J1819" t="s">
        <v>270</v>
      </c>
      <c r="K1819">
        <v>2.2000000000000002</v>
      </c>
      <c r="L1819" s="5">
        <v>54729.3</v>
      </c>
      <c r="M1819" t="s">
        <v>331</v>
      </c>
      <c r="N1819" t="s">
        <v>351</v>
      </c>
      <c r="O1819" s="2" t="s">
        <v>376</v>
      </c>
      <c r="P1819" s="1" t="str">
        <f>IFERROR(IF(ISNUMBER(Table1[[#This Row],[Safety_Rating2]]), REPT("★", Table1[[#This Row],[Safety_Rating2]]) &amp; REPT("☆", 5-Table1[[#This Row],[Safety_Rating2]]), "Unknown"), "Unknown")</f>
        <v>★★★★★</v>
      </c>
      <c r="Q1819" s="1">
        <v>5</v>
      </c>
      <c r="R1819">
        <v>14052</v>
      </c>
      <c r="S1819">
        <v>5</v>
      </c>
      <c r="T1819" s="7">
        <f t="shared" si="28"/>
        <v>769056123.60000002</v>
      </c>
      <c r="U1819" s="3">
        <f>Table1[[#This Row],[Range_km]]/Table1[[#This Row],[Battery_Capacity_kWh]]</f>
        <v>1.2601156069364161</v>
      </c>
      <c r="V1819" s="4">
        <f>Table1[[#This Row],[Price_USD]]/Table1[[#This Row],[Range_km]]</f>
        <v>502.10366972477067</v>
      </c>
      <c r="W1819" s="1" t="str">
        <f>_xlfn.IFS(Table1[[#This Row],[Price_USD]]&gt;80000,"Luxury", Table1[[#This Row],[Price_USD]]&gt;40000,"Premium",Table1[[#This Row],[Price_USD]]&lt;40000,"Budget")</f>
        <v>Premium</v>
      </c>
    </row>
    <row r="1820" spans="3:23" x14ac:dyDescent="0.35">
      <c r="C1820">
        <v>1819</v>
      </c>
      <c r="D1820" t="s">
        <v>61</v>
      </c>
      <c r="E1820" t="s">
        <v>146</v>
      </c>
      <c r="F1820">
        <v>2023</v>
      </c>
      <c r="G1820" t="s">
        <v>264</v>
      </c>
      <c r="H1820">
        <v>136.69999999999999</v>
      </c>
      <c r="I1820">
        <v>541</v>
      </c>
      <c r="J1820" t="s">
        <v>271</v>
      </c>
      <c r="K1820">
        <v>11.3</v>
      </c>
      <c r="L1820" s="5">
        <v>61220.49</v>
      </c>
      <c r="M1820" t="s">
        <v>302</v>
      </c>
      <c r="N1820" t="s">
        <v>362</v>
      </c>
      <c r="O1820" s="1">
        <v>0</v>
      </c>
      <c r="P1820" s="1" t="str">
        <f>IFERROR(IF(ISNUMBER(Table1[[#This Row],[Safety_Rating2]]), REPT("★", Table1[[#This Row],[Safety_Rating2]]) &amp; REPT("☆", 5-Table1[[#This Row],[Safety_Rating2]]), "Unknown"), "Unknown")</f>
        <v>★★★☆☆</v>
      </c>
      <c r="Q1820" s="1">
        <v>3</v>
      </c>
      <c r="R1820">
        <v>7960</v>
      </c>
      <c r="S1820">
        <v>4</v>
      </c>
      <c r="T1820" s="7">
        <f t="shared" si="28"/>
        <v>487315100.39999998</v>
      </c>
      <c r="U1820" s="3">
        <f>Table1[[#This Row],[Range_km]]/Table1[[#This Row],[Battery_Capacity_kWh]]</f>
        <v>3.9575713240673012</v>
      </c>
      <c r="V1820" s="4">
        <f>Table1[[#This Row],[Price_USD]]/Table1[[#This Row],[Range_km]]</f>
        <v>113.161719038817</v>
      </c>
      <c r="W1820" s="1" t="str">
        <f>_xlfn.IFS(Table1[[#This Row],[Price_USD]]&gt;80000,"Luxury", Table1[[#This Row],[Price_USD]]&gt;40000,"Premium",Table1[[#This Row],[Price_USD]]&lt;40000,"Budget")</f>
        <v>Premium</v>
      </c>
    </row>
    <row r="1821" spans="3:23" x14ac:dyDescent="0.35">
      <c r="C1821">
        <v>1820</v>
      </c>
      <c r="D1821" t="s">
        <v>38</v>
      </c>
      <c r="E1821" t="s">
        <v>118</v>
      </c>
      <c r="F1821">
        <v>2016</v>
      </c>
      <c r="G1821" t="s">
        <v>256</v>
      </c>
      <c r="H1821">
        <v>44</v>
      </c>
      <c r="I1821">
        <v>186</v>
      </c>
      <c r="J1821" t="s">
        <v>277</v>
      </c>
      <c r="K1821">
        <v>11</v>
      </c>
      <c r="L1821" s="5">
        <v>31370.15</v>
      </c>
      <c r="M1821" t="s">
        <v>282</v>
      </c>
      <c r="N1821" t="s">
        <v>371</v>
      </c>
      <c r="O1821" s="1">
        <v>3</v>
      </c>
      <c r="P1821" s="1" t="str">
        <f>IFERROR(IF(ISNUMBER(Table1[[#This Row],[Safety_Rating2]]), REPT("★", Table1[[#This Row],[Safety_Rating2]]) &amp; REPT("☆", 5-Table1[[#This Row],[Safety_Rating2]]), "Unknown"), "Unknown")</f>
        <v>★★★★☆</v>
      </c>
      <c r="Q1821" s="1">
        <v>4</v>
      </c>
      <c r="R1821">
        <v>1514</v>
      </c>
      <c r="S1821">
        <v>5</v>
      </c>
      <c r="T1821" s="7">
        <f t="shared" si="28"/>
        <v>47494407.100000001</v>
      </c>
      <c r="U1821" s="3">
        <f>Table1[[#This Row],[Range_km]]/Table1[[#This Row],[Battery_Capacity_kWh]]</f>
        <v>4.2272727272727275</v>
      </c>
      <c r="V1821" s="4">
        <f>Table1[[#This Row],[Price_USD]]/Table1[[#This Row],[Range_km]]</f>
        <v>168.65672043010753</v>
      </c>
      <c r="W1821" s="1" t="str">
        <f>_xlfn.IFS(Table1[[#This Row],[Price_USD]]&gt;80000,"Luxury", Table1[[#This Row],[Price_USD]]&gt;40000,"Premium",Table1[[#This Row],[Price_USD]]&lt;40000,"Budget")</f>
        <v>Budget</v>
      </c>
    </row>
    <row r="1822" spans="3:23" x14ac:dyDescent="0.35">
      <c r="C1822">
        <v>1821</v>
      </c>
      <c r="D1822" t="s">
        <v>65</v>
      </c>
      <c r="E1822" t="s">
        <v>173</v>
      </c>
      <c r="F1822">
        <v>2021</v>
      </c>
      <c r="G1822" t="s">
        <v>257</v>
      </c>
      <c r="H1822">
        <v>106.5</v>
      </c>
      <c r="I1822">
        <v>322</v>
      </c>
      <c r="J1822" t="s">
        <v>272</v>
      </c>
      <c r="K1822">
        <v>11.7</v>
      </c>
      <c r="L1822" s="5">
        <v>58468.6</v>
      </c>
      <c r="M1822" t="s">
        <v>284</v>
      </c>
      <c r="N1822" t="s">
        <v>352</v>
      </c>
      <c r="O1822" s="2" t="s">
        <v>376</v>
      </c>
      <c r="P1822" s="1" t="str">
        <f>IFERROR(IF(ISNUMBER(Table1[[#This Row],[Safety_Rating2]]), REPT("★", Table1[[#This Row],[Safety_Rating2]]) &amp; REPT("☆", 5-Table1[[#This Row],[Safety_Rating2]]), "Unknown"), "Unknown")</f>
        <v>Unknown</v>
      </c>
      <c r="Q1822" s="2" t="s">
        <v>376</v>
      </c>
      <c r="R1822">
        <v>13797</v>
      </c>
      <c r="S1822">
        <v>5</v>
      </c>
      <c r="T1822" s="7">
        <f t="shared" si="28"/>
        <v>806691274.19999993</v>
      </c>
      <c r="U1822" s="3">
        <f>Table1[[#This Row],[Range_km]]/Table1[[#This Row],[Battery_Capacity_kWh]]</f>
        <v>3.023474178403756</v>
      </c>
      <c r="V1822" s="4">
        <f>Table1[[#This Row],[Price_USD]]/Table1[[#This Row],[Range_km]]</f>
        <v>181.57950310559005</v>
      </c>
      <c r="W1822" s="1" t="str">
        <f>_xlfn.IFS(Table1[[#This Row],[Price_USD]]&gt;80000,"Luxury", Table1[[#This Row],[Price_USD]]&gt;40000,"Premium",Table1[[#This Row],[Price_USD]]&lt;40000,"Budget")</f>
        <v>Premium</v>
      </c>
    </row>
    <row r="1823" spans="3:23" x14ac:dyDescent="0.35">
      <c r="C1823">
        <v>1822</v>
      </c>
      <c r="D1823" t="s">
        <v>48</v>
      </c>
      <c r="E1823" t="s">
        <v>207</v>
      </c>
      <c r="F1823">
        <v>2016</v>
      </c>
      <c r="G1823" t="s">
        <v>257</v>
      </c>
      <c r="H1823">
        <v>74.099999999999994</v>
      </c>
      <c r="I1823">
        <v>590</v>
      </c>
      <c r="J1823" t="s">
        <v>272</v>
      </c>
      <c r="K1823">
        <v>6.2</v>
      </c>
      <c r="L1823" s="5">
        <v>35015.599999999999</v>
      </c>
      <c r="M1823" t="s">
        <v>281</v>
      </c>
      <c r="N1823" t="s">
        <v>356</v>
      </c>
      <c r="O1823" s="1">
        <v>3</v>
      </c>
      <c r="P1823" s="1" t="str">
        <f>IFERROR(IF(ISNUMBER(Table1[[#This Row],[Safety_Rating2]]), REPT("★", Table1[[#This Row],[Safety_Rating2]]) &amp; REPT("☆", 5-Table1[[#This Row],[Safety_Rating2]]), "Unknown"), "Unknown")</f>
        <v>★★★☆☆</v>
      </c>
      <c r="Q1823" s="1">
        <v>3</v>
      </c>
      <c r="R1823">
        <v>16416</v>
      </c>
      <c r="S1823">
        <v>4</v>
      </c>
      <c r="T1823" s="7">
        <f t="shared" si="28"/>
        <v>574816089.60000002</v>
      </c>
      <c r="U1823" s="3">
        <f>Table1[[#This Row],[Range_km]]/Table1[[#This Row],[Battery_Capacity_kWh]]</f>
        <v>7.9622132253711211</v>
      </c>
      <c r="V1823" s="4">
        <f>Table1[[#This Row],[Price_USD]]/Table1[[#This Row],[Range_km]]</f>
        <v>59.348474576271187</v>
      </c>
      <c r="W1823" s="1" t="str">
        <f>_xlfn.IFS(Table1[[#This Row],[Price_USD]]&gt;80000,"Luxury", Table1[[#This Row],[Price_USD]]&gt;40000,"Premium",Table1[[#This Row],[Price_USD]]&lt;40000,"Budget")</f>
        <v>Budget</v>
      </c>
    </row>
    <row r="1824" spans="3:23" x14ac:dyDescent="0.35">
      <c r="C1824">
        <v>1823</v>
      </c>
      <c r="D1824" t="s">
        <v>62</v>
      </c>
      <c r="E1824" t="s">
        <v>152</v>
      </c>
      <c r="F1824">
        <v>2018</v>
      </c>
      <c r="G1824" t="s">
        <v>258</v>
      </c>
      <c r="H1824">
        <v>49.4</v>
      </c>
      <c r="I1824">
        <v>523</v>
      </c>
      <c r="J1824" t="s">
        <v>276</v>
      </c>
      <c r="K1824">
        <v>5</v>
      </c>
      <c r="L1824" s="5">
        <v>65684.759999999995</v>
      </c>
      <c r="M1824" t="s">
        <v>323</v>
      </c>
      <c r="N1824" t="s">
        <v>365</v>
      </c>
      <c r="O1824" s="1">
        <v>3</v>
      </c>
      <c r="P1824" s="1" t="str">
        <f>IFERROR(IF(ISNUMBER(Table1[[#This Row],[Safety_Rating2]]), REPT("★", Table1[[#This Row],[Safety_Rating2]]) &amp; REPT("☆", 5-Table1[[#This Row],[Safety_Rating2]]), "Unknown"), "Unknown")</f>
        <v>★★★★★</v>
      </c>
      <c r="Q1824" s="1">
        <v>5</v>
      </c>
      <c r="R1824">
        <v>2730</v>
      </c>
      <c r="S1824">
        <v>4</v>
      </c>
      <c r="T1824" s="7">
        <f t="shared" si="28"/>
        <v>179319394.79999998</v>
      </c>
      <c r="U1824" s="3">
        <f>Table1[[#This Row],[Range_km]]/Table1[[#This Row],[Battery_Capacity_kWh]]</f>
        <v>10.587044534412955</v>
      </c>
      <c r="V1824" s="4">
        <f>Table1[[#This Row],[Price_USD]]/Table1[[#This Row],[Range_km]]</f>
        <v>125.59227533460802</v>
      </c>
      <c r="W1824" s="1" t="str">
        <f>_xlfn.IFS(Table1[[#This Row],[Price_USD]]&gt;80000,"Luxury", Table1[[#This Row],[Price_USD]]&gt;40000,"Premium",Table1[[#This Row],[Price_USD]]&lt;40000,"Budget")</f>
        <v>Premium</v>
      </c>
    </row>
    <row r="1825" spans="3:23" x14ac:dyDescent="0.35">
      <c r="C1825">
        <v>1824</v>
      </c>
      <c r="D1825" t="s">
        <v>35</v>
      </c>
      <c r="E1825" t="s">
        <v>142</v>
      </c>
      <c r="F1825">
        <v>2025</v>
      </c>
      <c r="G1825" t="s">
        <v>264</v>
      </c>
      <c r="H1825">
        <v>50</v>
      </c>
      <c r="I1825">
        <v>449</v>
      </c>
      <c r="J1825" t="s">
        <v>275</v>
      </c>
      <c r="K1825">
        <v>4.9000000000000004</v>
      </c>
      <c r="L1825" s="5">
        <v>139406.73000000001</v>
      </c>
      <c r="M1825" t="s">
        <v>295</v>
      </c>
      <c r="N1825" t="s">
        <v>368</v>
      </c>
      <c r="O1825" s="2" t="s">
        <v>376</v>
      </c>
      <c r="P1825" s="1" t="str">
        <f>IFERROR(IF(ISNUMBER(Table1[[#This Row],[Safety_Rating2]]), REPT("★", Table1[[#This Row],[Safety_Rating2]]) &amp; REPT("☆", 5-Table1[[#This Row],[Safety_Rating2]]), "Unknown"), "Unknown")</f>
        <v>★★★★☆</v>
      </c>
      <c r="Q1825" s="1">
        <v>4</v>
      </c>
      <c r="R1825">
        <v>506</v>
      </c>
      <c r="S1825">
        <v>3</v>
      </c>
      <c r="T1825" s="7">
        <f t="shared" si="28"/>
        <v>70539805.38000001</v>
      </c>
      <c r="U1825" s="3">
        <f>Table1[[#This Row],[Range_km]]/Table1[[#This Row],[Battery_Capacity_kWh]]</f>
        <v>8.98</v>
      </c>
      <c r="V1825" s="4">
        <f>Table1[[#This Row],[Price_USD]]/Table1[[#This Row],[Range_km]]</f>
        <v>310.48269487750559</v>
      </c>
      <c r="W1825" s="1" t="str">
        <f>_xlfn.IFS(Table1[[#This Row],[Price_USD]]&gt;80000,"Luxury", Table1[[#This Row],[Price_USD]]&gt;40000,"Premium",Table1[[#This Row],[Price_USD]]&lt;40000,"Budget")</f>
        <v>Luxury</v>
      </c>
    </row>
    <row r="1826" spans="3:23" x14ac:dyDescent="0.35">
      <c r="C1826">
        <v>1825</v>
      </c>
      <c r="D1826" t="s">
        <v>61</v>
      </c>
      <c r="E1826" t="s">
        <v>146</v>
      </c>
      <c r="F1826">
        <v>2020</v>
      </c>
      <c r="G1826" t="s">
        <v>251</v>
      </c>
      <c r="H1826">
        <v>106.1</v>
      </c>
      <c r="I1826">
        <v>158</v>
      </c>
      <c r="J1826" t="s">
        <v>266</v>
      </c>
      <c r="K1826">
        <v>8.4</v>
      </c>
      <c r="L1826" s="5">
        <v>44805.94</v>
      </c>
      <c r="M1826" t="s">
        <v>324</v>
      </c>
      <c r="N1826" t="s">
        <v>338</v>
      </c>
      <c r="O1826" s="1">
        <v>0</v>
      </c>
      <c r="P1826" s="1" t="str">
        <f>IFERROR(IF(ISNUMBER(Table1[[#This Row],[Safety_Rating2]]), REPT("★", Table1[[#This Row],[Safety_Rating2]]) &amp; REPT("☆", 5-Table1[[#This Row],[Safety_Rating2]]), "Unknown"), "Unknown")</f>
        <v>★★★☆☆</v>
      </c>
      <c r="Q1826" s="1">
        <v>3</v>
      </c>
      <c r="R1826">
        <v>18991</v>
      </c>
      <c r="S1826">
        <v>4</v>
      </c>
      <c r="T1826" s="7">
        <f t="shared" si="28"/>
        <v>850909606.54000008</v>
      </c>
      <c r="U1826" s="3">
        <f>Table1[[#This Row],[Range_km]]/Table1[[#This Row],[Battery_Capacity_kWh]]</f>
        <v>1.4891611687087654</v>
      </c>
      <c r="V1826" s="4">
        <f>Table1[[#This Row],[Price_USD]]/Table1[[#This Row],[Range_km]]</f>
        <v>283.58189873417723</v>
      </c>
      <c r="W1826" s="1" t="str">
        <f>_xlfn.IFS(Table1[[#This Row],[Price_USD]]&gt;80000,"Luxury", Table1[[#This Row],[Price_USD]]&gt;40000,"Premium",Table1[[#This Row],[Price_USD]]&lt;40000,"Budget")</f>
        <v>Premium</v>
      </c>
    </row>
    <row r="1827" spans="3:23" x14ac:dyDescent="0.35">
      <c r="C1827">
        <v>1826</v>
      </c>
      <c r="D1827" t="s">
        <v>22</v>
      </c>
      <c r="E1827" t="s">
        <v>99</v>
      </c>
      <c r="F1827">
        <v>2022</v>
      </c>
      <c r="G1827" t="s">
        <v>263</v>
      </c>
      <c r="H1827">
        <v>42.8</v>
      </c>
      <c r="I1827">
        <v>591</v>
      </c>
      <c r="J1827" t="s">
        <v>270</v>
      </c>
      <c r="K1827">
        <v>11.1</v>
      </c>
      <c r="L1827" s="5">
        <v>38038.160000000003</v>
      </c>
      <c r="M1827" t="s">
        <v>298</v>
      </c>
      <c r="N1827" t="s">
        <v>365</v>
      </c>
      <c r="O1827" s="1">
        <v>2</v>
      </c>
      <c r="P1827" s="1" t="str">
        <f>IFERROR(IF(ISNUMBER(Table1[[#This Row],[Safety_Rating2]]), REPT("★", Table1[[#This Row],[Safety_Rating2]]) &amp; REPT("☆", 5-Table1[[#This Row],[Safety_Rating2]]), "Unknown"), "Unknown")</f>
        <v>★★★☆☆</v>
      </c>
      <c r="Q1827" s="1">
        <v>3</v>
      </c>
      <c r="R1827">
        <v>4607</v>
      </c>
      <c r="S1827">
        <v>3</v>
      </c>
      <c r="T1827" s="7">
        <f t="shared" si="28"/>
        <v>175241803.12</v>
      </c>
      <c r="U1827" s="3">
        <f>Table1[[#This Row],[Range_km]]/Table1[[#This Row],[Battery_Capacity_kWh]]</f>
        <v>13.808411214953273</v>
      </c>
      <c r="V1827" s="4">
        <f>Table1[[#This Row],[Price_USD]]/Table1[[#This Row],[Range_km]]</f>
        <v>64.362368866328268</v>
      </c>
      <c r="W1827" s="1" t="str">
        <f>_xlfn.IFS(Table1[[#This Row],[Price_USD]]&gt;80000,"Luxury", Table1[[#This Row],[Price_USD]]&gt;40000,"Premium",Table1[[#This Row],[Price_USD]]&lt;40000,"Budget")</f>
        <v>Budget</v>
      </c>
    </row>
    <row r="1828" spans="3:23" x14ac:dyDescent="0.35">
      <c r="C1828">
        <v>1827</v>
      </c>
      <c r="D1828" t="s">
        <v>26</v>
      </c>
      <c r="E1828" t="s">
        <v>79</v>
      </c>
      <c r="F1828">
        <v>2024</v>
      </c>
      <c r="G1828" t="s">
        <v>250</v>
      </c>
      <c r="H1828">
        <v>140.80000000000001</v>
      </c>
      <c r="I1828">
        <v>112</v>
      </c>
      <c r="J1828" t="s">
        <v>266</v>
      </c>
      <c r="K1828">
        <v>4.7</v>
      </c>
      <c r="L1828" s="5">
        <v>63161.33</v>
      </c>
      <c r="M1828" t="s">
        <v>282</v>
      </c>
      <c r="N1828" t="s">
        <v>341</v>
      </c>
      <c r="O1828" s="1">
        <v>4</v>
      </c>
      <c r="P1828" s="1" t="str">
        <f>IFERROR(IF(ISNUMBER(Table1[[#This Row],[Safety_Rating2]]), REPT("★", Table1[[#This Row],[Safety_Rating2]]) &amp; REPT("☆", 5-Table1[[#This Row],[Safety_Rating2]]), "Unknown"), "Unknown")</f>
        <v>★★★★☆</v>
      </c>
      <c r="Q1828" s="1">
        <v>4</v>
      </c>
      <c r="R1828">
        <v>17866</v>
      </c>
      <c r="S1828">
        <v>3</v>
      </c>
      <c r="T1828" s="7">
        <f t="shared" si="28"/>
        <v>1128440321.78</v>
      </c>
      <c r="U1828" s="3">
        <f>Table1[[#This Row],[Range_km]]/Table1[[#This Row],[Battery_Capacity_kWh]]</f>
        <v>0.79545454545454541</v>
      </c>
      <c r="V1828" s="4">
        <f>Table1[[#This Row],[Price_USD]]/Table1[[#This Row],[Range_km]]</f>
        <v>563.94044642857148</v>
      </c>
      <c r="W1828" s="1" t="str">
        <f>_xlfn.IFS(Table1[[#This Row],[Price_USD]]&gt;80000,"Luxury", Table1[[#This Row],[Price_USD]]&gt;40000,"Premium",Table1[[#This Row],[Price_USD]]&lt;40000,"Budget")</f>
        <v>Premium</v>
      </c>
    </row>
    <row r="1829" spans="3:23" x14ac:dyDescent="0.35">
      <c r="C1829">
        <v>1828</v>
      </c>
      <c r="D1829" t="s">
        <v>23</v>
      </c>
      <c r="E1829" t="s">
        <v>109</v>
      </c>
      <c r="F1829">
        <v>2019</v>
      </c>
      <c r="G1829" t="s">
        <v>252</v>
      </c>
      <c r="H1829">
        <v>108.7</v>
      </c>
      <c r="I1829">
        <v>418</v>
      </c>
      <c r="J1829" t="s">
        <v>280</v>
      </c>
      <c r="K1829">
        <v>0.5</v>
      </c>
      <c r="L1829" s="5">
        <v>73450.53</v>
      </c>
      <c r="M1829" t="s">
        <v>298</v>
      </c>
      <c r="N1829" t="s">
        <v>347</v>
      </c>
      <c r="O1829" s="1">
        <v>3</v>
      </c>
      <c r="P1829" s="1" t="str">
        <f>IFERROR(IF(ISNUMBER(Table1[[#This Row],[Safety_Rating2]]), REPT("★", Table1[[#This Row],[Safety_Rating2]]) &amp; REPT("☆", 5-Table1[[#This Row],[Safety_Rating2]]), "Unknown"), "Unknown")</f>
        <v>★★★★☆</v>
      </c>
      <c r="Q1829" s="1">
        <v>4</v>
      </c>
      <c r="R1829">
        <v>18805</v>
      </c>
      <c r="S1829">
        <v>3</v>
      </c>
      <c r="T1829" s="7">
        <f t="shared" si="28"/>
        <v>1381237216.6500001</v>
      </c>
      <c r="U1829" s="3">
        <f>Table1[[#This Row],[Range_km]]/Table1[[#This Row],[Battery_Capacity_kWh]]</f>
        <v>3.8454461821527137</v>
      </c>
      <c r="V1829" s="4">
        <f>Table1[[#This Row],[Price_USD]]/Table1[[#This Row],[Range_km]]</f>
        <v>175.71897129186601</v>
      </c>
      <c r="W1829" s="1" t="str">
        <f>_xlfn.IFS(Table1[[#This Row],[Price_USD]]&gt;80000,"Luxury", Table1[[#This Row],[Price_USD]]&gt;40000,"Premium",Table1[[#This Row],[Price_USD]]&lt;40000,"Budget")</f>
        <v>Premium</v>
      </c>
    </row>
    <row r="1830" spans="3:23" x14ac:dyDescent="0.35">
      <c r="C1830">
        <v>1829</v>
      </c>
      <c r="D1830" t="s">
        <v>54</v>
      </c>
      <c r="E1830" t="s">
        <v>129</v>
      </c>
      <c r="F1830">
        <v>2020</v>
      </c>
      <c r="G1830" t="s">
        <v>256</v>
      </c>
      <c r="H1830">
        <v>23.4</v>
      </c>
      <c r="I1830">
        <v>183</v>
      </c>
      <c r="J1830" t="s">
        <v>280</v>
      </c>
      <c r="K1830">
        <v>4</v>
      </c>
      <c r="L1830" s="5">
        <v>138881.54</v>
      </c>
      <c r="M1830" t="s">
        <v>291</v>
      </c>
      <c r="N1830" t="s">
        <v>336</v>
      </c>
      <c r="O1830" s="1">
        <v>4</v>
      </c>
      <c r="P1830" s="1" t="str">
        <f>IFERROR(IF(ISNUMBER(Table1[[#This Row],[Safety_Rating2]]), REPT("★", Table1[[#This Row],[Safety_Rating2]]) &amp; REPT("☆", 5-Table1[[#This Row],[Safety_Rating2]]), "Unknown"), "Unknown")</f>
        <v>Unknown</v>
      </c>
      <c r="Q1830" s="2" t="s">
        <v>376</v>
      </c>
      <c r="R1830">
        <v>10827</v>
      </c>
      <c r="S1830">
        <v>4</v>
      </c>
      <c r="T1830" s="7">
        <f t="shared" si="28"/>
        <v>1503670433.5800002</v>
      </c>
      <c r="U1830" s="3">
        <f>Table1[[#This Row],[Range_km]]/Table1[[#This Row],[Battery_Capacity_kWh]]</f>
        <v>7.8205128205128212</v>
      </c>
      <c r="V1830" s="4">
        <f>Table1[[#This Row],[Price_USD]]/Table1[[#This Row],[Range_km]]</f>
        <v>758.91551912568309</v>
      </c>
      <c r="W1830" s="1" t="str">
        <f>_xlfn.IFS(Table1[[#This Row],[Price_USD]]&gt;80000,"Luxury", Table1[[#This Row],[Price_USD]]&gt;40000,"Premium",Table1[[#This Row],[Price_USD]]&lt;40000,"Budget")</f>
        <v>Luxury</v>
      </c>
    </row>
    <row r="1831" spans="3:23" x14ac:dyDescent="0.35">
      <c r="C1831">
        <v>1830</v>
      </c>
      <c r="D1831" t="s">
        <v>42</v>
      </c>
      <c r="E1831" t="s">
        <v>159</v>
      </c>
      <c r="F1831">
        <v>2024</v>
      </c>
      <c r="G1831" t="s">
        <v>259</v>
      </c>
      <c r="H1831">
        <v>21.6</v>
      </c>
      <c r="I1831">
        <v>212</v>
      </c>
      <c r="J1831" t="s">
        <v>270</v>
      </c>
      <c r="K1831">
        <v>9.8000000000000007</v>
      </c>
      <c r="L1831" s="5">
        <v>133478.74</v>
      </c>
      <c r="M1831" t="s">
        <v>284</v>
      </c>
      <c r="N1831" t="s">
        <v>349</v>
      </c>
      <c r="O1831" s="1">
        <v>3</v>
      </c>
      <c r="P1831" s="1" t="str">
        <f>IFERROR(IF(ISNUMBER(Table1[[#This Row],[Safety_Rating2]]), REPT("★", Table1[[#This Row],[Safety_Rating2]]) &amp; REPT("☆", 5-Table1[[#This Row],[Safety_Rating2]]), "Unknown"), "Unknown")</f>
        <v>★★★☆☆</v>
      </c>
      <c r="Q1831" s="1">
        <v>3</v>
      </c>
      <c r="R1831">
        <v>6299</v>
      </c>
      <c r="S1831">
        <v>3</v>
      </c>
      <c r="T1831" s="7">
        <f t="shared" si="28"/>
        <v>840782583.25999999</v>
      </c>
      <c r="U1831" s="3">
        <f>Table1[[#This Row],[Range_km]]/Table1[[#This Row],[Battery_Capacity_kWh]]</f>
        <v>9.8148148148148149</v>
      </c>
      <c r="V1831" s="4">
        <f>Table1[[#This Row],[Price_USD]]/Table1[[#This Row],[Range_km]]</f>
        <v>629.61669811320746</v>
      </c>
      <c r="W1831" s="1" t="str">
        <f>_xlfn.IFS(Table1[[#This Row],[Price_USD]]&gt;80000,"Luxury", Table1[[#This Row],[Price_USD]]&gt;40000,"Premium",Table1[[#This Row],[Price_USD]]&lt;40000,"Budget")</f>
        <v>Luxury</v>
      </c>
    </row>
    <row r="1832" spans="3:23" x14ac:dyDescent="0.35">
      <c r="C1832">
        <v>1831</v>
      </c>
      <c r="D1832" t="s">
        <v>63</v>
      </c>
      <c r="E1832" t="s">
        <v>169</v>
      </c>
      <c r="F1832">
        <v>2023</v>
      </c>
      <c r="G1832" t="s">
        <v>262</v>
      </c>
      <c r="H1832">
        <v>138</v>
      </c>
      <c r="I1832">
        <v>557</v>
      </c>
      <c r="J1832" t="s">
        <v>273</v>
      </c>
      <c r="K1832">
        <v>1.3</v>
      </c>
      <c r="L1832" s="5">
        <v>60437.9</v>
      </c>
      <c r="M1832" t="s">
        <v>285</v>
      </c>
      <c r="N1832" t="s">
        <v>352</v>
      </c>
      <c r="O1832" s="2" t="s">
        <v>376</v>
      </c>
      <c r="P1832" s="1" t="str">
        <f>IFERROR(IF(ISNUMBER(Table1[[#This Row],[Safety_Rating2]]), REPT("★", Table1[[#This Row],[Safety_Rating2]]) &amp; REPT("☆", 5-Table1[[#This Row],[Safety_Rating2]]), "Unknown"), "Unknown")</f>
        <v>★★★★★</v>
      </c>
      <c r="Q1832" s="1">
        <v>5</v>
      </c>
      <c r="R1832">
        <v>7597</v>
      </c>
      <c r="S1832">
        <v>5</v>
      </c>
      <c r="T1832" s="7">
        <f t="shared" si="28"/>
        <v>459146726.30000001</v>
      </c>
      <c r="U1832" s="3">
        <f>Table1[[#This Row],[Range_km]]/Table1[[#This Row],[Battery_Capacity_kWh]]</f>
        <v>4.0362318840579707</v>
      </c>
      <c r="V1832" s="4">
        <f>Table1[[#This Row],[Price_USD]]/Table1[[#This Row],[Range_km]]</f>
        <v>108.50610412926392</v>
      </c>
      <c r="W1832" s="1" t="str">
        <f>_xlfn.IFS(Table1[[#This Row],[Price_USD]]&gt;80000,"Luxury", Table1[[#This Row],[Price_USD]]&gt;40000,"Premium",Table1[[#This Row],[Price_USD]]&lt;40000,"Budget")</f>
        <v>Premium</v>
      </c>
    </row>
    <row r="1833" spans="3:23" x14ac:dyDescent="0.35">
      <c r="C1833">
        <v>1832</v>
      </c>
      <c r="D1833" t="s">
        <v>16</v>
      </c>
      <c r="E1833" t="s">
        <v>69</v>
      </c>
      <c r="F1833">
        <v>2018</v>
      </c>
      <c r="G1833" t="s">
        <v>252</v>
      </c>
      <c r="H1833">
        <v>78.3</v>
      </c>
      <c r="I1833">
        <v>386</v>
      </c>
      <c r="J1833" t="s">
        <v>278</v>
      </c>
      <c r="K1833">
        <v>1.8</v>
      </c>
      <c r="L1833" s="5">
        <v>96882.3</v>
      </c>
      <c r="M1833" t="s">
        <v>291</v>
      </c>
      <c r="N1833" t="s">
        <v>365</v>
      </c>
      <c r="O1833" s="1">
        <v>5</v>
      </c>
      <c r="P1833" s="1" t="str">
        <f>IFERROR(IF(ISNUMBER(Table1[[#This Row],[Safety_Rating2]]), REPT("★", Table1[[#This Row],[Safety_Rating2]]) &amp; REPT("☆", 5-Table1[[#This Row],[Safety_Rating2]]), "Unknown"), "Unknown")</f>
        <v>Unknown</v>
      </c>
      <c r="Q1833" s="2" t="s">
        <v>376</v>
      </c>
      <c r="R1833">
        <v>12706</v>
      </c>
      <c r="S1833">
        <v>4</v>
      </c>
      <c r="T1833" s="7">
        <f t="shared" si="28"/>
        <v>1230986503.8</v>
      </c>
      <c r="U1833" s="3">
        <f>Table1[[#This Row],[Range_km]]/Table1[[#This Row],[Battery_Capacity_kWh]]</f>
        <v>4.9297573435504471</v>
      </c>
      <c r="V1833" s="4">
        <f>Table1[[#This Row],[Price_USD]]/Table1[[#This Row],[Range_km]]</f>
        <v>250.99041450777202</v>
      </c>
      <c r="W1833" s="1" t="str">
        <f>_xlfn.IFS(Table1[[#This Row],[Price_USD]]&gt;80000,"Luxury", Table1[[#This Row],[Price_USD]]&gt;40000,"Premium",Table1[[#This Row],[Price_USD]]&lt;40000,"Budget")</f>
        <v>Luxury</v>
      </c>
    </row>
    <row r="1834" spans="3:23" x14ac:dyDescent="0.35">
      <c r="C1834">
        <v>1833</v>
      </c>
      <c r="D1834" t="s">
        <v>40</v>
      </c>
      <c r="E1834" t="s">
        <v>98</v>
      </c>
      <c r="F1834">
        <v>2020</v>
      </c>
      <c r="G1834" t="s">
        <v>257</v>
      </c>
      <c r="H1834">
        <v>129.6</v>
      </c>
      <c r="I1834">
        <v>576</v>
      </c>
      <c r="J1834" t="s">
        <v>266</v>
      </c>
      <c r="K1834">
        <v>8.3000000000000007</v>
      </c>
      <c r="L1834" s="5">
        <v>110195.57</v>
      </c>
      <c r="M1834" t="s">
        <v>299</v>
      </c>
      <c r="N1834" t="s">
        <v>336</v>
      </c>
      <c r="O1834" s="1">
        <v>3</v>
      </c>
      <c r="P1834" s="1" t="str">
        <f>IFERROR(IF(ISNUMBER(Table1[[#This Row],[Safety_Rating2]]), REPT("★", Table1[[#This Row],[Safety_Rating2]]) &amp; REPT("☆", 5-Table1[[#This Row],[Safety_Rating2]]), "Unknown"), "Unknown")</f>
        <v>Unknown</v>
      </c>
      <c r="Q1834" s="2" t="s">
        <v>376</v>
      </c>
      <c r="R1834">
        <v>7398</v>
      </c>
      <c r="S1834">
        <v>3</v>
      </c>
      <c r="T1834" s="7">
        <f t="shared" si="28"/>
        <v>815226826.86000001</v>
      </c>
      <c r="U1834" s="3">
        <f>Table1[[#This Row],[Range_km]]/Table1[[#This Row],[Battery_Capacity_kWh]]</f>
        <v>4.4444444444444446</v>
      </c>
      <c r="V1834" s="4">
        <f>Table1[[#This Row],[Price_USD]]/Table1[[#This Row],[Range_km]]</f>
        <v>191.31175347222222</v>
      </c>
      <c r="W1834" s="1" t="str">
        <f>_xlfn.IFS(Table1[[#This Row],[Price_USD]]&gt;80000,"Luxury", Table1[[#This Row],[Price_USD]]&gt;40000,"Premium",Table1[[#This Row],[Price_USD]]&lt;40000,"Budget")</f>
        <v>Luxury</v>
      </c>
    </row>
    <row r="1835" spans="3:23" x14ac:dyDescent="0.35">
      <c r="C1835">
        <v>1834</v>
      </c>
      <c r="D1835" t="s">
        <v>50</v>
      </c>
      <c r="E1835" t="s">
        <v>225</v>
      </c>
      <c r="F1835">
        <v>2021</v>
      </c>
      <c r="G1835" t="s">
        <v>250</v>
      </c>
      <c r="H1835">
        <v>127.7</v>
      </c>
      <c r="I1835">
        <v>471</v>
      </c>
      <c r="J1835" t="s">
        <v>266</v>
      </c>
      <c r="K1835">
        <v>4.3</v>
      </c>
      <c r="L1835" s="5">
        <v>120591.61</v>
      </c>
      <c r="M1835" t="s">
        <v>321</v>
      </c>
      <c r="N1835" t="s">
        <v>364</v>
      </c>
      <c r="O1835" s="1">
        <v>2</v>
      </c>
      <c r="P1835" s="1" t="str">
        <f>IFERROR(IF(ISNUMBER(Table1[[#This Row],[Safety_Rating2]]), REPT("★", Table1[[#This Row],[Safety_Rating2]]) &amp; REPT("☆", 5-Table1[[#This Row],[Safety_Rating2]]), "Unknown"), "Unknown")</f>
        <v>Unknown</v>
      </c>
      <c r="Q1835" s="2" t="s">
        <v>376</v>
      </c>
      <c r="R1835">
        <v>17787</v>
      </c>
      <c r="S1835">
        <v>4</v>
      </c>
      <c r="T1835" s="7">
        <f t="shared" si="28"/>
        <v>2144962967.0699999</v>
      </c>
      <c r="U1835" s="3">
        <f>Table1[[#This Row],[Range_km]]/Table1[[#This Row],[Battery_Capacity_kWh]]</f>
        <v>3.6883320281910725</v>
      </c>
      <c r="V1835" s="4">
        <f>Table1[[#This Row],[Price_USD]]/Table1[[#This Row],[Range_km]]</f>
        <v>256.03314225053077</v>
      </c>
      <c r="W1835" s="1" t="str">
        <f>_xlfn.IFS(Table1[[#This Row],[Price_USD]]&gt;80000,"Luxury", Table1[[#This Row],[Price_USD]]&gt;40000,"Premium",Table1[[#This Row],[Price_USD]]&lt;40000,"Budget")</f>
        <v>Luxury</v>
      </c>
    </row>
    <row r="1836" spans="3:23" x14ac:dyDescent="0.35">
      <c r="C1836">
        <v>1835</v>
      </c>
      <c r="D1836" t="s">
        <v>31</v>
      </c>
      <c r="E1836" t="s">
        <v>84</v>
      </c>
      <c r="F1836">
        <v>2024</v>
      </c>
      <c r="G1836" t="s">
        <v>263</v>
      </c>
      <c r="H1836">
        <v>111.1</v>
      </c>
      <c r="I1836">
        <v>324</v>
      </c>
      <c r="J1836" t="s">
        <v>277</v>
      </c>
      <c r="K1836">
        <v>10.199999999999999</v>
      </c>
      <c r="L1836" s="5">
        <v>94968.16</v>
      </c>
      <c r="M1836" t="s">
        <v>296</v>
      </c>
      <c r="N1836" t="s">
        <v>352</v>
      </c>
      <c r="O1836" s="2" t="s">
        <v>376</v>
      </c>
      <c r="P1836" s="1" t="str">
        <f>IFERROR(IF(ISNUMBER(Table1[[#This Row],[Safety_Rating2]]), REPT("★", Table1[[#This Row],[Safety_Rating2]]) &amp; REPT("☆", 5-Table1[[#This Row],[Safety_Rating2]]), "Unknown"), "Unknown")</f>
        <v>★★★★☆</v>
      </c>
      <c r="Q1836" s="1">
        <v>4</v>
      </c>
      <c r="R1836">
        <v>1686</v>
      </c>
      <c r="S1836">
        <v>4</v>
      </c>
      <c r="T1836" s="7">
        <f t="shared" si="28"/>
        <v>160116317.76000002</v>
      </c>
      <c r="U1836" s="3">
        <f>Table1[[#This Row],[Range_km]]/Table1[[#This Row],[Battery_Capacity_kWh]]</f>
        <v>2.9162916291629166</v>
      </c>
      <c r="V1836" s="4">
        <f>Table1[[#This Row],[Price_USD]]/Table1[[#This Row],[Range_km]]</f>
        <v>293.11160493827163</v>
      </c>
      <c r="W1836" s="1" t="str">
        <f>_xlfn.IFS(Table1[[#This Row],[Price_USD]]&gt;80000,"Luxury", Table1[[#This Row],[Price_USD]]&gt;40000,"Premium",Table1[[#This Row],[Price_USD]]&lt;40000,"Budget")</f>
        <v>Luxury</v>
      </c>
    </row>
    <row r="1837" spans="3:23" x14ac:dyDescent="0.35">
      <c r="C1837">
        <v>1836</v>
      </c>
      <c r="D1837" t="s">
        <v>46</v>
      </c>
      <c r="E1837" t="s">
        <v>198</v>
      </c>
      <c r="F1837">
        <v>2020</v>
      </c>
      <c r="G1837" t="s">
        <v>251</v>
      </c>
      <c r="H1837">
        <v>95.4</v>
      </c>
      <c r="I1837">
        <v>555</v>
      </c>
      <c r="J1837" t="s">
        <v>273</v>
      </c>
      <c r="K1837">
        <v>9.6999999999999993</v>
      </c>
      <c r="L1837" s="5">
        <v>79626.789999999994</v>
      </c>
      <c r="M1837" t="s">
        <v>287</v>
      </c>
      <c r="N1837" t="s">
        <v>349</v>
      </c>
      <c r="O1837" s="2" t="s">
        <v>376</v>
      </c>
      <c r="P1837" s="1" t="str">
        <f>IFERROR(IF(ISNUMBER(Table1[[#This Row],[Safety_Rating2]]), REPT("★", Table1[[#This Row],[Safety_Rating2]]) &amp; REPT("☆", 5-Table1[[#This Row],[Safety_Rating2]]), "Unknown"), "Unknown")</f>
        <v>★★★★☆</v>
      </c>
      <c r="Q1837" s="1">
        <v>4</v>
      </c>
      <c r="R1837">
        <v>12851</v>
      </c>
      <c r="S1837">
        <v>4</v>
      </c>
      <c r="T1837" s="7">
        <f t="shared" si="28"/>
        <v>1023283878.29</v>
      </c>
      <c r="U1837" s="3">
        <f>Table1[[#This Row],[Range_km]]/Table1[[#This Row],[Battery_Capacity_kWh]]</f>
        <v>5.8176100628930811</v>
      </c>
      <c r="V1837" s="4">
        <f>Table1[[#This Row],[Price_USD]]/Table1[[#This Row],[Range_km]]</f>
        <v>143.47169369369368</v>
      </c>
      <c r="W1837" s="1" t="str">
        <f>_xlfn.IFS(Table1[[#This Row],[Price_USD]]&gt;80000,"Luxury", Table1[[#This Row],[Price_USD]]&gt;40000,"Premium",Table1[[#This Row],[Price_USD]]&lt;40000,"Budget")</f>
        <v>Premium</v>
      </c>
    </row>
    <row r="1838" spans="3:23" x14ac:dyDescent="0.35">
      <c r="C1838">
        <v>1837</v>
      </c>
      <c r="D1838" t="s">
        <v>34</v>
      </c>
      <c r="E1838" t="s">
        <v>92</v>
      </c>
      <c r="F1838">
        <v>2019</v>
      </c>
      <c r="G1838" t="s">
        <v>257</v>
      </c>
      <c r="H1838">
        <v>116.6</v>
      </c>
      <c r="I1838">
        <v>314</v>
      </c>
      <c r="J1838" t="s">
        <v>270</v>
      </c>
      <c r="K1838">
        <v>5.8</v>
      </c>
      <c r="L1838" s="5">
        <v>91408.33</v>
      </c>
      <c r="M1838" t="s">
        <v>295</v>
      </c>
      <c r="N1838" t="s">
        <v>340</v>
      </c>
      <c r="O1838" s="1">
        <v>3</v>
      </c>
      <c r="P1838" s="1" t="str">
        <f>IFERROR(IF(ISNUMBER(Table1[[#This Row],[Safety_Rating2]]), REPT("★", Table1[[#This Row],[Safety_Rating2]]) &amp; REPT("☆", 5-Table1[[#This Row],[Safety_Rating2]]), "Unknown"), "Unknown")</f>
        <v>★★★★★</v>
      </c>
      <c r="Q1838" s="1">
        <v>5</v>
      </c>
      <c r="R1838">
        <v>11070</v>
      </c>
      <c r="S1838">
        <v>4</v>
      </c>
      <c r="T1838" s="7">
        <f t="shared" si="28"/>
        <v>1011890213.1</v>
      </c>
      <c r="U1838" s="3">
        <f>Table1[[#This Row],[Range_km]]/Table1[[#This Row],[Battery_Capacity_kWh]]</f>
        <v>2.6929674099485421</v>
      </c>
      <c r="V1838" s="4">
        <f>Table1[[#This Row],[Price_USD]]/Table1[[#This Row],[Range_km]]</f>
        <v>291.1093312101911</v>
      </c>
      <c r="W1838" s="1" t="str">
        <f>_xlfn.IFS(Table1[[#This Row],[Price_USD]]&gt;80000,"Luxury", Table1[[#This Row],[Price_USD]]&gt;40000,"Premium",Table1[[#This Row],[Price_USD]]&lt;40000,"Budget")</f>
        <v>Luxury</v>
      </c>
    </row>
    <row r="1839" spans="3:23" x14ac:dyDescent="0.35">
      <c r="C1839">
        <v>1838</v>
      </c>
      <c r="D1839" t="s">
        <v>33</v>
      </c>
      <c r="E1839" t="s">
        <v>88</v>
      </c>
      <c r="F1839">
        <v>2018</v>
      </c>
      <c r="G1839" t="s">
        <v>259</v>
      </c>
      <c r="H1839">
        <v>21.4</v>
      </c>
      <c r="I1839">
        <v>359</v>
      </c>
      <c r="J1839" t="s">
        <v>278</v>
      </c>
      <c r="K1839">
        <v>11.5</v>
      </c>
      <c r="L1839" s="5">
        <v>75627.070000000007</v>
      </c>
      <c r="M1839" t="s">
        <v>294</v>
      </c>
      <c r="N1839" t="s">
        <v>370</v>
      </c>
      <c r="O1839" s="1">
        <v>0</v>
      </c>
      <c r="P1839" s="1" t="str">
        <f>IFERROR(IF(ISNUMBER(Table1[[#This Row],[Safety_Rating2]]), REPT("★", Table1[[#This Row],[Safety_Rating2]]) &amp; REPT("☆", 5-Table1[[#This Row],[Safety_Rating2]]), "Unknown"), "Unknown")</f>
        <v>★★★★★</v>
      </c>
      <c r="Q1839" s="1">
        <v>5</v>
      </c>
      <c r="R1839">
        <v>19577</v>
      </c>
      <c r="S1839">
        <v>3</v>
      </c>
      <c r="T1839" s="7">
        <f t="shared" si="28"/>
        <v>1480551149.3900001</v>
      </c>
      <c r="U1839" s="3">
        <f>Table1[[#This Row],[Range_km]]/Table1[[#This Row],[Battery_Capacity_kWh]]</f>
        <v>16.77570093457944</v>
      </c>
      <c r="V1839" s="4">
        <f>Table1[[#This Row],[Price_USD]]/Table1[[#This Row],[Range_km]]</f>
        <v>210.66036211699165</v>
      </c>
      <c r="W1839" s="1" t="str">
        <f>_xlfn.IFS(Table1[[#This Row],[Price_USD]]&gt;80000,"Luxury", Table1[[#This Row],[Price_USD]]&gt;40000,"Premium",Table1[[#This Row],[Price_USD]]&lt;40000,"Budget")</f>
        <v>Premium</v>
      </c>
    </row>
    <row r="1840" spans="3:23" x14ac:dyDescent="0.35">
      <c r="C1840">
        <v>1839</v>
      </c>
      <c r="D1840" t="s">
        <v>60</v>
      </c>
      <c r="E1840" t="s">
        <v>204</v>
      </c>
      <c r="F1840">
        <v>2016</v>
      </c>
      <c r="G1840" t="s">
        <v>252</v>
      </c>
      <c r="H1840">
        <v>87.5</v>
      </c>
      <c r="I1840">
        <v>576</v>
      </c>
      <c r="J1840" t="s">
        <v>274</v>
      </c>
      <c r="K1840">
        <v>9.5</v>
      </c>
      <c r="L1840" s="5">
        <v>87162.94</v>
      </c>
      <c r="M1840" t="s">
        <v>322</v>
      </c>
      <c r="N1840" t="s">
        <v>374</v>
      </c>
      <c r="O1840" s="1">
        <v>3</v>
      </c>
      <c r="P1840" s="1" t="str">
        <f>IFERROR(IF(ISNUMBER(Table1[[#This Row],[Safety_Rating2]]), REPT("★", Table1[[#This Row],[Safety_Rating2]]) &amp; REPT("☆", 5-Table1[[#This Row],[Safety_Rating2]]), "Unknown"), "Unknown")</f>
        <v>★★★☆☆</v>
      </c>
      <c r="Q1840" s="1">
        <v>3</v>
      </c>
      <c r="R1840">
        <v>6721</v>
      </c>
      <c r="S1840">
        <v>5</v>
      </c>
      <c r="T1840" s="7">
        <f t="shared" si="28"/>
        <v>585822119.74000001</v>
      </c>
      <c r="U1840" s="3">
        <f>Table1[[#This Row],[Range_km]]/Table1[[#This Row],[Battery_Capacity_kWh]]</f>
        <v>6.5828571428571427</v>
      </c>
      <c r="V1840" s="4">
        <f>Table1[[#This Row],[Price_USD]]/Table1[[#This Row],[Range_km]]</f>
        <v>151.32454861111111</v>
      </c>
      <c r="W1840" s="1" t="str">
        <f>_xlfn.IFS(Table1[[#This Row],[Price_USD]]&gt;80000,"Luxury", Table1[[#This Row],[Price_USD]]&gt;40000,"Premium",Table1[[#This Row],[Price_USD]]&lt;40000,"Budget")</f>
        <v>Luxury</v>
      </c>
    </row>
    <row r="1841" spans="3:23" x14ac:dyDescent="0.35">
      <c r="C1841">
        <v>1840</v>
      </c>
      <c r="D1841" t="s">
        <v>65</v>
      </c>
      <c r="E1841" t="s">
        <v>176</v>
      </c>
      <c r="F1841">
        <v>2017</v>
      </c>
      <c r="G1841" t="s">
        <v>253</v>
      </c>
      <c r="H1841">
        <v>49</v>
      </c>
      <c r="I1841">
        <v>339</v>
      </c>
      <c r="J1841" t="s">
        <v>276</v>
      </c>
      <c r="K1841">
        <v>10.6</v>
      </c>
      <c r="L1841" s="5">
        <v>126947.65</v>
      </c>
      <c r="M1841" t="s">
        <v>312</v>
      </c>
      <c r="N1841" t="s">
        <v>348</v>
      </c>
      <c r="O1841" s="1">
        <v>0</v>
      </c>
      <c r="P1841" s="1" t="str">
        <f>IFERROR(IF(ISNUMBER(Table1[[#This Row],[Safety_Rating2]]), REPT("★", Table1[[#This Row],[Safety_Rating2]]) &amp; REPT("☆", 5-Table1[[#This Row],[Safety_Rating2]]), "Unknown"), "Unknown")</f>
        <v>★★★☆☆</v>
      </c>
      <c r="Q1841" s="1">
        <v>3</v>
      </c>
      <c r="R1841">
        <v>11717</v>
      </c>
      <c r="S1841">
        <v>3</v>
      </c>
      <c r="T1841" s="7">
        <f t="shared" si="28"/>
        <v>1487445615.05</v>
      </c>
      <c r="U1841" s="3">
        <f>Table1[[#This Row],[Range_km]]/Table1[[#This Row],[Battery_Capacity_kWh]]</f>
        <v>6.9183673469387754</v>
      </c>
      <c r="V1841" s="4">
        <f>Table1[[#This Row],[Price_USD]]/Table1[[#This Row],[Range_km]]</f>
        <v>374.47684365781708</v>
      </c>
      <c r="W1841" s="1" t="str">
        <f>_xlfn.IFS(Table1[[#This Row],[Price_USD]]&gt;80000,"Luxury", Table1[[#This Row],[Price_USD]]&gt;40000,"Premium",Table1[[#This Row],[Price_USD]]&lt;40000,"Budget")</f>
        <v>Luxury</v>
      </c>
    </row>
    <row r="1842" spans="3:23" x14ac:dyDescent="0.35">
      <c r="C1842">
        <v>1841</v>
      </c>
      <c r="D1842" t="s">
        <v>25</v>
      </c>
      <c r="E1842" t="s">
        <v>153</v>
      </c>
      <c r="F1842">
        <v>2024</v>
      </c>
      <c r="G1842" t="s">
        <v>253</v>
      </c>
      <c r="H1842">
        <v>42.4</v>
      </c>
      <c r="I1842">
        <v>438</v>
      </c>
      <c r="J1842" t="s">
        <v>267</v>
      </c>
      <c r="K1842">
        <v>5.2</v>
      </c>
      <c r="L1842" s="5">
        <v>146020.29</v>
      </c>
      <c r="M1842" t="s">
        <v>286</v>
      </c>
      <c r="N1842" t="s">
        <v>337</v>
      </c>
      <c r="O1842" s="1">
        <v>1</v>
      </c>
      <c r="P1842" s="1" t="str">
        <f>IFERROR(IF(ISNUMBER(Table1[[#This Row],[Safety_Rating2]]), REPT("★", Table1[[#This Row],[Safety_Rating2]]) &amp; REPT("☆", 5-Table1[[#This Row],[Safety_Rating2]]), "Unknown"), "Unknown")</f>
        <v>★★★☆☆</v>
      </c>
      <c r="Q1842" s="1">
        <v>3</v>
      </c>
      <c r="R1842">
        <v>1700</v>
      </c>
      <c r="S1842">
        <v>3</v>
      </c>
      <c r="T1842" s="7">
        <f t="shared" si="28"/>
        <v>248234493</v>
      </c>
      <c r="U1842" s="3">
        <f>Table1[[#This Row],[Range_km]]/Table1[[#This Row],[Battery_Capacity_kWh]]</f>
        <v>10.330188679245284</v>
      </c>
      <c r="V1842" s="4">
        <f>Table1[[#This Row],[Price_USD]]/Table1[[#This Row],[Range_km]]</f>
        <v>333.37965753424658</v>
      </c>
      <c r="W1842" s="1" t="str">
        <f>_xlfn.IFS(Table1[[#This Row],[Price_USD]]&gt;80000,"Luxury", Table1[[#This Row],[Price_USD]]&gt;40000,"Premium",Table1[[#This Row],[Price_USD]]&lt;40000,"Budget")</f>
        <v>Luxury</v>
      </c>
    </row>
    <row r="1843" spans="3:23" x14ac:dyDescent="0.35">
      <c r="C1843">
        <v>1842</v>
      </c>
      <c r="D1843" t="s">
        <v>53</v>
      </c>
      <c r="E1843" t="s">
        <v>122</v>
      </c>
      <c r="F1843">
        <v>2024</v>
      </c>
      <c r="G1843" t="s">
        <v>255</v>
      </c>
      <c r="H1843">
        <v>49.9</v>
      </c>
      <c r="I1843">
        <v>243</v>
      </c>
      <c r="J1843" t="s">
        <v>269</v>
      </c>
      <c r="K1843">
        <v>0.8</v>
      </c>
      <c r="L1843" s="5">
        <v>78136.27</v>
      </c>
      <c r="M1843" t="s">
        <v>292</v>
      </c>
      <c r="N1843" t="s">
        <v>359</v>
      </c>
      <c r="O1843" s="1">
        <v>3</v>
      </c>
      <c r="P1843" s="1" t="str">
        <f>IFERROR(IF(ISNUMBER(Table1[[#This Row],[Safety_Rating2]]), REPT("★", Table1[[#This Row],[Safety_Rating2]]) &amp; REPT("☆", 5-Table1[[#This Row],[Safety_Rating2]]), "Unknown"), "Unknown")</f>
        <v>★★★★★</v>
      </c>
      <c r="Q1843" s="1">
        <v>5</v>
      </c>
      <c r="R1843">
        <v>7424</v>
      </c>
      <c r="S1843">
        <v>5</v>
      </c>
      <c r="T1843" s="7">
        <f t="shared" si="28"/>
        <v>580083668.48000002</v>
      </c>
      <c r="U1843" s="3">
        <f>Table1[[#This Row],[Range_km]]/Table1[[#This Row],[Battery_Capacity_kWh]]</f>
        <v>4.869739478957916</v>
      </c>
      <c r="V1843" s="4">
        <f>Table1[[#This Row],[Price_USD]]/Table1[[#This Row],[Range_km]]</f>
        <v>321.54843621399181</v>
      </c>
      <c r="W1843" s="1" t="str">
        <f>_xlfn.IFS(Table1[[#This Row],[Price_USD]]&gt;80000,"Luxury", Table1[[#This Row],[Price_USD]]&gt;40000,"Premium",Table1[[#This Row],[Price_USD]]&lt;40000,"Budget")</f>
        <v>Premium</v>
      </c>
    </row>
    <row r="1844" spans="3:23" x14ac:dyDescent="0.35">
      <c r="C1844">
        <v>1843</v>
      </c>
      <c r="D1844" t="s">
        <v>30</v>
      </c>
      <c r="E1844" t="s">
        <v>83</v>
      </c>
      <c r="F1844">
        <v>2024</v>
      </c>
      <c r="G1844" t="s">
        <v>261</v>
      </c>
      <c r="H1844">
        <v>105.1</v>
      </c>
      <c r="I1844">
        <v>197</v>
      </c>
      <c r="J1844" t="s">
        <v>270</v>
      </c>
      <c r="K1844">
        <v>5.5</v>
      </c>
      <c r="L1844" s="5">
        <v>135594.57</v>
      </c>
      <c r="M1844" t="s">
        <v>307</v>
      </c>
      <c r="N1844" t="s">
        <v>362</v>
      </c>
      <c r="O1844" s="1">
        <v>0</v>
      </c>
      <c r="P1844" s="1" t="str">
        <f>IFERROR(IF(ISNUMBER(Table1[[#This Row],[Safety_Rating2]]), REPT("★", Table1[[#This Row],[Safety_Rating2]]) &amp; REPT("☆", 5-Table1[[#This Row],[Safety_Rating2]]), "Unknown"), "Unknown")</f>
        <v>★★★★☆</v>
      </c>
      <c r="Q1844" s="1">
        <v>4</v>
      </c>
      <c r="R1844">
        <v>1591</v>
      </c>
      <c r="S1844">
        <v>3</v>
      </c>
      <c r="T1844" s="7">
        <f t="shared" si="28"/>
        <v>215730960.87</v>
      </c>
      <c r="U1844" s="3">
        <f>Table1[[#This Row],[Range_km]]/Table1[[#This Row],[Battery_Capacity_kWh]]</f>
        <v>1.8744053282588014</v>
      </c>
      <c r="V1844" s="4">
        <f>Table1[[#This Row],[Price_USD]]/Table1[[#This Row],[Range_km]]</f>
        <v>688.29730964467012</v>
      </c>
      <c r="W1844" s="1" t="str">
        <f>_xlfn.IFS(Table1[[#This Row],[Price_USD]]&gt;80000,"Luxury", Table1[[#This Row],[Price_USD]]&gt;40000,"Premium",Table1[[#This Row],[Price_USD]]&lt;40000,"Budget")</f>
        <v>Luxury</v>
      </c>
    </row>
    <row r="1845" spans="3:23" x14ac:dyDescent="0.35">
      <c r="C1845">
        <v>1844</v>
      </c>
      <c r="D1845" t="s">
        <v>47</v>
      </c>
      <c r="E1845" t="s">
        <v>174</v>
      </c>
      <c r="F1845">
        <v>2019</v>
      </c>
      <c r="G1845" t="s">
        <v>263</v>
      </c>
      <c r="H1845">
        <v>89</v>
      </c>
      <c r="I1845">
        <v>523</v>
      </c>
      <c r="J1845" t="s">
        <v>270</v>
      </c>
      <c r="K1845">
        <v>3.8</v>
      </c>
      <c r="L1845" s="5">
        <v>87465.18</v>
      </c>
      <c r="M1845" t="s">
        <v>323</v>
      </c>
      <c r="N1845" t="s">
        <v>345</v>
      </c>
      <c r="O1845" s="2" t="s">
        <v>376</v>
      </c>
      <c r="P1845" s="1" t="str">
        <f>IFERROR(IF(ISNUMBER(Table1[[#This Row],[Safety_Rating2]]), REPT("★", Table1[[#This Row],[Safety_Rating2]]) &amp; REPT("☆", 5-Table1[[#This Row],[Safety_Rating2]]), "Unknown"), "Unknown")</f>
        <v>★★★★★</v>
      </c>
      <c r="Q1845" s="1">
        <v>5</v>
      </c>
      <c r="R1845">
        <v>321</v>
      </c>
      <c r="S1845">
        <v>4</v>
      </c>
      <c r="T1845" s="7">
        <f t="shared" si="28"/>
        <v>28076322.779999997</v>
      </c>
      <c r="U1845" s="3">
        <f>Table1[[#This Row],[Range_km]]/Table1[[#This Row],[Battery_Capacity_kWh]]</f>
        <v>5.8764044943820224</v>
      </c>
      <c r="V1845" s="4">
        <f>Table1[[#This Row],[Price_USD]]/Table1[[#This Row],[Range_km]]</f>
        <v>167.2374378585086</v>
      </c>
      <c r="W1845" s="1" t="str">
        <f>_xlfn.IFS(Table1[[#This Row],[Price_USD]]&gt;80000,"Luxury", Table1[[#This Row],[Price_USD]]&gt;40000,"Premium",Table1[[#This Row],[Price_USD]]&lt;40000,"Budget")</f>
        <v>Luxury</v>
      </c>
    </row>
    <row r="1846" spans="3:23" x14ac:dyDescent="0.35">
      <c r="C1846">
        <v>1845</v>
      </c>
      <c r="D1846" t="s">
        <v>58</v>
      </c>
      <c r="E1846" t="s">
        <v>239</v>
      </c>
      <c r="F1846">
        <v>2020</v>
      </c>
      <c r="G1846" t="s">
        <v>263</v>
      </c>
      <c r="H1846">
        <v>137.6</v>
      </c>
      <c r="I1846">
        <v>371</v>
      </c>
      <c r="J1846" t="s">
        <v>275</v>
      </c>
      <c r="K1846">
        <v>4.2</v>
      </c>
      <c r="L1846" s="5">
        <v>146931.18</v>
      </c>
      <c r="M1846" t="s">
        <v>293</v>
      </c>
      <c r="N1846" t="s">
        <v>353</v>
      </c>
      <c r="O1846" s="1">
        <v>2</v>
      </c>
      <c r="P1846" s="1" t="str">
        <f>IFERROR(IF(ISNUMBER(Table1[[#This Row],[Safety_Rating2]]), REPT("★", Table1[[#This Row],[Safety_Rating2]]) &amp; REPT("☆", 5-Table1[[#This Row],[Safety_Rating2]]), "Unknown"), "Unknown")</f>
        <v>Unknown</v>
      </c>
      <c r="Q1846" s="2" t="s">
        <v>376</v>
      </c>
      <c r="R1846">
        <v>18256</v>
      </c>
      <c r="S1846">
        <v>4</v>
      </c>
      <c r="T1846" s="7">
        <f t="shared" si="28"/>
        <v>2682375622.0799999</v>
      </c>
      <c r="U1846" s="3">
        <f>Table1[[#This Row],[Range_km]]/Table1[[#This Row],[Battery_Capacity_kWh]]</f>
        <v>2.6962209302325584</v>
      </c>
      <c r="V1846" s="4">
        <f>Table1[[#This Row],[Price_USD]]/Table1[[#This Row],[Range_km]]</f>
        <v>396.04091644204851</v>
      </c>
      <c r="W1846" s="1" t="str">
        <f>_xlfn.IFS(Table1[[#This Row],[Price_USD]]&gt;80000,"Luxury", Table1[[#This Row],[Price_USD]]&gt;40000,"Premium",Table1[[#This Row],[Price_USD]]&lt;40000,"Budget")</f>
        <v>Luxury</v>
      </c>
    </row>
    <row r="1847" spans="3:23" x14ac:dyDescent="0.35">
      <c r="C1847">
        <v>1846</v>
      </c>
      <c r="D1847" t="s">
        <v>17</v>
      </c>
      <c r="E1847" t="s">
        <v>95</v>
      </c>
      <c r="F1847">
        <v>2023</v>
      </c>
      <c r="G1847" t="s">
        <v>253</v>
      </c>
      <c r="H1847">
        <v>23.6</v>
      </c>
      <c r="I1847">
        <v>192</v>
      </c>
      <c r="J1847" t="s">
        <v>267</v>
      </c>
      <c r="K1847">
        <v>3.1</v>
      </c>
      <c r="L1847" s="5">
        <v>100811.01</v>
      </c>
      <c r="M1847" t="s">
        <v>304</v>
      </c>
      <c r="N1847" t="s">
        <v>337</v>
      </c>
      <c r="O1847" s="2" t="s">
        <v>376</v>
      </c>
      <c r="P1847" s="1" t="str">
        <f>IFERROR(IF(ISNUMBER(Table1[[#This Row],[Safety_Rating2]]), REPT("★", Table1[[#This Row],[Safety_Rating2]]) &amp; REPT("☆", 5-Table1[[#This Row],[Safety_Rating2]]), "Unknown"), "Unknown")</f>
        <v>★★★☆☆</v>
      </c>
      <c r="Q1847" s="1">
        <v>3</v>
      </c>
      <c r="R1847">
        <v>3048</v>
      </c>
      <c r="S1847">
        <v>5</v>
      </c>
      <c r="T1847" s="7">
        <f t="shared" si="28"/>
        <v>307271958.47999996</v>
      </c>
      <c r="U1847" s="3">
        <f>Table1[[#This Row],[Range_km]]/Table1[[#This Row],[Battery_Capacity_kWh]]</f>
        <v>8.1355932203389827</v>
      </c>
      <c r="V1847" s="4">
        <f>Table1[[#This Row],[Price_USD]]/Table1[[#This Row],[Range_km]]</f>
        <v>525.05734374999997</v>
      </c>
      <c r="W1847" s="1" t="str">
        <f>_xlfn.IFS(Table1[[#This Row],[Price_USD]]&gt;80000,"Luxury", Table1[[#This Row],[Price_USD]]&gt;40000,"Premium",Table1[[#This Row],[Price_USD]]&lt;40000,"Budget")</f>
        <v>Luxury</v>
      </c>
    </row>
    <row r="1848" spans="3:23" x14ac:dyDescent="0.35">
      <c r="C1848">
        <v>1847</v>
      </c>
      <c r="D1848" t="s">
        <v>57</v>
      </c>
      <c r="E1848" t="s">
        <v>203</v>
      </c>
      <c r="F1848">
        <v>2023</v>
      </c>
      <c r="G1848" t="s">
        <v>253</v>
      </c>
      <c r="H1848">
        <v>145.4</v>
      </c>
      <c r="I1848">
        <v>572</v>
      </c>
      <c r="J1848" t="s">
        <v>277</v>
      </c>
      <c r="K1848">
        <v>11.4</v>
      </c>
      <c r="L1848" s="5">
        <v>123082.3</v>
      </c>
      <c r="M1848" t="s">
        <v>302</v>
      </c>
      <c r="N1848" t="s">
        <v>362</v>
      </c>
      <c r="O1848" s="1">
        <v>3</v>
      </c>
      <c r="P1848" s="1" t="str">
        <f>IFERROR(IF(ISNUMBER(Table1[[#This Row],[Safety_Rating2]]), REPT("★", Table1[[#This Row],[Safety_Rating2]]) &amp; REPT("☆", 5-Table1[[#This Row],[Safety_Rating2]]), "Unknown"), "Unknown")</f>
        <v>★★★☆☆</v>
      </c>
      <c r="Q1848" s="1">
        <v>3</v>
      </c>
      <c r="R1848">
        <v>17019</v>
      </c>
      <c r="S1848">
        <v>4</v>
      </c>
      <c r="T1848" s="7">
        <f t="shared" si="28"/>
        <v>2094737663.7</v>
      </c>
      <c r="U1848" s="3">
        <f>Table1[[#This Row],[Range_km]]/Table1[[#This Row],[Battery_Capacity_kWh]]</f>
        <v>3.9339752407152679</v>
      </c>
      <c r="V1848" s="4">
        <f>Table1[[#This Row],[Price_USD]]/Table1[[#This Row],[Range_km]]</f>
        <v>215.17884615384617</v>
      </c>
      <c r="W1848" s="1" t="str">
        <f>_xlfn.IFS(Table1[[#This Row],[Price_USD]]&gt;80000,"Luxury", Table1[[#This Row],[Price_USD]]&gt;40000,"Premium",Table1[[#This Row],[Price_USD]]&lt;40000,"Budget")</f>
        <v>Luxury</v>
      </c>
    </row>
    <row r="1849" spans="3:23" x14ac:dyDescent="0.35">
      <c r="C1849">
        <v>1848</v>
      </c>
      <c r="D1849" t="s">
        <v>36</v>
      </c>
      <c r="E1849" t="s">
        <v>147</v>
      </c>
      <c r="F1849">
        <v>2016</v>
      </c>
      <c r="G1849" t="s">
        <v>263</v>
      </c>
      <c r="H1849">
        <v>124.2</v>
      </c>
      <c r="I1849">
        <v>512</v>
      </c>
      <c r="J1849" t="s">
        <v>273</v>
      </c>
      <c r="K1849">
        <v>7</v>
      </c>
      <c r="L1849" s="5">
        <v>125664.43</v>
      </c>
      <c r="M1849" t="s">
        <v>325</v>
      </c>
      <c r="N1849" t="s">
        <v>368</v>
      </c>
      <c r="O1849" s="1">
        <v>3</v>
      </c>
      <c r="P1849" s="1" t="str">
        <f>IFERROR(IF(ISNUMBER(Table1[[#This Row],[Safety_Rating2]]), REPT("★", Table1[[#This Row],[Safety_Rating2]]) &amp; REPT("☆", 5-Table1[[#This Row],[Safety_Rating2]]), "Unknown"), "Unknown")</f>
        <v>★★★★☆</v>
      </c>
      <c r="Q1849" s="1">
        <v>4</v>
      </c>
      <c r="R1849">
        <v>9844</v>
      </c>
      <c r="S1849">
        <v>3</v>
      </c>
      <c r="T1849" s="7">
        <f t="shared" si="28"/>
        <v>1237040648.9199998</v>
      </c>
      <c r="U1849" s="3">
        <f>Table1[[#This Row],[Range_km]]/Table1[[#This Row],[Battery_Capacity_kWh]]</f>
        <v>4.1223832528180351</v>
      </c>
      <c r="V1849" s="4">
        <f>Table1[[#This Row],[Price_USD]]/Table1[[#This Row],[Range_km]]</f>
        <v>245.43833984374999</v>
      </c>
      <c r="W1849" s="1" t="str">
        <f>_xlfn.IFS(Table1[[#This Row],[Price_USD]]&gt;80000,"Luxury", Table1[[#This Row],[Price_USD]]&gt;40000,"Premium",Table1[[#This Row],[Price_USD]]&lt;40000,"Budget")</f>
        <v>Luxury</v>
      </c>
    </row>
    <row r="1850" spans="3:23" x14ac:dyDescent="0.35">
      <c r="C1850">
        <v>1849</v>
      </c>
      <c r="D1850" t="s">
        <v>59</v>
      </c>
      <c r="E1850" t="s">
        <v>139</v>
      </c>
      <c r="F1850">
        <v>2018</v>
      </c>
      <c r="G1850" t="s">
        <v>252</v>
      </c>
      <c r="H1850">
        <v>118.8</v>
      </c>
      <c r="I1850">
        <v>377</v>
      </c>
      <c r="J1850" t="s">
        <v>275</v>
      </c>
      <c r="K1850">
        <v>5.9</v>
      </c>
      <c r="L1850" s="5">
        <v>32326.34</v>
      </c>
      <c r="M1850" t="s">
        <v>306</v>
      </c>
      <c r="N1850" t="s">
        <v>350</v>
      </c>
      <c r="O1850" s="1">
        <v>3</v>
      </c>
      <c r="P1850" s="1" t="str">
        <f>IFERROR(IF(ISNUMBER(Table1[[#This Row],[Safety_Rating2]]), REPT("★", Table1[[#This Row],[Safety_Rating2]]) &amp; REPT("☆", 5-Table1[[#This Row],[Safety_Rating2]]), "Unknown"), "Unknown")</f>
        <v>★★★☆☆</v>
      </c>
      <c r="Q1850" s="1">
        <v>3</v>
      </c>
      <c r="R1850">
        <v>694</v>
      </c>
      <c r="S1850">
        <v>3</v>
      </c>
      <c r="T1850" s="7">
        <f t="shared" si="28"/>
        <v>22434479.960000001</v>
      </c>
      <c r="U1850" s="3">
        <f>Table1[[#This Row],[Range_km]]/Table1[[#This Row],[Battery_Capacity_kWh]]</f>
        <v>3.1734006734006734</v>
      </c>
      <c r="V1850" s="4">
        <f>Table1[[#This Row],[Price_USD]]/Table1[[#This Row],[Range_km]]</f>
        <v>85.746259946949607</v>
      </c>
      <c r="W1850" s="1" t="str">
        <f>_xlfn.IFS(Table1[[#This Row],[Price_USD]]&gt;80000,"Luxury", Table1[[#This Row],[Price_USD]]&gt;40000,"Premium",Table1[[#This Row],[Price_USD]]&lt;40000,"Budget")</f>
        <v>Budget</v>
      </c>
    </row>
    <row r="1851" spans="3:23" x14ac:dyDescent="0.35">
      <c r="C1851">
        <v>1850</v>
      </c>
      <c r="D1851" t="s">
        <v>33</v>
      </c>
      <c r="E1851" t="s">
        <v>88</v>
      </c>
      <c r="F1851">
        <v>2025</v>
      </c>
      <c r="G1851" t="s">
        <v>264</v>
      </c>
      <c r="H1851">
        <v>20.5</v>
      </c>
      <c r="I1851">
        <v>470</v>
      </c>
      <c r="J1851" t="s">
        <v>271</v>
      </c>
      <c r="K1851">
        <v>4.5999999999999996</v>
      </c>
      <c r="L1851" s="5">
        <v>73988.88</v>
      </c>
      <c r="M1851" t="s">
        <v>288</v>
      </c>
      <c r="N1851" t="s">
        <v>348</v>
      </c>
      <c r="O1851" s="1">
        <v>4</v>
      </c>
      <c r="P1851" s="1" t="str">
        <f>IFERROR(IF(ISNUMBER(Table1[[#This Row],[Safety_Rating2]]), REPT("★", Table1[[#This Row],[Safety_Rating2]]) &amp; REPT("☆", 5-Table1[[#This Row],[Safety_Rating2]]), "Unknown"), "Unknown")</f>
        <v>★★★★★</v>
      </c>
      <c r="Q1851" s="1">
        <v>5</v>
      </c>
      <c r="R1851">
        <v>2233</v>
      </c>
      <c r="S1851">
        <v>3</v>
      </c>
      <c r="T1851" s="7">
        <f t="shared" si="28"/>
        <v>165217169.04000002</v>
      </c>
      <c r="U1851" s="3">
        <f>Table1[[#This Row],[Range_km]]/Table1[[#This Row],[Battery_Capacity_kWh]]</f>
        <v>22.926829268292682</v>
      </c>
      <c r="V1851" s="4">
        <f>Table1[[#This Row],[Price_USD]]/Table1[[#This Row],[Range_km]]</f>
        <v>157.42314893617024</v>
      </c>
      <c r="W1851" s="1" t="str">
        <f>_xlfn.IFS(Table1[[#This Row],[Price_USD]]&gt;80000,"Luxury", Table1[[#This Row],[Price_USD]]&gt;40000,"Premium",Table1[[#This Row],[Price_USD]]&lt;40000,"Budget")</f>
        <v>Premium</v>
      </c>
    </row>
    <row r="1852" spans="3:23" x14ac:dyDescent="0.35">
      <c r="C1852">
        <v>1851</v>
      </c>
      <c r="D1852" t="s">
        <v>38</v>
      </c>
      <c r="E1852" t="s">
        <v>96</v>
      </c>
      <c r="F1852">
        <v>2021</v>
      </c>
      <c r="G1852" t="s">
        <v>260</v>
      </c>
      <c r="H1852">
        <v>133.69999999999999</v>
      </c>
      <c r="I1852">
        <v>263</v>
      </c>
      <c r="J1852" t="s">
        <v>275</v>
      </c>
      <c r="K1852">
        <v>9.5</v>
      </c>
      <c r="L1852" s="5">
        <v>72661.41</v>
      </c>
      <c r="M1852" t="s">
        <v>329</v>
      </c>
      <c r="N1852" t="s">
        <v>368</v>
      </c>
      <c r="O1852" s="1">
        <v>2</v>
      </c>
      <c r="P1852" s="1" t="str">
        <f>IFERROR(IF(ISNUMBER(Table1[[#This Row],[Safety_Rating2]]), REPT("★", Table1[[#This Row],[Safety_Rating2]]) &amp; REPT("☆", 5-Table1[[#This Row],[Safety_Rating2]]), "Unknown"), "Unknown")</f>
        <v>Unknown</v>
      </c>
      <c r="Q1852" s="2" t="s">
        <v>376</v>
      </c>
      <c r="R1852">
        <v>13049</v>
      </c>
      <c r="S1852">
        <v>3</v>
      </c>
      <c r="T1852" s="7">
        <f t="shared" si="28"/>
        <v>948158739.09000003</v>
      </c>
      <c r="U1852" s="3">
        <f>Table1[[#This Row],[Range_km]]/Table1[[#This Row],[Battery_Capacity_kWh]]</f>
        <v>1.9670905011219149</v>
      </c>
      <c r="V1852" s="4">
        <f>Table1[[#This Row],[Price_USD]]/Table1[[#This Row],[Range_km]]</f>
        <v>276.27912547528518</v>
      </c>
      <c r="W1852" s="1" t="str">
        <f>_xlfn.IFS(Table1[[#This Row],[Price_USD]]&gt;80000,"Luxury", Table1[[#This Row],[Price_USD]]&gt;40000,"Premium",Table1[[#This Row],[Price_USD]]&lt;40000,"Budget")</f>
        <v>Premium</v>
      </c>
    </row>
    <row r="1853" spans="3:23" x14ac:dyDescent="0.35">
      <c r="C1853">
        <v>1852</v>
      </c>
      <c r="D1853" t="s">
        <v>48</v>
      </c>
      <c r="E1853" t="s">
        <v>207</v>
      </c>
      <c r="F1853">
        <v>2020</v>
      </c>
      <c r="G1853" t="s">
        <v>263</v>
      </c>
      <c r="H1853">
        <v>115.5</v>
      </c>
      <c r="I1853">
        <v>577</v>
      </c>
      <c r="J1853" t="s">
        <v>277</v>
      </c>
      <c r="K1853">
        <v>2.8</v>
      </c>
      <c r="L1853" s="5">
        <v>98743.79</v>
      </c>
      <c r="M1853" t="s">
        <v>310</v>
      </c>
      <c r="N1853" t="s">
        <v>371</v>
      </c>
      <c r="O1853" s="1">
        <v>1</v>
      </c>
      <c r="P1853" s="1" t="str">
        <f>IFERROR(IF(ISNUMBER(Table1[[#This Row],[Safety_Rating2]]), REPT("★", Table1[[#This Row],[Safety_Rating2]]) &amp; REPT("☆", 5-Table1[[#This Row],[Safety_Rating2]]), "Unknown"), "Unknown")</f>
        <v>★★★☆☆</v>
      </c>
      <c r="Q1853" s="1">
        <v>3</v>
      </c>
      <c r="R1853">
        <v>13038</v>
      </c>
      <c r="S1853">
        <v>5</v>
      </c>
      <c r="T1853" s="7">
        <f t="shared" si="28"/>
        <v>1287421534.02</v>
      </c>
      <c r="U1853" s="3">
        <f>Table1[[#This Row],[Range_km]]/Table1[[#This Row],[Battery_Capacity_kWh]]</f>
        <v>4.9956709956709959</v>
      </c>
      <c r="V1853" s="4">
        <f>Table1[[#This Row],[Price_USD]]/Table1[[#This Row],[Range_km]]</f>
        <v>171.1330849220104</v>
      </c>
      <c r="W1853" s="1" t="str">
        <f>_xlfn.IFS(Table1[[#This Row],[Price_USD]]&gt;80000,"Luxury", Table1[[#This Row],[Price_USD]]&gt;40000,"Premium",Table1[[#This Row],[Price_USD]]&lt;40000,"Budget")</f>
        <v>Luxury</v>
      </c>
    </row>
    <row r="1854" spans="3:23" x14ac:dyDescent="0.35">
      <c r="C1854">
        <v>1853</v>
      </c>
      <c r="D1854" t="s">
        <v>57</v>
      </c>
      <c r="E1854" t="s">
        <v>136</v>
      </c>
      <c r="F1854">
        <v>2021</v>
      </c>
      <c r="G1854" t="s">
        <v>258</v>
      </c>
      <c r="H1854">
        <v>123.4</v>
      </c>
      <c r="I1854">
        <v>542</v>
      </c>
      <c r="J1854" t="s">
        <v>278</v>
      </c>
      <c r="K1854">
        <v>4.4000000000000004</v>
      </c>
      <c r="L1854" s="5">
        <v>147338.79</v>
      </c>
      <c r="M1854" t="s">
        <v>327</v>
      </c>
      <c r="N1854" t="s">
        <v>363</v>
      </c>
      <c r="O1854" s="2" t="s">
        <v>376</v>
      </c>
      <c r="P1854" s="1" t="str">
        <f>IFERROR(IF(ISNUMBER(Table1[[#This Row],[Safety_Rating2]]), REPT("★", Table1[[#This Row],[Safety_Rating2]]) &amp; REPT("☆", 5-Table1[[#This Row],[Safety_Rating2]]), "Unknown"), "Unknown")</f>
        <v>★★★★★</v>
      </c>
      <c r="Q1854" s="1">
        <v>5</v>
      </c>
      <c r="R1854">
        <v>17417</v>
      </c>
      <c r="S1854">
        <v>4</v>
      </c>
      <c r="T1854" s="7">
        <f t="shared" si="28"/>
        <v>2566199705.4300003</v>
      </c>
      <c r="U1854" s="3">
        <f>Table1[[#This Row],[Range_km]]/Table1[[#This Row],[Battery_Capacity_kWh]]</f>
        <v>4.3922204213938407</v>
      </c>
      <c r="V1854" s="4">
        <f>Table1[[#This Row],[Price_USD]]/Table1[[#This Row],[Range_km]]</f>
        <v>271.84278597785982</v>
      </c>
      <c r="W1854" s="1" t="str">
        <f>_xlfn.IFS(Table1[[#This Row],[Price_USD]]&gt;80000,"Luxury", Table1[[#This Row],[Price_USD]]&gt;40000,"Premium",Table1[[#This Row],[Price_USD]]&lt;40000,"Budget")</f>
        <v>Luxury</v>
      </c>
    </row>
    <row r="1855" spans="3:23" x14ac:dyDescent="0.35">
      <c r="C1855">
        <v>1854</v>
      </c>
      <c r="D1855" t="s">
        <v>42</v>
      </c>
      <c r="E1855" t="s">
        <v>242</v>
      </c>
      <c r="F1855">
        <v>2024</v>
      </c>
      <c r="G1855" t="s">
        <v>257</v>
      </c>
      <c r="H1855">
        <v>79.8</v>
      </c>
      <c r="I1855">
        <v>148</v>
      </c>
      <c r="J1855" t="s">
        <v>279</v>
      </c>
      <c r="K1855">
        <v>1</v>
      </c>
      <c r="L1855" s="5">
        <v>42822.89</v>
      </c>
      <c r="M1855" t="s">
        <v>317</v>
      </c>
      <c r="N1855" t="s">
        <v>373</v>
      </c>
      <c r="O1855" s="1">
        <v>3</v>
      </c>
      <c r="P1855" s="1" t="str">
        <f>IFERROR(IF(ISNUMBER(Table1[[#This Row],[Safety_Rating2]]), REPT("★", Table1[[#This Row],[Safety_Rating2]]) &amp; REPT("☆", 5-Table1[[#This Row],[Safety_Rating2]]), "Unknown"), "Unknown")</f>
        <v>Unknown</v>
      </c>
      <c r="Q1855" s="2" t="s">
        <v>376</v>
      </c>
      <c r="R1855">
        <v>4231</v>
      </c>
      <c r="S1855">
        <v>4</v>
      </c>
      <c r="T1855" s="7">
        <f t="shared" si="28"/>
        <v>181183647.59</v>
      </c>
      <c r="U1855" s="3">
        <f>Table1[[#This Row],[Range_km]]/Table1[[#This Row],[Battery_Capacity_kWh]]</f>
        <v>1.8546365914786969</v>
      </c>
      <c r="V1855" s="4">
        <f>Table1[[#This Row],[Price_USD]]/Table1[[#This Row],[Range_km]]</f>
        <v>289.34385135135136</v>
      </c>
      <c r="W1855" s="1" t="str">
        <f>_xlfn.IFS(Table1[[#This Row],[Price_USD]]&gt;80000,"Luxury", Table1[[#This Row],[Price_USD]]&gt;40000,"Premium",Table1[[#This Row],[Price_USD]]&lt;40000,"Budget")</f>
        <v>Premium</v>
      </c>
    </row>
    <row r="1856" spans="3:23" x14ac:dyDescent="0.35">
      <c r="C1856">
        <v>1855</v>
      </c>
      <c r="D1856" t="s">
        <v>19</v>
      </c>
      <c r="E1856" t="s">
        <v>221</v>
      </c>
      <c r="F1856">
        <v>2017</v>
      </c>
      <c r="G1856" t="s">
        <v>258</v>
      </c>
      <c r="H1856">
        <v>35.5</v>
      </c>
      <c r="I1856">
        <v>387</v>
      </c>
      <c r="J1856" t="s">
        <v>265</v>
      </c>
      <c r="K1856">
        <v>6.8</v>
      </c>
      <c r="L1856" s="5">
        <v>116504.46</v>
      </c>
      <c r="M1856" t="s">
        <v>304</v>
      </c>
      <c r="N1856" t="s">
        <v>345</v>
      </c>
      <c r="O1856" s="1">
        <v>1</v>
      </c>
      <c r="P1856" s="1" t="str">
        <f>IFERROR(IF(ISNUMBER(Table1[[#This Row],[Safety_Rating2]]), REPT("★", Table1[[#This Row],[Safety_Rating2]]) &amp; REPT("☆", 5-Table1[[#This Row],[Safety_Rating2]]), "Unknown"), "Unknown")</f>
        <v>★★★☆☆</v>
      </c>
      <c r="Q1856" s="1">
        <v>3</v>
      </c>
      <c r="R1856">
        <v>8803</v>
      </c>
      <c r="S1856">
        <v>5</v>
      </c>
      <c r="T1856" s="7">
        <f t="shared" si="28"/>
        <v>1025588761.3800001</v>
      </c>
      <c r="U1856" s="3">
        <f>Table1[[#This Row],[Range_km]]/Table1[[#This Row],[Battery_Capacity_kWh]]</f>
        <v>10.901408450704226</v>
      </c>
      <c r="V1856" s="4">
        <f>Table1[[#This Row],[Price_USD]]/Table1[[#This Row],[Range_km]]</f>
        <v>301.04511627906976</v>
      </c>
      <c r="W1856" s="1" t="str">
        <f>_xlfn.IFS(Table1[[#This Row],[Price_USD]]&gt;80000,"Luxury", Table1[[#This Row],[Price_USD]]&gt;40000,"Premium",Table1[[#This Row],[Price_USD]]&lt;40000,"Budget")</f>
        <v>Luxury</v>
      </c>
    </row>
    <row r="1857" spans="3:23" x14ac:dyDescent="0.35">
      <c r="C1857">
        <v>1856</v>
      </c>
      <c r="D1857" t="s">
        <v>60</v>
      </c>
      <c r="E1857" t="s">
        <v>195</v>
      </c>
      <c r="F1857">
        <v>2022</v>
      </c>
      <c r="G1857" t="s">
        <v>259</v>
      </c>
      <c r="H1857">
        <v>64.3</v>
      </c>
      <c r="I1857">
        <v>182</v>
      </c>
      <c r="J1857" t="s">
        <v>272</v>
      </c>
      <c r="K1857">
        <v>4.5</v>
      </c>
      <c r="L1857" s="5">
        <v>145759.98000000001</v>
      </c>
      <c r="M1857" t="s">
        <v>326</v>
      </c>
      <c r="N1857" t="s">
        <v>338</v>
      </c>
      <c r="O1857" s="1">
        <v>0</v>
      </c>
      <c r="P1857" s="1" t="str">
        <f>IFERROR(IF(ISNUMBER(Table1[[#This Row],[Safety_Rating2]]), REPT("★", Table1[[#This Row],[Safety_Rating2]]) &amp; REPT("☆", 5-Table1[[#This Row],[Safety_Rating2]]), "Unknown"), "Unknown")</f>
        <v>★★★★★</v>
      </c>
      <c r="Q1857" s="1">
        <v>5</v>
      </c>
      <c r="R1857">
        <v>14536</v>
      </c>
      <c r="S1857">
        <v>3</v>
      </c>
      <c r="T1857" s="7">
        <f t="shared" si="28"/>
        <v>2118767069.2800002</v>
      </c>
      <c r="U1857" s="3">
        <f>Table1[[#This Row],[Range_km]]/Table1[[#This Row],[Battery_Capacity_kWh]]</f>
        <v>2.8304821150855366</v>
      </c>
      <c r="V1857" s="4">
        <f>Table1[[#This Row],[Price_USD]]/Table1[[#This Row],[Range_km]]</f>
        <v>800.87901098901102</v>
      </c>
      <c r="W1857" s="1" t="str">
        <f>_xlfn.IFS(Table1[[#This Row],[Price_USD]]&gt;80000,"Luxury", Table1[[#This Row],[Price_USD]]&gt;40000,"Premium",Table1[[#This Row],[Price_USD]]&lt;40000,"Budget")</f>
        <v>Luxury</v>
      </c>
    </row>
    <row r="1858" spans="3:23" x14ac:dyDescent="0.35">
      <c r="C1858">
        <v>1857</v>
      </c>
      <c r="D1858" t="s">
        <v>49</v>
      </c>
      <c r="E1858" t="s">
        <v>228</v>
      </c>
      <c r="F1858">
        <v>2015</v>
      </c>
      <c r="G1858" t="s">
        <v>255</v>
      </c>
      <c r="H1858">
        <v>122.4</v>
      </c>
      <c r="I1858">
        <v>271</v>
      </c>
      <c r="J1858" t="s">
        <v>266</v>
      </c>
      <c r="K1858">
        <v>4</v>
      </c>
      <c r="L1858" s="5">
        <v>133105.37</v>
      </c>
      <c r="M1858" t="s">
        <v>295</v>
      </c>
      <c r="N1858" t="s">
        <v>353</v>
      </c>
      <c r="O1858" s="1">
        <v>2</v>
      </c>
      <c r="P1858" s="1" t="str">
        <f>IFERROR(IF(ISNUMBER(Table1[[#This Row],[Safety_Rating2]]), REPT("★", Table1[[#This Row],[Safety_Rating2]]) &amp; REPT("☆", 5-Table1[[#This Row],[Safety_Rating2]]), "Unknown"), "Unknown")</f>
        <v>★★★☆☆</v>
      </c>
      <c r="Q1858" s="1">
        <v>3</v>
      </c>
      <c r="R1858">
        <v>19097</v>
      </c>
      <c r="S1858">
        <v>4</v>
      </c>
      <c r="T1858" s="7">
        <f t="shared" ref="T1858:T1921" si="29">L1858*R1858</f>
        <v>2541913250.8899999</v>
      </c>
      <c r="U1858" s="3">
        <f>Table1[[#This Row],[Range_km]]/Table1[[#This Row],[Battery_Capacity_kWh]]</f>
        <v>2.214052287581699</v>
      </c>
      <c r="V1858" s="4">
        <f>Table1[[#This Row],[Price_USD]]/Table1[[#This Row],[Range_km]]</f>
        <v>491.16372693726936</v>
      </c>
      <c r="W1858" s="1" t="str">
        <f>_xlfn.IFS(Table1[[#This Row],[Price_USD]]&gt;80000,"Luxury", Table1[[#This Row],[Price_USD]]&gt;40000,"Premium",Table1[[#This Row],[Price_USD]]&lt;40000,"Budget")</f>
        <v>Luxury</v>
      </c>
    </row>
    <row r="1859" spans="3:23" x14ac:dyDescent="0.35">
      <c r="C1859">
        <v>1858</v>
      </c>
      <c r="D1859" t="s">
        <v>58</v>
      </c>
      <c r="E1859" t="s">
        <v>172</v>
      </c>
      <c r="F1859">
        <v>2017</v>
      </c>
      <c r="G1859" t="s">
        <v>261</v>
      </c>
      <c r="H1859">
        <v>98.2</v>
      </c>
      <c r="I1859">
        <v>364</v>
      </c>
      <c r="J1859" t="s">
        <v>268</v>
      </c>
      <c r="K1859">
        <v>8.5</v>
      </c>
      <c r="L1859" s="5">
        <v>51338.07</v>
      </c>
      <c r="M1859" t="s">
        <v>286</v>
      </c>
      <c r="N1859" t="s">
        <v>368</v>
      </c>
      <c r="O1859" s="1">
        <v>3</v>
      </c>
      <c r="P1859" s="1" t="str">
        <f>IFERROR(IF(ISNUMBER(Table1[[#This Row],[Safety_Rating2]]), REPT("★", Table1[[#This Row],[Safety_Rating2]]) &amp; REPT("☆", 5-Table1[[#This Row],[Safety_Rating2]]), "Unknown"), "Unknown")</f>
        <v>★★★★★</v>
      </c>
      <c r="Q1859" s="1">
        <v>5</v>
      </c>
      <c r="R1859">
        <v>14229</v>
      </c>
      <c r="S1859">
        <v>5</v>
      </c>
      <c r="T1859" s="7">
        <f t="shared" si="29"/>
        <v>730489398.02999997</v>
      </c>
      <c r="U1859" s="3">
        <f>Table1[[#This Row],[Range_km]]/Table1[[#This Row],[Battery_Capacity_kWh]]</f>
        <v>3.7067209775967411</v>
      </c>
      <c r="V1859" s="4">
        <f>Table1[[#This Row],[Price_USD]]/Table1[[#This Row],[Range_km]]</f>
        <v>141.03865384615384</v>
      </c>
      <c r="W1859" s="1" t="str">
        <f>_xlfn.IFS(Table1[[#This Row],[Price_USD]]&gt;80000,"Luxury", Table1[[#This Row],[Price_USD]]&gt;40000,"Premium",Table1[[#This Row],[Price_USD]]&lt;40000,"Budget")</f>
        <v>Premium</v>
      </c>
    </row>
    <row r="1860" spans="3:23" x14ac:dyDescent="0.35">
      <c r="C1860">
        <v>1859</v>
      </c>
      <c r="D1860" t="s">
        <v>47</v>
      </c>
      <c r="E1860" t="s">
        <v>174</v>
      </c>
      <c r="F1860">
        <v>2022</v>
      </c>
      <c r="G1860" t="s">
        <v>260</v>
      </c>
      <c r="H1860">
        <v>134.6</v>
      </c>
      <c r="I1860">
        <v>232</v>
      </c>
      <c r="J1860" t="s">
        <v>273</v>
      </c>
      <c r="K1860">
        <v>2.7</v>
      </c>
      <c r="L1860" s="5">
        <v>66685.990000000005</v>
      </c>
      <c r="M1860" t="s">
        <v>326</v>
      </c>
      <c r="N1860" t="s">
        <v>342</v>
      </c>
      <c r="O1860" s="1">
        <v>4</v>
      </c>
      <c r="P1860" s="1" t="str">
        <f>IFERROR(IF(ISNUMBER(Table1[[#This Row],[Safety_Rating2]]), REPT("★", Table1[[#This Row],[Safety_Rating2]]) &amp; REPT("☆", 5-Table1[[#This Row],[Safety_Rating2]]), "Unknown"), "Unknown")</f>
        <v>★★★☆☆</v>
      </c>
      <c r="Q1860" s="1">
        <v>3</v>
      </c>
      <c r="R1860">
        <v>19778</v>
      </c>
      <c r="S1860">
        <v>4</v>
      </c>
      <c r="T1860" s="7">
        <f t="shared" si="29"/>
        <v>1318915510.22</v>
      </c>
      <c r="U1860" s="3">
        <f>Table1[[#This Row],[Range_km]]/Table1[[#This Row],[Battery_Capacity_kWh]]</f>
        <v>1.723625557206538</v>
      </c>
      <c r="V1860" s="4">
        <f>Table1[[#This Row],[Price_USD]]/Table1[[#This Row],[Range_km]]</f>
        <v>287.43961206896552</v>
      </c>
      <c r="W1860" s="1" t="str">
        <f>_xlfn.IFS(Table1[[#This Row],[Price_USD]]&gt;80000,"Luxury", Table1[[#This Row],[Price_USD]]&gt;40000,"Premium",Table1[[#This Row],[Price_USD]]&lt;40000,"Budget")</f>
        <v>Premium</v>
      </c>
    </row>
    <row r="1861" spans="3:23" x14ac:dyDescent="0.35">
      <c r="C1861">
        <v>1860</v>
      </c>
      <c r="D1861" t="s">
        <v>52</v>
      </c>
      <c r="E1861" t="s">
        <v>191</v>
      </c>
      <c r="F1861">
        <v>2016</v>
      </c>
      <c r="G1861" t="s">
        <v>261</v>
      </c>
      <c r="H1861">
        <v>137.5</v>
      </c>
      <c r="I1861">
        <v>485</v>
      </c>
      <c r="J1861" t="s">
        <v>273</v>
      </c>
      <c r="K1861">
        <v>3.1</v>
      </c>
      <c r="L1861" s="5">
        <v>92223.29</v>
      </c>
      <c r="M1861" t="s">
        <v>300</v>
      </c>
      <c r="N1861" t="s">
        <v>350</v>
      </c>
      <c r="O1861" s="1">
        <v>4</v>
      </c>
      <c r="P1861" s="1" t="str">
        <f>IFERROR(IF(ISNUMBER(Table1[[#This Row],[Safety_Rating2]]), REPT("★", Table1[[#This Row],[Safety_Rating2]]) &amp; REPT("☆", 5-Table1[[#This Row],[Safety_Rating2]]), "Unknown"), "Unknown")</f>
        <v>Unknown</v>
      </c>
      <c r="Q1861" s="2" t="s">
        <v>376</v>
      </c>
      <c r="R1861">
        <v>7418</v>
      </c>
      <c r="S1861">
        <v>4</v>
      </c>
      <c r="T1861" s="7">
        <f t="shared" si="29"/>
        <v>684112365.21999991</v>
      </c>
      <c r="U1861" s="3">
        <f>Table1[[#This Row],[Range_km]]/Table1[[#This Row],[Battery_Capacity_kWh]]</f>
        <v>3.5272727272727273</v>
      </c>
      <c r="V1861" s="4">
        <f>Table1[[#This Row],[Price_USD]]/Table1[[#This Row],[Range_km]]</f>
        <v>190.15111340206184</v>
      </c>
      <c r="W1861" s="1" t="str">
        <f>_xlfn.IFS(Table1[[#This Row],[Price_USD]]&gt;80000,"Luxury", Table1[[#This Row],[Price_USD]]&gt;40000,"Premium",Table1[[#This Row],[Price_USD]]&lt;40000,"Budget")</f>
        <v>Luxury</v>
      </c>
    </row>
    <row r="1862" spans="3:23" x14ac:dyDescent="0.35">
      <c r="C1862">
        <v>1861</v>
      </c>
      <c r="D1862" t="s">
        <v>31</v>
      </c>
      <c r="E1862" t="s">
        <v>84</v>
      </c>
      <c r="F1862">
        <v>2025</v>
      </c>
      <c r="G1862" t="s">
        <v>263</v>
      </c>
      <c r="H1862">
        <v>36.299999999999997</v>
      </c>
      <c r="I1862">
        <v>341</v>
      </c>
      <c r="J1862" t="s">
        <v>274</v>
      </c>
      <c r="K1862">
        <v>11.6</v>
      </c>
      <c r="L1862" s="5">
        <v>105178.11</v>
      </c>
      <c r="M1862" t="s">
        <v>330</v>
      </c>
      <c r="N1862" t="s">
        <v>344</v>
      </c>
      <c r="O1862" s="1">
        <v>0</v>
      </c>
      <c r="P1862" s="1" t="str">
        <f>IFERROR(IF(ISNUMBER(Table1[[#This Row],[Safety_Rating2]]), REPT("★", Table1[[#This Row],[Safety_Rating2]]) &amp; REPT("☆", 5-Table1[[#This Row],[Safety_Rating2]]), "Unknown"), "Unknown")</f>
        <v>★★★★☆</v>
      </c>
      <c r="Q1862" s="1">
        <v>4</v>
      </c>
      <c r="R1862">
        <v>15824</v>
      </c>
      <c r="S1862">
        <v>3</v>
      </c>
      <c r="T1862" s="7">
        <f t="shared" si="29"/>
        <v>1664338412.6400001</v>
      </c>
      <c r="U1862" s="3">
        <f>Table1[[#This Row],[Range_km]]/Table1[[#This Row],[Battery_Capacity_kWh]]</f>
        <v>9.3939393939393945</v>
      </c>
      <c r="V1862" s="4">
        <f>Table1[[#This Row],[Price_USD]]/Table1[[#This Row],[Range_km]]</f>
        <v>308.44020527859237</v>
      </c>
      <c r="W1862" s="1" t="str">
        <f>_xlfn.IFS(Table1[[#This Row],[Price_USD]]&gt;80000,"Luxury", Table1[[#This Row],[Price_USD]]&gt;40000,"Premium",Table1[[#This Row],[Price_USD]]&lt;40000,"Budget")</f>
        <v>Luxury</v>
      </c>
    </row>
    <row r="1863" spans="3:23" x14ac:dyDescent="0.35">
      <c r="C1863">
        <v>1862</v>
      </c>
      <c r="D1863" t="s">
        <v>48</v>
      </c>
      <c r="E1863" t="s">
        <v>113</v>
      </c>
      <c r="F1863">
        <v>2017</v>
      </c>
      <c r="G1863" t="s">
        <v>263</v>
      </c>
      <c r="H1863">
        <v>134.30000000000001</v>
      </c>
      <c r="I1863">
        <v>307</v>
      </c>
      <c r="J1863" t="s">
        <v>269</v>
      </c>
      <c r="K1863">
        <v>8.5</v>
      </c>
      <c r="L1863" s="5">
        <v>146280.66</v>
      </c>
      <c r="M1863" t="s">
        <v>305</v>
      </c>
      <c r="N1863" t="s">
        <v>362</v>
      </c>
      <c r="O1863" s="2" t="s">
        <v>376</v>
      </c>
      <c r="P1863" s="1" t="str">
        <f>IFERROR(IF(ISNUMBER(Table1[[#This Row],[Safety_Rating2]]), REPT("★", Table1[[#This Row],[Safety_Rating2]]) &amp; REPT("☆", 5-Table1[[#This Row],[Safety_Rating2]]), "Unknown"), "Unknown")</f>
        <v>★★★☆☆</v>
      </c>
      <c r="Q1863" s="1">
        <v>3</v>
      </c>
      <c r="R1863">
        <v>7235</v>
      </c>
      <c r="S1863">
        <v>4</v>
      </c>
      <c r="T1863" s="7">
        <f t="shared" si="29"/>
        <v>1058340575.1</v>
      </c>
      <c r="U1863" s="3">
        <f>Table1[[#This Row],[Range_km]]/Table1[[#This Row],[Battery_Capacity_kWh]]</f>
        <v>2.2859270290394638</v>
      </c>
      <c r="V1863" s="4">
        <f>Table1[[#This Row],[Price_USD]]/Table1[[#This Row],[Range_km]]</f>
        <v>476.48423452768731</v>
      </c>
      <c r="W1863" s="1" t="str">
        <f>_xlfn.IFS(Table1[[#This Row],[Price_USD]]&gt;80000,"Luxury", Table1[[#This Row],[Price_USD]]&gt;40000,"Premium",Table1[[#This Row],[Price_USD]]&lt;40000,"Budget")</f>
        <v>Luxury</v>
      </c>
    </row>
    <row r="1864" spans="3:23" x14ac:dyDescent="0.35">
      <c r="C1864">
        <v>1863</v>
      </c>
      <c r="D1864" t="s">
        <v>47</v>
      </c>
      <c r="E1864" t="s">
        <v>125</v>
      </c>
      <c r="F1864">
        <v>2018</v>
      </c>
      <c r="G1864" t="s">
        <v>258</v>
      </c>
      <c r="H1864">
        <v>97.4</v>
      </c>
      <c r="I1864">
        <v>143</v>
      </c>
      <c r="J1864" t="s">
        <v>278</v>
      </c>
      <c r="K1864">
        <v>11.1</v>
      </c>
      <c r="L1864" s="5">
        <v>105543.49</v>
      </c>
      <c r="M1864" t="s">
        <v>334</v>
      </c>
      <c r="N1864" t="s">
        <v>349</v>
      </c>
      <c r="O1864" s="1">
        <v>1</v>
      </c>
      <c r="P1864" s="1" t="str">
        <f>IFERROR(IF(ISNUMBER(Table1[[#This Row],[Safety_Rating2]]), REPT("★", Table1[[#This Row],[Safety_Rating2]]) &amp; REPT("☆", 5-Table1[[#This Row],[Safety_Rating2]]), "Unknown"), "Unknown")</f>
        <v>★★★★★</v>
      </c>
      <c r="Q1864" s="1">
        <v>5</v>
      </c>
      <c r="R1864">
        <v>3724</v>
      </c>
      <c r="S1864">
        <v>4</v>
      </c>
      <c r="T1864" s="7">
        <f t="shared" si="29"/>
        <v>393043956.75999999</v>
      </c>
      <c r="U1864" s="3">
        <f>Table1[[#This Row],[Range_km]]/Table1[[#This Row],[Battery_Capacity_kWh]]</f>
        <v>1.4681724845995892</v>
      </c>
      <c r="V1864" s="4">
        <f>Table1[[#This Row],[Price_USD]]/Table1[[#This Row],[Range_km]]</f>
        <v>738.06636363636369</v>
      </c>
      <c r="W1864" s="1" t="str">
        <f>_xlfn.IFS(Table1[[#This Row],[Price_USD]]&gt;80000,"Luxury", Table1[[#This Row],[Price_USD]]&gt;40000,"Premium",Table1[[#This Row],[Price_USD]]&lt;40000,"Budget")</f>
        <v>Luxury</v>
      </c>
    </row>
    <row r="1865" spans="3:23" x14ac:dyDescent="0.35">
      <c r="C1865">
        <v>1864</v>
      </c>
      <c r="D1865" t="s">
        <v>37</v>
      </c>
      <c r="E1865" t="s">
        <v>185</v>
      </c>
      <c r="F1865">
        <v>2021</v>
      </c>
      <c r="G1865" t="s">
        <v>263</v>
      </c>
      <c r="H1865">
        <v>138.5</v>
      </c>
      <c r="I1865">
        <v>232</v>
      </c>
      <c r="J1865" t="s">
        <v>271</v>
      </c>
      <c r="K1865">
        <v>11.5</v>
      </c>
      <c r="L1865" s="5">
        <v>69391.06</v>
      </c>
      <c r="M1865" t="s">
        <v>290</v>
      </c>
      <c r="N1865" t="s">
        <v>354</v>
      </c>
      <c r="O1865" s="1">
        <v>5</v>
      </c>
      <c r="P1865" s="1" t="str">
        <f>IFERROR(IF(ISNUMBER(Table1[[#This Row],[Safety_Rating2]]), REPT("★", Table1[[#This Row],[Safety_Rating2]]) &amp; REPT("☆", 5-Table1[[#This Row],[Safety_Rating2]]), "Unknown"), "Unknown")</f>
        <v>★★★★★</v>
      </c>
      <c r="Q1865" s="1">
        <v>5</v>
      </c>
      <c r="R1865">
        <v>7299</v>
      </c>
      <c r="S1865">
        <v>3</v>
      </c>
      <c r="T1865" s="7">
        <f t="shared" si="29"/>
        <v>506485346.94</v>
      </c>
      <c r="U1865" s="3">
        <f>Table1[[#This Row],[Range_km]]/Table1[[#This Row],[Battery_Capacity_kWh]]</f>
        <v>1.6750902527075813</v>
      </c>
      <c r="V1865" s="4">
        <f>Table1[[#This Row],[Price_USD]]/Table1[[#This Row],[Range_km]]</f>
        <v>299.09939655172411</v>
      </c>
      <c r="W1865" s="1" t="str">
        <f>_xlfn.IFS(Table1[[#This Row],[Price_USD]]&gt;80000,"Luxury", Table1[[#This Row],[Price_USD]]&gt;40000,"Premium",Table1[[#This Row],[Price_USD]]&lt;40000,"Budget")</f>
        <v>Premium</v>
      </c>
    </row>
    <row r="1866" spans="3:23" x14ac:dyDescent="0.35">
      <c r="C1866">
        <v>1865</v>
      </c>
      <c r="D1866" t="s">
        <v>68</v>
      </c>
      <c r="E1866" t="s">
        <v>214</v>
      </c>
      <c r="F1866">
        <v>2022</v>
      </c>
      <c r="G1866" t="s">
        <v>264</v>
      </c>
      <c r="H1866">
        <v>59.8</v>
      </c>
      <c r="I1866">
        <v>180</v>
      </c>
      <c r="J1866" t="s">
        <v>268</v>
      </c>
      <c r="K1866">
        <v>10.1</v>
      </c>
      <c r="L1866" s="5">
        <v>145539.26</v>
      </c>
      <c r="M1866" t="s">
        <v>286</v>
      </c>
      <c r="N1866" t="s">
        <v>347</v>
      </c>
      <c r="O1866" s="1">
        <v>5</v>
      </c>
      <c r="P1866" s="1" t="str">
        <f>IFERROR(IF(ISNUMBER(Table1[[#This Row],[Safety_Rating2]]), REPT("★", Table1[[#This Row],[Safety_Rating2]]) &amp; REPT("☆", 5-Table1[[#This Row],[Safety_Rating2]]), "Unknown"), "Unknown")</f>
        <v>★★★★☆</v>
      </c>
      <c r="Q1866" s="1">
        <v>4</v>
      </c>
      <c r="R1866">
        <v>2700</v>
      </c>
      <c r="S1866">
        <v>4</v>
      </c>
      <c r="T1866" s="7">
        <f t="shared" si="29"/>
        <v>392956002</v>
      </c>
      <c r="U1866" s="3">
        <f>Table1[[#This Row],[Range_km]]/Table1[[#This Row],[Battery_Capacity_kWh]]</f>
        <v>3.0100334448160537</v>
      </c>
      <c r="V1866" s="4">
        <f>Table1[[#This Row],[Price_USD]]/Table1[[#This Row],[Range_km]]</f>
        <v>808.55144444444454</v>
      </c>
      <c r="W1866" s="1" t="str">
        <f>_xlfn.IFS(Table1[[#This Row],[Price_USD]]&gt;80000,"Luxury", Table1[[#This Row],[Price_USD]]&gt;40000,"Premium",Table1[[#This Row],[Price_USD]]&lt;40000,"Budget")</f>
        <v>Luxury</v>
      </c>
    </row>
    <row r="1867" spans="3:23" x14ac:dyDescent="0.35">
      <c r="C1867">
        <v>1866</v>
      </c>
      <c r="D1867" t="s">
        <v>32</v>
      </c>
      <c r="E1867" t="s">
        <v>85</v>
      </c>
      <c r="F1867">
        <v>2017</v>
      </c>
      <c r="G1867" t="s">
        <v>260</v>
      </c>
      <c r="H1867">
        <v>76.099999999999994</v>
      </c>
      <c r="I1867">
        <v>567</v>
      </c>
      <c r="J1867" t="s">
        <v>276</v>
      </c>
      <c r="K1867">
        <v>9</v>
      </c>
      <c r="L1867" s="5">
        <v>85796.800000000003</v>
      </c>
      <c r="M1867" t="s">
        <v>311</v>
      </c>
      <c r="N1867" t="s">
        <v>345</v>
      </c>
      <c r="O1867" s="1">
        <v>0</v>
      </c>
      <c r="P1867" s="1" t="str">
        <f>IFERROR(IF(ISNUMBER(Table1[[#This Row],[Safety_Rating2]]), REPT("★", Table1[[#This Row],[Safety_Rating2]]) &amp; REPT("☆", 5-Table1[[#This Row],[Safety_Rating2]]), "Unknown"), "Unknown")</f>
        <v>★★★★★</v>
      </c>
      <c r="Q1867" s="1">
        <v>5</v>
      </c>
      <c r="R1867">
        <v>18440</v>
      </c>
      <c r="S1867">
        <v>3</v>
      </c>
      <c r="T1867" s="7">
        <f t="shared" si="29"/>
        <v>1582092992</v>
      </c>
      <c r="U1867" s="3">
        <f>Table1[[#This Row],[Range_km]]/Table1[[#This Row],[Battery_Capacity_kWh]]</f>
        <v>7.4507227332457298</v>
      </c>
      <c r="V1867" s="4">
        <f>Table1[[#This Row],[Price_USD]]/Table1[[#This Row],[Range_km]]</f>
        <v>151.31710758377426</v>
      </c>
      <c r="W1867" s="1" t="str">
        <f>_xlfn.IFS(Table1[[#This Row],[Price_USD]]&gt;80000,"Luxury", Table1[[#This Row],[Price_USD]]&gt;40000,"Premium",Table1[[#This Row],[Price_USD]]&lt;40000,"Budget")</f>
        <v>Luxury</v>
      </c>
    </row>
    <row r="1868" spans="3:23" x14ac:dyDescent="0.35">
      <c r="C1868">
        <v>1867</v>
      </c>
      <c r="D1868" t="s">
        <v>65</v>
      </c>
      <c r="E1868" t="s">
        <v>173</v>
      </c>
      <c r="F1868">
        <v>2025</v>
      </c>
      <c r="G1868" t="s">
        <v>258</v>
      </c>
      <c r="H1868">
        <v>76.2</v>
      </c>
      <c r="I1868">
        <v>531</v>
      </c>
      <c r="J1868" t="s">
        <v>266</v>
      </c>
      <c r="K1868">
        <v>5.2</v>
      </c>
      <c r="L1868" s="5">
        <v>133759.82999999999</v>
      </c>
      <c r="M1868" t="s">
        <v>286</v>
      </c>
      <c r="N1868" t="s">
        <v>353</v>
      </c>
      <c r="O1868" s="1">
        <v>3</v>
      </c>
      <c r="P1868" s="1" t="str">
        <f>IFERROR(IF(ISNUMBER(Table1[[#This Row],[Safety_Rating2]]), REPT("★", Table1[[#This Row],[Safety_Rating2]]) &amp; REPT("☆", 5-Table1[[#This Row],[Safety_Rating2]]), "Unknown"), "Unknown")</f>
        <v>★★★★★</v>
      </c>
      <c r="Q1868" s="1">
        <v>5</v>
      </c>
      <c r="R1868">
        <v>10645</v>
      </c>
      <c r="S1868">
        <v>4</v>
      </c>
      <c r="T1868" s="7">
        <f t="shared" si="29"/>
        <v>1423873390.3499999</v>
      </c>
      <c r="U1868" s="3">
        <f>Table1[[#This Row],[Range_km]]/Table1[[#This Row],[Battery_Capacity_kWh]]</f>
        <v>6.9685039370078741</v>
      </c>
      <c r="V1868" s="4">
        <f>Table1[[#This Row],[Price_USD]]/Table1[[#This Row],[Range_km]]</f>
        <v>251.90175141242935</v>
      </c>
      <c r="W1868" s="1" t="str">
        <f>_xlfn.IFS(Table1[[#This Row],[Price_USD]]&gt;80000,"Luxury", Table1[[#This Row],[Price_USD]]&gt;40000,"Premium",Table1[[#This Row],[Price_USD]]&lt;40000,"Budget")</f>
        <v>Luxury</v>
      </c>
    </row>
    <row r="1869" spans="3:23" x14ac:dyDescent="0.35">
      <c r="C1869">
        <v>1868</v>
      </c>
      <c r="D1869" t="s">
        <v>50</v>
      </c>
      <c r="E1869" t="s">
        <v>225</v>
      </c>
      <c r="F1869">
        <v>2015</v>
      </c>
      <c r="G1869" t="s">
        <v>250</v>
      </c>
      <c r="H1869">
        <v>139.69999999999999</v>
      </c>
      <c r="I1869">
        <v>190</v>
      </c>
      <c r="J1869" t="s">
        <v>268</v>
      </c>
      <c r="K1869">
        <v>1.9</v>
      </c>
      <c r="L1869" s="5">
        <v>104309.18</v>
      </c>
      <c r="M1869" t="s">
        <v>309</v>
      </c>
      <c r="N1869" t="s">
        <v>341</v>
      </c>
      <c r="O1869" s="1">
        <v>5</v>
      </c>
      <c r="P1869" s="1" t="str">
        <f>IFERROR(IF(ISNUMBER(Table1[[#This Row],[Safety_Rating2]]), REPT("★", Table1[[#This Row],[Safety_Rating2]]) &amp; REPT("☆", 5-Table1[[#This Row],[Safety_Rating2]]), "Unknown"), "Unknown")</f>
        <v>★★★★☆</v>
      </c>
      <c r="Q1869" s="1">
        <v>4</v>
      </c>
      <c r="R1869">
        <v>8770</v>
      </c>
      <c r="S1869">
        <v>5</v>
      </c>
      <c r="T1869" s="7">
        <f t="shared" si="29"/>
        <v>914791508.5999999</v>
      </c>
      <c r="U1869" s="3">
        <f>Table1[[#This Row],[Range_km]]/Table1[[#This Row],[Battery_Capacity_kWh]]</f>
        <v>1.3600572655690768</v>
      </c>
      <c r="V1869" s="4">
        <f>Table1[[#This Row],[Price_USD]]/Table1[[#This Row],[Range_km]]</f>
        <v>548.99568421052629</v>
      </c>
      <c r="W1869" s="1" t="str">
        <f>_xlfn.IFS(Table1[[#This Row],[Price_USD]]&gt;80000,"Luxury", Table1[[#This Row],[Price_USD]]&gt;40000,"Premium",Table1[[#This Row],[Price_USD]]&lt;40000,"Budget")</f>
        <v>Luxury</v>
      </c>
    </row>
    <row r="1870" spans="3:23" x14ac:dyDescent="0.35">
      <c r="C1870">
        <v>1869</v>
      </c>
      <c r="D1870" t="s">
        <v>40</v>
      </c>
      <c r="E1870" t="s">
        <v>167</v>
      </c>
      <c r="F1870">
        <v>2019</v>
      </c>
      <c r="G1870" t="s">
        <v>252</v>
      </c>
      <c r="H1870">
        <v>108.9</v>
      </c>
      <c r="I1870">
        <v>304</v>
      </c>
      <c r="J1870" t="s">
        <v>275</v>
      </c>
      <c r="K1870">
        <v>3.7</v>
      </c>
      <c r="L1870" s="5">
        <v>132440.6</v>
      </c>
      <c r="M1870" t="s">
        <v>333</v>
      </c>
      <c r="N1870" t="s">
        <v>366</v>
      </c>
      <c r="O1870" s="1">
        <v>5</v>
      </c>
      <c r="P1870" s="1" t="str">
        <f>IFERROR(IF(ISNUMBER(Table1[[#This Row],[Safety_Rating2]]), REPT("★", Table1[[#This Row],[Safety_Rating2]]) &amp; REPT("☆", 5-Table1[[#This Row],[Safety_Rating2]]), "Unknown"), "Unknown")</f>
        <v>★★★★★</v>
      </c>
      <c r="Q1870" s="1">
        <v>5</v>
      </c>
      <c r="R1870">
        <v>7288</v>
      </c>
      <c r="S1870">
        <v>4</v>
      </c>
      <c r="T1870" s="7">
        <f t="shared" si="29"/>
        <v>965227092.80000007</v>
      </c>
      <c r="U1870" s="3">
        <f>Table1[[#This Row],[Range_km]]/Table1[[#This Row],[Battery_Capacity_kWh]]</f>
        <v>2.7915518824609733</v>
      </c>
      <c r="V1870" s="4">
        <f>Table1[[#This Row],[Price_USD]]/Table1[[#This Row],[Range_km]]</f>
        <v>435.65986842105264</v>
      </c>
      <c r="W1870" s="1" t="str">
        <f>_xlfn.IFS(Table1[[#This Row],[Price_USD]]&gt;80000,"Luxury", Table1[[#This Row],[Price_USD]]&gt;40000,"Premium",Table1[[#This Row],[Price_USD]]&lt;40000,"Budget")</f>
        <v>Luxury</v>
      </c>
    </row>
    <row r="1871" spans="3:23" x14ac:dyDescent="0.35">
      <c r="C1871">
        <v>1870</v>
      </c>
      <c r="D1871" t="s">
        <v>22</v>
      </c>
      <c r="E1871" t="s">
        <v>99</v>
      </c>
      <c r="F1871">
        <v>2018</v>
      </c>
      <c r="G1871" t="s">
        <v>251</v>
      </c>
      <c r="H1871">
        <v>123.8</v>
      </c>
      <c r="I1871">
        <v>361</v>
      </c>
      <c r="J1871" t="s">
        <v>272</v>
      </c>
      <c r="K1871">
        <v>10.8</v>
      </c>
      <c r="L1871" s="5">
        <v>59552.800000000003</v>
      </c>
      <c r="M1871" t="s">
        <v>308</v>
      </c>
      <c r="N1871" t="s">
        <v>363</v>
      </c>
      <c r="O1871" s="1">
        <v>1</v>
      </c>
      <c r="P1871" s="1" t="str">
        <f>IFERROR(IF(ISNUMBER(Table1[[#This Row],[Safety_Rating2]]), REPT("★", Table1[[#This Row],[Safety_Rating2]]) &amp; REPT("☆", 5-Table1[[#This Row],[Safety_Rating2]]), "Unknown"), "Unknown")</f>
        <v>★★★☆☆</v>
      </c>
      <c r="Q1871" s="1">
        <v>3</v>
      </c>
      <c r="R1871">
        <v>1653</v>
      </c>
      <c r="S1871">
        <v>3</v>
      </c>
      <c r="T1871" s="7">
        <f t="shared" si="29"/>
        <v>98440778.400000006</v>
      </c>
      <c r="U1871" s="3">
        <f>Table1[[#This Row],[Range_km]]/Table1[[#This Row],[Battery_Capacity_kWh]]</f>
        <v>2.915993537964459</v>
      </c>
      <c r="V1871" s="4">
        <f>Table1[[#This Row],[Price_USD]]/Table1[[#This Row],[Range_km]]</f>
        <v>164.96620498614959</v>
      </c>
      <c r="W1871" s="1" t="str">
        <f>_xlfn.IFS(Table1[[#This Row],[Price_USD]]&gt;80000,"Luxury", Table1[[#This Row],[Price_USD]]&gt;40000,"Premium",Table1[[#This Row],[Price_USD]]&lt;40000,"Budget")</f>
        <v>Premium</v>
      </c>
    </row>
    <row r="1872" spans="3:23" x14ac:dyDescent="0.35">
      <c r="C1872">
        <v>1871</v>
      </c>
      <c r="D1872" t="s">
        <v>40</v>
      </c>
      <c r="E1872" t="s">
        <v>235</v>
      </c>
      <c r="F1872">
        <v>2019</v>
      </c>
      <c r="G1872" t="s">
        <v>256</v>
      </c>
      <c r="H1872">
        <v>129.9</v>
      </c>
      <c r="I1872">
        <v>178</v>
      </c>
      <c r="J1872" t="s">
        <v>273</v>
      </c>
      <c r="K1872">
        <v>9.1999999999999993</v>
      </c>
      <c r="L1872" s="5">
        <v>142008.56</v>
      </c>
      <c r="M1872" t="s">
        <v>335</v>
      </c>
      <c r="N1872" t="s">
        <v>368</v>
      </c>
      <c r="O1872" s="1">
        <v>1</v>
      </c>
      <c r="P1872" s="1" t="str">
        <f>IFERROR(IF(ISNUMBER(Table1[[#This Row],[Safety_Rating2]]), REPT("★", Table1[[#This Row],[Safety_Rating2]]) &amp; REPT("☆", 5-Table1[[#This Row],[Safety_Rating2]]), "Unknown"), "Unknown")</f>
        <v>★★★☆☆</v>
      </c>
      <c r="Q1872" s="1">
        <v>3</v>
      </c>
      <c r="R1872">
        <v>7920</v>
      </c>
      <c r="S1872">
        <v>3</v>
      </c>
      <c r="T1872" s="7">
        <f t="shared" si="29"/>
        <v>1124707795.2</v>
      </c>
      <c r="U1872" s="3">
        <f>Table1[[#This Row],[Range_km]]/Table1[[#This Row],[Battery_Capacity_kWh]]</f>
        <v>1.3702848344880676</v>
      </c>
      <c r="V1872" s="4">
        <f>Table1[[#This Row],[Price_USD]]/Table1[[#This Row],[Range_km]]</f>
        <v>797.80089887640452</v>
      </c>
      <c r="W1872" s="1" t="str">
        <f>_xlfn.IFS(Table1[[#This Row],[Price_USD]]&gt;80000,"Luxury", Table1[[#This Row],[Price_USD]]&gt;40000,"Premium",Table1[[#This Row],[Price_USD]]&lt;40000,"Budget")</f>
        <v>Luxury</v>
      </c>
    </row>
    <row r="1873" spans="3:23" x14ac:dyDescent="0.35">
      <c r="C1873">
        <v>1872</v>
      </c>
      <c r="D1873" t="s">
        <v>63</v>
      </c>
      <c r="E1873" t="s">
        <v>150</v>
      </c>
      <c r="F1873">
        <v>2020</v>
      </c>
      <c r="G1873" t="s">
        <v>255</v>
      </c>
      <c r="H1873">
        <v>29.4</v>
      </c>
      <c r="I1873">
        <v>124</v>
      </c>
      <c r="J1873" t="s">
        <v>265</v>
      </c>
      <c r="K1873">
        <v>3.4</v>
      </c>
      <c r="L1873" s="5">
        <v>45848.28</v>
      </c>
      <c r="M1873" t="s">
        <v>313</v>
      </c>
      <c r="N1873" t="s">
        <v>359</v>
      </c>
      <c r="O1873" s="1">
        <v>0</v>
      </c>
      <c r="P1873" s="1" t="str">
        <f>IFERROR(IF(ISNUMBER(Table1[[#This Row],[Safety_Rating2]]), REPT("★", Table1[[#This Row],[Safety_Rating2]]) &amp; REPT("☆", 5-Table1[[#This Row],[Safety_Rating2]]), "Unknown"), "Unknown")</f>
        <v>★★★★★</v>
      </c>
      <c r="Q1873" s="1">
        <v>5</v>
      </c>
      <c r="R1873">
        <v>16339</v>
      </c>
      <c r="S1873">
        <v>3</v>
      </c>
      <c r="T1873" s="7">
        <f t="shared" si="29"/>
        <v>749115046.91999996</v>
      </c>
      <c r="U1873" s="3">
        <f>Table1[[#This Row],[Range_km]]/Table1[[#This Row],[Battery_Capacity_kWh]]</f>
        <v>4.2176870748299322</v>
      </c>
      <c r="V1873" s="4">
        <f>Table1[[#This Row],[Price_USD]]/Table1[[#This Row],[Range_km]]</f>
        <v>369.7441935483871</v>
      </c>
      <c r="W1873" s="1" t="str">
        <f>_xlfn.IFS(Table1[[#This Row],[Price_USD]]&gt;80000,"Luxury", Table1[[#This Row],[Price_USD]]&gt;40000,"Premium",Table1[[#This Row],[Price_USD]]&lt;40000,"Budget")</f>
        <v>Premium</v>
      </c>
    </row>
    <row r="1874" spans="3:23" x14ac:dyDescent="0.35">
      <c r="C1874">
        <v>1873</v>
      </c>
      <c r="D1874" t="s">
        <v>29</v>
      </c>
      <c r="E1874" t="s">
        <v>82</v>
      </c>
      <c r="F1874">
        <v>2025</v>
      </c>
      <c r="G1874" t="s">
        <v>250</v>
      </c>
      <c r="H1874">
        <v>26.8</v>
      </c>
      <c r="I1874">
        <v>177</v>
      </c>
      <c r="J1874" t="s">
        <v>265</v>
      </c>
      <c r="K1874">
        <v>10.8</v>
      </c>
      <c r="L1874" s="5">
        <v>128138.36</v>
      </c>
      <c r="M1874" t="s">
        <v>300</v>
      </c>
      <c r="N1874" t="s">
        <v>353</v>
      </c>
      <c r="O1874" s="1">
        <v>3</v>
      </c>
      <c r="P1874" s="1" t="str">
        <f>IFERROR(IF(ISNUMBER(Table1[[#This Row],[Safety_Rating2]]), REPT("★", Table1[[#This Row],[Safety_Rating2]]) &amp; REPT("☆", 5-Table1[[#This Row],[Safety_Rating2]]), "Unknown"), "Unknown")</f>
        <v>Unknown</v>
      </c>
      <c r="Q1874" s="2" t="s">
        <v>376</v>
      </c>
      <c r="R1874">
        <v>5120</v>
      </c>
      <c r="S1874">
        <v>4</v>
      </c>
      <c r="T1874" s="7">
        <f t="shared" si="29"/>
        <v>656068403.20000005</v>
      </c>
      <c r="U1874" s="3">
        <f>Table1[[#This Row],[Range_km]]/Table1[[#This Row],[Battery_Capacity_kWh]]</f>
        <v>6.6044776119402986</v>
      </c>
      <c r="V1874" s="4">
        <f>Table1[[#This Row],[Price_USD]]/Table1[[#This Row],[Range_km]]</f>
        <v>723.94553672316385</v>
      </c>
      <c r="W1874" s="1" t="str">
        <f>_xlfn.IFS(Table1[[#This Row],[Price_USD]]&gt;80000,"Luxury", Table1[[#This Row],[Price_USD]]&gt;40000,"Premium",Table1[[#This Row],[Price_USD]]&lt;40000,"Budget")</f>
        <v>Luxury</v>
      </c>
    </row>
    <row r="1875" spans="3:23" x14ac:dyDescent="0.35">
      <c r="C1875">
        <v>1874</v>
      </c>
      <c r="D1875" t="s">
        <v>62</v>
      </c>
      <c r="E1875" t="s">
        <v>149</v>
      </c>
      <c r="F1875">
        <v>2016</v>
      </c>
      <c r="G1875" t="s">
        <v>260</v>
      </c>
      <c r="H1875">
        <v>61.7</v>
      </c>
      <c r="I1875">
        <v>361</v>
      </c>
      <c r="J1875" t="s">
        <v>267</v>
      </c>
      <c r="K1875">
        <v>11.3</v>
      </c>
      <c r="L1875" s="5">
        <v>122483.37</v>
      </c>
      <c r="M1875" t="s">
        <v>324</v>
      </c>
      <c r="N1875" t="s">
        <v>366</v>
      </c>
      <c r="O1875" s="2" t="s">
        <v>376</v>
      </c>
      <c r="P1875" s="1" t="str">
        <f>IFERROR(IF(ISNUMBER(Table1[[#This Row],[Safety_Rating2]]), REPT("★", Table1[[#This Row],[Safety_Rating2]]) &amp; REPT("☆", 5-Table1[[#This Row],[Safety_Rating2]]), "Unknown"), "Unknown")</f>
        <v>★★★★☆</v>
      </c>
      <c r="Q1875" s="1">
        <v>4</v>
      </c>
      <c r="R1875">
        <v>698</v>
      </c>
      <c r="S1875">
        <v>4</v>
      </c>
      <c r="T1875" s="7">
        <f t="shared" si="29"/>
        <v>85493392.25999999</v>
      </c>
      <c r="U1875" s="3">
        <f>Table1[[#This Row],[Range_km]]/Table1[[#This Row],[Battery_Capacity_kWh]]</f>
        <v>5.8508914100486225</v>
      </c>
      <c r="V1875" s="4">
        <f>Table1[[#This Row],[Price_USD]]/Table1[[#This Row],[Range_km]]</f>
        <v>339.28911357340718</v>
      </c>
      <c r="W1875" s="1" t="str">
        <f>_xlfn.IFS(Table1[[#This Row],[Price_USD]]&gt;80000,"Luxury", Table1[[#This Row],[Price_USD]]&gt;40000,"Premium",Table1[[#This Row],[Price_USD]]&lt;40000,"Budget")</f>
        <v>Luxury</v>
      </c>
    </row>
    <row r="1876" spans="3:23" x14ac:dyDescent="0.35">
      <c r="C1876">
        <v>1875</v>
      </c>
      <c r="D1876" t="s">
        <v>57</v>
      </c>
      <c r="E1876" t="s">
        <v>136</v>
      </c>
      <c r="F1876">
        <v>2019</v>
      </c>
      <c r="G1876" t="s">
        <v>259</v>
      </c>
      <c r="H1876">
        <v>144.9</v>
      </c>
      <c r="I1876">
        <v>576</v>
      </c>
      <c r="J1876" t="s">
        <v>280</v>
      </c>
      <c r="K1876">
        <v>7.6</v>
      </c>
      <c r="L1876" s="5">
        <v>134938.34</v>
      </c>
      <c r="M1876" t="s">
        <v>287</v>
      </c>
      <c r="N1876" t="s">
        <v>342</v>
      </c>
      <c r="O1876" s="1">
        <v>2</v>
      </c>
      <c r="P1876" s="1" t="str">
        <f>IFERROR(IF(ISNUMBER(Table1[[#This Row],[Safety_Rating2]]), REPT("★", Table1[[#This Row],[Safety_Rating2]]) &amp; REPT("☆", 5-Table1[[#This Row],[Safety_Rating2]]), "Unknown"), "Unknown")</f>
        <v>★★★★☆</v>
      </c>
      <c r="Q1876" s="1">
        <v>4</v>
      </c>
      <c r="R1876">
        <v>14163</v>
      </c>
      <c r="S1876">
        <v>3</v>
      </c>
      <c r="T1876" s="7">
        <f t="shared" si="29"/>
        <v>1911131709.4199998</v>
      </c>
      <c r="U1876" s="3">
        <f>Table1[[#This Row],[Range_km]]/Table1[[#This Row],[Battery_Capacity_kWh]]</f>
        <v>3.9751552795031055</v>
      </c>
      <c r="V1876" s="4">
        <f>Table1[[#This Row],[Price_USD]]/Table1[[#This Row],[Range_km]]</f>
        <v>234.26795138888889</v>
      </c>
      <c r="W1876" s="1" t="str">
        <f>_xlfn.IFS(Table1[[#This Row],[Price_USD]]&gt;80000,"Luxury", Table1[[#This Row],[Price_USD]]&gt;40000,"Premium",Table1[[#This Row],[Price_USD]]&lt;40000,"Budget")</f>
        <v>Luxury</v>
      </c>
    </row>
    <row r="1877" spans="3:23" x14ac:dyDescent="0.35">
      <c r="C1877">
        <v>1876</v>
      </c>
      <c r="D1877" t="s">
        <v>37</v>
      </c>
      <c r="E1877" t="s">
        <v>185</v>
      </c>
      <c r="F1877">
        <v>2019</v>
      </c>
      <c r="G1877" t="s">
        <v>253</v>
      </c>
      <c r="H1877">
        <v>52</v>
      </c>
      <c r="I1877">
        <v>530</v>
      </c>
      <c r="J1877" t="s">
        <v>274</v>
      </c>
      <c r="K1877">
        <v>1.9</v>
      </c>
      <c r="L1877" s="5">
        <v>79262.080000000002</v>
      </c>
      <c r="M1877" t="s">
        <v>294</v>
      </c>
      <c r="N1877" t="s">
        <v>348</v>
      </c>
      <c r="O1877" s="1">
        <v>4</v>
      </c>
      <c r="P1877" s="1" t="str">
        <f>IFERROR(IF(ISNUMBER(Table1[[#This Row],[Safety_Rating2]]), REPT("★", Table1[[#This Row],[Safety_Rating2]]) &amp; REPT("☆", 5-Table1[[#This Row],[Safety_Rating2]]), "Unknown"), "Unknown")</f>
        <v>★★★★★</v>
      </c>
      <c r="Q1877" s="1">
        <v>5</v>
      </c>
      <c r="R1877">
        <v>14174</v>
      </c>
      <c r="S1877">
        <v>3</v>
      </c>
      <c r="T1877" s="7">
        <f t="shared" si="29"/>
        <v>1123460721.9200001</v>
      </c>
      <c r="U1877" s="3">
        <f>Table1[[#This Row],[Range_km]]/Table1[[#This Row],[Battery_Capacity_kWh]]</f>
        <v>10.192307692307692</v>
      </c>
      <c r="V1877" s="4">
        <f>Table1[[#This Row],[Price_USD]]/Table1[[#This Row],[Range_km]]</f>
        <v>149.55109433962264</v>
      </c>
      <c r="W1877" s="1" t="str">
        <f>_xlfn.IFS(Table1[[#This Row],[Price_USD]]&gt;80000,"Luxury", Table1[[#This Row],[Price_USD]]&gt;40000,"Premium",Table1[[#This Row],[Price_USD]]&lt;40000,"Budget")</f>
        <v>Premium</v>
      </c>
    </row>
    <row r="1878" spans="3:23" x14ac:dyDescent="0.35">
      <c r="C1878">
        <v>1877</v>
      </c>
      <c r="D1878" t="s">
        <v>24</v>
      </c>
      <c r="E1878" t="s">
        <v>77</v>
      </c>
      <c r="F1878">
        <v>2015</v>
      </c>
      <c r="G1878" t="s">
        <v>251</v>
      </c>
      <c r="H1878">
        <v>121.3</v>
      </c>
      <c r="I1878">
        <v>334</v>
      </c>
      <c r="J1878" t="s">
        <v>274</v>
      </c>
      <c r="K1878">
        <v>11.3</v>
      </c>
      <c r="L1878" s="5">
        <v>67519.3</v>
      </c>
      <c r="M1878" t="s">
        <v>315</v>
      </c>
      <c r="N1878" t="s">
        <v>341</v>
      </c>
      <c r="O1878" s="2" t="s">
        <v>376</v>
      </c>
      <c r="P1878" s="1" t="str">
        <f>IFERROR(IF(ISNUMBER(Table1[[#This Row],[Safety_Rating2]]), REPT("★", Table1[[#This Row],[Safety_Rating2]]) &amp; REPT("☆", 5-Table1[[#This Row],[Safety_Rating2]]), "Unknown"), "Unknown")</f>
        <v>★★★★★</v>
      </c>
      <c r="Q1878" s="1">
        <v>5</v>
      </c>
      <c r="R1878">
        <v>11747</v>
      </c>
      <c r="S1878">
        <v>5</v>
      </c>
      <c r="T1878" s="7">
        <f t="shared" si="29"/>
        <v>793149217.10000002</v>
      </c>
      <c r="U1878" s="3">
        <f>Table1[[#This Row],[Range_km]]/Table1[[#This Row],[Battery_Capacity_kWh]]</f>
        <v>2.7535037098103876</v>
      </c>
      <c r="V1878" s="4">
        <f>Table1[[#This Row],[Price_USD]]/Table1[[#This Row],[Range_km]]</f>
        <v>202.15359281437128</v>
      </c>
      <c r="W1878" s="1" t="str">
        <f>_xlfn.IFS(Table1[[#This Row],[Price_USD]]&gt;80000,"Luxury", Table1[[#This Row],[Price_USD]]&gt;40000,"Premium",Table1[[#This Row],[Price_USD]]&lt;40000,"Budget")</f>
        <v>Premium</v>
      </c>
    </row>
    <row r="1879" spans="3:23" x14ac:dyDescent="0.35">
      <c r="C1879">
        <v>1878</v>
      </c>
      <c r="D1879" t="s">
        <v>60</v>
      </c>
      <c r="E1879" t="s">
        <v>204</v>
      </c>
      <c r="F1879">
        <v>2024</v>
      </c>
      <c r="G1879" t="s">
        <v>262</v>
      </c>
      <c r="H1879">
        <v>79.900000000000006</v>
      </c>
      <c r="I1879">
        <v>139</v>
      </c>
      <c r="J1879" t="s">
        <v>273</v>
      </c>
      <c r="K1879">
        <v>2.7</v>
      </c>
      <c r="L1879" s="5">
        <v>55892.63</v>
      </c>
      <c r="M1879" t="s">
        <v>317</v>
      </c>
      <c r="N1879" t="s">
        <v>359</v>
      </c>
      <c r="O1879" s="1">
        <v>4</v>
      </c>
      <c r="P1879" s="1" t="str">
        <f>IFERROR(IF(ISNUMBER(Table1[[#This Row],[Safety_Rating2]]), REPT("★", Table1[[#This Row],[Safety_Rating2]]) &amp; REPT("☆", 5-Table1[[#This Row],[Safety_Rating2]]), "Unknown"), "Unknown")</f>
        <v>★★★☆☆</v>
      </c>
      <c r="Q1879" s="1">
        <v>3</v>
      </c>
      <c r="R1879">
        <v>3581</v>
      </c>
      <c r="S1879">
        <v>3</v>
      </c>
      <c r="T1879" s="7">
        <f t="shared" si="29"/>
        <v>200151508.03</v>
      </c>
      <c r="U1879" s="3">
        <f>Table1[[#This Row],[Range_km]]/Table1[[#This Row],[Battery_Capacity_kWh]]</f>
        <v>1.7396745932415518</v>
      </c>
      <c r="V1879" s="4">
        <f>Table1[[#This Row],[Price_USD]]/Table1[[#This Row],[Range_km]]</f>
        <v>402.10525179856114</v>
      </c>
      <c r="W1879" s="1" t="str">
        <f>_xlfn.IFS(Table1[[#This Row],[Price_USD]]&gt;80000,"Luxury", Table1[[#This Row],[Price_USD]]&gt;40000,"Premium",Table1[[#This Row],[Price_USD]]&lt;40000,"Budget")</f>
        <v>Premium</v>
      </c>
    </row>
    <row r="1880" spans="3:23" x14ac:dyDescent="0.35">
      <c r="C1880">
        <v>1879</v>
      </c>
      <c r="D1880" t="s">
        <v>55</v>
      </c>
      <c r="E1880" t="s">
        <v>229</v>
      </c>
      <c r="F1880">
        <v>2021</v>
      </c>
      <c r="G1880" t="s">
        <v>250</v>
      </c>
      <c r="H1880">
        <v>32.5</v>
      </c>
      <c r="I1880">
        <v>125</v>
      </c>
      <c r="J1880" t="s">
        <v>277</v>
      </c>
      <c r="K1880">
        <v>7.4</v>
      </c>
      <c r="L1880" s="5">
        <v>88271.06</v>
      </c>
      <c r="M1880" t="s">
        <v>328</v>
      </c>
      <c r="N1880" t="s">
        <v>356</v>
      </c>
      <c r="O1880" s="1">
        <v>0</v>
      </c>
      <c r="P1880" s="1" t="str">
        <f>IFERROR(IF(ISNUMBER(Table1[[#This Row],[Safety_Rating2]]), REPT("★", Table1[[#This Row],[Safety_Rating2]]) &amp; REPT("☆", 5-Table1[[#This Row],[Safety_Rating2]]), "Unknown"), "Unknown")</f>
        <v>★★★★☆</v>
      </c>
      <c r="Q1880" s="1">
        <v>4</v>
      </c>
      <c r="R1880">
        <v>12803</v>
      </c>
      <c r="S1880">
        <v>5</v>
      </c>
      <c r="T1880" s="7">
        <f t="shared" si="29"/>
        <v>1130134381.1800001</v>
      </c>
      <c r="U1880" s="3">
        <f>Table1[[#This Row],[Range_km]]/Table1[[#This Row],[Battery_Capacity_kWh]]</f>
        <v>3.8461538461538463</v>
      </c>
      <c r="V1880" s="4">
        <f>Table1[[#This Row],[Price_USD]]/Table1[[#This Row],[Range_km]]</f>
        <v>706.16847999999993</v>
      </c>
      <c r="W1880" s="1" t="str">
        <f>_xlfn.IFS(Table1[[#This Row],[Price_USD]]&gt;80000,"Luxury", Table1[[#This Row],[Price_USD]]&gt;40000,"Premium",Table1[[#This Row],[Price_USD]]&lt;40000,"Budget")</f>
        <v>Luxury</v>
      </c>
    </row>
    <row r="1881" spans="3:23" x14ac:dyDescent="0.35">
      <c r="C1881">
        <v>1880</v>
      </c>
      <c r="D1881" t="s">
        <v>26</v>
      </c>
      <c r="E1881" t="s">
        <v>79</v>
      </c>
      <c r="F1881">
        <v>2018</v>
      </c>
      <c r="G1881" t="s">
        <v>254</v>
      </c>
      <c r="H1881">
        <v>88</v>
      </c>
      <c r="I1881">
        <v>308</v>
      </c>
      <c r="J1881" t="s">
        <v>271</v>
      </c>
      <c r="K1881">
        <v>8.6</v>
      </c>
      <c r="L1881" s="5">
        <v>118063.09</v>
      </c>
      <c r="M1881" t="s">
        <v>306</v>
      </c>
      <c r="N1881" t="s">
        <v>356</v>
      </c>
      <c r="O1881" s="1">
        <v>2</v>
      </c>
      <c r="P1881" s="1" t="str">
        <f>IFERROR(IF(ISNUMBER(Table1[[#This Row],[Safety_Rating2]]), REPT("★", Table1[[#This Row],[Safety_Rating2]]) &amp; REPT("☆", 5-Table1[[#This Row],[Safety_Rating2]]), "Unknown"), "Unknown")</f>
        <v>★★★☆☆</v>
      </c>
      <c r="Q1881" s="1">
        <v>3</v>
      </c>
      <c r="R1881">
        <v>11485</v>
      </c>
      <c r="S1881">
        <v>5</v>
      </c>
      <c r="T1881" s="7">
        <f t="shared" si="29"/>
        <v>1355954588.6499999</v>
      </c>
      <c r="U1881" s="3">
        <f>Table1[[#This Row],[Range_km]]/Table1[[#This Row],[Battery_Capacity_kWh]]</f>
        <v>3.5</v>
      </c>
      <c r="V1881" s="4">
        <f>Table1[[#This Row],[Price_USD]]/Table1[[#This Row],[Range_km]]</f>
        <v>383.32172077922075</v>
      </c>
      <c r="W1881" s="1" t="str">
        <f>_xlfn.IFS(Table1[[#This Row],[Price_USD]]&gt;80000,"Luxury", Table1[[#This Row],[Price_USD]]&gt;40000,"Premium",Table1[[#This Row],[Price_USD]]&lt;40000,"Budget")</f>
        <v>Luxury</v>
      </c>
    </row>
    <row r="1882" spans="3:23" x14ac:dyDescent="0.35">
      <c r="C1882">
        <v>1881</v>
      </c>
      <c r="D1882" t="s">
        <v>35</v>
      </c>
      <c r="E1882" t="s">
        <v>209</v>
      </c>
      <c r="F1882">
        <v>2021</v>
      </c>
      <c r="G1882" t="s">
        <v>261</v>
      </c>
      <c r="H1882">
        <v>149.1</v>
      </c>
      <c r="I1882">
        <v>488</v>
      </c>
      <c r="J1882" t="s">
        <v>276</v>
      </c>
      <c r="K1882">
        <v>4.9000000000000004</v>
      </c>
      <c r="L1882" s="5">
        <v>51131.67</v>
      </c>
      <c r="M1882" t="s">
        <v>319</v>
      </c>
      <c r="N1882" t="s">
        <v>354</v>
      </c>
      <c r="O1882" s="1">
        <v>1</v>
      </c>
      <c r="P1882" s="1" t="str">
        <f>IFERROR(IF(ISNUMBER(Table1[[#This Row],[Safety_Rating2]]), REPT("★", Table1[[#This Row],[Safety_Rating2]]) &amp; REPT("☆", 5-Table1[[#This Row],[Safety_Rating2]]), "Unknown"), "Unknown")</f>
        <v>★★★☆☆</v>
      </c>
      <c r="Q1882" s="1">
        <v>3</v>
      </c>
      <c r="R1882">
        <v>18152</v>
      </c>
      <c r="S1882">
        <v>3</v>
      </c>
      <c r="T1882" s="7">
        <f t="shared" si="29"/>
        <v>928142073.83999991</v>
      </c>
      <c r="U1882" s="3">
        <f>Table1[[#This Row],[Range_km]]/Table1[[#This Row],[Battery_Capacity_kWh]]</f>
        <v>3.2729711602951039</v>
      </c>
      <c r="V1882" s="4">
        <f>Table1[[#This Row],[Price_USD]]/Table1[[#This Row],[Range_km]]</f>
        <v>104.77801229508196</v>
      </c>
      <c r="W1882" s="1" t="str">
        <f>_xlfn.IFS(Table1[[#This Row],[Price_USD]]&gt;80000,"Luxury", Table1[[#This Row],[Price_USD]]&gt;40000,"Premium",Table1[[#This Row],[Price_USD]]&lt;40000,"Budget")</f>
        <v>Premium</v>
      </c>
    </row>
    <row r="1883" spans="3:23" x14ac:dyDescent="0.35">
      <c r="C1883">
        <v>1882</v>
      </c>
      <c r="D1883" t="s">
        <v>33</v>
      </c>
      <c r="E1883" t="s">
        <v>86</v>
      </c>
      <c r="F1883">
        <v>2019</v>
      </c>
      <c r="G1883" t="s">
        <v>262</v>
      </c>
      <c r="H1883">
        <v>40.1</v>
      </c>
      <c r="I1883">
        <v>198</v>
      </c>
      <c r="J1883" t="s">
        <v>266</v>
      </c>
      <c r="K1883">
        <v>2.9</v>
      </c>
      <c r="L1883" s="5">
        <v>80397</v>
      </c>
      <c r="M1883" t="s">
        <v>335</v>
      </c>
      <c r="N1883" t="s">
        <v>340</v>
      </c>
      <c r="O1883" s="1">
        <v>5</v>
      </c>
      <c r="P1883" s="1" t="str">
        <f>IFERROR(IF(ISNUMBER(Table1[[#This Row],[Safety_Rating2]]), REPT("★", Table1[[#This Row],[Safety_Rating2]]) &amp; REPT("☆", 5-Table1[[#This Row],[Safety_Rating2]]), "Unknown"), "Unknown")</f>
        <v>★★★★★</v>
      </c>
      <c r="Q1883" s="1">
        <v>5</v>
      </c>
      <c r="R1883">
        <v>7272</v>
      </c>
      <c r="S1883">
        <v>3</v>
      </c>
      <c r="T1883" s="7">
        <f t="shared" si="29"/>
        <v>584646984</v>
      </c>
      <c r="U1883" s="3">
        <f>Table1[[#This Row],[Range_km]]/Table1[[#This Row],[Battery_Capacity_kWh]]</f>
        <v>4.9376558603491274</v>
      </c>
      <c r="V1883" s="4">
        <f>Table1[[#This Row],[Price_USD]]/Table1[[#This Row],[Range_km]]</f>
        <v>406.04545454545456</v>
      </c>
      <c r="W1883" s="1" t="str">
        <f>_xlfn.IFS(Table1[[#This Row],[Price_USD]]&gt;80000,"Luxury", Table1[[#This Row],[Price_USD]]&gt;40000,"Premium",Table1[[#This Row],[Price_USD]]&lt;40000,"Budget")</f>
        <v>Luxury</v>
      </c>
    </row>
    <row r="1884" spans="3:23" x14ac:dyDescent="0.35">
      <c r="C1884">
        <v>1883</v>
      </c>
      <c r="D1884" t="s">
        <v>54</v>
      </c>
      <c r="E1884" t="s">
        <v>213</v>
      </c>
      <c r="F1884">
        <v>2024</v>
      </c>
      <c r="G1884" t="s">
        <v>262</v>
      </c>
      <c r="H1884">
        <v>143.80000000000001</v>
      </c>
      <c r="I1884">
        <v>366</v>
      </c>
      <c r="J1884" t="s">
        <v>279</v>
      </c>
      <c r="K1884">
        <v>1.7</v>
      </c>
      <c r="L1884" s="5">
        <v>60636.39</v>
      </c>
      <c r="M1884" t="s">
        <v>315</v>
      </c>
      <c r="N1884" t="s">
        <v>360</v>
      </c>
      <c r="O1884" s="1">
        <v>3</v>
      </c>
      <c r="P1884" s="1" t="str">
        <f>IFERROR(IF(ISNUMBER(Table1[[#This Row],[Safety_Rating2]]), REPT("★", Table1[[#This Row],[Safety_Rating2]]) &amp; REPT("☆", 5-Table1[[#This Row],[Safety_Rating2]]), "Unknown"), "Unknown")</f>
        <v>Unknown</v>
      </c>
      <c r="Q1884" s="2" t="s">
        <v>376</v>
      </c>
      <c r="R1884">
        <v>12698</v>
      </c>
      <c r="S1884">
        <v>4</v>
      </c>
      <c r="T1884" s="7">
        <f t="shared" si="29"/>
        <v>769960880.22000003</v>
      </c>
      <c r="U1884" s="3">
        <f>Table1[[#This Row],[Range_km]]/Table1[[#This Row],[Battery_Capacity_kWh]]</f>
        <v>2.5452016689847006</v>
      </c>
      <c r="V1884" s="4">
        <f>Table1[[#This Row],[Price_USD]]/Table1[[#This Row],[Range_km]]</f>
        <v>165.67319672131148</v>
      </c>
      <c r="W1884" s="1" t="str">
        <f>_xlfn.IFS(Table1[[#This Row],[Price_USD]]&gt;80000,"Luxury", Table1[[#This Row],[Price_USD]]&gt;40000,"Premium",Table1[[#This Row],[Price_USD]]&lt;40000,"Budget")</f>
        <v>Premium</v>
      </c>
    </row>
    <row r="1885" spans="3:23" x14ac:dyDescent="0.35">
      <c r="C1885">
        <v>1884</v>
      </c>
      <c r="D1885" t="s">
        <v>50</v>
      </c>
      <c r="E1885" t="s">
        <v>225</v>
      </c>
      <c r="F1885">
        <v>2015</v>
      </c>
      <c r="G1885" t="s">
        <v>253</v>
      </c>
      <c r="H1885">
        <v>69.3</v>
      </c>
      <c r="I1885">
        <v>363</v>
      </c>
      <c r="J1885" t="s">
        <v>274</v>
      </c>
      <c r="K1885">
        <v>5.7</v>
      </c>
      <c r="L1885" s="5">
        <v>38205.370000000003</v>
      </c>
      <c r="M1885" t="s">
        <v>301</v>
      </c>
      <c r="N1885" t="s">
        <v>342</v>
      </c>
      <c r="O1885" s="1">
        <v>0</v>
      </c>
      <c r="P1885" s="1" t="str">
        <f>IFERROR(IF(ISNUMBER(Table1[[#This Row],[Safety_Rating2]]), REPT("★", Table1[[#This Row],[Safety_Rating2]]) &amp; REPT("☆", 5-Table1[[#This Row],[Safety_Rating2]]), "Unknown"), "Unknown")</f>
        <v>★★★★☆</v>
      </c>
      <c r="Q1885" s="1">
        <v>4</v>
      </c>
      <c r="R1885">
        <v>1488</v>
      </c>
      <c r="S1885">
        <v>4</v>
      </c>
      <c r="T1885" s="7">
        <f t="shared" si="29"/>
        <v>56849590.560000002</v>
      </c>
      <c r="U1885" s="3">
        <f>Table1[[#This Row],[Range_km]]/Table1[[#This Row],[Battery_Capacity_kWh]]</f>
        <v>5.2380952380952381</v>
      </c>
      <c r="V1885" s="4">
        <f>Table1[[#This Row],[Price_USD]]/Table1[[#This Row],[Range_km]]</f>
        <v>105.24895316804408</v>
      </c>
      <c r="W1885" s="1" t="str">
        <f>_xlfn.IFS(Table1[[#This Row],[Price_USD]]&gt;80000,"Luxury", Table1[[#This Row],[Price_USD]]&gt;40000,"Premium",Table1[[#This Row],[Price_USD]]&lt;40000,"Budget")</f>
        <v>Budget</v>
      </c>
    </row>
    <row r="1886" spans="3:23" x14ac:dyDescent="0.35">
      <c r="C1886">
        <v>1885</v>
      </c>
      <c r="D1886" t="s">
        <v>27</v>
      </c>
      <c r="E1886" t="s">
        <v>187</v>
      </c>
      <c r="F1886">
        <v>2020</v>
      </c>
      <c r="G1886" t="s">
        <v>251</v>
      </c>
      <c r="H1886">
        <v>72.3</v>
      </c>
      <c r="I1886">
        <v>255</v>
      </c>
      <c r="J1886" t="s">
        <v>268</v>
      </c>
      <c r="K1886">
        <v>11.2</v>
      </c>
      <c r="L1886" s="5">
        <v>40728.58</v>
      </c>
      <c r="M1886" t="s">
        <v>334</v>
      </c>
      <c r="N1886" t="s">
        <v>374</v>
      </c>
      <c r="O1886" s="1">
        <v>1</v>
      </c>
      <c r="P1886" s="1" t="str">
        <f>IFERROR(IF(ISNUMBER(Table1[[#This Row],[Safety_Rating2]]), REPT("★", Table1[[#This Row],[Safety_Rating2]]) &amp; REPT("☆", 5-Table1[[#This Row],[Safety_Rating2]]), "Unknown"), "Unknown")</f>
        <v>Unknown</v>
      </c>
      <c r="Q1886" s="2" t="s">
        <v>376</v>
      </c>
      <c r="R1886">
        <v>11452</v>
      </c>
      <c r="S1886">
        <v>5</v>
      </c>
      <c r="T1886" s="7">
        <f t="shared" si="29"/>
        <v>466423698.16000003</v>
      </c>
      <c r="U1886" s="3">
        <f>Table1[[#This Row],[Range_km]]/Table1[[#This Row],[Battery_Capacity_kWh]]</f>
        <v>3.5269709543568468</v>
      </c>
      <c r="V1886" s="4">
        <f>Table1[[#This Row],[Price_USD]]/Table1[[#This Row],[Range_km]]</f>
        <v>159.71992156862746</v>
      </c>
      <c r="W1886" s="1" t="str">
        <f>_xlfn.IFS(Table1[[#This Row],[Price_USD]]&gt;80000,"Luxury", Table1[[#This Row],[Price_USD]]&gt;40000,"Premium",Table1[[#This Row],[Price_USD]]&lt;40000,"Budget")</f>
        <v>Premium</v>
      </c>
    </row>
    <row r="1887" spans="3:23" x14ac:dyDescent="0.35">
      <c r="C1887">
        <v>1886</v>
      </c>
      <c r="D1887" t="s">
        <v>63</v>
      </c>
      <c r="E1887" t="s">
        <v>169</v>
      </c>
      <c r="F1887">
        <v>2020</v>
      </c>
      <c r="G1887" t="s">
        <v>264</v>
      </c>
      <c r="H1887">
        <v>122.8</v>
      </c>
      <c r="I1887">
        <v>222</v>
      </c>
      <c r="J1887" t="s">
        <v>271</v>
      </c>
      <c r="K1887">
        <v>8.6</v>
      </c>
      <c r="L1887" s="5">
        <v>87853.32</v>
      </c>
      <c r="M1887" t="s">
        <v>298</v>
      </c>
      <c r="N1887" t="s">
        <v>359</v>
      </c>
      <c r="O1887" s="1">
        <v>0</v>
      </c>
      <c r="P1887" s="1" t="str">
        <f>IFERROR(IF(ISNUMBER(Table1[[#This Row],[Safety_Rating2]]), REPT("★", Table1[[#This Row],[Safety_Rating2]]) &amp; REPT("☆", 5-Table1[[#This Row],[Safety_Rating2]]), "Unknown"), "Unknown")</f>
        <v>★★★★☆</v>
      </c>
      <c r="Q1887" s="1">
        <v>4</v>
      </c>
      <c r="R1887">
        <v>3547</v>
      </c>
      <c r="S1887">
        <v>5</v>
      </c>
      <c r="T1887" s="7">
        <f t="shared" si="29"/>
        <v>311615726.04000002</v>
      </c>
      <c r="U1887" s="3">
        <f>Table1[[#This Row],[Range_km]]/Table1[[#This Row],[Battery_Capacity_kWh]]</f>
        <v>1.8078175895765474</v>
      </c>
      <c r="V1887" s="4">
        <f>Table1[[#This Row],[Price_USD]]/Table1[[#This Row],[Range_km]]</f>
        <v>395.73567567567568</v>
      </c>
      <c r="W1887" s="1" t="str">
        <f>_xlfn.IFS(Table1[[#This Row],[Price_USD]]&gt;80000,"Luxury", Table1[[#This Row],[Price_USD]]&gt;40000,"Premium",Table1[[#This Row],[Price_USD]]&lt;40000,"Budget")</f>
        <v>Luxury</v>
      </c>
    </row>
    <row r="1888" spans="3:23" x14ac:dyDescent="0.35">
      <c r="C1888">
        <v>1887</v>
      </c>
      <c r="D1888" t="s">
        <v>47</v>
      </c>
      <c r="E1888" t="s">
        <v>112</v>
      </c>
      <c r="F1888">
        <v>2021</v>
      </c>
      <c r="G1888" t="s">
        <v>256</v>
      </c>
      <c r="H1888">
        <v>68.3</v>
      </c>
      <c r="I1888">
        <v>380</v>
      </c>
      <c r="J1888" t="s">
        <v>271</v>
      </c>
      <c r="K1888">
        <v>8.1999999999999993</v>
      </c>
      <c r="L1888" s="5">
        <v>31513.83</v>
      </c>
      <c r="M1888" t="s">
        <v>313</v>
      </c>
      <c r="N1888" t="s">
        <v>341</v>
      </c>
      <c r="O1888" s="1">
        <v>0</v>
      </c>
      <c r="P1888" s="1" t="str">
        <f>IFERROR(IF(ISNUMBER(Table1[[#This Row],[Safety_Rating2]]), REPT("★", Table1[[#This Row],[Safety_Rating2]]) &amp; REPT("☆", 5-Table1[[#This Row],[Safety_Rating2]]), "Unknown"), "Unknown")</f>
        <v>★★★★☆</v>
      </c>
      <c r="Q1888" s="1">
        <v>4</v>
      </c>
      <c r="R1888">
        <v>11043</v>
      </c>
      <c r="S1888">
        <v>4</v>
      </c>
      <c r="T1888" s="7">
        <f t="shared" si="29"/>
        <v>348007224.69</v>
      </c>
      <c r="U1888" s="3">
        <f>Table1[[#This Row],[Range_km]]/Table1[[#This Row],[Battery_Capacity_kWh]]</f>
        <v>5.5636896046852122</v>
      </c>
      <c r="V1888" s="4">
        <f>Table1[[#This Row],[Price_USD]]/Table1[[#This Row],[Range_km]]</f>
        <v>82.931131578947372</v>
      </c>
      <c r="W1888" s="1" t="str">
        <f>_xlfn.IFS(Table1[[#This Row],[Price_USD]]&gt;80000,"Luxury", Table1[[#This Row],[Price_USD]]&gt;40000,"Premium",Table1[[#This Row],[Price_USD]]&lt;40000,"Budget")</f>
        <v>Budget</v>
      </c>
    </row>
    <row r="1889" spans="3:23" x14ac:dyDescent="0.35">
      <c r="C1889">
        <v>1888</v>
      </c>
      <c r="D1889" t="s">
        <v>43</v>
      </c>
      <c r="E1889" t="s">
        <v>171</v>
      </c>
      <c r="F1889">
        <v>2020</v>
      </c>
      <c r="G1889" t="s">
        <v>263</v>
      </c>
      <c r="H1889">
        <v>96.7</v>
      </c>
      <c r="I1889">
        <v>116</v>
      </c>
      <c r="J1889" t="s">
        <v>267</v>
      </c>
      <c r="K1889">
        <v>8.1999999999999993</v>
      </c>
      <c r="L1889" s="5">
        <v>100337.9</v>
      </c>
      <c r="M1889" t="s">
        <v>301</v>
      </c>
      <c r="N1889" t="s">
        <v>357</v>
      </c>
      <c r="O1889" s="1">
        <v>3</v>
      </c>
      <c r="P1889" s="1" t="str">
        <f>IFERROR(IF(ISNUMBER(Table1[[#This Row],[Safety_Rating2]]), REPT("★", Table1[[#This Row],[Safety_Rating2]]) &amp; REPT("☆", 5-Table1[[#This Row],[Safety_Rating2]]), "Unknown"), "Unknown")</f>
        <v>★★★★★</v>
      </c>
      <c r="Q1889" s="1">
        <v>5</v>
      </c>
      <c r="R1889">
        <v>16711</v>
      </c>
      <c r="S1889">
        <v>4</v>
      </c>
      <c r="T1889" s="7">
        <f t="shared" si="29"/>
        <v>1676746646.8999999</v>
      </c>
      <c r="U1889" s="3">
        <f>Table1[[#This Row],[Range_km]]/Table1[[#This Row],[Battery_Capacity_kWh]]</f>
        <v>1.1995863495346433</v>
      </c>
      <c r="V1889" s="4">
        <f>Table1[[#This Row],[Price_USD]]/Table1[[#This Row],[Range_km]]</f>
        <v>864.98189655172405</v>
      </c>
      <c r="W1889" s="1" t="str">
        <f>_xlfn.IFS(Table1[[#This Row],[Price_USD]]&gt;80000,"Luxury", Table1[[#This Row],[Price_USD]]&gt;40000,"Premium",Table1[[#This Row],[Price_USD]]&lt;40000,"Budget")</f>
        <v>Luxury</v>
      </c>
    </row>
    <row r="1890" spans="3:23" x14ac:dyDescent="0.35">
      <c r="C1890">
        <v>1889</v>
      </c>
      <c r="D1890" t="s">
        <v>25</v>
      </c>
      <c r="E1890" t="s">
        <v>111</v>
      </c>
      <c r="F1890">
        <v>2021</v>
      </c>
      <c r="G1890" t="s">
        <v>256</v>
      </c>
      <c r="H1890">
        <v>70.900000000000006</v>
      </c>
      <c r="I1890">
        <v>106</v>
      </c>
      <c r="J1890" t="s">
        <v>277</v>
      </c>
      <c r="K1890">
        <v>9.6999999999999993</v>
      </c>
      <c r="L1890" s="5">
        <v>122632.69</v>
      </c>
      <c r="M1890" t="s">
        <v>298</v>
      </c>
      <c r="N1890" t="s">
        <v>356</v>
      </c>
      <c r="O1890" s="1">
        <v>5</v>
      </c>
      <c r="P1890" s="1" t="str">
        <f>IFERROR(IF(ISNUMBER(Table1[[#This Row],[Safety_Rating2]]), REPT("★", Table1[[#This Row],[Safety_Rating2]]) &amp; REPT("☆", 5-Table1[[#This Row],[Safety_Rating2]]), "Unknown"), "Unknown")</f>
        <v>Unknown</v>
      </c>
      <c r="Q1890" s="2" t="s">
        <v>376</v>
      </c>
      <c r="R1890">
        <v>2604</v>
      </c>
      <c r="S1890">
        <v>4</v>
      </c>
      <c r="T1890" s="7">
        <f t="shared" si="29"/>
        <v>319335524.75999999</v>
      </c>
      <c r="U1890" s="3">
        <f>Table1[[#This Row],[Range_km]]/Table1[[#This Row],[Battery_Capacity_kWh]]</f>
        <v>1.4950634696755993</v>
      </c>
      <c r="V1890" s="4">
        <f>Table1[[#This Row],[Price_USD]]/Table1[[#This Row],[Range_km]]</f>
        <v>1156.9121698113208</v>
      </c>
      <c r="W1890" s="1" t="str">
        <f>_xlfn.IFS(Table1[[#This Row],[Price_USD]]&gt;80000,"Luxury", Table1[[#This Row],[Price_USD]]&gt;40000,"Premium",Table1[[#This Row],[Price_USD]]&lt;40000,"Budget")</f>
        <v>Luxury</v>
      </c>
    </row>
    <row r="1891" spans="3:23" x14ac:dyDescent="0.35">
      <c r="C1891">
        <v>1890</v>
      </c>
      <c r="D1891" t="s">
        <v>40</v>
      </c>
      <c r="E1891" t="s">
        <v>98</v>
      </c>
      <c r="F1891">
        <v>2017</v>
      </c>
      <c r="G1891" t="s">
        <v>259</v>
      </c>
      <c r="H1891">
        <v>59.9</v>
      </c>
      <c r="I1891">
        <v>579</v>
      </c>
      <c r="J1891" t="s">
        <v>268</v>
      </c>
      <c r="K1891">
        <v>11.8</v>
      </c>
      <c r="L1891" s="5">
        <v>89006.23</v>
      </c>
      <c r="M1891" t="s">
        <v>292</v>
      </c>
      <c r="N1891" t="s">
        <v>358</v>
      </c>
      <c r="O1891" s="2" t="s">
        <v>376</v>
      </c>
      <c r="P1891" s="1" t="str">
        <f>IFERROR(IF(ISNUMBER(Table1[[#This Row],[Safety_Rating2]]), REPT("★", Table1[[#This Row],[Safety_Rating2]]) &amp; REPT("☆", 5-Table1[[#This Row],[Safety_Rating2]]), "Unknown"), "Unknown")</f>
        <v>★★★★★</v>
      </c>
      <c r="Q1891" s="1">
        <v>5</v>
      </c>
      <c r="R1891">
        <v>13525</v>
      </c>
      <c r="S1891">
        <v>4</v>
      </c>
      <c r="T1891" s="7">
        <f t="shared" si="29"/>
        <v>1203809260.75</v>
      </c>
      <c r="U1891" s="3">
        <f>Table1[[#This Row],[Range_km]]/Table1[[#This Row],[Battery_Capacity_kWh]]</f>
        <v>9.6661101836393986</v>
      </c>
      <c r="V1891" s="4">
        <f>Table1[[#This Row],[Price_USD]]/Table1[[#This Row],[Range_km]]</f>
        <v>153.72405872193437</v>
      </c>
      <c r="W1891" s="1" t="str">
        <f>_xlfn.IFS(Table1[[#This Row],[Price_USD]]&gt;80000,"Luxury", Table1[[#This Row],[Price_USD]]&gt;40000,"Premium",Table1[[#This Row],[Price_USD]]&lt;40000,"Budget")</f>
        <v>Luxury</v>
      </c>
    </row>
    <row r="1892" spans="3:23" x14ac:dyDescent="0.35">
      <c r="C1892">
        <v>1891</v>
      </c>
      <c r="D1892" t="s">
        <v>38</v>
      </c>
      <c r="E1892" t="s">
        <v>96</v>
      </c>
      <c r="F1892">
        <v>2021</v>
      </c>
      <c r="G1892" t="s">
        <v>260</v>
      </c>
      <c r="H1892">
        <v>86.6</v>
      </c>
      <c r="I1892">
        <v>354</v>
      </c>
      <c r="J1892" t="s">
        <v>277</v>
      </c>
      <c r="K1892">
        <v>4.5999999999999996</v>
      </c>
      <c r="L1892" s="5">
        <v>92624.27</v>
      </c>
      <c r="M1892" t="s">
        <v>332</v>
      </c>
      <c r="N1892" t="s">
        <v>352</v>
      </c>
      <c r="O1892" s="1">
        <v>2</v>
      </c>
      <c r="P1892" s="1" t="str">
        <f>IFERROR(IF(ISNUMBER(Table1[[#This Row],[Safety_Rating2]]), REPT("★", Table1[[#This Row],[Safety_Rating2]]) &amp; REPT("☆", 5-Table1[[#This Row],[Safety_Rating2]]), "Unknown"), "Unknown")</f>
        <v>★★★★★</v>
      </c>
      <c r="Q1892" s="1">
        <v>5</v>
      </c>
      <c r="R1892">
        <v>13245</v>
      </c>
      <c r="S1892">
        <v>3</v>
      </c>
      <c r="T1892" s="7">
        <f t="shared" si="29"/>
        <v>1226808456.1500001</v>
      </c>
      <c r="U1892" s="3">
        <f>Table1[[#This Row],[Range_km]]/Table1[[#This Row],[Battery_Capacity_kWh]]</f>
        <v>4.0877598152424941</v>
      </c>
      <c r="V1892" s="4">
        <f>Table1[[#This Row],[Price_USD]]/Table1[[#This Row],[Range_km]]</f>
        <v>261.6504802259887</v>
      </c>
      <c r="W1892" s="1" t="str">
        <f>_xlfn.IFS(Table1[[#This Row],[Price_USD]]&gt;80000,"Luxury", Table1[[#This Row],[Price_USD]]&gt;40000,"Premium",Table1[[#This Row],[Price_USD]]&lt;40000,"Budget")</f>
        <v>Luxury</v>
      </c>
    </row>
    <row r="1893" spans="3:23" x14ac:dyDescent="0.35">
      <c r="C1893">
        <v>1892</v>
      </c>
      <c r="D1893" t="s">
        <v>30</v>
      </c>
      <c r="E1893" t="s">
        <v>236</v>
      </c>
      <c r="F1893">
        <v>2017</v>
      </c>
      <c r="G1893" t="s">
        <v>252</v>
      </c>
      <c r="H1893">
        <v>24.9</v>
      </c>
      <c r="I1893">
        <v>214</v>
      </c>
      <c r="J1893" t="s">
        <v>273</v>
      </c>
      <c r="K1893">
        <v>0.9</v>
      </c>
      <c r="L1893" s="5">
        <v>75869</v>
      </c>
      <c r="M1893" t="s">
        <v>284</v>
      </c>
      <c r="N1893" t="s">
        <v>374</v>
      </c>
      <c r="O1893" s="1">
        <v>0</v>
      </c>
      <c r="P1893" s="1" t="str">
        <f>IFERROR(IF(ISNUMBER(Table1[[#This Row],[Safety_Rating2]]), REPT("★", Table1[[#This Row],[Safety_Rating2]]) &amp; REPT("☆", 5-Table1[[#This Row],[Safety_Rating2]]), "Unknown"), "Unknown")</f>
        <v>Unknown</v>
      </c>
      <c r="Q1893" s="2" t="s">
        <v>376</v>
      </c>
      <c r="R1893">
        <v>12090</v>
      </c>
      <c r="S1893">
        <v>5</v>
      </c>
      <c r="T1893" s="7">
        <f t="shared" si="29"/>
        <v>917256210</v>
      </c>
      <c r="U1893" s="3">
        <f>Table1[[#This Row],[Range_km]]/Table1[[#This Row],[Battery_Capacity_kWh]]</f>
        <v>8.5943775100401609</v>
      </c>
      <c r="V1893" s="4">
        <f>Table1[[#This Row],[Price_USD]]/Table1[[#This Row],[Range_km]]</f>
        <v>354.52803738317755</v>
      </c>
      <c r="W1893" s="1" t="str">
        <f>_xlfn.IFS(Table1[[#This Row],[Price_USD]]&gt;80000,"Luxury", Table1[[#This Row],[Price_USD]]&gt;40000,"Premium",Table1[[#This Row],[Price_USD]]&lt;40000,"Budget")</f>
        <v>Premium</v>
      </c>
    </row>
    <row r="1894" spans="3:23" x14ac:dyDescent="0.35">
      <c r="C1894">
        <v>1893</v>
      </c>
      <c r="D1894" t="s">
        <v>65</v>
      </c>
      <c r="E1894" t="s">
        <v>162</v>
      </c>
      <c r="F1894">
        <v>2015</v>
      </c>
      <c r="G1894" t="s">
        <v>251</v>
      </c>
      <c r="H1894">
        <v>54.1</v>
      </c>
      <c r="I1894">
        <v>572</v>
      </c>
      <c r="J1894" t="s">
        <v>276</v>
      </c>
      <c r="K1894">
        <v>9.4</v>
      </c>
      <c r="L1894" s="5">
        <v>90820.92</v>
      </c>
      <c r="M1894" t="s">
        <v>282</v>
      </c>
      <c r="N1894" t="s">
        <v>342</v>
      </c>
      <c r="O1894" s="2" t="s">
        <v>376</v>
      </c>
      <c r="P1894" s="1" t="str">
        <f>IFERROR(IF(ISNUMBER(Table1[[#This Row],[Safety_Rating2]]), REPT("★", Table1[[#This Row],[Safety_Rating2]]) &amp; REPT("☆", 5-Table1[[#This Row],[Safety_Rating2]]), "Unknown"), "Unknown")</f>
        <v>Unknown</v>
      </c>
      <c r="Q1894" s="2" t="s">
        <v>376</v>
      </c>
      <c r="R1894">
        <v>17768</v>
      </c>
      <c r="S1894">
        <v>3</v>
      </c>
      <c r="T1894" s="7">
        <f t="shared" si="29"/>
        <v>1613706106.5599999</v>
      </c>
      <c r="U1894" s="3">
        <f>Table1[[#This Row],[Range_km]]/Table1[[#This Row],[Battery_Capacity_kWh]]</f>
        <v>10.573012939001849</v>
      </c>
      <c r="V1894" s="4">
        <f>Table1[[#This Row],[Price_USD]]/Table1[[#This Row],[Range_km]]</f>
        <v>158.77783216783217</v>
      </c>
      <c r="W1894" s="1" t="str">
        <f>_xlfn.IFS(Table1[[#This Row],[Price_USD]]&gt;80000,"Luxury", Table1[[#This Row],[Price_USD]]&gt;40000,"Premium",Table1[[#This Row],[Price_USD]]&lt;40000,"Budget")</f>
        <v>Luxury</v>
      </c>
    </row>
    <row r="1895" spans="3:23" x14ac:dyDescent="0.35">
      <c r="C1895">
        <v>1894</v>
      </c>
      <c r="D1895" t="s">
        <v>37</v>
      </c>
      <c r="E1895" t="s">
        <v>185</v>
      </c>
      <c r="F1895">
        <v>2024</v>
      </c>
      <c r="G1895" t="s">
        <v>260</v>
      </c>
      <c r="H1895">
        <v>83.4</v>
      </c>
      <c r="I1895">
        <v>383</v>
      </c>
      <c r="J1895" t="s">
        <v>273</v>
      </c>
      <c r="K1895">
        <v>9.4</v>
      </c>
      <c r="L1895" s="5">
        <v>88309.7</v>
      </c>
      <c r="M1895" t="s">
        <v>322</v>
      </c>
      <c r="N1895" t="s">
        <v>350</v>
      </c>
      <c r="O1895" s="1">
        <v>3</v>
      </c>
      <c r="P1895" s="1" t="str">
        <f>IFERROR(IF(ISNUMBER(Table1[[#This Row],[Safety_Rating2]]), REPT("★", Table1[[#This Row],[Safety_Rating2]]) &amp; REPT("☆", 5-Table1[[#This Row],[Safety_Rating2]]), "Unknown"), "Unknown")</f>
        <v>★★★★☆</v>
      </c>
      <c r="Q1895" s="1">
        <v>4</v>
      </c>
      <c r="R1895">
        <v>4605</v>
      </c>
      <c r="S1895">
        <v>4</v>
      </c>
      <c r="T1895" s="7">
        <f t="shared" si="29"/>
        <v>406666168.5</v>
      </c>
      <c r="U1895" s="3">
        <f>Table1[[#This Row],[Range_km]]/Table1[[#This Row],[Battery_Capacity_kWh]]</f>
        <v>4.5923261390887289</v>
      </c>
      <c r="V1895" s="4">
        <f>Table1[[#This Row],[Price_USD]]/Table1[[#This Row],[Range_km]]</f>
        <v>230.57362924281983</v>
      </c>
      <c r="W1895" s="1" t="str">
        <f>_xlfn.IFS(Table1[[#This Row],[Price_USD]]&gt;80000,"Luxury", Table1[[#This Row],[Price_USD]]&gt;40000,"Premium",Table1[[#This Row],[Price_USD]]&lt;40000,"Budget")</f>
        <v>Luxury</v>
      </c>
    </row>
    <row r="1896" spans="3:23" x14ac:dyDescent="0.35">
      <c r="C1896">
        <v>1895</v>
      </c>
      <c r="D1896" t="s">
        <v>20</v>
      </c>
      <c r="E1896" t="s">
        <v>226</v>
      </c>
      <c r="F1896">
        <v>2020</v>
      </c>
      <c r="G1896" t="s">
        <v>251</v>
      </c>
      <c r="H1896">
        <v>91.7</v>
      </c>
      <c r="I1896">
        <v>515</v>
      </c>
      <c r="J1896" t="s">
        <v>273</v>
      </c>
      <c r="K1896">
        <v>4</v>
      </c>
      <c r="L1896" s="5">
        <v>48635.13</v>
      </c>
      <c r="M1896" t="s">
        <v>327</v>
      </c>
      <c r="N1896" t="s">
        <v>337</v>
      </c>
      <c r="O1896" s="1">
        <v>2</v>
      </c>
      <c r="P1896" s="1" t="str">
        <f>IFERROR(IF(ISNUMBER(Table1[[#This Row],[Safety_Rating2]]), REPT("★", Table1[[#This Row],[Safety_Rating2]]) &amp; REPT("☆", 5-Table1[[#This Row],[Safety_Rating2]]), "Unknown"), "Unknown")</f>
        <v>★★★★★</v>
      </c>
      <c r="Q1896" s="1">
        <v>5</v>
      </c>
      <c r="R1896">
        <v>17832</v>
      </c>
      <c r="S1896">
        <v>4</v>
      </c>
      <c r="T1896" s="7">
        <f t="shared" si="29"/>
        <v>867261638.15999997</v>
      </c>
      <c r="U1896" s="3">
        <f>Table1[[#This Row],[Range_km]]/Table1[[#This Row],[Battery_Capacity_kWh]]</f>
        <v>5.6161395856052341</v>
      </c>
      <c r="V1896" s="4">
        <f>Table1[[#This Row],[Price_USD]]/Table1[[#This Row],[Range_km]]</f>
        <v>94.437145631067949</v>
      </c>
      <c r="W1896" s="1" t="str">
        <f>_xlfn.IFS(Table1[[#This Row],[Price_USD]]&gt;80000,"Luxury", Table1[[#This Row],[Price_USD]]&gt;40000,"Premium",Table1[[#This Row],[Price_USD]]&lt;40000,"Budget")</f>
        <v>Premium</v>
      </c>
    </row>
    <row r="1897" spans="3:23" x14ac:dyDescent="0.35">
      <c r="C1897">
        <v>1896</v>
      </c>
      <c r="D1897" t="s">
        <v>36</v>
      </c>
      <c r="E1897" t="s">
        <v>147</v>
      </c>
      <c r="F1897">
        <v>2016</v>
      </c>
      <c r="G1897" t="s">
        <v>252</v>
      </c>
      <c r="H1897">
        <v>132.9</v>
      </c>
      <c r="I1897">
        <v>220</v>
      </c>
      <c r="J1897" t="s">
        <v>266</v>
      </c>
      <c r="K1897">
        <v>1.4</v>
      </c>
      <c r="L1897" s="5">
        <v>74038.95</v>
      </c>
      <c r="M1897" t="s">
        <v>299</v>
      </c>
      <c r="N1897" t="s">
        <v>348</v>
      </c>
      <c r="O1897" s="1">
        <v>0</v>
      </c>
      <c r="P1897" s="1" t="str">
        <f>IFERROR(IF(ISNUMBER(Table1[[#This Row],[Safety_Rating2]]), REPT("★", Table1[[#This Row],[Safety_Rating2]]) &amp; REPT("☆", 5-Table1[[#This Row],[Safety_Rating2]]), "Unknown"), "Unknown")</f>
        <v>Unknown</v>
      </c>
      <c r="Q1897" s="2" t="s">
        <v>376</v>
      </c>
      <c r="R1897">
        <v>4997</v>
      </c>
      <c r="S1897">
        <v>4</v>
      </c>
      <c r="T1897" s="7">
        <f t="shared" si="29"/>
        <v>369972633.14999998</v>
      </c>
      <c r="U1897" s="3">
        <f>Table1[[#This Row],[Range_km]]/Table1[[#This Row],[Battery_Capacity_kWh]]</f>
        <v>1.6553799849510911</v>
      </c>
      <c r="V1897" s="4">
        <f>Table1[[#This Row],[Price_USD]]/Table1[[#This Row],[Range_km]]</f>
        <v>336.54068181818178</v>
      </c>
      <c r="W1897" s="1" t="str">
        <f>_xlfn.IFS(Table1[[#This Row],[Price_USD]]&gt;80000,"Luxury", Table1[[#This Row],[Price_USD]]&gt;40000,"Premium",Table1[[#This Row],[Price_USD]]&lt;40000,"Budget")</f>
        <v>Premium</v>
      </c>
    </row>
    <row r="1898" spans="3:23" x14ac:dyDescent="0.35">
      <c r="C1898">
        <v>1897</v>
      </c>
      <c r="D1898" t="s">
        <v>33</v>
      </c>
      <c r="E1898" t="s">
        <v>192</v>
      </c>
      <c r="F1898">
        <v>2025</v>
      </c>
      <c r="G1898" t="s">
        <v>259</v>
      </c>
      <c r="H1898">
        <v>125.6</v>
      </c>
      <c r="I1898">
        <v>571</v>
      </c>
      <c r="J1898" t="s">
        <v>278</v>
      </c>
      <c r="K1898">
        <v>9.6</v>
      </c>
      <c r="L1898" s="5">
        <v>102513.93</v>
      </c>
      <c r="M1898" t="s">
        <v>298</v>
      </c>
      <c r="N1898" t="s">
        <v>368</v>
      </c>
      <c r="O1898" s="1">
        <v>3</v>
      </c>
      <c r="P1898" s="1" t="str">
        <f>IFERROR(IF(ISNUMBER(Table1[[#This Row],[Safety_Rating2]]), REPT("★", Table1[[#This Row],[Safety_Rating2]]) &amp; REPT("☆", 5-Table1[[#This Row],[Safety_Rating2]]), "Unknown"), "Unknown")</f>
        <v>★★★☆☆</v>
      </c>
      <c r="Q1898" s="1">
        <v>3</v>
      </c>
      <c r="R1898">
        <v>16428</v>
      </c>
      <c r="S1898">
        <v>5</v>
      </c>
      <c r="T1898" s="7">
        <f t="shared" si="29"/>
        <v>1684098842.04</v>
      </c>
      <c r="U1898" s="3">
        <f>Table1[[#This Row],[Range_km]]/Table1[[#This Row],[Battery_Capacity_kWh]]</f>
        <v>4.5461783439490446</v>
      </c>
      <c r="V1898" s="4">
        <f>Table1[[#This Row],[Price_USD]]/Table1[[#This Row],[Range_km]]</f>
        <v>179.53402802101576</v>
      </c>
      <c r="W1898" s="1" t="str">
        <f>_xlfn.IFS(Table1[[#This Row],[Price_USD]]&gt;80000,"Luxury", Table1[[#This Row],[Price_USD]]&gt;40000,"Premium",Table1[[#This Row],[Price_USD]]&lt;40000,"Budget")</f>
        <v>Luxury</v>
      </c>
    </row>
    <row r="1899" spans="3:23" x14ac:dyDescent="0.35">
      <c r="C1899">
        <v>1898</v>
      </c>
      <c r="D1899" t="s">
        <v>67</v>
      </c>
      <c r="E1899" t="s">
        <v>208</v>
      </c>
      <c r="F1899">
        <v>2016</v>
      </c>
      <c r="G1899" t="s">
        <v>251</v>
      </c>
      <c r="H1899">
        <v>95.4</v>
      </c>
      <c r="I1899">
        <v>509</v>
      </c>
      <c r="J1899" t="s">
        <v>265</v>
      </c>
      <c r="K1899">
        <v>8.9</v>
      </c>
      <c r="L1899" s="5">
        <v>131639.87</v>
      </c>
      <c r="M1899" t="s">
        <v>283</v>
      </c>
      <c r="N1899" t="s">
        <v>360</v>
      </c>
      <c r="O1899" s="2" t="s">
        <v>376</v>
      </c>
      <c r="P1899" s="1" t="str">
        <f>IFERROR(IF(ISNUMBER(Table1[[#This Row],[Safety_Rating2]]), REPT("★", Table1[[#This Row],[Safety_Rating2]]) &amp; REPT("☆", 5-Table1[[#This Row],[Safety_Rating2]]), "Unknown"), "Unknown")</f>
        <v>★★★★★</v>
      </c>
      <c r="Q1899" s="1">
        <v>5</v>
      </c>
      <c r="R1899">
        <v>18094</v>
      </c>
      <c r="S1899">
        <v>5</v>
      </c>
      <c r="T1899" s="7">
        <f t="shared" si="29"/>
        <v>2381891807.7799997</v>
      </c>
      <c r="U1899" s="3">
        <f>Table1[[#This Row],[Range_km]]/Table1[[#This Row],[Battery_Capacity_kWh]]</f>
        <v>5.3354297693920332</v>
      </c>
      <c r="V1899" s="4">
        <f>Table1[[#This Row],[Price_USD]]/Table1[[#This Row],[Range_km]]</f>
        <v>258.62449901768173</v>
      </c>
      <c r="W1899" s="1" t="str">
        <f>_xlfn.IFS(Table1[[#This Row],[Price_USD]]&gt;80000,"Luxury", Table1[[#This Row],[Price_USD]]&gt;40000,"Premium",Table1[[#This Row],[Price_USD]]&lt;40000,"Budget")</f>
        <v>Luxury</v>
      </c>
    </row>
    <row r="1900" spans="3:23" x14ac:dyDescent="0.35">
      <c r="C1900">
        <v>1899</v>
      </c>
      <c r="D1900" t="s">
        <v>54</v>
      </c>
      <c r="E1900" t="s">
        <v>123</v>
      </c>
      <c r="F1900">
        <v>2019</v>
      </c>
      <c r="G1900" t="s">
        <v>256</v>
      </c>
      <c r="H1900">
        <v>145.9</v>
      </c>
      <c r="I1900">
        <v>212</v>
      </c>
      <c r="J1900" t="s">
        <v>278</v>
      </c>
      <c r="K1900">
        <v>1.4</v>
      </c>
      <c r="L1900" s="5">
        <v>41188.36</v>
      </c>
      <c r="M1900" t="s">
        <v>291</v>
      </c>
      <c r="N1900" t="s">
        <v>348</v>
      </c>
      <c r="O1900" s="1">
        <v>0</v>
      </c>
      <c r="P1900" s="1" t="str">
        <f>IFERROR(IF(ISNUMBER(Table1[[#This Row],[Safety_Rating2]]), REPT("★", Table1[[#This Row],[Safety_Rating2]]) &amp; REPT("☆", 5-Table1[[#This Row],[Safety_Rating2]]), "Unknown"), "Unknown")</f>
        <v>★★★★★</v>
      </c>
      <c r="Q1900" s="1">
        <v>5</v>
      </c>
      <c r="R1900">
        <v>3393</v>
      </c>
      <c r="S1900">
        <v>4</v>
      </c>
      <c r="T1900" s="7">
        <f t="shared" si="29"/>
        <v>139752105.47999999</v>
      </c>
      <c r="U1900" s="3">
        <f>Table1[[#This Row],[Range_km]]/Table1[[#This Row],[Battery_Capacity_kWh]]</f>
        <v>1.4530500342700479</v>
      </c>
      <c r="V1900" s="4">
        <f>Table1[[#This Row],[Price_USD]]/Table1[[#This Row],[Range_km]]</f>
        <v>194.28471698113208</v>
      </c>
      <c r="W1900" s="1" t="str">
        <f>_xlfn.IFS(Table1[[#This Row],[Price_USD]]&gt;80000,"Luxury", Table1[[#This Row],[Price_USD]]&gt;40000,"Premium",Table1[[#This Row],[Price_USD]]&lt;40000,"Budget")</f>
        <v>Premium</v>
      </c>
    </row>
    <row r="1901" spans="3:23" x14ac:dyDescent="0.35">
      <c r="C1901">
        <v>1900</v>
      </c>
      <c r="D1901" t="s">
        <v>30</v>
      </c>
      <c r="E1901" t="s">
        <v>199</v>
      </c>
      <c r="F1901">
        <v>2016</v>
      </c>
      <c r="G1901" t="s">
        <v>250</v>
      </c>
      <c r="H1901">
        <v>111.5</v>
      </c>
      <c r="I1901">
        <v>180</v>
      </c>
      <c r="J1901" t="s">
        <v>270</v>
      </c>
      <c r="K1901">
        <v>7.8</v>
      </c>
      <c r="L1901" s="5">
        <v>83392.11</v>
      </c>
      <c r="M1901" t="s">
        <v>297</v>
      </c>
      <c r="N1901" t="s">
        <v>354</v>
      </c>
      <c r="O1901" s="1">
        <v>3</v>
      </c>
      <c r="P1901" s="1" t="str">
        <f>IFERROR(IF(ISNUMBER(Table1[[#This Row],[Safety_Rating2]]), REPT("★", Table1[[#This Row],[Safety_Rating2]]) &amp; REPT("☆", 5-Table1[[#This Row],[Safety_Rating2]]), "Unknown"), "Unknown")</f>
        <v>★★★☆☆</v>
      </c>
      <c r="Q1901" s="1">
        <v>3</v>
      </c>
      <c r="R1901">
        <v>18760</v>
      </c>
      <c r="S1901">
        <v>5</v>
      </c>
      <c r="T1901" s="7">
        <f t="shared" si="29"/>
        <v>1564435983.5999999</v>
      </c>
      <c r="U1901" s="3">
        <f>Table1[[#This Row],[Range_km]]/Table1[[#This Row],[Battery_Capacity_kWh]]</f>
        <v>1.6143497757847534</v>
      </c>
      <c r="V1901" s="4">
        <f>Table1[[#This Row],[Price_USD]]/Table1[[#This Row],[Range_km]]</f>
        <v>463.28949999999998</v>
      </c>
      <c r="W1901" s="1" t="str">
        <f>_xlfn.IFS(Table1[[#This Row],[Price_USD]]&gt;80000,"Luxury", Table1[[#This Row],[Price_USD]]&gt;40000,"Premium",Table1[[#This Row],[Price_USD]]&lt;40000,"Budget")</f>
        <v>Luxury</v>
      </c>
    </row>
    <row r="1902" spans="3:23" x14ac:dyDescent="0.35">
      <c r="C1902">
        <v>1901</v>
      </c>
      <c r="D1902" t="s">
        <v>38</v>
      </c>
      <c r="E1902" t="s">
        <v>118</v>
      </c>
      <c r="F1902">
        <v>2021</v>
      </c>
      <c r="G1902" t="s">
        <v>262</v>
      </c>
      <c r="H1902">
        <v>33</v>
      </c>
      <c r="I1902">
        <v>438</v>
      </c>
      <c r="J1902" t="s">
        <v>266</v>
      </c>
      <c r="K1902">
        <v>6.6</v>
      </c>
      <c r="L1902" s="5">
        <v>38305.08</v>
      </c>
      <c r="M1902" t="s">
        <v>289</v>
      </c>
      <c r="N1902" t="s">
        <v>349</v>
      </c>
      <c r="O1902" s="1">
        <v>2</v>
      </c>
      <c r="P1902" s="1" t="str">
        <f>IFERROR(IF(ISNUMBER(Table1[[#This Row],[Safety_Rating2]]), REPT("★", Table1[[#This Row],[Safety_Rating2]]) &amp; REPT("☆", 5-Table1[[#This Row],[Safety_Rating2]]), "Unknown"), "Unknown")</f>
        <v>★★★★☆</v>
      </c>
      <c r="Q1902" s="1">
        <v>4</v>
      </c>
      <c r="R1902">
        <v>15525</v>
      </c>
      <c r="S1902">
        <v>3</v>
      </c>
      <c r="T1902" s="7">
        <f t="shared" si="29"/>
        <v>594686367</v>
      </c>
      <c r="U1902" s="3">
        <f>Table1[[#This Row],[Range_km]]/Table1[[#This Row],[Battery_Capacity_kWh]]</f>
        <v>13.272727272727273</v>
      </c>
      <c r="V1902" s="4">
        <f>Table1[[#This Row],[Price_USD]]/Table1[[#This Row],[Range_km]]</f>
        <v>87.454520547945208</v>
      </c>
      <c r="W1902" s="1" t="str">
        <f>_xlfn.IFS(Table1[[#This Row],[Price_USD]]&gt;80000,"Luxury", Table1[[#This Row],[Price_USD]]&gt;40000,"Premium",Table1[[#This Row],[Price_USD]]&lt;40000,"Budget")</f>
        <v>Budget</v>
      </c>
    </row>
    <row r="1903" spans="3:23" x14ac:dyDescent="0.35">
      <c r="C1903">
        <v>1902</v>
      </c>
      <c r="D1903" t="s">
        <v>23</v>
      </c>
      <c r="E1903" t="s">
        <v>76</v>
      </c>
      <c r="F1903">
        <v>2022</v>
      </c>
      <c r="G1903" t="s">
        <v>261</v>
      </c>
      <c r="H1903">
        <v>106</v>
      </c>
      <c r="I1903">
        <v>341</v>
      </c>
      <c r="J1903" t="s">
        <v>278</v>
      </c>
      <c r="K1903">
        <v>9.6</v>
      </c>
      <c r="L1903" s="5">
        <v>84599.27</v>
      </c>
      <c r="M1903" t="s">
        <v>288</v>
      </c>
      <c r="N1903" t="s">
        <v>359</v>
      </c>
      <c r="O1903" s="1">
        <v>3</v>
      </c>
      <c r="P1903" s="1" t="str">
        <f>IFERROR(IF(ISNUMBER(Table1[[#This Row],[Safety_Rating2]]), REPT("★", Table1[[#This Row],[Safety_Rating2]]) &amp; REPT("☆", 5-Table1[[#This Row],[Safety_Rating2]]), "Unknown"), "Unknown")</f>
        <v>★★★★★</v>
      </c>
      <c r="Q1903" s="1">
        <v>5</v>
      </c>
      <c r="R1903">
        <v>17211</v>
      </c>
      <c r="S1903">
        <v>4</v>
      </c>
      <c r="T1903" s="7">
        <f t="shared" si="29"/>
        <v>1456038035.97</v>
      </c>
      <c r="U1903" s="3">
        <f>Table1[[#This Row],[Range_km]]/Table1[[#This Row],[Battery_Capacity_kWh]]</f>
        <v>3.2169811320754715</v>
      </c>
      <c r="V1903" s="4">
        <f>Table1[[#This Row],[Price_USD]]/Table1[[#This Row],[Range_km]]</f>
        <v>248.0917008797654</v>
      </c>
      <c r="W1903" s="1" t="str">
        <f>_xlfn.IFS(Table1[[#This Row],[Price_USD]]&gt;80000,"Luxury", Table1[[#This Row],[Price_USD]]&gt;40000,"Premium",Table1[[#This Row],[Price_USD]]&lt;40000,"Budget")</f>
        <v>Luxury</v>
      </c>
    </row>
    <row r="1904" spans="3:23" x14ac:dyDescent="0.35">
      <c r="C1904">
        <v>1903</v>
      </c>
      <c r="D1904" t="s">
        <v>30</v>
      </c>
      <c r="E1904" t="s">
        <v>105</v>
      </c>
      <c r="F1904">
        <v>2018</v>
      </c>
      <c r="G1904" t="s">
        <v>252</v>
      </c>
      <c r="H1904">
        <v>99.1</v>
      </c>
      <c r="I1904">
        <v>462</v>
      </c>
      <c r="J1904" t="s">
        <v>268</v>
      </c>
      <c r="K1904">
        <v>5</v>
      </c>
      <c r="L1904" s="5">
        <v>146360.46</v>
      </c>
      <c r="M1904" t="s">
        <v>322</v>
      </c>
      <c r="N1904" t="s">
        <v>375</v>
      </c>
      <c r="O1904" s="2" t="s">
        <v>376</v>
      </c>
      <c r="P1904" s="1" t="str">
        <f>IFERROR(IF(ISNUMBER(Table1[[#This Row],[Safety_Rating2]]), REPT("★", Table1[[#This Row],[Safety_Rating2]]) &amp; REPT("☆", 5-Table1[[#This Row],[Safety_Rating2]]), "Unknown"), "Unknown")</f>
        <v>★★★★☆</v>
      </c>
      <c r="Q1904" s="1">
        <v>4</v>
      </c>
      <c r="R1904">
        <v>2320</v>
      </c>
      <c r="S1904">
        <v>3</v>
      </c>
      <c r="T1904" s="7">
        <f t="shared" si="29"/>
        <v>339556267.19999999</v>
      </c>
      <c r="U1904" s="3">
        <f>Table1[[#This Row],[Range_km]]/Table1[[#This Row],[Battery_Capacity_kWh]]</f>
        <v>4.6619576185671043</v>
      </c>
      <c r="V1904" s="4">
        <f>Table1[[#This Row],[Price_USD]]/Table1[[#This Row],[Range_km]]</f>
        <v>316.79753246753245</v>
      </c>
      <c r="W1904" s="1" t="str">
        <f>_xlfn.IFS(Table1[[#This Row],[Price_USD]]&gt;80000,"Luxury", Table1[[#This Row],[Price_USD]]&gt;40000,"Premium",Table1[[#This Row],[Price_USD]]&lt;40000,"Budget")</f>
        <v>Luxury</v>
      </c>
    </row>
    <row r="1905" spans="3:23" x14ac:dyDescent="0.35">
      <c r="C1905">
        <v>1904</v>
      </c>
      <c r="D1905" t="s">
        <v>18</v>
      </c>
      <c r="E1905" t="s">
        <v>164</v>
      </c>
      <c r="F1905">
        <v>2018</v>
      </c>
      <c r="G1905" t="s">
        <v>260</v>
      </c>
      <c r="H1905">
        <v>75.5</v>
      </c>
      <c r="I1905">
        <v>514</v>
      </c>
      <c r="J1905" t="s">
        <v>266</v>
      </c>
      <c r="K1905">
        <v>4.5</v>
      </c>
      <c r="L1905" s="5">
        <v>142836.38</v>
      </c>
      <c r="M1905" t="s">
        <v>285</v>
      </c>
      <c r="N1905" t="s">
        <v>339</v>
      </c>
      <c r="O1905" s="2" t="s">
        <v>376</v>
      </c>
      <c r="P1905" s="1" t="str">
        <f>IFERROR(IF(ISNUMBER(Table1[[#This Row],[Safety_Rating2]]), REPT("★", Table1[[#This Row],[Safety_Rating2]]) &amp; REPT("☆", 5-Table1[[#This Row],[Safety_Rating2]]), "Unknown"), "Unknown")</f>
        <v>★★★☆☆</v>
      </c>
      <c r="Q1905" s="1">
        <v>3</v>
      </c>
      <c r="R1905">
        <v>2870</v>
      </c>
      <c r="S1905">
        <v>5</v>
      </c>
      <c r="T1905" s="7">
        <f t="shared" si="29"/>
        <v>409940410.60000002</v>
      </c>
      <c r="U1905" s="3">
        <f>Table1[[#This Row],[Range_km]]/Table1[[#This Row],[Battery_Capacity_kWh]]</f>
        <v>6.8079470198675498</v>
      </c>
      <c r="V1905" s="4">
        <f>Table1[[#This Row],[Price_USD]]/Table1[[#This Row],[Range_km]]</f>
        <v>277.89178988326847</v>
      </c>
      <c r="W1905" s="1" t="str">
        <f>_xlfn.IFS(Table1[[#This Row],[Price_USD]]&gt;80000,"Luxury", Table1[[#This Row],[Price_USD]]&gt;40000,"Premium",Table1[[#This Row],[Price_USD]]&lt;40000,"Budget")</f>
        <v>Luxury</v>
      </c>
    </row>
    <row r="1906" spans="3:23" x14ac:dyDescent="0.35">
      <c r="C1906">
        <v>1905</v>
      </c>
      <c r="D1906" t="s">
        <v>35</v>
      </c>
      <c r="E1906" t="s">
        <v>90</v>
      </c>
      <c r="F1906">
        <v>2015</v>
      </c>
      <c r="G1906" t="s">
        <v>254</v>
      </c>
      <c r="H1906">
        <v>98.3</v>
      </c>
      <c r="I1906">
        <v>429</v>
      </c>
      <c r="J1906" t="s">
        <v>270</v>
      </c>
      <c r="K1906">
        <v>3.9</v>
      </c>
      <c r="L1906" s="5">
        <v>124416.65</v>
      </c>
      <c r="M1906" t="s">
        <v>314</v>
      </c>
      <c r="N1906" t="s">
        <v>347</v>
      </c>
      <c r="O1906" s="1">
        <v>0</v>
      </c>
      <c r="P1906" s="1" t="str">
        <f>IFERROR(IF(ISNUMBER(Table1[[#This Row],[Safety_Rating2]]), REPT("★", Table1[[#This Row],[Safety_Rating2]]) &amp; REPT("☆", 5-Table1[[#This Row],[Safety_Rating2]]), "Unknown"), "Unknown")</f>
        <v>★★★☆☆</v>
      </c>
      <c r="Q1906" s="1">
        <v>3</v>
      </c>
      <c r="R1906">
        <v>9204</v>
      </c>
      <c r="S1906">
        <v>4</v>
      </c>
      <c r="T1906" s="7">
        <f t="shared" si="29"/>
        <v>1145130846.5999999</v>
      </c>
      <c r="U1906" s="3">
        <f>Table1[[#This Row],[Range_km]]/Table1[[#This Row],[Battery_Capacity_kWh]]</f>
        <v>4.3641912512716177</v>
      </c>
      <c r="V1906" s="4">
        <f>Table1[[#This Row],[Price_USD]]/Table1[[#This Row],[Range_km]]</f>
        <v>290.01550116550118</v>
      </c>
      <c r="W1906" s="1" t="str">
        <f>_xlfn.IFS(Table1[[#This Row],[Price_USD]]&gt;80000,"Luxury", Table1[[#This Row],[Price_USD]]&gt;40000,"Premium",Table1[[#This Row],[Price_USD]]&lt;40000,"Budget")</f>
        <v>Luxury</v>
      </c>
    </row>
    <row r="1907" spans="3:23" x14ac:dyDescent="0.35">
      <c r="C1907">
        <v>1906</v>
      </c>
      <c r="D1907" t="s">
        <v>49</v>
      </c>
      <c r="E1907" t="s">
        <v>114</v>
      </c>
      <c r="F1907">
        <v>2022</v>
      </c>
      <c r="G1907" t="s">
        <v>259</v>
      </c>
      <c r="H1907">
        <v>59</v>
      </c>
      <c r="I1907">
        <v>387</v>
      </c>
      <c r="J1907" t="s">
        <v>269</v>
      </c>
      <c r="K1907">
        <v>9.4</v>
      </c>
      <c r="L1907" s="5">
        <v>106337.96</v>
      </c>
      <c r="M1907" t="s">
        <v>331</v>
      </c>
      <c r="N1907" t="s">
        <v>356</v>
      </c>
      <c r="O1907" s="1">
        <v>4</v>
      </c>
      <c r="P1907" s="1" t="str">
        <f>IFERROR(IF(ISNUMBER(Table1[[#This Row],[Safety_Rating2]]), REPT("★", Table1[[#This Row],[Safety_Rating2]]) &amp; REPT("☆", 5-Table1[[#This Row],[Safety_Rating2]]), "Unknown"), "Unknown")</f>
        <v>Unknown</v>
      </c>
      <c r="Q1907" s="2" t="s">
        <v>376</v>
      </c>
      <c r="R1907">
        <v>397</v>
      </c>
      <c r="S1907">
        <v>5</v>
      </c>
      <c r="T1907" s="7">
        <f t="shared" si="29"/>
        <v>42216170.120000005</v>
      </c>
      <c r="U1907" s="3">
        <f>Table1[[#This Row],[Range_km]]/Table1[[#This Row],[Battery_Capacity_kWh]]</f>
        <v>6.5593220338983054</v>
      </c>
      <c r="V1907" s="4">
        <f>Table1[[#This Row],[Price_USD]]/Table1[[#This Row],[Range_km]]</f>
        <v>274.77509043927648</v>
      </c>
      <c r="W1907" s="1" t="str">
        <f>_xlfn.IFS(Table1[[#This Row],[Price_USD]]&gt;80000,"Luxury", Table1[[#This Row],[Price_USD]]&gt;40000,"Premium",Table1[[#This Row],[Price_USD]]&lt;40000,"Budget")</f>
        <v>Luxury</v>
      </c>
    </row>
    <row r="1908" spans="3:23" x14ac:dyDescent="0.35">
      <c r="C1908">
        <v>1907</v>
      </c>
      <c r="D1908" t="s">
        <v>32</v>
      </c>
      <c r="E1908" t="s">
        <v>245</v>
      </c>
      <c r="F1908">
        <v>2016</v>
      </c>
      <c r="G1908" t="s">
        <v>258</v>
      </c>
      <c r="H1908">
        <v>148.5</v>
      </c>
      <c r="I1908">
        <v>571</v>
      </c>
      <c r="J1908" t="s">
        <v>266</v>
      </c>
      <c r="K1908">
        <v>9.6999999999999993</v>
      </c>
      <c r="L1908" s="5">
        <v>30471.45</v>
      </c>
      <c r="M1908" t="s">
        <v>324</v>
      </c>
      <c r="N1908" t="s">
        <v>374</v>
      </c>
      <c r="O1908" s="1">
        <v>1</v>
      </c>
      <c r="P1908" s="1" t="str">
        <f>IFERROR(IF(ISNUMBER(Table1[[#This Row],[Safety_Rating2]]), REPT("★", Table1[[#This Row],[Safety_Rating2]]) &amp; REPT("☆", 5-Table1[[#This Row],[Safety_Rating2]]), "Unknown"), "Unknown")</f>
        <v>★★★★☆</v>
      </c>
      <c r="Q1908" s="1">
        <v>4</v>
      </c>
      <c r="R1908">
        <v>19513</v>
      </c>
      <c r="S1908">
        <v>3</v>
      </c>
      <c r="T1908" s="7">
        <f t="shared" si="29"/>
        <v>594589403.85000002</v>
      </c>
      <c r="U1908" s="3">
        <f>Table1[[#This Row],[Range_km]]/Table1[[#This Row],[Battery_Capacity_kWh]]</f>
        <v>3.8451178451178452</v>
      </c>
      <c r="V1908" s="4">
        <f>Table1[[#This Row],[Price_USD]]/Table1[[#This Row],[Range_km]]</f>
        <v>53.365061295971984</v>
      </c>
      <c r="W1908" s="1" t="str">
        <f>_xlfn.IFS(Table1[[#This Row],[Price_USD]]&gt;80000,"Luxury", Table1[[#This Row],[Price_USD]]&gt;40000,"Premium",Table1[[#This Row],[Price_USD]]&lt;40000,"Budget")</f>
        <v>Budget</v>
      </c>
    </row>
    <row r="1909" spans="3:23" x14ac:dyDescent="0.35">
      <c r="C1909">
        <v>1908</v>
      </c>
      <c r="D1909" t="s">
        <v>29</v>
      </c>
      <c r="E1909" t="s">
        <v>82</v>
      </c>
      <c r="F1909">
        <v>2015</v>
      </c>
      <c r="G1909" t="s">
        <v>262</v>
      </c>
      <c r="H1909">
        <v>88.6</v>
      </c>
      <c r="I1909">
        <v>156</v>
      </c>
      <c r="J1909" t="s">
        <v>280</v>
      </c>
      <c r="K1909">
        <v>5.6</v>
      </c>
      <c r="L1909" s="5">
        <v>98848.13</v>
      </c>
      <c r="M1909" t="s">
        <v>291</v>
      </c>
      <c r="N1909" t="s">
        <v>369</v>
      </c>
      <c r="O1909" s="1">
        <v>0</v>
      </c>
      <c r="P1909" s="1" t="str">
        <f>IFERROR(IF(ISNUMBER(Table1[[#This Row],[Safety_Rating2]]), REPT("★", Table1[[#This Row],[Safety_Rating2]]) &amp; REPT("☆", 5-Table1[[#This Row],[Safety_Rating2]]), "Unknown"), "Unknown")</f>
        <v>Unknown</v>
      </c>
      <c r="Q1909" s="2" t="s">
        <v>376</v>
      </c>
      <c r="R1909">
        <v>3041</v>
      </c>
      <c r="S1909">
        <v>4</v>
      </c>
      <c r="T1909" s="7">
        <f t="shared" si="29"/>
        <v>300597163.33000004</v>
      </c>
      <c r="U1909" s="3">
        <f>Table1[[#This Row],[Range_km]]/Table1[[#This Row],[Battery_Capacity_kWh]]</f>
        <v>1.7607223476297968</v>
      </c>
      <c r="V1909" s="4">
        <f>Table1[[#This Row],[Price_USD]]/Table1[[#This Row],[Range_km]]</f>
        <v>633.64185897435902</v>
      </c>
      <c r="W1909" s="1" t="str">
        <f>_xlfn.IFS(Table1[[#This Row],[Price_USD]]&gt;80000,"Luxury", Table1[[#This Row],[Price_USD]]&gt;40000,"Premium",Table1[[#This Row],[Price_USD]]&lt;40000,"Budget")</f>
        <v>Luxury</v>
      </c>
    </row>
    <row r="1910" spans="3:23" x14ac:dyDescent="0.35">
      <c r="C1910">
        <v>1909</v>
      </c>
      <c r="D1910" t="s">
        <v>49</v>
      </c>
      <c r="E1910" t="s">
        <v>114</v>
      </c>
      <c r="F1910">
        <v>2016</v>
      </c>
      <c r="G1910" t="s">
        <v>264</v>
      </c>
      <c r="H1910">
        <v>66.400000000000006</v>
      </c>
      <c r="I1910">
        <v>534</v>
      </c>
      <c r="J1910" t="s">
        <v>274</v>
      </c>
      <c r="K1910">
        <v>5.6</v>
      </c>
      <c r="L1910" s="5">
        <v>57293.95</v>
      </c>
      <c r="M1910" t="s">
        <v>299</v>
      </c>
      <c r="N1910" t="s">
        <v>356</v>
      </c>
      <c r="O1910" s="1">
        <v>4</v>
      </c>
      <c r="P1910" s="1" t="str">
        <f>IFERROR(IF(ISNUMBER(Table1[[#This Row],[Safety_Rating2]]), REPT("★", Table1[[#This Row],[Safety_Rating2]]) &amp; REPT("☆", 5-Table1[[#This Row],[Safety_Rating2]]), "Unknown"), "Unknown")</f>
        <v>★★★★☆</v>
      </c>
      <c r="Q1910" s="1">
        <v>4</v>
      </c>
      <c r="R1910">
        <v>12256</v>
      </c>
      <c r="S1910">
        <v>3</v>
      </c>
      <c r="T1910" s="7">
        <f t="shared" si="29"/>
        <v>702194651.19999993</v>
      </c>
      <c r="U1910" s="3">
        <f>Table1[[#This Row],[Range_km]]/Table1[[#This Row],[Battery_Capacity_kWh]]</f>
        <v>8.0421686746987948</v>
      </c>
      <c r="V1910" s="4">
        <f>Table1[[#This Row],[Price_USD]]/Table1[[#This Row],[Range_km]]</f>
        <v>107.29204119850186</v>
      </c>
      <c r="W1910" s="1" t="str">
        <f>_xlfn.IFS(Table1[[#This Row],[Price_USD]]&gt;80000,"Luxury", Table1[[#This Row],[Price_USD]]&gt;40000,"Premium",Table1[[#This Row],[Price_USD]]&lt;40000,"Budget")</f>
        <v>Premium</v>
      </c>
    </row>
    <row r="1911" spans="3:23" x14ac:dyDescent="0.35">
      <c r="C1911">
        <v>1910</v>
      </c>
      <c r="D1911" t="s">
        <v>40</v>
      </c>
      <c r="E1911" t="s">
        <v>181</v>
      </c>
      <c r="F1911">
        <v>2022</v>
      </c>
      <c r="G1911" t="s">
        <v>264</v>
      </c>
      <c r="H1911">
        <v>108.4</v>
      </c>
      <c r="I1911">
        <v>519</v>
      </c>
      <c r="J1911" t="s">
        <v>277</v>
      </c>
      <c r="K1911">
        <v>8.9</v>
      </c>
      <c r="L1911" s="5">
        <v>73223.17</v>
      </c>
      <c r="M1911" t="s">
        <v>282</v>
      </c>
      <c r="N1911" t="s">
        <v>344</v>
      </c>
      <c r="O1911" s="1">
        <v>5</v>
      </c>
      <c r="P1911" s="1" t="str">
        <f>IFERROR(IF(ISNUMBER(Table1[[#This Row],[Safety_Rating2]]), REPT("★", Table1[[#This Row],[Safety_Rating2]]) &amp; REPT("☆", 5-Table1[[#This Row],[Safety_Rating2]]), "Unknown"), "Unknown")</f>
        <v>★★★★☆</v>
      </c>
      <c r="Q1911" s="1">
        <v>4</v>
      </c>
      <c r="R1911">
        <v>13245</v>
      </c>
      <c r="S1911">
        <v>4</v>
      </c>
      <c r="T1911" s="7">
        <f t="shared" si="29"/>
        <v>969840886.64999998</v>
      </c>
      <c r="U1911" s="3">
        <f>Table1[[#This Row],[Range_km]]/Table1[[#This Row],[Battery_Capacity_kWh]]</f>
        <v>4.7878228782287824</v>
      </c>
      <c r="V1911" s="4">
        <f>Table1[[#This Row],[Price_USD]]/Table1[[#This Row],[Range_km]]</f>
        <v>141.08510597302504</v>
      </c>
      <c r="W1911" s="1" t="str">
        <f>_xlfn.IFS(Table1[[#This Row],[Price_USD]]&gt;80000,"Luxury", Table1[[#This Row],[Price_USD]]&gt;40000,"Premium",Table1[[#This Row],[Price_USD]]&lt;40000,"Budget")</f>
        <v>Premium</v>
      </c>
    </row>
    <row r="1912" spans="3:23" x14ac:dyDescent="0.35">
      <c r="C1912">
        <v>1911</v>
      </c>
      <c r="D1912" t="s">
        <v>53</v>
      </c>
      <c r="E1912" t="s">
        <v>122</v>
      </c>
      <c r="F1912">
        <v>2021</v>
      </c>
      <c r="G1912" t="s">
        <v>250</v>
      </c>
      <c r="H1912">
        <v>34.5</v>
      </c>
      <c r="I1912">
        <v>478</v>
      </c>
      <c r="J1912" t="s">
        <v>271</v>
      </c>
      <c r="K1912">
        <v>7.9</v>
      </c>
      <c r="L1912" s="5">
        <v>84763.44</v>
      </c>
      <c r="M1912" t="s">
        <v>313</v>
      </c>
      <c r="N1912" t="s">
        <v>340</v>
      </c>
      <c r="O1912" s="1">
        <v>4</v>
      </c>
      <c r="P1912" s="1" t="str">
        <f>IFERROR(IF(ISNUMBER(Table1[[#This Row],[Safety_Rating2]]), REPT("★", Table1[[#This Row],[Safety_Rating2]]) &amp; REPT("☆", 5-Table1[[#This Row],[Safety_Rating2]]), "Unknown"), "Unknown")</f>
        <v>★★★★★</v>
      </c>
      <c r="Q1912" s="1">
        <v>5</v>
      </c>
      <c r="R1912">
        <v>5071</v>
      </c>
      <c r="S1912">
        <v>4</v>
      </c>
      <c r="T1912" s="7">
        <f t="shared" si="29"/>
        <v>429835404.24000001</v>
      </c>
      <c r="U1912" s="3">
        <f>Table1[[#This Row],[Range_km]]/Table1[[#This Row],[Battery_Capacity_kWh]]</f>
        <v>13.855072463768115</v>
      </c>
      <c r="V1912" s="4">
        <f>Table1[[#This Row],[Price_USD]]/Table1[[#This Row],[Range_km]]</f>
        <v>177.32937238493724</v>
      </c>
      <c r="W1912" s="1" t="str">
        <f>_xlfn.IFS(Table1[[#This Row],[Price_USD]]&gt;80000,"Luxury", Table1[[#This Row],[Price_USD]]&gt;40000,"Premium",Table1[[#This Row],[Price_USD]]&lt;40000,"Budget")</f>
        <v>Luxury</v>
      </c>
    </row>
    <row r="1913" spans="3:23" x14ac:dyDescent="0.35">
      <c r="C1913">
        <v>1912</v>
      </c>
      <c r="D1913" t="s">
        <v>42</v>
      </c>
      <c r="E1913" t="s">
        <v>159</v>
      </c>
      <c r="F1913">
        <v>2017</v>
      </c>
      <c r="G1913" t="s">
        <v>255</v>
      </c>
      <c r="H1913">
        <v>139.4</v>
      </c>
      <c r="I1913">
        <v>505</v>
      </c>
      <c r="J1913" t="s">
        <v>279</v>
      </c>
      <c r="K1913">
        <v>10.199999999999999</v>
      </c>
      <c r="L1913" s="5">
        <v>75133.899999999994</v>
      </c>
      <c r="M1913" t="s">
        <v>323</v>
      </c>
      <c r="N1913" t="s">
        <v>345</v>
      </c>
      <c r="O1913" s="1">
        <v>1</v>
      </c>
      <c r="P1913" s="1" t="str">
        <f>IFERROR(IF(ISNUMBER(Table1[[#This Row],[Safety_Rating2]]), REPT("★", Table1[[#This Row],[Safety_Rating2]]) &amp; REPT("☆", 5-Table1[[#This Row],[Safety_Rating2]]), "Unknown"), "Unknown")</f>
        <v>★★★★☆</v>
      </c>
      <c r="Q1913" s="1">
        <v>4</v>
      </c>
      <c r="R1913">
        <v>18134</v>
      </c>
      <c r="S1913">
        <v>4</v>
      </c>
      <c r="T1913" s="7">
        <f t="shared" si="29"/>
        <v>1362478142.5999999</v>
      </c>
      <c r="U1913" s="3">
        <f>Table1[[#This Row],[Range_km]]/Table1[[#This Row],[Battery_Capacity_kWh]]</f>
        <v>3.6226685796269726</v>
      </c>
      <c r="V1913" s="4">
        <f>Table1[[#This Row],[Price_USD]]/Table1[[#This Row],[Range_km]]</f>
        <v>148.78</v>
      </c>
      <c r="W1913" s="1" t="str">
        <f>_xlfn.IFS(Table1[[#This Row],[Price_USD]]&gt;80000,"Luxury", Table1[[#This Row],[Price_USD]]&gt;40000,"Premium",Table1[[#This Row],[Price_USD]]&lt;40000,"Budget")</f>
        <v>Premium</v>
      </c>
    </row>
    <row r="1914" spans="3:23" x14ac:dyDescent="0.35">
      <c r="C1914">
        <v>1913</v>
      </c>
      <c r="D1914" t="s">
        <v>27</v>
      </c>
      <c r="E1914" t="s">
        <v>89</v>
      </c>
      <c r="F1914">
        <v>2019</v>
      </c>
      <c r="G1914" t="s">
        <v>250</v>
      </c>
      <c r="H1914">
        <v>30.2</v>
      </c>
      <c r="I1914">
        <v>573</v>
      </c>
      <c r="J1914" t="s">
        <v>268</v>
      </c>
      <c r="K1914">
        <v>3.6</v>
      </c>
      <c r="L1914" s="5">
        <v>54090.98</v>
      </c>
      <c r="M1914" t="s">
        <v>287</v>
      </c>
      <c r="N1914" t="s">
        <v>372</v>
      </c>
      <c r="O1914" s="1">
        <v>3</v>
      </c>
      <c r="P1914" s="1" t="str">
        <f>IFERROR(IF(ISNUMBER(Table1[[#This Row],[Safety_Rating2]]), REPT("★", Table1[[#This Row],[Safety_Rating2]]) &amp; REPT("☆", 5-Table1[[#This Row],[Safety_Rating2]]), "Unknown"), "Unknown")</f>
        <v>Unknown</v>
      </c>
      <c r="Q1914" s="2" t="s">
        <v>376</v>
      </c>
      <c r="R1914">
        <v>192</v>
      </c>
      <c r="S1914">
        <v>4</v>
      </c>
      <c r="T1914" s="7">
        <f t="shared" si="29"/>
        <v>10385468.16</v>
      </c>
      <c r="U1914" s="3">
        <f>Table1[[#This Row],[Range_km]]/Table1[[#This Row],[Battery_Capacity_kWh]]</f>
        <v>18.973509933774835</v>
      </c>
      <c r="V1914" s="4">
        <f>Table1[[#This Row],[Price_USD]]/Table1[[#This Row],[Range_km]]</f>
        <v>94.399616055846423</v>
      </c>
      <c r="W1914" s="1" t="str">
        <f>_xlfn.IFS(Table1[[#This Row],[Price_USD]]&gt;80000,"Luxury", Table1[[#This Row],[Price_USD]]&gt;40000,"Premium",Table1[[#This Row],[Price_USD]]&lt;40000,"Budget")</f>
        <v>Premium</v>
      </c>
    </row>
    <row r="1915" spans="3:23" x14ac:dyDescent="0.35">
      <c r="C1915">
        <v>1914</v>
      </c>
      <c r="D1915" t="s">
        <v>52</v>
      </c>
      <c r="E1915" t="s">
        <v>218</v>
      </c>
      <c r="F1915">
        <v>2025</v>
      </c>
      <c r="G1915" t="s">
        <v>256</v>
      </c>
      <c r="H1915">
        <v>82.1</v>
      </c>
      <c r="I1915">
        <v>217</v>
      </c>
      <c r="J1915" t="s">
        <v>270</v>
      </c>
      <c r="K1915">
        <v>5.8</v>
      </c>
      <c r="L1915" s="5">
        <v>45035.45</v>
      </c>
      <c r="M1915" t="s">
        <v>292</v>
      </c>
      <c r="N1915" t="s">
        <v>361</v>
      </c>
      <c r="O1915" s="1">
        <v>2</v>
      </c>
      <c r="P1915" s="1" t="str">
        <f>IFERROR(IF(ISNUMBER(Table1[[#This Row],[Safety_Rating2]]), REPT("★", Table1[[#This Row],[Safety_Rating2]]) &amp; REPT("☆", 5-Table1[[#This Row],[Safety_Rating2]]), "Unknown"), "Unknown")</f>
        <v>★★★★★</v>
      </c>
      <c r="Q1915" s="1">
        <v>5</v>
      </c>
      <c r="R1915">
        <v>18261</v>
      </c>
      <c r="S1915">
        <v>5</v>
      </c>
      <c r="T1915" s="7">
        <f t="shared" si="29"/>
        <v>822392352.44999993</v>
      </c>
      <c r="U1915" s="3">
        <f>Table1[[#This Row],[Range_km]]/Table1[[#This Row],[Battery_Capacity_kWh]]</f>
        <v>2.6431181485992692</v>
      </c>
      <c r="V1915" s="4">
        <f>Table1[[#This Row],[Price_USD]]/Table1[[#This Row],[Range_km]]</f>
        <v>207.53663594470044</v>
      </c>
      <c r="W1915" s="1" t="str">
        <f>_xlfn.IFS(Table1[[#This Row],[Price_USD]]&gt;80000,"Luxury", Table1[[#This Row],[Price_USD]]&gt;40000,"Premium",Table1[[#This Row],[Price_USD]]&lt;40000,"Budget")</f>
        <v>Premium</v>
      </c>
    </row>
    <row r="1916" spans="3:23" x14ac:dyDescent="0.35">
      <c r="C1916">
        <v>1915</v>
      </c>
      <c r="D1916" t="s">
        <v>36</v>
      </c>
      <c r="E1916" t="s">
        <v>91</v>
      </c>
      <c r="F1916">
        <v>2019</v>
      </c>
      <c r="G1916" t="s">
        <v>253</v>
      </c>
      <c r="H1916">
        <v>59.3</v>
      </c>
      <c r="I1916">
        <v>206</v>
      </c>
      <c r="J1916" t="s">
        <v>266</v>
      </c>
      <c r="K1916">
        <v>0.7</v>
      </c>
      <c r="L1916" s="5">
        <v>142640.57999999999</v>
      </c>
      <c r="M1916" t="s">
        <v>302</v>
      </c>
      <c r="N1916" t="s">
        <v>347</v>
      </c>
      <c r="O1916" s="1">
        <v>0</v>
      </c>
      <c r="P1916" s="1" t="str">
        <f>IFERROR(IF(ISNUMBER(Table1[[#This Row],[Safety_Rating2]]), REPT("★", Table1[[#This Row],[Safety_Rating2]]) &amp; REPT("☆", 5-Table1[[#This Row],[Safety_Rating2]]), "Unknown"), "Unknown")</f>
        <v>★★★★★</v>
      </c>
      <c r="Q1916" s="1">
        <v>5</v>
      </c>
      <c r="R1916">
        <v>7777</v>
      </c>
      <c r="S1916">
        <v>4</v>
      </c>
      <c r="T1916" s="7">
        <f t="shared" si="29"/>
        <v>1109315790.6599998</v>
      </c>
      <c r="U1916" s="3">
        <f>Table1[[#This Row],[Range_km]]/Table1[[#This Row],[Battery_Capacity_kWh]]</f>
        <v>3.473861720067454</v>
      </c>
      <c r="V1916" s="4">
        <f>Table1[[#This Row],[Price_USD]]/Table1[[#This Row],[Range_km]]</f>
        <v>692.43</v>
      </c>
      <c r="W1916" s="1" t="str">
        <f>_xlfn.IFS(Table1[[#This Row],[Price_USD]]&gt;80000,"Luxury", Table1[[#This Row],[Price_USD]]&gt;40000,"Premium",Table1[[#This Row],[Price_USD]]&lt;40000,"Budget")</f>
        <v>Luxury</v>
      </c>
    </row>
    <row r="1917" spans="3:23" x14ac:dyDescent="0.35">
      <c r="C1917">
        <v>1916</v>
      </c>
      <c r="D1917" t="s">
        <v>27</v>
      </c>
      <c r="E1917" t="s">
        <v>89</v>
      </c>
      <c r="F1917">
        <v>2022</v>
      </c>
      <c r="G1917" t="s">
        <v>250</v>
      </c>
      <c r="H1917">
        <v>129.19999999999999</v>
      </c>
      <c r="I1917">
        <v>150</v>
      </c>
      <c r="J1917" t="s">
        <v>269</v>
      </c>
      <c r="K1917">
        <v>5.0999999999999996</v>
      </c>
      <c r="L1917" s="5">
        <v>119683.58</v>
      </c>
      <c r="M1917" t="s">
        <v>327</v>
      </c>
      <c r="N1917" t="s">
        <v>338</v>
      </c>
      <c r="O1917" s="1">
        <v>4</v>
      </c>
      <c r="P1917" s="1" t="str">
        <f>IFERROR(IF(ISNUMBER(Table1[[#This Row],[Safety_Rating2]]), REPT("★", Table1[[#This Row],[Safety_Rating2]]) &amp; REPT("☆", 5-Table1[[#This Row],[Safety_Rating2]]), "Unknown"), "Unknown")</f>
        <v>★★★★☆</v>
      </c>
      <c r="Q1917" s="1">
        <v>4</v>
      </c>
      <c r="R1917">
        <v>781</v>
      </c>
      <c r="S1917">
        <v>5</v>
      </c>
      <c r="T1917" s="7">
        <f t="shared" si="29"/>
        <v>93472875.980000004</v>
      </c>
      <c r="U1917" s="3">
        <f>Table1[[#This Row],[Range_km]]/Table1[[#This Row],[Battery_Capacity_kWh]]</f>
        <v>1.1609907120743035</v>
      </c>
      <c r="V1917" s="4">
        <f>Table1[[#This Row],[Price_USD]]/Table1[[#This Row],[Range_km]]</f>
        <v>797.89053333333334</v>
      </c>
      <c r="W1917" s="1" t="str">
        <f>_xlfn.IFS(Table1[[#This Row],[Price_USD]]&gt;80000,"Luxury", Table1[[#This Row],[Price_USD]]&gt;40000,"Premium",Table1[[#This Row],[Price_USD]]&lt;40000,"Budget")</f>
        <v>Luxury</v>
      </c>
    </row>
    <row r="1918" spans="3:23" x14ac:dyDescent="0.35">
      <c r="C1918">
        <v>1917</v>
      </c>
      <c r="D1918" t="s">
        <v>37</v>
      </c>
      <c r="E1918" t="s">
        <v>94</v>
      </c>
      <c r="F1918">
        <v>2015</v>
      </c>
      <c r="G1918" t="s">
        <v>258</v>
      </c>
      <c r="H1918">
        <v>26.2</v>
      </c>
      <c r="I1918">
        <v>141</v>
      </c>
      <c r="J1918" t="s">
        <v>272</v>
      </c>
      <c r="K1918">
        <v>8.1999999999999993</v>
      </c>
      <c r="L1918" s="5">
        <v>119981.51</v>
      </c>
      <c r="M1918" t="s">
        <v>306</v>
      </c>
      <c r="N1918" t="s">
        <v>347</v>
      </c>
      <c r="O1918" s="1">
        <v>3</v>
      </c>
      <c r="P1918" s="1" t="str">
        <f>IFERROR(IF(ISNUMBER(Table1[[#This Row],[Safety_Rating2]]), REPT("★", Table1[[#This Row],[Safety_Rating2]]) &amp; REPT("☆", 5-Table1[[#This Row],[Safety_Rating2]]), "Unknown"), "Unknown")</f>
        <v>★★★☆☆</v>
      </c>
      <c r="Q1918" s="1">
        <v>3</v>
      </c>
      <c r="R1918">
        <v>18410</v>
      </c>
      <c r="S1918">
        <v>4</v>
      </c>
      <c r="T1918" s="7">
        <f t="shared" si="29"/>
        <v>2208859599.0999999</v>
      </c>
      <c r="U1918" s="3">
        <f>Table1[[#This Row],[Range_km]]/Table1[[#This Row],[Battery_Capacity_kWh]]</f>
        <v>5.3816793893129775</v>
      </c>
      <c r="V1918" s="4">
        <f>Table1[[#This Row],[Price_USD]]/Table1[[#This Row],[Range_km]]</f>
        <v>850.93269503546094</v>
      </c>
      <c r="W1918" s="1" t="str">
        <f>_xlfn.IFS(Table1[[#This Row],[Price_USD]]&gt;80000,"Luxury", Table1[[#This Row],[Price_USD]]&gt;40000,"Premium",Table1[[#This Row],[Price_USD]]&lt;40000,"Budget")</f>
        <v>Luxury</v>
      </c>
    </row>
    <row r="1919" spans="3:23" x14ac:dyDescent="0.35">
      <c r="C1919">
        <v>1918</v>
      </c>
      <c r="D1919" t="s">
        <v>47</v>
      </c>
      <c r="E1919" t="s">
        <v>137</v>
      </c>
      <c r="F1919">
        <v>2024</v>
      </c>
      <c r="G1919" t="s">
        <v>257</v>
      </c>
      <c r="H1919">
        <v>86.9</v>
      </c>
      <c r="I1919">
        <v>171</v>
      </c>
      <c r="J1919" t="s">
        <v>280</v>
      </c>
      <c r="K1919">
        <v>10.3</v>
      </c>
      <c r="L1919" s="5">
        <v>30144.880000000001</v>
      </c>
      <c r="M1919" t="s">
        <v>300</v>
      </c>
      <c r="N1919" t="s">
        <v>339</v>
      </c>
      <c r="O1919" s="1">
        <v>5</v>
      </c>
      <c r="P1919" s="1" t="str">
        <f>IFERROR(IF(ISNUMBER(Table1[[#This Row],[Safety_Rating2]]), REPT("★", Table1[[#This Row],[Safety_Rating2]]) &amp; REPT("☆", 5-Table1[[#This Row],[Safety_Rating2]]), "Unknown"), "Unknown")</f>
        <v>★★★★☆</v>
      </c>
      <c r="Q1919" s="1">
        <v>4</v>
      </c>
      <c r="R1919">
        <v>12303</v>
      </c>
      <c r="S1919">
        <v>5</v>
      </c>
      <c r="T1919" s="7">
        <f t="shared" si="29"/>
        <v>370872458.63999999</v>
      </c>
      <c r="U1919" s="3">
        <f>Table1[[#This Row],[Range_km]]/Table1[[#This Row],[Battery_Capacity_kWh]]</f>
        <v>1.9677790563866513</v>
      </c>
      <c r="V1919" s="4">
        <f>Table1[[#This Row],[Price_USD]]/Table1[[#This Row],[Range_km]]</f>
        <v>176.28584795321638</v>
      </c>
      <c r="W1919" s="1" t="str">
        <f>_xlfn.IFS(Table1[[#This Row],[Price_USD]]&gt;80000,"Luxury", Table1[[#This Row],[Price_USD]]&gt;40000,"Premium",Table1[[#This Row],[Price_USD]]&lt;40000,"Budget")</f>
        <v>Budget</v>
      </c>
    </row>
    <row r="1920" spans="3:23" x14ac:dyDescent="0.35">
      <c r="C1920">
        <v>1919</v>
      </c>
      <c r="D1920" t="s">
        <v>45</v>
      </c>
      <c r="E1920" t="s">
        <v>107</v>
      </c>
      <c r="F1920">
        <v>2025</v>
      </c>
      <c r="G1920" t="s">
        <v>257</v>
      </c>
      <c r="H1920">
        <v>143.5</v>
      </c>
      <c r="I1920">
        <v>567</v>
      </c>
      <c r="J1920" t="s">
        <v>269</v>
      </c>
      <c r="K1920">
        <v>6</v>
      </c>
      <c r="L1920" s="5">
        <v>53597.06</v>
      </c>
      <c r="M1920" t="s">
        <v>318</v>
      </c>
      <c r="N1920" t="s">
        <v>348</v>
      </c>
      <c r="O1920" s="2" t="s">
        <v>376</v>
      </c>
      <c r="P1920" s="1" t="str">
        <f>IFERROR(IF(ISNUMBER(Table1[[#This Row],[Safety_Rating2]]), REPT("★", Table1[[#This Row],[Safety_Rating2]]) &amp; REPT("☆", 5-Table1[[#This Row],[Safety_Rating2]]), "Unknown"), "Unknown")</f>
        <v>★★★★☆</v>
      </c>
      <c r="Q1920" s="1">
        <v>4</v>
      </c>
      <c r="R1920">
        <v>15276</v>
      </c>
      <c r="S1920">
        <v>5</v>
      </c>
      <c r="T1920" s="7">
        <f t="shared" si="29"/>
        <v>818748688.55999994</v>
      </c>
      <c r="U1920" s="3">
        <f>Table1[[#This Row],[Range_km]]/Table1[[#This Row],[Battery_Capacity_kWh]]</f>
        <v>3.9512195121951219</v>
      </c>
      <c r="V1920" s="4">
        <f>Table1[[#This Row],[Price_USD]]/Table1[[#This Row],[Range_km]]</f>
        <v>94.527442680776005</v>
      </c>
      <c r="W1920" s="1" t="str">
        <f>_xlfn.IFS(Table1[[#This Row],[Price_USD]]&gt;80000,"Luxury", Table1[[#This Row],[Price_USD]]&gt;40000,"Premium",Table1[[#This Row],[Price_USD]]&lt;40000,"Budget")</f>
        <v>Premium</v>
      </c>
    </row>
    <row r="1921" spans="3:23" x14ac:dyDescent="0.35">
      <c r="C1921">
        <v>1920</v>
      </c>
      <c r="D1921" t="s">
        <v>32</v>
      </c>
      <c r="E1921" t="s">
        <v>245</v>
      </c>
      <c r="F1921">
        <v>2020</v>
      </c>
      <c r="G1921" t="s">
        <v>261</v>
      </c>
      <c r="H1921">
        <v>114.2</v>
      </c>
      <c r="I1921">
        <v>135</v>
      </c>
      <c r="J1921" t="s">
        <v>265</v>
      </c>
      <c r="K1921">
        <v>2</v>
      </c>
      <c r="L1921" s="5">
        <v>38618.6</v>
      </c>
      <c r="M1921" t="s">
        <v>320</v>
      </c>
      <c r="N1921" t="s">
        <v>339</v>
      </c>
      <c r="O1921" s="2" t="s">
        <v>376</v>
      </c>
      <c r="P1921" s="1" t="str">
        <f>IFERROR(IF(ISNUMBER(Table1[[#This Row],[Safety_Rating2]]), REPT("★", Table1[[#This Row],[Safety_Rating2]]) &amp; REPT("☆", 5-Table1[[#This Row],[Safety_Rating2]]), "Unknown"), "Unknown")</f>
        <v>★★★☆☆</v>
      </c>
      <c r="Q1921" s="1">
        <v>3</v>
      </c>
      <c r="R1921">
        <v>17244</v>
      </c>
      <c r="S1921">
        <v>5</v>
      </c>
      <c r="T1921" s="7">
        <f t="shared" si="29"/>
        <v>665939138.39999998</v>
      </c>
      <c r="U1921" s="3">
        <f>Table1[[#This Row],[Range_km]]/Table1[[#This Row],[Battery_Capacity_kWh]]</f>
        <v>1.1821366024518389</v>
      </c>
      <c r="V1921" s="4">
        <f>Table1[[#This Row],[Price_USD]]/Table1[[#This Row],[Range_km]]</f>
        <v>286.06370370370371</v>
      </c>
      <c r="W1921" s="1" t="str">
        <f>_xlfn.IFS(Table1[[#This Row],[Price_USD]]&gt;80000,"Luxury", Table1[[#This Row],[Price_USD]]&gt;40000,"Premium",Table1[[#This Row],[Price_USD]]&lt;40000,"Budget")</f>
        <v>Budget</v>
      </c>
    </row>
    <row r="1922" spans="3:23" x14ac:dyDescent="0.35">
      <c r="C1922">
        <v>1921</v>
      </c>
      <c r="D1922" t="s">
        <v>20</v>
      </c>
      <c r="E1922" t="s">
        <v>73</v>
      </c>
      <c r="F1922">
        <v>2016</v>
      </c>
      <c r="G1922" t="s">
        <v>262</v>
      </c>
      <c r="H1922">
        <v>70</v>
      </c>
      <c r="I1922">
        <v>426</v>
      </c>
      <c r="J1922" t="s">
        <v>268</v>
      </c>
      <c r="K1922">
        <v>10</v>
      </c>
      <c r="L1922" s="5">
        <v>48664.88</v>
      </c>
      <c r="M1922" t="s">
        <v>293</v>
      </c>
      <c r="N1922" t="s">
        <v>364</v>
      </c>
      <c r="O1922" s="1">
        <v>5</v>
      </c>
      <c r="P1922" s="1" t="str">
        <f>IFERROR(IF(ISNUMBER(Table1[[#This Row],[Safety_Rating2]]), REPT("★", Table1[[#This Row],[Safety_Rating2]]) &amp; REPT("☆", 5-Table1[[#This Row],[Safety_Rating2]]), "Unknown"), "Unknown")</f>
        <v>★★★★☆</v>
      </c>
      <c r="Q1922" s="1">
        <v>4</v>
      </c>
      <c r="R1922">
        <v>16604</v>
      </c>
      <c r="S1922">
        <v>3</v>
      </c>
      <c r="T1922" s="7">
        <f t="shared" ref="T1922:T1985" si="30">L1922*R1922</f>
        <v>808031667.51999998</v>
      </c>
      <c r="U1922" s="3">
        <f>Table1[[#This Row],[Range_km]]/Table1[[#This Row],[Battery_Capacity_kWh]]</f>
        <v>6.0857142857142854</v>
      </c>
      <c r="V1922" s="4">
        <f>Table1[[#This Row],[Price_USD]]/Table1[[#This Row],[Range_km]]</f>
        <v>114.23680751173708</v>
      </c>
      <c r="W1922" s="1" t="str">
        <f>_xlfn.IFS(Table1[[#This Row],[Price_USD]]&gt;80000,"Luxury", Table1[[#This Row],[Price_USD]]&gt;40000,"Premium",Table1[[#This Row],[Price_USD]]&lt;40000,"Budget")</f>
        <v>Premium</v>
      </c>
    </row>
    <row r="1923" spans="3:23" x14ac:dyDescent="0.35">
      <c r="C1923">
        <v>1922</v>
      </c>
      <c r="D1923" t="s">
        <v>24</v>
      </c>
      <c r="E1923" t="s">
        <v>77</v>
      </c>
      <c r="F1923">
        <v>2021</v>
      </c>
      <c r="G1923" t="s">
        <v>251</v>
      </c>
      <c r="H1923">
        <v>80.099999999999994</v>
      </c>
      <c r="I1923">
        <v>240</v>
      </c>
      <c r="J1923" t="s">
        <v>275</v>
      </c>
      <c r="K1923">
        <v>10.1</v>
      </c>
      <c r="L1923" s="5">
        <v>47681.03</v>
      </c>
      <c r="M1923" t="s">
        <v>295</v>
      </c>
      <c r="N1923" t="s">
        <v>368</v>
      </c>
      <c r="O1923" s="1">
        <v>5</v>
      </c>
      <c r="P1923" s="1" t="str">
        <f>IFERROR(IF(ISNUMBER(Table1[[#This Row],[Safety_Rating2]]), REPT("★", Table1[[#This Row],[Safety_Rating2]]) &amp; REPT("☆", 5-Table1[[#This Row],[Safety_Rating2]]), "Unknown"), "Unknown")</f>
        <v>★★★☆☆</v>
      </c>
      <c r="Q1923" s="1">
        <v>3</v>
      </c>
      <c r="R1923">
        <v>11248</v>
      </c>
      <c r="S1923">
        <v>3</v>
      </c>
      <c r="T1923" s="7">
        <f t="shared" si="30"/>
        <v>536316225.44</v>
      </c>
      <c r="U1923" s="3">
        <f>Table1[[#This Row],[Range_km]]/Table1[[#This Row],[Battery_Capacity_kWh]]</f>
        <v>2.9962546816479403</v>
      </c>
      <c r="V1923" s="4">
        <f>Table1[[#This Row],[Price_USD]]/Table1[[#This Row],[Range_km]]</f>
        <v>198.67095833333332</v>
      </c>
      <c r="W1923" s="1" t="str">
        <f>_xlfn.IFS(Table1[[#This Row],[Price_USD]]&gt;80000,"Luxury", Table1[[#This Row],[Price_USD]]&gt;40000,"Premium",Table1[[#This Row],[Price_USD]]&lt;40000,"Budget")</f>
        <v>Premium</v>
      </c>
    </row>
    <row r="1924" spans="3:23" x14ac:dyDescent="0.35">
      <c r="C1924">
        <v>1923</v>
      </c>
      <c r="D1924" t="s">
        <v>47</v>
      </c>
      <c r="E1924" t="s">
        <v>125</v>
      </c>
      <c r="F1924">
        <v>2017</v>
      </c>
      <c r="G1924" t="s">
        <v>255</v>
      </c>
      <c r="H1924">
        <v>135.30000000000001</v>
      </c>
      <c r="I1924">
        <v>512</v>
      </c>
      <c r="J1924" t="s">
        <v>269</v>
      </c>
      <c r="K1924">
        <v>9.8000000000000007</v>
      </c>
      <c r="L1924" s="5">
        <v>139381.12</v>
      </c>
      <c r="M1924" t="s">
        <v>325</v>
      </c>
      <c r="N1924" t="s">
        <v>352</v>
      </c>
      <c r="O1924" s="1">
        <v>1</v>
      </c>
      <c r="P1924" s="1" t="str">
        <f>IFERROR(IF(ISNUMBER(Table1[[#This Row],[Safety_Rating2]]), REPT("★", Table1[[#This Row],[Safety_Rating2]]) &amp; REPT("☆", 5-Table1[[#This Row],[Safety_Rating2]]), "Unknown"), "Unknown")</f>
        <v>★★★★★</v>
      </c>
      <c r="Q1924" s="1">
        <v>5</v>
      </c>
      <c r="R1924">
        <v>18601</v>
      </c>
      <c r="S1924">
        <v>4</v>
      </c>
      <c r="T1924" s="7">
        <f t="shared" si="30"/>
        <v>2592628213.1199999</v>
      </c>
      <c r="U1924" s="3">
        <f>Table1[[#This Row],[Range_km]]/Table1[[#This Row],[Battery_Capacity_kWh]]</f>
        <v>3.7841832963784179</v>
      </c>
      <c r="V1924" s="4">
        <f>Table1[[#This Row],[Price_USD]]/Table1[[#This Row],[Range_km]]</f>
        <v>272.22874999999999</v>
      </c>
      <c r="W1924" s="1" t="str">
        <f>_xlfn.IFS(Table1[[#This Row],[Price_USD]]&gt;80000,"Luxury", Table1[[#This Row],[Price_USD]]&gt;40000,"Premium",Table1[[#This Row],[Price_USD]]&lt;40000,"Budget")</f>
        <v>Luxury</v>
      </c>
    </row>
    <row r="1925" spans="3:23" x14ac:dyDescent="0.35">
      <c r="C1925">
        <v>1924</v>
      </c>
      <c r="D1925" t="s">
        <v>58</v>
      </c>
      <c r="E1925" t="s">
        <v>240</v>
      </c>
      <c r="F1925">
        <v>2020</v>
      </c>
      <c r="G1925" t="s">
        <v>260</v>
      </c>
      <c r="H1925">
        <v>137.9</v>
      </c>
      <c r="I1925">
        <v>312</v>
      </c>
      <c r="J1925" t="s">
        <v>278</v>
      </c>
      <c r="K1925">
        <v>3.5</v>
      </c>
      <c r="L1925" s="5">
        <v>112055.3</v>
      </c>
      <c r="M1925" t="s">
        <v>288</v>
      </c>
      <c r="N1925" t="s">
        <v>345</v>
      </c>
      <c r="O1925" s="1">
        <v>5</v>
      </c>
      <c r="P1925" s="1" t="str">
        <f>IFERROR(IF(ISNUMBER(Table1[[#This Row],[Safety_Rating2]]), REPT("★", Table1[[#This Row],[Safety_Rating2]]) &amp; REPT("☆", 5-Table1[[#This Row],[Safety_Rating2]]), "Unknown"), "Unknown")</f>
        <v>★★★★★</v>
      </c>
      <c r="Q1925" s="1">
        <v>5</v>
      </c>
      <c r="R1925">
        <v>17764</v>
      </c>
      <c r="S1925">
        <v>4</v>
      </c>
      <c r="T1925" s="7">
        <f t="shared" si="30"/>
        <v>1990550349.2</v>
      </c>
      <c r="U1925" s="3">
        <f>Table1[[#This Row],[Range_km]]/Table1[[#This Row],[Battery_Capacity_kWh]]</f>
        <v>2.2625090645395214</v>
      </c>
      <c r="V1925" s="4">
        <f>Table1[[#This Row],[Price_USD]]/Table1[[#This Row],[Range_km]]</f>
        <v>359.15160256410257</v>
      </c>
      <c r="W1925" s="1" t="str">
        <f>_xlfn.IFS(Table1[[#This Row],[Price_USD]]&gt;80000,"Luxury", Table1[[#This Row],[Price_USD]]&gt;40000,"Premium",Table1[[#This Row],[Price_USD]]&lt;40000,"Budget")</f>
        <v>Luxury</v>
      </c>
    </row>
    <row r="1926" spans="3:23" x14ac:dyDescent="0.35">
      <c r="C1926">
        <v>1925</v>
      </c>
      <c r="D1926" t="s">
        <v>42</v>
      </c>
      <c r="E1926" t="s">
        <v>242</v>
      </c>
      <c r="F1926">
        <v>2016</v>
      </c>
      <c r="G1926" t="s">
        <v>256</v>
      </c>
      <c r="H1926">
        <v>60.2</v>
      </c>
      <c r="I1926">
        <v>597</v>
      </c>
      <c r="J1926" t="s">
        <v>268</v>
      </c>
      <c r="K1926">
        <v>3</v>
      </c>
      <c r="L1926" s="5">
        <v>81130.28</v>
      </c>
      <c r="M1926" t="s">
        <v>335</v>
      </c>
      <c r="N1926" t="s">
        <v>360</v>
      </c>
      <c r="O1926" s="1">
        <v>0</v>
      </c>
      <c r="P1926" s="1" t="str">
        <f>IFERROR(IF(ISNUMBER(Table1[[#This Row],[Safety_Rating2]]), REPT("★", Table1[[#This Row],[Safety_Rating2]]) &amp; REPT("☆", 5-Table1[[#This Row],[Safety_Rating2]]), "Unknown"), "Unknown")</f>
        <v>★★★☆☆</v>
      </c>
      <c r="Q1926" s="1">
        <v>3</v>
      </c>
      <c r="R1926">
        <v>10942</v>
      </c>
      <c r="S1926">
        <v>4</v>
      </c>
      <c r="T1926" s="7">
        <f t="shared" si="30"/>
        <v>887727523.75999999</v>
      </c>
      <c r="U1926" s="3">
        <f>Table1[[#This Row],[Range_km]]/Table1[[#This Row],[Battery_Capacity_kWh]]</f>
        <v>9.9169435215946837</v>
      </c>
      <c r="V1926" s="4">
        <f>Table1[[#This Row],[Price_USD]]/Table1[[#This Row],[Range_km]]</f>
        <v>135.89661641541039</v>
      </c>
      <c r="W1926" s="1" t="str">
        <f>_xlfn.IFS(Table1[[#This Row],[Price_USD]]&gt;80000,"Luxury", Table1[[#This Row],[Price_USD]]&gt;40000,"Premium",Table1[[#This Row],[Price_USD]]&lt;40000,"Budget")</f>
        <v>Luxury</v>
      </c>
    </row>
    <row r="1927" spans="3:23" x14ac:dyDescent="0.35">
      <c r="C1927">
        <v>1926</v>
      </c>
      <c r="D1927" t="s">
        <v>41</v>
      </c>
      <c r="E1927" t="s">
        <v>100</v>
      </c>
      <c r="F1927">
        <v>2024</v>
      </c>
      <c r="G1927" t="s">
        <v>257</v>
      </c>
      <c r="H1927">
        <v>105.8</v>
      </c>
      <c r="I1927">
        <v>455</v>
      </c>
      <c r="J1927" t="s">
        <v>267</v>
      </c>
      <c r="K1927">
        <v>9.4</v>
      </c>
      <c r="L1927" s="5">
        <v>139181.54999999999</v>
      </c>
      <c r="M1927" t="s">
        <v>285</v>
      </c>
      <c r="N1927" t="s">
        <v>337</v>
      </c>
      <c r="O1927" s="1">
        <v>4</v>
      </c>
      <c r="P1927" s="1" t="str">
        <f>IFERROR(IF(ISNUMBER(Table1[[#This Row],[Safety_Rating2]]), REPT("★", Table1[[#This Row],[Safety_Rating2]]) &amp; REPT("☆", 5-Table1[[#This Row],[Safety_Rating2]]), "Unknown"), "Unknown")</f>
        <v>★★★☆☆</v>
      </c>
      <c r="Q1927" s="1">
        <v>3</v>
      </c>
      <c r="R1927">
        <v>11676</v>
      </c>
      <c r="S1927">
        <v>5</v>
      </c>
      <c r="T1927" s="7">
        <f t="shared" si="30"/>
        <v>1625083777.8</v>
      </c>
      <c r="U1927" s="3">
        <f>Table1[[#This Row],[Range_km]]/Table1[[#This Row],[Battery_Capacity_kWh]]</f>
        <v>4.3005671077504726</v>
      </c>
      <c r="V1927" s="4">
        <f>Table1[[#This Row],[Price_USD]]/Table1[[#This Row],[Range_km]]</f>
        <v>305.89351648351646</v>
      </c>
      <c r="W1927" s="1" t="str">
        <f>_xlfn.IFS(Table1[[#This Row],[Price_USD]]&gt;80000,"Luxury", Table1[[#This Row],[Price_USD]]&gt;40000,"Premium",Table1[[#This Row],[Price_USD]]&lt;40000,"Budget")</f>
        <v>Luxury</v>
      </c>
    </row>
    <row r="1928" spans="3:23" x14ac:dyDescent="0.35">
      <c r="C1928">
        <v>1927</v>
      </c>
      <c r="D1928" t="s">
        <v>51</v>
      </c>
      <c r="E1928" t="s">
        <v>135</v>
      </c>
      <c r="F1928">
        <v>2015</v>
      </c>
      <c r="G1928" t="s">
        <v>250</v>
      </c>
      <c r="H1928">
        <v>114.9</v>
      </c>
      <c r="I1928">
        <v>588</v>
      </c>
      <c r="J1928" t="s">
        <v>269</v>
      </c>
      <c r="K1928">
        <v>11.5</v>
      </c>
      <c r="L1928" s="5">
        <v>86155.45</v>
      </c>
      <c r="M1928" t="s">
        <v>287</v>
      </c>
      <c r="N1928" t="s">
        <v>367</v>
      </c>
      <c r="O1928" s="1">
        <v>5</v>
      </c>
      <c r="P1928" s="1" t="str">
        <f>IFERROR(IF(ISNUMBER(Table1[[#This Row],[Safety_Rating2]]), REPT("★", Table1[[#This Row],[Safety_Rating2]]) &amp; REPT("☆", 5-Table1[[#This Row],[Safety_Rating2]]), "Unknown"), "Unknown")</f>
        <v>★★★☆☆</v>
      </c>
      <c r="Q1928" s="1">
        <v>3</v>
      </c>
      <c r="R1928">
        <v>7089</v>
      </c>
      <c r="S1928">
        <v>3</v>
      </c>
      <c r="T1928" s="7">
        <f t="shared" si="30"/>
        <v>610755985.04999995</v>
      </c>
      <c r="U1928" s="3">
        <f>Table1[[#This Row],[Range_km]]/Table1[[#This Row],[Battery_Capacity_kWh]]</f>
        <v>5.1174934725848562</v>
      </c>
      <c r="V1928" s="4">
        <f>Table1[[#This Row],[Price_USD]]/Table1[[#This Row],[Range_km]]</f>
        <v>146.52287414965986</v>
      </c>
      <c r="W1928" s="1" t="str">
        <f>_xlfn.IFS(Table1[[#This Row],[Price_USD]]&gt;80000,"Luxury", Table1[[#This Row],[Price_USD]]&gt;40000,"Premium",Table1[[#This Row],[Price_USD]]&lt;40000,"Budget")</f>
        <v>Luxury</v>
      </c>
    </row>
    <row r="1929" spans="3:23" x14ac:dyDescent="0.35">
      <c r="C1929">
        <v>1928</v>
      </c>
      <c r="D1929" t="s">
        <v>36</v>
      </c>
      <c r="E1929" t="s">
        <v>91</v>
      </c>
      <c r="F1929">
        <v>2023</v>
      </c>
      <c r="G1929" t="s">
        <v>263</v>
      </c>
      <c r="H1929">
        <v>29.4</v>
      </c>
      <c r="I1929">
        <v>507</v>
      </c>
      <c r="J1929" t="s">
        <v>275</v>
      </c>
      <c r="K1929">
        <v>2.5</v>
      </c>
      <c r="L1929" s="5">
        <v>68336.990000000005</v>
      </c>
      <c r="M1929" t="s">
        <v>302</v>
      </c>
      <c r="N1929" t="s">
        <v>355</v>
      </c>
      <c r="O1929" s="1">
        <v>3</v>
      </c>
      <c r="P1929" s="1" t="str">
        <f>IFERROR(IF(ISNUMBER(Table1[[#This Row],[Safety_Rating2]]), REPT("★", Table1[[#This Row],[Safety_Rating2]]) &amp; REPT("☆", 5-Table1[[#This Row],[Safety_Rating2]]), "Unknown"), "Unknown")</f>
        <v>★★★★☆</v>
      </c>
      <c r="Q1929" s="1">
        <v>4</v>
      </c>
      <c r="R1929">
        <v>18718</v>
      </c>
      <c r="S1929">
        <v>3</v>
      </c>
      <c r="T1929" s="7">
        <f t="shared" si="30"/>
        <v>1279131778.8200002</v>
      </c>
      <c r="U1929" s="3">
        <f>Table1[[#This Row],[Range_km]]/Table1[[#This Row],[Battery_Capacity_kWh]]</f>
        <v>17.244897959183675</v>
      </c>
      <c r="V1929" s="4">
        <f>Table1[[#This Row],[Price_USD]]/Table1[[#This Row],[Range_km]]</f>
        <v>134.78696252465485</v>
      </c>
      <c r="W1929" s="1" t="str">
        <f>_xlfn.IFS(Table1[[#This Row],[Price_USD]]&gt;80000,"Luxury", Table1[[#This Row],[Price_USD]]&gt;40000,"Premium",Table1[[#This Row],[Price_USD]]&lt;40000,"Budget")</f>
        <v>Premium</v>
      </c>
    </row>
    <row r="1930" spans="3:23" x14ac:dyDescent="0.35">
      <c r="C1930">
        <v>1929</v>
      </c>
      <c r="D1930" t="s">
        <v>46</v>
      </c>
      <c r="E1930" t="s">
        <v>108</v>
      </c>
      <c r="F1930">
        <v>2022</v>
      </c>
      <c r="G1930" t="s">
        <v>251</v>
      </c>
      <c r="H1930">
        <v>95.3</v>
      </c>
      <c r="I1930">
        <v>490</v>
      </c>
      <c r="J1930" t="s">
        <v>279</v>
      </c>
      <c r="K1930">
        <v>1.3</v>
      </c>
      <c r="L1930" s="5">
        <v>145400.46</v>
      </c>
      <c r="M1930" t="s">
        <v>331</v>
      </c>
      <c r="N1930" t="s">
        <v>341</v>
      </c>
      <c r="O1930" s="1">
        <v>3</v>
      </c>
      <c r="P1930" s="1" t="str">
        <f>IFERROR(IF(ISNUMBER(Table1[[#This Row],[Safety_Rating2]]), REPT("★", Table1[[#This Row],[Safety_Rating2]]) &amp; REPT("☆", 5-Table1[[#This Row],[Safety_Rating2]]), "Unknown"), "Unknown")</f>
        <v>Unknown</v>
      </c>
      <c r="Q1930" s="2" t="s">
        <v>376</v>
      </c>
      <c r="R1930">
        <v>2109</v>
      </c>
      <c r="S1930">
        <v>4</v>
      </c>
      <c r="T1930" s="7">
        <f t="shared" si="30"/>
        <v>306649570.13999999</v>
      </c>
      <c r="U1930" s="3">
        <f>Table1[[#This Row],[Range_km]]/Table1[[#This Row],[Battery_Capacity_kWh]]</f>
        <v>5.1416579223504719</v>
      </c>
      <c r="V1930" s="4">
        <f>Table1[[#This Row],[Price_USD]]/Table1[[#This Row],[Range_km]]</f>
        <v>296.7356326530612</v>
      </c>
      <c r="W1930" s="1" t="str">
        <f>_xlfn.IFS(Table1[[#This Row],[Price_USD]]&gt;80000,"Luxury", Table1[[#This Row],[Price_USD]]&gt;40000,"Premium",Table1[[#This Row],[Price_USD]]&lt;40000,"Budget")</f>
        <v>Luxury</v>
      </c>
    </row>
    <row r="1931" spans="3:23" x14ac:dyDescent="0.35">
      <c r="C1931">
        <v>1930</v>
      </c>
      <c r="D1931" t="s">
        <v>33</v>
      </c>
      <c r="E1931" t="s">
        <v>88</v>
      </c>
      <c r="F1931">
        <v>2021</v>
      </c>
      <c r="G1931" t="s">
        <v>255</v>
      </c>
      <c r="H1931">
        <v>79.3</v>
      </c>
      <c r="I1931">
        <v>211</v>
      </c>
      <c r="J1931" t="s">
        <v>274</v>
      </c>
      <c r="K1931">
        <v>2.2000000000000002</v>
      </c>
      <c r="L1931" s="5">
        <v>72617.56</v>
      </c>
      <c r="M1931" t="s">
        <v>286</v>
      </c>
      <c r="N1931" t="s">
        <v>340</v>
      </c>
      <c r="O1931" s="1">
        <v>0</v>
      </c>
      <c r="P1931" s="1" t="str">
        <f>IFERROR(IF(ISNUMBER(Table1[[#This Row],[Safety_Rating2]]), REPT("★", Table1[[#This Row],[Safety_Rating2]]) &amp; REPT("☆", 5-Table1[[#This Row],[Safety_Rating2]]), "Unknown"), "Unknown")</f>
        <v>★★★★★</v>
      </c>
      <c r="Q1931" s="1">
        <v>5</v>
      </c>
      <c r="R1931">
        <v>9557</v>
      </c>
      <c r="S1931">
        <v>5</v>
      </c>
      <c r="T1931" s="7">
        <f t="shared" si="30"/>
        <v>694006020.91999996</v>
      </c>
      <c r="U1931" s="3">
        <f>Table1[[#This Row],[Range_km]]/Table1[[#This Row],[Battery_Capacity_kWh]]</f>
        <v>2.6607818411097099</v>
      </c>
      <c r="V1931" s="4">
        <f>Table1[[#This Row],[Price_USD]]/Table1[[#This Row],[Range_km]]</f>
        <v>344.15905213270139</v>
      </c>
      <c r="W1931" s="1" t="str">
        <f>_xlfn.IFS(Table1[[#This Row],[Price_USD]]&gt;80000,"Luxury", Table1[[#This Row],[Price_USD]]&gt;40000,"Premium",Table1[[#This Row],[Price_USD]]&lt;40000,"Budget")</f>
        <v>Premium</v>
      </c>
    </row>
    <row r="1932" spans="3:23" x14ac:dyDescent="0.35">
      <c r="C1932">
        <v>1931</v>
      </c>
      <c r="D1932" t="s">
        <v>58</v>
      </c>
      <c r="E1932" t="s">
        <v>138</v>
      </c>
      <c r="F1932">
        <v>2018</v>
      </c>
      <c r="G1932" t="s">
        <v>258</v>
      </c>
      <c r="H1932">
        <v>123.5</v>
      </c>
      <c r="I1932">
        <v>378</v>
      </c>
      <c r="J1932" t="s">
        <v>267</v>
      </c>
      <c r="K1932">
        <v>4.7</v>
      </c>
      <c r="L1932" s="5">
        <v>144748.88</v>
      </c>
      <c r="M1932" t="s">
        <v>319</v>
      </c>
      <c r="N1932" t="s">
        <v>371</v>
      </c>
      <c r="O1932" s="1">
        <v>4</v>
      </c>
      <c r="P1932" s="1" t="str">
        <f>IFERROR(IF(ISNUMBER(Table1[[#This Row],[Safety_Rating2]]), REPT("★", Table1[[#This Row],[Safety_Rating2]]) &amp; REPT("☆", 5-Table1[[#This Row],[Safety_Rating2]]), "Unknown"), "Unknown")</f>
        <v>★★★★★</v>
      </c>
      <c r="Q1932" s="1">
        <v>5</v>
      </c>
      <c r="R1932">
        <v>18304</v>
      </c>
      <c r="S1932">
        <v>3</v>
      </c>
      <c r="T1932" s="7">
        <f t="shared" si="30"/>
        <v>2649483499.52</v>
      </c>
      <c r="U1932" s="3">
        <f>Table1[[#This Row],[Range_km]]/Table1[[#This Row],[Battery_Capacity_kWh]]</f>
        <v>3.0607287449392713</v>
      </c>
      <c r="V1932" s="4">
        <f>Table1[[#This Row],[Price_USD]]/Table1[[#This Row],[Range_km]]</f>
        <v>382.933544973545</v>
      </c>
      <c r="W1932" s="1" t="str">
        <f>_xlfn.IFS(Table1[[#This Row],[Price_USD]]&gt;80000,"Luxury", Table1[[#This Row],[Price_USD]]&gt;40000,"Premium",Table1[[#This Row],[Price_USD]]&lt;40000,"Budget")</f>
        <v>Luxury</v>
      </c>
    </row>
    <row r="1933" spans="3:23" x14ac:dyDescent="0.35">
      <c r="C1933">
        <v>1932</v>
      </c>
      <c r="D1933" t="s">
        <v>42</v>
      </c>
      <c r="E1933" t="s">
        <v>159</v>
      </c>
      <c r="F1933">
        <v>2018</v>
      </c>
      <c r="G1933" t="s">
        <v>255</v>
      </c>
      <c r="H1933">
        <v>129</v>
      </c>
      <c r="I1933">
        <v>187</v>
      </c>
      <c r="J1933" t="s">
        <v>272</v>
      </c>
      <c r="K1933">
        <v>1</v>
      </c>
      <c r="L1933" s="5">
        <v>86604.38</v>
      </c>
      <c r="M1933" t="s">
        <v>292</v>
      </c>
      <c r="N1933" t="s">
        <v>356</v>
      </c>
      <c r="O1933" s="1">
        <v>0</v>
      </c>
      <c r="P1933" s="1" t="str">
        <f>IFERROR(IF(ISNUMBER(Table1[[#This Row],[Safety_Rating2]]), REPT("★", Table1[[#This Row],[Safety_Rating2]]) &amp; REPT("☆", 5-Table1[[#This Row],[Safety_Rating2]]), "Unknown"), "Unknown")</f>
        <v>★★★★★</v>
      </c>
      <c r="Q1933" s="1">
        <v>5</v>
      </c>
      <c r="R1933">
        <v>13984</v>
      </c>
      <c r="S1933">
        <v>4</v>
      </c>
      <c r="T1933" s="7">
        <f t="shared" si="30"/>
        <v>1211075649.9200001</v>
      </c>
      <c r="U1933" s="3">
        <f>Table1[[#This Row],[Range_km]]/Table1[[#This Row],[Battery_Capacity_kWh]]</f>
        <v>1.4496124031007751</v>
      </c>
      <c r="V1933" s="4">
        <f>Table1[[#This Row],[Price_USD]]/Table1[[#This Row],[Range_km]]</f>
        <v>463.12502673796791</v>
      </c>
      <c r="W1933" s="1" t="str">
        <f>_xlfn.IFS(Table1[[#This Row],[Price_USD]]&gt;80000,"Luxury", Table1[[#This Row],[Price_USD]]&gt;40000,"Premium",Table1[[#This Row],[Price_USD]]&lt;40000,"Budget")</f>
        <v>Luxury</v>
      </c>
    </row>
    <row r="1934" spans="3:23" x14ac:dyDescent="0.35">
      <c r="C1934">
        <v>1933</v>
      </c>
      <c r="D1934" t="s">
        <v>23</v>
      </c>
      <c r="E1934" t="s">
        <v>148</v>
      </c>
      <c r="F1934">
        <v>2023</v>
      </c>
      <c r="G1934" t="s">
        <v>261</v>
      </c>
      <c r="H1934">
        <v>39.4</v>
      </c>
      <c r="I1934">
        <v>101</v>
      </c>
      <c r="J1934" t="s">
        <v>271</v>
      </c>
      <c r="K1934">
        <v>2</v>
      </c>
      <c r="L1934" s="5">
        <v>37686.410000000003</v>
      </c>
      <c r="M1934" t="s">
        <v>312</v>
      </c>
      <c r="N1934" t="s">
        <v>359</v>
      </c>
      <c r="O1934" s="1">
        <v>1</v>
      </c>
      <c r="P1934" s="1" t="str">
        <f>IFERROR(IF(ISNUMBER(Table1[[#This Row],[Safety_Rating2]]), REPT("★", Table1[[#This Row],[Safety_Rating2]]) &amp; REPT("☆", 5-Table1[[#This Row],[Safety_Rating2]]), "Unknown"), "Unknown")</f>
        <v>★★★★★</v>
      </c>
      <c r="Q1934" s="1">
        <v>5</v>
      </c>
      <c r="R1934">
        <v>2272</v>
      </c>
      <c r="S1934">
        <v>4</v>
      </c>
      <c r="T1934" s="7">
        <f t="shared" si="30"/>
        <v>85623523.520000011</v>
      </c>
      <c r="U1934" s="3">
        <f>Table1[[#This Row],[Range_km]]/Table1[[#This Row],[Battery_Capacity_kWh]]</f>
        <v>2.5634517766497464</v>
      </c>
      <c r="V1934" s="4">
        <f>Table1[[#This Row],[Price_USD]]/Table1[[#This Row],[Range_km]]</f>
        <v>373.13277227722773</v>
      </c>
      <c r="W1934" s="1" t="str">
        <f>_xlfn.IFS(Table1[[#This Row],[Price_USD]]&gt;80000,"Luxury", Table1[[#This Row],[Price_USD]]&gt;40000,"Premium",Table1[[#This Row],[Price_USD]]&lt;40000,"Budget")</f>
        <v>Budget</v>
      </c>
    </row>
    <row r="1935" spans="3:23" x14ac:dyDescent="0.35">
      <c r="C1935">
        <v>1934</v>
      </c>
      <c r="D1935" t="s">
        <v>33</v>
      </c>
      <c r="E1935" t="s">
        <v>86</v>
      </c>
      <c r="F1935">
        <v>2017</v>
      </c>
      <c r="G1935" t="s">
        <v>262</v>
      </c>
      <c r="H1935">
        <v>99.7</v>
      </c>
      <c r="I1935">
        <v>320</v>
      </c>
      <c r="J1935" t="s">
        <v>277</v>
      </c>
      <c r="K1935">
        <v>7.7</v>
      </c>
      <c r="L1935" s="5">
        <v>69149.66</v>
      </c>
      <c r="M1935" t="s">
        <v>314</v>
      </c>
      <c r="N1935" t="s">
        <v>355</v>
      </c>
      <c r="O1935" s="1">
        <v>2</v>
      </c>
      <c r="P1935" s="1" t="str">
        <f>IFERROR(IF(ISNUMBER(Table1[[#This Row],[Safety_Rating2]]), REPT("★", Table1[[#This Row],[Safety_Rating2]]) &amp; REPT("☆", 5-Table1[[#This Row],[Safety_Rating2]]), "Unknown"), "Unknown")</f>
        <v>Unknown</v>
      </c>
      <c r="Q1935" s="2" t="s">
        <v>376</v>
      </c>
      <c r="R1935">
        <v>638</v>
      </c>
      <c r="S1935">
        <v>3</v>
      </c>
      <c r="T1935" s="7">
        <f t="shared" si="30"/>
        <v>44117483.080000006</v>
      </c>
      <c r="U1935" s="3">
        <f>Table1[[#This Row],[Range_km]]/Table1[[#This Row],[Battery_Capacity_kWh]]</f>
        <v>3.20962888665998</v>
      </c>
      <c r="V1935" s="4">
        <f>Table1[[#This Row],[Price_USD]]/Table1[[#This Row],[Range_km]]</f>
        <v>216.09268750000001</v>
      </c>
      <c r="W1935" s="1" t="str">
        <f>_xlfn.IFS(Table1[[#This Row],[Price_USD]]&gt;80000,"Luxury", Table1[[#This Row],[Price_USD]]&gt;40000,"Premium",Table1[[#This Row],[Price_USD]]&lt;40000,"Budget")</f>
        <v>Premium</v>
      </c>
    </row>
    <row r="1936" spans="3:23" x14ac:dyDescent="0.35">
      <c r="C1936">
        <v>1935</v>
      </c>
      <c r="D1936" t="s">
        <v>52</v>
      </c>
      <c r="E1936" t="s">
        <v>119</v>
      </c>
      <c r="F1936">
        <v>2015</v>
      </c>
      <c r="G1936" t="s">
        <v>254</v>
      </c>
      <c r="H1936">
        <v>34.9</v>
      </c>
      <c r="I1936">
        <v>255</v>
      </c>
      <c r="J1936" t="s">
        <v>278</v>
      </c>
      <c r="K1936">
        <v>8.6999999999999993</v>
      </c>
      <c r="L1936" s="5">
        <v>45458.559999999998</v>
      </c>
      <c r="M1936" t="s">
        <v>325</v>
      </c>
      <c r="N1936" t="s">
        <v>357</v>
      </c>
      <c r="O1936" s="1">
        <v>0</v>
      </c>
      <c r="P1936" s="1" t="str">
        <f>IFERROR(IF(ISNUMBER(Table1[[#This Row],[Safety_Rating2]]), REPT("★", Table1[[#This Row],[Safety_Rating2]]) &amp; REPT("☆", 5-Table1[[#This Row],[Safety_Rating2]]), "Unknown"), "Unknown")</f>
        <v>Unknown</v>
      </c>
      <c r="Q1936" s="2" t="s">
        <v>376</v>
      </c>
      <c r="R1936">
        <v>14804</v>
      </c>
      <c r="S1936">
        <v>3</v>
      </c>
      <c r="T1936" s="7">
        <f t="shared" si="30"/>
        <v>672968522.24000001</v>
      </c>
      <c r="U1936" s="3">
        <f>Table1[[#This Row],[Range_km]]/Table1[[#This Row],[Battery_Capacity_kWh]]</f>
        <v>7.3065902578796562</v>
      </c>
      <c r="V1936" s="4">
        <f>Table1[[#This Row],[Price_USD]]/Table1[[#This Row],[Range_km]]</f>
        <v>178.26886274509803</v>
      </c>
      <c r="W1936" s="1" t="str">
        <f>_xlfn.IFS(Table1[[#This Row],[Price_USD]]&gt;80000,"Luxury", Table1[[#This Row],[Price_USD]]&gt;40000,"Premium",Table1[[#This Row],[Price_USD]]&lt;40000,"Budget")</f>
        <v>Premium</v>
      </c>
    </row>
    <row r="1937" spans="3:23" x14ac:dyDescent="0.35">
      <c r="C1937">
        <v>1936</v>
      </c>
      <c r="D1937" t="s">
        <v>25</v>
      </c>
      <c r="E1937" t="s">
        <v>246</v>
      </c>
      <c r="F1937">
        <v>2020</v>
      </c>
      <c r="G1937" t="s">
        <v>258</v>
      </c>
      <c r="H1937">
        <v>40</v>
      </c>
      <c r="I1937">
        <v>434</v>
      </c>
      <c r="J1937" t="s">
        <v>268</v>
      </c>
      <c r="K1937">
        <v>0.5</v>
      </c>
      <c r="L1937" s="5">
        <v>138529.75</v>
      </c>
      <c r="M1937" t="s">
        <v>302</v>
      </c>
      <c r="N1937" t="s">
        <v>358</v>
      </c>
      <c r="O1937" s="1">
        <v>5</v>
      </c>
      <c r="P1937" s="1" t="str">
        <f>IFERROR(IF(ISNUMBER(Table1[[#This Row],[Safety_Rating2]]), REPT("★", Table1[[#This Row],[Safety_Rating2]]) &amp; REPT("☆", 5-Table1[[#This Row],[Safety_Rating2]]), "Unknown"), "Unknown")</f>
        <v>★★★★☆</v>
      </c>
      <c r="Q1937" s="1">
        <v>4</v>
      </c>
      <c r="R1937">
        <v>6707</v>
      </c>
      <c r="S1937">
        <v>5</v>
      </c>
      <c r="T1937" s="7">
        <f t="shared" si="30"/>
        <v>929119033.25</v>
      </c>
      <c r="U1937" s="3">
        <f>Table1[[#This Row],[Range_km]]/Table1[[#This Row],[Battery_Capacity_kWh]]</f>
        <v>10.85</v>
      </c>
      <c r="V1937" s="4">
        <f>Table1[[#This Row],[Price_USD]]/Table1[[#This Row],[Range_km]]</f>
        <v>319.19297235023043</v>
      </c>
      <c r="W1937" s="1" t="str">
        <f>_xlfn.IFS(Table1[[#This Row],[Price_USD]]&gt;80000,"Luxury", Table1[[#This Row],[Price_USD]]&gt;40000,"Premium",Table1[[#This Row],[Price_USD]]&lt;40000,"Budget")</f>
        <v>Luxury</v>
      </c>
    </row>
    <row r="1938" spans="3:23" x14ac:dyDescent="0.35">
      <c r="C1938">
        <v>1937</v>
      </c>
      <c r="D1938" t="s">
        <v>26</v>
      </c>
      <c r="E1938" t="s">
        <v>79</v>
      </c>
      <c r="F1938">
        <v>2024</v>
      </c>
      <c r="G1938" t="s">
        <v>260</v>
      </c>
      <c r="H1938">
        <v>130.4</v>
      </c>
      <c r="I1938">
        <v>386</v>
      </c>
      <c r="J1938" t="s">
        <v>275</v>
      </c>
      <c r="K1938">
        <v>10.4</v>
      </c>
      <c r="L1938" s="5">
        <v>43422.87</v>
      </c>
      <c r="M1938" t="s">
        <v>293</v>
      </c>
      <c r="N1938" t="s">
        <v>365</v>
      </c>
      <c r="O1938" s="1">
        <v>3</v>
      </c>
      <c r="P1938" s="1" t="str">
        <f>IFERROR(IF(ISNUMBER(Table1[[#This Row],[Safety_Rating2]]), REPT("★", Table1[[#This Row],[Safety_Rating2]]) &amp; REPT("☆", 5-Table1[[#This Row],[Safety_Rating2]]), "Unknown"), "Unknown")</f>
        <v>★★★★★</v>
      </c>
      <c r="Q1938" s="1">
        <v>5</v>
      </c>
      <c r="R1938">
        <v>12632</v>
      </c>
      <c r="S1938">
        <v>5</v>
      </c>
      <c r="T1938" s="7">
        <f t="shared" si="30"/>
        <v>548517693.84000003</v>
      </c>
      <c r="U1938" s="3">
        <f>Table1[[#This Row],[Range_km]]/Table1[[#This Row],[Battery_Capacity_kWh]]</f>
        <v>2.9601226993865031</v>
      </c>
      <c r="V1938" s="4">
        <f>Table1[[#This Row],[Price_USD]]/Table1[[#This Row],[Range_km]]</f>
        <v>112.49448186528498</v>
      </c>
      <c r="W1938" s="1" t="str">
        <f>_xlfn.IFS(Table1[[#This Row],[Price_USD]]&gt;80000,"Luxury", Table1[[#This Row],[Price_USD]]&gt;40000,"Premium",Table1[[#This Row],[Price_USD]]&lt;40000,"Budget")</f>
        <v>Premium</v>
      </c>
    </row>
    <row r="1939" spans="3:23" x14ac:dyDescent="0.35">
      <c r="C1939">
        <v>1938</v>
      </c>
      <c r="D1939" t="s">
        <v>48</v>
      </c>
      <c r="E1939" t="s">
        <v>207</v>
      </c>
      <c r="F1939">
        <v>2025</v>
      </c>
      <c r="G1939" t="s">
        <v>263</v>
      </c>
      <c r="H1939">
        <v>21.2</v>
      </c>
      <c r="I1939">
        <v>205</v>
      </c>
      <c r="J1939" t="s">
        <v>275</v>
      </c>
      <c r="K1939">
        <v>3.4</v>
      </c>
      <c r="L1939" s="5">
        <v>63413.78</v>
      </c>
      <c r="M1939" t="s">
        <v>316</v>
      </c>
      <c r="N1939" t="s">
        <v>348</v>
      </c>
      <c r="O1939" s="1">
        <v>3</v>
      </c>
      <c r="P1939" s="1" t="str">
        <f>IFERROR(IF(ISNUMBER(Table1[[#This Row],[Safety_Rating2]]), REPT("★", Table1[[#This Row],[Safety_Rating2]]) &amp; REPT("☆", 5-Table1[[#This Row],[Safety_Rating2]]), "Unknown"), "Unknown")</f>
        <v>★★★★★</v>
      </c>
      <c r="Q1939" s="1">
        <v>5</v>
      </c>
      <c r="R1939">
        <v>15214</v>
      </c>
      <c r="S1939">
        <v>3</v>
      </c>
      <c r="T1939" s="7">
        <f t="shared" si="30"/>
        <v>964777248.91999996</v>
      </c>
      <c r="U1939" s="3">
        <f>Table1[[#This Row],[Range_km]]/Table1[[#This Row],[Battery_Capacity_kWh]]</f>
        <v>9.6698113207547181</v>
      </c>
      <c r="V1939" s="4">
        <f>Table1[[#This Row],[Price_USD]]/Table1[[#This Row],[Range_km]]</f>
        <v>309.33551219512196</v>
      </c>
      <c r="W1939" s="1" t="str">
        <f>_xlfn.IFS(Table1[[#This Row],[Price_USD]]&gt;80000,"Luxury", Table1[[#This Row],[Price_USD]]&gt;40000,"Premium",Table1[[#This Row],[Price_USD]]&lt;40000,"Budget")</f>
        <v>Premium</v>
      </c>
    </row>
    <row r="1940" spans="3:23" x14ac:dyDescent="0.35">
      <c r="C1940">
        <v>1939</v>
      </c>
      <c r="D1940" t="s">
        <v>43</v>
      </c>
      <c r="E1940" t="s">
        <v>103</v>
      </c>
      <c r="F1940">
        <v>2019</v>
      </c>
      <c r="G1940" t="s">
        <v>264</v>
      </c>
      <c r="H1940">
        <v>115.5</v>
      </c>
      <c r="I1940">
        <v>382</v>
      </c>
      <c r="J1940" t="s">
        <v>275</v>
      </c>
      <c r="K1940">
        <v>1.6</v>
      </c>
      <c r="L1940" s="5">
        <v>117464.18</v>
      </c>
      <c r="M1940" t="s">
        <v>313</v>
      </c>
      <c r="N1940" t="s">
        <v>373</v>
      </c>
      <c r="O1940" s="1">
        <v>1</v>
      </c>
      <c r="P1940" s="1" t="str">
        <f>IFERROR(IF(ISNUMBER(Table1[[#This Row],[Safety_Rating2]]), REPT("★", Table1[[#This Row],[Safety_Rating2]]) &amp; REPT("☆", 5-Table1[[#This Row],[Safety_Rating2]]), "Unknown"), "Unknown")</f>
        <v>★★★★★</v>
      </c>
      <c r="Q1940" s="1">
        <v>5</v>
      </c>
      <c r="R1940">
        <v>5569</v>
      </c>
      <c r="S1940">
        <v>5</v>
      </c>
      <c r="T1940" s="7">
        <f t="shared" si="30"/>
        <v>654158018.41999996</v>
      </c>
      <c r="U1940" s="3">
        <f>Table1[[#This Row],[Range_km]]/Table1[[#This Row],[Battery_Capacity_kWh]]</f>
        <v>3.3073593073593073</v>
      </c>
      <c r="V1940" s="4">
        <f>Table1[[#This Row],[Price_USD]]/Table1[[#This Row],[Range_km]]</f>
        <v>307.49785340314133</v>
      </c>
      <c r="W1940" s="1" t="str">
        <f>_xlfn.IFS(Table1[[#This Row],[Price_USD]]&gt;80000,"Luxury", Table1[[#This Row],[Price_USD]]&gt;40000,"Premium",Table1[[#This Row],[Price_USD]]&lt;40000,"Budget")</f>
        <v>Luxury</v>
      </c>
    </row>
    <row r="1941" spans="3:23" x14ac:dyDescent="0.35">
      <c r="C1941">
        <v>1940</v>
      </c>
      <c r="D1941" t="s">
        <v>30</v>
      </c>
      <c r="E1941" t="s">
        <v>105</v>
      </c>
      <c r="F1941">
        <v>2017</v>
      </c>
      <c r="G1941" t="s">
        <v>263</v>
      </c>
      <c r="H1941">
        <v>32.5</v>
      </c>
      <c r="I1941">
        <v>283</v>
      </c>
      <c r="J1941" t="s">
        <v>275</v>
      </c>
      <c r="K1941">
        <v>4.2</v>
      </c>
      <c r="L1941" s="5">
        <v>32179.01</v>
      </c>
      <c r="M1941" t="s">
        <v>322</v>
      </c>
      <c r="N1941" t="s">
        <v>367</v>
      </c>
      <c r="O1941" s="1">
        <v>5</v>
      </c>
      <c r="P1941" s="1" t="str">
        <f>IFERROR(IF(ISNUMBER(Table1[[#This Row],[Safety_Rating2]]), REPT("★", Table1[[#This Row],[Safety_Rating2]]) &amp; REPT("☆", 5-Table1[[#This Row],[Safety_Rating2]]), "Unknown"), "Unknown")</f>
        <v>★★★☆☆</v>
      </c>
      <c r="Q1941" s="1">
        <v>3</v>
      </c>
      <c r="R1941">
        <v>4003</v>
      </c>
      <c r="S1941">
        <v>4</v>
      </c>
      <c r="T1941" s="7">
        <f t="shared" si="30"/>
        <v>128812577.02999999</v>
      </c>
      <c r="U1941" s="3">
        <f>Table1[[#This Row],[Range_km]]/Table1[[#This Row],[Battery_Capacity_kWh]]</f>
        <v>8.707692307692307</v>
      </c>
      <c r="V1941" s="4">
        <f>Table1[[#This Row],[Price_USD]]/Table1[[#This Row],[Range_km]]</f>
        <v>113.70674911660777</v>
      </c>
      <c r="W1941" s="1" t="str">
        <f>_xlfn.IFS(Table1[[#This Row],[Price_USD]]&gt;80000,"Luxury", Table1[[#This Row],[Price_USD]]&gt;40000,"Premium",Table1[[#This Row],[Price_USD]]&lt;40000,"Budget")</f>
        <v>Budget</v>
      </c>
    </row>
    <row r="1942" spans="3:23" x14ac:dyDescent="0.35">
      <c r="C1942">
        <v>1941</v>
      </c>
      <c r="D1942" t="s">
        <v>58</v>
      </c>
      <c r="E1942" t="s">
        <v>239</v>
      </c>
      <c r="F1942">
        <v>2020</v>
      </c>
      <c r="G1942" t="s">
        <v>260</v>
      </c>
      <c r="H1942">
        <v>110.8</v>
      </c>
      <c r="I1942">
        <v>456</v>
      </c>
      <c r="J1942" t="s">
        <v>276</v>
      </c>
      <c r="K1942">
        <v>2</v>
      </c>
      <c r="L1942" s="5">
        <v>125182</v>
      </c>
      <c r="M1942" t="s">
        <v>301</v>
      </c>
      <c r="N1942" t="s">
        <v>344</v>
      </c>
      <c r="O1942" s="1">
        <v>4</v>
      </c>
      <c r="P1942" s="1" t="str">
        <f>IFERROR(IF(ISNUMBER(Table1[[#This Row],[Safety_Rating2]]), REPT("★", Table1[[#This Row],[Safety_Rating2]]) &amp; REPT("☆", 5-Table1[[#This Row],[Safety_Rating2]]), "Unknown"), "Unknown")</f>
        <v>★★★★☆</v>
      </c>
      <c r="Q1942" s="1">
        <v>4</v>
      </c>
      <c r="R1942">
        <v>9966</v>
      </c>
      <c r="S1942">
        <v>3</v>
      </c>
      <c r="T1942" s="7">
        <f t="shared" si="30"/>
        <v>1247563812</v>
      </c>
      <c r="U1942" s="3">
        <f>Table1[[#This Row],[Range_km]]/Table1[[#This Row],[Battery_Capacity_kWh]]</f>
        <v>4.115523465703971</v>
      </c>
      <c r="V1942" s="4">
        <f>Table1[[#This Row],[Price_USD]]/Table1[[#This Row],[Range_km]]</f>
        <v>274.52192982456143</v>
      </c>
      <c r="W1942" s="1" t="str">
        <f>_xlfn.IFS(Table1[[#This Row],[Price_USD]]&gt;80000,"Luxury", Table1[[#This Row],[Price_USD]]&gt;40000,"Premium",Table1[[#This Row],[Price_USD]]&lt;40000,"Budget")</f>
        <v>Luxury</v>
      </c>
    </row>
    <row r="1943" spans="3:23" x14ac:dyDescent="0.35">
      <c r="C1943">
        <v>1942</v>
      </c>
      <c r="D1943" t="s">
        <v>63</v>
      </c>
      <c r="E1943" t="s">
        <v>169</v>
      </c>
      <c r="F1943">
        <v>2015</v>
      </c>
      <c r="G1943" t="s">
        <v>250</v>
      </c>
      <c r="H1943">
        <v>130.6</v>
      </c>
      <c r="I1943">
        <v>256</v>
      </c>
      <c r="J1943" t="s">
        <v>271</v>
      </c>
      <c r="K1943">
        <v>11.9</v>
      </c>
      <c r="L1943" s="5">
        <v>50922.82</v>
      </c>
      <c r="M1943" t="s">
        <v>323</v>
      </c>
      <c r="N1943" t="s">
        <v>343</v>
      </c>
      <c r="O1943" s="1">
        <v>0</v>
      </c>
      <c r="P1943" s="1" t="str">
        <f>IFERROR(IF(ISNUMBER(Table1[[#This Row],[Safety_Rating2]]), REPT("★", Table1[[#This Row],[Safety_Rating2]]) &amp; REPT("☆", 5-Table1[[#This Row],[Safety_Rating2]]), "Unknown"), "Unknown")</f>
        <v>Unknown</v>
      </c>
      <c r="Q1943" s="2" t="s">
        <v>376</v>
      </c>
      <c r="R1943">
        <v>10800</v>
      </c>
      <c r="S1943">
        <v>3</v>
      </c>
      <c r="T1943" s="7">
        <f t="shared" si="30"/>
        <v>549966456</v>
      </c>
      <c r="U1943" s="3">
        <f>Table1[[#This Row],[Range_km]]/Table1[[#This Row],[Battery_Capacity_kWh]]</f>
        <v>1.9601837672281777</v>
      </c>
      <c r="V1943" s="4">
        <f>Table1[[#This Row],[Price_USD]]/Table1[[#This Row],[Range_km]]</f>
        <v>198.917265625</v>
      </c>
      <c r="W1943" s="1" t="str">
        <f>_xlfn.IFS(Table1[[#This Row],[Price_USD]]&gt;80000,"Luxury", Table1[[#This Row],[Price_USD]]&gt;40000,"Premium",Table1[[#This Row],[Price_USD]]&lt;40000,"Budget")</f>
        <v>Premium</v>
      </c>
    </row>
    <row r="1944" spans="3:23" x14ac:dyDescent="0.35">
      <c r="C1944">
        <v>1943</v>
      </c>
      <c r="D1944" t="s">
        <v>62</v>
      </c>
      <c r="E1944" t="s">
        <v>149</v>
      </c>
      <c r="F1944">
        <v>2020</v>
      </c>
      <c r="G1944" t="s">
        <v>254</v>
      </c>
      <c r="H1944">
        <v>109.2</v>
      </c>
      <c r="I1944">
        <v>527</v>
      </c>
      <c r="J1944" t="s">
        <v>276</v>
      </c>
      <c r="K1944">
        <v>5.8</v>
      </c>
      <c r="L1944" s="5">
        <v>114494.92</v>
      </c>
      <c r="M1944" t="s">
        <v>301</v>
      </c>
      <c r="N1944" t="s">
        <v>351</v>
      </c>
      <c r="O1944" s="1">
        <v>0</v>
      </c>
      <c r="P1944" s="1" t="str">
        <f>IFERROR(IF(ISNUMBER(Table1[[#This Row],[Safety_Rating2]]), REPT("★", Table1[[#This Row],[Safety_Rating2]]) &amp; REPT("☆", 5-Table1[[#This Row],[Safety_Rating2]]), "Unknown"), "Unknown")</f>
        <v>★★★★☆</v>
      </c>
      <c r="Q1944" s="1">
        <v>4</v>
      </c>
      <c r="R1944">
        <v>17416</v>
      </c>
      <c r="S1944">
        <v>5</v>
      </c>
      <c r="T1944" s="7">
        <f t="shared" si="30"/>
        <v>1994043526.72</v>
      </c>
      <c r="U1944" s="3">
        <f>Table1[[#This Row],[Range_km]]/Table1[[#This Row],[Battery_Capacity_kWh]]</f>
        <v>4.8260073260073257</v>
      </c>
      <c r="V1944" s="4">
        <f>Table1[[#This Row],[Price_USD]]/Table1[[#This Row],[Range_km]]</f>
        <v>217.25791271347248</v>
      </c>
      <c r="W1944" s="1" t="str">
        <f>_xlfn.IFS(Table1[[#This Row],[Price_USD]]&gt;80000,"Luxury", Table1[[#This Row],[Price_USD]]&gt;40000,"Premium",Table1[[#This Row],[Price_USD]]&lt;40000,"Budget")</f>
        <v>Luxury</v>
      </c>
    </row>
    <row r="1945" spans="3:23" x14ac:dyDescent="0.35">
      <c r="C1945">
        <v>1944</v>
      </c>
      <c r="D1945" t="s">
        <v>43</v>
      </c>
      <c r="E1945" t="s">
        <v>171</v>
      </c>
      <c r="F1945">
        <v>2015</v>
      </c>
      <c r="G1945" t="s">
        <v>263</v>
      </c>
      <c r="H1945">
        <v>138.1</v>
      </c>
      <c r="I1945">
        <v>283</v>
      </c>
      <c r="J1945" t="s">
        <v>275</v>
      </c>
      <c r="K1945">
        <v>8.6</v>
      </c>
      <c r="L1945" s="5">
        <v>101161.07</v>
      </c>
      <c r="M1945" t="s">
        <v>287</v>
      </c>
      <c r="N1945" t="s">
        <v>351</v>
      </c>
      <c r="O1945" s="1">
        <v>2</v>
      </c>
      <c r="P1945" s="1" t="str">
        <f>IFERROR(IF(ISNUMBER(Table1[[#This Row],[Safety_Rating2]]), REPT("★", Table1[[#This Row],[Safety_Rating2]]) &amp; REPT("☆", 5-Table1[[#This Row],[Safety_Rating2]]), "Unknown"), "Unknown")</f>
        <v>★★★★★</v>
      </c>
      <c r="Q1945" s="1">
        <v>5</v>
      </c>
      <c r="R1945">
        <v>7215</v>
      </c>
      <c r="S1945">
        <v>4</v>
      </c>
      <c r="T1945" s="7">
        <f t="shared" si="30"/>
        <v>729877120.05000007</v>
      </c>
      <c r="U1945" s="3">
        <f>Table1[[#This Row],[Range_km]]/Table1[[#This Row],[Battery_Capacity_kWh]]</f>
        <v>2.0492396813902971</v>
      </c>
      <c r="V1945" s="4">
        <f>Table1[[#This Row],[Price_USD]]/Table1[[#This Row],[Range_km]]</f>
        <v>357.45961130742052</v>
      </c>
      <c r="W1945" s="1" t="str">
        <f>_xlfn.IFS(Table1[[#This Row],[Price_USD]]&gt;80000,"Luxury", Table1[[#This Row],[Price_USD]]&gt;40000,"Premium",Table1[[#This Row],[Price_USD]]&lt;40000,"Budget")</f>
        <v>Luxury</v>
      </c>
    </row>
    <row r="1946" spans="3:23" x14ac:dyDescent="0.35">
      <c r="C1946">
        <v>1945</v>
      </c>
      <c r="D1946" t="s">
        <v>41</v>
      </c>
      <c r="E1946" t="s">
        <v>100</v>
      </c>
      <c r="F1946">
        <v>2019</v>
      </c>
      <c r="G1946" t="s">
        <v>257</v>
      </c>
      <c r="H1946">
        <v>115</v>
      </c>
      <c r="I1946">
        <v>405</v>
      </c>
      <c r="J1946" t="s">
        <v>276</v>
      </c>
      <c r="K1946">
        <v>1</v>
      </c>
      <c r="L1946" s="5">
        <v>118374.27</v>
      </c>
      <c r="M1946" t="s">
        <v>296</v>
      </c>
      <c r="N1946" t="s">
        <v>368</v>
      </c>
      <c r="O1946" s="1">
        <v>2</v>
      </c>
      <c r="P1946" s="1" t="str">
        <f>IFERROR(IF(ISNUMBER(Table1[[#This Row],[Safety_Rating2]]), REPT("★", Table1[[#This Row],[Safety_Rating2]]) &amp; REPT("☆", 5-Table1[[#This Row],[Safety_Rating2]]), "Unknown"), "Unknown")</f>
        <v>★★★☆☆</v>
      </c>
      <c r="Q1946" s="1">
        <v>3</v>
      </c>
      <c r="R1946">
        <v>3505</v>
      </c>
      <c r="S1946">
        <v>5</v>
      </c>
      <c r="T1946" s="7">
        <f t="shared" si="30"/>
        <v>414901816.35000002</v>
      </c>
      <c r="U1946" s="3">
        <f>Table1[[#This Row],[Range_km]]/Table1[[#This Row],[Battery_Capacity_kWh]]</f>
        <v>3.5217391304347827</v>
      </c>
      <c r="V1946" s="4">
        <f>Table1[[#This Row],[Price_USD]]/Table1[[#This Row],[Range_km]]</f>
        <v>292.28214814814817</v>
      </c>
      <c r="W1946" s="1" t="str">
        <f>_xlfn.IFS(Table1[[#This Row],[Price_USD]]&gt;80000,"Luxury", Table1[[#This Row],[Price_USD]]&gt;40000,"Premium",Table1[[#This Row],[Price_USD]]&lt;40000,"Budget")</f>
        <v>Luxury</v>
      </c>
    </row>
    <row r="1947" spans="3:23" x14ac:dyDescent="0.35">
      <c r="C1947">
        <v>1946</v>
      </c>
      <c r="D1947" t="s">
        <v>36</v>
      </c>
      <c r="E1947" t="s">
        <v>91</v>
      </c>
      <c r="F1947">
        <v>2024</v>
      </c>
      <c r="G1947" t="s">
        <v>264</v>
      </c>
      <c r="H1947">
        <v>91.3</v>
      </c>
      <c r="I1947">
        <v>109</v>
      </c>
      <c r="J1947" t="s">
        <v>273</v>
      </c>
      <c r="K1947">
        <v>9.1999999999999993</v>
      </c>
      <c r="L1947" s="5">
        <v>86128.31</v>
      </c>
      <c r="M1947" t="s">
        <v>327</v>
      </c>
      <c r="N1947" t="s">
        <v>374</v>
      </c>
      <c r="O1947" s="1">
        <v>2</v>
      </c>
      <c r="P1947" s="1" t="str">
        <f>IFERROR(IF(ISNUMBER(Table1[[#This Row],[Safety_Rating2]]), REPT("★", Table1[[#This Row],[Safety_Rating2]]) &amp; REPT("☆", 5-Table1[[#This Row],[Safety_Rating2]]), "Unknown"), "Unknown")</f>
        <v>★★★☆☆</v>
      </c>
      <c r="Q1947" s="1">
        <v>3</v>
      </c>
      <c r="R1947">
        <v>12748</v>
      </c>
      <c r="S1947">
        <v>3</v>
      </c>
      <c r="T1947" s="7">
        <f t="shared" si="30"/>
        <v>1097963695.8799999</v>
      </c>
      <c r="U1947" s="3">
        <f>Table1[[#This Row],[Range_km]]/Table1[[#This Row],[Battery_Capacity_kWh]]</f>
        <v>1.1938663745892661</v>
      </c>
      <c r="V1947" s="4">
        <f>Table1[[#This Row],[Price_USD]]/Table1[[#This Row],[Range_km]]</f>
        <v>790.16798165137618</v>
      </c>
      <c r="W1947" s="1" t="str">
        <f>_xlfn.IFS(Table1[[#This Row],[Price_USD]]&gt;80000,"Luxury", Table1[[#This Row],[Price_USD]]&gt;40000,"Premium",Table1[[#This Row],[Price_USD]]&lt;40000,"Budget")</f>
        <v>Luxury</v>
      </c>
    </row>
    <row r="1948" spans="3:23" x14ac:dyDescent="0.35">
      <c r="C1948">
        <v>1947</v>
      </c>
      <c r="D1948" t="s">
        <v>17</v>
      </c>
      <c r="E1948" t="s">
        <v>95</v>
      </c>
      <c r="F1948">
        <v>2023</v>
      </c>
      <c r="G1948" t="s">
        <v>259</v>
      </c>
      <c r="H1948">
        <v>80.400000000000006</v>
      </c>
      <c r="I1948">
        <v>585</v>
      </c>
      <c r="J1948" t="s">
        <v>267</v>
      </c>
      <c r="K1948">
        <v>9.6999999999999993</v>
      </c>
      <c r="L1948" s="5">
        <v>43083.57</v>
      </c>
      <c r="M1948" t="s">
        <v>296</v>
      </c>
      <c r="N1948" t="s">
        <v>337</v>
      </c>
      <c r="O1948" s="1">
        <v>1</v>
      </c>
      <c r="P1948" s="1" t="str">
        <f>IFERROR(IF(ISNUMBER(Table1[[#This Row],[Safety_Rating2]]), REPT("★", Table1[[#This Row],[Safety_Rating2]]) &amp; REPT("☆", 5-Table1[[#This Row],[Safety_Rating2]]), "Unknown"), "Unknown")</f>
        <v>★★★★★</v>
      </c>
      <c r="Q1948" s="1">
        <v>5</v>
      </c>
      <c r="R1948">
        <v>12319</v>
      </c>
      <c r="S1948">
        <v>3</v>
      </c>
      <c r="T1948" s="7">
        <f t="shared" si="30"/>
        <v>530746498.82999998</v>
      </c>
      <c r="U1948" s="3">
        <f>Table1[[#This Row],[Range_km]]/Table1[[#This Row],[Battery_Capacity_kWh]]</f>
        <v>7.2761194029850742</v>
      </c>
      <c r="V1948" s="4">
        <f>Table1[[#This Row],[Price_USD]]/Table1[[#This Row],[Range_km]]</f>
        <v>73.647128205128212</v>
      </c>
      <c r="W1948" s="1" t="str">
        <f>_xlfn.IFS(Table1[[#This Row],[Price_USD]]&gt;80000,"Luxury", Table1[[#This Row],[Price_USD]]&gt;40000,"Premium",Table1[[#This Row],[Price_USD]]&lt;40000,"Budget")</f>
        <v>Premium</v>
      </c>
    </row>
    <row r="1949" spans="3:23" x14ac:dyDescent="0.35">
      <c r="C1949">
        <v>1948</v>
      </c>
      <c r="D1949" t="s">
        <v>30</v>
      </c>
      <c r="E1949" t="s">
        <v>105</v>
      </c>
      <c r="F1949">
        <v>2018</v>
      </c>
      <c r="G1949" t="s">
        <v>263</v>
      </c>
      <c r="H1949">
        <v>79.599999999999994</v>
      </c>
      <c r="I1949">
        <v>448</v>
      </c>
      <c r="J1949" t="s">
        <v>280</v>
      </c>
      <c r="K1949">
        <v>2</v>
      </c>
      <c r="L1949" s="5">
        <v>90910.48</v>
      </c>
      <c r="M1949" t="s">
        <v>290</v>
      </c>
      <c r="N1949" t="s">
        <v>356</v>
      </c>
      <c r="O1949" s="1">
        <v>5</v>
      </c>
      <c r="P1949" s="1" t="str">
        <f>IFERROR(IF(ISNUMBER(Table1[[#This Row],[Safety_Rating2]]), REPT("★", Table1[[#This Row],[Safety_Rating2]]) &amp; REPT("☆", 5-Table1[[#This Row],[Safety_Rating2]]), "Unknown"), "Unknown")</f>
        <v>★★★★☆</v>
      </c>
      <c r="Q1949" s="1">
        <v>4</v>
      </c>
      <c r="R1949">
        <v>9200</v>
      </c>
      <c r="S1949">
        <v>4</v>
      </c>
      <c r="T1949" s="7">
        <f t="shared" si="30"/>
        <v>836376416</v>
      </c>
      <c r="U1949" s="3">
        <f>Table1[[#This Row],[Range_km]]/Table1[[#This Row],[Battery_Capacity_kWh]]</f>
        <v>5.6281407035175883</v>
      </c>
      <c r="V1949" s="4">
        <f>Table1[[#This Row],[Price_USD]]/Table1[[#This Row],[Range_km]]</f>
        <v>202.92517857142857</v>
      </c>
      <c r="W1949" s="1" t="str">
        <f>_xlfn.IFS(Table1[[#This Row],[Price_USD]]&gt;80000,"Luxury", Table1[[#This Row],[Price_USD]]&gt;40000,"Premium",Table1[[#This Row],[Price_USD]]&lt;40000,"Budget")</f>
        <v>Luxury</v>
      </c>
    </row>
    <row r="1950" spans="3:23" x14ac:dyDescent="0.35">
      <c r="C1950">
        <v>1949</v>
      </c>
      <c r="D1950" t="s">
        <v>51</v>
      </c>
      <c r="E1950" t="s">
        <v>117</v>
      </c>
      <c r="F1950">
        <v>2018</v>
      </c>
      <c r="G1950" t="s">
        <v>250</v>
      </c>
      <c r="H1950">
        <v>128.80000000000001</v>
      </c>
      <c r="I1950">
        <v>409</v>
      </c>
      <c r="J1950" t="s">
        <v>271</v>
      </c>
      <c r="K1950">
        <v>7.1</v>
      </c>
      <c r="L1950" s="5">
        <v>133236</v>
      </c>
      <c r="M1950" t="s">
        <v>309</v>
      </c>
      <c r="N1950" t="s">
        <v>362</v>
      </c>
      <c r="O1950" s="1">
        <v>5</v>
      </c>
      <c r="P1950" s="1" t="str">
        <f>IFERROR(IF(ISNUMBER(Table1[[#This Row],[Safety_Rating2]]), REPT("★", Table1[[#This Row],[Safety_Rating2]]) &amp; REPT("☆", 5-Table1[[#This Row],[Safety_Rating2]]), "Unknown"), "Unknown")</f>
        <v>★★★★☆</v>
      </c>
      <c r="Q1950" s="1">
        <v>4</v>
      </c>
      <c r="R1950">
        <v>1593</v>
      </c>
      <c r="S1950">
        <v>3</v>
      </c>
      <c r="T1950" s="7">
        <f t="shared" si="30"/>
        <v>212244948</v>
      </c>
      <c r="U1950" s="3">
        <f>Table1[[#This Row],[Range_km]]/Table1[[#This Row],[Battery_Capacity_kWh]]</f>
        <v>3.1754658385093166</v>
      </c>
      <c r="V1950" s="4">
        <f>Table1[[#This Row],[Price_USD]]/Table1[[#This Row],[Range_km]]</f>
        <v>325.76039119804403</v>
      </c>
      <c r="W1950" s="1" t="str">
        <f>_xlfn.IFS(Table1[[#This Row],[Price_USD]]&gt;80000,"Luxury", Table1[[#This Row],[Price_USD]]&gt;40000,"Premium",Table1[[#This Row],[Price_USD]]&lt;40000,"Budget")</f>
        <v>Luxury</v>
      </c>
    </row>
    <row r="1951" spans="3:23" x14ac:dyDescent="0.35">
      <c r="C1951">
        <v>1950</v>
      </c>
      <c r="D1951" t="s">
        <v>53</v>
      </c>
      <c r="E1951" t="s">
        <v>122</v>
      </c>
      <c r="F1951">
        <v>2025</v>
      </c>
      <c r="G1951" t="s">
        <v>262</v>
      </c>
      <c r="H1951">
        <v>117.3</v>
      </c>
      <c r="I1951">
        <v>551</v>
      </c>
      <c r="J1951" t="s">
        <v>279</v>
      </c>
      <c r="K1951">
        <v>10.6</v>
      </c>
      <c r="L1951" s="5">
        <v>47464.06</v>
      </c>
      <c r="M1951" t="s">
        <v>310</v>
      </c>
      <c r="N1951" t="s">
        <v>339</v>
      </c>
      <c r="O1951" s="1">
        <v>4</v>
      </c>
      <c r="P1951" s="1" t="str">
        <f>IFERROR(IF(ISNUMBER(Table1[[#This Row],[Safety_Rating2]]), REPT("★", Table1[[#This Row],[Safety_Rating2]]) &amp; REPT("☆", 5-Table1[[#This Row],[Safety_Rating2]]), "Unknown"), "Unknown")</f>
        <v>★★★★★</v>
      </c>
      <c r="Q1951" s="1">
        <v>5</v>
      </c>
      <c r="R1951">
        <v>8460</v>
      </c>
      <c r="S1951">
        <v>3</v>
      </c>
      <c r="T1951" s="7">
        <f t="shared" si="30"/>
        <v>401545947.59999996</v>
      </c>
      <c r="U1951" s="3">
        <f>Table1[[#This Row],[Range_km]]/Table1[[#This Row],[Battery_Capacity_kWh]]</f>
        <v>4.697357203751066</v>
      </c>
      <c r="V1951" s="4">
        <f>Table1[[#This Row],[Price_USD]]/Table1[[#This Row],[Range_km]]</f>
        <v>86.141669691470057</v>
      </c>
      <c r="W1951" s="1" t="str">
        <f>_xlfn.IFS(Table1[[#This Row],[Price_USD]]&gt;80000,"Luxury", Table1[[#This Row],[Price_USD]]&gt;40000,"Premium",Table1[[#This Row],[Price_USD]]&lt;40000,"Budget")</f>
        <v>Premium</v>
      </c>
    </row>
    <row r="1952" spans="3:23" x14ac:dyDescent="0.35">
      <c r="C1952">
        <v>1951</v>
      </c>
      <c r="D1952" t="s">
        <v>65</v>
      </c>
      <c r="E1952" t="s">
        <v>176</v>
      </c>
      <c r="F1952">
        <v>2021</v>
      </c>
      <c r="G1952" t="s">
        <v>250</v>
      </c>
      <c r="H1952">
        <v>51.6</v>
      </c>
      <c r="I1952">
        <v>464</v>
      </c>
      <c r="J1952" t="s">
        <v>275</v>
      </c>
      <c r="K1952">
        <v>7.9</v>
      </c>
      <c r="L1952" s="5">
        <v>86431.679999999993</v>
      </c>
      <c r="M1952" t="s">
        <v>321</v>
      </c>
      <c r="N1952" t="s">
        <v>366</v>
      </c>
      <c r="O1952" s="1">
        <v>4</v>
      </c>
      <c r="P1952" s="1" t="str">
        <f>IFERROR(IF(ISNUMBER(Table1[[#This Row],[Safety_Rating2]]), REPT("★", Table1[[#This Row],[Safety_Rating2]]) &amp; REPT("☆", 5-Table1[[#This Row],[Safety_Rating2]]), "Unknown"), "Unknown")</f>
        <v>★★★★★</v>
      </c>
      <c r="Q1952" s="1">
        <v>5</v>
      </c>
      <c r="R1952">
        <v>9738</v>
      </c>
      <c r="S1952">
        <v>4</v>
      </c>
      <c r="T1952" s="7">
        <f t="shared" si="30"/>
        <v>841671699.83999991</v>
      </c>
      <c r="U1952" s="3">
        <f>Table1[[#This Row],[Range_km]]/Table1[[#This Row],[Battery_Capacity_kWh]]</f>
        <v>8.9922480620155039</v>
      </c>
      <c r="V1952" s="4">
        <f>Table1[[#This Row],[Price_USD]]/Table1[[#This Row],[Range_km]]</f>
        <v>186.27517241379309</v>
      </c>
      <c r="W1952" s="1" t="str">
        <f>_xlfn.IFS(Table1[[#This Row],[Price_USD]]&gt;80000,"Luxury", Table1[[#This Row],[Price_USD]]&gt;40000,"Premium",Table1[[#This Row],[Price_USD]]&lt;40000,"Budget")</f>
        <v>Luxury</v>
      </c>
    </row>
    <row r="1953" spans="3:23" x14ac:dyDescent="0.35">
      <c r="C1953">
        <v>1952</v>
      </c>
      <c r="D1953" t="s">
        <v>24</v>
      </c>
      <c r="E1953" t="s">
        <v>77</v>
      </c>
      <c r="F1953">
        <v>2025</v>
      </c>
      <c r="G1953" t="s">
        <v>255</v>
      </c>
      <c r="H1953">
        <v>103.5</v>
      </c>
      <c r="I1953">
        <v>229</v>
      </c>
      <c r="J1953" t="s">
        <v>273</v>
      </c>
      <c r="K1953">
        <v>3.7</v>
      </c>
      <c r="L1953" s="5">
        <v>131999.88</v>
      </c>
      <c r="M1953" t="s">
        <v>319</v>
      </c>
      <c r="N1953" t="s">
        <v>374</v>
      </c>
      <c r="O1953" s="1">
        <v>1</v>
      </c>
      <c r="P1953" s="1" t="str">
        <f>IFERROR(IF(ISNUMBER(Table1[[#This Row],[Safety_Rating2]]), REPT("★", Table1[[#This Row],[Safety_Rating2]]) &amp; REPT("☆", 5-Table1[[#This Row],[Safety_Rating2]]), "Unknown"), "Unknown")</f>
        <v>★★★★★</v>
      </c>
      <c r="Q1953" s="1">
        <v>5</v>
      </c>
      <c r="R1953">
        <v>11251</v>
      </c>
      <c r="S1953">
        <v>4</v>
      </c>
      <c r="T1953" s="7">
        <f t="shared" si="30"/>
        <v>1485130649.8800001</v>
      </c>
      <c r="U1953" s="3">
        <f>Table1[[#This Row],[Range_km]]/Table1[[#This Row],[Battery_Capacity_kWh]]</f>
        <v>2.21256038647343</v>
      </c>
      <c r="V1953" s="4">
        <f>Table1[[#This Row],[Price_USD]]/Table1[[#This Row],[Range_km]]</f>
        <v>576.41868995633195</v>
      </c>
      <c r="W1953" s="1" t="str">
        <f>_xlfn.IFS(Table1[[#This Row],[Price_USD]]&gt;80000,"Luxury", Table1[[#This Row],[Price_USD]]&gt;40000,"Premium",Table1[[#This Row],[Price_USD]]&lt;40000,"Budget")</f>
        <v>Luxury</v>
      </c>
    </row>
    <row r="1954" spans="3:23" x14ac:dyDescent="0.35">
      <c r="C1954">
        <v>1953</v>
      </c>
      <c r="D1954" t="s">
        <v>60</v>
      </c>
      <c r="E1954" t="s">
        <v>195</v>
      </c>
      <c r="F1954">
        <v>2019</v>
      </c>
      <c r="G1954" t="s">
        <v>264</v>
      </c>
      <c r="H1954">
        <v>78.8</v>
      </c>
      <c r="I1954">
        <v>281</v>
      </c>
      <c r="J1954" t="s">
        <v>272</v>
      </c>
      <c r="K1954">
        <v>8.4</v>
      </c>
      <c r="L1954" s="5">
        <v>33719.11</v>
      </c>
      <c r="M1954" t="s">
        <v>332</v>
      </c>
      <c r="N1954" t="s">
        <v>364</v>
      </c>
      <c r="O1954" s="1">
        <v>4</v>
      </c>
      <c r="P1954" s="1" t="str">
        <f>IFERROR(IF(ISNUMBER(Table1[[#This Row],[Safety_Rating2]]), REPT("★", Table1[[#This Row],[Safety_Rating2]]) &amp; REPT("☆", 5-Table1[[#This Row],[Safety_Rating2]]), "Unknown"), "Unknown")</f>
        <v>★★★★★</v>
      </c>
      <c r="Q1954" s="1">
        <v>5</v>
      </c>
      <c r="R1954">
        <v>16899</v>
      </c>
      <c r="S1954">
        <v>4</v>
      </c>
      <c r="T1954" s="7">
        <f t="shared" si="30"/>
        <v>569819239.88999999</v>
      </c>
      <c r="U1954" s="3">
        <f>Table1[[#This Row],[Range_km]]/Table1[[#This Row],[Battery_Capacity_kWh]]</f>
        <v>3.5659898477157363</v>
      </c>
      <c r="V1954" s="4">
        <f>Table1[[#This Row],[Price_USD]]/Table1[[#This Row],[Range_km]]</f>
        <v>119.99683274021352</v>
      </c>
      <c r="W1954" s="1" t="str">
        <f>_xlfn.IFS(Table1[[#This Row],[Price_USD]]&gt;80000,"Luxury", Table1[[#This Row],[Price_USD]]&gt;40000,"Premium",Table1[[#This Row],[Price_USD]]&lt;40000,"Budget")</f>
        <v>Budget</v>
      </c>
    </row>
    <row r="1955" spans="3:23" x14ac:dyDescent="0.35">
      <c r="C1955">
        <v>1954</v>
      </c>
      <c r="D1955" t="s">
        <v>16</v>
      </c>
      <c r="E1955" t="s">
        <v>69</v>
      </c>
      <c r="F1955">
        <v>2022</v>
      </c>
      <c r="G1955" t="s">
        <v>264</v>
      </c>
      <c r="H1955">
        <v>98.8</v>
      </c>
      <c r="I1955">
        <v>500</v>
      </c>
      <c r="J1955" t="s">
        <v>274</v>
      </c>
      <c r="K1955">
        <v>4.7</v>
      </c>
      <c r="L1955" s="5">
        <v>132608.64000000001</v>
      </c>
      <c r="M1955" t="s">
        <v>312</v>
      </c>
      <c r="N1955" t="s">
        <v>371</v>
      </c>
      <c r="O1955" s="1">
        <v>5</v>
      </c>
      <c r="P1955" s="1" t="str">
        <f>IFERROR(IF(ISNUMBER(Table1[[#This Row],[Safety_Rating2]]), REPT("★", Table1[[#This Row],[Safety_Rating2]]) &amp; REPT("☆", 5-Table1[[#This Row],[Safety_Rating2]]), "Unknown"), "Unknown")</f>
        <v>★★★★★</v>
      </c>
      <c r="Q1955" s="1">
        <v>5</v>
      </c>
      <c r="R1955">
        <v>2360</v>
      </c>
      <c r="S1955">
        <v>4</v>
      </c>
      <c r="T1955" s="7">
        <f t="shared" si="30"/>
        <v>312956390.40000004</v>
      </c>
      <c r="U1955" s="3">
        <f>Table1[[#This Row],[Range_km]]/Table1[[#This Row],[Battery_Capacity_kWh]]</f>
        <v>5.0607287449392713</v>
      </c>
      <c r="V1955" s="4">
        <f>Table1[[#This Row],[Price_USD]]/Table1[[#This Row],[Range_km]]</f>
        <v>265.21728000000002</v>
      </c>
      <c r="W1955" s="1" t="str">
        <f>_xlfn.IFS(Table1[[#This Row],[Price_USD]]&gt;80000,"Luxury", Table1[[#This Row],[Price_USD]]&gt;40000,"Premium",Table1[[#This Row],[Price_USD]]&lt;40000,"Budget")</f>
        <v>Luxury</v>
      </c>
    </row>
    <row r="1956" spans="3:23" x14ac:dyDescent="0.35">
      <c r="C1956">
        <v>1955</v>
      </c>
      <c r="D1956" t="s">
        <v>48</v>
      </c>
      <c r="E1956" t="s">
        <v>207</v>
      </c>
      <c r="F1956">
        <v>2019</v>
      </c>
      <c r="G1956" t="s">
        <v>251</v>
      </c>
      <c r="H1956">
        <v>48.4</v>
      </c>
      <c r="I1956">
        <v>256</v>
      </c>
      <c r="J1956" t="s">
        <v>267</v>
      </c>
      <c r="K1956">
        <v>6.1</v>
      </c>
      <c r="L1956" s="5">
        <v>144629.42000000001</v>
      </c>
      <c r="M1956" t="s">
        <v>318</v>
      </c>
      <c r="N1956" t="s">
        <v>344</v>
      </c>
      <c r="O1956" s="1">
        <v>5</v>
      </c>
      <c r="P1956" s="1" t="str">
        <f>IFERROR(IF(ISNUMBER(Table1[[#This Row],[Safety_Rating2]]), REPT("★", Table1[[#This Row],[Safety_Rating2]]) &amp; REPT("☆", 5-Table1[[#This Row],[Safety_Rating2]]), "Unknown"), "Unknown")</f>
        <v>★★★★☆</v>
      </c>
      <c r="Q1956" s="1">
        <v>4</v>
      </c>
      <c r="R1956">
        <v>15259</v>
      </c>
      <c r="S1956">
        <v>4</v>
      </c>
      <c r="T1956" s="7">
        <f t="shared" si="30"/>
        <v>2206900319.7800002</v>
      </c>
      <c r="U1956" s="3">
        <f>Table1[[#This Row],[Range_km]]/Table1[[#This Row],[Battery_Capacity_kWh]]</f>
        <v>5.2892561983471076</v>
      </c>
      <c r="V1956" s="4">
        <f>Table1[[#This Row],[Price_USD]]/Table1[[#This Row],[Range_km]]</f>
        <v>564.95867187500005</v>
      </c>
      <c r="W1956" s="1" t="str">
        <f>_xlfn.IFS(Table1[[#This Row],[Price_USD]]&gt;80000,"Luxury", Table1[[#This Row],[Price_USD]]&gt;40000,"Premium",Table1[[#This Row],[Price_USD]]&lt;40000,"Budget")</f>
        <v>Luxury</v>
      </c>
    </row>
    <row r="1957" spans="3:23" x14ac:dyDescent="0.35">
      <c r="C1957">
        <v>1956</v>
      </c>
      <c r="D1957" t="s">
        <v>51</v>
      </c>
      <c r="E1957" t="s">
        <v>135</v>
      </c>
      <c r="F1957">
        <v>2020</v>
      </c>
      <c r="G1957" t="s">
        <v>257</v>
      </c>
      <c r="H1957">
        <v>23.3</v>
      </c>
      <c r="I1957">
        <v>420</v>
      </c>
      <c r="J1957" t="s">
        <v>275</v>
      </c>
      <c r="K1957">
        <v>6.2</v>
      </c>
      <c r="L1957" s="5">
        <v>94152.18</v>
      </c>
      <c r="M1957" t="s">
        <v>283</v>
      </c>
      <c r="N1957" t="s">
        <v>366</v>
      </c>
      <c r="O1957" s="1">
        <v>1</v>
      </c>
      <c r="P1957" s="1" t="str">
        <f>IFERROR(IF(ISNUMBER(Table1[[#This Row],[Safety_Rating2]]), REPT("★", Table1[[#This Row],[Safety_Rating2]]) &amp; REPT("☆", 5-Table1[[#This Row],[Safety_Rating2]]), "Unknown"), "Unknown")</f>
        <v>★★★★☆</v>
      </c>
      <c r="Q1957" s="1">
        <v>4</v>
      </c>
      <c r="R1957">
        <v>9257</v>
      </c>
      <c r="S1957">
        <v>3</v>
      </c>
      <c r="T1957" s="7">
        <f t="shared" si="30"/>
        <v>871566730.25999999</v>
      </c>
      <c r="U1957" s="3">
        <f>Table1[[#This Row],[Range_km]]/Table1[[#This Row],[Battery_Capacity_kWh]]</f>
        <v>18.025751072961373</v>
      </c>
      <c r="V1957" s="4">
        <f>Table1[[#This Row],[Price_USD]]/Table1[[#This Row],[Range_km]]</f>
        <v>224.17185714285714</v>
      </c>
      <c r="W1957" s="1" t="str">
        <f>_xlfn.IFS(Table1[[#This Row],[Price_USD]]&gt;80000,"Luxury", Table1[[#This Row],[Price_USD]]&gt;40000,"Premium",Table1[[#This Row],[Price_USD]]&lt;40000,"Budget")</f>
        <v>Luxury</v>
      </c>
    </row>
    <row r="1958" spans="3:23" x14ac:dyDescent="0.35">
      <c r="C1958">
        <v>1957</v>
      </c>
      <c r="D1958" t="s">
        <v>32</v>
      </c>
      <c r="E1958" t="s">
        <v>121</v>
      </c>
      <c r="F1958">
        <v>2021</v>
      </c>
      <c r="G1958" t="s">
        <v>259</v>
      </c>
      <c r="H1958">
        <v>96.4</v>
      </c>
      <c r="I1958">
        <v>274</v>
      </c>
      <c r="J1958" t="s">
        <v>265</v>
      </c>
      <c r="K1958">
        <v>11.5</v>
      </c>
      <c r="L1958" s="5">
        <v>69963.679999999993</v>
      </c>
      <c r="M1958" t="s">
        <v>311</v>
      </c>
      <c r="N1958" t="s">
        <v>350</v>
      </c>
      <c r="O1958" s="1">
        <v>1</v>
      </c>
      <c r="P1958" s="1" t="str">
        <f>IFERROR(IF(ISNUMBER(Table1[[#This Row],[Safety_Rating2]]), REPT("★", Table1[[#This Row],[Safety_Rating2]]) &amp; REPT("☆", 5-Table1[[#This Row],[Safety_Rating2]]), "Unknown"), "Unknown")</f>
        <v>★★★☆☆</v>
      </c>
      <c r="Q1958" s="1">
        <v>3</v>
      </c>
      <c r="R1958">
        <v>12864</v>
      </c>
      <c r="S1958">
        <v>4</v>
      </c>
      <c r="T1958" s="7">
        <f t="shared" si="30"/>
        <v>900012779.51999986</v>
      </c>
      <c r="U1958" s="3">
        <f>Table1[[#This Row],[Range_km]]/Table1[[#This Row],[Battery_Capacity_kWh]]</f>
        <v>2.8423236514522818</v>
      </c>
      <c r="V1958" s="4">
        <f>Table1[[#This Row],[Price_USD]]/Table1[[#This Row],[Range_km]]</f>
        <v>255.34189781021894</v>
      </c>
      <c r="W1958" s="1" t="str">
        <f>_xlfn.IFS(Table1[[#This Row],[Price_USD]]&gt;80000,"Luxury", Table1[[#This Row],[Price_USD]]&gt;40000,"Premium",Table1[[#This Row],[Price_USD]]&lt;40000,"Budget")</f>
        <v>Premium</v>
      </c>
    </row>
    <row r="1959" spans="3:23" x14ac:dyDescent="0.35">
      <c r="C1959">
        <v>1958</v>
      </c>
      <c r="D1959" t="s">
        <v>36</v>
      </c>
      <c r="E1959" t="s">
        <v>101</v>
      </c>
      <c r="F1959">
        <v>2022</v>
      </c>
      <c r="G1959" t="s">
        <v>252</v>
      </c>
      <c r="H1959">
        <v>60.8</v>
      </c>
      <c r="I1959">
        <v>443</v>
      </c>
      <c r="J1959" t="s">
        <v>270</v>
      </c>
      <c r="K1959">
        <v>9.8000000000000007</v>
      </c>
      <c r="L1959" s="5">
        <v>64169.22</v>
      </c>
      <c r="M1959" t="s">
        <v>312</v>
      </c>
      <c r="N1959" t="s">
        <v>341</v>
      </c>
      <c r="O1959" s="1">
        <v>5</v>
      </c>
      <c r="P1959" s="1" t="str">
        <f>IFERROR(IF(ISNUMBER(Table1[[#This Row],[Safety_Rating2]]), REPT("★", Table1[[#This Row],[Safety_Rating2]]) &amp; REPT("☆", 5-Table1[[#This Row],[Safety_Rating2]]), "Unknown"), "Unknown")</f>
        <v>★★★☆☆</v>
      </c>
      <c r="Q1959" s="1">
        <v>3</v>
      </c>
      <c r="R1959">
        <v>8050</v>
      </c>
      <c r="S1959">
        <v>4</v>
      </c>
      <c r="T1959" s="7">
        <f t="shared" si="30"/>
        <v>516562221</v>
      </c>
      <c r="U1959" s="3">
        <f>Table1[[#This Row],[Range_km]]/Table1[[#This Row],[Battery_Capacity_kWh]]</f>
        <v>7.2861842105263159</v>
      </c>
      <c r="V1959" s="4">
        <f>Table1[[#This Row],[Price_USD]]/Table1[[#This Row],[Range_km]]</f>
        <v>144.8515124153499</v>
      </c>
      <c r="W1959" s="1" t="str">
        <f>_xlfn.IFS(Table1[[#This Row],[Price_USD]]&gt;80000,"Luxury", Table1[[#This Row],[Price_USD]]&gt;40000,"Premium",Table1[[#This Row],[Price_USD]]&lt;40000,"Budget")</f>
        <v>Premium</v>
      </c>
    </row>
    <row r="1960" spans="3:23" x14ac:dyDescent="0.35">
      <c r="C1960">
        <v>1959</v>
      </c>
      <c r="D1960" t="s">
        <v>48</v>
      </c>
      <c r="E1960" t="s">
        <v>113</v>
      </c>
      <c r="F1960">
        <v>2016</v>
      </c>
      <c r="G1960" t="s">
        <v>263</v>
      </c>
      <c r="H1960">
        <v>75.099999999999994</v>
      </c>
      <c r="I1960">
        <v>413</v>
      </c>
      <c r="J1960" t="s">
        <v>270</v>
      </c>
      <c r="K1960">
        <v>10.7</v>
      </c>
      <c r="L1960" s="5">
        <v>100219.21</v>
      </c>
      <c r="M1960" t="s">
        <v>292</v>
      </c>
      <c r="N1960" t="s">
        <v>370</v>
      </c>
      <c r="O1960" s="1">
        <v>2</v>
      </c>
      <c r="P1960" s="1" t="str">
        <f>IFERROR(IF(ISNUMBER(Table1[[#This Row],[Safety_Rating2]]), REPT("★", Table1[[#This Row],[Safety_Rating2]]) &amp; REPT("☆", 5-Table1[[#This Row],[Safety_Rating2]]), "Unknown"), "Unknown")</f>
        <v>★★★☆☆</v>
      </c>
      <c r="Q1960" s="1">
        <v>3</v>
      </c>
      <c r="R1960">
        <v>4875</v>
      </c>
      <c r="S1960">
        <v>3</v>
      </c>
      <c r="T1960" s="7">
        <f t="shared" si="30"/>
        <v>488568648.75000006</v>
      </c>
      <c r="U1960" s="3">
        <f>Table1[[#This Row],[Range_km]]/Table1[[#This Row],[Battery_Capacity_kWh]]</f>
        <v>5.499334221038616</v>
      </c>
      <c r="V1960" s="4">
        <f>Table1[[#This Row],[Price_USD]]/Table1[[#This Row],[Range_km]]</f>
        <v>242.66152542372882</v>
      </c>
      <c r="W1960" s="1" t="str">
        <f>_xlfn.IFS(Table1[[#This Row],[Price_USD]]&gt;80000,"Luxury", Table1[[#This Row],[Price_USD]]&gt;40000,"Premium",Table1[[#This Row],[Price_USD]]&lt;40000,"Budget")</f>
        <v>Luxury</v>
      </c>
    </row>
    <row r="1961" spans="3:23" x14ac:dyDescent="0.35">
      <c r="C1961">
        <v>1960</v>
      </c>
      <c r="D1961" t="s">
        <v>35</v>
      </c>
      <c r="E1961" t="s">
        <v>227</v>
      </c>
      <c r="F1961">
        <v>2016</v>
      </c>
      <c r="G1961" t="s">
        <v>262</v>
      </c>
      <c r="H1961">
        <v>52.7</v>
      </c>
      <c r="I1961">
        <v>199</v>
      </c>
      <c r="J1961" t="s">
        <v>274</v>
      </c>
      <c r="K1961">
        <v>11.7</v>
      </c>
      <c r="L1961" s="5">
        <v>61856.27</v>
      </c>
      <c r="M1961" t="s">
        <v>295</v>
      </c>
      <c r="N1961" t="s">
        <v>338</v>
      </c>
      <c r="O1961" s="1">
        <v>3</v>
      </c>
      <c r="P1961" s="1" t="str">
        <f>IFERROR(IF(ISNUMBER(Table1[[#This Row],[Safety_Rating2]]), REPT("★", Table1[[#This Row],[Safety_Rating2]]) &amp; REPT("☆", 5-Table1[[#This Row],[Safety_Rating2]]), "Unknown"), "Unknown")</f>
        <v>★★★☆☆</v>
      </c>
      <c r="Q1961" s="1">
        <v>3</v>
      </c>
      <c r="R1961">
        <v>3531</v>
      </c>
      <c r="S1961">
        <v>5</v>
      </c>
      <c r="T1961" s="7">
        <f t="shared" si="30"/>
        <v>218414489.36999997</v>
      </c>
      <c r="U1961" s="3">
        <f>Table1[[#This Row],[Range_km]]/Table1[[#This Row],[Battery_Capacity_kWh]]</f>
        <v>3.7760910815939277</v>
      </c>
      <c r="V1961" s="4">
        <f>Table1[[#This Row],[Price_USD]]/Table1[[#This Row],[Range_km]]</f>
        <v>310.83552763819091</v>
      </c>
      <c r="W1961" s="1" t="str">
        <f>_xlfn.IFS(Table1[[#This Row],[Price_USD]]&gt;80000,"Luxury", Table1[[#This Row],[Price_USD]]&gt;40000,"Premium",Table1[[#This Row],[Price_USD]]&lt;40000,"Budget")</f>
        <v>Premium</v>
      </c>
    </row>
    <row r="1962" spans="3:23" x14ac:dyDescent="0.35">
      <c r="C1962">
        <v>1961</v>
      </c>
      <c r="D1962" t="s">
        <v>65</v>
      </c>
      <c r="E1962" t="s">
        <v>173</v>
      </c>
      <c r="F1962">
        <v>2025</v>
      </c>
      <c r="G1962" t="s">
        <v>259</v>
      </c>
      <c r="H1962">
        <v>32.1</v>
      </c>
      <c r="I1962">
        <v>425</v>
      </c>
      <c r="J1962" t="s">
        <v>265</v>
      </c>
      <c r="K1962">
        <v>6</v>
      </c>
      <c r="L1962" s="5">
        <v>117890.29</v>
      </c>
      <c r="M1962" t="s">
        <v>295</v>
      </c>
      <c r="N1962" t="s">
        <v>354</v>
      </c>
      <c r="O1962" s="1">
        <v>2</v>
      </c>
      <c r="P1962" s="1" t="str">
        <f>IFERROR(IF(ISNUMBER(Table1[[#This Row],[Safety_Rating2]]), REPT("★", Table1[[#This Row],[Safety_Rating2]]) &amp; REPT("☆", 5-Table1[[#This Row],[Safety_Rating2]]), "Unknown"), "Unknown")</f>
        <v>★★★☆☆</v>
      </c>
      <c r="Q1962" s="1">
        <v>3</v>
      </c>
      <c r="R1962">
        <v>5040</v>
      </c>
      <c r="S1962">
        <v>3</v>
      </c>
      <c r="T1962" s="7">
        <f t="shared" si="30"/>
        <v>594167061.60000002</v>
      </c>
      <c r="U1962" s="3">
        <f>Table1[[#This Row],[Range_km]]/Table1[[#This Row],[Battery_Capacity_kWh]]</f>
        <v>13.239875389408098</v>
      </c>
      <c r="V1962" s="4">
        <f>Table1[[#This Row],[Price_USD]]/Table1[[#This Row],[Range_km]]</f>
        <v>277.3889176470588</v>
      </c>
      <c r="W1962" s="1" t="str">
        <f>_xlfn.IFS(Table1[[#This Row],[Price_USD]]&gt;80000,"Luxury", Table1[[#This Row],[Price_USD]]&gt;40000,"Premium",Table1[[#This Row],[Price_USD]]&lt;40000,"Budget")</f>
        <v>Luxury</v>
      </c>
    </row>
    <row r="1963" spans="3:23" x14ac:dyDescent="0.35">
      <c r="C1963">
        <v>1962</v>
      </c>
      <c r="D1963" t="s">
        <v>44</v>
      </c>
      <c r="E1963" t="s">
        <v>115</v>
      </c>
      <c r="F1963">
        <v>2025</v>
      </c>
      <c r="G1963" t="s">
        <v>250</v>
      </c>
      <c r="H1963">
        <v>102.2</v>
      </c>
      <c r="I1963">
        <v>286</v>
      </c>
      <c r="J1963" t="s">
        <v>269</v>
      </c>
      <c r="K1963">
        <v>3.9</v>
      </c>
      <c r="L1963" s="5">
        <v>80309.56</v>
      </c>
      <c r="M1963" t="s">
        <v>285</v>
      </c>
      <c r="N1963" t="s">
        <v>370</v>
      </c>
      <c r="O1963" s="1">
        <v>0</v>
      </c>
      <c r="P1963" s="1" t="str">
        <f>IFERROR(IF(ISNUMBER(Table1[[#This Row],[Safety_Rating2]]), REPT("★", Table1[[#This Row],[Safety_Rating2]]) &amp; REPT("☆", 5-Table1[[#This Row],[Safety_Rating2]]), "Unknown"), "Unknown")</f>
        <v>★★★★☆</v>
      </c>
      <c r="Q1963" s="1">
        <v>4</v>
      </c>
      <c r="R1963">
        <v>11144</v>
      </c>
      <c r="S1963">
        <v>5</v>
      </c>
      <c r="T1963" s="7">
        <f t="shared" si="30"/>
        <v>894969736.63999999</v>
      </c>
      <c r="U1963" s="3">
        <f>Table1[[#This Row],[Range_km]]/Table1[[#This Row],[Battery_Capacity_kWh]]</f>
        <v>2.7984344422700587</v>
      </c>
      <c r="V1963" s="4">
        <f>Table1[[#This Row],[Price_USD]]/Table1[[#This Row],[Range_km]]</f>
        <v>280.80265734265731</v>
      </c>
      <c r="W1963" s="1" t="str">
        <f>_xlfn.IFS(Table1[[#This Row],[Price_USD]]&gt;80000,"Luxury", Table1[[#This Row],[Price_USD]]&gt;40000,"Premium",Table1[[#This Row],[Price_USD]]&lt;40000,"Budget")</f>
        <v>Luxury</v>
      </c>
    </row>
    <row r="1964" spans="3:23" x14ac:dyDescent="0.35">
      <c r="C1964">
        <v>1963</v>
      </c>
      <c r="D1964" t="s">
        <v>68</v>
      </c>
      <c r="E1964" t="s">
        <v>214</v>
      </c>
      <c r="F1964">
        <v>2017</v>
      </c>
      <c r="G1964" t="s">
        <v>253</v>
      </c>
      <c r="H1964">
        <v>47.6</v>
      </c>
      <c r="I1964">
        <v>270</v>
      </c>
      <c r="J1964" t="s">
        <v>274</v>
      </c>
      <c r="K1964">
        <v>0.6</v>
      </c>
      <c r="L1964" s="5">
        <v>89810.28</v>
      </c>
      <c r="M1964" t="s">
        <v>311</v>
      </c>
      <c r="N1964" t="s">
        <v>351</v>
      </c>
      <c r="O1964" s="1">
        <v>5</v>
      </c>
      <c r="P1964" s="1" t="str">
        <f>IFERROR(IF(ISNUMBER(Table1[[#This Row],[Safety_Rating2]]), REPT("★", Table1[[#This Row],[Safety_Rating2]]) &amp; REPT("☆", 5-Table1[[#This Row],[Safety_Rating2]]), "Unknown"), "Unknown")</f>
        <v>★★★☆☆</v>
      </c>
      <c r="Q1964" s="1">
        <v>3</v>
      </c>
      <c r="R1964">
        <v>4485</v>
      </c>
      <c r="S1964">
        <v>4</v>
      </c>
      <c r="T1964" s="7">
        <f t="shared" si="30"/>
        <v>402799105.80000001</v>
      </c>
      <c r="U1964" s="3">
        <f>Table1[[#This Row],[Range_km]]/Table1[[#This Row],[Battery_Capacity_kWh]]</f>
        <v>5.6722689075630246</v>
      </c>
      <c r="V1964" s="4">
        <f>Table1[[#This Row],[Price_USD]]/Table1[[#This Row],[Range_km]]</f>
        <v>332.63066666666668</v>
      </c>
      <c r="W1964" s="1" t="str">
        <f>_xlfn.IFS(Table1[[#This Row],[Price_USD]]&gt;80000,"Luxury", Table1[[#This Row],[Price_USD]]&gt;40000,"Premium",Table1[[#This Row],[Price_USD]]&lt;40000,"Budget")</f>
        <v>Luxury</v>
      </c>
    </row>
    <row r="1965" spans="3:23" x14ac:dyDescent="0.35">
      <c r="C1965">
        <v>1964</v>
      </c>
      <c r="D1965" t="s">
        <v>39</v>
      </c>
      <c r="E1965" t="s">
        <v>189</v>
      </c>
      <c r="F1965">
        <v>2024</v>
      </c>
      <c r="G1965" t="s">
        <v>250</v>
      </c>
      <c r="H1965">
        <v>98.1</v>
      </c>
      <c r="I1965">
        <v>234</v>
      </c>
      <c r="J1965" t="s">
        <v>274</v>
      </c>
      <c r="K1965">
        <v>0.9</v>
      </c>
      <c r="L1965" s="5">
        <v>92345.83</v>
      </c>
      <c r="M1965" t="s">
        <v>285</v>
      </c>
      <c r="N1965" t="s">
        <v>345</v>
      </c>
      <c r="O1965" s="1">
        <v>3</v>
      </c>
      <c r="P1965" s="1" t="str">
        <f>IFERROR(IF(ISNUMBER(Table1[[#This Row],[Safety_Rating2]]), REPT("★", Table1[[#This Row],[Safety_Rating2]]) &amp; REPT("☆", 5-Table1[[#This Row],[Safety_Rating2]]), "Unknown"), "Unknown")</f>
        <v>★★★☆☆</v>
      </c>
      <c r="Q1965" s="1">
        <v>3</v>
      </c>
      <c r="R1965">
        <v>13896</v>
      </c>
      <c r="S1965">
        <v>5</v>
      </c>
      <c r="T1965" s="7">
        <f t="shared" si="30"/>
        <v>1283237653.6800001</v>
      </c>
      <c r="U1965" s="3">
        <f>Table1[[#This Row],[Range_km]]/Table1[[#This Row],[Battery_Capacity_kWh]]</f>
        <v>2.3853211009174315</v>
      </c>
      <c r="V1965" s="4">
        <f>Table1[[#This Row],[Price_USD]]/Table1[[#This Row],[Range_km]]</f>
        <v>394.64029914529914</v>
      </c>
      <c r="W1965" s="1" t="str">
        <f>_xlfn.IFS(Table1[[#This Row],[Price_USD]]&gt;80000,"Luxury", Table1[[#This Row],[Price_USD]]&gt;40000,"Premium",Table1[[#This Row],[Price_USD]]&lt;40000,"Budget")</f>
        <v>Luxury</v>
      </c>
    </row>
    <row r="1966" spans="3:23" x14ac:dyDescent="0.35">
      <c r="C1966">
        <v>1965</v>
      </c>
      <c r="D1966" t="s">
        <v>43</v>
      </c>
      <c r="E1966" t="s">
        <v>171</v>
      </c>
      <c r="F1966">
        <v>2025</v>
      </c>
      <c r="G1966" t="s">
        <v>260</v>
      </c>
      <c r="H1966">
        <v>39.5</v>
      </c>
      <c r="I1966">
        <v>388</v>
      </c>
      <c r="J1966" t="s">
        <v>266</v>
      </c>
      <c r="K1966">
        <v>4.8</v>
      </c>
      <c r="L1966" s="5">
        <v>70459.039999999994</v>
      </c>
      <c r="M1966" t="s">
        <v>335</v>
      </c>
      <c r="N1966" t="s">
        <v>365</v>
      </c>
      <c r="O1966" s="2" t="s">
        <v>376</v>
      </c>
      <c r="P1966" s="1" t="str">
        <f>IFERROR(IF(ISNUMBER(Table1[[#This Row],[Safety_Rating2]]), REPT("★", Table1[[#This Row],[Safety_Rating2]]) &amp; REPT("☆", 5-Table1[[#This Row],[Safety_Rating2]]), "Unknown"), "Unknown")</f>
        <v>Unknown</v>
      </c>
      <c r="Q1966" s="2" t="s">
        <v>376</v>
      </c>
      <c r="R1966">
        <v>15146</v>
      </c>
      <c r="S1966">
        <v>3</v>
      </c>
      <c r="T1966" s="7">
        <f t="shared" si="30"/>
        <v>1067172619.8399999</v>
      </c>
      <c r="U1966" s="3">
        <f>Table1[[#This Row],[Range_km]]/Table1[[#This Row],[Battery_Capacity_kWh]]</f>
        <v>9.8227848101265831</v>
      </c>
      <c r="V1966" s="4">
        <f>Table1[[#This Row],[Price_USD]]/Table1[[#This Row],[Range_km]]</f>
        <v>181.59546391752576</v>
      </c>
      <c r="W1966" s="1" t="str">
        <f>_xlfn.IFS(Table1[[#This Row],[Price_USD]]&gt;80000,"Luxury", Table1[[#This Row],[Price_USD]]&gt;40000,"Premium",Table1[[#This Row],[Price_USD]]&lt;40000,"Budget")</f>
        <v>Premium</v>
      </c>
    </row>
    <row r="1967" spans="3:23" x14ac:dyDescent="0.35">
      <c r="C1967">
        <v>1966</v>
      </c>
      <c r="D1967" t="s">
        <v>64</v>
      </c>
      <c r="E1967" t="s">
        <v>212</v>
      </c>
      <c r="F1967">
        <v>2020</v>
      </c>
      <c r="G1967" t="s">
        <v>257</v>
      </c>
      <c r="H1967">
        <v>34</v>
      </c>
      <c r="I1967">
        <v>119</v>
      </c>
      <c r="J1967" t="s">
        <v>267</v>
      </c>
      <c r="K1967">
        <v>2.9</v>
      </c>
      <c r="L1967" s="5">
        <v>131801.21</v>
      </c>
      <c r="M1967" t="s">
        <v>316</v>
      </c>
      <c r="N1967" t="s">
        <v>353</v>
      </c>
      <c r="O1967" s="1">
        <v>3</v>
      </c>
      <c r="P1967" s="1" t="str">
        <f>IFERROR(IF(ISNUMBER(Table1[[#This Row],[Safety_Rating2]]), REPT("★", Table1[[#This Row],[Safety_Rating2]]) &amp; REPT("☆", 5-Table1[[#This Row],[Safety_Rating2]]), "Unknown"), "Unknown")</f>
        <v>★★★☆☆</v>
      </c>
      <c r="Q1967" s="1">
        <v>3</v>
      </c>
      <c r="R1967">
        <v>3752</v>
      </c>
      <c r="S1967">
        <v>4</v>
      </c>
      <c r="T1967" s="7">
        <f t="shared" si="30"/>
        <v>494518139.91999996</v>
      </c>
      <c r="U1967" s="3">
        <f>Table1[[#This Row],[Range_km]]/Table1[[#This Row],[Battery_Capacity_kWh]]</f>
        <v>3.5</v>
      </c>
      <c r="V1967" s="4">
        <f>Table1[[#This Row],[Price_USD]]/Table1[[#This Row],[Range_km]]</f>
        <v>1107.5731932773108</v>
      </c>
      <c r="W1967" s="1" t="str">
        <f>_xlfn.IFS(Table1[[#This Row],[Price_USD]]&gt;80000,"Luxury", Table1[[#This Row],[Price_USD]]&gt;40000,"Premium",Table1[[#This Row],[Price_USD]]&lt;40000,"Budget")</f>
        <v>Luxury</v>
      </c>
    </row>
    <row r="1968" spans="3:23" x14ac:dyDescent="0.35">
      <c r="C1968">
        <v>1967</v>
      </c>
      <c r="D1968" t="s">
        <v>37</v>
      </c>
      <c r="E1968" t="s">
        <v>157</v>
      </c>
      <c r="F1968">
        <v>2023</v>
      </c>
      <c r="G1968" t="s">
        <v>257</v>
      </c>
      <c r="H1968">
        <v>45.2</v>
      </c>
      <c r="I1968">
        <v>221</v>
      </c>
      <c r="J1968" t="s">
        <v>268</v>
      </c>
      <c r="K1968">
        <v>7.3</v>
      </c>
      <c r="L1968" s="5">
        <v>106223.17</v>
      </c>
      <c r="M1968" t="s">
        <v>305</v>
      </c>
      <c r="N1968" t="s">
        <v>348</v>
      </c>
      <c r="O1968" s="1">
        <v>1</v>
      </c>
      <c r="P1968" s="1" t="str">
        <f>IFERROR(IF(ISNUMBER(Table1[[#This Row],[Safety_Rating2]]), REPT("★", Table1[[#This Row],[Safety_Rating2]]) &amp; REPT("☆", 5-Table1[[#This Row],[Safety_Rating2]]), "Unknown"), "Unknown")</f>
        <v>★★★★★</v>
      </c>
      <c r="Q1968" s="1">
        <v>5</v>
      </c>
      <c r="R1968">
        <v>19968</v>
      </c>
      <c r="S1968">
        <v>3</v>
      </c>
      <c r="T1968" s="7">
        <f t="shared" si="30"/>
        <v>2121064258.5599999</v>
      </c>
      <c r="U1968" s="3">
        <f>Table1[[#This Row],[Range_km]]/Table1[[#This Row],[Battery_Capacity_kWh]]</f>
        <v>4.889380530973451</v>
      </c>
      <c r="V1968" s="4">
        <f>Table1[[#This Row],[Price_USD]]/Table1[[#This Row],[Range_km]]</f>
        <v>480.64782805429866</v>
      </c>
      <c r="W1968" s="1" t="str">
        <f>_xlfn.IFS(Table1[[#This Row],[Price_USD]]&gt;80000,"Luxury", Table1[[#This Row],[Price_USD]]&gt;40000,"Premium",Table1[[#This Row],[Price_USD]]&lt;40000,"Budget")</f>
        <v>Luxury</v>
      </c>
    </row>
    <row r="1969" spans="3:23" x14ac:dyDescent="0.35">
      <c r="C1969">
        <v>1968</v>
      </c>
      <c r="D1969" t="s">
        <v>26</v>
      </c>
      <c r="E1969" t="s">
        <v>79</v>
      </c>
      <c r="F1969">
        <v>2020</v>
      </c>
      <c r="G1969" t="s">
        <v>252</v>
      </c>
      <c r="H1969">
        <v>23.2</v>
      </c>
      <c r="I1969">
        <v>143</v>
      </c>
      <c r="J1969" t="s">
        <v>276</v>
      </c>
      <c r="K1969">
        <v>2.5</v>
      </c>
      <c r="L1969" s="5">
        <v>80148.36</v>
      </c>
      <c r="M1969" t="s">
        <v>334</v>
      </c>
      <c r="N1969" t="s">
        <v>339</v>
      </c>
      <c r="O1969" s="2" t="s">
        <v>376</v>
      </c>
      <c r="P1969" s="1" t="str">
        <f>IFERROR(IF(ISNUMBER(Table1[[#This Row],[Safety_Rating2]]), REPT("★", Table1[[#This Row],[Safety_Rating2]]) &amp; REPT("☆", 5-Table1[[#This Row],[Safety_Rating2]]), "Unknown"), "Unknown")</f>
        <v>★★★★☆</v>
      </c>
      <c r="Q1969" s="1">
        <v>4</v>
      </c>
      <c r="R1969">
        <v>14564</v>
      </c>
      <c r="S1969">
        <v>5</v>
      </c>
      <c r="T1969" s="7">
        <f t="shared" si="30"/>
        <v>1167280715.04</v>
      </c>
      <c r="U1969" s="3">
        <f>Table1[[#This Row],[Range_km]]/Table1[[#This Row],[Battery_Capacity_kWh]]</f>
        <v>6.1637931034482758</v>
      </c>
      <c r="V1969" s="4">
        <f>Table1[[#This Row],[Price_USD]]/Table1[[#This Row],[Range_km]]</f>
        <v>560.47804195804201</v>
      </c>
      <c r="W1969" s="1" t="str">
        <f>_xlfn.IFS(Table1[[#This Row],[Price_USD]]&gt;80000,"Luxury", Table1[[#This Row],[Price_USD]]&gt;40000,"Premium",Table1[[#This Row],[Price_USD]]&lt;40000,"Budget")</f>
        <v>Luxury</v>
      </c>
    </row>
    <row r="1970" spans="3:23" x14ac:dyDescent="0.35">
      <c r="C1970">
        <v>1969</v>
      </c>
      <c r="D1970" t="s">
        <v>38</v>
      </c>
      <c r="E1970" t="s">
        <v>118</v>
      </c>
      <c r="F1970">
        <v>2022</v>
      </c>
      <c r="G1970" t="s">
        <v>264</v>
      </c>
      <c r="H1970">
        <v>27</v>
      </c>
      <c r="I1970">
        <v>246</v>
      </c>
      <c r="J1970" t="s">
        <v>270</v>
      </c>
      <c r="K1970">
        <v>6.1</v>
      </c>
      <c r="L1970" s="5">
        <v>94976.85</v>
      </c>
      <c r="M1970" t="s">
        <v>312</v>
      </c>
      <c r="N1970" t="s">
        <v>337</v>
      </c>
      <c r="O1970" s="1">
        <v>1</v>
      </c>
      <c r="P1970" s="1" t="str">
        <f>IFERROR(IF(ISNUMBER(Table1[[#This Row],[Safety_Rating2]]), REPT("★", Table1[[#This Row],[Safety_Rating2]]) &amp; REPT("☆", 5-Table1[[#This Row],[Safety_Rating2]]), "Unknown"), "Unknown")</f>
        <v>★★★☆☆</v>
      </c>
      <c r="Q1970" s="1">
        <v>3</v>
      </c>
      <c r="R1970">
        <v>16991</v>
      </c>
      <c r="S1970">
        <v>5</v>
      </c>
      <c r="T1970" s="7">
        <f t="shared" si="30"/>
        <v>1613751658.3500001</v>
      </c>
      <c r="U1970" s="3">
        <f>Table1[[#This Row],[Range_km]]/Table1[[#This Row],[Battery_Capacity_kWh]]</f>
        <v>9.1111111111111107</v>
      </c>
      <c r="V1970" s="4">
        <f>Table1[[#This Row],[Price_USD]]/Table1[[#This Row],[Range_km]]</f>
        <v>386.08475609756101</v>
      </c>
      <c r="W1970" s="1" t="str">
        <f>_xlfn.IFS(Table1[[#This Row],[Price_USD]]&gt;80000,"Luxury", Table1[[#This Row],[Price_USD]]&gt;40000,"Premium",Table1[[#This Row],[Price_USD]]&lt;40000,"Budget")</f>
        <v>Luxury</v>
      </c>
    </row>
    <row r="1971" spans="3:23" x14ac:dyDescent="0.35">
      <c r="C1971">
        <v>1970</v>
      </c>
      <c r="D1971" t="s">
        <v>67</v>
      </c>
      <c r="E1971" t="s">
        <v>208</v>
      </c>
      <c r="F1971">
        <v>2016</v>
      </c>
      <c r="G1971" t="s">
        <v>260</v>
      </c>
      <c r="H1971">
        <v>74.8</v>
      </c>
      <c r="I1971">
        <v>395</v>
      </c>
      <c r="J1971" t="s">
        <v>267</v>
      </c>
      <c r="K1971">
        <v>10.9</v>
      </c>
      <c r="L1971" s="5">
        <v>61042.35</v>
      </c>
      <c r="M1971" t="s">
        <v>292</v>
      </c>
      <c r="N1971" t="s">
        <v>367</v>
      </c>
      <c r="O1971" s="1">
        <v>4</v>
      </c>
      <c r="P1971" s="1" t="str">
        <f>IFERROR(IF(ISNUMBER(Table1[[#This Row],[Safety_Rating2]]), REPT("★", Table1[[#This Row],[Safety_Rating2]]) &amp; REPT("☆", 5-Table1[[#This Row],[Safety_Rating2]]), "Unknown"), "Unknown")</f>
        <v>★★★★☆</v>
      </c>
      <c r="Q1971" s="1">
        <v>4</v>
      </c>
      <c r="R1971">
        <v>16091</v>
      </c>
      <c r="S1971">
        <v>4</v>
      </c>
      <c r="T1971" s="7">
        <f t="shared" si="30"/>
        <v>982232453.85000002</v>
      </c>
      <c r="U1971" s="3">
        <f>Table1[[#This Row],[Range_km]]/Table1[[#This Row],[Battery_Capacity_kWh]]</f>
        <v>5.2807486631016047</v>
      </c>
      <c r="V1971" s="4">
        <f>Table1[[#This Row],[Price_USD]]/Table1[[#This Row],[Range_km]]</f>
        <v>154.53759493670887</v>
      </c>
      <c r="W1971" s="1" t="str">
        <f>_xlfn.IFS(Table1[[#This Row],[Price_USD]]&gt;80000,"Luxury", Table1[[#This Row],[Price_USD]]&gt;40000,"Premium",Table1[[#This Row],[Price_USD]]&lt;40000,"Budget")</f>
        <v>Premium</v>
      </c>
    </row>
    <row r="1972" spans="3:23" x14ac:dyDescent="0.35">
      <c r="C1972">
        <v>1971</v>
      </c>
      <c r="D1972" t="s">
        <v>30</v>
      </c>
      <c r="E1972" t="s">
        <v>105</v>
      </c>
      <c r="F1972">
        <v>2021</v>
      </c>
      <c r="G1972" t="s">
        <v>251</v>
      </c>
      <c r="H1972">
        <v>110</v>
      </c>
      <c r="I1972">
        <v>109</v>
      </c>
      <c r="J1972" t="s">
        <v>274</v>
      </c>
      <c r="K1972">
        <v>10.7</v>
      </c>
      <c r="L1972" s="5">
        <v>144096.94</v>
      </c>
      <c r="M1972" t="s">
        <v>312</v>
      </c>
      <c r="N1972" t="s">
        <v>341</v>
      </c>
      <c r="O1972" s="1">
        <v>2</v>
      </c>
      <c r="P1972" s="1" t="str">
        <f>IFERROR(IF(ISNUMBER(Table1[[#This Row],[Safety_Rating2]]), REPT("★", Table1[[#This Row],[Safety_Rating2]]) &amp; REPT("☆", 5-Table1[[#This Row],[Safety_Rating2]]), "Unknown"), "Unknown")</f>
        <v>★★★☆☆</v>
      </c>
      <c r="Q1972" s="1">
        <v>3</v>
      </c>
      <c r="R1972">
        <v>11855</v>
      </c>
      <c r="S1972">
        <v>4</v>
      </c>
      <c r="T1972" s="7">
        <f t="shared" si="30"/>
        <v>1708269223.7</v>
      </c>
      <c r="U1972" s="3">
        <f>Table1[[#This Row],[Range_km]]/Table1[[#This Row],[Battery_Capacity_kWh]]</f>
        <v>0.99090909090909096</v>
      </c>
      <c r="V1972" s="4">
        <f>Table1[[#This Row],[Price_USD]]/Table1[[#This Row],[Range_km]]</f>
        <v>1321.9902752293578</v>
      </c>
      <c r="W1972" s="1" t="str">
        <f>_xlfn.IFS(Table1[[#This Row],[Price_USD]]&gt;80000,"Luxury", Table1[[#This Row],[Price_USD]]&gt;40000,"Premium",Table1[[#This Row],[Price_USD]]&lt;40000,"Budget")</f>
        <v>Luxury</v>
      </c>
    </row>
    <row r="1973" spans="3:23" x14ac:dyDescent="0.35">
      <c r="C1973">
        <v>1972</v>
      </c>
      <c r="D1973" t="s">
        <v>53</v>
      </c>
      <c r="E1973" t="s">
        <v>127</v>
      </c>
      <c r="F1973">
        <v>2023</v>
      </c>
      <c r="G1973" t="s">
        <v>262</v>
      </c>
      <c r="H1973">
        <v>110.3</v>
      </c>
      <c r="I1973">
        <v>340</v>
      </c>
      <c r="J1973" t="s">
        <v>271</v>
      </c>
      <c r="K1973">
        <v>6.8</v>
      </c>
      <c r="L1973" s="5">
        <v>94361.13</v>
      </c>
      <c r="M1973" t="s">
        <v>282</v>
      </c>
      <c r="N1973" t="s">
        <v>374</v>
      </c>
      <c r="O1973" s="2" t="s">
        <v>376</v>
      </c>
      <c r="P1973" s="1" t="str">
        <f>IFERROR(IF(ISNUMBER(Table1[[#This Row],[Safety_Rating2]]), REPT("★", Table1[[#This Row],[Safety_Rating2]]) &amp; REPT("☆", 5-Table1[[#This Row],[Safety_Rating2]]), "Unknown"), "Unknown")</f>
        <v>★★★★☆</v>
      </c>
      <c r="Q1973" s="1">
        <v>4</v>
      </c>
      <c r="R1973">
        <v>10422</v>
      </c>
      <c r="S1973">
        <v>4</v>
      </c>
      <c r="T1973" s="7">
        <f t="shared" si="30"/>
        <v>983431696.86000001</v>
      </c>
      <c r="U1973" s="3">
        <f>Table1[[#This Row],[Range_km]]/Table1[[#This Row],[Battery_Capacity_kWh]]</f>
        <v>3.0825022665457844</v>
      </c>
      <c r="V1973" s="4">
        <f>Table1[[#This Row],[Price_USD]]/Table1[[#This Row],[Range_km]]</f>
        <v>277.53273529411769</v>
      </c>
      <c r="W1973" s="1" t="str">
        <f>_xlfn.IFS(Table1[[#This Row],[Price_USD]]&gt;80000,"Luxury", Table1[[#This Row],[Price_USD]]&gt;40000,"Premium",Table1[[#This Row],[Price_USD]]&lt;40000,"Budget")</f>
        <v>Luxury</v>
      </c>
    </row>
    <row r="1974" spans="3:23" x14ac:dyDescent="0.35">
      <c r="C1974">
        <v>1973</v>
      </c>
      <c r="D1974" t="s">
        <v>22</v>
      </c>
      <c r="E1974" t="s">
        <v>180</v>
      </c>
      <c r="F1974">
        <v>2015</v>
      </c>
      <c r="G1974" t="s">
        <v>253</v>
      </c>
      <c r="H1974">
        <v>31.2</v>
      </c>
      <c r="I1974">
        <v>563</v>
      </c>
      <c r="J1974" t="s">
        <v>266</v>
      </c>
      <c r="K1974">
        <v>11.5</v>
      </c>
      <c r="L1974" s="5">
        <v>48378.38</v>
      </c>
      <c r="M1974" t="s">
        <v>303</v>
      </c>
      <c r="N1974" t="s">
        <v>341</v>
      </c>
      <c r="O1974" s="1">
        <v>0</v>
      </c>
      <c r="P1974" s="1" t="str">
        <f>IFERROR(IF(ISNUMBER(Table1[[#This Row],[Safety_Rating2]]), REPT("★", Table1[[#This Row],[Safety_Rating2]]) &amp; REPT("☆", 5-Table1[[#This Row],[Safety_Rating2]]), "Unknown"), "Unknown")</f>
        <v>★★★☆☆</v>
      </c>
      <c r="Q1974" s="1">
        <v>3</v>
      </c>
      <c r="R1974">
        <v>13141</v>
      </c>
      <c r="S1974">
        <v>5</v>
      </c>
      <c r="T1974" s="7">
        <f t="shared" si="30"/>
        <v>635740291.57999992</v>
      </c>
      <c r="U1974" s="3">
        <f>Table1[[#This Row],[Range_km]]/Table1[[#This Row],[Battery_Capacity_kWh]]</f>
        <v>18.044871794871796</v>
      </c>
      <c r="V1974" s="4">
        <f>Table1[[#This Row],[Price_USD]]/Table1[[#This Row],[Range_km]]</f>
        <v>85.929626998223796</v>
      </c>
      <c r="W1974" s="1" t="str">
        <f>_xlfn.IFS(Table1[[#This Row],[Price_USD]]&gt;80000,"Luxury", Table1[[#This Row],[Price_USD]]&gt;40000,"Premium",Table1[[#This Row],[Price_USD]]&lt;40000,"Budget")</f>
        <v>Premium</v>
      </c>
    </row>
    <row r="1975" spans="3:23" x14ac:dyDescent="0.35">
      <c r="C1975">
        <v>1974</v>
      </c>
      <c r="D1975" t="s">
        <v>64</v>
      </c>
      <c r="E1975" t="s">
        <v>212</v>
      </c>
      <c r="F1975">
        <v>2025</v>
      </c>
      <c r="G1975" t="s">
        <v>264</v>
      </c>
      <c r="H1975">
        <v>69.099999999999994</v>
      </c>
      <c r="I1975">
        <v>161</v>
      </c>
      <c r="J1975" t="s">
        <v>266</v>
      </c>
      <c r="K1975">
        <v>0.8</v>
      </c>
      <c r="L1975" s="5">
        <v>70992.009999999995</v>
      </c>
      <c r="M1975" t="s">
        <v>321</v>
      </c>
      <c r="N1975" t="s">
        <v>348</v>
      </c>
      <c r="O1975" s="1">
        <v>3</v>
      </c>
      <c r="P1975" s="1" t="str">
        <f>IFERROR(IF(ISNUMBER(Table1[[#This Row],[Safety_Rating2]]), REPT("★", Table1[[#This Row],[Safety_Rating2]]) &amp; REPT("☆", 5-Table1[[#This Row],[Safety_Rating2]]), "Unknown"), "Unknown")</f>
        <v>★★★★★</v>
      </c>
      <c r="Q1975" s="1">
        <v>5</v>
      </c>
      <c r="R1975">
        <v>13035</v>
      </c>
      <c r="S1975">
        <v>5</v>
      </c>
      <c r="T1975" s="7">
        <f t="shared" si="30"/>
        <v>925380850.3499999</v>
      </c>
      <c r="U1975" s="3">
        <f>Table1[[#This Row],[Range_km]]/Table1[[#This Row],[Battery_Capacity_kWh]]</f>
        <v>2.3299565846599135</v>
      </c>
      <c r="V1975" s="4">
        <f>Table1[[#This Row],[Price_USD]]/Table1[[#This Row],[Range_km]]</f>
        <v>440.9441614906832</v>
      </c>
      <c r="W1975" s="1" t="str">
        <f>_xlfn.IFS(Table1[[#This Row],[Price_USD]]&gt;80000,"Luxury", Table1[[#This Row],[Price_USD]]&gt;40000,"Premium",Table1[[#This Row],[Price_USD]]&lt;40000,"Budget")</f>
        <v>Premium</v>
      </c>
    </row>
    <row r="1976" spans="3:23" x14ac:dyDescent="0.35">
      <c r="C1976">
        <v>1975</v>
      </c>
      <c r="D1976" t="s">
        <v>42</v>
      </c>
      <c r="E1976" t="s">
        <v>242</v>
      </c>
      <c r="F1976">
        <v>2018</v>
      </c>
      <c r="G1976" t="s">
        <v>256</v>
      </c>
      <c r="H1976">
        <v>109.7</v>
      </c>
      <c r="I1976">
        <v>593</v>
      </c>
      <c r="J1976" t="s">
        <v>269</v>
      </c>
      <c r="K1976">
        <v>4.8</v>
      </c>
      <c r="L1976" s="5">
        <v>149934.82999999999</v>
      </c>
      <c r="M1976" t="s">
        <v>290</v>
      </c>
      <c r="N1976" t="s">
        <v>338</v>
      </c>
      <c r="O1976" s="1">
        <v>1</v>
      </c>
      <c r="P1976" s="1" t="str">
        <f>IFERROR(IF(ISNUMBER(Table1[[#This Row],[Safety_Rating2]]), REPT("★", Table1[[#This Row],[Safety_Rating2]]) &amp; REPT("☆", 5-Table1[[#This Row],[Safety_Rating2]]), "Unknown"), "Unknown")</f>
        <v>★★★☆☆</v>
      </c>
      <c r="Q1976" s="1">
        <v>3</v>
      </c>
      <c r="R1976">
        <v>5708</v>
      </c>
      <c r="S1976">
        <v>4</v>
      </c>
      <c r="T1976" s="7">
        <f t="shared" si="30"/>
        <v>855828009.63999999</v>
      </c>
      <c r="U1976" s="3">
        <f>Table1[[#This Row],[Range_km]]/Table1[[#This Row],[Battery_Capacity_kWh]]</f>
        <v>5.4056517775752049</v>
      </c>
      <c r="V1976" s="4">
        <f>Table1[[#This Row],[Price_USD]]/Table1[[#This Row],[Range_km]]</f>
        <v>252.84119730185495</v>
      </c>
      <c r="W1976" s="1" t="str">
        <f>_xlfn.IFS(Table1[[#This Row],[Price_USD]]&gt;80000,"Luxury", Table1[[#This Row],[Price_USD]]&gt;40000,"Premium",Table1[[#This Row],[Price_USD]]&lt;40000,"Budget")</f>
        <v>Luxury</v>
      </c>
    </row>
    <row r="1977" spans="3:23" x14ac:dyDescent="0.35">
      <c r="C1977">
        <v>1976</v>
      </c>
      <c r="D1977" t="s">
        <v>25</v>
      </c>
      <c r="E1977" t="s">
        <v>153</v>
      </c>
      <c r="F1977">
        <v>2025</v>
      </c>
      <c r="G1977" t="s">
        <v>261</v>
      </c>
      <c r="H1977">
        <v>51</v>
      </c>
      <c r="I1977">
        <v>291</v>
      </c>
      <c r="J1977" t="s">
        <v>278</v>
      </c>
      <c r="K1977">
        <v>1.5</v>
      </c>
      <c r="L1977" s="5">
        <v>77869.149999999994</v>
      </c>
      <c r="M1977" t="s">
        <v>335</v>
      </c>
      <c r="N1977" t="s">
        <v>336</v>
      </c>
      <c r="O1977" s="1">
        <v>0</v>
      </c>
      <c r="P1977" s="1" t="str">
        <f>IFERROR(IF(ISNUMBER(Table1[[#This Row],[Safety_Rating2]]), REPT("★", Table1[[#This Row],[Safety_Rating2]]) &amp; REPT("☆", 5-Table1[[#This Row],[Safety_Rating2]]), "Unknown"), "Unknown")</f>
        <v>★★★★☆</v>
      </c>
      <c r="Q1977" s="1">
        <v>4</v>
      </c>
      <c r="R1977">
        <v>18224</v>
      </c>
      <c r="S1977">
        <v>3</v>
      </c>
      <c r="T1977" s="7">
        <f t="shared" si="30"/>
        <v>1419087389.5999999</v>
      </c>
      <c r="U1977" s="3">
        <f>Table1[[#This Row],[Range_km]]/Table1[[#This Row],[Battery_Capacity_kWh]]</f>
        <v>5.7058823529411766</v>
      </c>
      <c r="V1977" s="4">
        <f>Table1[[#This Row],[Price_USD]]/Table1[[#This Row],[Range_km]]</f>
        <v>267.59158075601374</v>
      </c>
      <c r="W1977" s="1" t="str">
        <f>_xlfn.IFS(Table1[[#This Row],[Price_USD]]&gt;80000,"Luxury", Table1[[#This Row],[Price_USD]]&gt;40000,"Premium",Table1[[#This Row],[Price_USD]]&lt;40000,"Budget")</f>
        <v>Premium</v>
      </c>
    </row>
    <row r="1978" spans="3:23" x14ac:dyDescent="0.35">
      <c r="C1978">
        <v>1977</v>
      </c>
      <c r="D1978" t="s">
        <v>56</v>
      </c>
      <c r="E1978" t="s">
        <v>184</v>
      </c>
      <c r="F1978">
        <v>2015</v>
      </c>
      <c r="G1978" t="s">
        <v>255</v>
      </c>
      <c r="H1978">
        <v>111.3</v>
      </c>
      <c r="I1978">
        <v>341</v>
      </c>
      <c r="J1978" t="s">
        <v>275</v>
      </c>
      <c r="K1978">
        <v>8.5</v>
      </c>
      <c r="L1978" s="5">
        <v>123533.34</v>
      </c>
      <c r="M1978" t="s">
        <v>300</v>
      </c>
      <c r="N1978" t="s">
        <v>365</v>
      </c>
      <c r="O1978" s="1">
        <v>0</v>
      </c>
      <c r="P1978" s="1" t="str">
        <f>IFERROR(IF(ISNUMBER(Table1[[#This Row],[Safety_Rating2]]), REPT("★", Table1[[#This Row],[Safety_Rating2]]) &amp; REPT("☆", 5-Table1[[#This Row],[Safety_Rating2]]), "Unknown"), "Unknown")</f>
        <v>Unknown</v>
      </c>
      <c r="Q1978" s="2" t="s">
        <v>376</v>
      </c>
      <c r="R1978">
        <v>15313</v>
      </c>
      <c r="S1978">
        <v>5</v>
      </c>
      <c r="T1978" s="7">
        <f t="shared" si="30"/>
        <v>1891666035.4199998</v>
      </c>
      <c r="U1978" s="3">
        <f>Table1[[#This Row],[Range_km]]/Table1[[#This Row],[Battery_Capacity_kWh]]</f>
        <v>3.063791554357592</v>
      </c>
      <c r="V1978" s="4">
        <f>Table1[[#This Row],[Price_USD]]/Table1[[#This Row],[Range_km]]</f>
        <v>362.26785923753664</v>
      </c>
      <c r="W1978" s="1" t="str">
        <f>_xlfn.IFS(Table1[[#This Row],[Price_USD]]&gt;80000,"Luxury", Table1[[#This Row],[Price_USD]]&gt;40000,"Premium",Table1[[#This Row],[Price_USD]]&lt;40000,"Budget")</f>
        <v>Luxury</v>
      </c>
    </row>
    <row r="1979" spans="3:23" x14ac:dyDescent="0.35">
      <c r="C1979">
        <v>1978</v>
      </c>
      <c r="D1979" t="s">
        <v>51</v>
      </c>
      <c r="E1979" t="s">
        <v>117</v>
      </c>
      <c r="F1979">
        <v>2022</v>
      </c>
      <c r="G1979" t="s">
        <v>251</v>
      </c>
      <c r="H1979">
        <v>57.1</v>
      </c>
      <c r="I1979">
        <v>245</v>
      </c>
      <c r="J1979" t="s">
        <v>268</v>
      </c>
      <c r="K1979">
        <v>3.1</v>
      </c>
      <c r="L1979" s="5">
        <v>147005.03</v>
      </c>
      <c r="M1979" t="s">
        <v>297</v>
      </c>
      <c r="N1979" t="s">
        <v>338</v>
      </c>
      <c r="O1979" s="1">
        <v>4</v>
      </c>
      <c r="P1979" s="1" t="str">
        <f>IFERROR(IF(ISNUMBER(Table1[[#This Row],[Safety_Rating2]]), REPT("★", Table1[[#This Row],[Safety_Rating2]]) &amp; REPT("☆", 5-Table1[[#This Row],[Safety_Rating2]]), "Unknown"), "Unknown")</f>
        <v>★★★★★</v>
      </c>
      <c r="Q1979" s="1">
        <v>5</v>
      </c>
      <c r="R1979">
        <v>9623</v>
      </c>
      <c r="S1979">
        <v>4</v>
      </c>
      <c r="T1979" s="7">
        <f t="shared" si="30"/>
        <v>1414629403.6900001</v>
      </c>
      <c r="U1979" s="3">
        <f>Table1[[#This Row],[Range_km]]/Table1[[#This Row],[Battery_Capacity_kWh]]</f>
        <v>4.2907180385288965</v>
      </c>
      <c r="V1979" s="4">
        <f>Table1[[#This Row],[Price_USD]]/Table1[[#This Row],[Range_km]]</f>
        <v>600.0205306122449</v>
      </c>
      <c r="W1979" s="1" t="str">
        <f>_xlfn.IFS(Table1[[#This Row],[Price_USD]]&gt;80000,"Luxury", Table1[[#This Row],[Price_USD]]&gt;40000,"Premium",Table1[[#This Row],[Price_USD]]&lt;40000,"Budget")</f>
        <v>Luxury</v>
      </c>
    </row>
    <row r="1980" spans="3:23" x14ac:dyDescent="0.35">
      <c r="C1980">
        <v>1979</v>
      </c>
      <c r="D1980" t="s">
        <v>55</v>
      </c>
      <c r="E1980" t="s">
        <v>128</v>
      </c>
      <c r="F1980">
        <v>2020</v>
      </c>
      <c r="G1980" t="s">
        <v>256</v>
      </c>
      <c r="H1980">
        <v>31.9</v>
      </c>
      <c r="I1980">
        <v>574</v>
      </c>
      <c r="J1980" t="s">
        <v>275</v>
      </c>
      <c r="K1980">
        <v>1.1000000000000001</v>
      </c>
      <c r="L1980" s="5">
        <v>86277.82</v>
      </c>
      <c r="M1980" t="s">
        <v>331</v>
      </c>
      <c r="N1980" t="s">
        <v>349</v>
      </c>
      <c r="O1980" s="1">
        <v>5</v>
      </c>
      <c r="P1980" s="1" t="str">
        <f>IFERROR(IF(ISNUMBER(Table1[[#This Row],[Safety_Rating2]]), REPT("★", Table1[[#This Row],[Safety_Rating2]]) &amp; REPT("☆", 5-Table1[[#This Row],[Safety_Rating2]]), "Unknown"), "Unknown")</f>
        <v>★★★☆☆</v>
      </c>
      <c r="Q1980" s="1">
        <v>3</v>
      </c>
      <c r="R1980">
        <v>12197</v>
      </c>
      <c r="S1980">
        <v>3</v>
      </c>
      <c r="T1980" s="7">
        <f t="shared" si="30"/>
        <v>1052330570.5400001</v>
      </c>
      <c r="U1980" s="3">
        <f>Table1[[#This Row],[Range_km]]/Table1[[#This Row],[Battery_Capacity_kWh]]</f>
        <v>17.993730407523511</v>
      </c>
      <c r="V1980" s="4">
        <f>Table1[[#This Row],[Price_USD]]/Table1[[#This Row],[Range_km]]</f>
        <v>150.30979094076656</v>
      </c>
      <c r="W1980" s="1" t="str">
        <f>_xlfn.IFS(Table1[[#This Row],[Price_USD]]&gt;80000,"Luxury", Table1[[#This Row],[Price_USD]]&gt;40000,"Premium",Table1[[#This Row],[Price_USD]]&lt;40000,"Budget")</f>
        <v>Luxury</v>
      </c>
    </row>
    <row r="1981" spans="3:23" x14ac:dyDescent="0.35">
      <c r="C1981">
        <v>1980</v>
      </c>
      <c r="D1981" t="s">
        <v>44</v>
      </c>
      <c r="E1981" t="s">
        <v>106</v>
      </c>
      <c r="F1981">
        <v>2025</v>
      </c>
      <c r="G1981" t="s">
        <v>263</v>
      </c>
      <c r="H1981">
        <v>93.5</v>
      </c>
      <c r="I1981">
        <v>183</v>
      </c>
      <c r="J1981" t="s">
        <v>268</v>
      </c>
      <c r="K1981">
        <v>8.6</v>
      </c>
      <c r="L1981" s="5">
        <v>104132.83</v>
      </c>
      <c r="M1981" t="s">
        <v>319</v>
      </c>
      <c r="N1981" t="s">
        <v>336</v>
      </c>
      <c r="O1981" s="2" t="s">
        <v>376</v>
      </c>
      <c r="P1981" s="1" t="str">
        <f>IFERROR(IF(ISNUMBER(Table1[[#This Row],[Safety_Rating2]]), REPT("★", Table1[[#This Row],[Safety_Rating2]]) &amp; REPT("☆", 5-Table1[[#This Row],[Safety_Rating2]]), "Unknown"), "Unknown")</f>
        <v>★★★★☆</v>
      </c>
      <c r="Q1981" s="1">
        <v>4</v>
      </c>
      <c r="R1981">
        <v>11943</v>
      </c>
      <c r="S1981">
        <v>5</v>
      </c>
      <c r="T1981" s="7">
        <f t="shared" si="30"/>
        <v>1243658388.6900001</v>
      </c>
      <c r="U1981" s="3">
        <f>Table1[[#This Row],[Range_km]]/Table1[[#This Row],[Battery_Capacity_kWh]]</f>
        <v>1.9572192513368984</v>
      </c>
      <c r="V1981" s="4">
        <f>Table1[[#This Row],[Price_USD]]/Table1[[#This Row],[Range_km]]</f>
        <v>569.03185792349723</v>
      </c>
      <c r="W1981" s="1" t="str">
        <f>_xlfn.IFS(Table1[[#This Row],[Price_USD]]&gt;80000,"Luxury", Table1[[#This Row],[Price_USD]]&gt;40000,"Premium",Table1[[#This Row],[Price_USD]]&lt;40000,"Budget")</f>
        <v>Luxury</v>
      </c>
    </row>
    <row r="1982" spans="3:23" x14ac:dyDescent="0.35">
      <c r="C1982">
        <v>1981</v>
      </c>
      <c r="D1982" t="s">
        <v>47</v>
      </c>
      <c r="E1982" t="s">
        <v>125</v>
      </c>
      <c r="F1982">
        <v>2022</v>
      </c>
      <c r="G1982" t="s">
        <v>263</v>
      </c>
      <c r="H1982">
        <v>104.3</v>
      </c>
      <c r="I1982">
        <v>445</v>
      </c>
      <c r="J1982" t="s">
        <v>270</v>
      </c>
      <c r="K1982">
        <v>7.9</v>
      </c>
      <c r="L1982" s="5">
        <v>134178.73000000001</v>
      </c>
      <c r="M1982" t="s">
        <v>317</v>
      </c>
      <c r="N1982" t="s">
        <v>347</v>
      </c>
      <c r="O1982" s="1">
        <v>5</v>
      </c>
      <c r="P1982" s="1" t="str">
        <f>IFERROR(IF(ISNUMBER(Table1[[#This Row],[Safety_Rating2]]), REPT("★", Table1[[#This Row],[Safety_Rating2]]) &amp; REPT("☆", 5-Table1[[#This Row],[Safety_Rating2]]), "Unknown"), "Unknown")</f>
        <v>★★★★☆</v>
      </c>
      <c r="Q1982" s="1">
        <v>4</v>
      </c>
      <c r="R1982">
        <v>5472</v>
      </c>
      <c r="S1982">
        <v>4</v>
      </c>
      <c r="T1982" s="7">
        <f t="shared" si="30"/>
        <v>734226010.56000006</v>
      </c>
      <c r="U1982" s="3">
        <f>Table1[[#This Row],[Range_km]]/Table1[[#This Row],[Battery_Capacity_kWh]]</f>
        <v>4.26653883029722</v>
      </c>
      <c r="V1982" s="4">
        <f>Table1[[#This Row],[Price_USD]]/Table1[[#This Row],[Range_km]]</f>
        <v>301.52523595505619</v>
      </c>
      <c r="W1982" s="1" t="str">
        <f>_xlfn.IFS(Table1[[#This Row],[Price_USD]]&gt;80000,"Luxury", Table1[[#This Row],[Price_USD]]&gt;40000,"Premium",Table1[[#This Row],[Price_USD]]&lt;40000,"Budget")</f>
        <v>Luxury</v>
      </c>
    </row>
    <row r="1983" spans="3:23" x14ac:dyDescent="0.35">
      <c r="C1983">
        <v>1982</v>
      </c>
      <c r="D1983" t="s">
        <v>44</v>
      </c>
      <c r="E1983" t="s">
        <v>211</v>
      </c>
      <c r="F1983">
        <v>2025</v>
      </c>
      <c r="G1983" t="s">
        <v>257</v>
      </c>
      <c r="H1983">
        <v>108.5</v>
      </c>
      <c r="I1983">
        <v>490</v>
      </c>
      <c r="J1983" t="s">
        <v>278</v>
      </c>
      <c r="K1983">
        <v>8.1999999999999993</v>
      </c>
      <c r="L1983" s="5">
        <v>49891.62</v>
      </c>
      <c r="M1983" t="s">
        <v>315</v>
      </c>
      <c r="N1983" t="s">
        <v>336</v>
      </c>
      <c r="O1983" s="1">
        <v>0</v>
      </c>
      <c r="P1983" s="1" t="str">
        <f>IFERROR(IF(ISNUMBER(Table1[[#This Row],[Safety_Rating2]]), REPT("★", Table1[[#This Row],[Safety_Rating2]]) &amp; REPT("☆", 5-Table1[[#This Row],[Safety_Rating2]]), "Unknown"), "Unknown")</f>
        <v>★★★★☆</v>
      </c>
      <c r="Q1983" s="1">
        <v>4</v>
      </c>
      <c r="R1983">
        <v>9559</v>
      </c>
      <c r="S1983">
        <v>3</v>
      </c>
      <c r="T1983" s="7">
        <f t="shared" si="30"/>
        <v>476913995.58000004</v>
      </c>
      <c r="U1983" s="3">
        <f>Table1[[#This Row],[Range_km]]/Table1[[#This Row],[Battery_Capacity_kWh]]</f>
        <v>4.5161290322580649</v>
      </c>
      <c r="V1983" s="4">
        <f>Table1[[#This Row],[Price_USD]]/Table1[[#This Row],[Range_km]]</f>
        <v>101.81963265306123</v>
      </c>
      <c r="W1983" s="1" t="str">
        <f>_xlfn.IFS(Table1[[#This Row],[Price_USD]]&gt;80000,"Luxury", Table1[[#This Row],[Price_USD]]&gt;40000,"Premium",Table1[[#This Row],[Price_USD]]&lt;40000,"Budget")</f>
        <v>Premium</v>
      </c>
    </row>
    <row r="1984" spans="3:23" x14ac:dyDescent="0.35">
      <c r="C1984">
        <v>1983</v>
      </c>
      <c r="D1984" t="s">
        <v>47</v>
      </c>
      <c r="E1984" t="s">
        <v>137</v>
      </c>
      <c r="F1984">
        <v>2016</v>
      </c>
      <c r="G1984" t="s">
        <v>255</v>
      </c>
      <c r="H1984">
        <v>136.69999999999999</v>
      </c>
      <c r="I1984">
        <v>196</v>
      </c>
      <c r="J1984" t="s">
        <v>268</v>
      </c>
      <c r="K1984">
        <v>5.8</v>
      </c>
      <c r="L1984" s="5">
        <v>123717.2</v>
      </c>
      <c r="M1984" t="s">
        <v>322</v>
      </c>
      <c r="N1984" t="s">
        <v>363</v>
      </c>
      <c r="O1984" s="1">
        <v>3</v>
      </c>
      <c r="P1984" s="1" t="str">
        <f>IFERROR(IF(ISNUMBER(Table1[[#This Row],[Safety_Rating2]]), REPT("★", Table1[[#This Row],[Safety_Rating2]]) &amp; REPT("☆", 5-Table1[[#This Row],[Safety_Rating2]]), "Unknown"), "Unknown")</f>
        <v>★★★★★</v>
      </c>
      <c r="Q1984" s="1">
        <v>5</v>
      </c>
      <c r="R1984">
        <v>19920</v>
      </c>
      <c r="S1984">
        <v>4</v>
      </c>
      <c r="T1984" s="7">
        <f t="shared" si="30"/>
        <v>2464446624</v>
      </c>
      <c r="U1984" s="3">
        <f>Table1[[#This Row],[Range_km]]/Table1[[#This Row],[Battery_Capacity_kWh]]</f>
        <v>1.4337966349670814</v>
      </c>
      <c r="V1984" s="4">
        <f>Table1[[#This Row],[Price_USD]]/Table1[[#This Row],[Range_km]]</f>
        <v>631.21020408163258</v>
      </c>
      <c r="W1984" s="1" t="str">
        <f>_xlfn.IFS(Table1[[#This Row],[Price_USD]]&gt;80000,"Luxury", Table1[[#This Row],[Price_USD]]&gt;40000,"Premium",Table1[[#This Row],[Price_USD]]&lt;40000,"Budget")</f>
        <v>Luxury</v>
      </c>
    </row>
    <row r="1985" spans="3:23" x14ac:dyDescent="0.35">
      <c r="C1985">
        <v>1984</v>
      </c>
      <c r="D1985" t="s">
        <v>18</v>
      </c>
      <c r="E1985" t="s">
        <v>71</v>
      </c>
      <c r="F1985">
        <v>2025</v>
      </c>
      <c r="G1985" t="s">
        <v>255</v>
      </c>
      <c r="H1985">
        <v>69</v>
      </c>
      <c r="I1985">
        <v>569</v>
      </c>
      <c r="J1985" t="s">
        <v>275</v>
      </c>
      <c r="K1985">
        <v>10.1</v>
      </c>
      <c r="L1985" s="5">
        <v>68427.679999999993</v>
      </c>
      <c r="M1985" t="s">
        <v>321</v>
      </c>
      <c r="N1985" t="s">
        <v>336</v>
      </c>
      <c r="O1985" s="1">
        <v>3</v>
      </c>
      <c r="P1985" s="1" t="str">
        <f>IFERROR(IF(ISNUMBER(Table1[[#This Row],[Safety_Rating2]]), REPT("★", Table1[[#This Row],[Safety_Rating2]]) &amp; REPT("☆", 5-Table1[[#This Row],[Safety_Rating2]]), "Unknown"), "Unknown")</f>
        <v>★★★★☆</v>
      </c>
      <c r="Q1985" s="1">
        <v>4</v>
      </c>
      <c r="R1985">
        <v>17070</v>
      </c>
      <c r="S1985">
        <v>4</v>
      </c>
      <c r="T1985" s="7">
        <f t="shared" si="30"/>
        <v>1168060497.5999999</v>
      </c>
      <c r="U1985" s="3">
        <f>Table1[[#This Row],[Range_km]]/Table1[[#This Row],[Battery_Capacity_kWh]]</f>
        <v>8.2463768115942031</v>
      </c>
      <c r="V1985" s="4">
        <f>Table1[[#This Row],[Price_USD]]/Table1[[#This Row],[Range_km]]</f>
        <v>120.25954305799647</v>
      </c>
      <c r="W1985" s="1" t="str">
        <f>_xlfn.IFS(Table1[[#This Row],[Price_USD]]&gt;80000,"Luxury", Table1[[#This Row],[Price_USD]]&gt;40000,"Premium",Table1[[#This Row],[Price_USD]]&lt;40000,"Budget")</f>
        <v>Premium</v>
      </c>
    </row>
    <row r="1986" spans="3:23" x14ac:dyDescent="0.35">
      <c r="C1986">
        <v>1985</v>
      </c>
      <c r="D1986" t="s">
        <v>45</v>
      </c>
      <c r="E1986" t="s">
        <v>120</v>
      </c>
      <c r="F1986">
        <v>2023</v>
      </c>
      <c r="G1986" t="s">
        <v>254</v>
      </c>
      <c r="H1986">
        <v>30.2</v>
      </c>
      <c r="I1986">
        <v>239</v>
      </c>
      <c r="J1986" t="s">
        <v>267</v>
      </c>
      <c r="K1986">
        <v>6.4</v>
      </c>
      <c r="L1986" s="5">
        <v>55372.67</v>
      </c>
      <c r="M1986" t="s">
        <v>331</v>
      </c>
      <c r="N1986" t="s">
        <v>342</v>
      </c>
      <c r="O1986" s="1">
        <v>1</v>
      </c>
      <c r="P1986" s="1" t="str">
        <f>IFERROR(IF(ISNUMBER(Table1[[#This Row],[Safety_Rating2]]), REPT("★", Table1[[#This Row],[Safety_Rating2]]) &amp; REPT("☆", 5-Table1[[#This Row],[Safety_Rating2]]), "Unknown"), "Unknown")</f>
        <v>Unknown</v>
      </c>
      <c r="Q1986" s="2" t="s">
        <v>376</v>
      </c>
      <c r="R1986">
        <v>11648</v>
      </c>
      <c r="S1986">
        <v>4</v>
      </c>
      <c r="T1986" s="7">
        <f t="shared" ref="T1986:T2049" si="31">L1986*R1986</f>
        <v>644980860.15999997</v>
      </c>
      <c r="U1986" s="3">
        <f>Table1[[#This Row],[Range_km]]/Table1[[#This Row],[Battery_Capacity_kWh]]</f>
        <v>7.9139072847682117</v>
      </c>
      <c r="V1986" s="4">
        <f>Table1[[#This Row],[Price_USD]]/Table1[[#This Row],[Range_km]]</f>
        <v>231.68481171548117</v>
      </c>
      <c r="W1986" s="1" t="str">
        <f>_xlfn.IFS(Table1[[#This Row],[Price_USD]]&gt;80000,"Luxury", Table1[[#This Row],[Price_USD]]&gt;40000,"Premium",Table1[[#This Row],[Price_USD]]&lt;40000,"Budget")</f>
        <v>Premium</v>
      </c>
    </row>
    <row r="1987" spans="3:23" x14ac:dyDescent="0.35">
      <c r="C1987">
        <v>1986</v>
      </c>
      <c r="D1987" t="s">
        <v>50</v>
      </c>
      <c r="E1987" t="s">
        <v>116</v>
      </c>
      <c r="F1987">
        <v>2020</v>
      </c>
      <c r="G1987" t="s">
        <v>258</v>
      </c>
      <c r="H1987">
        <v>93.4</v>
      </c>
      <c r="I1987">
        <v>395</v>
      </c>
      <c r="J1987" t="s">
        <v>274</v>
      </c>
      <c r="K1987">
        <v>2.9</v>
      </c>
      <c r="L1987" s="5">
        <v>61012.45</v>
      </c>
      <c r="M1987" t="s">
        <v>291</v>
      </c>
      <c r="N1987" t="s">
        <v>345</v>
      </c>
      <c r="O1987" s="1">
        <v>3</v>
      </c>
      <c r="P1987" s="1" t="str">
        <f>IFERROR(IF(ISNUMBER(Table1[[#This Row],[Safety_Rating2]]), REPT("★", Table1[[#This Row],[Safety_Rating2]]) &amp; REPT("☆", 5-Table1[[#This Row],[Safety_Rating2]]), "Unknown"), "Unknown")</f>
        <v>★★★☆☆</v>
      </c>
      <c r="Q1987" s="1">
        <v>3</v>
      </c>
      <c r="R1987">
        <v>2966</v>
      </c>
      <c r="S1987">
        <v>5</v>
      </c>
      <c r="T1987" s="7">
        <f t="shared" si="31"/>
        <v>180962926.69999999</v>
      </c>
      <c r="U1987" s="3">
        <f>Table1[[#This Row],[Range_km]]/Table1[[#This Row],[Battery_Capacity_kWh]]</f>
        <v>4.2291220556745177</v>
      </c>
      <c r="V1987" s="4">
        <f>Table1[[#This Row],[Price_USD]]/Table1[[#This Row],[Range_km]]</f>
        <v>154.4618987341772</v>
      </c>
      <c r="W1987" s="1" t="str">
        <f>_xlfn.IFS(Table1[[#This Row],[Price_USD]]&gt;80000,"Luxury", Table1[[#This Row],[Price_USD]]&gt;40000,"Premium",Table1[[#This Row],[Price_USD]]&lt;40000,"Budget")</f>
        <v>Premium</v>
      </c>
    </row>
    <row r="1988" spans="3:23" x14ac:dyDescent="0.35">
      <c r="C1988">
        <v>1987</v>
      </c>
      <c r="D1988" t="s">
        <v>28</v>
      </c>
      <c r="E1988" t="s">
        <v>81</v>
      </c>
      <c r="F1988">
        <v>2023</v>
      </c>
      <c r="G1988" t="s">
        <v>261</v>
      </c>
      <c r="H1988">
        <v>124.1</v>
      </c>
      <c r="I1988">
        <v>541</v>
      </c>
      <c r="J1988" t="s">
        <v>280</v>
      </c>
      <c r="K1988">
        <v>11.6</v>
      </c>
      <c r="L1988" s="5">
        <v>60034.239999999998</v>
      </c>
      <c r="M1988" t="s">
        <v>300</v>
      </c>
      <c r="N1988" t="s">
        <v>369</v>
      </c>
      <c r="O1988" s="1">
        <v>4</v>
      </c>
      <c r="P1988" s="1" t="str">
        <f>IFERROR(IF(ISNUMBER(Table1[[#This Row],[Safety_Rating2]]), REPT("★", Table1[[#This Row],[Safety_Rating2]]) &amp; REPT("☆", 5-Table1[[#This Row],[Safety_Rating2]]), "Unknown"), "Unknown")</f>
        <v>★★★★☆</v>
      </c>
      <c r="Q1988" s="1">
        <v>4</v>
      </c>
      <c r="R1988">
        <v>19544</v>
      </c>
      <c r="S1988">
        <v>3</v>
      </c>
      <c r="T1988" s="7">
        <f t="shared" si="31"/>
        <v>1173309186.5599999</v>
      </c>
      <c r="U1988" s="3">
        <f>Table1[[#This Row],[Range_km]]/Table1[[#This Row],[Battery_Capacity_kWh]]</f>
        <v>4.3593875906527</v>
      </c>
      <c r="V1988" s="4">
        <f>Table1[[#This Row],[Price_USD]]/Table1[[#This Row],[Range_km]]</f>
        <v>110.96902033271719</v>
      </c>
      <c r="W1988" s="1" t="str">
        <f>_xlfn.IFS(Table1[[#This Row],[Price_USD]]&gt;80000,"Luxury", Table1[[#This Row],[Price_USD]]&gt;40000,"Premium",Table1[[#This Row],[Price_USD]]&lt;40000,"Budget")</f>
        <v>Premium</v>
      </c>
    </row>
    <row r="1989" spans="3:23" x14ac:dyDescent="0.35">
      <c r="C1989">
        <v>1988</v>
      </c>
      <c r="D1989" t="s">
        <v>62</v>
      </c>
      <c r="E1989" t="s">
        <v>183</v>
      </c>
      <c r="F1989">
        <v>2016</v>
      </c>
      <c r="G1989" t="s">
        <v>252</v>
      </c>
      <c r="H1989">
        <v>66.400000000000006</v>
      </c>
      <c r="I1989">
        <v>395</v>
      </c>
      <c r="J1989" t="s">
        <v>274</v>
      </c>
      <c r="K1989">
        <v>1.9</v>
      </c>
      <c r="L1989" s="5">
        <v>109921.01</v>
      </c>
      <c r="M1989" t="s">
        <v>334</v>
      </c>
      <c r="N1989" t="s">
        <v>340</v>
      </c>
      <c r="O1989" s="1">
        <v>1</v>
      </c>
      <c r="P1989" s="1" t="str">
        <f>IFERROR(IF(ISNUMBER(Table1[[#This Row],[Safety_Rating2]]), REPT("★", Table1[[#This Row],[Safety_Rating2]]) &amp; REPT("☆", 5-Table1[[#This Row],[Safety_Rating2]]), "Unknown"), "Unknown")</f>
        <v>★★★★★</v>
      </c>
      <c r="Q1989" s="1">
        <v>5</v>
      </c>
      <c r="R1989">
        <v>272</v>
      </c>
      <c r="S1989">
        <v>3</v>
      </c>
      <c r="T1989" s="7">
        <f t="shared" si="31"/>
        <v>29898514.719999999</v>
      </c>
      <c r="U1989" s="3">
        <f>Table1[[#This Row],[Range_km]]/Table1[[#This Row],[Battery_Capacity_kWh]]</f>
        <v>5.9487951807228914</v>
      </c>
      <c r="V1989" s="4">
        <f>Table1[[#This Row],[Price_USD]]/Table1[[#This Row],[Range_km]]</f>
        <v>278.28103797468356</v>
      </c>
      <c r="W1989" s="1" t="str">
        <f>_xlfn.IFS(Table1[[#This Row],[Price_USD]]&gt;80000,"Luxury", Table1[[#This Row],[Price_USD]]&gt;40000,"Premium",Table1[[#This Row],[Price_USD]]&lt;40000,"Budget")</f>
        <v>Luxury</v>
      </c>
    </row>
    <row r="1990" spans="3:23" x14ac:dyDescent="0.35">
      <c r="C1990">
        <v>1989</v>
      </c>
      <c r="D1990" t="s">
        <v>44</v>
      </c>
      <c r="E1990" t="s">
        <v>115</v>
      </c>
      <c r="F1990">
        <v>2025</v>
      </c>
      <c r="G1990" t="s">
        <v>251</v>
      </c>
      <c r="H1990">
        <v>74.400000000000006</v>
      </c>
      <c r="I1990">
        <v>179</v>
      </c>
      <c r="J1990" t="s">
        <v>279</v>
      </c>
      <c r="K1990">
        <v>7.6</v>
      </c>
      <c r="L1990" s="5">
        <v>143792.51999999999</v>
      </c>
      <c r="M1990" t="s">
        <v>302</v>
      </c>
      <c r="N1990" t="s">
        <v>362</v>
      </c>
      <c r="O1990" s="2" t="s">
        <v>376</v>
      </c>
      <c r="P1990" s="1" t="str">
        <f>IFERROR(IF(ISNUMBER(Table1[[#This Row],[Safety_Rating2]]), REPT("★", Table1[[#This Row],[Safety_Rating2]]) &amp; REPT("☆", 5-Table1[[#This Row],[Safety_Rating2]]), "Unknown"), "Unknown")</f>
        <v>★★★☆☆</v>
      </c>
      <c r="Q1990" s="1">
        <v>3</v>
      </c>
      <c r="R1990">
        <v>18823</v>
      </c>
      <c r="S1990">
        <v>5</v>
      </c>
      <c r="T1990" s="7">
        <f t="shared" si="31"/>
        <v>2706606603.96</v>
      </c>
      <c r="U1990" s="3">
        <f>Table1[[#This Row],[Range_km]]/Table1[[#This Row],[Battery_Capacity_kWh]]</f>
        <v>2.4059139784946235</v>
      </c>
      <c r="V1990" s="4">
        <f>Table1[[#This Row],[Price_USD]]/Table1[[#This Row],[Range_km]]</f>
        <v>803.31016759776526</v>
      </c>
      <c r="W1990" s="1" t="str">
        <f>_xlfn.IFS(Table1[[#This Row],[Price_USD]]&gt;80000,"Luxury", Table1[[#This Row],[Price_USD]]&gt;40000,"Premium",Table1[[#This Row],[Price_USD]]&lt;40000,"Budget")</f>
        <v>Luxury</v>
      </c>
    </row>
    <row r="1991" spans="3:23" x14ac:dyDescent="0.35">
      <c r="C1991">
        <v>1990</v>
      </c>
      <c r="D1991" t="s">
        <v>48</v>
      </c>
      <c r="E1991" t="s">
        <v>207</v>
      </c>
      <c r="F1991">
        <v>2016</v>
      </c>
      <c r="G1991" t="s">
        <v>250</v>
      </c>
      <c r="H1991">
        <v>99.3</v>
      </c>
      <c r="I1991">
        <v>595</v>
      </c>
      <c r="J1991" t="s">
        <v>280</v>
      </c>
      <c r="K1991">
        <v>10.3</v>
      </c>
      <c r="L1991" s="5">
        <v>126523.85</v>
      </c>
      <c r="M1991" t="s">
        <v>308</v>
      </c>
      <c r="N1991" t="s">
        <v>364</v>
      </c>
      <c r="O1991" s="1">
        <v>4</v>
      </c>
      <c r="P1991" s="1" t="str">
        <f>IFERROR(IF(ISNUMBER(Table1[[#This Row],[Safety_Rating2]]), REPT("★", Table1[[#This Row],[Safety_Rating2]]) &amp; REPT("☆", 5-Table1[[#This Row],[Safety_Rating2]]), "Unknown"), "Unknown")</f>
        <v>★★★☆☆</v>
      </c>
      <c r="Q1991" s="1">
        <v>3</v>
      </c>
      <c r="R1991">
        <v>9656</v>
      </c>
      <c r="S1991">
        <v>3</v>
      </c>
      <c r="T1991" s="7">
        <f t="shared" si="31"/>
        <v>1221714295.6000001</v>
      </c>
      <c r="U1991" s="3">
        <f>Table1[[#This Row],[Range_km]]/Table1[[#This Row],[Battery_Capacity_kWh]]</f>
        <v>5.9919436052366564</v>
      </c>
      <c r="V1991" s="4">
        <f>Table1[[#This Row],[Price_USD]]/Table1[[#This Row],[Range_km]]</f>
        <v>212.64512605042017</v>
      </c>
      <c r="W1991" s="1" t="str">
        <f>_xlfn.IFS(Table1[[#This Row],[Price_USD]]&gt;80000,"Luxury", Table1[[#This Row],[Price_USD]]&gt;40000,"Premium",Table1[[#This Row],[Price_USD]]&lt;40000,"Budget")</f>
        <v>Luxury</v>
      </c>
    </row>
    <row r="1992" spans="3:23" x14ac:dyDescent="0.35">
      <c r="C1992">
        <v>1991</v>
      </c>
      <c r="D1992" t="s">
        <v>21</v>
      </c>
      <c r="E1992" t="s">
        <v>197</v>
      </c>
      <c r="F1992">
        <v>2022</v>
      </c>
      <c r="G1992" t="s">
        <v>256</v>
      </c>
      <c r="H1992">
        <v>82.6</v>
      </c>
      <c r="I1992">
        <v>380</v>
      </c>
      <c r="J1992" t="s">
        <v>278</v>
      </c>
      <c r="K1992">
        <v>8.3000000000000007</v>
      </c>
      <c r="L1992" s="5">
        <v>148400</v>
      </c>
      <c r="M1992" t="s">
        <v>325</v>
      </c>
      <c r="N1992" t="s">
        <v>336</v>
      </c>
      <c r="O1992" s="1">
        <v>0</v>
      </c>
      <c r="P1992" s="1" t="str">
        <f>IFERROR(IF(ISNUMBER(Table1[[#This Row],[Safety_Rating2]]), REPT("★", Table1[[#This Row],[Safety_Rating2]]) &amp; REPT("☆", 5-Table1[[#This Row],[Safety_Rating2]]), "Unknown"), "Unknown")</f>
        <v>★★★★★</v>
      </c>
      <c r="Q1992" s="1">
        <v>5</v>
      </c>
      <c r="R1992">
        <v>1553</v>
      </c>
      <c r="S1992">
        <v>4</v>
      </c>
      <c r="T1992" s="7">
        <f t="shared" si="31"/>
        <v>230465200</v>
      </c>
      <c r="U1992" s="3">
        <f>Table1[[#This Row],[Range_km]]/Table1[[#This Row],[Battery_Capacity_kWh]]</f>
        <v>4.6004842615012107</v>
      </c>
      <c r="V1992" s="4">
        <f>Table1[[#This Row],[Price_USD]]/Table1[[#This Row],[Range_km]]</f>
        <v>390.5263157894737</v>
      </c>
      <c r="W1992" s="1" t="str">
        <f>_xlfn.IFS(Table1[[#This Row],[Price_USD]]&gt;80000,"Luxury", Table1[[#This Row],[Price_USD]]&gt;40000,"Premium",Table1[[#This Row],[Price_USD]]&lt;40000,"Budget")</f>
        <v>Luxury</v>
      </c>
    </row>
    <row r="1993" spans="3:23" x14ac:dyDescent="0.35">
      <c r="C1993">
        <v>1992</v>
      </c>
      <c r="D1993" t="s">
        <v>63</v>
      </c>
      <c r="E1993" t="s">
        <v>150</v>
      </c>
      <c r="F1993">
        <v>2024</v>
      </c>
      <c r="G1993" t="s">
        <v>251</v>
      </c>
      <c r="H1993">
        <v>136.6</v>
      </c>
      <c r="I1993">
        <v>316</v>
      </c>
      <c r="J1993" t="s">
        <v>266</v>
      </c>
      <c r="K1993">
        <v>10.4</v>
      </c>
      <c r="L1993" s="5">
        <v>130671.1</v>
      </c>
      <c r="M1993" t="s">
        <v>322</v>
      </c>
      <c r="N1993" t="s">
        <v>371</v>
      </c>
      <c r="O1993" s="1">
        <v>4</v>
      </c>
      <c r="P1993" s="1" t="str">
        <f>IFERROR(IF(ISNUMBER(Table1[[#This Row],[Safety_Rating2]]), REPT("★", Table1[[#This Row],[Safety_Rating2]]) &amp; REPT("☆", 5-Table1[[#This Row],[Safety_Rating2]]), "Unknown"), "Unknown")</f>
        <v>★★★★★</v>
      </c>
      <c r="Q1993" s="1">
        <v>5</v>
      </c>
      <c r="R1993">
        <v>15106</v>
      </c>
      <c r="S1993">
        <v>4</v>
      </c>
      <c r="T1993" s="7">
        <f t="shared" si="31"/>
        <v>1973917636.6000001</v>
      </c>
      <c r="U1993" s="3">
        <f>Table1[[#This Row],[Range_km]]/Table1[[#This Row],[Battery_Capacity_kWh]]</f>
        <v>2.3133235724743777</v>
      </c>
      <c r="V1993" s="4">
        <f>Table1[[#This Row],[Price_USD]]/Table1[[#This Row],[Range_km]]</f>
        <v>413.51613924050633</v>
      </c>
      <c r="W1993" s="1" t="str">
        <f>_xlfn.IFS(Table1[[#This Row],[Price_USD]]&gt;80000,"Luxury", Table1[[#This Row],[Price_USD]]&gt;40000,"Premium",Table1[[#This Row],[Price_USD]]&lt;40000,"Budget")</f>
        <v>Luxury</v>
      </c>
    </row>
    <row r="1994" spans="3:23" x14ac:dyDescent="0.35">
      <c r="C1994">
        <v>1993</v>
      </c>
      <c r="D1994" t="s">
        <v>68</v>
      </c>
      <c r="E1994" t="s">
        <v>214</v>
      </c>
      <c r="F1994">
        <v>2019</v>
      </c>
      <c r="G1994" t="s">
        <v>261</v>
      </c>
      <c r="H1994">
        <v>86.7</v>
      </c>
      <c r="I1994">
        <v>552</v>
      </c>
      <c r="J1994" t="s">
        <v>266</v>
      </c>
      <c r="K1994">
        <v>9.1999999999999993</v>
      </c>
      <c r="L1994" s="5">
        <v>145977.14000000001</v>
      </c>
      <c r="M1994" t="s">
        <v>298</v>
      </c>
      <c r="N1994" t="s">
        <v>358</v>
      </c>
      <c r="O1994" s="2" t="s">
        <v>376</v>
      </c>
      <c r="P1994" s="1" t="str">
        <f>IFERROR(IF(ISNUMBER(Table1[[#This Row],[Safety_Rating2]]), REPT("★", Table1[[#This Row],[Safety_Rating2]]) &amp; REPT("☆", 5-Table1[[#This Row],[Safety_Rating2]]), "Unknown"), "Unknown")</f>
        <v>★★★☆☆</v>
      </c>
      <c r="Q1994" s="1">
        <v>3</v>
      </c>
      <c r="R1994">
        <v>19046</v>
      </c>
      <c r="S1994">
        <v>5</v>
      </c>
      <c r="T1994" s="7">
        <f t="shared" si="31"/>
        <v>2780280608.4400001</v>
      </c>
      <c r="U1994" s="3">
        <f>Table1[[#This Row],[Range_km]]/Table1[[#This Row],[Battery_Capacity_kWh]]</f>
        <v>6.3667820069204151</v>
      </c>
      <c r="V1994" s="4">
        <f>Table1[[#This Row],[Price_USD]]/Table1[[#This Row],[Range_km]]</f>
        <v>264.45134057971018</v>
      </c>
      <c r="W1994" s="1" t="str">
        <f>_xlfn.IFS(Table1[[#This Row],[Price_USD]]&gt;80000,"Luxury", Table1[[#This Row],[Price_USD]]&gt;40000,"Premium",Table1[[#This Row],[Price_USD]]&lt;40000,"Budget")</f>
        <v>Luxury</v>
      </c>
    </row>
    <row r="1995" spans="3:23" x14ac:dyDescent="0.35">
      <c r="C1995">
        <v>1994</v>
      </c>
      <c r="D1995" t="s">
        <v>53</v>
      </c>
      <c r="E1995" t="s">
        <v>127</v>
      </c>
      <c r="F1995">
        <v>2015</v>
      </c>
      <c r="G1995" t="s">
        <v>250</v>
      </c>
      <c r="H1995">
        <v>62.7</v>
      </c>
      <c r="I1995">
        <v>408</v>
      </c>
      <c r="J1995" t="s">
        <v>274</v>
      </c>
      <c r="K1995">
        <v>2.6</v>
      </c>
      <c r="L1995" s="5">
        <v>84441.41</v>
      </c>
      <c r="M1995" t="s">
        <v>302</v>
      </c>
      <c r="N1995" t="s">
        <v>348</v>
      </c>
      <c r="O1995" s="1">
        <v>4</v>
      </c>
      <c r="P1995" s="1" t="str">
        <f>IFERROR(IF(ISNUMBER(Table1[[#This Row],[Safety_Rating2]]), REPT("★", Table1[[#This Row],[Safety_Rating2]]) &amp; REPT("☆", 5-Table1[[#This Row],[Safety_Rating2]]), "Unknown"), "Unknown")</f>
        <v>★★★☆☆</v>
      </c>
      <c r="Q1995" s="1">
        <v>3</v>
      </c>
      <c r="R1995">
        <v>16906</v>
      </c>
      <c r="S1995">
        <v>5</v>
      </c>
      <c r="T1995" s="7">
        <f t="shared" si="31"/>
        <v>1427566477.46</v>
      </c>
      <c r="U1995" s="3">
        <f>Table1[[#This Row],[Range_km]]/Table1[[#This Row],[Battery_Capacity_kWh]]</f>
        <v>6.5071770334928223</v>
      </c>
      <c r="V1995" s="4">
        <f>Table1[[#This Row],[Price_USD]]/Table1[[#This Row],[Range_km]]</f>
        <v>206.96424019607844</v>
      </c>
      <c r="W1995" s="1" t="str">
        <f>_xlfn.IFS(Table1[[#This Row],[Price_USD]]&gt;80000,"Luxury", Table1[[#This Row],[Price_USD]]&gt;40000,"Premium",Table1[[#This Row],[Price_USD]]&lt;40000,"Budget")</f>
        <v>Luxury</v>
      </c>
    </row>
    <row r="1996" spans="3:23" x14ac:dyDescent="0.35">
      <c r="C1996">
        <v>1995</v>
      </c>
      <c r="D1996" t="s">
        <v>43</v>
      </c>
      <c r="E1996" t="s">
        <v>171</v>
      </c>
      <c r="F1996">
        <v>2017</v>
      </c>
      <c r="G1996" t="s">
        <v>251</v>
      </c>
      <c r="H1996">
        <v>56.2</v>
      </c>
      <c r="I1996">
        <v>600</v>
      </c>
      <c r="J1996" t="s">
        <v>273</v>
      </c>
      <c r="K1996">
        <v>9.6</v>
      </c>
      <c r="L1996" s="5">
        <v>87422.04</v>
      </c>
      <c r="M1996" t="s">
        <v>298</v>
      </c>
      <c r="N1996" t="s">
        <v>369</v>
      </c>
      <c r="O1996" s="1">
        <v>5</v>
      </c>
      <c r="P1996" s="1" t="str">
        <f>IFERROR(IF(ISNUMBER(Table1[[#This Row],[Safety_Rating2]]), REPT("★", Table1[[#This Row],[Safety_Rating2]]) &amp; REPT("☆", 5-Table1[[#This Row],[Safety_Rating2]]), "Unknown"), "Unknown")</f>
        <v>★★★☆☆</v>
      </c>
      <c r="Q1996" s="1">
        <v>3</v>
      </c>
      <c r="R1996">
        <v>11801</v>
      </c>
      <c r="S1996">
        <v>4</v>
      </c>
      <c r="T1996" s="7">
        <f t="shared" si="31"/>
        <v>1031667494.04</v>
      </c>
      <c r="U1996" s="3">
        <f>Table1[[#This Row],[Range_km]]/Table1[[#This Row],[Battery_Capacity_kWh]]</f>
        <v>10.676156583629894</v>
      </c>
      <c r="V1996" s="4">
        <f>Table1[[#This Row],[Price_USD]]/Table1[[#This Row],[Range_km]]</f>
        <v>145.70339999999999</v>
      </c>
      <c r="W1996" s="1" t="str">
        <f>_xlfn.IFS(Table1[[#This Row],[Price_USD]]&gt;80000,"Luxury", Table1[[#This Row],[Price_USD]]&gt;40000,"Premium",Table1[[#This Row],[Price_USD]]&lt;40000,"Budget")</f>
        <v>Luxury</v>
      </c>
    </row>
    <row r="1997" spans="3:23" x14ac:dyDescent="0.35">
      <c r="C1997">
        <v>1996</v>
      </c>
      <c r="D1997" t="s">
        <v>17</v>
      </c>
      <c r="E1997" t="s">
        <v>95</v>
      </c>
      <c r="F1997">
        <v>2017</v>
      </c>
      <c r="G1997" t="s">
        <v>250</v>
      </c>
      <c r="H1997">
        <v>37.200000000000003</v>
      </c>
      <c r="I1997">
        <v>571</v>
      </c>
      <c r="J1997" t="s">
        <v>268</v>
      </c>
      <c r="K1997">
        <v>10.5</v>
      </c>
      <c r="L1997" s="5">
        <v>37452.300000000003</v>
      </c>
      <c r="M1997" t="s">
        <v>332</v>
      </c>
      <c r="N1997" t="s">
        <v>340</v>
      </c>
      <c r="O1997" s="2" t="s">
        <v>376</v>
      </c>
      <c r="P1997" s="1" t="str">
        <f>IFERROR(IF(ISNUMBER(Table1[[#This Row],[Safety_Rating2]]), REPT("★", Table1[[#This Row],[Safety_Rating2]]) &amp; REPT("☆", 5-Table1[[#This Row],[Safety_Rating2]]), "Unknown"), "Unknown")</f>
        <v>★★★★★</v>
      </c>
      <c r="Q1997" s="1">
        <v>5</v>
      </c>
      <c r="R1997">
        <v>991</v>
      </c>
      <c r="S1997">
        <v>4</v>
      </c>
      <c r="T1997" s="7">
        <f t="shared" si="31"/>
        <v>37115229.300000004</v>
      </c>
      <c r="U1997" s="3">
        <f>Table1[[#This Row],[Range_km]]/Table1[[#This Row],[Battery_Capacity_kWh]]</f>
        <v>15.349462365591396</v>
      </c>
      <c r="V1997" s="4">
        <f>Table1[[#This Row],[Price_USD]]/Table1[[#This Row],[Range_km]]</f>
        <v>65.590718038528905</v>
      </c>
      <c r="W1997" s="1" t="str">
        <f>_xlfn.IFS(Table1[[#This Row],[Price_USD]]&gt;80000,"Luxury", Table1[[#This Row],[Price_USD]]&gt;40000,"Premium",Table1[[#This Row],[Price_USD]]&lt;40000,"Budget")</f>
        <v>Budget</v>
      </c>
    </row>
    <row r="1998" spans="3:23" x14ac:dyDescent="0.35">
      <c r="C1998">
        <v>1997</v>
      </c>
      <c r="D1998" t="s">
        <v>40</v>
      </c>
      <c r="E1998" t="s">
        <v>181</v>
      </c>
      <c r="F1998">
        <v>2021</v>
      </c>
      <c r="G1998" t="s">
        <v>258</v>
      </c>
      <c r="H1998">
        <v>37.1</v>
      </c>
      <c r="I1998">
        <v>166</v>
      </c>
      <c r="J1998" t="s">
        <v>266</v>
      </c>
      <c r="K1998">
        <v>7.8</v>
      </c>
      <c r="L1998" s="5">
        <v>65941.09</v>
      </c>
      <c r="M1998" t="s">
        <v>298</v>
      </c>
      <c r="N1998" t="s">
        <v>344</v>
      </c>
      <c r="O1998" s="1">
        <v>3</v>
      </c>
      <c r="P1998" s="1" t="str">
        <f>IFERROR(IF(ISNUMBER(Table1[[#This Row],[Safety_Rating2]]), REPT("★", Table1[[#This Row],[Safety_Rating2]]) &amp; REPT("☆", 5-Table1[[#This Row],[Safety_Rating2]]), "Unknown"), "Unknown")</f>
        <v>★★★★★</v>
      </c>
      <c r="Q1998" s="1">
        <v>5</v>
      </c>
      <c r="R1998">
        <v>16123</v>
      </c>
      <c r="S1998">
        <v>3</v>
      </c>
      <c r="T1998" s="7">
        <f t="shared" si="31"/>
        <v>1063168194.0699999</v>
      </c>
      <c r="U1998" s="3">
        <f>Table1[[#This Row],[Range_km]]/Table1[[#This Row],[Battery_Capacity_kWh]]</f>
        <v>4.474393530997304</v>
      </c>
      <c r="V1998" s="4">
        <f>Table1[[#This Row],[Price_USD]]/Table1[[#This Row],[Range_km]]</f>
        <v>397.23548192771085</v>
      </c>
      <c r="W1998" s="1" t="str">
        <f>_xlfn.IFS(Table1[[#This Row],[Price_USD]]&gt;80000,"Luxury", Table1[[#This Row],[Price_USD]]&gt;40000,"Premium",Table1[[#This Row],[Price_USD]]&lt;40000,"Budget")</f>
        <v>Premium</v>
      </c>
    </row>
    <row r="1999" spans="3:23" x14ac:dyDescent="0.35">
      <c r="C1999">
        <v>1998</v>
      </c>
      <c r="D1999" t="s">
        <v>31</v>
      </c>
      <c r="E1999" t="s">
        <v>178</v>
      </c>
      <c r="F1999">
        <v>2025</v>
      </c>
      <c r="G1999" t="s">
        <v>257</v>
      </c>
      <c r="H1999">
        <v>41.1</v>
      </c>
      <c r="I1999">
        <v>252</v>
      </c>
      <c r="J1999" t="s">
        <v>266</v>
      </c>
      <c r="K1999">
        <v>10.5</v>
      </c>
      <c r="L1999" s="5">
        <v>72257.27</v>
      </c>
      <c r="M1999" t="s">
        <v>289</v>
      </c>
      <c r="N1999" t="s">
        <v>348</v>
      </c>
      <c r="O1999" s="1">
        <v>0</v>
      </c>
      <c r="P1999" s="1" t="str">
        <f>IFERROR(IF(ISNUMBER(Table1[[#This Row],[Safety_Rating2]]), REPT("★", Table1[[#This Row],[Safety_Rating2]]) &amp; REPT("☆", 5-Table1[[#This Row],[Safety_Rating2]]), "Unknown"), "Unknown")</f>
        <v>Unknown</v>
      </c>
      <c r="Q1999" s="2" t="s">
        <v>376</v>
      </c>
      <c r="R1999">
        <v>17812</v>
      </c>
      <c r="S1999">
        <v>5</v>
      </c>
      <c r="T1999" s="7">
        <f t="shared" si="31"/>
        <v>1287046493.24</v>
      </c>
      <c r="U1999" s="3">
        <f>Table1[[#This Row],[Range_km]]/Table1[[#This Row],[Battery_Capacity_kWh]]</f>
        <v>6.1313868613138682</v>
      </c>
      <c r="V1999" s="4">
        <f>Table1[[#This Row],[Price_USD]]/Table1[[#This Row],[Range_km]]</f>
        <v>286.73519841269842</v>
      </c>
      <c r="W1999" s="1" t="str">
        <f>_xlfn.IFS(Table1[[#This Row],[Price_USD]]&gt;80000,"Luxury", Table1[[#This Row],[Price_USD]]&gt;40000,"Premium",Table1[[#This Row],[Price_USD]]&lt;40000,"Budget")</f>
        <v>Premium</v>
      </c>
    </row>
    <row r="2000" spans="3:23" x14ac:dyDescent="0.35">
      <c r="C2000">
        <v>1999</v>
      </c>
      <c r="D2000" t="s">
        <v>30</v>
      </c>
      <c r="E2000" t="s">
        <v>83</v>
      </c>
      <c r="F2000">
        <v>2023</v>
      </c>
      <c r="G2000" t="s">
        <v>251</v>
      </c>
      <c r="H2000">
        <v>44.2</v>
      </c>
      <c r="I2000">
        <v>562</v>
      </c>
      <c r="J2000" t="s">
        <v>271</v>
      </c>
      <c r="K2000">
        <v>6.7</v>
      </c>
      <c r="L2000" s="5">
        <v>125753.56</v>
      </c>
      <c r="M2000" t="s">
        <v>329</v>
      </c>
      <c r="N2000" t="s">
        <v>367</v>
      </c>
      <c r="O2000" s="2" t="s">
        <v>376</v>
      </c>
      <c r="P2000" s="1" t="str">
        <f>IFERROR(IF(ISNUMBER(Table1[[#This Row],[Safety_Rating2]]), REPT("★", Table1[[#This Row],[Safety_Rating2]]) &amp; REPT("☆", 5-Table1[[#This Row],[Safety_Rating2]]), "Unknown"), "Unknown")</f>
        <v>★★★★★</v>
      </c>
      <c r="Q2000" s="1">
        <v>5</v>
      </c>
      <c r="R2000">
        <v>16733</v>
      </c>
      <c r="S2000">
        <v>4</v>
      </c>
      <c r="T2000" s="7">
        <f t="shared" si="31"/>
        <v>2104234319.48</v>
      </c>
      <c r="U2000" s="3">
        <f>Table1[[#This Row],[Range_km]]/Table1[[#This Row],[Battery_Capacity_kWh]]</f>
        <v>12.714932126696832</v>
      </c>
      <c r="V2000" s="4">
        <f>Table1[[#This Row],[Price_USD]]/Table1[[#This Row],[Range_km]]</f>
        <v>223.76078291814946</v>
      </c>
      <c r="W2000" s="1" t="str">
        <f>_xlfn.IFS(Table1[[#This Row],[Price_USD]]&gt;80000,"Luxury", Table1[[#This Row],[Price_USD]]&gt;40000,"Premium",Table1[[#This Row],[Price_USD]]&lt;40000,"Budget")</f>
        <v>Luxury</v>
      </c>
    </row>
    <row r="2001" spans="3:23" x14ac:dyDescent="0.35">
      <c r="C2001">
        <v>2000</v>
      </c>
      <c r="D2001" t="s">
        <v>42</v>
      </c>
      <c r="E2001" t="s">
        <v>159</v>
      </c>
      <c r="F2001">
        <v>2021</v>
      </c>
      <c r="G2001" t="s">
        <v>252</v>
      </c>
      <c r="H2001">
        <v>66</v>
      </c>
      <c r="I2001">
        <v>266</v>
      </c>
      <c r="J2001" t="s">
        <v>273</v>
      </c>
      <c r="K2001">
        <v>1.4</v>
      </c>
      <c r="L2001" s="5">
        <v>141611.07999999999</v>
      </c>
      <c r="M2001" t="s">
        <v>314</v>
      </c>
      <c r="N2001" t="s">
        <v>339</v>
      </c>
      <c r="O2001" s="1">
        <v>1</v>
      </c>
      <c r="P2001" s="1" t="str">
        <f>IFERROR(IF(ISNUMBER(Table1[[#This Row],[Safety_Rating2]]), REPT("★", Table1[[#This Row],[Safety_Rating2]]) &amp; REPT("☆", 5-Table1[[#This Row],[Safety_Rating2]]), "Unknown"), "Unknown")</f>
        <v>Unknown</v>
      </c>
      <c r="Q2001" s="2" t="s">
        <v>376</v>
      </c>
      <c r="R2001">
        <v>5614</v>
      </c>
      <c r="S2001">
        <v>5</v>
      </c>
      <c r="T2001" s="7">
        <f t="shared" si="31"/>
        <v>795004603.11999989</v>
      </c>
      <c r="U2001" s="3">
        <f>Table1[[#This Row],[Range_km]]/Table1[[#This Row],[Battery_Capacity_kWh]]</f>
        <v>4.0303030303030303</v>
      </c>
      <c r="V2001" s="4">
        <f>Table1[[#This Row],[Price_USD]]/Table1[[#This Row],[Range_km]]</f>
        <v>532.37248120300751</v>
      </c>
      <c r="W2001" s="1" t="str">
        <f>_xlfn.IFS(Table1[[#This Row],[Price_USD]]&gt;80000,"Luxury", Table1[[#This Row],[Price_USD]]&gt;40000,"Premium",Table1[[#This Row],[Price_USD]]&lt;40000,"Budget")</f>
        <v>Luxury</v>
      </c>
    </row>
    <row r="2002" spans="3:23" x14ac:dyDescent="0.35">
      <c r="C2002">
        <v>2001</v>
      </c>
      <c r="D2002" t="s">
        <v>56</v>
      </c>
      <c r="E2002" t="s">
        <v>131</v>
      </c>
      <c r="F2002">
        <v>2023</v>
      </c>
      <c r="G2002" t="s">
        <v>253</v>
      </c>
      <c r="H2002">
        <v>76.3</v>
      </c>
      <c r="I2002">
        <v>121</v>
      </c>
      <c r="J2002" t="s">
        <v>270</v>
      </c>
      <c r="K2002">
        <v>10.1</v>
      </c>
      <c r="L2002" s="5">
        <v>103614.33</v>
      </c>
      <c r="M2002" t="s">
        <v>283</v>
      </c>
      <c r="N2002" t="s">
        <v>366</v>
      </c>
      <c r="O2002" s="1">
        <v>4</v>
      </c>
      <c r="P2002" s="1" t="str">
        <f>IFERROR(IF(ISNUMBER(Table1[[#This Row],[Safety_Rating2]]), REPT("★", Table1[[#This Row],[Safety_Rating2]]) &amp; REPT("☆", 5-Table1[[#This Row],[Safety_Rating2]]), "Unknown"), "Unknown")</f>
        <v>★★★★★</v>
      </c>
      <c r="Q2002" s="1">
        <v>5</v>
      </c>
      <c r="R2002">
        <v>16433</v>
      </c>
      <c r="S2002">
        <v>3</v>
      </c>
      <c r="T2002" s="7">
        <f t="shared" si="31"/>
        <v>1702694284.8900001</v>
      </c>
      <c r="U2002" s="3">
        <f>Table1[[#This Row],[Range_km]]/Table1[[#This Row],[Battery_Capacity_kWh]]</f>
        <v>1.5858453473132372</v>
      </c>
      <c r="V2002" s="4">
        <f>Table1[[#This Row],[Price_USD]]/Table1[[#This Row],[Range_km]]</f>
        <v>856.3167768595041</v>
      </c>
      <c r="W2002" s="1" t="str">
        <f>_xlfn.IFS(Table1[[#This Row],[Price_USD]]&gt;80000,"Luxury", Table1[[#This Row],[Price_USD]]&gt;40000,"Premium",Table1[[#This Row],[Price_USD]]&lt;40000,"Budget")</f>
        <v>Luxury</v>
      </c>
    </row>
    <row r="2003" spans="3:23" x14ac:dyDescent="0.35">
      <c r="C2003">
        <v>2002</v>
      </c>
      <c r="D2003" t="s">
        <v>41</v>
      </c>
      <c r="E2003" t="s">
        <v>100</v>
      </c>
      <c r="F2003">
        <v>2022</v>
      </c>
      <c r="G2003" t="s">
        <v>255</v>
      </c>
      <c r="H2003">
        <v>24.7</v>
      </c>
      <c r="I2003">
        <v>178</v>
      </c>
      <c r="J2003" t="s">
        <v>267</v>
      </c>
      <c r="K2003">
        <v>3.3</v>
      </c>
      <c r="L2003" s="5">
        <v>110381.86</v>
      </c>
      <c r="M2003" t="s">
        <v>305</v>
      </c>
      <c r="N2003" t="s">
        <v>337</v>
      </c>
      <c r="O2003" s="1">
        <v>4</v>
      </c>
      <c r="P2003" s="1" t="str">
        <f>IFERROR(IF(ISNUMBER(Table1[[#This Row],[Safety_Rating2]]), REPT("★", Table1[[#This Row],[Safety_Rating2]]) &amp; REPT("☆", 5-Table1[[#This Row],[Safety_Rating2]]), "Unknown"), "Unknown")</f>
        <v>★★★☆☆</v>
      </c>
      <c r="Q2003" s="1">
        <v>3</v>
      </c>
      <c r="R2003">
        <v>5491</v>
      </c>
      <c r="S2003">
        <v>3</v>
      </c>
      <c r="T2003" s="7">
        <f t="shared" si="31"/>
        <v>606106793.25999999</v>
      </c>
      <c r="U2003" s="3">
        <f>Table1[[#This Row],[Range_km]]/Table1[[#This Row],[Battery_Capacity_kWh]]</f>
        <v>7.2064777327935223</v>
      </c>
      <c r="V2003" s="4">
        <f>Table1[[#This Row],[Price_USD]]/Table1[[#This Row],[Range_km]]</f>
        <v>620.12280898876406</v>
      </c>
      <c r="W2003" s="1" t="str">
        <f>_xlfn.IFS(Table1[[#This Row],[Price_USD]]&gt;80000,"Luxury", Table1[[#This Row],[Price_USD]]&gt;40000,"Premium",Table1[[#This Row],[Price_USD]]&lt;40000,"Budget")</f>
        <v>Luxury</v>
      </c>
    </row>
    <row r="2004" spans="3:23" x14ac:dyDescent="0.35">
      <c r="C2004">
        <v>2003</v>
      </c>
      <c r="D2004" t="s">
        <v>67</v>
      </c>
      <c r="E2004" t="s">
        <v>232</v>
      </c>
      <c r="F2004">
        <v>2015</v>
      </c>
      <c r="G2004" t="s">
        <v>252</v>
      </c>
      <c r="H2004">
        <v>132.80000000000001</v>
      </c>
      <c r="I2004">
        <v>583</v>
      </c>
      <c r="J2004" t="s">
        <v>269</v>
      </c>
      <c r="K2004">
        <v>6.5</v>
      </c>
      <c r="L2004" s="5">
        <v>147619.53</v>
      </c>
      <c r="M2004" t="s">
        <v>304</v>
      </c>
      <c r="N2004" t="s">
        <v>374</v>
      </c>
      <c r="O2004" s="1">
        <v>5</v>
      </c>
      <c r="P2004" s="1" t="str">
        <f>IFERROR(IF(ISNUMBER(Table1[[#This Row],[Safety_Rating2]]), REPT("★", Table1[[#This Row],[Safety_Rating2]]) &amp; REPT("☆", 5-Table1[[#This Row],[Safety_Rating2]]), "Unknown"), "Unknown")</f>
        <v>★★★★☆</v>
      </c>
      <c r="Q2004" s="1">
        <v>4</v>
      </c>
      <c r="R2004">
        <v>17746</v>
      </c>
      <c r="S2004">
        <v>5</v>
      </c>
      <c r="T2004" s="7">
        <f t="shared" si="31"/>
        <v>2619656179.3800001</v>
      </c>
      <c r="U2004" s="3">
        <f>Table1[[#This Row],[Range_km]]/Table1[[#This Row],[Battery_Capacity_kWh]]</f>
        <v>4.3900602409638552</v>
      </c>
      <c r="V2004" s="4">
        <f>Table1[[#This Row],[Price_USD]]/Table1[[#This Row],[Range_km]]</f>
        <v>253.20674099485419</v>
      </c>
      <c r="W2004" s="1" t="str">
        <f>_xlfn.IFS(Table1[[#This Row],[Price_USD]]&gt;80000,"Luxury", Table1[[#This Row],[Price_USD]]&gt;40000,"Premium",Table1[[#This Row],[Price_USD]]&lt;40000,"Budget")</f>
        <v>Luxury</v>
      </c>
    </row>
    <row r="2005" spans="3:23" x14ac:dyDescent="0.35">
      <c r="C2005">
        <v>2004</v>
      </c>
      <c r="D2005" t="s">
        <v>27</v>
      </c>
      <c r="E2005" t="s">
        <v>80</v>
      </c>
      <c r="F2005">
        <v>2017</v>
      </c>
      <c r="G2005" t="s">
        <v>262</v>
      </c>
      <c r="H2005">
        <v>38.700000000000003</v>
      </c>
      <c r="I2005">
        <v>336</v>
      </c>
      <c r="J2005" t="s">
        <v>269</v>
      </c>
      <c r="K2005">
        <v>11.8</v>
      </c>
      <c r="L2005" s="5">
        <v>116685.03</v>
      </c>
      <c r="M2005" t="s">
        <v>327</v>
      </c>
      <c r="N2005" t="s">
        <v>354</v>
      </c>
      <c r="O2005" s="1">
        <v>3</v>
      </c>
      <c r="P2005" s="1" t="str">
        <f>IFERROR(IF(ISNUMBER(Table1[[#This Row],[Safety_Rating2]]), REPT("★", Table1[[#This Row],[Safety_Rating2]]) &amp; REPT("☆", 5-Table1[[#This Row],[Safety_Rating2]]), "Unknown"), "Unknown")</f>
        <v>★★★★☆</v>
      </c>
      <c r="Q2005" s="1">
        <v>4</v>
      </c>
      <c r="R2005">
        <v>14340</v>
      </c>
      <c r="S2005">
        <v>3</v>
      </c>
      <c r="T2005" s="7">
        <f t="shared" si="31"/>
        <v>1673263330.2</v>
      </c>
      <c r="U2005" s="3">
        <f>Table1[[#This Row],[Range_km]]/Table1[[#This Row],[Battery_Capacity_kWh]]</f>
        <v>8.6821705426356584</v>
      </c>
      <c r="V2005" s="4">
        <f>Table1[[#This Row],[Price_USD]]/Table1[[#This Row],[Range_km]]</f>
        <v>347.27687500000002</v>
      </c>
      <c r="W2005" s="1" t="str">
        <f>_xlfn.IFS(Table1[[#This Row],[Price_USD]]&gt;80000,"Luxury", Table1[[#This Row],[Price_USD]]&gt;40000,"Premium",Table1[[#This Row],[Price_USD]]&lt;40000,"Budget")</f>
        <v>Luxury</v>
      </c>
    </row>
    <row r="2006" spans="3:23" x14ac:dyDescent="0.35">
      <c r="C2006">
        <v>2005</v>
      </c>
      <c r="D2006" t="s">
        <v>67</v>
      </c>
      <c r="E2006" t="s">
        <v>208</v>
      </c>
      <c r="F2006">
        <v>2021</v>
      </c>
      <c r="G2006" t="s">
        <v>260</v>
      </c>
      <c r="H2006">
        <v>106.6</v>
      </c>
      <c r="I2006">
        <v>216</v>
      </c>
      <c r="J2006" t="s">
        <v>268</v>
      </c>
      <c r="K2006">
        <v>3.6</v>
      </c>
      <c r="L2006" s="5">
        <v>105995.44</v>
      </c>
      <c r="M2006" t="s">
        <v>331</v>
      </c>
      <c r="N2006" t="s">
        <v>338</v>
      </c>
      <c r="O2006" s="1">
        <v>2</v>
      </c>
      <c r="P2006" s="1" t="str">
        <f>IFERROR(IF(ISNUMBER(Table1[[#This Row],[Safety_Rating2]]), REPT("★", Table1[[#This Row],[Safety_Rating2]]) &amp; REPT("☆", 5-Table1[[#This Row],[Safety_Rating2]]), "Unknown"), "Unknown")</f>
        <v>★★★★★</v>
      </c>
      <c r="Q2006" s="1">
        <v>5</v>
      </c>
      <c r="R2006">
        <v>4229</v>
      </c>
      <c r="S2006">
        <v>4</v>
      </c>
      <c r="T2006" s="7">
        <f t="shared" si="31"/>
        <v>448254715.75999999</v>
      </c>
      <c r="U2006" s="3">
        <f>Table1[[#This Row],[Range_km]]/Table1[[#This Row],[Battery_Capacity_kWh]]</f>
        <v>2.0262664165103192</v>
      </c>
      <c r="V2006" s="4">
        <f>Table1[[#This Row],[Price_USD]]/Table1[[#This Row],[Range_km]]</f>
        <v>490.71962962962965</v>
      </c>
      <c r="W2006" s="1" t="str">
        <f>_xlfn.IFS(Table1[[#This Row],[Price_USD]]&gt;80000,"Luxury", Table1[[#This Row],[Price_USD]]&gt;40000,"Premium",Table1[[#This Row],[Price_USD]]&lt;40000,"Budget")</f>
        <v>Luxury</v>
      </c>
    </row>
    <row r="2007" spans="3:23" x14ac:dyDescent="0.35">
      <c r="C2007">
        <v>2006</v>
      </c>
      <c r="D2007" t="s">
        <v>66</v>
      </c>
      <c r="E2007" t="s">
        <v>163</v>
      </c>
      <c r="F2007">
        <v>2015</v>
      </c>
      <c r="G2007" t="s">
        <v>263</v>
      </c>
      <c r="H2007">
        <v>63</v>
      </c>
      <c r="I2007">
        <v>273</v>
      </c>
      <c r="J2007" t="s">
        <v>279</v>
      </c>
      <c r="K2007">
        <v>8.6</v>
      </c>
      <c r="L2007" s="5">
        <v>86377.95</v>
      </c>
      <c r="M2007" t="s">
        <v>334</v>
      </c>
      <c r="N2007" t="s">
        <v>362</v>
      </c>
      <c r="O2007" s="1">
        <v>1</v>
      </c>
      <c r="P2007" s="1" t="str">
        <f>IFERROR(IF(ISNUMBER(Table1[[#This Row],[Safety_Rating2]]), REPT("★", Table1[[#This Row],[Safety_Rating2]]) &amp; REPT("☆", 5-Table1[[#This Row],[Safety_Rating2]]), "Unknown"), "Unknown")</f>
        <v>★★★☆☆</v>
      </c>
      <c r="Q2007" s="1">
        <v>3</v>
      </c>
      <c r="R2007">
        <v>5577</v>
      </c>
      <c r="S2007">
        <v>5</v>
      </c>
      <c r="T2007" s="7">
        <f t="shared" si="31"/>
        <v>481729827.14999998</v>
      </c>
      <c r="U2007" s="3">
        <f>Table1[[#This Row],[Range_km]]/Table1[[#This Row],[Battery_Capacity_kWh]]</f>
        <v>4.333333333333333</v>
      </c>
      <c r="V2007" s="4">
        <f>Table1[[#This Row],[Price_USD]]/Table1[[#This Row],[Range_km]]</f>
        <v>316.40274725274725</v>
      </c>
      <c r="W2007" s="1" t="str">
        <f>_xlfn.IFS(Table1[[#This Row],[Price_USD]]&gt;80000,"Luxury", Table1[[#This Row],[Price_USD]]&gt;40000,"Premium",Table1[[#This Row],[Price_USD]]&lt;40000,"Budget")</f>
        <v>Luxury</v>
      </c>
    </row>
    <row r="2008" spans="3:23" x14ac:dyDescent="0.35">
      <c r="C2008">
        <v>2007</v>
      </c>
      <c r="D2008" t="s">
        <v>63</v>
      </c>
      <c r="E2008" t="s">
        <v>169</v>
      </c>
      <c r="F2008">
        <v>2015</v>
      </c>
      <c r="G2008" t="s">
        <v>263</v>
      </c>
      <c r="H2008">
        <v>112.2</v>
      </c>
      <c r="I2008">
        <v>503</v>
      </c>
      <c r="J2008" t="s">
        <v>278</v>
      </c>
      <c r="K2008">
        <v>1</v>
      </c>
      <c r="L2008" s="5">
        <v>117218.51</v>
      </c>
      <c r="M2008" t="s">
        <v>327</v>
      </c>
      <c r="N2008" t="s">
        <v>342</v>
      </c>
      <c r="O2008" s="1">
        <v>2</v>
      </c>
      <c r="P2008" s="1" t="str">
        <f>IFERROR(IF(ISNUMBER(Table1[[#This Row],[Safety_Rating2]]), REPT("★", Table1[[#This Row],[Safety_Rating2]]) &amp; REPT("☆", 5-Table1[[#This Row],[Safety_Rating2]]), "Unknown"), "Unknown")</f>
        <v>★★★★★</v>
      </c>
      <c r="Q2008" s="1">
        <v>5</v>
      </c>
      <c r="R2008">
        <v>7305</v>
      </c>
      <c r="S2008">
        <v>5</v>
      </c>
      <c r="T2008" s="7">
        <f t="shared" si="31"/>
        <v>856281215.54999995</v>
      </c>
      <c r="U2008" s="3">
        <f>Table1[[#This Row],[Range_km]]/Table1[[#This Row],[Battery_Capacity_kWh]]</f>
        <v>4.4830659536541893</v>
      </c>
      <c r="V2008" s="4">
        <f>Table1[[#This Row],[Price_USD]]/Table1[[#This Row],[Range_km]]</f>
        <v>233.03878727634194</v>
      </c>
      <c r="W2008" s="1" t="str">
        <f>_xlfn.IFS(Table1[[#This Row],[Price_USD]]&gt;80000,"Luxury", Table1[[#This Row],[Price_USD]]&gt;40000,"Premium",Table1[[#This Row],[Price_USD]]&lt;40000,"Budget")</f>
        <v>Luxury</v>
      </c>
    </row>
    <row r="2009" spans="3:23" x14ac:dyDescent="0.35">
      <c r="C2009">
        <v>2008</v>
      </c>
      <c r="D2009" t="s">
        <v>47</v>
      </c>
      <c r="E2009" t="s">
        <v>174</v>
      </c>
      <c r="F2009">
        <v>2022</v>
      </c>
      <c r="G2009" t="s">
        <v>257</v>
      </c>
      <c r="H2009">
        <v>25</v>
      </c>
      <c r="I2009">
        <v>153</v>
      </c>
      <c r="J2009" t="s">
        <v>272</v>
      </c>
      <c r="K2009">
        <v>5.3</v>
      </c>
      <c r="L2009" s="5">
        <v>146527.92000000001</v>
      </c>
      <c r="M2009" t="s">
        <v>281</v>
      </c>
      <c r="N2009" t="s">
        <v>348</v>
      </c>
      <c r="O2009" s="1">
        <v>4</v>
      </c>
      <c r="P2009" s="1" t="str">
        <f>IFERROR(IF(ISNUMBER(Table1[[#This Row],[Safety_Rating2]]), REPT("★", Table1[[#This Row],[Safety_Rating2]]) &amp; REPT("☆", 5-Table1[[#This Row],[Safety_Rating2]]), "Unknown"), "Unknown")</f>
        <v>★★★★☆</v>
      </c>
      <c r="Q2009" s="1">
        <v>4</v>
      </c>
      <c r="R2009">
        <v>13098</v>
      </c>
      <c r="S2009">
        <v>5</v>
      </c>
      <c r="T2009" s="7">
        <f t="shared" si="31"/>
        <v>1919222696.1600001</v>
      </c>
      <c r="U2009" s="3">
        <f>Table1[[#This Row],[Range_km]]/Table1[[#This Row],[Battery_Capacity_kWh]]</f>
        <v>6.12</v>
      </c>
      <c r="V2009" s="4">
        <f>Table1[[#This Row],[Price_USD]]/Table1[[#This Row],[Range_km]]</f>
        <v>957.69882352941181</v>
      </c>
      <c r="W2009" s="1" t="str">
        <f>_xlfn.IFS(Table1[[#This Row],[Price_USD]]&gt;80000,"Luxury", Table1[[#This Row],[Price_USD]]&gt;40000,"Premium",Table1[[#This Row],[Price_USD]]&lt;40000,"Budget")</f>
        <v>Luxury</v>
      </c>
    </row>
    <row r="2010" spans="3:23" x14ac:dyDescent="0.35">
      <c r="C2010">
        <v>2009</v>
      </c>
      <c r="D2010" t="s">
        <v>22</v>
      </c>
      <c r="E2010" t="s">
        <v>99</v>
      </c>
      <c r="F2010">
        <v>2023</v>
      </c>
      <c r="G2010" t="s">
        <v>253</v>
      </c>
      <c r="H2010">
        <v>129.4</v>
      </c>
      <c r="I2010">
        <v>547</v>
      </c>
      <c r="J2010" t="s">
        <v>270</v>
      </c>
      <c r="K2010">
        <v>4.9000000000000004</v>
      </c>
      <c r="L2010" s="5">
        <v>31219.1</v>
      </c>
      <c r="M2010" t="s">
        <v>288</v>
      </c>
      <c r="N2010" t="s">
        <v>371</v>
      </c>
      <c r="O2010" s="1">
        <v>2</v>
      </c>
      <c r="P2010" s="1" t="str">
        <f>IFERROR(IF(ISNUMBER(Table1[[#This Row],[Safety_Rating2]]), REPT("★", Table1[[#This Row],[Safety_Rating2]]) &amp; REPT("☆", 5-Table1[[#This Row],[Safety_Rating2]]), "Unknown"), "Unknown")</f>
        <v>★★★★★</v>
      </c>
      <c r="Q2010" s="1">
        <v>5</v>
      </c>
      <c r="R2010">
        <v>7479</v>
      </c>
      <c r="S2010">
        <v>3</v>
      </c>
      <c r="T2010" s="7">
        <f t="shared" si="31"/>
        <v>233487648.89999998</v>
      </c>
      <c r="U2010" s="3">
        <f>Table1[[#This Row],[Range_km]]/Table1[[#This Row],[Battery_Capacity_kWh]]</f>
        <v>4.2272024729520865</v>
      </c>
      <c r="V2010" s="4">
        <f>Table1[[#This Row],[Price_USD]]/Table1[[#This Row],[Range_km]]</f>
        <v>57.073308957952463</v>
      </c>
      <c r="W2010" s="1" t="str">
        <f>_xlfn.IFS(Table1[[#This Row],[Price_USD]]&gt;80000,"Luxury", Table1[[#This Row],[Price_USD]]&gt;40000,"Premium",Table1[[#This Row],[Price_USD]]&lt;40000,"Budget")</f>
        <v>Budget</v>
      </c>
    </row>
    <row r="2011" spans="3:23" x14ac:dyDescent="0.35">
      <c r="C2011">
        <v>2010</v>
      </c>
      <c r="D2011" t="s">
        <v>37</v>
      </c>
      <c r="E2011" t="s">
        <v>185</v>
      </c>
      <c r="F2011">
        <v>2024</v>
      </c>
      <c r="G2011" t="s">
        <v>251</v>
      </c>
      <c r="H2011">
        <v>29.2</v>
      </c>
      <c r="I2011">
        <v>453</v>
      </c>
      <c r="J2011" t="s">
        <v>276</v>
      </c>
      <c r="K2011">
        <v>3.8</v>
      </c>
      <c r="L2011" s="5">
        <v>102274.52</v>
      </c>
      <c r="M2011" t="s">
        <v>296</v>
      </c>
      <c r="N2011" t="s">
        <v>351</v>
      </c>
      <c r="O2011" s="1">
        <v>5</v>
      </c>
      <c r="P2011" s="1" t="str">
        <f>IFERROR(IF(ISNUMBER(Table1[[#This Row],[Safety_Rating2]]), REPT("★", Table1[[#This Row],[Safety_Rating2]]) &amp; REPT("☆", 5-Table1[[#This Row],[Safety_Rating2]]), "Unknown"), "Unknown")</f>
        <v>Unknown</v>
      </c>
      <c r="Q2011" s="2" t="s">
        <v>376</v>
      </c>
      <c r="R2011">
        <v>13868</v>
      </c>
      <c r="S2011">
        <v>3</v>
      </c>
      <c r="T2011" s="7">
        <f t="shared" si="31"/>
        <v>1418343043.3600001</v>
      </c>
      <c r="U2011" s="3">
        <f>Table1[[#This Row],[Range_km]]/Table1[[#This Row],[Battery_Capacity_kWh]]</f>
        <v>15.513698630136986</v>
      </c>
      <c r="V2011" s="4">
        <f>Table1[[#This Row],[Price_USD]]/Table1[[#This Row],[Range_km]]</f>
        <v>225.77156732891834</v>
      </c>
      <c r="W2011" s="1" t="str">
        <f>_xlfn.IFS(Table1[[#This Row],[Price_USD]]&gt;80000,"Luxury", Table1[[#This Row],[Price_USD]]&gt;40000,"Premium",Table1[[#This Row],[Price_USD]]&lt;40000,"Budget")</f>
        <v>Luxury</v>
      </c>
    </row>
    <row r="2012" spans="3:23" x14ac:dyDescent="0.35">
      <c r="C2012">
        <v>2011</v>
      </c>
      <c r="D2012" t="s">
        <v>32</v>
      </c>
      <c r="E2012" t="s">
        <v>206</v>
      </c>
      <c r="F2012">
        <v>2020</v>
      </c>
      <c r="G2012" t="s">
        <v>259</v>
      </c>
      <c r="H2012">
        <v>129.19999999999999</v>
      </c>
      <c r="I2012">
        <v>446</v>
      </c>
      <c r="J2012" t="s">
        <v>278</v>
      </c>
      <c r="K2012">
        <v>11.5</v>
      </c>
      <c r="L2012" s="5">
        <v>80609.5</v>
      </c>
      <c r="M2012" t="s">
        <v>319</v>
      </c>
      <c r="N2012" t="s">
        <v>373</v>
      </c>
      <c r="O2012" s="1">
        <v>5</v>
      </c>
      <c r="P2012" s="1" t="str">
        <f>IFERROR(IF(ISNUMBER(Table1[[#This Row],[Safety_Rating2]]), REPT("★", Table1[[#This Row],[Safety_Rating2]]) &amp; REPT("☆", 5-Table1[[#This Row],[Safety_Rating2]]), "Unknown"), "Unknown")</f>
        <v>★★★☆☆</v>
      </c>
      <c r="Q2012" s="1">
        <v>3</v>
      </c>
      <c r="R2012">
        <v>2789</v>
      </c>
      <c r="S2012">
        <v>3</v>
      </c>
      <c r="T2012" s="7">
        <f t="shared" si="31"/>
        <v>224819895.5</v>
      </c>
      <c r="U2012" s="3">
        <f>Table1[[#This Row],[Range_km]]/Table1[[#This Row],[Battery_Capacity_kWh]]</f>
        <v>3.4520123839009291</v>
      </c>
      <c r="V2012" s="4">
        <f>Table1[[#This Row],[Price_USD]]/Table1[[#This Row],[Range_km]]</f>
        <v>180.73878923766816</v>
      </c>
      <c r="W2012" s="1" t="str">
        <f>_xlfn.IFS(Table1[[#This Row],[Price_USD]]&gt;80000,"Luxury", Table1[[#This Row],[Price_USD]]&gt;40000,"Premium",Table1[[#This Row],[Price_USD]]&lt;40000,"Budget")</f>
        <v>Luxury</v>
      </c>
    </row>
    <row r="2013" spans="3:23" x14ac:dyDescent="0.35">
      <c r="C2013">
        <v>2012</v>
      </c>
      <c r="D2013" t="s">
        <v>57</v>
      </c>
      <c r="E2013" t="s">
        <v>136</v>
      </c>
      <c r="F2013">
        <v>2018</v>
      </c>
      <c r="G2013" t="s">
        <v>251</v>
      </c>
      <c r="H2013">
        <v>144.19999999999999</v>
      </c>
      <c r="I2013">
        <v>394</v>
      </c>
      <c r="J2013" t="s">
        <v>275</v>
      </c>
      <c r="K2013">
        <v>8.5</v>
      </c>
      <c r="L2013" s="5">
        <v>58958.87</v>
      </c>
      <c r="M2013" t="s">
        <v>328</v>
      </c>
      <c r="N2013" t="s">
        <v>373</v>
      </c>
      <c r="O2013" s="2" t="s">
        <v>376</v>
      </c>
      <c r="P2013" s="1" t="str">
        <f>IFERROR(IF(ISNUMBER(Table1[[#This Row],[Safety_Rating2]]), REPT("★", Table1[[#This Row],[Safety_Rating2]]) &amp; REPT("☆", 5-Table1[[#This Row],[Safety_Rating2]]), "Unknown"), "Unknown")</f>
        <v>★★★☆☆</v>
      </c>
      <c r="Q2013" s="1">
        <v>3</v>
      </c>
      <c r="R2013">
        <v>8118</v>
      </c>
      <c r="S2013">
        <v>4</v>
      </c>
      <c r="T2013" s="7">
        <f t="shared" si="31"/>
        <v>478628106.66000003</v>
      </c>
      <c r="U2013" s="3">
        <f>Table1[[#This Row],[Range_km]]/Table1[[#This Row],[Battery_Capacity_kWh]]</f>
        <v>2.7323162274618586</v>
      </c>
      <c r="V2013" s="4">
        <f>Table1[[#This Row],[Price_USD]]/Table1[[#This Row],[Range_km]]</f>
        <v>149.64180203045686</v>
      </c>
      <c r="W2013" s="1" t="str">
        <f>_xlfn.IFS(Table1[[#This Row],[Price_USD]]&gt;80000,"Luxury", Table1[[#This Row],[Price_USD]]&gt;40000,"Premium",Table1[[#This Row],[Price_USD]]&lt;40000,"Budget")</f>
        <v>Premium</v>
      </c>
    </row>
    <row r="2014" spans="3:23" x14ac:dyDescent="0.35">
      <c r="C2014">
        <v>2013</v>
      </c>
      <c r="D2014" t="s">
        <v>59</v>
      </c>
      <c r="E2014" t="s">
        <v>139</v>
      </c>
      <c r="F2014">
        <v>2020</v>
      </c>
      <c r="G2014" t="s">
        <v>255</v>
      </c>
      <c r="H2014">
        <v>135.4</v>
      </c>
      <c r="I2014">
        <v>496</v>
      </c>
      <c r="J2014" t="s">
        <v>280</v>
      </c>
      <c r="K2014">
        <v>0.9</v>
      </c>
      <c r="L2014" s="5">
        <v>110839.03</v>
      </c>
      <c r="M2014" t="s">
        <v>287</v>
      </c>
      <c r="N2014" t="s">
        <v>338</v>
      </c>
      <c r="O2014" s="1">
        <v>1</v>
      </c>
      <c r="P2014" s="1" t="str">
        <f>IFERROR(IF(ISNUMBER(Table1[[#This Row],[Safety_Rating2]]), REPT("★", Table1[[#This Row],[Safety_Rating2]]) &amp; REPT("☆", 5-Table1[[#This Row],[Safety_Rating2]]), "Unknown"), "Unknown")</f>
        <v>★★★☆☆</v>
      </c>
      <c r="Q2014" s="1">
        <v>3</v>
      </c>
      <c r="R2014">
        <v>10684</v>
      </c>
      <c r="S2014">
        <v>4</v>
      </c>
      <c r="T2014" s="7">
        <f t="shared" si="31"/>
        <v>1184204196.52</v>
      </c>
      <c r="U2014" s="3">
        <f>Table1[[#This Row],[Range_km]]/Table1[[#This Row],[Battery_Capacity_kWh]]</f>
        <v>3.6632200886262924</v>
      </c>
      <c r="V2014" s="4">
        <f>Table1[[#This Row],[Price_USD]]/Table1[[#This Row],[Range_km]]</f>
        <v>223.46578629032257</v>
      </c>
      <c r="W2014" s="1" t="str">
        <f>_xlfn.IFS(Table1[[#This Row],[Price_USD]]&gt;80000,"Luxury", Table1[[#This Row],[Price_USD]]&gt;40000,"Premium",Table1[[#This Row],[Price_USD]]&lt;40000,"Budget")</f>
        <v>Luxury</v>
      </c>
    </row>
    <row r="2015" spans="3:23" x14ac:dyDescent="0.35">
      <c r="C2015">
        <v>2014</v>
      </c>
      <c r="D2015" t="s">
        <v>22</v>
      </c>
      <c r="E2015" t="s">
        <v>99</v>
      </c>
      <c r="F2015">
        <v>2017</v>
      </c>
      <c r="G2015" t="s">
        <v>257</v>
      </c>
      <c r="H2015">
        <v>105.3</v>
      </c>
      <c r="I2015">
        <v>351</v>
      </c>
      <c r="J2015" t="s">
        <v>276</v>
      </c>
      <c r="K2015">
        <v>6.4</v>
      </c>
      <c r="L2015" s="5">
        <v>85296.88</v>
      </c>
      <c r="M2015" t="s">
        <v>307</v>
      </c>
      <c r="N2015" t="s">
        <v>352</v>
      </c>
      <c r="O2015" s="1">
        <v>3</v>
      </c>
      <c r="P2015" s="1" t="str">
        <f>IFERROR(IF(ISNUMBER(Table1[[#This Row],[Safety_Rating2]]), REPT("★", Table1[[#This Row],[Safety_Rating2]]) &amp; REPT("☆", 5-Table1[[#This Row],[Safety_Rating2]]), "Unknown"), "Unknown")</f>
        <v>★★★★★</v>
      </c>
      <c r="Q2015" s="1">
        <v>5</v>
      </c>
      <c r="R2015">
        <v>19050</v>
      </c>
      <c r="S2015">
        <v>5</v>
      </c>
      <c r="T2015" s="7">
        <f t="shared" si="31"/>
        <v>1624905564</v>
      </c>
      <c r="U2015" s="3">
        <f>Table1[[#This Row],[Range_km]]/Table1[[#This Row],[Battery_Capacity_kWh]]</f>
        <v>3.3333333333333335</v>
      </c>
      <c r="V2015" s="4">
        <f>Table1[[#This Row],[Price_USD]]/Table1[[#This Row],[Range_km]]</f>
        <v>243.01105413105415</v>
      </c>
      <c r="W2015" s="1" t="str">
        <f>_xlfn.IFS(Table1[[#This Row],[Price_USD]]&gt;80000,"Luxury", Table1[[#This Row],[Price_USD]]&gt;40000,"Premium",Table1[[#This Row],[Price_USD]]&lt;40000,"Budget")</f>
        <v>Luxury</v>
      </c>
    </row>
    <row r="2016" spans="3:23" x14ac:dyDescent="0.35">
      <c r="C2016">
        <v>2015</v>
      </c>
      <c r="D2016" t="s">
        <v>49</v>
      </c>
      <c r="E2016" t="s">
        <v>114</v>
      </c>
      <c r="F2016">
        <v>2022</v>
      </c>
      <c r="G2016" t="s">
        <v>261</v>
      </c>
      <c r="H2016">
        <v>93.9</v>
      </c>
      <c r="I2016">
        <v>413</v>
      </c>
      <c r="J2016" t="s">
        <v>279</v>
      </c>
      <c r="K2016">
        <v>11.7</v>
      </c>
      <c r="L2016" s="5">
        <v>33050.17</v>
      </c>
      <c r="M2016" t="s">
        <v>323</v>
      </c>
      <c r="N2016" t="s">
        <v>347</v>
      </c>
      <c r="O2016" s="1">
        <v>1</v>
      </c>
      <c r="P2016" s="1" t="str">
        <f>IFERROR(IF(ISNUMBER(Table1[[#This Row],[Safety_Rating2]]), REPT("★", Table1[[#This Row],[Safety_Rating2]]) &amp; REPT("☆", 5-Table1[[#This Row],[Safety_Rating2]]), "Unknown"), "Unknown")</f>
        <v>★★★★★</v>
      </c>
      <c r="Q2016" s="1">
        <v>5</v>
      </c>
      <c r="R2016">
        <v>2719</v>
      </c>
      <c r="S2016">
        <v>4</v>
      </c>
      <c r="T2016" s="7">
        <f t="shared" si="31"/>
        <v>89863412.229999989</v>
      </c>
      <c r="U2016" s="3">
        <f>Table1[[#This Row],[Range_km]]/Table1[[#This Row],[Battery_Capacity_kWh]]</f>
        <v>4.3982960596379126</v>
      </c>
      <c r="V2016" s="4">
        <f>Table1[[#This Row],[Price_USD]]/Table1[[#This Row],[Range_km]]</f>
        <v>80.024624697336563</v>
      </c>
      <c r="W2016" s="1" t="str">
        <f>_xlfn.IFS(Table1[[#This Row],[Price_USD]]&gt;80000,"Luxury", Table1[[#This Row],[Price_USD]]&gt;40000,"Premium",Table1[[#This Row],[Price_USD]]&lt;40000,"Budget")</f>
        <v>Budget</v>
      </c>
    </row>
    <row r="2017" spans="3:23" x14ac:dyDescent="0.35">
      <c r="C2017">
        <v>2016</v>
      </c>
      <c r="D2017" t="s">
        <v>26</v>
      </c>
      <c r="E2017" t="s">
        <v>79</v>
      </c>
      <c r="F2017">
        <v>2023</v>
      </c>
      <c r="G2017" t="s">
        <v>261</v>
      </c>
      <c r="H2017">
        <v>133.80000000000001</v>
      </c>
      <c r="I2017">
        <v>590</v>
      </c>
      <c r="J2017" t="s">
        <v>273</v>
      </c>
      <c r="K2017">
        <v>10.8</v>
      </c>
      <c r="L2017" s="5">
        <v>97098.09</v>
      </c>
      <c r="M2017" t="s">
        <v>322</v>
      </c>
      <c r="N2017" t="s">
        <v>370</v>
      </c>
      <c r="O2017" s="1">
        <v>5</v>
      </c>
      <c r="P2017" s="1" t="str">
        <f>IFERROR(IF(ISNUMBER(Table1[[#This Row],[Safety_Rating2]]), REPT("★", Table1[[#This Row],[Safety_Rating2]]) &amp; REPT("☆", 5-Table1[[#This Row],[Safety_Rating2]]), "Unknown"), "Unknown")</f>
        <v>★★★★★</v>
      </c>
      <c r="Q2017" s="1">
        <v>5</v>
      </c>
      <c r="R2017">
        <v>12024</v>
      </c>
      <c r="S2017">
        <v>3</v>
      </c>
      <c r="T2017" s="7">
        <f t="shared" si="31"/>
        <v>1167507434.1599998</v>
      </c>
      <c r="U2017" s="3">
        <f>Table1[[#This Row],[Range_km]]/Table1[[#This Row],[Battery_Capacity_kWh]]</f>
        <v>4.4095665171898348</v>
      </c>
      <c r="V2017" s="4">
        <f>Table1[[#This Row],[Price_USD]]/Table1[[#This Row],[Range_km]]</f>
        <v>164.57303389830508</v>
      </c>
      <c r="W2017" s="1" t="str">
        <f>_xlfn.IFS(Table1[[#This Row],[Price_USD]]&gt;80000,"Luxury", Table1[[#This Row],[Price_USD]]&gt;40000,"Premium",Table1[[#This Row],[Price_USD]]&lt;40000,"Budget")</f>
        <v>Luxury</v>
      </c>
    </row>
    <row r="2018" spans="3:23" x14ac:dyDescent="0.35">
      <c r="C2018">
        <v>2017</v>
      </c>
      <c r="D2018" t="s">
        <v>29</v>
      </c>
      <c r="E2018" t="s">
        <v>82</v>
      </c>
      <c r="F2018">
        <v>2022</v>
      </c>
      <c r="G2018" t="s">
        <v>255</v>
      </c>
      <c r="H2018">
        <v>106.9</v>
      </c>
      <c r="I2018">
        <v>371</v>
      </c>
      <c r="J2018" t="s">
        <v>276</v>
      </c>
      <c r="K2018">
        <v>9.4</v>
      </c>
      <c r="L2018" s="5">
        <v>38916.71</v>
      </c>
      <c r="M2018" t="s">
        <v>286</v>
      </c>
      <c r="N2018" t="s">
        <v>347</v>
      </c>
      <c r="O2018" s="2" t="s">
        <v>376</v>
      </c>
      <c r="P2018" s="1" t="str">
        <f>IFERROR(IF(ISNUMBER(Table1[[#This Row],[Safety_Rating2]]), REPT("★", Table1[[#This Row],[Safety_Rating2]]) &amp; REPT("☆", 5-Table1[[#This Row],[Safety_Rating2]]), "Unknown"), "Unknown")</f>
        <v>★★★☆☆</v>
      </c>
      <c r="Q2018" s="1">
        <v>3</v>
      </c>
      <c r="R2018">
        <v>3032</v>
      </c>
      <c r="S2018">
        <v>4</v>
      </c>
      <c r="T2018" s="7">
        <f t="shared" si="31"/>
        <v>117995464.72</v>
      </c>
      <c r="U2018" s="3">
        <f>Table1[[#This Row],[Range_km]]/Table1[[#This Row],[Battery_Capacity_kWh]]</f>
        <v>3.4705332086061738</v>
      </c>
      <c r="V2018" s="4">
        <f>Table1[[#This Row],[Price_USD]]/Table1[[#This Row],[Range_km]]</f>
        <v>104.89679245283018</v>
      </c>
      <c r="W2018" s="1" t="str">
        <f>_xlfn.IFS(Table1[[#This Row],[Price_USD]]&gt;80000,"Luxury", Table1[[#This Row],[Price_USD]]&gt;40000,"Premium",Table1[[#This Row],[Price_USD]]&lt;40000,"Budget")</f>
        <v>Budget</v>
      </c>
    </row>
    <row r="2019" spans="3:23" x14ac:dyDescent="0.35">
      <c r="C2019">
        <v>2018</v>
      </c>
      <c r="D2019" t="s">
        <v>52</v>
      </c>
      <c r="E2019" t="s">
        <v>191</v>
      </c>
      <c r="F2019">
        <v>2019</v>
      </c>
      <c r="G2019" t="s">
        <v>250</v>
      </c>
      <c r="H2019">
        <v>58.5</v>
      </c>
      <c r="I2019">
        <v>176</v>
      </c>
      <c r="J2019" t="s">
        <v>267</v>
      </c>
      <c r="K2019">
        <v>9.6999999999999993</v>
      </c>
      <c r="L2019" s="5">
        <v>34843.22</v>
      </c>
      <c r="M2019" t="s">
        <v>332</v>
      </c>
      <c r="N2019" t="s">
        <v>362</v>
      </c>
      <c r="O2019" s="1">
        <v>3</v>
      </c>
      <c r="P2019" s="1" t="str">
        <f>IFERROR(IF(ISNUMBER(Table1[[#This Row],[Safety_Rating2]]), REPT("★", Table1[[#This Row],[Safety_Rating2]]) &amp; REPT("☆", 5-Table1[[#This Row],[Safety_Rating2]]), "Unknown"), "Unknown")</f>
        <v>★★★★☆</v>
      </c>
      <c r="Q2019" s="1">
        <v>4</v>
      </c>
      <c r="R2019">
        <v>6634</v>
      </c>
      <c r="S2019">
        <v>3</v>
      </c>
      <c r="T2019" s="7">
        <f t="shared" si="31"/>
        <v>231149921.48000002</v>
      </c>
      <c r="U2019" s="3">
        <f>Table1[[#This Row],[Range_km]]/Table1[[#This Row],[Battery_Capacity_kWh]]</f>
        <v>3.0085470085470085</v>
      </c>
      <c r="V2019" s="4">
        <f>Table1[[#This Row],[Price_USD]]/Table1[[#This Row],[Range_km]]</f>
        <v>197.97284090909091</v>
      </c>
      <c r="W2019" s="1" t="str">
        <f>_xlfn.IFS(Table1[[#This Row],[Price_USD]]&gt;80000,"Luxury", Table1[[#This Row],[Price_USD]]&gt;40000,"Premium",Table1[[#This Row],[Price_USD]]&lt;40000,"Budget")</f>
        <v>Budget</v>
      </c>
    </row>
    <row r="2020" spans="3:23" x14ac:dyDescent="0.35">
      <c r="C2020">
        <v>2019</v>
      </c>
      <c r="D2020" t="s">
        <v>42</v>
      </c>
      <c r="E2020" t="s">
        <v>141</v>
      </c>
      <c r="F2020">
        <v>2019</v>
      </c>
      <c r="G2020" t="s">
        <v>258</v>
      </c>
      <c r="H2020">
        <v>44.5</v>
      </c>
      <c r="I2020">
        <v>473</v>
      </c>
      <c r="J2020" t="s">
        <v>279</v>
      </c>
      <c r="K2020">
        <v>8.4</v>
      </c>
      <c r="L2020" s="5">
        <v>59036.69</v>
      </c>
      <c r="M2020" t="s">
        <v>330</v>
      </c>
      <c r="N2020" t="s">
        <v>336</v>
      </c>
      <c r="O2020" s="1">
        <v>5</v>
      </c>
      <c r="P2020" s="1" t="str">
        <f>IFERROR(IF(ISNUMBER(Table1[[#This Row],[Safety_Rating2]]), REPT("★", Table1[[#This Row],[Safety_Rating2]]) &amp; REPT("☆", 5-Table1[[#This Row],[Safety_Rating2]]), "Unknown"), "Unknown")</f>
        <v>★★★★☆</v>
      </c>
      <c r="Q2020" s="1">
        <v>4</v>
      </c>
      <c r="R2020">
        <v>314</v>
      </c>
      <c r="S2020">
        <v>5</v>
      </c>
      <c r="T2020" s="7">
        <f t="shared" si="31"/>
        <v>18537520.66</v>
      </c>
      <c r="U2020" s="3">
        <f>Table1[[#This Row],[Range_km]]/Table1[[#This Row],[Battery_Capacity_kWh]]</f>
        <v>10.629213483146067</v>
      </c>
      <c r="V2020" s="4">
        <f>Table1[[#This Row],[Price_USD]]/Table1[[#This Row],[Range_km]]</f>
        <v>124.81329809725159</v>
      </c>
      <c r="W2020" s="1" t="str">
        <f>_xlfn.IFS(Table1[[#This Row],[Price_USD]]&gt;80000,"Luxury", Table1[[#This Row],[Price_USD]]&gt;40000,"Premium",Table1[[#This Row],[Price_USD]]&lt;40000,"Budget")</f>
        <v>Premium</v>
      </c>
    </row>
    <row r="2021" spans="3:23" x14ac:dyDescent="0.35">
      <c r="C2021">
        <v>2020</v>
      </c>
      <c r="D2021" t="s">
        <v>41</v>
      </c>
      <c r="E2021" t="s">
        <v>100</v>
      </c>
      <c r="F2021">
        <v>2024</v>
      </c>
      <c r="G2021" t="s">
        <v>252</v>
      </c>
      <c r="H2021">
        <v>149.80000000000001</v>
      </c>
      <c r="I2021">
        <v>323</v>
      </c>
      <c r="J2021" t="s">
        <v>268</v>
      </c>
      <c r="K2021">
        <v>3.8</v>
      </c>
      <c r="L2021" s="5">
        <v>130259.58</v>
      </c>
      <c r="M2021" t="s">
        <v>295</v>
      </c>
      <c r="N2021" t="s">
        <v>359</v>
      </c>
      <c r="O2021" s="1">
        <v>0</v>
      </c>
      <c r="P2021" s="1" t="str">
        <f>IFERROR(IF(ISNUMBER(Table1[[#This Row],[Safety_Rating2]]), REPT("★", Table1[[#This Row],[Safety_Rating2]]) &amp; REPT("☆", 5-Table1[[#This Row],[Safety_Rating2]]), "Unknown"), "Unknown")</f>
        <v>★★★★★</v>
      </c>
      <c r="Q2021" s="1">
        <v>5</v>
      </c>
      <c r="R2021">
        <v>1270</v>
      </c>
      <c r="S2021">
        <v>4</v>
      </c>
      <c r="T2021" s="7">
        <f t="shared" si="31"/>
        <v>165429666.59999999</v>
      </c>
      <c r="U2021" s="3">
        <f>Table1[[#This Row],[Range_km]]/Table1[[#This Row],[Battery_Capacity_kWh]]</f>
        <v>2.1562082777036045</v>
      </c>
      <c r="V2021" s="4">
        <f>Table1[[#This Row],[Price_USD]]/Table1[[#This Row],[Range_km]]</f>
        <v>403.28043343653252</v>
      </c>
      <c r="W2021" s="1" t="str">
        <f>_xlfn.IFS(Table1[[#This Row],[Price_USD]]&gt;80000,"Luxury", Table1[[#This Row],[Price_USD]]&gt;40000,"Premium",Table1[[#This Row],[Price_USD]]&lt;40000,"Budget")</f>
        <v>Luxury</v>
      </c>
    </row>
    <row r="2022" spans="3:23" x14ac:dyDescent="0.35">
      <c r="C2022">
        <v>2021</v>
      </c>
      <c r="D2022" t="s">
        <v>57</v>
      </c>
      <c r="E2022" t="s">
        <v>136</v>
      </c>
      <c r="F2022">
        <v>2020</v>
      </c>
      <c r="G2022" t="s">
        <v>262</v>
      </c>
      <c r="H2022">
        <v>94.3</v>
      </c>
      <c r="I2022">
        <v>398</v>
      </c>
      <c r="J2022" t="s">
        <v>267</v>
      </c>
      <c r="K2022">
        <v>8.6</v>
      </c>
      <c r="L2022" s="5">
        <v>63877.57</v>
      </c>
      <c r="M2022" t="s">
        <v>331</v>
      </c>
      <c r="N2022" t="s">
        <v>372</v>
      </c>
      <c r="O2022" s="1">
        <v>2</v>
      </c>
      <c r="P2022" s="1" t="str">
        <f>IFERROR(IF(ISNUMBER(Table1[[#This Row],[Safety_Rating2]]), REPT("★", Table1[[#This Row],[Safety_Rating2]]) &amp; REPT("☆", 5-Table1[[#This Row],[Safety_Rating2]]), "Unknown"), "Unknown")</f>
        <v>★★★★★</v>
      </c>
      <c r="Q2022" s="1">
        <v>5</v>
      </c>
      <c r="R2022">
        <v>7755</v>
      </c>
      <c r="S2022">
        <v>3</v>
      </c>
      <c r="T2022" s="7">
        <f t="shared" si="31"/>
        <v>495370555.35000002</v>
      </c>
      <c r="U2022" s="3">
        <f>Table1[[#This Row],[Range_km]]/Table1[[#This Row],[Battery_Capacity_kWh]]</f>
        <v>4.2205726405090136</v>
      </c>
      <c r="V2022" s="4">
        <f>Table1[[#This Row],[Price_USD]]/Table1[[#This Row],[Range_km]]</f>
        <v>160.49640703517588</v>
      </c>
      <c r="W2022" s="1" t="str">
        <f>_xlfn.IFS(Table1[[#This Row],[Price_USD]]&gt;80000,"Luxury", Table1[[#This Row],[Price_USD]]&gt;40000,"Premium",Table1[[#This Row],[Price_USD]]&lt;40000,"Budget")</f>
        <v>Premium</v>
      </c>
    </row>
    <row r="2023" spans="3:23" x14ac:dyDescent="0.35">
      <c r="C2023">
        <v>2022</v>
      </c>
      <c r="D2023" t="s">
        <v>24</v>
      </c>
      <c r="E2023" t="s">
        <v>77</v>
      </c>
      <c r="F2023">
        <v>2021</v>
      </c>
      <c r="G2023" t="s">
        <v>258</v>
      </c>
      <c r="H2023">
        <v>31.2</v>
      </c>
      <c r="I2023">
        <v>560</v>
      </c>
      <c r="J2023" t="s">
        <v>280</v>
      </c>
      <c r="K2023">
        <v>11.5</v>
      </c>
      <c r="L2023" s="5">
        <v>123807.42</v>
      </c>
      <c r="M2023" t="s">
        <v>318</v>
      </c>
      <c r="N2023" t="s">
        <v>353</v>
      </c>
      <c r="O2023" s="1">
        <v>5</v>
      </c>
      <c r="P2023" s="1" t="str">
        <f>IFERROR(IF(ISNUMBER(Table1[[#This Row],[Safety_Rating2]]), REPT("★", Table1[[#This Row],[Safety_Rating2]]) &amp; REPT("☆", 5-Table1[[#This Row],[Safety_Rating2]]), "Unknown"), "Unknown")</f>
        <v>★★★★★</v>
      </c>
      <c r="Q2023" s="1">
        <v>5</v>
      </c>
      <c r="R2023">
        <v>12022</v>
      </c>
      <c r="S2023">
        <v>4</v>
      </c>
      <c r="T2023" s="7">
        <f t="shared" si="31"/>
        <v>1488412803.24</v>
      </c>
      <c r="U2023" s="3">
        <f>Table1[[#This Row],[Range_km]]/Table1[[#This Row],[Battery_Capacity_kWh]]</f>
        <v>17.948717948717949</v>
      </c>
      <c r="V2023" s="4">
        <f>Table1[[#This Row],[Price_USD]]/Table1[[#This Row],[Range_km]]</f>
        <v>221.08467857142855</v>
      </c>
      <c r="W2023" s="1" t="str">
        <f>_xlfn.IFS(Table1[[#This Row],[Price_USD]]&gt;80000,"Luxury", Table1[[#This Row],[Price_USD]]&gt;40000,"Premium",Table1[[#This Row],[Price_USD]]&lt;40000,"Budget")</f>
        <v>Luxury</v>
      </c>
    </row>
    <row r="2024" spans="3:23" x14ac:dyDescent="0.35">
      <c r="C2024">
        <v>2023</v>
      </c>
      <c r="D2024" t="s">
        <v>19</v>
      </c>
      <c r="E2024" t="s">
        <v>126</v>
      </c>
      <c r="F2024">
        <v>2018</v>
      </c>
      <c r="G2024" t="s">
        <v>259</v>
      </c>
      <c r="H2024">
        <v>119.7</v>
      </c>
      <c r="I2024">
        <v>419</v>
      </c>
      <c r="J2024" t="s">
        <v>274</v>
      </c>
      <c r="K2024">
        <v>8.5</v>
      </c>
      <c r="L2024" s="5">
        <v>137099.25</v>
      </c>
      <c r="M2024" t="s">
        <v>317</v>
      </c>
      <c r="N2024" t="s">
        <v>351</v>
      </c>
      <c r="O2024" s="1">
        <v>1</v>
      </c>
      <c r="P2024" s="1" t="str">
        <f>IFERROR(IF(ISNUMBER(Table1[[#This Row],[Safety_Rating2]]), REPT("★", Table1[[#This Row],[Safety_Rating2]]) &amp; REPT("☆", 5-Table1[[#This Row],[Safety_Rating2]]), "Unknown"), "Unknown")</f>
        <v>★★★☆☆</v>
      </c>
      <c r="Q2024" s="1">
        <v>3</v>
      </c>
      <c r="R2024">
        <v>3800</v>
      </c>
      <c r="S2024">
        <v>3</v>
      </c>
      <c r="T2024" s="7">
        <f t="shared" si="31"/>
        <v>520977150</v>
      </c>
      <c r="U2024" s="3">
        <f>Table1[[#This Row],[Range_km]]/Table1[[#This Row],[Battery_Capacity_kWh]]</f>
        <v>3.5004177109440269</v>
      </c>
      <c r="V2024" s="4">
        <f>Table1[[#This Row],[Price_USD]]/Table1[[#This Row],[Range_km]]</f>
        <v>327.20584725536992</v>
      </c>
      <c r="W2024" s="1" t="str">
        <f>_xlfn.IFS(Table1[[#This Row],[Price_USD]]&gt;80000,"Luxury", Table1[[#This Row],[Price_USD]]&gt;40000,"Premium",Table1[[#This Row],[Price_USD]]&lt;40000,"Budget")</f>
        <v>Luxury</v>
      </c>
    </row>
    <row r="2025" spans="3:23" x14ac:dyDescent="0.35">
      <c r="C2025">
        <v>2024</v>
      </c>
      <c r="D2025" t="s">
        <v>44</v>
      </c>
      <c r="E2025" t="s">
        <v>130</v>
      </c>
      <c r="F2025">
        <v>2017</v>
      </c>
      <c r="G2025" t="s">
        <v>259</v>
      </c>
      <c r="H2025">
        <v>31.2</v>
      </c>
      <c r="I2025">
        <v>456</v>
      </c>
      <c r="J2025" t="s">
        <v>277</v>
      </c>
      <c r="K2025">
        <v>6.3</v>
      </c>
      <c r="L2025" s="5">
        <v>149271.84</v>
      </c>
      <c r="M2025" t="s">
        <v>319</v>
      </c>
      <c r="N2025" t="s">
        <v>336</v>
      </c>
      <c r="O2025" s="1">
        <v>2</v>
      </c>
      <c r="P2025" s="1" t="str">
        <f>IFERROR(IF(ISNUMBER(Table1[[#This Row],[Safety_Rating2]]), REPT("★", Table1[[#This Row],[Safety_Rating2]]) &amp; REPT("☆", 5-Table1[[#This Row],[Safety_Rating2]]), "Unknown"), "Unknown")</f>
        <v>★★★★★</v>
      </c>
      <c r="Q2025" s="1">
        <v>5</v>
      </c>
      <c r="R2025">
        <v>19737</v>
      </c>
      <c r="S2025">
        <v>3</v>
      </c>
      <c r="T2025" s="7">
        <f t="shared" si="31"/>
        <v>2946178306.0799999</v>
      </c>
      <c r="U2025" s="3">
        <f>Table1[[#This Row],[Range_km]]/Table1[[#This Row],[Battery_Capacity_kWh]]</f>
        <v>14.615384615384615</v>
      </c>
      <c r="V2025" s="4">
        <f>Table1[[#This Row],[Price_USD]]/Table1[[#This Row],[Range_km]]</f>
        <v>327.35052631578947</v>
      </c>
      <c r="W2025" s="1" t="str">
        <f>_xlfn.IFS(Table1[[#This Row],[Price_USD]]&gt;80000,"Luxury", Table1[[#This Row],[Price_USD]]&gt;40000,"Premium",Table1[[#This Row],[Price_USD]]&lt;40000,"Budget")</f>
        <v>Luxury</v>
      </c>
    </row>
    <row r="2026" spans="3:23" x14ac:dyDescent="0.35">
      <c r="C2026">
        <v>2025</v>
      </c>
      <c r="D2026" t="s">
        <v>17</v>
      </c>
      <c r="E2026" t="s">
        <v>70</v>
      </c>
      <c r="F2026">
        <v>2024</v>
      </c>
      <c r="G2026" t="s">
        <v>253</v>
      </c>
      <c r="H2026">
        <v>108.1</v>
      </c>
      <c r="I2026">
        <v>254</v>
      </c>
      <c r="J2026" t="s">
        <v>279</v>
      </c>
      <c r="K2026">
        <v>2.2999999999999998</v>
      </c>
      <c r="L2026" s="5">
        <v>44042.07</v>
      </c>
      <c r="M2026" t="s">
        <v>290</v>
      </c>
      <c r="N2026" t="s">
        <v>349</v>
      </c>
      <c r="O2026" s="1">
        <v>4</v>
      </c>
      <c r="P2026" s="1" t="str">
        <f>IFERROR(IF(ISNUMBER(Table1[[#This Row],[Safety_Rating2]]), REPT("★", Table1[[#This Row],[Safety_Rating2]]) &amp; REPT("☆", 5-Table1[[#This Row],[Safety_Rating2]]), "Unknown"), "Unknown")</f>
        <v>★★★★★</v>
      </c>
      <c r="Q2026" s="1">
        <v>5</v>
      </c>
      <c r="R2026">
        <v>7109</v>
      </c>
      <c r="S2026">
        <v>3</v>
      </c>
      <c r="T2026" s="7">
        <f t="shared" si="31"/>
        <v>313095075.63</v>
      </c>
      <c r="U2026" s="3">
        <f>Table1[[#This Row],[Range_km]]/Table1[[#This Row],[Battery_Capacity_kWh]]</f>
        <v>2.3496762257169288</v>
      </c>
      <c r="V2026" s="4">
        <f>Table1[[#This Row],[Price_USD]]/Table1[[#This Row],[Range_km]]</f>
        <v>173.39397637795275</v>
      </c>
      <c r="W2026" s="1" t="str">
        <f>_xlfn.IFS(Table1[[#This Row],[Price_USD]]&gt;80000,"Luxury", Table1[[#This Row],[Price_USD]]&gt;40000,"Premium",Table1[[#This Row],[Price_USD]]&lt;40000,"Budget")</f>
        <v>Premium</v>
      </c>
    </row>
    <row r="2027" spans="3:23" x14ac:dyDescent="0.35">
      <c r="C2027">
        <v>2026</v>
      </c>
      <c r="D2027" t="s">
        <v>24</v>
      </c>
      <c r="E2027" t="s">
        <v>77</v>
      </c>
      <c r="F2027">
        <v>2023</v>
      </c>
      <c r="G2027" t="s">
        <v>250</v>
      </c>
      <c r="H2027">
        <v>126.2</v>
      </c>
      <c r="I2027">
        <v>205</v>
      </c>
      <c r="J2027" t="s">
        <v>272</v>
      </c>
      <c r="K2027">
        <v>5.6</v>
      </c>
      <c r="L2027" s="5">
        <v>48192.54</v>
      </c>
      <c r="M2027" t="s">
        <v>291</v>
      </c>
      <c r="N2027" t="s">
        <v>369</v>
      </c>
      <c r="O2027" s="1">
        <v>5</v>
      </c>
      <c r="P2027" s="1" t="str">
        <f>IFERROR(IF(ISNUMBER(Table1[[#This Row],[Safety_Rating2]]), REPT("★", Table1[[#This Row],[Safety_Rating2]]) &amp; REPT("☆", 5-Table1[[#This Row],[Safety_Rating2]]), "Unknown"), "Unknown")</f>
        <v>Unknown</v>
      </c>
      <c r="Q2027" s="2" t="s">
        <v>376</v>
      </c>
      <c r="R2027">
        <v>9843</v>
      </c>
      <c r="S2027">
        <v>5</v>
      </c>
      <c r="T2027" s="7">
        <f t="shared" si="31"/>
        <v>474359171.22000003</v>
      </c>
      <c r="U2027" s="3">
        <f>Table1[[#This Row],[Range_km]]/Table1[[#This Row],[Battery_Capacity_kWh]]</f>
        <v>1.624405705229794</v>
      </c>
      <c r="V2027" s="4">
        <f>Table1[[#This Row],[Price_USD]]/Table1[[#This Row],[Range_km]]</f>
        <v>235.08556097560975</v>
      </c>
      <c r="W2027" s="1" t="str">
        <f>_xlfn.IFS(Table1[[#This Row],[Price_USD]]&gt;80000,"Luxury", Table1[[#This Row],[Price_USD]]&gt;40000,"Premium",Table1[[#This Row],[Price_USD]]&lt;40000,"Budget")</f>
        <v>Premium</v>
      </c>
    </row>
    <row r="2028" spans="3:23" x14ac:dyDescent="0.35">
      <c r="C2028">
        <v>2027</v>
      </c>
      <c r="D2028" t="s">
        <v>41</v>
      </c>
      <c r="E2028" t="s">
        <v>100</v>
      </c>
      <c r="F2028">
        <v>2022</v>
      </c>
      <c r="G2028" t="s">
        <v>256</v>
      </c>
      <c r="H2028">
        <v>21.5</v>
      </c>
      <c r="I2028">
        <v>435</v>
      </c>
      <c r="J2028" t="s">
        <v>277</v>
      </c>
      <c r="K2028">
        <v>8.4</v>
      </c>
      <c r="L2028" s="5">
        <v>138229.57</v>
      </c>
      <c r="M2028" t="s">
        <v>306</v>
      </c>
      <c r="N2028" t="s">
        <v>355</v>
      </c>
      <c r="O2028" s="2" t="s">
        <v>376</v>
      </c>
      <c r="P2028" s="1" t="str">
        <f>IFERROR(IF(ISNUMBER(Table1[[#This Row],[Safety_Rating2]]), REPT("★", Table1[[#This Row],[Safety_Rating2]]) &amp; REPT("☆", 5-Table1[[#This Row],[Safety_Rating2]]), "Unknown"), "Unknown")</f>
        <v>★★★★☆</v>
      </c>
      <c r="Q2028" s="1">
        <v>4</v>
      </c>
      <c r="R2028">
        <v>1171</v>
      </c>
      <c r="S2028">
        <v>4</v>
      </c>
      <c r="T2028" s="7">
        <f t="shared" si="31"/>
        <v>161866826.47</v>
      </c>
      <c r="U2028" s="3">
        <f>Table1[[#This Row],[Range_km]]/Table1[[#This Row],[Battery_Capacity_kWh]]</f>
        <v>20.232558139534884</v>
      </c>
      <c r="V2028" s="4">
        <f>Table1[[#This Row],[Price_USD]]/Table1[[#This Row],[Range_km]]</f>
        <v>317.76912643678162</v>
      </c>
      <c r="W2028" s="1" t="str">
        <f>_xlfn.IFS(Table1[[#This Row],[Price_USD]]&gt;80000,"Luxury", Table1[[#This Row],[Price_USD]]&gt;40000,"Premium",Table1[[#This Row],[Price_USD]]&lt;40000,"Budget")</f>
        <v>Luxury</v>
      </c>
    </row>
    <row r="2029" spans="3:23" x14ac:dyDescent="0.35">
      <c r="C2029">
        <v>2028</v>
      </c>
      <c r="D2029" t="s">
        <v>62</v>
      </c>
      <c r="E2029" t="s">
        <v>183</v>
      </c>
      <c r="F2029">
        <v>2016</v>
      </c>
      <c r="G2029" t="s">
        <v>252</v>
      </c>
      <c r="H2029">
        <v>113.9</v>
      </c>
      <c r="I2029">
        <v>500</v>
      </c>
      <c r="J2029" t="s">
        <v>276</v>
      </c>
      <c r="K2029">
        <v>0.8</v>
      </c>
      <c r="L2029" s="5">
        <v>136482.5</v>
      </c>
      <c r="M2029" t="s">
        <v>298</v>
      </c>
      <c r="N2029" t="s">
        <v>358</v>
      </c>
      <c r="O2029" s="1">
        <v>2</v>
      </c>
      <c r="P2029" s="1" t="str">
        <f>IFERROR(IF(ISNUMBER(Table1[[#This Row],[Safety_Rating2]]), REPT("★", Table1[[#This Row],[Safety_Rating2]]) &amp; REPT("☆", 5-Table1[[#This Row],[Safety_Rating2]]), "Unknown"), "Unknown")</f>
        <v>★★★★☆</v>
      </c>
      <c r="Q2029" s="1">
        <v>4</v>
      </c>
      <c r="R2029">
        <v>2510</v>
      </c>
      <c r="S2029">
        <v>4</v>
      </c>
      <c r="T2029" s="7">
        <f t="shared" si="31"/>
        <v>342571075</v>
      </c>
      <c r="U2029" s="3">
        <f>Table1[[#This Row],[Range_km]]/Table1[[#This Row],[Battery_Capacity_kWh]]</f>
        <v>4.3898156277436344</v>
      </c>
      <c r="V2029" s="4">
        <f>Table1[[#This Row],[Price_USD]]/Table1[[#This Row],[Range_km]]</f>
        <v>272.96499999999997</v>
      </c>
      <c r="W2029" s="1" t="str">
        <f>_xlfn.IFS(Table1[[#This Row],[Price_USD]]&gt;80000,"Luxury", Table1[[#This Row],[Price_USD]]&gt;40000,"Premium",Table1[[#This Row],[Price_USD]]&lt;40000,"Budget")</f>
        <v>Luxury</v>
      </c>
    </row>
    <row r="2030" spans="3:23" x14ac:dyDescent="0.35">
      <c r="C2030">
        <v>2029</v>
      </c>
      <c r="D2030" t="s">
        <v>56</v>
      </c>
      <c r="E2030" t="s">
        <v>184</v>
      </c>
      <c r="F2030">
        <v>2021</v>
      </c>
      <c r="G2030" t="s">
        <v>261</v>
      </c>
      <c r="H2030">
        <v>27.5</v>
      </c>
      <c r="I2030">
        <v>466</v>
      </c>
      <c r="J2030" t="s">
        <v>271</v>
      </c>
      <c r="K2030">
        <v>5.7</v>
      </c>
      <c r="L2030" s="5">
        <v>120135.5</v>
      </c>
      <c r="M2030" t="s">
        <v>327</v>
      </c>
      <c r="N2030" t="s">
        <v>370</v>
      </c>
      <c r="O2030" s="1">
        <v>5</v>
      </c>
      <c r="P2030" s="1" t="str">
        <f>IFERROR(IF(ISNUMBER(Table1[[#This Row],[Safety_Rating2]]), REPT("★", Table1[[#This Row],[Safety_Rating2]]) &amp; REPT("☆", 5-Table1[[#This Row],[Safety_Rating2]]), "Unknown"), "Unknown")</f>
        <v>★★★★☆</v>
      </c>
      <c r="Q2030" s="1">
        <v>4</v>
      </c>
      <c r="R2030">
        <v>6847</v>
      </c>
      <c r="S2030">
        <v>3</v>
      </c>
      <c r="T2030" s="7">
        <f t="shared" si="31"/>
        <v>822567768.5</v>
      </c>
      <c r="U2030" s="3">
        <f>Table1[[#This Row],[Range_km]]/Table1[[#This Row],[Battery_Capacity_kWh]]</f>
        <v>16.945454545454545</v>
      </c>
      <c r="V2030" s="4">
        <f>Table1[[#This Row],[Price_USD]]/Table1[[#This Row],[Range_km]]</f>
        <v>257.80150214592277</v>
      </c>
      <c r="W2030" s="1" t="str">
        <f>_xlfn.IFS(Table1[[#This Row],[Price_USD]]&gt;80000,"Luxury", Table1[[#This Row],[Price_USD]]&gt;40000,"Premium",Table1[[#This Row],[Price_USD]]&lt;40000,"Budget")</f>
        <v>Luxury</v>
      </c>
    </row>
    <row r="2031" spans="3:23" x14ac:dyDescent="0.35">
      <c r="C2031">
        <v>2030</v>
      </c>
      <c r="D2031" t="s">
        <v>20</v>
      </c>
      <c r="E2031" t="s">
        <v>151</v>
      </c>
      <c r="F2031">
        <v>2018</v>
      </c>
      <c r="G2031" t="s">
        <v>257</v>
      </c>
      <c r="H2031">
        <v>84.7</v>
      </c>
      <c r="I2031">
        <v>428</v>
      </c>
      <c r="J2031" t="s">
        <v>280</v>
      </c>
      <c r="K2031">
        <v>1.6</v>
      </c>
      <c r="L2031" s="5">
        <v>146690.38</v>
      </c>
      <c r="M2031" t="s">
        <v>302</v>
      </c>
      <c r="N2031" t="s">
        <v>344</v>
      </c>
      <c r="O2031" s="1">
        <v>5</v>
      </c>
      <c r="P2031" s="1" t="str">
        <f>IFERROR(IF(ISNUMBER(Table1[[#This Row],[Safety_Rating2]]), REPT("★", Table1[[#This Row],[Safety_Rating2]]) &amp; REPT("☆", 5-Table1[[#This Row],[Safety_Rating2]]), "Unknown"), "Unknown")</f>
        <v>★★★☆☆</v>
      </c>
      <c r="Q2031" s="1">
        <v>3</v>
      </c>
      <c r="R2031">
        <v>6159</v>
      </c>
      <c r="S2031">
        <v>5</v>
      </c>
      <c r="T2031" s="7">
        <f t="shared" si="31"/>
        <v>903466050.42000008</v>
      </c>
      <c r="U2031" s="3">
        <f>Table1[[#This Row],[Range_km]]/Table1[[#This Row],[Battery_Capacity_kWh]]</f>
        <v>5.0531286894923255</v>
      </c>
      <c r="V2031" s="4">
        <f>Table1[[#This Row],[Price_USD]]/Table1[[#This Row],[Range_km]]</f>
        <v>342.7345327102804</v>
      </c>
      <c r="W2031" s="1" t="str">
        <f>_xlfn.IFS(Table1[[#This Row],[Price_USD]]&gt;80000,"Luxury", Table1[[#This Row],[Price_USD]]&gt;40000,"Premium",Table1[[#This Row],[Price_USD]]&lt;40000,"Budget")</f>
        <v>Luxury</v>
      </c>
    </row>
    <row r="2032" spans="3:23" x14ac:dyDescent="0.35">
      <c r="C2032">
        <v>2031</v>
      </c>
      <c r="D2032" t="s">
        <v>45</v>
      </c>
      <c r="E2032" t="s">
        <v>120</v>
      </c>
      <c r="F2032">
        <v>2018</v>
      </c>
      <c r="G2032" t="s">
        <v>258</v>
      </c>
      <c r="H2032">
        <v>75.2</v>
      </c>
      <c r="I2032">
        <v>545</v>
      </c>
      <c r="J2032" t="s">
        <v>266</v>
      </c>
      <c r="K2032">
        <v>0.8</v>
      </c>
      <c r="L2032" s="5">
        <v>71444.399999999994</v>
      </c>
      <c r="M2032" t="s">
        <v>309</v>
      </c>
      <c r="N2032" t="s">
        <v>358</v>
      </c>
      <c r="O2032" s="1">
        <v>4</v>
      </c>
      <c r="P2032" s="1" t="str">
        <f>IFERROR(IF(ISNUMBER(Table1[[#This Row],[Safety_Rating2]]), REPT("★", Table1[[#This Row],[Safety_Rating2]]) &amp; REPT("☆", 5-Table1[[#This Row],[Safety_Rating2]]), "Unknown"), "Unknown")</f>
        <v>★★★★☆</v>
      </c>
      <c r="Q2032" s="1">
        <v>4</v>
      </c>
      <c r="R2032">
        <v>19811</v>
      </c>
      <c r="S2032">
        <v>3</v>
      </c>
      <c r="T2032" s="7">
        <f t="shared" si="31"/>
        <v>1415385008.3999999</v>
      </c>
      <c r="U2032" s="3">
        <f>Table1[[#This Row],[Range_km]]/Table1[[#This Row],[Battery_Capacity_kWh]]</f>
        <v>7.2473404255319149</v>
      </c>
      <c r="V2032" s="4">
        <f>Table1[[#This Row],[Price_USD]]/Table1[[#This Row],[Range_km]]</f>
        <v>131.09064220183484</v>
      </c>
      <c r="W2032" s="1" t="str">
        <f>_xlfn.IFS(Table1[[#This Row],[Price_USD]]&gt;80000,"Luxury", Table1[[#This Row],[Price_USD]]&gt;40000,"Premium",Table1[[#This Row],[Price_USD]]&lt;40000,"Budget")</f>
        <v>Premium</v>
      </c>
    </row>
    <row r="2033" spans="3:23" x14ac:dyDescent="0.35">
      <c r="C2033">
        <v>2032</v>
      </c>
      <c r="D2033" t="s">
        <v>57</v>
      </c>
      <c r="E2033" t="s">
        <v>136</v>
      </c>
      <c r="F2033">
        <v>2018</v>
      </c>
      <c r="G2033" t="s">
        <v>252</v>
      </c>
      <c r="H2033">
        <v>109.7</v>
      </c>
      <c r="I2033">
        <v>130</v>
      </c>
      <c r="J2033" t="s">
        <v>275</v>
      </c>
      <c r="K2033">
        <v>6.2</v>
      </c>
      <c r="L2033" s="5">
        <v>119062.74</v>
      </c>
      <c r="M2033" t="s">
        <v>307</v>
      </c>
      <c r="N2033" t="s">
        <v>356</v>
      </c>
      <c r="O2033" s="1">
        <v>0</v>
      </c>
      <c r="P2033" s="1" t="str">
        <f>IFERROR(IF(ISNUMBER(Table1[[#This Row],[Safety_Rating2]]), REPT("★", Table1[[#This Row],[Safety_Rating2]]) &amp; REPT("☆", 5-Table1[[#This Row],[Safety_Rating2]]), "Unknown"), "Unknown")</f>
        <v>★★★☆☆</v>
      </c>
      <c r="Q2033" s="1">
        <v>3</v>
      </c>
      <c r="R2033">
        <v>8989</v>
      </c>
      <c r="S2033">
        <v>5</v>
      </c>
      <c r="T2033" s="7">
        <f t="shared" si="31"/>
        <v>1070254969.86</v>
      </c>
      <c r="U2033" s="3">
        <f>Table1[[#This Row],[Range_km]]/Table1[[#This Row],[Battery_Capacity_kWh]]</f>
        <v>1.1850501367365542</v>
      </c>
      <c r="V2033" s="4">
        <f>Table1[[#This Row],[Price_USD]]/Table1[[#This Row],[Range_km]]</f>
        <v>915.86723076923079</v>
      </c>
      <c r="W2033" s="1" t="str">
        <f>_xlfn.IFS(Table1[[#This Row],[Price_USD]]&gt;80000,"Luxury", Table1[[#This Row],[Price_USD]]&gt;40000,"Premium",Table1[[#This Row],[Price_USD]]&lt;40000,"Budget")</f>
        <v>Luxury</v>
      </c>
    </row>
    <row r="2034" spans="3:23" x14ac:dyDescent="0.35">
      <c r="C2034">
        <v>2033</v>
      </c>
      <c r="D2034" t="s">
        <v>28</v>
      </c>
      <c r="E2034" t="s">
        <v>158</v>
      </c>
      <c r="F2034">
        <v>2021</v>
      </c>
      <c r="G2034" t="s">
        <v>252</v>
      </c>
      <c r="H2034">
        <v>52.5</v>
      </c>
      <c r="I2034">
        <v>210</v>
      </c>
      <c r="J2034" t="s">
        <v>273</v>
      </c>
      <c r="K2034">
        <v>3</v>
      </c>
      <c r="L2034" s="5">
        <v>33674.5</v>
      </c>
      <c r="M2034" t="s">
        <v>291</v>
      </c>
      <c r="N2034" t="s">
        <v>365</v>
      </c>
      <c r="O2034" s="1">
        <v>4</v>
      </c>
      <c r="P2034" s="1" t="str">
        <f>IFERROR(IF(ISNUMBER(Table1[[#This Row],[Safety_Rating2]]), REPT("★", Table1[[#This Row],[Safety_Rating2]]) &amp; REPT("☆", 5-Table1[[#This Row],[Safety_Rating2]]), "Unknown"), "Unknown")</f>
        <v>★★★★★</v>
      </c>
      <c r="Q2034" s="1">
        <v>5</v>
      </c>
      <c r="R2034">
        <v>17750</v>
      </c>
      <c r="S2034">
        <v>5</v>
      </c>
      <c r="T2034" s="7">
        <f t="shared" si="31"/>
        <v>597722375</v>
      </c>
      <c r="U2034" s="3">
        <f>Table1[[#This Row],[Range_km]]/Table1[[#This Row],[Battery_Capacity_kWh]]</f>
        <v>4</v>
      </c>
      <c r="V2034" s="4">
        <f>Table1[[#This Row],[Price_USD]]/Table1[[#This Row],[Range_km]]</f>
        <v>160.35476190476192</v>
      </c>
      <c r="W2034" s="1" t="str">
        <f>_xlfn.IFS(Table1[[#This Row],[Price_USD]]&gt;80000,"Luxury", Table1[[#This Row],[Price_USD]]&gt;40000,"Premium",Table1[[#This Row],[Price_USD]]&lt;40000,"Budget")</f>
        <v>Budget</v>
      </c>
    </row>
    <row r="2035" spans="3:23" x14ac:dyDescent="0.35">
      <c r="C2035">
        <v>2034</v>
      </c>
      <c r="D2035" t="s">
        <v>56</v>
      </c>
      <c r="E2035" t="s">
        <v>131</v>
      </c>
      <c r="F2035">
        <v>2018</v>
      </c>
      <c r="G2035" t="s">
        <v>259</v>
      </c>
      <c r="H2035">
        <v>133.80000000000001</v>
      </c>
      <c r="I2035">
        <v>187</v>
      </c>
      <c r="J2035" t="s">
        <v>268</v>
      </c>
      <c r="K2035">
        <v>5.9</v>
      </c>
      <c r="L2035" s="5">
        <v>101973.44</v>
      </c>
      <c r="M2035" t="s">
        <v>282</v>
      </c>
      <c r="N2035" t="s">
        <v>368</v>
      </c>
      <c r="O2035" s="1">
        <v>1</v>
      </c>
      <c r="P2035" s="1" t="str">
        <f>IFERROR(IF(ISNUMBER(Table1[[#This Row],[Safety_Rating2]]), REPT("★", Table1[[#This Row],[Safety_Rating2]]) &amp; REPT("☆", 5-Table1[[#This Row],[Safety_Rating2]]), "Unknown"), "Unknown")</f>
        <v>★★★★★</v>
      </c>
      <c r="Q2035" s="1">
        <v>5</v>
      </c>
      <c r="R2035">
        <v>4632</v>
      </c>
      <c r="S2035">
        <v>5</v>
      </c>
      <c r="T2035" s="7">
        <f t="shared" si="31"/>
        <v>472340974.07999998</v>
      </c>
      <c r="U2035" s="3">
        <f>Table1[[#This Row],[Range_km]]/Table1[[#This Row],[Battery_Capacity_kWh]]</f>
        <v>1.3976083707025411</v>
      </c>
      <c r="V2035" s="4">
        <f>Table1[[#This Row],[Price_USD]]/Table1[[#This Row],[Range_km]]</f>
        <v>545.31251336898401</v>
      </c>
      <c r="W2035" s="1" t="str">
        <f>_xlfn.IFS(Table1[[#This Row],[Price_USD]]&gt;80000,"Luxury", Table1[[#This Row],[Price_USD]]&gt;40000,"Premium",Table1[[#This Row],[Price_USD]]&lt;40000,"Budget")</f>
        <v>Luxury</v>
      </c>
    </row>
    <row r="2036" spans="3:23" x14ac:dyDescent="0.35">
      <c r="C2036">
        <v>2035</v>
      </c>
      <c r="D2036" t="s">
        <v>52</v>
      </c>
      <c r="E2036" t="s">
        <v>218</v>
      </c>
      <c r="F2036">
        <v>2020</v>
      </c>
      <c r="G2036" t="s">
        <v>250</v>
      </c>
      <c r="H2036">
        <v>55.7</v>
      </c>
      <c r="I2036">
        <v>261</v>
      </c>
      <c r="J2036" t="s">
        <v>272</v>
      </c>
      <c r="K2036">
        <v>2.9</v>
      </c>
      <c r="L2036" s="5">
        <v>122315.52</v>
      </c>
      <c r="M2036" t="s">
        <v>290</v>
      </c>
      <c r="N2036" t="s">
        <v>367</v>
      </c>
      <c r="O2036" s="1">
        <v>1</v>
      </c>
      <c r="P2036" s="1" t="str">
        <f>IFERROR(IF(ISNUMBER(Table1[[#This Row],[Safety_Rating2]]), REPT("★", Table1[[#This Row],[Safety_Rating2]]) &amp; REPT("☆", 5-Table1[[#This Row],[Safety_Rating2]]), "Unknown"), "Unknown")</f>
        <v>★★★☆☆</v>
      </c>
      <c r="Q2036" s="1">
        <v>3</v>
      </c>
      <c r="R2036">
        <v>7707</v>
      </c>
      <c r="S2036">
        <v>4</v>
      </c>
      <c r="T2036" s="7">
        <f t="shared" si="31"/>
        <v>942685712.63999999</v>
      </c>
      <c r="U2036" s="3">
        <f>Table1[[#This Row],[Range_km]]/Table1[[#This Row],[Battery_Capacity_kWh]]</f>
        <v>4.6858168761220824</v>
      </c>
      <c r="V2036" s="4">
        <f>Table1[[#This Row],[Price_USD]]/Table1[[#This Row],[Range_km]]</f>
        <v>468.64183908045976</v>
      </c>
      <c r="W2036" s="1" t="str">
        <f>_xlfn.IFS(Table1[[#This Row],[Price_USD]]&gt;80000,"Luxury", Table1[[#This Row],[Price_USD]]&gt;40000,"Premium",Table1[[#This Row],[Price_USD]]&lt;40000,"Budget")</f>
        <v>Luxury</v>
      </c>
    </row>
    <row r="2037" spans="3:23" x14ac:dyDescent="0.35">
      <c r="C2037">
        <v>2036</v>
      </c>
      <c r="D2037" t="s">
        <v>66</v>
      </c>
      <c r="E2037" t="s">
        <v>163</v>
      </c>
      <c r="F2037">
        <v>2023</v>
      </c>
      <c r="G2037" t="s">
        <v>250</v>
      </c>
      <c r="H2037">
        <v>83.6</v>
      </c>
      <c r="I2037">
        <v>302</v>
      </c>
      <c r="J2037" t="s">
        <v>277</v>
      </c>
      <c r="K2037">
        <v>2.2000000000000002</v>
      </c>
      <c r="L2037" s="5">
        <v>58862.47</v>
      </c>
      <c r="M2037" t="s">
        <v>335</v>
      </c>
      <c r="N2037" t="s">
        <v>350</v>
      </c>
      <c r="O2037" s="1">
        <v>1</v>
      </c>
      <c r="P2037" s="1" t="str">
        <f>IFERROR(IF(ISNUMBER(Table1[[#This Row],[Safety_Rating2]]), REPT("★", Table1[[#This Row],[Safety_Rating2]]) &amp; REPT("☆", 5-Table1[[#This Row],[Safety_Rating2]]), "Unknown"), "Unknown")</f>
        <v>★★★★★</v>
      </c>
      <c r="Q2037" s="1">
        <v>5</v>
      </c>
      <c r="R2037">
        <v>10197</v>
      </c>
      <c r="S2037">
        <v>4</v>
      </c>
      <c r="T2037" s="7">
        <f t="shared" si="31"/>
        <v>600220606.59000003</v>
      </c>
      <c r="U2037" s="3">
        <f>Table1[[#This Row],[Range_km]]/Table1[[#This Row],[Battery_Capacity_kWh]]</f>
        <v>3.6124401913875599</v>
      </c>
      <c r="V2037" s="4">
        <f>Table1[[#This Row],[Price_USD]]/Table1[[#This Row],[Range_km]]</f>
        <v>194.90884105960265</v>
      </c>
      <c r="W2037" s="1" t="str">
        <f>_xlfn.IFS(Table1[[#This Row],[Price_USD]]&gt;80000,"Luxury", Table1[[#This Row],[Price_USD]]&gt;40000,"Premium",Table1[[#This Row],[Price_USD]]&lt;40000,"Budget")</f>
        <v>Premium</v>
      </c>
    </row>
    <row r="2038" spans="3:23" x14ac:dyDescent="0.35">
      <c r="C2038">
        <v>2037</v>
      </c>
      <c r="D2038" t="s">
        <v>39</v>
      </c>
      <c r="E2038" t="s">
        <v>110</v>
      </c>
      <c r="F2038">
        <v>2023</v>
      </c>
      <c r="G2038" t="s">
        <v>253</v>
      </c>
      <c r="H2038">
        <v>115.9</v>
      </c>
      <c r="I2038">
        <v>583</v>
      </c>
      <c r="J2038" t="s">
        <v>278</v>
      </c>
      <c r="K2038">
        <v>1.6</v>
      </c>
      <c r="L2038" s="5">
        <v>57706.59</v>
      </c>
      <c r="M2038" t="s">
        <v>311</v>
      </c>
      <c r="N2038" t="s">
        <v>336</v>
      </c>
      <c r="O2038" s="2" t="s">
        <v>376</v>
      </c>
      <c r="P2038" s="1" t="str">
        <f>IFERROR(IF(ISNUMBER(Table1[[#This Row],[Safety_Rating2]]), REPT("★", Table1[[#This Row],[Safety_Rating2]]) &amp; REPT("☆", 5-Table1[[#This Row],[Safety_Rating2]]), "Unknown"), "Unknown")</f>
        <v>★★★★☆</v>
      </c>
      <c r="Q2038" s="1">
        <v>4</v>
      </c>
      <c r="R2038">
        <v>11311</v>
      </c>
      <c r="S2038">
        <v>3</v>
      </c>
      <c r="T2038" s="7">
        <f t="shared" si="31"/>
        <v>652719239.49000001</v>
      </c>
      <c r="U2038" s="3">
        <f>Table1[[#This Row],[Range_km]]/Table1[[#This Row],[Battery_Capacity_kWh]]</f>
        <v>5.030198446937014</v>
      </c>
      <c r="V2038" s="4">
        <f>Table1[[#This Row],[Price_USD]]/Table1[[#This Row],[Range_km]]</f>
        <v>98.982144082332752</v>
      </c>
      <c r="W2038" s="1" t="str">
        <f>_xlfn.IFS(Table1[[#This Row],[Price_USD]]&gt;80000,"Luxury", Table1[[#This Row],[Price_USD]]&gt;40000,"Premium",Table1[[#This Row],[Price_USD]]&lt;40000,"Budget")</f>
        <v>Premium</v>
      </c>
    </row>
    <row r="2039" spans="3:23" x14ac:dyDescent="0.35">
      <c r="C2039">
        <v>2038</v>
      </c>
      <c r="D2039" t="s">
        <v>65</v>
      </c>
      <c r="E2039" t="s">
        <v>176</v>
      </c>
      <c r="F2039">
        <v>2022</v>
      </c>
      <c r="G2039" t="s">
        <v>253</v>
      </c>
      <c r="H2039">
        <v>24.9</v>
      </c>
      <c r="I2039">
        <v>233</v>
      </c>
      <c r="J2039" t="s">
        <v>279</v>
      </c>
      <c r="K2039">
        <v>6.4</v>
      </c>
      <c r="L2039" s="5">
        <v>30584.51</v>
      </c>
      <c r="M2039" t="s">
        <v>313</v>
      </c>
      <c r="N2039" t="s">
        <v>361</v>
      </c>
      <c r="O2039" s="1">
        <v>2</v>
      </c>
      <c r="P2039" s="1" t="str">
        <f>IFERROR(IF(ISNUMBER(Table1[[#This Row],[Safety_Rating2]]), REPT("★", Table1[[#This Row],[Safety_Rating2]]) &amp; REPT("☆", 5-Table1[[#This Row],[Safety_Rating2]]), "Unknown"), "Unknown")</f>
        <v>Unknown</v>
      </c>
      <c r="Q2039" s="2" t="s">
        <v>376</v>
      </c>
      <c r="R2039">
        <v>14398</v>
      </c>
      <c r="S2039">
        <v>3</v>
      </c>
      <c r="T2039" s="7">
        <f t="shared" si="31"/>
        <v>440355774.97999996</v>
      </c>
      <c r="U2039" s="3">
        <f>Table1[[#This Row],[Range_km]]/Table1[[#This Row],[Battery_Capacity_kWh]]</f>
        <v>9.3574297188755029</v>
      </c>
      <c r="V2039" s="4">
        <f>Table1[[#This Row],[Price_USD]]/Table1[[#This Row],[Range_km]]</f>
        <v>131.26399141630901</v>
      </c>
      <c r="W2039" s="1" t="str">
        <f>_xlfn.IFS(Table1[[#This Row],[Price_USD]]&gt;80000,"Luxury", Table1[[#This Row],[Price_USD]]&gt;40000,"Premium",Table1[[#This Row],[Price_USD]]&lt;40000,"Budget")</f>
        <v>Budget</v>
      </c>
    </row>
    <row r="2040" spans="3:23" x14ac:dyDescent="0.35">
      <c r="C2040">
        <v>2039</v>
      </c>
      <c r="D2040" t="s">
        <v>31</v>
      </c>
      <c r="E2040" t="s">
        <v>84</v>
      </c>
      <c r="F2040">
        <v>2019</v>
      </c>
      <c r="G2040" t="s">
        <v>250</v>
      </c>
      <c r="H2040">
        <v>47.8</v>
      </c>
      <c r="I2040">
        <v>294</v>
      </c>
      <c r="J2040" t="s">
        <v>280</v>
      </c>
      <c r="K2040">
        <v>1.3</v>
      </c>
      <c r="L2040" s="5">
        <v>94681.79</v>
      </c>
      <c r="M2040" t="s">
        <v>287</v>
      </c>
      <c r="N2040" t="s">
        <v>349</v>
      </c>
      <c r="O2040" s="1">
        <v>0</v>
      </c>
      <c r="P2040" s="1" t="str">
        <f>IFERROR(IF(ISNUMBER(Table1[[#This Row],[Safety_Rating2]]), REPT("★", Table1[[#This Row],[Safety_Rating2]]) &amp; REPT("☆", 5-Table1[[#This Row],[Safety_Rating2]]), "Unknown"), "Unknown")</f>
        <v>★★★☆☆</v>
      </c>
      <c r="Q2040" s="1">
        <v>3</v>
      </c>
      <c r="R2040">
        <v>2927</v>
      </c>
      <c r="S2040">
        <v>5</v>
      </c>
      <c r="T2040" s="7">
        <f t="shared" si="31"/>
        <v>277133599.32999998</v>
      </c>
      <c r="U2040" s="3">
        <f>Table1[[#This Row],[Range_km]]/Table1[[#This Row],[Battery_Capacity_kWh]]</f>
        <v>6.1506276150627617</v>
      </c>
      <c r="V2040" s="4">
        <f>Table1[[#This Row],[Price_USD]]/Table1[[#This Row],[Range_km]]</f>
        <v>322.04690476190473</v>
      </c>
      <c r="W2040" s="1" t="str">
        <f>_xlfn.IFS(Table1[[#This Row],[Price_USD]]&gt;80000,"Luxury", Table1[[#This Row],[Price_USD]]&gt;40000,"Premium",Table1[[#This Row],[Price_USD]]&lt;40000,"Budget")</f>
        <v>Luxury</v>
      </c>
    </row>
    <row r="2041" spans="3:23" x14ac:dyDescent="0.35">
      <c r="C2041">
        <v>2040</v>
      </c>
      <c r="D2041" t="s">
        <v>46</v>
      </c>
      <c r="E2041" t="s">
        <v>194</v>
      </c>
      <c r="F2041">
        <v>2021</v>
      </c>
      <c r="G2041" t="s">
        <v>250</v>
      </c>
      <c r="H2041">
        <v>117.3</v>
      </c>
      <c r="I2041">
        <v>500</v>
      </c>
      <c r="J2041" t="s">
        <v>270</v>
      </c>
      <c r="K2041">
        <v>4.4000000000000004</v>
      </c>
      <c r="L2041" s="5">
        <v>115113.27</v>
      </c>
      <c r="M2041" t="s">
        <v>288</v>
      </c>
      <c r="N2041" t="s">
        <v>352</v>
      </c>
      <c r="O2041" s="1">
        <v>2</v>
      </c>
      <c r="P2041" s="1" t="str">
        <f>IFERROR(IF(ISNUMBER(Table1[[#This Row],[Safety_Rating2]]), REPT("★", Table1[[#This Row],[Safety_Rating2]]) &amp; REPT("☆", 5-Table1[[#This Row],[Safety_Rating2]]), "Unknown"), "Unknown")</f>
        <v>★★★☆☆</v>
      </c>
      <c r="Q2041" s="1">
        <v>3</v>
      </c>
      <c r="R2041">
        <v>12444</v>
      </c>
      <c r="S2041">
        <v>5</v>
      </c>
      <c r="T2041" s="7">
        <f t="shared" si="31"/>
        <v>1432469531.8800001</v>
      </c>
      <c r="U2041" s="3">
        <f>Table1[[#This Row],[Range_km]]/Table1[[#This Row],[Battery_Capacity_kWh]]</f>
        <v>4.2625745950554137</v>
      </c>
      <c r="V2041" s="4">
        <f>Table1[[#This Row],[Price_USD]]/Table1[[#This Row],[Range_km]]</f>
        <v>230.22654</v>
      </c>
      <c r="W2041" s="1" t="str">
        <f>_xlfn.IFS(Table1[[#This Row],[Price_USD]]&gt;80000,"Luxury", Table1[[#This Row],[Price_USD]]&gt;40000,"Premium",Table1[[#This Row],[Price_USD]]&lt;40000,"Budget")</f>
        <v>Luxury</v>
      </c>
    </row>
    <row r="2042" spans="3:23" x14ac:dyDescent="0.35">
      <c r="C2042">
        <v>2041</v>
      </c>
      <c r="D2042" t="s">
        <v>23</v>
      </c>
      <c r="E2042" t="s">
        <v>148</v>
      </c>
      <c r="F2042">
        <v>2018</v>
      </c>
      <c r="G2042" t="s">
        <v>262</v>
      </c>
      <c r="H2042">
        <v>78.8</v>
      </c>
      <c r="I2042">
        <v>236</v>
      </c>
      <c r="J2042" t="s">
        <v>275</v>
      </c>
      <c r="K2042">
        <v>2.8</v>
      </c>
      <c r="L2042" s="5">
        <v>135274.20000000001</v>
      </c>
      <c r="M2042" t="s">
        <v>300</v>
      </c>
      <c r="N2042" t="s">
        <v>358</v>
      </c>
      <c r="O2042" s="1">
        <v>2</v>
      </c>
      <c r="P2042" s="1" t="str">
        <f>IFERROR(IF(ISNUMBER(Table1[[#This Row],[Safety_Rating2]]), REPT("★", Table1[[#This Row],[Safety_Rating2]]) &amp; REPT("☆", 5-Table1[[#This Row],[Safety_Rating2]]), "Unknown"), "Unknown")</f>
        <v>★★★★★</v>
      </c>
      <c r="Q2042" s="1">
        <v>5</v>
      </c>
      <c r="R2042">
        <v>11605</v>
      </c>
      <c r="S2042">
        <v>5</v>
      </c>
      <c r="T2042" s="7">
        <f t="shared" si="31"/>
        <v>1569857091.0000002</v>
      </c>
      <c r="U2042" s="3">
        <f>Table1[[#This Row],[Range_km]]/Table1[[#This Row],[Battery_Capacity_kWh]]</f>
        <v>2.9949238578680206</v>
      </c>
      <c r="V2042" s="4">
        <f>Table1[[#This Row],[Price_USD]]/Table1[[#This Row],[Range_km]]</f>
        <v>573.1957627118644</v>
      </c>
      <c r="W2042" s="1" t="str">
        <f>_xlfn.IFS(Table1[[#This Row],[Price_USD]]&gt;80000,"Luxury", Table1[[#This Row],[Price_USD]]&gt;40000,"Premium",Table1[[#This Row],[Price_USD]]&lt;40000,"Budget")</f>
        <v>Luxury</v>
      </c>
    </row>
    <row r="2043" spans="3:23" x14ac:dyDescent="0.35">
      <c r="C2043">
        <v>2042</v>
      </c>
      <c r="D2043" t="s">
        <v>39</v>
      </c>
      <c r="E2043" t="s">
        <v>97</v>
      </c>
      <c r="F2043">
        <v>2015</v>
      </c>
      <c r="G2043" t="s">
        <v>258</v>
      </c>
      <c r="H2043">
        <v>50</v>
      </c>
      <c r="I2043">
        <v>103</v>
      </c>
      <c r="J2043" t="s">
        <v>280</v>
      </c>
      <c r="K2043">
        <v>1.6</v>
      </c>
      <c r="L2043" s="5">
        <v>144633.73000000001</v>
      </c>
      <c r="M2043" t="s">
        <v>286</v>
      </c>
      <c r="N2043" t="s">
        <v>362</v>
      </c>
      <c r="O2043" s="1">
        <v>1</v>
      </c>
      <c r="P2043" s="1" t="str">
        <f>IFERROR(IF(ISNUMBER(Table1[[#This Row],[Safety_Rating2]]), REPT("★", Table1[[#This Row],[Safety_Rating2]]) &amp; REPT("☆", 5-Table1[[#This Row],[Safety_Rating2]]), "Unknown"), "Unknown")</f>
        <v>★★★★☆</v>
      </c>
      <c r="Q2043" s="1">
        <v>4</v>
      </c>
      <c r="R2043">
        <v>19236</v>
      </c>
      <c r="S2043">
        <v>4</v>
      </c>
      <c r="T2043" s="7">
        <f t="shared" si="31"/>
        <v>2782174430.2800002</v>
      </c>
      <c r="U2043" s="3">
        <f>Table1[[#This Row],[Range_km]]/Table1[[#This Row],[Battery_Capacity_kWh]]</f>
        <v>2.06</v>
      </c>
      <c r="V2043" s="4">
        <f>Table1[[#This Row],[Price_USD]]/Table1[[#This Row],[Range_km]]</f>
        <v>1404.2109708737864</v>
      </c>
      <c r="W2043" s="1" t="str">
        <f>_xlfn.IFS(Table1[[#This Row],[Price_USD]]&gt;80000,"Luxury", Table1[[#This Row],[Price_USD]]&gt;40000,"Premium",Table1[[#This Row],[Price_USD]]&lt;40000,"Budget")</f>
        <v>Luxury</v>
      </c>
    </row>
    <row r="2044" spans="3:23" x14ac:dyDescent="0.35">
      <c r="C2044">
        <v>2043</v>
      </c>
      <c r="D2044" t="s">
        <v>38</v>
      </c>
      <c r="E2044" t="s">
        <v>155</v>
      </c>
      <c r="F2044">
        <v>2017</v>
      </c>
      <c r="G2044" t="s">
        <v>250</v>
      </c>
      <c r="H2044">
        <v>32.9</v>
      </c>
      <c r="I2044">
        <v>538</v>
      </c>
      <c r="J2044" t="s">
        <v>266</v>
      </c>
      <c r="K2044">
        <v>9.1</v>
      </c>
      <c r="L2044" s="5">
        <v>126350.58</v>
      </c>
      <c r="M2044" t="s">
        <v>283</v>
      </c>
      <c r="N2044" t="s">
        <v>356</v>
      </c>
      <c r="O2044" s="1">
        <v>2</v>
      </c>
      <c r="P2044" s="1" t="str">
        <f>IFERROR(IF(ISNUMBER(Table1[[#This Row],[Safety_Rating2]]), REPT("★", Table1[[#This Row],[Safety_Rating2]]) &amp; REPT("☆", 5-Table1[[#This Row],[Safety_Rating2]]), "Unknown"), "Unknown")</f>
        <v>★★★★★</v>
      </c>
      <c r="Q2044" s="1">
        <v>5</v>
      </c>
      <c r="R2044">
        <v>10644</v>
      </c>
      <c r="S2044">
        <v>5</v>
      </c>
      <c r="T2044" s="7">
        <f t="shared" si="31"/>
        <v>1344875573.52</v>
      </c>
      <c r="U2044" s="3">
        <f>Table1[[#This Row],[Range_km]]/Table1[[#This Row],[Battery_Capacity_kWh]]</f>
        <v>16.352583586626139</v>
      </c>
      <c r="V2044" s="4">
        <f>Table1[[#This Row],[Price_USD]]/Table1[[#This Row],[Range_km]]</f>
        <v>234.85237918215614</v>
      </c>
      <c r="W2044" s="1" t="str">
        <f>_xlfn.IFS(Table1[[#This Row],[Price_USD]]&gt;80000,"Luxury", Table1[[#This Row],[Price_USD]]&gt;40000,"Premium",Table1[[#This Row],[Price_USD]]&lt;40000,"Budget")</f>
        <v>Luxury</v>
      </c>
    </row>
    <row r="2045" spans="3:23" x14ac:dyDescent="0.35">
      <c r="C2045">
        <v>2044</v>
      </c>
      <c r="D2045" t="s">
        <v>16</v>
      </c>
      <c r="E2045" t="s">
        <v>69</v>
      </c>
      <c r="F2045">
        <v>2015</v>
      </c>
      <c r="G2045" t="s">
        <v>264</v>
      </c>
      <c r="H2045">
        <v>96.1</v>
      </c>
      <c r="I2045">
        <v>232</v>
      </c>
      <c r="J2045" t="s">
        <v>275</v>
      </c>
      <c r="K2045">
        <v>9.5</v>
      </c>
      <c r="L2045" s="5">
        <v>102547.12</v>
      </c>
      <c r="M2045" t="s">
        <v>306</v>
      </c>
      <c r="N2045" t="s">
        <v>367</v>
      </c>
      <c r="O2045" s="1">
        <v>2</v>
      </c>
      <c r="P2045" s="1" t="str">
        <f>IFERROR(IF(ISNUMBER(Table1[[#This Row],[Safety_Rating2]]), REPT("★", Table1[[#This Row],[Safety_Rating2]]) &amp; REPT("☆", 5-Table1[[#This Row],[Safety_Rating2]]), "Unknown"), "Unknown")</f>
        <v>★★★☆☆</v>
      </c>
      <c r="Q2045" s="1">
        <v>3</v>
      </c>
      <c r="R2045">
        <v>13495</v>
      </c>
      <c r="S2045">
        <v>5</v>
      </c>
      <c r="T2045" s="7">
        <f t="shared" si="31"/>
        <v>1383873384.3999999</v>
      </c>
      <c r="U2045" s="3">
        <f>Table1[[#This Row],[Range_km]]/Table1[[#This Row],[Battery_Capacity_kWh]]</f>
        <v>2.4141519250780439</v>
      </c>
      <c r="V2045" s="4">
        <f>Table1[[#This Row],[Price_USD]]/Table1[[#This Row],[Range_km]]</f>
        <v>442.01344827586206</v>
      </c>
      <c r="W2045" s="1" t="str">
        <f>_xlfn.IFS(Table1[[#This Row],[Price_USD]]&gt;80000,"Luxury", Table1[[#This Row],[Price_USD]]&gt;40000,"Premium",Table1[[#This Row],[Price_USD]]&lt;40000,"Budget")</f>
        <v>Luxury</v>
      </c>
    </row>
    <row r="2046" spans="3:23" x14ac:dyDescent="0.35">
      <c r="C2046">
        <v>2045</v>
      </c>
      <c r="D2046" t="s">
        <v>47</v>
      </c>
      <c r="E2046" t="s">
        <v>137</v>
      </c>
      <c r="F2046">
        <v>2015</v>
      </c>
      <c r="G2046" t="s">
        <v>252</v>
      </c>
      <c r="H2046">
        <v>55.8</v>
      </c>
      <c r="I2046">
        <v>370</v>
      </c>
      <c r="J2046" t="s">
        <v>278</v>
      </c>
      <c r="K2046">
        <v>7</v>
      </c>
      <c r="L2046" s="5">
        <v>52658.33</v>
      </c>
      <c r="M2046" t="s">
        <v>333</v>
      </c>
      <c r="N2046" t="s">
        <v>372</v>
      </c>
      <c r="O2046" s="1">
        <v>0</v>
      </c>
      <c r="P2046" s="1" t="str">
        <f>IFERROR(IF(ISNUMBER(Table1[[#This Row],[Safety_Rating2]]), REPT("★", Table1[[#This Row],[Safety_Rating2]]) &amp; REPT("☆", 5-Table1[[#This Row],[Safety_Rating2]]), "Unknown"), "Unknown")</f>
        <v>★★★★☆</v>
      </c>
      <c r="Q2046" s="1">
        <v>4</v>
      </c>
      <c r="R2046">
        <v>18691</v>
      </c>
      <c r="S2046">
        <v>4</v>
      </c>
      <c r="T2046" s="7">
        <f t="shared" si="31"/>
        <v>984236846.03000009</v>
      </c>
      <c r="U2046" s="3">
        <f>Table1[[#This Row],[Range_km]]/Table1[[#This Row],[Battery_Capacity_kWh]]</f>
        <v>6.6308243727598573</v>
      </c>
      <c r="V2046" s="4">
        <f>Table1[[#This Row],[Price_USD]]/Table1[[#This Row],[Range_km]]</f>
        <v>142.31981081081082</v>
      </c>
      <c r="W2046" s="1" t="str">
        <f>_xlfn.IFS(Table1[[#This Row],[Price_USD]]&gt;80000,"Luxury", Table1[[#This Row],[Price_USD]]&gt;40000,"Premium",Table1[[#This Row],[Price_USD]]&lt;40000,"Budget")</f>
        <v>Premium</v>
      </c>
    </row>
    <row r="2047" spans="3:23" x14ac:dyDescent="0.35">
      <c r="C2047">
        <v>2046</v>
      </c>
      <c r="D2047" t="s">
        <v>57</v>
      </c>
      <c r="E2047" t="s">
        <v>203</v>
      </c>
      <c r="F2047">
        <v>2016</v>
      </c>
      <c r="G2047" t="s">
        <v>263</v>
      </c>
      <c r="H2047">
        <v>125.5</v>
      </c>
      <c r="I2047">
        <v>404</v>
      </c>
      <c r="J2047" t="s">
        <v>279</v>
      </c>
      <c r="K2047">
        <v>3.4</v>
      </c>
      <c r="L2047" s="5">
        <v>103566.8</v>
      </c>
      <c r="M2047" t="s">
        <v>283</v>
      </c>
      <c r="N2047" t="s">
        <v>369</v>
      </c>
      <c r="O2047" s="1">
        <v>2</v>
      </c>
      <c r="P2047" s="1" t="str">
        <f>IFERROR(IF(ISNUMBER(Table1[[#This Row],[Safety_Rating2]]), REPT("★", Table1[[#This Row],[Safety_Rating2]]) &amp; REPT("☆", 5-Table1[[#This Row],[Safety_Rating2]]), "Unknown"), "Unknown")</f>
        <v>Unknown</v>
      </c>
      <c r="Q2047" s="2" t="s">
        <v>376</v>
      </c>
      <c r="R2047">
        <v>15596</v>
      </c>
      <c r="S2047">
        <v>5</v>
      </c>
      <c r="T2047" s="7">
        <f t="shared" si="31"/>
        <v>1615227812.8</v>
      </c>
      <c r="U2047" s="3">
        <f>Table1[[#This Row],[Range_km]]/Table1[[#This Row],[Battery_Capacity_kWh]]</f>
        <v>3.2191235059760954</v>
      </c>
      <c r="V2047" s="4">
        <f>Table1[[#This Row],[Price_USD]]/Table1[[#This Row],[Range_km]]</f>
        <v>256.35346534653468</v>
      </c>
      <c r="W2047" s="1" t="str">
        <f>_xlfn.IFS(Table1[[#This Row],[Price_USD]]&gt;80000,"Luxury", Table1[[#This Row],[Price_USD]]&gt;40000,"Premium",Table1[[#This Row],[Price_USD]]&lt;40000,"Budget")</f>
        <v>Luxury</v>
      </c>
    </row>
    <row r="2048" spans="3:23" x14ac:dyDescent="0.35">
      <c r="C2048">
        <v>2047</v>
      </c>
      <c r="D2048" t="s">
        <v>41</v>
      </c>
      <c r="E2048" t="s">
        <v>100</v>
      </c>
      <c r="F2048">
        <v>2021</v>
      </c>
      <c r="G2048" t="s">
        <v>260</v>
      </c>
      <c r="H2048">
        <v>81.7</v>
      </c>
      <c r="I2048">
        <v>186</v>
      </c>
      <c r="J2048" t="s">
        <v>275</v>
      </c>
      <c r="K2048">
        <v>11.6</v>
      </c>
      <c r="L2048" s="5">
        <v>43469.52</v>
      </c>
      <c r="M2048" t="s">
        <v>333</v>
      </c>
      <c r="N2048" t="s">
        <v>348</v>
      </c>
      <c r="O2048" s="1">
        <v>3</v>
      </c>
      <c r="P2048" s="1" t="str">
        <f>IFERROR(IF(ISNUMBER(Table1[[#This Row],[Safety_Rating2]]), REPT("★", Table1[[#This Row],[Safety_Rating2]]) &amp; REPT("☆", 5-Table1[[#This Row],[Safety_Rating2]]), "Unknown"), "Unknown")</f>
        <v>★★★★★</v>
      </c>
      <c r="Q2048" s="1">
        <v>5</v>
      </c>
      <c r="R2048">
        <v>9324</v>
      </c>
      <c r="S2048">
        <v>5</v>
      </c>
      <c r="T2048" s="7">
        <f t="shared" si="31"/>
        <v>405309804.47999996</v>
      </c>
      <c r="U2048" s="3">
        <f>Table1[[#This Row],[Range_km]]/Table1[[#This Row],[Battery_Capacity_kWh]]</f>
        <v>2.2766217870257037</v>
      </c>
      <c r="V2048" s="4">
        <f>Table1[[#This Row],[Price_USD]]/Table1[[#This Row],[Range_km]]</f>
        <v>233.70709677419353</v>
      </c>
      <c r="W2048" s="1" t="str">
        <f>_xlfn.IFS(Table1[[#This Row],[Price_USD]]&gt;80000,"Luxury", Table1[[#This Row],[Price_USD]]&gt;40000,"Premium",Table1[[#This Row],[Price_USD]]&lt;40000,"Budget")</f>
        <v>Premium</v>
      </c>
    </row>
    <row r="2049" spans="3:23" x14ac:dyDescent="0.35">
      <c r="C2049">
        <v>2048</v>
      </c>
      <c r="D2049" t="s">
        <v>23</v>
      </c>
      <c r="E2049" t="s">
        <v>148</v>
      </c>
      <c r="F2049">
        <v>2024</v>
      </c>
      <c r="G2049" t="s">
        <v>260</v>
      </c>
      <c r="H2049">
        <v>50.5</v>
      </c>
      <c r="I2049">
        <v>445</v>
      </c>
      <c r="J2049" t="s">
        <v>272</v>
      </c>
      <c r="K2049">
        <v>9.9</v>
      </c>
      <c r="L2049" s="5">
        <v>115391.86</v>
      </c>
      <c r="M2049" t="s">
        <v>301</v>
      </c>
      <c r="N2049" t="s">
        <v>363</v>
      </c>
      <c r="O2049" s="1">
        <v>3</v>
      </c>
      <c r="P2049" s="1" t="str">
        <f>IFERROR(IF(ISNUMBER(Table1[[#This Row],[Safety_Rating2]]), REPT("★", Table1[[#This Row],[Safety_Rating2]]) &amp; REPT("☆", 5-Table1[[#This Row],[Safety_Rating2]]), "Unknown"), "Unknown")</f>
        <v>★★★★★</v>
      </c>
      <c r="Q2049" s="1">
        <v>5</v>
      </c>
      <c r="R2049">
        <v>15938</v>
      </c>
      <c r="S2049">
        <v>5</v>
      </c>
      <c r="T2049" s="7">
        <f t="shared" si="31"/>
        <v>1839115464.6800001</v>
      </c>
      <c r="U2049" s="3">
        <f>Table1[[#This Row],[Range_km]]/Table1[[#This Row],[Battery_Capacity_kWh]]</f>
        <v>8.8118811881188126</v>
      </c>
      <c r="V2049" s="4">
        <f>Table1[[#This Row],[Price_USD]]/Table1[[#This Row],[Range_km]]</f>
        <v>259.30755056179777</v>
      </c>
      <c r="W2049" s="1" t="str">
        <f>_xlfn.IFS(Table1[[#This Row],[Price_USD]]&gt;80000,"Luxury", Table1[[#This Row],[Price_USD]]&gt;40000,"Premium",Table1[[#This Row],[Price_USD]]&lt;40000,"Budget")</f>
        <v>Luxury</v>
      </c>
    </row>
    <row r="2050" spans="3:23" x14ac:dyDescent="0.35">
      <c r="C2050">
        <v>2049</v>
      </c>
      <c r="D2050" t="s">
        <v>55</v>
      </c>
      <c r="E2050" t="s">
        <v>128</v>
      </c>
      <c r="F2050">
        <v>2015</v>
      </c>
      <c r="G2050" t="s">
        <v>256</v>
      </c>
      <c r="H2050">
        <v>77.8</v>
      </c>
      <c r="I2050">
        <v>338</v>
      </c>
      <c r="J2050" t="s">
        <v>272</v>
      </c>
      <c r="K2050">
        <v>1.9</v>
      </c>
      <c r="L2050" s="5">
        <v>115452.34</v>
      </c>
      <c r="M2050" t="s">
        <v>315</v>
      </c>
      <c r="N2050" t="s">
        <v>342</v>
      </c>
      <c r="O2050" s="1">
        <v>0</v>
      </c>
      <c r="P2050" s="1" t="str">
        <f>IFERROR(IF(ISNUMBER(Table1[[#This Row],[Safety_Rating2]]), REPT("★", Table1[[#This Row],[Safety_Rating2]]) &amp; REPT("☆", 5-Table1[[#This Row],[Safety_Rating2]]), "Unknown"), "Unknown")</f>
        <v>★★★★☆</v>
      </c>
      <c r="Q2050" s="1">
        <v>4</v>
      </c>
      <c r="R2050">
        <v>18555</v>
      </c>
      <c r="S2050">
        <v>4</v>
      </c>
      <c r="T2050" s="7">
        <f t="shared" ref="T2050:T2113" si="32">L2050*R2050</f>
        <v>2142218168.7</v>
      </c>
      <c r="U2050" s="3">
        <f>Table1[[#This Row],[Range_km]]/Table1[[#This Row],[Battery_Capacity_kWh]]</f>
        <v>4.3444730077120823</v>
      </c>
      <c r="V2050" s="4">
        <f>Table1[[#This Row],[Price_USD]]/Table1[[#This Row],[Range_km]]</f>
        <v>341.57497041420118</v>
      </c>
      <c r="W2050" s="1" t="str">
        <f>_xlfn.IFS(Table1[[#This Row],[Price_USD]]&gt;80000,"Luxury", Table1[[#This Row],[Price_USD]]&gt;40000,"Premium",Table1[[#This Row],[Price_USD]]&lt;40000,"Budget")</f>
        <v>Luxury</v>
      </c>
    </row>
    <row r="2051" spans="3:23" x14ac:dyDescent="0.35">
      <c r="C2051">
        <v>2050</v>
      </c>
      <c r="D2051" t="s">
        <v>17</v>
      </c>
      <c r="E2051" t="s">
        <v>95</v>
      </c>
      <c r="F2051">
        <v>2016</v>
      </c>
      <c r="G2051" t="s">
        <v>250</v>
      </c>
      <c r="H2051">
        <v>139.69999999999999</v>
      </c>
      <c r="I2051">
        <v>247</v>
      </c>
      <c r="J2051" t="s">
        <v>276</v>
      </c>
      <c r="K2051">
        <v>7.7</v>
      </c>
      <c r="L2051" s="5">
        <v>136923.23000000001</v>
      </c>
      <c r="M2051" t="s">
        <v>294</v>
      </c>
      <c r="N2051" t="s">
        <v>345</v>
      </c>
      <c r="O2051" s="1">
        <v>2</v>
      </c>
      <c r="P2051" s="1" t="str">
        <f>IFERROR(IF(ISNUMBER(Table1[[#This Row],[Safety_Rating2]]), REPT("★", Table1[[#This Row],[Safety_Rating2]]) &amp; REPT("☆", 5-Table1[[#This Row],[Safety_Rating2]]), "Unknown"), "Unknown")</f>
        <v>★★★★★</v>
      </c>
      <c r="Q2051" s="1">
        <v>5</v>
      </c>
      <c r="R2051">
        <v>6618</v>
      </c>
      <c r="S2051">
        <v>5</v>
      </c>
      <c r="T2051" s="7">
        <f t="shared" si="32"/>
        <v>906157936.1400001</v>
      </c>
      <c r="U2051" s="3">
        <f>Table1[[#This Row],[Range_km]]/Table1[[#This Row],[Battery_Capacity_kWh]]</f>
        <v>1.7680744452397996</v>
      </c>
      <c r="V2051" s="4">
        <f>Table1[[#This Row],[Price_USD]]/Table1[[#This Row],[Range_km]]</f>
        <v>554.34506072874501</v>
      </c>
      <c r="W2051" s="1" t="str">
        <f>_xlfn.IFS(Table1[[#This Row],[Price_USD]]&gt;80000,"Luxury", Table1[[#This Row],[Price_USD]]&gt;40000,"Premium",Table1[[#This Row],[Price_USD]]&lt;40000,"Budget")</f>
        <v>Luxury</v>
      </c>
    </row>
    <row r="2052" spans="3:23" x14ac:dyDescent="0.35">
      <c r="C2052">
        <v>2051</v>
      </c>
      <c r="D2052" t="s">
        <v>53</v>
      </c>
      <c r="E2052" t="s">
        <v>127</v>
      </c>
      <c r="F2052">
        <v>2017</v>
      </c>
      <c r="G2052" t="s">
        <v>257</v>
      </c>
      <c r="H2052">
        <v>89.5</v>
      </c>
      <c r="I2052">
        <v>341</v>
      </c>
      <c r="J2052" t="s">
        <v>279</v>
      </c>
      <c r="K2052">
        <v>10.4</v>
      </c>
      <c r="L2052" s="5">
        <v>109012.19</v>
      </c>
      <c r="M2052" t="s">
        <v>290</v>
      </c>
      <c r="N2052" t="s">
        <v>339</v>
      </c>
      <c r="O2052" s="2" t="s">
        <v>376</v>
      </c>
      <c r="P2052" s="1" t="str">
        <f>IFERROR(IF(ISNUMBER(Table1[[#This Row],[Safety_Rating2]]), REPT("★", Table1[[#This Row],[Safety_Rating2]]) &amp; REPT("☆", 5-Table1[[#This Row],[Safety_Rating2]]), "Unknown"), "Unknown")</f>
        <v>★★★★☆</v>
      </c>
      <c r="Q2052" s="1">
        <v>4</v>
      </c>
      <c r="R2052">
        <v>10672</v>
      </c>
      <c r="S2052">
        <v>4</v>
      </c>
      <c r="T2052" s="7">
        <f t="shared" si="32"/>
        <v>1163378091.6800001</v>
      </c>
      <c r="U2052" s="3">
        <f>Table1[[#This Row],[Range_km]]/Table1[[#This Row],[Battery_Capacity_kWh]]</f>
        <v>3.8100558659217878</v>
      </c>
      <c r="V2052" s="4">
        <f>Table1[[#This Row],[Price_USD]]/Table1[[#This Row],[Range_km]]</f>
        <v>319.68384164222874</v>
      </c>
      <c r="W2052" s="1" t="str">
        <f>_xlfn.IFS(Table1[[#This Row],[Price_USD]]&gt;80000,"Luxury", Table1[[#This Row],[Price_USD]]&gt;40000,"Premium",Table1[[#This Row],[Price_USD]]&lt;40000,"Budget")</f>
        <v>Luxury</v>
      </c>
    </row>
    <row r="2053" spans="3:23" x14ac:dyDescent="0.35">
      <c r="C2053">
        <v>2052</v>
      </c>
      <c r="D2053" t="s">
        <v>38</v>
      </c>
      <c r="E2053" t="s">
        <v>155</v>
      </c>
      <c r="F2053">
        <v>2022</v>
      </c>
      <c r="G2053" t="s">
        <v>250</v>
      </c>
      <c r="H2053">
        <v>81.400000000000006</v>
      </c>
      <c r="I2053">
        <v>523</v>
      </c>
      <c r="J2053" t="s">
        <v>280</v>
      </c>
      <c r="K2053">
        <v>4.4000000000000004</v>
      </c>
      <c r="L2053" s="5">
        <v>97244.12</v>
      </c>
      <c r="M2053" t="s">
        <v>330</v>
      </c>
      <c r="N2053" t="s">
        <v>348</v>
      </c>
      <c r="O2053" s="1">
        <v>3</v>
      </c>
      <c r="P2053" s="1" t="str">
        <f>IFERROR(IF(ISNUMBER(Table1[[#This Row],[Safety_Rating2]]), REPT("★", Table1[[#This Row],[Safety_Rating2]]) &amp; REPT("☆", 5-Table1[[#This Row],[Safety_Rating2]]), "Unknown"), "Unknown")</f>
        <v>★★★★★</v>
      </c>
      <c r="Q2053" s="1">
        <v>5</v>
      </c>
      <c r="R2053">
        <v>19481</v>
      </c>
      <c r="S2053">
        <v>4</v>
      </c>
      <c r="T2053" s="7">
        <f t="shared" si="32"/>
        <v>1894412701.7199998</v>
      </c>
      <c r="U2053" s="3">
        <f>Table1[[#This Row],[Range_km]]/Table1[[#This Row],[Battery_Capacity_kWh]]</f>
        <v>6.4250614250614246</v>
      </c>
      <c r="V2053" s="4">
        <f>Table1[[#This Row],[Price_USD]]/Table1[[#This Row],[Range_km]]</f>
        <v>185.93521988527723</v>
      </c>
      <c r="W2053" s="1" t="str">
        <f>_xlfn.IFS(Table1[[#This Row],[Price_USD]]&gt;80000,"Luxury", Table1[[#This Row],[Price_USD]]&gt;40000,"Premium",Table1[[#This Row],[Price_USD]]&lt;40000,"Budget")</f>
        <v>Luxury</v>
      </c>
    </row>
    <row r="2054" spans="3:23" x14ac:dyDescent="0.35">
      <c r="C2054">
        <v>2053</v>
      </c>
      <c r="D2054" t="s">
        <v>19</v>
      </c>
      <c r="E2054" t="s">
        <v>72</v>
      </c>
      <c r="F2054">
        <v>2022</v>
      </c>
      <c r="G2054" t="s">
        <v>250</v>
      </c>
      <c r="H2054">
        <v>95</v>
      </c>
      <c r="I2054">
        <v>159</v>
      </c>
      <c r="J2054" t="s">
        <v>274</v>
      </c>
      <c r="K2054">
        <v>1.9</v>
      </c>
      <c r="L2054" s="5">
        <v>66083.61</v>
      </c>
      <c r="M2054" t="s">
        <v>329</v>
      </c>
      <c r="N2054" t="s">
        <v>364</v>
      </c>
      <c r="O2054" s="1">
        <v>5</v>
      </c>
      <c r="P2054" s="1" t="str">
        <f>IFERROR(IF(ISNUMBER(Table1[[#This Row],[Safety_Rating2]]), REPT("★", Table1[[#This Row],[Safety_Rating2]]) &amp; REPT("☆", 5-Table1[[#This Row],[Safety_Rating2]]), "Unknown"), "Unknown")</f>
        <v>★★★★★</v>
      </c>
      <c r="Q2054" s="1">
        <v>5</v>
      </c>
      <c r="R2054">
        <v>16542</v>
      </c>
      <c r="S2054">
        <v>3</v>
      </c>
      <c r="T2054" s="7">
        <f t="shared" si="32"/>
        <v>1093155076.6200001</v>
      </c>
      <c r="U2054" s="3">
        <f>Table1[[#This Row],[Range_km]]/Table1[[#This Row],[Battery_Capacity_kWh]]</f>
        <v>1.6736842105263159</v>
      </c>
      <c r="V2054" s="4">
        <f>Table1[[#This Row],[Price_USD]]/Table1[[#This Row],[Range_km]]</f>
        <v>415.6201886792453</v>
      </c>
      <c r="W2054" s="1" t="str">
        <f>_xlfn.IFS(Table1[[#This Row],[Price_USD]]&gt;80000,"Luxury", Table1[[#This Row],[Price_USD]]&gt;40000,"Premium",Table1[[#This Row],[Price_USD]]&lt;40000,"Budget")</f>
        <v>Premium</v>
      </c>
    </row>
    <row r="2055" spans="3:23" x14ac:dyDescent="0.35">
      <c r="C2055">
        <v>2054</v>
      </c>
      <c r="D2055" t="s">
        <v>28</v>
      </c>
      <c r="E2055" t="s">
        <v>158</v>
      </c>
      <c r="F2055">
        <v>2022</v>
      </c>
      <c r="G2055" t="s">
        <v>261</v>
      </c>
      <c r="H2055">
        <v>124</v>
      </c>
      <c r="I2055">
        <v>188</v>
      </c>
      <c r="J2055" t="s">
        <v>273</v>
      </c>
      <c r="K2055">
        <v>10.5</v>
      </c>
      <c r="L2055" s="5">
        <v>88736.73</v>
      </c>
      <c r="M2055" t="s">
        <v>330</v>
      </c>
      <c r="N2055" t="s">
        <v>356</v>
      </c>
      <c r="O2055" s="1">
        <v>5</v>
      </c>
      <c r="P2055" s="1" t="str">
        <f>IFERROR(IF(ISNUMBER(Table1[[#This Row],[Safety_Rating2]]), REPT("★", Table1[[#This Row],[Safety_Rating2]]) &amp; REPT("☆", 5-Table1[[#This Row],[Safety_Rating2]]), "Unknown"), "Unknown")</f>
        <v>★★★☆☆</v>
      </c>
      <c r="Q2055" s="1">
        <v>3</v>
      </c>
      <c r="R2055">
        <v>7902</v>
      </c>
      <c r="S2055">
        <v>4</v>
      </c>
      <c r="T2055" s="7">
        <f t="shared" si="32"/>
        <v>701197640.45999992</v>
      </c>
      <c r="U2055" s="3">
        <f>Table1[[#This Row],[Range_km]]/Table1[[#This Row],[Battery_Capacity_kWh]]</f>
        <v>1.5161290322580645</v>
      </c>
      <c r="V2055" s="4">
        <f>Table1[[#This Row],[Price_USD]]/Table1[[#This Row],[Range_km]]</f>
        <v>472.00388297872337</v>
      </c>
      <c r="W2055" s="1" t="str">
        <f>_xlfn.IFS(Table1[[#This Row],[Price_USD]]&gt;80000,"Luxury", Table1[[#This Row],[Price_USD]]&gt;40000,"Premium",Table1[[#This Row],[Price_USD]]&lt;40000,"Budget")</f>
        <v>Luxury</v>
      </c>
    </row>
    <row r="2056" spans="3:23" x14ac:dyDescent="0.35">
      <c r="C2056">
        <v>2055</v>
      </c>
      <c r="D2056" t="s">
        <v>64</v>
      </c>
      <c r="E2056" t="s">
        <v>161</v>
      </c>
      <c r="F2056">
        <v>2019</v>
      </c>
      <c r="G2056" t="s">
        <v>254</v>
      </c>
      <c r="H2056">
        <v>107.7</v>
      </c>
      <c r="I2056">
        <v>597</v>
      </c>
      <c r="J2056" t="s">
        <v>271</v>
      </c>
      <c r="K2056">
        <v>5.8</v>
      </c>
      <c r="L2056" s="5">
        <v>36780.730000000003</v>
      </c>
      <c r="M2056" t="s">
        <v>301</v>
      </c>
      <c r="N2056" t="s">
        <v>339</v>
      </c>
      <c r="O2056" s="1">
        <v>5</v>
      </c>
      <c r="P2056" s="1" t="str">
        <f>IFERROR(IF(ISNUMBER(Table1[[#This Row],[Safety_Rating2]]), REPT("★", Table1[[#This Row],[Safety_Rating2]]) &amp; REPT("☆", 5-Table1[[#This Row],[Safety_Rating2]]), "Unknown"), "Unknown")</f>
        <v>★★★★☆</v>
      </c>
      <c r="Q2056" s="1">
        <v>4</v>
      </c>
      <c r="R2056">
        <v>3106</v>
      </c>
      <c r="S2056">
        <v>3</v>
      </c>
      <c r="T2056" s="7">
        <f t="shared" si="32"/>
        <v>114240947.38000001</v>
      </c>
      <c r="U2056" s="3">
        <f>Table1[[#This Row],[Range_km]]/Table1[[#This Row],[Battery_Capacity_kWh]]</f>
        <v>5.5431754874651809</v>
      </c>
      <c r="V2056" s="4">
        <f>Table1[[#This Row],[Price_USD]]/Table1[[#This Row],[Range_km]]</f>
        <v>61.609262981574545</v>
      </c>
      <c r="W2056" s="1" t="str">
        <f>_xlfn.IFS(Table1[[#This Row],[Price_USD]]&gt;80000,"Luxury", Table1[[#This Row],[Price_USD]]&gt;40000,"Premium",Table1[[#This Row],[Price_USD]]&lt;40000,"Budget")</f>
        <v>Budget</v>
      </c>
    </row>
    <row r="2057" spans="3:23" x14ac:dyDescent="0.35">
      <c r="C2057">
        <v>2056</v>
      </c>
      <c r="D2057" t="s">
        <v>55</v>
      </c>
      <c r="E2057" t="s">
        <v>128</v>
      </c>
      <c r="F2057">
        <v>2023</v>
      </c>
      <c r="G2057" t="s">
        <v>260</v>
      </c>
      <c r="H2057">
        <v>118.1</v>
      </c>
      <c r="I2057">
        <v>307</v>
      </c>
      <c r="J2057" t="s">
        <v>271</v>
      </c>
      <c r="K2057">
        <v>7.1</v>
      </c>
      <c r="L2057" s="5">
        <v>100266.71</v>
      </c>
      <c r="M2057" t="s">
        <v>322</v>
      </c>
      <c r="N2057" t="s">
        <v>367</v>
      </c>
      <c r="O2057" s="1">
        <v>3</v>
      </c>
      <c r="P2057" s="1" t="str">
        <f>IFERROR(IF(ISNUMBER(Table1[[#This Row],[Safety_Rating2]]), REPT("★", Table1[[#This Row],[Safety_Rating2]]) &amp; REPT("☆", 5-Table1[[#This Row],[Safety_Rating2]]), "Unknown"), "Unknown")</f>
        <v>★★★★☆</v>
      </c>
      <c r="Q2057" s="1">
        <v>4</v>
      </c>
      <c r="R2057">
        <v>11815</v>
      </c>
      <c r="S2057">
        <v>5</v>
      </c>
      <c r="T2057" s="7">
        <f t="shared" si="32"/>
        <v>1184651178.6500001</v>
      </c>
      <c r="U2057" s="3">
        <f>Table1[[#This Row],[Range_km]]/Table1[[#This Row],[Battery_Capacity_kWh]]</f>
        <v>2.5994919559695173</v>
      </c>
      <c r="V2057" s="4">
        <f>Table1[[#This Row],[Price_USD]]/Table1[[#This Row],[Range_km]]</f>
        <v>326.60166123778504</v>
      </c>
      <c r="W2057" s="1" t="str">
        <f>_xlfn.IFS(Table1[[#This Row],[Price_USD]]&gt;80000,"Luxury", Table1[[#This Row],[Price_USD]]&gt;40000,"Premium",Table1[[#This Row],[Price_USD]]&lt;40000,"Budget")</f>
        <v>Luxury</v>
      </c>
    </row>
    <row r="2058" spans="3:23" x14ac:dyDescent="0.35">
      <c r="C2058">
        <v>2057</v>
      </c>
      <c r="D2058" t="s">
        <v>53</v>
      </c>
      <c r="E2058" t="s">
        <v>122</v>
      </c>
      <c r="F2058">
        <v>2018</v>
      </c>
      <c r="G2058" t="s">
        <v>251</v>
      </c>
      <c r="H2058">
        <v>94.2</v>
      </c>
      <c r="I2058">
        <v>284</v>
      </c>
      <c r="J2058" t="s">
        <v>266</v>
      </c>
      <c r="K2058">
        <v>1.2</v>
      </c>
      <c r="L2058" s="5">
        <v>66892.66</v>
      </c>
      <c r="M2058" t="s">
        <v>291</v>
      </c>
      <c r="N2058" t="s">
        <v>356</v>
      </c>
      <c r="O2058" s="2" t="s">
        <v>376</v>
      </c>
      <c r="P2058" s="1" t="str">
        <f>IFERROR(IF(ISNUMBER(Table1[[#This Row],[Safety_Rating2]]), REPT("★", Table1[[#This Row],[Safety_Rating2]]) &amp; REPT("☆", 5-Table1[[#This Row],[Safety_Rating2]]), "Unknown"), "Unknown")</f>
        <v>★★★☆☆</v>
      </c>
      <c r="Q2058" s="1">
        <v>3</v>
      </c>
      <c r="R2058">
        <v>6190</v>
      </c>
      <c r="S2058">
        <v>5</v>
      </c>
      <c r="T2058" s="7">
        <f t="shared" si="32"/>
        <v>414065565.40000004</v>
      </c>
      <c r="U2058" s="3">
        <f>Table1[[#This Row],[Range_km]]/Table1[[#This Row],[Battery_Capacity_kWh]]</f>
        <v>3.0148619957537153</v>
      </c>
      <c r="V2058" s="4">
        <f>Table1[[#This Row],[Price_USD]]/Table1[[#This Row],[Range_km]]</f>
        <v>235.53753521126762</v>
      </c>
      <c r="W2058" s="1" t="str">
        <f>_xlfn.IFS(Table1[[#This Row],[Price_USD]]&gt;80000,"Luxury", Table1[[#This Row],[Price_USD]]&gt;40000,"Premium",Table1[[#This Row],[Price_USD]]&lt;40000,"Budget")</f>
        <v>Premium</v>
      </c>
    </row>
    <row r="2059" spans="3:23" x14ac:dyDescent="0.35">
      <c r="C2059">
        <v>2058</v>
      </c>
      <c r="D2059" t="s">
        <v>67</v>
      </c>
      <c r="E2059" t="s">
        <v>243</v>
      </c>
      <c r="F2059">
        <v>2015</v>
      </c>
      <c r="G2059" t="s">
        <v>251</v>
      </c>
      <c r="H2059">
        <v>118.4</v>
      </c>
      <c r="I2059">
        <v>403</v>
      </c>
      <c r="J2059" t="s">
        <v>275</v>
      </c>
      <c r="K2059">
        <v>5.6</v>
      </c>
      <c r="L2059" s="5">
        <v>127289.11</v>
      </c>
      <c r="M2059" t="s">
        <v>321</v>
      </c>
      <c r="N2059" t="s">
        <v>356</v>
      </c>
      <c r="O2059" s="1">
        <v>4</v>
      </c>
      <c r="P2059" s="1" t="str">
        <f>IFERROR(IF(ISNUMBER(Table1[[#This Row],[Safety_Rating2]]), REPT("★", Table1[[#This Row],[Safety_Rating2]]) &amp; REPT("☆", 5-Table1[[#This Row],[Safety_Rating2]]), "Unknown"), "Unknown")</f>
        <v>★★★★☆</v>
      </c>
      <c r="Q2059" s="1">
        <v>4</v>
      </c>
      <c r="R2059">
        <v>14242</v>
      </c>
      <c r="S2059">
        <v>5</v>
      </c>
      <c r="T2059" s="7">
        <f t="shared" si="32"/>
        <v>1812851504.6200001</v>
      </c>
      <c r="U2059" s="3">
        <f>Table1[[#This Row],[Range_km]]/Table1[[#This Row],[Battery_Capacity_kWh]]</f>
        <v>3.4037162162162162</v>
      </c>
      <c r="V2059" s="4">
        <f>Table1[[#This Row],[Price_USD]]/Table1[[#This Row],[Range_km]]</f>
        <v>315.85387096774195</v>
      </c>
      <c r="W2059" s="1" t="str">
        <f>_xlfn.IFS(Table1[[#This Row],[Price_USD]]&gt;80000,"Luxury", Table1[[#This Row],[Price_USD]]&gt;40000,"Premium",Table1[[#This Row],[Price_USD]]&lt;40000,"Budget")</f>
        <v>Luxury</v>
      </c>
    </row>
    <row r="2060" spans="3:23" x14ac:dyDescent="0.35">
      <c r="C2060">
        <v>2059</v>
      </c>
      <c r="D2060" t="s">
        <v>40</v>
      </c>
      <c r="E2060" t="s">
        <v>167</v>
      </c>
      <c r="F2060">
        <v>2015</v>
      </c>
      <c r="G2060" t="s">
        <v>262</v>
      </c>
      <c r="H2060">
        <v>124.1</v>
      </c>
      <c r="I2060">
        <v>506</v>
      </c>
      <c r="J2060" t="s">
        <v>267</v>
      </c>
      <c r="K2060">
        <v>7.1</v>
      </c>
      <c r="L2060" s="5">
        <v>136716.24</v>
      </c>
      <c r="M2060" t="s">
        <v>328</v>
      </c>
      <c r="N2060" t="s">
        <v>345</v>
      </c>
      <c r="O2060" s="1">
        <v>2</v>
      </c>
      <c r="P2060" s="1" t="str">
        <f>IFERROR(IF(ISNUMBER(Table1[[#This Row],[Safety_Rating2]]), REPT("★", Table1[[#This Row],[Safety_Rating2]]) &amp; REPT("☆", 5-Table1[[#This Row],[Safety_Rating2]]), "Unknown"), "Unknown")</f>
        <v>★★★★★</v>
      </c>
      <c r="Q2060" s="1">
        <v>5</v>
      </c>
      <c r="R2060">
        <v>14260</v>
      </c>
      <c r="S2060">
        <v>4</v>
      </c>
      <c r="T2060" s="7">
        <f t="shared" si="32"/>
        <v>1949573582.3999999</v>
      </c>
      <c r="U2060" s="3">
        <f>Table1[[#This Row],[Range_km]]/Table1[[#This Row],[Battery_Capacity_kWh]]</f>
        <v>4.0773569701853347</v>
      </c>
      <c r="V2060" s="4">
        <f>Table1[[#This Row],[Price_USD]]/Table1[[#This Row],[Range_km]]</f>
        <v>270.19019762845846</v>
      </c>
      <c r="W2060" s="1" t="str">
        <f>_xlfn.IFS(Table1[[#This Row],[Price_USD]]&gt;80000,"Luxury", Table1[[#This Row],[Price_USD]]&gt;40000,"Premium",Table1[[#This Row],[Price_USD]]&lt;40000,"Budget")</f>
        <v>Luxury</v>
      </c>
    </row>
    <row r="2061" spans="3:23" x14ac:dyDescent="0.35">
      <c r="C2061">
        <v>2060</v>
      </c>
      <c r="D2061" t="s">
        <v>64</v>
      </c>
      <c r="E2061" t="s">
        <v>165</v>
      </c>
      <c r="F2061">
        <v>2023</v>
      </c>
      <c r="G2061" t="s">
        <v>262</v>
      </c>
      <c r="H2061">
        <v>132.5</v>
      </c>
      <c r="I2061">
        <v>578</v>
      </c>
      <c r="J2061" t="s">
        <v>276</v>
      </c>
      <c r="K2061">
        <v>7.6</v>
      </c>
      <c r="L2061" s="5">
        <v>71713.58</v>
      </c>
      <c r="M2061" t="s">
        <v>294</v>
      </c>
      <c r="N2061" t="s">
        <v>372</v>
      </c>
      <c r="O2061" s="1">
        <v>5</v>
      </c>
      <c r="P2061" s="1" t="str">
        <f>IFERROR(IF(ISNUMBER(Table1[[#This Row],[Safety_Rating2]]), REPT("★", Table1[[#This Row],[Safety_Rating2]]) &amp; REPT("☆", 5-Table1[[#This Row],[Safety_Rating2]]), "Unknown"), "Unknown")</f>
        <v>★★★★☆</v>
      </c>
      <c r="Q2061" s="1">
        <v>4</v>
      </c>
      <c r="R2061">
        <v>10376</v>
      </c>
      <c r="S2061">
        <v>4</v>
      </c>
      <c r="T2061" s="7">
        <f t="shared" si="32"/>
        <v>744100106.08000004</v>
      </c>
      <c r="U2061" s="3">
        <f>Table1[[#This Row],[Range_km]]/Table1[[#This Row],[Battery_Capacity_kWh]]</f>
        <v>4.3622641509433961</v>
      </c>
      <c r="V2061" s="4">
        <f>Table1[[#This Row],[Price_USD]]/Table1[[#This Row],[Range_km]]</f>
        <v>124.07193771626298</v>
      </c>
      <c r="W2061" s="1" t="str">
        <f>_xlfn.IFS(Table1[[#This Row],[Price_USD]]&gt;80000,"Luxury", Table1[[#This Row],[Price_USD]]&gt;40000,"Premium",Table1[[#This Row],[Price_USD]]&lt;40000,"Budget")</f>
        <v>Premium</v>
      </c>
    </row>
    <row r="2062" spans="3:23" x14ac:dyDescent="0.35">
      <c r="C2062">
        <v>2061</v>
      </c>
      <c r="D2062" t="s">
        <v>25</v>
      </c>
      <c r="E2062" t="s">
        <v>132</v>
      </c>
      <c r="F2062">
        <v>2022</v>
      </c>
      <c r="G2062" t="s">
        <v>253</v>
      </c>
      <c r="H2062">
        <v>66.900000000000006</v>
      </c>
      <c r="I2062">
        <v>241</v>
      </c>
      <c r="J2062" t="s">
        <v>280</v>
      </c>
      <c r="K2062">
        <v>9.4</v>
      </c>
      <c r="L2062" s="5">
        <v>91179.74</v>
      </c>
      <c r="M2062" t="s">
        <v>328</v>
      </c>
      <c r="N2062" t="s">
        <v>349</v>
      </c>
      <c r="O2062" s="1">
        <v>4</v>
      </c>
      <c r="P2062" s="1" t="str">
        <f>IFERROR(IF(ISNUMBER(Table1[[#This Row],[Safety_Rating2]]), REPT("★", Table1[[#This Row],[Safety_Rating2]]) &amp; REPT("☆", 5-Table1[[#This Row],[Safety_Rating2]]), "Unknown"), "Unknown")</f>
        <v>★★★★☆</v>
      </c>
      <c r="Q2062" s="1">
        <v>4</v>
      </c>
      <c r="R2062">
        <v>114</v>
      </c>
      <c r="S2062">
        <v>3</v>
      </c>
      <c r="T2062" s="7">
        <f t="shared" si="32"/>
        <v>10394490.360000001</v>
      </c>
      <c r="U2062" s="3">
        <f>Table1[[#This Row],[Range_km]]/Table1[[#This Row],[Battery_Capacity_kWh]]</f>
        <v>3.6023916292974585</v>
      </c>
      <c r="V2062" s="4">
        <f>Table1[[#This Row],[Price_USD]]/Table1[[#This Row],[Range_km]]</f>
        <v>378.33917012448137</v>
      </c>
      <c r="W2062" s="1" t="str">
        <f>_xlfn.IFS(Table1[[#This Row],[Price_USD]]&gt;80000,"Luxury", Table1[[#This Row],[Price_USD]]&gt;40000,"Premium",Table1[[#This Row],[Price_USD]]&lt;40000,"Budget")</f>
        <v>Luxury</v>
      </c>
    </row>
    <row r="2063" spans="3:23" x14ac:dyDescent="0.35">
      <c r="C2063">
        <v>2062</v>
      </c>
      <c r="D2063" t="s">
        <v>36</v>
      </c>
      <c r="E2063" t="s">
        <v>91</v>
      </c>
      <c r="F2063">
        <v>2020</v>
      </c>
      <c r="G2063" t="s">
        <v>264</v>
      </c>
      <c r="H2063">
        <v>37.200000000000003</v>
      </c>
      <c r="I2063">
        <v>176</v>
      </c>
      <c r="J2063" t="s">
        <v>267</v>
      </c>
      <c r="K2063">
        <v>2.6</v>
      </c>
      <c r="L2063" s="5">
        <v>146996.23000000001</v>
      </c>
      <c r="M2063" t="s">
        <v>329</v>
      </c>
      <c r="N2063" t="s">
        <v>355</v>
      </c>
      <c r="O2063" s="1">
        <v>1</v>
      </c>
      <c r="P2063" s="1" t="str">
        <f>IFERROR(IF(ISNUMBER(Table1[[#This Row],[Safety_Rating2]]), REPT("★", Table1[[#This Row],[Safety_Rating2]]) &amp; REPT("☆", 5-Table1[[#This Row],[Safety_Rating2]]), "Unknown"), "Unknown")</f>
        <v>★★★★★</v>
      </c>
      <c r="Q2063" s="1">
        <v>5</v>
      </c>
      <c r="R2063">
        <v>12744</v>
      </c>
      <c r="S2063">
        <v>5</v>
      </c>
      <c r="T2063" s="7">
        <f t="shared" si="32"/>
        <v>1873319955.1200001</v>
      </c>
      <c r="U2063" s="3">
        <f>Table1[[#This Row],[Range_km]]/Table1[[#This Row],[Battery_Capacity_kWh]]</f>
        <v>4.7311827956989241</v>
      </c>
      <c r="V2063" s="4">
        <f>Table1[[#This Row],[Price_USD]]/Table1[[#This Row],[Range_km]]</f>
        <v>835.20585227272738</v>
      </c>
      <c r="W2063" s="1" t="str">
        <f>_xlfn.IFS(Table1[[#This Row],[Price_USD]]&gt;80000,"Luxury", Table1[[#This Row],[Price_USD]]&gt;40000,"Premium",Table1[[#This Row],[Price_USD]]&lt;40000,"Budget")</f>
        <v>Luxury</v>
      </c>
    </row>
    <row r="2064" spans="3:23" x14ac:dyDescent="0.35">
      <c r="C2064">
        <v>2063</v>
      </c>
      <c r="D2064" t="s">
        <v>50</v>
      </c>
      <c r="E2064" t="s">
        <v>116</v>
      </c>
      <c r="F2064">
        <v>2017</v>
      </c>
      <c r="G2064" t="s">
        <v>255</v>
      </c>
      <c r="H2064">
        <v>68.3</v>
      </c>
      <c r="I2064">
        <v>326</v>
      </c>
      <c r="J2064" t="s">
        <v>268</v>
      </c>
      <c r="K2064">
        <v>3.3</v>
      </c>
      <c r="L2064" s="5">
        <v>103414.52</v>
      </c>
      <c r="M2064" t="s">
        <v>292</v>
      </c>
      <c r="N2064" t="s">
        <v>350</v>
      </c>
      <c r="O2064" s="1">
        <v>3</v>
      </c>
      <c r="P2064" s="1" t="str">
        <f>IFERROR(IF(ISNUMBER(Table1[[#This Row],[Safety_Rating2]]), REPT("★", Table1[[#This Row],[Safety_Rating2]]) &amp; REPT("☆", 5-Table1[[#This Row],[Safety_Rating2]]), "Unknown"), "Unknown")</f>
        <v>★★★☆☆</v>
      </c>
      <c r="Q2064" s="1">
        <v>3</v>
      </c>
      <c r="R2064">
        <v>12487</v>
      </c>
      <c r="S2064">
        <v>3</v>
      </c>
      <c r="T2064" s="7">
        <f t="shared" si="32"/>
        <v>1291337111.24</v>
      </c>
      <c r="U2064" s="3">
        <f>Table1[[#This Row],[Range_km]]/Table1[[#This Row],[Battery_Capacity_kWh]]</f>
        <v>4.7730600292825773</v>
      </c>
      <c r="V2064" s="4">
        <f>Table1[[#This Row],[Price_USD]]/Table1[[#This Row],[Range_km]]</f>
        <v>317.22245398773009</v>
      </c>
      <c r="W2064" s="1" t="str">
        <f>_xlfn.IFS(Table1[[#This Row],[Price_USD]]&gt;80000,"Luxury", Table1[[#This Row],[Price_USD]]&gt;40000,"Premium",Table1[[#This Row],[Price_USD]]&lt;40000,"Budget")</f>
        <v>Luxury</v>
      </c>
    </row>
    <row r="2065" spans="3:23" x14ac:dyDescent="0.35">
      <c r="C2065">
        <v>2064</v>
      </c>
      <c r="D2065" t="s">
        <v>68</v>
      </c>
      <c r="E2065" t="s">
        <v>214</v>
      </c>
      <c r="F2065">
        <v>2021</v>
      </c>
      <c r="G2065" t="s">
        <v>254</v>
      </c>
      <c r="H2065">
        <v>64.599999999999994</v>
      </c>
      <c r="I2065">
        <v>431</v>
      </c>
      <c r="J2065" t="s">
        <v>265</v>
      </c>
      <c r="K2065">
        <v>3.6</v>
      </c>
      <c r="L2065" s="5">
        <v>77965.45</v>
      </c>
      <c r="M2065" t="s">
        <v>308</v>
      </c>
      <c r="N2065" t="s">
        <v>338</v>
      </c>
      <c r="O2065" s="2" t="s">
        <v>376</v>
      </c>
      <c r="P2065" s="1" t="str">
        <f>IFERROR(IF(ISNUMBER(Table1[[#This Row],[Safety_Rating2]]), REPT("★", Table1[[#This Row],[Safety_Rating2]]) &amp; REPT("☆", 5-Table1[[#This Row],[Safety_Rating2]]), "Unknown"), "Unknown")</f>
        <v>★★★★☆</v>
      </c>
      <c r="Q2065" s="1">
        <v>4</v>
      </c>
      <c r="R2065">
        <v>18833</v>
      </c>
      <c r="S2065">
        <v>5</v>
      </c>
      <c r="T2065" s="7">
        <f t="shared" si="32"/>
        <v>1468323319.8499999</v>
      </c>
      <c r="U2065" s="3">
        <f>Table1[[#This Row],[Range_km]]/Table1[[#This Row],[Battery_Capacity_kWh]]</f>
        <v>6.6718266253869976</v>
      </c>
      <c r="V2065" s="4">
        <f>Table1[[#This Row],[Price_USD]]/Table1[[#This Row],[Range_km]]</f>
        <v>180.89431554524361</v>
      </c>
      <c r="W2065" s="1" t="str">
        <f>_xlfn.IFS(Table1[[#This Row],[Price_USD]]&gt;80000,"Luxury", Table1[[#This Row],[Price_USD]]&gt;40000,"Premium",Table1[[#This Row],[Price_USD]]&lt;40000,"Budget")</f>
        <v>Premium</v>
      </c>
    </row>
    <row r="2066" spans="3:23" x14ac:dyDescent="0.35">
      <c r="C2066">
        <v>2065</v>
      </c>
      <c r="D2066" t="s">
        <v>43</v>
      </c>
      <c r="E2066" t="s">
        <v>171</v>
      </c>
      <c r="F2066">
        <v>2020</v>
      </c>
      <c r="G2066" t="s">
        <v>251</v>
      </c>
      <c r="H2066">
        <v>129</v>
      </c>
      <c r="I2066">
        <v>207</v>
      </c>
      <c r="J2066" t="s">
        <v>269</v>
      </c>
      <c r="K2066">
        <v>8.8000000000000007</v>
      </c>
      <c r="L2066" s="5">
        <v>122048.3</v>
      </c>
      <c r="M2066" t="s">
        <v>309</v>
      </c>
      <c r="N2066" t="s">
        <v>357</v>
      </c>
      <c r="O2066" s="1">
        <v>3</v>
      </c>
      <c r="P2066" s="1" t="str">
        <f>IFERROR(IF(ISNUMBER(Table1[[#This Row],[Safety_Rating2]]), REPT("★", Table1[[#This Row],[Safety_Rating2]]) &amp; REPT("☆", 5-Table1[[#This Row],[Safety_Rating2]]), "Unknown"), "Unknown")</f>
        <v>★★★★☆</v>
      </c>
      <c r="Q2066" s="1">
        <v>4</v>
      </c>
      <c r="R2066">
        <v>4244</v>
      </c>
      <c r="S2066">
        <v>3</v>
      </c>
      <c r="T2066" s="7">
        <f t="shared" si="32"/>
        <v>517972985.19999999</v>
      </c>
      <c r="U2066" s="3">
        <f>Table1[[#This Row],[Range_km]]/Table1[[#This Row],[Battery_Capacity_kWh]]</f>
        <v>1.6046511627906976</v>
      </c>
      <c r="V2066" s="4">
        <f>Table1[[#This Row],[Price_USD]]/Table1[[#This Row],[Range_km]]</f>
        <v>589.60531400966181</v>
      </c>
      <c r="W2066" s="1" t="str">
        <f>_xlfn.IFS(Table1[[#This Row],[Price_USD]]&gt;80000,"Luxury", Table1[[#This Row],[Price_USD]]&gt;40000,"Premium",Table1[[#This Row],[Price_USD]]&lt;40000,"Budget")</f>
        <v>Luxury</v>
      </c>
    </row>
    <row r="2067" spans="3:23" x14ac:dyDescent="0.35">
      <c r="C2067">
        <v>2066</v>
      </c>
      <c r="D2067" t="s">
        <v>31</v>
      </c>
      <c r="E2067" t="s">
        <v>178</v>
      </c>
      <c r="F2067">
        <v>2021</v>
      </c>
      <c r="G2067" t="s">
        <v>260</v>
      </c>
      <c r="H2067">
        <v>120.5</v>
      </c>
      <c r="I2067">
        <v>494</v>
      </c>
      <c r="J2067" t="s">
        <v>268</v>
      </c>
      <c r="K2067">
        <v>5.9</v>
      </c>
      <c r="L2067" s="5">
        <v>137425.14000000001</v>
      </c>
      <c r="M2067" t="s">
        <v>305</v>
      </c>
      <c r="N2067" t="s">
        <v>363</v>
      </c>
      <c r="O2067" s="1">
        <v>1</v>
      </c>
      <c r="P2067" s="1" t="str">
        <f>IFERROR(IF(ISNUMBER(Table1[[#This Row],[Safety_Rating2]]), REPT("★", Table1[[#This Row],[Safety_Rating2]]) &amp; REPT("☆", 5-Table1[[#This Row],[Safety_Rating2]]), "Unknown"), "Unknown")</f>
        <v>★★★☆☆</v>
      </c>
      <c r="Q2067" s="1">
        <v>3</v>
      </c>
      <c r="R2067">
        <v>3342</v>
      </c>
      <c r="S2067">
        <v>3</v>
      </c>
      <c r="T2067" s="7">
        <f t="shared" si="32"/>
        <v>459274817.88000005</v>
      </c>
      <c r="U2067" s="3">
        <f>Table1[[#This Row],[Range_km]]/Table1[[#This Row],[Battery_Capacity_kWh]]</f>
        <v>4.0995850622406635</v>
      </c>
      <c r="V2067" s="4">
        <f>Table1[[#This Row],[Price_USD]]/Table1[[#This Row],[Range_km]]</f>
        <v>278.18854251012147</v>
      </c>
      <c r="W2067" s="1" t="str">
        <f>_xlfn.IFS(Table1[[#This Row],[Price_USD]]&gt;80000,"Luxury", Table1[[#This Row],[Price_USD]]&gt;40000,"Premium",Table1[[#This Row],[Price_USD]]&lt;40000,"Budget")</f>
        <v>Luxury</v>
      </c>
    </row>
    <row r="2068" spans="3:23" x14ac:dyDescent="0.35">
      <c r="C2068">
        <v>2067</v>
      </c>
      <c r="D2068" t="s">
        <v>40</v>
      </c>
      <c r="E2068" t="s">
        <v>167</v>
      </c>
      <c r="F2068">
        <v>2022</v>
      </c>
      <c r="G2068" t="s">
        <v>251</v>
      </c>
      <c r="H2068">
        <v>119.7</v>
      </c>
      <c r="I2068">
        <v>457</v>
      </c>
      <c r="J2068" t="s">
        <v>267</v>
      </c>
      <c r="K2068">
        <v>0.6</v>
      </c>
      <c r="L2068" s="5">
        <v>113151.16</v>
      </c>
      <c r="M2068" t="s">
        <v>303</v>
      </c>
      <c r="N2068" t="s">
        <v>341</v>
      </c>
      <c r="O2068" s="1">
        <v>2</v>
      </c>
      <c r="P2068" s="1" t="str">
        <f>IFERROR(IF(ISNUMBER(Table1[[#This Row],[Safety_Rating2]]), REPT("★", Table1[[#This Row],[Safety_Rating2]]) &amp; REPT("☆", 5-Table1[[#This Row],[Safety_Rating2]]), "Unknown"), "Unknown")</f>
        <v>Unknown</v>
      </c>
      <c r="Q2068" s="2" t="s">
        <v>376</v>
      </c>
      <c r="R2068">
        <v>14607</v>
      </c>
      <c r="S2068">
        <v>3</v>
      </c>
      <c r="T2068" s="7">
        <f t="shared" si="32"/>
        <v>1652798994.1200001</v>
      </c>
      <c r="U2068" s="3">
        <f>Table1[[#This Row],[Range_km]]/Table1[[#This Row],[Battery_Capacity_kWh]]</f>
        <v>3.8178780284043441</v>
      </c>
      <c r="V2068" s="4">
        <f>Table1[[#This Row],[Price_USD]]/Table1[[#This Row],[Range_km]]</f>
        <v>247.59553610503283</v>
      </c>
      <c r="W2068" s="1" t="str">
        <f>_xlfn.IFS(Table1[[#This Row],[Price_USD]]&gt;80000,"Luxury", Table1[[#This Row],[Price_USD]]&gt;40000,"Premium",Table1[[#This Row],[Price_USD]]&lt;40000,"Budget")</f>
        <v>Luxury</v>
      </c>
    </row>
    <row r="2069" spans="3:23" x14ac:dyDescent="0.35">
      <c r="C2069">
        <v>2068</v>
      </c>
      <c r="D2069" t="s">
        <v>38</v>
      </c>
      <c r="E2069" t="s">
        <v>118</v>
      </c>
      <c r="F2069">
        <v>2018</v>
      </c>
      <c r="G2069" t="s">
        <v>252</v>
      </c>
      <c r="H2069">
        <v>135.30000000000001</v>
      </c>
      <c r="I2069">
        <v>200</v>
      </c>
      <c r="J2069" t="s">
        <v>272</v>
      </c>
      <c r="K2069">
        <v>7.8</v>
      </c>
      <c r="L2069" s="5">
        <v>94488.74</v>
      </c>
      <c r="M2069" t="s">
        <v>332</v>
      </c>
      <c r="N2069" t="s">
        <v>371</v>
      </c>
      <c r="O2069" s="1">
        <v>2</v>
      </c>
      <c r="P2069" s="1" t="str">
        <f>IFERROR(IF(ISNUMBER(Table1[[#This Row],[Safety_Rating2]]), REPT("★", Table1[[#This Row],[Safety_Rating2]]) &amp; REPT("☆", 5-Table1[[#This Row],[Safety_Rating2]]), "Unknown"), "Unknown")</f>
        <v>★★★☆☆</v>
      </c>
      <c r="Q2069" s="1">
        <v>3</v>
      </c>
      <c r="R2069">
        <v>4190</v>
      </c>
      <c r="S2069">
        <v>4</v>
      </c>
      <c r="T2069" s="7">
        <f t="shared" si="32"/>
        <v>395907820.60000002</v>
      </c>
      <c r="U2069" s="3">
        <f>Table1[[#This Row],[Range_km]]/Table1[[#This Row],[Battery_Capacity_kWh]]</f>
        <v>1.4781966001478195</v>
      </c>
      <c r="V2069" s="4">
        <f>Table1[[#This Row],[Price_USD]]/Table1[[#This Row],[Range_km]]</f>
        <v>472.44370000000004</v>
      </c>
      <c r="W2069" s="1" t="str">
        <f>_xlfn.IFS(Table1[[#This Row],[Price_USD]]&gt;80000,"Luxury", Table1[[#This Row],[Price_USD]]&gt;40000,"Premium",Table1[[#This Row],[Price_USD]]&lt;40000,"Budget")</f>
        <v>Luxury</v>
      </c>
    </row>
    <row r="2070" spans="3:23" x14ac:dyDescent="0.35">
      <c r="C2070">
        <v>2069</v>
      </c>
      <c r="D2070" t="s">
        <v>60</v>
      </c>
      <c r="E2070" t="s">
        <v>204</v>
      </c>
      <c r="F2070">
        <v>2023</v>
      </c>
      <c r="G2070" t="s">
        <v>257</v>
      </c>
      <c r="H2070">
        <v>139.80000000000001</v>
      </c>
      <c r="I2070">
        <v>237</v>
      </c>
      <c r="J2070" t="s">
        <v>266</v>
      </c>
      <c r="K2070">
        <v>3</v>
      </c>
      <c r="L2070" s="5">
        <v>42123.32</v>
      </c>
      <c r="M2070" t="s">
        <v>320</v>
      </c>
      <c r="N2070" t="s">
        <v>338</v>
      </c>
      <c r="O2070" s="1">
        <v>5</v>
      </c>
      <c r="P2070" s="1" t="str">
        <f>IFERROR(IF(ISNUMBER(Table1[[#This Row],[Safety_Rating2]]), REPT("★", Table1[[#This Row],[Safety_Rating2]]) &amp; REPT("☆", 5-Table1[[#This Row],[Safety_Rating2]]), "Unknown"), "Unknown")</f>
        <v>★★★★☆</v>
      </c>
      <c r="Q2070" s="1">
        <v>4</v>
      </c>
      <c r="R2070">
        <v>18722</v>
      </c>
      <c r="S2070">
        <v>5</v>
      </c>
      <c r="T2070" s="7">
        <f t="shared" si="32"/>
        <v>788632797.03999996</v>
      </c>
      <c r="U2070" s="3">
        <f>Table1[[#This Row],[Range_km]]/Table1[[#This Row],[Battery_Capacity_kWh]]</f>
        <v>1.6952789699570814</v>
      </c>
      <c r="V2070" s="4">
        <f>Table1[[#This Row],[Price_USD]]/Table1[[#This Row],[Range_km]]</f>
        <v>177.73552742616033</v>
      </c>
      <c r="W2070" s="1" t="str">
        <f>_xlfn.IFS(Table1[[#This Row],[Price_USD]]&gt;80000,"Luxury", Table1[[#This Row],[Price_USD]]&gt;40000,"Premium",Table1[[#This Row],[Price_USD]]&lt;40000,"Budget")</f>
        <v>Premium</v>
      </c>
    </row>
    <row r="2071" spans="3:23" x14ac:dyDescent="0.35">
      <c r="C2071">
        <v>2070</v>
      </c>
      <c r="D2071" t="s">
        <v>18</v>
      </c>
      <c r="E2071" t="s">
        <v>164</v>
      </c>
      <c r="F2071">
        <v>2025</v>
      </c>
      <c r="G2071" t="s">
        <v>257</v>
      </c>
      <c r="H2071">
        <v>70.2</v>
      </c>
      <c r="I2071">
        <v>289</v>
      </c>
      <c r="J2071" t="s">
        <v>279</v>
      </c>
      <c r="K2071">
        <v>4</v>
      </c>
      <c r="L2071" s="5">
        <v>117348.77</v>
      </c>
      <c r="M2071" t="s">
        <v>285</v>
      </c>
      <c r="N2071" t="s">
        <v>341</v>
      </c>
      <c r="O2071" s="2" t="s">
        <v>376</v>
      </c>
      <c r="P2071" s="1" t="str">
        <f>IFERROR(IF(ISNUMBER(Table1[[#This Row],[Safety_Rating2]]), REPT("★", Table1[[#This Row],[Safety_Rating2]]) &amp; REPT("☆", 5-Table1[[#This Row],[Safety_Rating2]]), "Unknown"), "Unknown")</f>
        <v>★★★☆☆</v>
      </c>
      <c r="Q2071" s="1">
        <v>3</v>
      </c>
      <c r="R2071">
        <v>15190</v>
      </c>
      <c r="S2071">
        <v>5</v>
      </c>
      <c r="T2071" s="7">
        <f t="shared" si="32"/>
        <v>1782527816.3</v>
      </c>
      <c r="U2071" s="3">
        <f>Table1[[#This Row],[Range_km]]/Table1[[#This Row],[Battery_Capacity_kWh]]</f>
        <v>4.116809116809117</v>
      </c>
      <c r="V2071" s="4">
        <f>Table1[[#This Row],[Price_USD]]/Table1[[#This Row],[Range_km]]</f>
        <v>406.05110726643602</v>
      </c>
      <c r="W2071" s="1" t="str">
        <f>_xlfn.IFS(Table1[[#This Row],[Price_USD]]&gt;80000,"Luxury", Table1[[#This Row],[Price_USD]]&gt;40000,"Premium",Table1[[#This Row],[Price_USD]]&lt;40000,"Budget")</f>
        <v>Luxury</v>
      </c>
    </row>
    <row r="2072" spans="3:23" x14ac:dyDescent="0.35">
      <c r="C2072">
        <v>2071</v>
      </c>
      <c r="D2072" t="s">
        <v>27</v>
      </c>
      <c r="E2072" t="s">
        <v>89</v>
      </c>
      <c r="F2072">
        <v>2021</v>
      </c>
      <c r="G2072" t="s">
        <v>263</v>
      </c>
      <c r="H2072">
        <v>23.9</v>
      </c>
      <c r="I2072">
        <v>205</v>
      </c>
      <c r="J2072" t="s">
        <v>265</v>
      </c>
      <c r="K2072">
        <v>7.7</v>
      </c>
      <c r="L2072" s="5">
        <v>84036.26</v>
      </c>
      <c r="M2072" t="s">
        <v>286</v>
      </c>
      <c r="N2072" t="s">
        <v>360</v>
      </c>
      <c r="O2072" s="1">
        <v>4</v>
      </c>
      <c r="P2072" s="1" t="str">
        <f>IFERROR(IF(ISNUMBER(Table1[[#This Row],[Safety_Rating2]]), REPT("★", Table1[[#This Row],[Safety_Rating2]]) &amp; REPT("☆", 5-Table1[[#This Row],[Safety_Rating2]]), "Unknown"), "Unknown")</f>
        <v>★★★★★</v>
      </c>
      <c r="Q2072" s="1">
        <v>5</v>
      </c>
      <c r="R2072">
        <v>4351</v>
      </c>
      <c r="S2072">
        <v>5</v>
      </c>
      <c r="T2072" s="7">
        <f t="shared" si="32"/>
        <v>365641767.25999999</v>
      </c>
      <c r="U2072" s="3">
        <f>Table1[[#This Row],[Range_km]]/Table1[[#This Row],[Battery_Capacity_kWh]]</f>
        <v>8.5774058577405867</v>
      </c>
      <c r="V2072" s="4">
        <f>Table1[[#This Row],[Price_USD]]/Table1[[#This Row],[Range_km]]</f>
        <v>409.93297560975606</v>
      </c>
      <c r="W2072" s="1" t="str">
        <f>_xlfn.IFS(Table1[[#This Row],[Price_USD]]&gt;80000,"Luxury", Table1[[#This Row],[Price_USD]]&gt;40000,"Premium",Table1[[#This Row],[Price_USD]]&lt;40000,"Budget")</f>
        <v>Luxury</v>
      </c>
    </row>
    <row r="2073" spans="3:23" x14ac:dyDescent="0.35">
      <c r="C2073">
        <v>2072</v>
      </c>
      <c r="D2073" t="s">
        <v>17</v>
      </c>
      <c r="E2073" t="s">
        <v>70</v>
      </c>
      <c r="F2073">
        <v>2025</v>
      </c>
      <c r="G2073" t="s">
        <v>264</v>
      </c>
      <c r="H2073">
        <v>94.4</v>
      </c>
      <c r="I2073">
        <v>213</v>
      </c>
      <c r="J2073" t="s">
        <v>266</v>
      </c>
      <c r="K2073">
        <v>7.6</v>
      </c>
      <c r="L2073" s="5">
        <v>102862.66</v>
      </c>
      <c r="M2073" t="s">
        <v>300</v>
      </c>
      <c r="N2073" t="s">
        <v>356</v>
      </c>
      <c r="O2073" s="1">
        <v>5</v>
      </c>
      <c r="P2073" s="1" t="str">
        <f>IFERROR(IF(ISNUMBER(Table1[[#This Row],[Safety_Rating2]]), REPT("★", Table1[[#This Row],[Safety_Rating2]]) &amp; REPT("☆", 5-Table1[[#This Row],[Safety_Rating2]]), "Unknown"), "Unknown")</f>
        <v>★★★☆☆</v>
      </c>
      <c r="Q2073" s="1">
        <v>3</v>
      </c>
      <c r="R2073">
        <v>7799</v>
      </c>
      <c r="S2073">
        <v>3</v>
      </c>
      <c r="T2073" s="7">
        <f t="shared" si="32"/>
        <v>802225885.34000003</v>
      </c>
      <c r="U2073" s="3">
        <f>Table1[[#This Row],[Range_km]]/Table1[[#This Row],[Battery_Capacity_kWh]]</f>
        <v>2.2563559322033897</v>
      </c>
      <c r="V2073" s="4">
        <f>Table1[[#This Row],[Price_USD]]/Table1[[#This Row],[Range_km]]</f>
        <v>482.92328638497656</v>
      </c>
      <c r="W2073" s="1" t="str">
        <f>_xlfn.IFS(Table1[[#This Row],[Price_USD]]&gt;80000,"Luxury", Table1[[#This Row],[Price_USD]]&gt;40000,"Premium",Table1[[#This Row],[Price_USD]]&lt;40000,"Budget")</f>
        <v>Luxury</v>
      </c>
    </row>
    <row r="2074" spans="3:23" x14ac:dyDescent="0.35">
      <c r="C2074">
        <v>2073</v>
      </c>
      <c r="D2074" t="s">
        <v>51</v>
      </c>
      <c r="E2074" t="s">
        <v>156</v>
      </c>
      <c r="F2074">
        <v>2024</v>
      </c>
      <c r="G2074" t="s">
        <v>251</v>
      </c>
      <c r="H2074">
        <v>107.6</v>
      </c>
      <c r="I2074">
        <v>593</v>
      </c>
      <c r="J2074" t="s">
        <v>279</v>
      </c>
      <c r="K2074">
        <v>9.6999999999999993</v>
      </c>
      <c r="L2074" s="5">
        <v>123525.29</v>
      </c>
      <c r="M2074" t="s">
        <v>300</v>
      </c>
      <c r="N2074" t="s">
        <v>359</v>
      </c>
      <c r="O2074" s="2" t="s">
        <v>376</v>
      </c>
      <c r="P2074" s="1" t="str">
        <f>IFERROR(IF(ISNUMBER(Table1[[#This Row],[Safety_Rating2]]), REPT("★", Table1[[#This Row],[Safety_Rating2]]) &amp; REPT("☆", 5-Table1[[#This Row],[Safety_Rating2]]), "Unknown"), "Unknown")</f>
        <v>★★★★★</v>
      </c>
      <c r="Q2074" s="1">
        <v>5</v>
      </c>
      <c r="R2074">
        <v>17170</v>
      </c>
      <c r="S2074">
        <v>4</v>
      </c>
      <c r="T2074" s="7">
        <f t="shared" si="32"/>
        <v>2120929229.3</v>
      </c>
      <c r="U2074" s="3">
        <f>Table1[[#This Row],[Range_km]]/Table1[[#This Row],[Battery_Capacity_kWh]]</f>
        <v>5.5111524163568779</v>
      </c>
      <c r="V2074" s="4">
        <f>Table1[[#This Row],[Price_USD]]/Table1[[#This Row],[Range_km]]</f>
        <v>208.30571669477234</v>
      </c>
      <c r="W2074" s="1" t="str">
        <f>_xlfn.IFS(Table1[[#This Row],[Price_USD]]&gt;80000,"Luxury", Table1[[#This Row],[Price_USD]]&gt;40000,"Premium",Table1[[#This Row],[Price_USD]]&lt;40000,"Budget")</f>
        <v>Luxury</v>
      </c>
    </row>
    <row r="2075" spans="3:23" x14ac:dyDescent="0.35">
      <c r="C2075">
        <v>2074</v>
      </c>
      <c r="D2075" t="s">
        <v>16</v>
      </c>
      <c r="E2075" t="s">
        <v>69</v>
      </c>
      <c r="F2075">
        <v>2021</v>
      </c>
      <c r="G2075" t="s">
        <v>257</v>
      </c>
      <c r="H2075">
        <v>79.5</v>
      </c>
      <c r="I2075">
        <v>252</v>
      </c>
      <c r="J2075" t="s">
        <v>271</v>
      </c>
      <c r="K2075">
        <v>5.3</v>
      </c>
      <c r="L2075" s="5">
        <v>41234.44</v>
      </c>
      <c r="M2075" t="s">
        <v>303</v>
      </c>
      <c r="N2075" t="s">
        <v>368</v>
      </c>
      <c r="O2075" s="1">
        <v>4</v>
      </c>
      <c r="P2075" s="1" t="str">
        <f>IFERROR(IF(ISNUMBER(Table1[[#This Row],[Safety_Rating2]]), REPT("★", Table1[[#This Row],[Safety_Rating2]]) &amp; REPT("☆", 5-Table1[[#This Row],[Safety_Rating2]]), "Unknown"), "Unknown")</f>
        <v>★★★★★</v>
      </c>
      <c r="Q2075" s="1">
        <v>5</v>
      </c>
      <c r="R2075">
        <v>11743</v>
      </c>
      <c r="S2075">
        <v>5</v>
      </c>
      <c r="T2075" s="7">
        <f t="shared" si="32"/>
        <v>484216028.92000002</v>
      </c>
      <c r="U2075" s="3">
        <f>Table1[[#This Row],[Range_km]]/Table1[[#This Row],[Battery_Capacity_kWh]]</f>
        <v>3.1698113207547172</v>
      </c>
      <c r="V2075" s="4">
        <f>Table1[[#This Row],[Price_USD]]/Table1[[#This Row],[Range_km]]</f>
        <v>163.62873015873018</v>
      </c>
      <c r="W2075" s="1" t="str">
        <f>_xlfn.IFS(Table1[[#This Row],[Price_USD]]&gt;80000,"Luxury", Table1[[#This Row],[Price_USD]]&gt;40000,"Premium",Table1[[#This Row],[Price_USD]]&lt;40000,"Budget")</f>
        <v>Premium</v>
      </c>
    </row>
    <row r="2076" spans="3:23" x14ac:dyDescent="0.35">
      <c r="C2076">
        <v>2075</v>
      </c>
      <c r="D2076" t="s">
        <v>45</v>
      </c>
      <c r="E2076" t="s">
        <v>107</v>
      </c>
      <c r="F2076">
        <v>2015</v>
      </c>
      <c r="G2076" t="s">
        <v>252</v>
      </c>
      <c r="H2076">
        <v>88.6</v>
      </c>
      <c r="I2076">
        <v>194</v>
      </c>
      <c r="J2076" t="s">
        <v>273</v>
      </c>
      <c r="K2076">
        <v>2.2000000000000002</v>
      </c>
      <c r="L2076" s="5">
        <v>86364.33</v>
      </c>
      <c r="M2076" t="s">
        <v>314</v>
      </c>
      <c r="N2076" t="s">
        <v>341</v>
      </c>
      <c r="O2076" s="2" t="s">
        <v>376</v>
      </c>
      <c r="P2076" s="1" t="str">
        <f>IFERROR(IF(ISNUMBER(Table1[[#This Row],[Safety_Rating2]]), REPT("★", Table1[[#This Row],[Safety_Rating2]]) &amp; REPT("☆", 5-Table1[[#This Row],[Safety_Rating2]]), "Unknown"), "Unknown")</f>
        <v>★★★☆☆</v>
      </c>
      <c r="Q2076" s="1">
        <v>3</v>
      </c>
      <c r="R2076">
        <v>14475</v>
      </c>
      <c r="S2076">
        <v>4</v>
      </c>
      <c r="T2076" s="7">
        <f t="shared" si="32"/>
        <v>1250123676.75</v>
      </c>
      <c r="U2076" s="3">
        <f>Table1[[#This Row],[Range_km]]/Table1[[#This Row],[Battery_Capacity_kWh]]</f>
        <v>2.1896162528216707</v>
      </c>
      <c r="V2076" s="4">
        <f>Table1[[#This Row],[Price_USD]]/Table1[[#This Row],[Range_km]]</f>
        <v>445.17695876288661</v>
      </c>
      <c r="W2076" s="1" t="str">
        <f>_xlfn.IFS(Table1[[#This Row],[Price_USD]]&gt;80000,"Luxury", Table1[[#This Row],[Price_USD]]&gt;40000,"Premium",Table1[[#This Row],[Price_USD]]&lt;40000,"Budget")</f>
        <v>Luxury</v>
      </c>
    </row>
    <row r="2077" spans="3:23" x14ac:dyDescent="0.35">
      <c r="C2077">
        <v>2076</v>
      </c>
      <c r="D2077" t="s">
        <v>53</v>
      </c>
      <c r="E2077" t="s">
        <v>122</v>
      </c>
      <c r="F2077">
        <v>2025</v>
      </c>
      <c r="G2077" t="s">
        <v>253</v>
      </c>
      <c r="H2077">
        <v>49.6</v>
      </c>
      <c r="I2077">
        <v>409</v>
      </c>
      <c r="J2077" t="s">
        <v>278</v>
      </c>
      <c r="K2077">
        <v>7.6</v>
      </c>
      <c r="L2077" s="5">
        <v>140034.46</v>
      </c>
      <c r="M2077" t="s">
        <v>315</v>
      </c>
      <c r="N2077" t="s">
        <v>354</v>
      </c>
      <c r="O2077" s="1">
        <v>4</v>
      </c>
      <c r="P2077" s="1" t="str">
        <f>IFERROR(IF(ISNUMBER(Table1[[#This Row],[Safety_Rating2]]), REPT("★", Table1[[#This Row],[Safety_Rating2]]) &amp; REPT("☆", 5-Table1[[#This Row],[Safety_Rating2]]), "Unknown"), "Unknown")</f>
        <v>★★★★☆</v>
      </c>
      <c r="Q2077" s="1">
        <v>4</v>
      </c>
      <c r="R2077">
        <v>13590</v>
      </c>
      <c r="S2077">
        <v>4</v>
      </c>
      <c r="T2077" s="7">
        <f t="shared" si="32"/>
        <v>1903068311.3999999</v>
      </c>
      <c r="U2077" s="3">
        <f>Table1[[#This Row],[Range_km]]/Table1[[#This Row],[Battery_Capacity_kWh]]</f>
        <v>8.245967741935484</v>
      </c>
      <c r="V2077" s="4">
        <f>Table1[[#This Row],[Price_USD]]/Table1[[#This Row],[Range_km]]</f>
        <v>342.38254278728607</v>
      </c>
      <c r="W2077" s="1" t="str">
        <f>_xlfn.IFS(Table1[[#This Row],[Price_USD]]&gt;80000,"Luxury", Table1[[#This Row],[Price_USD]]&gt;40000,"Premium",Table1[[#This Row],[Price_USD]]&lt;40000,"Budget")</f>
        <v>Luxury</v>
      </c>
    </row>
    <row r="2078" spans="3:23" x14ac:dyDescent="0.35">
      <c r="C2078">
        <v>2077</v>
      </c>
      <c r="D2078" t="s">
        <v>59</v>
      </c>
      <c r="E2078" t="s">
        <v>144</v>
      </c>
      <c r="F2078">
        <v>2018</v>
      </c>
      <c r="G2078" t="s">
        <v>256</v>
      </c>
      <c r="H2078">
        <v>81.099999999999994</v>
      </c>
      <c r="I2078">
        <v>362</v>
      </c>
      <c r="J2078" t="s">
        <v>271</v>
      </c>
      <c r="K2078">
        <v>3</v>
      </c>
      <c r="L2078" s="5">
        <v>36429.040000000001</v>
      </c>
      <c r="M2078" t="s">
        <v>333</v>
      </c>
      <c r="N2078" t="s">
        <v>336</v>
      </c>
      <c r="O2078" s="2" t="s">
        <v>376</v>
      </c>
      <c r="P2078" s="1" t="str">
        <f>IFERROR(IF(ISNUMBER(Table1[[#This Row],[Safety_Rating2]]), REPT("★", Table1[[#This Row],[Safety_Rating2]]) &amp; REPT("☆", 5-Table1[[#This Row],[Safety_Rating2]]), "Unknown"), "Unknown")</f>
        <v>★★★★☆</v>
      </c>
      <c r="Q2078" s="1">
        <v>4</v>
      </c>
      <c r="R2078">
        <v>6685</v>
      </c>
      <c r="S2078">
        <v>4</v>
      </c>
      <c r="T2078" s="7">
        <f t="shared" si="32"/>
        <v>243528132.40000001</v>
      </c>
      <c r="U2078" s="3">
        <f>Table1[[#This Row],[Range_km]]/Table1[[#This Row],[Battery_Capacity_kWh]]</f>
        <v>4.4636251541307033</v>
      </c>
      <c r="V2078" s="4">
        <f>Table1[[#This Row],[Price_USD]]/Table1[[#This Row],[Range_km]]</f>
        <v>100.63270718232044</v>
      </c>
      <c r="W2078" s="1" t="str">
        <f>_xlfn.IFS(Table1[[#This Row],[Price_USD]]&gt;80000,"Luxury", Table1[[#This Row],[Price_USD]]&gt;40000,"Premium",Table1[[#This Row],[Price_USD]]&lt;40000,"Budget")</f>
        <v>Budget</v>
      </c>
    </row>
    <row r="2079" spans="3:23" x14ac:dyDescent="0.35">
      <c r="C2079">
        <v>2078</v>
      </c>
      <c r="D2079" t="s">
        <v>27</v>
      </c>
      <c r="E2079" t="s">
        <v>80</v>
      </c>
      <c r="F2079">
        <v>2018</v>
      </c>
      <c r="G2079" t="s">
        <v>257</v>
      </c>
      <c r="H2079">
        <v>116.6</v>
      </c>
      <c r="I2079">
        <v>185</v>
      </c>
      <c r="J2079" t="s">
        <v>279</v>
      </c>
      <c r="K2079">
        <v>9</v>
      </c>
      <c r="L2079" s="5">
        <v>108817.41</v>
      </c>
      <c r="M2079" t="s">
        <v>284</v>
      </c>
      <c r="N2079" t="s">
        <v>357</v>
      </c>
      <c r="O2079" s="1">
        <v>1</v>
      </c>
      <c r="P2079" s="1" t="str">
        <f>IFERROR(IF(ISNUMBER(Table1[[#This Row],[Safety_Rating2]]), REPT("★", Table1[[#This Row],[Safety_Rating2]]) &amp; REPT("☆", 5-Table1[[#This Row],[Safety_Rating2]]), "Unknown"), "Unknown")</f>
        <v>★★★★☆</v>
      </c>
      <c r="Q2079" s="1">
        <v>4</v>
      </c>
      <c r="R2079">
        <v>16547</v>
      </c>
      <c r="S2079">
        <v>4</v>
      </c>
      <c r="T2079" s="7">
        <f t="shared" si="32"/>
        <v>1800601683.27</v>
      </c>
      <c r="U2079" s="3">
        <f>Table1[[#This Row],[Range_km]]/Table1[[#This Row],[Battery_Capacity_kWh]]</f>
        <v>1.5866209262435678</v>
      </c>
      <c r="V2079" s="4">
        <f>Table1[[#This Row],[Price_USD]]/Table1[[#This Row],[Range_km]]</f>
        <v>588.20221621621624</v>
      </c>
      <c r="W2079" s="1" t="str">
        <f>_xlfn.IFS(Table1[[#This Row],[Price_USD]]&gt;80000,"Luxury", Table1[[#This Row],[Price_USD]]&gt;40000,"Premium",Table1[[#This Row],[Price_USD]]&lt;40000,"Budget")</f>
        <v>Luxury</v>
      </c>
    </row>
    <row r="2080" spans="3:23" x14ac:dyDescent="0.35">
      <c r="C2080">
        <v>2079</v>
      </c>
      <c r="D2080" t="s">
        <v>38</v>
      </c>
      <c r="E2080" t="s">
        <v>155</v>
      </c>
      <c r="F2080">
        <v>2018</v>
      </c>
      <c r="G2080" t="s">
        <v>259</v>
      </c>
      <c r="H2080">
        <v>147.4</v>
      </c>
      <c r="I2080">
        <v>318</v>
      </c>
      <c r="J2080" t="s">
        <v>269</v>
      </c>
      <c r="K2080">
        <v>0.6</v>
      </c>
      <c r="L2080" s="5">
        <v>41524.589999999997</v>
      </c>
      <c r="M2080" t="s">
        <v>287</v>
      </c>
      <c r="N2080" t="s">
        <v>350</v>
      </c>
      <c r="O2080" s="1">
        <v>2</v>
      </c>
      <c r="P2080" s="1" t="str">
        <f>IFERROR(IF(ISNUMBER(Table1[[#This Row],[Safety_Rating2]]), REPT("★", Table1[[#This Row],[Safety_Rating2]]) &amp; REPT("☆", 5-Table1[[#This Row],[Safety_Rating2]]), "Unknown"), "Unknown")</f>
        <v>★★★★★</v>
      </c>
      <c r="Q2080" s="1">
        <v>5</v>
      </c>
      <c r="R2080">
        <v>750</v>
      </c>
      <c r="S2080">
        <v>5</v>
      </c>
      <c r="T2080" s="7">
        <f t="shared" si="32"/>
        <v>31143442.499999996</v>
      </c>
      <c r="U2080" s="3">
        <f>Table1[[#This Row],[Range_km]]/Table1[[#This Row],[Battery_Capacity_kWh]]</f>
        <v>2.1573948439620079</v>
      </c>
      <c r="V2080" s="4">
        <f>Table1[[#This Row],[Price_USD]]/Table1[[#This Row],[Range_km]]</f>
        <v>130.5804716981132</v>
      </c>
      <c r="W2080" s="1" t="str">
        <f>_xlfn.IFS(Table1[[#This Row],[Price_USD]]&gt;80000,"Luxury", Table1[[#This Row],[Price_USD]]&gt;40000,"Premium",Table1[[#This Row],[Price_USD]]&lt;40000,"Budget")</f>
        <v>Premium</v>
      </c>
    </row>
    <row r="2081" spans="3:23" x14ac:dyDescent="0.35">
      <c r="C2081">
        <v>2080</v>
      </c>
      <c r="D2081" t="s">
        <v>34</v>
      </c>
      <c r="E2081" t="s">
        <v>190</v>
      </c>
      <c r="F2081">
        <v>2017</v>
      </c>
      <c r="G2081" t="s">
        <v>253</v>
      </c>
      <c r="H2081">
        <v>60.2</v>
      </c>
      <c r="I2081">
        <v>573</v>
      </c>
      <c r="J2081" t="s">
        <v>266</v>
      </c>
      <c r="K2081">
        <v>9.4</v>
      </c>
      <c r="L2081" s="5">
        <v>96914.46</v>
      </c>
      <c r="M2081" t="s">
        <v>290</v>
      </c>
      <c r="N2081" t="s">
        <v>343</v>
      </c>
      <c r="O2081" s="1">
        <v>4</v>
      </c>
      <c r="P2081" s="1" t="str">
        <f>IFERROR(IF(ISNUMBER(Table1[[#This Row],[Safety_Rating2]]), REPT("★", Table1[[#This Row],[Safety_Rating2]]) &amp; REPT("☆", 5-Table1[[#This Row],[Safety_Rating2]]), "Unknown"), "Unknown")</f>
        <v>★★★★☆</v>
      </c>
      <c r="Q2081" s="1">
        <v>4</v>
      </c>
      <c r="R2081">
        <v>2993</v>
      </c>
      <c r="S2081">
        <v>4</v>
      </c>
      <c r="T2081" s="7">
        <f t="shared" si="32"/>
        <v>290064978.78000003</v>
      </c>
      <c r="U2081" s="3">
        <f>Table1[[#This Row],[Range_km]]/Table1[[#This Row],[Battery_Capacity_kWh]]</f>
        <v>9.5182724252491688</v>
      </c>
      <c r="V2081" s="4">
        <f>Table1[[#This Row],[Price_USD]]/Table1[[#This Row],[Range_km]]</f>
        <v>169.1351832460733</v>
      </c>
      <c r="W2081" s="1" t="str">
        <f>_xlfn.IFS(Table1[[#This Row],[Price_USD]]&gt;80000,"Luxury", Table1[[#This Row],[Price_USD]]&gt;40000,"Premium",Table1[[#This Row],[Price_USD]]&lt;40000,"Budget")</f>
        <v>Luxury</v>
      </c>
    </row>
    <row r="2082" spans="3:23" x14ac:dyDescent="0.35">
      <c r="C2082">
        <v>2081</v>
      </c>
      <c r="D2082" t="s">
        <v>59</v>
      </c>
      <c r="E2082" t="s">
        <v>139</v>
      </c>
      <c r="F2082">
        <v>2024</v>
      </c>
      <c r="G2082" t="s">
        <v>257</v>
      </c>
      <c r="H2082">
        <v>23</v>
      </c>
      <c r="I2082">
        <v>201</v>
      </c>
      <c r="J2082" t="s">
        <v>271</v>
      </c>
      <c r="K2082">
        <v>1.6</v>
      </c>
      <c r="L2082" s="5">
        <v>79780.039999999994</v>
      </c>
      <c r="M2082" t="s">
        <v>311</v>
      </c>
      <c r="N2082" t="s">
        <v>338</v>
      </c>
      <c r="O2082" s="1">
        <v>4</v>
      </c>
      <c r="P2082" s="1" t="str">
        <f>IFERROR(IF(ISNUMBER(Table1[[#This Row],[Safety_Rating2]]), REPT("★", Table1[[#This Row],[Safety_Rating2]]) &amp; REPT("☆", 5-Table1[[#This Row],[Safety_Rating2]]), "Unknown"), "Unknown")</f>
        <v>★★★★☆</v>
      </c>
      <c r="Q2082" s="1">
        <v>4</v>
      </c>
      <c r="R2082">
        <v>8091</v>
      </c>
      <c r="S2082">
        <v>5</v>
      </c>
      <c r="T2082" s="7">
        <f t="shared" si="32"/>
        <v>645500303.63999999</v>
      </c>
      <c r="U2082" s="3">
        <f>Table1[[#This Row],[Range_km]]/Table1[[#This Row],[Battery_Capacity_kWh]]</f>
        <v>8.7391304347826093</v>
      </c>
      <c r="V2082" s="4">
        <f>Table1[[#This Row],[Price_USD]]/Table1[[#This Row],[Range_km]]</f>
        <v>396.91562189054724</v>
      </c>
      <c r="W2082" s="1" t="str">
        <f>_xlfn.IFS(Table1[[#This Row],[Price_USD]]&gt;80000,"Luxury", Table1[[#This Row],[Price_USD]]&gt;40000,"Premium",Table1[[#This Row],[Price_USD]]&lt;40000,"Budget")</f>
        <v>Premium</v>
      </c>
    </row>
    <row r="2083" spans="3:23" x14ac:dyDescent="0.35">
      <c r="C2083">
        <v>2082</v>
      </c>
      <c r="D2083" t="s">
        <v>38</v>
      </c>
      <c r="E2083" t="s">
        <v>96</v>
      </c>
      <c r="F2083">
        <v>2021</v>
      </c>
      <c r="G2083" t="s">
        <v>259</v>
      </c>
      <c r="H2083">
        <v>128.6</v>
      </c>
      <c r="I2083">
        <v>230</v>
      </c>
      <c r="J2083" t="s">
        <v>271</v>
      </c>
      <c r="K2083">
        <v>9.6</v>
      </c>
      <c r="L2083" s="5">
        <v>112639.94</v>
      </c>
      <c r="M2083" t="s">
        <v>299</v>
      </c>
      <c r="N2083" t="s">
        <v>351</v>
      </c>
      <c r="O2083" s="1">
        <v>4</v>
      </c>
      <c r="P2083" s="1" t="str">
        <f>IFERROR(IF(ISNUMBER(Table1[[#This Row],[Safety_Rating2]]), REPT("★", Table1[[#This Row],[Safety_Rating2]]) &amp; REPT("☆", 5-Table1[[#This Row],[Safety_Rating2]]), "Unknown"), "Unknown")</f>
        <v>★★★★★</v>
      </c>
      <c r="Q2083" s="1">
        <v>5</v>
      </c>
      <c r="R2083">
        <v>10668</v>
      </c>
      <c r="S2083">
        <v>3</v>
      </c>
      <c r="T2083" s="7">
        <f t="shared" si="32"/>
        <v>1201642879.9200001</v>
      </c>
      <c r="U2083" s="3">
        <f>Table1[[#This Row],[Range_km]]/Table1[[#This Row],[Battery_Capacity_kWh]]</f>
        <v>1.7884914463452566</v>
      </c>
      <c r="V2083" s="4">
        <f>Table1[[#This Row],[Price_USD]]/Table1[[#This Row],[Range_km]]</f>
        <v>489.73886956521739</v>
      </c>
      <c r="W2083" s="1" t="str">
        <f>_xlfn.IFS(Table1[[#This Row],[Price_USD]]&gt;80000,"Luxury", Table1[[#This Row],[Price_USD]]&gt;40000,"Premium",Table1[[#This Row],[Price_USD]]&lt;40000,"Budget")</f>
        <v>Luxury</v>
      </c>
    </row>
    <row r="2084" spans="3:23" x14ac:dyDescent="0.35">
      <c r="C2084">
        <v>2083</v>
      </c>
      <c r="D2084" t="s">
        <v>42</v>
      </c>
      <c r="E2084" t="s">
        <v>242</v>
      </c>
      <c r="F2084">
        <v>2025</v>
      </c>
      <c r="G2084" t="s">
        <v>261</v>
      </c>
      <c r="H2084">
        <v>70.599999999999994</v>
      </c>
      <c r="I2084">
        <v>276</v>
      </c>
      <c r="J2084" t="s">
        <v>280</v>
      </c>
      <c r="K2084">
        <v>6.9</v>
      </c>
      <c r="L2084" s="5">
        <v>83100.25</v>
      </c>
      <c r="M2084" t="s">
        <v>332</v>
      </c>
      <c r="N2084" t="s">
        <v>353</v>
      </c>
      <c r="O2084" s="1">
        <v>3</v>
      </c>
      <c r="P2084" s="1" t="str">
        <f>IFERROR(IF(ISNUMBER(Table1[[#This Row],[Safety_Rating2]]), REPT("★", Table1[[#This Row],[Safety_Rating2]]) &amp; REPT("☆", 5-Table1[[#This Row],[Safety_Rating2]]), "Unknown"), "Unknown")</f>
        <v>★★★★★</v>
      </c>
      <c r="Q2084" s="1">
        <v>5</v>
      </c>
      <c r="R2084">
        <v>16464</v>
      </c>
      <c r="S2084">
        <v>3</v>
      </c>
      <c r="T2084" s="7">
        <f t="shared" si="32"/>
        <v>1368162516</v>
      </c>
      <c r="U2084" s="3">
        <f>Table1[[#This Row],[Range_km]]/Table1[[#This Row],[Battery_Capacity_kWh]]</f>
        <v>3.9093484419263458</v>
      </c>
      <c r="V2084" s="4">
        <f>Table1[[#This Row],[Price_USD]]/Table1[[#This Row],[Range_km]]</f>
        <v>301.08786231884056</v>
      </c>
      <c r="W2084" s="1" t="str">
        <f>_xlfn.IFS(Table1[[#This Row],[Price_USD]]&gt;80000,"Luxury", Table1[[#This Row],[Price_USD]]&gt;40000,"Premium",Table1[[#This Row],[Price_USD]]&lt;40000,"Budget")</f>
        <v>Luxury</v>
      </c>
    </row>
    <row r="2085" spans="3:23" x14ac:dyDescent="0.35">
      <c r="C2085">
        <v>2084</v>
      </c>
      <c r="D2085" t="s">
        <v>34</v>
      </c>
      <c r="E2085" t="s">
        <v>92</v>
      </c>
      <c r="F2085">
        <v>2018</v>
      </c>
      <c r="G2085" t="s">
        <v>251</v>
      </c>
      <c r="H2085">
        <v>54.3</v>
      </c>
      <c r="I2085">
        <v>122</v>
      </c>
      <c r="J2085" t="s">
        <v>269</v>
      </c>
      <c r="K2085">
        <v>6.3</v>
      </c>
      <c r="L2085" s="5">
        <v>104276.36</v>
      </c>
      <c r="M2085" t="s">
        <v>328</v>
      </c>
      <c r="N2085" t="s">
        <v>350</v>
      </c>
      <c r="O2085" s="1">
        <v>5</v>
      </c>
      <c r="P2085" s="1" t="str">
        <f>IFERROR(IF(ISNUMBER(Table1[[#This Row],[Safety_Rating2]]), REPT("★", Table1[[#This Row],[Safety_Rating2]]) &amp; REPT("☆", 5-Table1[[#This Row],[Safety_Rating2]]), "Unknown"), "Unknown")</f>
        <v>★★★☆☆</v>
      </c>
      <c r="Q2085" s="1">
        <v>3</v>
      </c>
      <c r="R2085">
        <v>16760</v>
      </c>
      <c r="S2085">
        <v>5</v>
      </c>
      <c r="T2085" s="7">
        <f t="shared" si="32"/>
        <v>1747671793.5999999</v>
      </c>
      <c r="U2085" s="3">
        <f>Table1[[#This Row],[Range_km]]/Table1[[#This Row],[Battery_Capacity_kWh]]</f>
        <v>2.2467771639042358</v>
      </c>
      <c r="V2085" s="4">
        <f>Table1[[#This Row],[Price_USD]]/Table1[[#This Row],[Range_km]]</f>
        <v>854.72426229508199</v>
      </c>
      <c r="W2085" s="1" t="str">
        <f>_xlfn.IFS(Table1[[#This Row],[Price_USD]]&gt;80000,"Luxury", Table1[[#This Row],[Price_USD]]&gt;40000,"Premium",Table1[[#This Row],[Price_USD]]&lt;40000,"Budget")</f>
        <v>Luxury</v>
      </c>
    </row>
    <row r="2086" spans="3:23" x14ac:dyDescent="0.35">
      <c r="C2086">
        <v>2085</v>
      </c>
      <c r="D2086" t="s">
        <v>60</v>
      </c>
      <c r="E2086" t="s">
        <v>204</v>
      </c>
      <c r="F2086">
        <v>2019</v>
      </c>
      <c r="G2086" t="s">
        <v>253</v>
      </c>
      <c r="H2086">
        <v>124.3</v>
      </c>
      <c r="I2086">
        <v>587</v>
      </c>
      <c r="J2086" t="s">
        <v>276</v>
      </c>
      <c r="K2086">
        <v>3.6</v>
      </c>
      <c r="L2086" s="5">
        <v>56674.96</v>
      </c>
      <c r="M2086" t="s">
        <v>311</v>
      </c>
      <c r="N2086" t="s">
        <v>363</v>
      </c>
      <c r="O2086" s="1">
        <v>4</v>
      </c>
      <c r="P2086" s="1" t="str">
        <f>IFERROR(IF(ISNUMBER(Table1[[#This Row],[Safety_Rating2]]), REPT("★", Table1[[#This Row],[Safety_Rating2]]) &amp; REPT("☆", 5-Table1[[#This Row],[Safety_Rating2]]), "Unknown"), "Unknown")</f>
        <v>★★★☆☆</v>
      </c>
      <c r="Q2086" s="1">
        <v>3</v>
      </c>
      <c r="R2086">
        <v>6116</v>
      </c>
      <c r="S2086">
        <v>3</v>
      </c>
      <c r="T2086" s="7">
        <f t="shared" si="32"/>
        <v>346624055.36000001</v>
      </c>
      <c r="U2086" s="3">
        <f>Table1[[#This Row],[Range_km]]/Table1[[#This Row],[Battery_Capacity_kWh]]</f>
        <v>4.7224456958970231</v>
      </c>
      <c r="V2086" s="4">
        <f>Table1[[#This Row],[Price_USD]]/Table1[[#This Row],[Range_km]]</f>
        <v>96.5501873935264</v>
      </c>
      <c r="W2086" s="1" t="str">
        <f>_xlfn.IFS(Table1[[#This Row],[Price_USD]]&gt;80000,"Luxury", Table1[[#This Row],[Price_USD]]&gt;40000,"Premium",Table1[[#This Row],[Price_USD]]&lt;40000,"Budget")</f>
        <v>Premium</v>
      </c>
    </row>
    <row r="2087" spans="3:23" x14ac:dyDescent="0.35">
      <c r="C2087">
        <v>2086</v>
      </c>
      <c r="D2087" t="s">
        <v>33</v>
      </c>
      <c r="E2087" t="s">
        <v>192</v>
      </c>
      <c r="F2087">
        <v>2021</v>
      </c>
      <c r="G2087" t="s">
        <v>258</v>
      </c>
      <c r="H2087">
        <v>126.9</v>
      </c>
      <c r="I2087">
        <v>358</v>
      </c>
      <c r="J2087" t="s">
        <v>266</v>
      </c>
      <c r="K2087">
        <v>1.2</v>
      </c>
      <c r="L2087" s="5">
        <v>92533.56</v>
      </c>
      <c r="M2087" t="s">
        <v>319</v>
      </c>
      <c r="N2087" t="s">
        <v>357</v>
      </c>
      <c r="O2087" s="1">
        <v>2</v>
      </c>
      <c r="P2087" s="1" t="str">
        <f>IFERROR(IF(ISNUMBER(Table1[[#This Row],[Safety_Rating2]]), REPT("★", Table1[[#This Row],[Safety_Rating2]]) &amp; REPT("☆", 5-Table1[[#This Row],[Safety_Rating2]]), "Unknown"), "Unknown")</f>
        <v>★★★★☆</v>
      </c>
      <c r="Q2087" s="1">
        <v>4</v>
      </c>
      <c r="R2087">
        <v>22</v>
      </c>
      <c r="S2087">
        <v>4</v>
      </c>
      <c r="T2087" s="7">
        <f t="shared" si="32"/>
        <v>2035738.3199999998</v>
      </c>
      <c r="U2087" s="3">
        <f>Table1[[#This Row],[Range_km]]/Table1[[#This Row],[Battery_Capacity_kWh]]</f>
        <v>2.8211189913317574</v>
      </c>
      <c r="V2087" s="4">
        <f>Table1[[#This Row],[Price_USD]]/Table1[[#This Row],[Range_km]]</f>
        <v>258.47363128491617</v>
      </c>
      <c r="W2087" s="1" t="str">
        <f>_xlfn.IFS(Table1[[#This Row],[Price_USD]]&gt;80000,"Luxury", Table1[[#This Row],[Price_USD]]&gt;40000,"Premium",Table1[[#This Row],[Price_USD]]&lt;40000,"Budget")</f>
        <v>Luxury</v>
      </c>
    </row>
    <row r="2088" spans="3:23" x14ac:dyDescent="0.35">
      <c r="C2088">
        <v>2087</v>
      </c>
      <c r="D2088" t="s">
        <v>21</v>
      </c>
      <c r="E2088" t="s">
        <v>230</v>
      </c>
      <c r="F2088">
        <v>2018</v>
      </c>
      <c r="G2088" t="s">
        <v>262</v>
      </c>
      <c r="H2088">
        <v>72.3</v>
      </c>
      <c r="I2088">
        <v>325</v>
      </c>
      <c r="J2088" t="s">
        <v>278</v>
      </c>
      <c r="K2088">
        <v>5.8</v>
      </c>
      <c r="L2088" s="5">
        <v>118158.64</v>
      </c>
      <c r="M2088" t="s">
        <v>297</v>
      </c>
      <c r="N2088" t="s">
        <v>361</v>
      </c>
      <c r="O2088" s="1">
        <v>0</v>
      </c>
      <c r="P2088" s="1" t="str">
        <f>IFERROR(IF(ISNUMBER(Table1[[#This Row],[Safety_Rating2]]), REPT("★", Table1[[#This Row],[Safety_Rating2]]) &amp; REPT("☆", 5-Table1[[#This Row],[Safety_Rating2]]), "Unknown"), "Unknown")</f>
        <v>★★★☆☆</v>
      </c>
      <c r="Q2088" s="1">
        <v>3</v>
      </c>
      <c r="R2088">
        <v>11076</v>
      </c>
      <c r="S2088">
        <v>3</v>
      </c>
      <c r="T2088" s="7">
        <f t="shared" si="32"/>
        <v>1308725096.6400001</v>
      </c>
      <c r="U2088" s="3">
        <f>Table1[[#This Row],[Range_km]]/Table1[[#This Row],[Battery_Capacity_kWh]]</f>
        <v>4.4951590594744122</v>
      </c>
      <c r="V2088" s="4">
        <f>Table1[[#This Row],[Price_USD]]/Table1[[#This Row],[Range_km]]</f>
        <v>363.56504615384614</v>
      </c>
      <c r="W2088" s="1" t="str">
        <f>_xlfn.IFS(Table1[[#This Row],[Price_USD]]&gt;80000,"Luxury", Table1[[#This Row],[Price_USD]]&gt;40000,"Premium",Table1[[#This Row],[Price_USD]]&lt;40000,"Budget")</f>
        <v>Luxury</v>
      </c>
    </row>
    <row r="2089" spans="3:23" x14ac:dyDescent="0.35">
      <c r="C2089">
        <v>2088</v>
      </c>
      <c r="D2089" t="s">
        <v>23</v>
      </c>
      <c r="E2089" t="s">
        <v>76</v>
      </c>
      <c r="F2089">
        <v>2024</v>
      </c>
      <c r="G2089" t="s">
        <v>251</v>
      </c>
      <c r="H2089">
        <v>108.5</v>
      </c>
      <c r="I2089">
        <v>457</v>
      </c>
      <c r="J2089" t="s">
        <v>270</v>
      </c>
      <c r="K2089">
        <v>11.8</v>
      </c>
      <c r="L2089" s="5">
        <v>96149.9</v>
      </c>
      <c r="M2089" t="s">
        <v>293</v>
      </c>
      <c r="N2089" t="s">
        <v>371</v>
      </c>
      <c r="O2089" s="1">
        <v>5</v>
      </c>
      <c r="P2089" s="1" t="str">
        <f>IFERROR(IF(ISNUMBER(Table1[[#This Row],[Safety_Rating2]]), REPT("★", Table1[[#This Row],[Safety_Rating2]]) &amp; REPT("☆", 5-Table1[[#This Row],[Safety_Rating2]]), "Unknown"), "Unknown")</f>
        <v>★★★★★</v>
      </c>
      <c r="Q2089" s="1">
        <v>5</v>
      </c>
      <c r="R2089">
        <v>1455</v>
      </c>
      <c r="S2089">
        <v>3</v>
      </c>
      <c r="T2089" s="7">
        <f t="shared" si="32"/>
        <v>139898104.5</v>
      </c>
      <c r="U2089" s="3">
        <f>Table1[[#This Row],[Range_km]]/Table1[[#This Row],[Battery_Capacity_kWh]]</f>
        <v>4.2119815668202767</v>
      </c>
      <c r="V2089" s="4">
        <f>Table1[[#This Row],[Price_USD]]/Table1[[#This Row],[Range_km]]</f>
        <v>210.39365426695841</v>
      </c>
      <c r="W2089" s="1" t="str">
        <f>_xlfn.IFS(Table1[[#This Row],[Price_USD]]&gt;80000,"Luxury", Table1[[#This Row],[Price_USD]]&gt;40000,"Premium",Table1[[#This Row],[Price_USD]]&lt;40000,"Budget")</f>
        <v>Luxury</v>
      </c>
    </row>
    <row r="2090" spans="3:23" x14ac:dyDescent="0.35">
      <c r="C2090">
        <v>2089</v>
      </c>
      <c r="D2090" t="s">
        <v>47</v>
      </c>
      <c r="E2090" t="s">
        <v>137</v>
      </c>
      <c r="F2090">
        <v>2016</v>
      </c>
      <c r="G2090" t="s">
        <v>261</v>
      </c>
      <c r="H2090">
        <v>87.7</v>
      </c>
      <c r="I2090">
        <v>213</v>
      </c>
      <c r="J2090" t="s">
        <v>277</v>
      </c>
      <c r="K2090">
        <v>3</v>
      </c>
      <c r="L2090" s="5">
        <v>45722.66</v>
      </c>
      <c r="M2090" t="s">
        <v>281</v>
      </c>
      <c r="N2090" t="s">
        <v>367</v>
      </c>
      <c r="O2090" s="1">
        <v>5</v>
      </c>
      <c r="P2090" s="1" t="str">
        <f>IFERROR(IF(ISNUMBER(Table1[[#This Row],[Safety_Rating2]]), REPT("★", Table1[[#This Row],[Safety_Rating2]]) &amp; REPT("☆", 5-Table1[[#This Row],[Safety_Rating2]]), "Unknown"), "Unknown")</f>
        <v>★★★☆☆</v>
      </c>
      <c r="Q2090" s="1">
        <v>3</v>
      </c>
      <c r="R2090">
        <v>16895</v>
      </c>
      <c r="S2090">
        <v>4</v>
      </c>
      <c r="T2090" s="7">
        <f t="shared" si="32"/>
        <v>772484340.70000005</v>
      </c>
      <c r="U2090" s="3">
        <f>Table1[[#This Row],[Range_km]]/Table1[[#This Row],[Battery_Capacity_kWh]]</f>
        <v>2.4287343215507411</v>
      </c>
      <c r="V2090" s="4">
        <f>Table1[[#This Row],[Price_USD]]/Table1[[#This Row],[Range_km]]</f>
        <v>214.66037558685449</v>
      </c>
      <c r="W2090" s="1" t="str">
        <f>_xlfn.IFS(Table1[[#This Row],[Price_USD]]&gt;80000,"Luxury", Table1[[#This Row],[Price_USD]]&gt;40000,"Premium",Table1[[#This Row],[Price_USD]]&lt;40000,"Budget")</f>
        <v>Premium</v>
      </c>
    </row>
    <row r="2091" spans="3:23" x14ac:dyDescent="0.35">
      <c r="C2091">
        <v>2090</v>
      </c>
      <c r="D2091" t="s">
        <v>24</v>
      </c>
      <c r="E2091" t="s">
        <v>77</v>
      </c>
      <c r="F2091">
        <v>2015</v>
      </c>
      <c r="G2091" t="s">
        <v>260</v>
      </c>
      <c r="H2091">
        <v>96.2</v>
      </c>
      <c r="I2091">
        <v>502</v>
      </c>
      <c r="J2091" t="s">
        <v>271</v>
      </c>
      <c r="K2091">
        <v>2.7</v>
      </c>
      <c r="L2091" s="5">
        <v>92238.99</v>
      </c>
      <c r="M2091" t="s">
        <v>313</v>
      </c>
      <c r="N2091" t="s">
        <v>359</v>
      </c>
      <c r="O2091" s="2" t="s">
        <v>376</v>
      </c>
      <c r="P2091" s="1" t="str">
        <f>IFERROR(IF(ISNUMBER(Table1[[#This Row],[Safety_Rating2]]), REPT("★", Table1[[#This Row],[Safety_Rating2]]) &amp; REPT("☆", 5-Table1[[#This Row],[Safety_Rating2]]), "Unknown"), "Unknown")</f>
        <v>★★★★☆</v>
      </c>
      <c r="Q2091" s="1">
        <v>4</v>
      </c>
      <c r="R2091">
        <v>3102</v>
      </c>
      <c r="S2091">
        <v>5</v>
      </c>
      <c r="T2091" s="7">
        <f t="shared" si="32"/>
        <v>286125346.98000002</v>
      </c>
      <c r="U2091" s="3">
        <f>Table1[[#This Row],[Range_km]]/Table1[[#This Row],[Battery_Capacity_kWh]]</f>
        <v>5.2182952182952178</v>
      </c>
      <c r="V2091" s="4">
        <f>Table1[[#This Row],[Price_USD]]/Table1[[#This Row],[Range_km]]</f>
        <v>183.7430079681275</v>
      </c>
      <c r="W2091" s="1" t="str">
        <f>_xlfn.IFS(Table1[[#This Row],[Price_USD]]&gt;80000,"Luxury", Table1[[#This Row],[Price_USD]]&gt;40000,"Premium",Table1[[#This Row],[Price_USD]]&lt;40000,"Budget")</f>
        <v>Luxury</v>
      </c>
    </row>
    <row r="2092" spans="3:23" x14ac:dyDescent="0.35">
      <c r="C2092">
        <v>2091</v>
      </c>
      <c r="D2092" t="s">
        <v>55</v>
      </c>
      <c r="E2092" t="s">
        <v>229</v>
      </c>
      <c r="F2092">
        <v>2023</v>
      </c>
      <c r="G2092" t="s">
        <v>258</v>
      </c>
      <c r="H2092">
        <v>70</v>
      </c>
      <c r="I2092">
        <v>568</v>
      </c>
      <c r="J2092" t="s">
        <v>280</v>
      </c>
      <c r="K2092">
        <v>7.4</v>
      </c>
      <c r="L2092" s="5">
        <v>102910.26</v>
      </c>
      <c r="M2092" t="s">
        <v>311</v>
      </c>
      <c r="N2092" t="s">
        <v>366</v>
      </c>
      <c r="O2092" s="2" t="s">
        <v>376</v>
      </c>
      <c r="P2092" s="1" t="str">
        <f>IFERROR(IF(ISNUMBER(Table1[[#This Row],[Safety_Rating2]]), REPT("★", Table1[[#This Row],[Safety_Rating2]]) &amp; REPT("☆", 5-Table1[[#This Row],[Safety_Rating2]]), "Unknown"), "Unknown")</f>
        <v>★★★★★</v>
      </c>
      <c r="Q2092" s="1">
        <v>5</v>
      </c>
      <c r="R2092">
        <v>12244</v>
      </c>
      <c r="S2092">
        <v>3</v>
      </c>
      <c r="T2092" s="7">
        <f t="shared" si="32"/>
        <v>1260033223.4399998</v>
      </c>
      <c r="U2092" s="3">
        <f>Table1[[#This Row],[Range_km]]/Table1[[#This Row],[Battery_Capacity_kWh]]</f>
        <v>8.1142857142857139</v>
      </c>
      <c r="V2092" s="4">
        <f>Table1[[#This Row],[Price_USD]]/Table1[[#This Row],[Range_km]]</f>
        <v>181.18003521126761</v>
      </c>
      <c r="W2092" s="1" t="str">
        <f>_xlfn.IFS(Table1[[#This Row],[Price_USD]]&gt;80000,"Luxury", Table1[[#This Row],[Price_USD]]&gt;40000,"Premium",Table1[[#This Row],[Price_USD]]&lt;40000,"Budget")</f>
        <v>Luxury</v>
      </c>
    </row>
    <row r="2093" spans="3:23" x14ac:dyDescent="0.35">
      <c r="C2093">
        <v>2092</v>
      </c>
      <c r="D2093" t="s">
        <v>63</v>
      </c>
      <c r="E2093" t="s">
        <v>169</v>
      </c>
      <c r="F2093">
        <v>2016</v>
      </c>
      <c r="G2093" t="s">
        <v>259</v>
      </c>
      <c r="H2093">
        <v>32.299999999999997</v>
      </c>
      <c r="I2093">
        <v>516</v>
      </c>
      <c r="J2093" t="s">
        <v>268</v>
      </c>
      <c r="K2093">
        <v>10.1</v>
      </c>
      <c r="L2093" s="5">
        <v>99166.6</v>
      </c>
      <c r="M2093" t="s">
        <v>281</v>
      </c>
      <c r="N2093" t="s">
        <v>374</v>
      </c>
      <c r="O2093" s="2" t="s">
        <v>376</v>
      </c>
      <c r="P2093" s="1" t="str">
        <f>IFERROR(IF(ISNUMBER(Table1[[#This Row],[Safety_Rating2]]), REPT("★", Table1[[#This Row],[Safety_Rating2]]) &amp; REPT("☆", 5-Table1[[#This Row],[Safety_Rating2]]), "Unknown"), "Unknown")</f>
        <v>★★★☆☆</v>
      </c>
      <c r="Q2093" s="1">
        <v>3</v>
      </c>
      <c r="R2093">
        <v>15827</v>
      </c>
      <c r="S2093">
        <v>3</v>
      </c>
      <c r="T2093" s="7">
        <f t="shared" si="32"/>
        <v>1569509778.2</v>
      </c>
      <c r="U2093" s="3">
        <f>Table1[[#This Row],[Range_km]]/Table1[[#This Row],[Battery_Capacity_kWh]]</f>
        <v>15.975232198142416</v>
      </c>
      <c r="V2093" s="4">
        <f>Table1[[#This Row],[Price_USD]]/Table1[[#This Row],[Range_km]]</f>
        <v>192.18333333333334</v>
      </c>
      <c r="W2093" s="1" t="str">
        <f>_xlfn.IFS(Table1[[#This Row],[Price_USD]]&gt;80000,"Luxury", Table1[[#This Row],[Price_USD]]&gt;40000,"Premium",Table1[[#This Row],[Price_USD]]&lt;40000,"Budget")</f>
        <v>Luxury</v>
      </c>
    </row>
    <row r="2094" spans="3:23" x14ac:dyDescent="0.35">
      <c r="C2094">
        <v>2093</v>
      </c>
      <c r="D2094" t="s">
        <v>31</v>
      </c>
      <c r="E2094" t="s">
        <v>84</v>
      </c>
      <c r="F2094">
        <v>2025</v>
      </c>
      <c r="G2094" t="s">
        <v>263</v>
      </c>
      <c r="H2094">
        <v>99.3</v>
      </c>
      <c r="I2094">
        <v>175</v>
      </c>
      <c r="J2094" t="s">
        <v>277</v>
      </c>
      <c r="K2094">
        <v>8.6</v>
      </c>
      <c r="L2094" s="5">
        <v>120145.63</v>
      </c>
      <c r="M2094" t="s">
        <v>294</v>
      </c>
      <c r="N2094" t="s">
        <v>339</v>
      </c>
      <c r="O2094" s="1">
        <v>2</v>
      </c>
      <c r="P2094" s="1" t="str">
        <f>IFERROR(IF(ISNUMBER(Table1[[#This Row],[Safety_Rating2]]), REPT("★", Table1[[#This Row],[Safety_Rating2]]) &amp; REPT("☆", 5-Table1[[#This Row],[Safety_Rating2]]), "Unknown"), "Unknown")</f>
        <v>★★★★★</v>
      </c>
      <c r="Q2094" s="1">
        <v>5</v>
      </c>
      <c r="R2094">
        <v>3323</v>
      </c>
      <c r="S2094">
        <v>5</v>
      </c>
      <c r="T2094" s="7">
        <f t="shared" si="32"/>
        <v>399243928.49000001</v>
      </c>
      <c r="U2094" s="3">
        <f>Table1[[#This Row],[Range_km]]/Table1[[#This Row],[Battery_Capacity_kWh]]</f>
        <v>1.7623363544813697</v>
      </c>
      <c r="V2094" s="4">
        <f>Table1[[#This Row],[Price_USD]]/Table1[[#This Row],[Range_km]]</f>
        <v>686.54645714285721</v>
      </c>
      <c r="W2094" s="1" t="str">
        <f>_xlfn.IFS(Table1[[#This Row],[Price_USD]]&gt;80000,"Luxury", Table1[[#This Row],[Price_USD]]&gt;40000,"Premium",Table1[[#This Row],[Price_USD]]&lt;40000,"Budget")</f>
        <v>Luxury</v>
      </c>
    </row>
    <row r="2095" spans="3:23" x14ac:dyDescent="0.35">
      <c r="C2095">
        <v>2094</v>
      </c>
      <c r="D2095" t="s">
        <v>59</v>
      </c>
      <c r="E2095" t="s">
        <v>139</v>
      </c>
      <c r="F2095">
        <v>2017</v>
      </c>
      <c r="G2095" t="s">
        <v>259</v>
      </c>
      <c r="H2095">
        <v>48.6</v>
      </c>
      <c r="I2095">
        <v>516</v>
      </c>
      <c r="J2095" t="s">
        <v>265</v>
      </c>
      <c r="K2095">
        <v>1.4</v>
      </c>
      <c r="L2095" s="5">
        <v>53365.59</v>
      </c>
      <c r="M2095" t="s">
        <v>290</v>
      </c>
      <c r="N2095" t="s">
        <v>370</v>
      </c>
      <c r="O2095" s="1">
        <v>1</v>
      </c>
      <c r="P2095" s="1" t="str">
        <f>IFERROR(IF(ISNUMBER(Table1[[#This Row],[Safety_Rating2]]), REPT("★", Table1[[#This Row],[Safety_Rating2]]) &amp; REPT("☆", 5-Table1[[#This Row],[Safety_Rating2]]), "Unknown"), "Unknown")</f>
        <v>★★★★☆</v>
      </c>
      <c r="Q2095" s="1">
        <v>4</v>
      </c>
      <c r="R2095">
        <v>1354</v>
      </c>
      <c r="S2095">
        <v>5</v>
      </c>
      <c r="T2095" s="7">
        <f t="shared" si="32"/>
        <v>72257008.859999999</v>
      </c>
      <c r="U2095" s="3">
        <f>Table1[[#This Row],[Range_km]]/Table1[[#This Row],[Battery_Capacity_kWh]]</f>
        <v>10.617283950617283</v>
      </c>
      <c r="V2095" s="4">
        <f>Table1[[#This Row],[Price_USD]]/Table1[[#This Row],[Range_km]]</f>
        <v>103.42168604651162</v>
      </c>
      <c r="W2095" s="1" t="str">
        <f>_xlfn.IFS(Table1[[#This Row],[Price_USD]]&gt;80000,"Luxury", Table1[[#This Row],[Price_USD]]&gt;40000,"Premium",Table1[[#This Row],[Price_USD]]&lt;40000,"Budget")</f>
        <v>Premium</v>
      </c>
    </row>
    <row r="2096" spans="3:23" x14ac:dyDescent="0.35">
      <c r="C2096">
        <v>2095</v>
      </c>
      <c r="D2096" t="s">
        <v>28</v>
      </c>
      <c r="E2096" t="s">
        <v>215</v>
      </c>
      <c r="F2096">
        <v>2022</v>
      </c>
      <c r="G2096" t="s">
        <v>251</v>
      </c>
      <c r="H2096">
        <v>107.9</v>
      </c>
      <c r="I2096">
        <v>579</v>
      </c>
      <c r="J2096" t="s">
        <v>271</v>
      </c>
      <c r="K2096">
        <v>6.2</v>
      </c>
      <c r="L2096" s="5">
        <v>92658.04</v>
      </c>
      <c r="M2096" t="s">
        <v>296</v>
      </c>
      <c r="N2096" t="s">
        <v>352</v>
      </c>
      <c r="O2096" s="1">
        <v>3</v>
      </c>
      <c r="P2096" s="1" t="str">
        <f>IFERROR(IF(ISNUMBER(Table1[[#This Row],[Safety_Rating2]]), REPT("★", Table1[[#This Row],[Safety_Rating2]]) &amp; REPT("☆", 5-Table1[[#This Row],[Safety_Rating2]]), "Unknown"), "Unknown")</f>
        <v>Unknown</v>
      </c>
      <c r="Q2096" s="2" t="s">
        <v>376</v>
      </c>
      <c r="R2096">
        <v>13088</v>
      </c>
      <c r="S2096">
        <v>3</v>
      </c>
      <c r="T2096" s="7">
        <f t="shared" si="32"/>
        <v>1212708427.52</v>
      </c>
      <c r="U2096" s="3">
        <f>Table1[[#This Row],[Range_km]]/Table1[[#This Row],[Battery_Capacity_kWh]]</f>
        <v>5.3660797034291008</v>
      </c>
      <c r="V2096" s="4">
        <f>Table1[[#This Row],[Price_USD]]/Table1[[#This Row],[Range_km]]</f>
        <v>160.03115716753021</v>
      </c>
      <c r="W2096" s="1" t="str">
        <f>_xlfn.IFS(Table1[[#This Row],[Price_USD]]&gt;80000,"Luxury", Table1[[#This Row],[Price_USD]]&gt;40000,"Premium",Table1[[#This Row],[Price_USD]]&lt;40000,"Budget")</f>
        <v>Luxury</v>
      </c>
    </row>
    <row r="2097" spans="3:23" x14ac:dyDescent="0.35">
      <c r="C2097">
        <v>2096</v>
      </c>
      <c r="D2097" t="s">
        <v>19</v>
      </c>
      <c r="E2097" t="s">
        <v>126</v>
      </c>
      <c r="F2097">
        <v>2021</v>
      </c>
      <c r="G2097" t="s">
        <v>264</v>
      </c>
      <c r="H2097">
        <v>146.9</v>
      </c>
      <c r="I2097">
        <v>167</v>
      </c>
      <c r="J2097" t="s">
        <v>267</v>
      </c>
      <c r="K2097">
        <v>8</v>
      </c>
      <c r="L2097" s="5">
        <v>140022</v>
      </c>
      <c r="M2097" t="s">
        <v>283</v>
      </c>
      <c r="N2097" t="s">
        <v>366</v>
      </c>
      <c r="O2097" s="1">
        <v>2</v>
      </c>
      <c r="P2097" s="1" t="str">
        <f>IFERROR(IF(ISNUMBER(Table1[[#This Row],[Safety_Rating2]]), REPT("★", Table1[[#This Row],[Safety_Rating2]]) &amp; REPT("☆", 5-Table1[[#This Row],[Safety_Rating2]]), "Unknown"), "Unknown")</f>
        <v>★★★★☆</v>
      </c>
      <c r="Q2097" s="1">
        <v>4</v>
      </c>
      <c r="R2097">
        <v>3057</v>
      </c>
      <c r="S2097">
        <v>3</v>
      </c>
      <c r="T2097" s="7">
        <f t="shared" si="32"/>
        <v>428047254</v>
      </c>
      <c r="U2097" s="3">
        <f>Table1[[#This Row],[Range_km]]/Table1[[#This Row],[Battery_Capacity_kWh]]</f>
        <v>1.1368277739959156</v>
      </c>
      <c r="V2097" s="4">
        <f>Table1[[#This Row],[Price_USD]]/Table1[[#This Row],[Range_km]]</f>
        <v>838.45508982035926</v>
      </c>
      <c r="W2097" s="1" t="str">
        <f>_xlfn.IFS(Table1[[#This Row],[Price_USD]]&gt;80000,"Luxury", Table1[[#This Row],[Price_USD]]&gt;40000,"Premium",Table1[[#This Row],[Price_USD]]&lt;40000,"Budget")</f>
        <v>Luxury</v>
      </c>
    </row>
    <row r="2098" spans="3:23" x14ac:dyDescent="0.35">
      <c r="C2098">
        <v>2097</v>
      </c>
      <c r="D2098" t="s">
        <v>26</v>
      </c>
      <c r="E2098" t="s">
        <v>79</v>
      </c>
      <c r="F2098">
        <v>2023</v>
      </c>
      <c r="G2098" t="s">
        <v>253</v>
      </c>
      <c r="H2098">
        <v>26.2</v>
      </c>
      <c r="I2098">
        <v>429</v>
      </c>
      <c r="J2098" t="s">
        <v>280</v>
      </c>
      <c r="K2098">
        <v>6.7</v>
      </c>
      <c r="L2098" s="5">
        <v>137906.09</v>
      </c>
      <c r="M2098" t="s">
        <v>302</v>
      </c>
      <c r="N2098" t="s">
        <v>362</v>
      </c>
      <c r="O2098" s="1">
        <v>5</v>
      </c>
      <c r="P2098" s="1" t="str">
        <f>IFERROR(IF(ISNUMBER(Table1[[#This Row],[Safety_Rating2]]), REPT("★", Table1[[#This Row],[Safety_Rating2]]) &amp; REPT("☆", 5-Table1[[#This Row],[Safety_Rating2]]), "Unknown"), "Unknown")</f>
        <v>★★★★★</v>
      </c>
      <c r="Q2098" s="1">
        <v>5</v>
      </c>
      <c r="R2098">
        <v>19945</v>
      </c>
      <c r="S2098">
        <v>3</v>
      </c>
      <c r="T2098" s="7">
        <f t="shared" si="32"/>
        <v>2750536965.0499997</v>
      </c>
      <c r="U2098" s="3">
        <f>Table1[[#This Row],[Range_km]]/Table1[[#This Row],[Battery_Capacity_kWh]]</f>
        <v>16.374045801526719</v>
      </c>
      <c r="V2098" s="4">
        <f>Table1[[#This Row],[Price_USD]]/Table1[[#This Row],[Range_km]]</f>
        <v>321.45941724941724</v>
      </c>
      <c r="W2098" s="1" t="str">
        <f>_xlfn.IFS(Table1[[#This Row],[Price_USD]]&gt;80000,"Luxury", Table1[[#This Row],[Price_USD]]&gt;40000,"Premium",Table1[[#This Row],[Price_USD]]&lt;40000,"Budget")</f>
        <v>Luxury</v>
      </c>
    </row>
    <row r="2099" spans="3:23" x14ac:dyDescent="0.35">
      <c r="C2099">
        <v>2098</v>
      </c>
      <c r="D2099" t="s">
        <v>36</v>
      </c>
      <c r="E2099" t="s">
        <v>101</v>
      </c>
      <c r="F2099">
        <v>2017</v>
      </c>
      <c r="G2099" t="s">
        <v>261</v>
      </c>
      <c r="H2099">
        <v>66.400000000000006</v>
      </c>
      <c r="I2099">
        <v>547</v>
      </c>
      <c r="J2099" t="s">
        <v>271</v>
      </c>
      <c r="K2099">
        <v>7.2</v>
      </c>
      <c r="L2099" s="5">
        <v>139833.04</v>
      </c>
      <c r="M2099" t="s">
        <v>334</v>
      </c>
      <c r="N2099" t="s">
        <v>369</v>
      </c>
      <c r="O2099" s="1">
        <v>1</v>
      </c>
      <c r="P2099" s="1" t="str">
        <f>IFERROR(IF(ISNUMBER(Table1[[#This Row],[Safety_Rating2]]), REPT("★", Table1[[#This Row],[Safety_Rating2]]) &amp; REPT("☆", 5-Table1[[#This Row],[Safety_Rating2]]), "Unknown"), "Unknown")</f>
        <v>★★★★★</v>
      </c>
      <c r="Q2099" s="1">
        <v>5</v>
      </c>
      <c r="R2099">
        <v>11168</v>
      </c>
      <c r="S2099">
        <v>5</v>
      </c>
      <c r="T2099" s="7">
        <f t="shared" si="32"/>
        <v>1561655390.72</v>
      </c>
      <c r="U2099" s="3">
        <f>Table1[[#This Row],[Range_km]]/Table1[[#This Row],[Battery_Capacity_kWh]]</f>
        <v>8.2379518072289155</v>
      </c>
      <c r="V2099" s="4">
        <f>Table1[[#This Row],[Price_USD]]/Table1[[#This Row],[Range_km]]</f>
        <v>255.63627056672763</v>
      </c>
      <c r="W2099" s="1" t="str">
        <f>_xlfn.IFS(Table1[[#This Row],[Price_USD]]&gt;80000,"Luxury", Table1[[#This Row],[Price_USD]]&gt;40000,"Premium",Table1[[#This Row],[Price_USD]]&lt;40000,"Budget")</f>
        <v>Luxury</v>
      </c>
    </row>
    <row r="2100" spans="3:23" x14ac:dyDescent="0.35">
      <c r="C2100">
        <v>2099</v>
      </c>
      <c r="D2100" t="s">
        <v>59</v>
      </c>
      <c r="E2100" t="s">
        <v>139</v>
      </c>
      <c r="F2100">
        <v>2015</v>
      </c>
      <c r="G2100" t="s">
        <v>255</v>
      </c>
      <c r="H2100">
        <v>95.7</v>
      </c>
      <c r="I2100">
        <v>298</v>
      </c>
      <c r="J2100" t="s">
        <v>272</v>
      </c>
      <c r="K2100">
        <v>7.1</v>
      </c>
      <c r="L2100" s="5">
        <v>78547.360000000001</v>
      </c>
      <c r="M2100" t="s">
        <v>301</v>
      </c>
      <c r="N2100" t="s">
        <v>344</v>
      </c>
      <c r="O2100" s="1">
        <v>2</v>
      </c>
      <c r="P2100" s="1" t="str">
        <f>IFERROR(IF(ISNUMBER(Table1[[#This Row],[Safety_Rating2]]), REPT("★", Table1[[#This Row],[Safety_Rating2]]) &amp; REPT("☆", 5-Table1[[#This Row],[Safety_Rating2]]), "Unknown"), "Unknown")</f>
        <v>★★★☆☆</v>
      </c>
      <c r="Q2100" s="1">
        <v>3</v>
      </c>
      <c r="R2100">
        <v>4619</v>
      </c>
      <c r="S2100">
        <v>3</v>
      </c>
      <c r="T2100" s="7">
        <f t="shared" si="32"/>
        <v>362810255.83999997</v>
      </c>
      <c r="U2100" s="3">
        <f>Table1[[#This Row],[Range_km]]/Table1[[#This Row],[Battery_Capacity_kWh]]</f>
        <v>3.1138975966562175</v>
      </c>
      <c r="V2100" s="4">
        <f>Table1[[#This Row],[Price_USD]]/Table1[[#This Row],[Range_km]]</f>
        <v>263.58174496644295</v>
      </c>
      <c r="W2100" s="1" t="str">
        <f>_xlfn.IFS(Table1[[#This Row],[Price_USD]]&gt;80000,"Luxury", Table1[[#This Row],[Price_USD]]&gt;40000,"Premium",Table1[[#This Row],[Price_USD]]&lt;40000,"Budget")</f>
        <v>Premium</v>
      </c>
    </row>
    <row r="2101" spans="3:23" x14ac:dyDescent="0.35">
      <c r="C2101">
        <v>2100</v>
      </c>
      <c r="D2101" t="s">
        <v>53</v>
      </c>
      <c r="E2101" t="s">
        <v>127</v>
      </c>
      <c r="F2101">
        <v>2015</v>
      </c>
      <c r="G2101" t="s">
        <v>254</v>
      </c>
      <c r="H2101">
        <v>35.9</v>
      </c>
      <c r="I2101">
        <v>502</v>
      </c>
      <c r="J2101" t="s">
        <v>278</v>
      </c>
      <c r="K2101">
        <v>9.4</v>
      </c>
      <c r="L2101" s="5">
        <v>142970.97</v>
      </c>
      <c r="M2101" t="s">
        <v>301</v>
      </c>
      <c r="N2101" t="s">
        <v>354</v>
      </c>
      <c r="O2101" s="1">
        <v>5</v>
      </c>
      <c r="P2101" s="1" t="str">
        <f>IFERROR(IF(ISNUMBER(Table1[[#This Row],[Safety_Rating2]]), REPT("★", Table1[[#This Row],[Safety_Rating2]]) &amp; REPT("☆", 5-Table1[[#This Row],[Safety_Rating2]]), "Unknown"), "Unknown")</f>
        <v>★★★☆☆</v>
      </c>
      <c r="Q2101" s="1">
        <v>3</v>
      </c>
      <c r="R2101">
        <v>17731</v>
      </c>
      <c r="S2101">
        <v>5</v>
      </c>
      <c r="T2101" s="7">
        <f t="shared" si="32"/>
        <v>2535018269.0700002</v>
      </c>
      <c r="U2101" s="3">
        <f>Table1[[#This Row],[Range_km]]/Table1[[#This Row],[Battery_Capacity_kWh]]</f>
        <v>13.983286908077995</v>
      </c>
      <c r="V2101" s="4">
        <f>Table1[[#This Row],[Price_USD]]/Table1[[#This Row],[Range_km]]</f>
        <v>284.80272908366533</v>
      </c>
      <c r="W2101" s="1" t="str">
        <f>_xlfn.IFS(Table1[[#This Row],[Price_USD]]&gt;80000,"Luxury", Table1[[#This Row],[Price_USD]]&gt;40000,"Premium",Table1[[#This Row],[Price_USD]]&lt;40000,"Budget")</f>
        <v>Luxury</v>
      </c>
    </row>
    <row r="2102" spans="3:23" x14ac:dyDescent="0.35">
      <c r="C2102">
        <v>2101</v>
      </c>
      <c r="D2102" t="s">
        <v>19</v>
      </c>
      <c r="E2102" t="s">
        <v>221</v>
      </c>
      <c r="F2102">
        <v>2022</v>
      </c>
      <c r="G2102" t="s">
        <v>255</v>
      </c>
      <c r="H2102">
        <v>33.299999999999997</v>
      </c>
      <c r="I2102">
        <v>119</v>
      </c>
      <c r="J2102" t="s">
        <v>268</v>
      </c>
      <c r="K2102">
        <v>3.6</v>
      </c>
      <c r="L2102" s="5">
        <v>97670.76</v>
      </c>
      <c r="M2102" t="s">
        <v>316</v>
      </c>
      <c r="N2102" t="s">
        <v>358</v>
      </c>
      <c r="O2102" s="1">
        <v>2</v>
      </c>
      <c r="P2102" s="1" t="str">
        <f>IFERROR(IF(ISNUMBER(Table1[[#This Row],[Safety_Rating2]]), REPT("★", Table1[[#This Row],[Safety_Rating2]]) &amp; REPT("☆", 5-Table1[[#This Row],[Safety_Rating2]]), "Unknown"), "Unknown")</f>
        <v>★★★★★</v>
      </c>
      <c r="Q2102" s="1">
        <v>5</v>
      </c>
      <c r="R2102">
        <v>10892</v>
      </c>
      <c r="S2102">
        <v>5</v>
      </c>
      <c r="T2102" s="7">
        <f t="shared" si="32"/>
        <v>1063829917.92</v>
      </c>
      <c r="U2102" s="3">
        <f>Table1[[#This Row],[Range_km]]/Table1[[#This Row],[Battery_Capacity_kWh]]</f>
        <v>3.5735735735735741</v>
      </c>
      <c r="V2102" s="4">
        <f>Table1[[#This Row],[Price_USD]]/Table1[[#This Row],[Range_km]]</f>
        <v>820.76268907563019</v>
      </c>
      <c r="W2102" s="1" t="str">
        <f>_xlfn.IFS(Table1[[#This Row],[Price_USD]]&gt;80000,"Luxury", Table1[[#This Row],[Price_USD]]&gt;40000,"Premium",Table1[[#This Row],[Price_USD]]&lt;40000,"Budget")</f>
        <v>Luxury</v>
      </c>
    </row>
    <row r="2103" spans="3:23" x14ac:dyDescent="0.35">
      <c r="C2103">
        <v>2102</v>
      </c>
      <c r="D2103" t="s">
        <v>35</v>
      </c>
      <c r="E2103" t="s">
        <v>227</v>
      </c>
      <c r="F2103">
        <v>2017</v>
      </c>
      <c r="G2103" t="s">
        <v>250</v>
      </c>
      <c r="H2103">
        <v>142.80000000000001</v>
      </c>
      <c r="I2103">
        <v>234</v>
      </c>
      <c r="J2103" t="s">
        <v>270</v>
      </c>
      <c r="K2103">
        <v>5.0999999999999996</v>
      </c>
      <c r="L2103" s="5">
        <v>101294.52</v>
      </c>
      <c r="M2103" t="s">
        <v>299</v>
      </c>
      <c r="N2103" t="s">
        <v>355</v>
      </c>
      <c r="O2103" s="1">
        <v>2</v>
      </c>
      <c r="P2103" s="1" t="str">
        <f>IFERROR(IF(ISNUMBER(Table1[[#This Row],[Safety_Rating2]]), REPT("★", Table1[[#This Row],[Safety_Rating2]]) &amp; REPT("☆", 5-Table1[[#This Row],[Safety_Rating2]]), "Unknown"), "Unknown")</f>
        <v>Unknown</v>
      </c>
      <c r="Q2103" s="2" t="s">
        <v>376</v>
      </c>
      <c r="R2103">
        <v>8450</v>
      </c>
      <c r="S2103">
        <v>3</v>
      </c>
      <c r="T2103" s="7">
        <f t="shared" si="32"/>
        <v>855938694</v>
      </c>
      <c r="U2103" s="3">
        <f>Table1[[#This Row],[Range_km]]/Table1[[#This Row],[Battery_Capacity_kWh]]</f>
        <v>1.6386554621848739</v>
      </c>
      <c r="V2103" s="4">
        <f>Table1[[#This Row],[Price_USD]]/Table1[[#This Row],[Range_km]]</f>
        <v>432.88256410256412</v>
      </c>
      <c r="W2103" s="1" t="str">
        <f>_xlfn.IFS(Table1[[#This Row],[Price_USD]]&gt;80000,"Luxury", Table1[[#This Row],[Price_USD]]&gt;40000,"Premium",Table1[[#This Row],[Price_USD]]&lt;40000,"Budget")</f>
        <v>Luxury</v>
      </c>
    </row>
    <row r="2104" spans="3:23" x14ac:dyDescent="0.35">
      <c r="C2104">
        <v>2103</v>
      </c>
      <c r="D2104" t="s">
        <v>46</v>
      </c>
      <c r="E2104" t="s">
        <v>108</v>
      </c>
      <c r="F2104">
        <v>2016</v>
      </c>
      <c r="G2104" t="s">
        <v>263</v>
      </c>
      <c r="H2104">
        <v>38.6</v>
      </c>
      <c r="I2104">
        <v>416</v>
      </c>
      <c r="J2104" t="s">
        <v>275</v>
      </c>
      <c r="K2104">
        <v>3.8</v>
      </c>
      <c r="L2104" s="5">
        <v>73090.41</v>
      </c>
      <c r="M2104" t="s">
        <v>286</v>
      </c>
      <c r="N2104" t="s">
        <v>374</v>
      </c>
      <c r="O2104" s="1">
        <v>1</v>
      </c>
      <c r="P2104" s="1" t="str">
        <f>IFERROR(IF(ISNUMBER(Table1[[#This Row],[Safety_Rating2]]), REPT("★", Table1[[#This Row],[Safety_Rating2]]) &amp; REPT("☆", 5-Table1[[#This Row],[Safety_Rating2]]), "Unknown"), "Unknown")</f>
        <v>★★★★★</v>
      </c>
      <c r="Q2104" s="1">
        <v>5</v>
      </c>
      <c r="R2104">
        <v>17486</v>
      </c>
      <c r="S2104">
        <v>4</v>
      </c>
      <c r="T2104" s="7">
        <f t="shared" si="32"/>
        <v>1278058909.26</v>
      </c>
      <c r="U2104" s="3">
        <f>Table1[[#This Row],[Range_km]]/Table1[[#This Row],[Battery_Capacity_kWh]]</f>
        <v>10.777202072538859</v>
      </c>
      <c r="V2104" s="4">
        <f>Table1[[#This Row],[Price_USD]]/Table1[[#This Row],[Range_km]]</f>
        <v>175.69810096153847</v>
      </c>
      <c r="W2104" s="1" t="str">
        <f>_xlfn.IFS(Table1[[#This Row],[Price_USD]]&gt;80000,"Luxury", Table1[[#This Row],[Price_USD]]&gt;40000,"Premium",Table1[[#This Row],[Price_USD]]&lt;40000,"Budget")</f>
        <v>Premium</v>
      </c>
    </row>
    <row r="2105" spans="3:23" x14ac:dyDescent="0.35">
      <c r="C2105">
        <v>2104</v>
      </c>
      <c r="D2105" t="s">
        <v>22</v>
      </c>
      <c r="E2105" t="s">
        <v>180</v>
      </c>
      <c r="F2105">
        <v>2021</v>
      </c>
      <c r="G2105" t="s">
        <v>259</v>
      </c>
      <c r="H2105">
        <v>31.1</v>
      </c>
      <c r="I2105">
        <v>407</v>
      </c>
      <c r="J2105" t="s">
        <v>279</v>
      </c>
      <c r="K2105">
        <v>2.7</v>
      </c>
      <c r="L2105" s="5">
        <v>41487.15</v>
      </c>
      <c r="M2105" t="s">
        <v>294</v>
      </c>
      <c r="N2105" t="s">
        <v>375</v>
      </c>
      <c r="O2105" s="1">
        <v>4</v>
      </c>
      <c r="P2105" s="1" t="str">
        <f>IFERROR(IF(ISNUMBER(Table1[[#This Row],[Safety_Rating2]]), REPT("★", Table1[[#This Row],[Safety_Rating2]]) &amp; REPT("☆", 5-Table1[[#This Row],[Safety_Rating2]]), "Unknown"), "Unknown")</f>
        <v>★★★★☆</v>
      </c>
      <c r="Q2105" s="1">
        <v>4</v>
      </c>
      <c r="R2105">
        <v>9617</v>
      </c>
      <c r="S2105">
        <v>5</v>
      </c>
      <c r="T2105" s="7">
        <f t="shared" si="32"/>
        <v>398981921.55000001</v>
      </c>
      <c r="U2105" s="3">
        <f>Table1[[#This Row],[Range_km]]/Table1[[#This Row],[Battery_Capacity_kWh]]</f>
        <v>13.086816720257234</v>
      </c>
      <c r="V2105" s="4">
        <f>Table1[[#This Row],[Price_USD]]/Table1[[#This Row],[Range_km]]</f>
        <v>101.93402948402949</v>
      </c>
      <c r="W2105" s="1" t="str">
        <f>_xlfn.IFS(Table1[[#This Row],[Price_USD]]&gt;80000,"Luxury", Table1[[#This Row],[Price_USD]]&gt;40000,"Premium",Table1[[#This Row],[Price_USD]]&lt;40000,"Budget")</f>
        <v>Premium</v>
      </c>
    </row>
    <row r="2106" spans="3:23" x14ac:dyDescent="0.35">
      <c r="C2106">
        <v>2105</v>
      </c>
      <c r="D2106" t="s">
        <v>57</v>
      </c>
      <c r="E2106" t="s">
        <v>203</v>
      </c>
      <c r="F2106">
        <v>2023</v>
      </c>
      <c r="G2106" t="s">
        <v>261</v>
      </c>
      <c r="H2106">
        <v>95.7</v>
      </c>
      <c r="I2106">
        <v>107</v>
      </c>
      <c r="J2106" t="s">
        <v>265</v>
      </c>
      <c r="K2106">
        <v>11.6</v>
      </c>
      <c r="L2106" s="5">
        <v>145431.6</v>
      </c>
      <c r="M2106" t="s">
        <v>283</v>
      </c>
      <c r="N2106" t="s">
        <v>362</v>
      </c>
      <c r="O2106" s="1">
        <v>3</v>
      </c>
      <c r="P2106" s="1" t="str">
        <f>IFERROR(IF(ISNUMBER(Table1[[#This Row],[Safety_Rating2]]), REPT("★", Table1[[#This Row],[Safety_Rating2]]) &amp; REPT("☆", 5-Table1[[#This Row],[Safety_Rating2]]), "Unknown"), "Unknown")</f>
        <v>Unknown</v>
      </c>
      <c r="Q2106" s="2" t="s">
        <v>376</v>
      </c>
      <c r="R2106">
        <v>12787</v>
      </c>
      <c r="S2106">
        <v>4</v>
      </c>
      <c r="T2106" s="7">
        <f t="shared" si="32"/>
        <v>1859633869.2</v>
      </c>
      <c r="U2106" s="3">
        <f>Table1[[#This Row],[Range_km]]/Table1[[#This Row],[Battery_Capacity_kWh]]</f>
        <v>1.1180773249738767</v>
      </c>
      <c r="V2106" s="4">
        <f>Table1[[#This Row],[Price_USD]]/Table1[[#This Row],[Range_km]]</f>
        <v>1359.173831775701</v>
      </c>
      <c r="W2106" s="1" t="str">
        <f>_xlfn.IFS(Table1[[#This Row],[Price_USD]]&gt;80000,"Luxury", Table1[[#This Row],[Price_USD]]&gt;40000,"Premium",Table1[[#This Row],[Price_USD]]&lt;40000,"Budget")</f>
        <v>Luxury</v>
      </c>
    </row>
    <row r="2107" spans="3:23" x14ac:dyDescent="0.35">
      <c r="C2107">
        <v>2106</v>
      </c>
      <c r="D2107" t="s">
        <v>25</v>
      </c>
      <c r="E2107" t="s">
        <v>145</v>
      </c>
      <c r="F2107">
        <v>2023</v>
      </c>
      <c r="G2107" t="s">
        <v>253</v>
      </c>
      <c r="H2107">
        <v>76.599999999999994</v>
      </c>
      <c r="I2107">
        <v>493</v>
      </c>
      <c r="J2107" t="s">
        <v>277</v>
      </c>
      <c r="K2107">
        <v>4</v>
      </c>
      <c r="L2107" s="5">
        <v>92651.21</v>
      </c>
      <c r="M2107" t="s">
        <v>288</v>
      </c>
      <c r="N2107" t="s">
        <v>365</v>
      </c>
      <c r="O2107" s="1">
        <v>4</v>
      </c>
      <c r="P2107" s="1" t="str">
        <f>IFERROR(IF(ISNUMBER(Table1[[#This Row],[Safety_Rating2]]), REPT("★", Table1[[#This Row],[Safety_Rating2]]) &amp; REPT("☆", 5-Table1[[#This Row],[Safety_Rating2]]), "Unknown"), "Unknown")</f>
        <v>★★★★★</v>
      </c>
      <c r="Q2107" s="1">
        <v>5</v>
      </c>
      <c r="R2107">
        <v>13535</v>
      </c>
      <c r="S2107">
        <v>4</v>
      </c>
      <c r="T2107" s="7">
        <f t="shared" si="32"/>
        <v>1254034127.3500001</v>
      </c>
      <c r="U2107" s="3">
        <f>Table1[[#This Row],[Range_km]]/Table1[[#This Row],[Battery_Capacity_kWh]]</f>
        <v>6.43603133159269</v>
      </c>
      <c r="V2107" s="4">
        <f>Table1[[#This Row],[Price_USD]]/Table1[[#This Row],[Range_km]]</f>
        <v>187.93348884381339</v>
      </c>
      <c r="W2107" s="1" t="str">
        <f>_xlfn.IFS(Table1[[#This Row],[Price_USD]]&gt;80000,"Luxury", Table1[[#This Row],[Price_USD]]&gt;40000,"Premium",Table1[[#This Row],[Price_USD]]&lt;40000,"Budget")</f>
        <v>Luxury</v>
      </c>
    </row>
    <row r="2108" spans="3:23" x14ac:dyDescent="0.35">
      <c r="C2108">
        <v>2107</v>
      </c>
      <c r="D2108" t="s">
        <v>60</v>
      </c>
      <c r="E2108" t="s">
        <v>177</v>
      </c>
      <c r="F2108">
        <v>2016</v>
      </c>
      <c r="G2108" t="s">
        <v>253</v>
      </c>
      <c r="H2108">
        <v>68</v>
      </c>
      <c r="I2108">
        <v>180</v>
      </c>
      <c r="J2108" t="s">
        <v>271</v>
      </c>
      <c r="K2108">
        <v>9.1</v>
      </c>
      <c r="L2108" s="5">
        <v>128582.41</v>
      </c>
      <c r="M2108" t="s">
        <v>315</v>
      </c>
      <c r="N2108" t="s">
        <v>350</v>
      </c>
      <c r="O2108" s="1">
        <v>2</v>
      </c>
      <c r="P2108" s="1" t="str">
        <f>IFERROR(IF(ISNUMBER(Table1[[#This Row],[Safety_Rating2]]), REPT("★", Table1[[#This Row],[Safety_Rating2]]) &amp; REPT("☆", 5-Table1[[#This Row],[Safety_Rating2]]), "Unknown"), "Unknown")</f>
        <v>★★★☆☆</v>
      </c>
      <c r="Q2108" s="1">
        <v>3</v>
      </c>
      <c r="R2108">
        <v>6759</v>
      </c>
      <c r="S2108">
        <v>3</v>
      </c>
      <c r="T2108" s="7">
        <f t="shared" si="32"/>
        <v>869088509.19000006</v>
      </c>
      <c r="U2108" s="3">
        <f>Table1[[#This Row],[Range_km]]/Table1[[#This Row],[Battery_Capacity_kWh]]</f>
        <v>2.6470588235294117</v>
      </c>
      <c r="V2108" s="4">
        <f>Table1[[#This Row],[Price_USD]]/Table1[[#This Row],[Range_km]]</f>
        <v>714.3467222222223</v>
      </c>
      <c r="W2108" s="1" t="str">
        <f>_xlfn.IFS(Table1[[#This Row],[Price_USD]]&gt;80000,"Luxury", Table1[[#This Row],[Price_USD]]&gt;40000,"Premium",Table1[[#This Row],[Price_USD]]&lt;40000,"Budget")</f>
        <v>Luxury</v>
      </c>
    </row>
    <row r="2109" spans="3:23" x14ac:dyDescent="0.35">
      <c r="C2109">
        <v>2108</v>
      </c>
      <c r="D2109" t="s">
        <v>57</v>
      </c>
      <c r="E2109" t="s">
        <v>136</v>
      </c>
      <c r="F2109">
        <v>2020</v>
      </c>
      <c r="G2109" t="s">
        <v>260</v>
      </c>
      <c r="H2109">
        <v>55.6</v>
      </c>
      <c r="I2109">
        <v>592</v>
      </c>
      <c r="J2109" t="s">
        <v>277</v>
      </c>
      <c r="K2109">
        <v>4.4000000000000004</v>
      </c>
      <c r="L2109" s="5">
        <v>70988.53</v>
      </c>
      <c r="M2109" t="s">
        <v>333</v>
      </c>
      <c r="N2109" t="s">
        <v>352</v>
      </c>
      <c r="O2109" s="1">
        <v>0</v>
      </c>
      <c r="P2109" s="1" t="str">
        <f>IFERROR(IF(ISNUMBER(Table1[[#This Row],[Safety_Rating2]]), REPT("★", Table1[[#This Row],[Safety_Rating2]]) &amp; REPT("☆", 5-Table1[[#This Row],[Safety_Rating2]]), "Unknown"), "Unknown")</f>
        <v>★★★★★</v>
      </c>
      <c r="Q2109" s="1">
        <v>5</v>
      </c>
      <c r="R2109">
        <v>10122</v>
      </c>
      <c r="S2109">
        <v>5</v>
      </c>
      <c r="T2109" s="7">
        <f t="shared" si="32"/>
        <v>718545900.65999997</v>
      </c>
      <c r="U2109" s="3">
        <f>Table1[[#This Row],[Range_km]]/Table1[[#This Row],[Battery_Capacity_kWh]]</f>
        <v>10.647482014388489</v>
      </c>
      <c r="V2109" s="4">
        <f>Table1[[#This Row],[Price_USD]]/Table1[[#This Row],[Range_km]]</f>
        <v>119.91305743243242</v>
      </c>
      <c r="W2109" s="1" t="str">
        <f>_xlfn.IFS(Table1[[#This Row],[Price_USD]]&gt;80000,"Luxury", Table1[[#This Row],[Price_USD]]&gt;40000,"Premium",Table1[[#This Row],[Price_USD]]&lt;40000,"Budget")</f>
        <v>Premium</v>
      </c>
    </row>
    <row r="2110" spans="3:23" x14ac:dyDescent="0.35">
      <c r="C2110">
        <v>2109</v>
      </c>
      <c r="D2110" t="s">
        <v>18</v>
      </c>
      <c r="E2110" t="s">
        <v>71</v>
      </c>
      <c r="F2110">
        <v>2022</v>
      </c>
      <c r="G2110" t="s">
        <v>260</v>
      </c>
      <c r="H2110">
        <v>34</v>
      </c>
      <c r="I2110">
        <v>589</v>
      </c>
      <c r="J2110" t="s">
        <v>267</v>
      </c>
      <c r="K2110">
        <v>4.4000000000000004</v>
      </c>
      <c r="L2110" s="5">
        <v>48023.85</v>
      </c>
      <c r="M2110" t="s">
        <v>326</v>
      </c>
      <c r="N2110" t="s">
        <v>338</v>
      </c>
      <c r="O2110" s="1">
        <v>1</v>
      </c>
      <c r="P2110" s="1" t="str">
        <f>IFERROR(IF(ISNUMBER(Table1[[#This Row],[Safety_Rating2]]), REPT("★", Table1[[#This Row],[Safety_Rating2]]) &amp; REPT("☆", 5-Table1[[#This Row],[Safety_Rating2]]), "Unknown"), "Unknown")</f>
        <v>★★★☆☆</v>
      </c>
      <c r="Q2110" s="1">
        <v>3</v>
      </c>
      <c r="R2110">
        <v>3900</v>
      </c>
      <c r="S2110">
        <v>5</v>
      </c>
      <c r="T2110" s="7">
        <f t="shared" si="32"/>
        <v>187293015</v>
      </c>
      <c r="U2110" s="3">
        <f>Table1[[#This Row],[Range_km]]/Table1[[#This Row],[Battery_Capacity_kWh]]</f>
        <v>17.323529411764707</v>
      </c>
      <c r="V2110" s="4">
        <f>Table1[[#This Row],[Price_USD]]/Table1[[#This Row],[Range_km]]</f>
        <v>81.534550084889645</v>
      </c>
      <c r="W2110" s="1" t="str">
        <f>_xlfn.IFS(Table1[[#This Row],[Price_USD]]&gt;80000,"Luxury", Table1[[#This Row],[Price_USD]]&gt;40000,"Premium",Table1[[#This Row],[Price_USD]]&lt;40000,"Budget")</f>
        <v>Premium</v>
      </c>
    </row>
    <row r="2111" spans="3:23" x14ac:dyDescent="0.35">
      <c r="C2111">
        <v>2110</v>
      </c>
      <c r="D2111" t="s">
        <v>38</v>
      </c>
      <c r="E2111" t="s">
        <v>96</v>
      </c>
      <c r="F2111">
        <v>2021</v>
      </c>
      <c r="G2111" t="s">
        <v>258</v>
      </c>
      <c r="H2111">
        <v>62.8</v>
      </c>
      <c r="I2111">
        <v>591</v>
      </c>
      <c r="J2111" t="s">
        <v>268</v>
      </c>
      <c r="K2111">
        <v>3.8</v>
      </c>
      <c r="L2111" s="5">
        <v>47929.64</v>
      </c>
      <c r="M2111" t="s">
        <v>327</v>
      </c>
      <c r="N2111" t="s">
        <v>362</v>
      </c>
      <c r="O2111" s="1">
        <v>5</v>
      </c>
      <c r="P2111" s="1" t="str">
        <f>IFERROR(IF(ISNUMBER(Table1[[#This Row],[Safety_Rating2]]), REPT("★", Table1[[#This Row],[Safety_Rating2]]) &amp; REPT("☆", 5-Table1[[#This Row],[Safety_Rating2]]), "Unknown"), "Unknown")</f>
        <v>★★★☆☆</v>
      </c>
      <c r="Q2111" s="1">
        <v>3</v>
      </c>
      <c r="R2111">
        <v>18961</v>
      </c>
      <c r="S2111">
        <v>4</v>
      </c>
      <c r="T2111" s="7">
        <f t="shared" si="32"/>
        <v>908793904.03999996</v>
      </c>
      <c r="U2111" s="3">
        <f>Table1[[#This Row],[Range_km]]/Table1[[#This Row],[Battery_Capacity_kWh]]</f>
        <v>9.4108280254777075</v>
      </c>
      <c r="V2111" s="4">
        <f>Table1[[#This Row],[Price_USD]]/Table1[[#This Row],[Range_km]]</f>
        <v>81.099221658206432</v>
      </c>
      <c r="W2111" s="1" t="str">
        <f>_xlfn.IFS(Table1[[#This Row],[Price_USD]]&gt;80000,"Luxury", Table1[[#This Row],[Price_USD]]&gt;40000,"Premium",Table1[[#This Row],[Price_USD]]&lt;40000,"Budget")</f>
        <v>Premium</v>
      </c>
    </row>
    <row r="2112" spans="3:23" x14ac:dyDescent="0.35">
      <c r="C2112">
        <v>2111</v>
      </c>
      <c r="D2112" t="s">
        <v>50</v>
      </c>
      <c r="E2112" t="s">
        <v>225</v>
      </c>
      <c r="F2112">
        <v>2018</v>
      </c>
      <c r="G2112" t="s">
        <v>250</v>
      </c>
      <c r="H2112">
        <v>34.200000000000003</v>
      </c>
      <c r="I2112">
        <v>516</v>
      </c>
      <c r="J2112" t="s">
        <v>278</v>
      </c>
      <c r="K2112">
        <v>11</v>
      </c>
      <c r="L2112" s="5">
        <v>106881.03</v>
      </c>
      <c r="M2112" t="s">
        <v>324</v>
      </c>
      <c r="N2112" t="s">
        <v>358</v>
      </c>
      <c r="O2112" s="1">
        <v>4</v>
      </c>
      <c r="P2112" s="1" t="str">
        <f>IFERROR(IF(ISNUMBER(Table1[[#This Row],[Safety_Rating2]]), REPT("★", Table1[[#This Row],[Safety_Rating2]]) &amp; REPT("☆", 5-Table1[[#This Row],[Safety_Rating2]]), "Unknown"), "Unknown")</f>
        <v>★★★☆☆</v>
      </c>
      <c r="Q2112" s="1">
        <v>3</v>
      </c>
      <c r="R2112">
        <v>8691</v>
      </c>
      <c r="S2112">
        <v>5</v>
      </c>
      <c r="T2112" s="7">
        <f t="shared" si="32"/>
        <v>928903031.73000002</v>
      </c>
      <c r="U2112" s="3">
        <f>Table1[[#This Row],[Range_km]]/Table1[[#This Row],[Battery_Capacity_kWh]]</f>
        <v>15.087719298245613</v>
      </c>
      <c r="V2112" s="4">
        <f>Table1[[#This Row],[Price_USD]]/Table1[[#This Row],[Range_km]]</f>
        <v>207.13377906976743</v>
      </c>
      <c r="W2112" s="1" t="str">
        <f>_xlfn.IFS(Table1[[#This Row],[Price_USD]]&gt;80000,"Luxury", Table1[[#This Row],[Price_USD]]&gt;40000,"Premium",Table1[[#This Row],[Price_USD]]&lt;40000,"Budget")</f>
        <v>Luxury</v>
      </c>
    </row>
    <row r="2113" spans="3:23" x14ac:dyDescent="0.35">
      <c r="C2113">
        <v>2112</v>
      </c>
      <c r="D2113" t="s">
        <v>29</v>
      </c>
      <c r="E2113" t="s">
        <v>82</v>
      </c>
      <c r="F2113">
        <v>2025</v>
      </c>
      <c r="G2113" t="s">
        <v>251</v>
      </c>
      <c r="H2113">
        <v>102.6</v>
      </c>
      <c r="I2113">
        <v>548</v>
      </c>
      <c r="J2113" t="s">
        <v>271</v>
      </c>
      <c r="K2113">
        <v>7.3</v>
      </c>
      <c r="L2113" s="5">
        <v>95278.98</v>
      </c>
      <c r="M2113" t="s">
        <v>285</v>
      </c>
      <c r="N2113" t="s">
        <v>353</v>
      </c>
      <c r="O2113" s="2" t="s">
        <v>376</v>
      </c>
      <c r="P2113" s="1" t="str">
        <f>IFERROR(IF(ISNUMBER(Table1[[#This Row],[Safety_Rating2]]), REPT("★", Table1[[#This Row],[Safety_Rating2]]) &amp; REPT("☆", 5-Table1[[#This Row],[Safety_Rating2]]), "Unknown"), "Unknown")</f>
        <v>★★★★☆</v>
      </c>
      <c r="Q2113" s="1">
        <v>4</v>
      </c>
      <c r="R2113">
        <v>17396</v>
      </c>
      <c r="S2113">
        <v>3</v>
      </c>
      <c r="T2113" s="7">
        <f t="shared" si="32"/>
        <v>1657473136.0799999</v>
      </c>
      <c r="U2113" s="3">
        <f>Table1[[#This Row],[Range_km]]/Table1[[#This Row],[Battery_Capacity_kWh]]</f>
        <v>5.341130604288499</v>
      </c>
      <c r="V2113" s="4">
        <f>Table1[[#This Row],[Price_USD]]/Table1[[#This Row],[Range_km]]</f>
        <v>173.8667518248175</v>
      </c>
      <c r="W2113" s="1" t="str">
        <f>_xlfn.IFS(Table1[[#This Row],[Price_USD]]&gt;80000,"Luxury", Table1[[#This Row],[Price_USD]]&gt;40000,"Premium",Table1[[#This Row],[Price_USD]]&lt;40000,"Budget")</f>
        <v>Luxury</v>
      </c>
    </row>
    <row r="2114" spans="3:23" x14ac:dyDescent="0.35">
      <c r="C2114">
        <v>2113</v>
      </c>
      <c r="D2114" t="s">
        <v>40</v>
      </c>
      <c r="E2114" t="s">
        <v>181</v>
      </c>
      <c r="F2114">
        <v>2018</v>
      </c>
      <c r="G2114" t="s">
        <v>262</v>
      </c>
      <c r="H2114">
        <v>101</v>
      </c>
      <c r="I2114">
        <v>389</v>
      </c>
      <c r="J2114" t="s">
        <v>280</v>
      </c>
      <c r="K2114">
        <v>6.3</v>
      </c>
      <c r="L2114" s="5">
        <v>108377.23</v>
      </c>
      <c r="M2114" t="s">
        <v>319</v>
      </c>
      <c r="N2114" t="s">
        <v>368</v>
      </c>
      <c r="O2114" s="1">
        <v>2</v>
      </c>
      <c r="P2114" s="1" t="str">
        <f>IFERROR(IF(ISNUMBER(Table1[[#This Row],[Safety_Rating2]]), REPT("★", Table1[[#This Row],[Safety_Rating2]]) &amp; REPT("☆", 5-Table1[[#This Row],[Safety_Rating2]]), "Unknown"), "Unknown")</f>
        <v>★★★★☆</v>
      </c>
      <c r="Q2114" s="1">
        <v>4</v>
      </c>
      <c r="R2114">
        <v>17017</v>
      </c>
      <c r="S2114">
        <v>5</v>
      </c>
      <c r="T2114" s="7">
        <f t="shared" ref="T2114:T2177" si="33">L2114*R2114</f>
        <v>1844255322.9099998</v>
      </c>
      <c r="U2114" s="3">
        <f>Table1[[#This Row],[Range_km]]/Table1[[#This Row],[Battery_Capacity_kWh]]</f>
        <v>3.8514851485148514</v>
      </c>
      <c r="V2114" s="4">
        <f>Table1[[#This Row],[Price_USD]]/Table1[[#This Row],[Range_km]]</f>
        <v>278.60470437017995</v>
      </c>
      <c r="W2114" s="1" t="str">
        <f>_xlfn.IFS(Table1[[#This Row],[Price_USD]]&gt;80000,"Luxury", Table1[[#This Row],[Price_USD]]&gt;40000,"Premium",Table1[[#This Row],[Price_USD]]&lt;40000,"Budget")</f>
        <v>Luxury</v>
      </c>
    </row>
    <row r="2115" spans="3:23" x14ac:dyDescent="0.35">
      <c r="C2115">
        <v>2114</v>
      </c>
      <c r="D2115" t="s">
        <v>23</v>
      </c>
      <c r="E2115" t="s">
        <v>148</v>
      </c>
      <c r="F2115">
        <v>2018</v>
      </c>
      <c r="G2115" t="s">
        <v>257</v>
      </c>
      <c r="H2115">
        <v>63.2</v>
      </c>
      <c r="I2115">
        <v>358</v>
      </c>
      <c r="J2115" t="s">
        <v>271</v>
      </c>
      <c r="K2115">
        <v>5.7</v>
      </c>
      <c r="L2115" s="5">
        <v>63868.89</v>
      </c>
      <c r="M2115" t="s">
        <v>296</v>
      </c>
      <c r="N2115" t="s">
        <v>362</v>
      </c>
      <c r="O2115" s="1">
        <v>5</v>
      </c>
      <c r="P2115" s="1" t="str">
        <f>IFERROR(IF(ISNUMBER(Table1[[#This Row],[Safety_Rating2]]), REPT("★", Table1[[#This Row],[Safety_Rating2]]) &amp; REPT("☆", 5-Table1[[#This Row],[Safety_Rating2]]), "Unknown"), "Unknown")</f>
        <v>★★★★★</v>
      </c>
      <c r="Q2115" s="1">
        <v>5</v>
      </c>
      <c r="R2115">
        <v>4708</v>
      </c>
      <c r="S2115">
        <v>3</v>
      </c>
      <c r="T2115" s="7">
        <f t="shared" si="33"/>
        <v>300694734.12</v>
      </c>
      <c r="U2115" s="3">
        <f>Table1[[#This Row],[Range_km]]/Table1[[#This Row],[Battery_Capacity_kWh]]</f>
        <v>5.6645569620253164</v>
      </c>
      <c r="V2115" s="4">
        <f>Table1[[#This Row],[Price_USD]]/Table1[[#This Row],[Range_km]]</f>
        <v>178.40472067039107</v>
      </c>
      <c r="W2115" s="1" t="str">
        <f>_xlfn.IFS(Table1[[#This Row],[Price_USD]]&gt;80000,"Luxury", Table1[[#This Row],[Price_USD]]&gt;40000,"Premium",Table1[[#This Row],[Price_USD]]&lt;40000,"Budget")</f>
        <v>Premium</v>
      </c>
    </row>
    <row r="2116" spans="3:23" x14ac:dyDescent="0.35">
      <c r="C2116">
        <v>2115</v>
      </c>
      <c r="D2116" t="s">
        <v>67</v>
      </c>
      <c r="E2116" t="s">
        <v>243</v>
      </c>
      <c r="F2116">
        <v>2025</v>
      </c>
      <c r="G2116" t="s">
        <v>260</v>
      </c>
      <c r="H2116">
        <v>60.9</v>
      </c>
      <c r="I2116">
        <v>251</v>
      </c>
      <c r="J2116" t="s">
        <v>276</v>
      </c>
      <c r="K2116">
        <v>2</v>
      </c>
      <c r="L2116" s="5">
        <v>68631.570000000007</v>
      </c>
      <c r="M2116" t="s">
        <v>307</v>
      </c>
      <c r="N2116" t="s">
        <v>361</v>
      </c>
      <c r="O2116" s="2" t="s">
        <v>376</v>
      </c>
      <c r="P2116" s="1" t="str">
        <f>IFERROR(IF(ISNUMBER(Table1[[#This Row],[Safety_Rating2]]), REPT("★", Table1[[#This Row],[Safety_Rating2]]) &amp; REPT("☆", 5-Table1[[#This Row],[Safety_Rating2]]), "Unknown"), "Unknown")</f>
        <v>★★★★★</v>
      </c>
      <c r="Q2116" s="1">
        <v>5</v>
      </c>
      <c r="R2116">
        <v>6113</v>
      </c>
      <c r="S2116">
        <v>5</v>
      </c>
      <c r="T2116" s="7">
        <f t="shared" si="33"/>
        <v>419544787.41000003</v>
      </c>
      <c r="U2116" s="3">
        <f>Table1[[#This Row],[Range_km]]/Table1[[#This Row],[Battery_Capacity_kWh]]</f>
        <v>4.1215106732348117</v>
      </c>
      <c r="V2116" s="4">
        <f>Table1[[#This Row],[Price_USD]]/Table1[[#This Row],[Range_km]]</f>
        <v>273.43254980079683</v>
      </c>
      <c r="W2116" s="1" t="str">
        <f>_xlfn.IFS(Table1[[#This Row],[Price_USD]]&gt;80000,"Luxury", Table1[[#This Row],[Price_USD]]&gt;40000,"Premium",Table1[[#This Row],[Price_USD]]&lt;40000,"Budget")</f>
        <v>Premium</v>
      </c>
    </row>
    <row r="2117" spans="3:23" x14ac:dyDescent="0.35">
      <c r="C2117">
        <v>2116</v>
      </c>
      <c r="D2117" t="s">
        <v>43</v>
      </c>
      <c r="E2117" t="s">
        <v>103</v>
      </c>
      <c r="F2117">
        <v>2015</v>
      </c>
      <c r="G2117" t="s">
        <v>252</v>
      </c>
      <c r="H2117">
        <v>52.7</v>
      </c>
      <c r="I2117">
        <v>287</v>
      </c>
      <c r="J2117" t="s">
        <v>268</v>
      </c>
      <c r="K2117">
        <v>6.9</v>
      </c>
      <c r="L2117" s="5">
        <v>93272.08</v>
      </c>
      <c r="M2117" t="s">
        <v>328</v>
      </c>
      <c r="N2117" t="s">
        <v>372</v>
      </c>
      <c r="O2117" s="1">
        <v>2</v>
      </c>
      <c r="P2117" s="1" t="str">
        <f>IFERROR(IF(ISNUMBER(Table1[[#This Row],[Safety_Rating2]]), REPT("★", Table1[[#This Row],[Safety_Rating2]]) &amp; REPT("☆", 5-Table1[[#This Row],[Safety_Rating2]]), "Unknown"), "Unknown")</f>
        <v>★★★★☆</v>
      </c>
      <c r="Q2117" s="1">
        <v>4</v>
      </c>
      <c r="R2117">
        <v>12414</v>
      </c>
      <c r="S2117">
        <v>5</v>
      </c>
      <c r="T2117" s="7">
        <f t="shared" si="33"/>
        <v>1157879601.1200001</v>
      </c>
      <c r="U2117" s="3">
        <f>Table1[[#This Row],[Range_km]]/Table1[[#This Row],[Battery_Capacity_kWh]]</f>
        <v>5.4459203036053125</v>
      </c>
      <c r="V2117" s="4">
        <f>Table1[[#This Row],[Price_USD]]/Table1[[#This Row],[Range_km]]</f>
        <v>324.98982578397215</v>
      </c>
      <c r="W2117" s="1" t="str">
        <f>_xlfn.IFS(Table1[[#This Row],[Price_USD]]&gt;80000,"Luxury", Table1[[#This Row],[Price_USD]]&gt;40000,"Premium",Table1[[#This Row],[Price_USD]]&lt;40000,"Budget")</f>
        <v>Luxury</v>
      </c>
    </row>
    <row r="2118" spans="3:23" x14ac:dyDescent="0.35">
      <c r="C2118">
        <v>2117</v>
      </c>
      <c r="D2118" t="s">
        <v>35</v>
      </c>
      <c r="E2118" t="s">
        <v>209</v>
      </c>
      <c r="F2118">
        <v>2017</v>
      </c>
      <c r="G2118" t="s">
        <v>254</v>
      </c>
      <c r="H2118">
        <v>91</v>
      </c>
      <c r="I2118">
        <v>353</v>
      </c>
      <c r="J2118" t="s">
        <v>273</v>
      </c>
      <c r="K2118">
        <v>4.2</v>
      </c>
      <c r="L2118" s="5">
        <v>113555.61</v>
      </c>
      <c r="M2118" t="s">
        <v>328</v>
      </c>
      <c r="N2118" t="s">
        <v>374</v>
      </c>
      <c r="O2118" s="2" t="s">
        <v>376</v>
      </c>
      <c r="P2118" s="1" t="str">
        <f>IFERROR(IF(ISNUMBER(Table1[[#This Row],[Safety_Rating2]]), REPT("★", Table1[[#This Row],[Safety_Rating2]]) &amp; REPT("☆", 5-Table1[[#This Row],[Safety_Rating2]]), "Unknown"), "Unknown")</f>
        <v>Unknown</v>
      </c>
      <c r="Q2118" s="2" t="s">
        <v>376</v>
      </c>
      <c r="R2118">
        <v>15487</v>
      </c>
      <c r="S2118">
        <v>4</v>
      </c>
      <c r="T2118" s="7">
        <f t="shared" si="33"/>
        <v>1758635732.0699999</v>
      </c>
      <c r="U2118" s="3">
        <f>Table1[[#This Row],[Range_km]]/Table1[[#This Row],[Battery_Capacity_kWh]]</f>
        <v>3.8791208791208791</v>
      </c>
      <c r="V2118" s="4">
        <f>Table1[[#This Row],[Price_USD]]/Table1[[#This Row],[Range_km]]</f>
        <v>321.68728045325781</v>
      </c>
      <c r="W2118" s="1" t="str">
        <f>_xlfn.IFS(Table1[[#This Row],[Price_USD]]&gt;80000,"Luxury", Table1[[#This Row],[Price_USD]]&gt;40000,"Premium",Table1[[#This Row],[Price_USD]]&lt;40000,"Budget")</f>
        <v>Luxury</v>
      </c>
    </row>
    <row r="2119" spans="3:23" x14ac:dyDescent="0.35">
      <c r="C2119">
        <v>2118</v>
      </c>
      <c r="D2119" t="s">
        <v>53</v>
      </c>
      <c r="E2119" t="s">
        <v>216</v>
      </c>
      <c r="F2119">
        <v>2025</v>
      </c>
      <c r="G2119" t="s">
        <v>251</v>
      </c>
      <c r="H2119">
        <v>126.8</v>
      </c>
      <c r="I2119">
        <v>466</v>
      </c>
      <c r="J2119" t="s">
        <v>269</v>
      </c>
      <c r="K2119">
        <v>6.9</v>
      </c>
      <c r="L2119" s="5">
        <v>102501.27</v>
      </c>
      <c r="M2119" t="s">
        <v>313</v>
      </c>
      <c r="N2119" t="s">
        <v>338</v>
      </c>
      <c r="O2119" s="1">
        <v>5</v>
      </c>
      <c r="P2119" s="1" t="str">
        <f>IFERROR(IF(ISNUMBER(Table1[[#This Row],[Safety_Rating2]]), REPT("★", Table1[[#This Row],[Safety_Rating2]]) &amp; REPT("☆", 5-Table1[[#This Row],[Safety_Rating2]]), "Unknown"), "Unknown")</f>
        <v>★★★★★</v>
      </c>
      <c r="Q2119" s="1">
        <v>5</v>
      </c>
      <c r="R2119">
        <v>1129</v>
      </c>
      <c r="S2119">
        <v>4</v>
      </c>
      <c r="T2119" s="7">
        <f t="shared" si="33"/>
        <v>115723933.83</v>
      </c>
      <c r="U2119" s="3">
        <f>Table1[[#This Row],[Range_km]]/Table1[[#This Row],[Battery_Capacity_kWh]]</f>
        <v>3.6750788643533125</v>
      </c>
      <c r="V2119" s="4">
        <f>Table1[[#This Row],[Price_USD]]/Table1[[#This Row],[Range_km]]</f>
        <v>219.95980686695279</v>
      </c>
      <c r="W2119" s="1" t="str">
        <f>_xlfn.IFS(Table1[[#This Row],[Price_USD]]&gt;80000,"Luxury", Table1[[#This Row],[Price_USD]]&gt;40000,"Premium",Table1[[#This Row],[Price_USD]]&lt;40000,"Budget")</f>
        <v>Luxury</v>
      </c>
    </row>
    <row r="2120" spans="3:23" x14ac:dyDescent="0.35">
      <c r="C2120">
        <v>2119</v>
      </c>
      <c r="D2120" t="s">
        <v>49</v>
      </c>
      <c r="E2120" t="s">
        <v>228</v>
      </c>
      <c r="F2120">
        <v>2019</v>
      </c>
      <c r="G2120" t="s">
        <v>264</v>
      </c>
      <c r="H2120">
        <v>144.1</v>
      </c>
      <c r="I2120">
        <v>212</v>
      </c>
      <c r="J2120" t="s">
        <v>275</v>
      </c>
      <c r="K2120">
        <v>7.8</v>
      </c>
      <c r="L2120" s="5">
        <v>44613.74</v>
      </c>
      <c r="M2120" t="s">
        <v>332</v>
      </c>
      <c r="N2120" t="s">
        <v>352</v>
      </c>
      <c r="O2120" s="2" t="s">
        <v>376</v>
      </c>
      <c r="P2120" s="1" t="str">
        <f>IFERROR(IF(ISNUMBER(Table1[[#This Row],[Safety_Rating2]]), REPT("★", Table1[[#This Row],[Safety_Rating2]]) &amp; REPT("☆", 5-Table1[[#This Row],[Safety_Rating2]]), "Unknown"), "Unknown")</f>
        <v>★★★★★</v>
      </c>
      <c r="Q2120" s="1">
        <v>5</v>
      </c>
      <c r="R2120">
        <v>19578</v>
      </c>
      <c r="S2120">
        <v>4</v>
      </c>
      <c r="T2120" s="7">
        <f t="shared" si="33"/>
        <v>873447801.71999991</v>
      </c>
      <c r="U2120" s="3">
        <f>Table1[[#This Row],[Range_km]]/Table1[[#This Row],[Battery_Capacity_kWh]]</f>
        <v>1.4712005551700209</v>
      </c>
      <c r="V2120" s="4">
        <f>Table1[[#This Row],[Price_USD]]/Table1[[#This Row],[Range_km]]</f>
        <v>210.44216981132075</v>
      </c>
      <c r="W2120" s="1" t="str">
        <f>_xlfn.IFS(Table1[[#This Row],[Price_USD]]&gt;80000,"Luxury", Table1[[#This Row],[Price_USD]]&gt;40000,"Premium",Table1[[#This Row],[Price_USD]]&lt;40000,"Budget")</f>
        <v>Premium</v>
      </c>
    </row>
    <row r="2121" spans="3:23" x14ac:dyDescent="0.35">
      <c r="C2121">
        <v>2120</v>
      </c>
      <c r="D2121" t="s">
        <v>61</v>
      </c>
      <c r="E2121" t="s">
        <v>146</v>
      </c>
      <c r="F2121">
        <v>2022</v>
      </c>
      <c r="G2121" t="s">
        <v>263</v>
      </c>
      <c r="H2121">
        <v>55.3</v>
      </c>
      <c r="I2121">
        <v>204</v>
      </c>
      <c r="J2121" t="s">
        <v>277</v>
      </c>
      <c r="K2121">
        <v>1.3</v>
      </c>
      <c r="L2121" s="5">
        <v>125483.6</v>
      </c>
      <c r="M2121" t="s">
        <v>294</v>
      </c>
      <c r="N2121" t="s">
        <v>372</v>
      </c>
      <c r="O2121" s="2" t="s">
        <v>376</v>
      </c>
      <c r="P2121" s="1" t="str">
        <f>IFERROR(IF(ISNUMBER(Table1[[#This Row],[Safety_Rating2]]), REPT("★", Table1[[#This Row],[Safety_Rating2]]) &amp; REPT("☆", 5-Table1[[#This Row],[Safety_Rating2]]), "Unknown"), "Unknown")</f>
        <v>★★★☆☆</v>
      </c>
      <c r="Q2121" s="1">
        <v>3</v>
      </c>
      <c r="R2121">
        <v>7441</v>
      </c>
      <c r="S2121">
        <v>3</v>
      </c>
      <c r="T2121" s="7">
        <f t="shared" si="33"/>
        <v>933723467.60000002</v>
      </c>
      <c r="U2121" s="3">
        <f>Table1[[#This Row],[Range_km]]/Table1[[#This Row],[Battery_Capacity_kWh]]</f>
        <v>3.6889692585895117</v>
      </c>
      <c r="V2121" s="4">
        <f>Table1[[#This Row],[Price_USD]]/Table1[[#This Row],[Range_km]]</f>
        <v>615.11568627450981</v>
      </c>
      <c r="W2121" s="1" t="str">
        <f>_xlfn.IFS(Table1[[#This Row],[Price_USD]]&gt;80000,"Luxury", Table1[[#This Row],[Price_USD]]&gt;40000,"Premium",Table1[[#This Row],[Price_USD]]&lt;40000,"Budget")</f>
        <v>Luxury</v>
      </c>
    </row>
    <row r="2122" spans="3:23" x14ac:dyDescent="0.35">
      <c r="C2122">
        <v>2121</v>
      </c>
      <c r="D2122" t="s">
        <v>38</v>
      </c>
      <c r="E2122" t="s">
        <v>155</v>
      </c>
      <c r="F2122">
        <v>2022</v>
      </c>
      <c r="G2122" t="s">
        <v>260</v>
      </c>
      <c r="H2122">
        <v>100.9</v>
      </c>
      <c r="I2122">
        <v>531</v>
      </c>
      <c r="J2122" t="s">
        <v>266</v>
      </c>
      <c r="K2122">
        <v>0.8</v>
      </c>
      <c r="L2122" s="5">
        <v>33018.07</v>
      </c>
      <c r="M2122" t="s">
        <v>319</v>
      </c>
      <c r="N2122" t="s">
        <v>357</v>
      </c>
      <c r="O2122" s="1">
        <v>2</v>
      </c>
      <c r="P2122" s="1" t="str">
        <f>IFERROR(IF(ISNUMBER(Table1[[#This Row],[Safety_Rating2]]), REPT("★", Table1[[#This Row],[Safety_Rating2]]) &amp; REPT("☆", 5-Table1[[#This Row],[Safety_Rating2]]), "Unknown"), "Unknown")</f>
        <v>★★★★★</v>
      </c>
      <c r="Q2122" s="1">
        <v>5</v>
      </c>
      <c r="R2122">
        <v>16263</v>
      </c>
      <c r="S2122">
        <v>4</v>
      </c>
      <c r="T2122" s="7">
        <f t="shared" si="33"/>
        <v>536972872.40999997</v>
      </c>
      <c r="U2122" s="3">
        <f>Table1[[#This Row],[Range_km]]/Table1[[#This Row],[Battery_Capacity_kWh]]</f>
        <v>5.2626362735381562</v>
      </c>
      <c r="V2122" s="4">
        <f>Table1[[#This Row],[Price_USD]]/Table1[[#This Row],[Range_km]]</f>
        <v>62.180922787193971</v>
      </c>
      <c r="W2122" s="1" t="str">
        <f>_xlfn.IFS(Table1[[#This Row],[Price_USD]]&gt;80000,"Luxury", Table1[[#This Row],[Price_USD]]&gt;40000,"Premium",Table1[[#This Row],[Price_USD]]&lt;40000,"Budget")</f>
        <v>Budget</v>
      </c>
    </row>
    <row r="2123" spans="3:23" x14ac:dyDescent="0.35">
      <c r="C2123">
        <v>2122</v>
      </c>
      <c r="D2123" t="s">
        <v>67</v>
      </c>
      <c r="E2123" t="s">
        <v>168</v>
      </c>
      <c r="F2123">
        <v>2023</v>
      </c>
      <c r="G2123" t="s">
        <v>250</v>
      </c>
      <c r="H2123">
        <v>73.7</v>
      </c>
      <c r="I2123">
        <v>135</v>
      </c>
      <c r="J2123" t="s">
        <v>280</v>
      </c>
      <c r="K2123">
        <v>10.1</v>
      </c>
      <c r="L2123" s="5">
        <v>87139.51</v>
      </c>
      <c r="M2123" t="s">
        <v>329</v>
      </c>
      <c r="N2123" t="s">
        <v>344</v>
      </c>
      <c r="O2123" s="1">
        <v>1</v>
      </c>
      <c r="P2123" s="1" t="str">
        <f>IFERROR(IF(ISNUMBER(Table1[[#This Row],[Safety_Rating2]]), REPT("★", Table1[[#This Row],[Safety_Rating2]]) &amp; REPT("☆", 5-Table1[[#This Row],[Safety_Rating2]]), "Unknown"), "Unknown")</f>
        <v>★★★☆☆</v>
      </c>
      <c r="Q2123" s="1">
        <v>3</v>
      </c>
      <c r="R2123">
        <v>16355</v>
      </c>
      <c r="S2123">
        <v>5</v>
      </c>
      <c r="T2123" s="7">
        <f t="shared" si="33"/>
        <v>1425166686.05</v>
      </c>
      <c r="U2123" s="3">
        <f>Table1[[#This Row],[Range_km]]/Table1[[#This Row],[Battery_Capacity_kWh]]</f>
        <v>1.8317503392130257</v>
      </c>
      <c r="V2123" s="4">
        <f>Table1[[#This Row],[Price_USD]]/Table1[[#This Row],[Range_km]]</f>
        <v>645.47785185185182</v>
      </c>
      <c r="W2123" s="1" t="str">
        <f>_xlfn.IFS(Table1[[#This Row],[Price_USD]]&gt;80000,"Luxury", Table1[[#This Row],[Price_USD]]&gt;40000,"Premium",Table1[[#This Row],[Price_USD]]&lt;40000,"Budget")</f>
        <v>Luxury</v>
      </c>
    </row>
    <row r="2124" spans="3:23" x14ac:dyDescent="0.35">
      <c r="C2124">
        <v>2123</v>
      </c>
      <c r="D2124" t="s">
        <v>50</v>
      </c>
      <c r="E2124" t="s">
        <v>182</v>
      </c>
      <c r="F2124">
        <v>2022</v>
      </c>
      <c r="G2124" t="s">
        <v>253</v>
      </c>
      <c r="H2124">
        <v>147.1</v>
      </c>
      <c r="I2124">
        <v>212</v>
      </c>
      <c r="J2124" t="s">
        <v>265</v>
      </c>
      <c r="K2124">
        <v>6.1</v>
      </c>
      <c r="L2124" s="5">
        <v>64615.92</v>
      </c>
      <c r="M2124" t="s">
        <v>319</v>
      </c>
      <c r="N2124" t="s">
        <v>357</v>
      </c>
      <c r="O2124" s="1">
        <v>1</v>
      </c>
      <c r="P2124" s="1" t="str">
        <f>IFERROR(IF(ISNUMBER(Table1[[#This Row],[Safety_Rating2]]), REPT("★", Table1[[#This Row],[Safety_Rating2]]) &amp; REPT("☆", 5-Table1[[#This Row],[Safety_Rating2]]), "Unknown"), "Unknown")</f>
        <v>★★★★★</v>
      </c>
      <c r="Q2124" s="1">
        <v>5</v>
      </c>
      <c r="R2124">
        <v>10534</v>
      </c>
      <c r="S2124">
        <v>4</v>
      </c>
      <c r="T2124" s="7">
        <f t="shared" si="33"/>
        <v>680664101.27999997</v>
      </c>
      <c r="U2124" s="3">
        <f>Table1[[#This Row],[Range_km]]/Table1[[#This Row],[Battery_Capacity_kWh]]</f>
        <v>1.4411964649898028</v>
      </c>
      <c r="V2124" s="4">
        <f>Table1[[#This Row],[Price_USD]]/Table1[[#This Row],[Range_km]]</f>
        <v>304.79207547169813</v>
      </c>
      <c r="W2124" s="1" t="str">
        <f>_xlfn.IFS(Table1[[#This Row],[Price_USD]]&gt;80000,"Luxury", Table1[[#This Row],[Price_USD]]&gt;40000,"Premium",Table1[[#This Row],[Price_USD]]&lt;40000,"Budget")</f>
        <v>Premium</v>
      </c>
    </row>
    <row r="2125" spans="3:23" x14ac:dyDescent="0.35">
      <c r="C2125">
        <v>2124</v>
      </c>
      <c r="D2125" t="s">
        <v>17</v>
      </c>
      <c r="E2125" t="s">
        <v>70</v>
      </c>
      <c r="F2125">
        <v>2022</v>
      </c>
      <c r="G2125" t="s">
        <v>258</v>
      </c>
      <c r="H2125">
        <v>57.7</v>
      </c>
      <c r="I2125">
        <v>205</v>
      </c>
      <c r="J2125" t="s">
        <v>272</v>
      </c>
      <c r="K2125">
        <v>11.8</v>
      </c>
      <c r="L2125" s="5">
        <v>117820.3</v>
      </c>
      <c r="M2125" t="s">
        <v>333</v>
      </c>
      <c r="N2125" t="s">
        <v>356</v>
      </c>
      <c r="O2125" s="1">
        <v>3</v>
      </c>
      <c r="P2125" s="1" t="str">
        <f>IFERROR(IF(ISNUMBER(Table1[[#This Row],[Safety_Rating2]]), REPT("★", Table1[[#This Row],[Safety_Rating2]]) &amp; REPT("☆", 5-Table1[[#This Row],[Safety_Rating2]]), "Unknown"), "Unknown")</f>
        <v>★★★★☆</v>
      </c>
      <c r="Q2125" s="1">
        <v>4</v>
      </c>
      <c r="R2125">
        <v>16265</v>
      </c>
      <c r="S2125">
        <v>4</v>
      </c>
      <c r="T2125" s="7">
        <f t="shared" si="33"/>
        <v>1916347179.5</v>
      </c>
      <c r="U2125" s="3">
        <f>Table1[[#This Row],[Range_km]]/Table1[[#This Row],[Battery_Capacity_kWh]]</f>
        <v>3.5528596187175041</v>
      </c>
      <c r="V2125" s="4">
        <f>Table1[[#This Row],[Price_USD]]/Table1[[#This Row],[Range_km]]</f>
        <v>574.73317073170733</v>
      </c>
      <c r="W2125" s="1" t="str">
        <f>_xlfn.IFS(Table1[[#This Row],[Price_USD]]&gt;80000,"Luxury", Table1[[#This Row],[Price_USD]]&gt;40000,"Premium",Table1[[#This Row],[Price_USD]]&lt;40000,"Budget")</f>
        <v>Luxury</v>
      </c>
    </row>
    <row r="2126" spans="3:23" x14ac:dyDescent="0.35">
      <c r="C2126">
        <v>2125</v>
      </c>
      <c r="D2126" t="s">
        <v>30</v>
      </c>
      <c r="E2126" t="s">
        <v>83</v>
      </c>
      <c r="F2126">
        <v>2015</v>
      </c>
      <c r="G2126" t="s">
        <v>252</v>
      </c>
      <c r="H2126">
        <v>72.3</v>
      </c>
      <c r="I2126">
        <v>310</v>
      </c>
      <c r="J2126" t="s">
        <v>279</v>
      </c>
      <c r="K2126">
        <v>5.0999999999999996</v>
      </c>
      <c r="L2126" s="5">
        <v>30447.82</v>
      </c>
      <c r="M2126" t="s">
        <v>312</v>
      </c>
      <c r="N2126" t="s">
        <v>352</v>
      </c>
      <c r="O2126" s="1">
        <v>1</v>
      </c>
      <c r="P2126" s="1" t="str">
        <f>IFERROR(IF(ISNUMBER(Table1[[#This Row],[Safety_Rating2]]), REPT("★", Table1[[#This Row],[Safety_Rating2]]) &amp; REPT("☆", 5-Table1[[#This Row],[Safety_Rating2]]), "Unknown"), "Unknown")</f>
        <v>★★★☆☆</v>
      </c>
      <c r="Q2126" s="1">
        <v>3</v>
      </c>
      <c r="R2126">
        <v>3936</v>
      </c>
      <c r="S2126">
        <v>3</v>
      </c>
      <c r="T2126" s="7">
        <f t="shared" si="33"/>
        <v>119842619.52</v>
      </c>
      <c r="U2126" s="3">
        <f>Table1[[#This Row],[Range_km]]/Table1[[#This Row],[Battery_Capacity_kWh]]</f>
        <v>4.2876901798063622</v>
      </c>
      <c r="V2126" s="4">
        <f>Table1[[#This Row],[Price_USD]]/Table1[[#This Row],[Range_km]]</f>
        <v>98.218774193548384</v>
      </c>
      <c r="W2126" s="1" t="str">
        <f>_xlfn.IFS(Table1[[#This Row],[Price_USD]]&gt;80000,"Luxury", Table1[[#This Row],[Price_USD]]&gt;40000,"Premium",Table1[[#This Row],[Price_USD]]&lt;40000,"Budget")</f>
        <v>Budget</v>
      </c>
    </row>
    <row r="2127" spans="3:23" x14ac:dyDescent="0.35">
      <c r="C2127">
        <v>2126</v>
      </c>
      <c r="D2127" t="s">
        <v>47</v>
      </c>
      <c r="E2127" t="s">
        <v>125</v>
      </c>
      <c r="F2127">
        <v>2017</v>
      </c>
      <c r="G2127" t="s">
        <v>256</v>
      </c>
      <c r="H2127">
        <v>95.5</v>
      </c>
      <c r="I2127">
        <v>575</v>
      </c>
      <c r="J2127" t="s">
        <v>277</v>
      </c>
      <c r="K2127">
        <v>10.4</v>
      </c>
      <c r="L2127" s="5">
        <v>90413.440000000002</v>
      </c>
      <c r="M2127" t="s">
        <v>281</v>
      </c>
      <c r="N2127" t="s">
        <v>337</v>
      </c>
      <c r="O2127" s="1">
        <v>2</v>
      </c>
      <c r="P2127" s="1" t="str">
        <f>IFERROR(IF(ISNUMBER(Table1[[#This Row],[Safety_Rating2]]), REPT("★", Table1[[#This Row],[Safety_Rating2]]) &amp; REPT("☆", 5-Table1[[#This Row],[Safety_Rating2]]), "Unknown"), "Unknown")</f>
        <v>★★★★☆</v>
      </c>
      <c r="Q2127" s="1">
        <v>4</v>
      </c>
      <c r="R2127">
        <v>7061</v>
      </c>
      <c r="S2127">
        <v>5</v>
      </c>
      <c r="T2127" s="7">
        <f t="shared" si="33"/>
        <v>638409299.84000003</v>
      </c>
      <c r="U2127" s="3">
        <f>Table1[[#This Row],[Range_km]]/Table1[[#This Row],[Battery_Capacity_kWh]]</f>
        <v>6.0209424083769632</v>
      </c>
      <c r="V2127" s="4">
        <f>Table1[[#This Row],[Price_USD]]/Table1[[#This Row],[Range_km]]</f>
        <v>157.2407652173913</v>
      </c>
      <c r="W2127" s="1" t="str">
        <f>_xlfn.IFS(Table1[[#This Row],[Price_USD]]&gt;80000,"Luxury", Table1[[#This Row],[Price_USD]]&gt;40000,"Premium",Table1[[#This Row],[Price_USD]]&lt;40000,"Budget")</f>
        <v>Luxury</v>
      </c>
    </row>
    <row r="2128" spans="3:23" x14ac:dyDescent="0.35">
      <c r="C2128">
        <v>2127</v>
      </c>
      <c r="D2128" t="s">
        <v>53</v>
      </c>
      <c r="E2128" t="s">
        <v>216</v>
      </c>
      <c r="F2128">
        <v>2015</v>
      </c>
      <c r="G2128" t="s">
        <v>255</v>
      </c>
      <c r="H2128">
        <v>58.9</v>
      </c>
      <c r="I2128">
        <v>498</v>
      </c>
      <c r="J2128" t="s">
        <v>279</v>
      </c>
      <c r="K2128">
        <v>7.9</v>
      </c>
      <c r="L2128" s="5">
        <v>149796</v>
      </c>
      <c r="M2128" t="s">
        <v>317</v>
      </c>
      <c r="N2128" t="s">
        <v>368</v>
      </c>
      <c r="O2128" s="1">
        <v>0</v>
      </c>
      <c r="P2128" s="1" t="str">
        <f>IFERROR(IF(ISNUMBER(Table1[[#This Row],[Safety_Rating2]]), REPT("★", Table1[[#This Row],[Safety_Rating2]]) &amp; REPT("☆", 5-Table1[[#This Row],[Safety_Rating2]]), "Unknown"), "Unknown")</f>
        <v>★★★★☆</v>
      </c>
      <c r="Q2128" s="1">
        <v>4</v>
      </c>
      <c r="R2128">
        <v>1063</v>
      </c>
      <c r="S2128">
        <v>4</v>
      </c>
      <c r="T2128" s="7">
        <f t="shared" si="33"/>
        <v>159233148</v>
      </c>
      <c r="U2128" s="3">
        <f>Table1[[#This Row],[Range_km]]/Table1[[#This Row],[Battery_Capacity_kWh]]</f>
        <v>8.4550084889643458</v>
      </c>
      <c r="V2128" s="4">
        <f>Table1[[#This Row],[Price_USD]]/Table1[[#This Row],[Range_km]]</f>
        <v>300.79518072289159</v>
      </c>
      <c r="W2128" s="1" t="str">
        <f>_xlfn.IFS(Table1[[#This Row],[Price_USD]]&gt;80000,"Luxury", Table1[[#This Row],[Price_USD]]&gt;40000,"Premium",Table1[[#This Row],[Price_USD]]&lt;40000,"Budget")</f>
        <v>Luxury</v>
      </c>
    </row>
    <row r="2129" spans="3:23" x14ac:dyDescent="0.35">
      <c r="C2129">
        <v>2128</v>
      </c>
      <c r="D2129" t="s">
        <v>31</v>
      </c>
      <c r="E2129" t="s">
        <v>178</v>
      </c>
      <c r="F2129">
        <v>2018</v>
      </c>
      <c r="G2129" t="s">
        <v>256</v>
      </c>
      <c r="H2129">
        <v>43.6</v>
      </c>
      <c r="I2129">
        <v>229</v>
      </c>
      <c r="J2129" t="s">
        <v>278</v>
      </c>
      <c r="K2129">
        <v>2.9</v>
      </c>
      <c r="L2129" s="5">
        <v>70806.210000000006</v>
      </c>
      <c r="M2129" t="s">
        <v>332</v>
      </c>
      <c r="N2129" t="s">
        <v>358</v>
      </c>
      <c r="O2129" s="1">
        <v>4</v>
      </c>
      <c r="P2129" s="1" t="str">
        <f>IFERROR(IF(ISNUMBER(Table1[[#This Row],[Safety_Rating2]]), REPT("★", Table1[[#This Row],[Safety_Rating2]]) &amp; REPT("☆", 5-Table1[[#This Row],[Safety_Rating2]]), "Unknown"), "Unknown")</f>
        <v>★★★★★</v>
      </c>
      <c r="Q2129" s="1">
        <v>5</v>
      </c>
      <c r="R2129">
        <v>10134</v>
      </c>
      <c r="S2129">
        <v>4</v>
      </c>
      <c r="T2129" s="7">
        <f t="shared" si="33"/>
        <v>717550132.1400001</v>
      </c>
      <c r="U2129" s="3">
        <f>Table1[[#This Row],[Range_km]]/Table1[[#This Row],[Battery_Capacity_kWh]]</f>
        <v>5.2522935779816509</v>
      </c>
      <c r="V2129" s="4">
        <f>Table1[[#This Row],[Price_USD]]/Table1[[#This Row],[Range_km]]</f>
        <v>309.19742358078605</v>
      </c>
      <c r="W2129" s="1" t="str">
        <f>_xlfn.IFS(Table1[[#This Row],[Price_USD]]&gt;80000,"Luxury", Table1[[#This Row],[Price_USD]]&gt;40000,"Premium",Table1[[#This Row],[Price_USD]]&lt;40000,"Budget")</f>
        <v>Premium</v>
      </c>
    </row>
    <row r="2130" spans="3:23" x14ac:dyDescent="0.35">
      <c r="C2130">
        <v>2129</v>
      </c>
      <c r="D2130" t="s">
        <v>63</v>
      </c>
      <c r="E2130" t="s">
        <v>150</v>
      </c>
      <c r="F2130">
        <v>2017</v>
      </c>
      <c r="G2130" t="s">
        <v>263</v>
      </c>
      <c r="H2130">
        <v>43.6</v>
      </c>
      <c r="I2130">
        <v>114</v>
      </c>
      <c r="J2130" t="s">
        <v>269</v>
      </c>
      <c r="K2130">
        <v>9.1</v>
      </c>
      <c r="L2130" s="5">
        <v>86121.91</v>
      </c>
      <c r="M2130" t="s">
        <v>300</v>
      </c>
      <c r="N2130" t="s">
        <v>336</v>
      </c>
      <c r="O2130" s="1">
        <v>5</v>
      </c>
      <c r="P2130" s="1" t="str">
        <f>IFERROR(IF(ISNUMBER(Table1[[#This Row],[Safety_Rating2]]), REPT("★", Table1[[#This Row],[Safety_Rating2]]) &amp; REPT("☆", 5-Table1[[#This Row],[Safety_Rating2]]), "Unknown"), "Unknown")</f>
        <v>★★★★★</v>
      </c>
      <c r="Q2130" s="1">
        <v>5</v>
      </c>
      <c r="R2130">
        <v>7389</v>
      </c>
      <c r="S2130">
        <v>4</v>
      </c>
      <c r="T2130" s="7">
        <f t="shared" si="33"/>
        <v>636354792.99000001</v>
      </c>
      <c r="U2130" s="3">
        <f>Table1[[#This Row],[Range_km]]/Table1[[#This Row],[Battery_Capacity_kWh]]</f>
        <v>2.6146788990825689</v>
      </c>
      <c r="V2130" s="4">
        <f>Table1[[#This Row],[Price_USD]]/Table1[[#This Row],[Range_km]]</f>
        <v>755.45535087719304</v>
      </c>
      <c r="W2130" s="1" t="str">
        <f>_xlfn.IFS(Table1[[#This Row],[Price_USD]]&gt;80000,"Luxury", Table1[[#This Row],[Price_USD]]&gt;40000,"Premium",Table1[[#This Row],[Price_USD]]&lt;40000,"Budget")</f>
        <v>Luxury</v>
      </c>
    </row>
    <row r="2131" spans="3:23" x14ac:dyDescent="0.35">
      <c r="C2131">
        <v>2130</v>
      </c>
      <c r="D2131" t="s">
        <v>50</v>
      </c>
      <c r="E2131" t="s">
        <v>225</v>
      </c>
      <c r="F2131">
        <v>2023</v>
      </c>
      <c r="G2131" t="s">
        <v>256</v>
      </c>
      <c r="H2131">
        <v>30.8</v>
      </c>
      <c r="I2131">
        <v>310</v>
      </c>
      <c r="J2131" t="s">
        <v>270</v>
      </c>
      <c r="K2131">
        <v>7.2</v>
      </c>
      <c r="L2131" s="5">
        <v>141085.96</v>
      </c>
      <c r="M2131" t="s">
        <v>333</v>
      </c>
      <c r="N2131" t="s">
        <v>339</v>
      </c>
      <c r="O2131" s="1">
        <v>5</v>
      </c>
      <c r="P2131" s="1" t="str">
        <f>IFERROR(IF(ISNUMBER(Table1[[#This Row],[Safety_Rating2]]), REPT("★", Table1[[#This Row],[Safety_Rating2]]) &amp; REPT("☆", 5-Table1[[#This Row],[Safety_Rating2]]), "Unknown"), "Unknown")</f>
        <v>★★★☆☆</v>
      </c>
      <c r="Q2131" s="1">
        <v>3</v>
      </c>
      <c r="R2131">
        <v>2400</v>
      </c>
      <c r="S2131">
        <v>5</v>
      </c>
      <c r="T2131" s="7">
        <f t="shared" si="33"/>
        <v>338606304</v>
      </c>
      <c r="U2131" s="3">
        <f>Table1[[#This Row],[Range_km]]/Table1[[#This Row],[Battery_Capacity_kWh]]</f>
        <v>10.064935064935066</v>
      </c>
      <c r="V2131" s="4">
        <f>Table1[[#This Row],[Price_USD]]/Table1[[#This Row],[Range_km]]</f>
        <v>455.11599999999999</v>
      </c>
      <c r="W2131" s="1" t="str">
        <f>_xlfn.IFS(Table1[[#This Row],[Price_USD]]&gt;80000,"Luxury", Table1[[#This Row],[Price_USD]]&gt;40000,"Premium",Table1[[#This Row],[Price_USD]]&lt;40000,"Budget")</f>
        <v>Luxury</v>
      </c>
    </row>
    <row r="2132" spans="3:23" x14ac:dyDescent="0.35">
      <c r="C2132">
        <v>2131</v>
      </c>
      <c r="D2132" t="s">
        <v>32</v>
      </c>
      <c r="E2132" t="s">
        <v>245</v>
      </c>
      <c r="F2132">
        <v>2024</v>
      </c>
      <c r="G2132" t="s">
        <v>264</v>
      </c>
      <c r="H2132">
        <v>45.7</v>
      </c>
      <c r="I2132">
        <v>153</v>
      </c>
      <c r="J2132" t="s">
        <v>277</v>
      </c>
      <c r="K2132">
        <v>9.3000000000000007</v>
      </c>
      <c r="L2132" s="5">
        <v>79213.58</v>
      </c>
      <c r="M2132" t="s">
        <v>285</v>
      </c>
      <c r="N2132" t="s">
        <v>365</v>
      </c>
      <c r="O2132" s="1">
        <v>3</v>
      </c>
      <c r="P2132" s="1" t="str">
        <f>IFERROR(IF(ISNUMBER(Table1[[#This Row],[Safety_Rating2]]), REPT("★", Table1[[#This Row],[Safety_Rating2]]) &amp; REPT("☆", 5-Table1[[#This Row],[Safety_Rating2]]), "Unknown"), "Unknown")</f>
        <v>★★★★☆</v>
      </c>
      <c r="Q2132" s="1">
        <v>4</v>
      </c>
      <c r="R2132">
        <v>17028</v>
      </c>
      <c r="S2132">
        <v>4</v>
      </c>
      <c r="T2132" s="7">
        <f t="shared" si="33"/>
        <v>1348848840.24</v>
      </c>
      <c r="U2132" s="3">
        <f>Table1[[#This Row],[Range_km]]/Table1[[#This Row],[Battery_Capacity_kWh]]</f>
        <v>3.3479212253829318</v>
      </c>
      <c r="V2132" s="4">
        <f>Table1[[#This Row],[Price_USD]]/Table1[[#This Row],[Range_km]]</f>
        <v>517.73581699346403</v>
      </c>
      <c r="W2132" s="1" t="str">
        <f>_xlfn.IFS(Table1[[#This Row],[Price_USD]]&gt;80000,"Luxury", Table1[[#This Row],[Price_USD]]&gt;40000,"Premium",Table1[[#This Row],[Price_USD]]&lt;40000,"Budget")</f>
        <v>Premium</v>
      </c>
    </row>
    <row r="2133" spans="3:23" x14ac:dyDescent="0.35">
      <c r="C2133">
        <v>2132</v>
      </c>
      <c r="D2133" t="s">
        <v>48</v>
      </c>
      <c r="E2133" t="s">
        <v>113</v>
      </c>
      <c r="F2133">
        <v>2020</v>
      </c>
      <c r="G2133" t="s">
        <v>259</v>
      </c>
      <c r="H2133">
        <v>47.2</v>
      </c>
      <c r="I2133">
        <v>503</v>
      </c>
      <c r="J2133" t="s">
        <v>274</v>
      </c>
      <c r="K2133">
        <v>1.3</v>
      </c>
      <c r="L2133" s="5">
        <v>130013.9</v>
      </c>
      <c r="M2133" t="s">
        <v>303</v>
      </c>
      <c r="N2133" t="s">
        <v>336</v>
      </c>
      <c r="O2133" s="1">
        <v>4</v>
      </c>
      <c r="P2133" s="1" t="str">
        <f>IFERROR(IF(ISNUMBER(Table1[[#This Row],[Safety_Rating2]]), REPT("★", Table1[[#This Row],[Safety_Rating2]]) &amp; REPT("☆", 5-Table1[[#This Row],[Safety_Rating2]]), "Unknown"), "Unknown")</f>
        <v>★★★★★</v>
      </c>
      <c r="Q2133" s="1">
        <v>5</v>
      </c>
      <c r="R2133">
        <v>769</v>
      </c>
      <c r="S2133">
        <v>5</v>
      </c>
      <c r="T2133" s="7">
        <f t="shared" si="33"/>
        <v>99980689.099999994</v>
      </c>
      <c r="U2133" s="3">
        <f>Table1[[#This Row],[Range_km]]/Table1[[#This Row],[Battery_Capacity_kWh]]</f>
        <v>10.656779661016948</v>
      </c>
      <c r="V2133" s="4">
        <f>Table1[[#This Row],[Price_USD]]/Table1[[#This Row],[Range_km]]</f>
        <v>258.47693836978129</v>
      </c>
      <c r="W2133" s="1" t="str">
        <f>_xlfn.IFS(Table1[[#This Row],[Price_USD]]&gt;80000,"Luxury", Table1[[#This Row],[Price_USD]]&gt;40000,"Premium",Table1[[#This Row],[Price_USD]]&lt;40000,"Budget")</f>
        <v>Luxury</v>
      </c>
    </row>
    <row r="2134" spans="3:23" x14ac:dyDescent="0.35">
      <c r="C2134">
        <v>2133</v>
      </c>
      <c r="D2134" t="s">
        <v>60</v>
      </c>
      <c r="E2134" t="s">
        <v>140</v>
      </c>
      <c r="F2134">
        <v>2017</v>
      </c>
      <c r="G2134" t="s">
        <v>253</v>
      </c>
      <c r="H2134">
        <v>122.3</v>
      </c>
      <c r="I2134">
        <v>537</v>
      </c>
      <c r="J2134" t="s">
        <v>265</v>
      </c>
      <c r="K2134">
        <v>2.7</v>
      </c>
      <c r="L2134" s="5">
        <v>102936.67</v>
      </c>
      <c r="M2134" t="s">
        <v>282</v>
      </c>
      <c r="N2134" t="s">
        <v>373</v>
      </c>
      <c r="O2134" s="1">
        <v>0</v>
      </c>
      <c r="P2134" s="1" t="str">
        <f>IFERROR(IF(ISNUMBER(Table1[[#This Row],[Safety_Rating2]]), REPT("★", Table1[[#This Row],[Safety_Rating2]]) &amp; REPT("☆", 5-Table1[[#This Row],[Safety_Rating2]]), "Unknown"), "Unknown")</f>
        <v>Unknown</v>
      </c>
      <c r="Q2134" s="2" t="s">
        <v>376</v>
      </c>
      <c r="R2134">
        <v>3079</v>
      </c>
      <c r="S2134">
        <v>3</v>
      </c>
      <c r="T2134" s="7">
        <f t="shared" si="33"/>
        <v>316942006.93000001</v>
      </c>
      <c r="U2134" s="3">
        <f>Table1[[#This Row],[Range_km]]/Table1[[#This Row],[Battery_Capacity_kWh]]</f>
        <v>4.390842191332788</v>
      </c>
      <c r="V2134" s="4">
        <f>Table1[[#This Row],[Price_USD]]/Table1[[#This Row],[Range_km]]</f>
        <v>191.68839851024208</v>
      </c>
      <c r="W2134" s="1" t="str">
        <f>_xlfn.IFS(Table1[[#This Row],[Price_USD]]&gt;80000,"Luxury", Table1[[#This Row],[Price_USD]]&gt;40000,"Premium",Table1[[#This Row],[Price_USD]]&lt;40000,"Budget")</f>
        <v>Luxury</v>
      </c>
    </row>
    <row r="2135" spans="3:23" x14ac:dyDescent="0.35">
      <c r="C2135">
        <v>2134</v>
      </c>
      <c r="D2135" t="s">
        <v>55</v>
      </c>
      <c r="E2135" t="s">
        <v>241</v>
      </c>
      <c r="F2135">
        <v>2024</v>
      </c>
      <c r="G2135" t="s">
        <v>256</v>
      </c>
      <c r="H2135">
        <v>63.5</v>
      </c>
      <c r="I2135">
        <v>369</v>
      </c>
      <c r="J2135" t="s">
        <v>275</v>
      </c>
      <c r="K2135">
        <v>4</v>
      </c>
      <c r="L2135" s="5">
        <v>52011.44</v>
      </c>
      <c r="M2135" t="s">
        <v>289</v>
      </c>
      <c r="N2135" t="s">
        <v>367</v>
      </c>
      <c r="O2135" s="1">
        <v>3</v>
      </c>
      <c r="P2135" s="1" t="str">
        <f>IFERROR(IF(ISNUMBER(Table1[[#This Row],[Safety_Rating2]]), REPT("★", Table1[[#This Row],[Safety_Rating2]]) &amp; REPT("☆", 5-Table1[[#This Row],[Safety_Rating2]]), "Unknown"), "Unknown")</f>
        <v>★★★★☆</v>
      </c>
      <c r="Q2135" s="1">
        <v>4</v>
      </c>
      <c r="R2135">
        <v>19170</v>
      </c>
      <c r="S2135">
        <v>5</v>
      </c>
      <c r="T2135" s="7">
        <f t="shared" si="33"/>
        <v>997059304.80000007</v>
      </c>
      <c r="U2135" s="3">
        <f>Table1[[#This Row],[Range_km]]/Table1[[#This Row],[Battery_Capacity_kWh]]</f>
        <v>5.8110236220472444</v>
      </c>
      <c r="V2135" s="4">
        <f>Table1[[#This Row],[Price_USD]]/Table1[[#This Row],[Range_km]]</f>
        <v>140.95241192411925</v>
      </c>
      <c r="W2135" s="1" t="str">
        <f>_xlfn.IFS(Table1[[#This Row],[Price_USD]]&gt;80000,"Luxury", Table1[[#This Row],[Price_USD]]&gt;40000,"Premium",Table1[[#This Row],[Price_USD]]&lt;40000,"Budget")</f>
        <v>Premium</v>
      </c>
    </row>
    <row r="2136" spans="3:23" x14ac:dyDescent="0.35">
      <c r="C2136">
        <v>2135</v>
      </c>
      <c r="D2136" t="s">
        <v>30</v>
      </c>
      <c r="E2136" t="s">
        <v>166</v>
      </c>
      <c r="F2136">
        <v>2015</v>
      </c>
      <c r="G2136" t="s">
        <v>251</v>
      </c>
      <c r="H2136">
        <v>114.4</v>
      </c>
      <c r="I2136">
        <v>586</v>
      </c>
      <c r="J2136" t="s">
        <v>269</v>
      </c>
      <c r="K2136">
        <v>1.6</v>
      </c>
      <c r="L2136" s="5">
        <v>142052.29999999999</v>
      </c>
      <c r="M2136" t="s">
        <v>311</v>
      </c>
      <c r="N2136" t="s">
        <v>364</v>
      </c>
      <c r="O2136" s="1">
        <v>5</v>
      </c>
      <c r="P2136" s="1" t="str">
        <f>IFERROR(IF(ISNUMBER(Table1[[#This Row],[Safety_Rating2]]), REPT("★", Table1[[#This Row],[Safety_Rating2]]) &amp; REPT("☆", 5-Table1[[#This Row],[Safety_Rating2]]), "Unknown"), "Unknown")</f>
        <v>★★★★★</v>
      </c>
      <c r="Q2136" s="1">
        <v>5</v>
      </c>
      <c r="R2136">
        <v>19752</v>
      </c>
      <c r="S2136">
        <v>5</v>
      </c>
      <c r="T2136" s="7">
        <f t="shared" si="33"/>
        <v>2805817029.5999999</v>
      </c>
      <c r="U2136" s="3">
        <f>Table1[[#This Row],[Range_km]]/Table1[[#This Row],[Battery_Capacity_kWh]]</f>
        <v>5.1223776223776225</v>
      </c>
      <c r="V2136" s="4">
        <f>Table1[[#This Row],[Price_USD]]/Table1[[#This Row],[Range_km]]</f>
        <v>242.41006825938564</v>
      </c>
      <c r="W2136" s="1" t="str">
        <f>_xlfn.IFS(Table1[[#This Row],[Price_USD]]&gt;80000,"Luxury", Table1[[#This Row],[Price_USD]]&gt;40000,"Premium",Table1[[#This Row],[Price_USD]]&lt;40000,"Budget")</f>
        <v>Luxury</v>
      </c>
    </row>
    <row r="2137" spans="3:23" x14ac:dyDescent="0.35">
      <c r="C2137">
        <v>2136</v>
      </c>
      <c r="D2137" t="s">
        <v>55</v>
      </c>
      <c r="E2137" t="s">
        <v>229</v>
      </c>
      <c r="F2137">
        <v>2022</v>
      </c>
      <c r="G2137" t="s">
        <v>252</v>
      </c>
      <c r="H2137">
        <v>88.9</v>
      </c>
      <c r="I2137">
        <v>572</v>
      </c>
      <c r="J2137" t="s">
        <v>275</v>
      </c>
      <c r="K2137">
        <v>4.9000000000000004</v>
      </c>
      <c r="L2137" s="5">
        <v>103571.63</v>
      </c>
      <c r="M2137" t="s">
        <v>290</v>
      </c>
      <c r="N2137" t="s">
        <v>352</v>
      </c>
      <c r="O2137" s="1">
        <v>1</v>
      </c>
      <c r="P2137" s="1" t="str">
        <f>IFERROR(IF(ISNUMBER(Table1[[#This Row],[Safety_Rating2]]), REPT("★", Table1[[#This Row],[Safety_Rating2]]) &amp; REPT("☆", 5-Table1[[#This Row],[Safety_Rating2]]), "Unknown"), "Unknown")</f>
        <v>★★★☆☆</v>
      </c>
      <c r="Q2137" s="1">
        <v>3</v>
      </c>
      <c r="R2137">
        <v>19137</v>
      </c>
      <c r="S2137">
        <v>5</v>
      </c>
      <c r="T2137" s="7">
        <f t="shared" si="33"/>
        <v>1982050283.3100002</v>
      </c>
      <c r="U2137" s="3">
        <f>Table1[[#This Row],[Range_km]]/Table1[[#This Row],[Battery_Capacity_kWh]]</f>
        <v>6.4341957255343081</v>
      </c>
      <c r="V2137" s="4">
        <f>Table1[[#This Row],[Price_USD]]/Table1[[#This Row],[Range_km]]</f>
        <v>181.06928321678322</v>
      </c>
      <c r="W2137" s="1" t="str">
        <f>_xlfn.IFS(Table1[[#This Row],[Price_USD]]&gt;80000,"Luxury", Table1[[#This Row],[Price_USD]]&gt;40000,"Premium",Table1[[#This Row],[Price_USD]]&lt;40000,"Budget")</f>
        <v>Luxury</v>
      </c>
    </row>
    <row r="2138" spans="3:23" x14ac:dyDescent="0.35">
      <c r="C2138">
        <v>2137</v>
      </c>
      <c r="D2138" t="s">
        <v>20</v>
      </c>
      <c r="E2138" t="s">
        <v>151</v>
      </c>
      <c r="F2138">
        <v>2015</v>
      </c>
      <c r="G2138" t="s">
        <v>264</v>
      </c>
      <c r="H2138">
        <v>43.6</v>
      </c>
      <c r="I2138">
        <v>199</v>
      </c>
      <c r="J2138" t="s">
        <v>266</v>
      </c>
      <c r="K2138">
        <v>2.6</v>
      </c>
      <c r="L2138" s="5">
        <v>66666.320000000007</v>
      </c>
      <c r="M2138" t="s">
        <v>300</v>
      </c>
      <c r="N2138" t="s">
        <v>346</v>
      </c>
      <c r="O2138" s="2" t="s">
        <v>376</v>
      </c>
      <c r="P2138" s="1" t="str">
        <f>IFERROR(IF(ISNUMBER(Table1[[#This Row],[Safety_Rating2]]), REPT("★", Table1[[#This Row],[Safety_Rating2]]) &amp; REPT("☆", 5-Table1[[#This Row],[Safety_Rating2]]), "Unknown"), "Unknown")</f>
        <v>★★★★★</v>
      </c>
      <c r="Q2138" s="1">
        <v>5</v>
      </c>
      <c r="R2138">
        <v>14379</v>
      </c>
      <c r="S2138">
        <v>3</v>
      </c>
      <c r="T2138" s="7">
        <f t="shared" si="33"/>
        <v>958595015.28000009</v>
      </c>
      <c r="U2138" s="3">
        <f>Table1[[#This Row],[Range_km]]/Table1[[#This Row],[Battery_Capacity_kWh]]</f>
        <v>4.5642201834862384</v>
      </c>
      <c r="V2138" s="4">
        <f>Table1[[#This Row],[Price_USD]]/Table1[[#This Row],[Range_km]]</f>
        <v>335.00663316582916</v>
      </c>
      <c r="W2138" s="1" t="str">
        <f>_xlfn.IFS(Table1[[#This Row],[Price_USD]]&gt;80000,"Luxury", Table1[[#This Row],[Price_USD]]&gt;40000,"Premium",Table1[[#This Row],[Price_USD]]&lt;40000,"Budget")</f>
        <v>Premium</v>
      </c>
    </row>
    <row r="2139" spans="3:23" x14ac:dyDescent="0.35">
      <c r="C2139">
        <v>2138</v>
      </c>
      <c r="D2139" t="s">
        <v>38</v>
      </c>
      <c r="E2139" t="s">
        <v>96</v>
      </c>
      <c r="F2139">
        <v>2024</v>
      </c>
      <c r="G2139" t="s">
        <v>262</v>
      </c>
      <c r="H2139">
        <v>33.5</v>
      </c>
      <c r="I2139">
        <v>532</v>
      </c>
      <c r="J2139" t="s">
        <v>279</v>
      </c>
      <c r="K2139">
        <v>4.7</v>
      </c>
      <c r="L2139" s="5">
        <v>111842.89</v>
      </c>
      <c r="M2139" t="s">
        <v>322</v>
      </c>
      <c r="N2139" t="s">
        <v>343</v>
      </c>
      <c r="O2139" s="1">
        <v>3</v>
      </c>
      <c r="P2139" s="1" t="str">
        <f>IFERROR(IF(ISNUMBER(Table1[[#This Row],[Safety_Rating2]]), REPT("★", Table1[[#This Row],[Safety_Rating2]]) &amp; REPT("☆", 5-Table1[[#This Row],[Safety_Rating2]]), "Unknown"), "Unknown")</f>
        <v>★★★★★</v>
      </c>
      <c r="Q2139" s="1">
        <v>5</v>
      </c>
      <c r="R2139">
        <v>10998</v>
      </c>
      <c r="S2139">
        <v>4</v>
      </c>
      <c r="T2139" s="7">
        <f t="shared" si="33"/>
        <v>1230048104.22</v>
      </c>
      <c r="U2139" s="3">
        <f>Table1[[#This Row],[Range_km]]/Table1[[#This Row],[Battery_Capacity_kWh]]</f>
        <v>15.880597014925373</v>
      </c>
      <c r="V2139" s="4">
        <f>Table1[[#This Row],[Price_USD]]/Table1[[#This Row],[Range_km]]</f>
        <v>210.23099624060151</v>
      </c>
      <c r="W2139" s="1" t="str">
        <f>_xlfn.IFS(Table1[[#This Row],[Price_USD]]&gt;80000,"Luxury", Table1[[#This Row],[Price_USD]]&gt;40000,"Premium",Table1[[#This Row],[Price_USD]]&lt;40000,"Budget")</f>
        <v>Luxury</v>
      </c>
    </row>
    <row r="2140" spans="3:23" x14ac:dyDescent="0.35">
      <c r="C2140">
        <v>2139</v>
      </c>
      <c r="D2140" t="s">
        <v>33</v>
      </c>
      <c r="E2140" t="s">
        <v>86</v>
      </c>
      <c r="F2140">
        <v>2016</v>
      </c>
      <c r="G2140" t="s">
        <v>251</v>
      </c>
      <c r="H2140">
        <v>145.5</v>
      </c>
      <c r="I2140">
        <v>446</v>
      </c>
      <c r="J2140" t="s">
        <v>271</v>
      </c>
      <c r="K2140">
        <v>2.9</v>
      </c>
      <c r="L2140" s="5">
        <v>127004.94</v>
      </c>
      <c r="M2140" t="s">
        <v>330</v>
      </c>
      <c r="N2140" t="s">
        <v>367</v>
      </c>
      <c r="O2140" s="2" t="s">
        <v>376</v>
      </c>
      <c r="P2140" s="1" t="str">
        <f>IFERROR(IF(ISNUMBER(Table1[[#This Row],[Safety_Rating2]]), REPT("★", Table1[[#This Row],[Safety_Rating2]]) &amp; REPT("☆", 5-Table1[[#This Row],[Safety_Rating2]]), "Unknown"), "Unknown")</f>
        <v>★★★★☆</v>
      </c>
      <c r="Q2140" s="1">
        <v>4</v>
      </c>
      <c r="R2140">
        <v>13313</v>
      </c>
      <c r="S2140">
        <v>5</v>
      </c>
      <c r="T2140" s="7">
        <f t="shared" si="33"/>
        <v>1690816766.22</v>
      </c>
      <c r="U2140" s="3">
        <f>Table1[[#This Row],[Range_km]]/Table1[[#This Row],[Battery_Capacity_kWh]]</f>
        <v>3.0652920962199315</v>
      </c>
      <c r="V2140" s="4">
        <f>Table1[[#This Row],[Price_USD]]/Table1[[#This Row],[Range_km]]</f>
        <v>284.7644394618834</v>
      </c>
      <c r="W2140" s="1" t="str">
        <f>_xlfn.IFS(Table1[[#This Row],[Price_USD]]&gt;80000,"Luxury", Table1[[#This Row],[Price_USD]]&gt;40000,"Premium",Table1[[#This Row],[Price_USD]]&lt;40000,"Budget")</f>
        <v>Luxury</v>
      </c>
    </row>
    <row r="2141" spans="3:23" x14ac:dyDescent="0.35">
      <c r="C2141">
        <v>2140</v>
      </c>
      <c r="D2141" t="s">
        <v>17</v>
      </c>
      <c r="E2141" t="s">
        <v>95</v>
      </c>
      <c r="F2141">
        <v>2016</v>
      </c>
      <c r="G2141" t="s">
        <v>258</v>
      </c>
      <c r="H2141">
        <v>140.6</v>
      </c>
      <c r="I2141">
        <v>368</v>
      </c>
      <c r="J2141" t="s">
        <v>270</v>
      </c>
      <c r="K2141">
        <v>8.1999999999999993</v>
      </c>
      <c r="L2141" s="5">
        <v>86913.93</v>
      </c>
      <c r="M2141" t="s">
        <v>296</v>
      </c>
      <c r="N2141" t="s">
        <v>371</v>
      </c>
      <c r="O2141" s="1">
        <v>3</v>
      </c>
      <c r="P2141" s="1" t="str">
        <f>IFERROR(IF(ISNUMBER(Table1[[#This Row],[Safety_Rating2]]), REPT("★", Table1[[#This Row],[Safety_Rating2]]) &amp; REPT("☆", 5-Table1[[#This Row],[Safety_Rating2]]), "Unknown"), "Unknown")</f>
        <v>★★★★★</v>
      </c>
      <c r="Q2141" s="1">
        <v>5</v>
      </c>
      <c r="R2141">
        <v>9612</v>
      </c>
      <c r="S2141">
        <v>3</v>
      </c>
      <c r="T2141" s="7">
        <f t="shared" si="33"/>
        <v>835416695.15999997</v>
      </c>
      <c r="U2141" s="3">
        <f>Table1[[#This Row],[Range_km]]/Table1[[#This Row],[Battery_Capacity_kWh]]</f>
        <v>2.617354196301565</v>
      </c>
      <c r="V2141" s="4">
        <f>Table1[[#This Row],[Price_USD]]/Table1[[#This Row],[Range_km]]</f>
        <v>236.17915760869565</v>
      </c>
      <c r="W2141" s="1" t="str">
        <f>_xlfn.IFS(Table1[[#This Row],[Price_USD]]&gt;80000,"Luxury", Table1[[#This Row],[Price_USD]]&gt;40000,"Premium",Table1[[#This Row],[Price_USD]]&lt;40000,"Budget")</f>
        <v>Luxury</v>
      </c>
    </row>
    <row r="2142" spans="3:23" x14ac:dyDescent="0.35">
      <c r="C2142">
        <v>2141</v>
      </c>
      <c r="D2142" t="s">
        <v>41</v>
      </c>
      <c r="E2142" t="s">
        <v>100</v>
      </c>
      <c r="F2142">
        <v>2021</v>
      </c>
      <c r="G2142" t="s">
        <v>263</v>
      </c>
      <c r="H2142">
        <v>55.3</v>
      </c>
      <c r="I2142">
        <v>354</v>
      </c>
      <c r="J2142" t="s">
        <v>267</v>
      </c>
      <c r="K2142">
        <v>2.4</v>
      </c>
      <c r="L2142" s="5">
        <v>54091.75</v>
      </c>
      <c r="M2142" t="s">
        <v>321</v>
      </c>
      <c r="N2142" t="s">
        <v>365</v>
      </c>
      <c r="O2142" s="1">
        <v>5</v>
      </c>
      <c r="P2142" s="1" t="str">
        <f>IFERROR(IF(ISNUMBER(Table1[[#This Row],[Safety_Rating2]]), REPT("★", Table1[[#This Row],[Safety_Rating2]]) &amp; REPT("☆", 5-Table1[[#This Row],[Safety_Rating2]]), "Unknown"), "Unknown")</f>
        <v>★★★★☆</v>
      </c>
      <c r="Q2142" s="1">
        <v>4</v>
      </c>
      <c r="R2142">
        <v>19481</v>
      </c>
      <c r="S2142">
        <v>4</v>
      </c>
      <c r="T2142" s="7">
        <f t="shared" si="33"/>
        <v>1053761381.75</v>
      </c>
      <c r="U2142" s="3">
        <f>Table1[[#This Row],[Range_km]]/Table1[[#This Row],[Battery_Capacity_kWh]]</f>
        <v>6.4014466546112123</v>
      </c>
      <c r="V2142" s="4">
        <f>Table1[[#This Row],[Price_USD]]/Table1[[#This Row],[Range_km]]</f>
        <v>152.80155367231637</v>
      </c>
      <c r="W2142" s="1" t="str">
        <f>_xlfn.IFS(Table1[[#This Row],[Price_USD]]&gt;80000,"Luxury", Table1[[#This Row],[Price_USD]]&gt;40000,"Premium",Table1[[#This Row],[Price_USD]]&lt;40000,"Budget")</f>
        <v>Premium</v>
      </c>
    </row>
    <row r="2143" spans="3:23" x14ac:dyDescent="0.35">
      <c r="C2143">
        <v>2142</v>
      </c>
      <c r="D2143" t="s">
        <v>29</v>
      </c>
      <c r="E2143" t="s">
        <v>82</v>
      </c>
      <c r="F2143">
        <v>2020</v>
      </c>
      <c r="G2143" t="s">
        <v>254</v>
      </c>
      <c r="H2143">
        <v>77.8</v>
      </c>
      <c r="I2143">
        <v>479</v>
      </c>
      <c r="J2143" t="s">
        <v>269</v>
      </c>
      <c r="K2143">
        <v>4.9000000000000004</v>
      </c>
      <c r="L2143" s="5">
        <v>61113.95</v>
      </c>
      <c r="M2143" t="s">
        <v>297</v>
      </c>
      <c r="N2143" t="s">
        <v>364</v>
      </c>
      <c r="O2143" s="1">
        <v>5</v>
      </c>
      <c r="P2143" s="1" t="str">
        <f>IFERROR(IF(ISNUMBER(Table1[[#This Row],[Safety_Rating2]]), REPT("★", Table1[[#This Row],[Safety_Rating2]]) &amp; REPT("☆", 5-Table1[[#This Row],[Safety_Rating2]]), "Unknown"), "Unknown")</f>
        <v>★★★★★</v>
      </c>
      <c r="Q2143" s="1">
        <v>5</v>
      </c>
      <c r="R2143">
        <v>7818</v>
      </c>
      <c r="S2143">
        <v>4</v>
      </c>
      <c r="T2143" s="7">
        <f t="shared" si="33"/>
        <v>477788861.09999996</v>
      </c>
      <c r="U2143" s="3">
        <f>Table1[[#This Row],[Range_km]]/Table1[[#This Row],[Battery_Capacity_kWh]]</f>
        <v>6.1568123393316201</v>
      </c>
      <c r="V2143" s="4">
        <f>Table1[[#This Row],[Price_USD]]/Table1[[#This Row],[Range_km]]</f>
        <v>127.58653444676409</v>
      </c>
      <c r="W2143" s="1" t="str">
        <f>_xlfn.IFS(Table1[[#This Row],[Price_USD]]&gt;80000,"Luxury", Table1[[#This Row],[Price_USD]]&gt;40000,"Premium",Table1[[#This Row],[Price_USD]]&lt;40000,"Budget")</f>
        <v>Premium</v>
      </c>
    </row>
    <row r="2144" spans="3:23" x14ac:dyDescent="0.35">
      <c r="C2144">
        <v>2143</v>
      </c>
      <c r="D2144" t="s">
        <v>34</v>
      </c>
      <c r="E2144" t="s">
        <v>92</v>
      </c>
      <c r="F2144">
        <v>2020</v>
      </c>
      <c r="G2144" t="s">
        <v>257</v>
      </c>
      <c r="H2144">
        <v>24.7</v>
      </c>
      <c r="I2144">
        <v>426</v>
      </c>
      <c r="J2144" t="s">
        <v>265</v>
      </c>
      <c r="K2144">
        <v>3.4</v>
      </c>
      <c r="L2144" s="5">
        <v>122958.34</v>
      </c>
      <c r="M2144" t="s">
        <v>298</v>
      </c>
      <c r="N2144" t="s">
        <v>374</v>
      </c>
      <c r="O2144" s="1">
        <v>4</v>
      </c>
      <c r="P2144" s="1" t="str">
        <f>IFERROR(IF(ISNUMBER(Table1[[#This Row],[Safety_Rating2]]), REPT("★", Table1[[#This Row],[Safety_Rating2]]) &amp; REPT("☆", 5-Table1[[#This Row],[Safety_Rating2]]), "Unknown"), "Unknown")</f>
        <v>★★★★☆</v>
      </c>
      <c r="Q2144" s="1">
        <v>4</v>
      </c>
      <c r="R2144">
        <v>17177</v>
      </c>
      <c r="S2144">
        <v>5</v>
      </c>
      <c r="T2144" s="7">
        <f t="shared" si="33"/>
        <v>2112055406.1799998</v>
      </c>
      <c r="U2144" s="3">
        <f>Table1[[#This Row],[Range_km]]/Table1[[#This Row],[Battery_Capacity_kWh]]</f>
        <v>17.246963562753038</v>
      </c>
      <c r="V2144" s="4">
        <f>Table1[[#This Row],[Price_USD]]/Table1[[#This Row],[Range_km]]</f>
        <v>288.63460093896714</v>
      </c>
      <c r="W2144" s="1" t="str">
        <f>_xlfn.IFS(Table1[[#This Row],[Price_USD]]&gt;80000,"Luxury", Table1[[#This Row],[Price_USD]]&gt;40000,"Premium",Table1[[#This Row],[Price_USD]]&lt;40000,"Budget")</f>
        <v>Luxury</v>
      </c>
    </row>
    <row r="2145" spans="3:23" x14ac:dyDescent="0.35">
      <c r="C2145">
        <v>2144</v>
      </c>
      <c r="D2145" t="s">
        <v>20</v>
      </c>
      <c r="E2145" t="s">
        <v>73</v>
      </c>
      <c r="F2145">
        <v>2018</v>
      </c>
      <c r="G2145" t="s">
        <v>257</v>
      </c>
      <c r="H2145">
        <v>101.1</v>
      </c>
      <c r="I2145">
        <v>270</v>
      </c>
      <c r="J2145" t="s">
        <v>275</v>
      </c>
      <c r="K2145">
        <v>3.2</v>
      </c>
      <c r="L2145" s="5">
        <v>126567.54</v>
      </c>
      <c r="M2145" t="s">
        <v>296</v>
      </c>
      <c r="N2145" t="s">
        <v>358</v>
      </c>
      <c r="O2145" s="1">
        <v>0</v>
      </c>
      <c r="P2145" s="1" t="str">
        <f>IFERROR(IF(ISNUMBER(Table1[[#This Row],[Safety_Rating2]]), REPT("★", Table1[[#This Row],[Safety_Rating2]]) &amp; REPT("☆", 5-Table1[[#This Row],[Safety_Rating2]]), "Unknown"), "Unknown")</f>
        <v>★★★☆☆</v>
      </c>
      <c r="Q2145" s="1">
        <v>3</v>
      </c>
      <c r="R2145">
        <v>12274</v>
      </c>
      <c r="S2145">
        <v>3</v>
      </c>
      <c r="T2145" s="7">
        <f t="shared" si="33"/>
        <v>1553489985.96</v>
      </c>
      <c r="U2145" s="3">
        <f>Table1[[#This Row],[Range_km]]/Table1[[#This Row],[Battery_Capacity_kWh]]</f>
        <v>2.6706231454005938</v>
      </c>
      <c r="V2145" s="4">
        <f>Table1[[#This Row],[Price_USD]]/Table1[[#This Row],[Range_km]]</f>
        <v>468.76866666666666</v>
      </c>
      <c r="W2145" s="1" t="str">
        <f>_xlfn.IFS(Table1[[#This Row],[Price_USD]]&gt;80000,"Luxury", Table1[[#This Row],[Price_USD]]&gt;40000,"Premium",Table1[[#This Row],[Price_USD]]&lt;40000,"Budget")</f>
        <v>Luxury</v>
      </c>
    </row>
    <row r="2146" spans="3:23" x14ac:dyDescent="0.35">
      <c r="C2146">
        <v>2145</v>
      </c>
      <c r="D2146" t="s">
        <v>31</v>
      </c>
      <c r="E2146" t="s">
        <v>84</v>
      </c>
      <c r="F2146">
        <v>2018</v>
      </c>
      <c r="G2146" t="s">
        <v>250</v>
      </c>
      <c r="H2146">
        <v>89.4</v>
      </c>
      <c r="I2146">
        <v>573</v>
      </c>
      <c r="J2146" t="s">
        <v>269</v>
      </c>
      <c r="K2146">
        <v>7.2</v>
      </c>
      <c r="L2146" s="5">
        <v>52383.56</v>
      </c>
      <c r="M2146" t="s">
        <v>309</v>
      </c>
      <c r="N2146" t="s">
        <v>361</v>
      </c>
      <c r="O2146" s="1">
        <v>4</v>
      </c>
      <c r="P2146" s="1" t="str">
        <f>IFERROR(IF(ISNUMBER(Table1[[#This Row],[Safety_Rating2]]), REPT("★", Table1[[#This Row],[Safety_Rating2]]) &amp; REPT("☆", 5-Table1[[#This Row],[Safety_Rating2]]), "Unknown"), "Unknown")</f>
        <v>★★★★★</v>
      </c>
      <c r="Q2146" s="1">
        <v>5</v>
      </c>
      <c r="R2146">
        <v>1405</v>
      </c>
      <c r="S2146">
        <v>5</v>
      </c>
      <c r="T2146" s="7">
        <f t="shared" si="33"/>
        <v>73598901.799999997</v>
      </c>
      <c r="U2146" s="3">
        <f>Table1[[#This Row],[Range_km]]/Table1[[#This Row],[Battery_Capacity_kWh]]</f>
        <v>6.4093959731543624</v>
      </c>
      <c r="V2146" s="4">
        <f>Table1[[#This Row],[Price_USD]]/Table1[[#This Row],[Range_km]]</f>
        <v>91.419825479930182</v>
      </c>
      <c r="W2146" s="1" t="str">
        <f>_xlfn.IFS(Table1[[#This Row],[Price_USD]]&gt;80000,"Luxury", Table1[[#This Row],[Price_USD]]&gt;40000,"Premium",Table1[[#This Row],[Price_USD]]&lt;40000,"Budget")</f>
        <v>Premium</v>
      </c>
    </row>
    <row r="2147" spans="3:23" x14ac:dyDescent="0.35">
      <c r="C2147">
        <v>2146</v>
      </c>
      <c r="D2147" t="s">
        <v>38</v>
      </c>
      <c r="E2147" t="s">
        <v>118</v>
      </c>
      <c r="F2147">
        <v>2022</v>
      </c>
      <c r="G2147" t="s">
        <v>252</v>
      </c>
      <c r="H2147">
        <v>79.599999999999994</v>
      </c>
      <c r="I2147">
        <v>128</v>
      </c>
      <c r="J2147" t="s">
        <v>278</v>
      </c>
      <c r="K2147">
        <v>1.5</v>
      </c>
      <c r="L2147" s="5">
        <v>30156.95</v>
      </c>
      <c r="M2147" t="s">
        <v>283</v>
      </c>
      <c r="N2147" t="s">
        <v>357</v>
      </c>
      <c r="O2147" s="1">
        <v>5</v>
      </c>
      <c r="P2147" s="1" t="str">
        <f>IFERROR(IF(ISNUMBER(Table1[[#This Row],[Safety_Rating2]]), REPT("★", Table1[[#This Row],[Safety_Rating2]]) &amp; REPT("☆", 5-Table1[[#This Row],[Safety_Rating2]]), "Unknown"), "Unknown")</f>
        <v>Unknown</v>
      </c>
      <c r="Q2147" s="2" t="s">
        <v>376</v>
      </c>
      <c r="R2147">
        <v>3386</v>
      </c>
      <c r="S2147">
        <v>3</v>
      </c>
      <c r="T2147" s="7">
        <f t="shared" si="33"/>
        <v>102111432.7</v>
      </c>
      <c r="U2147" s="3">
        <f>Table1[[#This Row],[Range_km]]/Table1[[#This Row],[Battery_Capacity_kWh]]</f>
        <v>1.6080402010050252</v>
      </c>
      <c r="V2147" s="4">
        <f>Table1[[#This Row],[Price_USD]]/Table1[[#This Row],[Range_km]]</f>
        <v>235.60117187500001</v>
      </c>
      <c r="W2147" s="1" t="str">
        <f>_xlfn.IFS(Table1[[#This Row],[Price_USD]]&gt;80000,"Luxury", Table1[[#This Row],[Price_USD]]&gt;40000,"Premium",Table1[[#This Row],[Price_USD]]&lt;40000,"Budget")</f>
        <v>Budget</v>
      </c>
    </row>
    <row r="2148" spans="3:23" x14ac:dyDescent="0.35">
      <c r="C2148">
        <v>2147</v>
      </c>
      <c r="D2148" t="s">
        <v>29</v>
      </c>
      <c r="E2148" t="s">
        <v>82</v>
      </c>
      <c r="F2148">
        <v>2021</v>
      </c>
      <c r="G2148" t="s">
        <v>261</v>
      </c>
      <c r="H2148">
        <v>87.1</v>
      </c>
      <c r="I2148">
        <v>545</v>
      </c>
      <c r="J2148" t="s">
        <v>266</v>
      </c>
      <c r="K2148">
        <v>7.8</v>
      </c>
      <c r="L2148" s="5">
        <v>81825.75</v>
      </c>
      <c r="M2148" t="s">
        <v>289</v>
      </c>
      <c r="N2148" t="s">
        <v>375</v>
      </c>
      <c r="O2148" s="1">
        <v>3</v>
      </c>
      <c r="P2148" s="1" t="str">
        <f>IFERROR(IF(ISNUMBER(Table1[[#This Row],[Safety_Rating2]]), REPT("★", Table1[[#This Row],[Safety_Rating2]]) &amp; REPT("☆", 5-Table1[[#This Row],[Safety_Rating2]]), "Unknown"), "Unknown")</f>
        <v>★★★★★</v>
      </c>
      <c r="Q2148" s="1">
        <v>5</v>
      </c>
      <c r="R2148">
        <v>12913</v>
      </c>
      <c r="S2148">
        <v>4</v>
      </c>
      <c r="T2148" s="7">
        <f t="shared" si="33"/>
        <v>1056615909.75</v>
      </c>
      <c r="U2148" s="3">
        <f>Table1[[#This Row],[Range_km]]/Table1[[#This Row],[Battery_Capacity_kWh]]</f>
        <v>6.2571756601607351</v>
      </c>
      <c r="V2148" s="4">
        <f>Table1[[#This Row],[Price_USD]]/Table1[[#This Row],[Range_km]]</f>
        <v>150.13899082568807</v>
      </c>
      <c r="W2148" s="1" t="str">
        <f>_xlfn.IFS(Table1[[#This Row],[Price_USD]]&gt;80000,"Luxury", Table1[[#This Row],[Price_USD]]&gt;40000,"Premium",Table1[[#This Row],[Price_USD]]&lt;40000,"Budget")</f>
        <v>Luxury</v>
      </c>
    </row>
    <row r="2149" spans="3:23" x14ac:dyDescent="0.35">
      <c r="C2149">
        <v>2148</v>
      </c>
      <c r="D2149" t="s">
        <v>67</v>
      </c>
      <c r="E2149" t="s">
        <v>208</v>
      </c>
      <c r="F2149">
        <v>2018</v>
      </c>
      <c r="G2149" t="s">
        <v>252</v>
      </c>
      <c r="H2149">
        <v>130.6</v>
      </c>
      <c r="I2149">
        <v>587</v>
      </c>
      <c r="J2149" t="s">
        <v>265</v>
      </c>
      <c r="K2149">
        <v>10.9</v>
      </c>
      <c r="L2149" s="5">
        <v>53587.92</v>
      </c>
      <c r="M2149" t="s">
        <v>295</v>
      </c>
      <c r="N2149" t="s">
        <v>368</v>
      </c>
      <c r="O2149" s="1">
        <v>2</v>
      </c>
      <c r="P2149" s="1" t="str">
        <f>IFERROR(IF(ISNUMBER(Table1[[#This Row],[Safety_Rating2]]), REPT("★", Table1[[#This Row],[Safety_Rating2]]) &amp; REPT("☆", 5-Table1[[#This Row],[Safety_Rating2]]), "Unknown"), "Unknown")</f>
        <v>★★★☆☆</v>
      </c>
      <c r="Q2149" s="1">
        <v>3</v>
      </c>
      <c r="R2149">
        <v>18860</v>
      </c>
      <c r="S2149">
        <v>4</v>
      </c>
      <c r="T2149" s="7">
        <f t="shared" si="33"/>
        <v>1010668171.1999999</v>
      </c>
      <c r="U2149" s="3">
        <f>Table1[[#This Row],[Range_km]]/Table1[[#This Row],[Battery_Capacity_kWh]]</f>
        <v>4.4946401225114858</v>
      </c>
      <c r="V2149" s="4">
        <f>Table1[[#This Row],[Price_USD]]/Table1[[#This Row],[Range_km]]</f>
        <v>91.291175468483814</v>
      </c>
      <c r="W2149" s="1" t="str">
        <f>_xlfn.IFS(Table1[[#This Row],[Price_USD]]&gt;80000,"Luxury", Table1[[#This Row],[Price_USD]]&gt;40000,"Premium",Table1[[#This Row],[Price_USD]]&lt;40000,"Budget")</f>
        <v>Premium</v>
      </c>
    </row>
    <row r="2150" spans="3:23" x14ac:dyDescent="0.35">
      <c r="C2150">
        <v>2149</v>
      </c>
      <c r="D2150" t="s">
        <v>62</v>
      </c>
      <c r="E2150" t="s">
        <v>183</v>
      </c>
      <c r="F2150">
        <v>2015</v>
      </c>
      <c r="G2150" t="s">
        <v>255</v>
      </c>
      <c r="H2150">
        <v>31.5</v>
      </c>
      <c r="I2150">
        <v>191</v>
      </c>
      <c r="J2150" t="s">
        <v>271</v>
      </c>
      <c r="K2150">
        <v>5.5</v>
      </c>
      <c r="L2150" s="5">
        <v>87952.65</v>
      </c>
      <c r="M2150" t="s">
        <v>281</v>
      </c>
      <c r="N2150" t="s">
        <v>361</v>
      </c>
      <c r="O2150" s="1">
        <v>4</v>
      </c>
      <c r="P2150" s="1" t="str">
        <f>IFERROR(IF(ISNUMBER(Table1[[#This Row],[Safety_Rating2]]), REPT("★", Table1[[#This Row],[Safety_Rating2]]) &amp; REPT("☆", 5-Table1[[#This Row],[Safety_Rating2]]), "Unknown"), "Unknown")</f>
        <v>★★★★★</v>
      </c>
      <c r="Q2150" s="1">
        <v>5</v>
      </c>
      <c r="R2150">
        <v>8597</v>
      </c>
      <c r="S2150">
        <v>5</v>
      </c>
      <c r="T2150" s="7">
        <f t="shared" si="33"/>
        <v>756128932.04999995</v>
      </c>
      <c r="U2150" s="3">
        <f>Table1[[#This Row],[Range_km]]/Table1[[#This Row],[Battery_Capacity_kWh]]</f>
        <v>6.0634920634920633</v>
      </c>
      <c r="V2150" s="4">
        <f>Table1[[#This Row],[Price_USD]]/Table1[[#This Row],[Range_km]]</f>
        <v>460.4850785340314</v>
      </c>
      <c r="W2150" s="1" t="str">
        <f>_xlfn.IFS(Table1[[#This Row],[Price_USD]]&gt;80000,"Luxury", Table1[[#This Row],[Price_USD]]&gt;40000,"Premium",Table1[[#This Row],[Price_USD]]&lt;40000,"Budget")</f>
        <v>Luxury</v>
      </c>
    </row>
    <row r="2151" spans="3:23" x14ac:dyDescent="0.35">
      <c r="C2151">
        <v>2150</v>
      </c>
      <c r="D2151" t="s">
        <v>22</v>
      </c>
      <c r="E2151" t="s">
        <v>180</v>
      </c>
      <c r="F2151">
        <v>2024</v>
      </c>
      <c r="G2151" t="s">
        <v>257</v>
      </c>
      <c r="H2151">
        <v>81</v>
      </c>
      <c r="I2151">
        <v>365</v>
      </c>
      <c r="J2151" t="s">
        <v>277</v>
      </c>
      <c r="K2151">
        <v>12</v>
      </c>
      <c r="L2151" s="5">
        <v>133565.04999999999</v>
      </c>
      <c r="M2151" t="s">
        <v>335</v>
      </c>
      <c r="N2151" t="s">
        <v>369</v>
      </c>
      <c r="O2151" s="2" t="s">
        <v>376</v>
      </c>
      <c r="P2151" s="1" t="str">
        <f>IFERROR(IF(ISNUMBER(Table1[[#This Row],[Safety_Rating2]]), REPT("★", Table1[[#This Row],[Safety_Rating2]]) &amp; REPT("☆", 5-Table1[[#This Row],[Safety_Rating2]]), "Unknown"), "Unknown")</f>
        <v>★★★★☆</v>
      </c>
      <c r="Q2151" s="1">
        <v>4</v>
      </c>
      <c r="R2151">
        <v>12163</v>
      </c>
      <c r="S2151">
        <v>4</v>
      </c>
      <c r="T2151" s="7">
        <f t="shared" si="33"/>
        <v>1624551703.1499999</v>
      </c>
      <c r="U2151" s="3">
        <f>Table1[[#This Row],[Range_km]]/Table1[[#This Row],[Battery_Capacity_kWh]]</f>
        <v>4.5061728395061724</v>
      </c>
      <c r="V2151" s="4">
        <f>Table1[[#This Row],[Price_USD]]/Table1[[#This Row],[Range_km]]</f>
        <v>365.9316438356164</v>
      </c>
      <c r="W2151" s="1" t="str">
        <f>_xlfn.IFS(Table1[[#This Row],[Price_USD]]&gt;80000,"Luxury", Table1[[#This Row],[Price_USD]]&gt;40000,"Premium",Table1[[#This Row],[Price_USD]]&lt;40000,"Budget")</f>
        <v>Luxury</v>
      </c>
    </row>
    <row r="2152" spans="3:23" x14ac:dyDescent="0.35">
      <c r="C2152">
        <v>2151</v>
      </c>
      <c r="D2152" t="s">
        <v>57</v>
      </c>
      <c r="E2152" t="s">
        <v>203</v>
      </c>
      <c r="F2152">
        <v>2023</v>
      </c>
      <c r="G2152" t="s">
        <v>259</v>
      </c>
      <c r="H2152">
        <v>47.3</v>
      </c>
      <c r="I2152">
        <v>274</v>
      </c>
      <c r="J2152" t="s">
        <v>275</v>
      </c>
      <c r="K2152">
        <v>11.4</v>
      </c>
      <c r="L2152" s="5">
        <v>139354.17000000001</v>
      </c>
      <c r="M2152" t="s">
        <v>302</v>
      </c>
      <c r="N2152" t="s">
        <v>346</v>
      </c>
      <c r="O2152" s="1">
        <v>1</v>
      </c>
      <c r="P2152" s="1" t="str">
        <f>IFERROR(IF(ISNUMBER(Table1[[#This Row],[Safety_Rating2]]), REPT("★", Table1[[#This Row],[Safety_Rating2]]) &amp; REPT("☆", 5-Table1[[#This Row],[Safety_Rating2]]), "Unknown"), "Unknown")</f>
        <v>Unknown</v>
      </c>
      <c r="Q2152" s="2" t="s">
        <v>376</v>
      </c>
      <c r="R2152">
        <v>13221</v>
      </c>
      <c r="S2152">
        <v>5</v>
      </c>
      <c r="T2152" s="7">
        <f t="shared" si="33"/>
        <v>1842401481.5700002</v>
      </c>
      <c r="U2152" s="3">
        <f>Table1[[#This Row],[Range_km]]/Table1[[#This Row],[Battery_Capacity_kWh]]</f>
        <v>5.792811839323468</v>
      </c>
      <c r="V2152" s="4">
        <f>Table1[[#This Row],[Price_USD]]/Table1[[#This Row],[Range_km]]</f>
        <v>508.59186131386866</v>
      </c>
      <c r="W2152" s="1" t="str">
        <f>_xlfn.IFS(Table1[[#This Row],[Price_USD]]&gt;80000,"Luxury", Table1[[#This Row],[Price_USD]]&gt;40000,"Premium",Table1[[#This Row],[Price_USD]]&lt;40000,"Budget")</f>
        <v>Luxury</v>
      </c>
    </row>
    <row r="2153" spans="3:23" x14ac:dyDescent="0.35">
      <c r="C2153">
        <v>2152</v>
      </c>
      <c r="D2153" t="s">
        <v>48</v>
      </c>
      <c r="E2153" t="s">
        <v>113</v>
      </c>
      <c r="F2153">
        <v>2021</v>
      </c>
      <c r="G2153" t="s">
        <v>264</v>
      </c>
      <c r="H2153">
        <v>81.2</v>
      </c>
      <c r="I2153">
        <v>346</v>
      </c>
      <c r="J2153" t="s">
        <v>280</v>
      </c>
      <c r="K2153">
        <v>7.8</v>
      </c>
      <c r="L2153" s="5">
        <v>139716.29999999999</v>
      </c>
      <c r="M2153" t="s">
        <v>281</v>
      </c>
      <c r="N2153" t="s">
        <v>361</v>
      </c>
      <c r="O2153" s="1">
        <v>4</v>
      </c>
      <c r="P2153" s="1" t="str">
        <f>IFERROR(IF(ISNUMBER(Table1[[#This Row],[Safety_Rating2]]), REPT("★", Table1[[#This Row],[Safety_Rating2]]) &amp; REPT("☆", 5-Table1[[#This Row],[Safety_Rating2]]), "Unknown"), "Unknown")</f>
        <v>★★★★☆</v>
      </c>
      <c r="Q2153" s="1">
        <v>4</v>
      </c>
      <c r="R2153">
        <v>3108</v>
      </c>
      <c r="S2153">
        <v>3</v>
      </c>
      <c r="T2153" s="7">
        <f t="shared" si="33"/>
        <v>434238260.39999998</v>
      </c>
      <c r="U2153" s="3">
        <f>Table1[[#This Row],[Range_km]]/Table1[[#This Row],[Battery_Capacity_kWh]]</f>
        <v>4.2610837438423648</v>
      </c>
      <c r="V2153" s="4">
        <f>Table1[[#This Row],[Price_USD]]/Table1[[#This Row],[Range_km]]</f>
        <v>403.80433526011558</v>
      </c>
      <c r="W2153" s="1" t="str">
        <f>_xlfn.IFS(Table1[[#This Row],[Price_USD]]&gt;80000,"Luxury", Table1[[#This Row],[Price_USD]]&gt;40000,"Premium",Table1[[#This Row],[Price_USD]]&lt;40000,"Budget")</f>
        <v>Luxury</v>
      </c>
    </row>
    <row r="2154" spans="3:23" x14ac:dyDescent="0.35">
      <c r="C2154">
        <v>2153</v>
      </c>
      <c r="D2154" t="s">
        <v>65</v>
      </c>
      <c r="E2154" t="s">
        <v>173</v>
      </c>
      <c r="F2154">
        <v>2017</v>
      </c>
      <c r="G2154" t="s">
        <v>252</v>
      </c>
      <c r="H2154">
        <v>84</v>
      </c>
      <c r="I2154">
        <v>229</v>
      </c>
      <c r="J2154" t="s">
        <v>279</v>
      </c>
      <c r="K2154">
        <v>7.4</v>
      </c>
      <c r="L2154" s="5">
        <v>100589.96</v>
      </c>
      <c r="M2154" t="s">
        <v>303</v>
      </c>
      <c r="N2154" t="s">
        <v>349</v>
      </c>
      <c r="O2154" s="1">
        <v>1</v>
      </c>
      <c r="P2154" s="1" t="str">
        <f>IFERROR(IF(ISNUMBER(Table1[[#This Row],[Safety_Rating2]]), REPT("★", Table1[[#This Row],[Safety_Rating2]]) &amp; REPT("☆", 5-Table1[[#This Row],[Safety_Rating2]]), "Unknown"), "Unknown")</f>
        <v>★★★★☆</v>
      </c>
      <c r="Q2154" s="1">
        <v>4</v>
      </c>
      <c r="R2154">
        <v>16401</v>
      </c>
      <c r="S2154">
        <v>4</v>
      </c>
      <c r="T2154" s="7">
        <f t="shared" si="33"/>
        <v>1649775933.96</v>
      </c>
      <c r="U2154" s="3">
        <f>Table1[[#This Row],[Range_km]]/Table1[[#This Row],[Battery_Capacity_kWh]]</f>
        <v>2.7261904761904763</v>
      </c>
      <c r="V2154" s="4">
        <f>Table1[[#This Row],[Price_USD]]/Table1[[#This Row],[Range_km]]</f>
        <v>439.25746724890831</v>
      </c>
      <c r="W2154" s="1" t="str">
        <f>_xlfn.IFS(Table1[[#This Row],[Price_USD]]&gt;80000,"Luxury", Table1[[#This Row],[Price_USD]]&gt;40000,"Premium",Table1[[#This Row],[Price_USD]]&lt;40000,"Budget")</f>
        <v>Luxury</v>
      </c>
    </row>
    <row r="2155" spans="3:23" x14ac:dyDescent="0.35">
      <c r="C2155">
        <v>2154</v>
      </c>
      <c r="D2155" t="s">
        <v>30</v>
      </c>
      <c r="E2155" t="s">
        <v>199</v>
      </c>
      <c r="F2155">
        <v>2023</v>
      </c>
      <c r="G2155" t="s">
        <v>264</v>
      </c>
      <c r="H2155">
        <v>147.30000000000001</v>
      </c>
      <c r="I2155">
        <v>350</v>
      </c>
      <c r="J2155" t="s">
        <v>280</v>
      </c>
      <c r="K2155">
        <v>9.1999999999999993</v>
      </c>
      <c r="L2155" s="5">
        <v>105356.22</v>
      </c>
      <c r="M2155" t="s">
        <v>291</v>
      </c>
      <c r="N2155" t="s">
        <v>365</v>
      </c>
      <c r="O2155" s="1">
        <v>2</v>
      </c>
      <c r="P2155" s="1" t="str">
        <f>IFERROR(IF(ISNUMBER(Table1[[#This Row],[Safety_Rating2]]), REPT("★", Table1[[#This Row],[Safety_Rating2]]) &amp; REPT("☆", 5-Table1[[#This Row],[Safety_Rating2]]), "Unknown"), "Unknown")</f>
        <v>Unknown</v>
      </c>
      <c r="Q2155" s="2" t="s">
        <v>376</v>
      </c>
      <c r="R2155">
        <v>14002</v>
      </c>
      <c r="S2155">
        <v>4</v>
      </c>
      <c r="T2155" s="7">
        <f t="shared" si="33"/>
        <v>1475197792.4400001</v>
      </c>
      <c r="U2155" s="3">
        <f>Table1[[#This Row],[Range_km]]/Table1[[#This Row],[Battery_Capacity_kWh]]</f>
        <v>2.3761031907671417</v>
      </c>
      <c r="V2155" s="4">
        <f>Table1[[#This Row],[Price_USD]]/Table1[[#This Row],[Range_km]]</f>
        <v>301.01777142857145</v>
      </c>
      <c r="W2155" s="1" t="str">
        <f>_xlfn.IFS(Table1[[#This Row],[Price_USD]]&gt;80000,"Luxury", Table1[[#This Row],[Price_USD]]&gt;40000,"Premium",Table1[[#This Row],[Price_USD]]&lt;40000,"Budget")</f>
        <v>Luxury</v>
      </c>
    </row>
    <row r="2156" spans="3:23" x14ac:dyDescent="0.35">
      <c r="C2156">
        <v>2155</v>
      </c>
      <c r="D2156" t="s">
        <v>35</v>
      </c>
      <c r="E2156" t="s">
        <v>227</v>
      </c>
      <c r="F2156">
        <v>2015</v>
      </c>
      <c r="G2156" t="s">
        <v>262</v>
      </c>
      <c r="H2156">
        <v>88.6</v>
      </c>
      <c r="I2156">
        <v>489</v>
      </c>
      <c r="J2156" t="s">
        <v>273</v>
      </c>
      <c r="K2156">
        <v>5.6</v>
      </c>
      <c r="L2156" s="5">
        <v>117690.13</v>
      </c>
      <c r="M2156" t="s">
        <v>328</v>
      </c>
      <c r="N2156" t="s">
        <v>343</v>
      </c>
      <c r="O2156" s="1">
        <v>1</v>
      </c>
      <c r="P2156" s="1" t="str">
        <f>IFERROR(IF(ISNUMBER(Table1[[#This Row],[Safety_Rating2]]), REPT("★", Table1[[#This Row],[Safety_Rating2]]) &amp; REPT("☆", 5-Table1[[#This Row],[Safety_Rating2]]), "Unknown"), "Unknown")</f>
        <v>★★★★☆</v>
      </c>
      <c r="Q2156" s="1">
        <v>4</v>
      </c>
      <c r="R2156">
        <v>15153</v>
      </c>
      <c r="S2156">
        <v>3</v>
      </c>
      <c r="T2156" s="7">
        <f t="shared" si="33"/>
        <v>1783358539.8900001</v>
      </c>
      <c r="U2156" s="3">
        <f>Table1[[#This Row],[Range_km]]/Table1[[#This Row],[Battery_Capacity_kWh]]</f>
        <v>5.5191873589164793</v>
      </c>
      <c r="V2156" s="4">
        <f>Table1[[#This Row],[Price_USD]]/Table1[[#This Row],[Range_km]]</f>
        <v>240.67511247443764</v>
      </c>
      <c r="W2156" s="1" t="str">
        <f>_xlfn.IFS(Table1[[#This Row],[Price_USD]]&gt;80000,"Luxury", Table1[[#This Row],[Price_USD]]&gt;40000,"Premium",Table1[[#This Row],[Price_USD]]&lt;40000,"Budget")</f>
        <v>Luxury</v>
      </c>
    </row>
    <row r="2157" spans="3:23" x14ac:dyDescent="0.35">
      <c r="C2157">
        <v>2156</v>
      </c>
      <c r="D2157" t="s">
        <v>59</v>
      </c>
      <c r="E2157" t="s">
        <v>144</v>
      </c>
      <c r="F2157">
        <v>2025</v>
      </c>
      <c r="G2157" t="s">
        <v>263</v>
      </c>
      <c r="H2157">
        <v>109.7</v>
      </c>
      <c r="I2157">
        <v>103</v>
      </c>
      <c r="J2157" t="s">
        <v>273</v>
      </c>
      <c r="K2157">
        <v>10.6</v>
      </c>
      <c r="L2157" s="5">
        <v>104422.93</v>
      </c>
      <c r="M2157" t="s">
        <v>308</v>
      </c>
      <c r="N2157" t="s">
        <v>346</v>
      </c>
      <c r="O2157" s="1">
        <v>4</v>
      </c>
      <c r="P2157" s="1" t="str">
        <f>IFERROR(IF(ISNUMBER(Table1[[#This Row],[Safety_Rating2]]), REPT("★", Table1[[#This Row],[Safety_Rating2]]) &amp; REPT("☆", 5-Table1[[#This Row],[Safety_Rating2]]), "Unknown"), "Unknown")</f>
        <v>★★★★☆</v>
      </c>
      <c r="Q2157" s="1">
        <v>4</v>
      </c>
      <c r="R2157">
        <v>18156</v>
      </c>
      <c r="S2157">
        <v>5</v>
      </c>
      <c r="T2157" s="7">
        <f t="shared" si="33"/>
        <v>1895902717.0799999</v>
      </c>
      <c r="U2157" s="3">
        <f>Table1[[#This Row],[Range_km]]/Table1[[#This Row],[Battery_Capacity_kWh]]</f>
        <v>0.93892433910665452</v>
      </c>
      <c r="V2157" s="4">
        <f>Table1[[#This Row],[Price_USD]]/Table1[[#This Row],[Range_km]]</f>
        <v>1013.8148543689319</v>
      </c>
      <c r="W2157" s="1" t="str">
        <f>_xlfn.IFS(Table1[[#This Row],[Price_USD]]&gt;80000,"Luxury", Table1[[#This Row],[Price_USD]]&gt;40000,"Premium",Table1[[#This Row],[Price_USD]]&lt;40000,"Budget")</f>
        <v>Luxury</v>
      </c>
    </row>
    <row r="2158" spans="3:23" x14ac:dyDescent="0.35">
      <c r="C2158">
        <v>2157</v>
      </c>
      <c r="D2158" t="s">
        <v>32</v>
      </c>
      <c r="E2158" t="s">
        <v>245</v>
      </c>
      <c r="F2158">
        <v>2019</v>
      </c>
      <c r="G2158" t="s">
        <v>252</v>
      </c>
      <c r="H2158">
        <v>116.1</v>
      </c>
      <c r="I2158">
        <v>142</v>
      </c>
      <c r="J2158" t="s">
        <v>274</v>
      </c>
      <c r="K2158">
        <v>6.2</v>
      </c>
      <c r="L2158" s="5">
        <v>92310.89</v>
      </c>
      <c r="M2158" t="s">
        <v>333</v>
      </c>
      <c r="N2158" t="s">
        <v>355</v>
      </c>
      <c r="O2158" s="1">
        <v>2</v>
      </c>
      <c r="P2158" s="1" t="str">
        <f>IFERROR(IF(ISNUMBER(Table1[[#This Row],[Safety_Rating2]]), REPT("★", Table1[[#This Row],[Safety_Rating2]]) &amp; REPT("☆", 5-Table1[[#This Row],[Safety_Rating2]]), "Unknown"), "Unknown")</f>
        <v>★★★☆☆</v>
      </c>
      <c r="Q2158" s="1">
        <v>3</v>
      </c>
      <c r="R2158">
        <v>18049</v>
      </c>
      <c r="S2158">
        <v>5</v>
      </c>
      <c r="T2158" s="7">
        <f t="shared" si="33"/>
        <v>1666119253.6099999</v>
      </c>
      <c r="U2158" s="3">
        <f>Table1[[#This Row],[Range_km]]/Table1[[#This Row],[Battery_Capacity_kWh]]</f>
        <v>1.2230835486649441</v>
      </c>
      <c r="V2158" s="4">
        <f>Table1[[#This Row],[Price_USD]]/Table1[[#This Row],[Range_km]]</f>
        <v>650.07669014084502</v>
      </c>
      <c r="W2158" s="1" t="str">
        <f>_xlfn.IFS(Table1[[#This Row],[Price_USD]]&gt;80000,"Luxury", Table1[[#This Row],[Price_USD]]&gt;40000,"Premium",Table1[[#This Row],[Price_USD]]&lt;40000,"Budget")</f>
        <v>Luxury</v>
      </c>
    </row>
    <row r="2159" spans="3:23" x14ac:dyDescent="0.35">
      <c r="C2159">
        <v>2158</v>
      </c>
      <c r="D2159" t="s">
        <v>27</v>
      </c>
      <c r="E2159" t="s">
        <v>187</v>
      </c>
      <c r="F2159">
        <v>2020</v>
      </c>
      <c r="G2159" t="s">
        <v>250</v>
      </c>
      <c r="H2159">
        <v>96.4</v>
      </c>
      <c r="I2159">
        <v>112</v>
      </c>
      <c r="J2159" t="s">
        <v>277</v>
      </c>
      <c r="K2159">
        <v>12</v>
      </c>
      <c r="L2159" s="5">
        <v>146606.13</v>
      </c>
      <c r="M2159" t="s">
        <v>319</v>
      </c>
      <c r="N2159" t="s">
        <v>340</v>
      </c>
      <c r="O2159" s="1">
        <v>2</v>
      </c>
      <c r="P2159" s="1" t="str">
        <f>IFERROR(IF(ISNUMBER(Table1[[#This Row],[Safety_Rating2]]), REPT("★", Table1[[#This Row],[Safety_Rating2]]) &amp; REPT("☆", 5-Table1[[#This Row],[Safety_Rating2]]), "Unknown"), "Unknown")</f>
        <v>★★★★☆</v>
      </c>
      <c r="Q2159" s="1">
        <v>4</v>
      </c>
      <c r="R2159">
        <v>5063</v>
      </c>
      <c r="S2159">
        <v>4</v>
      </c>
      <c r="T2159" s="7">
        <f t="shared" si="33"/>
        <v>742266836.19000006</v>
      </c>
      <c r="U2159" s="3">
        <f>Table1[[#This Row],[Range_km]]/Table1[[#This Row],[Battery_Capacity_kWh]]</f>
        <v>1.1618257261410787</v>
      </c>
      <c r="V2159" s="4">
        <f>Table1[[#This Row],[Price_USD]]/Table1[[#This Row],[Range_km]]</f>
        <v>1308.9833035714287</v>
      </c>
      <c r="W2159" s="1" t="str">
        <f>_xlfn.IFS(Table1[[#This Row],[Price_USD]]&gt;80000,"Luxury", Table1[[#This Row],[Price_USD]]&gt;40000,"Premium",Table1[[#This Row],[Price_USD]]&lt;40000,"Budget")</f>
        <v>Luxury</v>
      </c>
    </row>
    <row r="2160" spans="3:23" x14ac:dyDescent="0.35">
      <c r="C2160">
        <v>2159</v>
      </c>
      <c r="D2160" t="s">
        <v>45</v>
      </c>
      <c r="E2160" t="s">
        <v>107</v>
      </c>
      <c r="F2160">
        <v>2016</v>
      </c>
      <c r="G2160" t="s">
        <v>250</v>
      </c>
      <c r="H2160">
        <v>67</v>
      </c>
      <c r="I2160">
        <v>205</v>
      </c>
      <c r="J2160" t="s">
        <v>267</v>
      </c>
      <c r="K2160">
        <v>10.8</v>
      </c>
      <c r="L2160" s="5">
        <v>102846.2</v>
      </c>
      <c r="M2160" t="s">
        <v>309</v>
      </c>
      <c r="N2160" t="s">
        <v>355</v>
      </c>
      <c r="O2160" s="1">
        <v>1</v>
      </c>
      <c r="P2160" s="1" t="str">
        <f>IFERROR(IF(ISNUMBER(Table1[[#This Row],[Safety_Rating2]]), REPT("★", Table1[[#This Row],[Safety_Rating2]]) &amp; REPT("☆", 5-Table1[[#This Row],[Safety_Rating2]]), "Unknown"), "Unknown")</f>
        <v>★★★☆☆</v>
      </c>
      <c r="Q2160" s="1">
        <v>3</v>
      </c>
      <c r="R2160">
        <v>8057</v>
      </c>
      <c r="S2160">
        <v>4</v>
      </c>
      <c r="T2160" s="7">
        <f t="shared" si="33"/>
        <v>828631833.39999998</v>
      </c>
      <c r="U2160" s="3">
        <f>Table1[[#This Row],[Range_km]]/Table1[[#This Row],[Battery_Capacity_kWh]]</f>
        <v>3.0597014925373136</v>
      </c>
      <c r="V2160" s="4">
        <f>Table1[[#This Row],[Price_USD]]/Table1[[#This Row],[Range_km]]</f>
        <v>501.68878048780488</v>
      </c>
      <c r="W2160" s="1" t="str">
        <f>_xlfn.IFS(Table1[[#This Row],[Price_USD]]&gt;80000,"Luxury", Table1[[#This Row],[Price_USD]]&gt;40000,"Premium",Table1[[#This Row],[Price_USD]]&lt;40000,"Budget")</f>
        <v>Luxury</v>
      </c>
    </row>
    <row r="2161" spans="3:23" x14ac:dyDescent="0.35">
      <c r="C2161">
        <v>2160</v>
      </c>
      <c r="D2161" t="s">
        <v>20</v>
      </c>
      <c r="E2161" t="s">
        <v>73</v>
      </c>
      <c r="F2161">
        <v>2019</v>
      </c>
      <c r="G2161" t="s">
        <v>258</v>
      </c>
      <c r="H2161">
        <v>147.19999999999999</v>
      </c>
      <c r="I2161">
        <v>115</v>
      </c>
      <c r="J2161" t="s">
        <v>266</v>
      </c>
      <c r="K2161">
        <v>7.4</v>
      </c>
      <c r="L2161" s="5">
        <v>101180.23</v>
      </c>
      <c r="M2161" t="s">
        <v>332</v>
      </c>
      <c r="N2161" t="s">
        <v>370</v>
      </c>
      <c r="O2161" s="1">
        <v>0</v>
      </c>
      <c r="P2161" s="1" t="str">
        <f>IFERROR(IF(ISNUMBER(Table1[[#This Row],[Safety_Rating2]]), REPT("★", Table1[[#This Row],[Safety_Rating2]]) &amp; REPT("☆", 5-Table1[[#This Row],[Safety_Rating2]]), "Unknown"), "Unknown")</f>
        <v>★★★☆☆</v>
      </c>
      <c r="Q2161" s="1">
        <v>3</v>
      </c>
      <c r="R2161">
        <v>5352</v>
      </c>
      <c r="S2161">
        <v>3</v>
      </c>
      <c r="T2161" s="7">
        <f t="shared" si="33"/>
        <v>541516590.95999992</v>
      </c>
      <c r="U2161" s="3">
        <f>Table1[[#This Row],[Range_km]]/Table1[[#This Row],[Battery_Capacity_kWh]]</f>
        <v>0.78125000000000011</v>
      </c>
      <c r="V2161" s="4">
        <f>Table1[[#This Row],[Price_USD]]/Table1[[#This Row],[Range_km]]</f>
        <v>879.8280869565217</v>
      </c>
      <c r="W2161" s="1" t="str">
        <f>_xlfn.IFS(Table1[[#This Row],[Price_USD]]&gt;80000,"Luxury", Table1[[#This Row],[Price_USD]]&gt;40000,"Premium",Table1[[#This Row],[Price_USD]]&lt;40000,"Budget")</f>
        <v>Luxury</v>
      </c>
    </row>
    <row r="2162" spans="3:23" x14ac:dyDescent="0.35">
      <c r="C2162">
        <v>2161</v>
      </c>
      <c r="D2162" t="s">
        <v>26</v>
      </c>
      <c r="E2162" t="s">
        <v>79</v>
      </c>
      <c r="F2162">
        <v>2025</v>
      </c>
      <c r="G2162" t="s">
        <v>259</v>
      </c>
      <c r="H2162">
        <v>66.400000000000006</v>
      </c>
      <c r="I2162">
        <v>147</v>
      </c>
      <c r="J2162" t="s">
        <v>270</v>
      </c>
      <c r="K2162">
        <v>0.6</v>
      </c>
      <c r="L2162" s="5">
        <v>65064.75</v>
      </c>
      <c r="M2162" t="s">
        <v>289</v>
      </c>
      <c r="N2162" t="s">
        <v>336</v>
      </c>
      <c r="O2162" s="1">
        <v>4</v>
      </c>
      <c r="P2162" s="1" t="str">
        <f>IFERROR(IF(ISNUMBER(Table1[[#This Row],[Safety_Rating2]]), REPT("★", Table1[[#This Row],[Safety_Rating2]]) &amp; REPT("☆", 5-Table1[[#This Row],[Safety_Rating2]]), "Unknown"), "Unknown")</f>
        <v>Unknown</v>
      </c>
      <c r="Q2162" s="2" t="s">
        <v>376</v>
      </c>
      <c r="R2162">
        <v>12599</v>
      </c>
      <c r="S2162">
        <v>5</v>
      </c>
      <c r="T2162" s="7">
        <f t="shared" si="33"/>
        <v>819750785.25</v>
      </c>
      <c r="U2162" s="3">
        <f>Table1[[#This Row],[Range_km]]/Table1[[#This Row],[Battery_Capacity_kWh]]</f>
        <v>2.213855421686747</v>
      </c>
      <c r="V2162" s="4">
        <f>Table1[[#This Row],[Price_USD]]/Table1[[#This Row],[Range_km]]</f>
        <v>442.61734693877548</v>
      </c>
      <c r="W2162" s="1" t="str">
        <f>_xlfn.IFS(Table1[[#This Row],[Price_USD]]&gt;80000,"Luxury", Table1[[#This Row],[Price_USD]]&gt;40000,"Premium",Table1[[#This Row],[Price_USD]]&lt;40000,"Budget")</f>
        <v>Premium</v>
      </c>
    </row>
    <row r="2163" spans="3:23" x14ac:dyDescent="0.35">
      <c r="C2163">
        <v>2162</v>
      </c>
      <c r="D2163" t="s">
        <v>25</v>
      </c>
      <c r="E2163" t="s">
        <v>145</v>
      </c>
      <c r="F2163">
        <v>2015</v>
      </c>
      <c r="G2163" t="s">
        <v>263</v>
      </c>
      <c r="H2163">
        <v>88.7</v>
      </c>
      <c r="I2163">
        <v>163</v>
      </c>
      <c r="J2163" t="s">
        <v>267</v>
      </c>
      <c r="K2163">
        <v>7</v>
      </c>
      <c r="L2163" s="5">
        <v>139205.71</v>
      </c>
      <c r="M2163" t="s">
        <v>334</v>
      </c>
      <c r="N2163" t="s">
        <v>370</v>
      </c>
      <c r="O2163" s="1">
        <v>2</v>
      </c>
      <c r="P2163" s="1" t="str">
        <f>IFERROR(IF(ISNUMBER(Table1[[#This Row],[Safety_Rating2]]), REPT("★", Table1[[#This Row],[Safety_Rating2]]) &amp; REPT("☆", 5-Table1[[#This Row],[Safety_Rating2]]), "Unknown"), "Unknown")</f>
        <v>★★★★★</v>
      </c>
      <c r="Q2163" s="1">
        <v>5</v>
      </c>
      <c r="R2163">
        <v>11760</v>
      </c>
      <c r="S2163">
        <v>4</v>
      </c>
      <c r="T2163" s="7">
        <f t="shared" si="33"/>
        <v>1637059149.5999999</v>
      </c>
      <c r="U2163" s="3">
        <f>Table1[[#This Row],[Range_km]]/Table1[[#This Row],[Battery_Capacity_kWh]]</f>
        <v>1.8376550169109356</v>
      </c>
      <c r="V2163" s="4">
        <f>Table1[[#This Row],[Price_USD]]/Table1[[#This Row],[Range_km]]</f>
        <v>854.02276073619623</v>
      </c>
      <c r="W2163" s="1" t="str">
        <f>_xlfn.IFS(Table1[[#This Row],[Price_USD]]&gt;80000,"Luxury", Table1[[#This Row],[Price_USD]]&gt;40000,"Premium",Table1[[#This Row],[Price_USD]]&lt;40000,"Budget")</f>
        <v>Luxury</v>
      </c>
    </row>
    <row r="2164" spans="3:23" x14ac:dyDescent="0.35">
      <c r="C2164">
        <v>2163</v>
      </c>
      <c r="D2164" t="s">
        <v>23</v>
      </c>
      <c r="E2164" t="s">
        <v>148</v>
      </c>
      <c r="F2164">
        <v>2024</v>
      </c>
      <c r="G2164" t="s">
        <v>262</v>
      </c>
      <c r="H2164">
        <v>135</v>
      </c>
      <c r="I2164">
        <v>400</v>
      </c>
      <c r="J2164" t="s">
        <v>265</v>
      </c>
      <c r="K2164">
        <v>3.6</v>
      </c>
      <c r="L2164" s="5">
        <v>116002.81</v>
      </c>
      <c r="M2164" t="s">
        <v>326</v>
      </c>
      <c r="N2164" t="s">
        <v>347</v>
      </c>
      <c r="O2164" s="1">
        <v>0</v>
      </c>
      <c r="P2164" s="1" t="str">
        <f>IFERROR(IF(ISNUMBER(Table1[[#This Row],[Safety_Rating2]]), REPT("★", Table1[[#This Row],[Safety_Rating2]]) &amp; REPT("☆", 5-Table1[[#This Row],[Safety_Rating2]]), "Unknown"), "Unknown")</f>
        <v>Unknown</v>
      </c>
      <c r="Q2164" s="2" t="s">
        <v>376</v>
      </c>
      <c r="R2164">
        <v>5138</v>
      </c>
      <c r="S2164">
        <v>4</v>
      </c>
      <c r="T2164" s="7">
        <f t="shared" si="33"/>
        <v>596022437.77999997</v>
      </c>
      <c r="U2164" s="3">
        <f>Table1[[#This Row],[Range_km]]/Table1[[#This Row],[Battery_Capacity_kWh]]</f>
        <v>2.9629629629629628</v>
      </c>
      <c r="V2164" s="4">
        <f>Table1[[#This Row],[Price_USD]]/Table1[[#This Row],[Range_km]]</f>
        <v>290.007025</v>
      </c>
      <c r="W2164" s="1" t="str">
        <f>_xlfn.IFS(Table1[[#This Row],[Price_USD]]&gt;80000,"Luxury", Table1[[#This Row],[Price_USD]]&gt;40000,"Premium",Table1[[#This Row],[Price_USD]]&lt;40000,"Budget")</f>
        <v>Luxury</v>
      </c>
    </row>
    <row r="2165" spans="3:23" x14ac:dyDescent="0.35">
      <c r="C2165">
        <v>2164</v>
      </c>
      <c r="D2165" t="s">
        <v>44</v>
      </c>
      <c r="E2165" t="s">
        <v>115</v>
      </c>
      <c r="F2165">
        <v>2023</v>
      </c>
      <c r="G2165" t="s">
        <v>251</v>
      </c>
      <c r="H2165">
        <v>38</v>
      </c>
      <c r="I2165">
        <v>577</v>
      </c>
      <c r="J2165" t="s">
        <v>278</v>
      </c>
      <c r="K2165">
        <v>10.3</v>
      </c>
      <c r="L2165" s="5">
        <v>100425.79</v>
      </c>
      <c r="M2165" t="s">
        <v>313</v>
      </c>
      <c r="N2165" t="s">
        <v>371</v>
      </c>
      <c r="O2165" s="1">
        <v>2</v>
      </c>
      <c r="P2165" s="1" t="str">
        <f>IFERROR(IF(ISNUMBER(Table1[[#This Row],[Safety_Rating2]]), REPT("★", Table1[[#This Row],[Safety_Rating2]]) &amp; REPT("☆", 5-Table1[[#This Row],[Safety_Rating2]]), "Unknown"), "Unknown")</f>
        <v>★★★★☆</v>
      </c>
      <c r="Q2165" s="1">
        <v>4</v>
      </c>
      <c r="R2165">
        <v>17297</v>
      </c>
      <c r="S2165">
        <v>5</v>
      </c>
      <c r="T2165" s="7">
        <f t="shared" si="33"/>
        <v>1737064889.6299999</v>
      </c>
      <c r="U2165" s="3">
        <f>Table1[[#This Row],[Range_km]]/Table1[[#This Row],[Battery_Capacity_kWh]]</f>
        <v>15.184210526315789</v>
      </c>
      <c r="V2165" s="4">
        <f>Table1[[#This Row],[Price_USD]]/Table1[[#This Row],[Range_km]]</f>
        <v>174.04816291161177</v>
      </c>
      <c r="W2165" s="1" t="str">
        <f>_xlfn.IFS(Table1[[#This Row],[Price_USD]]&gt;80000,"Luxury", Table1[[#This Row],[Price_USD]]&gt;40000,"Premium",Table1[[#This Row],[Price_USD]]&lt;40000,"Budget")</f>
        <v>Luxury</v>
      </c>
    </row>
    <row r="2166" spans="3:23" x14ac:dyDescent="0.35">
      <c r="C2166">
        <v>2165</v>
      </c>
      <c r="D2166" t="s">
        <v>27</v>
      </c>
      <c r="E2166" t="s">
        <v>187</v>
      </c>
      <c r="F2166">
        <v>2016</v>
      </c>
      <c r="G2166" t="s">
        <v>261</v>
      </c>
      <c r="H2166">
        <v>137.69999999999999</v>
      </c>
      <c r="I2166">
        <v>402</v>
      </c>
      <c r="J2166" t="s">
        <v>267</v>
      </c>
      <c r="K2166">
        <v>3.3</v>
      </c>
      <c r="L2166" s="5">
        <v>142423.23000000001</v>
      </c>
      <c r="M2166" t="s">
        <v>287</v>
      </c>
      <c r="N2166" t="s">
        <v>368</v>
      </c>
      <c r="O2166" s="1">
        <v>5</v>
      </c>
      <c r="P2166" s="1" t="str">
        <f>IFERROR(IF(ISNUMBER(Table1[[#This Row],[Safety_Rating2]]), REPT("★", Table1[[#This Row],[Safety_Rating2]]) &amp; REPT("☆", 5-Table1[[#This Row],[Safety_Rating2]]), "Unknown"), "Unknown")</f>
        <v>★★★★☆</v>
      </c>
      <c r="Q2166" s="1">
        <v>4</v>
      </c>
      <c r="R2166">
        <v>8578</v>
      </c>
      <c r="S2166">
        <v>5</v>
      </c>
      <c r="T2166" s="7">
        <f t="shared" si="33"/>
        <v>1221706466.9400001</v>
      </c>
      <c r="U2166" s="3">
        <f>Table1[[#This Row],[Range_km]]/Table1[[#This Row],[Battery_Capacity_kWh]]</f>
        <v>2.9193899782135078</v>
      </c>
      <c r="V2166" s="4">
        <f>Table1[[#This Row],[Price_USD]]/Table1[[#This Row],[Range_km]]</f>
        <v>354.28664179104481</v>
      </c>
      <c r="W2166" s="1" t="str">
        <f>_xlfn.IFS(Table1[[#This Row],[Price_USD]]&gt;80000,"Luxury", Table1[[#This Row],[Price_USD]]&gt;40000,"Premium",Table1[[#This Row],[Price_USD]]&lt;40000,"Budget")</f>
        <v>Luxury</v>
      </c>
    </row>
    <row r="2167" spans="3:23" x14ac:dyDescent="0.35">
      <c r="C2167">
        <v>2166</v>
      </c>
      <c r="D2167" t="s">
        <v>42</v>
      </c>
      <c r="E2167" t="s">
        <v>159</v>
      </c>
      <c r="F2167">
        <v>2021</v>
      </c>
      <c r="G2167" t="s">
        <v>256</v>
      </c>
      <c r="H2167">
        <v>107.8</v>
      </c>
      <c r="I2167">
        <v>273</v>
      </c>
      <c r="J2167" t="s">
        <v>275</v>
      </c>
      <c r="K2167">
        <v>10</v>
      </c>
      <c r="L2167" s="5">
        <v>121464.84</v>
      </c>
      <c r="M2167" t="s">
        <v>328</v>
      </c>
      <c r="N2167" t="s">
        <v>339</v>
      </c>
      <c r="O2167" s="1">
        <v>5</v>
      </c>
      <c r="P2167" s="1" t="str">
        <f>IFERROR(IF(ISNUMBER(Table1[[#This Row],[Safety_Rating2]]), REPT("★", Table1[[#This Row],[Safety_Rating2]]) &amp; REPT("☆", 5-Table1[[#This Row],[Safety_Rating2]]), "Unknown"), "Unknown")</f>
        <v>★★★★☆</v>
      </c>
      <c r="Q2167" s="1">
        <v>4</v>
      </c>
      <c r="R2167">
        <v>997</v>
      </c>
      <c r="S2167">
        <v>5</v>
      </c>
      <c r="T2167" s="7">
        <f t="shared" si="33"/>
        <v>121100445.47999999</v>
      </c>
      <c r="U2167" s="3">
        <f>Table1[[#This Row],[Range_km]]/Table1[[#This Row],[Battery_Capacity_kWh]]</f>
        <v>2.5324675324675328</v>
      </c>
      <c r="V2167" s="4">
        <f>Table1[[#This Row],[Price_USD]]/Table1[[#This Row],[Range_km]]</f>
        <v>444.92615384615385</v>
      </c>
      <c r="W2167" s="1" t="str">
        <f>_xlfn.IFS(Table1[[#This Row],[Price_USD]]&gt;80000,"Luxury", Table1[[#This Row],[Price_USD]]&gt;40000,"Premium",Table1[[#This Row],[Price_USD]]&lt;40000,"Budget")</f>
        <v>Luxury</v>
      </c>
    </row>
    <row r="2168" spans="3:23" x14ac:dyDescent="0.35">
      <c r="C2168">
        <v>2167</v>
      </c>
      <c r="D2168" t="s">
        <v>65</v>
      </c>
      <c r="E2168" t="s">
        <v>173</v>
      </c>
      <c r="F2168">
        <v>2025</v>
      </c>
      <c r="G2168" t="s">
        <v>263</v>
      </c>
      <c r="H2168">
        <v>57.5</v>
      </c>
      <c r="I2168">
        <v>464</v>
      </c>
      <c r="J2168" t="s">
        <v>273</v>
      </c>
      <c r="K2168">
        <v>1</v>
      </c>
      <c r="L2168" s="5">
        <v>140094</v>
      </c>
      <c r="M2168" t="s">
        <v>335</v>
      </c>
      <c r="N2168" t="s">
        <v>374</v>
      </c>
      <c r="O2168" s="1">
        <v>3</v>
      </c>
      <c r="P2168" s="1" t="str">
        <f>IFERROR(IF(ISNUMBER(Table1[[#This Row],[Safety_Rating2]]), REPT("★", Table1[[#This Row],[Safety_Rating2]]) &amp; REPT("☆", 5-Table1[[#This Row],[Safety_Rating2]]), "Unknown"), "Unknown")</f>
        <v>★★★★☆</v>
      </c>
      <c r="Q2168" s="1">
        <v>4</v>
      </c>
      <c r="R2168">
        <v>19704</v>
      </c>
      <c r="S2168">
        <v>5</v>
      </c>
      <c r="T2168" s="7">
        <f t="shared" si="33"/>
        <v>2760412176</v>
      </c>
      <c r="U2168" s="3">
        <f>Table1[[#This Row],[Range_km]]/Table1[[#This Row],[Battery_Capacity_kWh]]</f>
        <v>8.0695652173913039</v>
      </c>
      <c r="V2168" s="4">
        <f>Table1[[#This Row],[Price_USD]]/Table1[[#This Row],[Range_km]]</f>
        <v>301.92672413793105</v>
      </c>
      <c r="W2168" s="1" t="str">
        <f>_xlfn.IFS(Table1[[#This Row],[Price_USD]]&gt;80000,"Luxury", Table1[[#This Row],[Price_USD]]&gt;40000,"Premium",Table1[[#This Row],[Price_USD]]&lt;40000,"Budget")</f>
        <v>Luxury</v>
      </c>
    </row>
    <row r="2169" spans="3:23" x14ac:dyDescent="0.35">
      <c r="C2169">
        <v>2168</v>
      </c>
      <c r="D2169" t="s">
        <v>29</v>
      </c>
      <c r="E2169" t="s">
        <v>82</v>
      </c>
      <c r="F2169">
        <v>2020</v>
      </c>
      <c r="G2169" t="s">
        <v>251</v>
      </c>
      <c r="H2169">
        <v>63.2</v>
      </c>
      <c r="I2169">
        <v>361</v>
      </c>
      <c r="J2169" t="s">
        <v>280</v>
      </c>
      <c r="K2169">
        <v>10.4</v>
      </c>
      <c r="L2169" s="5">
        <v>90934.75</v>
      </c>
      <c r="M2169" t="s">
        <v>292</v>
      </c>
      <c r="N2169" t="s">
        <v>362</v>
      </c>
      <c r="O2169" s="1">
        <v>3</v>
      </c>
      <c r="P2169" s="1" t="str">
        <f>IFERROR(IF(ISNUMBER(Table1[[#This Row],[Safety_Rating2]]), REPT("★", Table1[[#This Row],[Safety_Rating2]]) &amp; REPT("☆", 5-Table1[[#This Row],[Safety_Rating2]]), "Unknown"), "Unknown")</f>
        <v>★★★★☆</v>
      </c>
      <c r="Q2169" s="1">
        <v>4</v>
      </c>
      <c r="R2169">
        <v>14811</v>
      </c>
      <c r="S2169">
        <v>5</v>
      </c>
      <c r="T2169" s="7">
        <f t="shared" si="33"/>
        <v>1346834582.25</v>
      </c>
      <c r="U2169" s="3">
        <f>Table1[[#This Row],[Range_km]]/Table1[[#This Row],[Battery_Capacity_kWh]]</f>
        <v>5.712025316455696</v>
      </c>
      <c r="V2169" s="4">
        <f>Table1[[#This Row],[Price_USD]]/Table1[[#This Row],[Range_km]]</f>
        <v>251.89681440443212</v>
      </c>
      <c r="W2169" s="1" t="str">
        <f>_xlfn.IFS(Table1[[#This Row],[Price_USD]]&gt;80000,"Luxury", Table1[[#This Row],[Price_USD]]&gt;40000,"Premium",Table1[[#This Row],[Price_USD]]&lt;40000,"Budget")</f>
        <v>Luxury</v>
      </c>
    </row>
    <row r="2170" spans="3:23" x14ac:dyDescent="0.35">
      <c r="C2170">
        <v>2169</v>
      </c>
      <c r="D2170" t="s">
        <v>66</v>
      </c>
      <c r="E2170" t="s">
        <v>186</v>
      </c>
      <c r="F2170">
        <v>2019</v>
      </c>
      <c r="G2170" t="s">
        <v>261</v>
      </c>
      <c r="H2170">
        <v>94.7</v>
      </c>
      <c r="I2170">
        <v>192</v>
      </c>
      <c r="J2170" t="s">
        <v>279</v>
      </c>
      <c r="K2170">
        <v>3.8</v>
      </c>
      <c r="L2170" s="5">
        <v>114964.73</v>
      </c>
      <c r="M2170" t="s">
        <v>304</v>
      </c>
      <c r="N2170" t="s">
        <v>357</v>
      </c>
      <c r="O2170" s="1">
        <v>1</v>
      </c>
      <c r="P2170" s="1" t="str">
        <f>IFERROR(IF(ISNUMBER(Table1[[#This Row],[Safety_Rating2]]), REPT("★", Table1[[#This Row],[Safety_Rating2]]) &amp; REPT("☆", 5-Table1[[#This Row],[Safety_Rating2]]), "Unknown"), "Unknown")</f>
        <v>★★★☆☆</v>
      </c>
      <c r="Q2170" s="1">
        <v>3</v>
      </c>
      <c r="R2170">
        <v>15811</v>
      </c>
      <c r="S2170">
        <v>5</v>
      </c>
      <c r="T2170" s="7">
        <f t="shared" si="33"/>
        <v>1817707346.03</v>
      </c>
      <c r="U2170" s="3">
        <f>Table1[[#This Row],[Range_km]]/Table1[[#This Row],[Battery_Capacity_kWh]]</f>
        <v>2.0274551214361138</v>
      </c>
      <c r="V2170" s="4">
        <f>Table1[[#This Row],[Price_USD]]/Table1[[#This Row],[Range_km]]</f>
        <v>598.77463541666668</v>
      </c>
      <c r="W2170" s="1" t="str">
        <f>_xlfn.IFS(Table1[[#This Row],[Price_USD]]&gt;80000,"Luxury", Table1[[#This Row],[Price_USD]]&gt;40000,"Premium",Table1[[#This Row],[Price_USD]]&lt;40000,"Budget")</f>
        <v>Luxury</v>
      </c>
    </row>
    <row r="2171" spans="3:23" x14ac:dyDescent="0.35">
      <c r="C2171">
        <v>2170</v>
      </c>
      <c r="D2171" t="s">
        <v>48</v>
      </c>
      <c r="E2171" t="s">
        <v>207</v>
      </c>
      <c r="F2171">
        <v>2015</v>
      </c>
      <c r="G2171" t="s">
        <v>258</v>
      </c>
      <c r="H2171">
        <v>84.1</v>
      </c>
      <c r="I2171">
        <v>463</v>
      </c>
      <c r="J2171" t="s">
        <v>273</v>
      </c>
      <c r="K2171">
        <v>10.6</v>
      </c>
      <c r="L2171" s="5">
        <v>137124.88</v>
      </c>
      <c r="M2171" t="s">
        <v>309</v>
      </c>
      <c r="N2171" t="s">
        <v>375</v>
      </c>
      <c r="O2171" s="1">
        <v>2</v>
      </c>
      <c r="P2171" s="1" t="str">
        <f>IFERROR(IF(ISNUMBER(Table1[[#This Row],[Safety_Rating2]]), REPT("★", Table1[[#This Row],[Safety_Rating2]]) &amp; REPT("☆", 5-Table1[[#This Row],[Safety_Rating2]]), "Unknown"), "Unknown")</f>
        <v>★★★★☆</v>
      </c>
      <c r="Q2171" s="1">
        <v>4</v>
      </c>
      <c r="R2171">
        <v>8688</v>
      </c>
      <c r="S2171">
        <v>5</v>
      </c>
      <c r="T2171" s="7">
        <f t="shared" si="33"/>
        <v>1191340957.4400001</v>
      </c>
      <c r="U2171" s="3">
        <f>Table1[[#This Row],[Range_km]]/Table1[[#This Row],[Battery_Capacity_kWh]]</f>
        <v>5.5053507728894173</v>
      </c>
      <c r="V2171" s="4">
        <f>Table1[[#This Row],[Price_USD]]/Table1[[#This Row],[Range_km]]</f>
        <v>296.16604751619872</v>
      </c>
      <c r="W2171" s="1" t="str">
        <f>_xlfn.IFS(Table1[[#This Row],[Price_USD]]&gt;80000,"Luxury", Table1[[#This Row],[Price_USD]]&gt;40000,"Premium",Table1[[#This Row],[Price_USD]]&lt;40000,"Budget")</f>
        <v>Luxury</v>
      </c>
    </row>
    <row r="2172" spans="3:23" x14ac:dyDescent="0.35">
      <c r="C2172">
        <v>2171</v>
      </c>
      <c r="D2172" t="s">
        <v>51</v>
      </c>
      <c r="E2172" t="s">
        <v>210</v>
      </c>
      <c r="F2172">
        <v>2021</v>
      </c>
      <c r="G2172" t="s">
        <v>260</v>
      </c>
      <c r="H2172">
        <v>45.7</v>
      </c>
      <c r="I2172">
        <v>388</v>
      </c>
      <c r="J2172" t="s">
        <v>270</v>
      </c>
      <c r="K2172">
        <v>9.6</v>
      </c>
      <c r="L2172" s="5">
        <v>109078.92</v>
      </c>
      <c r="M2172" t="s">
        <v>321</v>
      </c>
      <c r="N2172" t="s">
        <v>361</v>
      </c>
      <c r="O2172" s="1">
        <v>2</v>
      </c>
      <c r="P2172" s="1" t="str">
        <f>IFERROR(IF(ISNUMBER(Table1[[#This Row],[Safety_Rating2]]), REPT("★", Table1[[#This Row],[Safety_Rating2]]) &amp; REPT("☆", 5-Table1[[#This Row],[Safety_Rating2]]), "Unknown"), "Unknown")</f>
        <v>★★★☆☆</v>
      </c>
      <c r="Q2172" s="1">
        <v>3</v>
      </c>
      <c r="R2172">
        <v>5529</v>
      </c>
      <c r="S2172">
        <v>4</v>
      </c>
      <c r="T2172" s="7">
        <f t="shared" si="33"/>
        <v>603097348.67999995</v>
      </c>
      <c r="U2172" s="3">
        <f>Table1[[#This Row],[Range_km]]/Table1[[#This Row],[Battery_Capacity_kWh]]</f>
        <v>8.4901531728665205</v>
      </c>
      <c r="V2172" s="4">
        <f>Table1[[#This Row],[Price_USD]]/Table1[[#This Row],[Range_km]]</f>
        <v>281.13123711340205</v>
      </c>
      <c r="W2172" s="1" t="str">
        <f>_xlfn.IFS(Table1[[#This Row],[Price_USD]]&gt;80000,"Luxury", Table1[[#This Row],[Price_USD]]&gt;40000,"Premium",Table1[[#This Row],[Price_USD]]&lt;40000,"Budget")</f>
        <v>Luxury</v>
      </c>
    </row>
    <row r="2173" spans="3:23" x14ac:dyDescent="0.35">
      <c r="C2173">
        <v>2172</v>
      </c>
      <c r="D2173" t="s">
        <v>59</v>
      </c>
      <c r="E2173" t="s">
        <v>193</v>
      </c>
      <c r="F2173">
        <v>2019</v>
      </c>
      <c r="G2173" t="s">
        <v>259</v>
      </c>
      <c r="H2173">
        <v>115.5</v>
      </c>
      <c r="I2173">
        <v>110</v>
      </c>
      <c r="J2173" t="s">
        <v>269</v>
      </c>
      <c r="K2173">
        <v>4</v>
      </c>
      <c r="L2173" s="5">
        <v>123868.61</v>
      </c>
      <c r="M2173" t="s">
        <v>311</v>
      </c>
      <c r="N2173" t="s">
        <v>341</v>
      </c>
      <c r="O2173" s="1">
        <v>5</v>
      </c>
      <c r="P2173" s="1" t="str">
        <f>IFERROR(IF(ISNUMBER(Table1[[#This Row],[Safety_Rating2]]), REPT("★", Table1[[#This Row],[Safety_Rating2]]) &amp; REPT("☆", 5-Table1[[#This Row],[Safety_Rating2]]), "Unknown"), "Unknown")</f>
        <v>★★★☆☆</v>
      </c>
      <c r="Q2173" s="1">
        <v>3</v>
      </c>
      <c r="R2173">
        <v>9274</v>
      </c>
      <c r="S2173">
        <v>4</v>
      </c>
      <c r="T2173" s="7">
        <f t="shared" si="33"/>
        <v>1148757489.1400001</v>
      </c>
      <c r="U2173" s="3">
        <f>Table1[[#This Row],[Range_km]]/Table1[[#This Row],[Battery_Capacity_kWh]]</f>
        <v>0.95238095238095233</v>
      </c>
      <c r="V2173" s="4">
        <f>Table1[[#This Row],[Price_USD]]/Table1[[#This Row],[Range_km]]</f>
        <v>1126.0782727272726</v>
      </c>
      <c r="W2173" s="1" t="str">
        <f>_xlfn.IFS(Table1[[#This Row],[Price_USD]]&gt;80000,"Luxury", Table1[[#This Row],[Price_USD]]&gt;40000,"Premium",Table1[[#This Row],[Price_USD]]&lt;40000,"Budget")</f>
        <v>Luxury</v>
      </c>
    </row>
    <row r="2174" spans="3:23" x14ac:dyDescent="0.35">
      <c r="C2174">
        <v>2173</v>
      </c>
      <c r="D2174" t="s">
        <v>26</v>
      </c>
      <c r="E2174" t="s">
        <v>79</v>
      </c>
      <c r="F2174">
        <v>2019</v>
      </c>
      <c r="G2174" t="s">
        <v>256</v>
      </c>
      <c r="H2174">
        <v>84.5</v>
      </c>
      <c r="I2174">
        <v>575</v>
      </c>
      <c r="J2174" t="s">
        <v>267</v>
      </c>
      <c r="K2174">
        <v>1.1000000000000001</v>
      </c>
      <c r="L2174" s="5">
        <v>63950.12</v>
      </c>
      <c r="M2174" t="s">
        <v>310</v>
      </c>
      <c r="N2174" t="s">
        <v>342</v>
      </c>
      <c r="O2174" s="1">
        <v>2</v>
      </c>
      <c r="P2174" s="1" t="str">
        <f>IFERROR(IF(ISNUMBER(Table1[[#This Row],[Safety_Rating2]]), REPT("★", Table1[[#This Row],[Safety_Rating2]]) &amp; REPT("☆", 5-Table1[[#This Row],[Safety_Rating2]]), "Unknown"), "Unknown")</f>
        <v>★★★★☆</v>
      </c>
      <c r="Q2174" s="1">
        <v>4</v>
      </c>
      <c r="R2174">
        <v>11912</v>
      </c>
      <c r="S2174">
        <v>4</v>
      </c>
      <c r="T2174" s="7">
        <f t="shared" si="33"/>
        <v>761773829.44000006</v>
      </c>
      <c r="U2174" s="3">
        <f>Table1[[#This Row],[Range_km]]/Table1[[#This Row],[Battery_Capacity_kWh]]</f>
        <v>6.8047337278106506</v>
      </c>
      <c r="V2174" s="4">
        <f>Table1[[#This Row],[Price_USD]]/Table1[[#This Row],[Range_km]]</f>
        <v>111.2176</v>
      </c>
      <c r="W2174" s="1" t="str">
        <f>_xlfn.IFS(Table1[[#This Row],[Price_USD]]&gt;80000,"Luxury", Table1[[#This Row],[Price_USD]]&gt;40000,"Premium",Table1[[#This Row],[Price_USD]]&lt;40000,"Budget")</f>
        <v>Premium</v>
      </c>
    </row>
    <row r="2175" spans="3:23" x14ac:dyDescent="0.35">
      <c r="C2175">
        <v>2174</v>
      </c>
      <c r="D2175" t="s">
        <v>29</v>
      </c>
      <c r="E2175" t="s">
        <v>82</v>
      </c>
      <c r="F2175">
        <v>2016</v>
      </c>
      <c r="G2175" t="s">
        <v>253</v>
      </c>
      <c r="H2175">
        <v>149</v>
      </c>
      <c r="I2175">
        <v>589</v>
      </c>
      <c r="J2175" t="s">
        <v>277</v>
      </c>
      <c r="K2175">
        <v>2.8</v>
      </c>
      <c r="L2175" s="5">
        <v>125319.84</v>
      </c>
      <c r="M2175" t="s">
        <v>302</v>
      </c>
      <c r="N2175" t="s">
        <v>372</v>
      </c>
      <c r="O2175" s="1">
        <v>3</v>
      </c>
      <c r="P2175" s="1" t="str">
        <f>IFERROR(IF(ISNUMBER(Table1[[#This Row],[Safety_Rating2]]), REPT("★", Table1[[#This Row],[Safety_Rating2]]) &amp; REPT("☆", 5-Table1[[#This Row],[Safety_Rating2]]), "Unknown"), "Unknown")</f>
        <v>Unknown</v>
      </c>
      <c r="Q2175" s="2" t="s">
        <v>376</v>
      </c>
      <c r="R2175">
        <v>11669</v>
      </c>
      <c r="S2175">
        <v>3</v>
      </c>
      <c r="T2175" s="7">
        <f t="shared" si="33"/>
        <v>1462357212.96</v>
      </c>
      <c r="U2175" s="3">
        <f>Table1[[#This Row],[Range_km]]/Table1[[#This Row],[Battery_Capacity_kWh]]</f>
        <v>3.9530201342281881</v>
      </c>
      <c r="V2175" s="4">
        <f>Table1[[#This Row],[Price_USD]]/Table1[[#This Row],[Range_km]]</f>
        <v>212.76713073005092</v>
      </c>
      <c r="W2175" s="1" t="str">
        <f>_xlfn.IFS(Table1[[#This Row],[Price_USD]]&gt;80000,"Luxury", Table1[[#This Row],[Price_USD]]&gt;40000,"Premium",Table1[[#This Row],[Price_USD]]&lt;40000,"Budget")</f>
        <v>Luxury</v>
      </c>
    </row>
    <row r="2176" spans="3:23" x14ac:dyDescent="0.35">
      <c r="C2176">
        <v>2175</v>
      </c>
      <c r="D2176" t="s">
        <v>61</v>
      </c>
      <c r="E2176" t="s">
        <v>146</v>
      </c>
      <c r="F2176">
        <v>2015</v>
      </c>
      <c r="G2176" t="s">
        <v>254</v>
      </c>
      <c r="H2176">
        <v>74.3</v>
      </c>
      <c r="I2176">
        <v>467</v>
      </c>
      <c r="J2176" t="s">
        <v>267</v>
      </c>
      <c r="K2176">
        <v>3.9</v>
      </c>
      <c r="L2176" s="5">
        <v>39534.92</v>
      </c>
      <c r="M2176" t="s">
        <v>306</v>
      </c>
      <c r="N2176" t="s">
        <v>338</v>
      </c>
      <c r="O2176" s="1">
        <v>5</v>
      </c>
      <c r="P2176" s="1" t="str">
        <f>IFERROR(IF(ISNUMBER(Table1[[#This Row],[Safety_Rating2]]), REPT("★", Table1[[#This Row],[Safety_Rating2]]) &amp; REPT("☆", 5-Table1[[#This Row],[Safety_Rating2]]), "Unknown"), "Unknown")</f>
        <v>★★★☆☆</v>
      </c>
      <c r="Q2176" s="1">
        <v>3</v>
      </c>
      <c r="R2176">
        <v>3063</v>
      </c>
      <c r="S2176">
        <v>5</v>
      </c>
      <c r="T2176" s="7">
        <f t="shared" si="33"/>
        <v>121095459.95999999</v>
      </c>
      <c r="U2176" s="3">
        <f>Table1[[#This Row],[Range_km]]/Table1[[#This Row],[Battery_Capacity_kWh]]</f>
        <v>6.2853297442799461</v>
      </c>
      <c r="V2176" s="4">
        <f>Table1[[#This Row],[Price_USD]]/Table1[[#This Row],[Range_km]]</f>
        <v>84.657216274089933</v>
      </c>
      <c r="W2176" s="1" t="str">
        <f>_xlfn.IFS(Table1[[#This Row],[Price_USD]]&gt;80000,"Luxury", Table1[[#This Row],[Price_USD]]&gt;40000,"Premium",Table1[[#This Row],[Price_USD]]&lt;40000,"Budget")</f>
        <v>Budget</v>
      </c>
    </row>
    <row r="2177" spans="3:23" x14ac:dyDescent="0.35">
      <c r="C2177">
        <v>2176</v>
      </c>
      <c r="D2177" t="s">
        <v>57</v>
      </c>
      <c r="E2177" t="s">
        <v>203</v>
      </c>
      <c r="F2177">
        <v>2024</v>
      </c>
      <c r="G2177" t="s">
        <v>252</v>
      </c>
      <c r="H2177">
        <v>49</v>
      </c>
      <c r="I2177">
        <v>384</v>
      </c>
      <c r="J2177" t="s">
        <v>269</v>
      </c>
      <c r="K2177">
        <v>10.7</v>
      </c>
      <c r="L2177" s="5">
        <v>123412.37</v>
      </c>
      <c r="M2177" t="s">
        <v>322</v>
      </c>
      <c r="N2177" t="s">
        <v>345</v>
      </c>
      <c r="O2177" s="1">
        <v>5</v>
      </c>
      <c r="P2177" s="1" t="str">
        <f>IFERROR(IF(ISNUMBER(Table1[[#This Row],[Safety_Rating2]]), REPT("★", Table1[[#This Row],[Safety_Rating2]]) &amp; REPT("☆", 5-Table1[[#This Row],[Safety_Rating2]]), "Unknown"), "Unknown")</f>
        <v>Unknown</v>
      </c>
      <c r="Q2177" s="2" t="s">
        <v>376</v>
      </c>
      <c r="R2177">
        <v>18866</v>
      </c>
      <c r="S2177">
        <v>5</v>
      </c>
      <c r="T2177" s="7">
        <f t="shared" si="33"/>
        <v>2328297772.4200001</v>
      </c>
      <c r="U2177" s="3">
        <f>Table1[[#This Row],[Range_km]]/Table1[[#This Row],[Battery_Capacity_kWh]]</f>
        <v>7.8367346938775508</v>
      </c>
      <c r="V2177" s="4">
        <f>Table1[[#This Row],[Price_USD]]/Table1[[#This Row],[Range_km]]</f>
        <v>321.38638020833332</v>
      </c>
      <c r="W2177" s="1" t="str">
        <f>_xlfn.IFS(Table1[[#This Row],[Price_USD]]&gt;80000,"Luxury", Table1[[#This Row],[Price_USD]]&gt;40000,"Premium",Table1[[#This Row],[Price_USD]]&lt;40000,"Budget")</f>
        <v>Luxury</v>
      </c>
    </row>
    <row r="2178" spans="3:23" x14ac:dyDescent="0.35">
      <c r="C2178">
        <v>2177</v>
      </c>
      <c r="D2178" t="s">
        <v>42</v>
      </c>
      <c r="E2178" t="s">
        <v>102</v>
      </c>
      <c r="F2178">
        <v>2025</v>
      </c>
      <c r="G2178" t="s">
        <v>257</v>
      </c>
      <c r="H2178">
        <v>23.2</v>
      </c>
      <c r="I2178">
        <v>145</v>
      </c>
      <c r="J2178" t="s">
        <v>267</v>
      </c>
      <c r="K2178">
        <v>4.7</v>
      </c>
      <c r="L2178" s="5">
        <v>124806.63</v>
      </c>
      <c r="M2178" t="s">
        <v>301</v>
      </c>
      <c r="N2178" t="s">
        <v>343</v>
      </c>
      <c r="O2178" s="1">
        <v>0</v>
      </c>
      <c r="P2178" s="1" t="str">
        <f>IFERROR(IF(ISNUMBER(Table1[[#This Row],[Safety_Rating2]]), REPT("★", Table1[[#This Row],[Safety_Rating2]]) &amp; REPT("☆", 5-Table1[[#This Row],[Safety_Rating2]]), "Unknown"), "Unknown")</f>
        <v>★★★☆☆</v>
      </c>
      <c r="Q2178" s="1">
        <v>3</v>
      </c>
      <c r="R2178">
        <v>1432</v>
      </c>
      <c r="S2178">
        <v>3</v>
      </c>
      <c r="T2178" s="7">
        <f t="shared" ref="T2178:T2241" si="34">L2178*R2178</f>
        <v>178723094.16</v>
      </c>
      <c r="U2178" s="3">
        <f>Table1[[#This Row],[Range_km]]/Table1[[#This Row],[Battery_Capacity_kWh]]</f>
        <v>6.25</v>
      </c>
      <c r="V2178" s="4">
        <f>Table1[[#This Row],[Price_USD]]/Table1[[#This Row],[Range_km]]</f>
        <v>860.73537931034491</v>
      </c>
      <c r="W2178" s="1" t="str">
        <f>_xlfn.IFS(Table1[[#This Row],[Price_USD]]&gt;80000,"Luxury", Table1[[#This Row],[Price_USD]]&gt;40000,"Premium",Table1[[#This Row],[Price_USD]]&lt;40000,"Budget")</f>
        <v>Luxury</v>
      </c>
    </row>
    <row r="2179" spans="3:23" x14ac:dyDescent="0.35">
      <c r="C2179">
        <v>2178</v>
      </c>
      <c r="D2179" t="s">
        <v>20</v>
      </c>
      <c r="E2179" t="s">
        <v>73</v>
      </c>
      <c r="F2179">
        <v>2015</v>
      </c>
      <c r="G2179" t="s">
        <v>258</v>
      </c>
      <c r="H2179">
        <v>99.4</v>
      </c>
      <c r="I2179">
        <v>197</v>
      </c>
      <c r="J2179" t="s">
        <v>268</v>
      </c>
      <c r="K2179">
        <v>8.6</v>
      </c>
      <c r="L2179" s="5">
        <v>142851.72</v>
      </c>
      <c r="M2179" t="s">
        <v>317</v>
      </c>
      <c r="N2179" t="s">
        <v>345</v>
      </c>
      <c r="O2179" s="1">
        <v>0</v>
      </c>
      <c r="P2179" s="1" t="str">
        <f>IFERROR(IF(ISNUMBER(Table1[[#This Row],[Safety_Rating2]]), REPT("★", Table1[[#This Row],[Safety_Rating2]]) &amp; REPT("☆", 5-Table1[[#This Row],[Safety_Rating2]]), "Unknown"), "Unknown")</f>
        <v>Unknown</v>
      </c>
      <c r="Q2179" s="2" t="s">
        <v>376</v>
      </c>
      <c r="R2179">
        <v>7739</v>
      </c>
      <c r="S2179">
        <v>5</v>
      </c>
      <c r="T2179" s="7">
        <f t="shared" si="34"/>
        <v>1105529461.0799999</v>
      </c>
      <c r="U2179" s="3">
        <f>Table1[[#This Row],[Range_km]]/Table1[[#This Row],[Battery_Capacity_kWh]]</f>
        <v>1.9818913480885312</v>
      </c>
      <c r="V2179" s="4">
        <f>Table1[[#This Row],[Price_USD]]/Table1[[#This Row],[Range_km]]</f>
        <v>725.13563451776645</v>
      </c>
      <c r="W2179" s="1" t="str">
        <f>_xlfn.IFS(Table1[[#This Row],[Price_USD]]&gt;80000,"Luxury", Table1[[#This Row],[Price_USD]]&gt;40000,"Premium",Table1[[#This Row],[Price_USD]]&lt;40000,"Budget")</f>
        <v>Luxury</v>
      </c>
    </row>
    <row r="2180" spans="3:23" x14ac:dyDescent="0.35">
      <c r="C2180">
        <v>2179</v>
      </c>
      <c r="D2180" t="s">
        <v>17</v>
      </c>
      <c r="E2180" t="s">
        <v>95</v>
      </c>
      <c r="F2180">
        <v>2023</v>
      </c>
      <c r="G2180" t="s">
        <v>260</v>
      </c>
      <c r="H2180">
        <v>142.69999999999999</v>
      </c>
      <c r="I2180">
        <v>587</v>
      </c>
      <c r="J2180" t="s">
        <v>280</v>
      </c>
      <c r="K2180">
        <v>6.9</v>
      </c>
      <c r="L2180" s="5">
        <v>103792.59</v>
      </c>
      <c r="M2180" t="s">
        <v>320</v>
      </c>
      <c r="N2180" t="s">
        <v>353</v>
      </c>
      <c r="O2180" s="1">
        <v>3</v>
      </c>
      <c r="P2180" s="1" t="str">
        <f>IFERROR(IF(ISNUMBER(Table1[[#This Row],[Safety_Rating2]]), REPT("★", Table1[[#This Row],[Safety_Rating2]]) &amp; REPT("☆", 5-Table1[[#This Row],[Safety_Rating2]]), "Unknown"), "Unknown")</f>
        <v>★★★★☆</v>
      </c>
      <c r="Q2180" s="1">
        <v>4</v>
      </c>
      <c r="R2180">
        <v>14837</v>
      </c>
      <c r="S2180">
        <v>4</v>
      </c>
      <c r="T2180" s="7">
        <f t="shared" si="34"/>
        <v>1539970657.8299999</v>
      </c>
      <c r="U2180" s="3">
        <f>Table1[[#This Row],[Range_km]]/Table1[[#This Row],[Battery_Capacity_kWh]]</f>
        <v>4.1135248773651023</v>
      </c>
      <c r="V2180" s="4">
        <f>Table1[[#This Row],[Price_USD]]/Table1[[#This Row],[Range_km]]</f>
        <v>176.8187223168654</v>
      </c>
      <c r="W2180" s="1" t="str">
        <f>_xlfn.IFS(Table1[[#This Row],[Price_USD]]&gt;80000,"Luxury", Table1[[#This Row],[Price_USD]]&gt;40000,"Premium",Table1[[#This Row],[Price_USD]]&lt;40000,"Budget")</f>
        <v>Luxury</v>
      </c>
    </row>
    <row r="2181" spans="3:23" x14ac:dyDescent="0.35">
      <c r="C2181">
        <v>2180</v>
      </c>
      <c r="D2181" t="s">
        <v>20</v>
      </c>
      <c r="E2181" t="s">
        <v>217</v>
      </c>
      <c r="F2181">
        <v>2019</v>
      </c>
      <c r="G2181" t="s">
        <v>255</v>
      </c>
      <c r="H2181">
        <v>129.6</v>
      </c>
      <c r="I2181">
        <v>169</v>
      </c>
      <c r="J2181" t="s">
        <v>275</v>
      </c>
      <c r="K2181">
        <v>6.8</v>
      </c>
      <c r="L2181" s="5">
        <v>65877.320000000007</v>
      </c>
      <c r="M2181" t="s">
        <v>285</v>
      </c>
      <c r="N2181" t="s">
        <v>336</v>
      </c>
      <c r="O2181" s="1">
        <v>1</v>
      </c>
      <c r="P2181" s="1" t="str">
        <f>IFERROR(IF(ISNUMBER(Table1[[#This Row],[Safety_Rating2]]), REPT("★", Table1[[#This Row],[Safety_Rating2]]) &amp; REPT("☆", 5-Table1[[#This Row],[Safety_Rating2]]), "Unknown"), "Unknown")</f>
        <v>★★★★☆</v>
      </c>
      <c r="Q2181" s="1">
        <v>4</v>
      </c>
      <c r="R2181">
        <v>15752</v>
      </c>
      <c r="S2181">
        <v>4</v>
      </c>
      <c r="T2181" s="7">
        <f t="shared" si="34"/>
        <v>1037699544.6400001</v>
      </c>
      <c r="U2181" s="3">
        <f>Table1[[#This Row],[Range_km]]/Table1[[#This Row],[Battery_Capacity_kWh]]</f>
        <v>1.3040123456790125</v>
      </c>
      <c r="V2181" s="4">
        <f>Table1[[#This Row],[Price_USD]]/Table1[[#This Row],[Range_km]]</f>
        <v>389.80662721893498</v>
      </c>
      <c r="W2181" s="1" t="str">
        <f>_xlfn.IFS(Table1[[#This Row],[Price_USD]]&gt;80000,"Luxury", Table1[[#This Row],[Price_USD]]&gt;40000,"Premium",Table1[[#This Row],[Price_USD]]&lt;40000,"Budget")</f>
        <v>Premium</v>
      </c>
    </row>
    <row r="2182" spans="3:23" x14ac:dyDescent="0.35">
      <c r="C2182">
        <v>2181</v>
      </c>
      <c r="D2182" t="s">
        <v>44</v>
      </c>
      <c r="E2182" t="s">
        <v>211</v>
      </c>
      <c r="F2182">
        <v>2019</v>
      </c>
      <c r="G2182" t="s">
        <v>263</v>
      </c>
      <c r="H2182">
        <v>130.30000000000001</v>
      </c>
      <c r="I2182">
        <v>231</v>
      </c>
      <c r="J2182" t="s">
        <v>266</v>
      </c>
      <c r="K2182">
        <v>8</v>
      </c>
      <c r="L2182" s="5">
        <v>53294.93</v>
      </c>
      <c r="M2182" t="s">
        <v>300</v>
      </c>
      <c r="N2182" t="s">
        <v>337</v>
      </c>
      <c r="O2182" s="1">
        <v>4</v>
      </c>
      <c r="P2182" s="1" t="str">
        <f>IFERROR(IF(ISNUMBER(Table1[[#This Row],[Safety_Rating2]]), REPT("★", Table1[[#This Row],[Safety_Rating2]]) &amp; REPT("☆", 5-Table1[[#This Row],[Safety_Rating2]]), "Unknown"), "Unknown")</f>
        <v>★★★★☆</v>
      </c>
      <c r="Q2182" s="1">
        <v>4</v>
      </c>
      <c r="R2182">
        <v>19460</v>
      </c>
      <c r="S2182">
        <v>5</v>
      </c>
      <c r="T2182" s="7">
        <f t="shared" si="34"/>
        <v>1037119337.8</v>
      </c>
      <c r="U2182" s="3">
        <f>Table1[[#This Row],[Range_km]]/Table1[[#This Row],[Battery_Capacity_kWh]]</f>
        <v>1.7728319263238679</v>
      </c>
      <c r="V2182" s="4">
        <f>Table1[[#This Row],[Price_USD]]/Table1[[#This Row],[Range_km]]</f>
        <v>230.71398268398269</v>
      </c>
      <c r="W2182" s="1" t="str">
        <f>_xlfn.IFS(Table1[[#This Row],[Price_USD]]&gt;80000,"Luxury", Table1[[#This Row],[Price_USD]]&gt;40000,"Premium",Table1[[#This Row],[Price_USD]]&lt;40000,"Budget")</f>
        <v>Premium</v>
      </c>
    </row>
    <row r="2183" spans="3:23" x14ac:dyDescent="0.35">
      <c r="C2183">
        <v>2182</v>
      </c>
      <c r="D2183" t="s">
        <v>24</v>
      </c>
      <c r="E2183" t="s">
        <v>77</v>
      </c>
      <c r="F2183">
        <v>2025</v>
      </c>
      <c r="G2183" t="s">
        <v>250</v>
      </c>
      <c r="H2183">
        <v>91.5</v>
      </c>
      <c r="I2183">
        <v>327</v>
      </c>
      <c r="J2183" t="s">
        <v>273</v>
      </c>
      <c r="K2183">
        <v>3.6</v>
      </c>
      <c r="L2183" s="5">
        <v>97977.4</v>
      </c>
      <c r="M2183" t="s">
        <v>303</v>
      </c>
      <c r="N2183" t="s">
        <v>352</v>
      </c>
      <c r="O2183" s="1">
        <v>5</v>
      </c>
      <c r="P2183" s="1" t="str">
        <f>IFERROR(IF(ISNUMBER(Table1[[#This Row],[Safety_Rating2]]), REPT("★", Table1[[#This Row],[Safety_Rating2]]) &amp; REPT("☆", 5-Table1[[#This Row],[Safety_Rating2]]), "Unknown"), "Unknown")</f>
        <v>★★★★☆</v>
      </c>
      <c r="Q2183" s="1">
        <v>4</v>
      </c>
      <c r="R2183">
        <v>12583</v>
      </c>
      <c r="S2183">
        <v>5</v>
      </c>
      <c r="T2183" s="7">
        <f t="shared" si="34"/>
        <v>1232849624.1999998</v>
      </c>
      <c r="U2183" s="3">
        <f>Table1[[#This Row],[Range_km]]/Table1[[#This Row],[Battery_Capacity_kWh]]</f>
        <v>3.5737704918032787</v>
      </c>
      <c r="V2183" s="4">
        <f>Table1[[#This Row],[Price_USD]]/Table1[[#This Row],[Range_km]]</f>
        <v>299.62507645259939</v>
      </c>
      <c r="W2183" s="1" t="str">
        <f>_xlfn.IFS(Table1[[#This Row],[Price_USD]]&gt;80000,"Luxury", Table1[[#This Row],[Price_USD]]&gt;40000,"Premium",Table1[[#This Row],[Price_USD]]&lt;40000,"Budget")</f>
        <v>Luxury</v>
      </c>
    </row>
    <row r="2184" spans="3:23" x14ac:dyDescent="0.35">
      <c r="C2184">
        <v>2183</v>
      </c>
      <c r="D2184" t="s">
        <v>53</v>
      </c>
      <c r="E2184" t="s">
        <v>122</v>
      </c>
      <c r="F2184">
        <v>2024</v>
      </c>
      <c r="G2184" t="s">
        <v>250</v>
      </c>
      <c r="H2184">
        <v>63.5</v>
      </c>
      <c r="I2184">
        <v>147</v>
      </c>
      <c r="J2184" t="s">
        <v>270</v>
      </c>
      <c r="K2184">
        <v>4.3</v>
      </c>
      <c r="L2184" s="5">
        <v>82459.490000000005</v>
      </c>
      <c r="M2184" t="s">
        <v>303</v>
      </c>
      <c r="N2184" t="s">
        <v>341</v>
      </c>
      <c r="O2184" s="1">
        <v>2</v>
      </c>
      <c r="P2184" s="1" t="str">
        <f>IFERROR(IF(ISNUMBER(Table1[[#This Row],[Safety_Rating2]]), REPT("★", Table1[[#This Row],[Safety_Rating2]]) &amp; REPT("☆", 5-Table1[[#This Row],[Safety_Rating2]]), "Unknown"), "Unknown")</f>
        <v>★★★★☆</v>
      </c>
      <c r="Q2184" s="1">
        <v>4</v>
      </c>
      <c r="R2184">
        <v>19114</v>
      </c>
      <c r="S2184">
        <v>3</v>
      </c>
      <c r="T2184" s="7">
        <f t="shared" si="34"/>
        <v>1576130691.8600001</v>
      </c>
      <c r="U2184" s="3">
        <f>Table1[[#This Row],[Range_km]]/Table1[[#This Row],[Battery_Capacity_kWh]]</f>
        <v>2.3149606299212597</v>
      </c>
      <c r="V2184" s="4">
        <f>Table1[[#This Row],[Price_USD]]/Table1[[#This Row],[Range_km]]</f>
        <v>560.94891156462586</v>
      </c>
      <c r="W2184" s="1" t="str">
        <f>_xlfn.IFS(Table1[[#This Row],[Price_USD]]&gt;80000,"Luxury", Table1[[#This Row],[Price_USD]]&gt;40000,"Premium",Table1[[#This Row],[Price_USD]]&lt;40000,"Budget")</f>
        <v>Luxury</v>
      </c>
    </row>
    <row r="2185" spans="3:23" x14ac:dyDescent="0.35">
      <c r="C2185">
        <v>2184</v>
      </c>
      <c r="D2185" t="s">
        <v>17</v>
      </c>
      <c r="E2185" t="s">
        <v>95</v>
      </c>
      <c r="F2185">
        <v>2019</v>
      </c>
      <c r="G2185" t="s">
        <v>264</v>
      </c>
      <c r="H2185">
        <v>144.19999999999999</v>
      </c>
      <c r="I2185">
        <v>298</v>
      </c>
      <c r="J2185" t="s">
        <v>269</v>
      </c>
      <c r="K2185">
        <v>5.3</v>
      </c>
      <c r="L2185" s="5">
        <v>149519.96</v>
      </c>
      <c r="M2185" t="s">
        <v>320</v>
      </c>
      <c r="N2185" t="s">
        <v>348</v>
      </c>
      <c r="O2185" s="1">
        <v>0</v>
      </c>
      <c r="P2185" s="1" t="str">
        <f>IFERROR(IF(ISNUMBER(Table1[[#This Row],[Safety_Rating2]]), REPT("★", Table1[[#This Row],[Safety_Rating2]]) &amp; REPT("☆", 5-Table1[[#This Row],[Safety_Rating2]]), "Unknown"), "Unknown")</f>
        <v>★★★☆☆</v>
      </c>
      <c r="Q2185" s="1">
        <v>3</v>
      </c>
      <c r="R2185">
        <v>18892</v>
      </c>
      <c r="S2185">
        <v>3</v>
      </c>
      <c r="T2185" s="7">
        <f t="shared" si="34"/>
        <v>2824731084.3199997</v>
      </c>
      <c r="U2185" s="3">
        <f>Table1[[#This Row],[Range_km]]/Table1[[#This Row],[Battery_Capacity_kWh]]</f>
        <v>2.0665742024965326</v>
      </c>
      <c r="V2185" s="4">
        <f>Table1[[#This Row],[Price_USD]]/Table1[[#This Row],[Range_km]]</f>
        <v>501.7448322147651</v>
      </c>
      <c r="W2185" s="1" t="str">
        <f>_xlfn.IFS(Table1[[#This Row],[Price_USD]]&gt;80000,"Luxury", Table1[[#This Row],[Price_USD]]&gt;40000,"Premium",Table1[[#This Row],[Price_USD]]&lt;40000,"Budget")</f>
        <v>Luxury</v>
      </c>
    </row>
    <row r="2186" spans="3:23" x14ac:dyDescent="0.35">
      <c r="C2186">
        <v>2185</v>
      </c>
      <c r="D2186" t="s">
        <v>32</v>
      </c>
      <c r="E2186" t="s">
        <v>121</v>
      </c>
      <c r="F2186">
        <v>2019</v>
      </c>
      <c r="G2186" t="s">
        <v>253</v>
      </c>
      <c r="H2186">
        <v>92.8</v>
      </c>
      <c r="I2186">
        <v>170</v>
      </c>
      <c r="J2186" t="s">
        <v>276</v>
      </c>
      <c r="K2186">
        <v>10.9</v>
      </c>
      <c r="L2186" s="5">
        <v>57186.77</v>
      </c>
      <c r="M2186" t="s">
        <v>318</v>
      </c>
      <c r="N2186" t="s">
        <v>363</v>
      </c>
      <c r="O2186" s="1">
        <v>4</v>
      </c>
      <c r="P2186" s="1" t="str">
        <f>IFERROR(IF(ISNUMBER(Table1[[#This Row],[Safety_Rating2]]), REPT("★", Table1[[#This Row],[Safety_Rating2]]) &amp; REPT("☆", 5-Table1[[#This Row],[Safety_Rating2]]), "Unknown"), "Unknown")</f>
        <v>Unknown</v>
      </c>
      <c r="Q2186" s="2" t="s">
        <v>376</v>
      </c>
      <c r="R2186">
        <v>12674</v>
      </c>
      <c r="S2186">
        <v>5</v>
      </c>
      <c r="T2186" s="7">
        <f t="shared" si="34"/>
        <v>724785122.9799999</v>
      </c>
      <c r="U2186" s="3">
        <f>Table1[[#This Row],[Range_km]]/Table1[[#This Row],[Battery_Capacity_kWh]]</f>
        <v>1.8318965517241379</v>
      </c>
      <c r="V2186" s="4">
        <f>Table1[[#This Row],[Price_USD]]/Table1[[#This Row],[Range_km]]</f>
        <v>336.39276470588231</v>
      </c>
      <c r="W2186" s="1" t="str">
        <f>_xlfn.IFS(Table1[[#This Row],[Price_USD]]&gt;80000,"Luxury", Table1[[#This Row],[Price_USD]]&gt;40000,"Premium",Table1[[#This Row],[Price_USD]]&lt;40000,"Budget")</f>
        <v>Premium</v>
      </c>
    </row>
    <row r="2187" spans="3:23" x14ac:dyDescent="0.35">
      <c r="C2187">
        <v>2186</v>
      </c>
      <c r="D2187" t="s">
        <v>57</v>
      </c>
      <c r="E2187" t="s">
        <v>136</v>
      </c>
      <c r="F2187">
        <v>2018</v>
      </c>
      <c r="G2187" t="s">
        <v>254</v>
      </c>
      <c r="H2187">
        <v>73.8</v>
      </c>
      <c r="I2187">
        <v>570</v>
      </c>
      <c r="J2187" t="s">
        <v>273</v>
      </c>
      <c r="K2187">
        <v>8.6</v>
      </c>
      <c r="L2187" s="5">
        <v>148723.04</v>
      </c>
      <c r="M2187" t="s">
        <v>307</v>
      </c>
      <c r="N2187" t="s">
        <v>373</v>
      </c>
      <c r="O2187" s="1">
        <v>0</v>
      </c>
      <c r="P2187" s="1" t="str">
        <f>IFERROR(IF(ISNUMBER(Table1[[#This Row],[Safety_Rating2]]), REPT("★", Table1[[#This Row],[Safety_Rating2]]) &amp; REPT("☆", 5-Table1[[#This Row],[Safety_Rating2]]), "Unknown"), "Unknown")</f>
        <v>★★★★☆</v>
      </c>
      <c r="Q2187" s="1">
        <v>4</v>
      </c>
      <c r="R2187">
        <v>19140</v>
      </c>
      <c r="S2187">
        <v>4</v>
      </c>
      <c r="T2187" s="7">
        <f t="shared" si="34"/>
        <v>2846558985.6000004</v>
      </c>
      <c r="U2187" s="3">
        <f>Table1[[#This Row],[Range_km]]/Table1[[#This Row],[Battery_Capacity_kWh]]</f>
        <v>7.7235772357723578</v>
      </c>
      <c r="V2187" s="4">
        <f>Table1[[#This Row],[Price_USD]]/Table1[[#This Row],[Range_km]]</f>
        <v>260.91761403508775</v>
      </c>
      <c r="W2187" s="1" t="str">
        <f>_xlfn.IFS(Table1[[#This Row],[Price_USD]]&gt;80000,"Luxury", Table1[[#This Row],[Price_USD]]&gt;40000,"Premium",Table1[[#This Row],[Price_USD]]&lt;40000,"Budget")</f>
        <v>Luxury</v>
      </c>
    </row>
    <row r="2188" spans="3:23" x14ac:dyDescent="0.35">
      <c r="C2188">
        <v>2187</v>
      </c>
      <c r="D2188" t="s">
        <v>33</v>
      </c>
      <c r="E2188" t="s">
        <v>192</v>
      </c>
      <c r="F2188">
        <v>2025</v>
      </c>
      <c r="G2188" t="s">
        <v>264</v>
      </c>
      <c r="H2188">
        <v>78.400000000000006</v>
      </c>
      <c r="I2188">
        <v>304</v>
      </c>
      <c r="J2188" t="s">
        <v>279</v>
      </c>
      <c r="K2188">
        <v>10</v>
      </c>
      <c r="L2188" s="5">
        <v>85244.97</v>
      </c>
      <c r="M2188" t="s">
        <v>283</v>
      </c>
      <c r="N2188" t="s">
        <v>339</v>
      </c>
      <c r="O2188" s="1">
        <v>0</v>
      </c>
      <c r="P2188" s="1" t="str">
        <f>IFERROR(IF(ISNUMBER(Table1[[#This Row],[Safety_Rating2]]), REPT("★", Table1[[#This Row],[Safety_Rating2]]) &amp; REPT("☆", 5-Table1[[#This Row],[Safety_Rating2]]), "Unknown"), "Unknown")</f>
        <v>★★★★★</v>
      </c>
      <c r="Q2188" s="1">
        <v>5</v>
      </c>
      <c r="R2188">
        <v>4317</v>
      </c>
      <c r="S2188">
        <v>4</v>
      </c>
      <c r="T2188" s="7">
        <f t="shared" si="34"/>
        <v>368002535.49000001</v>
      </c>
      <c r="U2188" s="3">
        <f>Table1[[#This Row],[Range_km]]/Table1[[#This Row],[Battery_Capacity_kWh]]</f>
        <v>3.8775510204081631</v>
      </c>
      <c r="V2188" s="4">
        <f>Table1[[#This Row],[Price_USD]]/Table1[[#This Row],[Range_km]]</f>
        <v>280.41108552631579</v>
      </c>
      <c r="W2188" s="1" t="str">
        <f>_xlfn.IFS(Table1[[#This Row],[Price_USD]]&gt;80000,"Luxury", Table1[[#This Row],[Price_USD]]&gt;40000,"Premium",Table1[[#This Row],[Price_USD]]&lt;40000,"Budget")</f>
        <v>Luxury</v>
      </c>
    </row>
    <row r="2189" spans="3:23" x14ac:dyDescent="0.35">
      <c r="C2189">
        <v>2188</v>
      </c>
      <c r="D2189" t="s">
        <v>16</v>
      </c>
      <c r="E2189" t="s">
        <v>69</v>
      </c>
      <c r="F2189">
        <v>2025</v>
      </c>
      <c r="G2189" t="s">
        <v>253</v>
      </c>
      <c r="H2189">
        <v>53.9</v>
      </c>
      <c r="I2189">
        <v>230</v>
      </c>
      <c r="J2189" t="s">
        <v>278</v>
      </c>
      <c r="K2189">
        <v>3</v>
      </c>
      <c r="L2189" s="5">
        <v>79707.73</v>
      </c>
      <c r="M2189" t="s">
        <v>299</v>
      </c>
      <c r="N2189" t="s">
        <v>337</v>
      </c>
      <c r="O2189" s="1">
        <v>2</v>
      </c>
      <c r="P2189" s="1" t="str">
        <f>IFERROR(IF(ISNUMBER(Table1[[#This Row],[Safety_Rating2]]), REPT("★", Table1[[#This Row],[Safety_Rating2]]) &amp; REPT("☆", 5-Table1[[#This Row],[Safety_Rating2]]), "Unknown"), "Unknown")</f>
        <v>★★★★☆</v>
      </c>
      <c r="Q2189" s="1">
        <v>4</v>
      </c>
      <c r="R2189">
        <v>11636</v>
      </c>
      <c r="S2189">
        <v>3</v>
      </c>
      <c r="T2189" s="7">
        <f t="shared" si="34"/>
        <v>927479146.27999997</v>
      </c>
      <c r="U2189" s="3">
        <f>Table1[[#This Row],[Range_km]]/Table1[[#This Row],[Battery_Capacity_kWh]]</f>
        <v>4.2671614100185531</v>
      </c>
      <c r="V2189" s="4">
        <f>Table1[[#This Row],[Price_USD]]/Table1[[#This Row],[Range_km]]</f>
        <v>346.55534782608692</v>
      </c>
      <c r="W2189" s="1" t="str">
        <f>_xlfn.IFS(Table1[[#This Row],[Price_USD]]&gt;80000,"Luxury", Table1[[#This Row],[Price_USD]]&gt;40000,"Premium",Table1[[#This Row],[Price_USD]]&lt;40000,"Budget")</f>
        <v>Premium</v>
      </c>
    </row>
    <row r="2190" spans="3:23" x14ac:dyDescent="0.35">
      <c r="C2190">
        <v>2189</v>
      </c>
      <c r="D2190" t="s">
        <v>50</v>
      </c>
      <c r="E2190" t="s">
        <v>116</v>
      </c>
      <c r="F2190">
        <v>2017</v>
      </c>
      <c r="G2190" t="s">
        <v>258</v>
      </c>
      <c r="H2190">
        <v>28</v>
      </c>
      <c r="I2190">
        <v>177</v>
      </c>
      <c r="J2190" t="s">
        <v>280</v>
      </c>
      <c r="K2190">
        <v>11.8</v>
      </c>
      <c r="L2190" s="5">
        <v>91212.19</v>
      </c>
      <c r="M2190" t="s">
        <v>312</v>
      </c>
      <c r="N2190" t="s">
        <v>364</v>
      </c>
      <c r="O2190" s="1">
        <v>0</v>
      </c>
      <c r="P2190" s="1" t="str">
        <f>IFERROR(IF(ISNUMBER(Table1[[#This Row],[Safety_Rating2]]), REPT("★", Table1[[#This Row],[Safety_Rating2]]) &amp; REPT("☆", 5-Table1[[#This Row],[Safety_Rating2]]), "Unknown"), "Unknown")</f>
        <v>★★★☆☆</v>
      </c>
      <c r="Q2190" s="1">
        <v>3</v>
      </c>
      <c r="R2190">
        <v>10675</v>
      </c>
      <c r="S2190">
        <v>3</v>
      </c>
      <c r="T2190" s="7">
        <f t="shared" si="34"/>
        <v>973690128.25</v>
      </c>
      <c r="U2190" s="3">
        <f>Table1[[#This Row],[Range_km]]/Table1[[#This Row],[Battery_Capacity_kWh]]</f>
        <v>6.3214285714285712</v>
      </c>
      <c r="V2190" s="4">
        <f>Table1[[#This Row],[Price_USD]]/Table1[[#This Row],[Range_km]]</f>
        <v>515.32310734463283</v>
      </c>
      <c r="W2190" s="1" t="str">
        <f>_xlfn.IFS(Table1[[#This Row],[Price_USD]]&gt;80000,"Luxury", Table1[[#This Row],[Price_USD]]&gt;40000,"Premium",Table1[[#This Row],[Price_USD]]&lt;40000,"Budget")</f>
        <v>Luxury</v>
      </c>
    </row>
    <row r="2191" spans="3:23" x14ac:dyDescent="0.35">
      <c r="C2191">
        <v>2190</v>
      </c>
      <c r="D2191" t="s">
        <v>16</v>
      </c>
      <c r="E2191" t="s">
        <v>69</v>
      </c>
      <c r="F2191">
        <v>2024</v>
      </c>
      <c r="G2191" t="s">
        <v>254</v>
      </c>
      <c r="H2191">
        <v>65.2</v>
      </c>
      <c r="I2191">
        <v>583</v>
      </c>
      <c r="J2191" t="s">
        <v>275</v>
      </c>
      <c r="K2191">
        <v>9.8000000000000007</v>
      </c>
      <c r="L2191" s="5">
        <v>79061.75</v>
      </c>
      <c r="M2191" t="s">
        <v>326</v>
      </c>
      <c r="N2191" t="s">
        <v>349</v>
      </c>
      <c r="O2191" s="1">
        <v>2</v>
      </c>
      <c r="P2191" s="1" t="str">
        <f>IFERROR(IF(ISNUMBER(Table1[[#This Row],[Safety_Rating2]]), REPT("★", Table1[[#This Row],[Safety_Rating2]]) &amp; REPT("☆", 5-Table1[[#This Row],[Safety_Rating2]]), "Unknown"), "Unknown")</f>
        <v>★★★☆☆</v>
      </c>
      <c r="Q2191" s="1">
        <v>3</v>
      </c>
      <c r="R2191">
        <v>17806</v>
      </c>
      <c r="S2191">
        <v>3</v>
      </c>
      <c r="T2191" s="7">
        <f t="shared" si="34"/>
        <v>1407773520.5</v>
      </c>
      <c r="U2191" s="3">
        <f>Table1[[#This Row],[Range_km]]/Table1[[#This Row],[Battery_Capacity_kWh]]</f>
        <v>8.9417177914110422</v>
      </c>
      <c r="V2191" s="4">
        <f>Table1[[#This Row],[Price_USD]]/Table1[[#This Row],[Range_km]]</f>
        <v>135.61192109777016</v>
      </c>
      <c r="W2191" s="1" t="str">
        <f>_xlfn.IFS(Table1[[#This Row],[Price_USD]]&gt;80000,"Luxury", Table1[[#This Row],[Price_USD]]&gt;40000,"Premium",Table1[[#This Row],[Price_USD]]&lt;40000,"Budget")</f>
        <v>Premium</v>
      </c>
    </row>
    <row r="2192" spans="3:23" x14ac:dyDescent="0.35">
      <c r="C2192">
        <v>2191</v>
      </c>
      <c r="D2192" t="s">
        <v>16</v>
      </c>
      <c r="E2192" t="s">
        <v>69</v>
      </c>
      <c r="F2192">
        <v>2018</v>
      </c>
      <c r="G2192" t="s">
        <v>255</v>
      </c>
      <c r="H2192">
        <v>44.1</v>
      </c>
      <c r="I2192">
        <v>195</v>
      </c>
      <c r="J2192" t="s">
        <v>271</v>
      </c>
      <c r="K2192">
        <v>10.8</v>
      </c>
      <c r="L2192" s="5">
        <v>79290.789999999994</v>
      </c>
      <c r="M2192" t="s">
        <v>318</v>
      </c>
      <c r="N2192" t="s">
        <v>346</v>
      </c>
      <c r="O2192" s="1">
        <v>5</v>
      </c>
      <c r="P2192" s="1" t="str">
        <f>IFERROR(IF(ISNUMBER(Table1[[#This Row],[Safety_Rating2]]), REPT("★", Table1[[#This Row],[Safety_Rating2]]) &amp; REPT("☆", 5-Table1[[#This Row],[Safety_Rating2]]), "Unknown"), "Unknown")</f>
        <v>★★★★☆</v>
      </c>
      <c r="Q2192" s="1">
        <v>4</v>
      </c>
      <c r="R2192">
        <v>4222</v>
      </c>
      <c r="S2192">
        <v>3</v>
      </c>
      <c r="T2192" s="7">
        <f t="shared" si="34"/>
        <v>334765715.38</v>
      </c>
      <c r="U2192" s="3">
        <f>Table1[[#This Row],[Range_km]]/Table1[[#This Row],[Battery_Capacity_kWh]]</f>
        <v>4.4217687074829932</v>
      </c>
      <c r="V2192" s="4">
        <f>Table1[[#This Row],[Price_USD]]/Table1[[#This Row],[Range_km]]</f>
        <v>406.61943589743589</v>
      </c>
      <c r="W2192" s="1" t="str">
        <f>_xlfn.IFS(Table1[[#This Row],[Price_USD]]&gt;80000,"Luxury", Table1[[#This Row],[Price_USD]]&gt;40000,"Premium",Table1[[#This Row],[Price_USD]]&lt;40000,"Budget")</f>
        <v>Premium</v>
      </c>
    </row>
    <row r="2193" spans="3:23" x14ac:dyDescent="0.35">
      <c r="C2193">
        <v>2192</v>
      </c>
      <c r="D2193" t="s">
        <v>53</v>
      </c>
      <c r="E2193" t="s">
        <v>122</v>
      </c>
      <c r="F2193">
        <v>2016</v>
      </c>
      <c r="G2193" t="s">
        <v>258</v>
      </c>
      <c r="H2193">
        <v>72.3</v>
      </c>
      <c r="I2193">
        <v>571</v>
      </c>
      <c r="J2193" t="s">
        <v>280</v>
      </c>
      <c r="K2193">
        <v>9</v>
      </c>
      <c r="L2193" s="5">
        <v>88927.87</v>
      </c>
      <c r="M2193" t="s">
        <v>319</v>
      </c>
      <c r="N2193" t="s">
        <v>338</v>
      </c>
      <c r="O2193" s="1">
        <v>4</v>
      </c>
      <c r="P2193" s="1" t="str">
        <f>IFERROR(IF(ISNUMBER(Table1[[#This Row],[Safety_Rating2]]), REPT("★", Table1[[#This Row],[Safety_Rating2]]) &amp; REPT("☆", 5-Table1[[#This Row],[Safety_Rating2]]), "Unknown"), "Unknown")</f>
        <v>★★★★☆</v>
      </c>
      <c r="Q2193" s="1">
        <v>4</v>
      </c>
      <c r="R2193">
        <v>9682</v>
      </c>
      <c r="S2193">
        <v>5</v>
      </c>
      <c r="T2193" s="7">
        <f t="shared" si="34"/>
        <v>860999637.33999991</v>
      </c>
      <c r="U2193" s="3">
        <f>Table1[[#This Row],[Range_km]]/Table1[[#This Row],[Battery_Capacity_kWh]]</f>
        <v>7.8976486860304291</v>
      </c>
      <c r="V2193" s="4">
        <f>Table1[[#This Row],[Price_USD]]/Table1[[#This Row],[Range_km]]</f>
        <v>155.74057793345008</v>
      </c>
      <c r="W2193" s="1" t="str">
        <f>_xlfn.IFS(Table1[[#This Row],[Price_USD]]&gt;80000,"Luxury", Table1[[#This Row],[Price_USD]]&gt;40000,"Premium",Table1[[#This Row],[Price_USD]]&lt;40000,"Budget")</f>
        <v>Luxury</v>
      </c>
    </row>
    <row r="2194" spans="3:23" x14ac:dyDescent="0.35">
      <c r="C2194">
        <v>2193</v>
      </c>
      <c r="D2194" t="s">
        <v>54</v>
      </c>
      <c r="E2194" t="s">
        <v>213</v>
      </c>
      <c r="F2194">
        <v>2020</v>
      </c>
      <c r="G2194" t="s">
        <v>259</v>
      </c>
      <c r="H2194">
        <v>97.8</v>
      </c>
      <c r="I2194">
        <v>270</v>
      </c>
      <c r="J2194" t="s">
        <v>265</v>
      </c>
      <c r="K2194">
        <v>5.9</v>
      </c>
      <c r="L2194" s="5">
        <v>114394.86</v>
      </c>
      <c r="M2194" t="s">
        <v>296</v>
      </c>
      <c r="N2194" t="s">
        <v>355</v>
      </c>
      <c r="O2194" s="1">
        <v>0</v>
      </c>
      <c r="P2194" s="1" t="str">
        <f>IFERROR(IF(ISNUMBER(Table1[[#This Row],[Safety_Rating2]]), REPT("★", Table1[[#This Row],[Safety_Rating2]]) &amp; REPT("☆", 5-Table1[[#This Row],[Safety_Rating2]]), "Unknown"), "Unknown")</f>
        <v>★★★☆☆</v>
      </c>
      <c r="Q2194" s="1">
        <v>3</v>
      </c>
      <c r="R2194">
        <v>10372</v>
      </c>
      <c r="S2194">
        <v>5</v>
      </c>
      <c r="T2194" s="7">
        <f t="shared" si="34"/>
        <v>1186503487.9200001</v>
      </c>
      <c r="U2194" s="3">
        <f>Table1[[#This Row],[Range_km]]/Table1[[#This Row],[Battery_Capacity_kWh]]</f>
        <v>2.7607361963190185</v>
      </c>
      <c r="V2194" s="4">
        <f>Table1[[#This Row],[Price_USD]]/Table1[[#This Row],[Range_km]]</f>
        <v>423.68466666666666</v>
      </c>
      <c r="W2194" s="1" t="str">
        <f>_xlfn.IFS(Table1[[#This Row],[Price_USD]]&gt;80000,"Luxury", Table1[[#This Row],[Price_USD]]&gt;40000,"Premium",Table1[[#This Row],[Price_USD]]&lt;40000,"Budget")</f>
        <v>Luxury</v>
      </c>
    </row>
    <row r="2195" spans="3:23" x14ac:dyDescent="0.35">
      <c r="C2195">
        <v>2194</v>
      </c>
      <c r="D2195" t="s">
        <v>62</v>
      </c>
      <c r="E2195" t="s">
        <v>183</v>
      </c>
      <c r="F2195">
        <v>2015</v>
      </c>
      <c r="G2195" t="s">
        <v>263</v>
      </c>
      <c r="H2195">
        <v>142.5</v>
      </c>
      <c r="I2195">
        <v>103</v>
      </c>
      <c r="J2195" t="s">
        <v>271</v>
      </c>
      <c r="K2195">
        <v>6</v>
      </c>
      <c r="L2195" s="5">
        <v>137621.99</v>
      </c>
      <c r="M2195" t="s">
        <v>330</v>
      </c>
      <c r="N2195" t="s">
        <v>338</v>
      </c>
      <c r="O2195" s="2" t="s">
        <v>376</v>
      </c>
      <c r="P2195" s="1" t="str">
        <f>IFERROR(IF(ISNUMBER(Table1[[#This Row],[Safety_Rating2]]), REPT("★", Table1[[#This Row],[Safety_Rating2]]) &amp; REPT("☆", 5-Table1[[#This Row],[Safety_Rating2]]), "Unknown"), "Unknown")</f>
        <v>Unknown</v>
      </c>
      <c r="Q2195" s="2" t="s">
        <v>376</v>
      </c>
      <c r="R2195">
        <v>19508</v>
      </c>
      <c r="S2195">
        <v>3</v>
      </c>
      <c r="T2195" s="7">
        <f t="shared" si="34"/>
        <v>2684729780.9199996</v>
      </c>
      <c r="U2195" s="3">
        <f>Table1[[#This Row],[Range_km]]/Table1[[#This Row],[Battery_Capacity_kWh]]</f>
        <v>0.72280701754385968</v>
      </c>
      <c r="V2195" s="4">
        <f>Table1[[#This Row],[Price_USD]]/Table1[[#This Row],[Range_km]]</f>
        <v>1336.1358252427183</v>
      </c>
      <c r="W2195" s="1" t="str">
        <f>_xlfn.IFS(Table1[[#This Row],[Price_USD]]&gt;80000,"Luxury", Table1[[#This Row],[Price_USD]]&gt;40000,"Premium",Table1[[#This Row],[Price_USD]]&lt;40000,"Budget")</f>
        <v>Luxury</v>
      </c>
    </row>
    <row r="2196" spans="3:23" x14ac:dyDescent="0.35">
      <c r="C2196">
        <v>2195</v>
      </c>
      <c r="D2196" t="s">
        <v>25</v>
      </c>
      <c r="E2196" t="s">
        <v>223</v>
      </c>
      <c r="F2196">
        <v>2021</v>
      </c>
      <c r="G2196" t="s">
        <v>254</v>
      </c>
      <c r="H2196">
        <v>96.4</v>
      </c>
      <c r="I2196">
        <v>247</v>
      </c>
      <c r="J2196" t="s">
        <v>270</v>
      </c>
      <c r="K2196">
        <v>9.6999999999999993</v>
      </c>
      <c r="L2196" s="5">
        <v>54139.95</v>
      </c>
      <c r="M2196" t="s">
        <v>284</v>
      </c>
      <c r="N2196" t="s">
        <v>361</v>
      </c>
      <c r="O2196" s="1">
        <v>3</v>
      </c>
      <c r="P2196" s="1" t="str">
        <f>IFERROR(IF(ISNUMBER(Table1[[#This Row],[Safety_Rating2]]), REPT("★", Table1[[#This Row],[Safety_Rating2]]) &amp; REPT("☆", 5-Table1[[#This Row],[Safety_Rating2]]), "Unknown"), "Unknown")</f>
        <v>★★★☆☆</v>
      </c>
      <c r="Q2196" s="1">
        <v>3</v>
      </c>
      <c r="R2196">
        <v>9287</v>
      </c>
      <c r="S2196">
        <v>3</v>
      </c>
      <c r="T2196" s="7">
        <f t="shared" si="34"/>
        <v>502797715.64999998</v>
      </c>
      <c r="U2196" s="3">
        <f>Table1[[#This Row],[Range_km]]/Table1[[#This Row],[Battery_Capacity_kWh]]</f>
        <v>2.5622406639004147</v>
      </c>
      <c r="V2196" s="4">
        <f>Table1[[#This Row],[Price_USD]]/Table1[[#This Row],[Range_km]]</f>
        <v>219.19008097165991</v>
      </c>
      <c r="W2196" s="1" t="str">
        <f>_xlfn.IFS(Table1[[#This Row],[Price_USD]]&gt;80000,"Luxury", Table1[[#This Row],[Price_USD]]&gt;40000,"Premium",Table1[[#This Row],[Price_USD]]&lt;40000,"Budget")</f>
        <v>Premium</v>
      </c>
    </row>
    <row r="2197" spans="3:23" x14ac:dyDescent="0.35">
      <c r="C2197">
        <v>2196</v>
      </c>
      <c r="D2197" t="s">
        <v>55</v>
      </c>
      <c r="E2197" t="s">
        <v>241</v>
      </c>
      <c r="F2197">
        <v>2022</v>
      </c>
      <c r="G2197" t="s">
        <v>263</v>
      </c>
      <c r="H2197">
        <v>52.4</v>
      </c>
      <c r="I2197">
        <v>144</v>
      </c>
      <c r="J2197" t="s">
        <v>276</v>
      </c>
      <c r="K2197">
        <v>5.3</v>
      </c>
      <c r="L2197" s="5">
        <v>79348.02</v>
      </c>
      <c r="M2197" t="s">
        <v>329</v>
      </c>
      <c r="N2197" t="s">
        <v>350</v>
      </c>
      <c r="O2197" s="1">
        <v>1</v>
      </c>
      <c r="P2197" s="1" t="str">
        <f>IFERROR(IF(ISNUMBER(Table1[[#This Row],[Safety_Rating2]]), REPT("★", Table1[[#This Row],[Safety_Rating2]]) &amp; REPT("☆", 5-Table1[[#This Row],[Safety_Rating2]]), "Unknown"), "Unknown")</f>
        <v>★★★★☆</v>
      </c>
      <c r="Q2197" s="1">
        <v>4</v>
      </c>
      <c r="R2197">
        <v>11133</v>
      </c>
      <c r="S2197">
        <v>5</v>
      </c>
      <c r="T2197" s="7">
        <f t="shared" si="34"/>
        <v>883381506.66000009</v>
      </c>
      <c r="U2197" s="3">
        <f>Table1[[#This Row],[Range_km]]/Table1[[#This Row],[Battery_Capacity_kWh]]</f>
        <v>2.7480916030534353</v>
      </c>
      <c r="V2197" s="4">
        <f>Table1[[#This Row],[Price_USD]]/Table1[[#This Row],[Range_km]]</f>
        <v>551.02791666666667</v>
      </c>
      <c r="W2197" s="1" t="str">
        <f>_xlfn.IFS(Table1[[#This Row],[Price_USD]]&gt;80000,"Luxury", Table1[[#This Row],[Price_USD]]&gt;40000,"Premium",Table1[[#This Row],[Price_USD]]&lt;40000,"Budget")</f>
        <v>Premium</v>
      </c>
    </row>
    <row r="2198" spans="3:23" x14ac:dyDescent="0.35">
      <c r="C2198">
        <v>2197</v>
      </c>
      <c r="D2198" t="s">
        <v>43</v>
      </c>
      <c r="E2198" t="s">
        <v>103</v>
      </c>
      <c r="F2198">
        <v>2017</v>
      </c>
      <c r="G2198" t="s">
        <v>263</v>
      </c>
      <c r="H2198">
        <v>79</v>
      </c>
      <c r="I2198">
        <v>269</v>
      </c>
      <c r="J2198" t="s">
        <v>270</v>
      </c>
      <c r="K2198">
        <v>2.2000000000000002</v>
      </c>
      <c r="L2198" s="5">
        <v>84828.34</v>
      </c>
      <c r="M2198" t="s">
        <v>304</v>
      </c>
      <c r="N2198" t="s">
        <v>344</v>
      </c>
      <c r="O2198" s="1">
        <v>3</v>
      </c>
      <c r="P2198" s="1" t="str">
        <f>IFERROR(IF(ISNUMBER(Table1[[#This Row],[Safety_Rating2]]), REPT("★", Table1[[#This Row],[Safety_Rating2]]) &amp; REPT("☆", 5-Table1[[#This Row],[Safety_Rating2]]), "Unknown"), "Unknown")</f>
        <v>★★★☆☆</v>
      </c>
      <c r="Q2198" s="1">
        <v>3</v>
      </c>
      <c r="R2198">
        <v>4717</v>
      </c>
      <c r="S2198">
        <v>4</v>
      </c>
      <c r="T2198" s="7">
        <f t="shared" si="34"/>
        <v>400135279.77999997</v>
      </c>
      <c r="U2198" s="3">
        <f>Table1[[#This Row],[Range_km]]/Table1[[#This Row],[Battery_Capacity_kWh]]</f>
        <v>3.4050632911392404</v>
      </c>
      <c r="V2198" s="4">
        <f>Table1[[#This Row],[Price_USD]]/Table1[[#This Row],[Range_km]]</f>
        <v>315.34698884758365</v>
      </c>
      <c r="W2198" s="1" t="str">
        <f>_xlfn.IFS(Table1[[#This Row],[Price_USD]]&gt;80000,"Luxury", Table1[[#This Row],[Price_USD]]&gt;40000,"Premium",Table1[[#This Row],[Price_USD]]&lt;40000,"Budget")</f>
        <v>Luxury</v>
      </c>
    </row>
    <row r="2199" spans="3:23" x14ac:dyDescent="0.35">
      <c r="C2199">
        <v>2198</v>
      </c>
      <c r="D2199" t="s">
        <v>64</v>
      </c>
      <c r="E2199" t="s">
        <v>165</v>
      </c>
      <c r="F2199">
        <v>2016</v>
      </c>
      <c r="G2199" t="s">
        <v>258</v>
      </c>
      <c r="H2199">
        <v>21</v>
      </c>
      <c r="I2199">
        <v>591</v>
      </c>
      <c r="J2199" t="s">
        <v>279</v>
      </c>
      <c r="K2199">
        <v>10.9</v>
      </c>
      <c r="L2199" s="5">
        <v>131455.04999999999</v>
      </c>
      <c r="M2199" t="s">
        <v>300</v>
      </c>
      <c r="N2199" t="s">
        <v>369</v>
      </c>
      <c r="O2199" s="1">
        <v>0</v>
      </c>
      <c r="P2199" s="1" t="str">
        <f>IFERROR(IF(ISNUMBER(Table1[[#This Row],[Safety_Rating2]]), REPT("★", Table1[[#This Row],[Safety_Rating2]]) &amp; REPT("☆", 5-Table1[[#This Row],[Safety_Rating2]]), "Unknown"), "Unknown")</f>
        <v>Unknown</v>
      </c>
      <c r="Q2199" s="2" t="s">
        <v>376</v>
      </c>
      <c r="R2199">
        <v>15150</v>
      </c>
      <c r="S2199">
        <v>3</v>
      </c>
      <c r="T2199" s="7">
        <f t="shared" si="34"/>
        <v>1991544007.4999998</v>
      </c>
      <c r="U2199" s="3">
        <f>Table1[[#This Row],[Range_km]]/Table1[[#This Row],[Battery_Capacity_kWh]]</f>
        <v>28.142857142857142</v>
      </c>
      <c r="V2199" s="4">
        <f>Table1[[#This Row],[Price_USD]]/Table1[[#This Row],[Range_km]]</f>
        <v>222.42817258883247</v>
      </c>
      <c r="W2199" s="1" t="str">
        <f>_xlfn.IFS(Table1[[#This Row],[Price_USD]]&gt;80000,"Luxury", Table1[[#This Row],[Price_USD]]&gt;40000,"Premium",Table1[[#This Row],[Price_USD]]&lt;40000,"Budget")</f>
        <v>Luxury</v>
      </c>
    </row>
    <row r="2200" spans="3:23" x14ac:dyDescent="0.35">
      <c r="C2200">
        <v>2199</v>
      </c>
      <c r="D2200" t="s">
        <v>54</v>
      </c>
      <c r="E2200" t="s">
        <v>123</v>
      </c>
      <c r="F2200">
        <v>2017</v>
      </c>
      <c r="G2200" t="s">
        <v>256</v>
      </c>
      <c r="H2200">
        <v>110.7</v>
      </c>
      <c r="I2200">
        <v>146</v>
      </c>
      <c r="J2200" t="s">
        <v>269</v>
      </c>
      <c r="K2200">
        <v>5.7</v>
      </c>
      <c r="L2200" s="5">
        <v>112578.73</v>
      </c>
      <c r="M2200" t="s">
        <v>289</v>
      </c>
      <c r="N2200" t="s">
        <v>346</v>
      </c>
      <c r="O2200" s="1">
        <v>2</v>
      </c>
      <c r="P2200" s="1" t="str">
        <f>IFERROR(IF(ISNUMBER(Table1[[#This Row],[Safety_Rating2]]), REPT("★", Table1[[#This Row],[Safety_Rating2]]) &amp; REPT("☆", 5-Table1[[#This Row],[Safety_Rating2]]), "Unknown"), "Unknown")</f>
        <v>★★★☆☆</v>
      </c>
      <c r="Q2200" s="1">
        <v>3</v>
      </c>
      <c r="R2200">
        <v>7580</v>
      </c>
      <c r="S2200">
        <v>3</v>
      </c>
      <c r="T2200" s="7">
        <f t="shared" si="34"/>
        <v>853346773.39999998</v>
      </c>
      <c r="U2200" s="3">
        <f>Table1[[#This Row],[Range_km]]/Table1[[#This Row],[Battery_Capacity_kWh]]</f>
        <v>1.3188798554652212</v>
      </c>
      <c r="V2200" s="4">
        <f>Table1[[#This Row],[Price_USD]]/Table1[[#This Row],[Range_km]]</f>
        <v>771.08719178082185</v>
      </c>
      <c r="W2200" s="1" t="str">
        <f>_xlfn.IFS(Table1[[#This Row],[Price_USD]]&gt;80000,"Luxury", Table1[[#This Row],[Price_USD]]&gt;40000,"Premium",Table1[[#This Row],[Price_USD]]&lt;40000,"Budget")</f>
        <v>Luxury</v>
      </c>
    </row>
    <row r="2201" spans="3:23" x14ac:dyDescent="0.35">
      <c r="C2201">
        <v>2200</v>
      </c>
      <c r="D2201" t="s">
        <v>16</v>
      </c>
      <c r="E2201" t="s">
        <v>69</v>
      </c>
      <c r="F2201">
        <v>2019</v>
      </c>
      <c r="G2201" t="s">
        <v>254</v>
      </c>
      <c r="H2201">
        <v>56.6</v>
      </c>
      <c r="I2201">
        <v>398</v>
      </c>
      <c r="J2201" t="s">
        <v>270</v>
      </c>
      <c r="K2201">
        <v>11.6</v>
      </c>
      <c r="L2201" s="5">
        <v>134504.74</v>
      </c>
      <c r="M2201" t="s">
        <v>293</v>
      </c>
      <c r="N2201" t="s">
        <v>342</v>
      </c>
      <c r="O2201" s="1">
        <v>0</v>
      </c>
      <c r="P2201" s="1" t="str">
        <f>IFERROR(IF(ISNUMBER(Table1[[#This Row],[Safety_Rating2]]), REPT("★", Table1[[#This Row],[Safety_Rating2]]) &amp; REPT("☆", 5-Table1[[#This Row],[Safety_Rating2]]), "Unknown"), "Unknown")</f>
        <v>★★★☆☆</v>
      </c>
      <c r="Q2201" s="1">
        <v>3</v>
      </c>
      <c r="R2201">
        <v>4760</v>
      </c>
      <c r="S2201">
        <v>3</v>
      </c>
      <c r="T2201" s="7">
        <f t="shared" si="34"/>
        <v>640242562.39999998</v>
      </c>
      <c r="U2201" s="3">
        <f>Table1[[#This Row],[Range_km]]/Table1[[#This Row],[Battery_Capacity_kWh]]</f>
        <v>7.031802120141343</v>
      </c>
      <c r="V2201" s="4">
        <f>Table1[[#This Row],[Price_USD]]/Table1[[#This Row],[Range_km]]</f>
        <v>337.95160804020099</v>
      </c>
      <c r="W2201" s="1" t="str">
        <f>_xlfn.IFS(Table1[[#This Row],[Price_USD]]&gt;80000,"Luxury", Table1[[#This Row],[Price_USD]]&gt;40000,"Premium",Table1[[#This Row],[Price_USD]]&lt;40000,"Budget")</f>
        <v>Luxury</v>
      </c>
    </row>
    <row r="2202" spans="3:23" x14ac:dyDescent="0.35">
      <c r="C2202">
        <v>2201</v>
      </c>
      <c r="D2202" t="s">
        <v>57</v>
      </c>
      <c r="E2202" t="s">
        <v>136</v>
      </c>
      <c r="F2202">
        <v>2015</v>
      </c>
      <c r="G2202" t="s">
        <v>260</v>
      </c>
      <c r="H2202">
        <v>55.3</v>
      </c>
      <c r="I2202">
        <v>302</v>
      </c>
      <c r="J2202" t="s">
        <v>278</v>
      </c>
      <c r="K2202">
        <v>5.2</v>
      </c>
      <c r="L2202" s="5">
        <v>93398.47</v>
      </c>
      <c r="M2202" t="s">
        <v>323</v>
      </c>
      <c r="N2202" t="s">
        <v>342</v>
      </c>
      <c r="O2202" s="1">
        <v>4</v>
      </c>
      <c r="P2202" s="1" t="str">
        <f>IFERROR(IF(ISNUMBER(Table1[[#This Row],[Safety_Rating2]]), REPT("★", Table1[[#This Row],[Safety_Rating2]]) &amp; REPT("☆", 5-Table1[[#This Row],[Safety_Rating2]]), "Unknown"), "Unknown")</f>
        <v>★★★★☆</v>
      </c>
      <c r="Q2202" s="1">
        <v>4</v>
      </c>
      <c r="R2202">
        <v>2255</v>
      </c>
      <c r="S2202">
        <v>5</v>
      </c>
      <c r="T2202" s="7">
        <f t="shared" si="34"/>
        <v>210613549.84999999</v>
      </c>
      <c r="U2202" s="3">
        <f>Table1[[#This Row],[Range_km]]/Table1[[#This Row],[Battery_Capacity_kWh]]</f>
        <v>5.4611211573236895</v>
      </c>
      <c r="V2202" s="4">
        <f>Table1[[#This Row],[Price_USD]]/Table1[[#This Row],[Range_km]]</f>
        <v>309.26645695364238</v>
      </c>
      <c r="W2202" s="1" t="str">
        <f>_xlfn.IFS(Table1[[#This Row],[Price_USD]]&gt;80000,"Luxury", Table1[[#This Row],[Price_USD]]&gt;40000,"Premium",Table1[[#This Row],[Price_USD]]&lt;40000,"Budget")</f>
        <v>Luxury</v>
      </c>
    </row>
    <row r="2203" spans="3:23" x14ac:dyDescent="0.35">
      <c r="C2203">
        <v>2202</v>
      </c>
      <c r="D2203" t="s">
        <v>19</v>
      </c>
      <c r="E2203" t="s">
        <v>234</v>
      </c>
      <c r="F2203">
        <v>2019</v>
      </c>
      <c r="G2203" t="s">
        <v>254</v>
      </c>
      <c r="H2203">
        <v>85.6</v>
      </c>
      <c r="I2203">
        <v>498</v>
      </c>
      <c r="J2203" t="s">
        <v>270</v>
      </c>
      <c r="K2203">
        <v>1.6</v>
      </c>
      <c r="L2203" s="5">
        <v>102815.01</v>
      </c>
      <c r="M2203" t="s">
        <v>289</v>
      </c>
      <c r="N2203" t="s">
        <v>375</v>
      </c>
      <c r="O2203" s="1">
        <v>2</v>
      </c>
      <c r="P2203" s="1" t="str">
        <f>IFERROR(IF(ISNUMBER(Table1[[#This Row],[Safety_Rating2]]), REPT("★", Table1[[#This Row],[Safety_Rating2]]) &amp; REPT("☆", 5-Table1[[#This Row],[Safety_Rating2]]), "Unknown"), "Unknown")</f>
        <v>★★★★☆</v>
      </c>
      <c r="Q2203" s="1">
        <v>4</v>
      </c>
      <c r="R2203">
        <v>6654</v>
      </c>
      <c r="S2203">
        <v>3</v>
      </c>
      <c r="T2203" s="7">
        <f t="shared" si="34"/>
        <v>684131076.53999996</v>
      </c>
      <c r="U2203" s="3">
        <f>Table1[[#This Row],[Range_km]]/Table1[[#This Row],[Battery_Capacity_kWh]]</f>
        <v>5.8177570093457946</v>
      </c>
      <c r="V2203" s="4">
        <f>Table1[[#This Row],[Price_USD]]/Table1[[#This Row],[Range_km]]</f>
        <v>206.45584337349396</v>
      </c>
      <c r="W2203" s="1" t="str">
        <f>_xlfn.IFS(Table1[[#This Row],[Price_USD]]&gt;80000,"Luxury", Table1[[#This Row],[Price_USD]]&gt;40000,"Premium",Table1[[#This Row],[Price_USD]]&lt;40000,"Budget")</f>
        <v>Luxury</v>
      </c>
    </row>
    <row r="2204" spans="3:23" x14ac:dyDescent="0.35">
      <c r="C2204">
        <v>2203</v>
      </c>
      <c r="D2204" t="s">
        <v>30</v>
      </c>
      <c r="E2204" t="s">
        <v>199</v>
      </c>
      <c r="F2204">
        <v>2022</v>
      </c>
      <c r="G2204" t="s">
        <v>250</v>
      </c>
      <c r="H2204">
        <v>120.4</v>
      </c>
      <c r="I2204">
        <v>458</v>
      </c>
      <c r="J2204" t="s">
        <v>273</v>
      </c>
      <c r="K2204">
        <v>2.7</v>
      </c>
      <c r="L2204" s="5">
        <v>114066.87</v>
      </c>
      <c r="M2204" t="s">
        <v>334</v>
      </c>
      <c r="N2204" t="s">
        <v>354</v>
      </c>
      <c r="O2204" s="1">
        <v>4</v>
      </c>
      <c r="P2204" s="1" t="str">
        <f>IFERROR(IF(ISNUMBER(Table1[[#This Row],[Safety_Rating2]]), REPT("★", Table1[[#This Row],[Safety_Rating2]]) &amp; REPT("☆", 5-Table1[[#This Row],[Safety_Rating2]]), "Unknown"), "Unknown")</f>
        <v>★★★★☆</v>
      </c>
      <c r="Q2204" s="1">
        <v>4</v>
      </c>
      <c r="R2204">
        <v>7644</v>
      </c>
      <c r="S2204">
        <v>4</v>
      </c>
      <c r="T2204" s="7">
        <f t="shared" si="34"/>
        <v>871927154.27999997</v>
      </c>
      <c r="U2204" s="3">
        <f>Table1[[#This Row],[Range_km]]/Table1[[#This Row],[Battery_Capacity_kWh]]</f>
        <v>3.8039867109634549</v>
      </c>
      <c r="V2204" s="4">
        <f>Table1[[#This Row],[Price_USD]]/Table1[[#This Row],[Range_km]]</f>
        <v>249.05430131004366</v>
      </c>
      <c r="W2204" s="1" t="str">
        <f>_xlfn.IFS(Table1[[#This Row],[Price_USD]]&gt;80000,"Luxury", Table1[[#This Row],[Price_USD]]&gt;40000,"Premium",Table1[[#This Row],[Price_USD]]&lt;40000,"Budget")</f>
        <v>Luxury</v>
      </c>
    </row>
    <row r="2205" spans="3:23" x14ac:dyDescent="0.35">
      <c r="C2205">
        <v>2204</v>
      </c>
      <c r="D2205" t="s">
        <v>34</v>
      </c>
      <c r="E2205" t="s">
        <v>190</v>
      </c>
      <c r="F2205">
        <v>2025</v>
      </c>
      <c r="G2205" t="s">
        <v>257</v>
      </c>
      <c r="H2205">
        <v>39.1</v>
      </c>
      <c r="I2205">
        <v>502</v>
      </c>
      <c r="J2205" t="s">
        <v>266</v>
      </c>
      <c r="K2205">
        <v>0.6</v>
      </c>
      <c r="L2205" s="5">
        <v>145998.82999999999</v>
      </c>
      <c r="M2205" t="s">
        <v>288</v>
      </c>
      <c r="N2205" t="s">
        <v>374</v>
      </c>
      <c r="O2205" s="2" t="s">
        <v>376</v>
      </c>
      <c r="P2205" s="1" t="str">
        <f>IFERROR(IF(ISNUMBER(Table1[[#This Row],[Safety_Rating2]]), REPT("★", Table1[[#This Row],[Safety_Rating2]]) &amp; REPT("☆", 5-Table1[[#This Row],[Safety_Rating2]]), "Unknown"), "Unknown")</f>
        <v>★★★★★</v>
      </c>
      <c r="Q2205" s="1">
        <v>5</v>
      </c>
      <c r="R2205">
        <v>5558</v>
      </c>
      <c r="S2205">
        <v>5</v>
      </c>
      <c r="T2205" s="7">
        <f t="shared" si="34"/>
        <v>811461497.13999999</v>
      </c>
      <c r="U2205" s="3">
        <f>Table1[[#This Row],[Range_km]]/Table1[[#This Row],[Battery_Capacity_kWh]]</f>
        <v>12.838874680306905</v>
      </c>
      <c r="V2205" s="4">
        <f>Table1[[#This Row],[Price_USD]]/Table1[[#This Row],[Range_km]]</f>
        <v>290.8343227091633</v>
      </c>
      <c r="W2205" s="1" t="str">
        <f>_xlfn.IFS(Table1[[#This Row],[Price_USD]]&gt;80000,"Luxury", Table1[[#This Row],[Price_USD]]&gt;40000,"Premium",Table1[[#This Row],[Price_USD]]&lt;40000,"Budget")</f>
        <v>Luxury</v>
      </c>
    </row>
    <row r="2206" spans="3:23" x14ac:dyDescent="0.35">
      <c r="C2206">
        <v>2205</v>
      </c>
      <c r="D2206" t="s">
        <v>33</v>
      </c>
      <c r="E2206" t="s">
        <v>88</v>
      </c>
      <c r="F2206">
        <v>2018</v>
      </c>
      <c r="G2206" t="s">
        <v>255</v>
      </c>
      <c r="H2206">
        <v>138.5</v>
      </c>
      <c r="I2206">
        <v>519</v>
      </c>
      <c r="J2206" t="s">
        <v>271</v>
      </c>
      <c r="K2206">
        <v>1.6</v>
      </c>
      <c r="L2206" s="5">
        <v>107033.26</v>
      </c>
      <c r="M2206" t="s">
        <v>294</v>
      </c>
      <c r="N2206" t="s">
        <v>351</v>
      </c>
      <c r="O2206" s="1">
        <v>4</v>
      </c>
      <c r="P2206" s="1" t="str">
        <f>IFERROR(IF(ISNUMBER(Table1[[#This Row],[Safety_Rating2]]), REPT("★", Table1[[#This Row],[Safety_Rating2]]) &amp; REPT("☆", 5-Table1[[#This Row],[Safety_Rating2]]), "Unknown"), "Unknown")</f>
        <v>★★★★☆</v>
      </c>
      <c r="Q2206" s="1">
        <v>4</v>
      </c>
      <c r="R2206">
        <v>12287</v>
      </c>
      <c r="S2206">
        <v>3</v>
      </c>
      <c r="T2206" s="7">
        <f t="shared" si="34"/>
        <v>1315117665.6199999</v>
      </c>
      <c r="U2206" s="3">
        <f>Table1[[#This Row],[Range_km]]/Table1[[#This Row],[Battery_Capacity_kWh]]</f>
        <v>3.7472924187725631</v>
      </c>
      <c r="V2206" s="4">
        <f>Table1[[#This Row],[Price_USD]]/Table1[[#This Row],[Range_km]]</f>
        <v>206.2297880539499</v>
      </c>
      <c r="W2206" s="1" t="str">
        <f>_xlfn.IFS(Table1[[#This Row],[Price_USD]]&gt;80000,"Luxury", Table1[[#This Row],[Price_USD]]&gt;40000,"Premium",Table1[[#This Row],[Price_USD]]&lt;40000,"Budget")</f>
        <v>Luxury</v>
      </c>
    </row>
    <row r="2207" spans="3:23" x14ac:dyDescent="0.35">
      <c r="C2207">
        <v>2206</v>
      </c>
      <c r="D2207" t="s">
        <v>63</v>
      </c>
      <c r="E2207" t="s">
        <v>150</v>
      </c>
      <c r="F2207">
        <v>2022</v>
      </c>
      <c r="G2207" t="s">
        <v>250</v>
      </c>
      <c r="H2207">
        <v>50.8</v>
      </c>
      <c r="I2207">
        <v>452</v>
      </c>
      <c r="J2207" t="s">
        <v>268</v>
      </c>
      <c r="K2207">
        <v>0.9</v>
      </c>
      <c r="L2207" s="5">
        <v>114173.39</v>
      </c>
      <c r="M2207" t="s">
        <v>334</v>
      </c>
      <c r="N2207" t="s">
        <v>370</v>
      </c>
      <c r="O2207" s="1">
        <v>4</v>
      </c>
      <c r="P2207" s="1" t="str">
        <f>IFERROR(IF(ISNUMBER(Table1[[#This Row],[Safety_Rating2]]), REPT("★", Table1[[#This Row],[Safety_Rating2]]) &amp; REPT("☆", 5-Table1[[#This Row],[Safety_Rating2]]), "Unknown"), "Unknown")</f>
        <v>★★★★★</v>
      </c>
      <c r="Q2207" s="1">
        <v>5</v>
      </c>
      <c r="R2207">
        <v>6199</v>
      </c>
      <c r="S2207">
        <v>3</v>
      </c>
      <c r="T2207" s="7">
        <f t="shared" si="34"/>
        <v>707760844.61000001</v>
      </c>
      <c r="U2207" s="3">
        <f>Table1[[#This Row],[Range_km]]/Table1[[#This Row],[Battery_Capacity_kWh]]</f>
        <v>8.8976377952755907</v>
      </c>
      <c r="V2207" s="4">
        <f>Table1[[#This Row],[Price_USD]]/Table1[[#This Row],[Range_km]]</f>
        <v>252.59599557522122</v>
      </c>
      <c r="W2207" s="1" t="str">
        <f>_xlfn.IFS(Table1[[#This Row],[Price_USD]]&gt;80000,"Luxury", Table1[[#This Row],[Price_USD]]&gt;40000,"Premium",Table1[[#This Row],[Price_USD]]&lt;40000,"Budget")</f>
        <v>Luxury</v>
      </c>
    </row>
    <row r="2208" spans="3:23" x14ac:dyDescent="0.35">
      <c r="C2208">
        <v>2207</v>
      </c>
      <c r="D2208" t="s">
        <v>57</v>
      </c>
      <c r="E2208" t="s">
        <v>136</v>
      </c>
      <c r="F2208">
        <v>2022</v>
      </c>
      <c r="G2208" t="s">
        <v>259</v>
      </c>
      <c r="H2208">
        <v>47.5</v>
      </c>
      <c r="I2208">
        <v>555</v>
      </c>
      <c r="J2208" t="s">
        <v>269</v>
      </c>
      <c r="K2208">
        <v>3.8</v>
      </c>
      <c r="L2208" s="5">
        <v>89948.12</v>
      </c>
      <c r="M2208" t="s">
        <v>320</v>
      </c>
      <c r="N2208" t="s">
        <v>360</v>
      </c>
      <c r="O2208" s="1">
        <v>2</v>
      </c>
      <c r="P2208" s="1" t="str">
        <f>IFERROR(IF(ISNUMBER(Table1[[#This Row],[Safety_Rating2]]), REPT("★", Table1[[#This Row],[Safety_Rating2]]) &amp; REPT("☆", 5-Table1[[#This Row],[Safety_Rating2]]), "Unknown"), "Unknown")</f>
        <v>Unknown</v>
      </c>
      <c r="Q2208" s="2" t="s">
        <v>376</v>
      </c>
      <c r="R2208">
        <v>11481</v>
      </c>
      <c r="S2208">
        <v>5</v>
      </c>
      <c r="T2208" s="7">
        <f t="shared" si="34"/>
        <v>1032694365.7199999</v>
      </c>
      <c r="U2208" s="3">
        <f>Table1[[#This Row],[Range_km]]/Table1[[#This Row],[Battery_Capacity_kWh]]</f>
        <v>11.684210526315789</v>
      </c>
      <c r="V2208" s="4">
        <f>Table1[[#This Row],[Price_USD]]/Table1[[#This Row],[Range_km]]</f>
        <v>162.06868468468468</v>
      </c>
      <c r="W2208" s="1" t="str">
        <f>_xlfn.IFS(Table1[[#This Row],[Price_USD]]&gt;80000,"Luxury", Table1[[#This Row],[Price_USD]]&gt;40000,"Premium",Table1[[#This Row],[Price_USD]]&lt;40000,"Budget")</f>
        <v>Luxury</v>
      </c>
    </row>
    <row r="2209" spans="3:23" x14ac:dyDescent="0.35">
      <c r="C2209">
        <v>2208</v>
      </c>
      <c r="D2209" t="s">
        <v>57</v>
      </c>
      <c r="E2209" t="s">
        <v>203</v>
      </c>
      <c r="F2209">
        <v>2020</v>
      </c>
      <c r="G2209" t="s">
        <v>251</v>
      </c>
      <c r="H2209">
        <v>39.4</v>
      </c>
      <c r="I2209">
        <v>478</v>
      </c>
      <c r="J2209" t="s">
        <v>270</v>
      </c>
      <c r="K2209">
        <v>7.1</v>
      </c>
      <c r="L2209" s="5">
        <v>141767.49</v>
      </c>
      <c r="M2209" t="s">
        <v>310</v>
      </c>
      <c r="N2209" t="s">
        <v>340</v>
      </c>
      <c r="O2209" s="2" t="s">
        <v>376</v>
      </c>
      <c r="P2209" s="1" t="str">
        <f>IFERROR(IF(ISNUMBER(Table1[[#This Row],[Safety_Rating2]]), REPT("★", Table1[[#This Row],[Safety_Rating2]]) &amp; REPT("☆", 5-Table1[[#This Row],[Safety_Rating2]]), "Unknown"), "Unknown")</f>
        <v>★★★★☆</v>
      </c>
      <c r="Q2209" s="1">
        <v>4</v>
      </c>
      <c r="R2209">
        <v>12080</v>
      </c>
      <c r="S2209">
        <v>3</v>
      </c>
      <c r="T2209" s="7">
        <f t="shared" si="34"/>
        <v>1712551279.1999998</v>
      </c>
      <c r="U2209" s="3">
        <f>Table1[[#This Row],[Range_km]]/Table1[[#This Row],[Battery_Capacity_kWh]]</f>
        <v>12.131979695431472</v>
      </c>
      <c r="V2209" s="4">
        <f>Table1[[#This Row],[Price_USD]]/Table1[[#This Row],[Range_km]]</f>
        <v>296.5847071129707</v>
      </c>
      <c r="W2209" s="1" t="str">
        <f>_xlfn.IFS(Table1[[#This Row],[Price_USD]]&gt;80000,"Luxury", Table1[[#This Row],[Price_USD]]&gt;40000,"Premium",Table1[[#This Row],[Price_USD]]&lt;40000,"Budget")</f>
        <v>Luxury</v>
      </c>
    </row>
    <row r="2210" spans="3:23" x14ac:dyDescent="0.35">
      <c r="C2210">
        <v>2209</v>
      </c>
      <c r="D2210" t="s">
        <v>65</v>
      </c>
      <c r="E2210" t="s">
        <v>176</v>
      </c>
      <c r="F2210">
        <v>2021</v>
      </c>
      <c r="G2210" t="s">
        <v>260</v>
      </c>
      <c r="H2210">
        <v>133</v>
      </c>
      <c r="I2210">
        <v>340</v>
      </c>
      <c r="J2210" t="s">
        <v>270</v>
      </c>
      <c r="K2210">
        <v>5.4</v>
      </c>
      <c r="L2210" s="5">
        <v>108306.36</v>
      </c>
      <c r="M2210" t="s">
        <v>330</v>
      </c>
      <c r="N2210" t="s">
        <v>346</v>
      </c>
      <c r="O2210" s="1">
        <v>4</v>
      </c>
      <c r="P2210" s="1" t="str">
        <f>IFERROR(IF(ISNUMBER(Table1[[#This Row],[Safety_Rating2]]), REPT("★", Table1[[#This Row],[Safety_Rating2]]) &amp; REPT("☆", 5-Table1[[#This Row],[Safety_Rating2]]), "Unknown"), "Unknown")</f>
        <v>★★★☆☆</v>
      </c>
      <c r="Q2210" s="1">
        <v>3</v>
      </c>
      <c r="R2210">
        <v>4216</v>
      </c>
      <c r="S2210">
        <v>5</v>
      </c>
      <c r="T2210" s="7">
        <f t="shared" si="34"/>
        <v>456619613.75999999</v>
      </c>
      <c r="U2210" s="3">
        <f>Table1[[#This Row],[Range_km]]/Table1[[#This Row],[Battery_Capacity_kWh]]</f>
        <v>2.5563909774436091</v>
      </c>
      <c r="V2210" s="4">
        <f>Table1[[#This Row],[Price_USD]]/Table1[[#This Row],[Range_km]]</f>
        <v>318.5481176470588</v>
      </c>
      <c r="W2210" s="1" t="str">
        <f>_xlfn.IFS(Table1[[#This Row],[Price_USD]]&gt;80000,"Luxury", Table1[[#This Row],[Price_USD]]&gt;40000,"Premium",Table1[[#This Row],[Price_USD]]&lt;40000,"Budget")</f>
        <v>Luxury</v>
      </c>
    </row>
    <row r="2211" spans="3:23" x14ac:dyDescent="0.35">
      <c r="C2211">
        <v>2210</v>
      </c>
      <c r="D2211" t="s">
        <v>27</v>
      </c>
      <c r="E2211" t="s">
        <v>80</v>
      </c>
      <c r="F2211">
        <v>2016</v>
      </c>
      <c r="G2211" t="s">
        <v>256</v>
      </c>
      <c r="H2211">
        <v>92.9</v>
      </c>
      <c r="I2211">
        <v>362</v>
      </c>
      <c r="J2211" t="s">
        <v>275</v>
      </c>
      <c r="K2211">
        <v>9</v>
      </c>
      <c r="L2211" s="5">
        <v>33166.75</v>
      </c>
      <c r="M2211" t="s">
        <v>309</v>
      </c>
      <c r="N2211" t="s">
        <v>363</v>
      </c>
      <c r="O2211" s="1">
        <v>0</v>
      </c>
      <c r="P2211" s="1" t="str">
        <f>IFERROR(IF(ISNUMBER(Table1[[#This Row],[Safety_Rating2]]), REPT("★", Table1[[#This Row],[Safety_Rating2]]) &amp; REPT("☆", 5-Table1[[#This Row],[Safety_Rating2]]), "Unknown"), "Unknown")</f>
        <v>Unknown</v>
      </c>
      <c r="Q2211" s="2" t="s">
        <v>376</v>
      </c>
      <c r="R2211">
        <v>9120</v>
      </c>
      <c r="S2211">
        <v>5</v>
      </c>
      <c r="T2211" s="7">
        <f t="shared" si="34"/>
        <v>302480760</v>
      </c>
      <c r="U2211" s="3">
        <f>Table1[[#This Row],[Range_km]]/Table1[[#This Row],[Battery_Capacity_kWh]]</f>
        <v>3.8966630785791172</v>
      </c>
      <c r="V2211" s="4">
        <f>Table1[[#This Row],[Price_USD]]/Table1[[#This Row],[Range_km]]</f>
        <v>91.620856353591165</v>
      </c>
      <c r="W2211" s="1" t="str">
        <f>_xlfn.IFS(Table1[[#This Row],[Price_USD]]&gt;80000,"Luxury", Table1[[#This Row],[Price_USD]]&gt;40000,"Premium",Table1[[#This Row],[Price_USD]]&lt;40000,"Budget")</f>
        <v>Budget</v>
      </c>
    </row>
    <row r="2212" spans="3:23" x14ac:dyDescent="0.35">
      <c r="C2212">
        <v>2211</v>
      </c>
      <c r="D2212" t="s">
        <v>30</v>
      </c>
      <c r="E2212" t="s">
        <v>105</v>
      </c>
      <c r="F2212">
        <v>2016</v>
      </c>
      <c r="G2212" t="s">
        <v>257</v>
      </c>
      <c r="H2212">
        <v>80.8</v>
      </c>
      <c r="I2212">
        <v>125</v>
      </c>
      <c r="J2212" t="s">
        <v>277</v>
      </c>
      <c r="K2212">
        <v>11.9</v>
      </c>
      <c r="L2212" s="5">
        <v>89951.3</v>
      </c>
      <c r="M2212" t="s">
        <v>329</v>
      </c>
      <c r="N2212" t="s">
        <v>337</v>
      </c>
      <c r="O2212" s="1">
        <v>2</v>
      </c>
      <c r="P2212" s="1" t="str">
        <f>IFERROR(IF(ISNUMBER(Table1[[#This Row],[Safety_Rating2]]), REPT("★", Table1[[#This Row],[Safety_Rating2]]) &amp; REPT("☆", 5-Table1[[#This Row],[Safety_Rating2]]), "Unknown"), "Unknown")</f>
        <v>★★★★★</v>
      </c>
      <c r="Q2212" s="1">
        <v>5</v>
      </c>
      <c r="R2212">
        <v>17166</v>
      </c>
      <c r="S2212">
        <v>4</v>
      </c>
      <c r="T2212" s="7">
        <f t="shared" si="34"/>
        <v>1544104015.8</v>
      </c>
      <c r="U2212" s="3">
        <f>Table1[[#This Row],[Range_km]]/Table1[[#This Row],[Battery_Capacity_kWh]]</f>
        <v>1.5470297029702971</v>
      </c>
      <c r="V2212" s="4">
        <f>Table1[[#This Row],[Price_USD]]/Table1[[#This Row],[Range_km]]</f>
        <v>719.61040000000003</v>
      </c>
      <c r="W2212" s="1" t="str">
        <f>_xlfn.IFS(Table1[[#This Row],[Price_USD]]&gt;80000,"Luxury", Table1[[#This Row],[Price_USD]]&gt;40000,"Premium",Table1[[#This Row],[Price_USD]]&lt;40000,"Budget")</f>
        <v>Luxury</v>
      </c>
    </row>
    <row r="2213" spans="3:23" x14ac:dyDescent="0.35">
      <c r="C2213">
        <v>2212</v>
      </c>
      <c r="D2213" t="s">
        <v>22</v>
      </c>
      <c r="E2213" t="s">
        <v>180</v>
      </c>
      <c r="F2213">
        <v>2022</v>
      </c>
      <c r="G2213" t="s">
        <v>264</v>
      </c>
      <c r="H2213">
        <v>26.5</v>
      </c>
      <c r="I2213">
        <v>242</v>
      </c>
      <c r="J2213" t="s">
        <v>266</v>
      </c>
      <c r="K2213">
        <v>2</v>
      </c>
      <c r="L2213" s="5">
        <v>76283.66</v>
      </c>
      <c r="M2213" t="s">
        <v>304</v>
      </c>
      <c r="N2213" t="s">
        <v>349</v>
      </c>
      <c r="O2213" s="2" t="s">
        <v>376</v>
      </c>
      <c r="P2213" s="1" t="str">
        <f>IFERROR(IF(ISNUMBER(Table1[[#This Row],[Safety_Rating2]]), REPT("★", Table1[[#This Row],[Safety_Rating2]]) &amp; REPT("☆", 5-Table1[[#This Row],[Safety_Rating2]]), "Unknown"), "Unknown")</f>
        <v>★★★★★</v>
      </c>
      <c r="Q2213" s="1">
        <v>5</v>
      </c>
      <c r="R2213">
        <v>19657</v>
      </c>
      <c r="S2213">
        <v>4</v>
      </c>
      <c r="T2213" s="7">
        <f t="shared" si="34"/>
        <v>1499507904.6200001</v>
      </c>
      <c r="U2213" s="3">
        <f>Table1[[#This Row],[Range_km]]/Table1[[#This Row],[Battery_Capacity_kWh]]</f>
        <v>9.1320754716981138</v>
      </c>
      <c r="V2213" s="4">
        <f>Table1[[#This Row],[Price_USD]]/Table1[[#This Row],[Range_km]]</f>
        <v>315.22173553719011</v>
      </c>
      <c r="W2213" s="1" t="str">
        <f>_xlfn.IFS(Table1[[#This Row],[Price_USD]]&gt;80000,"Luxury", Table1[[#This Row],[Price_USD]]&gt;40000,"Premium",Table1[[#This Row],[Price_USD]]&lt;40000,"Budget")</f>
        <v>Premium</v>
      </c>
    </row>
    <row r="2214" spans="3:23" x14ac:dyDescent="0.35">
      <c r="C2214">
        <v>2213</v>
      </c>
      <c r="D2214" t="s">
        <v>61</v>
      </c>
      <c r="E2214" t="s">
        <v>146</v>
      </c>
      <c r="F2214">
        <v>2015</v>
      </c>
      <c r="G2214" t="s">
        <v>262</v>
      </c>
      <c r="H2214">
        <v>78.400000000000006</v>
      </c>
      <c r="I2214">
        <v>425</v>
      </c>
      <c r="J2214" t="s">
        <v>270</v>
      </c>
      <c r="K2214">
        <v>11.6</v>
      </c>
      <c r="L2214" s="5">
        <v>73442.039999999994</v>
      </c>
      <c r="M2214" t="s">
        <v>285</v>
      </c>
      <c r="N2214" t="s">
        <v>368</v>
      </c>
      <c r="O2214" s="1">
        <v>4</v>
      </c>
      <c r="P2214" s="1" t="str">
        <f>IFERROR(IF(ISNUMBER(Table1[[#This Row],[Safety_Rating2]]), REPT("★", Table1[[#This Row],[Safety_Rating2]]) &amp; REPT("☆", 5-Table1[[#This Row],[Safety_Rating2]]), "Unknown"), "Unknown")</f>
        <v>★★★★☆</v>
      </c>
      <c r="Q2214" s="1">
        <v>4</v>
      </c>
      <c r="R2214">
        <v>3936</v>
      </c>
      <c r="S2214">
        <v>3</v>
      </c>
      <c r="T2214" s="7">
        <f t="shared" si="34"/>
        <v>289067869.44</v>
      </c>
      <c r="U2214" s="3">
        <f>Table1[[#This Row],[Range_km]]/Table1[[#This Row],[Battery_Capacity_kWh]]</f>
        <v>5.4209183673469381</v>
      </c>
      <c r="V2214" s="4">
        <f>Table1[[#This Row],[Price_USD]]/Table1[[#This Row],[Range_km]]</f>
        <v>172.80479999999997</v>
      </c>
      <c r="W2214" s="1" t="str">
        <f>_xlfn.IFS(Table1[[#This Row],[Price_USD]]&gt;80000,"Luxury", Table1[[#This Row],[Price_USD]]&gt;40000,"Premium",Table1[[#This Row],[Price_USD]]&lt;40000,"Budget")</f>
        <v>Premium</v>
      </c>
    </row>
    <row r="2215" spans="3:23" x14ac:dyDescent="0.35">
      <c r="C2215">
        <v>2214</v>
      </c>
      <c r="D2215" t="s">
        <v>52</v>
      </c>
      <c r="E2215" t="s">
        <v>191</v>
      </c>
      <c r="F2215">
        <v>2018</v>
      </c>
      <c r="G2215" t="s">
        <v>251</v>
      </c>
      <c r="H2215">
        <v>140.6</v>
      </c>
      <c r="I2215">
        <v>526</v>
      </c>
      <c r="J2215" t="s">
        <v>266</v>
      </c>
      <c r="K2215">
        <v>9.6999999999999993</v>
      </c>
      <c r="L2215" s="5">
        <v>117672.84</v>
      </c>
      <c r="M2215" t="s">
        <v>295</v>
      </c>
      <c r="N2215" t="s">
        <v>355</v>
      </c>
      <c r="O2215" s="1">
        <v>0</v>
      </c>
      <c r="P2215" s="1" t="str">
        <f>IFERROR(IF(ISNUMBER(Table1[[#This Row],[Safety_Rating2]]), REPT("★", Table1[[#This Row],[Safety_Rating2]]) &amp; REPT("☆", 5-Table1[[#This Row],[Safety_Rating2]]), "Unknown"), "Unknown")</f>
        <v>★★★★☆</v>
      </c>
      <c r="Q2215" s="1">
        <v>4</v>
      </c>
      <c r="R2215">
        <v>15301</v>
      </c>
      <c r="S2215">
        <v>5</v>
      </c>
      <c r="T2215" s="7">
        <f t="shared" si="34"/>
        <v>1800512124.8399999</v>
      </c>
      <c r="U2215" s="3">
        <f>Table1[[#This Row],[Range_km]]/Table1[[#This Row],[Battery_Capacity_kWh]]</f>
        <v>3.7411095305832149</v>
      </c>
      <c r="V2215" s="4">
        <f>Table1[[#This Row],[Price_USD]]/Table1[[#This Row],[Range_km]]</f>
        <v>223.71262357414449</v>
      </c>
      <c r="W2215" s="1" t="str">
        <f>_xlfn.IFS(Table1[[#This Row],[Price_USD]]&gt;80000,"Luxury", Table1[[#This Row],[Price_USD]]&gt;40000,"Premium",Table1[[#This Row],[Price_USD]]&lt;40000,"Budget")</f>
        <v>Luxury</v>
      </c>
    </row>
    <row r="2216" spans="3:23" x14ac:dyDescent="0.35">
      <c r="C2216">
        <v>2215</v>
      </c>
      <c r="D2216" t="s">
        <v>38</v>
      </c>
      <c r="E2216" t="s">
        <v>155</v>
      </c>
      <c r="F2216">
        <v>2023</v>
      </c>
      <c r="G2216" t="s">
        <v>253</v>
      </c>
      <c r="H2216">
        <v>103.1</v>
      </c>
      <c r="I2216">
        <v>196</v>
      </c>
      <c r="J2216" t="s">
        <v>279</v>
      </c>
      <c r="K2216">
        <v>6.7</v>
      </c>
      <c r="L2216" s="5">
        <v>96119.61</v>
      </c>
      <c r="M2216" t="s">
        <v>330</v>
      </c>
      <c r="N2216" t="s">
        <v>361</v>
      </c>
      <c r="O2216" s="1">
        <v>3</v>
      </c>
      <c r="P2216" s="1" t="str">
        <f>IFERROR(IF(ISNUMBER(Table1[[#This Row],[Safety_Rating2]]), REPT("★", Table1[[#This Row],[Safety_Rating2]]) &amp; REPT("☆", 5-Table1[[#This Row],[Safety_Rating2]]), "Unknown"), "Unknown")</f>
        <v>★★★★☆</v>
      </c>
      <c r="Q2216" s="1">
        <v>4</v>
      </c>
      <c r="R2216">
        <v>16355</v>
      </c>
      <c r="S2216">
        <v>4</v>
      </c>
      <c r="T2216" s="7">
        <f t="shared" si="34"/>
        <v>1572036221.55</v>
      </c>
      <c r="U2216" s="3">
        <f>Table1[[#This Row],[Range_km]]/Table1[[#This Row],[Battery_Capacity_kWh]]</f>
        <v>1.9010669253152281</v>
      </c>
      <c r="V2216" s="4">
        <f>Table1[[#This Row],[Price_USD]]/Table1[[#This Row],[Range_km]]</f>
        <v>490.40617346938774</v>
      </c>
      <c r="W2216" s="1" t="str">
        <f>_xlfn.IFS(Table1[[#This Row],[Price_USD]]&gt;80000,"Luxury", Table1[[#This Row],[Price_USD]]&gt;40000,"Premium",Table1[[#This Row],[Price_USD]]&lt;40000,"Budget")</f>
        <v>Luxury</v>
      </c>
    </row>
    <row r="2217" spans="3:23" x14ac:dyDescent="0.35">
      <c r="C2217">
        <v>2216</v>
      </c>
      <c r="D2217" t="s">
        <v>46</v>
      </c>
      <c r="E2217" t="s">
        <v>194</v>
      </c>
      <c r="F2217">
        <v>2020</v>
      </c>
      <c r="G2217" t="s">
        <v>251</v>
      </c>
      <c r="H2217">
        <v>148</v>
      </c>
      <c r="I2217">
        <v>575</v>
      </c>
      <c r="J2217" t="s">
        <v>270</v>
      </c>
      <c r="K2217">
        <v>8</v>
      </c>
      <c r="L2217" s="5">
        <v>66827.39</v>
      </c>
      <c r="M2217" t="s">
        <v>281</v>
      </c>
      <c r="N2217" t="s">
        <v>345</v>
      </c>
      <c r="O2217" s="1">
        <v>4</v>
      </c>
      <c r="P2217" s="1" t="str">
        <f>IFERROR(IF(ISNUMBER(Table1[[#This Row],[Safety_Rating2]]), REPT("★", Table1[[#This Row],[Safety_Rating2]]) &amp; REPT("☆", 5-Table1[[#This Row],[Safety_Rating2]]), "Unknown"), "Unknown")</f>
        <v>★★★☆☆</v>
      </c>
      <c r="Q2217" s="1">
        <v>3</v>
      </c>
      <c r="R2217">
        <v>5814</v>
      </c>
      <c r="S2217">
        <v>4</v>
      </c>
      <c r="T2217" s="7">
        <f t="shared" si="34"/>
        <v>388534445.45999998</v>
      </c>
      <c r="U2217" s="3">
        <f>Table1[[#This Row],[Range_km]]/Table1[[#This Row],[Battery_Capacity_kWh]]</f>
        <v>3.8851351351351351</v>
      </c>
      <c r="V2217" s="4">
        <f>Table1[[#This Row],[Price_USD]]/Table1[[#This Row],[Range_km]]</f>
        <v>116.22154782608696</v>
      </c>
      <c r="W2217" s="1" t="str">
        <f>_xlfn.IFS(Table1[[#This Row],[Price_USD]]&gt;80000,"Luxury", Table1[[#This Row],[Price_USD]]&gt;40000,"Premium",Table1[[#This Row],[Price_USD]]&lt;40000,"Budget")</f>
        <v>Premium</v>
      </c>
    </row>
    <row r="2218" spans="3:23" x14ac:dyDescent="0.35">
      <c r="C2218">
        <v>2217</v>
      </c>
      <c r="D2218" t="s">
        <v>44</v>
      </c>
      <c r="E2218" t="s">
        <v>130</v>
      </c>
      <c r="F2218">
        <v>2016</v>
      </c>
      <c r="G2218" t="s">
        <v>259</v>
      </c>
      <c r="H2218">
        <v>46</v>
      </c>
      <c r="I2218">
        <v>456</v>
      </c>
      <c r="J2218" t="s">
        <v>269</v>
      </c>
      <c r="K2218">
        <v>10.8</v>
      </c>
      <c r="L2218" s="5">
        <v>81094.289999999994</v>
      </c>
      <c r="M2218" t="s">
        <v>290</v>
      </c>
      <c r="N2218" t="s">
        <v>361</v>
      </c>
      <c r="O2218" s="2" t="s">
        <v>376</v>
      </c>
      <c r="P2218" s="1" t="str">
        <f>IFERROR(IF(ISNUMBER(Table1[[#This Row],[Safety_Rating2]]), REPT("★", Table1[[#This Row],[Safety_Rating2]]) &amp; REPT("☆", 5-Table1[[#This Row],[Safety_Rating2]]), "Unknown"), "Unknown")</f>
        <v>★★★☆☆</v>
      </c>
      <c r="Q2218" s="1">
        <v>3</v>
      </c>
      <c r="R2218">
        <v>18631</v>
      </c>
      <c r="S2218">
        <v>4</v>
      </c>
      <c r="T2218" s="7">
        <f t="shared" si="34"/>
        <v>1510867716.9899998</v>
      </c>
      <c r="U2218" s="3">
        <f>Table1[[#This Row],[Range_km]]/Table1[[#This Row],[Battery_Capacity_kWh]]</f>
        <v>9.9130434782608692</v>
      </c>
      <c r="V2218" s="4">
        <f>Table1[[#This Row],[Price_USD]]/Table1[[#This Row],[Range_km]]</f>
        <v>177.83835526315789</v>
      </c>
      <c r="W2218" s="1" t="str">
        <f>_xlfn.IFS(Table1[[#This Row],[Price_USD]]&gt;80000,"Luxury", Table1[[#This Row],[Price_USD]]&gt;40000,"Premium",Table1[[#This Row],[Price_USD]]&lt;40000,"Budget")</f>
        <v>Luxury</v>
      </c>
    </row>
    <row r="2219" spans="3:23" x14ac:dyDescent="0.35">
      <c r="C2219">
        <v>2218</v>
      </c>
      <c r="D2219" t="s">
        <v>21</v>
      </c>
      <c r="E2219" t="s">
        <v>197</v>
      </c>
      <c r="F2219">
        <v>2018</v>
      </c>
      <c r="G2219" t="s">
        <v>261</v>
      </c>
      <c r="H2219">
        <v>51.1</v>
      </c>
      <c r="I2219">
        <v>119</v>
      </c>
      <c r="J2219" t="s">
        <v>277</v>
      </c>
      <c r="K2219">
        <v>7.7</v>
      </c>
      <c r="L2219" s="5">
        <v>59437.88</v>
      </c>
      <c r="M2219" t="s">
        <v>301</v>
      </c>
      <c r="N2219" t="s">
        <v>372</v>
      </c>
      <c r="O2219" s="1">
        <v>0</v>
      </c>
      <c r="P2219" s="1" t="str">
        <f>IFERROR(IF(ISNUMBER(Table1[[#This Row],[Safety_Rating2]]), REPT("★", Table1[[#This Row],[Safety_Rating2]]) &amp; REPT("☆", 5-Table1[[#This Row],[Safety_Rating2]]), "Unknown"), "Unknown")</f>
        <v>★★★☆☆</v>
      </c>
      <c r="Q2219" s="1">
        <v>3</v>
      </c>
      <c r="R2219">
        <v>16895</v>
      </c>
      <c r="S2219">
        <v>5</v>
      </c>
      <c r="T2219" s="7">
        <f t="shared" si="34"/>
        <v>1004202982.5999999</v>
      </c>
      <c r="U2219" s="3">
        <f>Table1[[#This Row],[Range_km]]/Table1[[#This Row],[Battery_Capacity_kWh]]</f>
        <v>2.3287671232876712</v>
      </c>
      <c r="V2219" s="4">
        <f>Table1[[#This Row],[Price_USD]]/Table1[[#This Row],[Range_km]]</f>
        <v>499.47798319327728</v>
      </c>
      <c r="W2219" s="1" t="str">
        <f>_xlfn.IFS(Table1[[#This Row],[Price_USD]]&gt;80000,"Luxury", Table1[[#This Row],[Price_USD]]&gt;40000,"Premium",Table1[[#This Row],[Price_USD]]&lt;40000,"Budget")</f>
        <v>Premium</v>
      </c>
    </row>
    <row r="2220" spans="3:23" x14ac:dyDescent="0.35">
      <c r="C2220">
        <v>2219</v>
      </c>
      <c r="D2220" t="s">
        <v>64</v>
      </c>
      <c r="E2220" t="s">
        <v>161</v>
      </c>
      <c r="F2220">
        <v>2020</v>
      </c>
      <c r="G2220" t="s">
        <v>252</v>
      </c>
      <c r="H2220">
        <v>50.6</v>
      </c>
      <c r="I2220">
        <v>531</v>
      </c>
      <c r="J2220" t="s">
        <v>270</v>
      </c>
      <c r="K2220">
        <v>2.5</v>
      </c>
      <c r="L2220" s="5">
        <v>112745.51</v>
      </c>
      <c r="M2220" t="s">
        <v>334</v>
      </c>
      <c r="N2220" t="s">
        <v>362</v>
      </c>
      <c r="O2220" s="1">
        <v>2</v>
      </c>
      <c r="P2220" s="1" t="str">
        <f>IFERROR(IF(ISNUMBER(Table1[[#This Row],[Safety_Rating2]]), REPT("★", Table1[[#This Row],[Safety_Rating2]]) &amp; REPT("☆", 5-Table1[[#This Row],[Safety_Rating2]]), "Unknown"), "Unknown")</f>
        <v>★★★★☆</v>
      </c>
      <c r="Q2220" s="1">
        <v>4</v>
      </c>
      <c r="R2220">
        <v>15730</v>
      </c>
      <c r="S2220">
        <v>5</v>
      </c>
      <c r="T2220" s="7">
        <f t="shared" si="34"/>
        <v>1773486872.3</v>
      </c>
      <c r="U2220" s="3">
        <f>Table1[[#This Row],[Range_km]]/Table1[[#This Row],[Battery_Capacity_kWh]]</f>
        <v>10.494071146245059</v>
      </c>
      <c r="V2220" s="4">
        <f>Table1[[#This Row],[Price_USD]]/Table1[[#This Row],[Range_km]]</f>
        <v>212.32676082862523</v>
      </c>
      <c r="W2220" s="1" t="str">
        <f>_xlfn.IFS(Table1[[#This Row],[Price_USD]]&gt;80000,"Luxury", Table1[[#This Row],[Price_USD]]&gt;40000,"Premium",Table1[[#This Row],[Price_USD]]&lt;40000,"Budget")</f>
        <v>Luxury</v>
      </c>
    </row>
    <row r="2221" spans="3:23" x14ac:dyDescent="0.35">
      <c r="C2221">
        <v>2220</v>
      </c>
      <c r="D2221" t="s">
        <v>26</v>
      </c>
      <c r="E2221" t="s">
        <v>79</v>
      </c>
      <c r="F2221">
        <v>2017</v>
      </c>
      <c r="G2221" t="s">
        <v>254</v>
      </c>
      <c r="H2221">
        <v>40.5</v>
      </c>
      <c r="I2221">
        <v>402</v>
      </c>
      <c r="J2221" t="s">
        <v>277</v>
      </c>
      <c r="K2221">
        <v>3.8</v>
      </c>
      <c r="L2221" s="5">
        <v>74206.78</v>
      </c>
      <c r="M2221" t="s">
        <v>312</v>
      </c>
      <c r="N2221" t="s">
        <v>363</v>
      </c>
      <c r="O2221" s="1">
        <v>1</v>
      </c>
      <c r="P2221" s="1" t="str">
        <f>IFERROR(IF(ISNUMBER(Table1[[#This Row],[Safety_Rating2]]), REPT("★", Table1[[#This Row],[Safety_Rating2]]) &amp; REPT("☆", 5-Table1[[#This Row],[Safety_Rating2]]), "Unknown"), "Unknown")</f>
        <v>★★★☆☆</v>
      </c>
      <c r="Q2221" s="1">
        <v>3</v>
      </c>
      <c r="R2221">
        <v>2710</v>
      </c>
      <c r="S2221">
        <v>4</v>
      </c>
      <c r="T2221" s="7">
        <f t="shared" si="34"/>
        <v>201100373.79999998</v>
      </c>
      <c r="U2221" s="3">
        <f>Table1[[#This Row],[Range_km]]/Table1[[#This Row],[Battery_Capacity_kWh]]</f>
        <v>9.9259259259259256</v>
      </c>
      <c r="V2221" s="4">
        <f>Table1[[#This Row],[Price_USD]]/Table1[[#This Row],[Range_km]]</f>
        <v>184.59398009950249</v>
      </c>
      <c r="W2221" s="1" t="str">
        <f>_xlfn.IFS(Table1[[#This Row],[Price_USD]]&gt;80000,"Luxury", Table1[[#This Row],[Price_USD]]&gt;40000,"Premium",Table1[[#This Row],[Price_USD]]&lt;40000,"Budget")</f>
        <v>Premium</v>
      </c>
    </row>
    <row r="2222" spans="3:23" x14ac:dyDescent="0.35">
      <c r="C2222">
        <v>2221</v>
      </c>
      <c r="D2222" t="s">
        <v>60</v>
      </c>
      <c r="E2222" t="s">
        <v>204</v>
      </c>
      <c r="F2222">
        <v>2023</v>
      </c>
      <c r="G2222" t="s">
        <v>253</v>
      </c>
      <c r="H2222">
        <v>63.6</v>
      </c>
      <c r="I2222">
        <v>577</v>
      </c>
      <c r="J2222" t="s">
        <v>275</v>
      </c>
      <c r="K2222">
        <v>9.6</v>
      </c>
      <c r="L2222" s="5">
        <v>98118.96</v>
      </c>
      <c r="M2222" t="s">
        <v>288</v>
      </c>
      <c r="N2222" t="s">
        <v>374</v>
      </c>
      <c r="O2222" s="1">
        <v>5</v>
      </c>
      <c r="P2222" s="1" t="str">
        <f>IFERROR(IF(ISNUMBER(Table1[[#This Row],[Safety_Rating2]]), REPT("★", Table1[[#This Row],[Safety_Rating2]]) &amp; REPT("☆", 5-Table1[[#This Row],[Safety_Rating2]]), "Unknown"), "Unknown")</f>
        <v>★★★★☆</v>
      </c>
      <c r="Q2222" s="1">
        <v>4</v>
      </c>
      <c r="R2222">
        <v>16218</v>
      </c>
      <c r="S2222">
        <v>5</v>
      </c>
      <c r="T2222" s="7">
        <f t="shared" si="34"/>
        <v>1591293293.2800002</v>
      </c>
      <c r="U2222" s="3">
        <f>Table1[[#This Row],[Range_km]]/Table1[[#This Row],[Battery_Capacity_kWh]]</f>
        <v>9.0723270440251564</v>
      </c>
      <c r="V2222" s="4">
        <f>Table1[[#This Row],[Price_USD]]/Table1[[#This Row],[Range_km]]</f>
        <v>170.05019064124784</v>
      </c>
      <c r="W2222" s="1" t="str">
        <f>_xlfn.IFS(Table1[[#This Row],[Price_USD]]&gt;80000,"Luxury", Table1[[#This Row],[Price_USD]]&gt;40000,"Premium",Table1[[#This Row],[Price_USD]]&lt;40000,"Budget")</f>
        <v>Luxury</v>
      </c>
    </row>
    <row r="2223" spans="3:23" x14ac:dyDescent="0.35">
      <c r="C2223">
        <v>2222</v>
      </c>
      <c r="D2223" t="s">
        <v>48</v>
      </c>
      <c r="E2223" t="s">
        <v>207</v>
      </c>
      <c r="F2223">
        <v>2016</v>
      </c>
      <c r="G2223" t="s">
        <v>262</v>
      </c>
      <c r="H2223">
        <v>59.1</v>
      </c>
      <c r="I2223">
        <v>137</v>
      </c>
      <c r="J2223" t="s">
        <v>265</v>
      </c>
      <c r="K2223">
        <v>8.1999999999999993</v>
      </c>
      <c r="L2223" s="5">
        <v>55401.95</v>
      </c>
      <c r="M2223" t="s">
        <v>286</v>
      </c>
      <c r="N2223" t="s">
        <v>347</v>
      </c>
      <c r="O2223" s="1">
        <v>1</v>
      </c>
      <c r="P2223" s="1" t="str">
        <f>IFERROR(IF(ISNUMBER(Table1[[#This Row],[Safety_Rating2]]), REPT("★", Table1[[#This Row],[Safety_Rating2]]) &amp; REPT("☆", 5-Table1[[#This Row],[Safety_Rating2]]), "Unknown"), "Unknown")</f>
        <v>★★★☆☆</v>
      </c>
      <c r="Q2223" s="1">
        <v>3</v>
      </c>
      <c r="R2223">
        <v>10827</v>
      </c>
      <c r="S2223">
        <v>4</v>
      </c>
      <c r="T2223" s="7">
        <f t="shared" si="34"/>
        <v>599836912.64999998</v>
      </c>
      <c r="U2223" s="3">
        <f>Table1[[#This Row],[Range_km]]/Table1[[#This Row],[Battery_Capacity_kWh]]</f>
        <v>2.318104906937394</v>
      </c>
      <c r="V2223" s="4">
        <f>Table1[[#This Row],[Price_USD]]/Table1[[#This Row],[Range_km]]</f>
        <v>404.39379562043791</v>
      </c>
      <c r="W2223" s="1" t="str">
        <f>_xlfn.IFS(Table1[[#This Row],[Price_USD]]&gt;80000,"Luxury", Table1[[#This Row],[Price_USD]]&gt;40000,"Premium",Table1[[#This Row],[Price_USD]]&lt;40000,"Budget")</f>
        <v>Premium</v>
      </c>
    </row>
    <row r="2224" spans="3:23" x14ac:dyDescent="0.35">
      <c r="C2224">
        <v>2223</v>
      </c>
      <c r="D2224" t="s">
        <v>63</v>
      </c>
      <c r="E2224" t="s">
        <v>150</v>
      </c>
      <c r="F2224">
        <v>2024</v>
      </c>
      <c r="G2224" t="s">
        <v>260</v>
      </c>
      <c r="H2224">
        <v>137</v>
      </c>
      <c r="I2224">
        <v>335</v>
      </c>
      <c r="J2224" t="s">
        <v>276</v>
      </c>
      <c r="K2224">
        <v>1.1000000000000001</v>
      </c>
      <c r="L2224" s="5">
        <v>62600.87</v>
      </c>
      <c r="M2224" t="s">
        <v>319</v>
      </c>
      <c r="N2224" t="s">
        <v>343</v>
      </c>
      <c r="O2224" s="1">
        <v>5</v>
      </c>
      <c r="P2224" s="1" t="str">
        <f>IFERROR(IF(ISNUMBER(Table1[[#This Row],[Safety_Rating2]]), REPT("★", Table1[[#This Row],[Safety_Rating2]]) &amp; REPT("☆", 5-Table1[[#This Row],[Safety_Rating2]]), "Unknown"), "Unknown")</f>
        <v>★★★★☆</v>
      </c>
      <c r="Q2224" s="1">
        <v>4</v>
      </c>
      <c r="R2224">
        <v>13687</v>
      </c>
      <c r="S2224">
        <v>3</v>
      </c>
      <c r="T2224" s="7">
        <f t="shared" si="34"/>
        <v>856818107.69000006</v>
      </c>
      <c r="U2224" s="3">
        <f>Table1[[#This Row],[Range_km]]/Table1[[#This Row],[Battery_Capacity_kWh]]</f>
        <v>2.4452554744525545</v>
      </c>
      <c r="V2224" s="4">
        <f>Table1[[#This Row],[Price_USD]]/Table1[[#This Row],[Range_km]]</f>
        <v>186.86826865671642</v>
      </c>
      <c r="W2224" s="1" t="str">
        <f>_xlfn.IFS(Table1[[#This Row],[Price_USD]]&gt;80000,"Luxury", Table1[[#This Row],[Price_USD]]&gt;40000,"Premium",Table1[[#This Row],[Price_USD]]&lt;40000,"Budget")</f>
        <v>Premium</v>
      </c>
    </row>
    <row r="2225" spans="3:23" x14ac:dyDescent="0.35">
      <c r="C2225">
        <v>2224</v>
      </c>
      <c r="D2225" t="s">
        <v>45</v>
      </c>
      <c r="E2225" t="s">
        <v>120</v>
      </c>
      <c r="F2225">
        <v>2018</v>
      </c>
      <c r="G2225" t="s">
        <v>252</v>
      </c>
      <c r="H2225">
        <v>95</v>
      </c>
      <c r="I2225">
        <v>308</v>
      </c>
      <c r="J2225" t="s">
        <v>269</v>
      </c>
      <c r="K2225">
        <v>10.7</v>
      </c>
      <c r="L2225" s="5">
        <v>124918.98</v>
      </c>
      <c r="M2225" t="s">
        <v>282</v>
      </c>
      <c r="N2225" t="s">
        <v>356</v>
      </c>
      <c r="O2225" s="1">
        <v>2</v>
      </c>
      <c r="P2225" s="1" t="str">
        <f>IFERROR(IF(ISNUMBER(Table1[[#This Row],[Safety_Rating2]]), REPT("★", Table1[[#This Row],[Safety_Rating2]]) &amp; REPT("☆", 5-Table1[[#This Row],[Safety_Rating2]]), "Unknown"), "Unknown")</f>
        <v>★★★★☆</v>
      </c>
      <c r="Q2225" s="1">
        <v>4</v>
      </c>
      <c r="R2225">
        <v>7465</v>
      </c>
      <c r="S2225">
        <v>5</v>
      </c>
      <c r="T2225" s="7">
        <f t="shared" si="34"/>
        <v>932520185.69999993</v>
      </c>
      <c r="U2225" s="3">
        <f>Table1[[#This Row],[Range_km]]/Table1[[#This Row],[Battery_Capacity_kWh]]</f>
        <v>3.2421052631578946</v>
      </c>
      <c r="V2225" s="4">
        <f>Table1[[#This Row],[Price_USD]]/Table1[[#This Row],[Range_km]]</f>
        <v>405.58110389610385</v>
      </c>
      <c r="W2225" s="1" t="str">
        <f>_xlfn.IFS(Table1[[#This Row],[Price_USD]]&gt;80000,"Luxury", Table1[[#This Row],[Price_USD]]&gt;40000,"Premium",Table1[[#This Row],[Price_USD]]&lt;40000,"Budget")</f>
        <v>Luxury</v>
      </c>
    </row>
    <row r="2226" spans="3:23" x14ac:dyDescent="0.35">
      <c r="C2226">
        <v>2225</v>
      </c>
      <c r="D2226" t="s">
        <v>60</v>
      </c>
      <c r="E2226" t="s">
        <v>140</v>
      </c>
      <c r="F2226">
        <v>2019</v>
      </c>
      <c r="G2226" t="s">
        <v>264</v>
      </c>
      <c r="H2226">
        <v>33.799999999999997</v>
      </c>
      <c r="I2226">
        <v>502</v>
      </c>
      <c r="J2226" t="s">
        <v>280</v>
      </c>
      <c r="K2226">
        <v>0.7</v>
      </c>
      <c r="L2226" s="5">
        <v>47508.83</v>
      </c>
      <c r="M2226" t="s">
        <v>321</v>
      </c>
      <c r="N2226" t="s">
        <v>366</v>
      </c>
      <c r="O2226" s="1">
        <v>4</v>
      </c>
      <c r="P2226" s="1" t="str">
        <f>IFERROR(IF(ISNUMBER(Table1[[#This Row],[Safety_Rating2]]), REPT("★", Table1[[#This Row],[Safety_Rating2]]) &amp; REPT("☆", 5-Table1[[#This Row],[Safety_Rating2]]), "Unknown"), "Unknown")</f>
        <v>★★★★★</v>
      </c>
      <c r="Q2226" s="1">
        <v>5</v>
      </c>
      <c r="R2226">
        <v>4923</v>
      </c>
      <c r="S2226">
        <v>3</v>
      </c>
      <c r="T2226" s="7">
        <f t="shared" si="34"/>
        <v>233885970.09</v>
      </c>
      <c r="U2226" s="3">
        <f>Table1[[#This Row],[Range_km]]/Table1[[#This Row],[Battery_Capacity_kWh]]</f>
        <v>14.852071005917161</v>
      </c>
      <c r="V2226" s="4">
        <f>Table1[[#This Row],[Price_USD]]/Table1[[#This Row],[Range_km]]</f>
        <v>94.639103585657381</v>
      </c>
      <c r="W2226" s="1" t="str">
        <f>_xlfn.IFS(Table1[[#This Row],[Price_USD]]&gt;80000,"Luxury", Table1[[#This Row],[Price_USD]]&gt;40000,"Premium",Table1[[#This Row],[Price_USD]]&lt;40000,"Budget")</f>
        <v>Premium</v>
      </c>
    </row>
    <row r="2227" spans="3:23" x14ac:dyDescent="0.35">
      <c r="C2227">
        <v>2226</v>
      </c>
      <c r="D2227" t="s">
        <v>30</v>
      </c>
      <c r="E2227" t="s">
        <v>166</v>
      </c>
      <c r="F2227">
        <v>2023</v>
      </c>
      <c r="G2227" t="s">
        <v>264</v>
      </c>
      <c r="H2227">
        <v>29.2</v>
      </c>
      <c r="I2227">
        <v>379</v>
      </c>
      <c r="J2227" t="s">
        <v>274</v>
      </c>
      <c r="K2227">
        <v>7.5</v>
      </c>
      <c r="L2227" s="5">
        <v>142567.82999999999</v>
      </c>
      <c r="M2227" t="s">
        <v>286</v>
      </c>
      <c r="N2227" t="s">
        <v>361</v>
      </c>
      <c r="O2227" s="1">
        <v>1</v>
      </c>
      <c r="P2227" s="1" t="str">
        <f>IFERROR(IF(ISNUMBER(Table1[[#This Row],[Safety_Rating2]]), REPT("★", Table1[[#This Row],[Safety_Rating2]]) &amp; REPT("☆", 5-Table1[[#This Row],[Safety_Rating2]]), "Unknown"), "Unknown")</f>
        <v>★★★★★</v>
      </c>
      <c r="Q2227" s="1">
        <v>5</v>
      </c>
      <c r="R2227">
        <v>8041</v>
      </c>
      <c r="S2227">
        <v>4</v>
      </c>
      <c r="T2227" s="7">
        <f t="shared" si="34"/>
        <v>1146387921.03</v>
      </c>
      <c r="U2227" s="3">
        <f>Table1[[#This Row],[Range_km]]/Table1[[#This Row],[Battery_Capacity_kWh]]</f>
        <v>12.979452054794521</v>
      </c>
      <c r="V2227" s="4">
        <f>Table1[[#This Row],[Price_USD]]/Table1[[#This Row],[Range_km]]</f>
        <v>376.16841688654353</v>
      </c>
      <c r="W2227" s="1" t="str">
        <f>_xlfn.IFS(Table1[[#This Row],[Price_USD]]&gt;80000,"Luxury", Table1[[#This Row],[Price_USD]]&gt;40000,"Premium",Table1[[#This Row],[Price_USD]]&lt;40000,"Budget")</f>
        <v>Luxury</v>
      </c>
    </row>
    <row r="2228" spans="3:23" x14ac:dyDescent="0.35">
      <c r="C2228">
        <v>2227</v>
      </c>
      <c r="D2228" t="s">
        <v>34</v>
      </c>
      <c r="E2228" t="s">
        <v>92</v>
      </c>
      <c r="F2228">
        <v>2018</v>
      </c>
      <c r="G2228" t="s">
        <v>254</v>
      </c>
      <c r="H2228">
        <v>59.9</v>
      </c>
      <c r="I2228">
        <v>357</v>
      </c>
      <c r="J2228" t="s">
        <v>280</v>
      </c>
      <c r="K2228">
        <v>1.7</v>
      </c>
      <c r="L2228" s="5">
        <v>68994.09</v>
      </c>
      <c r="M2228" t="s">
        <v>321</v>
      </c>
      <c r="N2228" t="s">
        <v>350</v>
      </c>
      <c r="O2228" s="1">
        <v>2</v>
      </c>
      <c r="P2228" s="1" t="str">
        <f>IFERROR(IF(ISNUMBER(Table1[[#This Row],[Safety_Rating2]]), REPT("★", Table1[[#This Row],[Safety_Rating2]]) &amp; REPT("☆", 5-Table1[[#This Row],[Safety_Rating2]]), "Unknown"), "Unknown")</f>
        <v>★★★★★</v>
      </c>
      <c r="Q2228" s="1">
        <v>5</v>
      </c>
      <c r="R2228">
        <v>3031</v>
      </c>
      <c r="S2228">
        <v>4</v>
      </c>
      <c r="T2228" s="7">
        <f t="shared" si="34"/>
        <v>209121086.78999999</v>
      </c>
      <c r="U2228" s="3">
        <f>Table1[[#This Row],[Range_km]]/Table1[[#This Row],[Battery_Capacity_kWh]]</f>
        <v>5.959933222036728</v>
      </c>
      <c r="V2228" s="4">
        <f>Table1[[#This Row],[Price_USD]]/Table1[[#This Row],[Range_km]]</f>
        <v>193.260756302521</v>
      </c>
      <c r="W2228" s="1" t="str">
        <f>_xlfn.IFS(Table1[[#This Row],[Price_USD]]&gt;80000,"Luxury", Table1[[#This Row],[Price_USD]]&gt;40000,"Premium",Table1[[#This Row],[Price_USD]]&lt;40000,"Budget")</f>
        <v>Premium</v>
      </c>
    </row>
    <row r="2229" spans="3:23" x14ac:dyDescent="0.35">
      <c r="C2229">
        <v>2228</v>
      </c>
      <c r="D2229" t="s">
        <v>49</v>
      </c>
      <c r="E2229" t="s">
        <v>228</v>
      </c>
      <c r="F2229">
        <v>2021</v>
      </c>
      <c r="G2229" t="s">
        <v>260</v>
      </c>
      <c r="H2229">
        <v>59.2</v>
      </c>
      <c r="I2229">
        <v>581</v>
      </c>
      <c r="J2229" t="s">
        <v>270</v>
      </c>
      <c r="K2229">
        <v>10.9</v>
      </c>
      <c r="L2229" s="5">
        <v>64059.88</v>
      </c>
      <c r="M2229" t="s">
        <v>314</v>
      </c>
      <c r="N2229" t="s">
        <v>354</v>
      </c>
      <c r="O2229" s="1">
        <v>0</v>
      </c>
      <c r="P2229" s="1" t="str">
        <f>IFERROR(IF(ISNUMBER(Table1[[#This Row],[Safety_Rating2]]), REPT("★", Table1[[#This Row],[Safety_Rating2]]) &amp; REPT("☆", 5-Table1[[#This Row],[Safety_Rating2]]), "Unknown"), "Unknown")</f>
        <v>★★★★☆</v>
      </c>
      <c r="Q2229" s="1">
        <v>4</v>
      </c>
      <c r="R2229">
        <v>12759</v>
      </c>
      <c r="S2229">
        <v>5</v>
      </c>
      <c r="T2229" s="7">
        <f t="shared" si="34"/>
        <v>817340008.91999996</v>
      </c>
      <c r="U2229" s="3">
        <f>Table1[[#This Row],[Range_km]]/Table1[[#This Row],[Battery_Capacity_kWh]]</f>
        <v>9.8141891891891895</v>
      </c>
      <c r="V2229" s="4">
        <f>Table1[[#This Row],[Price_USD]]/Table1[[#This Row],[Range_km]]</f>
        <v>110.25796901893287</v>
      </c>
      <c r="W2229" s="1" t="str">
        <f>_xlfn.IFS(Table1[[#This Row],[Price_USD]]&gt;80000,"Luxury", Table1[[#This Row],[Price_USD]]&gt;40000,"Premium",Table1[[#This Row],[Price_USD]]&lt;40000,"Budget")</f>
        <v>Premium</v>
      </c>
    </row>
    <row r="2230" spans="3:23" x14ac:dyDescent="0.35">
      <c r="C2230">
        <v>2229</v>
      </c>
      <c r="D2230" t="s">
        <v>57</v>
      </c>
      <c r="E2230" t="s">
        <v>136</v>
      </c>
      <c r="F2230">
        <v>2017</v>
      </c>
      <c r="G2230" t="s">
        <v>257</v>
      </c>
      <c r="H2230">
        <v>52.5</v>
      </c>
      <c r="I2230">
        <v>245</v>
      </c>
      <c r="J2230" t="s">
        <v>275</v>
      </c>
      <c r="K2230">
        <v>6.1</v>
      </c>
      <c r="L2230" s="5">
        <v>133211.57999999999</v>
      </c>
      <c r="M2230" t="s">
        <v>291</v>
      </c>
      <c r="N2230" t="s">
        <v>374</v>
      </c>
      <c r="O2230" s="1">
        <v>2</v>
      </c>
      <c r="P2230" s="1" t="str">
        <f>IFERROR(IF(ISNUMBER(Table1[[#This Row],[Safety_Rating2]]), REPT("★", Table1[[#This Row],[Safety_Rating2]]) &amp; REPT("☆", 5-Table1[[#This Row],[Safety_Rating2]]), "Unknown"), "Unknown")</f>
        <v>★★★☆☆</v>
      </c>
      <c r="Q2230" s="1">
        <v>3</v>
      </c>
      <c r="R2230">
        <v>11158</v>
      </c>
      <c r="S2230">
        <v>4</v>
      </c>
      <c r="T2230" s="7">
        <f t="shared" si="34"/>
        <v>1486374809.6399999</v>
      </c>
      <c r="U2230" s="3">
        <f>Table1[[#This Row],[Range_km]]/Table1[[#This Row],[Battery_Capacity_kWh]]</f>
        <v>4.666666666666667</v>
      </c>
      <c r="V2230" s="4">
        <f>Table1[[#This Row],[Price_USD]]/Table1[[#This Row],[Range_km]]</f>
        <v>543.72073469387749</v>
      </c>
      <c r="W2230" s="1" t="str">
        <f>_xlfn.IFS(Table1[[#This Row],[Price_USD]]&gt;80000,"Luxury", Table1[[#This Row],[Price_USD]]&gt;40000,"Premium",Table1[[#This Row],[Price_USD]]&lt;40000,"Budget")</f>
        <v>Luxury</v>
      </c>
    </row>
    <row r="2231" spans="3:23" x14ac:dyDescent="0.35">
      <c r="C2231">
        <v>2230</v>
      </c>
      <c r="D2231" t="s">
        <v>48</v>
      </c>
      <c r="E2231" t="s">
        <v>207</v>
      </c>
      <c r="F2231">
        <v>2015</v>
      </c>
      <c r="G2231" t="s">
        <v>250</v>
      </c>
      <c r="H2231">
        <v>106.1</v>
      </c>
      <c r="I2231">
        <v>313</v>
      </c>
      <c r="J2231" t="s">
        <v>267</v>
      </c>
      <c r="K2231">
        <v>9.6999999999999993</v>
      </c>
      <c r="L2231" s="5">
        <v>59980.24</v>
      </c>
      <c r="M2231" t="s">
        <v>290</v>
      </c>
      <c r="N2231" t="s">
        <v>356</v>
      </c>
      <c r="O2231" s="1">
        <v>0</v>
      </c>
      <c r="P2231" s="1" t="str">
        <f>IFERROR(IF(ISNUMBER(Table1[[#This Row],[Safety_Rating2]]), REPT("★", Table1[[#This Row],[Safety_Rating2]]) &amp; REPT("☆", 5-Table1[[#This Row],[Safety_Rating2]]), "Unknown"), "Unknown")</f>
        <v>★★★★☆</v>
      </c>
      <c r="Q2231" s="1">
        <v>4</v>
      </c>
      <c r="R2231">
        <v>3550</v>
      </c>
      <c r="S2231">
        <v>4</v>
      </c>
      <c r="T2231" s="7">
        <f t="shared" si="34"/>
        <v>212929852</v>
      </c>
      <c r="U2231" s="3">
        <f>Table1[[#This Row],[Range_km]]/Table1[[#This Row],[Battery_Capacity_kWh]]</f>
        <v>2.9500471253534402</v>
      </c>
      <c r="V2231" s="4">
        <f>Table1[[#This Row],[Price_USD]]/Table1[[#This Row],[Range_km]]</f>
        <v>191.63015974440893</v>
      </c>
      <c r="W2231" s="1" t="str">
        <f>_xlfn.IFS(Table1[[#This Row],[Price_USD]]&gt;80000,"Luxury", Table1[[#This Row],[Price_USD]]&gt;40000,"Premium",Table1[[#This Row],[Price_USD]]&lt;40000,"Budget")</f>
        <v>Premium</v>
      </c>
    </row>
    <row r="2232" spans="3:23" x14ac:dyDescent="0.35">
      <c r="C2232">
        <v>2231</v>
      </c>
      <c r="D2232" t="s">
        <v>36</v>
      </c>
      <c r="E2232" t="s">
        <v>91</v>
      </c>
      <c r="F2232">
        <v>2017</v>
      </c>
      <c r="G2232" t="s">
        <v>256</v>
      </c>
      <c r="H2232">
        <v>53.8</v>
      </c>
      <c r="I2232">
        <v>490</v>
      </c>
      <c r="J2232" t="s">
        <v>280</v>
      </c>
      <c r="K2232">
        <v>9</v>
      </c>
      <c r="L2232" s="5">
        <v>30054.61</v>
      </c>
      <c r="M2232" t="s">
        <v>314</v>
      </c>
      <c r="N2232" t="s">
        <v>337</v>
      </c>
      <c r="O2232" s="1">
        <v>0</v>
      </c>
      <c r="P2232" s="1" t="str">
        <f>IFERROR(IF(ISNUMBER(Table1[[#This Row],[Safety_Rating2]]), REPT("★", Table1[[#This Row],[Safety_Rating2]]) &amp; REPT("☆", 5-Table1[[#This Row],[Safety_Rating2]]), "Unknown"), "Unknown")</f>
        <v>★★★★☆</v>
      </c>
      <c r="Q2232" s="1">
        <v>4</v>
      </c>
      <c r="R2232">
        <v>16862</v>
      </c>
      <c r="S2232">
        <v>3</v>
      </c>
      <c r="T2232" s="7">
        <f t="shared" si="34"/>
        <v>506780833.81999999</v>
      </c>
      <c r="U2232" s="3">
        <f>Table1[[#This Row],[Range_km]]/Table1[[#This Row],[Battery_Capacity_kWh]]</f>
        <v>9.1078066914498148</v>
      </c>
      <c r="V2232" s="4">
        <f>Table1[[#This Row],[Price_USD]]/Table1[[#This Row],[Range_km]]</f>
        <v>61.335938775510208</v>
      </c>
      <c r="W2232" s="1" t="str">
        <f>_xlfn.IFS(Table1[[#This Row],[Price_USD]]&gt;80000,"Luxury", Table1[[#This Row],[Price_USD]]&gt;40000,"Premium",Table1[[#This Row],[Price_USD]]&lt;40000,"Budget")</f>
        <v>Budget</v>
      </c>
    </row>
    <row r="2233" spans="3:23" x14ac:dyDescent="0.35">
      <c r="C2233">
        <v>2232</v>
      </c>
      <c r="D2233" t="s">
        <v>46</v>
      </c>
      <c r="E2233" t="s">
        <v>108</v>
      </c>
      <c r="F2233">
        <v>2021</v>
      </c>
      <c r="G2233" t="s">
        <v>263</v>
      </c>
      <c r="H2233">
        <v>106.4</v>
      </c>
      <c r="I2233">
        <v>143</v>
      </c>
      <c r="J2233" t="s">
        <v>270</v>
      </c>
      <c r="K2233">
        <v>3.6</v>
      </c>
      <c r="L2233" s="5">
        <v>53009.4</v>
      </c>
      <c r="M2233" t="s">
        <v>300</v>
      </c>
      <c r="N2233" t="s">
        <v>343</v>
      </c>
      <c r="O2233" s="1">
        <v>2</v>
      </c>
      <c r="P2233" s="1" t="str">
        <f>IFERROR(IF(ISNUMBER(Table1[[#This Row],[Safety_Rating2]]), REPT("★", Table1[[#This Row],[Safety_Rating2]]) &amp; REPT("☆", 5-Table1[[#This Row],[Safety_Rating2]]), "Unknown"), "Unknown")</f>
        <v>Unknown</v>
      </c>
      <c r="Q2233" s="2" t="s">
        <v>376</v>
      </c>
      <c r="R2233">
        <v>16970</v>
      </c>
      <c r="S2233">
        <v>4</v>
      </c>
      <c r="T2233" s="7">
        <f t="shared" si="34"/>
        <v>899569518</v>
      </c>
      <c r="U2233" s="3">
        <f>Table1[[#This Row],[Range_km]]/Table1[[#This Row],[Battery_Capacity_kWh]]</f>
        <v>1.3439849624060149</v>
      </c>
      <c r="V2233" s="4">
        <f>Table1[[#This Row],[Price_USD]]/Table1[[#This Row],[Range_km]]</f>
        <v>370.69510489510492</v>
      </c>
      <c r="W2233" s="1" t="str">
        <f>_xlfn.IFS(Table1[[#This Row],[Price_USD]]&gt;80000,"Luxury", Table1[[#This Row],[Price_USD]]&gt;40000,"Premium",Table1[[#This Row],[Price_USD]]&lt;40000,"Budget")</f>
        <v>Premium</v>
      </c>
    </row>
    <row r="2234" spans="3:23" x14ac:dyDescent="0.35">
      <c r="C2234">
        <v>2233</v>
      </c>
      <c r="D2234" t="s">
        <v>46</v>
      </c>
      <c r="E2234" t="s">
        <v>194</v>
      </c>
      <c r="F2234">
        <v>2020</v>
      </c>
      <c r="G2234" t="s">
        <v>255</v>
      </c>
      <c r="H2234">
        <v>76</v>
      </c>
      <c r="I2234">
        <v>488</v>
      </c>
      <c r="J2234" t="s">
        <v>270</v>
      </c>
      <c r="K2234">
        <v>6.8</v>
      </c>
      <c r="L2234" s="5">
        <v>82709.38</v>
      </c>
      <c r="M2234" t="s">
        <v>322</v>
      </c>
      <c r="N2234" t="s">
        <v>349</v>
      </c>
      <c r="O2234" s="1">
        <v>5</v>
      </c>
      <c r="P2234" s="1" t="str">
        <f>IFERROR(IF(ISNUMBER(Table1[[#This Row],[Safety_Rating2]]), REPT("★", Table1[[#This Row],[Safety_Rating2]]) &amp; REPT("☆", 5-Table1[[#This Row],[Safety_Rating2]]), "Unknown"), "Unknown")</f>
        <v>★★★☆☆</v>
      </c>
      <c r="Q2234" s="1">
        <v>3</v>
      </c>
      <c r="R2234">
        <v>10787</v>
      </c>
      <c r="S2234">
        <v>3</v>
      </c>
      <c r="T2234" s="7">
        <f t="shared" si="34"/>
        <v>892186082.06000006</v>
      </c>
      <c r="U2234" s="3">
        <f>Table1[[#This Row],[Range_km]]/Table1[[#This Row],[Battery_Capacity_kWh]]</f>
        <v>6.4210526315789478</v>
      </c>
      <c r="V2234" s="4">
        <f>Table1[[#This Row],[Price_USD]]/Table1[[#This Row],[Range_km]]</f>
        <v>169.48643442622952</v>
      </c>
      <c r="W2234" s="1" t="str">
        <f>_xlfn.IFS(Table1[[#This Row],[Price_USD]]&gt;80000,"Luxury", Table1[[#This Row],[Price_USD]]&gt;40000,"Premium",Table1[[#This Row],[Price_USD]]&lt;40000,"Budget")</f>
        <v>Luxury</v>
      </c>
    </row>
    <row r="2235" spans="3:23" x14ac:dyDescent="0.35">
      <c r="C2235">
        <v>2234</v>
      </c>
      <c r="D2235" t="s">
        <v>67</v>
      </c>
      <c r="E2235" t="s">
        <v>168</v>
      </c>
      <c r="F2235">
        <v>2024</v>
      </c>
      <c r="G2235" t="s">
        <v>260</v>
      </c>
      <c r="H2235">
        <v>42.1</v>
      </c>
      <c r="I2235">
        <v>516</v>
      </c>
      <c r="J2235" t="s">
        <v>272</v>
      </c>
      <c r="K2235">
        <v>7.9</v>
      </c>
      <c r="L2235" s="5">
        <v>42317.279999999999</v>
      </c>
      <c r="M2235" t="s">
        <v>315</v>
      </c>
      <c r="N2235" t="s">
        <v>337</v>
      </c>
      <c r="O2235" s="1">
        <v>4</v>
      </c>
      <c r="P2235" s="1" t="str">
        <f>IFERROR(IF(ISNUMBER(Table1[[#This Row],[Safety_Rating2]]), REPT("★", Table1[[#This Row],[Safety_Rating2]]) &amp; REPT("☆", 5-Table1[[#This Row],[Safety_Rating2]]), "Unknown"), "Unknown")</f>
        <v>★★★☆☆</v>
      </c>
      <c r="Q2235" s="1">
        <v>3</v>
      </c>
      <c r="R2235">
        <v>9314</v>
      </c>
      <c r="S2235">
        <v>3</v>
      </c>
      <c r="T2235" s="7">
        <f t="shared" si="34"/>
        <v>394143145.92000002</v>
      </c>
      <c r="U2235" s="3">
        <f>Table1[[#This Row],[Range_km]]/Table1[[#This Row],[Battery_Capacity_kWh]]</f>
        <v>12.256532066508314</v>
      </c>
      <c r="V2235" s="4">
        <f>Table1[[#This Row],[Price_USD]]/Table1[[#This Row],[Range_km]]</f>
        <v>82.010232558139535</v>
      </c>
      <c r="W2235" s="1" t="str">
        <f>_xlfn.IFS(Table1[[#This Row],[Price_USD]]&gt;80000,"Luxury", Table1[[#This Row],[Price_USD]]&gt;40000,"Premium",Table1[[#This Row],[Price_USD]]&lt;40000,"Budget")</f>
        <v>Premium</v>
      </c>
    </row>
    <row r="2236" spans="3:23" x14ac:dyDescent="0.35">
      <c r="C2236">
        <v>2235</v>
      </c>
      <c r="D2236" t="s">
        <v>23</v>
      </c>
      <c r="E2236" t="s">
        <v>76</v>
      </c>
      <c r="F2236">
        <v>2018</v>
      </c>
      <c r="G2236" t="s">
        <v>251</v>
      </c>
      <c r="H2236">
        <v>86.7</v>
      </c>
      <c r="I2236">
        <v>285</v>
      </c>
      <c r="J2236" t="s">
        <v>269</v>
      </c>
      <c r="K2236">
        <v>10.9</v>
      </c>
      <c r="L2236" s="5">
        <v>99729.71</v>
      </c>
      <c r="M2236" t="s">
        <v>297</v>
      </c>
      <c r="N2236" t="s">
        <v>361</v>
      </c>
      <c r="O2236" s="1">
        <v>1</v>
      </c>
      <c r="P2236" s="1" t="str">
        <f>IFERROR(IF(ISNUMBER(Table1[[#This Row],[Safety_Rating2]]), REPT("★", Table1[[#This Row],[Safety_Rating2]]) &amp; REPT("☆", 5-Table1[[#This Row],[Safety_Rating2]]), "Unknown"), "Unknown")</f>
        <v>★★★☆☆</v>
      </c>
      <c r="Q2236" s="1">
        <v>3</v>
      </c>
      <c r="R2236">
        <v>5317</v>
      </c>
      <c r="S2236">
        <v>5</v>
      </c>
      <c r="T2236" s="7">
        <f t="shared" si="34"/>
        <v>530262868.07000005</v>
      </c>
      <c r="U2236" s="3">
        <f>Table1[[#This Row],[Range_km]]/Table1[[#This Row],[Battery_Capacity_kWh]]</f>
        <v>3.2871972318339098</v>
      </c>
      <c r="V2236" s="4">
        <f>Table1[[#This Row],[Price_USD]]/Table1[[#This Row],[Range_km]]</f>
        <v>349.92880701754387</v>
      </c>
      <c r="W2236" s="1" t="str">
        <f>_xlfn.IFS(Table1[[#This Row],[Price_USD]]&gt;80000,"Luxury", Table1[[#This Row],[Price_USD]]&gt;40000,"Premium",Table1[[#This Row],[Price_USD]]&lt;40000,"Budget")</f>
        <v>Luxury</v>
      </c>
    </row>
    <row r="2237" spans="3:23" x14ac:dyDescent="0.35">
      <c r="C2237">
        <v>2236</v>
      </c>
      <c r="D2237" t="s">
        <v>43</v>
      </c>
      <c r="E2237" t="s">
        <v>171</v>
      </c>
      <c r="F2237">
        <v>2022</v>
      </c>
      <c r="G2237" t="s">
        <v>263</v>
      </c>
      <c r="H2237">
        <v>135.69999999999999</v>
      </c>
      <c r="I2237">
        <v>177</v>
      </c>
      <c r="J2237" t="s">
        <v>267</v>
      </c>
      <c r="K2237">
        <v>7.6</v>
      </c>
      <c r="L2237" s="5">
        <v>90730.65</v>
      </c>
      <c r="M2237" t="s">
        <v>303</v>
      </c>
      <c r="N2237" t="s">
        <v>353</v>
      </c>
      <c r="O2237" s="1">
        <v>4</v>
      </c>
      <c r="P2237" s="1" t="str">
        <f>IFERROR(IF(ISNUMBER(Table1[[#This Row],[Safety_Rating2]]), REPT("★", Table1[[#This Row],[Safety_Rating2]]) &amp; REPT("☆", 5-Table1[[#This Row],[Safety_Rating2]]), "Unknown"), "Unknown")</f>
        <v>★★★★☆</v>
      </c>
      <c r="Q2237" s="1">
        <v>4</v>
      </c>
      <c r="R2237">
        <v>11927</v>
      </c>
      <c r="S2237">
        <v>5</v>
      </c>
      <c r="T2237" s="7">
        <f t="shared" si="34"/>
        <v>1082144462.55</v>
      </c>
      <c r="U2237" s="3">
        <f>Table1[[#This Row],[Range_km]]/Table1[[#This Row],[Battery_Capacity_kWh]]</f>
        <v>1.3043478260869565</v>
      </c>
      <c r="V2237" s="4">
        <f>Table1[[#This Row],[Price_USD]]/Table1[[#This Row],[Range_km]]</f>
        <v>512.60254237288132</v>
      </c>
      <c r="W2237" s="1" t="str">
        <f>_xlfn.IFS(Table1[[#This Row],[Price_USD]]&gt;80000,"Luxury", Table1[[#This Row],[Price_USD]]&gt;40000,"Premium",Table1[[#This Row],[Price_USD]]&lt;40000,"Budget")</f>
        <v>Luxury</v>
      </c>
    </row>
    <row r="2238" spans="3:23" x14ac:dyDescent="0.35">
      <c r="C2238">
        <v>2237</v>
      </c>
      <c r="D2238" t="s">
        <v>61</v>
      </c>
      <c r="E2238" t="s">
        <v>146</v>
      </c>
      <c r="F2238">
        <v>2023</v>
      </c>
      <c r="G2238" t="s">
        <v>260</v>
      </c>
      <c r="H2238">
        <v>80.2</v>
      </c>
      <c r="I2238">
        <v>581</v>
      </c>
      <c r="J2238" t="s">
        <v>272</v>
      </c>
      <c r="K2238">
        <v>3.3</v>
      </c>
      <c r="L2238" s="5">
        <v>76270.210000000006</v>
      </c>
      <c r="M2238" t="s">
        <v>302</v>
      </c>
      <c r="N2238" t="s">
        <v>347</v>
      </c>
      <c r="O2238" s="1">
        <v>0</v>
      </c>
      <c r="P2238" s="1" t="str">
        <f>IFERROR(IF(ISNUMBER(Table1[[#This Row],[Safety_Rating2]]), REPT("★", Table1[[#This Row],[Safety_Rating2]]) &amp; REPT("☆", 5-Table1[[#This Row],[Safety_Rating2]]), "Unknown"), "Unknown")</f>
        <v>★★★★☆</v>
      </c>
      <c r="Q2238" s="1">
        <v>4</v>
      </c>
      <c r="R2238">
        <v>18897</v>
      </c>
      <c r="S2238">
        <v>3</v>
      </c>
      <c r="T2238" s="7">
        <f t="shared" si="34"/>
        <v>1441278158.3700001</v>
      </c>
      <c r="U2238" s="3">
        <f>Table1[[#This Row],[Range_km]]/Table1[[#This Row],[Battery_Capacity_kWh]]</f>
        <v>7.2443890274314215</v>
      </c>
      <c r="V2238" s="4">
        <f>Table1[[#This Row],[Price_USD]]/Table1[[#This Row],[Range_km]]</f>
        <v>131.27402753872636</v>
      </c>
      <c r="W2238" s="1" t="str">
        <f>_xlfn.IFS(Table1[[#This Row],[Price_USD]]&gt;80000,"Luxury", Table1[[#This Row],[Price_USD]]&gt;40000,"Premium",Table1[[#This Row],[Price_USD]]&lt;40000,"Budget")</f>
        <v>Premium</v>
      </c>
    </row>
    <row r="2239" spans="3:23" x14ac:dyDescent="0.35">
      <c r="C2239">
        <v>2238</v>
      </c>
      <c r="D2239" t="s">
        <v>24</v>
      </c>
      <c r="E2239" t="s">
        <v>77</v>
      </c>
      <c r="F2239">
        <v>2017</v>
      </c>
      <c r="G2239" t="s">
        <v>250</v>
      </c>
      <c r="H2239">
        <v>34.799999999999997</v>
      </c>
      <c r="I2239">
        <v>435</v>
      </c>
      <c r="J2239" t="s">
        <v>275</v>
      </c>
      <c r="K2239">
        <v>10.8</v>
      </c>
      <c r="L2239" s="5">
        <v>41804.870000000003</v>
      </c>
      <c r="M2239" t="s">
        <v>334</v>
      </c>
      <c r="N2239" t="s">
        <v>356</v>
      </c>
      <c r="O2239" s="1">
        <v>1</v>
      </c>
      <c r="P2239" s="1" t="str">
        <f>IFERROR(IF(ISNUMBER(Table1[[#This Row],[Safety_Rating2]]), REPT("★", Table1[[#This Row],[Safety_Rating2]]) &amp; REPT("☆", 5-Table1[[#This Row],[Safety_Rating2]]), "Unknown"), "Unknown")</f>
        <v>★★★★★</v>
      </c>
      <c r="Q2239" s="1">
        <v>5</v>
      </c>
      <c r="R2239">
        <v>5597</v>
      </c>
      <c r="S2239">
        <v>3</v>
      </c>
      <c r="T2239" s="7">
        <f t="shared" si="34"/>
        <v>233981857.39000002</v>
      </c>
      <c r="U2239" s="3">
        <f>Table1[[#This Row],[Range_km]]/Table1[[#This Row],[Battery_Capacity_kWh]]</f>
        <v>12.500000000000002</v>
      </c>
      <c r="V2239" s="4">
        <f>Table1[[#This Row],[Price_USD]]/Table1[[#This Row],[Range_km]]</f>
        <v>96.103149425287356</v>
      </c>
      <c r="W2239" s="1" t="str">
        <f>_xlfn.IFS(Table1[[#This Row],[Price_USD]]&gt;80000,"Luxury", Table1[[#This Row],[Price_USD]]&gt;40000,"Premium",Table1[[#This Row],[Price_USD]]&lt;40000,"Budget")</f>
        <v>Premium</v>
      </c>
    </row>
    <row r="2240" spans="3:23" x14ac:dyDescent="0.35">
      <c r="C2240">
        <v>2239</v>
      </c>
      <c r="D2240" t="s">
        <v>49</v>
      </c>
      <c r="E2240" t="s">
        <v>228</v>
      </c>
      <c r="F2240">
        <v>2023</v>
      </c>
      <c r="G2240" t="s">
        <v>263</v>
      </c>
      <c r="H2240">
        <v>141.4</v>
      </c>
      <c r="I2240">
        <v>598</v>
      </c>
      <c r="J2240" t="s">
        <v>275</v>
      </c>
      <c r="K2240">
        <v>8.9</v>
      </c>
      <c r="L2240" s="5">
        <v>47706.18</v>
      </c>
      <c r="M2240" t="s">
        <v>330</v>
      </c>
      <c r="N2240" t="s">
        <v>364</v>
      </c>
      <c r="O2240" s="1">
        <v>3</v>
      </c>
      <c r="P2240" s="1" t="str">
        <f>IFERROR(IF(ISNUMBER(Table1[[#This Row],[Safety_Rating2]]), REPT("★", Table1[[#This Row],[Safety_Rating2]]) &amp; REPT("☆", 5-Table1[[#This Row],[Safety_Rating2]]), "Unknown"), "Unknown")</f>
        <v>Unknown</v>
      </c>
      <c r="Q2240" s="2" t="s">
        <v>376</v>
      </c>
      <c r="R2240">
        <v>7952</v>
      </c>
      <c r="S2240">
        <v>3</v>
      </c>
      <c r="T2240" s="7">
        <f t="shared" si="34"/>
        <v>379359543.36000001</v>
      </c>
      <c r="U2240" s="3">
        <f>Table1[[#This Row],[Range_km]]/Table1[[#This Row],[Battery_Capacity_kWh]]</f>
        <v>4.2291371994342288</v>
      </c>
      <c r="V2240" s="4">
        <f>Table1[[#This Row],[Price_USD]]/Table1[[#This Row],[Range_km]]</f>
        <v>79.776220735785955</v>
      </c>
      <c r="W2240" s="1" t="str">
        <f>_xlfn.IFS(Table1[[#This Row],[Price_USD]]&gt;80000,"Luxury", Table1[[#This Row],[Price_USD]]&gt;40000,"Premium",Table1[[#This Row],[Price_USD]]&lt;40000,"Budget")</f>
        <v>Premium</v>
      </c>
    </row>
    <row r="2241" spans="3:23" x14ac:dyDescent="0.35">
      <c r="C2241">
        <v>2240</v>
      </c>
      <c r="D2241" t="s">
        <v>30</v>
      </c>
      <c r="E2241" t="s">
        <v>236</v>
      </c>
      <c r="F2241">
        <v>2020</v>
      </c>
      <c r="G2241" t="s">
        <v>252</v>
      </c>
      <c r="H2241">
        <v>141.80000000000001</v>
      </c>
      <c r="I2241">
        <v>595</v>
      </c>
      <c r="J2241" t="s">
        <v>278</v>
      </c>
      <c r="K2241">
        <v>2.2999999999999998</v>
      </c>
      <c r="L2241" s="5">
        <v>94427.56</v>
      </c>
      <c r="M2241" t="s">
        <v>312</v>
      </c>
      <c r="N2241" t="s">
        <v>350</v>
      </c>
      <c r="O2241" s="1">
        <v>3</v>
      </c>
      <c r="P2241" s="1" t="str">
        <f>IFERROR(IF(ISNUMBER(Table1[[#This Row],[Safety_Rating2]]), REPT("★", Table1[[#This Row],[Safety_Rating2]]) &amp; REPT("☆", 5-Table1[[#This Row],[Safety_Rating2]]), "Unknown"), "Unknown")</f>
        <v>★★★☆☆</v>
      </c>
      <c r="Q2241" s="1">
        <v>3</v>
      </c>
      <c r="R2241">
        <v>6484</v>
      </c>
      <c r="S2241">
        <v>5</v>
      </c>
      <c r="T2241" s="7">
        <f t="shared" si="34"/>
        <v>612268299.03999996</v>
      </c>
      <c r="U2241" s="3">
        <f>Table1[[#This Row],[Range_km]]/Table1[[#This Row],[Battery_Capacity_kWh]]</f>
        <v>4.1960507757404795</v>
      </c>
      <c r="V2241" s="4">
        <f>Table1[[#This Row],[Price_USD]]/Table1[[#This Row],[Range_km]]</f>
        <v>158.70178151260504</v>
      </c>
      <c r="W2241" s="1" t="str">
        <f>_xlfn.IFS(Table1[[#This Row],[Price_USD]]&gt;80000,"Luxury", Table1[[#This Row],[Price_USD]]&gt;40000,"Premium",Table1[[#This Row],[Price_USD]]&lt;40000,"Budget")</f>
        <v>Luxury</v>
      </c>
    </row>
    <row r="2242" spans="3:23" x14ac:dyDescent="0.35">
      <c r="C2242">
        <v>2241</v>
      </c>
      <c r="D2242" t="s">
        <v>16</v>
      </c>
      <c r="E2242" t="s">
        <v>69</v>
      </c>
      <c r="F2242">
        <v>2025</v>
      </c>
      <c r="G2242" t="s">
        <v>250</v>
      </c>
      <c r="H2242">
        <v>138.30000000000001</v>
      </c>
      <c r="I2242">
        <v>318</v>
      </c>
      <c r="J2242" t="s">
        <v>269</v>
      </c>
      <c r="K2242">
        <v>11</v>
      </c>
      <c r="L2242" s="5">
        <v>66286.070000000007</v>
      </c>
      <c r="M2242" t="s">
        <v>281</v>
      </c>
      <c r="N2242" t="s">
        <v>373</v>
      </c>
      <c r="O2242" s="1">
        <v>1</v>
      </c>
      <c r="P2242" s="1" t="str">
        <f>IFERROR(IF(ISNUMBER(Table1[[#This Row],[Safety_Rating2]]), REPT("★", Table1[[#This Row],[Safety_Rating2]]) &amp; REPT("☆", 5-Table1[[#This Row],[Safety_Rating2]]), "Unknown"), "Unknown")</f>
        <v>★★★★☆</v>
      </c>
      <c r="Q2242" s="1">
        <v>4</v>
      </c>
      <c r="R2242">
        <v>5848</v>
      </c>
      <c r="S2242">
        <v>4</v>
      </c>
      <c r="T2242" s="7">
        <f t="shared" ref="T2242:T2305" si="35">L2242*R2242</f>
        <v>387640937.36000001</v>
      </c>
      <c r="U2242" s="3">
        <f>Table1[[#This Row],[Range_km]]/Table1[[#This Row],[Battery_Capacity_kWh]]</f>
        <v>2.2993492407809111</v>
      </c>
      <c r="V2242" s="4">
        <f>Table1[[#This Row],[Price_USD]]/Table1[[#This Row],[Range_km]]</f>
        <v>208.44676100628934</v>
      </c>
      <c r="W2242" s="1" t="str">
        <f>_xlfn.IFS(Table1[[#This Row],[Price_USD]]&gt;80000,"Luxury", Table1[[#This Row],[Price_USD]]&gt;40000,"Premium",Table1[[#This Row],[Price_USD]]&lt;40000,"Budget")</f>
        <v>Premium</v>
      </c>
    </row>
    <row r="2243" spans="3:23" x14ac:dyDescent="0.35">
      <c r="C2243">
        <v>2242</v>
      </c>
      <c r="D2243" t="s">
        <v>41</v>
      </c>
      <c r="E2243" t="s">
        <v>100</v>
      </c>
      <c r="F2243">
        <v>2015</v>
      </c>
      <c r="G2243" t="s">
        <v>252</v>
      </c>
      <c r="H2243">
        <v>128.19999999999999</v>
      </c>
      <c r="I2243">
        <v>457</v>
      </c>
      <c r="J2243" t="s">
        <v>267</v>
      </c>
      <c r="K2243">
        <v>10.6</v>
      </c>
      <c r="L2243" s="5">
        <v>74444.509999999995</v>
      </c>
      <c r="M2243" t="s">
        <v>324</v>
      </c>
      <c r="N2243" t="s">
        <v>359</v>
      </c>
      <c r="O2243" s="1">
        <v>4</v>
      </c>
      <c r="P2243" s="1" t="str">
        <f>IFERROR(IF(ISNUMBER(Table1[[#This Row],[Safety_Rating2]]), REPT("★", Table1[[#This Row],[Safety_Rating2]]) &amp; REPT("☆", 5-Table1[[#This Row],[Safety_Rating2]]), "Unknown"), "Unknown")</f>
        <v>★★★☆☆</v>
      </c>
      <c r="Q2243" s="1">
        <v>3</v>
      </c>
      <c r="R2243">
        <v>9294</v>
      </c>
      <c r="S2243">
        <v>4</v>
      </c>
      <c r="T2243" s="7">
        <f t="shared" si="35"/>
        <v>691887275.93999994</v>
      </c>
      <c r="U2243" s="3">
        <f>Table1[[#This Row],[Range_km]]/Table1[[#This Row],[Battery_Capacity_kWh]]</f>
        <v>3.5647425897035885</v>
      </c>
      <c r="V2243" s="4">
        <f>Table1[[#This Row],[Price_USD]]/Table1[[#This Row],[Range_km]]</f>
        <v>162.8982713347921</v>
      </c>
      <c r="W2243" s="1" t="str">
        <f>_xlfn.IFS(Table1[[#This Row],[Price_USD]]&gt;80000,"Luxury", Table1[[#This Row],[Price_USD]]&gt;40000,"Premium",Table1[[#This Row],[Price_USD]]&lt;40000,"Budget")</f>
        <v>Premium</v>
      </c>
    </row>
    <row r="2244" spans="3:23" x14ac:dyDescent="0.35">
      <c r="C2244">
        <v>2243</v>
      </c>
      <c r="D2244" t="s">
        <v>29</v>
      </c>
      <c r="E2244" t="s">
        <v>82</v>
      </c>
      <c r="F2244">
        <v>2020</v>
      </c>
      <c r="G2244" t="s">
        <v>263</v>
      </c>
      <c r="H2244">
        <v>43.8</v>
      </c>
      <c r="I2244">
        <v>277</v>
      </c>
      <c r="J2244" t="s">
        <v>273</v>
      </c>
      <c r="K2244">
        <v>10.7</v>
      </c>
      <c r="L2244" s="5">
        <v>82424.160000000003</v>
      </c>
      <c r="M2244" t="s">
        <v>332</v>
      </c>
      <c r="N2244" t="s">
        <v>351</v>
      </c>
      <c r="O2244" s="1">
        <v>1</v>
      </c>
      <c r="P2244" s="1" t="str">
        <f>IFERROR(IF(ISNUMBER(Table1[[#This Row],[Safety_Rating2]]), REPT("★", Table1[[#This Row],[Safety_Rating2]]) &amp; REPT("☆", 5-Table1[[#This Row],[Safety_Rating2]]), "Unknown"), "Unknown")</f>
        <v>★★★★☆</v>
      </c>
      <c r="Q2244" s="1">
        <v>4</v>
      </c>
      <c r="R2244">
        <v>7665</v>
      </c>
      <c r="S2244">
        <v>5</v>
      </c>
      <c r="T2244" s="7">
        <f t="shared" si="35"/>
        <v>631781186.39999998</v>
      </c>
      <c r="U2244" s="3">
        <f>Table1[[#This Row],[Range_km]]/Table1[[#This Row],[Battery_Capacity_kWh]]</f>
        <v>6.3242009132420094</v>
      </c>
      <c r="V2244" s="4">
        <f>Table1[[#This Row],[Price_USD]]/Table1[[#This Row],[Range_km]]</f>
        <v>297.56014440433216</v>
      </c>
      <c r="W2244" s="1" t="str">
        <f>_xlfn.IFS(Table1[[#This Row],[Price_USD]]&gt;80000,"Luxury", Table1[[#This Row],[Price_USD]]&gt;40000,"Premium",Table1[[#This Row],[Price_USD]]&lt;40000,"Budget")</f>
        <v>Luxury</v>
      </c>
    </row>
    <row r="2245" spans="3:23" x14ac:dyDescent="0.35">
      <c r="C2245">
        <v>2244</v>
      </c>
      <c r="D2245" t="s">
        <v>17</v>
      </c>
      <c r="E2245" t="s">
        <v>95</v>
      </c>
      <c r="F2245">
        <v>2017</v>
      </c>
      <c r="G2245" t="s">
        <v>252</v>
      </c>
      <c r="H2245">
        <v>92.2</v>
      </c>
      <c r="I2245">
        <v>152</v>
      </c>
      <c r="J2245" t="s">
        <v>276</v>
      </c>
      <c r="K2245">
        <v>9.6</v>
      </c>
      <c r="L2245" s="5">
        <v>91354.71</v>
      </c>
      <c r="M2245" t="s">
        <v>289</v>
      </c>
      <c r="N2245" t="s">
        <v>352</v>
      </c>
      <c r="O2245" s="1">
        <v>5</v>
      </c>
      <c r="P2245" s="1" t="str">
        <f>IFERROR(IF(ISNUMBER(Table1[[#This Row],[Safety_Rating2]]), REPT("★", Table1[[#This Row],[Safety_Rating2]]) &amp; REPT("☆", 5-Table1[[#This Row],[Safety_Rating2]]), "Unknown"), "Unknown")</f>
        <v>★★★★☆</v>
      </c>
      <c r="Q2245" s="1">
        <v>4</v>
      </c>
      <c r="R2245">
        <v>17998</v>
      </c>
      <c r="S2245">
        <v>5</v>
      </c>
      <c r="T2245" s="7">
        <f t="shared" si="35"/>
        <v>1644202070.5800002</v>
      </c>
      <c r="U2245" s="3">
        <f>Table1[[#This Row],[Range_km]]/Table1[[#This Row],[Battery_Capacity_kWh]]</f>
        <v>1.648590021691974</v>
      </c>
      <c r="V2245" s="4">
        <f>Table1[[#This Row],[Price_USD]]/Table1[[#This Row],[Range_km]]</f>
        <v>601.01782894736846</v>
      </c>
      <c r="W2245" s="1" t="str">
        <f>_xlfn.IFS(Table1[[#This Row],[Price_USD]]&gt;80000,"Luxury", Table1[[#This Row],[Price_USD]]&gt;40000,"Premium",Table1[[#This Row],[Price_USD]]&lt;40000,"Budget")</f>
        <v>Luxury</v>
      </c>
    </row>
    <row r="2246" spans="3:23" x14ac:dyDescent="0.35">
      <c r="C2246">
        <v>2245</v>
      </c>
      <c r="D2246" t="s">
        <v>59</v>
      </c>
      <c r="E2246" t="s">
        <v>139</v>
      </c>
      <c r="F2246">
        <v>2022</v>
      </c>
      <c r="G2246" t="s">
        <v>255</v>
      </c>
      <c r="H2246">
        <v>147.9</v>
      </c>
      <c r="I2246">
        <v>570</v>
      </c>
      <c r="J2246" t="s">
        <v>267</v>
      </c>
      <c r="K2246">
        <v>3.7</v>
      </c>
      <c r="L2246" s="5">
        <v>108085.62</v>
      </c>
      <c r="M2246" t="s">
        <v>299</v>
      </c>
      <c r="N2246" t="s">
        <v>370</v>
      </c>
      <c r="O2246" s="1">
        <v>3</v>
      </c>
      <c r="P2246" s="1" t="str">
        <f>IFERROR(IF(ISNUMBER(Table1[[#This Row],[Safety_Rating2]]), REPT("★", Table1[[#This Row],[Safety_Rating2]]) &amp; REPT("☆", 5-Table1[[#This Row],[Safety_Rating2]]), "Unknown"), "Unknown")</f>
        <v>★★★★★</v>
      </c>
      <c r="Q2246" s="1">
        <v>5</v>
      </c>
      <c r="R2246">
        <v>19729</v>
      </c>
      <c r="S2246">
        <v>4</v>
      </c>
      <c r="T2246" s="7">
        <f t="shared" si="35"/>
        <v>2132421196.98</v>
      </c>
      <c r="U2246" s="3">
        <f>Table1[[#This Row],[Range_km]]/Table1[[#This Row],[Battery_Capacity_kWh]]</f>
        <v>3.8539553752535496</v>
      </c>
      <c r="V2246" s="4">
        <f>Table1[[#This Row],[Price_USD]]/Table1[[#This Row],[Range_km]]</f>
        <v>189.62389473684209</v>
      </c>
      <c r="W2246" s="1" t="str">
        <f>_xlfn.IFS(Table1[[#This Row],[Price_USD]]&gt;80000,"Luxury", Table1[[#This Row],[Price_USD]]&gt;40000,"Premium",Table1[[#This Row],[Price_USD]]&lt;40000,"Budget")</f>
        <v>Luxury</v>
      </c>
    </row>
    <row r="2247" spans="3:23" x14ac:dyDescent="0.35">
      <c r="C2247">
        <v>2246</v>
      </c>
      <c r="D2247" t="s">
        <v>21</v>
      </c>
      <c r="E2247" t="s">
        <v>197</v>
      </c>
      <c r="F2247">
        <v>2016</v>
      </c>
      <c r="G2247" t="s">
        <v>251</v>
      </c>
      <c r="H2247">
        <v>30.5</v>
      </c>
      <c r="I2247">
        <v>318</v>
      </c>
      <c r="J2247" t="s">
        <v>276</v>
      </c>
      <c r="K2247">
        <v>8.3000000000000007</v>
      </c>
      <c r="L2247" s="5">
        <v>108096.08</v>
      </c>
      <c r="M2247" t="s">
        <v>307</v>
      </c>
      <c r="N2247" t="s">
        <v>345</v>
      </c>
      <c r="O2247" s="1">
        <v>3</v>
      </c>
      <c r="P2247" s="1" t="str">
        <f>IFERROR(IF(ISNUMBER(Table1[[#This Row],[Safety_Rating2]]), REPT("★", Table1[[#This Row],[Safety_Rating2]]) &amp; REPT("☆", 5-Table1[[#This Row],[Safety_Rating2]]), "Unknown"), "Unknown")</f>
        <v>★★★★☆</v>
      </c>
      <c r="Q2247" s="1">
        <v>4</v>
      </c>
      <c r="R2247">
        <v>108</v>
      </c>
      <c r="S2247">
        <v>4</v>
      </c>
      <c r="T2247" s="7">
        <f t="shared" si="35"/>
        <v>11674376.640000001</v>
      </c>
      <c r="U2247" s="3">
        <f>Table1[[#This Row],[Range_km]]/Table1[[#This Row],[Battery_Capacity_kWh]]</f>
        <v>10.426229508196721</v>
      </c>
      <c r="V2247" s="4">
        <f>Table1[[#This Row],[Price_USD]]/Table1[[#This Row],[Range_km]]</f>
        <v>339.92477987421387</v>
      </c>
      <c r="W2247" s="1" t="str">
        <f>_xlfn.IFS(Table1[[#This Row],[Price_USD]]&gt;80000,"Luxury", Table1[[#This Row],[Price_USD]]&gt;40000,"Premium",Table1[[#This Row],[Price_USD]]&lt;40000,"Budget")</f>
        <v>Luxury</v>
      </c>
    </row>
    <row r="2248" spans="3:23" x14ac:dyDescent="0.35">
      <c r="C2248">
        <v>2247</v>
      </c>
      <c r="D2248" t="s">
        <v>48</v>
      </c>
      <c r="E2248" t="s">
        <v>113</v>
      </c>
      <c r="F2248">
        <v>2015</v>
      </c>
      <c r="G2248" t="s">
        <v>250</v>
      </c>
      <c r="H2248">
        <v>92.6</v>
      </c>
      <c r="I2248">
        <v>570</v>
      </c>
      <c r="J2248" t="s">
        <v>273</v>
      </c>
      <c r="K2248">
        <v>7</v>
      </c>
      <c r="L2248" s="5">
        <v>109034.7</v>
      </c>
      <c r="M2248" t="s">
        <v>322</v>
      </c>
      <c r="N2248" t="s">
        <v>355</v>
      </c>
      <c r="O2248" s="1">
        <v>3</v>
      </c>
      <c r="P2248" s="1" t="str">
        <f>IFERROR(IF(ISNUMBER(Table1[[#This Row],[Safety_Rating2]]), REPT("★", Table1[[#This Row],[Safety_Rating2]]) &amp; REPT("☆", 5-Table1[[#This Row],[Safety_Rating2]]), "Unknown"), "Unknown")</f>
        <v>★★★★☆</v>
      </c>
      <c r="Q2248" s="1">
        <v>4</v>
      </c>
      <c r="R2248">
        <v>16533</v>
      </c>
      <c r="S2248">
        <v>4</v>
      </c>
      <c r="T2248" s="7">
        <f t="shared" si="35"/>
        <v>1802670695.0999999</v>
      </c>
      <c r="U2248" s="3">
        <f>Table1[[#This Row],[Range_km]]/Table1[[#This Row],[Battery_Capacity_kWh]]</f>
        <v>6.1555075593952484</v>
      </c>
      <c r="V2248" s="4">
        <f>Table1[[#This Row],[Price_USD]]/Table1[[#This Row],[Range_km]]</f>
        <v>191.28894736842105</v>
      </c>
      <c r="W2248" s="1" t="str">
        <f>_xlfn.IFS(Table1[[#This Row],[Price_USD]]&gt;80000,"Luxury", Table1[[#This Row],[Price_USD]]&gt;40000,"Premium",Table1[[#This Row],[Price_USD]]&lt;40000,"Budget")</f>
        <v>Luxury</v>
      </c>
    </row>
    <row r="2249" spans="3:23" x14ac:dyDescent="0.35">
      <c r="C2249">
        <v>2248</v>
      </c>
      <c r="D2249" t="s">
        <v>57</v>
      </c>
      <c r="E2249" t="s">
        <v>203</v>
      </c>
      <c r="F2249">
        <v>2017</v>
      </c>
      <c r="G2249" t="s">
        <v>264</v>
      </c>
      <c r="H2249">
        <v>29.2</v>
      </c>
      <c r="I2249">
        <v>379</v>
      </c>
      <c r="J2249" t="s">
        <v>275</v>
      </c>
      <c r="K2249">
        <v>9.8000000000000007</v>
      </c>
      <c r="L2249" s="5">
        <v>139434.32999999999</v>
      </c>
      <c r="M2249" t="s">
        <v>296</v>
      </c>
      <c r="N2249" t="s">
        <v>348</v>
      </c>
      <c r="O2249" s="1">
        <v>2</v>
      </c>
      <c r="P2249" s="1" t="str">
        <f>IFERROR(IF(ISNUMBER(Table1[[#This Row],[Safety_Rating2]]), REPT("★", Table1[[#This Row],[Safety_Rating2]]) &amp; REPT("☆", 5-Table1[[#This Row],[Safety_Rating2]]), "Unknown"), "Unknown")</f>
        <v>★★★★☆</v>
      </c>
      <c r="Q2249" s="1">
        <v>4</v>
      </c>
      <c r="R2249">
        <v>5613</v>
      </c>
      <c r="S2249">
        <v>3</v>
      </c>
      <c r="T2249" s="7">
        <f t="shared" si="35"/>
        <v>782644894.28999996</v>
      </c>
      <c r="U2249" s="3">
        <f>Table1[[#This Row],[Range_km]]/Table1[[#This Row],[Battery_Capacity_kWh]]</f>
        <v>12.979452054794521</v>
      </c>
      <c r="V2249" s="4">
        <f>Table1[[#This Row],[Price_USD]]/Table1[[#This Row],[Range_km]]</f>
        <v>367.90060686015829</v>
      </c>
      <c r="W2249" s="1" t="str">
        <f>_xlfn.IFS(Table1[[#This Row],[Price_USD]]&gt;80000,"Luxury", Table1[[#This Row],[Price_USD]]&gt;40000,"Premium",Table1[[#This Row],[Price_USD]]&lt;40000,"Budget")</f>
        <v>Luxury</v>
      </c>
    </row>
    <row r="2250" spans="3:23" x14ac:dyDescent="0.35">
      <c r="C2250">
        <v>2249</v>
      </c>
      <c r="D2250" t="s">
        <v>52</v>
      </c>
      <c r="E2250" t="s">
        <v>218</v>
      </c>
      <c r="F2250">
        <v>2020</v>
      </c>
      <c r="G2250" t="s">
        <v>261</v>
      </c>
      <c r="H2250">
        <v>33.1</v>
      </c>
      <c r="I2250">
        <v>518</v>
      </c>
      <c r="J2250" t="s">
        <v>277</v>
      </c>
      <c r="K2250">
        <v>8.6</v>
      </c>
      <c r="L2250" s="5">
        <v>119099.52</v>
      </c>
      <c r="M2250" t="s">
        <v>322</v>
      </c>
      <c r="N2250" t="s">
        <v>348</v>
      </c>
      <c r="O2250" s="1">
        <v>0</v>
      </c>
      <c r="P2250" s="1" t="str">
        <f>IFERROR(IF(ISNUMBER(Table1[[#This Row],[Safety_Rating2]]), REPT("★", Table1[[#This Row],[Safety_Rating2]]) &amp; REPT("☆", 5-Table1[[#This Row],[Safety_Rating2]]), "Unknown"), "Unknown")</f>
        <v>★★★★★</v>
      </c>
      <c r="Q2250" s="1">
        <v>5</v>
      </c>
      <c r="R2250">
        <v>11612</v>
      </c>
      <c r="S2250">
        <v>3</v>
      </c>
      <c r="T2250" s="7">
        <f t="shared" si="35"/>
        <v>1382983626.24</v>
      </c>
      <c r="U2250" s="3">
        <f>Table1[[#This Row],[Range_km]]/Table1[[#This Row],[Battery_Capacity_kWh]]</f>
        <v>15.649546827794561</v>
      </c>
      <c r="V2250" s="4">
        <f>Table1[[#This Row],[Price_USD]]/Table1[[#This Row],[Range_km]]</f>
        <v>229.92185328185329</v>
      </c>
      <c r="W2250" s="1" t="str">
        <f>_xlfn.IFS(Table1[[#This Row],[Price_USD]]&gt;80000,"Luxury", Table1[[#This Row],[Price_USD]]&gt;40000,"Premium",Table1[[#This Row],[Price_USD]]&lt;40000,"Budget")</f>
        <v>Luxury</v>
      </c>
    </row>
    <row r="2251" spans="3:23" x14ac:dyDescent="0.35">
      <c r="C2251">
        <v>2250</v>
      </c>
      <c r="D2251" t="s">
        <v>67</v>
      </c>
      <c r="E2251" t="s">
        <v>208</v>
      </c>
      <c r="F2251">
        <v>2015</v>
      </c>
      <c r="G2251" t="s">
        <v>259</v>
      </c>
      <c r="H2251">
        <v>73.400000000000006</v>
      </c>
      <c r="I2251">
        <v>258</v>
      </c>
      <c r="J2251" t="s">
        <v>270</v>
      </c>
      <c r="K2251">
        <v>1.7</v>
      </c>
      <c r="L2251" s="5">
        <v>57647.1</v>
      </c>
      <c r="M2251" t="s">
        <v>332</v>
      </c>
      <c r="N2251" t="s">
        <v>369</v>
      </c>
      <c r="O2251" s="1">
        <v>2</v>
      </c>
      <c r="P2251" s="1" t="str">
        <f>IFERROR(IF(ISNUMBER(Table1[[#This Row],[Safety_Rating2]]), REPT("★", Table1[[#This Row],[Safety_Rating2]]) &amp; REPT("☆", 5-Table1[[#This Row],[Safety_Rating2]]), "Unknown"), "Unknown")</f>
        <v>Unknown</v>
      </c>
      <c r="Q2251" s="2" t="s">
        <v>376</v>
      </c>
      <c r="R2251">
        <v>10983</v>
      </c>
      <c r="S2251">
        <v>5</v>
      </c>
      <c r="T2251" s="7">
        <f t="shared" si="35"/>
        <v>633138099.29999995</v>
      </c>
      <c r="U2251" s="3">
        <f>Table1[[#This Row],[Range_km]]/Table1[[#This Row],[Battery_Capacity_kWh]]</f>
        <v>3.5149863760217981</v>
      </c>
      <c r="V2251" s="4">
        <f>Table1[[#This Row],[Price_USD]]/Table1[[#This Row],[Range_km]]</f>
        <v>223.43837209302325</v>
      </c>
      <c r="W2251" s="1" t="str">
        <f>_xlfn.IFS(Table1[[#This Row],[Price_USD]]&gt;80000,"Luxury", Table1[[#This Row],[Price_USD]]&gt;40000,"Premium",Table1[[#This Row],[Price_USD]]&lt;40000,"Budget")</f>
        <v>Premium</v>
      </c>
    </row>
    <row r="2252" spans="3:23" x14ac:dyDescent="0.35">
      <c r="C2252">
        <v>2251</v>
      </c>
      <c r="D2252" t="s">
        <v>43</v>
      </c>
      <c r="E2252" t="s">
        <v>103</v>
      </c>
      <c r="F2252">
        <v>2016</v>
      </c>
      <c r="G2252" t="s">
        <v>262</v>
      </c>
      <c r="H2252">
        <v>50.9</v>
      </c>
      <c r="I2252">
        <v>552</v>
      </c>
      <c r="J2252" t="s">
        <v>265</v>
      </c>
      <c r="K2252">
        <v>2.1</v>
      </c>
      <c r="L2252" s="5">
        <v>61297.78</v>
      </c>
      <c r="M2252" t="s">
        <v>293</v>
      </c>
      <c r="N2252" t="s">
        <v>373</v>
      </c>
      <c r="O2252" s="1">
        <v>3</v>
      </c>
      <c r="P2252" s="1" t="str">
        <f>IFERROR(IF(ISNUMBER(Table1[[#This Row],[Safety_Rating2]]), REPT("★", Table1[[#This Row],[Safety_Rating2]]) &amp; REPT("☆", 5-Table1[[#This Row],[Safety_Rating2]]), "Unknown"), "Unknown")</f>
        <v>★★★★★</v>
      </c>
      <c r="Q2252" s="1">
        <v>5</v>
      </c>
      <c r="R2252">
        <v>6511</v>
      </c>
      <c r="S2252">
        <v>5</v>
      </c>
      <c r="T2252" s="7">
        <f t="shared" si="35"/>
        <v>399109845.57999998</v>
      </c>
      <c r="U2252" s="3">
        <f>Table1[[#This Row],[Range_km]]/Table1[[#This Row],[Battery_Capacity_kWh]]</f>
        <v>10.844793713163066</v>
      </c>
      <c r="V2252" s="4">
        <f>Table1[[#This Row],[Price_USD]]/Table1[[#This Row],[Range_km]]</f>
        <v>111.04670289855072</v>
      </c>
      <c r="W2252" s="1" t="str">
        <f>_xlfn.IFS(Table1[[#This Row],[Price_USD]]&gt;80000,"Luxury", Table1[[#This Row],[Price_USD]]&gt;40000,"Premium",Table1[[#This Row],[Price_USD]]&lt;40000,"Budget")</f>
        <v>Premium</v>
      </c>
    </row>
    <row r="2253" spans="3:23" x14ac:dyDescent="0.35">
      <c r="C2253">
        <v>2252</v>
      </c>
      <c r="D2253" t="s">
        <v>37</v>
      </c>
      <c r="E2253" t="s">
        <v>185</v>
      </c>
      <c r="F2253">
        <v>2025</v>
      </c>
      <c r="G2253" t="s">
        <v>251</v>
      </c>
      <c r="H2253">
        <v>90.8</v>
      </c>
      <c r="I2253">
        <v>171</v>
      </c>
      <c r="J2253" t="s">
        <v>280</v>
      </c>
      <c r="K2253">
        <v>5.6</v>
      </c>
      <c r="L2253" s="5">
        <v>136421.16</v>
      </c>
      <c r="M2253" t="s">
        <v>320</v>
      </c>
      <c r="N2253" t="s">
        <v>355</v>
      </c>
      <c r="O2253" s="1">
        <v>4</v>
      </c>
      <c r="P2253" s="1" t="str">
        <f>IFERROR(IF(ISNUMBER(Table1[[#This Row],[Safety_Rating2]]), REPT("★", Table1[[#This Row],[Safety_Rating2]]) &amp; REPT("☆", 5-Table1[[#This Row],[Safety_Rating2]]), "Unknown"), "Unknown")</f>
        <v>★★★★☆</v>
      </c>
      <c r="Q2253" s="1">
        <v>4</v>
      </c>
      <c r="R2253">
        <v>14520</v>
      </c>
      <c r="S2253">
        <v>5</v>
      </c>
      <c r="T2253" s="7">
        <f t="shared" si="35"/>
        <v>1980835243.2</v>
      </c>
      <c r="U2253" s="3">
        <f>Table1[[#This Row],[Range_km]]/Table1[[#This Row],[Battery_Capacity_kWh]]</f>
        <v>1.8832599118942732</v>
      </c>
      <c r="V2253" s="4">
        <f>Table1[[#This Row],[Price_USD]]/Table1[[#This Row],[Range_km]]</f>
        <v>797.78456140350875</v>
      </c>
      <c r="W2253" s="1" t="str">
        <f>_xlfn.IFS(Table1[[#This Row],[Price_USD]]&gt;80000,"Luxury", Table1[[#This Row],[Price_USD]]&gt;40000,"Premium",Table1[[#This Row],[Price_USD]]&lt;40000,"Budget")</f>
        <v>Luxury</v>
      </c>
    </row>
    <row r="2254" spans="3:23" x14ac:dyDescent="0.35">
      <c r="C2254">
        <v>2253</v>
      </c>
      <c r="D2254" t="s">
        <v>33</v>
      </c>
      <c r="E2254" t="s">
        <v>86</v>
      </c>
      <c r="F2254">
        <v>2020</v>
      </c>
      <c r="G2254" t="s">
        <v>255</v>
      </c>
      <c r="H2254">
        <v>38.1</v>
      </c>
      <c r="I2254">
        <v>520</v>
      </c>
      <c r="J2254" t="s">
        <v>272</v>
      </c>
      <c r="K2254">
        <v>1.3</v>
      </c>
      <c r="L2254" s="5">
        <v>49347.77</v>
      </c>
      <c r="M2254" t="s">
        <v>333</v>
      </c>
      <c r="N2254" t="s">
        <v>347</v>
      </c>
      <c r="O2254" s="1">
        <v>3</v>
      </c>
      <c r="P2254" s="1" t="str">
        <f>IFERROR(IF(ISNUMBER(Table1[[#This Row],[Safety_Rating2]]), REPT("★", Table1[[#This Row],[Safety_Rating2]]) &amp; REPT("☆", 5-Table1[[#This Row],[Safety_Rating2]]), "Unknown"), "Unknown")</f>
        <v>★★★☆☆</v>
      </c>
      <c r="Q2254" s="1">
        <v>3</v>
      </c>
      <c r="R2254">
        <v>2304</v>
      </c>
      <c r="S2254">
        <v>3</v>
      </c>
      <c r="T2254" s="7">
        <f t="shared" si="35"/>
        <v>113697262.08</v>
      </c>
      <c r="U2254" s="3">
        <f>Table1[[#This Row],[Range_km]]/Table1[[#This Row],[Battery_Capacity_kWh]]</f>
        <v>13.648293963254593</v>
      </c>
      <c r="V2254" s="4">
        <f>Table1[[#This Row],[Price_USD]]/Table1[[#This Row],[Range_km]]</f>
        <v>94.899557692307681</v>
      </c>
      <c r="W2254" s="1" t="str">
        <f>_xlfn.IFS(Table1[[#This Row],[Price_USD]]&gt;80000,"Luxury", Table1[[#This Row],[Price_USD]]&gt;40000,"Premium",Table1[[#This Row],[Price_USD]]&lt;40000,"Budget")</f>
        <v>Premium</v>
      </c>
    </row>
    <row r="2255" spans="3:23" x14ac:dyDescent="0.35">
      <c r="C2255">
        <v>2254</v>
      </c>
      <c r="D2255" t="s">
        <v>61</v>
      </c>
      <c r="E2255" t="s">
        <v>146</v>
      </c>
      <c r="F2255">
        <v>2018</v>
      </c>
      <c r="G2255" t="s">
        <v>256</v>
      </c>
      <c r="H2255">
        <v>136.69999999999999</v>
      </c>
      <c r="I2255">
        <v>373</v>
      </c>
      <c r="J2255" t="s">
        <v>269</v>
      </c>
      <c r="K2255">
        <v>2.4</v>
      </c>
      <c r="L2255" s="5">
        <v>58888.54</v>
      </c>
      <c r="M2255" t="s">
        <v>331</v>
      </c>
      <c r="N2255" t="s">
        <v>369</v>
      </c>
      <c r="O2255" s="1">
        <v>2</v>
      </c>
      <c r="P2255" s="1" t="str">
        <f>IFERROR(IF(ISNUMBER(Table1[[#This Row],[Safety_Rating2]]), REPT("★", Table1[[#This Row],[Safety_Rating2]]) &amp; REPT("☆", 5-Table1[[#This Row],[Safety_Rating2]]), "Unknown"), "Unknown")</f>
        <v>★★★★☆</v>
      </c>
      <c r="Q2255" s="1">
        <v>4</v>
      </c>
      <c r="R2255">
        <v>863</v>
      </c>
      <c r="S2255">
        <v>3</v>
      </c>
      <c r="T2255" s="7">
        <f t="shared" si="35"/>
        <v>50820810.020000003</v>
      </c>
      <c r="U2255" s="3">
        <f>Table1[[#This Row],[Range_km]]/Table1[[#This Row],[Battery_Capacity_kWh]]</f>
        <v>2.7286027798098029</v>
      </c>
      <c r="V2255" s="4">
        <f>Table1[[#This Row],[Price_USD]]/Table1[[#This Row],[Range_km]]</f>
        <v>157.8781233243968</v>
      </c>
      <c r="W2255" s="1" t="str">
        <f>_xlfn.IFS(Table1[[#This Row],[Price_USD]]&gt;80000,"Luxury", Table1[[#This Row],[Price_USD]]&gt;40000,"Premium",Table1[[#This Row],[Price_USD]]&lt;40000,"Budget")</f>
        <v>Premium</v>
      </c>
    </row>
    <row r="2256" spans="3:23" x14ac:dyDescent="0.35">
      <c r="C2256">
        <v>2255</v>
      </c>
      <c r="D2256" t="s">
        <v>32</v>
      </c>
      <c r="E2256" t="s">
        <v>85</v>
      </c>
      <c r="F2256">
        <v>2023</v>
      </c>
      <c r="G2256" t="s">
        <v>264</v>
      </c>
      <c r="H2256">
        <v>22.4</v>
      </c>
      <c r="I2256">
        <v>460</v>
      </c>
      <c r="J2256" t="s">
        <v>274</v>
      </c>
      <c r="K2256">
        <v>3.9</v>
      </c>
      <c r="L2256" s="5">
        <v>144220.20000000001</v>
      </c>
      <c r="M2256" t="s">
        <v>292</v>
      </c>
      <c r="N2256" t="s">
        <v>336</v>
      </c>
      <c r="O2256" s="1">
        <v>0</v>
      </c>
      <c r="P2256" s="1" t="str">
        <f>IFERROR(IF(ISNUMBER(Table1[[#This Row],[Safety_Rating2]]), REPT("★", Table1[[#This Row],[Safety_Rating2]]) &amp; REPT("☆", 5-Table1[[#This Row],[Safety_Rating2]]), "Unknown"), "Unknown")</f>
        <v>★★★★☆</v>
      </c>
      <c r="Q2256" s="1">
        <v>4</v>
      </c>
      <c r="R2256">
        <v>2483</v>
      </c>
      <c r="S2256">
        <v>5</v>
      </c>
      <c r="T2256" s="7">
        <f t="shared" si="35"/>
        <v>358098756.60000002</v>
      </c>
      <c r="U2256" s="3">
        <f>Table1[[#This Row],[Range_km]]/Table1[[#This Row],[Battery_Capacity_kWh]]</f>
        <v>20.535714285714288</v>
      </c>
      <c r="V2256" s="4">
        <f>Table1[[#This Row],[Price_USD]]/Table1[[#This Row],[Range_km]]</f>
        <v>313.5221739130435</v>
      </c>
      <c r="W2256" s="1" t="str">
        <f>_xlfn.IFS(Table1[[#This Row],[Price_USD]]&gt;80000,"Luxury", Table1[[#This Row],[Price_USD]]&gt;40000,"Premium",Table1[[#This Row],[Price_USD]]&lt;40000,"Budget")</f>
        <v>Luxury</v>
      </c>
    </row>
    <row r="2257" spans="3:23" x14ac:dyDescent="0.35">
      <c r="C2257">
        <v>2256</v>
      </c>
      <c r="D2257" t="s">
        <v>50</v>
      </c>
      <c r="E2257" t="s">
        <v>182</v>
      </c>
      <c r="F2257">
        <v>2023</v>
      </c>
      <c r="G2257" t="s">
        <v>256</v>
      </c>
      <c r="H2257">
        <v>78.2</v>
      </c>
      <c r="I2257">
        <v>168</v>
      </c>
      <c r="J2257" t="s">
        <v>278</v>
      </c>
      <c r="K2257">
        <v>11.7</v>
      </c>
      <c r="L2257" s="5">
        <v>37521.74</v>
      </c>
      <c r="M2257" t="s">
        <v>326</v>
      </c>
      <c r="N2257" t="s">
        <v>339</v>
      </c>
      <c r="O2257" s="1">
        <v>3</v>
      </c>
      <c r="P2257" s="1" t="str">
        <f>IFERROR(IF(ISNUMBER(Table1[[#This Row],[Safety_Rating2]]), REPT("★", Table1[[#This Row],[Safety_Rating2]]) &amp; REPT("☆", 5-Table1[[#This Row],[Safety_Rating2]]), "Unknown"), "Unknown")</f>
        <v>★★★☆☆</v>
      </c>
      <c r="Q2257" s="1">
        <v>3</v>
      </c>
      <c r="R2257">
        <v>2104</v>
      </c>
      <c r="S2257">
        <v>4</v>
      </c>
      <c r="T2257" s="7">
        <f t="shared" si="35"/>
        <v>78945740.959999993</v>
      </c>
      <c r="U2257" s="3">
        <f>Table1[[#This Row],[Range_km]]/Table1[[#This Row],[Battery_Capacity_kWh]]</f>
        <v>2.1483375959079285</v>
      </c>
      <c r="V2257" s="4">
        <f>Table1[[#This Row],[Price_USD]]/Table1[[#This Row],[Range_km]]</f>
        <v>223.34369047619046</v>
      </c>
      <c r="W2257" s="1" t="str">
        <f>_xlfn.IFS(Table1[[#This Row],[Price_USD]]&gt;80000,"Luxury", Table1[[#This Row],[Price_USD]]&gt;40000,"Premium",Table1[[#This Row],[Price_USD]]&lt;40000,"Budget")</f>
        <v>Budget</v>
      </c>
    </row>
    <row r="2258" spans="3:23" x14ac:dyDescent="0.35">
      <c r="C2258">
        <v>2257</v>
      </c>
      <c r="D2258" t="s">
        <v>65</v>
      </c>
      <c r="E2258" t="s">
        <v>162</v>
      </c>
      <c r="F2258">
        <v>2024</v>
      </c>
      <c r="G2258" t="s">
        <v>262</v>
      </c>
      <c r="H2258">
        <v>132</v>
      </c>
      <c r="I2258">
        <v>537</v>
      </c>
      <c r="J2258" t="s">
        <v>275</v>
      </c>
      <c r="K2258">
        <v>2.9</v>
      </c>
      <c r="L2258" s="5">
        <v>45403.1</v>
      </c>
      <c r="M2258" t="s">
        <v>335</v>
      </c>
      <c r="N2258" t="s">
        <v>358</v>
      </c>
      <c r="O2258" s="1">
        <v>2</v>
      </c>
      <c r="P2258" s="1" t="str">
        <f>IFERROR(IF(ISNUMBER(Table1[[#This Row],[Safety_Rating2]]), REPT("★", Table1[[#This Row],[Safety_Rating2]]) &amp; REPT("☆", 5-Table1[[#This Row],[Safety_Rating2]]), "Unknown"), "Unknown")</f>
        <v>★★★★★</v>
      </c>
      <c r="Q2258" s="1">
        <v>5</v>
      </c>
      <c r="R2258">
        <v>6715</v>
      </c>
      <c r="S2258">
        <v>4</v>
      </c>
      <c r="T2258" s="7">
        <f t="shared" si="35"/>
        <v>304881816.5</v>
      </c>
      <c r="U2258" s="3">
        <f>Table1[[#This Row],[Range_km]]/Table1[[#This Row],[Battery_Capacity_kWh]]</f>
        <v>4.0681818181818183</v>
      </c>
      <c r="V2258" s="4">
        <f>Table1[[#This Row],[Price_USD]]/Table1[[#This Row],[Range_km]]</f>
        <v>84.549534450651763</v>
      </c>
      <c r="W2258" s="1" t="str">
        <f>_xlfn.IFS(Table1[[#This Row],[Price_USD]]&gt;80000,"Luxury", Table1[[#This Row],[Price_USD]]&gt;40000,"Premium",Table1[[#This Row],[Price_USD]]&lt;40000,"Budget")</f>
        <v>Premium</v>
      </c>
    </row>
    <row r="2259" spans="3:23" x14ac:dyDescent="0.35">
      <c r="C2259">
        <v>2258</v>
      </c>
      <c r="D2259" t="s">
        <v>61</v>
      </c>
      <c r="E2259" t="s">
        <v>146</v>
      </c>
      <c r="F2259">
        <v>2016</v>
      </c>
      <c r="G2259" t="s">
        <v>258</v>
      </c>
      <c r="H2259">
        <v>73.5</v>
      </c>
      <c r="I2259">
        <v>133</v>
      </c>
      <c r="J2259" t="s">
        <v>267</v>
      </c>
      <c r="K2259">
        <v>9.8000000000000007</v>
      </c>
      <c r="L2259" s="5">
        <v>65307.45</v>
      </c>
      <c r="M2259" t="s">
        <v>329</v>
      </c>
      <c r="N2259" t="s">
        <v>354</v>
      </c>
      <c r="O2259" s="2" t="s">
        <v>376</v>
      </c>
      <c r="P2259" s="1" t="str">
        <f>IFERROR(IF(ISNUMBER(Table1[[#This Row],[Safety_Rating2]]), REPT("★", Table1[[#This Row],[Safety_Rating2]]) &amp; REPT("☆", 5-Table1[[#This Row],[Safety_Rating2]]), "Unknown"), "Unknown")</f>
        <v>★★★☆☆</v>
      </c>
      <c r="Q2259" s="1">
        <v>3</v>
      </c>
      <c r="R2259">
        <v>7681</v>
      </c>
      <c r="S2259">
        <v>4</v>
      </c>
      <c r="T2259" s="7">
        <f t="shared" si="35"/>
        <v>501626523.44999999</v>
      </c>
      <c r="U2259" s="3">
        <f>Table1[[#This Row],[Range_km]]/Table1[[#This Row],[Battery_Capacity_kWh]]</f>
        <v>1.8095238095238095</v>
      </c>
      <c r="V2259" s="4">
        <f>Table1[[#This Row],[Price_USD]]/Table1[[#This Row],[Range_km]]</f>
        <v>491.03345864661651</v>
      </c>
      <c r="W2259" s="1" t="str">
        <f>_xlfn.IFS(Table1[[#This Row],[Price_USD]]&gt;80000,"Luxury", Table1[[#This Row],[Price_USD]]&gt;40000,"Premium",Table1[[#This Row],[Price_USD]]&lt;40000,"Budget")</f>
        <v>Premium</v>
      </c>
    </row>
    <row r="2260" spans="3:23" x14ac:dyDescent="0.35">
      <c r="C2260">
        <v>2259</v>
      </c>
      <c r="D2260" t="s">
        <v>52</v>
      </c>
      <c r="E2260" t="s">
        <v>219</v>
      </c>
      <c r="F2260">
        <v>2022</v>
      </c>
      <c r="G2260" t="s">
        <v>259</v>
      </c>
      <c r="H2260">
        <v>59.4</v>
      </c>
      <c r="I2260">
        <v>124</v>
      </c>
      <c r="J2260" t="s">
        <v>271</v>
      </c>
      <c r="K2260">
        <v>9.1999999999999993</v>
      </c>
      <c r="L2260" s="5">
        <v>149820.78</v>
      </c>
      <c r="M2260" t="s">
        <v>300</v>
      </c>
      <c r="N2260" t="s">
        <v>362</v>
      </c>
      <c r="O2260" s="1">
        <v>4</v>
      </c>
      <c r="P2260" s="1" t="str">
        <f>IFERROR(IF(ISNUMBER(Table1[[#This Row],[Safety_Rating2]]), REPT("★", Table1[[#This Row],[Safety_Rating2]]) &amp; REPT("☆", 5-Table1[[#This Row],[Safety_Rating2]]), "Unknown"), "Unknown")</f>
        <v>★★★★★</v>
      </c>
      <c r="Q2260" s="1">
        <v>5</v>
      </c>
      <c r="R2260">
        <v>15212</v>
      </c>
      <c r="S2260">
        <v>3</v>
      </c>
      <c r="T2260" s="7">
        <f t="shared" si="35"/>
        <v>2279073705.3600001</v>
      </c>
      <c r="U2260" s="3">
        <f>Table1[[#This Row],[Range_km]]/Table1[[#This Row],[Battery_Capacity_kWh]]</f>
        <v>2.0875420875420878</v>
      </c>
      <c r="V2260" s="4">
        <f>Table1[[#This Row],[Price_USD]]/Table1[[#This Row],[Range_km]]</f>
        <v>1208.2320967741935</v>
      </c>
      <c r="W2260" s="1" t="str">
        <f>_xlfn.IFS(Table1[[#This Row],[Price_USD]]&gt;80000,"Luxury", Table1[[#This Row],[Price_USD]]&gt;40000,"Premium",Table1[[#This Row],[Price_USD]]&lt;40000,"Budget")</f>
        <v>Luxury</v>
      </c>
    </row>
    <row r="2261" spans="3:23" x14ac:dyDescent="0.35">
      <c r="C2261">
        <v>2260</v>
      </c>
      <c r="D2261" t="s">
        <v>27</v>
      </c>
      <c r="E2261" t="s">
        <v>89</v>
      </c>
      <c r="F2261">
        <v>2022</v>
      </c>
      <c r="G2261" t="s">
        <v>253</v>
      </c>
      <c r="H2261">
        <v>123.3</v>
      </c>
      <c r="I2261">
        <v>139</v>
      </c>
      <c r="J2261" t="s">
        <v>271</v>
      </c>
      <c r="K2261">
        <v>8.6999999999999993</v>
      </c>
      <c r="L2261" s="5">
        <v>138746.76999999999</v>
      </c>
      <c r="M2261" t="s">
        <v>331</v>
      </c>
      <c r="N2261" t="s">
        <v>340</v>
      </c>
      <c r="O2261" s="1">
        <v>3</v>
      </c>
      <c r="P2261" s="1" t="str">
        <f>IFERROR(IF(ISNUMBER(Table1[[#This Row],[Safety_Rating2]]), REPT("★", Table1[[#This Row],[Safety_Rating2]]) &amp; REPT("☆", 5-Table1[[#This Row],[Safety_Rating2]]), "Unknown"), "Unknown")</f>
        <v>★★★☆☆</v>
      </c>
      <c r="Q2261" s="1">
        <v>3</v>
      </c>
      <c r="R2261">
        <v>7134</v>
      </c>
      <c r="S2261">
        <v>5</v>
      </c>
      <c r="T2261" s="7">
        <f t="shared" si="35"/>
        <v>989819457.17999995</v>
      </c>
      <c r="U2261" s="3">
        <f>Table1[[#This Row],[Range_km]]/Table1[[#This Row],[Battery_Capacity_kWh]]</f>
        <v>1.1273317112733172</v>
      </c>
      <c r="V2261" s="4">
        <f>Table1[[#This Row],[Price_USD]]/Table1[[#This Row],[Range_km]]</f>
        <v>998.17820143884887</v>
      </c>
      <c r="W2261" s="1" t="str">
        <f>_xlfn.IFS(Table1[[#This Row],[Price_USD]]&gt;80000,"Luxury", Table1[[#This Row],[Price_USD]]&gt;40000,"Premium",Table1[[#This Row],[Price_USD]]&lt;40000,"Budget")</f>
        <v>Luxury</v>
      </c>
    </row>
    <row r="2262" spans="3:23" x14ac:dyDescent="0.35">
      <c r="C2262">
        <v>2261</v>
      </c>
      <c r="D2262" t="s">
        <v>48</v>
      </c>
      <c r="E2262" t="s">
        <v>113</v>
      </c>
      <c r="F2262">
        <v>2025</v>
      </c>
      <c r="G2262" t="s">
        <v>256</v>
      </c>
      <c r="H2262">
        <v>36.700000000000003</v>
      </c>
      <c r="I2262">
        <v>209</v>
      </c>
      <c r="J2262" t="s">
        <v>280</v>
      </c>
      <c r="K2262">
        <v>6.6</v>
      </c>
      <c r="L2262" s="5">
        <v>98851.29</v>
      </c>
      <c r="M2262" t="s">
        <v>322</v>
      </c>
      <c r="N2262" t="s">
        <v>340</v>
      </c>
      <c r="O2262" s="1">
        <v>1</v>
      </c>
      <c r="P2262" s="1" t="str">
        <f>IFERROR(IF(ISNUMBER(Table1[[#This Row],[Safety_Rating2]]), REPT("★", Table1[[#This Row],[Safety_Rating2]]) &amp; REPT("☆", 5-Table1[[#This Row],[Safety_Rating2]]), "Unknown"), "Unknown")</f>
        <v>★★★☆☆</v>
      </c>
      <c r="Q2262" s="1">
        <v>3</v>
      </c>
      <c r="R2262">
        <v>1272</v>
      </c>
      <c r="S2262">
        <v>4</v>
      </c>
      <c r="T2262" s="7">
        <f t="shared" si="35"/>
        <v>125738840.88</v>
      </c>
      <c r="U2262" s="3">
        <f>Table1[[#This Row],[Range_km]]/Table1[[#This Row],[Battery_Capacity_kWh]]</f>
        <v>5.6948228882833787</v>
      </c>
      <c r="V2262" s="4">
        <f>Table1[[#This Row],[Price_USD]]/Table1[[#This Row],[Range_km]]</f>
        <v>472.97267942583727</v>
      </c>
      <c r="W2262" s="1" t="str">
        <f>_xlfn.IFS(Table1[[#This Row],[Price_USD]]&gt;80000,"Luxury", Table1[[#This Row],[Price_USD]]&gt;40000,"Premium",Table1[[#This Row],[Price_USD]]&lt;40000,"Budget")</f>
        <v>Luxury</v>
      </c>
    </row>
    <row r="2263" spans="3:23" x14ac:dyDescent="0.35">
      <c r="C2263">
        <v>2262</v>
      </c>
      <c r="D2263" t="s">
        <v>52</v>
      </c>
      <c r="E2263" t="s">
        <v>119</v>
      </c>
      <c r="F2263">
        <v>2024</v>
      </c>
      <c r="G2263" t="s">
        <v>263</v>
      </c>
      <c r="H2263">
        <v>61.5</v>
      </c>
      <c r="I2263">
        <v>478</v>
      </c>
      <c r="J2263" t="s">
        <v>274</v>
      </c>
      <c r="K2263">
        <v>11.2</v>
      </c>
      <c r="L2263" s="5">
        <v>127018.54</v>
      </c>
      <c r="M2263" t="s">
        <v>306</v>
      </c>
      <c r="N2263" t="s">
        <v>340</v>
      </c>
      <c r="O2263" s="1">
        <v>1</v>
      </c>
      <c r="P2263" s="1" t="str">
        <f>IFERROR(IF(ISNUMBER(Table1[[#This Row],[Safety_Rating2]]), REPT("★", Table1[[#This Row],[Safety_Rating2]]) &amp; REPT("☆", 5-Table1[[#This Row],[Safety_Rating2]]), "Unknown"), "Unknown")</f>
        <v>★★★★★</v>
      </c>
      <c r="Q2263" s="1">
        <v>5</v>
      </c>
      <c r="R2263">
        <v>1003</v>
      </c>
      <c r="S2263">
        <v>4</v>
      </c>
      <c r="T2263" s="7">
        <f t="shared" si="35"/>
        <v>127399595.61999999</v>
      </c>
      <c r="U2263" s="3">
        <f>Table1[[#This Row],[Range_km]]/Table1[[#This Row],[Battery_Capacity_kWh]]</f>
        <v>7.7723577235772359</v>
      </c>
      <c r="V2263" s="4">
        <f>Table1[[#This Row],[Price_USD]]/Table1[[#This Row],[Range_km]]</f>
        <v>265.72916317991633</v>
      </c>
      <c r="W2263" s="1" t="str">
        <f>_xlfn.IFS(Table1[[#This Row],[Price_USD]]&gt;80000,"Luxury", Table1[[#This Row],[Price_USD]]&gt;40000,"Premium",Table1[[#This Row],[Price_USD]]&lt;40000,"Budget")</f>
        <v>Luxury</v>
      </c>
    </row>
    <row r="2264" spans="3:23" x14ac:dyDescent="0.35">
      <c r="C2264">
        <v>2263</v>
      </c>
      <c r="D2264" t="s">
        <v>21</v>
      </c>
      <c r="E2264" t="s">
        <v>74</v>
      </c>
      <c r="F2264">
        <v>2019</v>
      </c>
      <c r="G2264" t="s">
        <v>250</v>
      </c>
      <c r="H2264">
        <v>108.1</v>
      </c>
      <c r="I2264">
        <v>226</v>
      </c>
      <c r="J2264" t="s">
        <v>272</v>
      </c>
      <c r="K2264">
        <v>4.5</v>
      </c>
      <c r="L2264" s="5">
        <v>88135.2</v>
      </c>
      <c r="M2264" t="s">
        <v>307</v>
      </c>
      <c r="N2264" t="s">
        <v>371</v>
      </c>
      <c r="O2264" s="1">
        <v>1</v>
      </c>
      <c r="P2264" s="1" t="str">
        <f>IFERROR(IF(ISNUMBER(Table1[[#This Row],[Safety_Rating2]]), REPT("★", Table1[[#This Row],[Safety_Rating2]]) &amp; REPT("☆", 5-Table1[[#This Row],[Safety_Rating2]]), "Unknown"), "Unknown")</f>
        <v>★★★★★</v>
      </c>
      <c r="Q2264" s="1">
        <v>5</v>
      </c>
      <c r="R2264">
        <v>10659</v>
      </c>
      <c r="S2264">
        <v>3</v>
      </c>
      <c r="T2264" s="7">
        <f t="shared" si="35"/>
        <v>939433096.79999995</v>
      </c>
      <c r="U2264" s="3">
        <f>Table1[[#This Row],[Range_km]]/Table1[[#This Row],[Battery_Capacity_kWh]]</f>
        <v>2.0906567992599445</v>
      </c>
      <c r="V2264" s="4">
        <f>Table1[[#This Row],[Price_USD]]/Table1[[#This Row],[Range_km]]</f>
        <v>389.9787610619469</v>
      </c>
      <c r="W2264" s="1" t="str">
        <f>_xlfn.IFS(Table1[[#This Row],[Price_USD]]&gt;80000,"Luxury", Table1[[#This Row],[Price_USD]]&gt;40000,"Premium",Table1[[#This Row],[Price_USD]]&lt;40000,"Budget")</f>
        <v>Luxury</v>
      </c>
    </row>
    <row r="2265" spans="3:23" x14ac:dyDescent="0.35">
      <c r="C2265">
        <v>2264</v>
      </c>
      <c r="D2265" t="s">
        <v>27</v>
      </c>
      <c r="E2265" t="s">
        <v>80</v>
      </c>
      <c r="F2265">
        <v>2017</v>
      </c>
      <c r="G2265" t="s">
        <v>258</v>
      </c>
      <c r="H2265">
        <v>67</v>
      </c>
      <c r="I2265">
        <v>242</v>
      </c>
      <c r="J2265" t="s">
        <v>273</v>
      </c>
      <c r="K2265">
        <v>7.4</v>
      </c>
      <c r="L2265" s="5">
        <v>122064.88</v>
      </c>
      <c r="M2265" t="s">
        <v>297</v>
      </c>
      <c r="N2265" t="s">
        <v>346</v>
      </c>
      <c r="O2265" s="1">
        <v>5</v>
      </c>
      <c r="P2265" s="1" t="str">
        <f>IFERROR(IF(ISNUMBER(Table1[[#This Row],[Safety_Rating2]]), REPT("★", Table1[[#This Row],[Safety_Rating2]]) &amp; REPT("☆", 5-Table1[[#This Row],[Safety_Rating2]]), "Unknown"), "Unknown")</f>
        <v>★★★★☆</v>
      </c>
      <c r="Q2265" s="1">
        <v>4</v>
      </c>
      <c r="R2265">
        <v>7467</v>
      </c>
      <c r="S2265">
        <v>5</v>
      </c>
      <c r="T2265" s="7">
        <f t="shared" si="35"/>
        <v>911458458.96000004</v>
      </c>
      <c r="U2265" s="3">
        <f>Table1[[#This Row],[Range_km]]/Table1[[#This Row],[Battery_Capacity_kWh]]</f>
        <v>3.6119402985074629</v>
      </c>
      <c r="V2265" s="4">
        <f>Table1[[#This Row],[Price_USD]]/Table1[[#This Row],[Range_km]]</f>
        <v>504.40033057851241</v>
      </c>
      <c r="W2265" s="1" t="str">
        <f>_xlfn.IFS(Table1[[#This Row],[Price_USD]]&gt;80000,"Luxury", Table1[[#This Row],[Price_USD]]&gt;40000,"Premium",Table1[[#This Row],[Price_USD]]&lt;40000,"Budget")</f>
        <v>Luxury</v>
      </c>
    </row>
    <row r="2266" spans="3:23" x14ac:dyDescent="0.35">
      <c r="C2266">
        <v>2265</v>
      </c>
      <c r="D2266" t="s">
        <v>24</v>
      </c>
      <c r="E2266" t="s">
        <v>77</v>
      </c>
      <c r="F2266">
        <v>2022</v>
      </c>
      <c r="G2266" t="s">
        <v>258</v>
      </c>
      <c r="H2266">
        <v>38.200000000000003</v>
      </c>
      <c r="I2266">
        <v>127</v>
      </c>
      <c r="J2266" t="s">
        <v>266</v>
      </c>
      <c r="K2266">
        <v>11.6</v>
      </c>
      <c r="L2266" s="5">
        <v>38964.410000000003</v>
      </c>
      <c r="M2266" t="s">
        <v>296</v>
      </c>
      <c r="N2266" t="s">
        <v>343</v>
      </c>
      <c r="O2266" s="1">
        <v>5</v>
      </c>
      <c r="P2266" s="1" t="str">
        <f>IFERROR(IF(ISNUMBER(Table1[[#This Row],[Safety_Rating2]]), REPT("★", Table1[[#This Row],[Safety_Rating2]]) &amp; REPT("☆", 5-Table1[[#This Row],[Safety_Rating2]]), "Unknown"), "Unknown")</f>
        <v>Unknown</v>
      </c>
      <c r="Q2266" s="2" t="s">
        <v>376</v>
      </c>
      <c r="R2266">
        <v>11349</v>
      </c>
      <c r="S2266">
        <v>4</v>
      </c>
      <c r="T2266" s="7">
        <f t="shared" si="35"/>
        <v>442207089.09000003</v>
      </c>
      <c r="U2266" s="3">
        <f>Table1[[#This Row],[Range_km]]/Table1[[#This Row],[Battery_Capacity_kWh]]</f>
        <v>3.3246073298429315</v>
      </c>
      <c r="V2266" s="4">
        <f>Table1[[#This Row],[Price_USD]]/Table1[[#This Row],[Range_km]]</f>
        <v>306.80637795275595</v>
      </c>
      <c r="W2266" s="1" t="str">
        <f>_xlfn.IFS(Table1[[#This Row],[Price_USD]]&gt;80000,"Luxury", Table1[[#This Row],[Price_USD]]&gt;40000,"Premium",Table1[[#This Row],[Price_USD]]&lt;40000,"Budget")</f>
        <v>Budget</v>
      </c>
    </row>
    <row r="2267" spans="3:23" x14ac:dyDescent="0.35">
      <c r="C2267">
        <v>2266</v>
      </c>
      <c r="D2267" t="s">
        <v>33</v>
      </c>
      <c r="E2267" t="s">
        <v>86</v>
      </c>
      <c r="F2267">
        <v>2020</v>
      </c>
      <c r="G2267" t="s">
        <v>250</v>
      </c>
      <c r="H2267">
        <v>63.8</v>
      </c>
      <c r="I2267">
        <v>212</v>
      </c>
      <c r="J2267" t="s">
        <v>270</v>
      </c>
      <c r="K2267">
        <v>3.6</v>
      </c>
      <c r="L2267" s="5">
        <v>142436.39000000001</v>
      </c>
      <c r="M2267" t="s">
        <v>294</v>
      </c>
      <c r="N2267" t="s">
        <v>350</v>
      </c>
      <c r="O2267" s="1">
        <v>4</v>
      </c>
      <c r="P2267" s="1" t="str">
        <f>IFERROR(IF(ISNUMBER(Table1[[#This Row],[Safety_Rating2]]), REPT("★", Table1[[#This Row],[Safety_Rating2]]) &amp; REPT("☆", 5-Table1[[#This Row],[Safety_Rating2]]), "Unknown"), "Unknown")</f>
        <v>★★★★☆</v>
      </c>
      <c r="Q2267" s="1">
        <v>4</v>
      </c>
      <c r="R2267">
        <v>15334</v>
      </c>
      <c r="S2267">
        <v>5</v>
      </c>
      <c r="T2267" s="7">
        <f t="shared" si="35"/>
        <v>2184119604.2600002</v>
      </c>
      <c r="U2267" s="3">
        <f>Table1[[#This Row],[Range_km]]/Table1[[#This Row],[Battery_Capacity_kWh]]</f>
        <v>3.322884012539185</v>
      </c>
      <c r="V2267" s="4">
        <f>Table1[[#This Row],[Price_USD]]/Table1[[#This Row],[Range_km]]</f>
        <v>671.86976415094341</v>
      </c>
      <c r="W2267" s="1" t="str">
        <f>_xlfn.IFS(Table1[[#This Row],[Price_USD]]&gt;80000,"Luxury", Table1[[#This Row],[Price_USD]]&gt;40000,"Premium",Table1[[#This Row],[Price_USD]]&lt;40000,"Budget")</f>
        <v>Luxury</v>
      </c>
    </row>
    <row r="2268" spans="3:23" x14ac:dyDescent="0.35">
      <c r="C2268">
        <v>2267</v>
      </c>
      <c r="D2268" t="s">
        <v>42</v>
      </c>
      <c r="E2268" t="s">
        <v>141</v>
      </c>
      <c r="F2268">
        <v>2025</v>
      </c>
      <c r="G2268" t="s">
        <v>250</v>
      </c>
      <c r="H2268">
        <v>136.69999999999999</v>
      </c>
      <c r="I2268">
        <v>169</v>
      </c>
      <c r="J2268" t="s">
        <v>272</v>
      </c>
      <c r="K2268">
        <v>9.3000000000000007</v>
      </c>
      <c r="L2268" s="5">
        <v>33754.03</v>
      </c>
      <c r="M2268" t="s">
        <v>319</v>
      </c>
      <c r="N2268" t="s">
        <v>340</v>
      </c>
      <c r="O2268" s="1">
        <v>5</v>
      </c>
      <c r="P2268" s="1" t="str">
        <f>IFERROR(IF(ISNUMBER(Table1[[#This Row],[Safety_Rating2]]), REPT("★", Table1[[#This Row],[Safety_Rating2]]) &amp; REPT("☆", 5-Table1[[#This Row],[Safety_Rating2]]), "Unknown"), "Unknown")</f>
        <v>★★★☆☆</v>
      </c>
      <c r="Q2268" s="1">
        <v>3</v>
      </c>
      <c r="R2268">
        <v>10169</v>
      </c>
      <c r="S2268">
        <v>4</v>
      </c>
      <c r="T2268" s="7">
        <f t="shared" si="35"/>
        <v>343244731.06999999</v>
      </c>
      <c r="U2268" s="3">
        <f>Table1[[#This Row],[Range_km]]/Table1[[#This Row],[Battery_Capacity_kWh]]</f>
        <v>1.2362838332114119</v>
      </c>
      <c r="V2268" s="4">
        <f>Table1[[#This Row],[Price_USD]]/Table1[[#This Row],[Range_km]]</f>
        <v>199.72798816568047</v>
      </c>
      <c r="W2268" s="1" t="str">
        <f>_xlfn.IFS(Table1[[#This Row],[Price_USD]]&gt;80000,"Luxury", Table1[[#This Row],[Price_USD]]&gt;40000,"Premium",Table1[[#This Row],[Price_USD]]&lt;40000,"Budget")</f>
        <v>Budget</v>
      </c>
    </row>
    <row r="2269" spans="3:23" x14ac:dyDescent="0.35">
      <c r="C2269">
        <v>2268</v>
      </c>
      <c r="D2269" t="s">
        <v>23</v>
      </c>
      <c r="E2269" t="s">
        <v>76</v>
      </c>
      <c r="F2269">
        <v>2016</v>
      </c>
      <c r="G2269" t="s">
        <v>264</v>
      </c>
      <c r="H2269">
        <v>42.6</v>
      </c>
      <c r="I2269">
        <v>306</v>
      </c>
      <c r="J2269" t="s">
        <v>272</v>
      </c>
      <c r="K2269">
        <v>8.4</v>
      </c>
      <c r="L2269" s="5">
        <v>74047.320000000007</v>
      </c>
      <c r="M2269" t="s">
        <v>321</v>
      </c>
      <c r="N2269" t="s">
        <v>351</v>
      </c>
      <c r="O2269" s="1">
        <v>2</v>
      </c>
      <c r="P2269" s="1" t="str">
        <f>IFERROR(IF(ISNUMBER(Table1[[#This Row],[Safety_Rating2]]), REPT("★", Table1[[#This Row],[Safety_Rating2]]) &amp; REPT("☆", 5-Table1[[#This Row],[Safety_Rating2]]), "Unknown"), "Unknown")</f>
        <v>★★★★★</v>
      </c>
      <c r="Q2269" s="1">
        <v>5</v>
      </c>
      <c r="R2269">
        <v>10178</v>
      </c>
      <c r="S2269">
        <v>5</v>
      </c>
      <c r="T2269" s="7">
        <f t="shared" si="35"/>
        <v>753653622.96000004</v>
      </c>
      <c r="U2269" s="3">
        <f>Table1[[#This Row],[Range_km]]/Table1[[#This Row],[Battery_Capacity_kWh]]</f>
        <v>7.183098591549296</v>
      </c>
      <c r="V2269" s="4">
        <f>Table1[[#This Row],[Price_USD]]/Table1[[#This Row],[Range_km]]</f>
        <v>241.98470588235296</v>
      </c>
      <c r="W2269" s="1" t="str">
        <f>_xlfn.IFS(Table1[[#This Row],[Price_USD]]&gt;80000,"Luxury", Table1[[#This Row],[Price_USD]]&gt;40000,"Premium",Table1[[#This Row],[Price_USD]]&lt;40000,"Budget")</f>
        <v>Premium</v>
      </c>
    </row>
    <row r="2270" spans="3:23" x14ac:dyDescent="0.35">
      <c r="C2270">
        <v>2269</v>
      </c>
      <c r="D2270" t="s">
        <v>59</v>
      </c>
      <c r="E2270" t="s">
        <v>193</v>
      </c>
      <c r="F2270">
        <v>2022</v>
      </c>
      <c r="G2270" t="s">
        <v>256</v>
      </c>
      <c r="H2270">
        <v>87.8</v>
      </c>
      <c r="I2270">
        <v>231</v>
      </c>
      <c r="J2270" t="s">
        <v>278</v>
      </c>
      <c r="K2270">
        <v>2.2000000000000002</v>
      </c>
      <c r="L2270" s="5">
        <v>82008.44</v>
      </c>
      <c r="M2270" t="s">
        <v>311</v>
      </c>
      <c r="N2270" t="s">
        <v>375</v>
      </c>
      <c r="O2270" s="1">
        <v>3</v>
      </c>
      <c r="P2270" s="1" t="str">
        <f>IFERROR(IF(ISNUMBER(Table1[[#This Row],[Safety_Rating2]]), REPT("★", Table1[[#This Row],[Safety_Rating2]]) &amp; REPT("☆", 5-Table1[[#This Row],[Safety_Rating2]]), "Unknown"), "Unknown")</f>
        <v>★★★★★</v>
      </c>
      <c r="Q2270" s="1">
        <v>5</v>
      </c>
      <c r="R2270">
        <v>13579</v>
      </c>
      <c r="S2270">
        <v>4</v>
      </c>
      <c r="T2270" s="7">
        <f t="shared" si="35"/>
        <v>1113592606.76</v>
      </c>
      <c r="U2270" s="3">
        <f>Table1[[#This Row],[Range_km]]/Table1[[#This Row],[Battery_Capacity_kWh]]</f>
        <v>2.630979498861048</v>
      </c>
      <c r="V2270" s="4">
        <f>Table1[[#This Row],[Price_USD]]/Table1[[#This Row],[Range_km]]</f>
        <v>355.01489177489179</v>
      </c>
      <c r="W2270" s="1" t="str">
        <f>_xlfn.IFS(Table1[[#This Row],[Price_USD]]&gt;80000,"Luxury", Table1[[#This Row],[Price_USD]]&gt;40000,"Premium",Table1[[#This Row],[Price_USD]]&lt;40000,"Budget")</f>
        <v>Luxury</v>
      </c>
    </row>
    <row r="2271" spans="3:23" x14ac:dyDescent="0.35">
      <c r="C2271">
        <v>2270</v>
      </c>
      <c r="D2271" t="s">
        <v>55</v>
      </c>
      <c r="E2271" t="s">
        <v>128</v>
      </c>
      <c r="F2271">
        <v>2015</v>
      </c>
      <c r="G2271" t="s">
        <v>256</v>
      </c>
      <c r="H2271">
        <v>85.3</v>
      </c>
      <c r="I2271">
        <v>338</v>
      </c>
      <c r="J2271" t="s">
        <v>275</v>
      </c>
      <c r="K2271">
        <v>3.2</v>
      </c>
      <c r="L2271" s="5">
        <v>48843.62</v>
      </c>
      <c r="M2271" t="s">
        <v>284</v>
      </c>
      <c r="N2271" t="s">
        <v>344</v>
      </c>
      <c r="O2271" s="1">
        <v>5</v>
      </c>
      <c r="P2271" s="1" t="str">
        <f>IFERROR(IF(ISNUMBER(Table1[[#This Row],[Safety_Rating2]]), REPT("★", Table1[[#This Row],[Safety_Rating2]]) &amp; REPT("☆", 5-Table1[[#This Row],[Safety_Rating2]]), "Unknown"), "Unknown")</f>
        <v>★★★☆☆</v>
      </c>
      <c r="Q2271" s="1">
        <v>3</v>
      </c>
      <c r="R2271">
        <v>15190</v>
      </c>
      <c r="S2271">
        <v>3</v>
      </c>
      <c r="T2271" s="7">
        <f t="shared" si="35"/>
        <v>741934587.80000007</v>
      </c>
      <c r="U2271" s="3">
        <f>Table1[[#This Row],[Range_km]]/Table1[[#This Row],[Battery_Capacity_kWh]]</f>
        <v>3.9624853458382181</v>
      </c>
      <c r="V2271" s="4">
        <f>Table1[[#This Row],[Price_USD]]/Table1[[#This Row],[Range_km]]</f>
        <v>144.50775147928994</v>
      </c>
      <c r="W2271" s="1" t="str">
        <f>_xlfn.IFS(Table1[[#This Row],[Price_USD]]&gt;80000,"Luxury", Table1[[#This Row],[Price_USD]]&gt;40000,"Premium",Table1[[#This Row],[Price_USD]]&lt;40000,"Budget")</f>
        <v>Premium</v>
      </c>
    </row>
    <row r="2272" spans="3:23" x14ac:dyDescent="0.35">
      <c r="C2272">
        <v>2271</v>
      </c>
      <c r="D2272" t="s">
        <v>25</v>
      </c>
      <c r="E2272" t="s">
        <v>111</v>
      </c>
      <c r="F2272">
        <v>2021</v>
      </c>
      <c r="G2272" t="s">
        <v>257</v>
      </c>
      <c r="H2272">
        <v>75</v>
      </c>
      <c r="I2272">
        <v>371</v>
      </c>
      <c r="J2272" t="s">
        <v>271</v>
      </c>
      <c r="K2272">
        <v>8.1</v>
      </c>
      <c r="L2272" s="5">
        <v>60764.04</v>
      </c>
      <c r="M2272" t="s">
        <v>332</v>
      </c>
      <c r="N2272" t="s">
        <v>344</v>
      </c>
      <c r="O2272" s="1">
        <v>5</v>
      </c>
      <c r="P2272" s="1" t="str">
        <f>IFERROR(IF(ISNUMBER(Table1[[#This Row],[Safety_Rating2]]), REPT("★", Table1[[#This Row],[Safety_Rating2]]) &amp; REPT("☆", 5-Table1[[#This Row],[Safety_Rating2]]), "Unknown"), "Unknown")</f>
        <v>★★★☆☆</v>
      </c>
      <c r="Q2272" s="1">
        <v>3</v>
      </c>
      <c r="R2272">
        <v>16823</v>
      </c>
      <c r="S2272">
        <v>3</v>
      </c>
      <c r="T2272" s="7">
        <f t="shared" si="35"/>
        <v>1022233444.92</v>
      </c>
      <c r="U2272" s="3">
        <f>Table1[[#This Row],[Range_km]]/Table1[[#This Row],[Battery_Capacity_kWh]]</f>
        <v>4.9466666666666663</v>
      </c>
      <c r="V2272" s="4">
        <f>Table1[[#This Row],[Price_USD]]/Table1[[#This Row],[Range_km]]</f>
        <v>163.78447439353101</v>
      </c>
      <c r="W2272" s="1" t="str">
        <f>_xlfn.IFS(Table1[[#This Row],[Price_USD]]&gt;80000,"Luxury", Table1[[#This Row],[Price_USD]]&gt;40000,"Premium",Table1[[#This Row],[Price_USD]]&lt;40000,"Budget")</f>
        <v>Premium</v>
      </c>
    </row>
    <row r="2273" spans="3:23" x14ac:dyDescent="0.35">
      <c r="C2273">
        <v>2272</v>
      </c>
      <c r="D2273" t="s">
        <v>29</v>
      </c>
      <c r="E2273" t="s">
        <v>82</v>
      </c>
      <c r="F2273">
        <v>2022</v>
      </c>
      <c r="G2273" t="s">
        <v>259</v>
      </c>
      <c r="H2273">
        <v>97.3</v>
      </c>
      <c r="I2273">
        <v>479</v>
      </c>
      <c r="J2273" t="s">
        <v>265</v>
      </c>
      <c r="K2273">
        <v>3.5</v>
      </c>
      <c r="L2273" s="5">
        <v>130977.7</v>
      </c>
      <c r="M2273" t="s">
        <v>314</v>
      </c>
      <c r="N2273" t="s">
        <v>375</v>
      </c>
      <c r="O2273" s="1">
        <v>2</v>
      </c>
      <c r="P2273" s="1" t="str">
        <f>IFERROR(IF(ISNUMBER(Table1[[#This Row],[Safety_Rating2]]), REPT("★", Table1[[#This Row],[Safety_Rating2]]) &amp; REPT("☆", 5-Table1[[#This Row],[Safety_Rating2]]), "Unknown"), "Unknown")</f>
        <v>★★★★★</v>
      </c>
      <c r="Q2273" s="1">
        <v>5</v>
      </c>
      <c r="R2273">
        <v>6279</v>
      </c>
      <c r="S2273">
        <v>3</v>
      </c>
      <c r="T2273" s="7">
        <f t="shared" si="35"/>
        <v>822408978.29999995</v>
      </c>
      <c r="U2273" s="3">
        <f>Table1[[#This Row],[Range_km]]/Table1[[#This Row],[Battery_Capacity_kWh]]</f>
        <v>4.9229188078108939</v>
      </c>
      <c r="V2273" s="4">
        <f>Table1[[#This Row],[Price_USD]]/Table1[[#This Row],[Range_km]]</f>
        <v>273.43987473903968</v>
      </c>
      <c r="W2273" s="1" t="str">
        <f>_xlfn.IFS(Table1[[#This Row],[Price_USD]]&gt;80000,"Luxury", Table1[[#This Row],[Price_USD]]&gt;40000,"Premium",Table1[[#This Row],[Price_USD]]&lt;40000,"Budget")</f>
        <v>Luxury</v>
      </c>
    </row>
    <row r="2274" spans="3:23" x14ac:dyDescent="0.35">
      <c r="C2274">
        <v>2273</v>
      </c>
      <c r="D2274" t="s">
        <v>55</v>
      </c>
      <c r="E2274" t="s">
        <v>134</v>
      </c>
      <c r="F2274">
        <v>2019</v>
      </c>
      <c r="G2274" t="s">
        <v>252</v>
      </c>
      <c r="H2274">
        <v>37.700000000000003</v>
      </c>
      <c r="I2274">
        <v>142</v>
      </c>
      <c r="J2274" t="s">
        <v>278</v>
      </c>
      <c r="K2274">
        <v>11.1</v>
      </c>
      <c r="L2274" s="5">
        <v>112720.77</v>
      </c>
      <c r="M2274" t="s">
        <v>331</v>
      </c>
      <c r="N2274" t="s">
        <v>338</v>
      </c>
      <c r="O2274" s="2" t="s">
        <v>376</v>
      </c>
      <c r="P2274" s="1" t="str">
        <f>IFERROR(IF(ISNUMBER(Table1[[#This Row],[Safety_Rating2]]), REPT("★", Table1[[#This Row],[Safety_Rating2]]) &amp; REPT("☆", 5-Table1[[#This Row],[Safety_Rating2]]), "Unknown"), "Unknown")</f>
        <v>★★★★☆</v>
      </c>
      <c r="Q2274" s="1">
        <v>4</v>
      </c>
      <c r="R2274">
        <v>19486</v>
      </c>
      <c r="S2274">
        <v>3</v>
      </c>
      <c r="T2274" s="7">
        <f t="shared" si="35"/>
        <v>2196476924.2200003</v>
      </c>
      <c r="U2274" s="3">
        <f>Table1[[#This Row],[Range_km]]/Table1[[#This Row],[Battery_Capacity_kWh]]</f>
        <v>3.7665782493368698</v>
      </c>
      <c r="V2274" s="4">
        <f>Table1[[#This Row],[Price_USD]]/Table1[[#This Row],[Range_km]]</f>
        <v>793.80823943661971</v>
      </c>
      <c r="W2274" s="1" t="str">
        <f>_xlfn.IFS(Table1[[#This Row],[Price_USD]]&gt;80000,"Luxury", Table1[[#This Row],[Price_USD]]&gt;40000,"Premium",Table1[[#This Row],[Price_USD]]&lt;40000,"Budget")</f>
        <v>Luxury</v>
      </c>
    </row>
    <row r="2275" spans="3:23" x14ac:dyDescent="0.35">
      <c r="C2275">
        <v>2274</v>
      </c>
      <c r="D2275" t="s">
        <v>62</v>
      </c>
      <c r="E2275" t="s">
        <v>149</v>
      </c>
      <c r="F2275">
        <v>2015</v>
      </c>
      <c r="G2275" t="s">
        <v>258</v>
      </c>
      <c r="H2275">
        <v>51.9</v>
      </c>
      <c r="I2275">
        <v>223</v>
      </c>
      <c r="J2275" t="s">
        <v>266</v>
      </c>
      <c r="K2275">
        <v>3.6</v>
      </c>
      <c r="L2275" s="5">
        <v>117460.47</v>
      </c>
      <c r="M2275" t="s">
        <v>327</v>
      </c>
      <c r="N2275" t="s">
        <v>370</v>
      </c>
      <c r="O2275" s="1">
        <v>5</v>
      </c>
      <c r="P2275" s="1" t="str">
        <f>IFERROR(IF(ISNUMBER(Table1[[#This Row],[Safety_Rating2]]), REPT("★", Table1[[#This Row],[Safety_Rating2]]) &amp; REPT("☆", 5-Table1[[#This Row],[Safety_Rating2]]), "Unknown"), "Unknown")</f>
        <v>Unknown</v>
      </c>
      <c r="Q2275" s="2" t="s">
        <v>376</v>
      </c>
      <c r="R2275">
        <v>10833</v>
      </c>
      <c r="S2275">
        <v>3</v>
      </c>
      <c r="T2275" s="7">
        <f t="shared" si="35"/>
        <v>1272449271.51</v>
      </c>
      <c r="U2275" s="3">
        <f>Table1[[#This Row],[Range_km]]/Table1[[#This Row],[Battery_Capacity_kWh]]</f>
        <v>4.2967244701348752</v>
      </c>
      <c r="V2275" s="4">
        <f>Table1[[#This Row],[Price_USD]]/Table1[[#This Row],[Range_km]]</f>
        <v>526.72856502242155</v>
      </c>
      <c r="W2275" s="1" t="str">
        <f>_xlfn.IFS(Table1[[#This Row],[Price_USD]]&gt;80000,"Luxury", Table1[[#This Row],[Price_USD]]&gt;40000,"Premium",Table1[[#This Row],[Price_USD]]&lt;40000,"Budget")</f>
        <v>Luxury</v>
      </c>
    </row>
    <row r="2276" spans="3:23" x14ac:dyDescent="0.35">
      <c r="C2276">
        <v>2275</v>
      </c>
      <c r="D2276" t="s">
        <v>18</v>
      </c>
      <c r="E2276" t="s">
        <v>231</v>
      </c>
      <c r="F2276">
        <v>2020</v>
      </c>
      <c r="G2276" t="s">
        <v>256</v>
      </c>
      <c r="H2276">
        <v>133.80000000000001</v>
      </c>
      <c r="I2276">
        <v>443</v>
      </c>
      <c r="J2276" t="s">
        <v>265</v>
      </c>
      <c r="K2276">
        <v>2.9</v>
      </c>
      <c r="L2276" s="5">
        <v>38764.74</v>
      </c>
      <c r="M2276" t="s">
        <v>323</v>
      </c>
      <c r="N2276" t="s">
        <v>364</v>
      </c>
      <c r="O2276" s="2" t="s">
        <v>376</v>
      </c>
      <c r="P2276" s="1" t="str">
        <f>IFERROR(IF(ISNUMBER(Table1[[#This Row],[Safety_Rating2]]), REPT("★", Table1[[#This Row],[Safety_Rating2]]) &amp; REPT("☆", 5-Table1[[#This Row],[Safety_Rating2]]), "Unknown"), "Unknown")</f>
        <v>★★★☆☆</v>
      </c>
      <c r="Q2276" s="1">
        <v>3</v>
      </c>
      <c r="R2276">
        <v>4505</v>
      </c>
      <c r="S2276">
        <v>3</v>
      </c>
      <c r="T2276" s="7">
        <f t="shared" si="35"/>
        <v>174635153.69999999</v>
      </c>
      <c r="U2276" s="3">
        <f>Table1[[#This Row],[Range_km]]/Table1[[#This Row],[Battery_Capacity_kWh]]</f>
        <v>3.3109118086696561</v>
      </c>
      <c r="V2276" s="4">
        <f>Table1[[#This Row],[Price_USD]]/Table1[[#This Row],[Range_km]]</f>
        <v>87.505056433408569</v>
      </c>
      <c r="W2276" s="1" t="str">
        <f>_xlfn.IFS(Table1[[#This Row],[Price_USD]]&gt;80000,"Luxury", Table1[[#This Row],[Price_USD]]&gt;40000,"Premium",Table1[[#This Row],[Price_USD]]&lt;40000,"Budget")</f>
        <v>Budget</v>
      </c>
    </row>
    <row r="2277" spans="3:23" x14ac:dyDescent="0.35">
      <c r="C2277">
        <v>2276</v>
      </c>
      <c r="D2277" t="s">
        <v>18</v>
      </c>
      <c r="E2277" t="s">
        <v>164</v>
      </c>
      <c r="F2277">
        <v>2022</v>
      </c>
      <c r="G2277" t="s">
        <v>256</v>
      </c>
      <c r="H2277">
        <v>52.2</v>
      </c>
      <c r="I2277">
        <v>305</v>
      </c>
      <c r="J2277" t="s">
        <v>277</v>
      </c>
      <c r="K2277">
        <v>1.1000000000000001</v>
      </c>
      <c r="L2277" s="5">
        <v>33965.83</v>
      </c>
      <c r="M2277" t="s">
        <v>304</v>
      </c>
      <c r="N2277" t="s">
        <v>346</v>
      </c>
      <c r="O2277" s="2" t="s">
        <v>376</v>
      </c>
      <c r="P2277" s="1" t="str">
        <f>IFERROR(IF(ISNUMBER(Table1[[#This Row],[Safety_Rating2]]), REPT("★", Table1[[#This Row],[Safety_Rating2]]) &amp; REPT("☆", 5-Table1[[#This Row],[Safety_Rating2]]), "Unknown"), "Unknown")</f>
        <v>★★★★★</v>
      </c>
      <c r="Q2277" s="1">
        <v>5</v>
      </c>
      <c r="R2277">
        <v>13888</v>
      </c>
      <c r="S2277">
        <v>4</v>
      </c>
      <c r="T2277" s="7">
        <f t="shared" si="35"/>
        <v>471717447.04000002</v>
      </c>
      <c r="U2277" s="3">
        <f>Table1[[#This Row],[Range_km]]/Table1[[#This Row],[Battery_Capacity_kWh]]</f>
        <v>5.842911877394636</v>
      </c>
      <c r="V2277" s="4">
        <f>Table1[[#This Row],[Price_USD]]/Table1[[#This Row],[Range_km]]</f>
        <v>111.36337704918033</v>
      </c>
      <c r="W2277" s="1" t="str">
        <f>_xlfn.IFS(Table1[[#This Row],[Price_USD]]&gt;80000,"Luxury", Table1[[#This Row],[Price_USD]]&gt;40000,"Premium",Table1[[#This Row],[Price_USD]]&lt;40000,"Budget")</f>
        <v>Budget</v>
      </c>
    </row>
    <row r="2278" spans="3:23" x14ac:dyDescent="0.35">
      <c r="C2278">
        <v>2277</v>
      </c>
      <c r="D2278" t="s">
        <v>60</v>
      </c>
      <c r="E2278" t="s">
        <v>195</v>
      </c>
      <c r="F2278">
        <v>2020</v>
      </c>
      <c r="G2278" t="s">
        <v>251</v>
      </c>
      <c r="H2278">
        <v>46</v>
      </c>
      <c r="I2278">
        <v>235</v>
      </c>
      <c r="J2278" t="s">
        <v>265</v>
      </c>
      <c r="K2278">
        <v>4.0999999999999996</v>
      </c>
      <c r="L2278" s="5">
        <v>80930.41</v>
      </c>
      <c r="M2278" t="s">
        <v>287</v>
      </c>
      <c r="N2278" t="s">
        <v>367</v>
      </c>
      <c r="O2278" s="2" t="s">
        <v>376</v>
      </c>
      <c r="P2278" s="1" t="str">
        <f>IFERROR(IF(ISNUMBER(Table1[[#This Row],[Safety_Rating2]]), REPT("★", Table1[[#This Row],[Safety_Rating2]]) &amp; REPT("☆", 5-Table1[[#This Row],[Safety_Rating2]]), "Unknown"), "Unknown")</f>
        <v>★★★★★</v>
      </c>
      <c r="Q2278" s="1">
        <v>5</v>
      </c>
      <c r="R2278">
        <v>18706</v>
      </c>
      <c r="S2278">
        <v>5</v>
      </c>
      <c r="T2278" s="7">
        <f t="shared" si="35"/>
        <v>1513884249.46</v>
      </c>
      <c r="U2278" s="3">
        <f>Table1[[#This Row],[Range_km]]/Table1[[#This Row],[Battery_Capacity_kWh]]</f>
        <v>5.1086956521739131</v>
      </c>
      <c r="V2278" s="4">
        <f>Table1[[#This Row],[Price_USD]]/Table1[[#This Row],[Range_km]]</f>
        <v>344.38472340425534</v>
      </c>
      <c r="W2278" s="1" t="str">
        <f>_xlfn.IFS(Table1[[#This Row],[Price_USD]]&gt;80000,"Luxury", Table1[[#This Row],[Price_USD]]&gt;40000,"Premium",Table1[[#This Row],[Price_USD]]&lt;40000,"Budget")</f>
        <v>Luxury</v>
      </c>
    </row>
    <row r="2279" spans="3:23" x14ac:dyDescent="0.35">
      <c r="C2279">
        <v>2278</v>
      </c>
      <c r="D2279" t="s">
        <v>45</v>
      </c>
      <c r="E2279" t="s">
        <v>120</v>
      </c>
      <c r="F2279">
        <v>2019</v>
      </c>
      <c r="G2279" t="s">
        <v>250</v>
      </c>
      <c r="H2279">
        <v>38.4</v>
      </c>
      <c r="I2279">
        <v>505</v>
      </c>
      <c r="J2279" t="s">
        <v>280</v>
      </c>
      <c r="K2279">
        <v>6.6</v>
      </c>
      <c r="L2279" s="5">
        <v>132122.22</v>
      </c>
      <c r="M2279" t="s">
        <v>323</v>
      </c>
      <c r="N2279" t="s">
        <v>347</v>
      </c>
      <c r="O2279" s="1">
        <v>2</v>
      </c>
      <c r="P2279" s="1" t="str">
        <f>IFERROR(IF(ISNUMBER(Table1[[#This Row],[Safety_Rating2]]), REPT("★", Table1[[#This Row],[Safety_Rating2]]) &amp; REPT("☆", 5-Table1[[#This Row],[Safety_Rating2]]), "Unknown"), "Unknown")</f>
        <v>★★★★★</v>
      </c>
      <c r="Q2279" s="1">
        <v>5</v>
      </c>
      <c r="R2279">
        <v>4169</v>
      </c>
      <c r="S2279">
        <v>5</v>
      </c>
      <c r="T2279" s="7">
        <f t="shared" si="35"/>
        <v>550817535.17999995</v>
      </c>
      <c r="U2279" s="3">
        <f>Table1[[#This Row],[Range_km]]/Table1[[#This Row],[Battery_Capacity_kWh]]</f>
        <v>13.151041666666668</v>
      </c>
      <c r="V2279" s="4">
        <f>Table1[[#This Row],[Price_USD]]/Table1[[#This Row],[Range_km]]</f>
        <v>261.6281584158416</v>
      </c>
      <c r="W2279" s="1" t="str">
        <f>_xlfn.IFS(Table1[[#This Row],[Price_USD]]&gt;80000,"Luxury", Table1[[#This Row],[Price_USD]]&gt;40000,"Premium",Table1[[#This Row],[Price_USD]]&lt;40000,"Budget")</f>
        <v>Luxury</v>
      </c>
    </row>
    <row r="2280" spans="3:23" x14ac:dyDescent="0.35">
      <c r="C2280">
        <v>2279</v>
      </c>
      <c r="D2280" t="s">
        <v>60</v>
      </c>
      <c r="E2280" t="s">
        <v>140</v>
      </c>
      <c r="F2280">
        <v>2015</v>
      </c>
      <c r="G2280" t="s">
        <v>254</v>
      </c>
      <c r="H2280">
        <v>33.799999999999997</v>
      </c>
      <c r="I2280">
        <v>535</v>
      </c>
      <c r="J2280" t="s">
        <v>273</v>
      </c>
      <c r="K2280">
        <v>11.6</v>
      </c>
      <c r="L2280" s="5">
        <v>51956.69</v>
      </c>
      <c r="M2280" t="s">
        <v>289</v>
      </c>
      <c r="N2280" t="s">
        <v>362</v>
      </c>
      <c r="O2280" s="1">
        <v>4</v>
      </c>
      <c r="P2280" s="1" t="str">
        <f>IFERROR(IF(ISNUMBER(Table1[[#This Row],[Safety_Rating2]]), REPT("★", Table1[[#This Row],[Safety_Rating2]]) &amp; REPT("☆", 5-Table1[[#This Row],[Safety_Rating2]]), "Unknown"), "Unknown")</f>
        <v>★★★★☆</v>
      </c>
      <c r="Q2280" s="1">
        <v>4</v>
      </c>
      <c r="R2280">
        <v>16750</v>
      </c>
      <c r="S2280">
        <v>3</v>
      </c>
      <c r="T2280" s="7">
        <f t="shared" si="35"/>
        <v>870274557.5</v>
      </c>
      <c r="U2280" s="3">
        <f>Table1[[#This Row],[Range_km]]/Table1[[#This Row],[Battery_Capacity_kWh]]</f>
        <v>15.828402366863907</v>
      </c>
      <c r="V2280" s="4">
        <f>Table1[[#This Row],[Price_USD]]/Table1[[#This Row],[Range_km]]</f>
        <v>97.115308411214954</v>
      </c>
      <c r="W2280" s="1" t="str">
        <f>_xlfn.IFS(Table1[[#This Row],[Price_USD]]&gt;80000,"Luxury", Table1[[#This Row],[Price_USD]]&gt;40000,"Premium",Table1[[#This Row],[Price_USD]]&lt;40000,"Budget")</f>
        <v>Premium</v>
      </c>
    </row>
    <row r="2281" spans="3:23" x14ac:dyDescent="0.35">
      <c r="C2281">
        <v>2280</v>
      </c>
      <c r="D2281" t="s">
        <v>41</v>
      </c>
      <c r="E2281" t="s">
        <v>100</v>
      </c>
      <c r="F2281">
        <v>2025</v>
      </c>
      <c r="G2281" t="s">
        <v>250</v>
      </c>
      <c r="H2281">
        <v>141.30000000000001</v>
      </c>
      <c r="I2281">
        <v>270</v>
      </c>
      <c r="J2281" t="s">
        <v>276</v>
      </c>
      <c r="K2281">
        <v>6.3</v>
      </c>
      <c r="L2281" s="5">
        <v>33631.18</v>
      </c>
      <c r="M2281" t="s">
        <v>335</v>
      </c>
      <c r="N2281" t="s">
        <v>373</v>
      </c>
      <c r="O2281" s="1">
        <v>3</v>
      </c>
      <c r="P2281" s="1" t="str">
        <f>IFERROR(IF(ISNUMBER(Table1[[#This Row],[Safety_Rating2]]), REPT("★", Table1[[#This Row],[Safety_Rating2]]) &amp; REPT("☆", 5-Table1[[#This Row],[Safety_Rating2]]), "Unknown"), "Unknown")</f>
        <v>★★★★★</v>
      </c>
      <c r="Q2281" s="1">
        <v>5</v>
      </c>
      <c r="R2281">
        <v>14780</v>
      </c>
      <c r="S2281">
        <v>3</v>
      </c>
      <c r="T2281" s="7">
        <f t="shared" si="35"/>
        <v>497068840.39999998</v>
      </c>
      <c r="U2281" s="3">
        <f>Table1[[#This Row],[Range_km]]/Table1[[#This Row],[Battery_Capacity_kWh]]</f>
        <v>1.9108280254777068</v>
      </c>
      <c r="V2281" s="4">
        <f>Table1[[#This Row],[Price_USD]]/Table1[[#This Row],[Range_km]]</f>
        <v>124.55992592592592</v>
      </c>
      <c r="W2281" s="1" t="str">
        <f>_xlfn.IFS(Table1[[#This Row],[Price_USD]]&gt;80000,"Luxury", Table1[[#This Row],[Price_USD]]&gt;40000,"Premium",Table1[[#This Row],[Price_USD]]&lt;40000,"Budget")</f>
        <v>Budget</v>
      </c>
    </row>
    <row r="2282" spans="3:23" x14ac:dyDescent="0.35">
      <c r="C2282">
        <v>2281</v>
      </c>
      <c r="D2282" t="s">
        <v>52</v>
      </c>
      <c r="E2282" t="s">
        <v>219</v>
      </c>
      <c r="F2282">
        <v>2019</v>
      </c>
      <c r="G2282" t="s">
        <v>255</v>
      </c>
      <c r="H2282">
        <v>37.1</v>
      </c>
      <c r="I2282">
        <v>192</v>
      </c>
      <c r="J2282" t="s">
        <v>278</v>
      </c>
      <c r="K2282">
        <v>8.6</v>
      </c>
      <c r="L2282" s="5">
        <v>86803.32</v>
      </c>
      <c r="M2282" t="s">
        <v>321</v>
      </c>
      <c r="N2282" t="s">
        <v>372</v>
      </c>
      <c r="O2282" s="1">
        <v>2</v>
      </c>
      <c r="P2282" s="1" t="str">
        <f>IFERROR(IF(ISNUMBER(Table1[[#This Row],[Safety_Rating2]]), REPT("★", Table1[[#This Row],[Safety_Rating2]]) &amp; REPT("☆", 5-Table1[[#This Row],[Safety_Rating2]]), "Unknown"), "Unknown")</f>
        <v>★★★★★</v>
      </c>
      <c r="Q2282" s="1">
        <v>5</v>
      </c>
      <c r="R2282">
        <v>8037</v>
      </c>
      <c r="S2282">
        <v>3</v>
      </c>
      <c r="T2282" s="7">
        <f t="shared" si="35"/>
        <v>697638282.84000003</v>
      </c>
      <c r="U2282" s="3">
        <f>Table1[[#This Row],[Range_km]]/Table1[[#This Row],[Battery_Capacity_kWh]]</f>
        <v>5.1752021563342314</v>
      </c>
      <c r="V2282" s="4">
        <f>Table1[[#This Row],[Price_USD]]/Table1[[#This Row],[Range_km]]</f>
        <v>452.10062500000004</v>
      </c>
      <c r="W2282" s="1" t="str">
        <f>_xlfn.IFS(Table1[[#This Row],[Price_USD]]&gt;80000,"Luxury", Table1[[#This Row],[Price_USD]]&gt;40000,"Premium",Table1[[#This Row],[Price_USD]]&lt;40000,"Budget")</f>
        <v>Luxury</v>
      </c>
    </row>
    <row r="2283" spans="3:23" x14ac:dyDescent="0.35">
      <c r="C2283">
        <v>2282</v>
      </c>
      <c r="D2283" t="s">
        <v>61</v>
      </c>
      <c r="E2283" t="s">
        <v>146</v>
      </c>
      <c r="F2283">
        <v>2019</v>
      </c>
      <c r="G2283" t="s">
        <v>264</v>
      </c>
      <c r="H2283">
        <v>26.9</v>
      </c>
      <c r="I2283">
        <v>322</v>
      </c>
      <c r="J2283" t="s">
        <v>275</v>
      </c>
      <c r="K2283">
        <v>4.9000000000000004</v>
      </c>
      <c r="L2283" s="5">
        <v>93848.73</v>
      </c>
      <c r="M2283" t="s">
        <v>328</v>
      </c>
      <c r="N2283" t="s">
        <v>362</v>
      </c>
      <c r="O2283" s="1">
        <v>4</v>
      </c>
      <c r="P2283" s="1" t="str">
        <f>IFERROR(IF(ISNUMBER(Table1[[#This Row],[Safety_Rating2]]), REPT("★", Table1[[#This Row],[Safety_Rating2]]) &amp; REPT("☆", 5-Table1[[#This Row],[Safety_Rating2]]), "Unknown"), "Unknown")</f>
        <v>★★★★★</v>
      </c>
      <c r="Q2283" s="1">
        <v>5</v>
      </c>
      <c r="R2283">
        <v>14990</v>
      </c>
      <c r="S2283">
        <v>4</v>
      </c>
      <c r="T2283" s="7">
        <f t="shared" si="35"/>
        <v>1406792462.7</v>
      </c>
      <c r="U2283" s="3">
        <f>Table1[[#This Row],[Range_km]]/Table1[[#This Row],[Battery_Capacity_kWh]]</f>
        <v>11.970260223048328</v>
      </c>
      <c r="V2283" s="4">
        <f>Table1[[#This Row],[Price_USD]]/Table1[[#This Row],[Range_km]]</f>
        <v>291.45568322981364</v>
      </c>
      <c r="W2283" s="1" t="str">
        <f>_xlfn.IFS(Table1[[#This Row],[Price_USD]]&gt;80000,"Luxury", Table1[[#This Row],[Price_USD]]&gt;40000,"Premium",Table1[[#This Row],[Price_USD]]&lt;40000,"Budget")</f>
        <v>Luxury</v>
      </c>
    </row>
    <row r="2284" spans="3:23" x14ac:dyDescent="0.35">
      <c r="C2284">
        <v>2283</v>
      </c>
      <c r="D2284" t="s">
        <v>29</v>
      </c>
      <c r="E2284" t="s">
        <v>82</v>
      </c>
      <c r="F2284">
        <v>2018</v>
      </c>
      <c r="G2284" t="s">
        <v>262</v>
      </c>
      <c r="H2284">
        <v>80.099999999999994</v>
      </c>
      <c r="I2284">
        <v>216</v>
      </c>
      <c r="J2284" t="s">
        <v>279</v>
      </c>
      <c r="K2284">
        <v>10.9</v>
      </c>
      <c r="L2284" s="5">
        <v>133841.24</v>
      </c>
      <c r="M2284" t="s">
        <v>286</v>
      </c>
      <c r="N2284" t="s">
        <v>352</v>
      </c>
      <c r="O2284" s="2" t="s">
        <v>376</v>
      </c>
      <c r="P2284" s="1" t="str">
        <f>IFERROR(IF(ISNUMBER(Table1[[#This Row],[Safety_Rating2]]), REPT("★", Table1[[#This Row],[Safety_Rating2]]) &amp; REPT("☆", 5-Table1[[#This Row],[Safety_Rating2]]), "Unknown"), "Unknown")</f>
        <v>★★★★☆</v>
      </c>
      <c r="Q2284" s="1">
        <v>4</v>
      </c>
      <c r="R2284">
        <v>798</v>
      </c>
      <c r="S2284">
        <v>4</v>
      </c>
      <c r="T2284" s="7">
        <f t="shared" si="35"/>
        <v>106805309.52</v>
      </c>
      <c r="U2284" s="3">
        <f>Table1[[#This Row],[Range_km]]/Table1[[#This Row],[Battery_Capacity_kWh]]</f>
        <v>2.6966292134831464</v>
      </c>
      <c r="V2284" s="4">
        <f>Table1[[#This Row],[Price_USD]]/Table1[[#This Row],[Range_km]]</f>
        <v>619.63537037037031</v>
      </c>
      <c r="W2284" s="1" t="str">
        <f>_xlfn.IFS(Table1[[#This Row],[Price_USD]]&gt;80000,"Luxury", Table1[[#This Row],[Price_USD]]&gt;40000,"Premium",Table1[[#This Row],[Price_USD]]&lt;40000,"Budget")</f>
        <v>Luxury</v>
      </c>
    </row>
    <row r="2285" spans="3:23" x14ac:dyDescent="0.35">
      <c r="C2285">
        <v>2284</v>
      </c>
      <c r="D2285" t="s">
        <v>58</v>
      </c>
      <c r="E2285" t="s">
        <v>239</v>
      </c>
      <c r="F2285">
        <v>2019</v>
      </c>
      <c r="G2285" t="s">
        <v>264</v>
      </c>
      <c r="H2285">
        <v>147.1</v>
      </c>
      <c r="I2285">
        <v>474</v>
      </c>
      <c r="J2285" t="s">
        <v>277</v>
      </c>
      <c r="K2285">
        <v>7.4</v>
      </c>
      <c r="L2285" s="5">
        <v>35222.81</v>
      </c>
      <c r="M2285" t="s">
        <v>291</v>
      </c>
      <c r="N2285" t="s">
        <v>369</v>
      </c>
      <c r="O2285" s="2" t="s">
        <v>376</v>
      </c>
      <c r="P2285" s="1" t="str">
        <f>IFERROR(IF(ISNUMBER(Table1[[#This Row],[Safety_Rating2]]), REPT("★", Table1[[#This Row],[Safety_Rating2]]) &amp; REPT("☆", 5-Table1[[#This Row],[Safety_Rating2]]), "Unknown"), "Unknown")</f>
        <v>★★★☆☆</v>
      </c>
      <c r="Q2285" s="1">
        <v>3</v>
      </c>
      <c r="R2285">
        <v>4631</v>
      </c>
      <c r="S2285">
        <v>5</v>
      </c>
      <c r="T2285" s="7">
        <f t="shared" si="35"/>
        <v>163116833.10999998</v>
      </c>
      <c r="U2285" s="3">
        <f>Table1[[#This Row],[Range_km]]/Table1[[#This Row],[Battery_Capacity_kWh]]</f>
        <v>3.2222977566281443</v>
      </c>
      <c r="V2285" s="4">
        <f>Table1[[#This Row],[Price_USD]]/Table1[[#This Row],[Range_km]]</f>
        <v>74.309725738396622</v>
      </c>
      <c r="W2285" s="1" t="str">
        <f>_xlfn.IFS(Table1[[#This Row],[Price_USD]]&gt;80000,"Luxury", Table1[[#This Row],[Price_USD]]&gt;40000,"Premium",Table1[[#This Row],[Price_USD]]&lt;40000,"Budget")</f>
        <v>Budget</v>
      </c>
    </row>
    <row r="2286" spans="3:23" x14ac:dyDescent="0.35">
      <c r="C2286">
        <v>2285</v>
      </c>
      <c r="D2286" t="s">
        <v>67</v>
      </c>
      <c r="E2286" t="s">
        <v>168</v>
      </c>
      <c r="F2286">
        <v>2022</v>
      </c>
      <c r="G2286" t="s">
        <v>258</v>
      </c>
      <c r="H2286">
        <v>77.2</v>
      </c>
      <c r="I2286">
        <v>173</v>
      </c>
      <c r="J2286" t="s">
        <v>269</v>
      </c>
      <c r="K2286">
        <v>11.5</v>
      </c>
      <c r="L2286" s="5">
        <v>73268.27</v>
      </c>
      <c r="M2286" t="s">
        <v>295</v>
      </c>
      <c r="N2286" t="s">
        <v>349</v>
      </c>
      <c r="O2286" s="1">
        <v>2</v>
      </c>
      <c r="P2286" s="1" t="str">
        <f>IFERROR(IF(ISNUMBER(Table1[[#This Row],[Safety_Rating2]]), REPT("★", Table1[[#This Row],[Safety_Rating2]]) &amp; REPT("☆", 5-Table1[[#This Row],[Safety_Rating2]]), "Unknown"), "Unknown")</f>
        <v>★★★☆☆</v>
      </c>
      <c r="Q2286" s="1">
        <v>3</v>
      </c>
      <c r="R2286">
        <v>7130</v>
      </c>
      <c r="S2286">
        <v>3</v>
      </c>
      <c r="T2286" s="7">
        <f t="shared" si="35"/>
        <v>522402765.10000002</v>
      </c>
      <c r="U2286" s="3">
        <f>Table1[[#This Row],[Range_km]]/Table1[[#This Row],[Battery_Capacity_kWh]]</f>
        <v>2.2409326424870466</v>
      </c>
      <c r="V2286" s="4">
        <f>Table1[[#This Row],[Price_USD]]/Table1[[#This Row],[Range_km]]</f>
        <v>423.51601156069364</v>
      </c>
      <c r="W2286" s="1" t="str">
        <f>_xlfn.IFS(Table1[[#This Row],[Price_USD]]&gt;80000,"Luxury", Table1[[#This Row],[Price_USD]]&gt;40000,"Premium",Table1[[#This Row],[Price_USD]]&lt;40000,"Budget")</f>
        <v>Premium</v>
      </c>
    </row>
    <row r="2287" spans="3:23" x14ac:dyDescent="0.35">
      <c r="C2287">
        <v>2286</v>
      </c>
      <c r="D2287" t="s">
        <v>52</v>
      </c>
      <c r="E2287" t="s">
        <v>119</v>
      </c>
      <c r="F2287">
        <v>2025</v>
      </c>
      <c r="G2287" t="s">
        <v>251</v>
      </c>
      <c r="H2287">
        <v>50</v>
      </c>
      <c r="I2287">
        <v>448</v>
      </c>
      <c r="J2287" t="s">
        <v>273</v>
      </c>
      <c r="K2287">
        <v>3.3</v>
      </c>
      <c r="L2287" s="5">
        <v>106154.57</v>
      </c>
      <c r="M2287" t="s">
        <v>328</v>
      </c>
      <c r="N2287" t="s">
        <v>356</v>
      </c>
      <c r="O2287" s="1">
        <v>2</v>
      </c>
      <c r="P2287" s="1" t="str">
        <f>IFERROR(IF(ISNUMBER(Table1[[#This Row],[Safety_Rating2]]), REPT("★", Table1[[#This Row],[Safety_Rating2]]) &amp; REPT("☆", 5-Table1[[#This Row],[Safety_Rating2]]), "Unknown"), "Unknown")</f>
        <v>★★★★★</v>
      </c>
      <c r="Q2287" s="1">
        <v>5</v>
      </c>
      <c r="R2287">
        <v>11714</v>
      </c>
      <c r="S2287">
        <v>3</v>
      </c>
      <c r="T2287" s="7">
        <f t="shared" si="35"/>
        <v>1243494632.98</v>
      </c>
      <c r="U2287" s="3">
        <f>Table1[[#This Row],[Range_km]]/Table1[[#This Row],[Battery_Capacity_kWh]]</f>
        <v>8.9600000000000009</v>
      </c>
      <c r="V2287" s="4">
        <f>Table1[[#This Row],[Price_USD]]/Table1[[#This Row],[Range_km]]</f>
        <v>236.95216517857145</v>
      </c>
      <c r="W2287" s="1" t="str">
        <f>_xlfn.IFS(Table1[[#This Row],[Price_USD]]&gt;80000,"Luxury", Table1[[#This Row],[Price_USD]]&gt;40000,"Premium",Table1[[#This Row],[Price_USD]]&lt;40000,"Budget")</f>
        <v>Luxury</v>
      </c>
    </row>
    <row r="2288" spans="3:23" x14ac:dyDescent="0.35">
      <c r="C2288">
        <v>2287</v>
      </c>
      <c r="D2288" t="s">
        <v>33</v>
      </c>
      <c r="E2288" t="s">
        <v>88</v>
      </c>
      <c r="F2288">
        <v>2021</v>
      </c>
      <c r="G2288" t="s">
        <v>256</v>
      </c>
      <c r="H2288">
        <v>122.2</v>
      </c>
      <c r="I2288">
        <v>355</v>
      </c>
      <c r="J2288" t="s">
        <v>278</v>
      </c>
      <c r="K2288">
        <v>7.1</v>
      </c>
      <c r="L2288" s="5">
        <v>117109.05</v>
      </c>
      <c r="M2288" t="s">
        <v>323</v>
      </c>
      <c r="N2288" t="s">
        <v>353</v>
      </c>
      <c r="O2288" s="1">
        <v>5</v>
      </c>
      <c r="P2288" s="1" t="str">
        <f>IFERROR(IF(ISNUMBER(Table1[[#This Row],[Safety_Rating2]]), REPT("★", Table1[[#This Row],[Safety_Rating2]]) &amp; REPT("☆", 5-Table1[[#This Row],[Safety_Rating2]]), "Unknown"), "Unknown")</f>
        <v>★★★★☆</v>
      </c>
      <c r="Q2288" s="1">
        <v>4</v>
      </c>
      <c r="R2288">
        <v>14955</v>
      </c>
      <c r="S2288">
        <v>5</v>
      </c>
      <c r="T2288" s="7">
        <f t="shared" si="35"/>
        <v>1751365842.75</v>
      </c>
      <c r="U2288" s="3">
        <f>Table1[[#This Row],[Range_km]]/Table1[[#This Row],[Battery_Capacity_kWh]]</f>
        <v>2.9050736497545007</v>
      </c>
      <c r="V2288" s="4">
        <f>Table1[[#This Row],[Price_USD]]/Table1[[#This Row],[Range_km]]</f>
        <v>329.88464788732398</v>
      </c>
      <c r="W2288" s="1" t="str">
        <f>_xlfn.IFS(Table1[[#This Row],[Price_USD]]&gt;80000,"Luxury", Table1[[#This Row],[Price_USD]]&gt;40000,"Premium",Table1[[#This Row],[Price_USD]]&lt;40000,"Budget")</f>
        <v>Luxury</v>
      </c>
    </row>
    <row r="2289" spans="3:23" x14ac:dyDescent="0.35">
      <c r="C2289">
        <v>2288</v>
      </c>
      <c r="D2289" t="s">
        <v>42</v>
      </c>
      <c r="E2289" t="s">
        <v>242</v>
      </c>
      <c r="F2289">
        <v>2017</v>
      </c>
      <c r="G2289" t="s">
        <v>262</v>
      </c>
      <c r="H2289">
        <v>114.3</v>
      </c>
      <c r="I2289">
        <v>471</v>
      </c>
      <c r="J2289" t="s">
        <v>272</v>
      </c>
      <c r="K2289">
        <v>6.2</v>
      </c>
      <c r="L2289" s="5">
        <v>134889.82</v>
      </c>
      <c r="M2289" t="s">
        <v>300</v>
      </c>
      <c r="N2289" t="s">
        <v>341</v>
      </c>
      <c r="O2289" s="1">
        <v>0</v>
      </c>
      <c r="P2289" s="1" t="str">
        <f>IFERROR(IF(ISNUMBER(Table1[[#This Row],[Safety_Rating2]]), REPT("★", Table1[[#This Row],[Safety_Rating2]]) &amp; REPT("☆", 5-Table1[[#This Row],[Safety_Rating2]]), "Unknown"), "Unknown")</f>
        <v>★★★☆☆</v>
      </c>
      <c r="Q2289" s="1">
        <v>3</v>
      </c>
      <c r="R2289">
        <v>9170</v>
      </c>
      <c r="S2289">
        <v>3</v>
      </c>
      <c r="T2289" s="7">
        <f t="shared" si="35"/>
        <v>1236939649.4000001</v>
      </c>
      <c r="U2289" s="3">
        <f>Table1[[#This Row],[Range_km]]/Table1[[#This Row],[Battery_Capacity_kWh]]</f>
        <v>4.120734908136483</v>
      </c>
      <c r="V2289" s="4">
        <f>Table1[[#This Row],[Price_USD]]/Table1[[#This Row],[Range_km]]</f>
        <v>286.39027600849261</v>
      </c>
      <c r="W2289" s="1" t="str">
        <f>_xlfn.IFS(Table1[[#This Row],[Price_USD]]&gt;80000,"Luxury", Table1[[#This Row],[Price_USD]]&gt;40000,"Premium",Table1[[#This Row],[Price_USD]]&lt;40000,"Budget")</f>
        <v>Luxury</v>
      </c>
    </row>
    <row r="2290" spans="3:23" x14ac:dyDescent="0.35">
      <c r="C2290">
        <v>2289</v>
      </c>
      <c r="D2290" t="s">
        <v>58</v>
      </c>
      <c r="E2290" t="s">
        <v>138</v>
      </c>
      <c r="F2290">
        <v>2024</v>
      </c>
      <c r="G2290" t="s">
        <v>252</v>
      </c>
      <c r="H2290">
        <v>71.2</v>
      </c>
      <c r="I2290">
        <v>440</v>
      </c>
      <c r="J2290" t="s">
        <v>265</v>
      </c>
      <c r="K2290">
        <v>6</v>
      </c>
      <c r="L2290" s="5">
        <v>42283.44</v>
      </c>
      <c r="M2290" t="s">
        <v>293</v>
      </c>
      <c r="N2290" t="s">
        <v>358</v>
      </c>
      <c r="O2290" s="1">
        <v>5</v>
      </c>
      <c r="P2290" s="1" t="str">
        <f>IFERROR(IF(ISNUMBER(Table1[[#This Row],[Safety_Rating2]]), REPT("★", Table1[[#This Row],[Safety_Rating2]]) &amp; REPT("☆", 5-Table1[[#This Row],[Safety_Rating2]]), "Unknown"), "Unknown")</f>
        <v>Unknown</v>
      </c>
      <c r="Q2290" s="2" t="s">
        <v>376</v>
      </c>
      <c r="R2290">
        <v>12761</v>
      </c>
      <c r="S2290">
        <v>4</v>
      </c>
      <c r="T2290" s="7">
        <f t="shared" si="35"/>
        <v>539578977.84000003</v>
      </c>
      <c r="U2290" s="3">
        <f>Table1[[#This Row],[Range_km]]/Table1[[#This Row],[Battery_Capacity_kWh]]</f>
        <v>6.179775280898876</v>
      </c>
      <c r="V2290" s="4">
        <f>Table1[[#This Row],[Price_USD]]/Table1[[#This Row],[Range_km]]</f>
        <v>96.098727272727274</v>
      </c>
      <c r="W2290" s="1" t="str">
        <f>_xlfn.IFS(Table1[[#This Row],[Price_USD]]&gt;80000,"Luxury", Table1[[#This Row],[Price_USD]]&gt;40000,"Premium",Table1[[#This Row],[Price_USD]]&lt;40000,"Budget")</f>
        <v>Premium</v>
      </c>
    </row>
    <row r="2291" spans="3:23" x14ac:dyDescent="0.35">
      <c r="C2291">
        <v>2290</v>
      </c>
      <c r="D2291" t="s">
        <v>27</v>
      </c>
      <c r="E2291" t="s">
        <v>80</v>
      </c>
      <c r="F2291">
        <v>2016</v>
      </c>
      <c r="G2291" t="s">
        <v>256</v>
      </c>
      <c r="H2291">
        <v>41.2</v>
      </c>
      <c r="I2291">
        <v>293</v>
      </c>
      <c r="J2291" t="s">
        <v>268</v>
      </c>
      <c r="K2291">
        <v>6.3</v>
      </c>
      <c r="L2291" s="5">
        <v>144840.21</v>
      </c>
      <c r="M2291" t="s">
        <v>335</v>
      </c>
      <c r="N2291" t="s">
        <v>370</v>
      </c>
      <c r="O2291" s="2" t="s">
        <v>376</v>
      </c>
      <c r="P2291" s="1" t="str">
        <f>IFERROR(IF(ISNUMBER(Table1[[#This Row],[Safety_Rating2]]), REPT("★", Table1[[#This Row],[Safety_Rating2]]) &amp; REPT("☆", 5-Table1[[#This Row],[Safety_Rating2]]), "Unknown"), "Unknown")</f>
        <v>★★★☆☆</v>
      </c>
      <c r="Q2291" s="1">
        <v>3</v>
      </c>
      <c r="R2291">
        <v>17429</v>
      </c>
      <c r="S2291">
        <v>5</v>
      </c>
      <c r="T2291" s="7">
        <f t="shared" si="35"/>
        <v>2524420020.0899997</v>
      </c>
      <c r="U2291" s="3">
        <f>Table1[[#This Row],[Range_km]]/Table1[[#This Row],[Battery_Capacity_kWh]]</f>
        <v>7.1116504854368925</v>
      </c>
      <c r="V2291" s="4">
        <f>Table1[[#This Row],[Price_USD]]/Table1[[#This Row],[Range_km]]</f>
        <v>494.33518771331057</v>
      </c>
      <c r="W2291" s="1" t="str">
        <f>_xlfn.IFS(Table1[[#This Row],[Price_USD]]&gt;80000,"Luxury", Table1[[#This Row],[Price_USD]]&gt;40000,"Premium",Table1[[#This Row],[Price_USD]]&lt;40000,"Budget")</f>
        <v>Luxury</v>
      </c>
    </row>
    <row r="2292" spans="3:23" x14ac:dyDescent="0.35">
      <c r="C2292">
        <v>2291</v>
      </c>
      <c r="D2292" t="s">
        <v>46</v>
      </c>
      <c r="E2292" t="s">
        <v>194</v>
      </c>
      <c r="F2292">
        <v>2015</v>
      </c>
      <c r="G2292" t="s">
        <v>262</v>
      </c>
      <c r="H2292">
        <v>120.7</v>
      </c>
      <c r="I2292">
        <v>249</v>
      </c>
      <c r="J2292" t="s">
        <v>270</v>
      </c>
      <c r="K2292">
        <v>7.3</v>
      </c>
      <c r="L2292" s="5">
        <v>50364.98</v>
      </c>
      <c r="M2292" t="s">
        <v>320</v>
      </c>
      <c r="N2292" t="s">
        <v>362</v>
      </c>
      <c r="O2292" s="1">
        <v>3</v>
      </c>
      <c r="P2292" s="1" t="str">
        <f>IFERROR(IF(ISNUMBER(Table1[[#This Row],[Safety_Rating2]]), REPT("★", Table1[[#This Row],[Safety_Rating2]]) &amp; REPT("☆", 5-Table1[[#This Row],[Safety_Rating2]]), "Unknown"), "Unknown")</f>
        <v>★★★☆☆</v>
      </c>
      <c r="Q2292" s="1">
        <v>3</v>
      </c>
      <c r="R2292">
        <v>6759</v>
      </c>
      <c r="S2292">
        <v>5</v>
      </c>
      <c r="T2292" s="7">
        <f t="shared" si="35"/>
        <v>340416899.81999999</v>
      </c>
      <c r="U2292" s="3">
        <f>Table1[[#This Row],[Range_km]]/Table1[[#This Row],[Battery_Capacity_kWh]]</f>
        <v>2.0629660314830156</v>
      </c>
      <c r="V2292" s="4">
        <f>Table1[[#This Row],[Price_USD]]/Table1[[#This Row],[Range_km]]</f>
        <v>202.26899598393575</v>
      </c>
      <c r="W2292" s="1" t="str">
        <f>_xlfn.IFS(Table1[[#This Row],[Price_USD]]&gt;80000,"Luxury", Table1[[#This Row],[Price_USD]]&gt;40000,"Premium",Table1[[#This Row],[Price_USD]]&lt;40000,"Budget")</f>
        <v>Premium</v>
      </c>
    </row>
    <row r="2293" spans="3:23" x14ac:dyDescent="0.35">
      <c r="C2293">
        <v>2292</v>
      </c>
      <c r="D2293" t="s">
        <v>53</v>
      </c>
      <c r="E2293" t="s">
        <v>127</v>
      </c>
      <c r="F2293">
        <v>2019</v>
      </c>
      <c r="G2293" t="s">
        <v>252</v>
      </c>
      <c r="H2293">
        <v>138.4</v>
      </c>
      <c r="I2293">
        <v>217</v>
      </c>
      <c r="J2293" t="s">
        <v>266</v>
      </c>
      <c r="K2293">
        <v>2.7</v>
      </c>
      <c r="L2293" s="5">
        <v>124504.43</v>
      </c>
      <c r="M2293" t="s">
        <v>292</v>
      </c>
      <c r="N2293" t="s">
        <v>374</v>
      </c>
      <c r="O2293" s="1">
        <v>1</v>
      </c>
      <c r="P2293" s="1" t="str">
        <f>IFERROR(IF(ISNUMBER(Table1[[#This Row],[Safety_Rating2]]), REPT("★", Table1[[#This Row],[Safety_Rating2]]) &amp; REPT("☆", 5-Table1[[#This Row],[Safety_Rating2]]), "Unknown"), "Unknown")</f>
        <v>★★★★★</v>
      </c>
      <c r="Q2293" s="1">
        <v>5</v>
      </c>
      <c r="R2293">
        <v>6131</v>
      </c>
      <c r="S2293">
        <v>3</v>
      </c>
      <c r="T2293" s="7">
        <f t="shared" si="35"/>
        <v>763336660.32999992</v>
      </c>
      <c r="U2293" s="3">
        <f>Table1[[#This Row],[Range_km]]/Table1[[#This Row],[Battery_Capacity_kWh]]</f>
        <v>1.5679190751445087</v>
      </c>
      <c r="V2293" s="4">
        <f>Table1[[#This Row],[Price_USD]]/Table1[[#This Row],[Range_km]]</f>
        <v>573.75313364055296</v>
      </c>
      <c r="W2293" s="1" t="str">
        <f>_xlfn.IFS(Table1[[#This Row],[Price_USD]]&gt;80000,"Luxury", Table1[[#This Row],[Price_USD]]&gt;40000,"Premium",Table1[[#This Row],[Price_USD]]&lt;40000,"Budget")</f>
        <v>Luxury</v>
      </c>
    </row>
    <row r="2294" spans="3:23" x14ac:dyDescent="0.35">
      <c r="C2294">
        <v>2293</v>
      </c>
      <c r="D2294" t="s">
        <v>62</v>
      </c>
      <c r="E2294" t="s">
        <v>149</v>
      </c>
      <c r="F2294">
        <v>2016</v>
      </c>
      <c r="G2294" t="s">
        <v>258</v>
      </c>
      <c r="H2294">
        <v>21.5</v>
      </c>
      <c r="I2294">
        <v>294</v>
      </c>
      <c r="J2294" t="s">
        <v>275</v>
      </c>
      <c r="K2294">
        <v>6.1</v>
      </c>
      <c r="L2294" s="5">
        <v>120790.84</v>
      </c>
      <c r="M2294" t="s">
        <v>324</v>
      </c>
      <c r="N2294" t="s">
        <v>364</v>
      </c>
      <c r="O2294" s="1">
        <v>5</v>
      </c>
      <c r="P2294" s="1" t="str">
        <f>IFERROR(IF(ISNUMBER(Table1[[#This Row],[Safety_Rating2]]), REPT("★", Table1[[#This Row],[Safety_Rating2]]) &amp; REPT("☆", 5-Table1[[#This Row],[Safety_Rating2]]), "Unknown"), "Unknown")</f>
        <v>★★★★★</v>
      </c>
      <c r="Q2294" s="1">
        <v>5</v>
      </c>
      <c r="R2294">
        <v>17102</v>
      </c>
      <c r="S2294">
        <v>4</v>
      </c>
      <c r="T2294" s="7">
        <f t="shared" si="35"/>
        <v>2065764945.6799998</v>
      </c>
      <c r="U2294" s="3">
        <f>Table1[[#This Row],[Range_km]]/Table1[[#This Row],[Battery_Capacity_kWh]]</f>
        <v>13.674418604651162</v>
      </c>
      <c r="V2294" s="4">
        <f>Table1[[#This Row],[Price_USD]]/Table1[[#This Row],[Range_km]]</f>
        <v>410.85319727891158</v>
      </c>
      <c r="W2294" s="1" t="str">
        <f>_xlfn.IFS(Table1[[#This Row],[Price_USD]]&gt;80000,"Luxury", Table1[[#This Row],[Price_USD]]&gt;40000,"Premium",Table1[[#This Row],[Price_USD]]&lt;40000,"Budget")</f>
        <v>Luxury</v>
      </c>
    </row>
    <row r="2295" spans="3:23" x14ac:dyDescent="0.35">
      <c r="C2295">
        <v>2294</v>
      </c>
      <c r="D2295" t="s">
        <v>65</v>
      </c>
      <c r="E2295" t="s">
        <v>162</v>
      </c>
      <c r="F2295">
        <v>2021</v>
      </c>
      <c r="G2295" t="s">
        <v>264</v>
      </c>
      <c r="H2295">
        <v>140.4</v>
      </c>
      <c r="I2295">
        <v>275</v>
      </c>
      <c r="J2295" t="s">
        <v>277</v>
      </c>
      <c r="K2295">
        <v>10.6</v>
      </c>
      <c r="L2295" s="5">
        <v>38193.980000000003</v>
      </c>
      <c r="M2295" t="s">
        <v>296</v>
      </c>
      <c r="N2295" t="s">
        <v>372</v>
      </c>
      <c r="O2295" s="1">
        <v>0</v>
      </c>
      <c r="P2295" s="1" t="str">
        <f>IFERROR(IF(ISNUMBER(Table1[[#This Row],[Safety_Rating2]]), REPT("★", Table1[[#This Row],[Safety_Rating2]]) &amp; REPT("☆", 5-Table1[[#This Row],[Safety_Rating2]]), "Unknown"), "Unknown")</f>
        <v>Unknown</v>
      </c>
      <c r="Q2295" s="2" t="s">
        <v>376</v>
      </c>
      <c r="R2295">
        <v>18605</v>
      </c>
      <c r="S2295">
        <v>5</v>
      </c>
      <c r="T2295" s="7">
        <f t="shared" si="35"/>
        <v>710598997.9000001</v>
      </c>
      <c r="U2295" s="3">
        <f>Table1[[#This Row],[Range_km]]/Table1[[#This Row],[Battery_Capacity_kWh]]</f>
        <v>1.9586894586894585</v>
      </c>
      <c r="V2295" s="4">
        <f>Table1[[#This Row],[Price_USD]]/Table1[[#This Row],[Range_km]]</f>
        <v>138.88720000000001</v>
      </c>
      <c r="W2295" s="1" t="str">
        <f>_xlfn.IFS(Table1[[#This Row],[Price_USD]]&gt;80000,"Luxury", Table1[[#This Row],[Price_USD]]&gt;40000,"Premium",Table1[[#This Row],[Price_USD]]&lt;40000,"Budget")</f>
        <v>Budget</v>
      </c>
    </row>
    <row r="2296" spans="3:23" x14ac:dyDescent="0.35">
      <c r="C2296">
        <v>2295</v>
      </c>
      <c r="D2296" t="s">
        <v>36</v>
      </c>
      <c r="E2296" t="s">
        <v>101</v>
      </c>
      <c r="F2296">
        <v>2023</v>
      </c>
      <c r="G2296" t="s">
        <v>262</v>
      </c>
      <c r="H2296">
        <v>48.9</v>
      </c>
      <c r="I2296">
        <v>440</v>
      </c>
      <c r="J2296" t="s">
        <v>279</v>
      </c>
      <c r="K2296">
        <v>1.1000000000000001</v>
      </c>
      <c r="L2296" s="5">
        <v>104723.61</v>
      </c>
      <c r="M2296" t="s">
        <v>305</v>
      </c>
      <c r="N2296" t="s">
        <v>363</v>
      </c>
      <c r="O2296" s="1">
        <v>1</v>
      </c>
      <c r="P2296" s="1" t="str">
        <f>IFERROR(IF(ISNUMBER(Table1[[#This Row],[Safety_Rating2]]), REPT("★", Table1[[#This Row],[Safety_Rating2]]) &amp; REPT("☆", 5-Table1[[#This Row],[Safety_Rating2]]), "Unknown"), "Unknown")</f>
        <v>★★★★☆</v>
      </c>
      <c r="Q2296" s="1">
        <v>4</v>
      </c>
      <c r="R2296">
        <v>6316</v>
      </c>
      <c r="S2296">
        <v>4</v>
      </c>
      <c r="T2296" s="7">
        <f t="shared" si="35"/>
        <v>661434320.75999999</v>
      </c>
      <c r="U2296" s="3">
        <f>Table1[[#This Row],[Range_km]]/Table1[[#This Row],[Battery_Capacity_kWh]]</f>
        <v>8.997955010224949</v>
      </c>
      <c r="V2296" s="4">
        <f>Table1[[#This Row],[Price_USD]]/Table1[[#This Row],[Range_km]]</f>
        <v>238.00820454545456</v>
      </c>
      <c r="W2296" s="1" t="str">
        <f>_xlfn.IFS(Table1[[#This Row],[Price_USD]]&gt;80000,"Luxury", Table1[[#This Row],[Price_USD]]&gt;40000,"Premium",Table1[[#This Row],[Price_USD]]&lt;40000,"Budget")</f>
        <v>Luxury</v>
      </c>
    </row>
    <row r="2297" spans="3:23" x14ac:dyDescent="0.35">
      <c r="C2297">
        <v>2296</v>
      </c>
      <c r="D2297" t="s">
        <v>55</v>
      </c>
      <c r="E2297" t="s">
        <v>229</v>
      </c>
      <c r="F2297">
        <v>2023</v>
      </c>
      <c r="G2297" t="s">
        <v>261</v>
      </c>
      <c r="H2297">
        <v>26.7</v>
      </c>
      <c r="I2297">
        <v>492</v>
      </c>
      <c r="J2297" t="s">
        <v>276</v>
      </c>
      <c r="K2297">
        <v>8.4</v>
      </c>
      <c r="L2297" s="5">
        <v>84464.22</v>
      </c>
      <c r="M2297" t="s">
        <v>310</v>
      </c>
      <c r="N2297" t="s">
        <v>360</v>
      </c>
      <c r="O2297" s="1">
        <v>5</v>
      </c>
      <c r="P2297" s="1" t="str">
        <f>IFERROR(IF(ISNUMBER(Table1[[#This Row],[Safety_Rating2]]), REPT("★", Table1[[#This Row],[Safety_Rating2]]) &amp; REPT("☆", 5-Table1[[#This Row],[Safety_Rating2]]), "Unknown"), "Unknown")</f>
        <v>★★★★★</v>
      </c>
      <c r="Q2297" s="1">
        <v>5</v>
      </c>
      <c r="R2297">
        <v>607</v>
      </c>
      <c r="S2297">
        <v>3</v>
      </c>
      <c r="T2297" s="7">
        <f t="shared" si="35"/>
        <v>51269781.539999999</v>
      </c>
      <c r="U2297" s="3">
        <f>Table1[[#This Row],[Range_km]]/Table1[[#This Row],[Battery_Capacity_kWh]]</f>
        <v>18.426966292134832</v>
      </c>
      <c r="V2297" s="4">
        <f>Table1[[#This Row],[Price_USD]]/Table1[[#This Row],[Range_km]]</f>
        <v>171.67524390243904</v>
      </c>
      <c r="W2297" s="1" t="str">
        <f>_xlfn.IFS(Table1[[#This Row],[Price_USD]]&gt;80000,"Luxury", Table1[[#This Row],[Price_USD]]&gt;40000,"Premium",Table1[[#This Row],[Price_USD]]&lt;40000,"Budget")</f>
        <v>Luxury</v>
      </c>
    </row>
    <row r="2298" spans="3:23" x14ac:dyDescent="0.35">
      <c r="C2298">
        <v>2297</v>
      </c>
      <c r="D2298" t="s">
        <v>46</v>
      </c>
      <c r="E2298" t="s">
        <v>194</v>
      </c>
      <c r="F2298">
        <v>2022</v>
      </c>
      <c r="G2298" t="s">
        <v>260</v>
      </c>
      <c r="H2298">
        <v>42.5</v>
      </c>
      <c r="I2298">
        <v>387</v>
      </c>
      <c r="J2298" t="s">
        <v>271</v>
      </c>
      <c r="K2298">
        <v>1.5</v>
      </c>
      <c r="L2298" s="5">
        <v>48794.65</v>
      </c>
      <c r="M2298" t="s">
        <v>291</v>
      </c>
      <c r="N2298" t="s">
        <v>361</v>
      </c>
      <c r="O2298" s="1">
        <v>2</v>
      </c>
      <c r="P2298" s="1" t="str">
        <f>IFERROR(IF(ISNUMBER(Table1[[#This Row],[Safety_Rating2]]), REPT("★", Table1[[#This Row],[Safety_Rating2]]) &amp; REPT("☆", 5-Table1[[#This Row],[Safety_Rating2]]), "Unknown"), "Unknown")</f>
        <v>★★★★★</v>
      </c>
      <c r="Q2298" s="1">
        <v>5</v>
      </c>
      <c r="R2298">
        <v>10595</v>
      </c>
      <c r="S2298">
        <v>5</v>
      </c>
      <c r="T2298" s="7">
        <f t="shared" si="35"/>
        <v>516979316.75</v>
      </c>
      <c r="U2298" s="3">
        <f>Table1[[#This Row],[Range_km]]/Table1[[#This Row],[Battery_Capacity_kWh]]</f>
        <v>9.1058823529411761</v>
      </c>
      <c r="V2298" s="4">
        <f>Table1[[#This Row],[Price_USD]]/Table1[[#This Row],[Range_km]]</f>
        <v>126.0843669250646</v>
      </c>
      <c r="W2298" s="1" t="str">
        <f>_xlfn.IFS(Table1[[#This Row],[Price_USD]]&gt;80000,"Luxury", Table1[[#This Row],[Price_USD]]&gt;40000,"Premium",Table1[[#This Row],[Price_USD]]&lt;40000,"Budget")</f>
        <v>Premium</v>
      </c>
    </row>
    <row r="2299" spans="3:23" x14ac:dyDescent="0.35">
      <c r="C2299">
        <v>2298</v>
      </c>
      <c r="D2299" t="s">
        <v>39</v>
      </c>
      <c r="E2299" t="s">
        <v>175</v>
      </c>
      <c r="F2299">
        <v>2017</v>
      </c>
      <c r="G2299" t="s">
        <v>252</v>
      </c>
      <c r="H2299">
        <v>47.3</v>
      </c>
      <c r="I2299">
        <v>516</v>
      </c>
      <c r="J2299" t="s">
        <v>270</v>
      </c>
      <c r="K2299">
        <v>9.8000000000000007</v>
      </c>
      <c r="L2299" s="5">
        <v>138831.96</v>
      </c>
      <c r="M2299" t="s">
        <v>322</v>
      </c>
      <c r="N2299" t="s">
        <v>356</v>
      </c>
      <c r="O2299" s="1">
        <v>2</v>
      </c>
      <c r="P2299" s="1" t="str">
        <f>IFERROR(IF(ISNUMBER(Table1[[#This Row],[Safety_Rating2]]), REPT("★", Table1[[#This Row],[Safety_Rating2]]) &amp; REPT("☆", 5-Table1[[#This Row],[Safety_Rating2]]), "Unknown"), "Unknown")</f>
        <v>★★★★★</v>
      </c>
      <c r="Q2299" s="1">
        <v>5</v>
      </c>
      <c r="R2299">
        <v>968</v>
      </c>
      <c r="S2299">
        <v>3</v>
      </c>
      <c r="T2299" s="7">
        <f t="shared" si="35"/>
        <v>134389337.28</v>
      </c>
      <c r="U2299" s="3">
        <f>Table1[[#This Row],[Range_km]]/Table1[[#This Row],[Battery_Capacity_kWh]]</f>
        <v>10.90909090909091</v>
      </c>
      <c r="V2299" s="4">
        <f>Table1[[#This Row],[Price_USD]]/Table1[[#This Row],[Range_km]]</f>
        <v>269.05418604651163</v>
      </c>
      <c r="W2299" s="1" t="str">
        <f>_xlfn.IFS(Table1[[#This Row],[Price_USD]]&gt;80000,"Luxury", Table1[[#This Row],[Price_USD]]&gt;40000,"Premium",Table1[[#This Row],[Price_USD]]&lt;40000,"Budget")</f>
        <v>Luxury</v>
      </c>
    </row>
    <row r="2300" spans="3:23" x14ac:dyDescent="0.35">
      <c r="C2300">
        <v>2299</v>
      </c>
      <c r="D2300" t="s">
        <v>58</v>
      </c>
      <c r="E2300" t="s">
        <v>138</v>
      </c>
      <c r="F2300">
        <v>2015</v>
      </c>
      <c r="G2300" t="s">
        <v>251</v>
      </c>
      <c r="H2300">
        <v>141.69999999999999</v>
      </c>
      <c r="I2300">
        <v>369</v>
      </c>
      <c r="J2300" t="s">
        <v>267</v>
      </c>
      <c r="K2300">
        <v>9.6</v>
      </c>
      <c r="L2300" s="5">
        <v>133646.9</v>
      </c>
      <c r="M2300" t="s">
        <v>309</v>
      </c>
      <c r="N2300" t="s">
        <v>375</v>
      </c>
      <c r="O2300" s="1">
        <v>3</v>
      </c>
      <c r="P2300" s="1" t="str">
        <f>IFERROR(IF(ISNUMBER(Table1[[#This Row],[Safety_Rating2]]), REPT("★", Table1[[#This Row],[Safety_Rating2]]) &amp; REPT("☆", 5-Table1[[#This Row],[Safety_Rating2]]), "Unknown"), "Unknown")</f>
        <v>★★★★★</v>
      </c>
      <c r="Q2300" s="1">
        <v>5</v>
      </c>
      <c r="R2300">
        <v>9164</v>
      </c>
      <c r="S2300">
        <v>3</v>
      </c>
      <c r="T2300" s="7">
        <f t="shared" si="35"/>
        <v>1224740191.5999999</v>
      </c>
      <c r="U2300" s="3">
        <f>Table1[[#This Row],[Range_km]]/Table1[[#This Row],[Battery_Capacity_kWh]]</f>
        <v>2.6040931545518702</v>
      </c>
      <c r="V2300" s="4">
        <f>Table1[[#This Row],[Price_USD]]/Table1[[#This Row],[Range_km]]</f>
        <v>362.18672086720863</v>
      </c>
      <c r="W2300" s="1" t="str">
        <f>_xlfn.IFS(Table1[[#This Row],[Price_USD]]&gt;80000,"Luxury", Table1[[#This Row],[Price_USD]]&gt;40000,"Premium",Table1[[#This Row],[Price_USD]]&lt;40000,"Budget")</f>
        <v>Luxury</v>
      </c>
    </row>
    <row r="2301" spans="3:23" x14ac:dyDescent="0.35">
      <c r="C2301">
        <v>2300</v>
      </c>
      <c r="D2301" t="s">
        <v>40</v>
      </c>
      <c r="E2301" t="s">
        <v>181</v>
      </c>
      <c r="F2301">
        <v>2015</v>
      </c>
      <c r="G2301" t="s">
        <v>262</v>
      </c>
      <c r="H2301">
        <v>86.7</v>
      </c>
      <c r="I2301">
        <v>379</v>
      </c>
      <c r="J2301" t="s">
        <v>274</v>
      </c>
      <c r="K2301">
        <v>6.2</v>
      </c>
      <c r="L2301" s="5">
        <v>71945.83</v>
      </c>
      <c r="M2301" t="s">
        <v>285</v>
      </c>
      <c r="N2301" t="s">
        <v>373</v>
      </c>
      <c r="O2301" s="1">
        <v>5</v>
      </c>
      <c r="P2301" s="1" t="str">
        <f>IFERROR(IF(ISNUMBER(Table1[[#This Row],[Safety_Rating2]]), REPT("★", Table1[[#This Row],[Safety_Rating2]]) &amp; REPT("☆", 5-Table1[[#This Row],[Safety_Rating2]]), "Unknown"), "Unknown")</f>
        <v>★★★☆☆</v>
      </c>
      <c r="Q2301" s="1">
        <v>3</v>
      </c>
      <c r="R2301">
        <v>19257</v>
      </c>
      <c r="S2301">
        <v>4</v>
      </c>
      <c r="T2301" s="7">
        <f t="shared" si="35"/>
        <v>1385460848.3099999</v>
      </c>
      <c r="U2301" s="3">
        <f>Table1[[#This Row],[Range_km]]/Table1[[#This Row],[Battery_Capacity_kWh]]</f>
        <v>4.3713956170703572</v>
      </c>
      <c r="V2301" s="4">
        <f>Table1[[#This Row],[Price_USD]]/Table1[[#This Row],[Range_km]]</f>
        <v>189.83068601583113</v>
      </c>
      <c r="W2301" s="1" t="str">
        <f>_xlfn.IFS(Table1[[#This Row],[Price_USD]]&gt;80000,"Luxury", Table1[[#This Row],[Price_USD]]&gt;40000,"Premium",Table1[[#This Row],[Price_USD]]&lt;40000,"Budget")</f>
        <v>Premium</v>
      </c>
    </row>
    <row r="2302" spans="3:23" x14ac:dyDescent="0.35">
      <c r="C2302">
        <v>2301</v>
      </c>
      <c r="D2302" t="s">
        <v>65</v>
      </c>
      <c r="E2302" t="s">
        <v>173</v>
      </c>
      <c r="F2302">
        <v>2019</v>
      </c>
      <c r="G2302" t="s">
        <v>261</v>
      </c>
      <c r="H2302">
        <v>25.6</v>
      </c>
      <c r="I2302">
        <v>416</v>
      </c>
      <c r="J2302" t="s">
        <v>266</v>
      </c>
      <c r="K2302">
        <v>2.5</v>
      </c>
      <c r="L2302" s="5">
        <v>59772.92</v>
      </c>
      <c r="M2302" t="s">
        <v>293</v>
      </c>
      <c r="N2302" t="s">
        <v>355</v>
      </c>
      <c r="O2302" s="1">
        <v>3</v>
      </c>
      <c r="P2302" s="1" t="str">
        <f>IFERROR(IF(ISNUMBER(Table1[[#This Row],[Safety_Rating2]]), REPT("★", Table1[[#This Row],[Safety_Rating2]]) &amp; REPT("☆", 5-Table1[[#This Row],[Safety_Rating2]]), "Unknown"), "Unknown")</f>
        <v>★★★★☆</v>
      </c>
      <c r="Q2302" s="1">
        <v>4</v>
      </c>
      <c r="R2302">
        <v>11112</v>
      </c>
      <c r="S2302">
        <v>3</v>
      </c>
      <c r="T2302" s="7">
        <f t="shared" si="35"/>
        <v>664196687.03999996</v>
      </c>
      <c r="U2302" s="3">
        <f>Table1[[#This Row],[Range_km]]/Table1[[#This Row],[Battery_Capacity_kWh]]</f>
        <v>16.25</v>
      </c>
      <c r="V2302" s="4">
        <f>Table1[[#This Row],[Price_USD]]/Table1[[#This Row],[Range_km]]</f>
        <v>143.68490384615384</v>
      </c>
      <c r="W2302" s="1" t="str">
        <f>_xlfn.IFS(Table1[[#This Row],[Price_USD]]&gt;80000,"Luxury", Table1[[#This Row],[Price_USD]]&gt;40000,"Premium",Table1[[#This Row],[Price_USD]]&lt;40000,"Budget")</f>
        <v>Premium</v>
      </c>
    </row>
    <row r="2303" spans="3:23" x14ac:dyDescent="0.35">
      <c r="C2303">
        <v>2302</v>
      </c>
      <c r="D2303" t="s">
        <v>31</v>
      </c>
      <c r="E2303" t="s">
        <v>84</v>
      </c>
      <c r="F2303">
        <v>2019</v>
      </c>
      <c r="G2303" t="s">
        <v>264</v>
      </c>
      <c r="H2303">
        <v>109.7</v>
      </c>
      <c r="I2303">
        <v>120</v>
      </c>
      <c r="J2303" t="s">
        <v>273</v>
      </c>
      <c r="K2303">
        <v>9.6</v>
      </c>
      <c r="L2303" s="5">
        <v>140262.98000000001</v>
      </c>
      <c r="M2303" t="s">
        <v>286</v>
      </c>
      <c r="N2303" t="s">
        <v>339</v>
      </c>
      <c r="O2303" s="1">
        <v>5</v>
      </c>
      <c r="P2303" s="1" t="str">
        <f>IFERROR(IF(ISNUMBER(Table1[[#This Row],[Safety_Rating2]]), REPT("★", Table1[[#This Row],[Safety_Rating2]]) &amp; REPT("☆", 5-Table1[[#This Row],[Safety_Rating2]]), "Unknown"), "Unknown")</f>
        <v>Unknown</v>
      </c>
      <c r="Q2303" s="2" t="s">
        <v>376</v>
      </c>
      <c r="R2303">
        <v>8495</v>
      </c>
      <c r="S2303">
        <v>4</v>
      </c>
      <c r="T2303" s="7">
        <f t="shared" si="35"/>
        <v>1191534015.1000001</v>
      </c>
      <c r="U2303" s="3">
        <f>Table1[[#This Row],[Range_km]]/Table1[[#This Row],[Battery_Capacity_kWh]]</f>
        <v>1.0938924339106655</v>
      </c>
      <c r="V2303" s="4">
        <f>Table1[[#This Row],[Price_USD]]/Table1[[#This Row],[Range_km]]</f>
        <v>1168.8581666666666</v>
      </c>
      <c r="W2303" s="1" t="str">
        <f>_xlfn.IFS(Table1[[#This Row],[Price_USD]]&gt;80000,"Luxury", Table1[[#This Row],[Price_USD]]&gt;40000,"Premium",Table1[[#This Row],[Price_USD]]&lt;40000,"Budget")</f>
        <v>Luxury</v>
      </c>
    </row>
    <row r="2304" spans="3:23" x14ac:dyDescent="0.35">
      <c r="C2304">
        <v>2303</v>
      </c>
      <c r="D2304" t="s">
        <v>44</v>
      </c>
      <c r="E2304" t="s">
        <v>130</v>
      </c>
      <c r="F2304">
        <v>2022</v>
      </c>
      <c r="G2304" t="s">
        <v>255</v>
      </c>
      <c r="H2304">
        <v>70.2</v>
      </c>
      <c r="I2304">
        <v>439</v>
      </c>
      <c r="J2304" t="s">
        <v>277</v>
      </c>
      <c r="K2304">
        <v>11.2</v>
      </c>
      <c r="L2304" s="5">
        <v>102572.9</v>
      </c>
      <c r="M2304" t="s">
        <v>289</v>
      </c>
      <c r="N2304" t="s">
        <v>368</v>
      </c>
      <c r="O2304" s="1">
        <v>0</v>
      </c>
      <c r="P2304" s="1" t="str">
        <f>IFERROR(IF(ISNUMBER(Table1[[#This Row],[Safety_Rating2]]), REPT("★", Table1[[#This Row],[Safety_Rating2]]) &amp; REPT("☆", 5-Table1[[#This Row],[Safety_Rating2]]), "Unknown"), "Unknown")</f>
        <v>★★★★★</v>
      </c>
      <c r="Q2304" s="1">
        <v>5</v>
      </c>
      <c r="R2304">
        <v>12375</v>
      </c>
      <c r="S2304">
        <v>4</v>
      </c>
      <c r="T2304" s="7">
        <f t="shared" si="35"/>
        <v>1269339637.5</v>
      </c>
      <c r="U2304" s="3">
        <f>Table1[[#This Row],[Range_km]]/Table1[[#This Row],[Battery_Capacity_kWh]]</f>
        <v>6.2535612535612533</v>
      </c>
      <c r="V2304" s="4">
        <f>Table1[[#This Row],[Price_USD]]/Table1[[#This Row],[Range_km]]</f>
        <v>233.65125284738039</v>
      </c>
      <c r="W2304" s="1" t="str">
        <f>_xlfn.IFS(Table1[[#This Row],[Price_USD]]&gt;80000,"Luxury", Table1[[#This Row],[Price_USD]]&gt;40000,"Premium",Table1[[#This Row],[Price_USD]]&lt;40000,"Budget")</f>
        <v>Luxury</v>
      </c>
    </row>
    <row r="2305" spans="3:23" x14ac:dyDescent="0.35">
      <c r="C2305">
        <v>2304</v>
      </c>
      <c r="D2305" t="s">
        <v>50</v>
      </c>
      <c r="E2305" t="s">
        <v>182</v>
      </c>
      <c r="F2305">
        <v>2022</v>
      </c>
      <c r="G2305" t="s">
        <v>254</v>
      </c>
      <c r="H2305">
        <v>136.30000000000001</v>
      </c>
      <c r="I2305">
        <v>386</v>
      </c>
      <c r="J2305" t="s">
        <v>274</v>
      </c>
      <c r="K2305">
        <v>7</v>
      </c>
      <c r="L2305" s="5">
        <v>118293.1</v>
      </c>
      <c r="M2305" t="s">
        <v>285</v>
      </c>
      <c r="N2305" t="s">
        <v>338</v>
      </c>
      <c r="O2305" s="1">
        <v>3</v>
      </c>
      <c r="P2305" s="1" t="str">
        <f>IFERROR(IF(ISNUMBER(Table1[[#This Row],[Safety_Rating2]]), REPT("★", Table1[[#This Row],[Safety_Rating2]]) &amp; REPT("☆", 5-Table1[[#This Row],[Safety_Rating2]]), "Unknown"), "Unknown")</f>
        <v>Unknown</v>
      </c>
      <c r="Q2305" s="2" t="s">
        <v>376</v>
      </c>
      <c r="R2305">
        <v>2819</v>
      </c>
      <c r="S2305">
        <v>3</v>
      </c>
      <c r="T2305" s="7">
        <f t="shared" si="35"/>
        <v>333468248.90000004</v>
      </c>
      <c r="U2305" s="3">
        <f>Table1[[#This Row],[Range_km]]/Table1[[#This Row],[Battery_Capacity_kWh]]</f>
        <v>2.8319882611885543</v>
      </c>
      <c r="V2305" s="4">
        <f>Table1[[#This Row],[Price_USD]]/Table1[[#This Row],[Range_km]]</f>
        <v>306.45880829015545</v>
      </c>
      <c r="W2305" s="1" t="str">
        <f>_xlfn.IFS(Table1[[#This Row],[Price_USD]]&gt;80000,"Luxury", Table1[[#This Row],[Price_USD]]&gt;40000,"Premium",Table1[[#This Row],[Price_USD]]&lt;40000,"Budget")</f>
        <v>Luxury</v>
      </c>
    </row>
    <row r="2306" spans="3:23" x14ac:dyDescent="0.35">
      <c r="C2306">
        <v>2305</v>
      </c>
      <c r="D2306" t="s">
        <v>20</v>
      </c>
      <c r="E2306" t="s">
        <v>133</v>
      </c>
      <c r="F2306">
        <v>2022</v>
      </c>
      <c r="G2306" t="s">
        <v>257</v>
      </c>
      <c r="H2306">
        <v>39.700000000000003</v>
      </c>
      <c r="I2306">
        <v>319</v>
      </c>
      <c r="J2306" t="s">
        <v>273</v>
      </c>
      <c r="K2306">
        <v>11.4</v>
      </c>
      <c r="L2306" s="5">
        <v>90480.45</v>
      </c>
      <c r="M2306" t="s">
        <v>322</v>
      </c>
      <c r="N2306" t="s">
        <v>345</v>
      </c>
      <c r="O2306" s="1">
        <v>3</v>
      </c>
      <c r="P2306" s="1" t="str">
        <f>IFERROR(IF(ISNUMBER(Table1[[#This Row],[Safety_Rating2]]), REPT("★", Table1[[#This Row],[Safety_Rating2]]) &amp; REPT("☆", 5-Table1[[#This Row],[Safety_Rating2]]), "Unknown"), "Unknown")</f>
        <v>★★★☆☆</v>
      </c>
      <c r="Q2306" s="1">
        <v>3</v>
      </c>
      <c r="R2306">
        <v>14893</v>
      </c>
      <c r="S2306">
        <v>4</v>
      </c>
      <c r="T2306" s="7">
        <f t="shared" ref="T2306:T2369" si="36">L2306*R2306</f>
        <v>1347525341.8499999</v>
      </c>
      <c r="U2306" s="3">
        <f>Table1[[#This Row],[Range_km]]/Table1[[#This Row],[Battery_Capacity_kWh]]</f>
        <v>8.0352644836272038</v>
      </c>
      <c r="V2306" s="4">
        <f>Table1[[#This Row],[Price_USD]]/Table1[[#This Row],[Range_km]]</f>
        <v>283.63777429467086</v>
      </c>
      <c r="W2306" s="1" t="str">
        <f>_xlfn.IFS(Table1[[#This Row],[Price_USD]]&gt;80000,"Luxury", Table1[[#This Row],[Price_USD]]&gt;40000,"Premium",Table1[[#This Row],[Price_USD]]&lt;40000,"Budget")</f>
        <v>Luxury</v>
      </c>
    </row>
    <row r="2307" spans="3:23" x14ac:dyDescent="0.35">
      <c r="C2307">
        <v>2306</v>
      </c>
      <c r="D2307" t="s">
        <v>28</v>
      </c>
      <c r="E2307" t="s">
        <v>160</v>
      </c>
      <c r="F2307">
        <v>2017</v>
      </c>
      <c r="G2307" t="s">
        <v>263</v>
      </c>
      <c r="H2307">
        <v>94.7</v>
      </c>
      <c r="I2307">
        <v>549</v>
      </c>
      <c r="J2307" t="s">
        <v>272</v>
      </c>
      <c r="K2307">
        <v>5.5</v>
      </c>
      <c r="L2307" s="5">
        <v>61916.38</v>
      </c>
      <c r="M2307" t="s">
        <v>300</v>
      </c>
      <c r="N2307" t="s">
        <v>360</v>
      </c>
      <c r="O2307" s="1">
        <v>1</v>
      </c>
      <c r="P2307" s="1" t="str">
        <f>IFERROR(IF(ISNUMBER(Table1[[#This Row],[Safety_Rating2]]), REPT("★", Table1[[#This Row],[Safety_Rating2]]) &amp; REPT("☆", 5-Table1[[#This Row],[Safety_Rating2]]), "Unknown"), "Unknown")</f>
        <v>★★★☆☆</v>
      </c>
      <c r="Q2307" s="1">
        <v>3</v>
      </c>
      <c r="R2307">
        <v>14370</v>
      </c>
      <c r="S2307">
        <v>5</v>
      </c>
      <c r="T2307" s="7">
        <f t="shared" si="36"/>
        <v>889738380.5999999</v>
      </c>
      <c r="U2307" s="3">
        <f>Table1[[#This Row],[Range_km]]/Table1[[#This Row],[Battery_Capacity_kWh]]</f>
        <v>5.7972544878563887</v>
      </c>
      <c r="V2307" s="4">
        <f>Table1[[#This Row],[Price_USD]]/Table1[[#This Row],[Range_km]]</f>
        <v>112.78029143897996</v>
      </c>
      <c r="W2307" s="1" t="str">
        <f>_xlfn.IFS(Table1[[#This Row],[Price_USD]]&gt;80000,"Luxury", Table1[[#This Row],[Price_USD]]&gt;40000,"Premium",Table1[[#This Row],[Price_USD]]&lt;40000,"Budget")</f>
        <v>Premium</v>
      </c>
    </row>
    <row r="2308" spans="3:23" x14ac:dyDescent="0.35">
      <c r="C2308">
        <v>2307</v>
      </c>
      <c r="D2308" t="s">
        <v>30</v>
      </c>
      <c r="E2308" t="s">
        <v>199</v>
      </c>
      <c r="F2308">
        <v>2022</v>
      </c>
      <c r="G2308" t="s">
        <v>258</v>
      </c>
      <c r="H2308">
        <v>58.1</v>
      </c>
      <c r="I2308">
        <v>347</v>
      </c>
      <c r="J2308" t="s">
        <v>277</v>
      </c>
      <c r="K2308">
        <v>5</v>
      </c>
      <c r="L2308" s="5">
        <v>38192.660000000003</v>
      </c>
      <c r="M2308" t="s">
        <v>328</v>
      </c>
      <c r="N2308" t="s">
        <v>374</v>
      </c>
      <c r="O2308" s="1">
        <v>4</v>
      </c>
      <c r="P2308" s="1" t="str">
        <f>IFERROR(IF(ISNUMBER(Table1[[#This Row],[Safety_Rating2]]), REPT("★", Table1[[#This Row],[Safety_Rating2]]) &amp; REPT("☆", 5-Table1[[#This Row],[Safety_Rating2]]), "Unknown"), "Unknown")</f>
        <v>★★★★★</v>
      </c>
      <c r="Q2308" s="1">
        <v>5</v>
      </c>
      <c r="R2308">
        <v>19316</v>
      </c>
      <c r="S2308">
        <v>3</v>
      </c>
      <c r="T2308" s="7">
        <f t="shared" si="36"/>
        <v>737729420.56000006</v>
      </c>
      <c r="U2308" s="3">
        <f>Table1[[#This Row],[Range_km]]/Table1[[#This Row],[Battery_Capacity_kWh]]</f>
        <v>5.9724612736660925</v>
      </c>
      <c r="V2308" s="4">
        <f>Table1[[#This Row],[Price_USD]]/Table1[[#This Row],[Range_km]]</f>
        <v>110.06530259365995</v>
      </c>
      <c r="W2308" s="1" t="str">
        <f>_xlfn.IFS(Table1[[#This Row],[Price_USD]]&gt;80000,"Luxury", Table1[[#This Row],[Price_USD]]&gt;40000,"Premium",Table1[[#This Row],[Price_USD]]&lt;40000,"Budget")</f>
        <v>Budget</v>
      </c>
    </row>
    <row r="2309" spans="3:23" x14ac:dyDescent="0.35">
      <c r="C2309">
        <v>2308</v>
      </c>
      <c r="D2309" t="s">
        <v>23</v>
      </c>
      <c r="E2309" t="s">
        <v>76</v>
      </c>
      <c r="F2309">
        <v>2018</v>
      </c>
      <c r="G2309" t="s">
        <v>257</v>
      </c>
      <c r="H2309">
        <v>146</v>
      </c>
      <c r="I2309">
        <v>471</v>
      </c>
      <c r="J2309" t="s">
        <v>276</v>
      </c>
      <c r="K2309">
        <v>5.9</v>
      </c>
      <c r="L2309" s="5">
        <v>55001.14</v>
      </c>
      <c r="M2309" t="s">
        <v>323</v>
      </c>
      <c r="N2309" t="s">
        <v>373</v>
      </c>
      <c r="O2309" s="2" t="s">
        <v>376</v>
      </c>
      <c r="P2309" s="1" t="str">
        <f>IFERROR(IF(ISNUMBER(Table1[[#This Row],[Safety_Rating2]]), REPT("★", Table1[[#This Row],[Safety_Rating2]]) &amp; REPT("☆", 5-Table1[[#This Row],[Safety_Rating2]]), "Unknown"), "Unknown")</f>
        <v>★★★☆☆</v>
      </c>
      <c r="Q2309" s="1">
        <v>3</v>
      </c>
      <c r="R2309">
        <v>2371</v>
      </c>
      <c r="S2309">
        <v>3</v>
      </c>
      <c r="T2309" s="7">
        <f t="shared" si="36"/>
        <v>130407702.94</v>
      </c>
      <c r="U2309" s="3">
        <f>Table1[[#This Row],[Range_km]]/Table1[[#This Row],[Battery_Capacity_kWh]]</f>
        <v>3.2260273972602738</v>
      </c>
      <c r="V2309" s="4">
        <f>Table1[[#This Row],[Price_USD]]/Table1[[#This Row],[Range_km]]</f>
        <v>116.77524416135881</v>
      </c>
      <c r="W2309" s="1" t="str">
        <f>_xlfn.IFS(Table1[[#This Row],[Price_USD]]&gt;80000,"Luxury", Table1[[#This Row],[Price_USD]]&gt;40000,"Premium",Table1[[#This Row],[Price_USD]]&lt;40000,"Budget")</f>
        <v>Premium</v>
      </c>
    </row>
    <row r="2310" spans="3:23" x14ac:dyDescent="0.35">
      <c r="C2310">
        <v>2309</v>
      </c>
      <c r="D2310" t="s">
        <v>32</v>
      </c>
      <c r="E2310" t="s">
        <v>85</v>
      </c>
      <c r="F2310">
        <v>2015</v>
      </c>
      <c r="G2310" t="s">
        <v>254</v>
      </c>
      <c r="H2310">
        <v>121.5</v>
      </c>
      <c r="I2310">
        <v>334</v>
      </c>
      <c r="J2310" t="s">
        <v>279</v>
      </c>
      <c r="K2310">
        <v>9.6</v>
      </c>
      <c r="L2310" s="5">
        <v>43816.67</v>
      </c>
      <c r="M2310" t="s">
        <v>299</v>
      </c>
      <c r="N2310" t="s">
        <v>341</v>
      </c>
      <c r="O2310" s="1">
        <v>1</v>
      </c>
      <c r="P2310" s="1" t="str">
        <f>IFERROR(IF(ISNUMBER(Table1[[#This Row],[Safety_Rating2]]), REPT("★", Table1[[#This Row],[Safety_Rating2]]) &amp; REPT("☆", 5-Table1[[#This Row],[Safety_Rating2]]), "Unknown"), "Unknown")</f>
        <v>★★★☆☆</v>
      </c>
      <c r="Q2310" s="1">
        <v>3</v>
      </c>
      <c r="R2310">
        <v>226</v>
      </c>
      <c r="S2310">
        <v>5</v>
      </c>
      <c r="T2310" s="7">
        <f t="shared" si="36"/>
        <v>9902567.4199999999</v>
      </c>
      <c r="U2310" s="3">
        <f>Table1[[#This Row],[Range_km]]/Table1[[#This Row],[Battery_Capacity_kWh]]</f>
        <v>2.7489711934156378</v>
      </c>
      <c r="V2310" s="4">
        <f>Table1[[#This Row],[Price_USD]]/Table1[[#This Row],[Range_km]]</f>
        <v>131.18763473053892</v>
      </c>
      <c r="W2310" s="1" t="str">
        <f>_xlfn.IFS(Table1[[#This Row],[Price_USD]]&gt;80000,"Luxury", Table1[[#This Row],[Price_USD]]&gt;40000,"Premium",Table1[[#This Row],[Price_USD]]&lt;40000,"Budget")</f>
        <v>Premium</v>
      </c>
    </row>
    <row r="2311" spans="3:23" x14ac:dyDescent="0.35">
      <c r="C2311">
        <v>2310</v>
      </c>
      <c r="D2311" t="s">
        <v>31</v>
      </c>
      <c r="E2311" t="s">
        <v>84</v>
      </c>
      <c r="F2311">
        <v>2020</v>
      </c>
      <c r="G2311" t="s">
        <v>255</v>
      </c>
      <c r="H2311">
        <v>83.8</v>
      </c>
      <c r="I2311">
        <v>375</v>
      </c>
      <c r="J2311" t="s">
        <v>277</v>
      </c>
      <c r="K2311">
        <v>5.2</v>
      </c>
      <c r="L2311" s="5">
        <v>102689.87</v>
      </c>
      <c r="M2311" t="s">
        <v>285</v>
      </c>
      <c r="N2311" t="s">
        <v>357</v>
      </c>
      <c r="O2311" s="2" t="s">
        <v>376</v>
      </c>
      <c r="P2311" s="1" t="str">
        <f>IFERROR(IF(ISNUMBER(Table1[[#This Row],[Safety_Rating2]]), REPT("★", Table1[[#This Row],[Safety_Rating2]]) &amp; REPT("☆", 5-Table1[[#This Row],[Safety_Rating2]]), "Unknown"), "Unknown")</f>
        <v>★★★☆☆</v>
      </c>
      <c r="Q2311" s="1">
        <v>3</v>
      </c>
      <c r="R2311">
        <v>13292</v>
      </c>
      <c r="S2311">
        <v>4</v>
      </c>
      <c r="T2311" s="7">
        <f t="shared" si="36"/>
        <v>1364953752.04</v>
      </c>
      <c r="U2311" s="3">
        <f>Table1[[#This Row],[Range_km]]/Table1[[#This Row],[Battery_Capacity_kWh]]</f>
        <v>4.4749403341288785</v>
      </c>
      <c r="V2311" s="4">
        <f>Table1[[#This Row],[Price_USD]]/Table1[[#This Row],[Range_km]]</f>
        <v>273.83965333333333</v>
      </c>
      <c r="W2311" s="1" t="str">
        <f>_xlfn.IFS(Table1[[#This Row],[Price_USD]]&gt;80000,"Luxury", Table1[[#This Row],[Price_USD]]&gt;40000,"Premium",Table1[[#This Row],[Price_USD]]&lt;40000,"Budget")</f>
        <v>Luxury</v>
      </c>
    </row>
    <row r="2312" spans="3:23" x14ac:dyDescent="0.35">
      <c r="C2312">
        <v>2311</v>
      </c>
      <c r="D2312" t="s">
        <v>60</v>
      </c>
      <c r="E2312" t="s">
        <v>195</v>
      </c>
      <c r="F2312">
        <v>2017</v>
      </c>
      <c r="G2312" t="s">
        <v>259</v>
      </c>
      <c r="H2312">
        <v>87</v>
      </c>
      <c r="I2312">
        <v>322</v>
      </c>
      <c r="J2312" t="s">
        <v>278</v>
      </c>
      <c r="K2312">
        <v>7.6</v>
      </c>
      <c r="L2312" s="5">
        <v>111558.43</v>
      </c>
      <c r="M2312" t="s">
        <v>294</v>
      </c>
      <c r="N2312" t="s">
        <v>374</v>
      </c>
      <c r="O2312" s="1">
        <v>3</v>
      </c>
      <c r="P2312" s="1" t="str">
        <f>IFERROR(IF(ISNUMBER(Table1[[#This Row],[Safety_Rating2]]), REPT("★", Table1[[#This Row],[Safety_Rating2]]) &amp; REPT("☆", 5-Table1[[#This Row],[Safety_Rating2]]), "Unknown"), "Unknown")</f>
        <v>Unknown</v>
      </c>
      <c r="Q2312" s="2" t="s">
        <v>376</v>
      </c>
      <c r="R2312">
        <v>16329</v>
      </c>
      <c r="S2312">
        <v>3</v>
      </c>
      <c r="T2312" s="7">
        <f t="shared" si="36"/>
        <v>1821637603.4699998</v>
      </c>
      <c r="U2312" s="3">
        <f>Table1[[#This Row],[Range_km]]/Table1[[#This Row],[Battery_Capacity_kWh]]</f>
        <v>3.7011494252873565</v>
      </c>
      <c r="V2312" s="4">
        <f>Table1[[#This Row],[Price_USD]]/Table1[[#This Row],[Range_km]]</f>
        <v>346.45475155279502</v>
      </c>
      <c r="W2312" s="1" t="str">
        <f>_xlfn.IFS(Table1[[#This Row],[Price_USD]]&gt;80000,"Luxury", Table1[[#This Row],[Price_USD]]&gt;40000,"Premium",Table1[[#This Row],[Price_USD]]&lt;40000,"Budget")</f>
        <v>Luxury</v>
      </c>
    </row>
    <row r="2313" spans="3:23" x14ac:dyDescent="0.35">
      <c r="C2313">
        <v>2312</v>
      </c>
      <c r="D2313" t="s">
        <v>59</v>
      </c>
      <c r="E2313" t="s">
        <v>139</v>
      </c>
      <c r="F2313">
        <v>2015</v>
      </c>
      <c r="G2313" t="s">
        <v>262</v>
      </c>
      <c r="H2313">
        <v>55.4</v>
      </c>
      <c r="I2313">
        <v>293</v>
      </c>
      <c r="J2313" t="s">
        <v>272</v>
      </c>
      <c r="K2313">
        <v>10.1</v>
      </c>
      <c r="L2313" s="5">
        <v>124461.54</v>
      </c>
      <c r="M2313" t="s">
        <v>298</v>
      </c>
      <c r="N2313" t="s">
        <v>374</v>
      </c>
      <c r="O2313" s="2" t="s">
        <v>376</v>
      </c>
      <c r="P2313" s="1" t="str">
        <f>IFERROR(IF(ISNUMBER(Table1[[#This Row],[Safety_Rating2]]), REPT("★", Table1[[#This Row],[Safety_Rating2]]) &amp; REPT("☆", 5-Table1[[#This Row],[Safety_Rating2]]), "Unknown"), "Unknown")</f>
        <v>★★★★★</v>
      </c>
      <c r="Q2313" s="1">
        <v>5</v>
      </c>
      <c r="R2313">
        <v>2599</v>
      </c>
      <c r="S2313">
        <v>5</v>
      </c>
      <c r="T2313" s="7">
        <f t="shared" si="36"/>
        <v>323475542.45999998</v>
      </c>
      <c r="U2313" s="3">
        <f>Table1[[#This Row],[Range_km]]/Table1[[#This Row],[Battery_Capacity_kWh]]</f>
        <v>5.2888086642599283</v>
      </c>
      <c r="V2313" s="4">
        <f>Table1[[#This Row],[Price_USD]]/Table1[[#This Row],[Range_km]]</f>
        <v>424.78341296928323</v>
      </c>
      <c r="W2313" s="1" t="str">
        <f>_xlfn.IFS(Table1[[#This Row],[Price_USD]]&gt;80000,"Luxury", Table1[[#This Row],[Price_USD]]&gt;40000,"Premium",Table1[[#This Row],[Price_USD]]&lt;40000,"Budget")</f>
        <v>Luxury</v>
      </c>
    </row>
    <row r="2314" spans="3:23" x14ac:dyDescent="0.35">
      <c r="C2314">
        <v>2313</v>
      </c>
      <c r="D2314" t="s">
        <v>27</v>
      </c>
      <c r="E2314" t="s">
        <v>80</v>
      </c>
      <c r="F2314">
        <v>2019</v>
      </c>
      <c r="G2314" t="s">
        <v>255</v>
      </c>
      <c r="H2314">
        <v>143.5</v>
      </c>
      <c r="I2314">
        <v>200</v>
      </c>
      <c r="J2314" t="s">
        <v>269</v>
      </c>
      <c r="K2314">
        <v>6.9</v>
      </c>
      <c r="L2314" s="5">
        <v>39893.78</v>
      </c>
      <c r="M2314" t="s">
        <v>330</v>
      </c>
      <c r="N2314" t="s">
        <v>352</v>
      </c>
      <c r="O2314" s="1">
        <v>5</v>
      </c>
      <c r="P2314" s="1" t="str">
        <f>IFERROR(IF(ISNUMBER(Table1[[#This Row],[Safety_Rating2]]), REPT("★", Table1[[#This Row],[Safety_Rating2]]) &amp; REPT("☆", 5-Table1[[#This Row],[Safety_Rating2]]), "Unknown"), "Unknown")</f>
        <v>★★★☆☆</v>
      </c>
      <c r="Q2314" s="1">
        <v>3</v>
      </c>
      <c r="R2314">
        <v>11723</v>
      </c>
      <c r="S2314">
        <v>4</v>
      </c>
      <c r="T2314" s="7">
        <f t="shared" si="36"/>
        <v>467674782.94</v>
      </c>
      <c r="U2314" s="3">
        <f>Table1[[#This Row],[Range_km]]/Table1[[#This Row],[Battery_Capacity_kWh]]</f>
        <v>1.3937282229965158</v>
      </c>
      <c r="V2314" s="4">
        <f>Table1[[#This Row],[Price_USD]]/Table1[[#This Row],[Range_km]]</f>
        <v>199.46889999999999</v>
      </c>
      <c r="W2314" s="1" t="str">
        <f>_xlfn.IFS(Table1[[#This Row],[Price_USD]]&gt;80000,"Luxury", Table1[[#This Row],[Price_USD]]&gt;40000,"Premium",Table1[[#This Row],[Price_USD]]&lt;40000,"Budget")</f>
        <v>Budget</v>
      </c>
    </row>
    <row r="2315" spans="3:23" x14ac:dyDescent="0.35">
      <c r="C2315">
        <v>2314</v>
      </c>
      <c r="D2315" t="s">
        <v>57</v>
      </c>
      <c r="E2315" t="s">
        <v>203</v>
      </c>
      <c r="F2315">
        <v>2019</v>
      </c>
      <c r="G2315" t="s">
        <v>251</v>
      </c>
      <c r="H2315">
        <v>20.8</v>
      </c>
      <c r="I2315">
        <v>266</v>
      </c>
      <c r="J2315" t="s">
        <v>278</v>
      </c>
      <c r="K2315">
        <v>11.7</v>
      </c>
      <c r="L2315" s="5">
        <v>130000.81</v>
      </c>
      <c r="M2315" t="s">
        <v>317</v>
      </c>
      <c r="N2315" t="s">
        <v>369</v>
      </c>
      <c r="O2315" s="2" t="s">
        <v>376</v>
      </c>
      <c r="P2315" s="1" t="str">
        <f>IFERROR(IF(ISNUMBER(Table1[[#This Row],[Safety_Rating2]]), REPT("★", Table1[[#This Row],[Safety_Rating2]]) &amp; REPT("☆", 5-Table1[[#This Row],[Safety_Rating2]]), "Unknown"), "Unknown")</f>
        <v>★★★★★</v>
      </c>
      <c r="Q2315" s="1">
        <v>5</v>
      </c>
      <c r="R2315">
        <v>16366</v>
      </c>
      <c r="S2315">
        <v>4</v>
      </c>
      <c r="T2315" s="7">
        <f t="shared" si="36"/>
        <v>2127593256.46</v>
      </c>
      <c r="U2315" s="3">
        <f>Table1[[#This Row],[Range_km]]/Table1[[#This Row],[Battery_Capacity_kWh]]</f>
        <v>12.788461538461538</v>
      </c>
      <c r="V2315" s="4">
        <f>Table1[[#This Row],[Price_USD]]/Table1[[#This Row],[Range_km]]</f>
        <v>488.72484962406014</v>
      </c>
      <c r="W2315" s="1" t="str">
        <f>_xlfn.IFS(Table1[[#This Row],[Price_USD]]&gt;80000,"Luxury", Table1[[#This Row],[Price_USD]]&gt;40000,"Premium",Table1[[#This Row],[Price_USD]]&lt;40000,"Budget")</f>
        <v>Luxury</v>
      </c>
    </row>
    <row r="2316" spans="3:23" x14ac:dyDescent="0.35">
      <c r="C2316">
        <v>2315</v>
      </c>
      <c r="D2316" t="s">
        <v>19</v>
      </c>
      <c r="E2316" t="s">
        <v>234</v>
      </c>
      <c r="F2316">
        <v>2017</v>
      </c>
      <c r="G2316" t="s">
        <v>262</v>
      </c>
      <c r="H2316">
        <v>85.8</v>
      </c>
      <c r="I2316">
        <v>551</v>
      </c>
      <c r="J2316" t="s">
        <v>268</v>
      </c>
      <c r="K2316">
        <v>7.7</v>
      </c>
      <c r="L2316" s="5">
        <v>60083.11</v>
      </c>
      <c r="M2316" t="s">
        <v>330</v>
      </c>
      <c r="N2316" t="s">
        <v>360</v>
      </c>
      <c r="O2316" s="1">
        <v>3</v>
      </c>
      <c r="P2316" s="1" t="str">
        <f>IFERROR(IF(ISNUMBER(Table1[[#This Row],[Safety_Rating2]]), REPT("★", Table1[[#This Row],[Safety_Rating2]]) &amp; REPT("☆", 5-Table1[[#This Row],[Safety_Rating2]]), "Unknown"), "Unknown")</f>
        <v>★★★★☆</v>
      </c>
      <c r="Q2316" s="1">
        <v>4</v>
      </c>
      <c r="R2316">
        <v>18741</v>
      </c>
      <c r="S2316">
        <v>3</v>
      </c>
      <c r="T2316" s="7">
        <f t="shared" si="36"/>
        <v>1126017564.51</v>
      </c>
      <c r="U2316" s="3">
        <f>Table1[[#This Row],[Range_km]]/Table1[[#This Row],[Battery_Capacity_kWh]]</f>
        <v>6.4219114219114219</v>
      </c>
      <c r="V2316" s="4">
        <f>Table1[[#This Row],[Price_USD]]/Table1[[#This Row],[Range_km]]</f>
        <v>109.04375680580762</v>
      </c>
      <c r="W2316" s="1" t="str">
        <f>_xlfn.IFS(Table1[[#This Row],[Price_USD]]&gt;80000,"Luxury", Table1[[#This Row],[Price_USD]]&gt;40000,"Premium",Table1[[#This Row],[Price_USD]]&lt;40000,"Budget")</f>
        <v>Premium</v>
      </c>
    </row>
    <row r="2317" spans="3:23" x14ac:dyDescent="0.35">
      <c r="C2317">
        <v>2316</v>
      </c>
      <c r="D2317" t="s">
        <v>55</v>
      </c>
      <c r="E2317" t="s">
        <v>241</v>
      </c>
      <c r="F2317">
        <v>2017</v>
      </c>
      <c r="G2317" t="s">
        <v>252</v>
      </c>
      <c r="H2317">
        <v>112.8</v>
      </c>
      <c r="I2317">
        <v>395</v>
      </c>
      <c r="J2317" t="s">
        <v>276</v>
      </c>
      <c r="K2317">
        <v>1.9</v>
      </c>
      <c r="L2317" s="5">
        <v>97582.43</v>
      </c>
      <c r="M2317" t="s">
        <v>335</v>
      </c>
      <c r="N2317" t="s">
        <v>354</v>
      </c>
      <c r="O2317" s="1">
        <v>0</v>
      </c>
      <c r="P2317" s="1" t="str">
        <f>IFERROR(IF(ISNUMBER(Table1[[#This Row],[Safety_Rating2]]), REPT("★", Table1[[#This Row],[Safety_Rating2]]) &amp; REPT("☆", 5-Table1[[#This Row],[Safety_Rating2]]), "Unknown"), "Unknown")</f>
        <v>★★★★★</v>
      </c>
      <c r="Q2317" s="1">
        <v>5</v>
      </c>
      <c r="R2317">
        <v>220</v>
      </c>
      <c r="S2317">
        <v>4</v>
      </c>
      <c r="T2317" s="7">
        <f t="shared" si="36"/>
        <v>21468134.599999998</v>
      </c>
      <c r="U2317" s="3">
        <f>Table1[[#This Row],[Range_km]]/Table1[[#This Row],[Battery_Capacity_kWh]]</f>
        <v>3.50177304964539</v>
      </c>
      <c r="V2317" s="4">
        <f>Table1[[#This Row],[Price_USD]]/Table1[[#This Row],[Range_km]]</f>
        <v>247.04412658227847</v>
      </c>
      <c r="W2317" s="1" t="str">
        <f>_xlfn.IFS(Table1[[#This Row],[Price_USD]]&gt;80000,"Luxury", Table1[[#This Row],[Price_USD]]&gt;40000,"Premium",Table1[[#This Row],[Price_USD]]&lt;40000,"Budget")</f>
        <v>Luxury</v>
      </c>
    </row>
    <row r="2318" spans="3:23" x14ac:dyDescent="0.35">
      <c r="C2318">
        <v>2317</v>
      </c>
      <c r="D2318" t="s">
        <v>57</v>
      </c>
      <c r="E2318" t="s">
        <v>203</v>
      </c>
      <c r="F2318">
        <v>2023</v>
      </c>
      <c r="G2318" t="s">
        <v>263</v>
      </c>
      <c r="H2318">
        <v>140</v>
      </c>
      <c r="I2318">
        <v>279</v>
      </c>
      <c r="J2318" t="s">
        <v>274</v>
      </c>
      <c r="K2318">
        <v>5.7</v>
      </c>
      <c r="L2318" s="5">
        <v>125408.24</v>
      </c>
      <c r="M2318" t="s">
        <v>324</v>
      </c>
      <c r="N2318" t="s">
        <v>338</v>
      </c>
      <c r="O2318" s="1">
        <v>5</v>
      </c>
      <c r="P2318" s="1" t="str">
        <f>IFERROR(IF(ISNUMBER(Table1[[#This Row],[Safety_Rating2]]), REPT("★", Table1[[#This Row],[Safety_Rating2]]) &amp; REPT("☆", 5-Table1[[#This Row],[Safety_Rating2]]), "Unknown"), "Unknown")</f>
        <v>★★★★☆</v>
      </c>
      <c r="Q2318" s="1">
        <v>4</v>
      </c>
      <c r="R2318">
        <v>12447</v>
      </c>
      <c r="S2318">
        <v>4</v>
      </c>
      <c r="T2318" s="7">
        <f t="shared" si="36"/>
        <v>1560956363.28</v>
      </c>
      <c r="U2318" s="3">
        <f>Table1[[#This Row],[Range_km]]/Table1[[#This Row],[Battery_Capacity_kWh]]</f>
        <v>1.9928571428571429</v>
      </c>
      <c r="V2318" s="4">
        <f>Table1[[#This Row],[Price_USD]]/Table1[[#This Row],[Range_km]]</f>
        <v>449.49189964157711</v>
      </c>
      <c r="W2318" s="1" t="str">
        <f>_xlfn.IFS(Table1[[#This Row],[Price_USD]]&gt;80000,"Luxury", Table1[[#This Row],[Price_USD]]&gt;40000,"Premium",Table1[[#This Row],[Price_USD]]&lt;40000,"Budget")</f>
        <v>Luxury</v>
      </c>
    </row>
    <row r="2319" spans="3:23" x14ac:dyDescent="0.35">
      <c r="C2319">
        <v>2318</v>
      </c>
      <c r="D2319" t="s">
        <v>30</v>
      </c>
      <c r="E2319" t="s">
        <v>199</v>
      </c>
      <c r="F2319">
        <v>2020</v>
      </c>
      <c r="G2319" t="s">
        <v>253</v>
      </c>
      <c r="H2319">
        <v>91.2</v>
      </c>
      <c r="I2319">
        <v>528</v>
      </c>
      <c r="J2319" t="s">
        <v>268</v>
      </c>
      <c r="K2319">
        <v>7.1</v>
      </c>
      <c r="L2319" s="5">
        <v>137033.17000000001</v>
      </c>
      <c r="M2319" t="s">
        <v>329</v>
      </c>
      <c r="N2319" t="s">
        <v>353</v>
      </c>
      <c r="O2319" s="1">
        <v>5</v>
      </c>
      <c r="P2319" s="1" t="str">
        <f>IFERROR(IF(ISNUMBER(Table1[[#This Row],[Safety_Rating2]]), REPT("★", Table1[[#This Row],[Safety_Rating2]]) &amp; REPT("☆", 5-Table1[[#This Row],[Safety_Rating2]]), "Unknown"), "Unknown")</f>
        <v>★★★★★</v>
      </c>
      <c r="Q2319" s="1">
        <v>5</v>
      </c>
      <c r="R2319">
        <v>14749</v>
      </c>
      <c r="S2319">
        <v>4</v>
      </c>
      <c r="T2319" s="7">
        <f t="shared" si="36"/>
        <v>2021102224.3300002</v>
      </c>
      <c r="U2319" s="3">
        <f>Table1[[#This Row],[Range_km]]/Table1[[#This Row],[Battery_Capacity_kWh]]</f>
        <v>5.7894736842105265</v>
      </c>
      <c r="V2319" s="4">
        <f>Table1[[#This Row],[Price_USD]]/Table1[[#This Row],[Range_km]]</f>
        <v>259.53251893939398</v>
      </c>
      <c r="W2319" s="1" t="str">
        <f>_xlfn.IFS(Table1[[#This Row],[Price_USD]]&gt;80000,"Luxury", Table1[[#This Row],[Price_USD]]&gt;40000,"Premium",Table1[[#This Row],[Price_USD]]&lt;40000,"Budget")</f>
        <v>Luxury</v>
      </c>
    </row>
    <row r="2320" spans="3:23" x14ac:dyDescent="0.35">
      <c r="C2320">
        <v>2319</v>
      </c>
      <c r="D2320" t="s">
        <v>52</v>
      </c>
      <c r="E2320" t="s">
        <v>191</v>
      </c>
      <c r="F2320">
        <v>2021</v>
      </c>
      <c r="G2320" t="s">
        <v>253</v>
      </c>
      <c r="H2320">
        <v>72.099999999999994</v>
      </c>
      <c r="I2320">
        <v>228</v>
      </c>
      <c r="J2320" t="s">
        <v>271</v>
      </c>
      <c r="K2320">
        <v>11.7</v>
      </c>
      <c r="L2320" s="5">
        <v>35624.269999999997</v>
      </c>
      <c r="M2320" t="s">
        <v>296</v>
      </c>
      <c r="N2320" t="s">
        <v>362</v>
      </c>
      <c r="O2320" s="2" t="s">
        <v>376</v>
      </c>
      <c r="P2320" s="1" t="str">
        <f>IFERROR(IF(ISNUMBER(Table1[[#This Row],[Safety_Rating2]]), REPT("★", Table1[[#This Row],[Safety_Rating2]]) &amp; REPT("☆", 5-Table1[[#This Row],[Safety_Rating2]]), "Unknown"), "Unknown")</f>
        <v>★★★★★</v>
      </c>
      <c r="Q2320" s="1">
        <v>5</v>
      </c>
      <c r="R2320">
        <v>4576</v>
      </c>
      <c r="S2320">
        <v>5</v>
      </c>
      <c r="T2320" s="7">
        <f t="shared" si="36"/>
        <v>163016659.51999998</v>
      </c>
      <c r="U2320" s="3">
        <f>Table1[[#This Row],[Range_km]]/Table1[[#This Row],[Battery_Capacity_kWh]]</f>
        <v>3.1622746185852986</v>
      </c>
      <c r="V2320" s="4">
        <f>Table1[[#This Row],[Price_USD]]/Table1[[#This Row],[Range_km]]</f>
        <v>156.24679824561403</v>
      </c>
      <c r="W2320" s="1" t="str">
        <f>_xlfn.IFS(Table1[[#This Row],[Price_USD]]&gt;80000,"Luxury", Table1[[#This Row],[Price_USD]]&gt;40000,"Premium",Table1[[#This Row],[Price_USD]]&lt;40000,"Budget")</f>
        <v>Budget</v>
      </c>
    </row>
    <row r="2321" spans="3:23" x14ac:dyDescent="0.35">
      <c r="C2321">
        <v>2320</v>
      </c>
      <c r="D2321" t="s">
        <v>59</v>
      </c>
      <c r="E2321" t="s">
        <v>144</v>
      </c>
      <c r="F2321">
        <v>2020</v>
      </c>
      <c r="G2321" t="s">
        <v>255</v>
      </c>
      <c r="H2321">
        <v>61.7</v>
      </c>
      <c r="I2321">
        <v>194</v>
      </c>
      <c r="J2321" t="s">
        <v>280</v>
      </c>
      <c r="K2321">
        <v>6.1</v>
      </c>
      <c r="L2321" s="5">
        <v>37442.769999999997</v>
      </c>
      <c r="M2321" t="s">
        <v>290</v>
      </c>
      <c r="N2321" t="s">
        <v>355</v>
      </c>
      <c r="O2321" s="1">
        <v>3</v>
      </c>
      <c r="P2321" s="1" t="str">
        <f>IFERROR(IF(ISNUMBER(Table1[[#This Row],[Safety_Rating2]]), REPT("★", Table1[[#This Row],[Safety_Rating2]]) &amp; REPT("☆", 5-Table1[[#This Row],[Safety_Rating2]]), "Unknown"), "Unknown")</f>
        <v>★★★★★</v>
      </c>
      <c r="Q2321" s="1">
        <v>5</v>
      </c>
      <c r="R2321">
        <v>15979</v>
      </c>
      <c r="S2321">
        <v>3</v>
      </c>
      <c r="T2321" s="7">
        <f t="shared" si="36"/>
        <v>598298021.82999992</v>
      </c>
      <c r="U2321" s="3">
        <f>Table1[[#This Row],[Range_km]]/Table1[[#This Row],[Battery_Capacity_kWh]]</f>
        <v>3.144246353322528</v>
      </c>
      <c r="V2321" s="4">
        <f>Table1[[#This Row],[Price_USD]]/Table1[[#This Row],[Range_km]]</f>
        <v>193.00396907216492</v>
      </c>
      <c r="W2321" s="1" t="str">
        <f>_xlfn.IFS(Table1[[#This Row],[Price_USD]]&gt;80000,"Luxury", Table1[[#This Row],[Price_USD]]&gt;40000,"Premium",Table1[[#This Row],[Price_USD]]&lt;40000,"Budget")</f>
        <v>Budget</v>
      </c>
    </row>
    <row r="2322" spans="3:23" x14ac:dyDescent="0.35">
      <c r="C2322">
        <v>2321</v>
      </c>
      <c r="D2322" t="s">
        <v>22</v>
      </c>
      <c r="E2322" t="s">
        <v>180</v>
      </c>
      <c r="F2322">
        <v>2019</v>
      </c>
      <c r="G2322" t="s">
        <v>250</v>
      </c>
      <c r="H2322">
        <v>55.9</v>
      </c>
      <c r="I2322">
        <v>185</v>
      </c>
      <c r="J2322" t="s">
        <v>275</v>
      </c>
      <c r="K2322">
        <v>5.5</v>
      </c>
      <c r="L2322" s="5">
        <v>112432.69</v>
      </c>
      <c r="M2322" t="s">
        <v>301</v>
      </c>
      <c r="N2322" t="s">
        <v>338</v>
      </c>
      <c r="O2322" s="1">
        <v>3</v>
      </c>
      <c r="P2322" s="1" t="str">
        <f>IFERROR(IF(ISNUMBER(Table1[[#This Row],[Safety_Rating2]]), REPT("★", Table1[[#This Row],[Safety_Rating2]]) &amp; REPT("☆", 5-Table1[[#This Row],[Safety_Rating2]]), "Unknown"), "Unknown")</f>
        <v>★★★★★</v>
      </c>
      <c r="Q2322" s="1">
        <v>5</v>
      </c>
      <c r="R2322">
        <v>15316</v>
      </c>
      <c r="S2322">
        <v>5</v>
      </c>
      <c r="T2322" s="7">
        <f t="shared" si="36"/>
        <v>1722019080.04</v>
      </c>
      <c r="U2322" s="3">
        <f>Table1[[#This Row],[Range_km]]/Table1[[#This Row],[Battery_Capacity_kWh]]</f>
        <v>3.3094812164579608</v>
      </c>
      <c r="V2322" s="4">
        <f>Table1[[#This Row],[Price_USD]]/Table1[[#This Row],[Range_km]]</f>
        <v>607.74427027027025</v>
      </c>
      <c r="W2322" s="1" t="str">
        <f>_xlfn.IFS(Table1[[#This Row],[Price_USD]]&gt;80000,"Luxury", Table1[[#This Row],[Price_USD]]&gt;40000,"Premium",Table1[[#This Row],[Price_USD]]&lt;40000,"Budget")</f>
        <v>Luxury</v>
      </c>
    </row>
    <row r="2323" spans="3:23" x14ac:dyDescent="0.35">
      <c r="C2323">
        <v>2322</v>
      </c>
      <c r="D2323" t="s">
        <v>40</v>
      </c>
      <c r="E2323" t="s">
        <v>235</v>
      </c>
      <c r="F2323">
        <v>2025</v>
      </c>
      <c r="G2323" t="s">
        <v>263</v>
      </c>
      <c r="H2323">
        <v>24.5</v>
      </c>
      <c r="I2323">
        <v>294</v>
      </c>
      <c r="J2323" t="s">
        <v>271</v>
      </c>
      <c r="K2323">
        <v>2.1</v>
      </c>
      <c r="L2323" s="5">
        <v>79786.27</v>
      </c>
      <c r="M2323" t="s">
        <v>317</v>
      </c>
      <c r="N2323" t="s">
        <v>343</v>
      </c>
      <c r="O2323" s="1">
        <v>1</v>
      </c>
      <c r="P2323" s="1" t="str">
        <f>IFERROR(IF(ISNUMBER(Table1[[#This Row],[Safety_Rating2]]), REPT("★", Table1[[#This Row],[Safety_Rating2]]) &amp; REPT("☆", 5-Table1[[#This Row],[Safety_Rating2]]), "Unknown"), "Unknown")</f>
        <v>★★★★☆</v>
      </c>
      <c r="Q2323" s="1">
        <v>4</v>
      </c>
      <c r="R2323">
        <v>8099</v>
      </c>
      <c r="S2323">
        <v>3</v>
      </c>
      <c r="T2323" s="7">
        <f t="shared" si="36"/>
        <v>646189000.73000002</v>
      </c>
      <c r="U2323" s="3">
        <f>Table1[[#This Row],[Range_km]]/Table1[[#This Row],[Battery_Capacity_kWh]]</f>
        <v>12</v>
      </c>
      <c r="V2323" s="4">
        <f>Table1[[#This Row],[Price_USD]]/Table1[[#This Row],[Range_km]]</f>
        <v>271.38187074829932</v>
      </c>
      <c r="W2323" s="1" t="str">
        <f>_xlfn.IFS(Table1[[#This Row],[Price_USD]]&gt;80000,"Luxury", Table1[[#This Row],[Price_USD]]&gt;40000,"Premium",Table1[[#This Row],[Price_USD]]&lt;40000,"Budget")</f>
        <v>Premium</v>
      </c>
    </row>
    <row r="2324" spans="3:23" x14ac:dyDescent="0.35">
      <c r="C2324">
        <v>2323</v>
      </c>
      <c r="D2324" t="s">
        <v>36</v>
      </c>
      <c r="E2324" t="s">
        <v>101</v>
      </c>
      <c r="F2324">
        <v>2023</v>
      </c>
      <c r="G2324" t="s">
        <v>250</v>
      </c>
      <c r="H2324">
        <v>44.7</v>
      </c>
      <c r="I2324">
        <v>390</v>
      </c>
      <c r="J2324" t="s">
        <v>268</v>
      </c>
      <c r="K2324">
        <v>3.3</v>
      </c>
      <c r="L2324" s="5">
        <v>32378.18</v>
      </c>
      <c r="M2324" t="s">
        <v>306</v>
      </c>
      <c r="N2324" t="s">
        <v>349</v>
      </c>
      <c r="O2324" s="1">
        <v>4</v>
      </c>
      <c r="P2324" s="1" t="str">
        <f>IFERROR(IF(ISNUMBER(Table1[[#This Row],[Safety_Rating2]]), REPT("★", Table1[[#This Row],[Safety_Rating2]]) &amp; REPT("☆", 5-Table1[[#This Row],[Safety_Rating2]]), "Unknown"), "Unknown")</f>
        <v>Unknown</v>
      </c>
      <c r="Q2324" s="2" t="s">
        <v>376</v>
      </c>
      <c r="R2324">
        <v>11588</v>
      </c>
      <c r="S2324">
        <v>4</v>
      </c>
      <c r="T2324" s="7">
        <f t="shared" si="36"/>
        <v>375198349.83999997</v>
      </c>
      <c r="U2324" s="3">
        <f>Table1[[#This Row],[Range_km]]/Table1[[#This Row],[Battery_Capacity_kWh]]</f>
        <v>8.724832214765101</v>
      </c>
      <c r="V2324" s="4">
        <f>Table1[[#This Row],[Price_USD]]/Table1[[#This Row],[Range_km]]</f>
        <v>83.020974358974357</v>
      </c>
      <c r="W2324" s="1" t="str">
        <f>_xlfn.IFS(Table1[[#This Row],[Price_USD]]&gt;80000,"Luxury", Table1[[#This Row],[Price_USD]]&gt;40000,"Premium",Table1[[#This Row],[Price_USD]]&lt;40000,"Budget")</f>
        <v>Budget</v>
      </c>
    </row>
    <row r="2325" spans="3:23" x14ac:dyDescent="0.35">
      <c r="C2325">
        <v>2324</v>
      </c>
      <c r="D2325" t="s">
        <v>42</v>
      </c>
      <c r="E2325" t="s">
        <v>102</v>
      </c>
      <c r="F2325">
        <v>2020</v>
      </c>
      <c r="G2325" t="s">
        <v>254</v>
      </c>
      <c r="H2325">
        <v>84.8</v>
      </c>
      <c r="I2325">
        <v>290</v>
      </c>
      <c r="J2325" t="s">
        <v>265</v>
      </c>
      <c r="K2325">
        <v>8.5</v>
      </c>
      <c r="L2325" s="5">
        <v>72657.5</v>
      </c>
      <c r="M2325" t="s">
        <v>290</v>
      </c>
      <c r="N2325" t="s">
        <v>365</v>
      </c>
      <c r="O2325" s="2" t="s">
        <v>376</v>
      </c>
      <c r="P2325" s="1" t="str">
        <f>IFERROR(IF(ISNUMBER(Table1[[#This Row],[Safety_Rating2]]), REPT("★", Table1[[#This Row],[Safety_Rating2]]) &amp; REPT("☆", 5-Table1[[#This Row],[Safety_Rating2]]), "Unknown"), "Unknown")</f>
        <v>★★★★★</v>
      </c>
      <c r="Q2325" s="1">
        <v>5</v>
      </c>
      <c r="R2325">
        <v>14990</v>
      </c>
      <c r="S2325">
        <v>4</v>
      </c>
      <c r="T2325" s="7">
        <f t="shared" si="36"/>
        <v>1089135925</v>
      </c>
      <c r="U2325" s="3">
        <f>Table1[[#This Row],[Range_km]]/Table1[[#This Row],[Battery_Capacity_kWh]]</f>
        <v>3.4198113207547172</v>
      </c>
      <c r="V2325" s="4">
        <f>Table1[[#This Row],[Price_USD]]/Table1[[#This Row],[Range_km]]</f>
        <v>250.54310344827587</v>
      </c>
      <c r="W2325" s="1" t="str">
        <f>_xlfn.IFS(Table1[[#This Row],[Price_USD]]&gt;80000,"Luxury", Table1[[#This Row],[Price_USD]]&gt;40000,"Premium",Table1[[#This Row],[Price_USD]]&lt;40000,"Budget")</f>
        <v>Premium</v>
      </c>
    </row>
    <row r="2326" spans="3:23" x14ac:dyDescent="0.35">
      <c r="C2326">
        <v>2325</v>
      </c>
      <c r="D2326" t="s">
        <v>63</v>
      </c>
      <c r="E2326" t="s">
        <v>169</v>
      </c>
      <c r="F2326">
        <v>2023</v>
      </c>
      <c r="G2326" t="s">
        <v>252</v>
      </c>
      <c r="H2326">
        <v>61.3</v>
      </c>
      <c r="I2326">
        <v>579</v>
      </c>
      <c r="J2326" t="s">
        <v>266</v>
      </c>
      <c r="K2326">
        <v>11.5</v>
      </c>
      <c r="L2326" s="5">
        <v>135563.39000000001</v>
      </c>
      <c r="M2326" t="s">
        <v>289</v>
      </c>
      <c r="N2326" t="s">
        <v>371</v>
      </c>
      <c r="O2326" s="1">
        <v>0</v>
      </c>
      <c r="P2326" s="1" t="str">
        <f>IFERROR(IF(ISNUMBER(Table1[[#This Row],[Safety_Rating2]]), REPT("★", Table1[[#This Row],[Safety_Rating2]]) &amp; REPT("☆", 5-Table1[[#This Row],[Safety_Rating2]]), "Unknown"), "Unknown")</f>
        <v>★★★★☆</v>
      </c>
      <c r="Q2326" s="1">
        <v>4</v>
      </c>
      <c r="R2326">
        <v>13900</v>
      </c>
      <c r="S2326">
        <v>5</v>
      </c>
      <c r="T2326" s="7">
        <f t="shared" si="36"/>
        <v>1884331121.0000002</v>
      </c>
      <c r="U2326" s="3">
        <f>Table1[[#This Row],[Range_km]]/Table1[[#This Row],[Battery_Capacity_kWh]]</f>
        <v>9.4453507340946175</v>
      </c>
      <c r="V2326" s="4">
        <f>Table1[[#This Row],[Price_USD]]/Table1[[#This Row],[Range_km]]</f>
        <v>234.13366148531955</v>
      </c>
      <c r="W2326" s="1" t="str">
        <f>_xlfn.IFS(Table1[[#This Row],[Price_USD]]&gt;80000,"Luxury", Table1[[#This Row],[Price_USD]]&gt;40000,"Premium",Table1[[#This Row],[Price_USD]]&lt;40000,"Budget")</f>
        <v>Luxury</v>
      </c>
    </row>
    <row r="2327" spans="3:23" x14ac:dyDescent="0.35">
      <c r="C2327">
        <v>2326</v>
      </c>
      <c r="D2327" t="s">
        <v>59</v>
      </c>
      <c r="E2327" t="s">
        <v>143</v>
      </c>
      <c r="F2327">
        <v>2025</v>
      </c>
      <c r="G2327" t="s">
        <v>252</v>
      </c>
      <c r="H2327">
        <v>125</v>
      </c>
      <c r="I2327">
        <v>377</v>
      </c>
      <c r="J2327" t="s">
        <v>279</v>
      </c>
      <c r="K2327">
        <v>8.6999999999999993</v>
      </c>
      <c r="L2327" s="5">
        <v>119345.97</v>
      </c>
      <c r="M2327" t="s">
        <v>317</v>
      </c>
      <c r="N2327" t="s">
        <v>364</v>
      </c>
      <c r="O2327" s="2" t="s">
        <v>376</v>
      </c>
      <c r="P2327" s="1" t="str">
        <f>IFERROR(IF(ISNUMBER(Table1[[#This Row],[Safety_Rating2]]), REPT("★", Table1[[#This Row],[Safety_Rating2]]) &amp; REPT("☆", 5-Table1[[#This Row],[Safety_Rating2]]), "Unknown"), "Unknown")</f>
        <v>★★★★☆</v>
      </c>
      <c r="Q2327" s="1">
        <v>4</v>
      </c>
      <c r="R2327">
        <v>12683</v>
      </c>
      <c r="S2327">
        <v>3</v>
      </c>
      <c r="T2327" s="7">
        <f t="shared" si="36"/>
        <v>1513664937.51</v>
      </c>
      <c r="U2327" s="3">
        <f>Table1[[#This Row],[Range_km]]/Table1[[#This Row],[Battery_Capacity_kWh]]</f>
        <v>3.016</v>
      </c>
      <c r="V2327" s="4">
        <f>Table1[[#This Row],[Price_USD]]/Table1[[#This Row],[Range_km]]</f>
        <v>316.56755968169762</v>
      </c>
      <c r="W2327" s="1" t="str">
        <f>_xlfn.IFS(Table1[[#This Row],[Price_USD]]&gt;80000,"Luxury", Table1[[#This Row],[Price_USD]]&gt;40000,"Premium",Table1[[#This Row],[Price_USD]]&lt;40000,"Budget")</f>
        <v>Luxury</v>
      </c>
    </row>
    <row r="2328" spans="3:23" x14ac:dyDescent="0.35">
      <c r="C2328">
        <v>2327</v>
      </c>
      <c r="D2328" t="s">
        <v>41</v>
      </c>
      <c r="E2328" t="s">
        <v>100</v>
      </c>
      <c r="F2328">
        <v>2024</v>
      </c>
      <c r="G2328" t="s">
        <v>259</v>
      </c>
      <c r="H2328">
        <v>117.5</v>
      </c>
      <c r="I2328">
        <v>156</v>
      </c>
      <c r="J2328" t="s">
        <v>274</v>
      </c>
      <c r="K2328">
        <v>2</v>
      </c>
      <c r="L2328" s="5">
        <v>133285.39000000001</v>
      </c>
      <c r="M2328" t="s">
        <v>309</v>
      </c>
      <c r="N2328" t="s">
        <v>353</v>
      </c>
      <c r="O2328" s="1">
        <v>3</v>
      </c>
      <c r="P2328" s="1" t="str">
        <f>IFERROR(IF(ISNUMBER(Table1[[#This Row],[Safety_Rating2]]), REPT("★", Table1[[#This Row],[Safety_Rating2]]) &amp; REPT("☆", 5-Table1[[#This Row],[Safety_Rating2]]), "Unknown"), "Unknown")</f>
        <v>★★★☆☆</v>
      </c>
      <c r="Q2328" s="1">
        <v>3</v>
      </c>
      <c r="R2328">
        <v>12888</v>
      </c>
      <c r="S2328">
        <v>5</v>
      </c>
      <c r="T2328" s="7">
        <f t="shared" si="36"/>
        <v>1717782106.3200002</v>
      </c>
      <c r="U2328" s="3">
        <f>Table1[[#This Row],[Range_km]]/Table1[[#This Row],[Battery_Capacity_kWh]]</f>
        <v>1.327659574468085</v>
      </c>
      <c r="V2328" s="4">
        <f>Table1[[#This Row],[Price_USD]]/Table1[[#This Row],[Range_km]]</f>
        <v>854.39352564102569</v>
      </c>
      <c r="W2328" s="1" t="str">
        <f>_xlfn.IFS(Table1[[#This Row],[Price_USD]]&gt;80000,"Luxury", Table1[[#This Row],[Price_USD]]&gt;40000,"Premium",Table1[[#This Row],[Price_USD]]&lt;40000,"Budget")</f>
        <v>Luxury</v>
      </c>
    </row>
    <row r="2329" spans="3:23" x14ac:dyDescent="0.35">
      <c r="C2329">
        <v>2328</v>
      </c>
      <c r="D2329" t="s">
        <v>31</v>
      </c>
      <c r="E2329" t="s">
        <v>178</v>
      </c>
      <c r="F2329">
        <v>2017</v>
      </c>
      <c r="G2329" t="s">
        <v>253</v>
      </c>
      <c r="H2329">
        <v>88.3</v>
      </c>
      <c r="I2329">
        <v>285</v>
      </c>
      <c r="J2329" t="s">
        <v>272</v>
      </c>
      <c r="K2329">
        <v>6.1</v>
      </c>
      <c r="L2329" s="5">
        <v>100782.57</v>
      </c>
      <c r="M2329" t="s">
        <v>289</v>
      </c>
      <c r="N2329" t="s">
        <v>369</v>
      </c>
      <c r="O2329" s="1">
        <v>5</v>
      </c>
      <c r="P2329" s="1" t="str">
        <f>IFERROR(IF(ISNUMBER(Table1[[#This Row],[Safety_Rating2]]), REPT("★", Table1[[#This Row],[Safety_Rating2]]) &amp; REPT("☆", 5-Table1[[#This Row],[Safety_Rating2]]), "Unknown"), "Unknown")</f>
        <v>★★★☆☆</v>
      </c>
      <c r="Q2329" s="1">
        <v>3</v>
      </c>
      <c r="R2329">
        <v>2964</v>
      </c>
      <c r="S2329">
        <v>3</v>
      </c>
      <c r="T2329" s="7">
        <f t="shared" si="36"/>
        <v>298719537.48000002</v>
      </c>
      <c r="U2329" s="3">
        <f>Table1[[#This Row],[Range_km]]/Table1[[#This Row],[Battery_Capacity_kWh]]</f>
        <v>3.2276330690826729</v>
      </c>
      <c r="V2329" s="4">
        <f>Table1[[#This Row],[Price_USD]]/Table1[[#This Row],[Range_km]]</f>
        <v>353.62305263157896</v>
      </c>
      <c r="W2329" s="1" t="str">
        <f>_xlfn.IFS(Table1[[#This Row],[Price_USD]]&gt;80000,"Luxury", Table1[[#This Row],[Price_USD]]&gt;40000,"Premium",Table1[[#This Row],[Price_USD]]&lt;40000,"Budget")</f>
        <v>Luxury</v>
      </c>
    </row>
    <row r="2330" spans="3:23" x14ac:dyDescent="0.35">
      <c r="C2330">
        <v>2329</v>
      </c>
      <c r="D2330" t="s">
        <v>25</v>
      </c>
      <c r="E2330" t="s">
        <v>78</v>
      </c>
      <c r="F2330">
        <v>2022</v>
      </c>
      <c r="G2330" t="s">
        <v>251</v>
      </c>
      <c r="H2330">
        <v>30</v>
      </c>
      <c r="I2330">
        <v>488</v>
      </c>
      <c r="J2330" t="s">
        <v>267</v>
      </c>
      <c r="K2330">
        <v>8.3000000000000007</v>
      </c>
      <c r="L2330" s="5">
        <v>149616.97</v>
      </c>
      <c r="M2330" t="s">
        <v>307</v>
      </c>
      <c r="N2330" t="s">
        <v>362</v>
      </c>
      <c r="O2330" s="1">
        <v>1</v>
      </c>
      <c r="P2330" s="1" t="str">
        <f>IFERROR(IF(ISNUMBER(Table1[[#This Row],[Safety_Rating2]]), REPT("★", Table1[[#This Row],[Safety_Rating2]]) &amp; REPT("☆", 5-Table1[[#This Row],[Safety_Rating2]]), "Unknown"), "Unknown")</f>
        <v>★★★☆☆</v>
      </c>
      <c r="Q2330" s="1">
        <v>3</v>
      </c>
      <c r="R2330">
        <v>3304</v>
      </c>
      <c r="S2330">
        <v>3</v>
      </c>
      <c r="T2330" s="7">
        <f t="shared" si="36"/>
        <v>494334468.88</v>
      </c>
      <c r="U2330" s="3">
        <f>Table1[[#This Row],[Range_km]]/Table1[[#This Row],[Battery_Capacity_kWh]]</f>
        <v>16.266666666666666</v>
      </c>
      <c r="V2330" s="4">
        <f>Table1[[#This Row],[Price_USD]]/Table1[[#This Row],[Range_km]]</f>
        <v>306.59215163934425</v>
      </c>
      <c r="W2330" s="1" t="str">
        <f>_xlfn.IFS(Table1[[#This Row],[Price_USD]]&gt;80000,"Luxury", Table1[[#This Row],[Price_USD]]&gt;40000,"Premium",Table1[[#This Row],[Price_USD]]&lt;40000,"Budget")</f>
        <v>Luxury</v>
      </c>
    </row>
    <row r="2331" spans="3:23" x14ac:dyDescent="0.35">
      <c r="C2331">
        <v>2330</v>
      </c>
      <c r="D2331" t="s">
        <v>26</v>
      </c>
      <c r="E2331" t="s">
        <v>79</v>
      </c>
      <c r="F2331">
        <v>2025</v>
      </c>
      <c r="G2331" t="s">
        <v>256</v>
      </c>
      <c r="H2331">
        <v>94.4</v>
      </c>
      <c r="I2331">
        <v>424</v>
      </c>
      <c r="J2331" t="s">
        <v>278</v>
      </c>
      <c r="K2331">
        <v>10.8</v>
      </c>
      <c r="L2331" s="5">
        <v>117721.16</v>
      </c>
      <c r="M2331" t="s">
        <v>283</v>
      </c>
      <c r="N2331" t="s">
        <v>337</v>
      </c>
      <c r="O2331" s="1">
        <v>5</v>
      </c>
      <c r="P2331" s="1" t="str">
        <f>IFERROR(IF(ISNUMBER(Table1[[#This Row],[Safety_Rating2]]), REPT("★", Table1[[#This Row],[Safety_Rating2]]) &amp; REPT("☆", 5-Table1[[#This Row],[Safety_Rating2]]), "Unknown"), "Unknown")</f>
        <v>★★★☆☆</v>
      </c>
      <c r="Q2331" s="1">
        <v>3</v>
      </c>
      <c r="R2331">
        <v>1168</v>
      </c>
      <c r="S2331">
        <v>3</v>
      </c>
      <c r="T2331" s="7">
        <f t="shared" si="36"/>
        <v>137498314.88</v>
      </c>
      <c r="U2331" s="3">
        <f>Table1[[#This Row],[Range_km]]/Table1[[#This Row],[Battery_Capacity_kWh]]</f>
        <v>4.4915254237288131</v>
      </c>
      <c r="V2331" s="4">
        <f>Table1[[#This Row],[Price_USD]]/Table1[[#This Row],[Range_km]]</f>
        <v>277.6442452830189</v>
      </c>
      <c r="W2331" s="1" t="str">
        <f>_xlfn.IFS(Table1[[#This Row],[Price_USD]]&gt;80000,"Luxury", Table1[[#This Row],[Price_USD]]&gt;40000,"Premium",Table1[[#This Row],[Price_USD]]&lt;40000,"Budget")</f>
        <v>Luxury</v>
      </c>
    </row>
    <row r="2332" spans="3:23" x14ac:dyDescent="0.35">
      <c r="C2332">
        <v>2331</v>
      </c>
      <c r="D2332" t="s">
        <v>20</v>
      </c>
      <c r="E2332" t="s">
        <v>73</v>
      </c>
      <c r="F2332">
        <v>2021</v>
      </c>
      <c r="G2332" t="s">
        <v>253</v>
      </c>
      <c r="H2332">
        <v>48.2</v>
      </c>
      <c r="I2332">
        <v>505</v>
      </c>
      <c r="J2332" t="s">
        <v>268</v>
      </c>
      <c r="K2332">
        <v>7.4</v>
      </c>
      <c r="L2332" s="5">
        <v>148249.32999999999</v>
      </c>
      <c r="M2332" t="s">
        <v>296</v>
      </c>
      <c r="N2332" t="s">
        <v>350</v>
      </c>
      <c r="O2332" s="1">
        <v>2</v>
      </c>
      <c r="P2332" s="1" t="str">
        <f>IFERROR(IF(ISNUMBER(Table1[[#This Row],[Safety_Rating2]]), REPT("★", Table1[[#This Row],[Safety_Rating2]]) &amp; REPT("☆", 5-Table1[[#This Row],[Safety_Rating2]]), "Unknown"), "Unknown")</f>
        <v>★★★☆☆</v>
      </c>
      <c r="Q2332" s="1">
        <v>3</v>
      </c>
      <c r="R2332">
        <v>10585</v>
      </c>
      <c r="S2332">
        <v>3</v>
      </c>
      <c r="T2332" s="7">
        <f t="shared" si="36"/>
        <v>1569219158.05</v>
      </c>
      <c r="U2332" s="3">
        <f>Table1[[#This Row],[Range_km]]/Table1[[#This Row],[Battery_Capacity_kWh]]</f>
        <v>10.477178423236515</v>
      </c>
      <c r="V2332" s="4">
        <f>Table1[[#This Row],[Price_USD]]/Table1[[#This Row],[Range_km]]</f>
        <v>293.56302970297025</v>
      </c>
      <c r="W2332" s="1" t="str">
        <f>_xlfn.IFS(Table1[[#This Row],[Price_USD]]&gt;80000,"Luxury", Table1[[#This Row],[Price_USD]]&gt;40000,"Premium",Table1[[#This Row],[Price_USD]]&lt;40000,"Budget")</f>
        <v>Luxury</v>
      </c>
    </row>
    <row r="2333" spans="3:23" x14ac:dyDescent="0.35">
      <c r="C2333">
        <v>2332</v>
      </c>
      <c r="D2333" t="s">
        <v>33</v>
      </c>
      <c r="E2333" t="s">
        <v>86</v>
      </c>
      <c r="F2333">
        <v>2016</v>
      </c>
      <c r="G2333" t="s">
        <v>263</v>
      </c>
      <c r="H2333">
        <v>21.9</v>
      </c>
      <c r="I2333">
        <v>127</v>
      </c>
      <c r="J2333" t="s">
        <v>271</v>
      </c>
      <c r="K2333">
        <v>4.0999999999999996</v>
      </c>
      <c r="L2333" s="5">
        <v>143327.97</v>
      </c>
      <c r="M2333" t="s">
        <v>309</v>
      </c>
      <c r="N2333" t="s">
        <v>356</v>
      </c>
      <c r="O2333" s="1">
        <v>0</v>
      </c>
      <c r="P2333" s="1" t="str">
        <f>IFERROR(IF(ISNUMBER(Table1[[#This Row],[Safety_Rating2]]), REPT("★", Table1[[#This Row],[Safety_Rating2]]) &amp; REPT("☆", 5-Table1[[#This Row],[Safety_Rating2]]), "Unknown"), "Unknown")</f>
        <v>★★★☆☆</v>
      </c>
      <c r="Q2333" s="1">
        <v>3</v>
      </c>
      <c r="R2333">
        <v>4624</v>
      </c>
      <c r="S2333">
        <v>4</v>
      </c>
      <c r="T2333" s="7">
        <f t="shared" si="36"/>
        <v>662748533.27999997</v>
      </c>
      <c r="U2333" s="3">
        <f>Table1[[#This Row],[Range_km]]/Table1[[#This Row],[Battery_Capacity_kWh]]</f>
        <v>5.7990867579908683</v>
      </c>
      <c r="V2333" s="4">
        <f>Table1[[#This Row],[Price_USD]]/Table1[[#This Row],[Range_km]]</f>
        <v>1128.5666929133859</v>
      </c>
      <c r="W2333" s="1" t="str">
        <f>_xlfn.IFS(Table1[[#This Row],[Price_USD]]&gt;80000,"Luxury", Table1[[#This Row],[Price_USD]]&gt;40000,"Premium",Table1[[#This Row],[Price_USD]]&lt;40000,"Budget")</f>
        <v>Luxury</v>
      </c>
    </row>
    <row r="2334" spans="3:23" x14ac:dyDescent="0.35">
      <c r="C2334">
        <v>2333</v>
      </c>
      <c r="D2334" t="s">
        <v>56</v>
      </c>
      <c r="E2334" t="s">
        <v>184</v>
      </c>
      <c r="F2334">
        <v>2018</v>
      </c>
      <c r="G2334" t="s">
        <v>264</v>
      </c>
      <c r="H2334">
        <v>143.19999999999999</v>
      </c>
      <c r="I2334">
        <v>125</v>
      </c>
      <c r="J2334" t="s">
        <v>271</v>
      </c>
      <c r="K2334">
        <v>3.7</v>
      </c>
      <c r="L2334" s="5">
        <v>31737.919999999998</v>
      </c>
      <c r="M2334" t="s">
        <v>333</v>
      </c>
      <c r="N2334" t="s">
        <v>360</v>
      </c>
      <c r="O2334" s="1">
        <v>1</v>
      </c>
      <c r="P2334" s="1" t="str">
        <f>IFERROR(IF(ISNUMBER(Table1[[#This Row],[Safety_Rating2]]), REPT("★", Table1[[#This Row],[Safety_Rating2]]) &amp; REPT("☆", 5-Table1[[#This Row],[Safety_Rating2]]), "Unknown"), "Unknown")</f>
        <v>★★★★★</v>
      </c>
      <c r="Q2334" s="1">
        <v>5</v>
      </c>
      <c r="R2334">
        <v>18514</v>
      </c>
      <c r="S2334">
        <v>5</v>
      </c>
      <c r="T2334" s="7">
        <f t="shared" si="36"/>
        <v>587595850.88</v>
      </c>
      <c r="U2334" s="3">
        <f>Table1[[#This Row],[Range_km]]/Table1[[#This Row],[Battery_Capacity_kWh]]</f>
        <v>0.87290502793296099</v>
      </c>
      <c r="V2334" s="4">
        <f>Table1[[#This Row],[Price_USD]]/Table1[[#This Row],[Range_km]]</f>
        <v>253.90335999999999</v>
      </c>
      <c r="W2334" s="1" t="str">
        <f>_xlfn.IFS(Table1[[#This Row],[Price_USD]]&gt;80000,"Luxury", Table1[[#This Row],[Price_USD]]&gt;40000,"Premium",Table1[[#This Row],[Price_USD]]&lt;40000,"Budget")</f>
        <v>Budget</v>
      </c>
    </row>
    <row r="2335" spans="3:23" x14ac:dyDescent="0.35">
      <c r="C2335">
        <v>2334</v>
      </c>
      <c r="D2335" t="s">
        <v>47</v>
      </c>
      <c r="E2335" t="s">
        <v>174</v>
      </c>
      <c r="F2335">
        <v>2015</v>
      </c>
      <c r="G2335" t="s">
        <v>260</v>
      </c>
      <c r="H2335">
        <v>54.4</v>
      </c>
      <c r="I2335">
        <v>102</v>
      </c>
      <c r="J2335" t="s">
        <v>273</v>
      </c>
      <c r="K2335">
        <v>11.2</v>
      </c>
      <c r="L2335" s="5">
        <v>54265.4</v>
      </c>
      <c r="M2335" t="s">
        <v>335</v>
      </c>
      <c r="N2335" t="s">
        <v>355</v>
      </c>
      <c r="O2335" s="2" t="s">
        <v>376</v>
      </c>
      <c r="P2335" s="1" t="str">
        <f>IFERROR(IF(ISNUMBER(Table1[[#This Row],[Safety_Rating2]]), REPT("★", Table1[[#This Row],[Safety_Rating2]]) &amp; REPT("☆", 5-Table1[[#This Row],[Safety_Rating2]]), "Unknown"), "Unknown")</f>
        <v>★★★☆☆</v>
      </c>
      <c r="Q2335" s="1">
        <v>3</v>
      </c>
      <c r="R2335">
        <v>7720</v>
      </c>
      <c r="S2335">
        <v>5</v>
      </c>
      <c r="T2335" s="7">
        <f t="shared" si="36"/>
        <v>418928888</v>
      </c>
      <c r="U2335" s="3">
        <f>Table1[[#This Row],[Range_km]]/Table1[[#This Row],[Battery_Capacity_kWh]]</f>
        <v>1.875</v>
      </c>
      <c r="V2335" s="4">
        <f>Table1[[#This Row],[Price_USD]]/Table1[[#This Row],[Range_km]]</f>
        <v>532.01372549019607</v>
      </c>
      <c r="W2335" s="1" t="str">
        <f>_xlfn.IFS(Table1[[#This Row],[Price_USD]]&gt;80000,"Luxury", Table1[[#This Row],[Price_USD]]&gt;40000,"Premium",Table1[[#This Row],[Price_USD]]&lt;40000,"Budget")</f>
        <v>Premium</v>
      </c>
    </row>
    <row r="2336" spans="3:23" x14ac:dyDescent="0.35">
      <c r="C2336">
        <v>2335</v>
      </c>
      <c r="D2336" t="s">
        <v>68</v>
      </c>
      <c r="E2336" t="s">
        <v>214</v>
      </c>
      <c r="F2336">
        <v>2017</v>
      </c>
      <c r="G2336" t="s">
        <v>264</v>
      </c>
      <c r="H2336">
        <v>133.1</v>
      </c>
      <c r="I2336">
        <v>343</v>
      </c>
      <c r="J2336" t="s">
        <v>268</v>
      </c>
      <c r="K2336">
        <v>6.1</v>
      </c>
      <c r="L2336" s="5">
        <v>72551.88</v>
      </c>
      <c r="M2336" t="s">
        <v>316</v>
      </c>
      <c r="N2336" t="s">
        <v>374</v>
      </c>
      <c r="O2336" s="1">
        <v>3</v>
      </c>
      <c r="P2336" s="1" t="str">
        <f>IFERROR(IF(ISNUMBER(Table1[[#This Row],[Safety_Rating2]]), REPT("★", Table1[[#This Row],[Safety_Rating2]]) &amp; REPT("☆", 5-Table1[[#This Row],[Safety_Rating2]]), "Unknown"), "Unknown")</f>
        <v>★★★☆☆</v>
      </c>
      <c r="Q2336" s="1">
        <v>3</v>
      </c>
      <c r="R2336">
        <v>11060</v>
      </c>
      <c r="S2336">
        <v>4</v>
      </c>
      <c r="T2336" s="7">
        <f t="shared" si="36"/>
        <v>802423792.80000007</v>
      </c>
      <c r="U2336" s="3">
        <f>Table1[[#This Row],[Range_km]]/Table1[[#This Row],[Battery_Capacity_kWh]]</f>
        <v>2.5770097670924117</v>
      </c>
      <c r="V2336" s="4">
        <f>Table1[[#This Row],[Price_USD]]/Table1[[#This Row],[Range_km]]</f>
        <v>211.52151603498544</v>
      </c>
      <c r="W2336" s="1" t="str">
        <f>_xlfn.IFS(Table1[[#This Row],[Price_USD]]&gt;80000,"Luxury", Table1[[#This Row],[Price_USD]]&gt;40000,"Premium",Table1[[#This Row],[Price_USD]]&lt;40000,"Budget")</f>
        <v>Premium</v>
      </c>
    </row>
    <row r="2337" spans="3:23" x14ac:dyDescent="0.35">
      <c r="C2337">
        <v>2336</v>
      </c>
      <c r="D2337" t="s">
        <v>61</v>
      </c>
      <c r="E2337" t="s">
        <v>146</v>
      </c>
      <c r="F2337">
        <v>2019</v>
      </c>
      <c r="G2337" t="s">
        <v>262</v>
      </c>
      <c r="H2337">
        <v>141.9</v>
      </c>
      <c r="I2337">
        <v>192</v>
      </c>
      <c r="J2337" t="s">
        <v>269</v>
      </c>
      <c r="K2337">
        <v>5.2</v>
      </c>
      <c r="L2337" s="5">
        <v>42690.33</v>
      </c>
      <c r="M2337" t="s">
        <v>300</v>
      </c>
      <c r="N2337" t="s">
        <v>345</v>
      </c>
      <c r="O2337" s="1">
        <v>4</v>
      </c>
      <c r="P2337" s="1" t="str">
        <f>IFERROR(IF(ISNUMBER(Table1[[#This Row],[Safety_Rating2]]), REPT("★", Table1[[#This Row],[Safety_Rating2]]) &amp; REPT("☆", 5-Table1[[#This Row],[Safety_Rating2]]), "Unknown"), "Unknown")</f>
        <v>★★★★☆</v>
      </c>
      <c r="Q2337" s="1">
        <v>4</v>
      </c>
      <c r="R2337">
        <v>5873</v>
      </c>
      <c r="S2337">
        <v>4</v>
      </c>
      <c r="T2337" s="7">
        <f t="shared" si="36"/>
        <v>250720308.09</v>
      </c>
      <c r="U2337" s="3">
        <f>Table1[[#This Row],[Range_km]]/Table1[[#This Row],[Battery_Capacity_kWh]]</f>
        <v>1.3530655391120507</v>
      </c>
      <c r="V2337" s="4">
        <f>Table1[[#This Row],[Price_USD]]/Table1[[#This Row],[Range_km]]</f>
        <v>222.34546875000001</v>
      </c>
      <c r="W2337" s="1" t="str">
        <f>_xlfn.IFS(Table1[[#This Row],[Price_USD]]&gt;80000,"Luxury", Table1[[#This Row],[Price_USD]]&gt;40000,"Premium",Table1[[#This Row],[Price_USD]]&lt;40000,"Budget")</f>
        <v>Premium</v>
      </c>
    </row>
    <row r="2338" spans="3:23" x14ac:dyDescent="0.35">
      <c r="C2338">
        <v>2337</v>
      </c>
      <c r="D2338" t="s">
        <v>57</v>
      </c>
      <c r="E2338" t="s">
        <v>136</v>
      </c>
      <c r="F2338">
        <v>2017</v>
      </c>
      <c r="G2338" t="s">
        <v>256</v>
      </c>
      <c r="H2338">
        <v>64.900000000000006</v>
      </c>
      <c r="I2338">
        <v>578</v>
      </c>
      <c r="J2338" t="s">
        <v>272</v>
      </c>
      <c r="K2338">
        <v>2.9</v>
      </c>
      <c r="L2338" s="5">
        <v>60562</v>
      </c>
      <c r="M2338" t="s">
        <v>294</v>
      </c>
      <c r="N2338" t="s">
        <v>363</v>
      </c>
      <c r="O2338" s="1">
        <v>4</v>
      </c>
      <c r="P2338" s="1" t="str">
        <f>IFERROR(IF(ISNUMBER(Table1[[#This Row],[Safety_Rating2]]), REPT("★", Table1[[#This Row],[Safety_Rating2]]) &amp; REPT("☆", 5-Table1[[#This Row],[Safety_Rating2]]), "Unknown"), "Unknown")</f>
        <v>★★★★★</v>
      </c>
      <c r="Q2338" s="1">
        <v>5</v>
      </c>
      <c r="R2338">
        <v>17681</v>
      </c>
      <c r="S2338">
        <v>5</v>
      </c>
      <c r="T2338" s="7">
        <f t="shared" si="36"/>
        <v>1070796722</v>
      </c>
      <c r="U2338" s="3">
        <f>Table1[[#This Row],[Range_km]]/Table1[[#This Row],[Battery_Capacity_kWh]]</f>
        <v>8.9060092449922958</v>
      </c>
      <c r="V2338" s="4">
        <f>Table1[[#This Row],[Price_USD]]/Table1[[#This Row],[Range_km]]</f>
        <v>104.77854671280276</v>
      </c>
      <c r="W2338" s="1" t="str">
        <f>_xlfn.IFS(Table1[[#This Row],[Price_USD]]&gt;80000,"Luxury", Table1[[#This Row],[Price_USD]]&gt;40000,"Premium",Table1[[#This Row],[Price_USD]]&lt;40000,"Budget")</f>
        <v>Premium</v>
      </c>
    </row>
    <row r="2339" spans="3:23" x14ac:dyDescent="0.35">
      <c r="C2339">
        <v>2338</v>
      </c>
      <c r="D2339" t="s">
        <v>60</v>
      </c>
      <c r="E2339" t="s">
        <v>140</v>
      </c>
      <c r="F2339">
        <v>2023</v>
      </c>
      <c r="G2339" t="s">
        <v>260</v>
      </c>
      <c r="H2339">
        <v>135.9</v>
      </c>
      <c r="I2339">
        <v>515</v>
      </c>
      <c r="J2339" t="s">
        <v>266</v>
      </c>
      <c r="K2339">
        <v>5.9</v>
      </c>
      <c r="L2339" s="5">
        <v>55826.21</v>
      </c>
      <c r="M2339" t="s">
        <v>305</v>
      </c>
      <c r="N2339" t="s">
        <v>368</v>
      </c>
      <c r="O2339" s="2" t="s">
        <v>376</v>
      </c>
      <c r="P2339" s="1" t="str">
        <f>IFERROR(IF(ISNUMBER(Table1[[#This Row],[Safety_Rating2]]), REPT("★", Table1[[#This Row],[Safety_Rating2]]) &amp; REPT("☆", 5-Table1[[#This Row],[Safety_Rating2]]), "Unknown"), "Unknown")</f>
        <v>★★★☆☆</v>
      </c>
      <c r="Q2339" s="1">
        <v>3</v>
      </c>
      <c r="R2339">
        <v>7243</v>
      </c>
      <c r="S2339">
        <v>4</v>
      </c>
      <c r="T2339" s="7">
        <f t="shared" si="36"/>
        <v>404349239.02999997</v>
      </c>
      <c r="U2339" s="3">
        <f>Table1[[#This Row],[Range_km]]/Table1[[#This Row],[Battery_Capacity_kWh]]</f>
        <v>3.7895511405445177</v>
      </c>
      <c r="V2339" s="4">
        <f>Table1[[#This Row],[Price_USD]]/Table1[[#This Row],[Range_km]]</f>
        <v>108.40040776699028</v>
      </c>
      <c r="W2339" s="1" t="str">
        <f>_xlfn.IFS(Table1[[#This Row],[Price_USD]]&gt;80000,"Luxury", Table1[[#This Row],[Price_USD]]&gt;40000,"Premium",Table1[[#This Row],[Price_USD]]&lt;40000,"Budget")</f>
        <v>Premium</v>
      </c>
    </row>
    <row r="2340" spans="3:23" x14ac:dyDescent="0.35">
      <c r="C2340">
        <v>2339</v>
      </c>
      <c r="D2340" t="s">
        <v>26</v>
      </c>
      <c r="E2340" t="s">
        <v>79</v>
      </c>
      <c r="F2340">
        <v>2017</v>
      </c>
      <c r="G2340" t="s">
        <v>262</v>
      </c>
      <c r="H2340">
        <v>65.099999999999994</v>
      </c>
      <c r="I2340">
        <v>224</v>
      </c>
      <c r="J2340" t="s">
        <v>279</v>
      </c>
      <c r="K2340">
        <v>4.0999999999999996</v>
      </c>
      <c r="L2340" s="5">
        <v>110154.9</v>
      </c>
      <c r="M2340" t="s">
        <v>306</v>
      </c>
      <c r="N2340" t="s">
        <v>375</v>
      </c>
      <c r="O2340" s="1">
        <v>0</v>
      </c>
      <c r="P2340" s="1" t="str">
        <f>IFERROR(IF(ISNUMBER(Table1[[#This Row],[Safety_Rating2]]), REPT("★", Table1[[#This Row],[Safety_Rating2]]) &amp; REPT("☆", 5-Table1[[#This Row],[Safety_Rating2]]), "Unknown"), "Unknown")</f>
        <v>Unknown</v>
      </c>
      <c r="Q2340" s="2" t="s">
        <v>376</v>
      </c>
      <c r="R2340">
        <v>6126</v>
      </c>
      <c r="S2340">
        <v>3</v>
      </c>
      <c r="T2340" s="7">
        <f t="shared" si="36"/>
        <v>674808917.39999998</v>
      </c>
      <c r="U2340" s="3">
        <f>Table1[[#This Row],[Range_km]]/Table1[[#This Row],[Battery_Capacity_kWh]]</f>
        <v>3.4408602150537639</v>
      </c>
      <c r="V2340" s="4">
        <f>Table1[[#This Row],[Price_USD]]/Table1[[#This Row],[Range_km]]</f>
        <v>491.76294642857141</v>
      </c>
      <c r="W2340" s="1" t="str">
        <f>_xlfn.IFS(Table1[[#This Row],[Price_USD]]&gt;80000,"Luxury", Table1[[#This Row],[Price_USD]]&gt;40000,"Premium",Table1[[#This Row],[Price_USD]]&lt;40000,"Budget")</f>
        <v>Luxury</v>
      </c>
    </row>
    <row r="2341" spans="3:23" x14ac:dyDescent="0.35">
      <c r="C2341">
        <v>2340</v>
      </c>
      <c r="D2341" t="s">
        <v>35</v>
      </c>
      <c r="E2341" t="s">
        <v>227</v>
      </c>
      <c r="F2341">
        <v>2025</v>
      </c>
      <c r="G2341" t="s">
        <v>250</v>
      </c>
      <c r="H2341">
        <v>107.5</v>
      </c>
      <c r="I2341">
        <v>406</v>
      </c>
      <c r="J2341" t="s">
        <v>280</v>
      </c>
      <c r="K2341">
        <v>1</v>
      </c>
      <c r="L2341" s="5">
        <v>116056.97</v>
      </c>
      <c r="M2341" t="s">
        <v>305</v>
      </c>
      <c r="N2341" t="s">
        <v>364</v>
      </c>
      <c r="O2341" s="1">
        <v>2</v>
      </c>
      <c r="P2341" s="1" t="str">
        <f>IFERROR(IF(ISNUMBER(Table1[[#This Row],[Safety_Rating2]]), REPT("★", Table1[[#This Row],[Safety_Rating2]]) &amp; REPT("☆", 5-Table1[[#This Row],[Safety_Rating2]]), "Unknown"), "Unknown")</f>
        <v>★★★★☆</v>
      </c>
      <c r="Q2341" s="1">
        <v>4</v>
      </c>
      <c r="R2341">
        <v>8224</v>
      </c>
      <c r="S2341">
        <v>3</v>
      </c>
      <c r="T2341" s="7">
        <f t="shared" si="36"/>
        <v>954452521.27999997</v>
      </c>
      <c r="U2341" s="3">
        <f>Table1[[#This Row],[Range_km]]/Table1[[#This Row],[Battery_Capacity_kWh]]</f>
        <v>3.7767441860465114</v>
      </c>
      <c r="V2341" s="4">
        <f>Table1[[#This Row],[Price_USD]]/Table1[[#This Row],[Range_km]]</f>
        <v>285.85460591133005</v>
      </c>
      <c r="W2341" s="1" t="str">
        <f>_xlfn.IFS(Table1[[#This Row],[Price_USD]]&gt;80000,"Luxury", Table1[[#This Row],[Price_USD]]&gt;40000,"Premium",Table1[[#This Row],[Price_USD]]&lt;40000,"Budget")</f>
        <v>Luxury</v>
      </c>
    </row>
    <row r="2342" spans="3:23" x14ac:dyDescent="0.35">
      <c r="C2342">
        <v>2341</v>
      </c>
      <c r="D2342" t="s">
        <v>62</v>
      </c>
      <c r="E2342" t="s">
        <v>183</v>
      </c>
      <c r="F2342">
        <v>2024</v>
      </c>
      <c r="G2342" t="s">
        <v>264</v>
      </c>
      <c r="H2342">
        <v>123.3</v>
      </c>
      <c r="I2342">
        <v>401</v>
      </c>
      <c r="J2342" t="s">
        <v>280</v>
      </c>
      <c r="K2342">
        <v>3.4</v>
      </c>
      <c r="L2342" s="5">
        <v>48757.21</v>
      </c>
      <c r="M2342" t="s">
        <v>291</v>
      </c>
      <c r="N2342" t="s">
        <v>354</v>
      </c>
      <c r="O2342" s="1">
        <v>3</v>
      </c>
      <c r="P2342" s="1" t="str">
        <f>IFERROR(IF(ISNUMBER(Table1[[#This Row],[Safety_Rating2]]), REPT("★", Table1[[#This Row],[Safety_Rating2]]) &amp; REPT("☆", 5-Table1[[#This Row],[Safety_Rating2]]), "Unknown"), "Unknown")</f>
        <v>★★★★☆</v>
      </c>
      <c r="Q2342" s="1">
        <v>4</v>
      </c>
      <c r="R2342">
        <v>13040</v>
      </c>
      <c r="S2342">
        <v>5</v>
      </c>
      <c r="T2342" s="7">
        <f t="shared" si="36"/>
        <v>635794018.39999998</v>
      </c>
      <c r="U2342" s="3">
        <f>Table1[[#This Row],[Range_km]]/Table1[[#This Row],[Battery_Capacity_kWh]]</f>
        <v>3.2522303325223034</v>
      </c>
      <c r="V2342" s="4">
        <f>Table1[[#This Row],[Price_USD]]/Table1[[#This Row],[Range_km]]</f>
        <v>121.58905236907731</v>
      </c>
      <c r="W2342" s="1" t="str">
        <f>_xlfn.IFS(Table1[[#This Row],[Price_USD]]&gt;80000,"Luxury", Table1[[#This Row],[Price_USD]]&gt;40000,"Premium",Table1[[#This Row],[Price_USD]]&lt;40000,"Budget")</f>
        <v>Premium</v>
      </c>
    </row>
    <row r="2343" spans="3:23" x14ac:dyDescent="0.35">
      <c r="C2343">
        <v>2342</v>
      </c>
      <c r="D2343" t="s">
        <v>42</v>
      </c>
      <c r="E2343" t="s">
        <v>141</v>
      </c>
      <c r="F2343">
        <v>2020</v>
      </c>
      <c r="G2343" t="s">
        <v>260</v>
      </c>
      <c r="H2343">
        <v>80</v>
      </c>
      <c r="I2343">
        <v>124</v>
      </c>
      <c r="J2343" t="s">
        <v>266</v>
      </c>
      <c r="K2343">
        <v>11.1</v>
      </c>
      <c r="L2343" s="5">
        <v>68352.92</v>
      </c>
      <c r="M2343" t="s">
        <v>308</v>
      </c>
      <c r="N2343" t="s">
        <v>349</v>
      </c>
      <c r="O2343" s="2" t="s">
        <v>376</v>
      </c>
      <c r="P2343" s="1" t="str">
        <f>IFERROR(IF(ISNUMBER(Table1[[#This Row],[Safety_Rating2]]), REPT("★", Table1[[#This Row],[Safety_Rating2]]) &amp; REPT("☆", 5-Table1[[#This Row],[Safety_Rating2]]), "Unknown"), "Unknown")</f>
        <v>★★★★☆</v>
      </c>
      <c r="Q2343" s="1">
        <v>4</v>
      </c>
      <c r="R2343">
        <v>7144</v>
      </c>
      <c r="S2343">
        <v>3</v>
      </c>
      <c r="T2343" s="7">
        <f t="shared" si="36"/>
        <v>488313260.47999996</v>
      </c>
      <c r="U2343" s="3">
        <f>Table1[[#This Row],[Range_km]]/Table1[[#This Row],[Battery_Capacity_kWh]]</f>
        <v>1.55</v>
      </c>
      <c r="V2343" s="4">
        <f>Table1[[#This Row],[Price_USD]]/Table1[[#This Row],[Range_km]]</f>
        <v>551.23322580645163</v>
      </c>
      <c r="W2343" s="1" t="str">
        <f>_xlfn.IFS(Table1[[#This Row],[Price_USD]]&gt;80000,"Luxury", Table1[[#This Row],[Price_USD]]&gt;40000,"Premium",Table1[[#This Row],[Price_USD]]&lt;40000,"Budget")</f>
        <v>Premium</v>
      </c>
    </row>
    <row r="2344" spans="3:23" x14ac:dyDescent="0.35">
      <c r="C2344">
        <v>2343</v>
      </c>
      <c r="D2344" t="s">
        <v>30</v>
      </c>
      <c r="E2344" t="s">
        <v>166</v>
      </c>
      <c r="F2344">
        <v>2024</v>
      </c>
      <c r="G2344" t="s">
        <v>258</v>
      </c>
      <c r="H2344">
        <v>136.9</v>
      </c>
      <c r="I2344">
        <v>440</v>
      </c>
      <c r="J2344" t="s">
        <v>274</v>
      </c>
      <c r="K2344">
        <v>2.9</v>
      </c>
      <c r="L2344" s="5">
        <v>147056.35</v>
      </c>
      <c r="M2344" t="s">
        <v>323</v>
      </c>
      <c r="N2344" t="s">
        <v>371</v>
      </c>
      <c r="O2344" s="1">
        <v>3</v>
      </c>
      <c r="P2344" s="1" t="str">
        <f>IFERROR(IF(ISNUMBER(Table1[[#This Row],[Safety_Rating2]]), REPT("★", Table1[[#This Row],[Safety_Rating2]]) &amp; REPT("☆", 5-Table1[[#This Row],[Safety_Rating2]]), "Unknown"), "Unknown")</f>
        <v>★★★★☆</v>
      </c>
      <c r="Q2344" s="1">
        <v>4</v>
      </c>
      <c r="R2344">
        <v>10836</v>
      </c>
      <c r="S2344">
        <v>4</v>
      </c>
      <c r="T2344" s="7">
        <f t="shared" si="36"/>
        <v>1593502608.6000001</v>
      </c>
      <c r="U2344" s="3">
        <f>Table1[[#This Row],[Range_km]]/Table1[[#This Row],[Battery_Capacity_kWh]]</f>
        <v>3.2140248356464571</v>
      </c>
      <c r="V2344" s="4">
        <f>Table1[[#This Row],[Price_USD]]/Table1[[#This Row],[Range_km]]</f>
        <v>334.21897727272727</v>
      </c>
      <c r="W2344" s="1" t="str">
        <f>_xlfn.IFS(Table1[[#This Row],[Price_USD]]&gt;80000,"Luxury", Table1[[#This Row],[Price_USD]]&gt;40000,"Premium",Table1[[#This Row],[Price_USD]]&lt;40000,"Budget")</f>
        <v>Luxury</v>
      </c>
    </row>
    <row r="2345" spans="3:23" x14ac:dyDescent="0.35">
      <c r="C2345">
        <v>2344</v>
      </c>
      <c r="D2345" t="s">
        <v>20</v>
      </c>
      <c r="E2345" t="s">
        <v>73</v>
      </c>
      <c r="F2345">
        <v>2023</v>
      </c>
      <c r="G2345" t="s">
        <v>253</v>
      </c>
      <c r="H2345">
        <v>35.700000000000003</v>
      </c>
      <c r="I2345">
        <v>184</v>
      </c>
      <c r="J2345" t="s">
        <v>273</v>
      </c>
      <c r="K2345">
        <v>11.6</v>
      </c>
      <c r="L2345" s="5">
        <v>108506.7</v>
      </c>
      <c r="M2345" t="s">
        <v>298</v>
      </c>
      <c r="N2345" t="s">
        <v>375</v>
      </c>
      <c r="O2345" s="1">
        <v>3</v>
      </c>
      <c r="P2345" s="1" t="str">
        <f>IFERROR(IF(ISNUMBER(Table1[[#This Row],[Safety_Rating2]]), REPT("★", Table1[[#This Row],[Safety_Rating2]]) &amp; REPT("☆", 5-Table1[[#This Row],[Safety_Rating2]]), "Unknown"), "Unknown")</f>
        <v>★★★★★</v>
      </c>
      <c r="Q2345" s="1">
        <v>5</v>
      </c>
      <c r="R2345">
        <v>9405</v>
      </c>
      <c r="S2345">
        <v>4</v>
      </c>
      <c r="T2345" s="7">
        <f t="shared" si="36"/>
        <v>1020505513.5</v>
      </c>
      <c r="U2345" s="3">
        <f>Table1[[#This Row],[Range_km]]/Table1[[#This Row],[Battery_Capacity_kWh]]</f>
        <v>5.1540616246498594</v>
      </c>
      <c r="V2345" s="4">
        <f>Table1[[#This Row],[Price_USD]]/Table1[[#This Row],[Range_km]]</f>
        <v>589.71032608695646</v>
      </c>
      <c r="W2345" s="1" t="str">
        <f>_xlfn.IFS(Table1[[#This Row],[Price_USD]]&gt;80000,"Luxury", Table1[[#This Row],[Price_USD]]&gt;40000,"Premium",Table1[[#This Row],[Price_USD]]&lt;40000,"Budget")</f>
        <v>Luxury</v>
      </c>
    </row>
    <row r="2346" spans="3:23" x14ac:dyDescent="0.35">
      <c r="C2346">
        <v>2345</v>
      </c>
      <c r="D2346" t="s">
        <v>63</v>
      </c>
      <c r="E2346" t="s">
        <v>169</v>
      </c>
      <c r="F2346">
        <v>2023</v>
      </c>
      <c r="G2346" t="s">
        <v>263</v>
      </c>
      <c r="H2346">
        <v>142</v>
      </c>
      <c r="I2346">
        <v>494</v>
      </c>
      <c r="J2346" t="s">
        <v>280</v>
      </c>
      <c r="K2346">
        <v>4.3</v>
      </c>
      <c r="L2346" s="5">
        <v>119827.74</v>
      </c>
      <c r="M2346" t="s">
        <v>333</v>
      </c>
      <c r="N2346" t="s">
        <v>343</v>
      </c>
      <c r="O2346" s="1">
        <v>3</v>
      </c>
      <c r="P2346" s="1" t="str">
        <f>IFERROR(IF(ISNUMBER(Table1[[#This Row],[Safety_Rating2]]), REPT("★", Table1[[#This Row],[Safety_Rating2]]) &amp; REPT("☆", 5-Table1[[#This Row],[Safety_Rating2]]), "Unknown"), "Unknown")</f>
        <v>★★★☆☆</v>
      </c>
      <c r="Q2346" s="1">
        <v>3</v>
      </c>
      <c r="R2346">
        <v>16864</v>
      </c>
      <c r="S2346">
        <v>4</v>
      </c>
      <c r="T2346" s="7">
        <f t="shared" si="36"/>
        <v>2020775007.3600001</v>
      </c>
      <c r="U2346" s="3">
        <f>Table1[[#This Row],[Range_km]]/Table1[[#This Row],[Battery_Capacity_kWh]]</f>
        <v>3.4788732394366195</v>
      </c>
      <c r="V2346" s="4">
        <f>Table1[[#This Row],[Price_USD]]/Table1[[#This Row],[Range_km]]</f>
        <v>242.56627530364375</v>
      </c>
      <c r="W2346" s="1" t="str">
        <f>_xlfn.IFS(Table1[[#This Row],[Price_USD]]&gt;80000,"Luxury", Table1[[#This Row],[Price_USD]]&gt;40000,"Premium",Table1[[#This Row],[Price_USD]]&lt;40000,"Budget")</f>
        <v>Luxury</v>
      </c>
    </row>
    <row r="2347" spans="3:23" x14ac:dyDescent="0.35">
      <c r="C2347">
        <v>2346</v>
      </c>
      <c r="D2347" t="s">
        <v>51</v>
      </c>
      <c r="E2347" t="s">
        <v>210</v>
      </c>
      <c r="F2347">
        <v>2021</v>
      </c>
      <c r="G2347" t="s">
        <v>259</v>
      </c>
      <c r="H2347">
        <v>107.7</v>
      </c>
      <c r="I2347">
        <v>283</v>
      </c>
      <c r="J2347" t="s">
        <v>279</v>
      </c>
      <c r="K2347">
        <v>11</v>
      </c>
      <c r="L2347" s="5">
        <v>79006.570000000007</v>
      </c>
      <c r="M2347" t="s">
        <v>295</v>
      </c>
      <c r="N2347" t="s">
        <v>367</v>
      </c>
      <c r="O2347" s="2" t="s">
        <v>376</v>
      </c>
      <c r="P2347" s="1" t="str">
        <f>IFERROR(IF(ISNUMBER(Table1[[#This Row],[Safety_Rating2]]), REPT("★", Table1[[#This Row],[Safety_Rating2]]) &amp; REPT("☆", 5-Table1[[#This Row],[Safety_Rating2]]), "Unknown"), "Unknown")</f>
        <v>★★★☆☆</v>
      </c>
      <c r="Q2347" s="1">
        <v>3</v>
      </c>
      <c r="R2347">
        <v>7173</v>
      </c>
      <c r="S2347">
        <v>4</v>
      </c>
      <c r="T2347" s="7">
        <f t="shared" si="36"/>
        <v>566714126.61000001</v>
      </c>
      <c r="U2347" s="3">
        <f>Table1[[#This Row],[Range_km]]/Table1[[#This Row],[Battery_Capacity_kWh]]</f>
        <v>2.627669452181987</v>
      </c>
      <c r="V2347" s="4">
        <f>Table1[[#This Row],[Price_USD]]/Table1[[#This Row],[Range_km]]</f>
        <v>279.17515901060074</v>
      </c>
      <c r="W2347" s="1" t="str">
        <f>_xlfn.IFS(Table1[[#This Row],[Price_USD]]&gt;80000,"Luxury", Table1[[#This Row],[Price_USD]]&gt;40000,"Premium",Table1[[#This Row],[Price_USD]]&lt;40000,"Budget")</f>
        <v>Premium</v>
      </c>
    </row>
    <row r="2348" spans="3:23" x14ac:dyDescent="0.35">
      <c r="C2348">
        <v>2347</v>
      </c>
      <c r="D2348" t="s">
        <v>67</v>
      </c>
      <c r="E2348" t="s">
        <v>168</v>
      </c>
      <c r="F2348">
        <v>2017</v>
      </c>
      <c r="G2348" t="s">
        <v>260</v>
      </c>
      <c r="H2348">
        <v>94</v>
      </c>
      <c r="I2348">
        <v>302</v>
      </c>
      <c r="J2348" t="s">
        <v>278</v>
      </c>
      <c r="K2348">
        <v>6.4</v>
      </c>
      <c r="L2348" s="5">
        <v>106491.31</v>
      </c>
      <c r="M2348" t="s">
        <v>306</v>
      </c>
      <c r="N2348" t="s">
        <v>354</v>
      </c>
      <c r="O2348" s="1">
        <v>1</v>
      </c>
      <c r="P2348" s="1" t="str">
        <f>IFERROR(IF(ISNUMBER(Table1[[#This Row],[Safety_Rating2]]), REPT("★", Table1[[#This Row],[Safety_Rating2]]) &amp; REPT("☆", 5-Table1[[#This Row],[Safety_Rating2]]), "Unknown"), "Unknown")</f>
        <v>★★★☆☆</v>
      </c>
      <c r="Q2348" s="1">
        <v>3</v>
      </c>
      <c r="R2348">
        <v>8702</v>
      </c>
      <c r="S2348">
        <v>4</v>
      </c>
      <c r="T2348" s="7">
        <f t="shared" si="36"/>
        <v>926687379.62</v>
      </c>
      <c r="U2348" s="3">
        <f>Table1[[#This Row],[Range_km]]/Table1[[#This Row],[Battery_Capacity_kWh]]</f>
        <v>3.2127659574468086</v>
      </c>
      <c r="V2348" s="4">
        <f>Table1[[#This Row],[Price_USD]]/Table1[[#This Row],[Range_km]]</f>
        <v>352.62023178807948</v>
      </c>
      <c r="W2348" s="1" t="str">
        <f>_xlfn.IFS(Table1[[#This Row],[Price_USD]]&gt;80000,"Luxury", Table1[[#This Row],[Price_USD]]&gt;40000,"Premium",Table1[[#This Row],[Price_USD]]&lt;40000,"Budget")</f>
        <v>Luxury</v>
      </c>
    </row>
    <row r="2349" spans="3:23" x14ac:dyDescent="0.35">
      <c r="C2349">
        <v>2348</v>
      </c>
      <c r="D2349" t="s">
        <v>63</v>
      </c>
      <c r="E2349" t="s">
        <v>169</v>
      </c>
      <c r="F2349">
        <v>2024</v>
      </c>
      <c r="G2349" t="s">
        <v>257</v>
      </c>
      <c r="H2349">
        <v>67.900000000000006</v>
      </c>
      <c r="I2349">
        <v>468</v>
      </c>
      <c r="J2349" t="s">
        <v>277</v>
      </c>
      <c r="K2349">
        <v>5.7</v>
      </c>
      <c r="L2349" s="5">
        <v>45655.41</v>
      </c>
      <c r="M2349" t="s">
        <v>321</v>
      </c>
      <c r="N2349" t="s">
        <v>365</v>
      </c>
      <c r="O2349" s="1">
        <v>2</v>
      </c>
      <c r="P2349" s="1" t="str">
        <f>IFERROR(IF(ISNUMBER(Table1[[#This Row],[Safety_Rating2]]), REPT("★", Table1[[#This Row],[Safety_Rating2]]) &amp; REPT("☆", 5-Table1[[#This Row],[Safety_Rating2]]), "Unknown"), "Unknown")</f>
        <v>★★★★☆</v>
      </c>
      <c r="Q2349" s="1">
        <v>4</v>
      </c>
      <c r="R2349">
        <v>10056</v>
      </c>
      <c r="S2349">
        <v>3</v>
      </c>
      <c r="T2349" s="7">
        <f t="shared" si="36"/>
        <v>459110802.96000004</v>
      </c>
      <c r="U2349" s="3">
        <f>Table1[[#This Row],[Range_km]]/Table1[[#This Row],[Battery_Capacity_kWh]]</f>
        <v>6.8924889543446239</v>
      </c>
      <c r="V2349" s="4">
        <f>Table1[[#This Row],[Price_USD]]/Table1[[#This Row],[Range_km]]</f>
        <v>97.55429487179488</v>
      </c>
      <c r="W2349" s="1" t="str">
        <f>_xlfn.IFS(Table1[[#This Row],[Price_USD]]&gt;80000,"Luxury", Table1[[#This Row],[Price_USD]]&gt;40000,"Premium",Table1[[#This Row],[Price_USD]]&lt;40000,"Budget")</f>
        <v>Premium</v>
      </c>
    </row>
    <row r="2350" spans="3:23" x14ac:dyDescent="0.35">
      <c r="C2350">
        <v>2349</v>
      </c>
      <c r="D2350" t="s">
        <v>28</v>
      </c>
      <c r="E2350" t="s">
        <v>215</v>
      </c>
      <c r="F2350">
        <v>2024</v>
      </c>
      <c r="G2350" t="s">
        <v>251</v>
      </c>
      <c r="H2350">
        <v>81.3</v>
      </c>
      <c r="I2350">
        <v>379</v>
      </c>
      <c r="J2350" t="s">
        <v>280</v>
      </c>
      <c r="K2350">
        <v>3</v>
      </c>
      <c r="L2350" s="5">
        <v>88402.77</v>
      </c>
      <c r="M2350" t="s">
        <v>325</v>
      </c>
      <c r="N2350" t="s">
        <v>366</v>
      </c>
      <c r="O2350" s="1">
        <v>0</v>
      </c>
      <c r="P2350" s="1" t="str">
        <f>IFERROR(IF(ISNUMBER(Table1[[#This Row],[Safety_Rating2]]), REPT("★", Table1[[#This Row],[Safety_Rating2]]) &amp; REPT("☆", 5-Table1[[#This Row],[Safety_Rating2]]), "Unknown"), "Unknown")</f>
        <v>★★★★☆</v>
      </c>
      <c r="Q2350" s="1">
        <v>4</v>
      </c>
      <c r="R2350">
        <v>4869</v>
      </c>
      <c r="S2350">
        <v>4</v>
      </c>
      <c r="T2350" s="7">
        <f t="shared" si="36"/>
        <v>430433087.13</v>
      </c>
      <c r="U2350" s="3">
        <f>Table1[[#This Row],[Range_km]]/Table1[[#This Row],[Battery_Capacity_kWh]]</f>
        <v>4.661746617466175</v>
      </c>
      <c r="V2350" s="4">
        <f>Table1[[#This Row],[Price_USD]]/Table1[[#This Row],[Range_km]]</f>
        <v>233.25269129287599</v>
      </c>
      <c r="W2350" s="1" t="str">
        <f>_xlfn.IFS(Table1[[#This Row],[Price_USD]]&gt;80000,"Luxury", Table1[[#This Row],[Price_USD]]&gt;40000,"Premium",Table1[[#This Row],[Price_USD]]&lt;40000,"Budget")</f>
        <v>Luxury</v>
      </c>
    </row>
    <row r="2351" spans="3:23" x14ac:dyDescent="0.35">
      <c r="C2351">
        <v>2350</v>
      </c>
      <c r="D2351" t="s">
        <v>27</v>
      </c>
      <c r="E2351" t="s">
        <v>89</v>
      </c>
      <c r="F2351">
        <v>2024</v>
      </c>
      <c r="G2351" t="s">
        <v>260</v>
      </c>
      <c r="H2351">
        <v>41.6</v>
      </c>
      <c r="I2351">
        <v>426</v>
      </c>
      <c r="J2351" t="s">
        <v>279</v>
      </c>
      <c r="K2351">
        <v>0.9</v>
      </c>
      <c r="L2351" s="5">
        <v>115955.9</v>
      </c>
      <c r="M2351" t="s">
        <v>300</v>
      </c>
      <c r="N2351" t="s">
        <v>353</v>
      </c>
      <c r="O2351" s="1">
        <v>1</v>
      </c>
      <c r="P2351" s="1" t="str">
        <f>IFERROR(IF(ISNUMBER(Table1[[#This Row],[Safety_Rating2]]), REPT("★", Table1[[#This Row],[Safety_Rating2]]) &amp; REPT("☆", 5-Table1[[#This Row],[Safety_Rating2]]), "Unknown"), "Unknown")</f>
        <v>Unknown</v>
      </c>
      <c r="Q2351" s="2" t="s">
        <v>376</v>
      </c>
      <c r="R2351">
        <v>14172</v>
      </c>
      <c r="S2351">
        <v>5</v>
      </c>
      <c r="T2351" s="7">
        <f t="shared" si="36"/>
        <v>1643327014.8</v>
      </c>
      <c r="U2351" s="3">
        <f>Table1[[#This Row],[Range_km]]/Table1[[#This Row],[Battery_Capacity_kWh]]</f>
        <v>10.240384615384615</v>
      </c>
      <c r="V2351" s="4">
        <f>Table1[[#This Row],[Price_USD]]/Table1[[#This Row],[Range_km]]</f>
        <v>272.19694835680752</v>
      </c>
      <c r="W2351" s="1" t="str">
        <f>_xlfn.IFS(Table1[[#This Row],[Price_USD]]&gt;80000,"Luxury", Table1[[#This Row],[Price_USD]]&gt;40000,"Premium",Table1[[#This Row],[Price_USD]]&lt;40000,"Budget")</f>
        <v>Luxury</v>
      </c>
    </row>
    <row r="2352" spans="3:23" x14ac:dyDescent="0.35">
      <c r="C2352">
        <v>2351</v>
      </c>
      <c r="D2352" t="s">
        <v>60</v>
      </c>
      <c r="E2352" t="s">
        <v>140</v>
      </c>
      <c r="F2352">
        <v>2018</v>
      </c>
      <c r="G2352" t="s">
        <v>259</v>
      </c>
      <c r="H2352">
        <v>27.1</v>
      </c>
      <c r="I2352">
        <v>379</v>
      </c>
      <c r="J2352" t="s">
        <v>266</v>
      </c>
      <c r="K2352">
        <v>6.7</v>
      </c>
      <c r="L2352" s="5">
        <v>55490.12</v>
      </c>
      <c r="M2352" t="s">
        <v>302</v>
      </c>
      <c r="N2352" t="s">
        <v>375</v>
      </c>
      <c r="O2352" s="1">
        <v>3</v>
      </c>
      <c r="P2352" s="1" t="str">
        <f>IFERROR(IF(ISNUMBER(Table1[[#This Row],[Safety_Rating2]]), REPT("★", Table1[[#This Row],[Safety_Rating2]]) &amp; REPT("☆", 5-Table1[[#This Row],[Safety_Rating2]]), "Unknown"), "Unknown")</f>
        <v>★★★☆☆</v>
      </c>
      <c r="Q2352" s="1">
        <v>3</v>
      </c>
      <c r="R2352">
        <v>14362</v>
      </c>
      <c r="S2352">
        <v>5</v>
      </c>
      <c r="T2352" s="7">
        <f t="shared" si="36"/>
        <v>796949103.44000006</v>
      </c>
      <c r="U2352" s="3">
        <f>Table1[[#This Row],[Range_km]]/Table1[[#This Row],[Battery_Capacity_kWh]]</f>
        <v>13.985239852398523</v>
      </c>
      <c r="V2352" s="4">
        <f>Table1[[#This Row],[Price_USD]]/Table1[[#This Row],[Range_km]]</f>
        <v>146.41192612137203</v>
      </c>
      <c r="W2352" s="1" t="str">
        <f>_xlfn.IFS(Table1[[#This Row],[Price_USD]]&gt;80000,"Luxury", Table1[[#This Row],[Price_USD]]&gt;40000,"Premium",Table1[[#This Row],[Price_USD]]&lt;40000,"Budget")</f>
        <v>Premium</v>
      </c>
    </row>
    <row r="2353" spans="3:23" x14ac:dyDescent="0.35">
      <c r="C2353">
        <v>2352</v>
      </c>
      <c r="D2353" t="s">
        <v>44</v>
      </c>
      <c r="E2353" t="s">
        <v>106</v>
      </c>
      <c r="F2353">
        <v>2019</v>
      </c>
      <c r="G2353" t="s">
        <v>253</v>
      </c>
      <c r="H2353">
        <v>76</v>
      </c>
      <c r="I2353">
        <v>300</v>
      </c>
      <c r="J2353" t="s">
        <v>269</v>
      </c>
      <c r="K2353">
        <v>7.5</v>
      </c>
      <c r="L2353" s="5">
        <v>112539.96</v>
      </c>
      <c r="M2353" t="s">
        <v>299</v>
      </c>
      <c r="N2353" t="s">
        <v>369</v>
      </c>
      <c r="O2353" s="1">
        <v>0</v>
      </c>
      <c r="P2353" s="1" t="str">
        <f>IFERROR(IF(ISNUMBER(Table1[[#This Row],[Safety_Rating2]]), REPT("★", Table1[[#This Row],[Safety_Rating2]]) &amp; REPT("☆", 5-Table1[[#This Row],[Safety_Rating2]]), "Unknown"), "Unknown")</f>
        <v>★★★★☆</v>
      </c>
      <c r="Q2353" s="1">
        <v>4</v>
      </c>
      <c r="R2353">
        <v>6893</v>
      </c>
      <c r="S2353">
        <v>5</v>
      </c>
      <c r="T2353" s="7">
        <f t="shared" si="36"/>
        <v>775737944.28000009</v>
      </c>
      <c r="U2353" s="3">
        <f>Table1[[#This Row],[Range_km]]/Table1[[#This Row],[Battery_Capacity_kWh]]</f>
        <v>3.9473684210526314</v>
      </c>
      <c r="V2353" s="4">
        <f>Table1[[#This Row],[Price_USD]]/Table1[[#This Row],[Range_km]]</f>
        <v>375.13320000000004</v>
      </c>
      <c r="W2353" s="1" t="str">
        <f>_xlfn.IFS(Table1[[#This Row],[Price_USD]]&gt;80000,"Luxury", Table1[[#This Row],[Price_USD]]&gt;40000,"Premium",Table1[[#This Row],[Price_USD]]&lt;40000,"Budget")</f>
        <v>Luxury</v>
      </c>
    </row>
    <row r="2354" spans="3:23" x14ac:dyDescent="0.35">
      <c r="C2354">
        <v>2353</v>
      </c>
      <c r="D2354" t="s">
        <v>39</v>
      </c>
      <c r="E2354" t="s">
        <v>189</v>
      </c>
      <c r="F2354">
        <v>2025</v>
      </c>
      <c r="G2354" t="s">
        <v>250</v>
      </c>
      <c r="H2354">
        <v>66.3</v>
      </c>
      <c r="I2354">
        <v>473</v>
      </c>
      <c r="J2354" t="s">
        <v>275</v>
      </c>
      <c r="K2354">
        <v>6.6</v>
      </c>
      <c r="L2354" s="5">
        <v>70246.83</v>
      </c>
      <c r="M2354" t="s">
        <v>325</v>
      </c>
      <c r="N2354" t="s">
        <v>342</v>
      </c>
      <c r="O2354" s="1">
        <v>3</v>
      </c>
      <c r="P2354" s="1" t="str">
        <f>IFERROR(IF(ISNUMBER(Table1[[#This Row],[Safety_Rating2]]), REPT("★", Table1[[#This Row],[Safety_Rating2]]) &amp; REPT("☆", 5-Table1[[#This Row],[Safety_Rating2]]), "Unknown"), "Unknown")</f>
        <v>★★★☆☆</v>
      </c>
      <c r="Q2354" s="1">
        <v>3</v>
      </c>
      <c r="R2354">
        <v>12353</v>
      </c>
      <c r="S2354">
        <v>4</v>
      </c>
      <c r="T2354" s="7">
        <f t="shared" si="36"/>
        <v>867759090.99000001</v>
      </c>
      <c r="U2354" s="3">
        <f>Table1[[#This Row],[Range_km]]/Table1[[#This Row],[Battery_Capacity_kWh]]</f>
        <v>7.1342383107088994</v>
      </c>
      <c r="V2354" s="4">
        <f>Table1[[#This Row],[Price_USD]]/Table1[[#This Row],[Range_km]]</f>
        <v>148.51338266384778</v>
      </c>
      <c r="W2354" s="1" t="str">
        <f>_xlfn.IFS(Table1[[#This Row],[Price_USD]]&gt;80000,"Luxury", Table1[[#This Row],[Price_USD]]&gt;40000,"Premium",Table1[[#This Row],[Price_USD]]&lt;40000,"Budget")</f>
        <v>Premium</v>
      </c>
    </row>
    <row r="2355" spans="3:23" x14ac:dyDescent="0.35">
      <c r="C2355">
        <v>2354</v>
      </c>
      <c r="D2355" t="s">
        <v>65</v>
      </c>
      <c r="E2355" t="s">
        <v>173</v>
      </c>
      <c r="F2355">
        <v>2018</v>
      </c>
      <c r="G2355" t="s">
        <v>264</v>
      </c>
      <c r="H2355">
        <v>138.69999999999999</v>
      </c>
      <c r="I2355">
        <v>173</v>
      </c>
      <c r="J2355" t="s">
        <v>270</v>
      </c>
      <c r="K2355">
        <v>5.7</v>
      </c>
      <c r="L2355" s="5">
        <v>127754.12</v>
      </c>
      <c r="M2355" t="s">
        <v>321</v>
      </c>
      <c r="N2355" t="s">
        <v>345</v>
      </c>
      <c r="O2355" s="1">
        <v>2</v>
      </c>
      <c r="P2355" s="1" t="str">
        <f>IFERROR(IF(ISNUMBER(Table1[[#This Row],[Safety_Rating2]]), REPT("★", Table1[[#This Row],[Safety_Rating2]]) &amp; REPT("☆", 5-Table1[[#This Row],[Safety_Rating2]]), "Unknown"), "Unknown")</f>
        <v>★★★★★</v>
      </c>
      <c r="Q2355" s="1">
        <v>5</v>
      </c>
      <c r="R2355">
        <v>19848</v>
      </c>
      <c r="S2355">
        <v>5</v>
      </c>
      <c r="T2355" s="7">
        <f t="shared" si="36"/>
        <v>2535663773.7599998</v>
      </c>
      <c r="U2355" s="3">
        <f>Table1[[#This Row],[Range_km]]/Table1[[#This Row],[Battery_Capacity_kWh]]</f>
        <v>1.2472963229992791</v>
      </c>
      <c r="V2355" s="4">
        <f>Table1[[#This Row],[Price_USD]]/Table1[[#This Row],[Range_km]]</f>
        <v>738.46312138728319</v>
      </c>
      <c r="W2355" s="1" t="str">
        <f>_xlfn.IFS(Table1[[#This Row],[Price_USD]]&gt;80000,"Luxury", Table1[[#This Row],[Price_USD]]&gt;40000,"Premium",Table1[[#This Row],[Price_USD]]&lt;40000,"Budget")</f>
        <v>Luxury</v>
      </c>
    </row>
    <row r="2356" spans="3:23" x14ac:dyDescent="0.35">
      <c r="C2356">
        <v>2355</v>
      </c>
      <c r="D2356" t="s">
        <v>58</v>
      </c>
      <c r="E2356" t="s">
        <v>249</v>
      </c>
      <c r="F2356">
        <v>2015</v>
      </c>
      <c r="G2356" t="s">
        <v>250</v>
      </c>
      <c r="H2356">
        <v>108.7</v>
      </c>
      <c r="I2356">
        <v>339</v>
      </c>
      <c r="J2356" t="s">
        <v>276</v>
      </c>
      <c r="K2356">
        <v>2.7</v>
      </c>
      <c r="L2356" s="5">
        <v>110636.88</v>
      </c>
      <c r="M2356" t="s">
        <v>298</v>
      </c>
      <c r="N2356" t="s">
        <v>364</v>
      </c>
      <c r="O2356" s="1">
        <v>3</v>
      </c>
      <c r="P2356" s="1" t="str">
        <f>IFERROR(IF(ISNUMBER(Table1[[#This Row],[Safety_Rating2]]), REPT("★", Table1[[#This Row],[Safety_Rating2]]) &amp; REPT("☆", 5-Table1[[#This Row],[Safety_Rating2]]), "Unknown"), "Unknown")</f>
        <v>★★★★☆</v>
      </c>
      <c r="Q2356" s="1">
        <v>4</v>
      </c>
      <c r="R2356">
        <v>3281</v>
      </c>
      <c r="S2356">
        <v>4</v>
      </c>
      <c r="T2356" s="7">
        <f t="shared" si="36"/>
        <v>362999603.28000003</v>
      </c>
      <c r="U2356" s="3">
        <f>Table1[[#This Row],[Range_km]]/Table1[[#This Row],[Battery_Capacity_kWh]]</f>
        <v>3.1186752529898802</v>
      </c>
      <c r="V2356" s="4">
        <f>Table1[[#This Row],[Price_USD]]/Table1[[#This Row],[Range_km]]</f>
        <v>326.3624778761062</v>
      </c>
      <c r="W2356" s="1" t="str">
        <f>_xlfn.IFS(Table1[[#This Row],[Price_USD]]&gt;80000,"Luxury", Table1[[#This Row],[Price_USD]]&gt;40000,"Premium",Table1[[#This Row],[Price_USD]]&lt;40000,"Budget")</f>
        <v>Luxury</v>
      </c>
    </row>
    <row r="2357" spans="3:23" x14ac:dyDescent="0.35">
      <c r="C2357">
        <v>2356</v>
      </c>
      <c r="D2357" t="s">
        <v>46</v>
      </c>
      <c r="E2357" t="s">
        <v>198</v>
      </c>
      <c r="F2357">
        <v>2021</v>
      </c>
      <c r="G2357" t="s">
        <v>256</v>
      </c>
      <c r="H2357">
        <v>91.1</v>
      </c>
      <c r="I2357">
        <v>293</v>
      </c>
      <c r="J2357" t="s">
        <v>269</v>
      </c>
      <c r="K2357">
        <v>2.4</v>
      </c>
      <c r="L2357" s="5">
        <v>127650.66</v>
      </c>
      <c r="M2357" t="s">
        <v>283</v>
      </c>
      <c r="N2357" t="s">
        <v>356</v>
      </c>
      <c r="O2357" s="1">
        <v>3</v>
      </c>
      <c r="P2357" s="1" t="str">
        <f>IFERROR(IF(ISNUMBER(Table1[[#This Row],[Safety_Rating2]]), REPT("★", Table1[[#This Row],[Safety_Rating2]]) &amp; REPT("☆", 5-Table1[[#This Row],[Safety_Rating2]]), "Unknown"), "Unknown")</f>
        <v>★★★☆☆</v>
      </c>
      <c r="Q2357" s="1">
        <v>3</v>
      </c>
      <c r="R2357">
        <v>8907</v>
      </c>
      <c r="S2357">
        <v>4</v>
      </c>
      <c r="T2357" s="7">
        <f t="shared" si="36"/>
        <v>1136984428.6200001</v>
      </c>
      <c r="U2357" s="3">
        <f>Table1[[#This Row],[Range_km]]/Table1[[#This Row],[Battery_Capacity_kWh]]</f>
        <v>3.2162458836443473</v>
      </c>
      <c r="V2357" s="4">
        <f>Table1[[#This Row],[Price_USD]]/Table1[[#This Row],[Range_km]]</f>
        <v>435.66778156996588</v>
      </c>
      <c r="W2357" s="1" t="str">
        <f>_xlfn.IFS(Table1[[#This Row],[Price_USD]]&gt;80000,"Luxury", Table1[[#This Row],[Price_USD]]&gt;40000,"Premium",Table1[[#This Row],[Price_USD]]&lt;40000,"Budget")</f>
        <v>Luxury</v>
      </c>
    </row>
    <row r="2358" spans="3:23" x14ac:dyDescent="0.35">
      <c r="C2358">
        <v>2357</v>
      </c>
      <c r="D2358" t="s">
        <v>46</v>
      </c>
      <c r="E2358" t="s">
        <v>108</v>
      </c>
      <c r="F2358">
        <v>2015</v>
      </c>
      <c r="G2358" t="s">
        <v>264</v>
      </c>
      <c r="H2358">
        <v>52</v>
      </c>
      <c r="I2358">
        <v>578</v>
      </c>
      <c r="J2358" t="s">
        <v>279</v>
      </c>
      <c r="K2358">
        <v>1.5</v>
      </c>
      <c r="L2358" s="5">
        <v>144849.17000000001</v>
      </c>
      <c r="M2358" t="s">
        <v>322</v>
      </c>
      <c r="N2358" t="s">
        <v>347</v>
      </c>
      <c r="O2358" s="1">
        <v>0</v>
      </c>
      <c r="P2358" s="1" t="str">
        <f>IFERROR(IF(ISNUMBER(Table1[[#This Row],[Safety_Rating2]]), REPT("★", Table1[[#This Row],[Safety_Rating2]]) &amp; REPT("☆", 5-Table1[[#This Row],[Safety_Rating2]]), "Unknown"), "Unknown")</f>
        <v>★★★☆☆</v>
      </c>
      <c r="Q2358" s="1">
        <v>3</v>
      </c>
      <c r="R2358">
        <v>18397</v>
      </c>
      <c r="S2358">
        <v>5</v>
      </c>
      <c r="T2358" s="7">
        <f t="shared" si="36"/>
        <v>2664790180.4900002</v>
      </c>
      <c r="U2358" s="3">
        <f>Table1[[#This Row],[Range_km]]/Table1[[#This Row],[Battery_Capacity_kWh]]</f>
        <v>11.115384615384615</v>
      </c>
      <c r="V2358" s="4">
        <f>Table1[[#This Row],[Price_USD]]/Table1[[#This Row],[Range_km]]</f>
        <v>250.60410034602077</v>
      </c>
      <c r="W2358" s="1" t="str">
        <f>_xlfn.IFS(Table1[[#This Row],[Price_USD]]&gt;80000,"Luxury", Table1[[#This Row],[Price_USD]]&gt;40000,"Premium",Table1[[#This Row],[Price_USD]]&lt;40000,"Budget")</f>
        <v>Luxury</v>
      </c>
    </row>
    <row r="2359" spans="3:23" x14ac:dyDescent="0.35">
      <c r="C2359">
        <v>2358</v>
      </c>
      <c r="D2359" t="s">
        <v>40</v>
      </c>
      <c r="E2359" t="s">
        <v>167</v>
      </c>
      <c r="F2359">
        <v>2016</v>
      </c>
      <c r="G2359" t="s">
        <v>254</v>
      </c>
      <c r="H2359">
        <v>52.2</v>
      </c>
      <c r="I2359">
        <v>114</v>
      </c>
      <c r="J2359" t="s">
        <v>272</v>
      </c>
      <c r="K2359">
        <v>5</v>
      </c>
      <c r="L2359" s="5">
        <v>118944.19</v>
      </c>
      <c r="M2359" t="s">
        <v>288</v>
      </c>
      <c r="N2359" t="s">
        <v>372</v>
      </c>
      <c r="O2359" s="1">
        <v>0</v>
      </c>
      <c r="P2359" s="1" t="str">
        <f>IFERROR(IF(ISNUMBER(Table1[[#This Row],[Safety_Rating2]]), REPT("★", Table1[[#This Row],[Safety_Rating2]]) &amp; REPT("☆", 5-Table1[[#This Row],[Safety_Rating2]]), "Unknown"), "Unknown")</f>
        <v>★★★☆☆</v>
      </c>
      <c r="Q2359" s="1">
        <v>3</v>
      </c>
      <c r="R2359">
        <v>16186</v>
      </c>
      <c r="S2359">
        <v>4</v>
      </c>
      <c r="T2359" s="7">
        <f t="shared" si="36"/>
        <v>1925230659.3400002</v>
      </c>
      <c r="U2359" s="3">
        <f>Table1[[#This Row],[Range_km]]/Table1[[#This Row],[Battery_Capacity_kWh]]</f>
        <v>2.1839080459770113</v>
      </c>
      <c r="V2359" s="4">
        <f>Table1[[#This Row],[Price_USD]]/Table1[[#This Row],[Range_km]]</f>
        <v>1043.3700877192982</v>
      </c>
      <c r="W2359" s="1" t="str">
        <f>_xlfn.IFS(Table1[[#This Row],[Price_USD]]&gt;80000,"Luxury", Table1[[#This Row],[Price_USD]]&gt;40000,"Premium",Table1[[#This Row],[Price_USD]]&lt;40000,"Budget")</f>
        <v>Luxury</v>
      </c>
    </row>
    <row r="2360" spans="3:23" x14ac:dyDescent="0.35">
      <c r="C2360">
        <v>2359</v>
      </c>
      <c r="D2360" t="s">
        <v>46</v>
      </c>
      <c r="E2360" t="s">
        <v>194</v>
      </c>
      <c r="F2360">
        <v>2025</v>
      </c>
      <c r="G2360" t="s">
        <v>259</v>
      </c>
      <c r="H2360">
        <v>91.6</v>
      </c>
      <c r="I2360">
        <v>101</v>
      </c>
      <c r="J2360" t="s">
        <v>280</v>
      </c>
      <c r="K2360">
        <v>9.4</v>
      </c>
      <c r="L2360" s="5">
        <v>135198.93</v>
      </c>
      <c r="M2360" t="s">
        <v>314</v>
      </c>
      <c r="N2360" t="s">
        <v>359</v>
      </c>
      <c r="O2360" s="2" t="s">
        <v>376</v>
      </c>
      <c r="P2360" s="1" t="str">
        <f>IFERROR(IF(ISNUMBER(Table1[[#This Row],[Safety_Rating2]]), REPT("★", Table1[[#This Row],[Safety_Rating2]]) &amp; REPT("☆", 5-Table1[[#This Row],[Safety_Rating2]]), "Unknown"), "Unknown")</f>
        <v>★★★★☆</v>
      </c>
      <c r="Q2360" s="1">
        <v>4</v>
      </c>
      <c r="R2360">
        <v>5910</v>
      </c>
      <c r="S2360">
        <v>3</v>
      </c>
      <c r="T2360" s="7">
        <f t="shared" si="36"/>
        <v>799025676.29999995</v>
      </c>
      <c r="U2360" s="3">
        <f>Table1[[#This Row],[Range_km]]/Table1[[#This Row],[Battery_Capacity_kWh]]</f>
        <v>1.1026200873362446</v>
      </c>
      <c r="V2360" s="4">
        <f>Table1[[#This Row],[Price_USD]]/Table1[[#This Row],[Range_km]]</f>
        <v>1338.6032673267325</v>
      </c>
      <c r="W2360" s="1" t="str">
        <f>_xlfn.IFS(Table1[[#This Row],[Price_USD]]&gt;80000,"Luxury", Table1[[#This Row],[Price_USD]]&gt;40000,"Premium",Table1[[#This Row],[Price_USD]]&lt;40000,"Budget")</f>
        <v>Luxury</v>
      </c>
    </row>
    <row r="2361" spans="3:23" x14ac:dyDescent="0.35">
      <c r="C2361">
        <v>2360</v>
      </c>
      <c r="D2361" t="s">
        <v>30</v>
      </c>
      <c r="E2361" t="s">
        <v>202</v>
      </c>
      <c r="F2361">
        <v>2017</v>
      </c>
      <c r="G2361" t="s">
        <v>252</v>
      </c>
      <c r="H2361">
        <v>95.4</v>
      </c>
      <c r="I2361">
        <v>286</v>
      </c>
      <c r="J2361" t="s">
        <v>265</v>
      </c>
      <c r="K2361">
        <v>3</v>
      </c>
      <c r="L2361" s="5">
        <v>141381.68</v>
      </c>
      <c r="M2361" t="s">
        <v>298</v>
      </c>
      <c r="N2361" t="s">
        <v>365</v>
      </c>
      <c r="O2361" s="1">
        <v>5</v>
      </c>
      <c r="P2361" s="1" t="str">
        <f>IFERROR(IF(ISNUMBER(Table1[[#This Row],[Safety_Rating2]]), REPT("★", Table1[[#This Row],[Safety_Rating2]]) &amp; REPT("☆", 5-Table1[[#This Row],[Safety_Rating2]]), "Unknown"), "Unknown")</f>
        <v>Unknown</v>
      </c>
      <c r="Q2361" s="2" t="s">
        <v>376</v>
      </c>
      <c r="R2361">
        <v>159</v>
      </c>
      <c r="S2361">
        <v>5</v>
      </c>
      <c r="T2361" s="7">
        <f t="shared" si="36"/>
        <v>22479687.119999997</v>
      </c>
      <c r="U2361" s="3">
        <f>Table1[[#This Row],[Range_km]]/Table1[[#This Row],[Battery_Capacity_kWh]]</f>
        <v>2.9979035639412994</v>
      </c>
      <c r="V2361" s="4">
        <f>Table1[[#This Row],[Price_USD]]/Table1[[#This Row],[Range_km]]</f>
        <v>494.34153846153845</v>
      </c>
      <c r="W2361" s="1" t="str">
        <f>_xlfn.IFS(Table1[[#This Row],[Price_USD]]&gt;80000,"Luxury", Table1[[#This Row],[Price_USD]]&gt;40000,"Premium",Table1[[#This Row],[Price_USD]]&lt;40000,"Budget")</f>
        <v>Luxury</v>
      </c>
    </row>
    <row r="2362" spans="3:23" x14ac:dyDescent="0.35">
      <c r="C2362">
        <v>2361</v>
      </c>
      <c r="D2362" t="s">
        <v>17</v>
      </c>
      <c r="E2362" t="s">
        <v>70</v>
      </c>
      <c r="F2362">
        <v>2016</v>
      </c>
      <c r="G2362" t="s">
        <v>260</v>
      </c>
      <c r="H2362">
        <v>83.1</v>
      </c>
      <c r="I2362">
        <v>193</v>
      </c>
      <c r="J2362" t="s">
        <v>268</v>
      </c>
      <c r="K2362">
        <v>1.9</v>
      </c>
      <c r="L2362" s="5">
        <v>101376.52</v>
      </c>
      <c r="M2362" t="s">
        <v>317</v>
      </c>
      <c r="N2362" t="s">
        <v>372</v>
      </c>
      <c r="O2362" s="1">
        <v>0</v>
      </c>
      <c r="P2362" s="1" t="str">
        <f>IFERROR(IF(ISNUMBER(Table1[[#This Row],[Safety_Rating2]]), REPT("★", Table1[[#This Row],[Safety_Rating2]]) &amp; REPT("☆", 5-Table1[[#This Row],[Safety_Rating2]]), "Unknown"), "Unknown")</f>
        <v>★★★☆☆</v>
      </c>
      <c r="Q2362" s="1">
        <v>3</v>
      </c>
      <c r="R2362">
        <v>8024</v>
      </c>
      <c r="S2362">
        <v>3</v>
      </c>
      <c r="T2362" s="7">
        <f t="shared" si="36"/>
        <v>813445196.48000002</v>
      </c>
      <c r="U2362" s="3">
        <f>Table1[[#This Row],[Range_km]]/Table1[[#This Row],[Battery_Capacity_kWh]]</f>
        <v>2.322503008423586</v>
      </c>
      <c r="V2362" s="4">
        <f>Table1[[#This Row],[Price_USD]]/Table1[[#This Row],[Range_km]]</f>
        <v>525.26694300518136</v>
      </c>
      <c r="W2362" s="1" t="str">
        <f>_xlfn.IFS(Table1[[#This Row],[Price_USD]]&gt;80000,"Luxury", Table1[[#This Row],[Price_USD]]&gt;40000,"Premium",Table1[[#This Row],[Price_USD]]&lt;40000,"Budget")</f>
        <v>Luxury</v>
      </c>
    </row>
    <row r="2363" spans="3:23" x14ac:dyDescent="0.35">
      <c r="C2363">
        <v>2362</v>
      </c>
      <c r="D2363" t="s">
        <v>27</v>
      </c>
      <c r="E2363" t="s">
        <v>80</v>
      </c>
      <c r="F2363">
        <v>2022</v>
      </c>
      <c r="G2363" t="s">
        <v>257</v>
      </c>
      <c r="H2363">
        <v>61.6</v>
      </c>
      <c r="I2363">
        <v>562</v>
      </c>
      <c r="J2363" t="s">
        <v>275</v>
      </c>
      <c r="K2363">
        <v>0.6</v>
      </c>
      <c r="L2363" s="5">
        <v>30684.38</v>
      </c>
      <c r="M2363" t="s">
        <v>313</v>
      </c>
      <c r="N2363" t="s">
        <v>366</v>
      </c>
      <c r="O2363" s="1">
        <v>5</v>
      </c>
      <c r="P2363" s="1" t="str">
        <f>IFERROR(IF(ISNUMBER(Table1[[#This Row],[Safety_Rating2]]), REPT("★", Table1[[#This Row],[Safety_Rating2]]) &amp; REPT("☆", 5-Table1[[#This Row],[Safety_Rating2]]), "Unknown"), "Unknown")</f>
        <v>★★★★☆</v>
      </c>
      <c r="Q2363" s="1">
        <v>4</v>
      </c>
      <c r="R2363">
        <v>6965</v>
      </c>
      <c r="S2363">
        <v>3</v>
      </c>
      <c r="T2363" s="7">
        <f t="shared" si="36"/>
        <v>213716706.70000002</v>
      </c>
      <c r="U2363" s="3">
        <f>Table1[[#This Row],[Range_km]]/Table1[[#This Row],[Battery_Capacity_kWh]]</f>
        <v>9.1233766233766236</v>
      </c>
      <c r="V2363" s="4">
        <f>Table1[[#This Row],[Price_USD]]/Table1[[#This Row],[Range_km]]</f>
        <v>54.598540925266903</v>
      </c>
      <c r="W2363" s="1" t="str">
        <f>_xlfn.IFS(Table1[[#This Row],[Price_USD]]&gt;80000,"Luxury", Table1[[#This Row],[Price_USD]]&gt;40000,"Premium",Table1[[#This Row],[Price_USD]]&lt;40000,"Budget")</f>
        <v>Budget</v>
      </c>
    </row>
    <row r="2364" spans="3:23" x14ac:dyDescent="0.35">
      <c r="C2364">
        <v>2363</v>
      </c>
      <c r="D2364" t="s">
        <v>49</v>
      </c>
      <c r="E2364" t="s">
        <v>114</v>
      </c>
      <c r="F2364">
        <v>2023</v>
      </c>
      <c r="G2364" t="s">
        <v>252</v>
      </c>
      <c r="H2364">
        <v>53.4</v>
      </c>
      <c r="I2364">
        <v>211</v>
      </c>
      <c r="J2364" t="s">
        <v>271</v>
      </c>
      <c r="K2364">
        <v>1.8</v>
      </c>
      <c r="L2364" s="5">
        <v>139577.44</v>
      </c>
      <c r="M2364" t="s">
        <v>307</v>
      </c>
      <c r="N2364" t="s">
        <v>375</v>
      </c>
      <c r="O2364" s="1">
        <v>2</v>
      </c>
      <c r="P2364" s="1" t="str">
        <f>IFERROR(IF(ISNUMBER(Table1[[#This Row],[Safety_Rating2]]), REPT("★", Table1[[#This Row],[Safety_Rating2]]) &amp; REPT("☆", 5-Table1[[#This Row],[Safety_Rating2]]), "Unknown"), "Unknown")</f>
        <v>★★★★☆</v>
      </c>
      <c r="Q2364" s="1">
        <v>4</v>
      </c>
      <c r="R2364">
        <v>1919</v>
      </c>
      <c r="S2364">
        <v>5</v>
      </c>
      <c r="T2364" s="7">
        <f t="shared" si="36"/>
        <v>267849107.36000001</v>
      </c>
      <c r="U2364" s="3">
        <f>Table1[[#This Row],[Range_km]]/Table1[[#This Row],[Battery_Capacity_kWh]]</f>
        <v>3.9513108614232211</v>
      </c>
      <c r="V2364" s="4">
        <f>Table1[[#This Row],[Price_USD]]/Table1[[#This Row],[Range_km]]</f>
        <v>661.50445497630335</v>
      </c>
      <c r="W2364" s="1" t="str">
        <f>_xlfn.IFS(Table1[[#This Row],[Price_USD]]&gt;80000,"Luxury", Table1[[#This Row],[Price_USD]]&gt;40000,"Premium",Table1[[#This Row],[Price_USD]]&lt;40000,"Budget")</f>
        <v>Luxury</v>
      </c>
    </row>
    <row r="2365" spans="3:23" x14ac:dyDescent="0.35">
      <c r="C2365">
        <v>2364</v>
      </c>
      <c r="D2365" t="s">
        <v>41</v>
      </c>
      <c r="E2365" t="s">
        <v>100</v>
      </c>
      <c r="F2365">
        <v>2015</v>
      </c>
      <c r="G2365" t="s">
        <v>260</v>
      </c>
      <c r="H2365">
        <v>82.7</v>
      </c>
      <c r="I2365">
        <v>372</v>
      </c>
      <c r="J2365" t="s">
        <v>276</v>
      </c>
      <c r="K2365">
        <v>10.9</v>
      </c>
      <c r="L2365" s="5">
        <v>131251.93</v>
      </c>
      <c r="M2365" t="s">
        <v>334</v>
      </c>
      <c r="N2365" t="s">
        <v>350</v>
      </c>
      <c r="O2365" s="1">
        <v>5</v>
      </c>
      <c r="P2365" s="1" t="str">
        <f>IFERROR(IF(ISNUMBER(Table1[[#This Row],[Safety_Rating2]]), REPT("★", Table1[[#This Row],[Safety_Rating2]]) &amp; REPT("☆", 5-Table1[[#This Row],[Safety_Rating2]]), "Unknown"), "Unknown")</f>
        <v>★★★☆☆</v>
      </c>
      <c r="Q2365" s="1">
        <v>3</v>
      </c>
      <c r="R2365">
        <v>17868</v>
      </c>
      <c r="S2365">
        <v>5</v>
      </c>
      <c r="T2365" s="7">
        <f t="shared" si="36"/>
        <v>2345209485.2399998</v>
      </c>
      <c r="U2365" s="3">
        <f>Table1[[#This Row],[Range_km]]/Table1[[#This Row],[Battery_Capacity_kWh]]</f>
        <v>4.4981862152357914</v>
      </c>
      <c r="V2365" s="4">
        <f>Table1[[#This Row],[Price_USD]]/Table1[[#This Row],[Range_km]]</f>
        <v>352.82776881720429</v>
      </c>
      <c r="W2365" s="1" t="str">
        <f>_xlfn.IFS(Table1[[#This Row],[Price_USD]]&gt;80000,"Luxury", Table1[[#This Row],[Price_USD]]&gt;40000,"Premium",Table1[[#This Row],[Price_USD]]&lt;40000,"Budget")</f>
        <v>Luxury</v>
      </c>
    </row>
    <row r="2366" spans="3:23" x14ac:dyDescent="0.35">
      <c r="C2366">
        <v>2365</v>
      </c>
      <c r="D2366" t="s">
        <v>36</v>
      </c>
      <c r="E2366" t="s">
        <v>91</v>
      </c>
      <c r="F2366">
        <v>2025</v>
      </c>
      <c r="G2366" t="s">
        <v>250</v>
      </c>
      <c r="H2366">
        <v>93.8</v>
      </c>
      <c r="I2366">
        <v>158</v>
      </c>
      <c r="J2366" t="s">
        <v>276</v>
      </c>
      <c r="K2366">
        <v>10.1</v>
      </c>
      <c r="L2366" s="5">
        <v>50127.75</v>
      </c>
      <c r="M2366" t="s">
        <v>283</v>
      </c>
      <c r="N2366" t="s">
        <v>354</v>
      </c>
      <c r="O2366" s="2" t="s">
        <v>376</v>
      </c>
      <c r="P2366" s="1" t="str">
        <f>IFERROR(IF(ISNUMBER(Table1[[#This Row],[Safety_Rating2]]), REPT("★", Table1[[#This Row],[Safety_Rating2]]) &amp; REPT("☆", 5-Table1[[#This Row],[Safety_Rating2]]), "Unknown"), "Unknown")</f>
        <v>★★★☆☆</v>
      </c>
      <c r="Q2366" s="1">
        <v>3</v>
      </c>
      <c r="R2366">
        <v>5831</v>
      </c>
      <c r="S2366">
        <v>4</v>
      </c>
      <c r="T2366" s="7">
        <f t="shared" si="36"/>
        <v>292294910.25</v>
      </c>
      <c r="U2366" s="3">
        <f>Table1[[#This Row],[Range_km]]/Table1[[#This Row],[Battery_Capacity_kWh]]</f>
        <v>1.6844349680170576</v>
      </c>
      <c r="V2366" s="4">
        <f>Table1[[#This Row],[Price_USD]]/Table1[[#This Row],[Range_km]]</f>
        <v>317.26424050632909</v>
      </c>
      <c r="W2366" s="1" t="str">
        <f>_xlfn.IFS(Table1[[#This Row],[Price_USD]]&gt;80000,"Luxury", Table1[[#This Row],[Price_USD]]&gt;40000,"Premium",Table1[[#This Row],[Price_USD]]&lt;40000,"Budget")</f>
        <v>Premium</v>
      </c>
    </row>
    <row r="2367" spans="3:23" x14ac:dyDescent="0.35">
      <c r="C2367">
        <v>2366</v>
      </c>
      <c r="D2367" t="s">
        <v>41</v>
      </c>
      <c r="E2367" t="s">
        <v>100</v>
      </c>
      <c r="F2367">
        <v>2023</v>
      </c>
      <c r="G2367" t="s">
        <v>252</v>
      </c>
      <c r="H2367">
        <v>38</v>
      </c>
      <c r="I2367">
        <v>476</v>
      </c>
      <c r="J2367" t="s">
        <v>279</v>
      </c>
      <c r="K2367">
        <v>2.6</v>
      </c>
      <c r="L2367" s="5">
        <v>84104.19</v>
      </c>
      <c r="M2367" t="s">
        <v>314</v>
      </c>
      <c r="N2367" t="s">
        <v>338</v>
      </c>
      <c r="O2367" s="2" t="s">
        <v>376</v>
      </c>
      <c r="P2367" s="1" t="str">
        <f>IFERROR(IF(ISNUMBER(Table1[[#This Row],[Safety_Rating2]]), REPT("★", Table1[[#This Row],[Safety_Rating2]]) &amp; REPT("☆", 5-Table1[[#This Row],[Safety_Rating2]]), "Unknown"), "Unknown")</f>
        <v>★★★☆☆</v>
      </c>
      <c r="Q2367" s="1">
        <v>3</v>
      </c>
      <c r="R2367">
        <v>7216</v>
      </c>
      <c r="S2367">
        <v>3</v>
      </c>
      <c r="T2367" s="7">
        <f t="shared" si="36"/>
        <v>606895835.03999996</v>
      </c>
      <c r="U2367" s="3">
        <f>Table1[[#This Row],[Range_km]]/Table1[[#This Row],[Battery_Capacity_kWh]]</f>
        <v>12.526315789473685</v>
      </c>
      <c r="V2367" s="4">
        <f>Table1[[#This Row],[Price_USD]]/Table1[[#This Row],[Range_km]]</f>
        <v>176.68947478991598</v>
      </c>
      <c r="W2367" s="1" t="str">
        <f>_xlfn.IFS(Table1[[#This Row],[Price_USD]]&gt;80000,"Luxury", Table1[[#This Row],[Price_USD]]&gt;40000,"Premium",Table1[[#This Row],[Price_USD]]&lt;40000,"Budget")</f>
        <v>Luxury</v>
      </c>
    </row>
    <row r="2368" spans="3:23" x14ac:dyDescent="0.35">
      <c r="C2368">
        <v>2367</v>
      </c>
      <c r="D2368" t="s">
        <v>51</v>
      </c>
      <c r="E2368" t="s">
        <v>210</v>
      </c>
      <c r="F2368">
        <v>2022</v>
      </c>
      <c r="G2368" t="s">
        <v>259</v>
      </c>
      <c r="H2368">
        <v>65</v>
      </c>
      <c r="I2368">
        <v>248</v>
      </c>
      <c r="J2368" t="s">
        <v>276</v>
      </c>
      <c r="K2368">
        <v>6.6</v>
      </c>
      <c r="L2368" s="5">
        <v>138642.79999999999</v>
      </c>
      <c r="M2368" t="s">
        <v>318</v>
      </c>
      <c r="N2368" t="s">
        <v>337</v>
      </c>
      <c r="O2368" s="1">
        <v>3</v>
      </c>
      <c r="P2368" s="1" t="str">
        <f>IFERROR(IF(ISNUMBER(Table1[[#This Row],[Safety_Rating2]]), REPT("★", Table1[[#This Row],[Safety_Rating2]]) &amp; REPT("☆", 5-Table1[[#This Row],[Safety_Rating2]]), "Unknown"), "Unknown")</f>
        <v>★★★☆☆</v>
      </c>
      <c r="Q2368" s="1">
        <v>3</v>
      </c>
      <c r="R2368">
        <v>13136</v>
      </c>
      <c r="S2368">
        <v>4</v>
      </c>
      <c r="T2368" s="7">
        <f t="shared" si="36"/>
        <v>1821211820.8</v>
      </c>
      <c r="U2368" s="3">
        <f>Table1[[#This Row],[Range_km]]/Table1[[#This Row],[Battery_Capacity_kWh]]</f>
        <v>3.8153846153846156</v>
      </c>
      <c r="V2368" s="4">
        <f>Table1[[#This Row],[Price_USD]]/Table1[[#This Row],[Range_km]]</f>
        <v>559.04354838709673</v>
      </c>
      <c r="W2368" s="1" t="str">
        <f>_xlfn.IFS(Table1[[#This Row],[Price_USD]]&gt;80000,"Luxury", Table1[[#This Row],[Price_USD]]&gt;40000,"Premium",Table1[[#This Row],[Price_USD]]&lt;40000,"Budget")</f>
        <v>Luxury</v>
      </c>
    </row>
    <row r="2369" spans="3:23" x14ac:dyDescent="0.35">
      <c r="C2369">
        <v>2368</v>
      </c>
      <c r="D2369" t="s">
        <v>42</v>
      </c>
      <c r="E2369" t="s">
        <v>242</v>
      </c>
      <c r="F2369">
        <v>2016</v>
      </c>
      <c r="G2369" t="s">
        <v>264</v>
      </c>
      <c r="H2369">
        <v>76.3</v>
      </c>
      <c r="I2369">
        <v>572</v>
      </c>
      <c r="J2369" t="s">
        <v>266</v>
      </c>
      <c r="K2369">
        <v>9.6</v>
      </c>
      <c r="L2369" s="5">
        <v>119036.44</v>
      </c>
      <c r="M2369" t="s">
        <v>293</v>
      </c>
      <c r="N2369" t="s">
        <v>362</v>
      </c>
      <c r="O2369" s="1">
        <v>0</v>
      </c>
      <c r="P2369" s="1" t="str">
        <f>IFERROR(IF(ISNUMBER(Table1[[#This Row],[Safety_Rating2]]), REPT("★", Table1[[#This Row],[Safety_Rating2]]) &amp; REPT("☆", 5-Table1[[#This Row],[Safety_Rating2]]), "Unknown"), "Unknown")</f>
        <v>Unknown</v>
      </c>
      <c r="Q2369" s="2" t="s">
        <v>376</v>
      </c>
      <c r="R2369">
        <v>6186</v>
      </c>
      <c r="S2369">
        <v>5</v>
      </c>
      <c r="T2369" s="7">
        <f t="shared" si="36"/>
        <v>736359417.84000003</v>
      </c>
      <c r="U2369" s="3">
        <f>Table1[[#This Row],[Range_km]]/Table1[[#This Row],[Battery_Capacity_kWh]]</f>
        <v>7.4967234600262129</v>
      </c>
      <c r="V2369" s="4">
        <f>Table1[[#This Row],[Price_USD]]/Table1[[#This Row],[Range_km]]</f>
        <v>208.10566433566433</v>
      </c>
      <c r="W2369" s="1" t="str">
        <f>_xlfn.IFS(Table1[[#This Row],[Price_USD]]&gt;80000,"Luxury", Table1[[#This Row],[Price_USD]]&gt;40000,"Premium",Table1[[#This Row],[Price_USD]]&lt;40000,"Budget")</f>
        <v>Luxury</v>
      </c>
    </row>
    <row r="2370" spans="3:23" x14ac:dyDescent="0.35">
      <c r="C2370">
        <v>2369</v>
      </c>
      <c r="D2370" t="s">
        <v>20</v>
      </c>
      <c r="E2370" t="s">
        <v>73</v>
      </c>
      <c r="F2370">
        <v>2017</v>
      </c>
      <c r="G2370" t="s">
        <v>253</v>
      </c>
      <c r="H2370">
        <v>77.5</v>
      </c>
      <c r="I2370">
        <v>499</v>
      </c>
      <c r="J2370" t="s">
        <v>275</v>
      </c>
      <c r="K2370">
        <v>2.5</v>
      </c>
      <c r="L2370" s="5">
        <v>34895.5</v>
      </c>
      <c r="M2370" t="s">
        <v>290</v>
      </c>
      <c r="N2370" t="s">
        <v>353</v>
      </c>
      <c r="O2370" s="2" t="s">
        <v>376</v>
      </c>
      <c r="P2370" s="1" t="str">
        <f>IFERROR(IF(ISNUMBER(Table1[[#This Row],[Safety_Rating2]]), REPT("★", Table1[[#This Row],[Safety_Rating2]]) &amp; REPT("☆", 5-Table1[[#This Row],[Safety_Rating2]]), "Unknown"), "Unknown")</f>
        <v>★★★★☆</v>
      </c>
      <c r="Q2370" s="1">
        <v>4</v>
      </c>
      <c r="R2370">
        <v>6839</v>
      </c>
      <c r="S2370">
        <v>5</v>
      </c>
      <c r="T2370" s="7">
        <f t="shared" ref="T2370:T2433" si="37">L2370*R2370</f>
        <v>238650324.5</v>
      </c>
      <c r="U2370" s="3">
        <f>Table1[[#This Row],[Range_km]]/Table1[[#This Row],[Battery_Capacity_kWh]]</f>
        <v>6.4387096774193546</v>
      </c>
      <c r="V2370" s="4">
        <f>Table1[[#This Row],[Price_USD]]/Table1[[#This Row],[Range_km]]</f>
        <v>69.930861723446895</v>
      </c>
      <c r="W2370" s="1" t="str">
        <f>_xlfn.IFS(Table1[[#This Row],[Price_USD]]&gt;80000,"Luxury", Table1[[#This Row],[Price_USD]]&gt;40000,"Premium",Table1[[#This Row],[Price_USD]]&lt;40000,"Budget")</f>
        <v>Budget</v>
      </c>
    </row>
    <row r="2371" spans="3:23" x14ac:dyDescent="0.35">
      <c r="C2371">
        <v>2370</v>
      </c>
      <c r="D2371" t="s">
        <v>43</v>
      </c>
      <c r="E2371" t="s">
        <v>103</v>
      </c>
      <c r="F2371">
        <v>2025</v>
      </c>
      <c r="G2371" t="s">
        <v>258</v>
      </c>
      <c r="H2371">
        <v>66.900000000000006</v>
      </c>
      <c r="I2371">
        <v>201</v>
      </c>
      <c r="J2371" t="s">
        <v>280</v>
      </c>
      <c r="K2371">
        <v>7.5</v>
      </c>
      <c r="L2371" s="5">
        <v>63721.43</v>
      </c>
      <c r="M2371" t="s">
        <v>324</v>
      </c>
      <c r="N2371" t="s">
        <v>344</v>
      </c>
      <c r="O2371" s="1">
        <v>0</v>
      </c>
      <c r="P2371" s="1" t="str">
        <f>IFERROR(IF(ISNUMBER(Table1[[#This Row],[Safety_Rating2]]), REPT("★", Table1[[#This Row],[Safety_Rating2]]) &amp; REPT("☆", 5-Table1[[#This Row],[Safety_Rating2]]), "Unknown"), "Unknown")</f>
        <v>★★★☆☆</v>
      </c>
      <c r="Q2371" s="1">
        <v>3</v>
      </c>
      <c r="R2371">
        <v>17288</v>
      </c>
      <c r="S2371">
        <v>4</v>
      </c>
      <c r="T2371" s="7">
        <f t="shared" si="37"/>
        <v>1101616081.8399999</v>
      </c>
      <c r="U2371" s="3">
        <f>Table1[[#This Row],[Range_km]]/Table1[[#This Row],[Battery_Capacity_kWh]]</f>
        <v>3.0044843049327352</v>
      </c>
      <c r="V2371" s="4">
        <f>Table1[[#This Row],[Price_USD]]/Table1[[#This Row],[Range_km]]</f>
        <v>317.022039800995</v>
      </c>
      <c r="W2371" s="1" t="str">
        <f>_xlfn.IFS(Table1[[#This Row],[Price_USD]]&gt;80000,"Luxury", Table1[[#This Row],[Price_USD]]&gt;40000,"Premium",Table1[[#This Row],[Price_USD]]&lt;40000,"Budget")</f>
        <v>Premium</v>
      </c>
    </row>
    <row r="2372" spans="3:23" x14ac:dyDescent="0.35">
      <c r="C2372">
        <v>2371</v>
      </c>
      <c r="D2372" t="s">
        <v>42</v>
      </c>
      <c r="E2372" t="s">
        <v>102</v>
      </c>
      <c r="F2372">
        <v>2017</v>
      </c>
      <c r="G2372" t="s">
        <v>254</v>
      </c>
      <c r="H2372">
        <v>57.9</v>
      </c>
      <c r="I2372">
        <v>575</v>
      </c>
      <c r="J2372" t="s">
        <v>271</v>
      </c>
      <c r="K2372">
        <v>5.6</v>
      </c>
      <c r="L2372" s="5">
        <v>57922.19</v>
      </c>
      <c r="M2372" t="s">
        <v>321</v>
      </c>
      <c r="N2372" t="s">
        <v>371</v>
      </c>
      <c r="O2372" s="1">
        <v>3</v>
      </c>
      <c r="P2372" s="1" t="str">
        <f>IFERROR(IF(ISNUMBER(Table1[[#This Row],[Safety_Rating2]]), REPT("★", Table1[[#This Row],[Safety_Rating2]]) &amp; REPT("☆", 5-Table1[[#This Row],[Safety_Rating2]]), "Unknown"), "Unknown")</f>
        <v>Unknown</v>
      </c>
      <c r="Q2372" s="2" t="s">
        <v>376</v>
      </c>
      <c r="R2372">
        <v>227</v>
      </c>
      <c r="S2372">
        <v>5</v>
      </c>
      <c r="T2372" s="7">
        <f t="shared" si="37"/>
        <v>13148337.130000001</v>
      </c>
      <c r="U2372" s="3">
        <f>Table1[[#This Row],[Range_km]]/Table1[[#This Row],[Battery_Capacity_kWh]]</f>
        <v>9.9309153713298794</v>
      </c>
      <c r="V2372" s="4">
        <f>Table1[[#This Row],[Price_USD]]/Table1[[#This Row],[Range_km]]</f>
        <v>100.73424347826088</v>
      </c>
      <c r="W2372" s="1" t="str">
        <f>_xlfn.IFS(Table1[[#This Row],[Price_USD]]&gt;80000,"Luxury", Table1[[#This Row],[Price_USD]]&gt;40000,"Premium",Table1[[#This Row],[Price_USD]]&lt;40000,"Budget")</f>
        <v>Premium</v>
      </c>
    </row>
    <row r="2373" spans="3:23" x14ac:dyDescent="0.35">
      <c r="C2373">
        <v>2372</v>
      </c>
      <c r="D2373" t="s">
        <v>60</v>
      </c>
      <c r="E2373" t="s">
        <v>195</v>
      </c>
      <c r="F2373">
        <v>2015</v>
      </c>
      <c r="G2373" t="s">
        <v>257</v>
      </c>
      <c r="H2373">
        <v>78.400000000000006</v>
      </c>
      <c r="I2373">
        <v>239</v>
      </c>
      <c r="J2373" t="s">
        <v>273</v>
      </c>
      <c r="K2373">
        <v>10.1</v>
      </c>
      <c r="L2373" s="5">
        <v>70769.100000000006</v>
      </c>
      <c r="M2373" t="s">
        <v>328</v>
      </c>
      <c r="N2373" t="s">
        <v>363</v>
      </c>
      <c r="O2373" s="1">
        <v>5</v>
      </c>
      <c r="P2373" s="1" t="str">
        <f>IFERROR(IF(ISNUMBER(Table1[[#This Row],[Safety_Rating2]]), REPT("★", Table1[[#This Row],[Safety_Rating2]]) &amp; REPT("☆", 5-Table1[[#This Row],[Safety_Rating2]]), "Unknown"), "Unknown")</f>
        <v>Unknown</v>
      </c>
      <c r="Q2373" s="2" t="s">
        <v>376</v>
      </c>
      <c r="R2373">
        <v>5354</v>
      </c>
      <c r="S2373">
        <v>4</v>
      </c>
      <c r="T2373" s="7">
        <f t="shared" si="37"/>
        <v>378897761.40000004</v>
      </c>
      <c r="U2373" s="3">
        <f>Table1[[#This Row],[Range_km]]/Table1[[#This Row],[Battery_Capacity_kWh]]</f>
        <v>3.0484693877551017</v>
      </c>
      <c r="V2373" s="4">
        <f>Table1[[#This Row],[Price_USD]]/Table1[[#This Row],[Range_km]]</f>
        <v>296.10502092050211</v>
      </c>
      <c r="W2373" s="1" t="str">
        <f>_xlfn.IFS(Table1[[#This Row],[Price_USD]]&gt;80000,"Luxury", Table1[[#This Row],[Price_USD]]&gt;40000,"Premium",Table1[[#This Row],[Price_USD]]&lt;40000,"Budget")</f>
        <v>Premium</v>
      </c>
    </row>
    <row r="2374" spans="3:23" x14ac:dyDescent="0.35">
      <c r="C2374">
        <v>2373</v>
      </c>
      <c r="D2374" t="s">
        <v>58</v>
      </c>
      <c r="E2374" t="s">
        <v>249</v>
      </c>
      <c r="F2374">
        <v>2025</v>
      </c>
      <c r="G2374" t="s">
        <v>259</v>
      </c>
      <c r="H2374">
        <v>147.6</v>
      </c>
      <c r="I2374">
        <v>224</v>
      </c>
      <c r="J2374" t="s">
        <v>265</v>
      </c>
      <c r="K2374">
        <v>6.8</v>
      </c>
      <c r="L2374" s="5">
        <v>97764.94</v>
      </c>
      <c r="M2374" t="s">
        <v>287</v>
      </c>
      <c r="N2374" t="s">
        <v>339</v>
      </c>
      <c r="O2374" s="1">
        <v>1</v>
      </c>
      <c r="P2374" s="1" t="str">
        <f>IFERROR(IF(ISNUMBER(Table1[[#This Row],[Safety_Rating2]]), REPT("★", Table1[[#This Row],[Safety_Rating2]]) &amp; REPT("☆", 5-Table1[[#This Row],[Safety_Rating2]]), "Unknown"), "Unknown")</f>
        <v>★★★☆☆</v>
      </c>
      <c r="Q2374" s="1">
        <v>3</v>
      </c>
      <c r="R2374">
        <v>2071</v>
      </c>
      <c r="S2374">
        <v>3</v>
      </c>
      <c r="T2374" s="7">
        <f t="shared" si="37"/>
        <v>202471190.74000001</v>
      </c>
      <c r="U2374" s="3">
        <f>Table1[[#This Row],[Range_km]]/Table1[[#This Row],[Battery_Capacity_kWh]]</f>
        <v>1.5176151761517616</v>
      </c>
      <c r="V2374" s="4">
        <f>Table1[[#This Row],[Price_USD]]/Table1[[#This Row],[Range_km]]</f>
        <v>436.450625</v>
      </c>
      <c r="W2374" s="1" t="str">
        <f>_xlfn.IFS(Table1[[#This Row],[Price_USD]]&gt;80000,"Luxury", Table1[[#This Row],[Price_USD]]&gt;40000,"Premium",Table1[[#This Row],[Price_USD]]&lt;40000,"Budget")</f>
        <v>Luxury</v>
      </c>
    </row>
    <row r="2375" spans="3:23" x14ac:dyDescent="0.35">
      <c r="C2375">
        <v>2374</v>
      </c>
      <c r="D2375" t="s">
        <v>50</v>
      </c>
      <c r="E2375" t="s">
        <v>182</v>
      </c>
      <c r="F2375">
        <v>2021</v>
      </c>
      <c r="G2375" t="s">
        <v>255</v>
      </c>
      <c r="H2375">
        <v>45.4</v>
      </c>
      <c r="I2375">
        <v>296</v>
      </c>
      <c r="J2375" t="s">
        <v>275</v>
      </c>
      <c r="K2375">
        <v>1.3</v>
      </c>
      <c r="L2375" s="5">
        <v>104154.12</v>
      </c>
      <c r="M2375" t="s">
        <v>319</v>
      </c>
      <c r="N2375" t="s">
        <v>338</v>
      </c>
      <c r="O2375" s="2" t="s">
        <v>376</v>
      </c>
      <c r="P2375" s="1" t="str">
        <f>IFERROR(IF(ISNUMBER(Table1[[#This Row],[Safety_Rating2]]), REPT("★", Table1[[#This Row],[Safety_Rating2]]) &amp; REPT("☆", 5-Table1[[#This Row],[Safety_Rating2]]), "Unknown"), "Unknown")</f>
        <v>★★★☆☆</v>
      </c>
      <c r="Q2375" s="1">
        <v>3</v>
      </c>
      <c r="R2375">
        <v>2167</v>
      </c>
      <c r="S2375">
        <v>5</v>
      </c>
      <c r="T2375" s="7">
        <f t="shared" si="37"/>
        <v>225701978.03999999</v>
      </c>
      <c r="U2375" s="3">
        <f>Table1[[#This Row],[Range_km]]/Table1[[#This Row],[Battery_Capacity_kWh]]</f>
        <v>6.5198237885462555</v>
      </c>
      <c r="V2375" s="4">
        <f>Table1[[#This Row],[Price_USD]]/Table1[[#This Row],[Range_km]]</f>
        <v>351.872027027027</v>
      </c>
      <c r="W2375" s="1" t="str">
        <f>_xlfn.IFS(Table1[[#This Row],[Price_USD]]&gt;80000,"Luxury", Table1[[#This Row],[Price_USD]]&gt;40000,"Premium",Table1[[#This Row],[Price_USD]]&lt;40000,"Budget")</f>
        <v>Luxury</v>
      </c>
    </row>
    <row r="2376" spans="3:23" x14ac:dyDescent="0.35">
      <c r="C2376">
        <v>2375</v>
      </c>
      <c r="D2376" t="s">
        <v>48</v>
      </c>
      <c r="E2376" t="s">
        <v>207</v>
      </c>
      <c r="F2376">
        <v>2019</v>
      </c>
      <c r="G2376" t="s">
        <v>251</v>
      </c>
      <c r="H2376">
        <v>143.6</v>
      </c>
      <c r="I2376">
        <v>510</v>
      </c>
      <c r="J2376" t="s">
        <v>280</v>
      </c>
      <c r="K2376">
        <v>8.8000000000000007</v>
      </c>
      <c r="L2376" s="5">
        <v>85306.59</v>
      </c>
      <c r="M2376" t="s">
        <v>302</v>
      </c>
      <c r="N2376" t="s">
        <v>365</v>
      </c>
      <c r="O2376" s="1">
        <v>2</v>
      </c>
      <c r="P2376" s="1" t="str">
        <f>IFERROR(IF(ISNUMBER(Table1[[#This Row],[Safety_Rating2]]), REPT("★", Table1[[#This Row],[Safety_Rating2]]) &amp; REPT("☆", 5-Table1[[#This Row],[Safety_Rating2]]), "Unknown"), "Unknown")</f>
        <v>★★★★★</v>
      </c>
      <c r="Q2376" s="1">
        <v>5</v>
      </c>
      <c r="R2376">
        <v>14274</v>
      </c>
      <c r="S2376">
        <v>5</v>
      </c>
      <c r="T2376" s="7">
        <f t="shared" si="37"/>
        <v>1217666265.6599998</v>
      </c>
      <c r="U2376" s="3">
        <f>Table1[[#This Row],[Range_km]]/Table1[[#This Row],[Battery_Capacity_kWh]]</f>
        <v>3.551532033426184</v>
      </c>
      <c r="V2376" s="4">
        <f>Table1[[#This Row],[Price_USD]]/Table1[[#This Row],[Range_km]]</f>
        <v>167.26782352941177</v>
      </c>
      <c r="W2376" s="1" t="str">
        <f>_xlfn.IFS(Table1[[#This Row],[Price_USD]]&gt;80000,"Luxury", Table1[[#This Row],[Price_USD]]&gt;40000,"Premium",Table1[[#This Row],[Price_USD]]&lt;40000,"Budget")</f>
        <v>Luxury</v>
      </c>
    </row>
    <row r="2377" spans="3:23" x14ac:dyDescent="0.35">
      <c r="C2377">
        <v>2376</v>
      </c>
      <c r="D2377" t="s">
        <v>17</v>
      </c>
      <c r="E2377" t="s">
        <v>95</v>
      </c>
      <c r="F2377">
        <v>2018</v>
      </c>
      <c r="G2377" t="s">
        <v>257</v>
      </c>
      <c r="H2377">
        <v>105.5</v>
      </c>
      <c r="I2377">
        <v>183</v>
      </c>
      <c r="J2377" t="s">
        <v>278</v>
      </c>
      <c r="K2377">
        <v>10</v>
      </c>
      <c r="L2377" s="5">
        <v>83739.72</v>
      </c>
      <c r="M2377" t="s">
        <v>302</v>
      </c>
      <c r="N2377" t="s">
        <v>360</v>
      </c>
      <c r="O2377" s="2" t="s">
        <v>376</v>
      </c>
      <c r="P2377" s="1" t="str">
        <f>IFERROR(IF(ISNUMBER(Table1[[#This Row],[Safety_Rating2]]), REPT("★", Table1[[#This Row],[Safety_Rating2]]) &amp; REPT("☆", 5-Table1[[#This Row],[Safety_Rating2]]), "Unknown"), "Unknown")</f>
        <v>★★★☆☆</v>
      </c>
      <c r="Q2377" s="1">
        <v>3</v>
      </c>
      <c r="R2377">
        <v>8075</v>
      </c>
      <c r="S2377">
        <v>5</v>
      </c>
      <c r="T2377" s="7">
        <f t="shared" si="37"/>
        <v>676198239</v>
      </c>
      <c r="U2377" s="3">
        <f>Table1[[#This Row],[Range_km]]/Table1[[#This Row],[Battery_Capacity_kWh]]</f>
        <v>1.7345971563981042</v>
      </c>
      <c r="V2377" s="4">
        <f>Table1[[#This Row],[Price_USD]]/Table1[[#This Row],[Range_km]]</f>
        <v>457.59409836065572</v>
      </c>
      <c r="W2377" s="1" t="str">
        <f>_xlfn.IFS(Table1[[#This Row],[Price_USD]]&gt;80000,"Luxury", Table1[[#This Row],[Price_USD]]&gt;40000,"Premium",Table1[[#This Row],[Price_USD]]&lt;40000,"Budget")</f>
        <v>Luxury</v>
      </c>
    </row>
    <row r="2378" spans="3:23" x14ac:dyDescent="0.35">
      <c r="C2378">
        <v>2377</v>
      </c>
      <c r="D2378" t="s">
        <v>27</v>
      </c>
      <c r="E2378" t="s">
        <v>187</v>
      </c>
      <c r="F2378">
        <v>2016</v>
      </c>
      <c r="G2378" t="s">
        <v>259</v>
      </c>
      <c r="H2378">
        <v>28.1</v>
      </c>
      <c r="I2378">
        <v>163</v>
      </c>
      <c r="J2378" t="s">
        <v>272</v>
      </c>
      <c r="K2378">
        <v>12</v>
      </c>
      <c r="L2378" s="5">
        <v>143859.70000000001</v>
      </c>
      <c r="M2378" t="s">
        <v>288</v>
      </c>
      <c r="N2378" t="s">
        <v>342</v>
      </c>
      <c r="O2378" s="1">
        <v>3</v>
      </c>
      <c r="P2378" s="1" t="str">
        <f>IFERROR(IF(ISNUMBER(Table1[[#This Row],[Safety_Rating2]]), REPT("★", Table1[[#This Row],[Safety_Rating2]]) &amp; REPT("☆", 5-Table1[[#This Row],[Safety_Rating2]]), "Unknown"), "Unknown")</f>
        <v>★★★★☆</v>
      </c>
      <c r="Q2378" s="1">
        <v>4</v>
      </c>
      <c r="R2378">
        <v>13634</v>
      </c>
      <c r="S2378">
        <v>3</v>
      </c>
      <c r="T2378" s="7">
        <f t="shared" si="37"/>
        <v>1961383149.8000002</v>
      </c>
      <c r="U2378" s="3">
        <f>Table1[[#This Row],[Range_km]]/Table1[[#This Row],[Battery_Capacity_kWh]]</f>
        <v>5.8007117437722417</v>
      </c>
      <c r="V2378" s="4">
        <f>Table1[[#This Row],[Price_USD]]/Table1[[#This Row],[Range_km]]</f>
        <v>882.5748466257669</v>
      </c>
      <c r="W2378" s="1" t="str">
        <f>_xlfn.IFS(Table1[[#This Row],[Price_USD]]&gt;80000,"Luxury", Table1[[#This Row],[Price_USD]]&gt;40000,"Premium",Table1[[#This Row],[Price_USD]]&lt;40000,"Budget")</f>
        <v>Luxury</v>
      </c>
    </row>
    <row r="2379" spans="3:23" x14ac:dyDescent="0.35">
      <c r="C2379">
        <v>2378</v>
      </c>
      <c r="D2379" t="s">
        <v>21</v>
      </c>
      <c r="E2379" t="s">
        <v>104</v>
      </c>
      <c r="F2379">
        <v>2017</v>
      </c>
      <c r="G2379" t="s">
        <v>263</v>
      </c>
      <c r="H2379">
        <v>93.4</v>
      </c>
      <c r="I2379">
        <v>477</v>
      </c>
      <c r="J2379" t="s">
        <v>275</v>
      </c>
      <c r="K2379">
        <v>1.6</v>
      </c>
      <c r="L2379" s="5">
        <v>34681.26</v>
      </c>
      <c r="M2379" t="s">
        <v>327</v>
      </c>
      <c r="N2379" t="s">
        <v>349</v>
      </c>
      <c r="O2379" s="1">
        <v>2</v>
      </c>
      <c r="P2379" s="1" t="str">
        <f>IFERROR(IF(ISNUMBER(Table1[[#This Row],[Safety_Rating2]]), REPT("★", Table1[[#This Row],[Safety_Rating2]]) &amp; REPT("☆", 5-Table1[[#This Row],[Safety_Rating2]]), "Unknown"), "Unknown")</f>
        <v>★★★★☆</v>
      </c>
      <c r="Q2379" s="1">
        <v>4</v>
      </c>
      <c r="R2379">
        <v>15292</v>
      </c>
      <c r="S2379">
        <v>3</v>
      </c>
      <c r="T2379" s="7">
        <f t="shared" si="37"/>
        <v>530345827.92000002</v>
      </c>
      <c r="U2379" s="3">
        <f>Table1[[#This Row],[Range_km]]/Table1[[#This Row],[Battery_Capacity_kWh]]</f>
        <v>5.1070663811563168</v>
      </c>
      <c r="V2379" s="4">
        <f>Table1[[#This Row],[Price_USD]]/Table1[[#This Row],[Range_km]]</f>
        <v>72.707044025157231</v>
      </c>
      <c r="W2379" s="1" t="str">
        <f>_xlfn.IFS(Table1[[#This Row],[Price_USD]]&gt;80000,"Luxury", Table1[[#This Row],[Price_USD]]&gt;40000,"Premium",Table1[[#This Row],[Price_USD]]&lt;40000,"Budget")</f>
        <v>Budget</v>
      </c>
    </row>
    <row r="2380" spans="3:23" x14ac:dyDescent="0.35">
      <c r="C2380">
        <v>2379</v>
      </c>
      <c r="D2380" t="s">
        <v>25</v>
      </c>
      <c r="E2380" t="s">
        <v>246</v>
      </c>
      <c r="F2380">
        <v>2025</v>
      </c>
      <c r="G2380" t="s">
        <v>252</v>
      </c>
      <c r="H2380">
        <v>92.2</v>
      </c>
      <c r="I2380">
        <v>228</v>
      </c>
      <c r="J2380" t="s">
        <v>279</v>
      </c>
      <c r="K2380">
        <v>11.5</v>
      </c>
      <c r="L2380" s="5">
        <v>66640.039999999994</v>
      </c>
      <c r="M2380" t="s">
        <v>328</v>
      </c>
      <c r="N2380" t="s">
        <v>337</v>
      </c>
      <c r="O2380" s="1">
        <v>5</v>
      </c>
      <c r="P2380" s="1" t="str">
        <f>IFERROR(IF(ISNUMBER(Table1[[#This Row],[Safety_Rating2]]), REPT("★", Table1[[#This Row],[Safety_Rating2]]) &amp; REPT("☆", 5-Table1[[#This Row],[Safety_Rating2]]), "Unknown"), "Unknown")</f>
        <v>★★★★★</v>
      </c>
      <c r="Q2380" s="1">
        <v>5</v>
      </c>
      <c r="R2380">
        <v>4874</v>
      </c>
      <c r="S2380">
        <v>3</v>
      </c>
      <c r="T2380" s="7">
        <f t="shared" si="37"/>
        <v>324803554.95999998</v>
      </c>
      <c r="U2380" s="3">
        <f>Table1[[#This Row],[Range_km]]/Table1[[#This Row],[Battery_Capacity_kWh]]</f>
        <v>2.472885032537961</v>
      </c>
      <c r="V2380" s="4">
        <f>Table1[[#This Row],[Price_USD]]/Table1[[#This Row],[Range_km]]</f>
        <v>292.28087719298242</v>
      </c>
      <c r="W2380" s="1" t="str">
        <f>_xlfn.IFS(Table1[[#This Row],[Price_USD]]&gt;80000,"Luxury", Table1[[#This Row],[Price_USD]]&gt;40000,"Premium",Table1[[#This Row],[Price_USD]]&lt;40000,"Budget")</f>
        <v>Premium</v>
      </c>
    </row>
    <row r="2381" spans="3:23" x14ac:dyDescent="0.35">
      <c r="C2381">
        <v>2380</v>
      </c>
      <c r="D2381" t="s">
        <v>45</v>
      </c>
      <c r="E2381" t="s">
        <v>120</v>
      </c>
      <c r="F2381">
        <v>2025</v>
      </c>
      <c r="G2381" t="s">
        <v>259</v>
      </c>
      <c r="H2381">
        <v>103.8</v>
      </c>
      <c r="I2381">
        <v>193</v>
      </c>
      <c r="J2381" t="s">
        <v>278</v>
      </c>
      <c r="K2381">
        <v>6.5</v>
      </c>
      <c r="L2381" s="5">
        <v>96675.45</v>
      </c>
      <c r="M2381" t="s">
        <v>295</v>
      </c>
      <c r="N2381" t="s">
        <v>345</v>
      </c>
      <c r="O2381" s="1">
        <v>4</v>
      </c>
      <c r="P2381" s="1" t="str">
        <f>IFERROR(IF(ISNUMBER(Table1[[#This Row],[Safety_Rating2]]), REPT("★", Table1[[#This Row],[Safety_Rating2]]) &amp; REPT("☆", 5-Table1[[#This Row],[Safety_Rating2]]), "Unknown"), "Unknown")</f>
        <v>★★★☆☆</v>
      </c>
      <c r="Q2381" s="1">
        <v>3</v>
      </c>
      <c r="R2381">
        <v>19912</v>
      </c>
      <c r="S2381">
        <v>3</v>
      </c>
      <c r="T2381" s="7">
        <f t="shared" si="37"/>
        <v>1925001560.3999999</v>
      </c>
      <c r="U2381" s="3">
        <f>Table1[[#This Row],[Range_km]]/Table1[[#This Row],[Battery_Capacity_kWh]]</f>
        <v>1.859344894026975</v>
      </c>
      <c r="V2381" s="4">
        <f>Table1[[#This Row],[Price_USD]]/Table1[[#This Row],[Range_km]]</f>
        <v>500.90906735751292</v>
      </c>
      <c r="W2381" s="1" t="str">
        <f>_xlfn.IFS(Table1[[#This Row],[Price_USD]]&gt;80000,"Luxury", Table1[[#This Row],[Price_USD]]&gt;40000,"Premium",Table1[[#This Row],[Price_USD]]&lt;40000,"Budget")</f>
        <v>Luxury</v>
      </c>
    </row>
    <row r="2382" spans="3:23" x14ac:dyDescent="0.35">
      <c r="C2382">
        <v>2381</v>
      </c>
      <c r="D2382" t="s">
        <v>53</v>
      </c>
      <c r="E2382" t="s">
        <v>122</v>
      </c>
      <c r="F2382">
        <v>2020</v>
      </c>
      <c r="G2382" t="s">
        <v>250</v>
      </c>
      <c r="H2382">
        <v>81.400000000000006</v>
      </c>
      <c r="I2382">
        <v>450</v>
      </c>
      <c r="J2382" t="s">
        <v>275</v>
      </c>
      <c r="K2382">
        <v>2.4</v>
      </c>
      <c r="L2382" s="5">
        <v>138136.99</v>
      </c>
      <c r="M2382" t="s">
        <v>335</v>
      </c>
      <c r="N2382" t="s">
        <v>355</v>
      </c>
      <c r="O2382" s="1">
        <v>4</v>
      </c>
      <c r="P2382" s="1" t="str">
        <f>IFERROR(IF(ISNUMBER(Table1[[#This Row],[Safety_Rating2]]), REPT("★", Table1[[#This Row],[Safety_Rating2]]) &amp; REPT("☆", 5-Table1[[#This Row],[Safety_Rating2]]), "Unknown"), "Unknown")</f>
        <v>★★★★★</v>
      </c>
      <c r="Q2382" s="1">
        <v>5</v>
      </c>
      <c r="R2382">
        <v>19871</v>
      </c>
      <c r="S2382">
        <v>5</v>
      </c>
      <c r="T2382" s="7">
        <f t="shared" si="37"/>
        <v>2744920128.29</v>
      </c>
      <c r="U2382" s="3">
        <f>Table1[[#This Row],[Range_km]]/Table1[[#This Row],[Battery_Capacity_kWh]]</f>
        <v>5.5282555282555279</v>
      </c>
      <c r="V2382" s="4">
        <f>Table1[[#This Row],[Price_USD]]/Table1[[#This Row],[Range_km]]</f>
        <v>306.97108888888886</v>
      </c>
      <c r="W2382" s="1" t="str">
        <f>_xlfn.IFS(Table1[[#This Row],[Price_USD]]&gt;80000,"Luxury", Table1[[#This Row],[Price_USD]]&gt;40000,"Premium",Table1[[#This Row],[Price_USD]]&lt;40000,"Budget")</f>
        <v>Luxury</v>
      </c>
    </row>
    <row r="2383" spans="3:23" x14ac:dyDescent="0.35">
      <c r="C2383">
        <v>2382</v>
      </c>
      <c r="D2383" t="s">
        <v>61</v>
      </c>
      <c r="E2383" t="s">
        <v>146</v>
      </c>
      <c r="F2383">
        <v>2019</v>
      </c>
      <c r="G2383" t="s">
        <v>254</v>
      </c>
      <c r="H2383">
        <v>57.2</v>
      </c>
      <c r="I2383">
        <v>169</v>
      </c>
      <c r="J2383" t="s">
        <v>266</v>
      </c>
      <c r="K2383">
        <v>3.4</v>
      </c>
      <c r="L2383" s="5">
        <v>96868.41</v>
      </c>
      <c r="M2383" t="s">
        <v>307</v>
      </c>
      <c r="N2383" t="s">
        <v>365</v>
      </c>
      <c r="O2383" s="1">
        <v>2</v>
      </c>
      <c r="P2383" s="1" t="str">
        <f>IFERROR(IF(ISNUMBER(Table1[[#This Row],[Safety_Rating2]]), REPT("★", Table1[[#This Row],[Safety_Rating2]]) &amp; REPT("☆", 5-Table1[[#This Row],[Safety_Rating2]]), "Unknown"), "Unknown")</f>
        <v>★★★☆☆</v>
      </c>
      <c r="Q2383" s="1">
        <v>3</v>
      </c>
      <c r="R2383">
        <v>18123</v>
      </c>
      <c r="S2383">
        <v>5</v>
      </c>
      <c r="T2383" s="7">
        <f t="shared" si="37"/>
        <v>1755546194.4300001</v>
      </c>
      <c r="U2383" s="3">
        <f>Table1[[#This Row],[Range_km]]/Table1[[#This Row],[Battery_Capacity_kWh]]</f>
        <v>2.9545454545454546</v>
      </c>
      <c r="V2383" s="4">
        <f>Table1[[#This Row],[Price_USD]]/Table1[[#This Row],[Range_km]]</f>
        <v>573.18585798816571</v>
      </c>
      <c r="W2383" s="1" t="str">
        <f>_xlfn.IFS(Table1[[#This Row],[Price_USD]]&gt;80000,"Luxury", Table1[[#This Row],[Price_USD]]&gt;40000,"Premium",Table1[[#This Row],[Price_USD]]&lt;40000,"Budget")</f>
        <v>Luxury</v>
      </c>
    </row>
    <row r="2384" spans="3:23" x14ac:dyDescent="0.35">
      <c r="C2384">
        <v>2383</v>
      </c>
      <c r="D2384" t="s">
        <v>17</v>
      </c>
      <c r="E2384" t="s">
        <v>95</v>
      </c>
      <c r="F2384">
        <v>2025</v>
      </c>
      <c r="G2384" t="s">
        <v>262</v>
      </c>
      <c r="H2384">
        <v>72.7</v>
      </c>
      <c r="I2384">
        <v>503</v>
      </c>
      <c r="J2384" t="s">
        <v>265</v>
      </c>
      <c r="K2384">
        <v>5.9</v>
      </c>
      <c r="L2384" s="5">
        <v>70018.84</v>
      </c>
      <c r="M2384" t="s">
        <v>299</v>
      </c>
      <c r="N2384" t="s">
        <v>345</v>
      </c>
      <c r="O2384" s="1">
        <v>0</v>
      </c>
      <c r="P2384" s="1" t="str">
        <f>IFERROR(IF(ISNUMBER(Table1[[#This Row],[Safety_Rating2]]), REPT("★", Table1[[#This Row],[Safety_Rating2]]) &amp; REPT("☆", 5-Table1[[#This Row],[Safety_Rating2]]), "Unknown"), "Unknown")</f>
        <v>★★★☆☆</v>
      </c>
      <c r="Q2384" s="1">
        <v>3</v>
      </c>
      <c r="R2384">
        <v>3419</v>
      </c>
      <c r="S2384">
        <v>4</v>
      </c>
      <c r="T2384" s="7">
        <f t="shared" si="37"/>
        <v>239394413.95999998</v>
      </c>
      <c r="U2384" s="3">
        <f>Table1[[#This Row],[Range_km]]/Table1[[#This Row],[Battery_Capacity_kWh]]</f>
        <v>6.9188445667125169</v>
      </c>
      <c r="V2384" s="4">
        <f>Table1[[#This Row],[Price_USD]]/Table1[[#This Row],[Range_km]]</f>
        <v>139.2024652087475</v>
      </c>
      <c r="W2384" s="1" t="str">
        <f>_xlfn.IFS(Table1[[#This Row],[Price_USD]]&gt;80000,"Luxury", Table1[[#This Row],[Price_USD]]&gt;40000,"Premium",Table1[[#This Row],[Price_USD]]&lt;40000,"Budget")</f>
        <v>Premium</v>
      </c>
    </row>
    <row r="2385" spans="3:23" x14ac:dyDescent="0.35">
      <c r="C2385">
        <v>2384</v>
      </c>
      <c r="D2385" t="s">
        <v>59</v>
      </c>
      <c r="E2385" t="s">
        <v>143</v>
      </c>
      <c r="F2385">
        <v>2018</v>
      </c>
      <c r="G2385" t="s">
        <v>263</v>
      </c>
      <c r="H2385">
        <v>121.3</v>
      </c>
      <c r="I2385">
        <v>159</v>
      </c>
      <c r="J2385" t="s">
        <v>278</v>
      </c>
      <c r="K2385">
        <v>8.4</v>
      </c>
      <c r="L2385" s="5">
        <v>45983.11</v>
      </c>
      <c r="M2385" t="s">
        <v>310</v>
      </c>
      <c r="N2385" t="s">
        <v>365</v>
      </c>
      <c r="O2385" s="1">
        <v>2</v>
      </c>
      <c r="P2385" s="1" t="str">
        <f>IFERROR(IF(ISNUMBER(Table1[[#This Row],[Safety_Rating2]]), REPT("★", Table1[[#This Row],[Safety_Rating2]]) &amp; REPT("☆", 5-Table1[[#This Row],[Safety_Rating2]]), "Unknown"), "Unknown")</f>
        <v>★★★☆☆</v>
      </c>
      <c r="Q2385" s="1">
        <v>3</v>
      </c>
      <c r="R2385">
        <v>13618</v>
      </c>
      <c r="S2385">
        <v>3</v>
      </c>
      <c r="T2385" s="7">
        <f t="shared" si="37"/>
        <v>626197991.98000002</v>
      </c>
      <c r="U2385" s="3">
        <f>Table1[[#This Row],[Range_km]]/Table1[[#This Row],[Battery_Capacity_kWh]]</f>
        <v>1.3107996702390767</v>
      </c>
      <c r="V2385" s="4">
        <f>Table1[[#This Row],[Price_USD]]/Table1[[#This Row],[Range_km]]</f>
        <v>289.2019496855346</v>
      </c>
      <c r="W2385" s="1" t="str">
        <f>_xlfn.IFS(Table1[[#This Row],[Price_USD]]&gt;80000,"Luxury", Table1[[#This Row],[Price_USD]]&gt;40000,"Premium",Table1[[#This Row],[Price_USD]]&lt;40000,"Budget")</f>
        <v>Premium</v>
      </c>
    </row>
    <row r="2386" spans="3:23" x14ac:dyDescent="0.35">
      <c r="C2386">
        <v>2385</v>
      </c>
      <c r="D2386" t="s">
        <v>20</v>
      </c>
      <c r="E2386" t="s">
        <v>217</v>
      </c>
      <c r="F2386">
        <v>2023</v>
      </c>
      <c r="G2386" t="s">
        <v>254</v>
      </c>
      <c r="H2386">
        <v>74.5</v>
      </c>
      <c r="I2386">
        <v>554</v>
      </c>
      <c r="J2386" t="s">
        <v>277</v>
      </c>
      <c r="K2386">
        <v>2.7</v>
      </c>
      <c r="L2386" s="5">
        <v>85124.41</v>
      </c>
      <c r="M2386" t="s">
        <v>315</v>
      </c>
      <c r="N2386" t="s">
        <v>358</v>
      </c>
      <c r="O2386" s="1">
        <v>2</v>
      </c>
      <c r="P2386" s="1" t="str">
        <f>IFERROR(IF(ISNUMBER(Table1[[#This Row],[Safety_Rating2]]), REPT("★", Table1[[#This Row],[Safety_Rating2]]) &amp; REPT("☆", 5-Table1[[#This Row],[Safety_Rating2]]), "Unknown"), "Unknown")</f>
        <v>★★★★★</v>
      </c>
      <c r="Q2386" s="1">
        <v>5</v>
      </c>
      <c r="R2386">
        <v>10042</v>
      </c>
      <c r="S2386">
        <v>3</v>
      </c>
      <c r="T2386" s="7">
        <f t="shared" si="37"/>
        <v>854819325.22000003</v>
      </c>
      <c r="U2386" s="3">
        <f>Table1[[#This Row],[Range_km]]/Table1[[#This Row],[Battery_Capacity_kWh]]</f>
        <v>7.4362416107382554</v>
      </c>
      <c r="V2386" s="4">
        <f>Table1[[#This Row],[Price_USD]]/Table1[[#This Row],[Range_km]]</f>
        <v>153.65416967509026</v>
      </c>
      <c r="W2386" s="1" t="str">
        <f>_xlfn.IFS(Table1[[#This Row],[Price_USD]]&gt;80000,"Luxury", Table1[[#This Row],[Price_USD]]&gt;40000,"Premium",Table1[[#This Row],[Price_USD]]&lt;40000,"Budget")</f>
        <v>Luxury</v>
      </c>
    </row>
    <row r="2387" spans="3:23" x14ac:dyDescent="0.35">
      <c r="C2387">
        <v>2386</v>
      </c>
      <c r="D2387" t="s">
        <v>38</v>
      </c>
      <c r="E2387" t="s">
        <v>96</v>
      </c>
      <c r="F2387">
        <v>2017</v>
      </c>
      <c r="G2387" t="s">
        <v>256</v>
      </c>
      <c r="H2387">
        <v>30.1</v>
      </c>
      <c r="I2387">
        <v>339</v>
      </c>
      <c r="J2387" t="s">
        <v>270</v>
      </c>
      <c r="K2387">
        <v>3.5</v>
      </c>
      <c r="L2387" s="5">
        <v>99103.63</v>
      </c>
      <c r="M2387" t="s">
        <v>315</v>
      </c>
      <c r="N2387" t="s">
        <v>368</v>
      </c>
      <c r="O2387" s="1">
        <v>5</v>
      </c>
      <c r="P2387" s="1" t="str">
        <f>IFERROR(IF(ISNUMBER(Table1[[#This Row],[Safety_Rating2]]), REPT("★", Table1[[#This Row],[Safety_Rating2]]) &amp; REPT("☆", 5-Table1[[#This Row],[Safety_Rating2]]), "Unknown"), "Unknown")</f>
        <v>★★★☆☆</v>
      </c>
      <c r="Q2387" s="1">
        <v>3</v>
      </c>
      <c r="R2387">
        <v>18160</v>
      </c>
      <c r="S2387">
        <v>5</v>
      </c>
      <c r="T2387" s="7">
        <f t="shared" si="37"/>
        <v>1799721920.8000002</v>
      </c>
      <c r="U2387" s="3">
        <f>Table1[[#This Row],[Range_km]]/Table1[[#This Row],[Battery_Capacity_kWh]]</f>
        <v>11.262458471760796</v>
      </c>
      <c r="V2387" s="4">
        <f>Table1[[#This Row],[Price_USD]]/Table1[[#This Row],[Range_km]]</f>
        <v>292.34109144542776</v>
      </c>
      <c r="W2387" s="1" t="str">
        <f>_xlfn.IFS(Table1[[#This Row],[Price_USD]]&gt;80000,"Luxury", Table1[[#This Row],[Price_USD]]&gt;40000,"Premium",Table1[[#This Row],[Price_USD]]&lt;40000,"Budget")</f>
        <v>Luxury</v>
      </c>
    </row>
    <row r="2388" spans="3:23" x14ac:dyDescent="0.35">
      <c r="C2388">
        <v>2387</v>
      </c>
      <c r="D2388" t="s">
        <v>57</v>
      </c>
      <c r="E2388" t="s">
        <v>203</v>
      </c>
      <c r="F2388">
        <v>2017</v>
      </c>
      <c r="G2388" t="s">
        <v>251</v>
      </c>
      <c r="H2388">
        <v>101.3</v>
      </c>
      <c r="I2388">
        <v>253</v>
      </c>
      <c r="J2388" t="s">
        <v>269</v>
      </c>
      <c r="K2388">
        <v>3.2</v>
      </c>
      <c r="L2388" s="5">
        <v>43159.28</v>
      </c>
      <c r="M2388" t="s">
        <v>310</v>
      </c>
      <c r="N2388" t="s">
        <v>348</v>
      </c>
      <c r="O2388" s="1">
        <v>0</v>
      </c>
      <c r="P2388" s="1" t="str">
        <f>IFERROR(IF(ISNUMBER(Table1[[#This Row],[Safety_Rating2]]), REPT("★", Table1[[#This Row],[Safety_Rating2]]) &amp; REPT("☆", 5-Table1[[#This Row],[Safety_Rating2]]), "Unknown"), "Unknown")</f>
        <v>★★★★☆</v>
      </c>
      <c r="Q2388" s="1">
        <v>4</v>
      </c>
      <c r="R2388">
        <v>16092</v>
      </c>
      <c r="S2388">
        <v>5</v>
      </c>
      <c r="T2388" s="7">
        <f t="shared" si="37"/>
        <v>694519133.75999999</v>
      </c>
      <c r="U2388" s="3">
        <f>Table1[[#This Row],[Range_km]]/Table1[[#This Row],[Battery_Capacity_kWh]]</f>
        <v>2.4975320829220138</v>
      </c>
      <c r="V2388" s="4">
        <f>Table1[[#This Row],[Price_USD]]/Table1[[#This Row],[Range_km]]</f>
        <v>170.59003952569171</v>
      </c>
      <c r="W2388" s="1" t="str">
        <f>_xlfn.IFS(Table1[[#This Row],[Price_USD]]&gt;80000,"Luxury", Table1[[#This Row],[Price_USD]]&gt;40000,"Premium",Table1[[#This Row],[Price_USD]]&lt;40000,"Budget")</f>
        <v>Premium</v>
      </c>
    </row>
    <row r="2389" spans="3:23" x14ac:dyDescent="0.35">
      <c r="C2389">
        <v>2388</v>
      </c>
      <c r="D2389" t="s">
        <v>45</v>
      </c>
      <c r="E2389" t="s">
        <v>107</v>
      </c>
      <c r="F2389">
        <v>2019</v>
      </c>
      <c r="G2389" t="s">
        <v>257</v>
      </c>
      <c r="H2389">
        <v>70.400000000000006</v>
      </c>
      <c r="I2389">
        <v>191</v>
      </c>
      <c r="J2389" t="s">
        <v>266</v>
      </c>
      <c r="K2389">
        <v>2.5</v>
      </c>
      <c r="L2389" s="5">
        <v>82911.25</v>
      </c>
      <c r="M2389" t="s">
        <v>318</v>
      </c>
      <c r="N2389" t="s">
        <v>347</v>
      </c>
      <c r="O2389" s="1">
        <v>4</v>
      </c>
      <c r="P2389" s="1" t="str">
        <f>IFERROR(IF(ISNUMBER(Table1[[#This Row],[Safety_Rating2]]), REPT("★", Table1[[#This Row],[Safety_Rating2]]) &amp; REPT("☆", 5-Table1[[#This Row],[Safety_Rating2]]), "Unknown"), "Unknown")</f>
        <v>★★★★☆</v>
      </c>
      <c r="Q2389" s="1">
        <v>4</v>
      </c>
      <c r="R2389">
        <v>18675</v>
      </c>
      <c r="S2389">
        <v>3</v>
      </c>
      <c r="T2389" s="7">
        <f t="shared" si="37"/>
        <v>1548367593.75</v>
      </c>
      <c r="U2389" s="3">
        <f>Table1[[#This Row],[Range_km]]/Table1[[#This Row],[Battery_Capacity_kWh]]</f>
        <v>2.7130681818181817</v>
      </c>
      <c r="V2389" s="4">
        <f>Table1[[#This Row],[Price_USD]]/Table1[[#This Row],[Range_km]]</f>
        <v>434.09031413612564</v>
      </c>
      <c r="W2389" s="1" t="str">
        <f>_xlfn.IFS(Table1[[#This Row],[Price_USD]]&gt;80000,"Luxury", Table1[[#This Row],[Price_USD]]&gt;40000,"Premium",Table1[[#This Row],[Price_USD]]&lt;40000,"Budget")</f>
        <v>Luxury</v>
      </c>
    </row>
    <row r="2390" spans="3:23" x14ac:dyDescent="0.35">
      <c r="C2390">
        <v>2389</v>
      </c>
      <c r="D2390" t="s">
        <v>52</v>
      </c>
      <c r="E2390" t="s">
        <v>201</v>
      </c>
      <c r="F2390">
        <v>2015</v>
      </c>
      <c r="G2390" t="s">
        <v>258</v>
      </c>
      <c r="H2390">
        <v>80.400000000000006</v>
      </c>
      <c r="I2390">
        <v>514</v>
      </c>
      <c r="J2390" t="s">
        <v>272</v>
      </c>
      <c r="K2390">
        <v>3.5</v>
      </c>
      <c r="L2390" s="5">
        <v>147788.67000000001</v>
      </c>
      <c r="M2390" t="s">
        <v>286</v>
      </c>
      <c r="N2390" t="s">
        <v>348</v>
      </c>
      <c r="O2390" s="1">
        <v>1</v>
      </c>
      <c r="P2390" s="1" t="str">
        <f>IFERROR(IF(ISNUMBER(Table1[[#This Row],[Safety_Rating2]]), REPT("★", Table1[[#This Row],[Safety_Rating2]]) &amp; REPT("☆", 5-Table1[[#This Row],[Safety_Rating2]]), "Unknown"), "Unknown")</f>
        <v>★★★★★</v>
      </c>
      <c r="Q2390" s="1">
        <v>5</v>
      </c>
      <c r="R2390">
        <v>5813</v>
      </c>
      <c r="S2390">
        <v>5</v>
      </c>
      <c r="T2390" s="7">
        <f t="shared" si="37"/>
        <v>859095538.71000004</v>
      </c>
      <c r="U2390" s="3">
        <f>Table1[[#This Row],[Range_km]]/Table1[[#This Row],[Battery_Capacity_kWh]]</f>
        <v>6.3930348258706466</v>
      </c>
      <c r="V2390" s="4">
        <f>Table1[[#This Row],[Price_USD]]/Table1[[#This Row],[Range_km]]</f>
        <v>287.52659533073933</v>
      </c>
      <c r="W2390" s="1" t="str">
        <f>_xlfn.IFS(Table1[[#This Row],[Price_USD]]&gt;80000,"Luxury", Table1[[#This Row],[Price_USD]]&gt;40000,"Premium",Table1[[#This Row],[Price_USD]]&lt;40000,"Budget")</f>
        <v>Luxury</v>
      </c>
    </row>
    <row r="2391" spans="3:23" x14ac:dyDescent="0.35">
      <c r="C2391">
        <v>2390</v>
      </c>
      <c r="D2391" t="s">
        <v>32</v>
      </c>
      <c r="E2391" t="s">
        <v>85</v>
      </c>
      <c r="F2391">
        <v>2020</v>
      </c>
      <c r="G2391" t="s">
        <v>262</v>
      </c>
      <c r="H2391">
        <v>125.7</v>
      </c>
      <c r="I2391">
        <v>385</v>
      </c>
      <c r="J2391" t="s">
        <v>276</v>
      </c>
      <c r="K2391">
        <v>3.5</v>
      </c>
      <c r="L2391" s="5">
        <v>118818.03</v>
      </c>
      <c r="M2391" t="s">
        <v>324</v>
      </c>
      <c r="N2391" t="s">
        <v>359</v>
      </c>
      <c r="O2391" s="1">
        <v>0</v>
      </c>
      <c r="P2391" s="1" t="str">
        <f>IFERROR(IF(ISNUMBER(Table1[[#This Row],[Safety_Rating2]]), REPT("★", Table1[[#This Row],[Safety_Rating2]]) &amp; REPT("☆", 5-Table1[[#This Row],[Safety_Rating2]]), "Unknown"), "Unknown")</f>
        <v>★★★★☆</v>
      </c>
      <c r="Q2391" s="1">
        <v>4</v>
      </c>
      <c r="R2391">
        <v>7818</v>
      </c>
      <c r="S2391">
        <v>5</v>
      </c>
      <c r="T2391" s="7">
        <f t="shared" si="37"/>
        <v>928919358.53999996</v>
      </c>
      <c r="U2391" s="3">
        <f>Table1[[#This Row],[Range_km]]/Table1[[#This Row],[Battery_Capacity_kWh]]</f>
        <v>3.0628480509148766</v>
      </c>
      <c r="V2391" s="4">
        <f>Table1[[#This Row],[Price_USD]]/Table1[[#This Row],[Range_km]]</f>
        <v>308.61825974025976</v>
      </c>
      <c r="W2391" s="1" t="str">
        <f>_xlfn.IFS(Table1[[#This Row],[Price_USD]]&gt;80000,"Luxury", Table1[[#This Row],[Price_USD]]&gt;40000,"Premium",Table1[[#This Row],[Price_USD]]&lt;40000,"Budget")</f>
        <v>Luxury</v>
      </c>
    </row>
    <row r="2392" spans="3:23" x14ac:dyDescent="0.35">
      <c r="C2392">
        <v>2391</v>
      </c>
      <c r="D2392" t="s">
        <v>48</v>
      </c>
      <c r="E2392" t="s">
        <v>207</v>
      </c>
      <c r="F2392">
        <v>2025</v>
      </c>
      <c r="G2392" t="s">
        <v>257</v>
      </c>
      <c r="H2392">
        <v>127.4</v>
      </c>
      <c r="I2392">
        <v>296</v>
      </c>
      <c r="J2392" t="s">
        <v>276</v>
      </c>
      <c r="K2392">
        <v>4</v>
      </c>
      <c r="L2392" s="5">
        <v>119373.26</v>
      </c>
      <c r="M2392" t="s">
        <v>331</v>
      </c>
      <c r="N2392" t="s">
        <v>348</v>
      </c>
      <c r="O2392" s="1">
        <v>5</v>
      </c>
      <c r="P2392" s="1" t="str">
        <f>IFERROR(IF(ISNUMBER(Table1[[#This Row],[Safety_Rating2]]), REPT("★", Table1[[#This Row],[Safety_Rating2]]) &amp; REPT("☆", 5-Table1[[#This Row],[Safety_Rating2]]), "Unknown"), "Unknown")</f>
        <v>★★★★★</v>
      </c>
      <c r="Q2392" s="1">
        <v>5</v>
      </c>
      <c r="R2392">
        <v>19344</v>
      </c>
      <c r="S2392">
        <v>4</v>
      </c>
      <c r="T2392" s="7">
        <f t="shared" si="37"/>
        <v>2309156341.4400001</v>
      </c>
      <c r="U2392" s="3">
        <f>Table1[[#This Row],[Range_km]]/Table1[[#This Row],[Battery_Capacity_kWh]]</f>
        <v>2.3233908948194659</v>
      </c>
      <c r="V2392" s="4">
        <f>Table1[[#This Row],[Price_USD]]/Table1[[#This Row],[Range_km]]</f>
        <v>403.28804054054052</v>
      </c>
      <c r="W2392" s="1" t="str">
        <f>_xlfn.IFS(Table1[[#This Row],[Price_USD]]&gt;80000,"Luxury", Table1[[#This Row],[Price_USD]]&gt;40000,"Premium",Table1[[#This Row],[Price_USD]]&lt;40000,"Budget")</f>
        <v>Luxury</v>
      </c>
    </row>
    <row r="2393" spans="3:23" x14ac:dyDescent="0.35">
      <c r="C2393">
        <v>2392</v>
      </c>
      <c r="D2393" t="s">
        <v>26</v>
      </c>
      <c r="E2393" t="s">
        <v>79</v>
      </c>
      <c r="F2393">
        <v>2021</v>
      </c>
      <c r="G2393" t="s">
        <v>264</v>
      </c>
      <c r="H2393">
        <v>132.4</v>
      </c>
      <c r="I2393">
        <v>420</v>
      </c>
      <c r="J2393" t="s">
        <v>274</v>
      </c>
      <c r="K2393">
        <v>3.3</v>
      </c>
      <c r="L2393" s="5">
        <v>83504.87</v>
      </c>
      <c r="M2393" t="s">
        <v>303</v>
      </c>
      <c r="N2393" t="s">
        <v>360</v>
      </c>
      <c r="O2393" s="2" t="s">
        <v>376</v>
      </c>
      <c r="P2393" s="1" t="str">
        <f>IFERROR(IF(ISNUMBER(Table1[[#This Row],[Safety_Rating2]]), REPT("★", Table1[[#This Row],[Safety_Rating2]]) &amp; REPT("☆", 5-Table1[[#This Row],[Safety_Rating2]]), "Unknown"), "Unknown")</f>
        <v>★★★☆☆</v>
      </c>
      <c r="Q2393" s="1">
        <v>3</v>
      </c>
      <c r="R2393">
        <v>17002</v>
      </c>
      <c r="S2393">
        <v>4</v>
      </c>
      <c r="T2393" s="7">
        <f t="shared" si="37"/>
        <v>1419749799.74</v>
      </c>
      <c r="U2393" s="3">
        <f>Table1[[#This Row],[Range_km]]/Table1[[#This Row],[Battery_Capacity_kWh]]</f>
        <v>3.1722054380664653</v>
      </c>
      <c r="V2393" s="4">
        <f>Table1[[#This Row],[Price_USD]]/Table1[[#This Row],[Range_km]]</f>
        <v>198.82111904761905</v>
      </c>
      <c r="W2393" s="1" t="str">
        <f>_xlfn.IFS(Table1[[#This Row],[Price_USD]]&gt;80000,"Luxury", Table1[[#This Row],[Price_USD]]&gt;40000,"Premium",Table1[[#This Row],[Price_USD]]&lt;40000,"Budget")</f>
        <v>Luxury</v>
      </c>
    </row>
    <row r="2394" spans="3:23" x14ac:dyDescent="0.35">
      <c r="C2394">
        <v>2393</v>
      </c>
      <c r="D2394" t="s">
        <v>46</v>
      </c>
      <c r="E2394" t="s">
        <v>198</v>
      </c>
      <c r="F2394">
        <v>2025</v>
      </c>
      <c r="G2394" t="s">
        <v>258</v>
      </c>
      <c r="H2394">
        <v>70.099999999999994</v>
      </c>
      <c r="I2394">
        <v>104</v>
      </c>
      <c r="J2394" t="s">
        <v>274</v>
      </c>
      <c r="K2394">
        <v>1.4</v>
      </c>
      <c r="L2394" s="5">
        <v>122729.19</v>
      </c>
      <c r="M2394" t="s">
        <v>312</v>
      </c>
      <c r="N2394" t="s">
        <v>336</v>
      </c>
      <c r="O2394" s="1">
        <v>0</v>
      </c>
      <c r="P2394" s="1" t="str">
        <f>IFERROR(IF(ISNUMBER(Table1[[#This Row],[Safety_Rating2]]), REPT("★", Table1[[#This Row],[Safety_Rating2]]) &amp; REPT("☆", 5-Table1[[#This Row],[Safety_Rating2]]), "Unknown"), "Unknown")</f>
        <v>★★★★☆</v>
      </c>
      <c r="Q2394" s="1">
        <v>4</v>
      </c>
      <c r="R2394">
        <v>72</v>
      </c>
      <c r="S2394">
        <v>3</v>
      </c>
      <c r="T2394" s="7">
        <f t="shared" si="37"/>
        <v>8836501.6799999997</v>
      </c>
      <c r="U2394" s="3">
        <f>Table1[[#This Row],[Range_km]]/Table1[[#This Row],[Battery_Capacity_kWh]]</f>
        <v>1.4835948644793153</v>
      </c>
      <c r="V2394" s="4">
        <f>Table1[[#This Row],[Price_USD]]/Table1[[#This Row],[Range_km]]</f>
        <v>1180.0883653846154</v>
      </c>
      <c r="W2394" s="1" t="str">
        <f>_xlfn.IFS(Table1[[#This Row],[Price_USD]]&gt;80000,"Luxury", Table1[[#This Row],[Price_USD]]&gt;40000,"Premium",Table1[[#This Row],[Price_USD]]&lt;40000,"Budget")</f>
        <v>Luxury</v>
      </c>
    </row>
    <row r="2395" spans="3:23" x14ac:dyDescent="0.35">
      <c r="C2395">
        <v>2394</v>
      </c>
      <c r="D2395" t="s">
        <v>64</v>
      </c>
      <c r="E2395" t="s">
        <v>196</v>
      </c>
      <c r="F2395">
        <v>2016</v>
      </c>
      <c r="G2395" t="s">
        <v>253</v>
      </c>
      <c r="H2395">
        <v>25.7</v>
      </c>
      <c r="I2395">
        <v>565</v>
      </c>
      <c r="J2395" t="s">
        <v>278</v>
      </c>
      <c r="K2395">
        <v>9.3000000000000007</v>
      </c>
      <c r="L2395" s="5">
        <v>52469.57</v>
      </c>
      <c r="M2395" t="s">
        <v>308</v>
      </c>
      <c r="N2395" t="s">
        <v>337</v>
      </c>
      <c r="O2395" s="1">
        <v>4</v>
      </c>
      <c r="P2395" s="1" t="str">
        <f>IFERROR(IF(ISNUMBER(Table1[[#This Row],[Safety_Rating2]]), REPT("★", Table1[[#This Row],[Safety_Rating2]]) &amp; REPT("☆", 5-Table1[[#This Row],[Safety_Rating2]]), "Unknown"), "Unknown")</f>
        <v>★★★★★</v>
      </c>
      <c r="Q2395" s="1">
        <v>5</v>
      </c>
      <c r="R2395">
        <v>7432</v>
      </c>
      <c r="S2395">
        <v>5</v>
      </c>
      <c r="T2395" s="7">
        <f t="shared" si="37"/>
        <v>389953844.24000001</v>
      </c>
      <c r="U2395" s="3">
        <f>Table1[[#This Row],[Range_km]]/Table1[[#This Row],[Battery_Capacity_kWh]]</f>
        <v>21.98443579766537</v>
      </c>
      <c r="V2395" s="4">
        <f>Table1[[#This Row],[Price_USD]]/Table1[[#This Row],[Range_km]]</f>
        <v>92.866495575221236</v>
      </c>
      <c r="W2395" s="1" t="str">
        <f>_xlfn.IFS(Table1[[#This Row],[Price_USD]]&gt;80000,"Luxury", Table1[[#This Row],[Price_USD]]&gt;40000,"Premium",Table1[[#This Row],[Price_USD]]&lt;40000,"Budget")</f>
        <v>Premium</v>
      </c>
    </row>
    <row r="2396" spans="3:23" x14ac:dyDescent="0.35">
      <c r="C2396">
        <v>2395</v>
      </c>
      <c r="D2396" t="s">
        <v>25</v>
      </c>
      <c r="E2396" t="s">
        <v>223</v>
      </c>
      <c r="F2396">
        <v>2017</v>
      </c>
      <c r="G2396" t="s">
        <v>258</v>
      </c>
      <c r="H2396">
        <v>92</v>
      </c>
      <c r="I2396">
        <v>554</v>
      </c>
      <c r="J2396" t="s">
        <v>280</v>
      </c>
      <c r="K2396">
        <v>3.5</v>
      </c>
      <c r="L2396" s="5">
        <v>114241.95</v>
      </c>
      <c r="M2396" t="s">
        <v>301</v>
      </c>
      <c r="N2396" t="s">
        <v>375</v>
      </c>
      <c r="O2396" s="2" t="s">
        <v>376</v>
      </c>
      <c r="P2396" s="1" t="str">
        <f>IFERROR(IF(ISNUMBER(Table1[[#This Row],[Safety_Rating2]]), REPT("★", Table1[[#This Row],[Safety_Rating2]]) &amp; REPT("☆", 5-Table1[[#This Row],[Safety_Rating2]]), "Unknown"), "Unknown")</f>
        <v>★★★★☆</v>
      </c>
      <c r="Q2396" s="1">
        <v>4</v>
      </c>
      <c r="R2396">
        <v>12475</v>
      </c>
      <c r="S2396">
        <v>5</v>
      </c>
      <c r="T2396" s="7">
        <f t="shared" si="37"/>
        <v>1425168326.25</v>
      </c>
      <c r="U2396" s="3">
        <f>Table1[[#This Row],[Range_km]]/Table1[[#This Row],[Battery_Capacity_kWh]]</f>
        <v>6.0217391304347823</v>
      </c>
      <c r="V2396" s="4">
        <f>Table1[[#This Row],[Price_USD]]/Table1[[#This Row],[Range_km]]</f>
        <v>206.21290613718412</v>
      </c>
      <c r="W2396" s="1" t="str">
        <f>_xlfn.IFS(Table1[[#This Row],[Price_USD]]&gt;80000,"Luxury", Table1[[#This Row],[Price_USD]]&gt;40000,"Premium",Table1[[#This Row],[Price_USD]]&lt;40000,"Budget")</f>
        <v>Luxury</v>
      </c>
    </row>
    <row r="2397" spans="3:23" x14ac:dyDescent="0.35">
      <c r="C2397">
        <v>2396</v>
      </c>
      <c r="D2397" t="s">
        <v>46</v>
      </c>
      <c r="E2397" t="s">
        <v>198</v>
      </c>
      <c r="F2397">
        <v>2022</v>
      </c>
      <c r="G2397" t="s">
        <v>254</v>
      </c>
      <c r="H2397">
        <v>133.80000000000001</v>
      </c>
      <c r="I2397">
        <v>183</v>
      </c>
      <c r="J2397" t="s">
        <v>267</v>
      </c>
      <c r="K2397">
        <v>11.2</v>
      </c>
      <c r="L2397" s="5">
        <v>107679.76</v>
      </c>
      <c r="M2397" t="s">
        <v>315</v>
      </c>
      <c r="N2397" t="s">
        <v>336</v>
      </c>
      <c r="O2397" s="1">
        <v>2</v>
      </c>
      <c r="P2397" s="1" t="str">
        <f>IFERROR(IF(ISNUMBER(Table1[[#This Row],[Safety_Rating2]]), REPT("★", Table1[[#This Row],[Safety_Rating2]]) &amp; REPT("☆", 5-Table1[[#This Row],[Safety_Rating2]]), "Unknown"), "Unknown")</f>
        <v>★★★★★</v>
      </c>
      <c r="Q2397" s="1">
        <v>5</v>
      </c>
      <c r="R2397">
        <v>15587</v>
      </c>
      <c r="S2397">
        <v>3</v>
      </c>
      <c r="T2397" s="7">
        <f t="shared" si="37"/>
        <v>1678404419.1199999</v>
      </c>
      <c r="U2397" s="3">
        <f>Table1[[#This Row],[Range_km]]/Table1[[#This Row],[Battery_Capacity_kWh]]</f>
        <v>1.3677130044843049</v>
      </c>
      <c r="V2397" s="4">
        <f>Table1[[#This Row],[Price_USD]]/Table1[[#This Row],[Range_km]]</f>
        <v>588.41398907103826</v>
      </c>
      <c r="W2397" s="1" t="str">
        <f>_xlfn.IFS(Table1[[#This Row],[Price_USD]]&gt;80000,"Luxury", Table1[[#This Row],[Price_USD]]&gt;40000,"Premium",Table1[[#This Row],[Price_USD]]&lt;40000,"Budget")</f>
        <v>Luxury</v>
      </c>
    </row>
    <row r="2398" spans="3:23" x14ac:dyDescent="0.35">
      <c r="C2398">
        <v>2397</v>
      </c>
      <c r="D2398" t="s">
        <v>66</v>
      </c>
      <c r="E2398" t="s">
        <v>163</v>
      </c>
      <c r="F2398">
        <v>2018</v>
      </c>
      <c r="G2398" t="s">
        <v>250</v>
      </c>
      <c r="H2398">
        <v>129.69999999999999</v>
      </c>
      <c r="I2398">
        <v>569</v>
      </c>
      <c r="J2398" t="s">
        <v>274</v>
      </c>
      <c r="K2398">
        <v>1.3</v>
      </c>
      <c r="L2398" s="5">
        <v>147570.67000000001</v>
      </c>
      <c r="M2398" t="s">
        <v>297</v>
      </c>
      <c r="N2398" t="s">
        <v>338</v>
      </c>
      <c r="O2398" s="1">
        <v>5</v>
      </c>
      <c r="P2398" s="1" t="str">
        <f>IFERROR(IF(ISNUMBER(Table1[[#This Row],[Safety_Rating2]]), REPT("★", Table1[[#This Row],[Safety_Rating2]]) &amp; REPT("☆", 5-Table1[[#This Row],[Safety_Rating2]]), "Unknown"), "Unknown")</f>
        <v>★★★★★</v>
      </c>
      <c r="Q2398" s="1">
        <v>5</v>
      </c>
      <c r="R2398">
        <v>19648</v>
      </c>
      <c r="S2398">
        <v>4</v>
      </c>
      <c r="T2398" s="7">
        <f t="shared" si="37"/>
        <v>2899468524.1600003</v>
      </c>
      <c r="U2398" s="3">
        <f>Table1[[#This Row],[Range_km]]/Table1[[#This Row],[Battery_Capacity_kWh]]</f>
        <v>4.3870470316114112</v>
      </c>
      <c r="V2398" s="4">
        <f>Table1[[#This Row],[Price_USD]]/Table1[[#This Row],[Range_km]]</f>
        <v>259.35091388400707</v>
      </c>
      <c r="W2398" s="1" t="str">
        <f>_xlfn.IFS(Table1[[#This Row],[Price_USD]]&gt;80000,"Luxury", Table1[[#This Row],[Price_USD]]&gt;40000,"Premium",Table1[[#This Row],[Price_USD]]&lt;40000,"Budget")</f>
        <v>Luxury</v>
      </c>
    </row>
    <row r="2399" spans="3:23" x14ac:dyDescent="0.35">
      <c r="C2399">
        <v>2398</v>
      </c>
      <c r="D2399" t="s">
        <v>22</v>
      </c>
      <c r="E2399" t="s">
        <v>180</v>
      </c>
      <c r="F2399">
        <v>2025</v>
      </c>
      <c r="G2399" t="s">
        <v>262</v>
      </c>
      <c r="H2399">
        <v>110.7</v>
      </c>
      <c r="I2399">
        <v>209</v>
      </c>
      <c r="J2399" t="s">
        <v>271</v>
      </c>
      <c r="K2399">
        <v>8.6</v>
      </c>
      <c r="L2399" s="5">
        <v>103056.52</v>
      </c>
      <c r="M2399" t="s">
        <v>314</v>
      </c>
      <c r="N2399" t="s">
        <v>366</v>
      </c>
      <c r="O2399" s="1">
        <v>2</v>
      </c>
      <c r="P2399" s="1" t="str">
        <f>IFERROR(IF(ISNUMBER(Table1[[#This Row],[Safety_Rating2]]), REPT("★", Table1[[#This Row],[Safety_Rating2]]) &amp; REPT("☆", 5-Table1[[#This Row],[Safety_Rating2]]), "Unknown"), "Unknown")</f>
        <v>★★★★☆</v>
      </c>
      <c r="Q2399" s="1">
        <v>4</v>
      </c>
      <c r="R2399">
        <v>19687</v>
      </c>
      <c r="S2399">
        <v>5</v>
      </c>
      <c r="T2399" s="7">
        <f t="shared" si="37"/>
        <v>2028873709.24</v>
      </c>
      <c r="U2399" s="3">
        <f>Table1[[#This Row],[Range_km]]/Table1[[#This Row],[Battery_Capacity_kWh]]</f>
        <v>1.8879855465221318</v>
      </c>
      <c r="V2399" s="4">
        <f>Table1[[#This Row],[Price_USD]]/Table1[[#This Row],[Range_km]]</f>
        <v>493.0933971291866</v>
      </c>
      <c r="W2399" s="1" t="str">
        <f>_xlfn.IFS(Table1[[#This Row],[Price_USD]]&gt;80000,"Luxury", Table1[[#This Row],[Price_USD]]&gt;40000,"Premium",Table1[[#This Row],[Price_USD]]&lt;40000,"Budget")</f>
        <v>Luxury</v>
      </c>
    </row>
    <row r="2400" spans="3:23" x14ac:dyDescent="0.35">
      <c r="C2400">
        <v>2399</v>
      </c>
      <c r="D2400" t="s">
        <v>31</v>
      </c>
      <c r="E2400" t="s">
        <v>84</v>
      </c>
      <c r="F2400">
        <v>2021</v>
      </c>
      <c r="G2400" t="s">
        <v>262</v>
      </c>
      <c r="H2400">
        <v>76.5</v>
      </c>
      <c r="I2400">
        <v>340</v>
      </c>
      <c r="J2400" t="s">
        <v>273</v>
      </c>
      <c r="K2400">
        <v>8.8000000000000007</v>
      </c>
      <c r="L2400" s="5">
        <v>41964.6</v>
      </c>
      <c r="M2400" t="s">
        <v>310</v>
      </c>
      <c r="N2400" t="s">
        <v>366</v>
      </c>
      <c r="O2400" s="1">
        <v>2</v>
      </c>
      <c r="P2400" s="1" t="str">
        <f>IFERROR(IF(ISNUMBER(Table1[[#This Row],[Safety_Rating2]]), REPT("★", Table1[[#This Row],[Safety_Rating2]]) &amp; REPT("☆", 5-Table1[[#This Row],[Safety_Rating2]]), "Unknown"), "Unknown")</f>
        <v>★★★★☆</v>
      </c>
      <c r="Q2400" s="1">
        <v>4</v>
      </c>
      <c r="R2400">
        <v>145</v>
      </c>
      <c r="S2400">
        <v>4</v>
      </c>
      <c r="T2400" s="7">
        <f t="shared" si="37"/>
        <v>6084867</v>
      </c>
      <c r="U2400" s="3">
        <f>Table1[[#This Row],[Range_km]]/Table1[[#This Row],[Battery_Capacity_kWh]]</f>
        <v>4.4444444444444446</v>
      </c>
      <c r="V2400" s="4">
        <f>Table1[[#This Row],[Price_USD]]/Table1[[#This Row],[Range_km]]</f>
        <v>123.42529411764706</v>
      </c>
      <c r="W2400" s="1" t="str">
        <f>_xlfn.IFS(Table1[[#This Row],[Price_USD]]&gt;80000,"Luxury", Table1[[#This Row],[Price_USD]]&gt;40000,"Premium",Table1[[#This Row],[Price_USD]]&lt;40000,"Budget")</f>
        <v>Premium</v>
      </c>
    </row>
    <row r="2401" spans="3:23" x14ac:dyDescent="0.35">
      <c r="C2401">
        <v>2400</v>
      </c>
      <c r="D2401" t="s">
        <v>62</v>
      </c>
      <c r="E2401" t="s">
        <v>183</v>
      </c>
      <c r="F2401">
        <v>2024</v>
      </c>
      <c r="G2401" t="s">
        <v>258</v>
      </c>
      <c r="H2401">
        <v>146.80000000000001</v>
      </c>
      <c r="I2401">
        <v>274</v>
      </c>
      <c r="J2401" t="s">
        <v>274</v>
      </c>
      <c r="K2401">
        <v>9</v>
      </c>
      <c r="L2401" s="5">
        <v>134948.72</v>
      </c>
      <c r="M2401" t="s">
        <v>320</v>
      </c>
      <c r="N2401" t="s">
        <v>370</v>
      </c>
      <c r="O2401" s="1">
        <v>5</v>
      </c>
      <c r="P2401" s="1" t="str">
        <f>IFERROR(IF(ISNUMBER(Table1[[#This Row],[Safety_Rating2]]), REPT("★", Table1[[#This Row],[Safety_Rating2]]) &amp; REPT("☆", 5-Table1[[#This Row],[Safety_Rating2]]), "Unknown"), "Unknown")</f>
        <v>★★★★☆</v>
      </c>
      <c r="Q2401" s="1">
        <v>4</v>
      </c>
      <c r="R2401">
        <v>13943</v>
      </c>
      <c r="S2401">
        <v>5</v>
      </c>
      <c r="T2401" s="7">
        <f t="shared" si="37"/>
        <v>1881590002.96</v>
      </c>
      <c r="U2401" s="3">
        <f>Table1[[#This Row],[Range_km]]/Table1[[#This Row],[Battery_Capacity_kWh]]</f>
        <v>1.8664850136239781</v>
      </c>
      <c r="V2401" s="4">
        <f>Table1[[#This Row],[Price_USD]]/Table1[[#This Row],[Range_km]]</f>
        <v>492.51357664233575</v>
      </c>
      <c r="W2401" s="1" t="str">
        <f>_xlfn.IFS(Table1[[#This Row],[Price_USD]]&gt;80000,"Luxury", Table1[[#This Row],[Price_USD]]&gt;40000,"Premium",Table1[[#This Row],[Price_USD]]&lt;40000,"Budget")</f>
        <v>Luxury</v>
      </c>
    </row>
    <row r="2402" spans="3:23" x14ac:dyDescent="0.35">
      <c r="C2402">
        <v>2401</v>
      </c>
      <c r="D2402" t="s">
        <v>30</v>
      </c>
      <c r="E2402" t="s">
        <v>105</v>
      </c>
      <c r="F2402">
        <v>2021</v>
      </c>
      <c r="G2402" t="s">
        <v>252</v>
      </c>
      <c r="H2402">
        <v>66.400000000000006</v>
      </c>
      <c r="I2402">
        <v>446</v>
      </c>
      <c r="J2402" t="s">
        <v>266</v>
      </c>
      <c r="K2402">
        <v>10.9</v>
      </c>
      <c r="L2402" s="5">
        <v>77135.5</v>
      </c>
      <c r="M2402" t="s">
        <v>321</v>
      </c>
      <c r="N2402" t="s">
        <v>347</v>
      </c>
      <c r="O2402" s="1">
        <v>1</v>
      </c>
      <c r="P2402" s="1" t="str">
        <f>IFERROR(IF(ISNUMBER(Table1[[#This Row],[Safety_Rating2]]), REPT("★", Table1[[#This Row],[Safety_Rating2]]) &amp; REPT("☆", 5-Table1[[#This Row],[Safety_Rating2]]), "Unknown"), "Unknown")</f>
        <v>Unknown</v>
      </c>
      <c r="Q2402" s="2" t="s">
        <v>376</v>
      </c>
      <c r="R2402">
        <v>9534</v>
      </c>
      <c r="S2402">
        <v>3</v>
      </c>
      <c r="T2402" s="7">
        <f t="shared" si="37"/>
        <v>735409857</v>
      </c>
      <c r="U2402" s="3">
        <f>Table1[[#This Row],[Range_km]]/Table1[[#This Row],[Battery_Capacity_kWh]]</f>
        <v>6.7168674698795172</v>
      </c>
      <c r="V2402" s="4">
        <f>Table1[[#This Row],[Price_USD]]/Table1[[#This Row],[Range_km]]</f>
        <v>172.94955156950672</v>
      </c>
      <c r="W2402" s="1" t="str">
        <f>_xlfn.IFS(Table1[[#This Row],[Price_USD]]&gt;80000,"Luxury", Table1[[#This Row],[Price_USD]]&gt;40000,"Premium",Table1[[#This Row],[Price_USD]]&lt;40000,"Budget")</f>
        <v>Premium</v>
      </c>
    </row>
    <row r="2403" spans="3:23" x14ac:dyDescent="0.35">
      <c r="C2403">
        <v>2402</v>
      </c>
      <c r="D2403" t="s">
        <v>18</v>
      </c>
      <c r="E2403" t="s">
        <v>231</v>
      </c>
      <c r="F2403">
        <v>2025</v>
      </c>
      <c r="G2403" t="s">
        <v>260</v>
      </c>
      <c r="H2403">
        <v>69.400000000000006</v>
      </c>
      <c r="I2403">
        <v>529</v>
      </c>
      <c r="J2403" t="s">
        <v>273</v>
      </c>
      <c r="K2403">
        <v>11</v>
      </c>
      <c r="L2403" s="5">
        <v>93167.64</v>
      </c>
      <c r="M2403" t="s">
        <v>295</v>
      </c>
      <c r="N2403" t="s">
        <v>362</v>
      </c>
      <c r="O2403" s="1">
        <v>2</v>
      </c>
      <c r="P2403" s="1" t="str">
        <f>IFERROR(IF(ISNUMBER(Table1[[#This Row],[Safety_Rating2]]), REPT("★", Table1[[#This Row],[Safety_Rating2]]) &amp; REPT("☆", 5-Table1[[#This Row],[Safety_Rating2]]), "Unknown"), "Unknown")</f>
        <v>Unknown</v>
      </c>
      <c r="Q2403" s="2" t="s">
        <v>376</v>
      </c>
      <c r="R2403">
        <v>11437</v>
      </c>
      <c r="S2403">
        <v>5</v>
      </c>
      <c r="T2403" s="7">
        <f t="shared" si="37"/>
        <v>1065558298.6799999</v>
      </c>
      <c r="U2403" s="3">
        <f>Table1[[#This Row],[Range_km]]/Table1[[#This Row],[Battery_Capacity_kWh]]</f>
        <v>7.6224783861671463</v>
      </c>
      <c r="V2403" s="4">
        <f>Table1[[#This Row],[Price_USD]]/Table1[[#This Row],[Range_km]]</f>
        <v>176.12030245746692</v>
      </c>
      <c r="W2403" s="1" t="str">
        <f>_xlfn.IFS(Table1[[#This Row],[Price_USD]]&gt;80000,"Luxury", Table1[[#This Row],[Price_USD]]&gt;40000,"Premium",Table1[[#This Row],[Price_USD]]&lt;40000,"Budget")</f>
        <v>Luxury</v>
      </c>
    </row>
    <row r="2404" spans="3:23" x14ac:dyDescent="0.35">
      <c r="C2404">
        <v>2403</v>
      </c>
      <c r="D2404" t="s">
        <v>16</v>
      </c>
      <c r="E2404" t="s">
        <v>69</v>
      </c>
      <c r="F2404">
        <v>2020</v>
      </c>
      <c r="G2404" t="s">
        <v>253</v>
      </c>
      <c r="H2404">
        <v>68.599999999999994</v>
      </c>
      <c r="I2404">
        <v>272</v>
      </c>
      <c r="J2404" t="s">
        <v>276</v>
      </c>
      <c r="K2404">
        <v>9.6999999999999993</v>
      </c>
      <c r="L2404" s="5">
        <v>106909.17</v>
      </c>
      <c r="M2404" t="s">
        <v>308</v>
      </c>
      <c r="N2404" t="s">
        <v>340</v>
      </c>
      <c r="O2404" s="1">
        <v>4</v>
      </c>
      <c r="P2404" s="1" t="str">
        <f>IFERROR(IF(ISNUMBER(Table1[[#This Row],[Safety_Rating2]]), REPT("★", Table1[[#This Row],[Safety_Rating2]]) &amp; REPT("☆", 5-Table1[[#This Row],[Safety_Rating2]]), "Unknown"), "Unknown")</f>
        <v>★★★★★</v>
      </c>
      <c r="Q2404" s="1">
        <v>5</v>
      </c>
      <c r="R2404">
        <v>13675</v>
      </c>
      <c r="S2404">
        <v>5</v>
      </c>
      <c r="T2404" s="7">
        <f t="shared" si="37"/>
        <v>1461982899.75</v>
      </c>
      <c r="U2404" s="3">
        <f>Table1[[#This Row],[Range_km]]/Table1[[#This Row],[Battery_Capacity_kWh]]</f>
        <v>3.9650145772594754</v>
      </c>
      <c r="V2404" s="4">
        <f>Table1[[#This Row],[Price_USD]]/Table1[[#This Row],[Range_km]]</f>
        <v>393.04841911764703</v>
      </c>
      <c r="W2404" s="1" t="str">
        <f>_xlfn.IFS(Table1[[#This Row],[Price_USD]]&gt;80000,"Luxury", Table1[[#This Row],[Price_USD]]&gt;40000,"Premium",Table1[[#This Row],[Price_USD]]&lt;40000,"Budget")</f>
        <v>Luxury</v>
      </c>
    </row>
    <row r="2405" spans="3:23" x14ac:dyDescent="0.35">
      <c r="C2405">
        <v>2404</v>
      </c>
      <c r="D2405" t="s">
        <v>52</v>
      </c>
      <c r="E2405" t="s">
        <v>219</v>
      </c>
      <c r="F2405">
        <v>2022</v>
      </c>
      <c r="G2405" t="s">
        <v>255</v>
      </c>
      <c r="H2405">
        <v>49.1</v>
      </c>
      <c r="I2405">
        <v>548</v>
      </c>
      <c r="J2405" t="s">
        <v>278</v>
      </c>
      <c r="K2405">
        <v>6.9</v>
      </c>
      <c r="L2405" s="5">
        <v>119938.14</v>
      </c>
      <c r="M2405" t="s">
        <v>330</v>
      </c>
      <c r="N2405" t="s">
        <v>370</v>
      </c>
      <c r="O2405" s="1">
        <v>5</v>
      </c>
      <c r="P2405" s="1" t="str">
        <f>IFERROR(IF(ISNUMBER(Table1[[#This Row],[Safety_Rating2]]), REPT("★", Table1[[#This Row],[Safety_Rating2]]) &amp; REPT("☆", 5-Table1[[#This Row],[Safety_Rating2]]), "Unknown"), "Unknown")</f>
        <v>Unknown</v>
      </c>
      <c r="Q2405" s="2" t="s">
        <v>376</v>
      </c>
      <c r="R2405">
        <v>5588</v>
      </c>
      <c r="S2405">
        <v>4</v>
      </c>
      <c r="T2405" s="7">
        <f t="shared" si="37"/>
        <v>670214326.32000005</v>
      </c>
      <c r="U2405" s="3">
        <f>Table1[[#This Row],[Range_km]]/Table1[[#This Row],[Battery_Capacity_kWh]]</f>
        <v>11.160896130346233</v>
      </c>
      <c r="V2405" s="4">
        <f>Table1[[#This Row],[Price_USD]]/Table1[[#This Row],[Range_km]]</f>
        <v>218.86521897810218</v>
      </c>
      <c r="W2405" s="1" t="str">
        <f>_xlfn.IFS(Table1[[#This Row],[Price_USD]]&gt;80000,"Luxury", Table1[[#This Row],[Price_USD]]&gt;40000,"Premium",Table1[[#This Row],[Price_USD]]&lt;40000,"Budget")</f>
        <v>Luxury</v>
      </c>
    </row>
    <row r="2406" spans="3:23" x14ac:dyDescent="0.35">
      <c r="C2406">
        <v>2405</v>
      </c>
      <c r="D2406" t="s">
        <v>62</v>
      </c>
      <c r="E2406" t="s">
        <v>152</v>
      </c>
      <c r="F2406">
        <v>2023</v>
      </c>
      <c r="G2406" t="s">
        <v>251</v>
      </c>
      <c r="H2406">
        <v>57.8</v>
      </c>
      <c r="I2406">
        <v>334</v>
      </c>
      <c r="J2406" t="s">
        <v>267</v>
      </c>
      <c r="K2406">
        <v>1.4</v>
      </c>
      <c r="L2406" s="5">
        <v>89012.86</v>
      </c>
      <c r="M2406" t="s">
        <v>307</v>
      </c>
      <c r="N2406" t="s">
        <v>337</v>
      </c>
      <c r="O2406" s="1">
        <v>3</v>
      </c>
      <c r="P2406" s="1" t="str">
        <f>IFERROR(IF(ISNUMBER(Table1[[#This Row],[Safety_Rating2]]), REPT("★", Table1[[#This Row],[Safety_Rating2]]) &amp; REPT("☆", 5-Table1[[#This Row],[Safety_Rating2]]), "Unknown"), "Unknown")</f>
        <v>★★★☆☆</v>
      </c>
      <c r="Q2406" s="1">
        <v>3</v>
      </c>
      <c r="R2406">
        <v>8970</v>
      </c>
      <c r="S2406">
        <v>5</v>
      </c>
      <c r="T2406" s="7">
        <f t="shared" si="37"/>
        <v>798445354.20000005</v>
      </c>
      <c r="U2406" s="3">
        <f>Table1[[#This Row],[Range_km]]/Table1[[#This Row],[Battery_Capacity_kWh]]</f>
        <v>5.7785467128027683</v>
      </c>
      <c r="V2406" s="4">
        <f>Table1[[#This Row],[Price_USD]]/Table1[[#This Row],[Range_km]]</f>
        <v>266.50556886227542</v>
      </c>
      <c r="W2406" s="1" t="str">
        <f>_xlfn.IFS(Table1[[#This Row],[Price_USD]]&gt;80000,"Luxury", Table1[[#This Row],[Price_USD]]&gt;40000,"Premium",Table1[[#This Row],[Price_USD]]&lt;40000,"Budget")</f>
        <v>Luxury</v>
      </c>
    </row>
    <row r="2407" spans="3:23" x14ac:dyDescent="0.35">
      <c r="C2407">
        <v>2406</v>
      </c>
      <c r="D2407" t="s">
        <v>33</v>
      </c>
      <c r="E2407" t="s">
        <v>192</v>
      </c>
      <c r="F2407">
        <v>2020</v>
      </c>
      <c r="G2407" t="s">
        <v>255</v>
      </c>
      <c r="H2407">
        <v>41.1</v>
      </c>
      <c r="I2407">
        <v>502</v>
      </c>
      <c r="J2407" t="s">
        <v>269</v>
      </c>
      <c r="K2407">
        <v>6.2</v>
      </c>
      <c r="L2407" s="5">
        <v>111437.23</v>
      </c>
      <c r="M2407" t="s">
        <v>297</v>
      </c>
      <c r="N2407" t="s">
        <v>368</v>
      </c>
      <c r="O2407" s="1">
        <v>1</v>
      </c>
      <c r="P2407" s="1" t="str">
        <f>IFERROR(IF(ISNUMBER(Table1[[#This Row],[Safety_Rating2]]), REPT("★", Table1[[#This Row],[Safety_Rating2]]) &amp; REPT("☆", 5-Table1[[#This Row],[Safety_Rating2]]), "Unknown"), "Unknown")</f>
        <v>★★★★★</v>
      </c>
      <c r="Q2407" s="1">
        <v>5</v>
      </c>
      <c r="R2407">
        <v>11122</v>
      </c>
      <c r="S2407">
        <v>4</v>
      </c>
      <c r="T2407" s="7">
        <f t="shared" si="37"/>
        <v>1239404872.0599999</v>
      </c>
      <c r="U2407" s="3">
        <f>Table1[[#This Row],[Range_km]]/Table1[[#This Row],[Battery_Capacity_kWh]]</f>
        <v>12.214111922141118</v>
      </c>
      <c r="V2407" s="4">
        <f>Table1[[#This Row],[Price_USD]]/Table1[[#This Row],[Range_km]]</f>
        <v>221.98651394422311</v>
      </c>
      <c r="W2407" s="1" t="str">
        <f>_xlfn.IFS(Table1[[#This Row],[Price_USD]]&gt;80000,"Luxury", Table1[[#This Row],[Price_USD]]&gt;40000,"Premium",Table1[[#This Row],[Price_USD]]&lt;40000,"Budget")</f>
        <v>Luxury</v>
      </c>
    </row>
    <row r="2408" spans="3:23" x14ac:dyDescent="0.35">
      <c r="C2408">
        <v>2407</v>
      </c>
      <c r="D2408" t="s">
        <v>35</v>
      </c>
      <c r="E2408" t="s">
        <v>227</v>
      </c>
      <c r="F2408">
        <v>2015</v>
      </c>
      <c r="G2408" t="s">
        <v>258</v>
      </c>
      <c r="H2408">
        <v>92.8</v>
      </c>
      <c r="I2408">
        <v>488</v>
      </c>
      <c r="J2408" t="s">
        <v>280</v>
      </c>
      <c r="K2408">
        <v>4.4000000000000004</v>
      </c>
      <c r="L2408" s="5">
        <v>115739.84</v>
      </c>
      <c r="M2408" t="s">
        <v>304</v>
      </c>
      <c r="N2408" t="s">
        <v>375</v>
      </c>
      <c r="O2408" s="2" t="s">
        <v>376</v>
      </c>
      <c r="P2408" s="1" t="str">
        <f>IFERROR(IF(ISNUMBER(Table1[[#This Row],[Safety_Rating2]]), REPT("★", Table1[[#This Row],[Safety_Rating2]]) &amp; REPT("☆", 5-Table1[[#This Row],[Safety_Rating2]]), "Unknown"), "Unknown")</f>
        <v>★★★★☆</v>
      </c>
      <c r="Q2408" s="1">
        <v>4</v>
      </c>
      <c r="R2408">
        <v>7254</v>
      </c>
      <c r="S2408">
        <v>5</v>
      </c>
      <c r="T2408" s="7">
        <f t="shared" si="37"/>
        <v>839576799.36000001</v>
      </c>
      <c r="U2408" s="3">
        <f>Table1[[#This Row],[Range_km]]/Table1[[#This Row],[Battery_Capacity_kWh]]</f>
        <v>5.2586206896551726</v>
      </c>
      <c r="V2408" s="4">
        <f>Table1[[#This Row],[Price_USD]]/Table1[[#This Row],[Range_km]]</f>
        <v>237.17180327868851</v>
      </c>
      <c r="W2408" s="1" t="str">
        <f>_xlfn.IFS(Table1[[#This Row],[Price_USD]]&gt;80000,"Luxury", Table1[[#This Row],[Price_USD]]&gt;40000,"Premium",Table1[[#This Row],[Price_USD]]&lt;40000,"Budget")</f>
        <v>Luxury</v>
      </c>
    </row>
    <row r="2409" spans="3:23" x14ac:dyDescent="0.35">
      <c r="C2409">
        <v>2408</v>
      </c>
      <c r="D2409" t="s">
        <v>31</v>
      </c>
      <c r="E2409" t="s">
        <v>178</v>
      </c>
      <c r="F2409">
        <v>2016</v>
      </c>
      <c r="G2409" t="s">
        <v>250</v>
      </c>
      <c r="H2409">
        <v>149.1</v>
      </c>
      <c r="I2409">
        <v>445</v>
      </c>
      <c r="J2409" t="s">
        <v>271</v>
      </c>
      <c r="K2409">
        <v>4.8</v>
      </c>
      <c r="L2409" s="5">
        <v>59718.93</v>
      </c>
      <c r="M2409" t="s">
        <v>314</v>
      </c>
      <c r="N2409" t="s">
        <v>355</v>
      </c>
      <c r="O2409" s="1">
        <v>0</v>
      </c>
      <c r="P2409" s="1" t="str">
        <f>IFERROR(IF(ISNUMBER(Table1[[#This Row],[Safety_Rating2]]), REPT("★", Table1[[#This Row],[Safety_Rating2]]) &amp; REPT("☆", 5-Table1[[#This Row],[Safety_Rating2]]), "Unknown"), "Unknown")</f>
        <v>★★★★★</v>
      </c>
      <c r="Q2409" s="1">
        <v>5</v>
      </c>
      <c r="R2409">
        <v>5491</v>
      </c>
      <c r="S2409">
        <v>3</v>
      </c>
      <c r="T2409" s="7">
        <f t="shared" si="37"/>
        <v>327916644.63</v>
      </c>
      <c r="U2409" s="3">
        <f>Table1[[#This Row],[Range_km]]/Table1[[#This Row],[Battery_Capacity_kWh]]</f>
        <v>2.9845741113346747</v>
      </c>
      <c r="V2409" s="4">
        <f>Table1[[#This Row],[Price_USD]]/Table1[[#This Row],[Range_km]]</f>
        <v>134.19984269662922</v>
      </c>
      <c r="W2409" s="1" t="str">
        <f>_xlfn.IFS(Table1[[#This Row],[Price_USD]]&gt;80000,"Luxury", Table1[[#This Row],[Price_USD]]&gt;40000,"Premium",Table1[[#This Row],[Price_USD]]&lt;40000,"Budget")</f>
        <v>Premium</v>
      </c>
    </row>
    <row r="2410" spans="3:23" x14ac:dyDescent="0.35">
      <c r="C2410">
        <v>2409</v>
      </c>
      <c r="D2410" t="s">
        <v>38</v>
      </c>
      <c r="E2410" t="s">
        <v>118</v>
      </c>
      <c r="F2410">
        <v>2023</v>
      </c>
      <c r="G2410" t="s">
        <v>261</v>
      </c>
      <c r="H2410">
        <v>38.299999999999997</v>
      </c>
      <c r="I2410">
        <v>303</v>
      </c>
      <c r="J2410" t="s">
        <v>268</v>
      </c>
      <c r="K2410">
        <v>2.9</v>
      </c>
      <c r="L2410" s="5">
        <v>136217.28</v>
      </c>
      <c r="M2410" t="s">
        <v>324</v>
      </c>
      <c r="N2410" t="s">
        <v>348</v>
      </c>
      <c r="O2410" s="1">
        <v>3</v>
      </c>
      <c r="P2410" s="1" t="str">
        <f>IFERROR(IF(ISNUMBER(Table1[[#This Row],[Safety_Rating2]]), REPT("★", Table1[[#This Row],[Safety_Rating2]]) &amp; REPT("☆", 5-Table1[[#This Row],[Safety_Rating2]]), "Unknown"), "Unknown")</f>
        <v>★★★☆☆</v>
      </c>
      <c r="Q2410" s="1">
        <v>3</v>
      </c>
      <c r="R2410">
        <v>17081</v>
      </c>
      <c r="S2410">
        <v>3</v>
      </c>
      <c r="T2410" s="7">
        <f t="shared" si="37"/>
        <v>2326727359.6799998</v>
      </c>
      <c r="U2410" s="3">
        <f>Table1[[#This Row],[Range_km]]/Table1[[#This Row],[Battery_Capacity_kWh]]</f>
        <v>7.9112271540469976</v>
      </c>
      <c r="V2410" s="4">
        <f>Table1[[#This Row],[Price_USD]]/Table1[[#This Row],[Range_km]]</f>
        <v>449.5619801980198</v>
      </c>
      <c r="W2410" s="1" t="str">
        <f>_xlfn.IFS(Table1[[#This Row],[Price_USD]]&gt;80000,"Luxury", Table1[[#This Row],[Price_USD]]&gt;40000,"Premium",Table1[[#This Row],[Price_USD]]&lt;40000,"Budget")</f>
        <v>Luxury</v>
      </c>
    </row>
    <row r="2411" spans="3:23" x14ac:dyDescent="0.35">
      <c r="C2411">
        <v>2410</v>
      </c>
      <c r="D2411" t="s">
        <v>60</v>
      </c>
      <c r="E2411" t="s">
        <v>204</v>
      </c>
      <c r="F2411">
        <v>2020</v>
      </c>
      <c r="G2411" t="s">
        <v>259</v>
      </c>
      <c r="H2411">
        <v>136.1</v>
      </c>
      <c r="I2411">
        <v>196</v>
      </c>
      <c r="J2411" t="s">
        <v>277</v>
      </c>
      <c r="K2411">
        <v>8.5</v>
      </c>
      <c r="L2411" s="5">
        <v>34928.019999999997</v>
      </c>
      <c r="M2411" t="s">
        <v>313</v>
      </c>
      <c r="N2411" t="s">
        <v>355</v>
      </c>
      <c r="O2411" s="2" t="s">
        <v>376</v>
      </c>
      <c r="P2411" s="1" t="str">
        <f>IFERROR(IF(ISNUMBER(Table1[[#This Row],[Safety_Rating2]]), REPT("★", Table1[[#This Row],[Safety_Rating2]]) &amp; REPT("☆", 5-Table1[[#This Row],[Safety_Rating2]]), "Unknown"), "Unknown")</f>
        <v>★★★★☆</v>
      </c>
      <c r="Q2411" s="1">
        <v>4</v>
      </c>
      <c r="R2411">
        <v>1581</v>
      </c>
      <c r="S2411">
        <v>3</v>
      </c>
      <c r="T2411" s="7">
        <f t="shared" si="37"/>
        <v>55221199.619999997</v>
      </c>
      <c r="U2411" s="3">
        <f>Table1[[#This Row],[Range_km]]/Table1[[#This Row],[Battery_Capacity_kWh]]</f>
        <v>1.4401175606171932</v>
      </c>
      <c r="V2411" s="4">
        <f>Table1[[#This Row],[Price_USD]]/Table1[[#This Row],[Range_km]]</f>
        <v>178.20418367346937</v>
      </c>
      <c r="W2411" s="1" t="str">
        <f>_xlfn.IFS(Table1[[#This Row],[Price_USD]]&gt;80000,"Luxury", Table1[[#This Row],[Price_USD]]&gt;40000,"Premium",Table1[[#This Row],[Price_USD]]&lt;40000,"Budget")</f>
        <v>Budget</v>
      </c>
    </row>
    <row r="2412" spans="3:23" x14ac:dyDescent="0.35">
      <c r="C2412">
        <v>2411</v>
      </c>
      <c r="D2412" t="s">
        <v>36</v>
      </c>
      <c r="E2412" t="s">
        <v>147</v>
      </c>
      <c r="F2412">
        <v>2025</v>
      </c>
      <c r="G2412" t="s">
        <v>252</v>
      </c>
      <c r="H2412">
        <v>28</v>
      </c>
      <c r="I2412">
        <v>517</v>
      </c>
      <c r="J2412" t="s">
        <v>279</v>
      </c>
      <c r="K2412">
        <v>3.9</v>
      </c>
      <c r="L2412" s="5">
        <v>40420.46</v>
      </c>
      <c r="M2412" t="s">
        <v>286</v>
      </c>
      <c r="N2412" t="s">
        <v>353</v>
      </c>
      <c r="O2412" s="1">
        <v>5</v>
      </c>
      <c r="P2412" s="1" t="str">
        <f>IFERROR(IF(ISNUMBER(Table1[[#This Row],[Safety_Rating2]]), REPT("★", Table1[[#This Row],[Safety_Rating2]]) &amp; REPT("☆", 5-Table1[[#This Row],[Safety_Rating2]]), "Unknown"), "Unknown")</f>
        <v>★★★★★</v>
      </c>
      <c r="Q2412" s="1">
        <v>5</v>
      </c>
      <c r="R2412">
        <v>5922</v>
      </c>
      <c r="S2412">
        <v>5</v>
      </c>
      <c r="T2412" s="7">
        <f t="shared" si="37"/>
        <v>239369964.12</v>
      </c>
      <c r="U2412" s="3">
        <f>Table1[[#This Row],[Range_km]]/Table1[[#This Row],[Battery_Capacity_kWh]]</f>
        <v>18.464285714285715</v>
      </c>
      <c r="V2412" s="4">
        <f>Table1[[#This Row],[Price_USD]]/Table1[[#This Row],[Range_km]]</f>
        <v>78.182707930367499</v>
      </c>
      <c r="W2412" s="1" t="str">
        <f>_xlfn.IFS(Table1[[#This Row],[Price_USD]]&gt;80000,"Luxury", Table1[[#This Row],[Price_USD]]&gt;40000,"Premium",Table1[[#This Row],[Price_USD]]&lt;40000,"Budget")</f>
        <v>Premium</v>
      </c>
    </row>
    <row r="2413" spans="3:23" x14ac:dyDescent="0.35">
      <c r="C2413">
        <v>2412</v>
      </c>
      <c r="D2413" t="s">
        <v>43</v>
      </c>
      <c r="E2413" t="s">
        <v>171</v>
      </c>
      <c r="F2413">
        <v>2016</v>
      </c>
      <c r="G2413" t="s">
        <v>252</v>
      </c>
      <c r="H2413">
        <v>81.3</v>
      </c>
      <c r="I2413">
        <v>383</v>
      </c>
      <c r="J2413" t="s">
        <v>267</v>
      </c>
      <c r="K2413">
        <v>8.9</v>
      </c>
      <c r="L2413" s="5">
        <v>112098.42</v>
      </c>
      <c r="M2413" t="s">
        <v>324</v>
      </c>
      <c r="N2413" t="s">
        <v>350</v>
      </c>
      <c r="O2413" s="1">
        <v>3</v>
      </c>
      <c r="P2413" s="1" t="str">
        <f>IFERROR(IF(ISNUMBER(Table1[[#This Row],[Safety_Rating2]]), REPT("★", Table1[[#This Row],[Safety_Rating2]]) &amp; REPT("☆", 5-Table1[[#This Row],[Safety_Rating2]]), "Unknown"), "Unknown")</f>
        <v>★★★★☆</v>
      </c>
      <c r="Q2413" s="1">
        <v>4</v>
      </c>
      <c r="R2413">
        <v>16340</v>
      </c>
      <c r="S2413">
        <v>4</v>
      </c>
      <c r="T2413" s="7">
        <f t="shared" si="37"/>
        <v>1831688182.8</v>
      </c>
      <c r="U2413" s="3">
        <f>Table1[[#This Row],[Range_km]]/Table1[[#This Row],[Battery_Capacity_kWh]]</f>
        <v>4.7109471094710953</v>
      </c>
      <c r="V2413" s="4">
        <f>Table1[[#This Row],[Price_USD]]/Table1[[#This Row],[Range_km]]</f>
        <v>292.68516971279371</v>
      </c>
      <c r="W2413" s="1" t="str">
        <f>_xlfn.IFS(Table1[[#This Row],[Price_USD]]&gt;80000,"Luxury", Table1[[#This Row],[Price_USD]]&gt;40000,"Premium",Table1[[#This Row],[Price_USD]]&lt;40000,"Budget")</f>
        <v>Luxury</v>
      </c>
    </row>
    <row r="2414" spans="3:23" x14ac:dyDescent="0.35">
      <c r="C2414">
        <v>2413</v>
      </c>
      <c r="D2414" t="s">
        <v>47</v>
      </c>
      <c r="E2414" t="s">
        <v>174</v>
      </c>
      <c r="F2414">
        <v>2022</v>
      </c>
      <c r="G2414" t="s">
        <v>252</v>
      </c>
      <c r="H2414">
        <v>130.9</v>
      </c>
      <c r="I2414">
        <v>275</v>
      </c>
      <c r="J2414" t="s">
        <v>266</v>
      </c>
      <c r="K2414">
        <v>4.8</v>
      </c>
      <c r="L2414" s="5">
        <v>72849.66</v>
      </c>
      <c r="M2414" t="s">
        <v>303</v>
      </c>
      <c r="N2414" t="s">
        <v>342</v>
      </c>
      <c r="O2414" s="1">
        <v>0</v>
      </c>
      <c r="P2414" s="1" t="str">
        <f>IFERROR(IF(ISNUMBER(Table1[[#This Row],[Safety_Rating2]]), REPT("★", Table1[[#This Row],[Safety_Rating2]]) &amp; REPT("☆", 5-Table1[[#This Row],[Safety_Rating2]]), "Unknown"), "Unknown")</f>
        <v>★★★★★</v>
      </c>
      <c r="Q2414" s="1">
        <v>5</v>
      </c>
      <c r="R2414">
        <v>3631</v>
      </c>
      <c r="S2414">
        <v>5</v>
      </c>
      <c r="T2414" s="7">
        <f t="shared" si="37"/>
        <v>264517115.46000001</v>
      </c>
      <c r="U2414" s="3">
        <f>Table1[[#This Row],[Range_km]]/Table1[[#This Row],[Battery_Capacity_kWh]]</f>
        <v>2.1008403361344539</v>
      </c>
      <c r="V2414" s="4">
        <f>Table1[[#This Row],[Price_USD]]/Table1[[#This Row],[Range_km]]</f>
        <v>264.90785454545454</v>
      </c>
      <c r="W2414" s="1" t="str">
        <f>_xlfn.IFS(Table1[[#This Row],[Price_USD]]&gt;80000,"Luxury", Table1[[#This Row],[Price_USD]]&gt;40000,"Premium",Table1[[#This Row],[Price_USD]]&lt;40000,"Budget")</f>
        <v>Premium</v>
      </c>
    </row>
    <row r="2415" spans="3:23" x14ac:dyDescent="0.35">
      <c r="C2415">
        <v>2414</v>
      </c>
      <c r="D2415" t="s">
        <v>68</v>
      </c>
      <c r="E2415" t="s">
        <v>214</v>
      </c>
      <c r="F2415">
        <v>2018</v>
      </c>
      <c r="G2415" t="s">
        <v>261</v>
      </c>
      <c r="H2415">
        <v>120.3</v>
      </c>
      <c r="I2415">
        <v>469</v>
      </c>
      <c r="J2415" t="s">
        <v>272</v>
      </c>
      <c r="K2415">
        <v>1.7</v>
      </c>
      <c r="L2415" s="5">
        <v>36062.629999999997</v>
      </c>
      <c r="M2415" t="s">
        <v>283</v>
      </c>
      <c r="N2415" t="s">
        <v>355</v>
      </c>
      <c r="O2415" s="1">
        <v>2</v>
      </c>
      <c r="P2415" s="1" t="str">
        <f>IFERROR(IF(ISNUMBER(Table1[[#This Row],[Safety_Rating2]]), REPT("★", Table1[[#This Row],[Safety_Rating2]]) &amp; REPT("☆", 5-Table1[[#This Row],[Safety_Rating2]]), "Unknown"), "Unknown")</f>
        <v>★★★☆☆</v>
      </c>
      <c r="Q2415" s="1">
        <v>3</v>
      </c>
      <c r="R2415">
        <v>17608</v>
      </c>
      <c r="S2415">
        <v>5</v>
      </c>
      <c r="T2415" s="7">
        <f t="shared" si="37"/>
        <v>634990789.03999996</v>
      </c>
      <c r="U2415" s="3">
        <f>Table1[[#This Row],[Range_km]]/Table1[[#This Row],[Battery_Capacity_kWh]]</f>
        <v>3.8985868661679137</v>
      </c>
      <c r="V2415" s="4">
        <f>Table1[[#This Row],[Price_USD]]/Table1[[#This Row],[Range_km]]</f>
        <v>76.892601279317688</v>
      </c>
      <c r="W2415" s="1" t="str">
        <f>_xlfn.IFS(Table1[[#This Row],[Price_USD]]&gt;80000,"Luxury", Table1[[#This Row],[Price_USD]]&gt;40000,"Premium",Table1[[#This Row],[Price_USD]]&lt;40000,"Budget")</f>
        <v>Budget</v>
      </c>
    </row>
    <row r="2416" spans="3:23" x14ac:dyDescent="0.35">
      <c r="C2416">
        <v>2415</v>
      </c>
      <c r="D2416" t="s">
        <v>64</v>
      </c>
      <c r="E2416" t="s">
        <v>196</v>
      </c>
      <c r="F2416">
        <v>2018</v>
      </c>
      <c r="G2416" t="s">
        <v>250</v>
      </c>
      <c r="H2416">
        <v>52.4</v>
      </c>
      <c r="I2416">
        <v>434</v>
      </c>
      <c r="J2416" t="s">
        <v>280</v>
      </c>
      <c r="K2416">
        <v>2.9</v>
      </c>
      <c r="L2416" s="5">
        <v>111445.8</v>
      </c>
      <c r="M2416" t="s">
        <v>324</v>
      </c>
      <c r="N2416" t="s">
        <v>353</v>
      </c>
      <c r="O2416" s="1">
        <v>4</v>
      </c>
      <c r="P2416" s="1" t="str">
        <f>IFERROR(IF(ISNUMBER(Table1[[#This Row],[Safety_Rating2]]), REPT("★", Table1[[#This Row],[Safety_Rating2]]) &amp; REPT("☆", 5-Table1[[#This Row],[Safety_Rating2]]), "Unknown"), "Unknown")</f>
        <v>★★★☆☆</v>
      </c>
      <c r="Q2416" s="1">
        <v>3</v>
      </c>
      <c r="R2416">
        <v>15221</v>
      </c>
      <c r="S2416">
        <v>3</v>
      </c>
      <c r="T2416" s="7">
        <f t="shared" si="37"/>
        <v>1696316521.8</v>
      </c>
      <c r="U2416" s="3">
        <f>Table1[[#This Row],[Range_km]]/Table1[[#This Row],[Battery_Capacity_kWh]]</f>
        <v>8.2824427480916025</v>
      </c>
      <c r="V2416" s="4">
        <f>Table1[[#This Row],[Price_USD]]/Table1[[#This Row],[Range_km]]</f>
        <v>256.78755760368665</v>
      </c>
      <c r="W2416" s="1" t="str">
        <f>_xlfn.IFS(Table1[[#This Row],[Price_USD]]&gt;80000,"Luxury", Table1[[#This Row],[Price_USD]]&gt;40000,"Premium",Table1[[#This Row],[Price_USD]]&lt;40000,"Budget")</f>
        <v>Luxury</v>
      </c>
    </row>
    <row r="2417" spans="3:23" x14ac:dyDescent="0.35">
      <c r="C2417">
        <v>2416</v>
      </c>
      <c r="D2417" t="s">
        <v>44</v>
      </c>
      <c r="E2417" t="s">
        <v>211</v>
      </c>
      <c r="F2417">
        <v>2019</v>
      </c>
      <c r="G2417" t="s">
        <v>258</v>
      </c>
      <c r="H2417">
        <v>76.2</v>
      </c>
      <c r="I2417">
        <v>509</v>
      </c>
      <c r="J2417" t="s">
        <v>274</v>
      </c>
      <c r="K2417">
        <v>0.7</v>
      </c>
      <c r="L2417" s="5">
        <v>82801.97</v>
      </c>
      <c r="M2417" t="s">
        <v>292</v>
      </c>
      <c r="N2417" t="s">
        <v>349</v>
      </c>
      <c r="O2417" s="1">
        <v>0</v>
      </c>
      <c r="P2417" s="1" t="str">
        <f>IFERROR(IF(ISNUMBER(Table1[[#This Row],[Safety_Rating2]]), REPT("★", Table1[[#This Row],[Safety_Rating2]]) &amp; REPT("☆", 5-Table1[[#This Row],[Safety_Rating2]]), "Unknown"), "Unknown")</f>
        <v>★★★★★</v>
      </c>
      <c r="Q2417" s="1">
        <v>5</v>
      </c>
      <c r="R2417">
        <v>15647</v>
      </c>
      <c r="S2417">
        <v>4</v>
      </c>
      <c r="T2417" s="7">
        <f t="shared" si="37"/>
        <v>1295602424.5899999</v>
      </c>
      <c r="U2417" s="3">
        <f>Table1[[#This Row],[Range_km]]/Table1[[#This Row],[Battery_Capacity_kWh]]</f>
        <v>6.6797900262467191</v>
      </c>
      <c r="V2417" s="4">
        <f>Table1[[#This Row],[Price_USD]]/Table1[[#This Row],[Range_km]]</f>
        <v>162.6757760314342</v>
      </c>
      <c r="W2417" s="1" t="str">
        <f>_xlfn.IFS(Table1[[#This Row],[Price_USD]]&gt;80000,"Luxury", Table1[[#This Row],[Price_USD]]&gt;40000,"Premium",Table1[[#This Row],[Price_USD]]&lt;40000,"Budget")</f>
        <v>Luxury</v>
      </c>
    </row>
    <row r="2418" spans="3:23" x14ac:dyDescent="0.35">
      <c r="C2418">
        <v>2417</v>
      </c>
      <c r="D2418" t="s">
        <v>58</v>
      </c>
      <c r="E2418" t="s">
        <v>188</v>
      </c>
      <c r="F2418">
        <v>2021</v>
      </c>
      <c r="G2418" t="s">
        <v>263</v>
      </c>
      <c r="H2418">
        <v>93.1</v>
      </c>
      <c r="I2418">
        <v>225</v>
      </c>
      <c r="J2418" t="s">
        <v>278</v>
      </c>
      <c r="K2418">
        <v>8.1</v>
      </c>
      <c r="L2418" s="5">
        <v>84379.91</v>
      </c>
      <c r="M2418" t="s">
        <v>305</v>
      </c>
      <c r="N2418" t="s">
        <v>366</v>
      </c>
      <c r="O2418" s="1">
        <v>0</v>
      </c>
      <c r="P2418" s="1" t="str">
        <f>IFERROR(IF(ISNUMBER(Table1[[#This Row],[Safety_Rating2]]), REPT("★", Table1[[#This Row],[Safety_Rating2]]) &amp; REPT("☆", 5-Table1[[#This Row],[Safety_Rating2]]), "Unknown"), "Unknown")</f>
        <v>★★★★☆</v>
      </c>
      <c r="Q2418" s="1">
        <v>4</v>
      </c>
      <c r="R2418">
        <v>18572</v>
      </c>
      <c r="S2418">
        <v>4</v>
      </c>
      <c r="T2418" s="7">
        <f t="shared" si="37"/>
        <v>1567103688.52</v>
      </c>
      <c r="U2418" s="3">
        <f>Table1[[#This Row],[Range_km]]/Table1[[#This Row],[Battery_Capacity_kWh]]</f>
        <v>2.4167561761546725</v>
      </c>
      <c r="V2418" s="4">
        <f>Table1[[#This Row],[Price_USD]]/Table1[[#This Row],[Range_km]]</f>
        <v>375.02182222222223</v>
      </c>
      <c r="W2418" s="1" t="str">
        <f>_xlfn.IFS(Table1[[#This Row],[Price_USD]]&gt;80000,"Luxury", Table1[[#This Row],[Price_USD]]&gt;40000,"Premium",Table1[[#This Row],[Price_USD]]&lt;40000,"Budget")</f>
        <v>Luxury</v>
      </c>
    </row>
    <row r="2419" spans="3:23" x14ac:dyDescent="0.35">
      <c r="C2419">
        <v>2418</v>
      </c>
      <c r="D2419" t="s">
        <v>62</v>
      </c>
      <c r="E2419" t="s">
        <v>149</v>
      </c>
      <c r="F2419">
        <v>2017</v>
      </c>
      <c r="G2419" t="s">
        <v>261</v>
      </c>
      <c r="H2419">
        <v>41.8</v>
      </c>
      <c r="I2419">
        <v>117</v>
      </c>
      <c r="J2419" t="s">
        <v>276</v>
      </c>
      <c r="K2419">
        <v>3.1</v>
      </c>
      <c r="L2419" s="5">
        <v>125712.83</v>
      </c>
      <c r="M2419" t="s">
        <v>310</v>
      </c>
      <c r="N2419" t="s">
        <v>371</v>
      </c>
      <c r="O2419" s="1">
        <v>3</v>
      </c>
      <c r="P2419" s="1" t="str">
        <f>IFERROR(IF(ISNUMBER(Table1[[#This Row],[Safety_Rating2]]), REPT("★", Table1[[#This Row],[Safety_Rating2]]) &amp; REPT("☆", 5-Table1[[#This Row],[Safety_Rating2]]), "Unknown"), "Unknown")</f>
        <v>★★★★☆</v>
      </c>
      <c r="Q2419" s="1">
        <v>4</v>
      </c>
      <c r="R2419">
        <v>17897</v>
      </c>
      <c r="S2419">
        <v>3</v>
      </c>
      <c r="T2419" s="7">
        <f t="shared" si="37"/>
        <v>2249882518.5100002</v>
      </c>
      <c r="U2419" s="3">
        <f>Table1[[#This Row],[Range_km]]/Table1[[#This Row],[Battery_Capacity_kWh]]</f>
        <v>2.799043062200957</v>
      </c>
      <c r="V2419" s="4">
        <f>Table1[[#This Row],[Price_USD]]/Table1[[#This Row],[Range_km]]</f>
        <v>1074.4686324786326</v>
      </c>
      <c r="W2419" s="1" t="str">
        <f>_xlfn.IFS(Table1[[#This Row],[Price_USD]]&gt;80000,"Luxury", Table1[[#This Row],[Price_USD]]&gt;40000,"Premium",Table1[[#This Row],[Price_USD]]&lt;40000,"Budget")</f>
        <v>Luxury</v>
      </c>
    </row>
    <row r="2420" spans="3:23" x14ac:dyDescent="0.35">
      <c r="C2420">
        <v>2419</v>
      </c>
      <c r="D2420" t="s">
        <v>31</v>
      </c>
      <c r="E2420" t="s">
        <v>178</v>
      </c>
      <c r="F2420">
        <v>2023</v>
      </c>
      <c r="G2420" t="s">
        <v>264</v>
      </c>
      <c r="H2420">
        <v>92.7</v>
      </c>
      <c r="I2420">
        <v>557</v>
      </c>
      <c r="J2420" t="s">
        <v>280</v>
      </c>
      <c r="K2420">
        <v>7.3</v>
      </c>
      <c r="L2420" s="5">
        <v>136840.62</v>
      </c>
      <c r="M2420" t="s">
        <v>292</v>
      </c>
      <c r="N2420" t="s">
        <v>366</v>
      </c>
      <c r="O2420" s="1">
        <v>2</v>
      </c>
      <c r="P2420" s="1" t="str">
        <f>IFERROR(IF(ISNUMBER(Table1[[#This Row],[Safety_Rating2]]), REPT("★", Table1[[#This Row],[Safety_Rating2]]) &amp; REPT("☆", 5-Table1[[#This Row],[Safety_Rating2]]), "Unknown"), "Unknown")</f>
        <v>★★★☆☆</v>
      </c>
      <c r="Q2420" s="1">
        <v>3</v>
      </c>
      <c r="R2420">
        <v>12585</v>
      </c>
      <c r="S2420">
        <v>5</v>
      </c>
      <c r="T2420" s="7">
        <f t="shared" si="37"/>
        <v>1722139202.7</v>
      </c>
      <c r="U2420" s="3">
        <f>Table1[[#This Row],[Range_km]]/Table1[[#This Row],[Battery_Capacity_kWh]]</f>
        <v>6.0086299892125137</v>
      </c>
      <c r="V2420" s="4">
        <f>Table1[[#This Row],[Price_USD]]/Table1[[#This Row],[Range_km]]</f>
        <v>245.67436265709156</v>
      </c>
      <c r="W2420" s="1" t="str">
        <f>_xlfn.IFS(Table1[[#This Row],[Price_USD]]&gt;80000,"Luxury", Table1[[#This Row],[Price_USD]]&gt;40000,"Premium",Table1[[#This Row],[Price_USD]]&lt;40000,"Budget")</f>
        <v>Luxury</v>
      </c>
    </row>
    <row r="2421" spans="3:23" x14ac:dyDescent="0.35">
      <c r="C2421">
        <v>2420</v>
      </c>
      <c r="D2421" t="s">
        <v>64</v>
      </c>
      <c r="E2421" t="s">
        <v>165</v>
      </c>
      <c r="F2421">
        <v>2024</v>
      </c>
      <c r="G2421" t="s">
        <v>259</v>
      </c>
      <c r="H2421">
        <v>28.7</v>
      </c>
      <c r="I2421">
        <v>461</v>
      </c>
      <c r="J2421" t="s">
        <v>278</v>
      </c>
      <c r="K2421">
        <v>4.0999999999999996</v>
      </c>
      <c r="L2421" s="5">
        <v>127979.96</v>
      </c>
      <c r="M2421" t="s">
        <v>302</v>
      </c>
      <c r="N2421" t="s">
        <v>375</v>
      </c>
      <c r="O2421" s="1">
        <v>3</v>
      </c>
      <c r="P2421" s="1" t="str">
        <f>IFERROR(IF(ISNUMBER(Table1[[#This Row],[Safety_Rating2]]), REPT("★", Table1[[#This Row],[Safety_Rating2]]) &amp; REPT("☆", 5-Table1[[#This Row],[Safety_Rating2]]), "Unknown"), "Unknown")</f>
        <v>★★★☆☆</v>
      </c>
      <c r="Q2421" s="1">
        <v>3</v>
      </c>
      <c r="R2421">
        <v>19142</v>
      </c>
      <c r="S2421">
        <v>3</v>
      </c>
      <c r="T2421" s="7">
        <f t="shared" si="37"/>
        <v>2449792394.3200002</v>
      </c>
      <c r="U2421" s="3">
        <f>Table1[[#This Row],[Range_km]]/Table1[[#This Row],[Battery_Capacity_kWh]]</f>
        <v>16.062717770034844</v>
      </c>
      <c r="V2421" s="4">
        <f>Table1[[#This Row],[Price_USD]]/Table1[[#This Row],[Range_km]]</f>
        <v>277.61379609544468</v>
      </c>
      <c r="W2421" s="1" t="str">
        <f>_xlfn.IFS(Table1[[#This Row],[Price_USD]]&gt;80000,"Luxury", Table1[[#This Row],[Price_USD]]&gt;40000,"Premium",Table1[[#This Row],[Price_USD]]&lt;40000,"Budget")</f>
        <v>Luxury</v>
      </c>
    </row>
    <row r="2422" spans="3:23" x14ac:dyDescent="0.35">
      <c r="C2422">
        <v>2421</v>
      </c>
      <c r="D2422" t="s">
        <v>43</v>
      </c>
      <c r="E2422" t="s">
        <v>103</v>
      </c>
      <c r="F2422">
        <v>2016</v>
      </c>
      <c r="G2422" t="s">
        <v>261</v>
      </c>
      <c r="H2422">
        <v>42.1</v>
      </c>
      <c r="I2422">
        <v>546</v>
      </c>
      <c r="J2422" t="s">
        <v>265</v>
      </c>
      <c r="K2422">
        <v>11.8</v>
      </c>
      <c r="L2422" s="5">
        <v>135462.85999999999</v>
      </c>
      <c r="M2422" t="s">
        <v>333</v>
      </c>
      <c r="N2422" t="s">
        <v>356</v>
      </c>
      <c r="O2422" s="1">
        <v>4</v>
      </c>
      <c r="P2422" s="1" t="str">
        <f>IFERROR(IF(ISNUMBER(Table1[[#This Row],[Safety_Rating2]]), REPT("★", Table1[[#This Row],[Safety_Rating2]]) &amp; REPT("☆", 5-Table1[[#This Row],[Safety_Rating2]]), "Unknown"), "Unknown")</f>
        <v>★★★☆☆</v>
      </c>
      <c r="Q2422" s="1">
        <v>3</v>
      </c>
      <c r="R2422">
        <v>2265</v>
      </c>
      <c r="S2422">
        <v>5</v>
      </c>
      <c r="T2422" s="7">
        <f t="shared" si="37"/>
        <v>306823377.89999998</v>
      </c>
      <c r="U2422" s="3">
        <f>Table1[[#This Row],[Range_km]]/Table1[[#This Row],[Battery_Capacity_kWh]]</f>
        <v>12.969121140142517</v>
      </c>
      <c r="V2422" s="4">
        <f>Table1[[#This Row],[Price_USD]]/Table1[[#This Row],[Range_km]]</f>
        <v>248.10047619047617</v>
      </c>
      <c r="W2422" s="1" t="str">
        <f>_xlfn.IFS(Table1[[#This Row],[Price_USD]]&gt;80000,"Luxury", Table1[[#This Row],[Price_USD]]&gt;40000,"Premium",Table1[[#This Row],[Price_USD]]&lt;40000,"Budget")</f>
        <v>Luxury</v>
      </c>
    </row>
    <row r="2423" spans="3:23" x14ac:dyDescent="0.35">
      <c r="C2423">
        <v>2422</v>
      </c>
      <c r="D2423" t="s">
        <v>21</v>
      </c>
      <c r="E2423" t="s">
        <v>74</v>
      </c>
      <c r="F2423">
        <v>2022</v>
      </c>
      <c r="G2423" t="s">
        <v>259</v>
      </c>
      <c r="H2423">
        <v>109.4</v>
      </c>
      <c r="I2423">
        <v>491</v>
      </c>
      <c r="J2423" t="s">
        <v>267</v>
      </c>
      <c r="K2423">
        <v>1.9</v>
      </c>
      <c r="L2423" s="5">
        <v>112182.68</v>
      </c>
      <c r="M2423" t="s">
        <v>283</v>
      </c>
      <c r="N2423" t="s">
        <v>374</v>
      </c>
      <c r="O2423" s="1">
        <v>5</v>
      </c>
      <c r="P2423" s="1" t="str">
        <f>IFERROR(IF(ISNUMBER(Table1[[#This Row],[Safety_Rating2]]), REPT("★", Table1[[#This Row],[Safety_Rating2]]) &amp; REPT("☆", 5-Table1[[#This Row],[Safety_Rating2]]), "Unknown"), "Unknown")</f>
        <v>★★★☆☆</v>
      </c>
      <c r="Q2423" s="1">
        <v>3</v>
      </c>
      <c r="R2423">
        <v>13877</v>
      </c>
      <c r="S2423">
        <v>4</v>
      </c>
      <c r="T2423" s="7">
        <f t="shared" si="37"/>
        <v>1556759050.3599999</v>
      </c>
      <c r="U2423" s="3">
        <f>Table1[[#This Row],[Range_km]]/Table1[[#This Row],[Battery_Capacity_kWh]]</f>
        <v>4.4881170018281535</v>
      </c>
      <c r="V2423" s="4">
        <f>Table1[[#This Row],[Price_USD]]/Table1[[#This Row],[Range_km]]</f>
        <v>228.47796334012219</v>
      </c>
      <c r="W2423" s="1" t="str">
        <f>_xlfn.IFS(Table1[[#This Row],[Price_USD]]&gt;80000,"Luxury", Table1[[#This Row],[Price_USD]]&gt;40000,"Premium",Table1[[#This Row],[Price_USD]]&lt;40000,"Budget")</f>
        <v>Luxury</v>
      </c>
    </row>
    <row r="2424" spans="3:23" x14ac:dyDescent="0.35">
      <c r="C2424">
        <v>2423</v>
      </c>
      <c r="D2424" t="s">
        <v>44</v>
      </c>
      <c r="E2424" t="s">
        <v>106</v>
      </c>
      <c r="F2424">
        <v>2015</v>
      </c>
      <c r="G2424" t="s">
        <v>250</v>
      </c>
      <c r="H2424">
        <v>36.700000000000003</v>
      </c>
      <c r="I2424">
        <v>357</v>
      </c>
      <c r="J2424" t="s">
        <v>275</v>
      </c>
      <c r="K2424">
        <v>1.2</v>
      </c>
      <c r="L2424" s="5">
        <v>112943.08</v>
      </c>
      <c r="M2424" t="s">
        <v>302</v>
      </c>
      <c r="N2424" t="s">
        <v>348</v>
      </c>
      <c r="O2424" s="1">
        <v>5</v>
      </c>
      <c r="P2424" s="1" t="str">
        <f>IFERROR(IF(ISNUMBER(Table1[[#This Row],[Safety_Rating2]]), REPT("★", Table1[[#This Row],[Safety_Rating2]]) &amp; REPT("☆", 5-Table1[[#This Row],[Safety_Rating2]]), "Unknown"), "Unknown")</f>
        <v>★★★☆☆</v>
      </c>
      <c r="Q2424" s="1">
        <v>3</v>
      </c>
      <c r="R2424">
        <v>8842</v>
      </c>
      <c r="S2424">
        <v>5</v>
      </c>
      <c r="T2424" s="7">
        <f t="shared" si="37"/>
        <v>998642713.36000001</v>
      </c>
      <c r="U2424" s="3">
        <f>Table1[[#This Row],[Range_km]]/Table1[[#This Row],[Battery_Capacity_kWh]]</f>
        <v>9.7275204359673015</v>
      </c>
      <c r="V2424" s="4">
        <f>Table1[[#This Row],[Price_USD]]/Table1[[#This Row],[Range_km]]</f>
        <v>316.36717086834733</v>
      </c>
      <c r="W2424" s="1" t="str">
        <f>_xlfn.IFS(Table1[[#This Row],[Price_USD]]&gt;80000,"Luxury", Table1[[#This Row],[Price_USD]]&gt;40000,"Premium",Table1[[#This Row],[Price_USD]]&lt;40000,"Budget")</f>
        <v>Luxury</v>
      </c>
    </row>
    <row r="2425" spans="3:23" x14ac:dyDescent="0.35">
      <c r="C2425">
        <v>2424</v>
      </c>
      <c r="D2425" t="s">
        <v>59</v>
      </c>
      <c r="E2425" t="s">
        <v>139</v>
      </c>
      <c r="F2425">
        <v>2025</v>
      </c>
      <c r="G2425" t="s">
        <v>252</v>
      </c>
      <c r="H2425">
        <v>33.799999999999997</v>
      </c>
      <c r="I2425">
        <v>150</v>
      </c>
      <c r="J2425" t="s">
        <v>268</v>
      </c>
      <c r="K2425">
        <v>8.1</v>
      </c>
      <c r="L2425" s="5">
        <v>31509.22</v>
      </c>
      <c r="M2425" t="s">
        <v>321</v>
      </c>
      <c r="N2425" t="s">
        <v>366</v>
      </c>
      <c r="O2425" s="1">
        <v>5</v>
      </c>
      <c r="P2425" s="1" t="str">
        <f>IFERROR(IF(ISNUMBER(Table1[[#This Row],[Safety_Rating2]]), REPT("★", Table1[[#This Row],[Safety_Rating2]]) &amp; REPT("☆", 5-Table1[[#This Row],[Safety_Rating2]]), "Unknown"), "Unknown")</f>
        <v>★★★★☆</v>
      </c>
      <c r="Q2425" s="1">
        <v>4</v>
      </c>
      <c r="R2425">
        <v>11470</v>
      </c>
      <c r="S2425">
        <v>4</v>
      </c>
      <c r="T2425" s="7">
        <f t="shared" si="37"/>
        <v>361410753.40000004</v>
      </c>
      <c r="U2425" s="3">
        <f>Table1[[#This Row],[Range_km]]/Table1[[#This Row],[Battery_Capacity_kWh]]</f>
        <v>4.4378698224852071</v>
      </c>
      <c r="V2425" s="4">
        <f>Table1[[#This Row],[Price_USD]]/Table1[[#This Row],[Range_km]]</f>
        <v>210.06146666666666</v>
      </c>
      <c r="W2425" s="1" t="str">
        <f>_xlfn.IFS(Table1[[#This Row],[Price_USD]]&gt;80000,"Luxury", Table1[[#This Row],[Price_USD]]&gt;40000,"Premium",Table1[[#This Row],[Price_USD]]&lt;40000,"Budget")</f>
        <v>Budget</v>
      </c>
    </row>
    <row r="2426" spans="3:23" x14ac:dyDescent="0.35">
      <c r="C2426">
        <v>2425</v>
      </c>
      <c r="D2426" t="s">
        <v>24</v>
      </c>
      <c r="E2426" t="s">
        <v>77</v>
      </c>
      <c r="F2426">
        <v>2022</v>
      </c>
      <c r="G2426" t="s">
        <v>261</v>
      </c>
      <c r="H2426">
        <v>57.5</v>
      </c>
      <c r="I2426">
        <v>191</v>
      </c>
      <c r="J2426" t="s">
        <v>277</v>
      </c>
      <c r="K2426">
        <v>10.5</v>
      </c>
      <c r="L2426" s="5">
        <v>121233.69</v>
      </c>
      <c r="M2426" t="s">
        <v>291</v>
      </c>
      <c r="N2426" t="s">
        <v>365</v>
      </c>
      <c r="O2426" s="1">
        <v>4</v>
      </c>
      <c r="P2426" s="1" t="str">
        <f>IFERROR(IF(ISNUMBER(Table1[[#This Row],[Safety_Rating2]]), REPT("★", Table1[[#This Row],[Safety_Rating2]]) &amp; REPT("☆", 5-Table1[[#This Row],[Safety_Rating2]]), "Unknown"), "Unknown")</f>
        <v>Unknown</v>
      </c>
      <c r="Q2426" s="2" t="s">
        <v>376</v>
      </c>
      <c r="R2426">
        <v>11634</v>
      </c>
      <c r="S2426">
        <v>5</v>
      </c>
      <c r="T2426" s="7">
        <f t="shared" si="37"/>
        <v>1410432749.46</v>
      </c>
      <c r="U2426" s="3">
        <f>Table1[[#This Row],[Range_km]]/Table1[[#This Row],[Battery_Capacity_kWh]]</f>
        <v>3.3217391304347825</v>
      </c>
      <c r="V2426" s="4">
        <f>Table1[[#This Row],[Price_USD]]/Table1[[#This Row],[Range_km]]</f>
        <v>634.73136125654446</v>
      </c>
      <c r="W2426" s="1" t="str">
        <f>_xlfn.IFS(Table1[[#This Row],[Price_USD]]&gt;80000,"Luxury", Table1[[#This Row],[Price_USD]]&gt;40000,"Premium",Table1[[#This Row],[Price_USD]]&lt;40000,"Budget")</f>
        <v>Luxury</v>
      </c>
    </row>
    <row r="2427" spans="3:23" x14ac:dyDescent="0.35">
      <c r="C2427">
        <v>2426</v>
      </c>
      <c r="D2427" t="s">
        <v>28</v>
      </c>
      <c r="E2427" t="s">
        <v>222</v>
      </c>
      <c r="F2427">
        <v>2021</v>
      </c>
      <c r="G2427" t="s">
        <v>254</v>
      </c>
      <c r="H2427">
        <v>141.6</v>
      </c>
      <c r="I2427">
        <v>135</v>
      </c>
      <c r="J2427" t="s">
        <v>279</v>
      </c>
      <c r="K2427">
        <v>4.5999999999999996</v>
      </c>
      <c r="L2427" s="5">
        <v>86171.520000000004</v>
      </c>
      <c r="M2427" t="s">
        <v>285</v>
      </c>
      <c r="N2427" t="s">
        <v>347</v>
      </c>
      <c r="O2427" s="1">
        <v>3</v>
      </c>
      <c r="P2427" s="1" t="str">
        <f>IFERROR(IF(ISNUMBER(Table1[[#This Row],[Safety_Rating2]]), REPT("★", Table1[[#This Row],[Safety_Rating2]]) &amp; REPT("☆", 5-Table1[[#This Row],[Safety_Rating2]]), "Unknown"), "Unknown")</f>
        <v>Unknown</v>
      </c>
      <c r="Q2427" s="2" t="s">
        <v>376</v>
      </c>
      <c r="R2427">
        <v>13807</v>
      </c>
      <c r="S2427">
        <v>4</v>
      </c>
      <c r="T2427" s="7">
        <f t="shared" si="37"/>
        <v>1189770176.6400001</v>
      </c>
      <c r="U2427" s="3">
        <f>Table1[[#This Row],[Range_km]]/Table1[[#This Row],[Battery_Capacity_kWh]]</f>
        <v>0.95338983050847459</v>
      </c>
      <c r="V2427" s="4">
        <f>Table1[[#This Row],[Price_USD]]/Table1[[#This Row],[Range_km]]</f>
        <v>638.30755555555561</v>
      </c>
      <c r="W2427" s="1" t="str">
        <f>_xlfn.IFS(Table1[[#This Row],[Price_USD]]&gt;80000,"Luxury", Table1[[#This Row],[Price_USD]]&gt;40000,"Premium",Table1[[#This Row],[Price_USD]]&lt;40000,"Budget")</f>
        <v>Luxury</v>
      </c>
    </row>
    <row r="2428" spans="3:23" x14ac:dyDescent="0.35">
      <c r="C2428">
        <v>2427</v>
      </c>
      <c r="D2428" t="s">
        <v>17</v>
      </c>
      <c r="E2428" t="s">
        <v>95</v>
      </c>
      <c r="F2428">
        <v>2015</v>
      </c>
      <c r="G2428" t="s">
        <v>259</v>
      </c>
      <c r="H2428">
        <v>51.1</v>
      </c>
      <c r="I2428">
        <v>578</v>
      </c>
      <c r="J2428" t="s">
        <v>268</v>
      </c>
      <c r="K2428">
        <v>5</v>
      </c>
      <c r="L2428" s="5">
        <v>78879.86</v>
      </c>
      <c r="M2428" t="s">
        <v>282</v>
      </c>
      <c r="N2428" t="s">
        <v>342</v>
      </c>
      <c r="O2428" s="1">
        <v>2</v>
      </c>
      <c r="P2428" s="1" t="str">
        <f>IFERROR(IF(ISNUMBER(Table1[[#This Row],[Safety_Rating2]]), REPT("★", Table1[[#This Row],[Safety_Rating2]]) &amp; REPT("☆", 5-Table1[[#This Row],[Safety_Rating2]]), "Unknown"), "Unknown")</f>
        <v>★★★☆☆</v>
      </c>
      <c r="Q2428" s="1">
        <v>3</v>
      </c>
      <c r="R2428">
        <v>2351</v>
      </c>
      <c r="S2428">
        <v>3</v>
      </c>
      <c r="T2428" s="7">
        <f t="shared" si="37"/>
        <v>185446550.86000001</v>
      </c>
      <c r="U2428" s="3">
        <f>Table1[[#This Row],[Range_km]]/Table1[[#This Row],[Battery_Capacity_kWh]]</f>
        <v>11.311154598825832</v>
      </c>
      <c r="V2428" s="4">
        <f>Table1[[#This Row],[Price_USD]]/Table1[[#This Row],[Range_km]]</f>
        <v>136.47034602076124</v>
      </c>
      <c r="W2428" s="1" t="str">
        <f>_xlfn.IFS(Table1[[#This Row],[Price_USD]]&gt;80000,"Luxury", Table1[[#This Row],[Price_USD]]&gt;40000,"Premium",Table1[[#This Row],[Price_USD]]&lt;40000,"Budget")</f>
        <v>Premium</v>
      </c>
    </row>
    <row r="2429" spans="3:23" x14ac:dyDescent="0.35">
      <c r="C2429">
        <v>2428</v>
      </c>
      <c r="D2429" t="s">
        <v>53</v>
      </c>
      <c r="E2429" t="s">
        <v>122</v>
      </c>
      <c r="F2429">
        <v>2020</v>
      </c>
      <c r="G2429" t="s">
        <v>253</v>
      </c>
      <c r="H2429">
        <v>147.9</v>
      </c>
      <c r="I2429">
        <v>195</v>
      </c>
      <c r="J2429" t="s">
        <v>265</v>
      </c>
      <c r="K2429">
        <v>3.5</v>
      </c>
      <c r="L2429" s="5">
        <v>74574.02</v>
      </c>
      <c r="M2429" t="s">
        <v>324</v>
      </c>
      <c r="N2429" t="s">
        <v>371</v>
      </c>
      <c r="O2429" s="2" t="s">
        <v>376</v>
      </c>
      <c r="P2429" s="1" t="str">
        <f>IFERROR(IF(ISNUMBER(Table1[[#This Row],[Safety_Rating2]]), REPT("★", Table1[[#This Row],[Safety_Rating2]]) &amp; REPT("☆", 5-Table1[[#This Row],[Safety_Rating2]]), "Unknown"), "Unknown")</f>
        <v>★★★★★</v>
      </c>
      <c r="Q2429" s="1">
        <v>5</v>
      </c>
      <c r="R2429">
        <v>4215</v>
      </c>
      <c r="S2429">
        <v>3</v>
      </c>
      <c r="T2429" s="7">
        <f t="shared" si="37"/>
        <v>314329494.30000001</v>
      </c>
      <c r="U2429" s="3">
        <f>Table1[[#This Row],[Range_km]]/Table1[[#This Row],[Battery_Capacity_kWh]]</f>
        <v>1.3184584178498986</v>
      </c>
      <c r="V2429" s="4">
        <f>Table1[[#This Row],[Price_USD]]/Table1[[#This Row],[Range_km]]</f>
        <v>382.43087179487179</v>
      </c>
      <c r="W2429" s="1" t="str">
        <f>_xlfn.IFS(Table1[[#This Row],[Price_USD]]&gt;80000,"Luxury", Table1[[#This Row],[Price_USD]]&gt;40000,"Premium",Table1[[#This Row],[Price_USD]]&lt;40000,"Budget")</f>
        <v>Premium</v>
      </c>
    </row>
    <row r="2430" spans="3:23" x14ac:dyDescent="0.35">
      <c r="C2430">
        <v>2429</v>
      </c>
      <c r="D2430" t="s">
        <v>44</v>
      </c>
      <c r="E2430" t="s">
        <v>211</v>
      </c>
      <c r="F2430">
        <v>2024</v>
      </c>
      <c r="G2430" t="s">
        <v>262</v>
      </c>
      <c r="H2430">
        <v>129.9</v>
      </c>
      <c r="I2430">
        <v>556</v>
      </c>
      <c r="J2430" t="s">
        <v>273</v>
      </c>
      <c r="K2430">
        <v>6.9</v>
      </c>
      <c r="L2430" s="5">
        <v>121177.35</v>
      </c>
      <c r="M2430" t="s">
        <v>283</v>
      </c>
      <c r="N2430" t="s">
        <v>366</v>
      </c>
      <c r="O2430" s="1">
        <v>2</v>
      </c>
      <c r="P2430" s="1" t="str">
        <f>IFERROR(IF(ISNUMBER(Table1[[#This Row],[Safety_Rating2]]), REPT("★", Table1[[#This Row],[Safety_Rating2]]) &amp; REPT("☆", 5-Table1[[#This Row],[Safety_Rating2]]), "Unknown"), "Unknown")</f>
        <v>★★★★★</v>
      </c>
      <c r="Q2430" s="1">
        <v>5</v>
      </c>
      <c r="R2430">
        <v>19874</v>
      </c>
      <c r="S2430">
        <v>4</v>
      </c>
      <c r="T2430" s="7">
        <f t="shared" si="37"/>
        <v>2408278653.9000001</v>
      </c>
      <c r="U2430" s="3">
        <f>Table1[[#This Row],[Range_km]]/Table1[[#This Row],[Battery_Capacity_kWh]]</f>
        <v>4.2802155504234021</v>
      </c>
      <c r="V2430" s="4">
        <f>Table1[[#This Row],[Price_USD]]/Table1[[#This Row],[Range_km]]</f>
        <v>217.94487410071943</v>
      </c>
      <c r="W2430" s="1" t="str">
        <f>_xlfn.IFS(Table1[[#This Row],[Price_USD]]&gt;80000,"Luxury", Table1[[#This Row],[Price_USD]]&gt;40000,"Premium",Table1[[#This Row],[Price_USD]]&lt;40000,"Budget")</f>
        <v>Luxury</v>
      </c>
    </row>
    <row r="2431" spans="3:23" x14ac:dyDescent="0.35">
      <c r="C2431">
        <v>2430</v>
      </c>
      <c r="D2431" t="s">
        <v>67</v>
      </c>
      <c r="E2431" t="s">
        <v>232</v>
      </c>
      <c r="F2431">
        <v>2016</v>
      </c>
      <c r="G2431" t="s">
        <v>259</v>
      </c>
      <c r="H2431">
        <v>75.2</v>
      </c>
      <c r="I2431">
        <v>214</v>
      </c>
      <c r="J2431" t="s">
        <v>267</v>
      </c>
      <c r="K2431">
        <v>4.5</v>
      </c>
      <c r="L2431" s="5">
        <v>89359.27</v>
      </c>
      <c r="M2431" t="s">
        <v>334</v>
      </c>
      <c r="N2431" t="s">
        <v>364</v>
      </c>
      <c r="O2431" s="1">
        <v>3</v>
      </c>
      <c r="P2431" s="1" t="str">
        <f>IFERROR(IF(ISNUMBER(Table1[[#This Row],[Safety_Rating2]]), REPT("★", Table1[[#This Row],[Safety_Rating2]]) &amp; REPT("☆", 5-Table1[[#This Row],[Safety_Rating2]]), "Unknown"), "Unknown")</f>
        <v>★★★☆☆</v>
      </c>
      <c r="Q2431" s="1">
        <v>3</v>
      </c>
      <c r="R2431">
        <v>5912</v>
      </c>
      <c r="S2431">
        <v>4</v>
      </c>
      <c r="T2431" s="7">
        <f t="shared" si="37"/>
        <v>528292004.24000001</v>
      </c>
      <c r="U2431" s="3">
        <f>Table1[[#This Row],[Range_km]]/Table1[[#This Row],[Battery_Capacity_kWh]]</f>
        <v>2.8457446808510638</v>
      </c>
      <c r="V2431" s="4">
        <f>Table1[[#This Row],[Price_USD]]/Table1[[#This Row],[Range_km]]</f>
        <v>417.56668224299068</v>
      </c>
      <c r="W2431" s="1" t="str">
        <f>_xlfn.IFS(Table1[[#This Row],[Price_USD]]&gt;80000,"Luxury", Table1[[#This Row],[Price_USD]]&gt;40000,"Premium",Table1[[#This Row],[Price_USD]]&lt;40000,"Budget")</f>
        <v>Luxury</v>
      </c>
    </row>
    <row r="2432" spans="3:23" x14ac:dyDescent="0.35">
      <c r="C2432">
        <v>2431</v>
      </c>
      <c r="D2432" t="s">
        <v>62</v>
      </c>
      <c r="E2432" t="s">
        <v>152</v>
      </c>
      <c r="F2432">
        <v>2016</v>
      </c>
      <c r="G2432" t="s">
        <v>253</v>
      </c>
      <c r="H2432">
        <v>52.6</v>
      </c>
      <c r="I2432">
        <v>220</v>
      </c>
      <c r="J2432" t="s">
        <v>275</v>
      </c>
      <c r="K2432">
        <v>11.3</v>
      </c>
      <c r="L2432" s="5">
        <v>46097.17</v>
      </c>
      <c r="M2432" t="s">
        <v>315</v>
      </c>
      <c r="N2432" t="s">
        <v>365</v>
      </c>
      <c r="O2432" s="1">
        <v>5</v>
      </c>
      <c r="P2432" s="1" t="str">
        <f>IFERROR(IF(ISNUMBER(Table1[[#This Row],[Safety_Rating2]]), REPT("★", Table1[[#This Row],[Safety_Rating2]]) &amp; REPT("☆", 5-Table1[[#This Row],[Safety_Rating2]]), "Unknown"), "Unknown")</f>
        <v>★★★★☆</v>
      </c>
      <c r="Q2432" s="1">
        <v>4</v>
      </c>
      <c r="R2432">
        <v>6678</v>
      </c>
      <c r="S2432">
        <v>3</v>
      </c>
      <c r="T2432" s="7">
        <f t="shared" si="37"/>
        <v>307836901.25999999</v>
      </c>
      <c r="U2432" s="3">
        <f>Table1[[#This Row],[Range_km]]/Table1[[#This Row],[Battery_Capacity_kWh]]</f>
        <v>4.1825095057034218</v>
      </c>
      <c r="V2432" s="4">
        <f>Table1[[#This Row],[Price_USD]]/Table1[[#This Row],[Range_km]]</f>
        <v>209.53259090909091</v>
      </c>
      <c r="W2432" s="1" t="str">
        <f>_xlfn.IFS(Table1[[#This Row],[Price_USD]]&gt;80000,"Luxury", Table1[[#This Row],[Price_USD]]&gt;40000,"Premium",Table1[[#This Row],[Price_USD]]&lt;40000,"Budget")</f>
        <v>Premium</v>
      </c>
    </row>
    <row r="2433" spans="3:23" x14ac:dyDescent="0.35">
      <c r="C2433">
        <v>2432</v>
      </c>
      <c r="D2433" t="s">
        <v>23</v>
      </c>
      <c r="E2433" t="s">
        <v>109</v>
      </c>
      <c r="F2433">
        <v>2016</v>
      </c>
      <c r="G2433" t="s">
        <v>259</v>
      </c>
      <c r="H2433">
        <v>127.3</v>
      </c>
      <c r="I2433">
        <v>541</v>
      </c>
      <c r="J2433" t="s">
        <v>274</v>
      </c>
      <c r="K2433">
        <v>3.3</v>
      </c>
      <c r="L2433" s="5">
        <v>149543.43</v>
      </c>
      <c r="M2433" t="s">
        <v>286</v>
      </c>
      <c r="N2433" t="s">
        <v>359</v>
      </c>
      <c r="O2433" s="1">
        <v>2</v>
      </c>
      <c r="P2433" s="1" t="str">
        <f>IFERROR(IF(ISNUMBER(Table1[[#This Row],[Safety_Rating2]]), REPT("★", Table1[[#This Row],[Safety_Rating2]]) &amp; REPT("☆", 5-Table1[[#This Row],[Safety_Rating2]]), "Unknown"), "Unknown")</f>
        <v>★★★★☆</v>
      </c>
      <c r="Q2433" s="1">
        <v>4</v>
      </c>
      <c r="R2433">
        <v>145</v>
      </c>
      <c r="S2433">
        <v>4</v>
      </c>
      <c r="T2433" s="7">
        <f t="shared" si="37"/>
        <v>21683797.349999998</v>
      </c>
      <c r="U2433" s="3">
        <f>Table1[[#This Row],[Range_km]]/Table1[[#This Row],[Battery_Capacity_kWh]]</f>
        <v>4.2498036135113901</v>
      </c>
      <c r="V2433" s="4">
        <f>Table1[[#This Row],[Price_USD]]/Table1[[#This Row],[Range_km]]</f>
        <v>276.42038817005545</v>
      </c>
      <c r="W2433" s="1" t="str">
        <f>_xlfn.IFS(Table1[[#This Row],[Price_USD]]&gt;80000,"Luxury", Table1[[#This Row],[Price_USD]]&gt;40000,"Premium",Table1[[#This Row],[Price_USD]]&lt;40000,"Budget")</f>
        <v>Luxury</v>
      </c>
    </row>
    <row r="2434" spans="3:23" x14ac:dyDescent="0.35">
      <c r="C2434">
        <v>2433</v>
      </c>
      <c r="D2434" t="s">
        <v>47</v>
      </c>
      <c r="E2434" t="s">
        <v>112</v>
      </c>
      <c r="F2434">
        <v>2017</v>
      </c>
      <c r="G2434" t="s">
        <v>252</v>
      </c>
      <c r="H2434">
        <v>21.6</v>
      </c>
      <c r="I2434">
        <v>196</v>
      </c>
      <c r="J2434" t="s">
        <v>279</v>
      </c>
      <c r="K2434">
        <v>5.3</v>
      </c>
      <c r="L2434" s="5">
        <v>54730.21</v>
      </c>
      <c r="M2434" t="s">
        <v>333</v>
      </c>
      <c r="N2434" t="s">
        <v>370</v>
      </c>
      <c r="O2434" s="1">
        <v>2</v>
      </c>
      <c r="P2434" s="1" t="str">
        <f>IFERROR(IF(ISNUMBER(Table1[[#This Row],[Safety_Rating2]]), REPT("★", Table1[[#This Row],[Safety_Rating2]]) &amp; REPT("☆", 5-Table1[[#This Row],[Safety_Rating2]]), "Unknown"), "Unknown")</f>
        <v>★★★☆☆</v>
      </c>
      <c r="Q2434" s="1">
        <v>3</v>
      </c>
      <c r="R2434">
        <v>19922</v>
      </c>
      <c r="S2434">
        <v>5</v>
      </c>
      <c r="T2434" s="7">
        <f t="shared" ref="T2434:T2497" si="38">L2434*R2434</f>
        <v>1090335243.6199999</v>
      </c>
      <c r="U2434" s="3">
        <f>Table1[[#This Row],[Range_km]]/Table1[[#This Row],[Battery_Capacity_kWh]]</f>
        <v>9.0740740740740726</v>
      </c>
      <c r="V2434" s="4">
        <f>Table1[[#This Row],[Price_USD]]/Table1[[#This Row],[Range_km]]</f>
        <v>279.23576530612246</v>
      </c>
      <c r="W2434" s="1" t="str">
        <f>_xlfn.IFS(Table1[[#This Row],[Price_USD]]&gt;80000,"Luxury", Table1[[#This Row],[Price_USD]]&gt;40000,"Premium",Table1[[#This Row],[Price_USD]]&lt;40000,"Budget")</f>
        <v>Premium</v>
      </c>
    </row>
    <row r="2435" spans="3:23" x14ac:dyDescent="0.35">
      <c r="C2435">
        <v>2434</v>
      </c>
      <c r="D2435" t="s">
        <v>61</v>
      </c>
      <c r="E2435" t="s">
        <v>146</v>
      </c>
      <c r="F2435">
        <v>2015</v>
      </c>
      <c r="G2435" t="s">
        <v>264</v>
      </c>
      <c r="H2435">
        <v>58.7</v>
      </c>
      <c r="I2435">
        <v>104</v>
      </c>
      <c r="J2435" t="s">
        <v>267</v>
      </c>
      <c r="K2435">
        <v>3</v>
      </c>
      <c r="L2435" s="5">
        <v>119339.11</v>
      </c>
      <c r="M2435" t="s">
        <v>308</v>
      </c>
      <c r="N2435" t="s">
        <v>357</v>
      </c>
      <c r="O2435" s="2" t="s">
        <v>376</v>
      </c>
      <c r="P2435" s="1" t="str">
        <f>IFERROR(IF(ISNUMBER(Table1[[#This Row],[Safety_Rating2]]), REPT("★", Table1[[#This Row],[Safety_Rating2]]) &amp; REPT("☆", 5-Table1[[#This Row],[Safety_Rating2]]), "Unknown"), "Unknown")</f>
        <v>★★★★★</v>
      </c>
      <c r="Q2435" s="1">
        <v>5</v>
      </c>
      <c r="R2435">
        <v>5705</v>
      </c>
      <c r="S2435">
        <v>5</v>
      </c>
      <c r="T2435" s="7">
        <f t="shared" si="38"/>
        <v>680829622.54999995</v>
      </c>
      <c r="U2435" s="3">
        <f>Table1[[#This Row],[Range_km]]/Table1[[#This Row],[Battery_Capacity_kWh]]</f>
        <v>1.7717206132879044</v>
      </c>
      <c r="V2435" s="4">
        <f>Table1[[#This Row],[Price_USD]]/Table1[[#This Row],[Range_km]]</f>
        <v>1147.4914423076923</v>
      </c>
      <c r="W2435" s="1" t="str">
        <f>_xlfn.IFS(Table1[[#This Row],[Price_USD]]&gt;80000,"Luxury", Table1[[#This Row],[Price_USD]]&gt;40000,"Premium",Table1[[#This Row],[Price_USD]]&lt;40000,"Budget")</f>
        <v>Luxury</v>
      </c>
    </row>
    <row r="2436" spans="3:23" x14ac:dyDescent="0.35">
      <c r="C2436">
        <v>2435</v>
      </c>
      <c r="D2436" t="s">
        <v>34</v>
      </c>
      <c r="E2436" t="s">
        <v>92</v>
      </c>
      <c r="F2436">
        <v>2021</v>
      </c>
      <c r="G2436" t="s">
        <v>252</v>
      </c>
      <c r="H2436">
        <v>117.3</v>
      </c>
      <c r="I2436">
        <v>266</v>
      </c>
      <c r="J2436" t="s">
        <v>265</v>
      </c>
      <c r="K2436">
        <v>8.4</v>
      </c>
      <c r="L2436" s="5">
        <v>57512.19</v>
      </c>
      <c r="M2436" t="s">
        <v>323</v>
      </c>
      <c r="N2436" t="s">
        <v>367</v>
      </c>
      <c r="O2436" s="2" t="s">
        <v>376</v>
      </c>
      <c r="P2436" s="1" t="str">
        <f>IFERROR(IF(ISNUMBER(Table1[[#This Row],[Safety_Rating2]]), REPT("★", Table1[[#This Row],[Safety_Rating2]]) &amp; REPT("☆", 5-Table1[[#This Row],[Safety_Rating2]]), "Unknown"), "Unknown")</f>
        <v>★★★☆☆</v>
      </c>
      <c r="Q2436" s="1">
        <v>3</v>
      </c>
      <c r="R2436">
        <v>421</v>
      </c>
      <c r="S2436">
        <v>3</v>
      </c>
      <c r="T2436" s="7">
        <f t="shared" si="38"/>
        <v>24212631.990000002</v>
      </c>
      <c r="U2436" s="3">
        <f>Table1[[#This Row],[Range_km]]/Table1[[#This Row],[Battery_Capacity_kWh]]</f>
        <v>2.2676896845694801</v>
      </c>
      <c r="V2436" s="4">
        <f>Table1[[#This Row],[Price_USD]]/Table1[[#This Row],[Range_km]]</f>
        <v>216.21124060150376</v>
      </c>
      <c r="W2436" s="1" t="str">
        <f>_xlfn.IFS(Table1[[#This Row],[Price_USD]]&gt;80000,"Luxury", Table1[[#This Row],[Price_USD]]&gt;40000,"Premium",Table1[[#This Row],[Price_USD]]&lt;40000,"Budget")</f>
        <v>Premium</v>
      </c>
    </row>
    <row r="2437" spans="3:23" x14ac:dyDescent="0.35">
      <c r="C2437">
        <v>2436</v>
      </c>
      <c r="D2437" t="s">
        <v>31</v>
      </c>
      <c r="E2437" t="s">
        <v>84</v>
      </c>
      <c r="F2437">
        <v>2025</v>
      </c>
      <c r="G2437" t="s">
        <v>251</v>
      </c>
      <c r="H2437">
        <v>75.8</v>
      </c>
      <c r="I2437">
        <v>522</v>
      </c>
      <c r="J2437" t="s">
        <v>270</v>
      </c>
      <c r="K2437">
        <v>6.3</v>
      </c>
      <c r="L2437" s="5">
        <v>148196.18</v>
      </c>
      <c r="M2437" t="s">
        <v>304</v>
      </c>
      <c r="N2437" t="s">
        <v>348</v>
      </c>
      <c r="O2437" s="1">
        <v>1</v>
      </c>
      <c r="P2437" s="1" t="str">
        <f>IFERROR(IF(ISNUMBER(Table1[[#This Row],[Safety_Rating2]]), REPT("★", Table1[[#This Row],[Safety_Rating2]]) &amp; REPT("☆", 5-Table1[[#This Row],[Safety_Rating2]]), "Unknown"), "Unknown")</f>
        <v>★★★☆☆</v>
      </c>
      <c r="Q2437" s="1">
        <v>3</v>
      </c>
      <c r="R2437">
        <v>3374</v>
      </c>
      <c r="S2437">
        <v>3</v>
      </c>
      <c r="T2437" s="7">
        <f t="shared" si="38"/>
        <v>500013911.31999999</v>
      </c>
      <c r="U2437" s="3">
        <f>Table1[[#This Row],[Range_km]]/Table1[[#This Row],[Battery_Capacity_kWh]]</f>
        <v>6.8865435356200528</v>
      </c>
      <c r="V2437" s="4">
        <f>Table1[[#This Row],[Price_USD]]/Table1[[#This Row],[Range_km]]</f>
        <v>283.90072796934862</v>
      </c>
      <c r="W2437" s="1" t="str">
        <f>_xlfn.IFS(Table1[[#This Row],[Price_USD]]&gt;80000,"Luxury", Table1[[#This Row],[Price_USD]]&gt;40000,"Premium",Table1[[#This Row],[Price_USD]]&lt;40000,"Budget")</f>
        <v>Luxury</v>
      </c>
    </row>
    <row r="2438" spans="3:23" x14ac:dyDescent="0.35">
      <c r="C2438">
        <v>2437</v>
      </c>
      <c r="D2438" t="s">
        <v>60</v>
      </c>
      <c r="E2438" t="s">
        <v>195</v>
      </c>
      <c r="F2438">
        <v>2023</v>
      </c>
      <c r="G2438" t="s">
        <v>264</v>
      </c>
      <c r="H2438">
        <v>30.2</v>
      </c>
      <c r="I2438">
        <v>348</v>
      </c>
      <c r="J2438" t="s">
        <v>275</v>
      </c>
      <c r="K2438">
        <v>9.8000000000000007</v>
      </c>
      <c r="L2438" s="5">
        <v>55091.74</v>
      </c>
      <c r="M2438" t="s">
        <v>329</v>
      </c>
      <c r="N2438" t="s">
        <v>369</v>
      </c>
      <c r="O2438" s="1">
        <v>1</v>
      </c>
      <c r="P2438" s="1" t="str">
        <f>IFERROR(IF(ISNUMBER(Table1[[#This Row],[Safety_Rating2]]), REPT("★", Table1[[#This Row],[Safety_Rating2]]) &amp; REPT("☆", 5-Table1[[#This Row],[Safety_Rating2]]), "Unknown"), "Unknown")</f>
        <v>★★★★★</v>
      </c>
      <c r="Q2438" s="1">
        <v>5</v>
      </c>
      <c r="R2438">
        <v>9952</v>
      </c>
      <c r="S2438">
        <v>4</v>
      </c>
      <c r="T2438" s="7">
        <f t="shared" si="38"/>
        <v>548272996.48000002</v>
      </c>
      <c r="U2438" s="3">
        <f>Table1[[#This Row],[Range_km]]/Table1[[#This Row],[Battery_Capacity_kWh]]</f>
        <v>11.523178807947021</v>
      </c>
      <c r="V2438" s="4">
        <f>Table1[[#This Row],[Price_USD]]/Table1[[#This Row],[Range_km]]</f>
        <v>158.30959770114941</v>
      </c>
      <c r="W2438" s="1" t="str">
        <f>_xlfn.IFS(Table1[[#This Row],[Price_USD]]&gt;80000,"Luxury", Table1[[#This Row],[Price_USD]]&gt;40000,"Premium",Table1[[#This Row],[Price_USD]]&lt;40000,"Budget")</f>
        <v>Premium</v>
      </c>
    </row>
    <row r="2439" spans="3:23" x14ac:dyDescent="0.35">
      <c r="C2439">
        <v>2438</v>
      </c>
      <c r="D2439" t="s">
        <v>37</v>
      </c>
      <c r="E2439" t="s">
        <v>157</v>
      </c>
      <c r="F2439">
        <v>2025</v>
      </c>
      <c r="G2439" t="s">
        <v>252</v>
      </c>
      <c r="H2439">
        <v>40.6</v>
      </c>
      <c r="I2439">
        <v>587</v>
      </c>
      <c r="J2439" t="s">
        <v>270</v>
      </c>
      <c r="K2439">
        <v>7.2</v>
      </c>
      <c r="L2439" s="5">
        <v>63585.73</v>
      </c>
      <c r="M2439" t="s">
        <v>282</v>
      </c>
      <c r="N2439" t="s">
        <v>343</v>
      </c>
      <c r="O2439" s="1">
        <v>5</v>
      </c>
      <c r="P2439" s="1" t="str">
        <f>IFERROR(IF(ISNUMBER(Table1[[#This Row],[Safety_Rating2]]), REPT("★", Table1[[#This Row],[Safety_Rating2]]) &amp; REPT("☆", 5-Table1[[#This Row],[Safety_Rating2]]), "Unknown"), "Unknown")</f>
        <v>Unknown</v>
      </c>
      <c r="Q2439" s="2" t="s">
        <v>376</v>
      </c>
      <c r="R2439">
        <v>5669</v>
      </c>
      <c r="S2439">
        <v>5</v>
      </c>
      <c r="T2439" s="7">
        <f t="shared" si="38"/>
        <v>360467503.37</v>
      </c>
      <c r="U2439" s="3">
        <f>Table1[[#This Row],[Range_km]]/Table1[[#This Row],[Battery_Capacity_kWh]]</f>
        <v>14.458128078817733</v>
      </c>
      <c r="V2439" s="4">
        <f>Table1[[#This Row],[Price_USD]]/Table1[[#This Row],[Range_km]]</f>
        <v>108.32321976149916</v>
      </c>
      <c r="W2439" s="1" t="str">
        <f>_xlfn.IFS(Table1[[#This Row],[Price_USD]]&gt;80000,"Luxury", Table1[[#This Row],[Price_USD]]&gt;40000,"Premium",Table1[[#This Row],[Price_USD]]&lt;40000,"Budget")</f>
        <v>Premium</v>
      </c>
    </row>
    <row r="2440" spans="3:23" x14ac:dyDescent="0.35">
      <c r="C2440">
        <v>2439</v>
      </c>
      <c r="D2440" t="s">
        <v>27</v>
      </c>
      <c r="E2440" t="s">
        <v>187</v>
      </c>
      <c r="F2440">
        <v>2019</v>
      </c>
      <c r="G2440" t="s">
        <v>258</v>
      </c>
      <c r="H2440">
        <v>128.19999999999999</v>
      </c>
      <c r="I2440">
        <v>351</v>
      </c>
      <c r="J2440" t="s">
        <v>279</v>
      </c>
      <c r="K2440">
        <v>3</v>
      </c>
      <c r="L2440" s="5">
        <v>105953.02</v>
      </c>
      <c r="M2440" t="s">
        <v>289</v>
      </c>
      <c r="N2440" t="s">
        <v>349</v>
      </c>
      <c r="O2440" s="1">
        <v>1</v>
      </c>
      <c r="P2440" s="1" t="str">
        <f>IFERROR(IF(ISNUMBER(Table1[[#This Row],[Safety_Rating2]]), REPT("★", Table1[[#This Row],[Safety_Rating2]]) &amp; REPT("☆", 5-Table1[[#This Row],[Safety_Rating2]]), "Unknown"), "Unknown")</f>
        <v>★★★☆☆</v>
      </c>
      <c r="Q2440" s="1">
        <v>3</v>
      </c>
      <c r="R2440">
        <v>14687</v>
      </c>
      <c r="S2440">
        <v>5</v>
      </c>
      <c r="T2440" s="7">
        <f t="shared" si="38"/>
        <v>1556132004.74</v>
      </c>
      <c r="U2440" s="3">
        <f>Table1[[#This Row],[Range_km]]/Table1[[#This Row],[Battery_Capacity_kWh]]</f>
        <v>2.7379095163806553</v>
      </c>
      <c r="V2440" s="4">
        <f>Table1[[#This Row],[Price_USD]]/Table1[[#This Row],[Range_km]]</f>
        <v>301.86045584045587</v>
      </c>
      <c r="W2440" s="1" t="str">
        <f>_xlfn.IFS(Table1[[#This Row],[Price_USD]]&gt;80000,"Luxury", Table1[[#This Row],[Price_USD]]&gt;40000,"Premium",Table1[[#This Row],[Price_USD]]&lt;40000,"Budget")</f>
        <v>Luxury</v>
      </c>
    </row>
    <row r="2441" spans="3:23" x14ac:dyDescent="0.35">
      <c r="C2441">
        <v>2440</v>
      </c>
      <c r="D2441" t="s">
        <v>68</v>
      </c>
      <c r="E2441" t="s">
        <v>214</v>
      </c>
      <c r="F2441">
        <v>2022</v>
      </c>
      <c r="G2441" t="s">
        <v>251</v>
      </c>
      <c r="H2441">
        <v>32.799999999999997</v>
      </c>
      <c r="I2441">
        <v>423</v>
      </c>
      <c r="J2441" t="s">
        <v>270</v>
      </c>
      <c r="K2441">
        <v>1</v>
      </c>
      <c r="L2441" s="5">
        <v>126748.58</v>
      </c>
      <c r="M2441" t="s">
        <v>295</v>
      </c>
      <c r="N2441" t="s">
        <v>345</v>
      </c>
      <c r="O2441" s="2" t="s">
        <v>376</v>
      </c>
      <c r="P2441" s="1" t="str">
        <f>IFERROR(IF(ISNUMBER(Table1[[#This Row],[Safety_Rating2]]), REPT("★", Table1[[#This Row],[Safety_Rating2]]) &amp; REPT("☆", 5-Table1[[#This Row],[Safety_Rating2]]), "Unknown"), "Unknown")</f>
        <v>★★★☆☆</v>
      </c>
      <c r="Q2441" s="1">
        <v>3</v>
      </c>
      <c r="R2441">
        <v>14944</v>
      </c>
      <c r="S2441">
        <v>3</v>
      </c>
      <c r="T2441" s="7">
        <f t="shared" si="38"/>
        <v>1894130779.52</v>
      </c>
      <c r="U2441" s="3">
        <f>Table1[[#This Row],[Range_km]]/Table1[[#This Row],[Battery_Capacity_kWh]]</f>
        <v>12.896341463414636</v>
      </c>
      <c r="V2441" s="4">
        <f>Table1[[#This Row],[Price_USD]]/Table1[[#This Row],[Range_km]]</f>
        <v>299.6420330969267</v>
      </c>
      <c r="W2441" s="1" t="str">
        <f>_xlfn.IFS(Table1[[#This Row],[Price_USD]]&gt;80000,"Luxury", Table1[[#This Row],[Price_USD]]&gt;40000,"Premium",Table1[[#This Row],[Price_USD]]&lt;40000,"Budget")</f>
        <v>Luxury</v>
      </c>
    </row>
    <row r="2442" spans="3:23" x14ac:dyDescent="0.35">
      <c r="C2442">
        <v>2441</v>
      </c>
      <c r="D2442" t="s">
        <v>25</v>
      </c>
      <c r="E2442" t="s">
        <v>78</v>
      </c>
      <c r="F2442">
        <v>2021</v>
      </c>
      <c r="G2442" t="s">
        <v>261</v>
      </c>
      <c r="H2442">
        <v>39.700000000000003</v>
      </c>
      <c r="I2442">
        <v>534</v>
      </c>
      <c r="J2442" t="s">
        <v>273</v>
      </c>
      <c r="K2442">
        <v>9.6</v>
      </c>
      <c r="L2442" s="5">
        <v>102435.89</v>
      </c>
      <c r="M2442" t="s">
        <v>328</v>
      </c>
      <c r="N2442" t="s">
        <v>370</v>
      </c>
      <c r="O2442" s="1">
        <v>5</v>
      </c>
      <c r="P2442" s="1" t="str">
        <f>IFERROR(IF(ISNUMBER(Table1[[#This Row],[Safety_Rating2]]), REPT("★", Table1[[#This Row],[Safety_Rating2]]) &amp; REPT("☆", 5-Table1[[#This Row],[Safety_Rating2]]), "Unknown"), "Unknown")</f>
        <v>★★★★★</v>
      </c>
      <c r="Q2442" s="1">
        <v>5</v>
      </c>
      <c r="R2442">
        <v>16475</v>
      </c>
      <c r="S2442">
        <v>3</v>
      </c>
      <c r="T2442" s="7">
        <f t="shared" si="38"/>
        <v>1687631287.75</v>
      </c>
      <c r="U2442" s="3">
        <f>Table1[[#This Row],[Range_km]]/Table1[[#This Row],[Battery_Capacity_kWh]]</f>
        <v>13.450881612090679</v>
      </c>
      <c r="V2442" s="4">
        <f>Table1[[#This Row],[Price_USD]]/Table1[[#This Row],[Range_km]]</f>
        <v>191.82750936329589</v>
      </c>
      <c r="W2442" s="1" t="str">
        <f>_xlfn.IFS(Table1[[#This Row],[Price_USD]]&gt;80000,"Luxury", Table1[[#This Row],[Price_USD]]&gt;40000,"Premium",Table1[[#This Row],[Price_USD]]&lt;40000,"Budget")</f>
        <v>Luxury</v>
      </c>
    </row>
    <row r="2443" spans="3:23" x14ac:dyDescent="0.35">
      <c r="C2443">
        <v>2442</v>
      </c>
      <c r="D2443" t="s">
        <v>30</v>
      </c>
      <c r="E2443" t="s">
        <v>202</v>
      </c>
      <c r="F2443">
        <v>2016</v>
      </c>
      <c r="G2443" t="s">
        <v>261</v>
      </c>
      <c r="H2443">
        <v>35.700000000000003</v>
      </c>
      <c r="I2443">
        <v>400</v>
      </c>
      <c r="J2443" t="s">
        <v>266</v>
      </c>
      <c r="K2443">
        <v>5.6</v>
      </c>
      <c r="L2443" s="5">
        <v>79638.710000000006</v>
      </c>
      <c r="M2443" t="s">
        <v>290</v>
      </c>
      <c r="N2443" t="s">
        <v>336</v>
      </c>
      <c r="O2443" s="1">
        <v>5</v>
      </c>
      <c r="P2443" s="1" t="str">
        <f>IFERROR(IF(ISNUMBER(Table1[[#This Row],[Safety_Rating2]]), REPT("★", Table1[[#This Row],[Safety_Rating2]]) &amp; REPT("☆", 5-Table1[[#This Row],[Safety_Rating2]]), "Unknown"), "Unknown")</f>
        <v>★★★★☆</v>
      </c>
      <c r="Q2443" s="1">
        <v>4</v>
      </c>
      <c r="R2443">
        <v>13563</v>
      </c>
      <c r="S2443">
        <v>4</v>
      </c>
      <c r="T2443" s="7">
        <f t="shared" si="38"/>
        <v>1080139823.73</v>
      </c>
      <c r="U2443" s="3">
        <f>Table1[[#This Row],[Range_km]]/Table1[[#This Row],[Battery_Capacity_kWh]]</f>
        <v>11.204481792717086</v>
      </c>
      <c r="V2443" s="4">
        <f>Table1[[#This Row],[Price_USD]]/Table1[[#This Row],[Range_km]]</f>
        <v>199.09677500000001</v>
      </c>
      <c r="W2443" s="1" t="str">
        <f>_xlfn.IFS(Table1[[#This Row],[Price_USD]]&gt;80000,"Luxury", Table1[[#This Row],[Price_USD]]&gt;40000,"Premium",Table1[[#This Row],[Price_USD]]&lt;40000,"Budget")</f>
        <v>Premium</v>
      </c>
    </row>
    <row r="2444" spans="3:23" x14ac:dyDescent="0.35">
      <c r="C2444">
        <v>2443</v>
      </c>
      <c r="D2444" t="s">
        <v>25</v>
      </c>
      <c r="E2444" t="s">
        <v>153</v>
      </c>
      <c r="F2444">
        <v>2017</v>
      </c>
      <c r="G2444" t="s">
        <v>260</v>
      </c>
      <c r="H2444">
        <v>111.4</v>
      </c>
      <c r="I2444">
        <v>512</v>
      </c>
      <c r="J2444" t="s">
        <v>269</v>
      </c>
      <c r="K2444">
        <v>1.7</v>
      </c>
      <c r="L2444" s="5">
        <v>98099.62</v>
      </c>
      <c r="M2444" t="s">
        <v>307</v>
      </c>
      <c r="N2444" t="s">
        <v>358</v>
      </c>
      <c r="O2444" s="1">
        <v>4</v>
      </c>
      <c r="P2444" s="1" t="str">
        <f>IFERROR(IF(ISNUMBER(Table1[[#This Row],[Safety_Rating2]]), REPT("★", Table1[[#This Row],[Safety_Rating2]]) &amp; REPT("☆", 5-Table1[[#This Row],[Safety_Rating2]]), "Unknown"), "Unknown")</f>
        <v>Unknown</v>
      </c>
      <c r="Q2444" s="2" t="s">
        <v>376</v>
      </c>
      <c r="R2444">
        <v>4293</v>
      </c>
      <c r="S2444">
        <v>5</v>
      </c>
      <c r="T2444" s="7">
        <f t="shared" si="38"/>
        <v>421141668.65999997</v>
      </c>
      <c r="U2444" s="3">
        <f>Table1[[#This Row],[Range_km]]/Table1[[#This Row],[Battery_Capacity_kWh]]</f>
        <v>4.5960502692998206</v>
      </c>
      <c r="V2444" s="4">
        <f>Table1[[#This Row],[Price_USD]]/Table1[[#This Row],[Range_km]]</f>
        <v>191.60082031249999</v>
      </c>
      <c r="W2444" s="1" t="str">
        <f>_xlfn.IFS(Table1[[#This Row],[Price_USD]]&gt;80000,"Luxury", Table1[[#This Row],[Price_USD]]&gt;40000,"Premium",Table1[[#This Row],[Price_USD]]&lt;40000,"Budget")</f>
        <v>Luxury</v>
      </c>
    </row>
    <row r="2445" spans="3:23" x14ac:dyDescent="0.35">
      <c r="C2445">
        <v>2444</v>
      </c>
      <c r="D2445" t="s">
        <v>61</v>
      </c>
      <c r="E2445" t="s">
        <v>146</v>
      </c>
      <c r="F2445">
        <v>2024</v>
      </c>
      <c r="G2445" t="s">
        <v>264</v>
      </c>
      <c r="H2445">
        <v>58.5</v>
      </c>
      <c r="I2445">
        <v>443</v>
      </c>
      <c r="J2445" t="s">
        <v>278</v>
      </c>
      <c r="K2445">
        <v>9</v>
      </c>
      <c r="L2445" s="5">
        <v>68380.78</v>
      </c>
      <c r="M2445" t="s">
        <v>308</v>
      </c>
      <c r="N2445" t="s">
        <v>367</v>
      </c>
      <c r="O2445" s="1">
        <v>0</v>
      </c>
      <c r="P2445" s="1" t="str">
        <f>IFERROR(IF(ISNUMBER(Table1[[#This Row],[Safety_Rating2]]), REPT("★", Table1[[#This Row],[Safety_Rating2]]) &amp; REPT("☆", 5-Table1[[#This Row],[Safety_Rating2]]), "Unknown"), "Unknown")</f>
        <v>★★★★★</v>
      </c>
      <c r="Q2445" s="1">
        <v>5</v>
      </c>
      <c r="R2445">
        <v>17565</v>
      </c>
      <c r="S2445">
        <v>4</v>
      </c>
      <c r="T2445" s="7">
        <f t="shared" si="38"/>
        <v>1201108400.7</v>
      </c>
      <c r="U2445" s="3">
        <f>Table1[[#This Row],[Range_km]]/Table1[[#This Row],[Battery_Capacity_kWh]]</f>
        <v>7.5726495726495724</v>
      </c>
      <c r="V2445" s="4">
        <f>Table1[[#This Row],[Price_USD]]/Table1[[#This Row],[Range_km]]</f>
        <v>154.35841986455981</v>
      </c>
      <c r="W2445" s="1" t="str">
        <f>_xlfn.IFS(Table1[[#This Row],[Price_USD]]&gt;80000,"Luxury", Table1[[#This Row],[Price_USD]]&gt;40000,"Premium",Table1[[#This Row],[Price_USD]]&lt;40000,"Budget")</f>
        <v>Premium</v>
      </c>
    </row>
    <row r="2446" spans="3:23" x14ac:dyDescent="0.35">
      <c r="C2446">
        <v>2445</v>
      </c>
      <c r="D2446" t="s">
        <v>68</v>
      </c>
      <c r="E2446" t="s">
        <v>214</v>
      </c>
      <c r="F2446">
        <v>2015</v>
      </c>
      <c r="G2446" t="s">
        <v>264</v>
      </c>
      <c r="H2446">
        <v>115.8</v>
      </c>
      <c r="I2446">
        <v>551</v>
      </c>
      <c r="J2446" t="s">
        <v>267</v>
      </c>
      <c r="K2446">
        <v>8.6</v>
      </c>
      <c r="L2446" s="5">
        <v>99914.47</v>
      </c>
      <c r="M2446" t="s">
        <v>306</v>
      </c>
      <c r="N2446" t="s">
        <v>338</v>
      </c>
      <c r="O2446" s="1">
        <v>5</v>
      </c>
      <c r="P2446" s="1" t="str">
        <f>IFERROR(IF(ISNUMBER(Table1[[#This Row],[Safety_Rating2]]), REPT("★", Table1[[#This Row],[Safety_Rating2]]) &amp; REPT("☆", 5-Table1[[#This Row],[Safety_Rating2]]), "Unknown"), "Unknown")</f>
        <v>★★★☆☆</v>
      </c>
      <c r="Q2446" s="1">
        <v>3</v>
      </c>
      <c r="R2446">
        <v>4641</v>
      </c>
      <c r="S2446">
        <v>3</v>
      </c>
      <c r="T2446" s="7">
        <f t="shared" si="38"/>
        <v>463703055.26999998</v>
      </c>
      <c r="U2446" s="3">
        <f>Table1[[#This Row],[Range_km]]/Table1[[#This Row],[Battery_Capacity_kWh]]</f>
        <v>4.7582037996545772</v>
      </c>
      <c r="V2446" s="4">
        <f>Table1[[#This Row],[Price_USD]]/Table1[[#This Row],[Range_km]]</f>
        <v>181.33297640653359</v>
      </c>
      <c r="W2446" s="1" t="str">
        <f>_xlfn.IFS(Table1[[#This Row],[Price_USD]]&gt;80000,"Luxury", Table1[[#This Row],[Price_USD]]&gt;40000,"Premium",Table1[[#This Row],[Price_USD]]&lt;40000,"Budget")</f>
        <v>Luxury</v>
      </c>
    </row>
    <row r="2447" spans="3:23" x14ac:dyDescent="0.35">
      <c r="C2447">
        <v>2446</v>
      </c>
      <c r="D2447" t="s">
        <v>65</v>
      </c>
      <c r="E2447" t="s">
        <v>162</v>
      </c>
      <c r="F2447">
        <v>2025</v>
      </c>
      <c r="G2447" t="s">
        <v>250</v>
      </c>
      <c r="H2447">
        <v>122</v>
      </c>
      <c r="I2447">
        <v>286</v>
      </c>
      <c r="J2447" t="s">
        <v>277</v>
      </c>
      <c r="K2447">
        <v>4.9000000000000004</v>
      </c>
      <c r="L2447" s="5">
        <v>31831.8</v>
      </c>
      <c r="M2447" t="s">
        <v>287</v>
      </c>
      <c r="N2447" t="s">
        <v>366</v>
      </c>
      <c r="O2447" s="1">
        <v>0</v>
      </c>
      <c r="P2447" s="1" t="str">
        <f>IFERROR(IF(ISNUMBER(Table1[[#This Row],[Safety_Rating2]]), REPT("★", Table1[[#This Row],[Safety_Rating2]]) &amp; REPT("☆", 5-Table1[[#This Row],[Safety_Rating2]]), "Unknown"), "Unknown")</f>
        <v>★★★★☆</v>
      </c>
      <c r="Q2447" s="1">
        <v>4</v>
      </c>
      <c r="R2447">
        <v>12545</v>
      </c>
      <c r="S2447">
        <v>3</v>
      </c>
      <c r="T2447" s="7">
        <f t="shared" si="38"/>
        <v>399329931</v>
      </c>
      <c r="U2447" s="3">
        <f>Table1[[#This Row],[Range_km]]/Table1[[#This Row],[Battery_Capacity_kWh]]</f>
        <v>2.3442622950819674</v>
      </c>
      <c r="V2447" s="4">
        <f>Table1[[#This Row],[Price_USD]]/Table1[[#This Row],[Range_km]]</f>
        <v>111.3</v>
      </c>
      <c r="W2447" s="1" t="str">
        <f>_xlfn.IFS(Table1[[#This Row],[Price_USD]]&gt;80000,"Luxury", Table1[[#This Row],[Price_USD]]&gt;40000,"Premium",Table1[[#This Row],[Price_USD]]&lt;40000,"Budget")</f>
        <v>Budget</v>
      </c>
    </row>
    <row r="2448" spans="3:23" x14ac:dyDescent="0.35">
      <c r="C2448">
        <v>2447</v>
      </c>
      <c r="D2448" t="s">
        <v>17</v>
      </c>
      <c r="E2448" t="s">
        <v>95</v>
      </c>
      <c r="F2448">
        <v>2025</v>
      </c>
      <c r="G2448" t="s">
        <v>252</v>
      </c>
      <c r="H2448">
        <v>73.3</v>
      </c>
      <c r="I2448">
        <v>461</v>
      </c>
      <c r="J2448" t="s">
        <v>271</v>
      </c>
      <c r="K2448">
        <v>6.7</v>
      </c>
      <c r="L2448" s="5">
        <v>149429.51</v>
      </c>
      <c r="M2448" t="s">
        <v>312</v>
      </c>
      <c r="N2448" t="s">
        <v>362</v>
      </c>
      <c r="O2448" s="2" t="s">
        <v>376</v>
      </c>
      <c r="P2448" s="1" t="str">
        <f>IFERROR(IF(ISNUMBER(Table1[[#This Row],[Safety_Rating2]]), REPT("★", Table1[[#This Row],[Safety_Rating2]]) &amp; REPT("☆", 5-Table1[[#This Row],[Safety_Rating2]]), "Unknown"), "Unknown")</f>
        <v>★★★☆☆</v>
      </c>
      <c r="Q2448" s="1">
        <v>3</v>
      </c>
      <c r="R2448">
        <v>7034</v>
      </c>
      <c r="S2448">
        <v>5</v>
      </c>
      <c r="T2448" s="7">
        <f t="shared" si="38"/>
        <v>1051087173.34</v>
      </c>
      <c r="U2448" s="3">
        <f>Table1[[#This Row],[Range_km]]/Table1[[#This Row],[Battery_Capacity_kWh]]</f>
        <v>6.2892223738062762</v>
      </c>
      <c r="V2448" s="4">
        <f>Table1[[#This Row],[Price_USD]]/Table1[[#This Row],[Range_km]]</f>
        <v>324.14210412147509</v>
      </c>
      <c r="W2448" s="1" t="str">
        <f>_xlfn.IFS(Table1[[#This Row],[Price_USD]]&gt;80000,"Luxury", Table1[[#This Row],[Price_USD]]&gt;40000,"Premium",Table1[[#This Row],[Price_USD]]&lt;40000,"Budget")</f>
        <v>Luxury</v>
      </c>
    </row>
    <row r="2449" spans="3:23" x14ac:dyDescent="0.35">
      <c r="C2449">
        <v>2448</v>
      </c>
      <c r="D2449" t="s">
        <v>17</v>
      </c>
      <c r="E2449" t="s">
        <v>70</v>
      </c>
      <c r="F2449">
        <v>2016</v>
      </c>
      <c r="G2449" t="s">
        <v>260</v>
      </c>
      <c r="H2449">
        <v>21.5</v>
      </c>
      <c r="I2449">
        <v>567</v>
      </c>
      <c r="J2449" t="s">
        <v>274</v>
      </c>
      <c r="K2449">
        <v>5.0999999999999996</v>
      </c>
      <c r="L2449" s="5">
        <v>87208.29</v>
      </c>
      <c r="M2449" t="s">
        <v>299</v>
      </c>
      <c r="N2449" t="s">
        <v>374</v>
      </c>
      <c r="O2449" s="1">
        <v>0</v>
      </c>
      <c r="P2449" s="1" t="str">
        <f>IFERROR(IF(ISNUMBER(Table1[[#This Row],[Safety_Rating2]]), REPT("★", Table1[[#This Row],[Safety_Rating2]]) &amp; REPT("☆", 5-Table1[[#This Row],[Safety_Rating2]]), "Unknown"), "Unknown")</f>
        <v>★★★★☆</v>
      </c>
      <c r="Q2449" s="1">
        <v>4</v>
      </c>
      <c r="R2449">
        <v>8199</v>
      </c>
      <c r="S2449">
        <v>5</v>
      </c>
      <c r="T2449" s="7">
        <f t="shared" si="38"/>
        <v>715020769.70999992</v>
      </c>
      <c r="U2449" s="3">
        <f>Table1[[#This Row],[Range_km]]/Table1[[#This Row],[Battery_Capacity_kWh]]</f>
        <v>26.372093023255815</v>
      </c>
      <c r="V2449" s="4">
        <f>Table1[[#This Row],[Price_USD]]/Table1[[#This Row],[Range_km]]</f>
        <v>153.80650793650793</v>
      </c>
      <c r="W2449" s="1" t="str">
        <f>_xlfn.IFS(Table1[[#This Row],[Price_USD]]&gt;80000,"Luxury", Table1[[#This Row],[Price_USD]]&gt;40000,"Premium",Table1[[#This Row],[Price_USD]]&lt;40000,"Budget")</f>
        <v>Luxury</v>
      </c>
    </row>
    <row r="2450" spans="3:23" x14ac:dyDescent="0.35">
      <c r="C2450">
        <v>2449</v>
      </c>
      <c r="D2450" t="s">
        <v>40</v>
      </c>
      <c r="E2450" t="s">
        <v>235</v>
      </c>
      <c r="F2450">
        <v>2020</v>
      </c>
      <c r="G2450" t="s">
        <v>253</v>
      </c>
      <c r="H2450">
        <v>82.8</v>
      </c>
      <c r="I2450">
        <v>335</v>
      </c>
      <c r="J2450" t="s">
        <v>272</v>
      </c>
      <c r="K2450">
        <v>7.2</v>
      </c>
      <c r="L2450" s="5">
        <v>113582.33</v>
      </c>
      <c r="M2450" t="s">
        <v>296</v>
      </c>
      <c r="N2450" t="s">
        <v>365</v>
      </c>
      <c r="O2450" s="1">
        <v>2</v>
      </c>
      <c r="P2450" s="1" t="str">
        <f>IFERROR(IF(ISNUMBER(Table1[[#This Row],[Safety_Rating2]]), REPT("★", Table1[[#This Row],[Safety_Rating2]]) &amp; REPT("☆", 5-Table1[[#This Row],[Safety_Rating2]]), "Unknown"), "Unknown")</f>
        <v>★★★☆☆</v>
      </c>
      <c r="Q2450" s="1">
        <v>3</v>
      </c>
      <c r="R2450">
        <v>19298</v>
      </c>
      <c r="S2450">
        <v>4</v>
      </c>
      <c r="T2450" s="7">
        <f t="shared" si="38"/>
        <v>2191911804.3400002</v>
      </c>
      <c r="U2450" s="3">
        <f>Table1[[#This Row],[Range_km]]/Table1[[#This Row],[Battery_Capacity_kWh]]</f>
        <v>4.045893719806763</v>
      </c>
      <c r="V2450" s="4">
        <f>Table1[[#This Row],[Price_USD]]/Table1[[#This Row],[Range_km]]</f>
        <v>339.05173134328356</v>
      </c>
      <c r="W2450" s="1" t="str">
        <f>_xlfn.IFS(Table1[[#This Row],[Price_USD]]&gt;80000,"Luxury", Table1[[#This Row],[Price_USD]]&gt;40000,"Premium",Table1[[#This Row],[Price_USD]]&lt;40000,"Budget")</f>
        <v>Luxury</v>
      </c>
    </row>
    <row r="2451" spans="3:23" x14ac:dyDescent="0.35">
      <c r="C2451">
        <v>2450</v>
      </c>
      <c r="D2451" t="s">
        <v>66</v>
      </c>
      <c r="E2451" t="s">
        <v>186</v>
      </c>
      <c r="F2451">
        <v>2015</v>
      </c>
      <c r="G2451" t="s">
        <v>261</v>
      </c>
      <c r="H2451">
        <v>53.9</v>
      </c>
      <c r="I2451">
        <v>519</v>
      </c>
      <c r="J2451" t="s">
        <v>266</v>
      </c>
      <c r="K2451">
        <v>2.8</v>
      </c>
      <c r="L2451" s="5">
        <v>59278.65</v>
      </c>
      <c r="M2451" t="s">
        <v>329</v>
      </c>
      <c r="N2451" t="s">
        <v>364</v>
      </c>
      <c r="O2451" s="1">
        <v>0</v>
      </c>
      <c r="P2451" s="1" t="str">
        <f>IFERROR(IF(ISNUMBER(Table1[[#This Row],[Safety_Rating2]]), REPT("★", Table1[[#This Row],[Safety_Rating2]]) &amp; REPT("☆", 5-Table1[[#This Row],[Safety_Rating2]]), "Unknown"), "Unknown")</f>
        <v>★★★★☆</v>
      </c>
      <c r="Q2451" s="1">
        <v>4</v>
      </c>
      <c r="R2451">
        <v>8865</v>
      </c>
      <c r="S2451">
        <v>4</v>
      </c>
      <c r="T2451" s="7">
        <f t="shared" si="38"/>
        <v>525505232.25</v>
      </c>
      <c r="U2451" s="3">
        <f>Table1[[#This Row],[Range_km]]/Table1[[#This Row],[Battery_Capacity_kWh]]</f>
        <v>9.628942486085343</v>
      </c>
      <c r="V2451" s="4">
        <f>Table1[[#This Row],[Price_USD]]/Table1[[#This Row],[Range_km]]</f>
        <v>114.2170520231214</v>
      </c>
      <c r="W2451" s="1" t="str">
        <f>_xlfn.IFS(Table1[[#This Row],[Price_USD]]&gt;80000,"Luxury", Table1[[#This Row],[Price_USD]]&gt;40000,"Premium",Table1[[#This Row],[Price_USD]]&lt;40000,"Budget")</f>
        <v>Premium</v>
      </c>
    </row>
    <row r="2452" spans="3:23" x14ac:dyDescent="0.35">
      <c r="C2452">
        <v>2451</v>
      </c>
      <c r="D2452" t="s">
        <v>17</v>
      </c>
      <c r="E2452" t="s">
        <v>95</v>
      </c>
      <c r="F2452">
        <v>2018</v>
      </c>
      <c r="G2452" t="s">
        <v>250</v>
      </c>
      <c r="H2452">
        <v>105.9</v>
      </c>
      <c r="I2452">
        <v>486</v>
      </c>
      <c r="J2452" t="s">
        <v>279</v>
      </c>
      <c r="K2452">
        <v>6.5</v>
      </c>
      <c r="L2452" s="5">
        <v>90313.64</v>
      </c>
      <c r="M2452" t="s">
        <v>281</v>
      </c>
      <c r="N2452" t="s">
        <v>361</v>
      </c>
      <c r="O2452" s="2" t="s">
        <v>376</v>
      </c>
      <c r="P2452" s="1" t="str">
        <f>IFERROR(IF(ISNUMBER(Table1[[#This Row],[Safety_Rating2]]), REPT("★", Table1[[#This Row],[Safety_Rating2]]) &amp; REPT("☆", 5-Table1[[#This Row],[Safety_Rating2]]), "Unknown"), "Unknown")</f>
        <v>★★★☆☆</v>
      </c>
      <c r="Q2452" s="1">
        <v>3</v>
      </c>
      <c r="R2452">
        <v>4476</v>
      </c>
      <c r="S2452">
        <v>5</v>
      </c>
      <c r="T2452" s="7">
        <f t="shared" si="38"/>
        <v>404243852.63999999</v>
      </c>
      <c r="U2452" s="3">
        <f>Table1[[#This Row],[Range_km]]/Table1[[#This Row],[Battery_Capacity_kWh]]</f>
        <v>4.5892351274787533</v>
      </c>
      <c r="V2452" s="4">
        <f>Table1[[#This Row],[Price_USD]]/Table1[[#This Row],[Range_km]]</f>
        <v>185.83053497942387</v>
      </c>
      <c r="W2452" s="1" t="str">
        <f>_xlfn.IFS(Table1[[#This Row],[Price_USD]]&gt;80000,"Luxury", Table1[[#This Row],[Price_USD]]&gt;40000,"Premium",Table1[[#This Row],[Price_USD]]&lt;40000,"Budget")</f>
        <v>Luxury</v>
      </c>
    </row>
    <row r="2453" spans="3:23" x14ac:dyDescent="0.35">
      <c r="C2453">
        <v>2452</v>
      </c>
      <c r="D2453" t="s">
        <v>29</v>
      </c>
      <c r="E2453" t="s">
        <v>82</v>
      </c>
      <c r="F2453">
        <v>2021</v>
      </c>
      <c r="G2453" t="s">
        <v>251</v>
      </c>
      <c r="H2453">
        <v>134.69999999999999</v>
      </c>
      <c r="I2453">
        <v>165</v>
      </c>
      <c r="J2453" t="s">
        <v>270</v>
      </c>
      <c r="K2453">
        <v>3.6</v>
      </c>
      <c r="L2453" s="5">
        <v>89440.54</v>
      </c>
      <c r="M2453" t="s">
        <v>328</v>
      </c>
      <c r="N2453" t="s">
        <v>344</v>
      </c>
      <c r="O2453" s="1">
        <v>4</v>
      </c>
      <c r="P2453" s="1" t="str">
        <f>IFERROR(IF(ISNUMBER(Table1[[#This Row],[Safety_Rating2]]), REPT("★", Table1[[#This Row],[Safety_Rating2]]) &amp; REPT("☆", 5-Table1[[#This Row],[Safety_Rating2]]), "Unknown"), "Unknown")</f>
        <v>Unknown</v>
      </c>
      <c r="Q2453" s="2" t="s">
        <v>376</v>
      </c>
      <c r="R2453">
        <v>462</v>
      </c>
      <c r="S2453">
        <v>3</v>
      </c>
      <c r="T2453" s="7">
        <f t="shared" si="38"/>
        <v>41321529.479999997</v>
      </c>
      <c r="U2453" s="3">
        <f>Table1[[#This Row],[Range_km]]/Table1[[#This Row],[Battery_Capacity_kWh]]</f>
        <v>1.2249443207126949</v>
      </c>
      <c r="V2453" s="4">
        <f>Table1[[#This Row],[Price_USD]]/Table1[[#This Row],[Range_km]]</f>
        <v>542.06387878787871</v>
      </c>
      <c r="W2453" s="1" t="str">
        <f>_xlfn.IFS(Table1[[#This Row],[Price_USD]]&gt;80000,"Luxury", Table1[[#This Row],[Price_USD]]&gt;40000,"Premium",Table1[[#This Row],[Price_USD]]&lt;40000,"Budget")</f>
        <v>Luxury</v>
      </c>
    </row>
    <row r="2454" spans="3:23" x14ac:dyDescent="0.35">
      <c r="C2454">
        <v>2453</v>
      </c>
      <c r="D2454" t="s">
        <v>54</v>
      </c>
      <c r="E2454" t="s">
        <v>213</v>
      </c>
      <c r="F2454">
        <v>2021</v>
      </c>
      <c r="G2454" t="s">
        <v>256</v>
      </c>
      <c r="H2454">
        <v>128.19999999999999</v>
      </c>
      <c r="I2454">
        <v>411</v>
      </c>
      <c r="J2454" t="s">
        <v>266</v>
      </c>
      <c r="K2454">
        <v>9.3000000000000007</v>
      </c>
      <c r="L2454" s="5">
        <v>31559.53</v>
      </c>
      <c r="M2454" t="s">
        <v>335</v>
      </c>
      <c r="N2454" t="s">
        <v>348</v>
      </c>
      <c r="O2454" s="1">
        <v>5</v>
      </c>
      <c r="P2454" s="1" t="str">
        <f>IFERROR(IF(ISNUMBER(Table1[[#This Row],[Safety_Rating2]]), REPT("★", Table1[[#This Row],[Safety_Rating2]]) &amp; REPT("☆", 5-Table1[[#This Row],[Safety_Rating2]]), "Unknown"), "Unknown")</f>
        <v>★★★☆☆</v>
      </c>
      <c r="Q2454" s="1">
        <v>3</v>
      </c>
      <c r="R2454">
        <v>14770</v>
      </c>
      <c r="S2454">
        <v>3</v>
      </c>
      <c r="T2454" s="7">
        <f t="shared" si="38"/>
        <v>466134258.09999996</v>
      </c>
      <c r="U2454" s="3">
        <f>Table1[[#This Row],[Range_km]]/Table1[[#This Row],[Battery_Capacity_kWh]]</f>
        <v>3.2059282371294855</v>
      </c>
      <c r="V2454" s="4">
        <f>Table1[[#This Row],[Price_USD]]/Table1[[#This Row],[Range_km]]</f>
        <v>76.787177615571778</v>
      </c>
      <c r="W2454" s="1" t="str">
        <f>_xlfn.IFS(Table1[[#This Row],[Price_USD]]&gt;80000,"Luxury", Table1[[#This Row],[Price_USD]]&gt;40000,"Premium",Table1[[#This Row],[Price_USD]]&lt;40000,"Budget")</f>
        <v>Budget</v>
      </c>
    </row>
    <row r="2455" spans="3:23" x14ac:dyDescent="0.35">
      <c r="C2455">
        <v>2454</v>
      </c>
      <c r="D2455" t="s">
        <v>56</v>
      </c>
      <c r="E2455" t="s">
        <v>131</v>
      </c>
      <c r="F2455">
        <v>2020</v>
      </c>
      <c r="G2455" t="s">
        <v>263</v>
      </c>
      <c r="H2455">
        <v>71</v>
      </c>
      <c r="I2455">
        <v>569</v>
      </c>
      <c r="J2455" t="s">
        <v>268</v>
      </c>
      <c r="K2455">
        <v>7.8</v>
      </c>
      <c r="L2455" s="5">
        <v>117415.69</v>
      </c>
      <c r="M2455" t="s">
        <v>315</v>
      </c>
      <c r="N2455" t="s">
        <v>345</v>
      </c>
      <c r="O2455" s="1">
        <v>4</v>
      </c>
      <c r="P2455" s="1" t="str">
        <f>IFERROR(IF(ISNUMBER(Table1[[#This Row],[Safety_Rating2]]), REPT("★", Table1[[#This Row],[Safety_Rating2]]) &amp; REPT("☆", 5-Table1[[#This Row],[Safety_Rating2]]), "Unknown"), "Unknown")</f>
        <v>★★★☆☆</v>
      </c>
      <c r="Q2455" s="1">
        <v>3</v>
      </c>
      <c r="R2455">
        <v>18168</v>
      </c>
      <c r="S2455">
        <v>5</v>
      </c>
      <c r="T2455" s="7">
        <f t="shared" si="38"/>
        <v>2133208255.9200001</v>
      </c>
      <c r="U2455" s="3">
        <f>Table1[[#This Row],[Range_km]]/Table1[[#This Row],[Battery_Capacity_kWh]]</f>
        <v>8.0140845070422539</v>
      </c>
      <c r="V2455" s="4">
        <f>Table1[[#This Row],[Price_USD]]/Table1[[#This Row],[Range_km]]</f>
        <v>206.35446397188051</v>
      </c>
      <c r="W2455" s="1" t="str">
        <f>_xlfn.IFS(Table1[[#This Row],[Price_USD]]&gt;80000,"Luxury", Table1[[#This Row],[Price_USD]]&gt;40000,"Premium",Table1[[#This Row],[Price_USD]]&lt;40000,"Budget")</f>
        <v>Luxury</v>
      </c>
    </row>
    <row r="2456" spans="3:23" x14ac:dyDescent="0.35">
      <c r="C2456">
        <v>2455</v>
      </c>
      <c r="D2456" t="s">
        <v>38</v>
      </c>
      <c r="E2456" t="s">
        <v>118</v>
      </c>
      <c r="F2456">
        <v>2018</v>
      </c>
      <c r="G2456" t="s">
        <v>256</v>
      </c>
      <c r="H2456">
        <v>94.7</v>
      </c>
      <c r="I2456">
        <v>262</v>
      </c>
      <c r="J2456" t="s">
        <v>269</v>
      </c>
      <c r="K2456">
        <v>6.2</v>
      </c>
      <c r="L2456" s="5">
        <v>92841.1</v>
      </c>
      <c r="M2456" t="s">
        <v>327</v>
      </c>
      <c r="N2456" t="s">
        <v>349</v>
      </c>
      <c r="O2456" s="1">
        <v>0</v>
      </c>
      <c r="P2456" s="1" t="str">
        <f>IFERROR(IF(ISNUMBER(Table1[[#This Row],[Safety_Rating2]]), REPT("★", Table1[[#This Row],[Safety_Rating2]]) &amp; REPT("☆", 5-Table1[[#This Row],[Safety_Rating2]]), "Unknown"), "Unknown")</f>
        <v>★★★★★</v>
      </c>
      <c r="Q2456" s="1">
        <v>5</v>
      </c>
      <c r="R2456">
        <v>17745</v>
      </c>
      <c r="S2456">
        <v>5</v>
      </c>
      <c r="T2456" s="7">
        <f t="shared" si="38"/>
        <v>1647465319.5</v>
      </c>
      <c r="U2456" s="3">
        <f>Table1[[#This Row],[Range_km]]/Table1[[#This Row],[Battery_Capacity_kWh]]</f>
        <v>2.7666314677930304</v>
      </c>
      <c r="V2456" s="4">
        <f>Table1[[#This Row],[Price_USD]]/Table1[[#This Row],[Range_km]]</f>
        <v>354.35534351145043</v>
      </c>
      <c r="W2456" s="1" t="str">
        <f>_xlfn.IFS(Table1[[#This Row],[Price_USD]]&gt;80000,"Luxury", Table1[[#This Row],[Price_USD]]&gt;40000,"Premium",Table1[[#This Row],[Price_USD]]&lt;40000,"Budget")</f>
        <v>Luxury</v>
      </c>
    </row>
    <row r="2457" spans="3:23" x14ac:dyDescent="0.35">
      <c r="C2457">
        <v>2456</v>
      </c>
      <c r="D2457" t="s">
        <v>50</v>
      </c>
      <c r="E2457" t="s">
        <v>225</v>
      </c>
      <c r="F2457">
        <v>2017</v>
      </c>
      <c r="G2457" t="s">
        <v>261</v>
      </c>
      <c r="H2457">
        <v>101.9</v>
      </c>
      <c r="I2457">
        <v>153</v>
      </c>
      <c r="J2457" t="s">
        <v>280</v>
      </c>
      <c r="K2457">
        <v>11.6</v>
      </c>
      <c r="L2457" s="5">
        <v>99950.95</v>
      </c>
      <c r="M2457" t="s">
        <v>319</v>
      </c>
      <c r="N2457" t="s">
        <v>343</v>
      </c>
      <c r="O2457" s="1">
        <v>4</v>
      </c>
      <c r="P2457" s="1" t="str">
        <f>IFERROR(IF(ISNUMBER(Table1[[#This Row],[Safety_Rating2]]), REPT("★", Table1[[#This Row],[Safety_Rating2]]) &amp; REPT("☆", 5-Table1[[#This Row],[Safety_Rating2]]), "Unknown"), "Unknown")</f>
        <v>★★★★★</v>
      </c>
      <c r="Q2457" s="1">
        <v>5</v>
      </c>
      <c r="R2457">
        <v>9627</v>
      </c>
      <c r="S2457">
        <v>3</v>
      </c>
      <c r="T2457" s="7">
        <f t="shared" si="38"/>
        <v>962227795.64999998</v>
      </c>
      <c r="U2457" s="3">
        <f>Table1[[#This Row],[Range_km]]/Table1[[#This Row],[Battery_Capacity_kWh]]</f>
        <v>1.5014720314033365</v>
      </c>
      <c r="V2457" s="4">
        <f>Table1[[#This Row],[Price_USD]]/Table1[[#This Row],[Range_km]]</f>
        <v>653.27418300653596</v>
      </c>
      <c r="W2457" s="1" t="str">
        <f>_xlfn.IFS(Table1[[#This Row],[Price_USD]]&gt;80000,"Luxury", Table1[[#This Row],[Price_USD]]&gt;40000,"Premium",Table1[[#This Row],[Price_USD]]&lt;40000,"Budget")</f>
        <v>Luxury</v>
      </c>
    </row>
    <row r="2458" spans="3:23" x14ac:dyDescent="0.35">
      <c r="C2458">
        <v>2457</v>
      </c>
      <c r="D2458" t="s">
        <v>27</v>
      </c>
      <c r="E2458" t="s">
        <v>187</v>
      </c>
      <c r="F2458">
        <v>2019</v>
      </c>
      <c r="G2458" t="s">
        <v>256</v>
      </c>
      <c r="H2458">
        <v>127.3</v>
      </c>
      <c r="I2458">
        <v>260</v>
      </c>
      <c r="J2458" t="s">
        <v>266</v>
      </c>
      <c r="K2458">
        <v>7.6</v>
      </c>
      <c r="L2458" s="5">
        <v>118599.67999999999</v>
      </c>
      <c r="M2458" t="s">
        <v>297</v>
      </c>
      <c r="N2458" t="s">
        <v>350</v>
      </c>
      <c r="O2458" s="1">
        <v>1</v>
      </c>
      <c r="P2458" s="1" t="str">
        <f>IFERROR(IF(ISNUMBER(Table1[[#This Row],[Safety_Rating2]]), REPT("★", Table1[[#This Row],[Safety_Rating2]]) &amp; REPT("☆", 5-Table1[[#This Row],[Safety_Rating2]]), "Unknown"), "Unknown")</f>
        <v>★★★★★</v>
      </c>
      <c r="Q2458" s="1">
        <v>5</v>
      </c>
      <c r="R2458">
        <v>17768</v>
      </c>
      <c r="S2458">
        <v>5</v>
      </c>
      <c r="T2458" s="7">
        <f t="shared" si="38"/>
        <v>2107279114.2399998</v>
      </c>
      <c r="U2458" s="3">
        <f>Table1[[#This Row],[Range_km]]/Table1[[#This Row],[Battery_Capacity_kWh]]</f>
        <v>2.0424194815396701</v>
      </c>
      <c r="V2458" s="4">
        <f>Table1[[#This Row],[Price_USD]]/Table1[[#This Row],[Range_km]]</f>
        <v>456.15261538461533</v>
      </c>
      <c r="W2458" s="1" t="str">
        <f>_xlfn.IFS(Table1[[#This Row],[Price_USD]]&gt;80000,"Luxury", Table1[[#This Row],[Price_USD]]&gt;40000,"Premium",Table1[[#This Row],[Price_USD]]&lt;40000,"Budget")</f>
        <v>Luxury</v>
      </c>
    </row>
    <row r="2459" spans="3:23" x14ac:dyDescent="0.35">
      <c r="C2459">
        <v>2458</v>
      </c>
      <c r="D2459" t="s">
        <v>34</v>
      </c>
      <c r="E2459" t="s">
        <v>87</v>
      </c>
      <c r="F2459">
        <v>2021</v>
      </c>
      <c r="G2459" t="s">
        <v>262</v>
      </c>
      <c r="H2459">
        <v>70.599999999999994</v>
      </c>
      <c r="I2459">
        <v>320</v>
      </c>
      <c r="J2459" t="s">
        <v>267</v>
      </c>
      <c r="K2459">
        <v>11.9</v>
      </c>
      <c r="L2459" s="5">
        <v>76469.100000000006</v>
      </c>
      <c r="M2459" t="s">
        <v>314</v>
      </c>
      <c r="N2459" t="s">
        <v>356</v>
      </c>
      <c r="O2459" s="1">
        <v>2</v>
      </c>
      <c r="P2459" s="1" t="str">
        <f>IFERROR(IF(ISNUMBER(Table1[[#This Row],[Safety_Rating2]]), REPT("★", Table1[[#This Row],[Safety_Rating2]]) &amp; REPT("☆", 5-Table1[[#This Row],[Safety_Rating2]]), "Unknown"), "Unknown")</f>
        <v>★★★☆☆</v>
      </c>
      <c r="Q2459" s="1">
        <v>3</v>
      </c>
      <c r="R2459">
        <v>10149</v>
      </c>
      <c r="S2459">
        <v>3</v>
      </c>
      <c r="T2459" s="7">
        <f t="shared" si="38"/>
        <v>776084895.9000001</v>
      </c>
      <c r="U2459" s="3">
        <f>Table1[[#This Row],[Range_km]]/Table1[[#This Row],[Battery_Capacity_kWh]]</f>
        <v>4.5325779036827196</v>
      </c>
      <c r="V2459" s="4">
        <f>Table1[[#This Row],[Price_USD]]/Table1[[#This Row],[Range_km]]</f>
        <v>238.96593750000002</v>
      </c>
      <c r="W2459" s="1" t="str">
        <f>_xlfn.IFS(Table1[[#This Row],[Price_USD]]&gt;80000,"Luxury", Table1[[#This Row],[Price_USD]]&gt;40000,"Premium",Table1[[#This Row],[Price_USD]]&lt;40000,"Budget")</f>
        <v>Premium</v>
      </c>
    </row>
    <row r="2460" spans="3:23" x14ac:dyDescent="0.35">
      <c r="C2460">
        <v>2459</v>
      </c>
      <c r="D2460" t="s">
        <v>60</v>
      </c>
      <c r="E2460" t="s">
        <v>195</v>
      </c>
      <c r="F2460">
        <v>2024</v>
      </c>
      <c r="G2460" t="s">
        <v>259</v>
      </c>
      <c r="H2460">
        <v>126.4</v>
      </c>
      <c r="I2460">
        <v>340</v>
      </c>
      <c r="J2460" t="s">
        <v>277</v>
      </c>
      <c r="K2460">
        <v>6.6</v>
      </c>
      <c r="L2460" s="5">
        <v>64412.41</v>
      </c>
      <c r="M2460" t="s">
        <v>302</v>
      </c>
      <c r="N2460" t="s">
        <v>343</v>
      </c>
      <c r="O2460" s="2" t="s">
        <v>376</v>
      </c>
      <c r="P2460" s="1" t="str">
        <f>IFERROR(IF(ISNUMBER(Table1[[#This Row],[Safety_Rating2]]), REPT("★", Table1[[#This Row],[Safety_Rating2]]) &amp; REPT("☆", 5-Table1[[#This Row],[Safety_Rating2]]), "Unknown"), "Unknown")</f>
        <v>★★★☆☆</v>
      </c>
      <c r="Q2460" s="1">
        <v>3</v>
      </c>
      <c r="R2460">
        <v>5278</v>
      </c>
      <c r="S2460">
        <v>5</v>
      </c>
      <c r="T2460" s="7">
        <f t="shared" si="38"/>
        <v>339968699.98000002</v>
      </c>
      <c r="U2460" s="3">
        <f>Table1[[#This Row],[Range_km]]/Table1[[#This Row],[Battery_Capacity_kWh]]</f>
        <v>2.6898734177215187</v>
      </c>
      <c r="V2460" s="4">
        <f>Table1[[#This Row],[Price_USD]]/Table1[[#This Row],[Range_km]]</f>
        <v>189.44826470588237</v>
      </c>
      <c r="W2460" s="1" t="str">
        <f>_xlfn.IFS(Table1[[#This Row],[Price_USD]]&gt;80000,"Luxury", Table1[[#This Row],[Price_USD]]&gt;40000,"Premium",Table1[[#This Row],[Price_USD]]&lt;40000,"Budget")</f>
        <v>Premium</v>
      </c>
    </row>
    <row r="2461" spans="3:23" x14ac:dyDescent="0.35">
      <c r="C2461">
        <v>2460</v>
      </c>
      <c r="D2461" t="s">
        <v>23</v>
      </c>
      <c r="E2461" t="s">
        <v>109</v>
      </c>
      <c r="F2461">
        <v>2025</v>
      </c>
      <c r="G2461" t="s">
        <v>252</v>
      </c>
      <c r="H2461">
        <v>102.4</v>
      </c>
      <c r="I2461">
        <v>546</v>
      </c>
      <c r="J2461" t="s">
        <v>266</v>
      </c>
      <c r="K2461">
        <v>8.6</v>
      </c>
      <c r="L2461" s="5">
        <v>51643.26</v>
      </c>
      <c r="M2461" t="s">
        <v>291</v>
      </c>
      <c r="N2461" t="s">
        <v>352</v>
      </c>
      <c r="O2461" s="1">
        <v>1</v>
      </c>
      <c r="P2461" s="1" t="str">
        <f>IFERROR(IF(ISNUMBER(Table1[[#This Row],[Safety_Rating2]]), REPT("★", Table1[[#This Row],[Safety_Rating2]]) &amp; REPT("☆", 5-Table1[[#This Row],[Safety_Rating2]]), "Unknown"), "Unknown")</f>
        <v>★★★★☆</v>
      </c>
      <c r="Q2461" s="1">
        <v>4</v>
      </c>
      <c r="R2461">
        <v>10122</v>
      </c>
      <c r="S2461">
        <v>5</v>
      </c>
      <c r="T2461" s="7">
        <f t="shared" si="38"/>
        <v>522733077.72000003</v>
      </c>
      <c r="U2461" s="3">
        <f>Table1[[#This Row],[Range_km]]/Table1[[#This Row],[Battery_Capacity_kWh]]</f>
        <v>5.33203125</v>
      </c>
      <c r="V2461" s="4">
        <f>Table1[[#This Row],[Price_USD]]/Table1[[#This Row],[Range_km]]</f>
        <v>94.584725274725272</v>
      </c>
      <c r="W2461" s="1" t="str">
        <f>_xlfn.IFS(Table1[[#This Row],[Price_USD]]&gt;80000,"Luxury", Table1[[#This Row],[Price_USD]]&gt;40000,"Premium",Table1[[#This Row],[Price_USD]]&lt;40000,"Budget")</f>
        <v>Premium</v>
      </c>
    </row>
    <row r="2462" spans="3:23" x14ac:dyDescent="0.35">
      <c r="C2462">
        <v>2461</v>
      </c>
      <c r="D2462" t="s">
        <v>55</v>
      </c>
      <c r="E2462" t="s">
        <v>229</v>
      </c>
      <c r="F2462">
        <v>2016</v>
      </c>
      <c r="G2462" t="s">
        <v>252</v>
      </c>
      <c r="H2462">
        <v>49</v>
      </c>
      <c r="I2462">
        <v>543</v>
      </c>
      <c r="J2462" t="s">
        <v>272</v>
      </c>
      <c r="K2462">
        <v>1.4</v>
      </c>
      <c r="L2462" s="5">
        <v>86388.479999999996</v>
      </c>
      <c r="M2462" t="s">
        <v>293</v>
      </c>
      <c r="N2462" t="s">
        <v>344</v>
      </c>
      <c r="O2462" s="1">
        <v>3</v>
      </c>
      <c r="P2462" s="1" t="str">
        <f>IFERROR(IF(ISNUMBER(Table1[[#This Row],[Safety_Rating2]]), REPT("★", Table1[[#This Row],[Safety_Rating2]]) &amp; REPT("☆", 5-Table1[[#This Row],[Safety_Rating2]]), "Unknown"), "Unknown")</f>
        <v>★★★☆☆</v>
      </c>
      <c r="Q2462" s="1">
        <v>3</v>
      </c>
      <c r="R2462">
        <v>19428</v>
      </c>
      <c r="S2462">
        <v>3</v>
      </c>
      <c r="T2462" s="7">
        <f t="shared" si="38"/>
        <v>1678355389.4399998</v>
      </c>
      <c r="U2462" s="3">
        <f>Table1[[#This Row],[Range_km]]/Table1[[#This Row],[Battery_Capacity_kWh]]</f>
        <v>11.081632653061224</v>
      </c>
      <c r="V2462" s="4">
        <f>Table1[[#This Row],[Price_USD]]/Table1[[#This Row],[Range_km]]</f>
        <v>159.09480662983424</v>
      </c>
      <c r="W2462" s="1" t="str">
        <f>_xlfn.IFS(Table1[[#This Row],[Price_USD]]&gt;80000,"Luxury", Table1[[#This Row],[Price_USD]]&gt;40000,"Premium",Table1[[#This Row],[Price_USD]]&lt;40000,"Budget")</f>
        <v>Luxury</v>
      </c>
    </row>
    <row r="2463" spans="3:23" x14ac:dyDescent="0.35">
      <c r="C2463">
        <v>2462</v>
      </c>
      <c r="D2463" t="s">
        <v>57</v>
      </c>
      <c r="E2463" t="s">
        <v>136</v>
      </c>
      <c r="F2463">
        <v>2015</v>
      </c>
      <c r="G2463" t="s">
        <v>251</v>
      </c>
      <c r="H2463">
        <v>49.6</v>
      </c>
      <c r="I2463">
        <v>571</v>
      </c>
      <c r="J2463" t="s">
        <v>265</v>
      </c>
      <c r="K2463">
        <v>6.6</v>
      </c>
      <c r="L2463" s="5">
        <v>147907.91</v>
      </c>
      <c r="M2463" t="s">
        <v>312</v>
      </c>
      <c r="N2463" t="s">
        <v>347</v>
      </c>
      <c r="O2463" s="1">
        <v>2</v>
      </c>
      <c r="P2463" s="1" t="str">
        <f>IFERROR(IF(ISNUMBER(Table1[[#This Row],[Safety_Rating2]]), REPT("★", Table1[[#This Row],[Safety_Rating2]]) &amp; REPT("☆", 5-Table1[[#This Row],[Safety_Rating2]]), "Unknown"), "Unknown")</f>
        <v>★★★☆☆</v>
      </c>
      <c r="Q2463" s="1">
        <v>3</v>
      </c>
      <c r="R2463">
        <v>7806</v>
      </c>
      <c r="S2463">
        <v>5</v>
      </c>
      <c r="T2463" s="7">
        <f t="shared" si="38"/>
        <v>1154569145.46</v>
      </c>
      <c r="U2463" s="3">
        <f>Table1[[#This Row],[Range_km]]/Table1[[#This Row],[Battery_Capacity_kWh]]</f>
        <v>11.512096774193548</v>
      </c>
      <c r="V2463" s="4">
        <f>Table1[[#This Row],[Price_USD]]/Table1[[#This Row],[Range_km]]</f>
        <v>259.03311733800354</v>
      </c>
      <c r="W2463" s="1" t="str">
        <f>_xlfn.IFS(Table1[[#This Row],[Price_USD]]&gt;80000,"Luxury", Table1[[#This Row],[Price_USD]]&gt;40000,"Premium",Table1[[#This Row],[Price_USD]]&lt;40000,"Budget")</f>
        <v>Luxury</v>
      </c>
    </row>
    <row r="2464" spans="3:23" x14ac:dyDescent="0.35">
      <c r="C2464">
        <v>2463</v>
      </c>
      <c r="D2464" t="s">
        <v>30</v>
      </c>
      <c r="E2464" t="s">
        <v>236</v>
      </c>
      <c r="F2464">
        <v>2021</v>
      </c>
      <c r="G2464" t="s">
        <v>258</v>
      </c>
      <c r="H2464">
        <v>69.099999999999994</v>
      </c>
      <c r="I2464">
        <v>350</v>
      </c>
      <c r="J2464" t="s">
        <v>271</v>
      </c>
      <c r="K2464">
        <v>1.8</v>
      </c>
      <c r="L2464" s="5">
        <v>134629.64000000001</v>
      </c>
      <c r="M2464" t="s">
        <v>314</v>
      </c>
      <c r="N2464" t="s">
        <v>358</v>
      </c>
      <c r="O2464" s="1">
        <v>3</v>
      </c>
      <c r="P2464" s="1" t="str">
        <f>IFERROR(IF(ISNUMBER(Table1[[#This Row],[Safety_Rating2]]), REPT("★", Table1[[#This Row],[Safety_Rating2]]) &amp; REPT("☆", 5-Table1[[#This Row],[Safety_Rating2]]), "Unknown"), "Unknown")</f>
        <v>★★★★☆</v>
      </c>
      <c r="Q2464" s="1">
        <v>4</v>
      </c>
      <c r="R2464">
        <v>11193</v>
      </c>
      <c r="S2464">
        <v>4</v>
      </c>
      <c r="T2464" s="7">
        <f t="shared" si="38"/>
        <v>1506909560.5200002</v>
      </c>
      <c r="U2464" s="3">
        <f>Table1[[#This Row],[Range_km]]/Table1[[#This Row],[Battery_Capacity_kWh]]</f>
        <v>5.0651230101302467</v>
      </c>
      <c r="V2464" s="4">
        <f>Table1[[#This Row],[Price_USD]]/Table1[[#This Row],[Range_km]]</f>
        <v>384.65611428571435</v>
      </c>
      <c r="W2464" s="1" t="str">
        <f>_xlfn.IFS(Table1[[#This Row],[Price_USD]]&gt;80000,"Luxury", Table1[[#This Row],[Price_USD]]&gt;40000,"Premium",Table1[[#This Row],[Price_USD]]&lt;40000,"Budget")</f>
        <v>Luxury</v>
      </c>
    </row>
    <row r="2465" spans="3:23" x14ac:dyDescent="0.35">
      <c r="C2465">
        <v>2464</v>
      </c>
      <c r="D2465" t="s">
        <v>19</v>
      </c>
      <c r="E2465" t="s">
        <v>126</v>
      </c>
      <c r="F2465">
        <v>2021</v>
      </c>
      <c r="G2465" t="s">
        <v>263</v>
      </c>
      <c r="H2465">
        <v>94.9</v>
      </c>
      <c r="I2465">
        <v>312</v>
      </c>
      <c r="J2465" t="s">
        <v>271</v>
      </c>
      <c r="K2465">
        <v>11.4</v>
      </c>
      <c r="L2465" s="5">
        <v>113761.62</v>
      </c>
      <c r="M2465" t="s">
        <v>313</v>
      </c>
      <c r="N2465" t="s">
        <v>353</v>
      </c>
      <c r="O2465" s="1">
        <v>3</v>
      </c>
      <c r="P2465" s="1" t="str">
        <f>IFERROR(IF(ISNUMBER(Table1[[#This Row],[Safety_Rating2]]), REPT("★", Table1[[#This Row],[Safety_Rating2]]) &amp; REPT("☆", 5-Table1[[#This Row],[Safety_Rating2]]), "Unknown"), "Unknown")</f>
        <v>★★★★☆</v>
      </c>
      <c r="Q2465" s="1">
        <v>4</v>
      </c>
      <c r="R2465">
        <v>9845</v>
      </c>
      <c r="S2465">
        <v>4</v>
      </c>
      <c r="T2465" s="7">
        <f t="shared" si="38"/>
        <v>1119983148.8999999</v>
      </c>
      <c r="U2465" s="3">
        <f>Table1[[#This Row],[Range_km]]/Table1[[#This Row],[Battery_Capacity_kWh]]</f>
        <v>3.2876712328767121</v>
      </c>
      <c r="V2465" s="4">
        <f>Table1[[#This Row],[Price_USD]]/Table1[[#This Row],[Range_km]]</f>
        <v>364.6205769230769</v>
      </c>
      <c r="W2465" s="1" t="str">
        <f>_xlfn.IFS(Table1[[#This Row],[Price_USD]]&gt;80000,"Luxury", Table1[[#This Row],[Price_USD]]&gt;40000,"Premium",Table1[[#This Row],[Price_USD]]&lt;40000,"Budget")</f>
        <v>Luxury</v>
      </c>
    </row>
    <row r="2466" spans="3:23" x14ac:dyDescent="0.35">
      <c r="C2466">
        <v>2465</v>
      </c>
      <c r="D2466" t="s">
        <v>33</v>
      </c>
      <c r="E2466" t="s">
        <v>86</v>
      </c>
      <c r="F2466">
        <v>2023</v>
      </c>
      <c r="G2466" t="s">
        <v>260</v>
      </c>
      <c r="H2466">
        <v>147.80000000000001</v>
      </c>
      <c r="I2466">
        <v>265</v>
      </c>
      <c r="J2466" t="s">
        <v>265</v>
      </c>
      <c r="K2466">
        <v>8.8000000000000007</v>
      </c>
      <c r="L2466" s="5">
        <v>108563.42</v>
      </c>
      <c r="M2466" t="s">
        <v>309</v>
      </c>
      <c r="N2466" t="s">
        <v>368</v>
      </c>
      <c r="O2466" s="1">
        <v>5</v>
      </c>
      <c r="P2466" s="1" t="str">
        <f>IFERROR(IF(ISNUMBER(Table1[[#This Row],[Safety_Rating2]]), REPT("★", Table1[[#This Row],[Safety_Rating2]]) &amp; REPT("☆", 5-Table1[[#This Row],[Safety_Rating2]]), "Unknown"), "Unknown")</f>
        <v>★★★☆☆</v>
      </c>
      <c r="Q2466" s="1">
        <v>3</v>
      </c>
      <c r="R2466">
        <v>3375</v>
      </c>
      <c r="S2466">
        <v>3</v>
      </c>
      <c r="T2466" s="7">
        <f t="shared" si="38"/>
        <v>366401542.5</v>
      </c>
      <c r="U2466" s="3">
        <f>Table1[[#This Row],[Range_km]]/Table1[[#This Row],[Battery_Capacity_kWh]]</f>
        <v>1.7929634641407306</v>
      </c>
      <c r="V2466" s="4">
        <f>Table1[[#This Row],[Price_USD]]/Table1[[#This Row],[Range_km]]</f>
        <v>409.67328301886789</v>
      </c>
      <c r="W2466" s="1" t="str">
        <f>_xlfn.IFS(Table1[[#This Row],[Price_USD]]&gt;80000,"Luxury", Table1[[#This Row],[Price_USD]]&gt;40000,"Premium",Table1[[#This Row],[Price_USD]]&lt;40000,"Budget")</f>
        <v>Luxury</v>
      </c>
    </row>
    <row r="2467" spans="3:23" x14ac:dyDescent="0.35">
      <c r="C2467">
        <v>2466</v>
      </c>
      <c r="D2467" t="s">
        <v>24</v>
      </c>
      <c r="E2467" t="s">
        <v>77</v>
      </c>
      <c r="F2467">
        <v>2022</v>
      </c>
      <c r="G2467" t="s">
        <v>255</v>
      </c>
      <c r="H2467">
        <v>52.5</v>
      </c>
      <c r="I2467">
        <v>218</v>
      </c>
      <c r="J2467" t="s">
        <v>279</v>
      </c>
      <c r="K2467">
        <v>1.4</v>
      </c>
      <c r="L2467" s="5">
        <v>85193.64</v>
      </c>
      <c r="M2467" t="s">
        <v>315</v>
      </c>
      <c r="N2467" t="s">
        <v>367</v>
      </c>
      <c r="O2467" s="1">
        <v>0</v>
      </c>
      <c r="P2467" s="1" t="str">
        <f>IFERROR(IF(ISNUMBER(Table1[[#This Row],[Safety_Rating2]]), REPT("★", Table1[[#This Row],[Safety_Rating2]]) &amp; REPT("☆", 5-Table1[[#This Row],[Safety_Rating2]]), "Unknown"), "Unknown")</f>
        <v>Unknown</v>
      </c>
      <c r="Q2467" s="2" t="s">
        <v>376</v>
      </c>
      <c r="R2467">
        <v>13556</v>
      </c>
      <c r="S2467">
        <v>5</v>
      </c>
      <c r="T2467" s="7">
        <f t="shared" si="38"/>
        <v>1154884983.8399999</v>
      </c>
      <c r="U2467" s="3">
        <f>Table1[[#This Row],[Range_km]]/Table1[[#This Row],[Battery_Capacity_kWh]]</f>
        <v>4.1523809523809527</v>
      </c>
      <c r="V2467" s="4">
        <f>Table1[[#This Row],[Price_USD]]/Table1[[#This Row],[Range_km]]</f>
        <v>390.79651376146791</v>
      </c>
      <c r="W2467" s="1" t="str">
        <f>_xlfn.IFS(Table1[[#This Row],[Price_USD]]&gt;80000,"Luxury", Table1[[#This Row],[Price_USD]]&gt;40000,"Premium",Table1[[#This Row],[Price_USD]]&lt;40000,"Budget")</f>
        <v>Luxury</v>
      </c>
    </row>
    <row r="2468" spans="3:23" x14ac:dyDescent="0.35">
      <c r="C2468">
        <v>2467</v>
      </c>
      <c r="D2468" t="s">
        <v>30</v>
      </c>
      <c r="E2468" t="s">
        <v>105</v>
      </c>
      <c r="F2468">
        <v>2023</v>
      </c>
      <c r="G2468" t="s">
        <v>252</v>
      </c>
      <c r="H2468">
        <v>85.5</v>
      </c>
      <c r="I2468">
        <v>207</v>
      </c>
      <c r="J2468" t="s">
        <v>280</v>
      </c>
      <c r="K2468">
        <v>10.4</v>
      </c>
      <c r="L2468" s="5">
        <v>56800.73</v>
      </c>
      <c r="M2468" t="s">
        <v>317</v>
      </c>
      <c r="N2468" t="s">
        <v>347</v>
      </c>
      <c r="O2468" s="1">
        <v>1</v>
      </c>
      <c r="P2468" s="1" t="str">
        <f>IFERROR(IF(ISNUMBER(Table1[[#This Row],[Safety_Rating2]]), REPT("★", Table1[[#This Row],[Safety_Rating2]]) &amp; REPT("☆", 5-Table1[[#This Row],[Safety_Rating2]]), "Unknown"), "Unknown")</f>
        <v>★★★★☆</v>
      </c>
      <c r="Q2468" s="1">
        <v>4</v>
      </c>
      <c r="R2468">
        <v>1691</v>
      </c>
      <c r="S2468">
        <v>3</v>
      </c>
      <c r="T2468" s="7">
        <f t="shared" si="38"/>
        <v>96050034.430000007</v>
      </c>
      <c r="U2468" s="3">
        <f>Table1[[#This Row],[Range_km]]/Table1[[#This Row],[Battery_Capacity_kWh]]</f>
        <v>2.4210526315789473</v>
      </c>
      <c r="V2468" s="4">
        <f>Table1[[#This Row],[Price_USD]]/Table1[[#This Row],[Range_km]]</f>
        <v>274.39966183574882</v>
      </c>
      <c r="W2468" s="1" t="str">
        <f>_xlfn.IFS(Table1[[#This Row],[Price_USD]]&gt;80000,"Luxury", Table1[[#This Row],[Price_USD]]&gt;40000,"Premium",Table1[[#This Row],[Price_USD]]&lt;40000,"Budget")</f>
        <v>Premium</v>
      </c>
    </row>
    <row r="2469" spans="3:23" x14ac:dyDescent="0.35">
      <c r="C2469">
        <v>2468</v>
      </c>
      <c r="D2469" t="s">
        <v>16</v>
      </c>
      <c r="E2469" t="s">
        <v>69</v>
      </c>
      <c r="F2469">
        <v>2020</v>
      </c>
      <c r="G2469" t="s">
        <v>253</v>
      </c>
      <c r="H2469">
        <v>46.4</v>
      </c>
      <c r="I2469">
        <v>223</v>
      </c>
      <c r="J2469" t="s">
        <v>277</v>
      </c>
      <c r="K2469">
        <v>9.4</v>
      </c>
      <c r="L2469" s="5">
        <v>99370.06</v>
      </c>
      <c r="M2469" t="s">
        <v>298</v>
      </c>
      <c r="N2469" t="s">
        <v>353</v>
      </c>
      <c r="O2469" s="1">
        <v>2</v>
      </c>
      <c r="P2469" s="1" t="str">
        <f>IFERROR(IF(ISNUMBER(Table1[[#This Row],[Safety_Rating2]]), REPT("★", Table1[[#This Row],[Safety_Rating2]]) &amp; REPT("☆", 5-Table1[[#This Row],[Safety_Rating2]]), "Unknown"), "Unknown")</f>
        <v>★★★★☆</v>
      </c>
      <c r="Q2469" s="1">
        <v>4</v>
      </c>
      <c r="R2469">
        <v>1756</v>
      </c>
      <c r="S2469">
        <v>4</v>
      </c>
      <c r="T2469" s="7">
        <f t="shared" si="38"/>
        <v>174493825.35999998</v>
      </c>
      <c r="U2469" s="3">
        <f>Table1[[#This Row],[Range_km]]/Table1[[#This Row],[Battery_Capacity_kWh]]</f>
        <v>4.806034482758621</v>
      </c>
      <c r="V2469" s="4">
        <f>Table1[[#This Row],[Price_USD]]/Table1[[#This Row],[Range_km]]</f>
        <v>445.60565022421525</v>
      </c>
      <c r="W2469" s="1" t="str">
        <f>_xlfn.IFS(Table1[[#This Row],[Price_USD]]&gt;80000,"Luxury", Table1[[#This Row],[Price_USD]]&gt;40000,"Premium",Table1[[#This Row],[Price_USD]]&lt;40000,"Budget")</f>
        <v>Luxury</v>
      </c>
    </row>
    <row r="2470" spans="3:23" x14ac:dyDescent="0.35">
      <c r="C2470">
        <v>2469</v>
      </c>
      <c r="D2470" t="s">
        <v>19</v>
      </c>
      <c r="E2470" t="s">
        <v>234</v>
      </c>
      <c r="F2470">
        <v>2020</v>
      </c>
      <c r="G2470" t="s">
        <v>250</v>
      </c>
      <c r="H2470">
        <v>81.2</v>
      </c>
      <c r="I2470">
        <v>371</v>
      </c>
      <c r="J2470" t="s">
        <v>265</v>
      </c>
      <c r="K2470">
        <v>5.0999999999999996</v>
      </c>
      <c r="L2470" s="5">
        <v>94249.74</v>
      </c>
      <c r="M2470" t="s">
        <v>282</v>
      </c>
      <c r="N2470" t="s">
        <v>343</v>
      </c>
      <c r="O2470" s="1">
        <v>2</v>
      </c>
      <c r="P2470" s="1" t="str">
        <f>IFERROR(IF(ISNUMBER(Table1[[#This Row],[Safety_Rating2]]), REPT("★", Table1[[#This Row],[Safety_Rating2]]) &amp; REPT("☆", 5-Table1[[#This Row],[Safety_Rating2]]), "Unknown"), "Unknown")</f>
        <v>★★★☆☆</v>
      </c>
      <c r="Q2470" s="1">
        <v>3</v>
      </c>
      <c r="R2470">
        <v>15203</v>
      </c>
      <c r="S2470">
        <v>3</v>
      </c>
      <c r="T2470" s="7">
        <f t="shared" si="38"/>
        <v>1432878797.22</v>
      </c>
      <c r="U2470" s="3">
        <f>Table1[[#This Row],[Range_km]]/Table1[[#This Row],[Battery_Capacity_kWh]]</f>
        <v>4.568965517241379</v>
      </c>
      <c r="V2470" s="4">
        <f>Table1[[#This Row],[Price_USD]]/Table1[[#This Row],[Range_km]]</f>
        <v>254.04242587601078</v>
      </c>
      <c r="W2470" s="1" t="str">
        <f>_xlfn.IFS(Table1[[#This Row],[Price_USD]]&gt;80000,"Luxury", Table1[[#This Row],[Price_USD]]&gt;40000,"Premium",Table1[[#This Row],[Price_USD]]&lt;40000,"Budget")</f>
        <v>Luxury</v>
      </c>
    </row>
    <row r="2471" spans="3:23" x14ac:dyDescent="0.35">
      <c r="C2471">
        <v>2470</v>
      </c>
      <c r="D2471" t="s">
        <v>18</v>
      </c>
      <c r="E2471" t="s">
        <v>71</v>
      </c>
      <c r="F2471">
        <v>2025</v>
      </c>
      <c r="G2471" t="s">
        <v>254</v>
      </c>
      <c r="H2471">
        <v>117.2</v>
      </c>
      <c r="I2471">
        <v>299</v>
      </c>
      <c r="J2471" t="s">
        <v>276</v>
      </c>
      <c r="K2471">
        <v>8.6999999999999993</v>
      </c>
      <c r="L2471" s="5">
        <v>112562.4</v>
      </c>
      <c r="M2471" t="s">
        <v>326</v>
      </c>
      <c r="N2471" t="s">
        <v>352</v>
      </c>
      <c r="O2471" s="1">
        <v>3</v>
      </c>
      <c r="P2471" s="1" t="str">
        <f>IFERROR(IF(ISNUMBER(Table1[[#This Row],[Safety_Rating2]]), REPT("★", Table1[[#This Row],[Safety_Rating2]]) &amp; REPT("☆", 5-Table1[[#This Row],[Safety_Rating2]]), "Unknown"), "Unknown")</f>
        <v>★★★★☆</v>
      </c>
      <c r="Q2471" s="1">
        <v>4</v>
      </c>
      <c r="R2471">
        <v>5893</v>
      </c>
      <c r="S2471">
        <v>3</v>
      </c>
      <c r="T2471" s="7">
        <f t="shared" si="38"/>
        <v>663330223.19999993</v>
      </c>
      <c r="U2471" s="3">
        <f>Table1[[#This Row],[Range_km]]/Table1[[#This Row],[Battery_Capacity_kWh]]</f>
        <v>2.5511945392491469</v>
      </c>
      <c r="V2471" s="4">
        <f>Table1[[#This Row],[Price_USD]]/Table1[[#This Row],[Range_km]]</f>
        <v>376.46287625418057</v>
      </c>
      <c r="W2471" s="1" t="str">
        <f>_xlfn.IFS(Table1[[#This Row],[Price_USD]]&gt;80000,"Luxury", Table1[[#This Row],[Price_USD]]&gt;40000,"Premium",Table1[[#This Row],[Price_USD]]&lt;40000,"Budget")</f>
        <v>Luxury</v>
      </c>
    </row>
    <row r="2472" spans="3:23" x14ac:dyDescent="0.35">
      <c r="C2472">
        <v>2471</v>
      </c>
      <c r="D2472" t="s">
        <v>16</v>
      </c>
      <c r="E2472" t="s">
        <v>69</v>
      </c>
      <c r="F2472">
        <v>2015</v>
      </c>
      <c r="G2472" t="s">
        <v>252</v>
      </c>
      <c r="H2472">
        <v>109</v>
      </c>
      <c r="I2472">
        <v>276</v>
      </c>
      <c r="J2472" t="s">
        <v>278</v>
      </c>
      <c r="K2472">
        <v>5.9</v>
      </c>
      <c r="L2472" s="5">
        <v>120890.93</v>
      </c>
      <c r="M2472" t="s">
        <v>291</v>
      </c>
      <c r="N2472" t="s">
        <v>346</v>
      </c>
      <c r="O2472" s="1">
        <v>0</v>
      </c>
      <c r="P2472" s="1" t="str">
        <f>IFERROR(IF(ISNUMBER(Table1[[#This Row],[Safety_Rating2]]), REPT("★", Table1[[#This Row],[Safety_Rating2]]) &amp; REPT("☆", 5-Table1[[#This Row],[Safety_Rating2]]), "Unknown"), "Unknown")</f>
        <v>★★★☆☆</v>
      </c>
      <c r="Q2472" s="1">
        <v>3</v>
      </c>
      <c r="R2472">
        <v>5079</v>
      </c>
      <c r="S2472">
        <v>3</v>
      </c>
      <c r="T2472" s="7">
        <f t="shared" si="38"/>
        <v>614005033.46999991</v>
      </c>
      <c r="U2472" s="3">
        <f>Table1[[#This Row],[Range_km]]/Table1[[#This Row],[Battery_Capacity_kWh]]</f>
        <v>2.5321100917431192</v>
      </c>
      <c r="V2472" s="4">
        <f>Table1[[#This Row],[Price_USD]]/Table1[[#This Row],[Range_km]]</f>
        <v>438.01061594202895</v>
      </c>
      <c r="W2472" s="1" t="str">
        <f>_xlfn.IFS(Table1[[#This Row],[Price_USD]]&gt;80000,"Luxury", Table1[[#This Row],[Price_USD]]&gt;40000,"Premium",Table1[[#This Row],[Price_USD]]&lt;40000,"Budget")</f>
        <v>Luxury</v>
      </c>
    </row>
    <row r="2473" spans="3:23" x14ac:dyDescent="0.35">
      <c r="C2473">
        <v>2472</v>
      </c>
      <c r="D2473" t="s">
        <v>64</v>
      </c>
      <c r="E2473" t="s">
        <v>165</v>
      </c>
      <c r="F2473">
        <v>2016</v>
      </c>
      <c r="G2473" t="s">
        <v>264</v>
      </c>
      <c r="H2473">
        <v>123.2</v>
      </c>
      <c r="I2473">
        <v>593</v>
      </c>
      <c r="J2473" t="s">
        <v>276</v>
      </c>
      <c r="K2473">
        <v>11.2</v>
      </c>
      <c r="L2473" s="5">
        <v>114203.73</v>
      </c>
      <c r="M2473" t="s">
        <v>304</v>
      </c>
      <c r="N2473" t="s">
        <v>371</v>
      </c>
      <c r="O2473" s="1">
        <v>0</v>
      </c>
      <c r="P2473" s="1" t="str">
        <f>IFERROR(IF(ISNUMBER(Table1[[#This Row],[Safety_Rating2]]), REPT("★", Table1[[#This Row],[Safety_Rating2]]) &amp; REPT("☆", 5-Table1[[#This Row],[Safety_Rating2]]), "Unknown"), "Unknown")</f>
        <v>★★★★☆</v>
      </c>
      <c r="Q2473" s="1">
        <v>4</v>
      </c>
      <c r="R2473">
        <v>6076</v>
      </c>
      <c r="S2473">
        <v>4</v>
      </c>
      <c r="T2473" s="7">
        <f t="shared" si="38"/>
        <v>693901863.48000002</v>
      </c>
      <c r="U2473" s="3">
        <f>Table1[[#This Row],[Range_km]]/Table1[[#This Row],[Battery_Capacity_kWh]]</f>
        <v>4.8133116883116882</v>
      </c>
      <c r="V2473" s="4">
        <f>Table1[[#This Row],[Price_USD]]/Table1[[#This Row],[Range_km]]</f>
        <v>192.58639123102867</v>
      </c>
      <c r="W2473" s="1" t="str">
        <f>_xlfn.IFS(Table1[[#This Row],[Price_USD]]&gt;80000,"Luxury", Table1[[#This Row],[Price_USD]]&gt;40000,"Premium",Table1[[#This Row],[Price_USD]]&lt;40000,"Budget")</f>
        <v>Luxury</v>
      </c>
    </row>
    <row r="2474" spans="3:23" x14ac:dyDescent="0.35">
      <c r="C2474">
        <v>2473</v>
      </c>
      <c r="D2474" t="s">
        <v>32</v>
      </c>
      <c r="E2474" t="s">
        <v>206</v>
      </c>
      <c r="F2474">
        <v>2016</v>
      </c>
      <c r="G2474" t="s">
        <v>255</v>
      </c>
      <c r="H2474">
        <v>85.2</v>
      </c>
      <c r="I2474">
        <v>240</v>
      </c>
      <c r="J2474" t="s">
        <v>270</v>
      </c>
      <c r="K2474">
        <v>4.7</v>
      </c>
      <c r="L2474" s="5">
        <v>37730.9</v>
      </c>
      <c r="M2474" t="s">
        <v>281</v>
      </c>
      <c r="N2474" t="s">
        <v>355</v>
      </c>
      <c r="O2474" s="1">
        <v>4</v>
      </c>
      <c r="P2474" s="1" t="str">
        <f>IFERROR(IF(ISNUMBER(Table1[[#This Row],[Safety_Rating2]]), REPT("★", Table1[[#This Row],[Safety_Rating2]]) &amp; REPT("☆", 5-Table1[[#This Row],[Safety_Rating2]]), "Unknown"), "Unknown")</f>
        <v>★★★☆☆</v>
      </c>
      <c r="Q2474" s="1">
        <v>3</v>
      </c>
      <c r="R2474">
        <v>2802</v>
      </c>
      <c r="S2474">
        <v>4</v>
      </c>
      <c r="T2474" s="7">
        <f t="shared" si="38"/>
        <v>105721981.8</v>
      </c>
      <c r="U2474" s="3">
        <f>Table1[[#This Row],[Range_km]]/Table1[[#This Row],[Battery_Capacity_kWh]]</f>
        <v>2.816901408450704</v>
      </c>
      <c r="V2474" s="4">
        <f>Table1[[#This Row],[Price_USD]]/Table1[[#This Row],[Range_km]]</f>
        <v>157.21208333333334</v>
      </c>
      <c r="W2474" s="1" t="str">
        <f>_xlfn.IFS(Table1[[#This Row],[Price_USD]]&gt;80000,"Luxury", Table1[[#This Row],[Price_USD]]&gt;40000,"Premium",Table1[[#This Row],[Price_USD]]&lt;40000,"Budget")</f>
        <v>Budget</v>
      </c>
    </row>
    <row r="2475" spans="3:23" x14ac:dyDescent="0.35">
      <c r="C2475">
        <v>2474</v>
      </c>
      <c r="D2475" t="s">
        <v>54</v>
      </c>
      <c r="E2475" t="s">
        <v>123</v>
      </c>
      <c r="F2475">
        <v>2015</v>
      </c>
      <c r="G2475" t="s">
        <v>255</v>
      </c>
      <c r="H2475">
        <v>50.2</v>
      </c>
      <c r="I2475">
        <v>305</v>
      </c>
      <c r="J2475" t="s">
        <v>268</v>
      </c>
      <c r="K2475">
        <v>0.8</v>
      </c>
      <c r="L2475" s="5">
        <v>138549.47</v>
      </c>
      <c r="M2475" t="s">
        <v>314</v>
      </c>
      <c r="N2475" t="s">
        <v>371</v>
      </c>
      <c r="O2475" s="1">
        <v>3</v>
      </c>
      <c r="P2475" s="1" t="str">
        <f>IFERROR(IF(ISNUMBER(Table1[[#This Row],[Safety_Rating2]]), REPT("★", Table1[[#This Row],[Safety_Rating2]]) &amp; REPT("☆", 5-Table1[[#This Row],[Safety_Rating2]]), "Unknown"), "Unknown")</f>
        <v>★★★★★</v>
      </c>
      <c r="Q2475" s="1">
        <v>5</v>
      </c>
      <c r="R2475">
        <v>297</v>
      </c>
      <c r="S2475">
        <v>4</v>
      </c>
      <c r="T2475" s="7">
        <f t="shared" si="38"/>
        <v>41149192.590000004</v>
      </c>
      <c r="U2475" s="3">
        <f>Table1[[#This Row],[Range_km]]/Table1[[#This Row],[Battery_Capacity_kWh]]</f>
        <v>6.0756972111553784</v>
      </c>
      <c r="V2475" s="4">
        <f>Table1[[#This Row],[Price_USD]]/Table1[[#This Row],[Range_km]]</f>
        <v>454.26055737704917</v>
      </c>
      <c r="W2475" s="1" t="str">
        <f>_xlfn.IFS(Table1[[#This Row],[Price_USD]]&gt;80000,"Luxury", Table1[[#This Row],[Price_USD]]&gt;40000,"Premium",Table1[[#This Row],[Price_USD]]&lt;40000,"Budget")</f>
        <v>Luxury</v>
      </c>
    </row>
    <row r="2476" spans="3:23" x14ac:dyDescent="0.35">
      <c r="C2476">
        <v>2475</v>
      </c>
      <c r="D2476" t="s">
        <v>34</v>
      </c>
      <c r="E2476" t="s">
        <v>87</v>
      </c>
      <c r="F2476">
        <v>2023</v>
      </c>
      <c r="G2476" t="s">
        <v>253</v>
      </c>
      <c r="H2476">
        <v>66.8</v>
      </c>
      <c r="I2476">
        <v>151</v>
      </c>
      <c r="J2476" t="s">
        <v>274</v>
      </c>
      <c r="K2476">
        <v>10</v>
      </c>
      <c r="L2476" s="5">
        <v>90449.46</v>
      </c>
      <c r="M2476" t="s">
        <v>292</v>
      </c>
      <c r="N2476" t="s">
        <v>369</v>
      </c>
      <c r="O2476" s="1">
        <v>0</v>
      </c>
      <c r="P2476" s="1" t="str">
        <f>IFERROR(IF(ISNUMBER(Table1[[#This Row],[Safety_Rating2]]), REPT("★", Table1[[#This Row],[Safety_Rating2]]) &amp; REPT("☆", 5-Table1[[#This Row],[Safety_Rating2]]), "Unknown"), "Unknown")</f>
        <v>★★★★☆</v>
      </c>
      <c r="Q2476" s="1">
        <v>4</v>
      </c>
      <c r="R2476">
        <v>1955</v>
      </c>
      <c r="S2476">
        <v>5</v>
      </c>
      <c r="T2476" s="7">
        <f t="shared" si="38"/>
        <v>176828694.30000001</v>
      </c>
      <c r="U2476" s="3">
        <f>Table1[[#This Row],[Range_km]]/Table1[[#This Row],[Battery_Capacity_kWh]]</f>
        <v>2.2604790419161676</v>
      </c>
      <c r="V2476" s="4">
        <f>Table1[[#This Row],[Price_USD]]/Table1[[#This Row],[Range_km]]</f>
        <v>599.00304635761597</v>
      </c>
      <c r="W2476" s="1" t="str">
        <f>_xlfn.IFS(Table1[[#This Row],[Price_USD]]&gt;80000,"Luxury", Table1[[#This Row],[Price_USD]]&gt;40000,"Premium",Table1[[#This Row],[Price_USD]]&lt;40000,"Budget")</f>
        <v>Luxury</v>
      </c>
    </row>
    <row r="2477" spans="3:23" x14ac:dyDescent="0.35">
      <c r="C2477">
        <v>2476</v>
      </c>
      <c r="D2477" t="s">
        <v>39</v>
      </c>
      <c r="E2477" t="s">
        <v>189</v>
      </c>
      <c r="F2477">
        <v>2023</v>
      </c>
      <c r="G2477" t="s">
        <v>253</v>
      </c>
      <c r="H2477">
        <v>137.9</v>
      </c>
      <c r="I2477">
        <v>260</v>
      </c>
      <c r="J2477" t="s">
        <v>269</v>
      </c>
      <c r="K2477">
        <v>3.9</v>
      </c>
      <c r="L2477" s="5">
        <v>105012.82</v>
      </c>
      <c r="M2477" t="s">
        <v>303</v>
      </c>
      <c r="N2477" t="s">
        <v>374</v>
      </c>
      <c r="O2477" s="1">
        <v>5</v>
      </c>
      <c r="P2477" s="1" t="str">
        <f>IFERROR(IF(ISNUMBER(Table1[[#This Row],[Safety_Rating2]]), REPT("★", Table1[[#This Row],[Safety_Rating2]]) &amp; REPT("☆", 5-Table1[[#This Row],[Safety_Rating2]]), "Unknown"), "Unknown")</f>
        <v>★★★★★</v>
      </c>
      <c r="Q2477" s="1">
        <v>5</v>
      </c>
      <c r="R2477">
        <v>5729</v>
      </c>
      <c r="S2477">
        <v>3</v>
      </c>
      <c r="T2477" s="7">
        <f t="shared" si="38"/>
        <v>601618445.78000009</v>
      </c>
      <c r="U2477" s="3">
        <f>Table1[[#This Row],[Range_km]]/Table1[[#This Row],[Battery_Capacity_kWh]]</f>
        <v>1.885424220449601</v>
      </c>
      <c r="V2477" s="4">
        <f>Table1[[#This Row],[Price_USD]]/Table1[[#This Row],[Range_km]]</f>
        <v>403.89546153846157</v>
      </c>
      <c r="W2477" s="1" t="str">
        <f>_xlfn.IFS(Table1[[#This Row],[Price_USD]]&gt;80000,"Luxury", Table1[[#This Row],[Price_USD]]&gt;40000,"Premium",Table1[[#This Row],[Price_USD]]&lt;40000,"Budget")</f>
        <v>Luxury</v>
      </c>
    </row>
    <row r="2478" spans="3:23" x14ac:dyDescent="0.35">
      <c r="C2478">
        <v>2477</v>
      </c>
      <c r="D2478" t="s">
        <v>43</v>
      </c>
      <c r="E2478" t="s">
        <v>171</v>
      </c>
      <c r="F2478">
        <v>2020</v>
      </c>
      <c r="G2478" t="s">
        <v>254</v>
      </c>
      <c r="H2478">
        <v>77.099999999999994</v>
      </c>
      <c r="I2478">
        <v>366</v>
      </c>
      <c r="J2478" t="s">
        <v>273</v>
      </c>
      <c r="K2478">
        <v>5</v>
      </c>
      <c r="L2478" s="5">
        <v>141949.03</v>
      </c>
      <c r="M2478" t="s">
        <v>302</v>
      </c>
      <c r="N2478" t="s">
        <v>357</v>
      </c>
      <c r="O2478" s="1">
        <v>0</v>
      </c>
      <c r="P2478" s="1" t="str">
        <f>IFERROR(IF(ISNUMBER(Table1[[#This Row],[Safety_Rating2]]), REPT("★", Table1[[#This Row],[Safety_Rating2]]) &amp; REPT("☆", 5-Table1[[#This Row],[Safety_Rating2]]), "Unknown"), "Unknown")</f>
        <v>★★★★★</v>
      </c>
      <c r="Q2478" s="1">
        <v>5</v>
      </c>
      <c r="R2478">
        <v>9617</v>
      </c>
      <c r="S2478">
        <v>4</v>
      </c>
      <c r="T2478" s="7">
        <f t="shared" si="38"/>
        <v>1365123821.51</v>
      </c>
      <c r="U2478" s="3">
        <f>Table1[[#This Row],[Range_km]]/Table1[[#This Row],[Battery_Capacity_kWh]]</f>
        <v>4.7470817120622568</v>
      </c>
      <c r="V2478" s="4">
        <f>Table1[[#This Row],[Price_USD]]/Table1[[#This Row],[Range_km]]</f>
        <v>387.83887978142076</v>
      </c>
      <c r="W2478" s="1" t="str">
        <f>_xlfn.IFS(Table1[[#This Row],[Price_USD]]&gt;80000,"Luxury", Table1[[#This Row],[Price_USD]]&gt;40000,"Premium",Table1[[#This Row],[Price_USD]]&lt;40000,"Budget")</f>
        <v>Luxury</v>
      </c>
    </row>
    <row r="2479" spans="3:23" x14ac:dyDescent="0.35">
      <c r="C2479">
        <v>2478</v>
      </c>
      <c r="D2479" t="s">
        <v>35</v>
      </c>
      <c r="E2479" t="s">
        <v>90</v>
      </c>
      <c r="F2479">
        <v>2022</v>
      </c>
      <c r="G2479" t="s">
        <v>260</v>
      </c>
      <c r="H2479">
        <v>116.7</v>
      </c>
      <c r="I2479">
        <v>595</v>
      </c>
      <c r="J2479" t="s">
        <v>265</v>
      </c>
      <c r="K2479">
        <v>6.4</v>
      </c>
      <c r="L2479" s="5">
        <v>31713.78</v>
      </c>
      <c r="M2479" t="s">
        <v>318</v>
      </c>
      <c r="N2479" t="s">
        <v>365</v>
      </c>
      <c r="O2479" s="1">
        <v>0</v>
      </c>
      <c r="P2479" s="1" t="str">
        <f>IFERROR(IF(ISNUMBER(Table1[[#This Row],[Safety_Rating2]]), REPT("★", Table1[[#This Row],[Safety_Rating2]]) &amp; REPT("☆", 5-Table1[[#This Row],[Safety_Rating2]]), "Unknown"), "Unknown")</f>
        <v>★★★★★</v>
      </c>
      <c r="Q2479" s="1">
        <v>5</v>
      </c>
      <c r="R2479">
        <v>16371</v>
      </c>
      <c r="S2479">
        <v>4</v>
      </c>
      <c r="T2479" s="7">
        <f t="shared" si="38"/>
        <v>519186292.38</v>
      </c>
      <c r="U2479" s="3">
        <f>Table1[[#This Row],[Range_km]]/Table1[[#This Row],[Battery_Capacity_kWh]]</f>
        <v>5.0985432733504714</v>
      </c>
      <c r="V2479" s="4">
        <f>Table1[[#This Row],[Price_USD]]/Table1[[#This Row],[Range_km]]</f>
        <v>53.300470588235292</v>
      </c>
      <c r="W2479" s="1" t="str">
        <f>_xlfn.IFS(Table1[[#This Row],[Price_USD]]&gt;80000,"Luxury", Table1[[#This Row],[Price_USD]]&gt;40000,"Premium",Table1[[#This Row],[Price_USD]]&lt;40000,"Budget")</f>
        <v>Budget</v>
      </c>
    </row>
    <row r="2480" spans="3:23" x14ac:dyDescent="0.35">
      <c r="C2480">
        <v>2479</v>
      </c>
      <c r="D2480" t="s">
        <v>65</v>
      </c>
      <c r="E2480" t="s">
        <v>173</v>
      </c>
      <c r="F2480">
        <v>2025</v>
      </c>
      <c r="G2480" t="s">
        <v>256</v>
      </c>
      <c r="H2480">
        <v>76.3</v>
      </c>
      <c r="I2480">
        <v>222</v>
      </c>
      <c r="J2480" t="s">
        <v>278</v>
      </c>
      <c r="K2480">
        <v>10.3</v>
      </c>
      <c r="L2480" s="5">
        <v>114883.73</v>
      </c>
      <c r="M2480" t="s">
        <v>294</v>
      </c>
      <c r="N2480" t="s">
        <v>350</v>
      </c>
      <c r="O2480" s="1">
        <v>0</v>
      </c>
      <c r="P2480" s="1" t="str">
        <f>IFERROR(IF(ISNUMBER(Table1[[#This Row],[Safety_Rating2]]), REPT("★", Table1[[#This Row],[Safety_Rating2]]) &amp; REPT("☆", 5-Table1[[#This Row],[Safety_Rating2]]), "Unknown"), "Unknown")</f>
        <v>★★★☆☆</v>
      </c>
      <c r="Q2480" s="1">
        <v>3</v>
      </c>
      <c r="R2480">
        <v>12720</v>
      </c>
      <c r="S2480">
        <v>4</v>
      </c>
      <c r="T2480" s="7">
        <f t="shared" si="38"/>
        <v>1461321045.5999999</v>
      </c>
      <c r="U2480" s="3">
        <f>Table1[[#This Row],[Range_km]]/Table1[[#This Row],[Battery_Capacity_kWh]]</f>
        <v>2.9095674967234602</v>
      </c>
      <c r="V2480" s="4">
        <f>Table1[[#This Row],[Price_USD]]/Table1[[#This Row],[Range_km]]</f>
        <v>517.49427927927923</v>
      </c>
      <c r="W2480" s="1" t="str">
        <f>_xlfn.IFS(Table1[[#This Row],[Price_USD]]&gt;80000,"Luxury", Table1[[#This Row],[Price_USD]]&gt;40000,"Premium",Table1[[#This Row],[Price_USD]]&lt;40000,"Budget")</f>
        <v>Luxury</v>
      </c>
    </row>
    <row r="2481" spans="3:23" x14ac:dyDescent="0.35">
      <c r="C2481">
        <v>2480</v>
      </c>
      <c r="D2481" t="s">
        <v>32</v>
      </c>
      <c r="E2481" t="s">
        <v>245</v>
      </c>
      <c r="F2481">
        <v>2021</v>
      </c>
      <c r="G2481" t="s">
        <v>260</v>
      </c>
      <c r="H2481">
        <v>148</v>
      </c>
      <c r="I2481">
        <v>597</v>
      </c>
      <c r="J2481" t="s">
        <v>265</v>
      </c>
      <c r="K2481">
        <v>6.5</v>
      </c>
      <c r="L2481" s="5">
        <v>73539.98</v>
      </c>
      <c r="M2481" t="s">
        <v>307</v>
      </c>
      <c r="N2481" t="s">
        <v>353</v>
      </c>
      <c r="O2481" s="2" t="s">
        <v>376</v>
      </c>
      <c r="P2481" s="1" t="str">
        <f>IFERROR(IF(ISNUMBER(Table1[[#This Row],[Safety_Rating2]]), REPT("★", Table1[[#This Row],[Safety_Rating2]]) &amp; REPT("☆", 5-Table1[[#This Row],[Safety_Rating2]]), "Unknown"), "Unknown")</f>
        <v>★★★★☆</v>
      </c>
      <c r="Q2481" s="1">
        <v>4</v>
      </c>
      <c r="R2481">
        <v>14867</v>
      </c>
      <c r="S2481">
        <v>5</v>
      </c>
      <c r="T2481" s="7">
        <f t="shared" si="38"/>
        <v>1093318882.6599998</v>
      </c>
      <c r="U2481" s="3">
        <f>Table1[[#This Row],[Range_km]]/Table1[[#This Row],[Battery_Capacity_kWh]]</f>
        <v>4.0337837837837842</v>
      </c>
      <c r="V2481" s="4">
        <f>Table1[[#This Row],[Price_USD]]/Table1[[#This Row],[Range_km]]</f>
        <v>123.18254606365159</v>
      </c>
      <c r="W2481" s="1" t="str">
        <f>_xlfn.IFS(Table1[[#This Row],[Price_USD]]&gt;80000,"Luxury", Table1[[#This Row],[Price_USD]]&gt;40000,"Premium",Table1[[#This Row],[Price_USD]]&lt;40000,"Budget")</f>
        <v>Premium</v>
      </c>
    </row>
    <row r="2482" spans="3:23" x14ac:dyDescent="0.35">
      <c r="C2482">
        <v>2481</v>
      </c>
      <c r="D2482" t="s">
        <v>18</v>
      </c>
      <c r="E2482" t="s">
        <v>231</v>
      </c>
      <c r="F2482">
        <v>2017</v>
      </c>
      <c r="G2482" t="s">
        <v>255</v>
      </c>
      <c r="H2482">
        <v>94.7</v>
      </c>
      <c r="I2482">
        <v>138</v>
      </c>
      <c r="J2482" t="s">
        <v>272</v>
      </c>
      <c r="K2482">
        <v>7.8</v>
      </c>
      <c r="L2482" s="5">
        <v>91374.01</v>
      </c>
      <c r="M2482" t="s">
        <v>320</v>
      </c>
      <c r="N2482" t="s">
        <v>369</v>
      </c>
      <c r="O2482" s="2" t="s">
        <v>376</v>
      </c>
      <c r="P2482" s="1" t="str">
        <f>IFERROR(IF(ISNUMBER(Table1[[#This Row],[Safety_Rating2]]), REPT("★", Table1[[#This Row],[Safety_Rating2]]) &amp; REPT("☆", 5-Table1[[#This Row],[Safety_Rating2]]), "Unknown"), "Unknown")</f>
        <v>★★★★☆</v>
      </c>
      <c r="Q2482" s="1">
        <v>4</v>
      </c>
      <c r="R2482">
        <v>1433</v>
      </c>
      <c r="S2482">
        <v>5</v>
      </c>
      <c r="T2482" s="7">
        <f t="shared" si="38"/>
        <v>130938956.33</v>
      </c>
      <c r="U2482" s="3">
        <f>Table1[[#This Row],[Range_km]]/Table1[[#This Row],[Battery_Capacity_kWh]]</f>
        <v>1.457233368532207</v>
      </c>
      <c r="V2482" s="4">
        <f>Table1[[#This Row],[Price_USD]]/Table1[[#This Row],[Range_km]]</f>
        <v>662.13050724637674</v>
      </c>
      <c r="W2482" s="1" t="str">
        <f>_xlfn.IFS(Table1[[#This Row],[Price_USD]]&gt;80000,"Luxury", Table1[[#This Row],[Price_USD]]&gt;40000,"Premium",Table1[[#This Row],[Price_USD]]&lt;40000,"Budget")</f>
        <v>Luxury</v>
      </c>
    </row>
    <row r="2483" spans="3:23" x14ac:dyDescent="0.35">
      <c r="C2483">
        <v>2482</v>
      </c>
      <c r="D2483" t="s">
        <v>27</v>
      </c>
      <c r="E2483" t="s">
        <v>89</v>
      </c>
      <c r="F2483">
        <v>2017</v>
      </c>
      <c r="G2483" t="s">
        <v>251</v>
      </c>
      <c r="H2483">
        <v>70.599999999999994</v>
      </c>
      <c r="I2483">
        <v>103</v>
      </c>
      <c r="J2483" t="s">
        <v>273</v>
      </c>
      <c r="K2483">
        <v>5.3</v>
      </c>
      <c r="L2483" s="5">
        <v>32110.5</v>
      </c>
      <c r="M2483" t="s">
        <v>313</v>
      </c>
      <c r="N2483" t="s">
        <v>374</v>
      </c>
      <c r="O2483" s="1">
        <v>5</v>
      </c>
      <c r="P2483" s="1" t="str">
        <f>IFERROR(IF(ISNUMBER(Table1[[#This Row],[Safety_Rating2]]), REPT("★", Table1[[#This Row],[Safety_Rating2]]) &amp; REPT("☆", 5-Table1[[#This Row],[Safety_Rating2]]), "Unknown"), "Unknown")</f>
        <v>★★★★★</v>
      </c>
      <c r="Q2483" s="1">
        <v>5</v>
      </c>
      <c r="R2483">
        <v>3471</v>
      </c>
      <c r="S2483">
        <v>5</v>
      </c>
      <c r="T2483" s="7">
        <f t="shared" si="38"/>
        <v>111455545.5</v>
      </c>
      <c r="U2483" s="3">
        <f>Table1[[#This Row],[Range_km]]/Table1[[#This Row],[Battery_Capacity_kWh]]</f>
        <v>1.4589235127478755</v>
      </c>
      <c r="V2483" s="4">
        <f>Table1[[#This Row],[Price_USD]]/Table1[[#This Row],[Range_km]]</f>
        <v>311.752427184466</v>
      </c>
      <c r="W2483" s="1" t="str">
        <f>_xlfn.IFS(Table1[[#This Row],[Price_USD]]&gt;80000,"Luxury", Table1[[#This Row],[Price_USD]]&gt;40000,"Premium",Table1[[#This Row],[Price_USD]]&lt;40000,"Budget")</f>
        <v>Budget</v>
      </c>
    </row>
    <row r="2484" spans="3:23" x14ac:dyDescent="0.35">
      <c r="C2484">
        <v>2483</v>
      </c>
      <c r="D2484" t="s">
        <v>18</v>
      </c>
      <c r="E2484" t="s">
        <v>231</v>
      </c>
      <c r="F2484">
        <v>2019</v>
      </c>
      <c r="G2484" t="s">
        <v>263</v>
      </c>
      <c r="H2484">
        <v>29.4</v>
      </c>
      <c r="I2484">
        <v>112</v>
      </c>
      <c r="J2484" t="s">
        <v>274</v>
      </c>
      <c r="K2484">
        <v>5</v>
      </c>
      <c r="L2484" s="5">
        <v>88992.78</v>
      </c>
      <c r="M2484" t="s">
        <v>281</v>
      </c>
      <c r="N2484" t="s">
        <v>375</v>
      </c>
      <c r="O2484" s="1">
        <v>3</v>
      </c>
      <c r="P2484" s="1" t="str">
        <f>IFERROR(IF(ISNUMBER(Table1[[#This Row],[Safety_Rating2]]), REPT("★", Table1[[#This Row],[Safety_Rating2]]) &amp; REPT("☆", 5-Table1[[#This Row],[Safety_Rating2]]), "Unknown"), "Unknown")</f>
        <v>★★★☆☆</v>
      </c>
      <c r="Q2484" s="1">
        <v>3</v>
      </c>
      <c r="R2484">
        <v>2495</v>
      </c>
      <c r="S2484">
        <v>4</v>
      </c>
      <c r="T2484" s="7">
        <f t="shared" si="38"/>
        <v>222036986.09999999</v>
      </c>
      <c r="U2484" s="3">
        <f>Table1[[#This Row],[Range_km]]/Table1[[#This Row],[Battery_Capacity_kWh]]</f>
        <v>3.8095238095238098</v>
      </c>
      <c r="V2484" s="4">
        <f>Table1[[#This Row],[Price_USD]]/Table1[[#This Row],[Range_km]]</f>
        <v>794.57839285714283</v>
      </c>
      <c r="W2484" s="1" t="str">
        <f>_xlfn.IFS(Table1[[#This Row],[Price_USD]]&gt;80000,"Luxury", Table1[[#This Row],[Price_USD]]&gt;40000,"Premium",Table1[[#This Row],[Price_USD]]&lt;40000,"Budget")</f>
        <v>Luxury</v>
      </c>
    </row>
    <row r="2485" spans="3:23" x14ac:dyDescent="0.35">
      <c r="C2485">
        <v>2484</v>
      </c>
      <c r="D2485" t="s">
        <v>63</v>
      </c>
      <c r="E2485" t="s">
        <v>150</v>
      </c>
      <c r="F2485">
        <v>2017</v>
      </c>
      <c r="G2485" t="s">
        <v>255</v>
      </c>
      <c r="H2485">
        <v>108.8</v>
      </c>
      <c r="I2485">
        <v>178</v>
      </c>
      <c r="J2485" t="s">
        <v>277</v>
      </c>
      <c r="K2485">
        <v>9.4</v>
      </c>
      <c r="L2485" s="5">
        <v>98668.26</v>
      </c>
      <c r="M2485" t="s">
        <v>296</v>
      </c>
      <c r="N2485" t="s">
        <v>358</v>
      </c>
      <c r="O2485" s="1">
        <v>0</v>
      </c>
      <c r="P2485" s="1" t="str">
        <f>IFERROR(IF(ISNUMBER(Table1[[#This Row],[Safety_Rating2]]), REPT("★", Table1[[#This Row],[Safety_Rating2]]) &amp; REPT("☆", 5-Table1[[#This Row],[Safety_Rating2]]), "Unknown"), "Unknown")</f>
        <v>★★★★★</v>
      </c>
      <c r="Q2485" s="1">
        <v>5</v>
      </c>
      <c r="R2485">
        <v>501</v>
      </c>
      <c r="S2485">
        <v>5</v>
      </c>
      <c r="T2485" s="7">
        <f t="shared" si="38"/>
        <v>49432798.259999998</v>
      </c>
      <c r="U2485" s="3">
        <f>Table1[[#This Row],[Range_km]]/Table1[[#This Row],[Battery_Capacity_kWh]]</f>
        <v>1.6360294117647058</v>
      </c>
      <c r="V2485" s="4">
        <f>Table1[[#This Row],[Price_USD]]/Table1[[#This Row],[Range_km]]</f>
        <v>554.31606741573034</v>
      </c>
      <c r="W2485" s="1" t="str">
        <f>_xlfn.IFS(Table1[[#This Row],[Price_USD]]&gt;80000,"Luxury", Table1[[#This Row],[Price_USD]]&gt;40000,"Premium",Table1[[#This Row],[Price_USD]]&lt;40000,"Budget")</f>
        <v>Luxury</v>
      </c>
    </row>
    <row r="2486" spans="3:23" x14ac:dyDescent="0.35">
      <c r="C2486">
        <v>2485</v>
      </c>
      <c r="D2486" t="s">
        <v>22</v>
      </c>
      <c r="E2486" t="s">
        <v>99</v>
      </c>
      <c r="F2486">
        <v>2024</v>
      </c>
      <c r="G2486" t="s">
        <v>254</v>
      </c>
      <c r="H2486">
        <v>68.7</v>
      </c>
      <c r="I2486">
        <v>186</v>
      </c>
      <c r="J2486" t="s">
        <v>268</v>
      </c>
      <c r="K2486">
        <v>8.1</v>
      </c>
      <c r="L2486" s="5">
        <v>33064.129999999997</v>
      </c>
      <c r="M2486" t="s">
        <v>296</v>
      </c>
      <c r="N2486" t="s">
        <v>359</v>
      </c>
      <c r="O2486" s="1">
        <v>3</v>
      </c>
      <c r="P2486" s="1" t="str">
        <f>IFERROR(IF(ISNUMBER(Table1[[#This Row],[Safety_Rating2]]), REPT("★", Table1[[#This Row],[Safety_Rating2]]) &amp; REPT("☆", 5-Table1[[#This Row],[Safety_Rating2]]), "Unknown"), "Unknown")</f>
        <v>★★★★☆</v>
      </c>
      <c r="Q2486" s="1">
        <v>4</v>
      </c>
      <c r="R2486">
        <v>7667</v>
      </c>
      <c r="S2486">
        <v>3</v>
      </c>
      <c r="T2486" s="7">
        <f t="shared" si="38"/>
        <v>253502684.70999998</v>
      </c>
      <c r="U2486" s="3">
        <f>Table1[[#This Row],[Range_km]]/Table1[[#This Row],[Battery_Capacity_kWh]]</f>
        <v>2.7074235807860263</v>
      </c>
      <c r="V2486" s="4">
        <f>Table1[[#This Row],[Price_USD]]/Table1[[#This Row],[Range_km]]</f>
        <v>177.76413978494622</v>
      </c>
      <c r="W2486" s="1" t="str">
        <f>_xlfn.IFS(Table1[[#This Row],[Price_USD]]&gt;80000,"Luxury", Table1[[#This Row],[Price_USD]]&gt;40000,"Premium",Table1[[#This Row],[Price_USD]]&lt;40000,"Budget")</f>
        <v>Budget</v>
      </c>
    </row>
    <row r="2487" spans="3:23" x14ac:dyDescent="0.35">
      <c r="C2487">
        <v>2486</v>
      </c>
      <c r="D2487" t="s">
        <v>27</v>
      </c>
      <c r="E2487" t="s">
        <v>89</v>
      </c>
      <c r="F2487">
        <v>2016</v>
      </c>
      <c r="G2487" t="s">
        <v>262</v>
      </c>
      <c r="H2487">
        <v>119.3</v>
      </c>
      <c r="I2487">
        <v>230</v>
      </c>
      <c r="J2487" t="s">
        <v>266</v>
      </c>
      <c r="K2487">
        <v>7.1</v>
      </c>
      <c r="L2487" s="5">
        <v>68014.73</v>
      </c>
      <c r="M2487" t="s">
        <v>316</v>
      </c>
      <c r="N2487" t="s">
        <v>348</v>
      </c>
      <c r="O2487" s="1">
        <v>4</v>
      </c>
      <c r="P2487" s="1" t="str">
        <f>IFERROR(IF(ISNUMBER(Table1[[#This Row],[Safety_Rating2]]), REPT("★", Table1[[#This Row],[Safety_Rating2]]) &amp; REPT("☆", 5-Table1[[#This Row],[Safety_Rating2]]), "Unknown"), "Unknown")</f>
        <v>★★★★★</v>
      </c>
      <c r="Q2487" s="1">
        <v>5</v>
      </c>
      <c r="R2487">
        <v>5825</v>
      </c>
      <c r="S2487">
        <v>3</v>
      </c>
      <c r="T2487" s="7">
        <f t="shared" si="38"/>
        <v>396185802.25</v>
      </c>
      <c r="U2487" s="3">
        <f>Table1[[#This Row],[Range_km]]/Table1[[#This Row],[Battery_Capacity_kWh]]</f>
        <v>1.9279128248113999</v>
      </c>
      <c r="V2487" s="4">
        <f>Table1[[#This Row],[Price_USD]]/Table1[[#This Row],[Range_km]]</f>
        <v>295.71621739130433</v>
      </c>
      <c r="W2487" s="1" t="str">
        <f>_xlfn.IFS(Table1[[#This Row],[Price_USD]]&gt;80000,"Luxury", Table1[[#This Row],[Price_USD]]&gt;40000,"Premium",Table1[[#This Row],[Price_USD]]&lt;40000,"Budget")</f>
        <v>Premium</v>
      </c>
    </row>
    <row r="2488" spans="3:23" x14ac:dyDescent="0.35">
      <c r="C2488">
        <v>2487</v>
      </c>
      <c r="D2488" t="s">
        <v>30</v>
      </c>
      <c r="E2488" t="s">
        <v>236</v>
      </c>
      <c r="F2488">
        <v>2023</v>
      </c>
      <c r="G2488" t="s">
        <v>257</v>
      </c>
      <c r="H2488">
        <v>137.1</v>
      </c>
      <c r="I2488">
        <v>136</v>
      </c>
      <c r="J2488" t="s">
        <v>279</v>
      </c>
      <c r="K2488">
        <v>9.5</v>
      </c>
      <c r="L2488" s="5">
        <v>51719.71</v>
      </c>
      <c r="M2488" t="s">
        <v>328</v>
      </c>
      <c r="N2488" t="s">
        <v>366</v>
      </c>
      <c r="O2488" s="1">
        <v>5</v>
      </c>
      <c r="P2488" s="1" t="str">
        <f>IFERROR(IF(ISNUMBER(Table1[[#This Row],[Safety_Rating2]]), REPT("★", Table1[[#This Row],[Safety_Rating2]]) &amp; REPT("☆", 5-Table1[[#This Row],[Safety_Rating2]]), "Unknown"), "Unknown")</f>
        <v>★★★★☆</v>
      </c>
      <c r="Q2488" s="1">
        <v>4</v>
      </c>
      <c r="R2488">
        <v>12860</v>
      </c>
      <c r="S2488">
        <v>5</v>
      </c>
      <c r="T2488" s="7">
        <f t="shared" si="38"/>
        <v>665115470.60000002</v>
      </c>
      <c r="U2488" s="3">
        <f>Table1[[#This Row],[Range_km]]/Table1[[#This Row],[Battery_Capacity_kWh]]</f>
        <v>0.99197665937272073</v>
      </c>
      <c r="V2488" s="4">
        <f>Table1[[#This Row],[Price_USD]]/Table1[[#This Row],[Range_km]]</f>
        <v>380.29198529411764</v>
      </c>
      <c r="W2488" s="1" t="str">
        <f>_xlfn.IFS(Table1[[#This Row],[Price_USD]]&gt;80000,"Luxury", Table1[[#This Row],[Price_USD]]&gt;40000,"Premium",Table1[[#This Row],[Price_USD]]&lt;40000,"Budget")</f>
        <v>Premium</v>
      </c>
    </row>
    <row r="2489" spans="3:23" x14ac:dyDescent="0.35">
      <c r="C2489">
        <v>2488</v>
      </c>
      <c r="D2489" t="s">
        <v>30</v>
      </c>
      <c r="E2489" t="s">
        <v>166</v>
      </c>
      <c r="F2489">
        <v>2017</v>
      </c>
      <c r="G2489" t="s">
        <v>253</v>
      </c>
      <c r="H2489">
        <v>98.9</v>
      </c>
      <c r="I2489">
        <v>185</v>
      </c>
      <c r="J2489" t="s">
        <v>270</v>
      </c>
      <c r="K2489">
        <v>11.6</v>
      </c>
      <c r="L2489" s="5">
        <v>132124.5</v>
      </c>
      <c r="M2489" t="s">
        <v>291</v>
      </c>
      <c r="N2489" t="s">
        <v>344</v>
      </c>
      <c r="O2489" s="1">
        <v>1</v>
      </c>
      <c r="P2489" s="1" t="str">
        <f>IFERROR(IF(ISNUMBER(Table1[[#This Row],[Safety_Rating2]]), REPT("★", Table1[[#This Row],[Safety_Rating2]]) &amp; REPT("☆", 5-Table1[[#This Row],[Safety_Rating2]]), "Unknown"), "Unknown")</f>
        <v>★★★★★</v>
      </c>
      <c r="Q2489" s="1">
        <v>5</v>
      </c>
      <c r="R2489">
        <v>19665</v>
      </c>
      <c r="S2489">
        <v>3</v>
      </c>
      <c r="T2489" s="7">
        <f t="shared" si="38"/>
        <v>2598228292.5</v>
      </c>
      <c r="U2489" s="3">
        <f>Table1[[#This Row],[Range_km]]/Table1[[#This Row],[Battery_Capacity_kWh]]</f>
        <v>1.870576339737108</v>
      </c>
      <c r="V2489" s="4">
        <f>Table1[[#This Row],[Price_USD]]/Table1[[#This Row],[Range_km]]</f>
        <v>714.1864864864865</v>
      </c>
      <c r="W2489" s="1" t="str">
        <f>_xlfn.IFS(Table1[[#This Row],[Price_USD]]&gt;80000,"Luxury", Table1[[#This Row],[Price_USD]]&gt;40000,"Premium",Table1[[#This Row],[Price_USD]]&lt;40000,"Budget")</f>
        <v>Luxury</v>
      </c>
    </row>
    <row r="2490" spans="3:23" x14ac:dyDescent="0.35">
      <c r="C2490">
        <v>2489</v>
      </c>
      <c r="D2490" t="s">
        <v>40</v>
      </c>
      <c r="E2490" t="s">
        <v>98</v>
      </c>
      <c r="F2490">
        <v>2018</v>
      </c>
      <c r="G2490" t="s">
        <v>258</v>
      </c>
      <c r="H2490">
        <v>52.1</v>
      </c>
      <c r="I2490">
        <v>593</v>
      </c>
      <c r="J2490" t="s">
        <v>276</v>
      </c>
      <c r="K2490">
        <v>4.7</v>
      </c>
      <c r="L2490" s="5">
        <v>119024.29</v>
      </c>
      <c r="M2490" t="s">
        <v>314</v>
      </c>
      <c r="N2490" t="s">
        <v>373</v>
      </c>
      <c r="O2490" s="1">
        <v>3</v>
      </c>
      <c r="P2490" s="1" t="str">
        <f>IFERROR(IF(ISNUMBER(Table1[[#This Row],[Safety_Rating2]]), REPT("★", Table1[[#This Row],[Safety_Rating2]]) &amp; REPT("☆", 5-Table1[[#This Row],[Safety_Rating2]]), "Unknown"), "Unknown")</f>
        <v>★★★☆☆</v>
      </c>
      <c r="Q2490" s="1">
        <v>3</v>
      </c>
      <c r="R2490">
        <v>18387</v>
      </c>
      <c r="S2490">
        <v>3</v>
      </c>
      <c r="T2490" s="7">
        <f t="shared" si="38"/>
        <v>2188499620.23</v>
      </c>
      <c r="U2490" s="3">
        <f>Table1[[#This Row],[Range_km]]/Table1[[#This Row],[Battery_Capacity_kWh]]</f>
        <v>11.381957773512475</v>
      </c>
      <c r="V2490" s="4">
        <f>Table1[[#This Row],[Price_USD]]/Table1[[#This Row],[Range_km]]</f>
        <v>200.71549747048903</v>
      </c>
      <c r="W2490" s="1" t="str">
        <f>_xlfn.IFS(Table1[[#This Row],[Price_USD]]&gt;80000,"Luxury", Table1[[#This Row],[Price_USD]]&gt;40000,"Premium",Table1[[#This Row],[Price_USD]]&lt;40000,"Budget")</f>
        <v>Luxury</v>
      </c>
    </row>
    <row r="2491" spans="3:23" x14ac:dyDescent="0.35">
      <c r="C2491">
        <v>2490</v>
      </c>
      <c r="D2491" t="s">
        <v>42</v>
      </c>
      <c r="E2491" t="s">
        <v>102</v>
      </c>
      <c r="F2491">
        <v>2019</v>
      </c>
      <c r="G2491" t="s">
        <v>258</v>
      </c>
      <c r="H2491">
        <v>118.6</v>
      </c>
      <c r="I2491">
        <v>576</v>
      </c>
      <c r="J2491" t="s">
        <v>268</v>
      </c>
      <c r="K2491">
        <v>6</v>
      </c>
      <c r="L2491" s="5">
        <v>77158.149999999994</v>
      </c>
      <c r="M2491" t="s">
        <v>316</v>
      </c>
      <c r="N2491" t="s">
        <v>357</v>
      </c>
      <c r="O2491" s="1">
        <v>4</v>
      </c>
      <c r="P2491" s="1" t="str">
        <f>IFERROR(IF(ISNUMBER(Table1[[#This Row],[Safety_Rating2]]), REPT("★", Table1[[#This Row],[Safety_Rating2]]) &amp; REPT("☆", 5-Table1[[#This Row],[Safety_Rating2]]), "Unknown"), "Unknown")</f>
        <v>★★★★★</v>
      </c>
      <c r="Q2491" s="1">
        <v>5</v>
      </c>
      <c r="R2491">
        <v>11677</v>
      </c>
      <c r="S2491">
        <v>5</v>
      </c>
      <c r="T2491" s="7">
        <f t="shared" si="38"/>
        <v>900975717.54999995</v>
      </c>
      <c r="U2491" s="3">
        <f>Table1[[#This Row],[Range_km]]/Table1[[#This Row],[Battery_Capacity_kWh]]</f>
        <v>4.8566610455311974</v>
      </c>
      <c r="V2491" s="4">
        <f>Table1[[#This Row],[Price_USD]]/Table1[[#This Row],[Range_km]]</f>
        <v>133.95512152777778</v>
      </c>
      <c r="W2491" s="1" t="str">
        <f>_xlfn.IFS(Table1[[#This Row],[Price_USD]]&gt;80000,"Luxury", Table1[[#This Row],[Price_USD]]&gt;40000,"Premium",Table1[[#This Row],[Price_USD]]&lt;40000,"Budget")</f>
        <v>Premium</v>
      </c>
    </row>
    <row r="2492" spans="3:23" x14ac:dyDescent="0.35">
      <c r="C2492">
        <v>2491</v>
      </c>
      <c r="D2492" t="s">
        <v>56</v>
      </c>
      <c r="E2492" t="s">
        <v>205</v>
      </c>
      <c r="F2492">
        <v>2018</v>
      </c>
      <c r="G2492" t="s">
        <v>252</v>
      </c>
      <c r="H2492">
        <v>148.1</v>
      </c>
      <c r="I2492">
        <v>367</v>
      </c>
      <c r="J2492" t="s">
        <v>274</v>
      </c>
      <c r="K2492">
        <v>7.9</v>
      </c>
      <c r="L2492" s="5">
        <v>128535.73</v>
      </c>
      <c r="M2492" t="s">
        <v>315</v>
      </c>
      <c r="N2492" t="s">
        <v>339</v>
      </c>
      <c r="O2492" s="1">
        <v>1</v>
      </c>
      <c r="P2492" s="1" t="str">
        <f>IFERROR(IF(ISNUMBER(Table1[[#This Row],[Safety_Rating2]]), REPT("★", Table1[[#This Row],[Safety_Rating2]]) &amp; REPT("☆", 5-Table1[[#This Row],[Safety_Rating2]]), "Unknown"), "Unknown")</f>
        <v>★★★☆☆</v>
      </c>
      <c r="Q2492" s="1">
        <v>3</v>
      </c>
      <c r="R2492">
        <v>16886</v>
      </c>
      <c r="S2492">
        <v>4</v>
      </c>
      <c r="T2492" s="7">
        <f t="shared" si="38"/>
        <v>2170454336.7799997</v>
      </c>
      <c r="U2492" s="3">
        <f>Table1[[#This Row],[Range_km]]/Table1[[#This Row],[Battery_Capacity_kWh]]</f>
        <v>2.4780553679945982</v>
      </c>
      <c r="V2492" s="4">
        <f>Table1[[#This Row],[Price_USD]]/Table1[[#This Row],[Range_km]]</f>
        <v>350.23359673024521</v>
      </c>
      <c r="W2492" s="1" t="str">
        <f>_xlfn.IFS(Table1[[#This Row],[Price_USD]]&gt;80000,"Luxury", Table1[[#This Row],[Price_USD]]&gt;40000,"Premium",Table1[[#This Row],[Price_USD]]&lt;40000,"Budget")</f>
        <v>Luxury</v>
      </c>
    </row>
    <row r="2493" spans="3:23" x14ac:dyDescent="0.35">
      <c r="C2493">
        <v>2492</v>
      </c>
      <c r="D2493" t="s">
        <v>29</v>
      </c>
      <c r="E2493" t="s">
        <v>82</v>
      </c>
      <c r="F2493">
        <v>2020</v>
      </c>
      <c r="G2493" t="s">
        <v>258</v>
      </c>
      <c r="H2493">
        <v>118</v>
      </c>
      <c r="I2493">
        <v>239</v>
      </c>
      <c r="J2493" t="s">
        <v>271</v>
      </c>
      <c r="K2493">
        <v>8.1</v>
      </c>
      <c r="L2493" s="5">
        <v>70149.59</v>
      </c>
      <c r="M2493" t="s">
        <v>335</v>
      </c>
      <c r="N2493" t="s">
        <v>347</v>
      </c>
      <c r="O2493" s="2" t="s">
        <v>376</v>
      </c>
      <c r="P2493" s="1" t="str">
        <f>IFERROR(IF(ISNUMBER(Table1[[#This Row],[Safety_Rating2]]), REPT("★", Table1[[#This Row],[Safety_Rating2]]) &amp; REPT("☆", 5-Table1[[#This Row],[Safety_Rating2]]), "Unknown"), "Unknown")</f>
        <v>★★★★☆</v>
      </c>
      <c r="Q2493" s="1">
        <v>4</v>
      </c>
      <c r="R2493">
        <v>5583</v>
      </c>
      <c r="S2493">
        <v>3</v>
      </c>
      <c r="T2493" s="7">
        <f t="shared" si="38"/>
        <v>391645160.96999997</v>
      </c>
      <c r="U2493" s="3">
        <f>Table1[[#This Row],[Range_km]]/Table1[[#This Row],[Battery_Capacity_kWh]]</f>
        <v>2.0254237288135593</v>
      </c>
      <c r="V2493" s="4">
        <f>Table1[[#This Row],[Price_USD]]/Table1[[#This Row],[Range_km]]</f>
        <v>293.51292887029285</v>
      </c>
      <c r="W2493" s="1" t="str">
        <f>_xlfn.IFS(Table1[[#This Row],[Price_USD]]&gt;80000,"Luxury", Table1[[#This Row],[Price_USD]]&gt;40000,"Premium",Table1[[#This Row],[Price_USD]]&lt;40000,"Budget")</f>
        <v>Premium</v>
      </c>
    </row>
    <row r="2494" spans="3:23" x14ac:dyDescent="0.35">
      <c r="C2494">
        <v>2493</v>
      </c>
      <c r="D2494" t="s">
        <v>28</v>
      </c>
      <c r="E2494" t="s">
        <v>158</v>
      </c>
      <c r="F2494">
        <v>2015</v>
      </c>
      <c r="G2494" t="s">
        <v>262</v>
      </c>
      <c r="H2494">
        <v>52.9</v>
      </c>
      <c r="I2494">
        <v>231</v>
      </c>
      <c r="J2494" t="s">
        <v>271</v>
      </c>
      <c r="K2494">
        <v>7.1</v>
      </c>
      <c r="L2494" s="5">
        <v>57780.54</v>
      </c>
      <c r="M2494" t="s">
        <v>313</v>
      </c>
      <c r="N2494" t="s">
        <v>348</v>
      </c>
      <c r="O2494" s="1">
        <v>3</v>
      </c>
      <c r="P2494" s="1" t="str">
        <f>IFERROR(IF(ISNUMBER(Table1[[#This Row],[Safety_Rating2]]), REPT("★", Table1[[#This Row],[Safety_Rating2]]) &amp; REPT("☆", 5-Table1[[#This Row],[Safety_Rating2]]), "Unknown"), "Unknown")</f>
        <v>★★★☆☆</v>
      </c>
      <c r="Q2494" s="1">
        <v>3</v>
      </c>
      <c r="R2494">
        <v>968</v>
      </c>
      <c r="S2494">
        <v>3</v>
      </c>
      <c r="T2494" s="7">
        <f t="shared" si="38"/>
        <v>55931562.719999999</v>
      </c>
      <c r="U2494" s="3">
        <f>Table1[[#This Row],[Range_km]]/Table1[[#This Row],[Battery_Capacity_kWh]]</f>
        <v>4.3667296786389418</v>
      </c>
      <c r="V2494" s="4">
        <f>Table1[[#This Row],[Price_USD]]/Table1[[#This Row],[Range_km]]</f>
        <v>250.13220779220779</v>
      </c>
      <c r="W2494" s="1" t="str">
        <f>_xlfn.IFS(Table1[[#This Row],[Price_USD]]&gt;80000,"Luxury", Table1[[#This Row],[Price_USD]]&gt;40000,"Premium",Table1[[#This Row],[Price_USD]]&lt;40000,"Budget")</f>
        <v>Premium</v>
      </c>
    </row>
    <row r="2495" spans="3:23" x14ac:dyDescent="0.35">
      <c r="C2495">
        <v>2494</v>
      </c>
      <c r="D2495" t="s">
        <v>57</v>
      </c>
      <c r="E2495" t="s">
        <v>203</v>
      </c>
      <c r="F2495">
        <v>2020</v>
      </c>
      <c r="G2495" t="s">
        <v>253</v>
      </c>
      <c r="H2495">
        <v>88.6</v>
      </c>
      <c r="I2495">
        <v>555</v>
      </c>
      <c r="J2495" t="s">
        <v>278</v>
      </c>
      <c r="K2495">
        <v>11</v>
      </c>
      <c r="L2495" s="5">
        <v>93594.87</v>
      </c>
      <c r="M2495" t="s">
        <v>323</v>
      </c>
      <c r="N2495" t="s">
        <v>373</v>
      </c>
      <c r="O2495" s="1">
        <v>3</v>
      </c>
      <c r="P2495" s="1" t="str">
        <f>IFERROR(IF(ISNUMBER(Table1[[#This Row],[Safety_Rating2]]), REPT("★", Table1[[#This Row],[Safety_Rating2]]) &amp; REPT("☆", 5-Table1[[#This Row],[Safety_Rating2]]), "Unknown"), "Unknown")</f>
        <v>★★★★☆</v>
      </c>
      <c r="Q2495" s="1">
        <v>4</v>
      </c>
      <c r="R2495">
        <v>13266</v>
      </c>
      <c r="S2495">
        <v>4</v>
      </c>
      <c r="T2495" s="7">
        <f t="shared" si="38"/>
        <v>1241629545.4199998</v>
      </c>
      <c r="U2495" s="3">
        <f>Table1[[#This Row],[Range_km]]/Table1[[#This Row],[Battery_Capacity_kWh]]</f>
        <v>6.2641083521444703</v>
      </c>
      <c r="V2495" s="4">
        <f>Table1[[#This Row],[Price_USD]]/Table1[[#This Row],[Range_km]]</f>
        <v>168.6394054054054</v>
      </c>
      <c r="W2495" s="1" t="str">
        <f>_xlfn.IFS(Table1[[#This Row],[Price_USD]]&gt;80000,"Luxury", Table1[[#This Row],[Price_USD]]&gt;40000,"Premium",Table1[[#This Row],[Price_USD]]&lt;40000,"Budget")</f>
        <v>Luxury</v>
      </c>
    </row>
    <row r="2496" spans="3:23" x14ac:dyDescent="0.35">
      <c r="C2496">
        <v>2495</v>
      </c>
      <c r="D2496" t="s">
        <v>30</v>
      </c>
      <c r="E2496" t="s">
        <v>83</v>
      </c>
      <c r="F2496">
        <v>2017</v>
      </c>
      <c r="G2496" t="s">
        <v>252</v>
      </c>
      <c r="H2496">
        <v>71.2</v>
      </c>
      <c r="I2496">
        <v>473</v>
      </c>
      <c r="J2496" t="s">
        <v>267</v>
      </c>
      <c r="K2496">
        <v>9.3000000000000007</v>
      </c>
      <c r="L2496" s="5">
        <v>132144.16</v>
      </c>
      <c r="M2496" t="s">
        <v>295</v>
      </c>
      <c r="N2496" t="s">
        <v>372</v>
      </c>
      <c r="O2496" s="1">
        <v>1</v>
      </c>
      <c r="P2496" s="1" t="str">
        <f>IFERROR(IF(ISNUMBER(Table1[[#This Row],[Safety_Rating2]]), REPT("★", Table1[[#This Row],[Safety_Rating2]]) &amp; REPT("☆", 5-Table1[[#This Row],[Safety_Rating2]]), "Unknown"), "Unknown")</f>
        <v>★★★☆☆</v>
      </c>
      <c r="Q2496" s="1">
        <v>3</v>
      </c>
      <c r="R2496">
        <v>6322</v>
      </c>
      <c r="S2496">
        <v>4</v>
      </c>
      <c r="T2496" s="7">
        <f t="shared" si="38"/>
        <v>835415379.51999998</v>
      </c>
      <c r="U2496" s="3">
        <f>Table1[[#This Row],[Range_km]]/Table1[[#This Row],[Battery_Capacity_kWh]]</f>
        <v>6.643258426966292</v>
      </c>
      <c r="V2496" s="4">
        <f>Table1[[#This Row],[Price_USD]]/Table1[[#This Row],[Range_km]]</f>
        <v>279.37454545454545</v>
      </c>
      <c r="W2496" s="1" t="str">
        <f>_xlfn.IFS(Table1[[#This Row],[Price_USD]]&gt;80000,"Luxury", Table1[[#This Row],[Price_USD]]&gt;40000,"Premium",Table1[[#This Row],[Price_USD]]&lt;40000,"Budget")</f>
        <v>Luxury</v>
      </c>
    </row>
    <row r="2497" spans="3:23" x14ac:dyDescent="0.35">
      <c r="C2497">
        <v>2496</v>
      </c>
      <c r="D2497" t="s">
        <v>56</v>
      </c>
      <c r="E2497" t="s">
        <v>131</v>
      </c>
      <c r="F2497">
        <v>2018</v>
      </c>
      <c r="G2497" t="s">
        <v>254</v>
      </c>
      <c r="H2497">
        <v>103.1</v>
      </c>
      <c r="I2497">
        <v>282</v>
      </c>
      <c r="J2497" t="s">
        <v>265</v>
      </c>
      <c r="K2497">
        <v>9.6</v>
      </c>
      <c r="L2497" s="5">
        <v>111405.69</v>
      </c>
      <c r="M2497" t="s">
        <v>297</v>
      </c>
      <c r="N2497" t="s">
        <v>375</v>
      </c>
      <c r="O2497" s="2" t="s">
        <v>376</v>
      </c>
      <c r="P2497" s="1" t="str">
        <f>IFERROR(IF(ISNUMBER(Table1[[#This Row],[Safety_Rating2]]), REPT("★", Table1[[#This Row],[Safety_Rating2]]) &amp; REPT("☆", 5-Table1[[#This Row],[Safety_Rating2]]), "Unknown"), "Unknown")</f>
        <v>★★★★☆</v>
      </c>
      <c r="Q2497" s="1">
        <v>4</v>
      </c>
      <c r="R2497">
        <v>3832</v>
      </c>
      <c r="S2497">
        <v>4</v>
      </c>
      <c r="T2497" s="7">
        <f t="shared" si="38"/>
        <v>426906604.07999998</v>
      </c>
      <c r="U2497" s="3">
        <f>Table1[[#This Row],[Range_km]]/Table1[[#This Row],[Battery_Capacity_kWh]]</f>
        <v>2.735208535402522</v>
      </c>
      <c r="V2497" s="4">
        <f>Table1[[#This Row],[Price_USD]]/Table1[[#This Row],[Range_km]]</f>
        <v>395.05563829787235</v>
      </c>
      <c r="W2497" s="1" t="str">
        <f>_xlfn.IFS(Table1[[#This Row],[Price_USD]]&gt;80000,"Luxury", Table1[[#This Row],[Price_USD]]&gt;40000,"Premium",Table1[[#This Row],[Price_USD]]&lt;40000,"Budget")</f>
        <v>Luxury</v>
      </c>
    </row>
    <row r="2498" spans="3:23" x14ac:dyDescent="0.35">
      <c r="C2498">
        <v>2497</v>
      </c>
      <c r="D2498" t="s">
        <v>43</v>
      </c>
      <c r="E2498" t="s">
        <v>171</v>
      </c>
      <c r="F2498">
        <v>2021</v>
      </c>
      <c r="G2498" t="s">
        <v>259</v>
      </c>
      <c r="H2498">
        <v>120.6</v>
      </c>
      <c r="I2498">
        <v>268</v>
      </c>
      <c r="J2498" t="s">
        <v>271</v>
      </c>
      <c r="K2498">
        <v>11.7</v>
      </c>
      <c r="L2498" s="5">
        <v>74816.100000000006</v>
      </c>
      <c r="M2498" t="s">
        <v>285</v>
      </c>
      <c r="N2498" t="s">
        <v>369</v>
      </c>
      <c r="O2498" s="1">
        <v>2</v>
      </c>
      <c r="P2498" s="1" t="str">
        <f>IFERROR(IF(ISNUMBER(Table1[[#This Row],[Safety_Rating2]]), REPT("★", Table1[[#This Row],[Safety_Rating2]]) &amp; REPT("☆", 5-Table1[[#This Row],[Safety_Rating2]]), "Unknown"), "Unknown")</f>
        <v>★★★☆☆</v>
      </c>
      <c r="Q2498" s="1">
        <v>3</v>
      </c>
      <c r="R2498">
        <v>3232</v>
      </c>
      <c r="S2498">
        <v>4</v>
      </c>
      <c r="T2498" s="7">
        <f t="shared" ref="T2498:T2561" si="39">L2498*R2498</f>
        <v>241805635.20000002</v>
      </c>
      <c r="U2498" s="3">
        <f>Table1[[#This Row],[Range_km]]/Table1[[#This Row],[Battery_Capacity_kWh]]</f>
        <v>2.2222222222222223</v>
      </c>
      <c r="V2498" s="4">
        <f>Table1[[#This Row],[Price_USD]]/Table1[[#This Row],[Range_km]]</f>
        <v>279.16455223880598</v>
      </c>
      <c r="W2498" s="1" t="str">
        <f>_xlfn.IFS(Table1[[#This Row],[Price_USD]]&gt;80000,"Luxury", Table1[[#This Row],[Price_USD]]&gt;40000,"Premium",Table1[[#This Row],[Price_USD]]&lt;40000,"Budget")</f>
        <v>Premium</v>
      </c>
    </row>
    <row r="2499" spans="3:23" x14ac:dyDescent="0.35">
      <c r="C2499">
        <v>2498</v>
      </c>
      <c r="D2499" t="s">
        <v>36</v>
      </c>
      <c r="E2499" t="s">
        <v>91</v>
      </c>
      <c r="F2499">
        <v>2022</v>
      </c>
      <c r="G2499" t="s">
        <v>254</v>
      </c>
      <c r="H2499">
        <v>29</v>
      </c>
      <c r="I2499">
        <v>261</v>
      </c>
      <c r="J2499" t="s">
        <v>265</v>
      </c>
      <c r="K2499">
        <v>3.5</v>
      </c>
      <c r="L2499" s="5">
        <v>107703.03999999999</v>
      </c>
      <c r="M2499" t="s">
        <v>324</v>
      </c>
      <c r="N2499" t="s">
        <v>345</v>
      </c>
      <c r="O2499" s="1">
        <v>3</v>
      </c>
      <c r="P2499" s="1" t="str">
        <f>IFERROR(IF(ISNUMBER(Table1[[#This Row],[Safety_Rating2]]), REPT("★", Table1[[#This Row],[Safety_Rating2]]) &amp; REPT("☆", 5-Table1[[#This Row],[Safety_Rating2]]), "Unknown"), "Unknown")</f>
        <v>★★★★★</v>
      </c>
      <c r="Q2499" s="1">
        <v>5</v>
      </c>
      <c r="R2499">
        <v>16880</v>
      </c>
      <c r="S2499">
        <v>3</v>
      </c>
      <c r="T2499" s="7">
        <f t="shared" si="39"/>
        <v>1818027315.1999998</v>
      </c>
      <c r="U2499" s="3">
        <f>Table1[[#This Row],[Range_km]]/Table1[[#This Row],[Battery_Capacity_kWh]]</f>
        <v>9</v>
      </c>
      <c r="V2499" s="4">
        <f>Table1[[#This Row],[Price_USD]]/Table1[[#This Row],[Range_km]]</f>
        <v>412.65532567049809</v>
      </c>
      <c r="W2499" s="1" t="str">
        <f>_xlfn.IFS(Table1[[#This Row],[Price_USD]]&gt;80000,"Luxury", Table1[[#This Row],[Price_USD]]&gt;40000,"Premium",Table1[[#This Row],[Price_USD]]&lt;40000,"Budget")</f>
        <v>Luxury</v>
      </c>
    </row>
    <row r="2500" spans="3:23" x14ac:dyDescent="0.35">
      <c r="C2500">
        <v>2499</v>
      </c>
      <c r="D2500" t="s">
        <v>23</v>
      </c>
      <c r="E2500" t="s">
        <v>109</v>
      </c>
      <c r="F2500">
        <v>2018</v>
      </c>
      <c r="G2500" t="s">
        <v>258</v>
      </c>
      <c r="H2500">
        <v>47.2</v>
      </c>
      <c r="I2500">
        <v>419</v>
      </c>
      <c r="J2500" t="s">
        <v>279</v>
      </c>
      <c r="K2500">
        <v>3.3</v>
      </c>
      <c r="L2500" s="5">
        <v>74003.39</v>
      </c>
      <c r="M2500" t="s">
        <v>333</v>
      </c>
      <c r="N2500" t="s">
        <v>365</v>
      </c>
      <c r="O2500" s="2" t="s">
        <v>376</v>
      </c>
      <c r="P2500" s="1" t="str">
        <f>IFERROR(IF(ISNUMBER(Table1[[#This Row],[Safety_Rating2]]), REPT("★", Table1[[#This Row],[Safety_Rating2]]) &amp; REPT("☆", 5-Table1[[#This Row],[Safety_Rating2]]), "Unknown"), "Unknown")</f>
        <v>★★★☆☆</v>
      </c>
      <c r="Q2500" s="1">
        <v>3</v>
      </c>
      <c r="R2500">
        <v>5925</v>
      </c>
      <c r="S2500">
        <v>5</v>
      </c>
      <c r="T2500" s="7">
        <f t="shared" si="39"/>
        <v>438470085.75</v>
      </c>
      <c r="U2500" s="3">
        <f>Table1[[#This Row],[Range_km]]/Table1[[#This Row],[Battery_Capacity_kWh]]</f>
        <v>8.8771186440677958</v>
      </c>
      <c r="V2500" s="4">
        <f>Table1[[#This Row],[Price_USD]]/Table1[[#This Row],[Range_km]]</f>
        <v>176.61906921241049</v>
      </c>
      <c r="W2500" s="1" t="str">
        <f>_xlfn.IFS(Table1[[#This Row],[Price_USD]]&gt;80000,"Luxury", Table1[[#This Row],[Price_USD]]&gt;40000,"Premium",Table1[[#This Row],[Price_USD]]&lt;40000,"Budget")</f>
        <v>Premium</v>
      </c>
    </row>
    <row r="2501" spans="3:23" x14ac:dyDescent="0.35">
      <c r="C2501">
        <v>2500</v>
      </c>
      <c r="D2501" t="s">
        <v>29</v>
      </c>
      <c r="E2501" t="s">
        <v>82</v>
      </c>
      <c r="F2501">
        <v>2018</v>
      </c>
      <c r="G2501" t="s">
        <v>263</v>
      </c>
      <c r="H2501">
        <v>111.6</v>
      </c>
      <c r="I2501">
        <v>115</v>
      </c>
      <c r="J2501" t="s">
        <v>280</v>
      </c>
      <c r="K2501">
        <v>1.5</v>
      </c>
      <c r="L2501" s="5">
        <v>104328.15</v>
      </c>
      <c r="M2501" t="s">
        <v>309</v>
      </c>
      <c r="N2501" t="s">
        <v>373</v>
      </c>
      <c r="O2501" s="1">
        <v>2</v>
      </c>
      <c r="P2501" s="1" t="str">
        <f>IFERROR(IF(ISNUMBER(Table1[[#This Row],[Safety_Rating2]]), REPT("★", Table1[[#This Row],[Safety_Rating2]]) &amp; REPT("☆", 5-Table1[[#This Row],[Safety_Rating2]]), "Unknown"), "Unknown")</f>
        <v>★★★★★</v>
      </c>
      <c r="Q2501" s="1">
        <v>5</v>
      </c>
      <c r="R2501">
        <v>16038</v>
      </c>
      <c r="S2501">
        <v>3</v>
      </c>
      <c r="T2501" s="7">
        <f t="shared" si="39"/>
        <v>1673214869.6999998</v>
      </c>
      <c r="U2501" s="3">
        <f>Table1[[#This Row],[Range_km]]/Table1[[#This Row],[Battery_Capacity_kWh]]</f>
        <v>1.0304659498207887</v>
      </c>
      <c r="V2501" s="4">
        <f>Table1[[#This Row],[Price_USD]]/Table1[[#This Row],[Range_km]]</f>
        <v>907.20130434782607</v>
      </c>
      <c r="W2501" s="1" t="str">
        <f>_xlfn.IFS(Table1[[#This Row],[Price_USD]]&gt;80000,"Luxury", Table1[[#This Row],[Price_USD]]&gt;40000,"Premium",Table1[[#This Row],[Price_USD]]&lt;40000,"Budget")</f>
        <v>Luxury</v>
      </c>
    </row>
    <row r="2502" spans="3:23" x14ac:dyDescent="0.35">
      <c r="C2502">
        <v>2501</v>
      </c>
      <c r="D2502" t="s">
        <v>33</v>
      </c>
      <c r="E2502" t="s">
        <v>86</v>
      </c>
      <c r="F2502">
        <v>2022</v>
      </c>
      <c r="G2502" t="s">
        <v>251</v>
      </c>
      <c r="H2502">
        <v>80.2</v>
      </c>
      <c r="I2502">
        <v>241</v>
      </c>
      <c r="J2502" t="s">
        <v>267</v>
      </c>
      <c r="K2502">
        <v>7.1</v>
      </c>
      <c r="L2502" s="5">
        <v>80041.320000000007</v>
      </c>
      <c r="M2502" t="s">
        <v>281</v>
      </c>
      <c r="N2502" t="s">
        <v>348</v>
      </c>
      <c r="O2502" s="1">
        <v>2</v>
      </c>
      <c r="P2502" s="1" t="str">
        <f>IFERROR(IF(ISNUMBER(Table1[[#This Row],[Safety_Rating2]]), REPT("★", Table1[[#This Row],[Safety_Rating2]]) &amp; REPT("☆", 5-Table1[[#This Row],[Safety_Rating2]]), "Unknown"), "Unknown")</f>
        <v>★★★★☆</v>
      </c>
      <c r="Q2502" s="1">
        <v>4</v>
      </c>
      <c r="R2502">
        <v>18840</v>
      </c>
      <c r="S2502">
        <v>4</v>
      </c>
      <c r="T2502" s="7">
        <f t="shared" si="39"/>
        <v>1507978468.8000002</v>
      </c>
      <c r="U2502" s="3">
        <f>Table1[[#This Row],[Range_km]]/Table1[[#This Row],[Battery_Capacity_kWh]]</f>
        <v>3.0049875311720697</v>
      </c>
      <c r="V2502" s="4">
        <f>Table1[[#This Row],[Price_USD]]/Table1[[#This Row],[Range_km]]</f>
        <v>332.12165975103738</v>
      </c>
      <c r="W2502" s="1" t="str">
        <f>_xlfn.IFS(Table1[[#This Row],[Price_USD]]&gt;80000,"Luxury", Table1[[#This Row],[Price_USD]]&gt;40000,"Premium",Table1[[#This Row],[Price_USD]]&lt;40000,"Budget")</f>
        <v>Luxury</v>
      </c>
    </row>
    <row r="2503" spans="3:23" x14ac:dyDescent="0.35">
      <c r="C2503">
        <v>2502</v>
      </c>
      <c r="D2503" t="s">
        <v>34</v>
      </c>
      <c r="E2503" t="s">
        <v>190</v>
      </c>
      <c r="F2503">
        <v>2024</v>
      </c>
      <c r="G2503" t="s">
        <v>253</v>
      </c>
      <c r="H2503">
        <v>32.200000000000003</v>
      </c>
      <c r="I2503">
        <v>575</v>
      </c>
      <c r="J2503" t="s">
        <v>267</v>
      </c>
      <c r="K2503">
        <v>8.1</v>
      </c>
      <c r="L2503" s="5">
        <v>122797.8</v>
      </c>
      <c r="M2503" t="s">
        <v>316</v>
      </c>
      <c r="N2503" t="s">
        <v>359</v>
      </c>
      <c r="O2503" s="1">
        <v>1</v>
      </c>
      <c r="P2503" s="1" t="str">
        <f>IFERROR(IF(ISNUMBER(Table1[[#This Row],[Safety_Rating2]]), REPT("★", Table1[[#This Row],[Safety_Rating2]]) &amp; REPT("☆", 5-Table1[[#This Row],[Safety_Rating2]]), "Unknown"), "Unknown")</f>
        <v>★★★★★</v>
      </c>
      <c r="Q2503" s="1">
        <v>5</v>
      </c>
      <c r="R2503">
        <v>19023</v>
      </c>
      <c r="S2503">
        <v>3</v>
      </c>
      <c r="T2503" s="7">
        <f t="shared" si="39"/>
        <v>2335982549.4000001</v>
      </c>
      <c r="U2503" s="3">
        <f>Table1[[#This Row],[Range_km]]/Table1[[#This Row],[Battery_Capacity_kWh]]</f>
        <v>17.857142857142854</v>
      </c>
      <c r="V2503" s="4">
        <f>Table1[[#This Row],[Price_USD]]/Table1[[#This Row],[Range_km]]</f>
        <v>213.56139130434784</v>
      </c>
      <c r="W2503" s="1" t="str">
        <f>_xlfn.IFS(Table1[[#This Row],[Price_USD]]&gt;80000,"Luxury", Table1[[#This Row],[Price_USD]]&gt;40000,"Premium",Table1[[#This Row],[Price_USD]]&lt;40000,"Budget")</f>
        <v>Luxury</v>
      </c>
    </row>
    <row r="2504" spans="3:23" x14ac:dyDescent="0.35">
      <c r="C2504">
        <v>2503</v>
      </c>
      <c r="D2504" t="s">
        <v>28</v>
      </c>
      <c r="E2504" t="s">
        <v>158</v>
      </c>
      <c r="F2504">
        <v>2015</v>
      </c>
      <c r="G2504" t="s">
        <v>263</v>
      </c>
      <c r="H2504">
        <v>125.3</v>
      </c>
      <c r="I2504">
        <v>461</v>
      </c>
      <c r="J2504" t="s">
        <v>271</v>
      </c>
      <c r="K2504">
        <v>11.6</v>
      </c>
      <c r="L2504" s="5">
        <v>67652.570000000007</v>
      </c>
      <c r="M2504" t="s">
        <v>322</v>
      </c>
      <c r="N2504" t="s">
        <v>358</v>
      </c>
      <c r="O2504" s="1">
        <v>0</v>
      </c>
      <c r="P2504" s="1" t="str">
        <f>IFERROR(IF(ISNUMBER(Table1[[#This Row],[Safety_Rating2]]), REPT("★", Table1[[#This Row],[Safety_Rating2]]) &amp; REPT("☆", 5-Table1[[#This Row],[Safety_Rating2]]), "Unknown"), "Unknown")</f>
        <v>★★★☆☆</v>
      </c>
      <c r="Q2504" s="1">
        <v>3</v>
      </c>
      <c r="R2504">
        <v>3410</v>
      </c>
      <c r="S2504">
        <v>5</v>
      </c>
      <c r="T2504" s="7">
        <f t="shared" si="39"/>
        <v>230695263.70000002</v>
      </c>
      <c r="U2504" s="3">
        <f>Table1[[#This Row],[Range_km]]/Table1[[#This Row],[Battery_Capacity_kWh]]</f>
        <v>3.6791699920191543</v>
      </c>
      <c r="V2504" s="4">
        <f>Table1[[#This Row],[Price_USD]]/Table1[[#This Row],[Range_km]]</f>
        <v>146.75177874186554</v>
      </c>
      <c r="W2504" s="1" t="str">
        <f>_xlfn.IFS(Table1[[#This Row],[Price_USD]]&gt;80000,"Luxury", Table1[[#This Row],[Price_USD]]&gt;40000,"Premium",Table1[[#This Row],[Price_USD]]&lt;40000,"Budget")</f>
        <v>Premium</v>
      </c>
    </row>
    <row r="2505" spans="3:23" x14ac:dyDescent="0.35">
      <c r="C2505">
        <v>2504</v>
      </c>
      <c r="D2505" t="s">
        <v>42</v>
      </c>
      <c r="E2505" t="s">
        <v>159</v>
      </c>
      <c r="F2505">
        <v>2025</v>
      </c>
      <c r="G2505" t="s">
        <v>262</v>
      </c>
      <c r="H2505">
        <v>124.2</v>
      </c>
      <c r="I2505">
        <v>446</v>
      </c>
      <c r="J2505" t="s">
        <v>274</v>
      </c>
      <c r="K2505">
        <v>11.5</v>
      </c>
      <c r="L2505" s="5">
        <v>99140.81</v>
      </c>
      <c r="M2505" t="s">
        <v>313</v>
      </c>
      <c r="N2505" t="s">
        <v>352</v>
      </c>
      <c r="O2505" s="1">
        <v>3</v>
      </c>
      <c r="P2505" s="1" t="str">
        <f>IFERROR(IF(ISNUMBER(Table1[[#This Row],[Safety_Rating2]]), REPT("★", Table1[[#This Row],[Safety_Rating2]]) &amp; REPT("☆", 5-Table1[[#This Row],[Safety_Rating2]]), "Unknown"), "Unknown")</f>
        <v>★★★★☆</v>
      </c>
      <c r="Q2505" s="1">
        <v>4</v>
      </c>
      <c r="R2505">
        <v>2298</v>
      </c>
      <c r="S2505">
        <v>3</v>
      </c>
      <c r="T2505" s="7">
        <f t="shared" si="39"/>
        <v>227825581.38</v>
      </c>
      <c r="U2505" s="3">
        <f>Table1[[#This Row],[Range_km]]/Table1[[#This Row],[Battery_Capacity_kWh]]</f>
        <v>3.5909822866344605</v>
      </c>
      <c r="V2505" s="4">
        <f>Table1[[#This Row],[Price_USD]]/Table1[[#This Row],[Range_km]]</f>
        <v>222.28881165919282</v>
      </c>
      <c r="W2505" s="1" t="str">
        <f>_xlfn.IFS(Table1[[#This Row],[Price_USD]]&gt;80000,"Luxury", Table1[[#This Row],[Price_USD]]&gt;40000,"Premium",Table1[[#This Row],[Price_USD]]&lt;40000,"Budget")</f>
        <v>Luxury</v>
      </c>
    </row>
    <row r="2506" spans="3:23" x14ac:dyDescent="0.35">
      <c r="C2506">
        <v>2505</v>
      </c>
      <c r="D2506" t="s">
        <v>35</v>
      </c>
      <c r="E2506" t="s">
        <v>142</v>
      </c>
      <c r="F2506">
        <v>2023</v>
      </c>
      <c r="G2506" t="s">
        <v>251</v>
      </c>
      <c r="H2506">
        <v>63.1</v>
      </c>
      <c r="I2506">
        <v>384</v>
      </c>
      <c r="J2506" t="s">
        <v>274</v>
      </c>
      <c r="K2506">
        <v>5.7</v>
      </c>
      <c r="L2506" s="5">
        <v>139549.21</v>
      </c>
      <c r="M2506" t="s">
        <v>327</v>
      </c>
      <c r="N2506" t="s">
        <v>352</v>
      </c>
      <c r="O2506" s="1">
        <v>3</v>
      </c>
      <c r="P2506" s="1" t="str">
        <f>IFERROR(IF(ISNUMBER(Table1[[#This Row],[Safety_Rating2]]), REPT("★", Table1[[#This Row],[Safety_Rating2]]) &amp; REPT("☆", 5-Table1[[#This Row],[Safety_Rating2]]), "Unknown"), "Unknown")</f>
        <v>★★★☆☆</v>
      </c>
      <c r="Q2506" s="1">
        <v>3</v>
      </c>
      <c r="R2506">
        <v>18128</v>
      </c>
      <c r="S2506">
        <v>3</v>
      </c>
      <c r="T2506" s="7">
        <f t="shared" si="39"/>
        <v>2529748078.8799996</v>
      </c>
      <c r="U2506" s="3">
        <f>Table1[[#This Row],[Range_km]]/Table1[[#This Row],[Battery_Capacity_kWh]]</f>
        <v>6.0855784469096674</v>
      </c>
      <c r="V2506" s="4">
        <f>Table1[[#This Row],[Price_USD]]/Table1[[#This Row],[Range_km]]</f>
        <v>363.40940104166663</v>
      </c>
      <c r="W2506" s="1" t="str">
        <f>_xlfn.IFS(Table1[[#This Row],[Price_USD]]&gt;80000,"Luxury", Table1[[#This Row],[Price_USD]]&gt;40000,"Premium",Table1[[#This Row],[Price_USD]]&lt;40000,"Budget")</f>
        <v>Luxury</v>
      </c>
    </row>
    <row r="2507" spans="3:23" x14ac:dyDescent="0.35">
      <c r="C2507">
        <v>2506</v>
      </c>
      <c r="D2507" t="s">
        <v>54</v>
      </c>
      <c r="E2507" t="s">
        <v>129</v>
      </c>
      <c r="F2507">
        <v>2016</v>
      </c>
      <c r="G2507" t="s">
        <v>260</v>
      </c>
      <c r="H2507">
        <v>130.4</v>
      </c>
      <c r="I2507">
        <v>488</v>
      </c>
      <c r="J2507" t="s">
        <v>279</v>
      </c>
      <c r="K2507">
        <v>11</v>
      </c>
      <c r="L2507" s="5">
        <v>49752.59</v>
      </c>
      <c r="M2507" t="s">
        <v>290</v>
      </c>
      <c r="N2507" t="s">
        <v>366</v>
      </c>
      <c r="O2507" s="2" t="s">
        <v>376</v>
      </c>
      <c r="P2507" s="1" t="str">
        <f>IFERROR(IF(ISNUMBER(Table1[[#This Row],[Safety_Rating2]]), REPT("★", Table1[[#This Row],[Safety_Rating2]]) &amp; REPT("☆", 5-Table1[[#This Row],[Safety_Rating2]]), "Unknown"), "Unknown")</f>
        <v>Unknown</v>
      </c>
      <c r="Q2507" s="2" t="s">
        <v>376</v>
      </c>
      <c r="R2507">
        <v>17361</v>
      </c>
      <c r="S2507">
        <v>4</v>
      </c>
      <c r="T2507" s="7">
        <f t="shared" si="39"/>
        <v>863754714.98999989</v>
      </c>
      <c r="U2507" s="3">
        <f>Table1[[#This Row],[Range_km]]/Table1[[#This Row],[Battery_Capacity_kWh]]</f>
        <v>3.742331288343558</v>
      </c>
      <c r="V2507" s="4">
        <f>Table1[[#This Row],[Price_USD]]/Table1[[#This Row],[Range_km]]</f>
        <v>101.95202868852458</v>
      </c>
      <c r="W2507" s="1" t="str">
        <f>_xlfn.IFS(Table1[[#This Row],[Price_USD]]&gt;80000,"Luxury", Table1[[#This Row],[Price_USD]]&gt;40000,"Premium",Table1[[#This Row],[Price_USD]]&lt;40000,"Budget")</f>
        <v>Premium</v>
      </c>
    </row>
    <row r="2508" spans="3:23" x14ac:dyDescent="0.35">
      <c r="C2508">
        <v>2507</v>
      </c>
      <c r="D2508" t="s">
        <v>51</v>
      </c>
      <c r="E2508" t="s">
        <v>156</v>
      </c>
      <c r="F2508">
        <v>2025</v>
      </c>
      <c r="G2508" t="s">
        <v>254</v>
      </c>
      <c r="H2508">
        <v>121.2</v>
      </c>
      <c r="I2508">
        <v>548</v>
      </c>
      <c r="J2508" t="s">
        <v>279</v>
      </c>
      <c r="K2508">
        <v>2.7</v>
      </c>
      <c r="L2508" s="5">
        <v>115591.46</v>
      </c>
      <c r="M2508" t="s">
        <v>334</v>
      </c>
      <c r="N2508" t="s">
        <v>358</v>
      </c>
      <c r="O2508" s="1">
        <v>3</v>
      </c>
      <c r="P2508" s="1" t="str">
        <f>IFERROR(IF(ISNUMBER(Table1[[#This Row],[Safety_Rating2]]), REPT("★", Table1[[#This Row],[Safety_Rating2]]) &amp; REPT("☆", 5-Table1[[#This Row],[Safety_Rating2]]), "Unknown"), "Unknown")</f>
        <v>★★★★☆</v>
      </c>
      <c r="Q2508" s="1">
        <v>4</v>
      </c>
      <c r="R2508">
        <v>18529</v>
      </c>
      <c r="S2508">
        <v>4</v>
      </c>
      <c r="T2508" s="7">
        <f t="shared" si="39"/>
        <v>2141794162.3400002</v>
      </c>
      <c r="U2508" s="3">
        <f>Table1[[#This Row],[Range_km]]/Table1[[#This Row],[Battery_Capacity_kWh]]</f>
        <v>4.5214521452145213</v>
      </c>
      <c r="V2508" s="4">
        <f>Table1[[#This Row],[Price_USD]]/Table1[[#This Row],[Range_km]]</f>
        <v>210.93332116788324</v>
      </c>
      <c r="W2508" s="1" t="str">
        <f>_xlfn.IFS(Table1[[#This Row],[Price_USD]]&gt;80000,"Luxury", Table1[[#This Row],[Price_USD]]&gt;40000,"Premium",Table1[[#This Row],[Price_USD]]&lt;40000,"Budget")</f>
        <v>Luxury</v>
      </c>
    </row>
    <row r="2509" spans="3:23" x14ac:dyDescent="0.35">
      <c r="C2509">
        <v>2508</v>
      </c>
      <c r="D2509" t="s">
        <v>66</v>
      </c>
      <c r="E2509" t="s">
        <v>163</v>
      </c>
      <c r="F2509">
        <v>2022</v>
      </c>
      <c r="G2509" t="s">
        <v>251</v>
      </c>
      <c r="H2509">
        <v>36</v>
      </c>
      <c r="I2509">
        <v>484</v>
      </c>
      <c r="J2509" t="s">
        <v>278</v>
      </c>
      <c r="K2509">
        <v>3.4</v>
      </c>
      <c r="L2509" s="5">
        <v>115198.36</v>
      </c>
      <c r="M2509" t="s">
        <v>294</v>
      </c>
      <c r="N2509" t="s">
        <v>349</v>
      </c>
      <c r="O2509" s="1">
        <v>2</v>
      </c>
      <c r="P2509" s="1" t="str">
        <f>IFERROR(IF(ISNUMBER(Table1[[#This Row],[Safety_Rating2]]), REPT("★", Table1[[#This Row],[Safety_Rating2]]) &amp; REPT("☆", 5-Table1[[#This Row],[Safety_Rating2]]), "Unknown"), "Unknown")</f>
        <v>Unknown</v>
      </c>
      <c r="Q2509" s="2" t="s">
        <v>376</v>
      </c>
      <c r="R2509">
        <v>8904</v>
      </c>
      <c r="S2509">
        <v>3</v>
      </c>
      <c r="T2509" s="7">
        <f t="shared" si="39"/>
        <v>1025726197.4400001</v>
      </c>
      <c r="U2509" s="3">
        <f>Table1[[#This Row],[Range_km]]/Table1[[#This Row],[Battery_Capacity_kWh]]</f>
        <v>13.444444444444445</v>
      </c>
      <c r="V2509" s="4">
        <f>Table1[[#This Row],[Price_USD]]/Table1[[#This Row],[Range_km]]</f>
        <v>238.01314049586776</v>
      </c>
      <c r="W2509" s="1" t="str">
        <f>_xlfn.IFS(Table1[[#This Row],[Price_USD]]&gt;80000,"Luxury", Table1[[#This Row],[Price_USD]]&gt;40000,"Premium",Table1[[#This Row],[Price_USD]]&lt;40000,"Budget")</f>
        <v>Luxury</v>
      </c>
    </row>
    <row r="2510" spans="3:23" x14ac:dyDescent="0.35">
      <c r="C2510">
        <v>2509</v>
      </c>
      <c r="D2510" t="s">
        <v>47</v>
      </c>
      <c r="E2510" t="s">
        <v>174</v>
      </c>
      <c r="F2510">
        <v>2020</v>
      </c>
      <c r="G2510" t="s">
        <v>253</v>
      </c>
      <c r="H2510">
        <v>25.9</v>
      </c>
      <c r="I2510">
        <v>222</v>
      </c>
      <c r="J2510" t="s">
        <v>272</v>
      </c>
      <c r="K2510">
        <v>1.1000000000000001</v>
      </c>
      <c r="L2510" s="5">
        <v>80737.05</v>
      </c>
      <c r="M2510" t="s">
        <v>311</v>
      </c>
      <c r="N2510" t="s">
        <v>350</v>
      </c>
      <c r="O2510" s="1">
        <v>4</v>
      </c>
      <c r="P2510" s="1" t="str">
        <f>IFERROR(IF(ISNUMBER(Table1[[#This Row],[Safety_Rating2]]), REPT("★", Table1[[#This Row],[Safety_Rating2]]) &amp; REPT("☆", 5-Table1[[#This Row],[Safety_Rating2]]), "Unknown"), "Unknown")</f>
        <v>★★★★★</v>
      </c>
      <c r="Q2510" s="1">
        <v>5</v>
      </c>
      <c r="R2510">
        <v>5286</v>
      </c>
      <c r="S2510">
        <v>3</v>
      </c>
      <c r="T2510" s="7">
        <f t="shared" si="39"/>
        <v>426776046.30000001</v>
      </c>
      <c r="U2510" s="3">
        <f>Table1[[#This Row],[Range_km]]/Table1[[#This Row],[Battery_Capacity_kWh]]</f>
        <v>8.5714285714285712</v>
      </c>
      <c r="V2510" s="4">
        <f>Table1[[#This Row],[Price_USD]]/Table1[[#This Row],[Range_km]]</f>
        <v>363.68040540540539</v>
      </c>
      <c r="W2510" s="1" t="str">
        <f>_xlfn.IFS(Table1[[#This Row],[Price_USD]]&gt;80000,"Luxury", Table1[[#This Row],[Price_USD]]&gt;40000,"Premium",Table1[[#This Row],[Price_USD]]&lt;40000,"Budget")</f>
        <v>Luxury</v>
      </c>
    </row>
    <row r="2511" spans="3:23" x14ac:dyDescent="0.35">
      <c r="C2511">
        <v>2510</v>
      </c>
      <c r="D2511" t="s">
        <v>64</v>
      </c>
      <c r="E2511" t="s">
        <v>165</v>
      </c>
      <c r="F2511">
        <v>2019</v>
      </c>
      <c r="G2511" t="s">
        <v>260</v>
      </c>
      <c r="H2511">
        <v>78.900000000000006</v>
      </c>
      <c r="I2511">
        <v>205</v>
      </c>
      <c r="J2511" t="s">
        <v>278</v>
      </c>
      <c r="K2511">
        <v>3.5</v>
      </c>
      <c r="L2511" s="5">
        <v>100642.84</v>
      </c>
      <c r="M2511" t="s">
        <v>321</v>
      </c>
      <c r="N2511" t="s">
        <v>368</v>
      </c>
      <c r="O2511" s="1">
        <v>4</v>
      </c>
      <c r="P2511" s="1" t="str">
        <f>IFERROR(IF(ISNUMBER(Table1[[#This Row],[Safety_Rating2]]), REPT("★", Table1[[#This Row],[Safety_Rating2]]) &amp; REPT("☆", 5-Table1[[#This Row],[Safety_Rating2]]), "Unknown"), "Unknown")</f>
        <v>★★★☆☆</v>
      </c>
      <c r="Q2511" s="1">
        <v>3</v>
      </c>
      <c r="R2511">
        <v>19548</v>
      </c>
      <c r="S2511">
        <v>4</v>
      </c>
      <c r="T2511" s="7">
        <f t="shared" si="39"/>
        <v>1967366236.3199999</v>
      </c>
      <c r="U2511" s="3">
        <f>Table1[[#This Row],[Range_km]]/Table1[[#This Row],[Battery_Capacity_kWh]]</f>
        <v>2.5982256020278833</v>
      </c>
      <c r="V2511" s="4">
        <f>Table1[[#This Row],[Price_USD]]/Table1[[#This Row],[Range_km]]</f>
        <v>490.94068292682925</v>
      </c>
      <c r="W2511" s="1" t="str">
        <f>_xlfn.IFS(Table1[[#This Row],[Price_USD]]&gt;80000,"Luxury", Table1[[#This Row],[Price_USD]]&gt;40000,"Premium",Table1[[#This Row],[Price_USD]]&lt;40000,"Budget")</f>
        <v>Luxury</v>
      </c>
    </row>
    <row r="2512" spans="3:23" x14ac:dyDescent="0.35">
      <c r="C2512">
        <v>2511</v>
      </c>
      <c r="D2512" t="s">
        <v>41</v>
      </c>
      <c r="E2512" t="s">
        <v>100</v>
      </c>
      <c r="F2512">
        <v>2021</v>
      </c>
      <c r="G2512" t="s">
        <v>253</v>
      </c>
      <c r="H2512">
        <v>102</v>
      </c>
      <c r="I2512">
        <v>549</v>
      </c>
      <c r="J2512" t="s">
        <v>270</v>
      </c>
      <c r="K2512">
        <v>11.9</v>
      </c>
      <c r="L2512" s="5">
        <v>83442.649999999994</v>
      </c>
      <c r="M2512" t="s">
        <v>310</v>
      </c>
      <c r="N2512" t="s">
        <v>371</v>
      </c>
      <c r="O2512" s="1">
        <v>3</v>
      </c>
      <c r="P2512" s="1" t="str">
        <f>IFERROR(IF(ISNUMBER(Table1[[#This Row],[Safety_Rating2]]), REPT("★", Table1[[#This Row],[Safety_Rating2]]) &amp; REPT("☆", 5-Table1[[#This Row],[Safety_Rating2]]), "Unknown"), "Unknown")</f>
        <v>★★★★★</v>
      </c>
      <c r="Q2512" s="1">
        <v>5</v>
      </c>
      <c r="R2512">
        <v>7975</v>
      </c>
      <c r="S2512">
        <v>5</v>
      </c>
      <c r="T2512" s="7">
        <f t="shared" si="39"/>
        <v>665455133.75</v>
      </c>
      <c r="U2512" s="3">
        <f>Table1[[#This Row],[Range_km]]/Table1[[#This Row],[Battery_Capacity_kWh]]</f>
        <v>5.382352941176471</v>
      </c>
      <c r="V2512" s="4">
        <f>Table1[[#This Row],[Price_USD]]/Table1[[#This Row],[Range_km]]</f>
        <v>151.99025500910747</v>
      </c>
      <c r="W2512" s="1" t="str">
        <f>_xlfn.IFS(Table1[[#This Row],[Price_USD]]&gt;80000,"Luxury", Table1[[#This Row],[Price_USD]]&gt;40000,"Premium",Table1[[#This Row],[Price_USD]]&lt;40000,"Budget")</f>
        <v>Luxury</v>
      </c>
    </row>
    <row r="2513" spans="3:23" x14ac:dyDescent="0.35">
      <c r="C2513">
        <v>2512</v>
      </c>
      <c r="D2513" t="s">
        <v>48</v>
      </c>
      <c r="E2513" t="s">
        <v>154</v>
      </c>
      <c r="F2513">
        <v>2015</v>
      </c>
      <c r="G2513" t="s">
        <v>251</v>
      </c>
      <c r="H2513">
        <v>111.1</v>
      </c>
      <c r="I2513">
        <v>196</v>
      </c>
      <c r="J2513" t="s">
        <v>265</v>
      </c>
      <c r="K2513">
        <v>4.5999999999999996</v>
      </c>
      <c r="L2513" s="5">
        <v>115673.64</v>
      </c>
      <c r="M2513" t="s">
        <v>334</v>
      </c>
      <c r="N2513" t="s">
        <v>369</v>
      </c>
      <c r="O2513" s="1">
        <v>3</v>
      </c>
      <c r="P2513" s="1" t="str">
        <f>IFERROR(IF(ISNUMBER(Table1[[#This Row],[Safety_Rating2]]), REPT("★", Table1[[#This Row],[Safety_Rating2]]) &amp; REPT("☆", 5-Table1[[#This Row],[Safety_Rating2]]), "Unknown"), "Unknown")</f>
        <v>★★★☆☆</v>
      </c>
      <c r="Q2513" s="1">
        <v>3</v>
      </c>
      <c r="R2513">
        <v>13149</v>
      </c>
      <c r="S2513">
        <v>3</v>
      </c>
      <c r="T2513" s="7">
        <f t="shared" si="39"/>
        <v>1520992692.3599999</v>
      </c>
      <c r="U2513" s="3">
        <f>Table1[[#This Row],[Range_km]]/Table1[[#This Row],[Battery_Capacity_kWh]]</f>
        <v>1.7641764176417642</v>
      </c>
      <c r="V2513" s="4">
        <f>Table1[[#This Row],[Price_USD]]/Table1[[#This Row],[Range_km]]</f>
        <v>590.17163265306124</v>
      </c>
      <c r="W2513" s="1" t="str">
        <f>_xlfn.IFS(Table1[[#This Row],[Price_USD]]&gt;80000,"Luxury", Table1[[#This Row],[Price_USD]]&gt;40000,"Premium",Table1[[#This Row],[Price_USD]]&lt;40000,"Budget")</f>
        <v>Luxury</v>
      </c>
    </row>
    <row r="2514" spans="3:23" x14ac:dyDescent="0.35">
      <c r="C2514">
        <v>2513</v>
      </c>
      <c r="D2514" t="s">
        <v>54</v>
      </c>
      <c r="E2514" t="s">
        <v>129</v>
      </c>
      <c r="F2514">
        <v>2016</v>
      </c>
      <c r="G2514" t="s">
        <v>262</v>
      </c>
      <c r="H2514">
        <v>57.6</v>
      </c>
      <c r="I2514">
        <v>214</v>
      </c>
      <c r="J2514" t="s">
        <v>275</v>
      </c>
      <c r="K2514">
        <v>3.5</v>
      </c>
      <c r="L2514" s="5">
        <v>145561.53</v>
      </c>
      <c r="M2514" t="s">
        <v>314</v>
      </c>
      <c r="N2514" t="s">
        <v>370</v>
      </c>
      <c r="O2514" s="1">
        <v>0</v>
      </c>
      <c r="P2514" s="1" t="str">
        <f>IFERROR(IF(ISNUMBER(Table1[[#This Row],[Safety_Rating2]]), REPT("★", Table1[[#This Row],[Safety_Rating2]]) &amp; REPT("☆", 5-Table1[[#This Row],[Safety_Rating2]]), "Unknown"), "Unknown")</f>
        <v>★★★☆☆</v>
      </c>
      <c r="Q2514" s="1">
        <v>3</v>
      </c>
      <c r="R2514">
        <v>13402</v>
      </c>
      <c r="S2514">
        <v>5</v>
      </c>
      <c r="T2514" s="7">
        <f t="shared" si="39"/>
        <v>1950815625.0599999</v>
      </c>
      <c r="U2514" s="3">
        <f>Table1[[#This Row],[Range_km]]/Table1[[#This Row],[Battery_Capacity_kWh]]</f>
        <v>3.7152777777777777</v>
      </c>
      <c r="V2514" s="4">
        <f>Table1[[#This Row],[Price_USD]]/Table1[[#This Row],[Range_km]]</f>
        <v>680.19406542056072</v>
      </c>
      <c r="W2514" s="1" t="str">
        <f>_xlfn.IFS(Table1[[#This Row],[Price_USD]]&gt;80000,"Luxury", Table1[[#This Row],[Price_USD]]&gt;40000,"Premium",Table1[[#This Row],[Price_USD]]&lt;40000,"Budget")</f>
        <v>Luxury</v>
      </c>
    </row>
    <row r="2515" spans="3:23" x14ac:dyDescent="0.35">
      <c r="C2515">
        <v>2514</v>
      </c>
      <c r="D2515" t="s">
        <v>20</v>
      </c>
      <c r="E2515" t="s">
        <v>133</v>
      </c>
      <c r="F2515">
        <v>2022</v>
      </c>
      <c r="G2515" t="s">
        <v>261</v>
      </c>
      <c r="H2515">
        <v>39.200000000000003</v>
      </c>
      <c r="I2515">
        <v>497</v>
      </c>
      <c r="J2515" t="s">
        <v>275</v>
      </c>
      <c r="K2515">
        <v>5.5</v>
      </c>
      <c r="L2515" s="5">
        <v>148873.51999999999</v>
      </c>
      <c r="M2515" t="s">
        <v>312</v>
      </c>
      <c r="N2515" t="s">
        <v>368</v>
      </c>
      <c r="O2515" s="1">
        <v>5</v>
      </c>
      <c r="P2515" s="1" t="str">
        <f>IFERROR(IF(ISNUMBER(Table1[[#This Row],[Safety_Rating2]]), REPT("★", Table1[[#This Row],[Safety_Rating2]]) &amp; REPT("☆", 5-Table1[[#This Row],[Safety_Rating2]]), "Unknown"), "Unknown")</f>
        <v>★★★★☆</v>
      </c>
      <c r="Q2515" s="1">
        <v>4</v>
      </c>
      <c r="R2515">
        <v>6979</v>
      </c>
      <c r="S2515">
        <v>5</v>
      </c>
      <c r="T2515" s="7">
        <f t="shared" si="39"/>
        <v>1038988296.0799999</v>
      </c>
      <c r="U2515" s="3">
        <f>Table1[[#This Row],[Range_km]]/Table1[[#This Row],[Battery_Capacity_kWh]]</f>
        <v>12.678571428571427</v>
      </c>
      <c r="V2515" s="4">
        <f>Table1[[#This Row],[Price_USD]]/Table1[[#This Row],[Range_km]]</f>
        <v>299.54430583501005</v>
      </c>
      <c r="W2515" s="1" t="str">
        <f>_xlfn.IFS(Table1[[#This Row],[Price_USD]]&gt;80000,"Luxury", Table1[[#This Row],[Price_USD]]&gt;40000,"Premium",Table1[[#This Row],[Price_USD]]&lt;40000,"Budget")</f>
        <v>Luxury</v>
      </c>
    </row>
    <row r="2516" spans="3:23" x14ac:dyDescent="0.35">
      <c r="C2516">
        <v>2515</v>
      </c>
      <c r="D2516" t="s">
        <v>24</v>
      </c>
      <c r="E2516" t="s">
        <v>77</v>
      </c>
      <c r="F2516">
        <v>2021</v>
      </c>
      <c r="G2516" t="s">
        <v>251</v>
      </c>
      <c r="H2516">
        <v>123.6</v>
      </c>
      <c r="I2516">
        <v>251</v>
      </c>
      <c r="J2516" t="s">
        <v>276</v>
      </c>
      <c r="K2516">
        <v>12</v>
      </c>
      <c r="L2516" s="5">
        <v>85022.3</v>
      </c>
      <c r="M2516" t="s">
        <v>290</v>
      </c>
      <c r="N2516" t="s">
        <v>360</v>
      </c>
      <c r="O2516" s="1">
        <v>5</v>
      </c>
      <c r="P2516" s="1" t="str">
        <f>IFERROR(IF(ISNUMBER(Table1[[#This Row],[Safety_Rating2]]), REPT("★", Table1[[#This Row],[Safety_Rating2]]) &amp; REPT("☆", 5-Table1[[#This Row],[Safety_Rating2]]), "Unknown"), "Unknown")</f>
        <v>★★★★★</v>
      </c>
      <c r="Q2516" s="1">
        <v>5</v>
      </c>
      <c r="R2516">
        <v>3299</v>
      </c>
      <c r="S2516">
        <v>4</v>
      </c>
      <c r="T2516" s="7">
        <f t="shared" si="39"/>
        <v>280488567.69999999</v>
      </c>
      <c r="U2516" s="3">
        <f>Table1[[#This Row],[Range_km]]/Table1[[#This Row],[Battery_Capacity_kWh]]</f>
        <v>2.0307443365695792</v>
      </c>
      <c r="V2516" s="4">
        <f>Table1[[#This Row],[Price_USD]]/Table1[[#This Row],[Range_km]]</f>
        <v>338.73426294820717</v>
      </c>
      <c r="W2516" s="1" t="str">
        <f>_xlfn.IFS(Table1[[#This Row],[Price_USD]]&gt;80000,"Luxury", Table1[[#This Row],[Price_USD]]&gt;40000,"Premium",Table1[[#This Row],[Price_USD]]&lt;40000,"Budget")</f>
        <v>Luxury</v>
      </c>
    </row>
    <row r="2517" spans="3:23" x14ac:dyDescent="0.35">
      <c r="C2517">
        <v>2516</v>
      </c>
      <c r="D2517" t="s">
        <v>64</v>
      </c>
      <c r="E2517" t="s">
        <v>161</v>
      </c>
      <c r="F2517">
        <v>2022</v>
      </c>
      <c r="G2517" t="s">
        <v>253</v>
      </c>
      <c r="H2517">
        <v>37.6</v>
      </c>
      <c r="I2517">
        <v>542</v>
      </c>
      <c r="J2517" t="s">
        <v>276</v>
      </c>
      <c r="K2517">
        <v>10.3</v>
      </c>
      <c r="L2517" s="5">
        <v>82608.38</v>
      </c>
      <c r="M2517" t="s">
        <v>327</v>
      </c>
      <c r="N2517" t="s">
        <v>370</v>
      </c>
      <c r="O2517" s="1">
        <v>0</v>
      </c>
      <c r="P2517" s="1" t="str">
        <f>IFERROR(IF(ISNUMBER(Table1[[#This Row],[Safety_Rating2]]), REPT("★", Table1[[#This Row],[Safety_Rating2]]) &amp; REPT("☆", 5-Table1[[#This Row],[Safety_Rating2]]), "Unknown"), "Unknown")</f>
        <v>★★★☆☆</v>
      </c>
      <c r="Q2517" s="1">
        <v>3</v>
      </c>
      <c r="R2517">
        <v>18826</v>
      </c>
      <c r="S2517">
        <v>3</v>
      </c>
      <c r="T2517" s="7">
        <f t="shared" si="39"/>
        <v>1555185361.8800001</v>
      </c>
      <c r="U2517" s="3">
        <f>Table1[[#This Row],[Range_km]]/Table1[[#This Row],[Battery_Capacity_kWh]]</f>
        <v>14.414893617021276</v>
      </c>
      <c r="V2517" s="4">
        <f>Table1[[#This Row],[Price_USD]]/Table1[[#This Row],[Range_km]]</f>
        <v>152.41398523985239</v>
      </c>
      <c r="W2517" s="1" t="str">
        <f>_xlfn.IFS(Table1[[#This Row],[Price_USD]]&gt;80000,"Luxury", Table1[[#This Row],[Price_USD]]&gt;40000,"Premium",Table1[[#This Row],[Price_USD]]&lt;40000,"Budget")</f>
        <v>Luxury</v>
      </c>
    </row>
    <row r="2518" spans="3:23" x14ac:dyDescent="0.35">
      <c r="C2518">
        <v>2517</v>
      </c>
      <c r="D2518" t="s">
        <v>24</v>
      </c>
      <c r="E2518" t="s">
        <v>77</v>
      </c>
      <c r="F2518">
        <v>2021</v>
      </c>
      <c r="G2518" t="s">
        <v>263</v>
      </c>
      <c r="H2518">
        <v>135.19999999999999</v>
      </c>
      <c r="I2518">
        <v>164</v>
      </c>
      <c r="J2518" t="s">
        <v>270</v>
      </c>
      <c r="K2518">
        <v>5.3</v>
      </c>
      <c r="L2518" s="5">
        <v>129139.34</v>
      </c>
      <c r="M2518" t="s">
        <v>283</v>
      </c>
      <c r="N2518" t="s">
        <v>340</v>
      </c>
      <c r="O2518" s="1">
        <v>4</v>
      </c>
      <c r="P2518" s="1" t="str">
        <f>IFERROR(IF(ISNUMBER(Table1[[#This Row],[Safety_Rating2]]), REPT("★", Table1[[#This Row],[Safety_Rating2]]) &amp; REPT("☆", 5-Table1[[#This Row],[Safety_Rating2]]), "Unknown"), "Unknown")</f>
        <v>★★★★★</v>
      </c>
      <c r="Q2518" s="1">
        <v>5</v>
      </c>
      <c r="R2518">
        <v>6690</v>
      </c>
      <c r="S2518">
        <v>4</v>
      </c>
      <c r="T2518" s="7">
        <f t="shared" si="39"/>
        <v>863942184.60000002</v>
      </c>
      <c r="U2518" s="3">
        <f>Table1[[#This Row],[Range_km]]/Table1[[#This Row],[Battery_Capacity_kWh]]</f>
        <v>1.2130177514792901</v>
      </c>
      <c r="V2518" s="4">
        <f>Table1[[#This Row],[Price_USD]]/Table1[[#This Row],[Range_km]]</f>
        <v>787.43499999999995</v>
      </c>
      <c r="W2518" s="1" t="str">
        <f>_xlfn.IFS(Table1[[#This Row],[Price_USD]]&gt;80000,"Luxury", Table1[[#This Row],[Price_USD]]&gt;40000,"Premium",Table1[[#This Row],[Price_USD]]&lt;40000,"Budget")</f>
        <v>Luxury</v>
      </c>
    </row>
    <row r="2519" spans="3:23" x14ac:dyDescent="0.35">
      <c r="C2519">
        <v>2518</v>
      </c>
      <c r="D2519" t="s">
        <v>45</v>
      </c>
      <c r="E2519" t="s">
        <v>107</v>
      </c>
      <c r="F2519">
        <v>2021</v>
      </c>
      <c r="G2519" t="s">
        <v>250</v>
      </c>
      <c r="H2519">
        <v>138</v>
      </c>
      <c r="I2519">
        <v>263</v>
      </c>
      <c r="J2519" t="s">
        <v>279</v>
      </c>
      <c r="K2519">
        <v>0.9</v>
      </c>
      <c r="L2519" s="5">
        <v>127576.95</v>
      </c>
      <c r="M2519" t="s">
        <v>329</v>
      </c>
      <c r="N2519" t="s">
        <v>348</v>
      </c>
      <c r="O2519" s="1">
        <v>0</v>
      </c>
      <c r="P2519" s="1" t="str">
        <f>IFERROR(IF(ISNUMBER(Table1[[#This Row],[Safety_Rating2]]), REPT("★", Table1[[#This Row],[Safety_Rating2]]) &amp; REPT("☆", 5-Table1[[#This Row],[Safety_Rating2]]), "Unknown"), "Unknown")</f>
        <v>★★★★☆</v>
      </c>
      <c r="Q2519" s="1">
        <v>4</v>
      </c>
      <c r="R2519">
        <v>7419</v>
      </c>
      <c r="S2519">
        <v>3</v>
      </c>
      <c r="T2519" s="7">
        <f t="shared" si="39"/>
        <v>946493392.04999995</v>
      </c>
      <c r="U2519" s="3">
        <f>Table1[[#This Row],[Range_km]]/Table1[[#This Row],[Battery_Capacity_kWh]]</f>
        <v>1.9057971014492754</v>
      </c>
      <c r="V2519" s="4">
        <f>Table1[[#This Row],[Price_USD]]/Table1[[#This Row],[Range_km]]</f>
        <v>485.08346007604564</v>
      </c>
      <c r="W2519" s="1" t="str">
        <f>_xlfn.IFS(Table1[[#This Row],[Price_USD]]&gt;80000,"Luxury", Table1[[#This Row],[Price_USD]]&gt;40000,"Premium",Table1[[#This Row],[Price_USD]]&lt;40000,"Budget")</f>
        <v>Luxury</v>
      </c>
    </row>
    <row r="2520" spans="3:23" x14ac:dyDescent="0.35">
      <c r="C2520">
        <v>2519</v>
      </c>
      <c r="D2520" t="s">
        <v>25</v>
      </c>
      <c r="E2520" t="s">
        <v>246</v>
      </c>
      <c r="F2520">
        <v>2025</v>
      </c>
      <c r="G2520" t="s">
        <v>258</v>
      </c>
      <c r="H2520">
        <v>126</v>
      </c>
      <c r="I2520">
        <v>464</v>
      </c>
      <c r="J2520" t="s">
        <v>274</v>
      </c>
      <c r="K2520">
        <v>4.9000000000000004</v>
      </c>
      <c r="L2520" s="5">
        <v>82251.22</v>
      </c>
      <c r="M2520" t="s">
        <v>307</v>
      </c>
      <c r="N2520" t="s">
        <v>375</v>
      </c>
      <c r="O2520" s="1">
        <v>2</v>
      </c>
      <c r="P2520" s="1" t="str">
        <f>IFERROR(IF(ISNUMBER(Table1[[#This Row],[Safety_Rating2]]), REPT("★", Table1[[#This Row],[Safety_Rating2]]) &amp; REPT("☆", 5-Table1[[#This Row],[Safety_Rating2]]), "Unknown"), "Unknown")</f>
        <v>★★★★☆</v>
      </c>
      <c r="Q2520" s="1">
        <v>4</v>
      </c>
      <c r="R2520">
        <v>5137</v>
      </c>
      <c r="S2520">
        <v>5</v>
      </c>
      <c r="T2520" s="7">
        <f t="shared" si="39"/>
        <v>422524517.13999999</v>
      </c>
      <c r="U2520" s="3">
        <f>Table1[[#This Row],[Range_km]]/Table1[[#This Row],[Battery_Capacity_kWh]]</f>
        <v>3.6825396825396823</v>
      </c>
      <c r="V2520" s="4">
        <f>Table1[[#This Row],[Price_USD]]/Table1[[#This Row],[Range_km]]</f>
        <v>177.26556034482758</v>
      </c>
      <c r="W2520" s="1" t="str">
        <f>_xlfn.IFS(Table1[[#This Row],[Price_USD]]&gt;80000,"Luxury", Table1[[#This Row],[Price_USD]]&gt;40000,"Premium",Table1[[#This Row],[Price_USD]]&lt;40000,"Budget")</f>
        <v>Luxury</v>
      </c>
    </row>
    <row r="2521" spans="3:23" x14ac:dyDescent="0.35">
      <c r="C2521">
        <v>2520</v>
      </c>
      <c r="D2521" t="s">
        <v>60</v>
      </c>
      <c r="E2521" t="s">
        <v>177</v>
      </c>
      <c r="F2521">
        <v>2021</v>
      </c>
      <c r="G2521" t="s">
        <v>259</v>
      </c>
      <c r="H2521">
        <v>56.1</v>
      </c>
      <c r="I2521">
        <v>271</v>
      </c>
      <c r="J2521" t="s">
        <v>268</v>
      </c>
      <c r="K2521">
        <v>8.6</v>
      </c>
      <c r="L2521" s="5">
        <v>143405.71</v>
      </c>
      <c r="M2521" t="s">
        <v>328</v>
      </c>
      <c r="N2521" t="s">
        <v>369</v>
      </c>
      <c r="O2521" s="1">
        <v>3</v>
      </c>
      <c r="P2521" s="1" t="str">
        <f>IFERROR(IF(ISNUMBER(Table1[[#This Row],[Safety_Rating2]]), REPT("★", Table1[[#This Row],[Safety_Rating2]]) &amp; REPT("☆", 5-Table1[[#This Row],[Safety_Rating2]]), "Unknown"), "Unknown")</f>
        <v>Unknown</v>
      </c>
      <c r="Q2521" s="2" t="s">
        <v>376</v>
      </c>
      <c r="R2521">
        <v>18154</v>
      </c>
      <c r="S2521">
        <v>3</v>
      </c>
      <c r="T2521" s="7">
        <f t="shared" si="39"/>
        <v>2603387259.3399997</v>
      </c>
      <c r="U2521" s="3">
        <f>Table1[[#This Row],[Range_km]]/Table1[[#This Row],[Battery_Capacity_kWh]]</f>
        <v>4.830659536541889</v>
      </c>
      <c r="V2521" s="4">
        <f>Table1[[#This Row],[Price_USD]]/Table1[[#This Row],[Range_km]]</f>
        <v>529.17236162361621</v>
      </c>
      <c r="W2521" s="1" t="str">
        <f>_xlfn.IFS(Table1[[#This Row],[Price_USD]]&gt;80000,"Luxury", Table1[[#This Row],[Price_USD]]&gt;40000,"Premium",Table1[[#This Row],[Price_USD]]&lt;40000,"Budget")</f>
        <v>Luxury</v>
      </c>
    </row>
    <row r="2522" spans="3:23" x14ac:dyDescent="0.35">
      <c r="C2522">
        <v>2521</v>
      </c>
      <c r="D2522" t="s">
        <v>32</v>
      </c>
      <c r="E2522" t="s">
        <v>85</v>
      </c>
      <c r="F2522">
        <v>2020</v>
      </c>
      <c r="G2522" t="s">
        <v>262</v>
      </c>
      <c r="H2522">
        <v>49.2</v>
      </c>
      <c r="I2522">
        <v>159</v>
      </c>
      <c r="J2522" t="s">
        <v>268</v>
      </c>
      <c r="K2522">
        <v>4.8</v>
      </c>
      <c r="L2522" s="5">
        <v>126774.65</v>
      </c>
      <c r="M2522" t="s">
        <v>294</v>
      </c>
      <c r="N2522" t="s">
        <v>339</v>
      </c>
      <c r="O2522" s="1">
        <v>5</v>
      </c>
      <c r="P2522" s="1" t="str">
        <f>IFERROR(IF(ISNUMBER(Table1[[#This Row],[Safety_Rating2]]), REPT("★", Table1[[#This Row],[Safety_Rating2]]) &amp; REPT("☆", 5-Table1[[#This Row],[Safety_Rating2]]), "Unknown"), "Unknown")</f>
        <v>★★★★☆</v>
      </c>
      <c r="Q2522" s="1">
        <v>4</v>
      </c>
      <c r="R2522">
        <v>12199</v>
      </c>
      <c r="S2522">
        <v>3</v>
      </c>
      <c r="T2522" s="7">
        <f t="shared" si="39"/>
        <v>1546523955.3499999</v>
      </c>
      <c r="U2522" s="3">
        <f>Table1[[#This Row],[Range_km]]/Table1[[#This Row],[Battery_Capacity_kWh]]</f>
        <v>3.2317073170731705</v>
      </c>
      <c r="V2522" s="4">
        <f>Table1[[#This Row],[Price_USD]]/Table1[[#This Row],[Range_km]]</f>
        <v>797.32484276729554</v>
      </c>
      <c r="W2522" s="1" t="str">
        <f>_xlfn.IFS(Table1[[#This Row],[Price_USD]]&gt;80000,"Luxury", Table1[[#This Row],[Price_USD]]&gt;40000,"Premium",Table1[[#This Row],[Price_USD]]&lt;40000,"Budget")</f>
        <v>Luxury</v>
      </c>
    </row>
    <row r="2523" spans="3:23" x14ac:dyDescent="0.35">
      <c r="C2523">
        <v>2522</v>
      </c>
      <c r="D2523" t="s">
        <v>39</v>
      </c>
      <c r="E2523" t="s">
        <v>175</v>
      </c>
      <c r="F2523">
        <v>2020</v>
      </c>
      <c r="G2523" t="s">
        <v>256</v>
      </c>
      <c r="H2523">
        <v>23.9</v>
      </c>
      <c r="I2523">
        <v>105</v>
      </c>
      <c r="J2523" t="s">
        <v>279</v>
      </c>
      <c r="K2523">
        <v>8.1999999999999993</v>
      </c>
      <c r="L2523" s="5">
        <v>147813.28</v>
      </c>
      <c r="M2523" t="s">
        <v>282</v>
      </c>
      <c r="N2523" t="s">
        <v>338</v>
      </c>
      <c r="O2523" s="1">
        <v>1</v>
      </c>
      <c r="P2523" s="1" t="str">
        <f>IFERROR(IF(ISNUMBER(Table1[[#This Row],[Safety_Rating2]]), REPT("★", Table1[[#This Row],[Safety_Rating2]]) &amp; REPT("☆", 5-Table1[[#This Row],[Safety_Rating2]]), "Unknown"), "Unknown")</f>
        <v>★★★★★</v>
      </c>
      <c r="Q2523" s="1">
        <v>5</v>
      </c>
      <c r="R2523">
        <v>13057</v>
      </c>
      <c r="S2523">
        <v>5</v>
      </c>
      <c r="T2523" s="7">
        <f t="shared" si="39"/>
        <v>1929997996.96</v>
      </c>
      <c r="U2523" s="3">
        <f>Table1[[#This Row],[Range_km]]/Table1[[#This Row],[Battery_Capacity_kWh]]</f>
        <v>4.3933054393305442</v>
      </c>
      <c r="V2523" s="4">
        <f>Table1[[#This Row],[Price_USD]]/Table1[[#This Row],[Range_km]]</f>
        <v>1407.7455238095238</v>
      </c>
      <c r="W2523" s="1" t="str">
        <f>_xlfn.IFS(Table1[[#This Row],[Price_USD]]&gt;80000,"Luxury", Table1[[#This Row],[Price_USD]]&gt;40000,"Premium",Table1[[#This Row],[Price_USD]]&lt;40000,"Budget")</f>
        <v>Luxury</v>
      </c>
    </row>
    <row r="2524" spans="3:23" x14ac:dyDescent="0.35">
      <c r="C2524">
        <v>2523</v>
      </c>
      <c r="D2524" t="s">
        <v>66</v>
      </c>
      <c r="E2524" t="s">
        <v>186</v>
      </c>
      <c r="F2524">
        <v>2019</v>
      </c>
      <c r="G2524" t="s">
        <v>256</v>
      </c>
      <c r="H2524">
        <v>36.5</v>
      </c>
      <c r="I2524">
        <v>197</v>
      </c>
      <c r="J2524" t="s">
        <v>270</v>
      </c>
      <c r="K2524">
        <v>11.2</v>
      </c>
      <c r="L2524" s="5">
        <v>100401.48</v>
      </c>
      <c r="M2524" t="s">
        <v>305</v>
      </c>
      <c r="N2524" t="s">
        <v>351</v>
      </c>
      <c r="O2524" s="1">
        <v>5</v>
      </c>
      <c r="P2524" s="1" t="str">
        <f>IFERROR(IF(ISNUMBER(Table1[[#This Row],[Safety_Rating2]]), REPT("★", Table1[[#This Row],[Safety_Rating2]]) &amp; REPT("☆", 5-Table1[[#This Row],[Safety_Rating2]]), "Unknown"), "Unknown")</f>
        <v>★★★★★</v>
      </c>
      <c r="Q2524" s="1">
        <v>5</v>
      </c>
      <c r="R2524">
        <v>13013</v>
      </c>
      <c r="S2524">
        <v>5</v>
      </c>
      <c r="T2524" s="7">
        <f t="shared" si="39"/>
        <v>1306524459.24</v>
      </c>
      <c r="U2524" s="3">
        <f>Table1[[#This Row],[Range_km]]/Table1[[#This Row],[Battery_Capacity_kWh]]</f>
        <v>5.397260273972603</v>
      </c>
      <c r="V2524" s="4">
        <f>Table1[[#This Row],[Price_USD]]/Table1[[#This Row],[Range_km]]</f>
        <v>509.65218274111675</v>
      </c>
      <c r="W2524" s="1" t="str">
        <f>_xlfn.IFS(Table1[[#This Row],[Price_USD]]&gt;80000,"Luxury", Table1[[#This Row],[Price_USD]]&gt;40000,"Premium",Table1[[#This Row],[Price_USD]]&lt;40000,"Budget")</f>
        <v>Luxury</v>
      </c>
    </row>
    <row r="2525" spans="3:23" x14ac:dyDescent="0.35">
      <c r="C2525">
        <v>2524</v>
      </c>
      <c r="D2525" t="s">
        <v>44</v>
      </c>
      <c r="E2525" t="s">
        <v>211</v>
      </c>
      <c r="F2525">
        <v>2018</v>
      </c>
      <c r="G2525" t="s">
        <v>261</v>
      </c>
      <c r="H2525">
        <v>76</v>
      </c>
      <c r="I2525">
        <v>117</v>
      </c>
      <c r="J2525" t="s">
        <v>269</v>
      </c>
      <c r="K2525">
        <v>8</v>
      </c>
      <c r="L2525" s="5">
        <v>70167.14</v>
      </c>
      <c r="M2525" t="s">
        <v>296</v>
      </c>
      <c r="N2525" t="s">
        <v>348</v>
      </c>
      <c r="O2525" s="1">
        <v>3</v>
      </c>
      <c r="P2525" s="1" t="str">
        <f>IFERROR(IF(ISNUMBER(Table1[[#This Row],[Safety_Rating2]]), REPT("★", Table1[[#This Row],[Safety_Rating2]]) &amp; REPT("☆", 5-Table1[[#This Row],[Safety_Rating2]]), "Unknown"), "Unknown")</f>
        <v>★★★★☆</v>
      </c>
      <c r="Q2525" s="1">
        <v>4</v>
      </c>
      <c r="R2525">
        <v>11902</v>
      </c>
      <c r="S2525">
        <v>3</v>
      </c>
      <c r="T2525" s="7">
        <f t="shared" si="39"/>
        <v>835129300.27999997</v>
      </c>
      <c r="U2525" s="3">
        <f>Table1[[#This Row],[Range_km]]/Table1[[#This Row],[Battery_Capacity_kWh]]</f>
        <v>1.5394736842105263</v>
      </c>
      <c r="V2525" s="4">
        <f>Table1[[#This Row],[Price_USD]]/Table1[[#This Row],[Range_km]]</f>
        <v>599.71914529914534</v>
      </c>
      <c r="W2525" s="1" t="str">
        <f>_xlfn.IFS(Table1[[#This Row],[Price_USD]]&gt;80000,"Luxury", Table1[[#This Row],[Price_USD]]&gt;40000,"Premium",Table1[[#This Row],[Price_USD]]&lt;40000,"Budget")</f>
        <v>Premium</v>
      </c>
    </row>
    <row r="2526" spans="3:23" x14ac:dyDescent="0.35">
      <c r="C2526">
        <v>2525</v>
      </c>
      <c r="D2526" t="s">
        <v>21</v>
      </c>
      <c r="E2526" t="s">
        <v>197</v>
      </c>
      <c r="F2526">
        <v>2022</v>
      </c>
      <c r="G2526" t="s">
        <v>255</v>
      </c>
      <c r="H2526">
        <v>87.7</v>
      </c>
      <c r="I2526">
        <v>401</v>
      </c>
      <c r="J2526" t="s">
        <v>270</v>
      </c>
      <c r="K2526">
        <v>3</v>
      </c>
      <c r="L2526" s="5">
        <v>130213.31</v>
      </c>
      <c r="M2526" t="s">
        <v>325</v>
      </c>
      <c r="N2526" t="s">
        <v>340</v>
      </c>
      <c r="O2526" s="1">
        <v>2</v>
      </c>
      <c r="P2526" s="1" t="str">
        <f>IFERROR(IF(ISNUMBER(Table1[[#This Row],[Safety_Rating2]]), REPT("★", Table1[[#This Row],[Safety_Rating2]]) &amp; REPT("☆", 5-Table1[[#This Row],[Safety_Rating2]]), "Unknown"), "Unknown")</f>
        <v>★★★★☆</v>
      </c>
      <c r="Q2526" s="1">
        <v>4</v>
      </c>
      <c r="R2526">
        <v>17365</v>
      </c>
      <c r="S2526">
        <v>5</v>
      </c>
      <c r="T2526" s="7">
        <f t="shared" si="39"/>
        <v>2261154128.1500001</v>
      </c>
      <c r="U2526" s="3">
        <f>Table1[[#This Row],[Range_km]]/Table1[[#This Row],[Battery_Capacity_kWh]]</f>
        <v>4.5724059293044466</v>
      </c>
      <c r="V2526" s="4">
        <f>Table1[[#This Row],[Price_USD]]/Table1[[#This Row],[Range_km]]</f>
        <v>324.72147132169573</v>
      </c>
      <c r="W2526" s="1" t="str">
        <f>_xlfn.IFS(Table1[[#This Row],[Price_USD]]&gt;80000,"Luxury", Table1[[#This Row],[Price_USD]]&gt;40000,"Premium",Table1[[#This Row],[Price_USD]]&lt;40000,"Budget")</f>
        <v>Luxury</v>
      </c>
    </row>
    <row r="2527" spans="3:23" x14ac:dyDescent="0.35">
      <c r="C2527">
        <v>2526</v>
      </c>
      <c r="D2527" t="s">
        <v>43</v>
      </c>
      <c r="E2527" t="s">
        <v>171</v>
      </c>
      <c r="F2527">
        <v>2024</v>
      </c>
      <c r="G2527" t="s">
        <v>262</v>
      </c>
      <c r="H2527">
        <v>75</v>
      </c>
      <c r="I2527">
        <v>181</v>
      </c>
      <c r="J2527" t="s">
        <v>272</v>
      </c>
      <c r="K2527">
        <v>2.8</v>
      </c>
      <c r="L2527" s="5">
        <v>62261.33</v>
      </c>
      <c r="M2527" t="s">
        <v>291</v>
      </c>
      <c r="N2527" t="s">
        <v>336</v>
      </c>
      <c r="O2527" s="1">
        <v>5</v>
      </c>
      <c r="P2527" s="1" t="str">
        <f>IFERROR(IF(ISNUMBER(Table1[[#This Row],[Safety_Rating2]]), REPT("★", Table1[[#This Row],[Safety_Rating2]]) &amp; REPT("☆", 5-Table1[[#This Row],[Safety_Rating2]]), "Unknown"), "Unknown")</f>
        <v>★★★★★</v>
      </c>
      <c r="Q2527" s="1">
        <v>5</v>
      </c>
      <c r="R2527">
        <v>14140</v>
      </c>
      <c r="S2527">
        <v>4</v>
      </c>
      <c r="T2527" s="7">
        <f t="shared" si="39"/>
        <v>880375206.20000005</v>
      </c>
      <c r="U2527" s="3">
        <f>Table1[[#This Row],[Range_km]]/Table1[[#This Row],[Battery_Capacity_kWh]]</f>
        <v>2.4133333333333336</v>
      </c>
      <c r="V2527" s="4">
        <f>Table1[[#This Row],[Price_USD]]/Table1[[#This Row],[Range_km]]</f>
        <v>343.98524861878457</v>
      </c>
      <c r="W2527" s="1" t="str">
        <f>_xlfn.IFS(Table1[[#This Row],[Price_USD]]&gt;80000,"Luxury", Table1[[#This Row],[Price_USD]]&gt;40000,"Premium",Table1[[#This Row],[Price_USD]]&lt;40000,"Budget")</f>
        <v>Premium</v>
      </c>
    </row>
    <row r="2528" spans="3:23" x14ac:dyDescent="0.35">
      <c r="C2528">
        <v>2527</v>
      </c>
      <c r="D2528" t="s">
        <v>32</v>
      </c>
      <c r="E2528" t="s">
        <v>121</v>
      </c>
      <c r="F2528">
        <v>2017</v>
      </c>
      <c r="G2528" t="s">
        <v>260</v>
      </c>
      <c r="H2528">
        <v>130.1</v>
      </c>
      <c r="I2528">
        <v>504</v>
      </c>
      <c r="J2528" t="s">
        <v>278</v>
      </c>
      <c r="K2528">
        <v>10.9</v>
      </c>
      <c r="L2528" s="5">
        <v>122853.66</v>
      </c>
      <c r="M2528" t="s">
        <v>319</v>
      </c>
      <c r="N2528" t="s">
        <v>371</v>
      </c>
      <c r="O2528" s="2" t="s">
        <v>376</v>
      </c>
      <c r="P2528" s="1" t="str">
        <f>IFERROR(IF(ISNUMBER(Table1[[#This Row],[Safety_Rating2]]), REPT("★", Table1[[#This Row],[Safety_Rating2]]) &amp; REPT("☆", 5-Table1[[#This Row],[Safety_Rating2]]), "Unknown"), "Unknown")</f>
        <v>★★★★★</v>
      </c>
      <c r="Q2528" s="1">
        <v>5</v>
      </c>
      <c r="R2528">
        <v>3543</v>
      </c>
      <c r="S2528">
        <v>3</v>
      </c>
      <c r="T2528" s="7">
        <f t="shared" si="39"/>
        <v>435270517.38</v>
      </c>
      <c r="U2528" s="3">
        <f>Table1[[#This Row],[Range_km]]/Table1[[#This Row],[Battery_Capacity_kWh]]</f>
        <v>3.8739431206764028</v>
      </c>
      <c r="V2528" s="4">
        <f>Table1[[#This Row],[Price_USD]]/Table1[[#This Row],[Range_km]]</f>
        <v>243.75726190476192</v>
      </c>
      <c r="W2528" s="1" t="str">
        <f>_xlfn.IFS(Table1[[#This Row],[Price_USD]]&gt;80000,"Luxury", Table1[[#This Row],[Price_USD]]&gt;40000,"Premium",Table1[[#This Row],[Price_USD]]&lt;40000,"Budget")</f>
        <v>Luxury</v>
      </c>
    </row>
    <row r="2529" spans="3:23" x14ac:dyDescent="0.35">
      <c r="C2529">
        <v>2528</v>
      </c>
      <c r="D2529" t="s">
        <v>21</v>
      </c>
      <c r="E2529" t="s">
        <v>74</v>
      </c>
      <c r="F2529">
        <v>2016</v>
      </c>
      <c r="G2529" t="s">
        <v>259</v>
      </c>
      <c r="H2529">
        <v>92.6</v>
      </c>
      <c r="I2529">
        <v>239</v>
      </c>
      <c r="J2529" t="s">
        <v>267</v>
      </c>
      <c r="K2529">
        <v>9.4</v>
      </c>
      <c r="L2529" s="5">
        <v>96666.78</v>
      </c>
      <c r="M2529" t="s">
        <v>302</v>
      </c>
      <c r="N2529" t="s">
        <v>364</v>
      </c>
      <c r="O2529" s="1">
        <v>2</v>
      </c>
      <c r="P2529" s="1" t="str">
        <f>IFERROR(IF(ISNUMBER(Table1[[#This Row],[Safety_Rating2]]), REPT("★", Table1[[#This Row],[Safety_Rating2]]) &amp; REPT("☆", 5-Table1[[#This Row],[Safety_Rating2]]), "Unknown"), "Unknown")</f>
        <v>★★★★★</v>
      </c>
      <c r="Q2529" s="1">
        <v>5</v>
      </c>
      <c r="R2529">
        <v>3912</v>
      </c>
      <c r="S2529">
        <v>3</v>
      </c>
      <c r="T2529" s="7">
        <f t="shared" si="39"/>
        <v>378160443.36000001</v>
      </c>
      <c r="U2529" s="3">
        <f>Table1[[#This Row],[Range_km]]/Table1[[#This Row],[Battery_Capacity_kWh]]</f>
        <v>2.5809935205183585</v>
      </c>
      <c r="V2529" s="4">
        <f>Table1[[#This Row],[Price_USD]]/Table1[[#This Row],[Range_km]]</f>
        <v>404.46351464435145</v>
      </c>
      <c r="W2529" s="1" t="str">
        <f>_xlfn.IFS(Table1[[#This Row],[Price_USD]]&gt;80000,"Luxury", Table1[[#This Row],[Price_USD]]&gt;40000,"Premium",Table1[[#This Row],[Price_USD]]&lt;40000,"Budget")</f>
        <v>Luxury</v>
      </c>
    </row>
    <row r="2530" spans="3:23" x14ac:dyDescent="0.35">
      <c r="C2530">
        <v>2529</v>
      </c>
      <c r="D2530" t="s">
        <v>20</v>
      </c>
      <c r="E2530" t="s">
        <v>226</v>
      </c>
      <c r="F2530">
        <v>2016</v>
      </c>
      <c r="G2530" t="s">
        <v>262</v>
      </c>
      <c r="H2530">
        <v>118</v>
      </c>
      <c r="I2530">
        <v>407</v>
      </c>
      <c r="J2530" t="s">
        <v>268</v>
      </c>
      <c r="K2530">
        <v>0.6</v>
      </c>
      <c r="L2530" s="5">
        <v>31704.6</v>
      </c>
      <c r="M2530" t="s">
        <v>294</v>
      </c>
      <c r="N2530" t="s">
        <v>359</v>
      </c>
      <c r="O2530" s="1">
        <v>4</v>
      </c>
      <c r="P2530" s="1" t="str">
        <f>IFERROR(IF(ISNUMBER(Table1[[#This Row],[Safety_Rating2]]), REPT("★", Table1[[#This Row],[Safety_Rating2]]) &amp; REPT("☆", 5-Table1[[#This Row],[Safety_Rating2]]), "Unknown"), "Unknown")</f>
        <v>★★★☆☆</v>
      </c>
      <c r="Q2530" s="1">
        <v>3</v>
      </c>
      <c r="R2530">
        <v>10803</v>
      </c>
      <c r="S2530">
        <v>5</v>
      </c>
      <c r="T2530" s="7">
        <f t="shared" si="39"/>
        <v>342504793.80000001</v>
      </c>
      <c r="U2530" s="3">
        <f>Table1[[#This Row],[Range_km]]/Table1[[#This Row],[Battery_Capacity_kWh]]</f>
        <v>3.4491525423728815</v>
      </c>
      <c r="V2530" s="4">
        <f>Table1[[#This Row],[Price_USD]]/Table1[[#This Row],[Range_km]]</f>
        <v>77.898280098280097</v>
      </c>
      <c r="W2530" s="1" t="str">
        <f>_xlfn.IFS(Table1[[#This Row],[Price_USD]]&gt;80000,"Luxury", Table1[[#This Row],[Price_USD]]&gt;40000,"Premium",Table1[[#This Row],[Price_USD]]&lt;40000,"Budget")</f>
        <v>Budget</v>
      </c>
    </row>
    <row r="2531" spans="3:23" x14ac:dyDescent="0.35">
      <c r="C2531">
        <v>2530</v>
      </c>
      <c r="D2531" t="s">
        <v>42</v>
      </c>
      <c r="E2531" t="s">
        <v>242</v>
      </c>
      <c r="F2531">
        <v>2023</v>
      </c>
      <c r="G2531" t="s">
        <v>256</v>
      </c>
      <c r="H2531">
        <v>54.8</v>
      </c>
      <c r="I2531">
        <v>198</v>
      </c>
      <c r="J2531" t="s">
        <v>277</v>
      </c>
      <c r="K2531">
        <v>3.8</v>
      </c>
      <c r="L2531" s="5">
        <v>130722.4</v>
      </c>
      <c r="M2531" t="s">
        <v>323</v>
      </c>
      <c r="N2531" t="s">
        <v>350</v>
      </c>
      <c r="O2531" s="1">
        <v>5</v>
      </c>
      <c r="P2531" s="1" t="str">
        <f>IFERROR(IF(ISNUMBER(Table1[[#This Row],[Safety_Rating2]]), REPT("★", Table1[[#This Row],[Safety_Rating2]]) &amp; REPT("☆", 5-Table1[[#This Row],[Safety_Rating2]]), "Unknown"), "Unknown")</f>
        <v>★★★☆☆</v>
      </c>
      <c r="Q2531" s="1">
        <v>3</v>
      </c>
      <c r="R2531">
        <v>11111</v>
      </c>
      <c r="S2531">
        <v>4</v>
      </c>
      <c r="T2531" s="7">
        <f t="shared" si="39"/>
        <v>1452456586.3999999</v>
      </c>
      <c r="U2531" s="3">
        <f>Table1[[#This Row],[Range_km]]/Table1[[#This Row],[Battery_Capacity_kWh]]</f>
        <v>3.613138686131387</v>
      </c>
      <c r="V2531" s="4">
        <f>Table1[[#This Row],[Price_USD]]/Table1[[#This Row],[Range_km]]</f>
        <v>660.21414141414141</v>
      </c>
      <c r="W2531" s="1" t="str">
        <f>_xlfn.IFS(Table1[[#This Row],[Price_USD]]&gt;80000,"Luxury", Table1[[#This Row],[Price_USD]]&gt;40000,"Premium",Table1[[#This Row],[Price_USD]]&lt;40000,"Budget")</f>
        <v>Luxury</v>
      </c>
    </row>
    <row r="2532" spans="3:23" x14ac:dyDescent="0.35">
      <c r="C2532">
        <v>2531</v>
      </c>
      <c r="D2532" t="s">
        <v>57</v>
      </c>
      <c r="E2532" t="s">
        <v>136</v>
      </c>
      <c r="F2532">
        <v>2020</v>
      </c>
      <c r="G2532" t="s">
        <v>257</v>
      </c>
      <c r="H2532">
        <v>87.4</v>
      </c>
      <c r="I2532">
        <v>521</v>
      </c>
      <c r="J2532" t="s">
        <v>274</v>
      </c>
      <c r="K2532">
        <v>9.8000000000000007</v>
      </c>
      <c r="L2532" s="5">
        <v>100957.07</v>
      </c>
      <c r="M2532" t="s">
        <v>319</v>
      </c>
      <c r="N2532" t="s">
        <v>346</v>
      </c>
      <c r="O2532" s="1">
        <v>1</v>
      </c>
      <c r="P2532" s="1" t="str">
        <f>IFERROR(IF(ISNUMBER(Table1[[#This Row],[Safety_Rating2]]), REPT("★", Table1[[#This Row],[Safety_Rating2]]) &amp; REPT("☆", 5-Table1[[#This Row],[Safety_Rating2]]), "Unknown"), "Unknown")</f>
        <v>Unknown</v>
      </c>
      <c r="Q2532" s="2" t="s">
        <v>376</v>
      </c>
      <c r="R2532">
        <v>13593</v>
      </c>
      <c r="S2532">
        <v>5</v>
      </c>
      <c r="T2532" s="7">
        <f t="shared" si="39"/>
        <v>1372309452.51</v>
      </c>
      <c r="U2532" s="3">
        <f>Table1[[#This Row],[Range_km]]/Table1[[#This Row],[Battery_Capacity_kWh]]</f>
        <v>5.9610983981693364</v>
      </c>
      <c r="V2532" s="4">
        <f>Table1[[#This Row],[Price_USD]]/Table1[[#This Row],[Range_km]]</f>
        <v>193.77556621880998</v>
      </c>
      <c r="W2532" s="1" t="str">
        <f>_xlfn.IFS(Table1[[#This Row],[Price_USD]]&gt;80000,"Luxury", Table1[[#This Row],[Price_USD]]&gt;40000,"Premium",Table1[[#This Row],[Price_USD]]&lt;40000,"Budget")</f>
        <v>Luxury</v>
      </c>
    </row>
    <row r="2533" spans="3:23" x14ac:dyDescent="0.35">
      <c r="C2533">
        <v>2532</v>
      </c>
      <c r="D2533" t="s">
        <v>61</v>
      </c>
      <c r="E2533" t="s">
        <v>146</v>
      </c>
      <c r="F2533">
        <v>2015</v>
      </c>
      <c r="G2533" t="s">
        <v>255</v>
      </c>
      <c r="H2533">
        <v>37.799999999999997</v>
      </c>
      <c r="I2533">
        <v>425</v>
      </c>
      <c r="J2533" t="s">
        <v>280</v>
      </c>
      <c r="K2533">
        <v>2.2999999999999998</v>
      </c>
      <c r="L2533" s="5">
        <v>144721.18</v>
      </c>
      <c r="M2533" t="s">
        <v>315</v>
      </c>
      <c r="N2533" t="s">
        <v>369</v>
      </c>
      <c r="O2533" s="1">
        <v>3</v>
      </c>
      <c r="P2533" s="1" t="str">
        <f>IFERROR(IF(ISNUMBER(Table1[[#This Row],[Safety_Rating2]]), REPT("★", Table1[[#This Row],[Safety_Rating2]]) &amp; REPT("☆", 5-Table1[[#This Row],[Safety_Rating2]]), "Unknown"), "Unknown")</f>
        <v>★★★☆☆</v>
      </c>
      <c r="Q2533" s="1">
        <v>3</v>
      </c>
      <c r="R2533">
        <v>4883</v>
      </c>
      <c r="S2533">
        <v>5</v>
      </c>
      <c r="T2533" s="7">
        <f t="shared" si="39"/>
        <v>706673521.93999994</v>
      </c>
      <c r="U2533" s="3">
        <f>Table1[[#This Row],[Range_km]]/Table1[[#This Row],[Battery_Capacity_kWh]]</f>
        <v>11.243386243386244</v>
      </c>
      <c r="V2533" s="4">
        <f>Table1[[#This Row],[Price_USD]]/Table1[[#This Row],[Range_km]]</f>
        <v>340.52042352941174</v>
      </c>
      <c r="W2533" s="1" t="str">
        <f>_xlfn.IFS(Table1[[#This Row],[Price_USD]]&gt;80000,"Luxury", Table1[[#This Row],[Price_USD]]&gt;40000,"Premium",Table1[[#This Row],[Price_USD]]&lt;40000,"Budget")</f>
        <v>Luxury</v>
      </c>
    </row>
    <row r="2534" spans="3:23" x14ac:dyDescent="0.35">
      <c r="C2534">
        <v>2533</v>
      </c>
      <c r="D2534" t="s">
        <v>33</v>
      </c>
      <c r="E2534" t="s">
        <v>86</v>
      </c>
      <c r="F2534">
        <v>2020</v>
      </c>
      <c r="G2534" t="s">
        <v>259</v>
      </c>
      <c r="H2534">
        <v>88.1</v>
      </c>
      <c r="I2534">
        <v>197</v>
      </c>
      <c r="J2534" t="s">
        <v>269</v>
      </c>
      <c r="K2534">
        <v>9.4</v>
      </c>
      <c r="L2534" s="5">
        <v>36188.94</v>
      </c>
      <c r="M2534" t="s">
        <v>331</v>
      </c>
      <c r="N2534" t="s">
        <v>358</v>
      </c>
      <c r="O2534" s="1">
        <v>4</v>
      </c>
      <c r="P2534" s="1" t="str">
        <f>IFERROR(IF(ISNUMBER(Table1[[#This Row],[Safety_Rating2]]), REPT("★", Table1[[#This Row],[Safety_Rating2]]) &amp; REPT("☆", 5-Table1[[#This Row],[Safety_Rating2]]), "Unknown"), "Unknown")</f>
        <v>★★★★★</v>
      </c>
      <c r="Q2534" s="1">
        <v>5</v>
      </c>
      <c r="R2534">
        <v>10519</v>
      </c>
      <c r="S2534">
        <v>5</v>
      </c>
      <c r="T2534" s="7">
        <f t="shared" si="39"/>
        <v>380671459.86000001</v>
      </c>
      <c r="U2534" s="3">
        <f>Table1[[#This Row],[Range_km]]/Table1[[#This Row],[Battery_Capacity_kWh]]</f>
        <v>2.2360953461975028</v>
      </c>
      <c r="V2534" s="4">
        <f>Table1[[#This Row],[Price_USD]]/Table1[[#This Row],[Range_km]]</f>
        <v>183.7002030456853</v>
      </c>
      <c r="W2534" s="1" t="str">
        <f>_xlfn.IFS(Table1[[#This Row],[Price_USD]]&gt;80000,"Luxury", Table1[[#This Row],[Price_USD]]&gt;40000,"Premium",Table1[[#This Row],[Price_USD]]&lt;40000,"Budget")</f>
        <v>Budget</v>
      </c>
    </row>
    <row r="2535" spans="3:23" x14ac:dyDescent="0.35">
      <c r="C2535">
        <v>2534</v>
      </c>
      <c r="D2535" t="s">
        <v>19</v>
      </c>
      <c r="E2535" t="s">
        <v>126</v>
      </c>
      <c r="F2535">
        <v>2021</v>
      </c>
      <c r="G2535" t="s">
        <v>258</v>
      </c>
      <c r="H2535">
        <v>132.1</v>
      </c>
      <c r="I2535">
        <v>176</v>
      </c>
      <c r="J2535" t="s">
        <v>275</v>
      </c>
      <c r="K2535">
        <v>3.3</v>
      </c>
      <c r="L2535" s="5">
        <v>39484.19</v>
      </c>
      <c r="M2535" t="s">
        <v>305</v>
      </c>
      <c r="N2535" t="s">
        <v>364</v>
      </c>
      <c r="O2535" s="1">
        <v>2</v>
      </c>
      <c r="P2535" s="1" t="str">
        <f>IFERROR(IF(ISNUMBER(Table1[[#This Row],[Safety_Rating2]]), REPT("★", Table1[[#This Row],[Safety_Rating2]]) &amp; REPT("☆", 5-Table1[[#This Row],[Safety_Rating2]]), "Unknown"), "Unknown")</f>
        <v>★★★★☆</v>
      </c>
      <c r="Q2535" s="1">
        <v>4</v>
      </c>
      <c r="R2535">
        <v>3931</v>
      </c>
      <c r="S2535">
        <v>4</v>
      </c>
      <c r="T2535" s="7">
        <f t="shared" si="39"/>
        <v>155212350.89000002</v>
      </c>
      <c r="U2535" s="3">
        <f>Table1[[#This Row],[Range_km]]/Table1[[#This Row],[Battery_Capacity_kWh]]</f>
        <v>1.3323239969719909</v>
      </c>
      <c r="V2535" s="4">
        <f>Table1[[#This Row],[Price_USD]]/Table1[[#This Row],[Range_km]]</f>
        <v>224.34198863636365</v>
      </c>
      <c r="W2535" s="1" t="str">
        <f>_xlfn.IFS(Table1[[#This Row],[Price_USD]]&gt;80000,"Luxury", Table1[[#This Row],[Price_USD]]&gt;40000,"Premium",Table1[[#This Row],[Price_USD]]&lt;40000,"Budget")</f>
        <v>Budget</v>
      </c>
    </row>
    <row r="2536" spans="3:23" x14ac:dyDescent="0.35">
      <c r="C2536">
        <v>2535</v>
      </c>
      <c r="D2536" t="s">
        <v>20</v>
      </c>
      <c r="E2536" t="s">
        <v>73</v>
      </c>
      <c r="F2536">
        <v>2022</v>
      </c>
      <c r="G2536" t="s">
        <v>251</v>
      </c>
      <c r="H2536">
        <v>131.9</v>
      </c>
      <c r="I2536">
        <v>362</v>
      </c>
      <c r="J2536" t="s">
        <v>272</v>
      </c>
      <c r="K2536">
        <v>2.9</v>
      </c>
      <c r="L2536" s="5">
        <v>64249.14</v>
      </c>
      <c r="M2536" t="s">
        <v>290</v>
      </c>
      <c r="N2536" t="s">
        <v>355</v>
      </c>
      <c r="O2536" s="1">
        <v>0</v>
      </c>
      <c r="P2536" s="1" t="str">
        <f>IFERROR(IF(ISNUMBER(Table1[[#This Row],[Safety_Rating2]]), REPT("★", Table1[[#This Row],[Safety_Rating2]]) &amp; REPT("☆", 5-Table1[[#This Row],[Safety_Rating2]]), "Unknown"), "Unknown")</f>
        <v>★★★★★</v>
      </c>
      <c r="Q2536" s="1">
        <v>5</v>
      </c>
      <c r="R2536">
        <v>12979</v>
      </c>
      <c r="S2536">
        <v>4</v>
      </c>
      <c r="T2536" s="7">
        <f t="shared" si="39"/>
        <v>833889588.05999994</v>
      </c>
      <c r="U2536" s="3">
        <f>Table1[[#This Row],[Range_km]]/Table1[[#This Row],[Battery_Capacity_kWh]]</f>
        <v>2.7445034116755118</v>
      </c>
      <c r="V2536" s="4">
        <f>Table1[[#This Row],[Price_USD]]/Table1[[#This Row],[Range_km]]</f>
        <v>177.48381215469612</v>
      </c>
      <c r="W2536" s="1" t="str">
        <f>_xlfn.IFS(Table1[[#This Row],[Price_USD]]&gt;80000,"Luxury", Table1[[#This Row],[Price_USD]]&gt;40000,"Premium",Table1[[#This Row],[Price_USD]]&lt;40000,"Budget")</f>
        <v>Premium</v>
      </c>
    </row>
    <row r="2537" spans="3:23" x14ac:dyDescent="0.35">
      <c r="C2537">
        <v>2536</v>
      </c>
      <c r="D2537" t="s">
        <v>60</v>
      </c>
      <c r="E2537" t="s">
        <v>177</v>
      </c>
      <c r="F2537">
        <v>2021</v>
      </c>
      <c r="G2537" t="s">
        <v>263</v>
      </c>
      <c r="H2537">
        <v>65.7</v>
      </c>
      <c r="I2537">
        <v>370</v>
      </c>
      <c r="J2537" t="s">
        <v>269</v>
      </c>
      <c r="K2537">
        <v>2.2000000000000002</v>
      </c>
      <c r="L2537" s="5">
        <v>116893.2</v>
      </c>
      <c r="M2537" t="s">
        <v>290</v>
      </c>
      <c r="N2537" t="s">
        <v>347</v>
      </c>
      <c r="O2537" s="1">
        <v>1</v>
      </c>
      <c r="P2537" s="1" t="str">
        <f>IFERROR(IF(ISNUMBER(Table1[[#This Row],[Safety_Rating2]]), REPT("★", Table1[[#This Row],[Safety_Rating2]]) &amp; REPT("☆", 5-Table1[[#This Row],[Safety_Rating2]]), "Unknown"), "Unknown")</f>
        <v>★★★☆☆</v>
      </c>
      <c r="Q2537" s="1">
        <v>3</v>
      </c>
      <c r="R2537">
        <v>15458</v>
      </c>
      <c r="S2537">
        <v>3</v>
      </c>
      <c r="T2537" s="7">
        <f t="shared" si="39"/>
        <v>1806935085.5999999</v>
      </c>
      <c r="U2537" s="3">
        <f>Table1[[#This Row],[Range_km]]/Table1[[#This Row],[Battery_Capacity_kWh]]</f>
        <v>5.6316590563165905</v>
      </c>
      <c r="V2537" s="4">
        <f>Table1[[#This Row],[Price_USD]]/Table1[[#This Row],[Range_km]]</f>
        <v>315.92756756756756</v>
      </c>
      <c r="W2537" s="1" t="str">
        <f>_xlfn.IFS(Table1[[#This Row],[Price_USD]]&gt;80000,"Luxury", Table1[[#This Row],[Price_USD]]&gt;40000,"Premium",Table1[[#This Row],[Price_USD]]&lt;40000,"Budget")</f>
        <v>Luxury</v>
      </c>
    </row>
    <row r="2538" spans="3:23" x14ac:dyDescent="0.35">
      <c r="C2538">
        <v>2537</v>
      </c>
      <c r="D2538" t="s">
        <v>38</v>
      </c>
      <c r="E2538" t="s">
        <v>155</v>
      </c>
      <c r="F2538">
        <v>2023</v>
      </c>
      <c r="G2538" t="s">
        <v>255</v>
      </c>
      <c r="H2538">
        <v>83.6</v>
      </c>
      <c r="I2538">
        <v>230</v>
      </c>
      <c r="J2538" t="s">
        <v>272</v>
      </c>
      <c r="K2538">
        <v>11</v>
      </c>
      <c r="L2538" s="5">
        <v>79586.509999999995</v>
      </c>
      <c r="M2538" t="s">
        <v>318</v>
      </c>
      <c r="N2538" t="s">
        <v>368</v>
      </c>
      <c r="O2538" s="1">
        <v>2</v>
      </c>
      <c r="P2538" s="1" t="str">
        <f>IFERROR(IF(ISNUMBER(Table1[[#This Row],[Safety_Rating2]]), REPT("★", Table1[[#This Row],[Safety_Rating2]]) &amp; REPT("☆", 5-Table1[[#This Row],[Safety_Rating2]]), "Unknown"), "Unknown")</f>
        <v>★★★★☆</v>
      </c>
      <c r="Q2538" s="1">
        <v>4</v>
      </c>
      <c r="R2538">
        <v>3885</v>
      </c>
      <c r="S2538">
        <v>5</v>
      </c>
      <c r="T2538" s="7">
        <f t="shared" si="39"/>
        <v>309193591.34999996</v>
      </c>
      <c r="U2538" s="3">
        <f>Table1[[#This Row],[Range_km]]/Table1[[#This Row],[Battery_Capacity_kWh]]</f>
        <v>2.7511961722488039</v>
      </c>
      <c r="V2538" s="4">
        <f>Table1[[#This Row],[Price_USD]]/Table1[[#This Row],[Range_km]]</f>
        <v>346.02830434782607</v>
      </c>
      <c r="W2538" s="1" t="str">
        <f>_xlfn.IFS(Table1[[#This Row],[Price_USD]]&gt;80000,"Luxury", Table1[[#This Row],[Price_USD]]&gt;40000,"Premium",Table1[[#This Row],[Price_USD]]&lt;40000,"Budget")</f>
        <v>Premium</v>
      </c>
    </row>
    <row r="2539" spans="3:23" x14ac:dyDescent="0.35">
      <c r="C2539">
        <v>2538</v>
      </c>
      <c r="D2539" t="s">
        <v>67</v>
      </c>
      <c r="E2539" t="s">
        <v>208</v>
      </c>
      <c r="F2539">
        <v>2020</v>
      </c>
      <c r="G2539" t="s">
        <v>251</v>
      </c>
      <c r="H2539">
        <v>85.5</v>
      </c>
      <c r="I2539">
        <v>395</v>
      </c>
      <c r="J2539" t="s">
        <v>268</v>
      </c>
      <c r="K2539">
        <v>4.0999999999999996</v>
      </c>
      <c r="L2539" s="5">
        <v>145723.63</v>
      </c>
      <c r="M2539" t="s">
        <v>320</v>
      </c>
      <c r="N2539" t="s">
        <v>363</v>
      </c>
      <c r="O2539" s="1">
        <v>5</v>
      </c>
      <c r="P2539" s="1" t="str">
        <f>IFERROR(IF(ISNUMBER(Table1[[#This Row],[Safety_Rating2]]), REPT("★", Table1[[#This Row],[Safety_Rating2]]) &amp; REPT("☆", 5-Table1[[#This Row],[Safety_Rating2]]), "Unknown"), "Unknown")</f>
        <v>★★★☆☆</v>
      </c>
      <c r="Q2539" s="1">
        <v>3</v>
      </c>
      <c r="R2539">
        <v>15526</v>
      </c>
      <c r="S2539">
        <v>5</v>
      </c>
      <c r="T2539" s="7">
        <f t="shared" si="39"/>
        <v>2262505079.3800001</v>
      </c>
      <c r="U2539" s="3">
        <f>Table1[[#This Row],[Range_km]]/Table1[[#This Row],[Battery_Capacity_kWh]]</f>
        <v>4.6198830409356724</v>
      </c>
      <c r="V2539" s="4">
        <f>Table1[[#This Row],[Price_USD]]/Table1[[#This Row],[Range_km]]</f>
        <v>368.92058227848105</v>
      </c>
      <c r="W2539" s="1" t="str">
        <f>_xlfn.IFS(Table1[[#This Row],[Price_USD]]&gt;80000,"Luxury", Table1[[#This Row],[Price_USD]]&gt;40000,"Premium",Table1[[#This Row],[Price_USD]]&lt;40000,"Budget")</f>
        <v>Luxury</v>
      </c>
    </row>
    <row r="2540" spans="3:23" x14ac:dyDescent="0.35">
      <c r="C2540">
        <v>2539</v>
      </c>
      <c r="D2540" t="s">
        <v>56</v>
      </c>
      <c r="E2540" t="s">
        <v>184</v>
      </c>
      <c r="F2540">
        <v>2024</v>
      </c>
      <c r="G2540" t="s">
        <v>254</v>
      </c>
      <c r="H2540">
        <v>140.6</v>
      </c>
      <c r="I2540">
        <v>163</v>
      </c>
      <c r="J2540" t="s">
        <v>276</v>
      </c>
      <c r="K2540">
        <v>0.7</v>
      </c>
      <c r="L2540" s="5">
        <v>103429.51</v>
      </c>
      <c r="M2540" t="s">
        <v>310</v>
      </c>
      <c r="N2540" t="s">
        <v>352</v>
      </c>
      <c r="O2540" s="1">
        <v>1</v>
      </c>
      <c r="P2540" s="1" t="str">
        <f>IFERROR(IF(ISNUMBER(Table1[[#This Row],[Safety_Rating2]]), REPT("★", Table1[[#This Row],[Safety_Rating2]]) &amp; REPT("☆", 5-Table1[[#This Row],[Safety_Rating2]]), "Unknown"), "Unknown")</f>
        <v>★★★★☆</v>
      </c>
      <c r="Q2540" s="1">
        <v>4</v>
      </c>
      <c r="R2540">
        <v>4655</v>
      </c>
      <c r="S2540">
        <v>4</v>
      </c>
      <c r="T2540" s="7">
        <f t="shared" si="39"/>
        <v>481464369.04999995</v>
      </c>
      <c r="U2540" s="3">
        <f>Table1[[#This Row],[Range_km]]/Table1[[#This Row],[Battery_Capacity_kWh]]</f>
        <v>1.1593172119487909</v>
      </c>
      <c r="V2540" s="4">
        <f>Table1[[#This Row],[Price_USD]]/Table1[[#This Row],[Range_km]]</f>
        <v>634.53687116564413</v>
      </c>
      <c r="W2540" s="1" t="str">
        <f>_xlfn.IFS(Table1[[#This Row],[Price_USD]]&gt;80000,"Luxury", Table1[[#This Row],[Price_USD]]&gt;40000,"Premium",Table1[[#This Row],[Price_USD]]&lt;40000,"Budget")</f>
        <v>Luxury</v>
      </c>
    </row>
    <row r="2541" spans="3:23" x14ac:dyDescent="0.35">
      <c r="C2541">
        <v>2540</v>
      </c>
      <c r="D2541" t="s">
        <v>59</v>
      </c>
      <c r="E2541" t="s">
        <v>143</v>
      </c>
      <c r="F2541">
        <v>2017</v>
      </c>
      <c r="G2541" t="s">
        <v>252</v>
      </c>
      <c r="H2541">
        <v>73.900000000000006</v>
      </c>
      <c r="I2541">
        <v>220</v>
      </c>
      <c r="J2541" t="s">
        <v>280</v>
      </c>
      <c r="K2541">
        <v>9.8000000000000007</v>
      </c>
      <c r="L2541" s="5">
        <v>86401.31</v>
      </c>
      <c r="M2541" t="s">
        <v>299</v>
      </c>
      <c r="N2541" t="s">
        <v>364</v>
      </c>
      <c r="O2541" s="2" t="s">
        <v>376</v>
      </c>
      <c r="P2541" s="1" t="str">
        <f>IFERROR(IF(ISNUMBER(Table1[[#This Row],[Safety_Rating2]]), REPT("★", Table1[[#This Row],[Safety_Rating2]]) &amp; REPT("☆", 5-Table1[[#This Row],[Safety_Rating2]]), "Unknown"), "Unknown")</f>
        <v>★★★★★</v>
      </c>
      <c r="Q2541" s="1">
        <v>5</v>
      </c>
      <c r="R2541">
        <v>11284</v>
      </c>
      <c r="S2541">
        <v>4</v>
      </c>
      <c r="T2541" s="7">
        <f t="shared" si="39"/>
        <v>974952382.03999996</v>
      </c>
      <c r="U2541" s="3">
        <f>Table1[[#This Row],[Range_km]]/Table1[[#This Row],[Battery_Capacity_kWh]]</f>
        <v>2.976995940460081</v>
      </c>
      <c r="V2541" s="4">
        <f>Table1[[#This Row],[Price_USD]]/Table1[[#This Row],[Range_km]]</f>
        <v>392.73322727272728</v>
      </c>
      <c r="W2541" s="1" t="str">
        <f>_xlfn.IFS(Table1[[#This Row],[Price_USD]]&gt;80000,"Luxury", Table1[[#This Row],[Price_USD]]&gt;40000,"Premium",Table1[[#This Row],[Price_USD]]&lt;40000,"Budget")</f>
        <v>Luxury</v>
      </c>
    </row>
    <row r="2542" spans="3:23" x14ac:dyDescent="0.35">
      <c r="C2542">
        <v>2541</v>
      </c>
      <c r="D2542" t="s">
        <v>16</v>
      </c>
      <c r="E2542" t="s">
        <v>69</v>
      </c>
      <c r="F2542">
        <v>2023</v>
      </c>
      <c r="G2542" t="s">
        <v>251</v>
      </c>
      <c r="H2542">
        <v>117.3</v>
      </c>
      <c r="I2542">
        <v>586</v>
      </c>
      <c r="J2542" t="s">
        <v>267</v>
      </c>
      <c r="K2542">
        <v>2.4</v>
      </c>
      <c r="L2542" s="5">
        <v>145428.01999999999</v>
      </c>
      <c r="M2542" t="s">
        <v>331</v>
      </c>
      <c r="N2542" t="s">
        <v>362</v>
      </c>
      <c r="O2542" s="1">
        <v>0</v>
      </c>
      <c r="P2542" s="1" t="str">
        <f>IFERROR(IF(ISNUMBER(Table1[[#This Row],[Safety_Rating2]]), REPT("★", Table1[[#This Row],[Safety_Rating2]]) &amp; REPT("☆", 5-Table1[[#This Row],[Safety_Rating2]]), "Unknown"), "Unknown")</f>
        <v>★★★☆☆</v>
      </c>
      <c r="Q2542" s="1">
        <v>3</v>
      </c>
      <c r="R2542">
        <v>876</v>
      </c>
      <c r="S2542">
        <v>4</v>
      </c>
      <c r="T2542" s="7">
        <f t="shared" si="39"/>
        <v>127394945.52</v>
      </c>
      <c r="U2542" s="3">
        <f>Table1[[#This Row],[Range_km]]/Table1[[#This Row],[Battery_Capacity_kWh]]</f>
        <v>4.9957374254049451</v>
      </c>
      <c r="V2542" s="4">
        <f>Table1[[#This Row],[Price_USD]]/Table1[[#This Row],[Range_km]]</f>
        <v>248.17068259385664</v>
      </c>
      <c r="W2542" s="1" t="str">
        <f>_xlfn.IFS(Table1[[#This Row],[Price_USD]]&gt;80000,"Luxury", Table1[[#This Row],[Price_USD]]&gt;40000,"Premium",Table1[[#This Row],[Price_USD]]&lt;40000,"Budget")</f>
        <v>Luxury</v>
      </c>
    </row>
    <row r="2543" spans="3:23" x14ac:dyDescent="0.35">
      <c r="C2543">
        <v>2542</v>
      </c>
      <c r="D2543" t="s">
        <v>25</v>
      </c>
      <c r="E2543" t="s">
        <v>153</v>
      </c>
      <c r="F2543">
        <v>2019</v>
      </c>
      <c r="G2543" t="s">
        <v>261</v>
      </c>
      <c r="H2543">
        <v>132.80000000000001</v>
      </c>
      <c r="I2543">
        <v>109</v>
      </c>
      <c r="J2543" t="s">
        <v>265</v>
      </c>
      <c r="K2543">
        <v>9.1</v>
      </c>
      <c r="L2543" s="5">
        <v>109264.82</v>
      </c>
      <c r="M2543" t="s">
        <v>290</v>
      </c>
      <c r="N2543" t="s">
        <v>375</v>
      </c>
      <c r="O2543" s="1">
        <v>1</v>
      </c>
      <c r="P2543" s="1" t="str">
        <f>IFERROR(IF(ISNUMBER(Table1[[#This Row],[Safety_Rating2]]), REPT("★", Table1[[#This Row],[Safety_Rating2]]) &amp; REPT("☆", 5-Table1[[#This Row],[Safety_Rating2]]), "Unknown"), "Unknown")</f>
        <v>★★★★☆</v>
      </c>
      <c r="Q2543" s="1">
        <v>4</v>
      </c>
      <c r="R2543">
        <v>3128</v>
      </c>
      <c r="S2543">
        <v>5</v>
      </c>
      <c r="T2543" s="7">
        <f t="shared" si="39"/>
        <v>341780356.96000004</v>
      </c>
      <c r="U2543" s="3">
        <f>Table1[[#This Row],[Range_km]]/Table1[[#This Row],[Battery_Capacity_kWh]]</f>
        <v>0.82078313253012036</v>
      </c>
      <c r="V2543" s="4">
        <f>Table1[[#This Row],[Price_USD]]/Table1[[#This Row],[Range_km]]</f>
        <v>1002.4295412844037</v>
      </c>
      <c r="W2543" s="1" t="str">
        <f>_xlfn.IFS(Table1[[#This Row],[Price_USD]]&gt;80000,"Luxury", Table1[[#This Row],[Price_USD]]&gt;40000,"Premium",Table1[[#This Row],[Price_USD]]&lt;40000,"Budget")</f>
        <v>Luxury</v>
      </c>
    </row>
    <row r="2544" spans="3:23" x14ac:dyDescent="0.35">
      <c r="C2544">
        <v>2543</v>
      </c>
      <c r="D2544" t="s">
        <v>49</v>
      </c>
      <c r="E2544" t="s">
        <v>228</v>
      </c>
      <c r="F2544">
        <v>2024</v>
      </c>
      <c r="G2544" t="s">
        <v>256</v>
      </c>
      <c r="H2544">
        <v>24</v>
      </c>
      <c r="I2544">
        <v>211</v>
      </c>
      <c r="J2544" t="s">
        <v>276</v>
      </c>
      <c r="K2544">
        <v>11.4</v>
      </c>
      <c r="L2544" s="5">
        <v>118314.72</v>
      </c>
      <c r="M2544" t="s">
        <v>287</v>
      </c>
      <c r="N2544" t="s">
        <v>356</v>
      </c>
      <c r="O2544" s="1">
        <v>5</v>
      </c>
      <c r="P2544" s="1" t="str">
        <f>IFERROR(IF(ISNUMBER(Table1[[#This Row],[Safety_Rating2]]), REPT("★", Table1[[#This Row],[Safety_Rating2]]) &amp; REPT("☆", 5-Table1[[#This Row],[Safety_Rating2]]), "Unknown"), "Unknown")</f>
        <v>★★★★★</v>
      </c>
      <c r="Q2544" s="1">
        <v>5</v>
      </c>
      <c r="R2544">
        <v>1636</v>
      </c>
      <c r="S2544">
        <v>4</v>
      </c>
      <c r="T2544" s="7">
        <f t="shared" si="39"/>
        <v>193562881.92000002</v>
      </c>
      <c r="U2544" s="3">
        <f>Table1[[#This Row],[Range_km]]/Table1[[#This Row],[Battery_Capacity_kWh]]</f>
        <v>8.7916666666666661</v>
      </c>
      <c r="V2544" s="4">
        <f>Table1[[#This Row],[Price_USD]]/Table1[[#This Row],[Range_km]]</f>
        <v>560.73327014218012</v>
      </c>
      <c r="W2544" s="1" t="str">
        <f>_xlfn.IFS(Table1[[#This Row],[Price_USD]]&gt;80000,"Luxury", Table1[[#This Row],[Price_USD]]&gt;40000,"Premium",Table1[[#This Row],[Price_USD]]&lt;40000,"Budget")</f>
        <v>Luxury</v>
      </c>
    </row>
    <row r="2545" spans="3:23" x14ac:dyDescent="0.35">
      <c r="C2545">
        <v>2544</v>
      </c>
      <c r="D2545" t="s">
        <v>59</v>
      </c>
      <c r="E2545" t="s">
        <v>193</v>
      </c>
      <c r="F2545">
        <v>2019</v>
      </c>
      <c r="G2545" t="s">
        <v>262</v>
      </c>
      <c r="H2545">
        <v>82.7</v>
      </c>
      <c r="I2545">
        <v>424</v>
      </c>
      <c r="J2545" t="s">
        <v>265</v>
      </c>
      <c r="K2545">
        <v>9.1</v>
      </c>
      <c r="L2545" s="5">
        <v>115491.65</v>
      </c>
      <c r="M2545" t="s">
        <v>313</v>
      </c>
      <c r="N2545" t="s">
        <v>336</v>
      </c>
      <c r="O2545" s="1">
        <v>0</v>
      </c>
      <c r="P2545" s="1" t="str">
        <f>IFERROR(IF(ISNUMBER(Table1[[#This Row],[Safety_Rating2]]), REPT("★", Table1[[#This Row],[Safety_Rating2]]) &amp; REPT("☆", 5-Table1[[#This Row],[Safety_Rating2]]), "Unknown"), "Unknown")</f>
        <v>★★★★★</v>
      </c>
      <c r="Q2545" s="1">
        <v>5</v>
      </c>
      <c r="R2545">
        <v>8202</v>
      </c>
      <c r="S2545">
        <v>3</v>
      </c>
      <c r="T2545" s="7">
        <f t="shared" si="39"/>
        <v>947262513.29999995</v>
      </c>
      <c r="U2545" s="3">
        <f>Table1[[#This Row],[Range_km]]/Table1[[#This Row],[Battery_Capacity_kWh]]</f>
        <v>5.1269649334945582</v>
      </c>
      <c r="V2545" s="4">
        <f>Table1[[#This Row],[Price_USD]]/Table1[[#This Row],[Range_km]]</f>
        <v>272.38596698113207</v>
      </c>
      <c r="W2545" s="1" t="str">
        <f>_xlfn.IFS(Table1[[#This Row],[Price_USD]]&gt;80000,"Luxury", Table1[[#This Row],[Price_USD]]&gt;40000,"Premium",Table1[[#This Row],[Price_USD]]&lt;40000,"Budget")</f>
        <v>Luxury</v>
      </c>
    </row>
    <row r="2546" spans="3:23" x14ac:dyDescent="0.35">
      <c r="C2546">
        <v>2545</v>
      </c>
      <c r="D2546" t="s">
        <v>67</v>
      </c>
      <c r="E2546" t="s">
        <v>243</v>
      </c>
      <c r="F2546">
        <v>2023</v>
      </c>
      <c r="G2546" t="s">
        <v>260</v>
      </c>
      <c r="H2546">
        <v>71.3</v>
      </c>
      <c r="I2546">
        <v>505</v>
      </c>
      <c r="J2546" t="s">
        <v>280</v>
      </c>
      <c r="K2546">
        <v>7.9</v>
      </c>
      <c r="L2546" s="5">
        <v>83635.850000000006</v>
      </c>
      <c r="M2546" t="s">
        <v>292</v>
      </c>
      <c r="N2546" t="s">
        <v>372</v>
      </c>
      <c r="O2546" s="1">
        <v>2</v>
      </c>
      <c r="P2546" s="1" t="str">
        <f>IFERROR(IF(ISNUMBER(Table1[[#This Row],[Safety_Rating2]]), REPT("★", Table1[[#This Row],[Safety_Rating2]]) &amp; REPT("☆", 5-Table1[[#This Row],[Safety_Rating2]]), "Unknown"), "Unknown")</f>
        <v>★★★★★</v>
      </c>
      <c r="Q2546" s="1">
        <v>5</v>
      </c>
      <c r="R2546">
        <v>9257</v>
      </c>
      <c r="S2546">
        <v>3</v>
      </c>
      <c r="T2546" s="7">
        <f t="shared" si="39"/>
        <v>774217063.45000005</v>
      </c>
      <c r="U2546" s="3">
        <f>Table1[[#This Row],[Range_km]]/Table1[[#This Row],[Battery_Capacity_kWh]]</f>
        <v>7.0827489481065919</v>
      </c>
      <c r="V2546" s="4">
        <f>Table1[[#This Row],[Price_USD]]/Table1[[#This Row],[Range_km]]</f>
        <v>165.61554455445545</v>
      </c>
      <c r="W2546" s="1" t="str">
        <f>_xlfn.IFS(Table1[[#This Row],[Price_USD]]&gt;80000,"Luxury", Table1[[#This Row],[Price_USD]]&gt;40000,"Premium",Table1[[#This Row],[Price_USD]]&lt;40000,"Budget")</f>
        <v>Luxury</v>
      </c>
    </row>
    <row r="2547" spans="3:23" x14ac:dyDescent="0.35">
      <c r="C2547">
        <v>2546</v>
      </c>
      <c r="D2547" t="s">
        <v>25</v>
      </c>
      <c r="E2547" t="s">
        <v>111</v>
      </c>
      <c r="F2547">
        <v>2018</v>
      </c>
      <c r="G2547" t="s">
        <v>259</v>
      </c>
      <c r="H2547">
        <v>49.4</v>
      </c>
      <c r="I2547">
        <v>415</v>
      </c>
      <c r="J2547" t="s">
        <v>265</v>
      </c>
      <c r="K2547">
        <v>2</v>
      </c>
      <c r="L2547" s="5">
        <v>45377.85</v>
      </c>
      <c r="M2547" t="s">
        <v>291</v>
      </c>
      <c r="N2547" t="s">
        <v>373</v>
      </c>
      <c r="O2547" s="1">
        <v>1</v>
      </c>
      <c r="P2547" s="1" t="str">
        <f>IFERROR(IF(ISNUMBER(Table1[[#This Row],[Safety_Rating2]]), REPT("★", Table1[[#This Row],[Safety_Rating2]]) &amp; REPT("☆", 5-Table1[[#This Row],[Safety_Rating2]]), "Unknown"), "Unknown")</f>
        <v>★★★★☆</v>
      </c>
      <c r="Q2547" s="1">
        <v>4</v>
      </c>
      <c r="R2547">
        <v>11110</v>
      </c>
      <c r="S2547">
        <v>3</v>
      </c>
      <c r="T2547" s="7">
        <f t="shared" si="39"/>
        <v>504147913.5</v>
      </c>
      <c r="U2547" s="3">
        <f>Table1[[#This Row],[Range_km]]/Table1[[#This Row],[Battery_Capacity_kWh]]</f>
        <v>8.4008097165991913</v>
      </c>
      <c r="V2547" s="4">
        <f>Table1[[#This Row],[Price_USD]]/Table1[[#This Row],[Range_km]]</f>
        <v>109.34421686746988</v>
      </c>
      <c r="W2547" s="1" t="str">
        <f>_xlfn.IFS(Table1[[#This Row],[Price_USD]]&gt;80000,"Luxury", Table1[[#This Row],[Price_USD]]&gt;40000,"Premium",Table1[[#This Row],[Price_USD]]&lt;40000,"Budget")</f>
        <v>Premium</v>
      </c>
    </row>
    <row r="2548" spans="3:23" x14ac:dyDescent="0.35">
      <c r="C2548">
        <v>2547</v>
      </c>
      <c r="D2548" t="s">
        <v>58</v>
      </c>
      <c r="E2548" t="s">
        <v>188</v>
      </c>
      <c r="F2548">
        <v>2025</v>
      </c>
      <c r="G2548" t="s">
        <v>264</v>
      </c>
      <c r="H2548">
        <v>87.8</v>
      </c>
      <c r="I2548">
        <v>549</v>
      </c>
      <c r="J2548" t="s">
        <v>279</v>
      </c>
      <c r="K2548">
        <v>2.6</v>
      </c>
      <c r="L2548" s="5">
        <v>41976.9</v>
      </c>
      <c r="M2548" t="s">
        <v>315</v>
      </c>
      <c r="N2548" t="s">
        <v>356</v>
      </c>
      <c r="O2548" s="1">
        <v>0</v>
      </c>
      <c r="P2548" s="1" t="str">
        <f>IFERROR(IF(ISNUMBER(Table1[[#This Row],[Safety_Rating2]]), REPT("★", Table1[[#This Row],[Safety_Rating2]]) &amp; REPT("☆", 5-Table1[[#This Row],[Safety_Rating2]]), "Unknown"), "Unknown")</f>
        <v>★★★★★</v>
      </c>
      <c r="Q2548" s="1">
        <v>5</v>
      </c>
      <c r="R2548">
        <v>7546</v>
      </c>
      <c r="S2548">
        <v>5</v>
      </c>
      <c r="T2548" s="7">
        <f t="shared" si="39"/>
        <v>316757687.40000004</v>
      </c>
      <c r="U2548" s="3">
        <f>Table1[[#This Row],[Range_km]]/Table1[[#This Row],[Battery_Capacity_kWh]]</f>
        <v>6.2528473804100226</v>
      </c>
      <c r="V2548" s="4">
        <f>Table1[[#This Row],[Price_USD]]/Table1[[#This Row],[Range_km]]</f>
        <v>76.460655737704926</v>
      </c>
      <c r="W2548" s="1" t="str">
        <f>_xlfn.IFS(Table1[[#This Row],[Price_USD]]&gt;80000,"Luxury", Table1[[#This Row],[Price_USD]]&gt;40000,"Premium",Table1[[#This Row],[Price_USD]]&lt;40000,"Budget")</f>
        <v>Premium</v>
      </c>
    </row>
    <row r="2549" spans="3:23" x14ac:dyDescent="0.35">
      <c r="C2549">
        <v>2548</v>
      </c>
      <c r="D2549" t="s">
        <v>62</v>
      </c>
      <c r="E2549" t="s">
        <v>149</v>
      </c>
      <c r="F2549">
        <v>2023</v>
      </c>
      <c r="G2549" t="s">
        <v>262</v>
      </c>
      <c r="H2549">
        <v>90.5</v>
      </c>
      <c r="I2549">
        <v>358</v>
      </c>
      <c r="J2549" t="s">
        <v>273</v>
      </c>
      <c r="K2549">
        <v>2.5</v>
      </c>
      <c r="L2549" s="5">
        <v>124052.49</v>
      </c>
      <c r="M2549" t="s">
        <v>291</v>
      </c>
      <c r="N2549" t="s">
        <v>375</v>
      </c>
      <c r="O2549" s="1">
        <v>5</v>
      </c>
      <c r="P2549" s="1" t="str">
        <f>IFERROR(IF(ISNUMBER(Table1[[#This Row],[Safety_Rating2]]), REPT("★", Table1[[#This Row],[Safety_Rating2]]) &amp; REPT("☆", 5-Table1[[#This Row],[Safety_Rating2]]), "Unknown"), "Unknown")</f>
        <v>★★★★★</v>
      </c>
      <c r="Q2549" s="1">
        <v>5</v>
      </c>
      <c r="R2549">
        <v>8080</v>
      </c>
      <c r="S2549">
        <v>4</v>
      </c>
      <c r="T2549" s="7">
        <f t="shared" si="39"/>
        <v>1002344119.2</v>
      </c>
      <c r="U2549" s="3">
        <f>Table1[[#This Row],[Range_km]]/Table1[[#This Row],[Battery_Capacity_kWh]]</f>
        <v>3.9558011049723758</v>
      </c>
      <c r="V2549" s="4">
        <f>Table1[[#This Row],[Price_USD]]/Table1[[#This Row],[Range_km]]</f>
        <v>346.51533519553072</v>
      </c>
      <c r="W2549" s="1" t="str">
        <f>_xlfn.IFS(Table1[[#This Row],[Price_USD]]&gt;80000,"Luxury", Table1[[#This Row],[Price_USD]]&gt;40000,"Premium",Table1[[#This Row],[Price_USD]]&lt;40000,"Budget")</f>
        <v>Luxury</v>
      </c>
    </row>
    <row r="2550" spans="3:23" x14ac:dyDescent="0.35">
      <c r="C2550">
        <v>2549</v>
      </c>
      <c r="D2550" t="s">
        <v>27</v>
      </c>
      <c r="E2550" t="s">
        <v>187</v>
      </c>
      <c r="F2550">
        <v>2024</v>
      </c>
      <c r="G2550" t="s">
        <v>263</v>
      </c>
      <c r="H2550">
        <v>78.099999999999994</v>
      </c>
      <c r="I2550">
        <v>343</v>
      </c>
      <c r="J2550" t="s">
        <v>267</v>
      </c>
      <c r="K2550">
        <v>10.6</v>
      </c>
      <c r="L2550" s="5">
        <v>99147.39</v>
      </c>
      <c r="M2550" t="s">
        <v>330</v>
      </c>
      <c r="N2550" t="s">
        <v>345</v>
      </c>
      <c r="O2550" s="1">
        <v>1</v>
      </c>
      <c r="P2550" s="1" t="str">
        <f>IFERROR(IF(ISNUMBER(Table1[[#This Row],[Safety_Rating2]]), REPT("★", Table1[[#This Row],[Safety_Rating2]]) &amp; REPT("☆", 5-Table1[[#This Row],[Safety_Rating2]]), "Unknown"), "Unknown")</f>
        <v>★★★★★</v>
      </c>
      <c r="Q2550" s="1">
        <v>5</v>
      </c>
      <c r="R2550">
        <v>1788</v>
      </c>
      <c r="S2550">
        <v>3</v>
      </c>
      <c r="T2550" s="7">
        <f t="shared" si="39"/>
        <v>177275533.31999999</v>
      </c>
      <c r="U2550" s="3">
        <f>Table1[[#This Row],[Range_km]]/Table1[[#This Row],[Battery_Capacity_kWh]]</f>
        <v>4.3918053777208712</v>
      </c>
      <c r="V2550" s="4">
        <f>Table1[[#This Row],[Price_USD]]/Table1[[#This Row],[Range_km]]</f>
        <v>289.05944606413993</v>
      </c>
      <c r="W2550" s="1" t="str">
        <f>_xlfn.IFS(Table1[[#This Row],[Price_USD]]&gt;80000,"Luxury", Table1[[#This Row],[Price_USD]]&gt;40000,"Premium",Table1[[#This Row],[Price_USD]]&lt;40000,"Budget")</f>
        <v>Luxury</v>
      </c>
    </row>
    <row r="2551" spans="3:23" x14ac:dyDescent="0.35">
      <c r="C2551">
        <v>2550</v>
      </c>
      <c r="D2551" t="s">
        <v>24</v>
      </c>
      <c r="E2551" t="s">
        <v>77</v>
      </c>
      <c r="F2551">
        <v>2021</v>
      </c>
      <c r="G2551" t="s">
        <v>256</v>
      </c>
      <c r="H2551">
        <v>130.80000000000001</v>
      </c>
      <c r="I2551">
        <v>464</v>
      </c>
      <c r="J2551" t="s">
        <v>271</v>
      </c>
      <c r="K2551">
        <v>7.3</v>
      </c>
      <c r="L2551" s="5">
        <v>64777.34</v>
      </c>
      <c r="M2551" t="s">
        <v>333</v>
      </c>
      <c r="N2551" t="s">
        <v>374</v>
      </c>
      <c r="O2551" s="1">
        <v>4</v>
      </c>
      <c r="P2551" s="1" t="str">
        <f>IFERROR(IF(ISNUMBER(Table1[[#This Row],[Safety_Rating2]]), REPT("★", Table1[[#This Row],[Safety_Rating2]]) &amp; REPT("☆", 5-Table1[[#This Row],[Safety_Rating2]]), "Unknown"), "Unknown")</f>
        <v>Unknown</v>
      </c>
      <c r="Q2551" s="2" t="s">
        <v>376</v>
      </c>
      <c r="R2551">
        <v>18661</v>
      </c>
      <c r="S2551">
        <v>5</v>
      </c>
      <c r="T2551" s="7">
        <f t="shared" si="39"/>
        <v>1208809941.74</v>
      </c>
      <c r="U2551" s="3">
        <f>Table1[[#This Row],[Range_km]]/Table1[[#This Row],[Battery_Capacity_kWh]]</f>
        <v>3.547400611620795</v>
      </c>
      <c r="V2551" s="4">
        <f>Table1[[#This Row],[Price_USD]]/Table1[[#This Row],[Range_km]]</f>
        <v>139.60633620689654</v>
      </c>
      <c r="W2551" s="1" t="str">
        <f>_xlfn.IFS(Table1[[#This Row],[Price_USD]]&gt;80000,"Luxury", Table1[[#This Row],[Price_USD]]&gt;40000,"Premium",Table1[[#This Row],[Price_USD]]&lt;40000,"Budget")</f>
        <v>Premium</v>
      </c>
    </row>
    <row r="2552" spans="3:23" x14ac:dyDescent="0.35">
      <c r="C2552">
        <v>2551</v>
      </c>
      <c r="D2552" t="s">
        <v>47</v>
      </c>
      <c r="E2552" t="s">
        <v>174</v>
      </c>
      <c r="F2552">
        <v>2018</v>
      </c>
      <c r="G2552" t="s">
        <v>250</v>
      </c>
      <c r="H2552">
        <v>73.900000000000006</v>
      </c>
      <c r="I2552">
        <v>570</v>
      </c>
      <c r="J2552" t="s">
        <v>280</v>
      </c>
      <c r="K2552">
        <v>10.5</v>
      </c>
      <c r="L2552" s="5">
        <v>134367.39000000001</v>
      </c>
      <c r="M2552" t="s">
        <v>307</v>
      </c>
      <c r="N2552" t="s">
        <v>355</v>
      </c>
      <c r="O2552" s="1">
        <v>5</v>
      </c>
      <c r="P2552" s="1" t="str">
        <f>IFERROR(IF(ISNUMBER(Table1[[#This Row],[Safety_Rating2]]), REPT("★", Table1[[#This Row],[Safety_Rating2]]) &amp; REPT("☆", 5-Table1[[#This Row],[Safety_Rating2]]), "Unknown"), "Unknown")</f>
        <v>★★★☆☆</v>
      </c>
      <c r="Q2552" s="1">
        <v>3</v>
      </c>
      <c r="R2552">
        <v>2118</v>
      </c>
      <c r="S2552">
        <v>3</v>
      </c>
      <c r="T2552" s="7">
        <f t="shared" si="39"/>
        <v>284590132.02000004</v>
      </c>
      <c r="U2552" s="3">
        <f>Table1[[#This Row],[Range_km]]/Table1[[#This Row],[Battery_Capacity_kWh]]</f>
        <v>7.7131258457374825</v>
      </c>
      <c r="V2552" s="4">
        <f>Table1[[#This Row],[Price_USD]]/Table1[[#This Row],[Range_km]]</f>
        <v>235.73226315789475</v>
      </c>
      <c r="W2552" s="1" t="str">
        <f>_xlfn.IFS(Table1[[#This Row],[Price_USD]]&gt;80000,"Luxury", Table1[[#This Row],[Price_USD]]&gt;40000,"Premium",Table1[[#This Row],[Price_USD]]&lt;40000,"Budget")</f>
        <v>Luxury</v>
      </c>
    </row>
    <row r="2553" spans="3:23" x14ac:dyDescent="0.35">
      <c r="C2553">
        <v>2552</v>
      </c>
      <c r="D2553" t="s">
        <v>57</v>
      </c>
      <c r="E2553" t="s">
        <v>203</v>
      </c>
      <c r="F2553">
        <v>2022</v>
      </c>
      <c r="G2553" t="s">
        <v>260</v>
      </c>
      <c r="H2553">
        <v>49.9</v>
      </c>
      <c r="I2553">
        <v>423</v>
      </c>
      <c r="J2553" t="s">
        <v>270</v>
      </c>
      <c r="K2553">
        <v>11.6</v>
      </c>
      <c r="L2553" s="5">
        <v>36199.089999999997</v>
      </c>
      <c r="M2553" t="s">
        <v>322</v>
      </c>
      <c r="N2553" t="s">
        <v>358</v>
      </c>
      <c r="O2553" s="1">
        <v>3</v>
      </c>
      <c r="P2553" s="1" t="str">
        <f>IFERROR(IF(ISNUMBER(Table1[[#This Row],[Safety_Rating2]]), REPT("★", Table1[[#This Row],[Safety_Rating2]]) &amp; REPT("☆", 5-Table1[[#This Row],[Safety_Rating2]]), "Unknown"), "Unknown")</f>
        <v>★★★★☆</v>
      </c>
      <c r="Q2553" s="1">
        <v>4</v>
      </c>
      <c r="R2553">
        <v>6445</v>
      </c>
      <c r="S2553">
        <v>5</v>
      </c>
      <c r="T2553" s="7">
        <f t="shared" si="39"/>
        <v>233303135.04999998</v>
      </c>
      <c r="U2553" s="3">
        <f>Table1[[#This Row],[Range_km]]/Table1[[#This Row],[Battery_Capacity_kWh]]</f>
        <v>8.4769539078156306</v>
      </c>
      <c r="V2553" s="4">
        <f>Table1[[#This Row],[Price_USD]]/Table1[[#This Row],[Range_km]]</f>
        <v>85.57704491725768</v>
      </c>
      <c r="W2553" s="1" t="str">
        <f>_xlfn.IFS(Table1[[#This Row],[Price_USD]]&gt;80000,"Luxury", Table1[[#This Row],[Price_USD]]&gt;40000,"Premium",Table1[[#This Row],[Price_USD]]&lt;40000,"Budget")</f>
        <v>Budget</v>
      </c>
    </row>
    <row r="2554" spans="3:23" x14ac:dyDescent="0.35">
      <c r="C2554">
        <v>2553</v>
      </c>
      <c r="D2554" t="s">
        <v>47</v>
      </c>
      <c r="E2554" t="s">
        <v>125</v>
      </c>
      <c r="F2554">
        <v>2021</v>
      </c>
      <c r="G2554" t="s">
        <v>255</v>
      </c>
      <c r="H2554">
        <v>128</v>
      </c>
      <c r="I2554">
        <v>249</v>
      </c>
      <c r="J2554" t="s">
        <v>271</v>
      </c>
      <c r="K2554">
        <v>8.3000000000000007</v>
      </c>
      <c r="L2554" s="5">
        <v>98423.08</v>
      </c>
      <c r="M2554" t="s">
        <v>292</v>
      </c>
      <c r="N2554" t="s">
        <v>372</v>
      </c>
      <c r="O2554" s="1">
        <v>5</v>
      </c>
      <c r="P2554" s="1" t="str">
        <f>IFERROR(IF(ISNUMBER(Table1[[#This Row],[Safety_Rating2]]), REPT("★", Table1[[#This Row],[Safety_Rating2]]) &amp; REPT("☆", 5-Table1[[#This Row],[Safety_Rating2]]), "Unknown"), "Unknown")</f>
        <v>★★★☆☆</v>
      </c>
      <c r="Q2554" s="1">
        <v>3</v>
      </c>
      <c r="R2554">
        <v>666</v>
      </c>
      <c r="S2554">
        <v>3</v>
      </c>
      <c r="T2554" s="7">
        <f t="shared" si="39"/>
        <v>65549771.280000001</v>
      </c>
      <c r="U2554" s="3">
        <f>Table1[[#This Row],[Range_km]]/Table1[[#This Row],[Battery_Capacity_kWh]]</f>
        <v>1.9453125</v>
      </c>
      <c r="V2554" s="4">
        <f>Table1[[#This Row],[Price_USD]]/Table1[[#This Row],[Range_km]]</f>
        <v>395.27341365461848</v>
      </c>
      <c r="W2554" s="1" t="str">
        <f>_xlfn.IFS(Table1[[#This Row],[Price_USD]]&gt;80000,"Luxury", Table1[[#This Row],[Price_USD]]&gt;40000,"Premium",Table1[[#This Row],[Price_USD]]&lt;40000,"Budget")</f>
        <v>Luxury</v>
      </c>
    </row>
    <row r="2555" spans="3:23" x14ac:dyDescent="0.35">
      <c r="C2555">
        <v>2554</v>
      </c>
      <c r="D2555" t="s">
        <v>17</v>
      </c>
      <c r="E2555" t="s">
        <v>70</v>
      </c>
      <c r="F2555">
        <v>2015</v>
      </c>
      <c r="G2555" t="s">
        <v>264</v>
      </c>
      <c r="H2555">
        <v>23.9</v>
      </c>
      <c r="I2555">
        <v>480</v>
      </c>
      <c r="J2555" t="s">
        <v>278</v>
      </c>
      <c r="K2555">
        <v>2.5</v>
      </c>
      <c r="L2555" s="5">
        <v>128039.67</v>
      </c>
      <c r="M2555" t="s">
        <v>302</v>
      </c>
      <c r="N2555" t="s">
        <v>367</v>
      </c>
      <c r="O2555" s="1">
        <v>3</v>
      </c>
      <c r="P2555" s="1" t="str">
        <f>IFERROR(IF(ISNUMBER(Table1[[#This Row],[Safety_Rating2]]), REPT("★", Table1[[#This Row],[Safety_Rating2]]) &amp; REPT("☆", 5-Table1[[#This Row],[Safety_Rating2]]), "Unknown"), "Unknown")</f>
        <v>Unknown</v>
      </c>
      <c r="Q2555" s="2" t="s">
        <v>376</v>
      </c>
      <c r="R2555">
        <v>16005</v>
      </c>
      <c r="S2555">
        <v>4</v>
      </c>
      <c r="T2555" s="7">
        <f t="shared" si="39"/>
        <v>2049274918.3499999</v>
      </c>
      <c r="U2555" s="3">
        <f>Table1[[#This Row],[Range_km]]/Table1[[#This Row],[Battery_Capacity_kWh]]</f>
        <v>20.083682008368203</v>
      </c>
      <c r="V2555" s="4">
        <f>Table1[[#This Row],[Price_USD]]/Table1[[#This Row],[Range_km]]</f>
        <v>266.74931249999997</v>
      </c>
      <c r="W2555" s="1" t="str">
        <f>_xlfn.IFS(Table1[[#This Row],[Price_USD]]&gt;80000,"Luxury", Table1[[#This Row],[Price_USD]]&gt;40000,"Premium",Table1[[#This Row],[Price_USD]]&lt;40000,"Budget")</f>
        <v>Luxury</v>
      </c>
    </row>
    <row r="2556" spans="3:23" x14ac:dyDescent="0.35">
      <c r="C2556">
        <v>2555</v>
      </c>
      <c r="D2556" t="s">
        <v>21</v>
      </c>
      <c r="E2556" t="s">
        <v>104</v>
      </c>
      <c r="F2556">
        <v>2016</v>
      </c>
      <c r="G2556" t="s">
        <v>263</v>
      </c>
      <c r="H2556">
        <v>132.69999999999999</v>
      </c>
      <c r="I2556">
        <v>492</v>
      </c>
      <c r="J2556" t="s">
        <v>267</v>
      </c>
      <c r="K2556">
        <v>7</v>
      </c>
      <c r="L2556" s="5">
        <v>77704.62</v>
      </c>
      <c r="M2556" t="s">
        <v>313</v>
      </c>
      <c r="N2556" t="s">
        <v>354</v>
      </c>
      <c r="O2556" s="1">
        <v>0</v>
      </c>
      <c r="P2556" s="1" t="str">
        <f>IFERROR(IF(ISNUMBER(Table1[[#This Row],[Safety_Rating2]]), REPT("★", Table1[[#This Row],[Safety_Rating2]]) &amp; REPT("☆", 5-Table1[[#This Row],[Safety_Rating2]]), "Unknown"), "Unknown")</f>
        <v>★★★★☆</v>
      </c>
      <c r="Q2556" s="1">
        <v>4</v>
      </c>
      <c r="R2556">
        <v>16870</v>
      </c>
      <c r="S2556">
        <v>5</v>
      </c>
      <c r="T2556" s="7">
        <f t="shared" si="39"/>
        <v>1310876939.3999999</v>
      </c>
      <c r="U2556" s="3">
        <f>Table1[[#This Row],[Range_km]]/Table1[[#This Row],[Battery_Capacity_kWh]]</f>
        <v>3.7076111529766393</v>
      </c>
      <c r="V2556" s="4">
        <f>Table1[[#This Row],[Price_USD]]/Table1[[#This Row],[Range_km]]</f>
        <v>157.93621951219512</v>
      </c>
      <c r="W2556" s="1" t="str">
        <f>_xlfn.IFS(Table1[[#This Row],[Price_USD]]&gt;80000,"Luxury", Table1[[#This Row],[Price_USD]]&gt;40000,"Premium",Table1[[#This Row],[Price_USD]]&lt;40000,"Budget")</f>
        <v>Premium</v>
      </c>
    </row>
    <row r="2557" spans="3:23" x14ac:dyDescent="0.35">
      <c r="C2557">
        <v>2556</v>
      </c>
      <c r="D2557" t="s">
        <v>48</v>
      </c>
      <c r="E2557" t="s">
        <v>154</v>
      </c>
      <c r="F2557">
        <v>2019</v>
      </c>
      <c r="G2557" t="s">
        <v>260</v>
      </c>
      <c r="H2557">
        <v>105.7</v>
      </c>
      <c r="I2557">
        <v>347</v>
      </c>
      <c r="J2557" t="s">
        <v>273</v>
      </c>
      <c r="K2557">
        <v>10.6</v>
      </c>
      <c r="L2557" s="5">
        <v>116483.56</v>
      </c>
      <c r="M2557" t="s">
        <v>297</v>
      </c>
      <c r="N2557" t="s">
        <v>365</v>
      </c>
      <c r="O2557" s="1">
        <v>5</v>
      </c>
      <c r="P2557" s="1" t="str">
        <f>IFERROR(IF(ISNUMBER(Table1[[#This Row],[Safety_Rating2]]), REPT("★", Table1[[#This Row],[Safety_Rating2]]) &amp; REPT("☆", 5-Table1[[#This Row],[Safety_Rating2]]), "Unknown"), "Unknown")</f>
        <v>★★★★★</v>
      </c>
      <c r="Q2557" s="1">
        <v>5</v>
      </c>
      <c r="R2557">
        <v>6500</v>
      </c>
      <c r="S2557">
        <v>3</v>
      </c>
      <c r="T2557" s="7">
        <f t="shared" si="39"/>
        <v>757143140</v>
      </c>
      <c r="U2557" s="3">
        <f>Table1[[#This Row],[Range_km]]/Table1[[#This Row],[Battery_Capacity_kWh]]</f>
        <v>3.2828760643330179</v>
      </c>
      <c r="V2557" s="4">
        <f>Table1[[#This Row],[Price_USD]]/Table1[[#This Row],[Range_km]]</f>
        <v>335.68749279538906</v>
      </c>
      <c r="W2557" s="1" t="str">
        <f>_xlfn.IFS(Table1[[#This Row],[Price_USD]]&gt;80000,"Luxury", Table1[[#This Row],[Price_USD]]&gt;40000,"Premium",Table1[[#This Row],[Price_USD]]&lt;40000,"Budget")</f>
        <v>Luxury</v>
      </c>
    </row>
    <row r="2558" spans="3:23" x14ac:dyDescent="0.35">
      <c r="C2558">
        <v>2557</v>
      </c>
      <c r="D2558" t="s">
        <v>63</v>
      </c>
      <c r="E2558" t="s">
        <v>150</v>
      </c>
      <c r="F2558">
        <v>2022</v>
      </c>
      <c r="G2558" t="s">
        <v>256</v>
      </c>
      <c r="H2558">
        <v>96.2</v>
      </c>
      <c r="I2558">
        <v>179</v>
      </c>
      <c r="J2558" t="s">
        <v>270</v>
      </c>
      <c r="K2558">
        <v>1.2</v>
      </c>
      <c r="L2558" s="5">
        <v>108304.18</v>
      </c>
      <c r="M2558" t="s">
        <v>316</v>
      </c>
      <c r="N2558" t="s">
        <v>357</v>
      </c>
      <c r="O2558" s="1">
        <v>1</v>
      </c>
      <c r="P2558" s="1" t="str">
        <f>IFERROR(IF(ISNUMBER(Table1[[#This Row],[Safety_Rating2]]), REPT("★", Table1[[#This Row],[Safety_Rating2]]) &amp; REPT("☆", 5-Table1[[#This Row],[Safety_Rating2]]), "Unknown"), "Unknown")</f>
        <v>★★★★☆</v>
      </c>
      <c r="Q2558" s="1">
        <v>4</v>
      </c>
      <c r="R2558">
        <v>12227</v>
      </c>
      <c r="S2558">
        <v>5</v>
      </c>
      <c r="T2558" s="7">
        <f t="shared" si="39"/>
        <v>1324235208.8599999</v>
      </c>
      <c r="U2558" s="3">
        <f>Table1[[#This Row],[Range_km]]/Table1[[#This Row],[Battery_Capacity_kWh]]</f>
        <v>1.8607068607068606</v>
      </c>
      <c r="V2558" s="4">
        <f>Table1[[#This Row],[Price_USD]]/Table1[[#This Row],[Range_km]]</f>
        <v>605.0512849162011</v>
      </c>
      <c r="W2558" s="1" t="str">
        <f>_xlfn.IFS(Table1[[#This Row],[Price_USD]]&gt;80000,"Luxury", Table1[[#This Row],[Price_USD]]&gt;40000,"Premium",Table1[[#This Row],[Price_USD]]&lt;40000,"Budget")</f>
        <v>Luxury</v>
      </c>
    </row>
    <row r="2559" spans="3:23" x14ac:dyDescent="0.35">
      <c r="C2559">
        <v>2558</v>
      </c>
      <c r="D2559" t="s">
        <v>34</v>
      </c>
      <c r="E2559" t="s">
        <v>87</v>
      </c>
      <c r="F2559">
        <v>2022</v>
      </c>
      <c r="G2559" t="s">
        <v>262</v>
      </c>
      <c r="H2559">
        <v>77.8</v>
      </c>
      <c r="I2559">
        <v>228</v>
      </c>
      <c r="J2559" t="s">
        <v>265</v>
      </c>
      <c r="K2559">
        <v>5</v>
      </c>
      <c r="L2559" s="5">
        <v>129957.22</v>
      </c>
      <c r="M2559" t="s">
        <v>323</v>
      </c>
      <c r="N2559" t="s">
        <v>351</v>
      </c>
      <c r="O2559" s="1">
        <v>2</v>
      </c>
      <c r="P2559" s="1" t="str">
        <f>IFERROR(IF(ISNUMBER(Table1[[#This Row],[Safety_Rating2]]), REPT("★", Table1[[#This Row],[Safety_Rating2]]) &amp; REPT("☆", 5-Table1[[#This Row],[Safety_Rating2]]), "Unknown"), "Unknown")</f>
        <v>★★★☆☆</v>
      </c>
      <c r="Q2559" s="1">
        <v>3</v>
      </c>
      <c r="R2559">
        <v>9815</v>
      </c>
      <c r="S2559">
        <v>5</v>
      </c>
      <c r="T2559" s="7">
        <f t="shared" si="39"/>
        <v>1275530114.3</v>
      </c>
      <c r="U2559" s="3">
        <f>Table1[[#This Row],[Range_km]]/Table1[[#This Row],[Battery_Capacity_kWh]]</f>
        <v>2.9305912596401029</v>
      </c>
      <c r="V2559" s="4">
        <f>Table1[[#This Row],[Price_USD]]/Table1[[#This Row],[Range_km]]</f>
        <v>569.9878070175439</v>
      </c>
      <c r="W2559" s="1" t="str">
        <f>_xlfn.IFS(Table1[[#This Row],[Price_USD]]&gt;80000,"Luxury", Table1[[#This Row],[Price_USD]]&gt;40000,"Premium",Table1[[#This Row],[Price_USD]]&lt;40000,"Budget")</f>
        <v>Luxury</v>
      </c>
    </row>
    <row r="2560" spans="3:23" x14ac:dyDescent="0.35">
      <c r="C2560">
        <v>2559</v>
      </c>
      <c r="D2560" t="s">
        <v>60</v>
      </c>
      <c r="E2560" t="s">
        <v>204</v>
      </c>
      <c r="F2560">
        <v>2024</v>
      </c>
      <c r="G2560" t="s">
        <v>256</v>
      </c>
      <c r="H2560">
        <v>53.4</v>
      </c>
      <c r="I2560">
        <v>340</v>
      </c>
      <c r="J2560" t="s">
        <v>271</v>
      </c>
      <c r="K2560">
        <v>1.4</v>
      </c>
      <c r="L2560" s="5">
        <v>137452.66</v>
      </c>
      <c r="M2560" t="s">
        <v>326</v>
      </c>
      <c r="N2560" t="s">
        <v>346</v>
      </c>
      <c r="O2560" s="1">
        <v>0</v>
      </c>
      <c r="P2560" s="1" t="str">
        <f>IFERROR(IF(ISNUMBER(Table1[[#This Row],[Safety_Rating2]]), REPT("★", Table1[[#This Row],[Safety_Rating2]]) &amp; REPT("☆", 5-Table1[[#This Row],[Safety_Rating2]]), "Unknown"), "Unknown")</f>
        <v>★★★★★</v>
      </c>
      <c r="Q2560" s="1">
        <v>5</v>
      </c>
      <c r="R2560">
        <v>18888</v>
      </c>
      <c r="S2560">
        <v>5</v>
      </c>
      <c r="T2560" s="7">
        <f t="shared" si="39"/>
        <v>2596205842.0799999</v>
      </c>
      <c r="U2560" s="3">
        <f>Table1[[#This Row],[Range_km]]/Table1[[#This Row],[Battery_Capacity_kWh]]</f>
        <v>6.3670411985018731</v>
      </c>
      <c r="V2560" s="4">
        <f>Table1[[#This Row],[Price_USD]]/Table1[[#This Row],[Range_km]]</f>
        <v>404.27252941176471</v>
      </c>
      <c r="W2560" s="1" t="str">
        <f>_xlfn.IFS(Table1[[#This Row],[Price_USD]]&gt;80000,"Luxury", Table1[[#This Row],[Price_USD]]&gt;40000,"Premium",Table1[[#This Row],[Price_USD]]&lt;40000,"Budget")</f>
        <v>Luxury</v>
      </c>
    </row>
    <row r="2561" spans="3:23" x14ac:dyDescent="0.35">
      <c r="C2561">
        <v>2560</v>
      </c>
      <c r="D2561" t="s">
        <v>35</v>
      </c>
      <c r="E2561" t="s">
        <v>227</v>
      </c>
      <c r="F2561">
        <v>2019</v>
      </c>
      <c r="G2561" t="s">
        <v>253</v>
      </c>
      <c r="H2561">
        <v>71.099999999999994</v>
      </c>
      <c r="I2561">
        <v>462</v>
      </c>
      <c r="J2561" t="s">
        <v>274</v>
      </c>
      <c r="K2561">
        <v>7.4</v>
      </c>
      <c r="L2561" s="5">
        <v>89704.33</v>
      </c>
      <c r="M2561" t="s">
        <v>302</v>
      </c>
      <c r="N2561" t="s">
        <v>358</v>
      </c>
      <c r="O2561" s="1">
        <v>5</v>
      </c>
      <c r="P2561" s="1" t="str">
        <f>IFERROR(IF(ISNUMBER(Table1[[#This Row],[Safety_Rating2]]), REPT("★", Table1[[#This Row],[Safety_Rating2]]) &amp; REPT("☆", 5-Table1[[#This Row],[Safety_Rating2]]), "Unknown"), "Unknown")</f>
        <v>★★★☆☆</v>
      </c>
      <c r="Q2561" s="1">
        <v>3</v>
      </c>
      <c r="R2561">
        <v>9497</v>
      </c>
      <c r="S2561">
        <v>3</v>
      </c>
      <c r="T2561" s="7">
        <f t="shared" si="39"/>
        <v>851922022.00999999</v>
      </c>
      <c r="U2561" s="3">
        <f>Table1[[#This Row],[Range_km]]/Table1[[#This Row],[Battery_Capacity_kWh]]</f>
        <v>6.4978902953586504</v>
      </c>
      <c r="V2561" s="4">
        <f>Table1[[#This Row],[Price_USD]]/Table1[[#This Row],[Range_km]]</f>
        <v>194.16521645021646</v>
      </c>
      <c r="W2561" s="1" t="str">
        <f>_xlfn.IFS(Table1[[#This Row],[Price_USD]]&gt;80000,"Luxury", Table1[[#This Row],[Price_USD]]&gt;40000,"Premium",Table1[[#This Row],[Price_USD]]&lt;40000,"Budget")</f>
        <v>Luxury</v>
      </c>
    </row>
    <row r="2562" spans="3:23" x14ac:dyDescent="0.35">
      <c r="C2562">
        <v>2561</v>
      </c>
      <c r="D2562" t="s">
        <v>52</v>
      </c>
      <c r="E2562" t="s">
        <v>191</v>
      </c>
      <c r="F2562">
        <v>2021</v>
      </c>
      <c r="G2562" t="s">
        <v>254</v>
      </c>
      <c r="H2562">
        <v>105.3</v>
      </c>
      <c r="I2562">
        <v>225</v>
      </c>
      <c r="J2562" t="s">
        <v>267</v>
      </c>
      <c r="K2562">
        <v>3</v>
      </c>
      <c r="L2562" s="5">
        <v>71791.78</v>
      </c>
      <c r="M2562" t="s">
        <v>289</v>
      </c>
      <c r="N2562" t="s">
        <v>352</v>
      </c>
      <c r="O2562" s="1">
        <v>4</v>
      </c>
      <c r="P2562" s="1" t="str">
        <f>IFERROR(IF(ISNUMBER(Table1[[#This Row],[Safety_Rating2]]), REPT("★", Table1[[#This Row],[Safety_Rating2]]) &amp; REPT("☆", 5-Table1[[#This Row],[Safety_Rating2]]), "Unknown"), "Unknown")</f>
        <v>★★★★☆</v>
      </c>
      <c r="Q2562" s="1">
        <v>4</v>
      </c>
      <c r="R2562">
        <v>10679</v>
      </c>
      <c r="S2562">
        <v>5</v>
      </c>
      <c r="T2562" s="7">
        <f t="shared" ref="T2562:T2625" si="40">L2562*R2562</f>
        <v>766664418.62</v>
      </c>
      <c r="U2562" s="3">
        <f>Table1[[#This Row],[Range_km]]/Table1[[#This Row],[Battery_Capacity_kWh]]</f>
        <v>2.1367521367521367</v>
      </c>
      <c r="V2562" s="4">
        <f>Table1[[#This Row],[Price_USD]]/Table1[[#This Row],[Range_km]]</f>
        <v>319.07457777777779</v>
      </c>
      <c r="W2562" s="1" t="str">
        <f>_xlfn.IFS(Table1[[#This Row],[Price_USD]]&gt;80000,"Luxury", Table1[[#This Row],[Price_USD]]&gt;40000,"Premium",Table1[[#This Row],[Price_USD]]&lt;40000,"Budget")</f>
        <v>Premium</v>
      </c>
    </row>
    <row r="2563" spans="3:23" x14ac:dyDescent="0.35">
      <c r="C2563">
        <v>2562</v>
      </c>
      <c r="D2563" t="s">
        <v>34</v>
      </c>
      <c r="E2563" t="s">
        <v>87</v>
      </c>
      <c r="F2563">
        <v>2021</v>
      </c>
      <c r="G2563" t="s">
        <v>262</v>
      </c>
      <c r="H2563">
        <v>46.9</v>
      </c>
      <c r="I2563">
        <v>473</v>
      </c>
      <c r="J2563" t="s">
        <v>275</v>
      </c>
      <c r="K2563">
        <v>6</v>
      </c>
      <c r="L2563" s="5">
        <v>97228.32</v>
      </c>
      <c r="M2563" t="s">
        <v>306</v>
      </c>
      <c r="N2563" t="s">
        <v>344</v>
      </c>
      <c r="O2563" s="1">
        <v>1</v>
      </c>
      <c r="P2563" s="1" t="str">
        <f>IFERROR(IF(ISNUMBER(Table1[[#This Row],[Safety_Rating2]]), REPT("★", Table1[[#This Row],[Safety_Rating2]]) &amp; REPT("☆", 5-Table1[[#This Row],[Safety_Rating2]]), "Unknown"), "Unknown")</f>
        <v>★★★★★</v>
      </c>
      <c r="Q2563" s="1">
        <v>5</v>
      </c>
      <c r="R2563">
        <v>9749</v>
      </c>
      <c r="S2563">
        <v>4</v>
      </c>
      <c r="T2563" s="7">
        <f t="shared" si="40"/>
        <v>947878891.68000007</v>
      </c>
      <c r="U2563" s="3">
        <f>Table1[[#This Row],[Range_km]]/Table1[[#This Row],[Battery_Capacity_kWh]]</f>
        <v>10.085287846481876</v>
      </c>
      <c r="V2563" s="4">
        <f>Table1[[#This Row],[Price_USD]]/Table1[[#This Row],[Range_km]]</f>
        <v>205.55670190274842</v>
      </c>
      <c r="W2563" s="1" t="str">
        <f>_xlfn.IFS(Table1[[#This Row],[Price_USD]]&gt;80000,"Luxury", Table1[[#This Row],[Price_USD]]&gt;40000,"Premium",Table1[[#This Row],[Price_USD]]&lt;40000,"Budget")</f>
        <v>Luxury</v>
      </c>
    </row>
    <row r="2564" spans="3:23" x14ac:dyDescent="0.35">
      <c r="C2564">
        <v>2563</v>
      </c>
      <c r="D2564" t="s">
        <v>18</v>
      </c>
      <c r="E2564" t="s">
        <v>200</v>
      </c>
      <c r="F2564">
        <v>2021</v>
      </c>
      <c r="G2564" t="s">
        <v>250</v>
      </c>
      <c r="H2564">
        <v>108.2</v>
      </c>
      <c r="I2564">
        <v>581</v>
      </c>
      <c r="J2564" t="s">
        <v>280</v>
      </c>
      <c r="K2564">
        <v>2.6</v>
      </c>
      <c r="L2564" s="5">
        <v>75465.3</v>
      </c>
      <c r="M2564" t="s">
        <v>316</v>
      </c>
      <c r="N2564" t="s">
        <v>355</v>
      </c>
      <c r="O2564" s="1">
        <v>4</v>
      </c>
      <c r="P2564" s="1" t="str">
        <f>IFERROR(IF(ISNUMBER(Table1[[#This Row],[Safety_Rating2]]), REPT("★", Table1[[#This Row],[Safety_Rating2]]) &amp; REPT("☆", 5-Table1[[#This Row],[Safety_Rating2]]), "Unknown"), "Unknown")</f>
        <v>★★★☆☆</v>
      </c>
      <c r="Q2564" s="1">
        <v>3</v>
      </c>
      <c r="R2564">
        <v>3516</v>
      </c>
      <c r="S2564">
        <v>5</v>
      </c>
      <c r="T2564" s="7">
        <f t="shared" si="40"/>
        <v>265335994.80000001</v>
      </c>
      <c r="U2564" s="3">
        <f>Table1[[#This Row],[Range_km]]/Table1[[#This Row],[Battery_Capacity_kWh]]</f>
        <v>5.369685767097967</v>
      </c>
      <c r="V2564" s="4">
        <f>Table1[[#This Row],[Price_USD]]/Table1[[#This Row],[Range_km]]</f>
        <v>129.88864027538727</v>
      </c>
      <c r="W2564" s="1" t="str">
        <f>_xlfn.IFS(Table1[[#This Row],[Price_USD]]&gt;80000,"Luxury", Table1[[#This Row],[Price_USD]]&gt;40000,"Premium",Table1[[#This Row],[Price_USD]]&lt;40000,"Budget")</f>
        <v>Premium</v>
      </c>
    </row>
    <row r="2565" spans="3:23" x14ac:dyDescent="0.35">
      <c r="C2565">
        <v>2564</v>
      </c>
      <c r="D2565" t="s">
        <v>20</v>
      </c>
      <c r="E2565" t="s">
        <v>217</v>
      </c>
      <c r="F2565">
        <v>2022</v>
      </c>
      <c r="G2565" t="s">
        <v>261</v>
      </c>
      <c r="H2565">
        <v>71.3</v>
      </c>
      <c r="I2565">
        <v>252</v>
      </c>
      <c r="J2565" t="s">
        <v>278</v>
      </c>
      <c r="K2565">
        <v>3.1</v>
      </c>
      <c r="L2565" s="5">
        <v>134098.62</v>
      </c>
      <c r="M2565" t="s">
        <v>319</v>
      </c>
      <c r="N2565" t="s">
        <v>366</v>
      </c>
      <c r="O2565" s="1">
        <v>5</v>
      </c>
      <c r="P2565" s="1" t="str">
        <f>IFERROR(IF(ISNUMBER(Table1[[#This Row],[Safety_Rating2]]), REPT("★", Table1[[#This Row],[Safety_Rating2]]) &amp; REPT("☆", 5-Table1[[#This Row],[Safety_Rating2]]), "Unknown"), "Unknown")</f>
        <v>★★★★☆</v>
      </c>
      <c r="Q2565" s="1">
        <v>4</v>
      </c>
      <c r="R2565">
        <v>7133</v>
      </c>
      <c r="S2565">
        <v>3</v>
      </c>
      <c r="T2565" s="7">
        <f t="shared" si="40"/>
        <v>956525456.45999992</v>
      </c>
      <c r="U2565" s="3">
        <f>Table1[[#This Row],[Range_km]]/Table1[[#This Row],[Battery_Capacity_kWh]]</f>
        <v>3.5343618513323984</v>
      </c>
      <c r="V2565" s="4">
        <f>Table1[[#This Row],[Price_USD]]/Table1[[#This Row],[Range_km]]</f>
        <v>532.13738095238091</v>
      </c>
      <c r="W2565" s="1" t="str">
        <f>_xlfn.IFS(Table1[[#This Row],[Price_USD]]&gt;80000,"Luxury", Table1[[#This Row],[Price_USD]]&gt;40000,"Premium",Table1[[#This Row],[Price_USD]]&lt;40000,"Budget")</f>
        <v>Luxury</v>
      </c>
    </row>
    <row r="2566" spans="3:23" x14ac:dyDescent="0.35">
      <c r="C2566">
        <v>2565</v>
      </c>
      <c r="D2566" t="s">
        <v>28</v>
      </c>
      <c r="E2566" t="s">
        <v>81</v>
      </c>
      <c r="F2566">
        <v>2021</v>
      </c>
      <c r="G2566" t="s">
        <v>252</v>
      </c>
      <c r="H2566">
        <v>70.7</v>
      </c>
      <c r="I2566">
        <v>464</v>
      </c>
      <c r="J2566" t="s">
        <v>272</v>
      </c>
      <c r="K2566">
        <v>9.6</v>
      </c>
      <c r="L2566" s="5">
        <v>36458.03</v>
      </c>
      <c r="M2566" t="s">
        <v>300</v>
      </c>
      <c r="N2566" t="s">
        <v>348</v>
      </c>
      <c r="O2566" s="1">
        <v>0</v>
      </c>
      <c r="P2566" s="1" t="str">
        <f>IFERROR(IF(ISNUMBER(Table1[[#This Row],[Safety_Rating2]]), REPT("★", Table1[[#This Row],[Safety_Rating2]]) &amp; REPT("☆", 5-Table1[[#This Row],[Safety_Rating2]]), "Unknown"), "Unknown")</f>
        <v>★★★★★</v>
      </c>
      <c r="Q2566" s="1">
        <v>5</v>
      </c>
      <c r="R2566">
        <v>1817</v>
      </c>
      <c r="S2566">
        <v>4</v>
      </c>
      <c r="T2566" s="7">
        <f t="shared" si="40"/>
        <v>66244240.509999998</v>
      </c>
      <c r="U2566" s="3">
        <f>Table1[[#This Row],[Range_km]]/Table1[[#This Row],[Battery_Capacity_kWh]]</f>
        <v>6.5629420084865631</v>
      </c>
      <c r="V2566" s="4">
        <f>Table1[[#This Row],[Price_USD]]/Table1[[#This Row],[Range_km]]</f>
        <v>78.573340517241377</v>
      </c>
      <c r="W2566" s="1" t="str">
        <f>_xlfn.IFS(Table1[[#This Row],[Price_USD]]&gt;80000,"Luxury", Table1[[#This Row],[Price_USD]]&gt;40000,"Premium",Table1[[#This Row],[Price_USD]]&lt;40000,"Budget")</f>
        <v>Budget</v>
      </c>
    </row>
    <row r="2567" spans="3:23" x14ac:dyDescent="0.35">
      <c r="C2567">
        <v>2566</v>
      </c>
      <c r="D2567" t="s">
        <v>42</v>
      </c>
      <c r="E2567" t="s">
        <v>242</v>
      </c>
      <c r="F2567">
        <v>2016</v>
      </c>
      <c r="G2567" t="s">
        <v>252</v>
      </c>
      <c r="H2567">
        <v>116.3</v>
      </c>
      <c r="I2567">
        <v>286</v>
      </c>
      <c r="J2567" t="s">
        <v>277</v>
      </c>
      <c r="K2567">
        <v>10.5</v>
      </c>
      <c r="L2567" s="5">
        <v>112539.19</v>
      </c>
      <c r="M2567" t="s">
        <v>308</v>
      </c>
      <c r="N2567" t="s">
        <v>345</v>
      </c>
      <c r="O2567" s="1">
        <v>2</v>
      </c>
      <c r="P2567" s="1" t="str">
        <f>IFERROR(IF(ISNUMBER(Table1[[#This Row],[Safety_Rating2]]), REPT("★", Table1[[#This Row],[Safety_Rating2]]) &amp; REPT("☆", 5-Table1[[#This Row],[Safety_Rating2]]), "Unknown"), "Unknown")</f>
        <v>★★★★★</v>
      </c>
      <c r="Q2567" s="1">
        <v>5</v>
      </c>
      <c r="R2567">
        <v>5347</v>
      </c>
      <c r="S2567">
        <v>5</v>
      </c>
      <c r="T2567" s="7">
        <f t="shared" si="40"/>
        <v>601747048.93000007</v>
      </c>
      <c r="U2567" s="3">
        <f>Table1[[#This Row],[Range_km]]/Table1[[#This Row],[Battery_Capacity_kWh]]</f>
        <v>2.4591573516766982</v>
      </c>
      <c r="V2567" s="4">
        <f>Table1[[#This Row],[Price_USD]]/Table1[[#This Row],[Range_km]]</f>
        <v>393.49367132867133</v>
      </c>
      <c r="W2567" s="1" t="str">
        <f>_xlfn.IFS(Table1[[#This Row],[Price_USD]]&gt;80000,"Luxury", Table1[[#This Row],[Price_USD]]&gt;40000,"Premium",Table1[[#This Row],[Price_USD]]&lt;40000,"Budget")</f>
        <v>Luxury</v>
      </c>
    </row>
    <row r="2568" spans="3:23" x14ac:dyDescent="0.35">
      <c r="C2568">
        <v>2567</v>
      </c>
      <c r="D2568" t="s">
        <v>24</v>
      </c>
      <c r="E2568" t="s">
        <v>77</v>
      </c>
      <c r="F2568">
        <v>2022</v>
      </c>
      <c r="G2568" t="s">
        <v>262</v>
      </c>
      <c r="H2568">
        <v>80.900000000000006</v>
      </c>
      <c r="I2568">
        <v>131</v>
      </c>
      <c r="J2568" t="s">
        <v>270</v>
      </c>
      <c r="K2568">
        <v>4.5999999999999996</v>
      </c>
      <c r="L2568" s="5">
        <v>92019.48</v>
      </c>
      <c r="M2568" t="s">
        <v>297</v>
      </c>
      <c r="N2568" t="s">
        <v>350</v>
      </c>
      <c r="O2568" s="1">
        <v>1</v>
      </c>
      <c r="P2568" s="1" t="str">
        <f>IFERROR(IF(ISNUMBER(Table1[[#This Row],[Safety_Rating2]]), REPT("★", Table1[[#This Row],[Safety_Rating2]]) &amp; REPT("☆", 5-Table1[[#This Row],[Safety_Rating2]]), "Unknown"), "Unknown")</f>
        <v>★★★★☆</v>
      </c>
      <c r="Q2568" s="1">
        <v>4</v>
      </c>
      <c r="R2568">
        <v>19955</v>
      </c>
      <c r="S2568">
        <v>5</v>
      </c>
      <c r="T2568" s="7">
        <f t="shared" si="40"/>
        <v>1836248723.3999999</v>
      </c>
      <c r="U2568" s="3">
        <f>Table1[[#This Row],[Range_km]]/Table1[[#This Row],[Battery_Capacity_kWh]]</f>
        <v>1.6192830655129788</v>
      </c>
      <c r="V2568" s="4">
        <f>Table1[[#This Row],[Price_USD]]/Table1[[#This Row],[Range_km]]</f>
        <v>702.43877862595411</v>
      </c>
      <c r="W2568" s="1" t="str">
        <f>_xlfn.IFS(Table1[[#This Row],[Price_USD]]&gt;80000,"Luxury", Table1[[#This Row],[Price_USD]]&gt;40000,"Premium",Table1[[#This Row],[Price_USD]]&lt;40000,"Budget")</f>
        <v>Luxury</v>
      </c>
    </row>
    <row r="2569" spans="3:23" x14ac:dyDescent="0.35">
      <c r="C2569">
        <v>2568</v>
      </c>
      <c r="D2569" t="s">
        <v>51</v>
      </c>
      <c r="E2569" t="s">
        <v>156</v>
      </c>
      <c r="F2569">
        <v>2019</v>
      </c>
      <c r="G2569" t="s">
        <v>250</v>
      </c>
      <c r="H2569">
        <v>91.4</v>
      </c>
      <c r="I2569">
        <v>598</v>
      </c>
      <c r="J2569" t="s">
        <v>271</v>
      </c>
      <c r="K2569">
        <v>0.6</v>
      </c>
      <c r="L2569" s="5">
        <v>108822.94</v>
      </c>
      <c r="M2569" t="s">
        <v>290</v>
      </c>
      <c r="N2569" t="s">
        <v>345</v>
      </c>
      <c r="O2569" s="1">
        <v>5</v>
      </c>
      <c r="P2569" s="1" t="str">
        <f>IFERROR(IF(ISNUMBER(Table1[[#This Row],[Safety_Rating2]]), REPT("★", Table1[[#This Row],[Safety_Rating2]]) &amp; REPT("☆", 5-Table1[[#This Row],[Safety_Rating2]]), "Unknown"), "Unknown")</f>
        <v>★★★☆☆</v>
      </c>
      <c r="Q2569" s="1">
        <v>3</v>
      </c>
      <c r="R2569">
        <v>12815</v>
      </c>
      <c r="S2569">
        <v>5</v>
      </c>
      <c r="T2569" s="7">
        <f t="shared" si="40"/>
        <v>1394565976.1000001</v>
      </c>
      <c r="U2569" s="3">
        <f>Table1[[#This Row],[Range_km]]/Table1[[#This Row],[Battery_Capacity_kWh]]</f>
        <v>6.5426695842450764</v>
      </c>
      <c r="V2569" s="4">
        <f>Table1[[#This Row],[Price_USD]]/Table1[[#This Row],[Range_km]]</f>
        <v>181.97816053511707</v>
      </c>
      <c r="W2569" s="1" t="str">
        <f>_xlfn.IFS(Table1[[#This Row],[Price_USD]]&gt;80000,"Luxury", Table1[[#This Row],[Price_USD]]&gt;40000,"Premium",Table1[[#This Row],[Price_USD]]&lt;40000,"Budget")</f>
        <v>Luxury</v>
      </c>
    </row>
    <row r="2570" spans="3:23" x14ac:dyDescent="0.35">
      <c r="C2570">
        <v>2569</v>
      </c>
      <c r="D2570" t="s">
        <v>65</v>
      </c>
      <c r="E2570" t="s">
        <v>173</v>
      </c>
      <c r="F2570">
        <v>2022</v>
      </c>
      <c r="G2570" t="s">
        <v>251</v>
      </c>
      <c r="H2570">
        <v>54</v>
      </c>
      <c r="I2570">
        <v>110</v>
      </c>
      <c r="J2570" t="s">
        <v>276</v>
      </c>
      <c r="K2570">
        <v>1.2</v>
      </c>
      <c r="L2570" s="5">
        <v>82147.06</v>
      </c>
      <c r="M2570" t="s">
        <v>281</v>
      </c>
      <c r="N2570" t="s">
        <v>351</v>
      </c>
      <c r="O2570" s="1">
        <v>2</v>
      </c>
      <c r="P2570" s="1" t="str">
        <f>IFERROR(IF(ISNUMBER(Table1[[#This Row],[Safety_Rating2]]), REPT("★", Table1[[#This Row],[Safety_Rating2]]) &amp; REPT("☆", 5-Table1[[#This Row],[Safety_Rating2]]), "Unknown"), "Unknown")</f>
        <v>Unknown</v>
      </c>
      <c r="Q2570" s="2" t="s">
        <v>376</v>
      </c>
      <c r="R2570">
        <v>4437</v>
      </c>
      <c r="S2570">
        <v>5</v>
      </c>
      <c r="T2570" s="7">
        <f t="shared" si="40"/>
        <v>364486505.21999997</v>
      </c>
      <c r="U2570" s="3">
        <f>Table1[[#This Row],[Range_km]]/Table1[[#This Row],[Battery_Capacity_kWh]]</f>
        <v>2.0370370370370372</v>
      </c>
      <c r="V2570" s="4">
        <f>Table1[[#This Row],[Price_USD]]/Table1[[#This Row],[Range_km]]</f>
        <v>746.79145454545449</v>
      </c>
      <c r="W2570" s="1" t="str">
        <f>_xlfn.IFS(Table1[[#This Row],[Price_USD]]&gt;80000,"Luxury", Table1[[#This Row],[Price_USD]]&gt;40000,"Premium",Table1[[#This Row],[Price_USD]]&lt;40000,"Budget")</f>
        <v>Luxury</v>
      </c>
    </row>
    <row r="2571" spans="3:23" x14ac:dyDescent="0.35">
      <c r="C2571">
        <v>2570</v>
      </c>
      <c r="D2571" t="s">
        <v>46</v>
      </c>
      <c r="E2571" t="s">
        <v>194</v>
      </c>
      <c r="F2571">
        <v>2023</v>
      </c>
      <c r="G2571" t="s">
        <v>263</v>
      </c>
      <c r="H2571">
        <v>42.5</v>
      </c>
      <c r="I2571">
        <v>420</v>
      </c>
      <c r="J2571" t="s">
        <v>279</v>
      </c>
      <c r="K2571">
        <v>1.2</v>
      </c>
      <c r="L2571" s="5">
        <v>100852.31</v>
      </c>
      <c r="M2571" t="s">
        <v>295</v>
      </c>
      <c r="N2571" t="s">
        <v>367</v>
      </c>
      <c r="O2571" s="1">
        <v>3</v>
      </c>
      <c r="P2571" s="1" t="str">
        <f>IFERROR(IF(ISNUMBER(Table1[[#This Row],[Safety_Rating2]]), REPT("★", Table1[[#This Row],[Safety_Rating2]]) &amp; REPT("☆", 5-Table1[[#This Row],[Safety_Rating2]]), "Unknown"), "Unknown")</f>
        <v>★★★★☆</v>
      </c>
      <c r="Q2571" s="1">
        <v>4</v>
      </c>
      <c r="R2571">
        <v>11009</v>
      </c>
      <c r="S2571">
        <v>5</v>
      </c>
      <c r="T2571" s="7">
        <f t="shared" si="40"/>
        <v>1110283080.79</v>
      </c>
      <c r="U2571" s="3">
        <f>Table1[[#This Row],[Range_km]]/Table1[[#This Row],[Battery_Capacity_kWh]]</f>
        <v>9.882352941176471</v>
      </c>
      <c r="V2571" s="4">
        <f>Table1[[#This Row],[Price_USD]]/Table1[[#This Row],[Range_km]]</f>
        <v>240.1245476190476</v>
      </c>
      <c r="W2571" s="1" t="str">
        <f>_xlfn.IFS(Table1[[#This Row],[Price_USD]]&gt;80000,"Luxury", Table1[[#This Row],[Price_USD]]&gt;40000,"Premium",Table1[[#This Row],[Price_USD]]&lt;40000,"Budget")</f>
        <v>Luxury</v>
      </c>
    </row>
    <row r="2572" spans="3:23" x14ac:dyDescent="0.35">
      <c r="C2572">
        <v>2571</v>
      </c>
      <c r="D2572" t="s">
        <v>46</v>
      </c>
      <c r="E2572" t="s">
        <v>194</v>
      </c>
      <c r="F2572">
        <v>2017</v>
      </c>
      <c r="G2572" t="s">
        <v>252</v>
      </c>
      <c r="H2572">
        <v>110.1</v>
      </c>
      <c r="I2572">
        <v>285</v>
      </c>
      <c r="J2572" t="s">
        <v>265</v>
      </c>
      <c r="K2572">
        <v>8.4</v>
      </c>
      <c r="L2572" s="5">
        <v>68779.62</v>
      </c>
      <c r="M2572" t="s">
        <v>321</v>
      </c>
      <c r="N2572" t="s">
        <v>359</v>
      </c>
      <c r="O2572" s="1">
        <v>3</v>
      </c>
      <c r="P2572" s="1" t="str">
        <f>IFERROR(IF(ISNUMBER(Table1[[#This Row],[Safety_Rating2]]), REPT("★", Table1[[#This Row],[Safety_Rating2]]) &amp; REPT("☆", 5-Table1[[#This Row],[Safety_Rating2]]), "Unknown"), "Unknown")</f>
        <v>★★★☆☆</v>
      </c>
      <c r="Q2572" s="1">
        <v>3</v>
      </c>
      <c r="R2572">
        <v>4844</v>
      </c>
      <c r="S2572">
        <v>5</v>
      </c>
      <c r="T2572" s="7">
        <f t="shared" si="40"/>
        <v>333168479.27999997</v>
      </c>
      <c r="U2572" s="3">
        <f>Table1[[#This Row],[Range_km]]/Table1[[#This Row],[Battery_Capacity_kWh]]</f>
        <v>2.588555858310627</v>
      </c>
      <c r="V2572" s="4">
        <f>Table1[[#This Row],[Price_USD]]/Table1[[#This Row],[Range_km]]</f>
        <v>241.33199999999999</v>
      </c>
      <c r="W2572" s="1" t="str">
        <f>_xlfn.IFS(Table1[[#This Row],[Price_USD]]&gt;80000,"Luxury", Table1[[#This Row],[Price_USD]]&gt;40000,"Premium",Table1[[#This Row],[Price_USD]]&lt;40000,"Budget")</f>
        <v>Premium</v>
      </c>
    </row>
    <row r="2573" spans="3:23" x14ac:dyDescent="0.35">
      <c r="C2573">
        <v>2572</v>
      </c>
      <c r="D2573" t="s">
        <v>54</v>
      </c>
      <c r="E2573" t="s">
        <v>129</v>
      </c>
      <c r="F2573">
        <v>2017</v>
      </c>
      <c r="G2573" t="s">
        <v>259</v>
      </c>
      <c r="H2573">
        <v>140.69999999999999</v>
      </c>
      <c r="I2573">
        <v>508</v>
      </c>
      <c r="J2573" t="s">
        <v>268</v>
      </c>
      <c r="K2573">
        <v>4.5999999999999996</v>
      </c>
      <c r="L2573" s="5">
        <v>47246.35</v>
      </c>
      <c r="M2573" t="s">
        <v>294</v>
      </c>
      <c r="N2573" t="s">
        <v>374</v>
      </c>
      <c r="O2573" s="1">
        <v>3</v>
      </c>
      <c r="P2573" s="1" t="str">
        <f>IFERROR(IF(ISNUMBER(Table1[[#This Row],[Safety_Rating2]]), REPT("★", Table1[[#This Row],[Safety_Rating2]]) &amp; REPT("☆", 5-Table1[[#This Row],[Safety_Rating2]]), "Unknown"), "Unknown")</f>
        <v>★★★☆☆</v>
      </c>
      <c r="Q2573" s="1">
        <v>3</v>
      </c>
      <c r="R2573">
        <v>11493</v>
      </c>
      <c r="S2573">
        <v>5</v>
      </c>
      <c r="T2573" s="7">
        <f t="shared" si="40"/>
        <v>543002300.54999995</v>
      </c>
      <c r="U2573" s="3">
        <f>Table1[[#This Row],[Range_km]]/Table1[[#This Row],[Battery_Capacity_kWh]]</f>
        <v>3.6105188343994317</v>
      </c>
      <c r="V2573" s="4">
        <f>Table1[[#This Row],[Price_USD]]/Table1[[#This Row],[Range_km]]</f>
        <v>93.004625984251959</v>
      </c>
      <c r="W2573" s="1" t="str">
        <f>_xlfn.IFS(Table1[[#This Row],[Price_USD]]&gt;80000,"Luxury", Table1[[#This Row],[Price_USD]]&gt;40000,"Premium",Table1[[#This Row],[Price_USD]]&lt;40000,"Budget")</f>
        <v>Premium</v>
      </c>
    </row>
    <row r="2574" spans="3:23" x14ac:dyDescent="0.35">
      <c r="C2574">
        <v>2573</v>
      </c>
      <c r="D2574" t="s">
        <v>60</v>
      </c>
      <c r="E2574" t="s">
        <v>204</v>
      </c>
      <c r="F2574">
        <v>2019</v>
      </c>
      <c r="G2574" t="s">
        <v>262</v>
      </c>
      <c r="H2574">
        <v>142.6</v>
      </c>
      <c r="I2574">
        <v>310</v>
      </c>
      <c r="J2574" t="s">
        <v>273</v>
      </c>
      <c r="K2574">
        <v>10.3</v>
      </c>
      <c r="L2574" s="5">
        <v>89860.42</v>
      </c>
      <c r="M2574" t="s">
        <v>293</v>
      </c>
      <c r="N2574" t="s">
        <v>358</v>
      </c>
      <c r="O2574" s="1">
        <v>2</v>
      </c>
      <c r="P2574" s="1" t="str">
        <f>IFERROR(IF(ISNUMBER(Table1[[#This Row],[Safety_Rating2]]), REPT("★", Table1[[#This Row],[Safety_Rating2]]) &amp; REPT("☆", 5-Table1[[#This Row],[Safety_Rating2]]), "Unknown"), "Unknown")</f>
        <v>★★★★★</v>
      </c>
      <c r="Q2574" s="1">
        <v>5</v>
      </c>
      <c r="R2574">
        <v>8040</v>
      </c>
      <c r="S2574">
        <v>3</v>
      </c>
      <c r="T2574" s="7">
        <f t="shared" si="40"/>
        <v>722477776.79999995</v>
      </c>
      <c r="U2574" s="3">
        <f>Table1[[#This Row],[Range_km]]/Table1[[#This Row],[Battery_Capacity_kWh]]</f>
        <v>2.1739130434782608</v>
      </c>
      <c r="V2574" s="4">
        <f>Table1[[#This Row],[Price_USD]]/Table1[[#This Row],[Range_km]]</f>
        <v>289.87232258064518</v>
      </c>
      <c r="W2574" s="1" t="str">
        <f>_xlfn.IFS(Table1[[#This Row],[Price_USD]]&gt;80000,"Luxury", Table1[[#This Row],[Price_USD]]&gt;40000,"Premium",Table1[[#This Row],[Price_USD]]&lt;40000,"Budget")</f>
        <v>Luxury</v>
      </c>
    </row>
    <row r="2575" spans="3:23" x14ac:dyDescent="0.35">
      <c r="C2575">
        <v>2574</v>
      </c>
      <c r="D2575" t="s">
        <v>23</v>
      </c>
      <c r="E2575" t="s">
        <v>76</v>
      </c>
      <c r="F2575">
        <v>2016</v>
      </c>
      <c r="G2575" t="s">
        <v>254</v>
      </c>
      <c r="H2575">
        <v>143.4</v>
      </c>
      <c r="I2575">
        <v>471</v>
      </c>
      <c r="J2575" t="s">
        <v>267</v>
      </c>
      <c r="K2575">
        <v>6.6</v>
      </c>
      <c r="L2575" s="5">
        <v>35894.120000000003</v>
      </c>
      <c r="M2575" t="s">
        <v>281</v>
      </c>
      <c r="N2575" t="s">
        <v>372</v>
      </c>
      <c r="O2575" s="1">
        <v>5</v>
      </c>
      <c r="P2575" s="1" t="str">
        <f>IFERROR(IF(ISNUMBER(Table1[[#This Row],[Safety_Rating2]]), REPT("★", Table1[[#This Row],[Safety_Rating2]]) &amp; REPT("☆", 5-Table1[[#This Row],[Safety_Rating2]]), "Unknown"), "Unknown")</f>
        <v>★★★★☆</v>
      </c>
      <c r="Q2575" s="1">
        <v>4</v>
      </c>
      <c r="R2575">
        <v>837</v>
      </c>
      <c r="S2575">
        <v>5</v>
      </c>
      <c r="T2575" s="7">
        <f t="shared" si="40"/>
        <v>30043378.440000001</v>
      </c>
      <c r="U2575" s="3">
        <f>Table1[[#This Row],[Range_km]]/Table1[[#This Row],[Battery_Capacity_kWh]]</f>
        <v>3.2845188284518829</v>
      </c>
      <c r="V2575" s="4">
        <f>Table1[[#This Row],[Price_USD]]/Table1[[#This Row],[Range_km]]</f>
        <v>76.208322717622082</v>
      </c>
      <c r="W2575" s="1" t="str">
        <f>_xlfn.IFS(Table1[[#This Row],[Price_USD]]&gt;80000,"Luxury", Table1[[#This Row],[Price_USD]]&gt;40000,"Premium",Table1[[#This Row],[Price_USD]]&lt;40000,"Budget")</f>
        <v>Budget</v>
      </c>
    </row>
    <row r="2576" spans="3:23" x14ac:dyDescent="0.35">
      <c r="C2576">
        <v>2575</v>
      </c>
      <c r="D2576" t="s">
        <v>33</v>
      </c>
      <c r="E2576" t="s">
        <v>192</v>
      </c>
      <c r="F2576">
        <v>2023</v>
      </c>
      <c r="G2576" t="s">
        <v>256</v>
      </c>
      <c r="H2576">
        <v>104.6</v>
      </c>
      <c r="I2576">
        <v>263</v>
      </c>
      <c r="J2576" t="s">
        <v>275</v>
      </c>
      <c r="K2576">
        <v>1.8</v>
      </c>
      <c r="L2576" s="5">
        <v>97441.44</v>
      </c>
      <c r="M2576" t="s">
        <v>286</v>
      </c>
      <c r="N2576" t="s">
        <v>339</v>
      </c>
      <c r="O2576" s="1">
        <v>3</v>
      </c>
      <c r="P2576" s="1" t="str">
        <f>IFERROR(IF(ISNUMBER(Table1[[#This Row],[Safety_Rating2]]), REPT("★", Table1[[#This Row],[Safety_Rating2]]) &amp; REPT("☆", 5-Table1[[#This Row],[Safety_Rating2]]), "Unknown"), "Unknown")</f>
        <v>★★★★☆</v>
      </c>
      <c r="Q2576" s="1">
        <v>4</v>
      </c>
      <c r="R2576">
        <v>8311</v>
      </c>
      <c r="S2576">
        <v>4</v>
      </c>
      <c r="T2576" s="7">
        <f t="shared" si="40"/>
        <v>809835807.84000003</v>
      </c>
      <c r="U2576" s="3">
        <f>Table1[[#This Row],[Range_km]]/Table1[[#This Row],[Battery_Capacity_kWh]]</f>
        <v>2.5143403441682604</v>
      </c>
      <c r="V2576" s="4">
        <f>Table1[[#This Row],[Price_USD]]/Table1[[#This Row],[Range_km]]</f>
        <v>370.49977186311787</v>
      </c>
      <c r="W2576" s="1" t="str">
        <f>_xlfn.IFS(Table1[[#This Row],[Price_USD]]&gt;80000,"Luxury", Table1[[#This Row],[Price_USD]]&gt;40000,"Premium",Table1[[#This Row],[Price_USD]]&lt;40000,"Budget")</f>
        <v>Luxury</v>
      </c>
    </row>
    <row r="2577" spans="3:23" x14ac:dyDescent="0.35">
      <c r="C2577">
        <v>2576</v>
      </c>
      <c r="D2577" t="s">
        <v>59</v>
      </c>
      <c r="E2577" t="s">
        <v>139</v>
      </c>
      <c r="F2577">
        <v>2024</v>
      </c>
      <c r="G2577" t="s">
        <v>252</v>
      </c>
      <c r="H2577">
        <v>78</v>
      </c>
      <c r="I2577">
        <v>515</v>
      </c>
      <c r="J2577" t="s">
        <v>274</v>
      </c>
      <c r="K2577">
        <v>4.8</v>
      </c>
      <c r="L2577" s="5">
        <v>129609.13</v>
      </c>
      <c r="M2577" t="s">
        <v>295</v>
      </c>
      <c r="N2577" t="s">
        <v>375</v>
      </c>
      <c r="O2577" s="1">
        <v>2</v>
      </c>
      <c r="P2577" s="1" t="str">
        <f>IFERROR(IF(ISNUMBER(Table1[[#This Row],[Safety_Rating2]]), REPT("★", Table1[[#This Row],[Safety_Rating2]]) &amp; REPT("☆", 5-Table1[[#This Row],[Safety_Rating2]]), "Unknown"), "Unknown")</f>
        <v>★★★★☆</v>
      </c>
      <c r="Q2577" s="1">
        <v>4</v>
      </c>
      <c r="R2577">
        <v>14555</v>
      </c>
      <c r="S2577">
        <v>4</v>
      </c>
      <c r="T2577" s="7">
        <f t="shared" si="40"/>
        <v>1886460887.1500001</v>
      </c>
      <c r="U2577" s="3">
        <f>Table1[[#This Row],[Range_km]]/Table1[[#This Row],[Battery_Capacity_kWh]]</f>
        <v>6.6025641025641022</v>
      </c>
      <c r="V2577" s="4">
        <f>Table1[[#This Row],[Price_USD]]/Table1[[#This Row],[Range_km]]</f>
        <v>251.66821359223303</v>
      </c>
      <c r="W2577" s="1" t="str">
        <f>_xlfn.IFS(Table1[[#This Row],[Price_USD]]&gt;80000,"Luxury", Table1[[#This Row],[Price_USD]]&gt;40000,"Premium",Table1[[#This Row],[Price_USD]]&lt;40000,"Budget")</f>
        <v>Luxury</v>
      </c>
    </row>
    <row r="2578" spans="3:23" x14ac:dyDescent="0.35">
      <c r="C2578">
        <v>2577</v>
      </c>
      <c r="D2578" t="s">
        <v>38</v>
      </c>
      <c r="E2578" t="s">
        <v>155</v>
      </c>
      <c r="F2578">
        <v>2024</v>
      </c>
      <c r="G2578" t="s">
        <v>253</v>
      </c>
      <c r="H2578">
        <v>146.6</v>
      </c>
      <c r="I2578">
        <v>201</v>
      </c>
      <c r="J2578" t="s">
        <v>271</v>
      </c>
      <c r="K2578">
        <v>7.1</v>
      </c>
      <c r="L2578" s="5">
        <v>133274.31</v>
      </c>
      <c r="M2578" t="s">
        <v>327</v>
      </c>
      <c r="N2578" t="s">
        <v>369</v>
      </c>
      <c r="O2578" s="1">
        <v>1</v>
      </c>
      <c r="P2578" s="1" t="str">
        <f>IFERROR(IF(ISNUMBER(Table1[[#This Row],[Safety_Rating2]]), REPT("★", Table1[[#This Row],[Safety_Rating2]]) &amp; REPT("☆", 5-Table1[[#This Row],[Safety_Rating2]]), "Unknown"), "Unknown")</f>
        <v>★★★☆☆</v>
      </c>
      <c r="Q2578" s="1">
        <v>3</v>
      </c>
      <c r="R2578">
        <v>11302</v>
      </c>
      <c r="S2578">
        <v>3</v>
      </c>
      <c r="T2578" s="7">
        <f t="shared" si="40"/>
        <v>1506266251.6199999</v>
      </c>
      <c r="U2578" s="3">
        <f>Table1[[#This Row],[Range_km]]/Table1[[#This Row],[Battery_Capacity_kWh]]</f>
        <v>1.3710777626193724</v>
      </c>
      <c r="V2578" s="4">
        <f>Table1[[#This Row],[Price_USD]]/Table1[[#This Row],[Range_km]]</f>
        <v>663.05626865671638</v>
      </c>
      <c r="W2578" s="1" t="str">
        <f>_xlfn.IFS(Table1[[#This Row],[Price_USD]]&gt;80000,"Luxury", Table1[[#This Row],[Price_USD]]&gt;40000,"Premium",Table1[[#This Row],[Price_USD]]&lt;40000,"Budget")</f>
        <v>Luxury</v>
      </c>
    </row>
    <row r="2579" spans="3:23" x14ac:dyDescent="0.35">
      <c r="C2579">
        <v>2578</v>
      </c>
      <c r="D2579" t="s">
        <v>37</v>
      </c>
      <c r="E2579" t="s">
        <v>185</v>
      </c>
      <c r="F2579">
        <v>2022</v>
      </c>
      <c r="G2579" t="s">
        <v>263</v>
      </c>
      <c r="H2579">
        <v>46.9</v>
      </c>
      <c r="I2579">
        <v>553</v>
      </c>
      <c r="J2579" t="s">
        <v>271</v>
      </c>
      <c r="K2579">
        <v>3.3</v>
      </c>
      <c r="L2579" s="5">
        <v>148433.17000000001</v>
      </c>
      <c r="M2579" t="s">
        <v>334</v>
      </c>
      <c r="N2579" t="s">
        <v>347</v>
      </c>
      <c r="O2579" s="1">
        <v>0</v>
      </c>
      <c r="P2579" s="1" t="str">
        <f>IFERROR(IF(ISNUMBER(Table1[[#This Row],[Safety_Rating2]]), REPT("★", Table1[[#This Row],[Safety_Rating2]]) &amp; REPT("☆", 5-Table1[[#This Row],[Safety_Rating2]]), "Unknown"), "Unknown")</f>
        <v>Unknown</v>
      </c>
      <c r="Q2579" s="2" t="s">
        <v>376</v>
      </c>
      <c r="R2579">
        <v>127</v>
      </c>
      <c r="S2579">
        <v>4</v>
      </c>
      <c r="T2579" s="7">
        <f t="shared" si="40"/>
        <v>18851012.59</v>
      </c>
      <c r="U2579" s="3">
        <f>Table1[[#This Row],[Range_km]]/Table1[[#This Row],[Battery_Capacity_kWh]]</f>
        <v>11.791044776119403</v>
      </c>
      <c r="V2579" s="4">
        <f>Table1[[#This Row],[Price_USD]]/Table1[[#This Row],[Range_km]]</f>
        <v>268.41441229656419</v>
      </c>
      <c r="W2579" s="1" t="str">
        <f>_xlfn.IFS(Table1[[#This Row],[Price_USD]]&gt;80000,"Luxury", Table1[[#This Row],[Price_USD]]&gt;40000,"Premium",Table1[[#This Row],[Price_USD]]&lt;40000,"Budget")</f>
        <v>Luxury</v>
      </c>
    </row>
    <row r="2580" spans="3:23" x14ac:dyDescent="0.35">
      <c r="C2580">
        <v>2579</v>
      </c>
      <c r="D2580" t="s">
        <v>48</v>
      </c>
      <c r="E2580" t="s">
        <v>154</v>
      </c>
      <c r="F2580">
        <v>2021</v>
      </c>
      <c r="G2580" t="s">
        <v>258</v>
      </c>
      <c r="H2580">
        <v>101.2</v>
      </c>
      <c r="I2580">
        <v>542</v>
      </c>
      <c r="J2580" t="s">
        <v>274</v>
      </c>
      <c r="K2580">
        <v>2.4</v>
      </c>
      <c r="L2580" s="5">
        <v>39124.22</v>
      </c>
      <c r="M2580" t="s">
        <v>296</v>
      </c>
      <c r="N2580" t="s">
        <v>366</v>
      </c>
      <c r="O2580" s="1">
        <v>1</v>
      </c>
      <c r="P2580" s="1" t="str">
        <f>IFERROR(IF(ISNUMBER(Table1[[#This Row],[Safety_Rating2]]), REPT("★", Table1[[#This Row],[Safety_Rating2]]) &amp; REPT("☆", 5-Table1[[#This Row],[Safety_Rating2]]), "Unknown"), "Unknown")</f>
        <v>★★★☆☆</v>
      </c>
      <c r="Q2580" s="1">
        <v>3</v>
      </c>
      <c r="R2580">
        <v>18747</v>
      </c>
      <c r="S2580">
        <v>5</v>
      </c>
      <c r="T2580" s="7">
        <f t="shared" si="40"/>
        <v>733461752.34000003</v>
      </c>
      <c r="U2580" s="3">
        <f>Table1[[#This Row],[Range_km]]/Table1[[#This Row],[Battery_Capacity_kWh]]</f>
        <v>5.3557312252964424</v>
      </c>
      <c r="V2580" s="4">
        <f>Table1[[#This Row],[Price_USD]]/Table1[[#This Row],[Range_km]]</f>
        <v>72.184907749077496</v>
      </c>
      <c r="W2580" s="1" t="str">
        <f>_xlfn.IFS(Table1[[#This Row],[Price_USD]]&gt;80000,"Luxury", Table1[[#This Row],[Price_USD]]&gt;40000,"Premium",Table1[[#This Row],[Price_USD]]&lt;40000,"Budget")</f>
        <v>Budget</v>
      </c>
    </row>
    <row r="2581" spans="3:23" x14ac:dyDescent="0.35">
      <c r="C2581">
        <v>2580</v>
      </c>
      <c r="D2581" t="s">
        <v>23</v>
      </c>
      <c r="E2581" t="s">
        <v>109</v>
      </c>
      <c r="F2581">
        <v>2020</v>
      </c>
      <c r="G2581" t="s">
        <v>259</v>
      </c>
      <c r="H2581">
        <v>34.9</v>
      </c>
      <c r="I2581">
        <v>385</v>
      </c>
      <c r="J2581" t="s">
        <v>280</v>
      </c>
      <c r="K2581">
        <v>5.5</v>
      </c>
      <c r="L2581" s="5">
        <v>65764.67</v>
      </c>
      <c r="M2581" t="s">
        <v>330</v>
      </c>
      <c r="N2581" t="s">
        <v>363</v>
      </c>
      <c r="O2581" s="1">
        <v>2</v>
      </c>
      <c r="P2581" s="1" t="str">
        <f>IFERROR(IF(ISNUMBER(Table1[[#This Row],[Safety_Rating2]]), REPT("★", Table1[[#This Row],[Safety_Rating2]]) &amp; REPT("☆", 5-Table1[[#This Row],[Safety_Rating2]]), "Unknown"), "Unknown")</f>
        <v>★★★★★</v>
      </c>
      <c r="Q2581" s="1">
        <v>5</v>
      </c>
      <c r="R2581">
        <v>17273</v>
      </c>
      <c r="S2581">
        <v>4</v>
      </c>
      <c r="T2581" s="7">
        <f t="shared" si="40"/>
        <v>1135953144.9100001</v>
      </c>
      <c r="U2581" s="3">
        <f>Table1[[#This Row],[Range_km]]/Table1[[#This Row],[Battery_Capacity_kWh]]</f>
        <v>11.031518624641834</v>
      </c>
      <c r="V2581" s="4">
        <f>Table1[[#This Row],[Price_USD]]/Table1[[#This Row],[Range_km]]</f>
        <v>170.81732467532467</v>
      </c>
      <c r="W2581" s="1" t="str">
        <f>_xlfn.IFS(Table1[[#This Row],[Price_USD]]&gt;80000,"Luxury", Table1[[#This Row],[Price_USD]]&gt;40000,"Premium",Table1[[#This Row],[Price_USD]]&lt;40000,"Budget")</f>
        <v>Premium</v>
      </c>
    </row>
    <row r="2582" spans="3:23" x14ac:dyDescent="0.35">
      <c r="C2582">
        <v>2581</v>
      </c>
      <c r="D2582" t="s">
        <v>56</v>
      </c>
      <c r="E2582" t="s">
        <v>184</v>
      </c>
      <c r="F2582">
        <v>2019</v>
      </c>
      <c r="G2582" t="s">
        <v>254</v>
      </c>
      <c r="H2582">
        <v>117.2</v>
      </c>
      <c r="I2582">
        <v>449</v>
      </c>
      <c r="J2582" t="s">
        <v>279</v>
      </c>
      <c r="K2582">
        <v>10.9</v>
      </c>
      <c r="L2582" s="5">
        <v>134651.01999999999</v>
      </c>
      <c r="M2582" t="s">
        <v>312</v>
      </c>
      <c r="N2582" t="s">
        <v>361</v>
      </c>
      <c r="O2582" s="1">
        <v>5</v>
      </c>
      <c r="P2582" s="1" t="str">
        <f>IFERROR(IF(ISNUMBER(Table1[[#This Row],[Safety_Rating2]]), REPT("★", Table1[[#This Row],[Safety_Rating2]]) &amp; REPT("☆", 5-Table1[[#This Row],[Safety_Rating2]]), "Unknown"), "Unknown")</f>
        <v>★★★★☆</v>
      </c>
      <c r="Q2582" s="1">
        <v>4</v>
      </c>
      <c r="R2582">
        <v>8648</v>
      </c>
      <c r="S2582">
        <v>5</v>
      </c>
      <c r="T2582" s="7">
        <f t="shared" si="40"/>
        <v>1164462020.9599998</v>
      </c>
      <c r="U2582" s="3">
        <f>Table1[[#This Row],[Range_km]]/Table1[[#This Row],[Battery_Capacity_kWh]]</f>
        <v>3.8310580204778155</v>
      </c>
      <c r="V2582" s="4">
        <f>Table1[[#This Row],[Price_USD]]/Table1[[#This Row],[Range_km]]</f>
        <v>299.8909131403118</v>
      </c>
      <c r="W2582" s="1" t="str">
        <f>_xlfn.IFS(Table1[[#This Row],[Price_USD]]&gt;80000,"Luxury", Table1[[#This Row],[Price_USD]]&gt;40000,"Premium",Table1[[#This Row],[Price_USD]]&lt;40000,"Budget")</f>
        <v>Luxury</v>
      </c>
    </row>
    <row r="2583" spans="3:23" x14ac:dyDescent="0.35">
      <c r="C2583">
        <v>2582</v>
      </c>
      <c r="D2583" t="s">
        <v>46</v>
      </c>
      <c r="E2583" t="s">
        <v>108</v>
      </c>
      <c r="F2583">
        <v>2016</v>
      </c>
      <c r="G2583" t="s">
        <v>255</v>
      </c>
      <c r="H2583">
        <v>76.599999999999994</v>
      </c>
      <c r="I2583">
        <v>532</v>
      </c>
      <c r="J2583" t="s">
        <v>270</v>
      </c>
      <c r="K2583">
        <v>2.6</v>
      </c>
      <c r="L2583" s="5">
        <v>87467.04</v>
      </c>
      <c r="M2583" t="s">
        <v>308</v>
      </c>
      <c r="N2583" t="s">
        <v>372</v>
      </c>
      <c r="O2583" s="1">
        <v>1</v>
      </c>
      <c r="P2583" s="1" t="str">
        <f>IFERROR(IF(ISNUMBER(Table1[[#This Row],[Safety_Rating2]]), REPT("★", Table1[[#This Row],[Safety_Rating2]]) &amp; REPT("☆", 5-Table1[[#This Row],[Safety_Rating2]]), "Unknown"), "Unknown")</f>
        <v>★★★☆☆</v>
      </c>
      <c r="Q2583" s="1">
        <v>3</v>
      </c>
      <c r="R2583">
        <v>7283</v>
      </c>
      <c r="S2583">
        <v>5</v>
      </c>
      <c r="T2583" s="7">
        <f t="shared" si="40"/>
        <v>637022452.31999993</v>
      </c>
      <c r="U2583" s="3">
        <f>Table1[[#This Row],[Range_km]]/Table1[[#This Row],[Battery_Capacity_kWh]]</f>
        <v>6.9451697127937342</v>
      </c>
      <c r="V2583" s="4">
        <f>Table1[[#This Row],[Price_USD]]/Table1[[#This Row],[Range_km]]</f>
        <v>164.41172932330826</v>
      </c>
      <c r="W2583" s="1" t="str">
        <f>_xlfn.IFS(Table1[[#This Row],[Price_USD]]&gt;80000,"Luxury", Table1[[#This Row],[Price_USD]]&gt;40000,"Premium",Table1[[#This Row],[Price_USD]]&lt;40000,"Budget")</f>
        <v>Luxury</v>
      </c>
    </row>
    <row r="2584" spans="3:23" x14ac:dyDescent="0.35">
      <c r="C2584">
        <v>2583</v>
      </c>
      <c r="D2584" t="s">
        <v>38</v>
      </c>
      <c r="E2584" t="s">
        <v>155</v>
      </c>
      <c r="F2584">
        <v>2022</v>
      </c>
      <c r="G2584" t="s">
        <v>262</v>
      </c>
      <c r="H2584">
        <v>68</v>
      </c>
      <c r="I2584">
        <v>562</v>
      </c>
      <c r="J2584" t="s">
        <v>280</v>
      </c>
      <c r="K2584">
        <v>9.5</v>
      </c>
      <c r="L2584" s="5">
        <v>140094.56</v>
      </c>
      <c r="M2584" t="s">
        <v>306</v>
      </c>
      <c r="N2584" t="s">
        <v>339</v>
      </c>
      <c r="O2584" s="1">
        <v>4</v>
      </c>
      <c r="P2584" s="1" t="str">
        <f>IFERROR(IF(ISNUMBER(Table1[[#This Row],[Safety_Rating2]]), REPT("★", Table1[[#This Row],[Safety_Rating2]]) &amp; REPT("☆", 5-Table1[[#This Row],[Safety_Rating2]]), "Unknown"), "Unknown")</f>
        <v>★★★★★</v>
      </c>
      <c r="Q2584" s="1">
        <v>5</v>
      </c>
      <c r="R2584">
        <v>17624</v>
      </c>
      <c r="S2584">
        <v>3</v>
      </c>
      <c r="T2584" s="7">
        <f t="shared" si="40"/>
        <v>2469026525.4400001</v>
      </c>
      <c r="U2584" s="3">
        <f>Table1[[#This Row],[Range_km]]/Table1[[#This Row],[Battery_Capacity_kWh]]</f>
        <v>8.264705882352942</v>
      </c>
      <c r="V2584" s="4">
        <f>Table1[[#This Row],[Price_USD]]/Table1[[#This Row],[Range_km]]</f>
        <v>249.27857651245552</v>
      </c>
      <c r="W2584" s="1" t="str">
        <f>_xlfn.IFS(Table1[[#This Row],[Price_USD]]&gt;80000,"Luxury", Table1[[#This Row],[Price_USD]]&gt;40000,"Premium",Table1[[#This Row],[Price_USD]]&lt;40000,"Budget")</f>
        <v>Luxury</v>
      </c>
    </row>
    <row r="2585" spans="3:23" x14ac:dyDescent="0.35">
      <c r="C2585">
        <v>2584</v>
      </c>
      <c r="D2585" t="s">
        <v>25</v>
      </c>
      <c r="E2585" t="s">
        <v>78</v>
      </c>
      <c r="F2585">
        <v>2017</v>
      </c>
      <c r="G2585" t="s">
        <v>251</v>
      </c>
      <c r="H2585">
        <v>97.3</v>
      </c>
      <c r="I2585">
        <v>427</v>
      </c>
      <c r="J2585" t="s">
        <v>275</v>
      </c>
      <c r="K2585">
        <v>11.1</v>
      </c>
      <c r="L2585" s="5">
        <v>68842.48</v>
      </c>
      <c r="M2585" t="s">
        <v>282</v>
      </c>
      <c r="N2585" t="s">
        <v>347</v>
      </c>
      <c r="O2585" s="1">
        <v>5</v>
      </c>
      <c r="P2585" s="1" t="str">
        <f>IFERROR(IF(ISNUMBER(Table1[[#This Row],[Safety_Rating2]]), REPT("★", Table1[[#This Row],[Safety_Rating2]]) &amp; REPT("☆", 5-Table1[[#This Row],[Safety_Rating2]]), "Unknown"), "Unknown")</f>
        <v>★★★★☆</v>
      </c>
      <c r="Q2585" s="1">
        <v>4</v>
      </c>
      <c r="R2585">
        <v>18039</v>
      </c>
      <c r="S2585">
        <v>4</v>
      </c>
      <c r="T2585" s="7">
        <f t="shared" si="40"/>
        <v>1241849496.72</v>
      </c>
      <c r="U2585" s="3">
        <f>Table1[[#This Row],[Range_km]]/Table1[[#This Row],[Battery_Capacity_kWh]]</f>
        <v>4.3884892086330938</v>
      </c>
      <c r="V2585" s="4">
        <f>Table1[[#This Row],[Price_USD]]/Table1[[#This Row],[Range_km]]</f>
        <v>161.22360655737705</v>
      </c>
      <c r="W2585" s="1" t="str">
        <f>_xlfn.IFS(Table1[[#This Row],[Price_USD]]&gt;80000,"Luxury", Table1[[#This Row],[Price_USD]]&gt;40000,"Premium",Table1[[#This Row],[Price_USD]]&lt;40000,"Budget")</f>
        <v>Premium</v>
      </c>
    </row>
    <row r="2586" spans="3:23" x14ac:dyDescent="0.35">
      <c r="C2586">
        <v>2585</v>
      </c>
      <c r="D2586" t="s">
        <v>49</v>
      </c>
      <c r="E2586" t="s">
        <v>228</v>
      </c>
      <c r="F2586">
        <v>2020</v>
      </c>
      <c r="G2586" t="s">
        <v>250</v>
      </c>
      <c r="H2586">
        <v>93.7</v>
      </c>
      <c r="I2586">
        <v>392</v>
      </c>
      <c r="J2586" t="s">
        <v>268</v>
      </c>
      <c r="K2586">
        <v>3.7</v>
      </c>
      <c r="L2586" s="5">
        <v>141067</v>
      </c>
      <c r="M2586" t="s">
        <v>315</v>
      </c>
      <c r="N2586" t="s">
        <v>367</v>
      </c>
      <c r="O2586" s="2" t="s">
        <v>376</v>
      </c>
      <c r="P2586" s="1" t="str">
        <f>IFERROR(IF(ISNUMBER(Table1[[#This Row],[Safety_Rating2]]), REPT("★", Table1[[#This Row],[Safety_Rating2]]) &amp; REPT("☆", 5-Table1[[#This Row],[Safety_Rating2]]), "Unknown"), "Unknown")</f>
        <v>★★★☆☆</v>
      </c>
      <c r="Q2586" s="1">
        <v>3</v>
      </c>
      <c r="R2586">
        <v>4414</v>
      </c>
      <c r="S2586">
        <v>3</v>
      </c>
      <c r="T2586" s="7">
        <f t="shared" si="40"/>
        <v>622669738</v>
      </c>
      <c r="U2586" s="3">
        <f>Table1[[#This Row],[Range_km]]/Table1[[#This Row],[Battery_Capacity_kWh]]</f>
        <v>4.1835645677694773</v>
      </c>
      <c r="V2586" s="4">
        <f>Table1[[#This Row],[Price_USD]]/Table1[[#This Row],[Range_km]]</f>
        <v>359.86479591836735</v>
      </c>
      <c r="W2586" s="1" t="str">
        <f>_xlfn.IFS(Table1[[#This Row],[Price_USD]]&gt;80000,"Luxury", Table1[[#This Row],[Price_USD]]&gt;40000,"Premium",Table1[[#This Row],[Price_USD]]&lt;40000,"Budget")</f>
        <v>Luxury</v>
      </c>
    </row>
    <row r="2587" spans="3:23" x14ac:dyDescent="0.35">
      <c r="C2587">
        <v>2586</v>
      </c>
      <c r="D2587" t="s">
        <v>45</v>
      </c>
      <c r="E2587" t="s">
        <v>107</v>
      </c>
      <c r="F2587">
        <v>2018</v>
      </c>
      <c r="G2587" t="s">
        <v>255</v>
      </c>
      <c r="H2587">
        <v>138.30000000000001</v>
      </c>
      <c r="I2587">
        <v>496</v>
      </c>
      <c r="J2587" t="s">
        <v>274</v>
      </c>
      <c r="K2587">
        <v>4.4000000000000004</v>
      </c>
      <c r="L2587" s="5">
        <v>54261.4</v>
      </c>
      <c r="M2587" t="s">
        <v>295</v>
      </c>
      <c r="N2587" t="s">
        <v>343</v>
      </c>
      <c r="O2587" s="1">
        <v>2</v>
      </c>
      <c r="P2587" s="1" t="str">
        <f>IFERROR(IF(ISNUMBER(Table1[[#This Row],[Safety_Rating2]]), REPT("★", Table1[[#This Row],[Safety_Rating2]]) &amp; REPT("☆", 5-Table1[[#This Row],[Safety_Rating2]]), "Unknown"), "Unknown")</f>
        <v>★★★★★</v>
      </c>
      <c r="Q2587" s="1">
        <v>5</v>
      </c>
      <c r="R2587">
        <v>17750</v>
      </c>
      <c r="S2587">
        <v>3</v>
      </c>
      <c r="T2587" s="7">
        <f t="shared" si="40"/>
        <v>963139850</v>
      </c>
      <c r="U2587" s="3">
        <f>Table1[[#This Row],[Range_km]]/Table1[[#This Row],[Battery_Capacity_kWh]]</f>
        <v>3.5864063629790306</v>
      </c>
      <c r="V2587" s="4">
        <f>Table1[[#This Row],[Price_USD]]/Table1[[#This Row],[Range_km]]</f>
        <v>109.39798387096775</v>
      </c>
      <c r="W2587" s="1" t="str">
        <f>_xlfn.IFS(Table1[[#This Row],[Price_USD]]&gt;80000,"Luxury", Table1[[#This Row],[Price_USD]]&gt;40000,"Premium",Table1[[#This Row],[Price_USD]]&lt;40000,"Budget")</f>
        <v>Premium</v>
      </c>
    </row>
    <row r="2588" spans="3:23" x14ac:dyDescent="0.35">
      <c r="C2588">
        <v>2587</v>
      </c>
      <c r="D2588" t="s">
        <v>65</v>
      </c>
      <c r="E2588" t="s">
        <v>176</v>
      </c>
      <c r="F2588">
        <v>2017</v>
      </c>
      <c r="G2588" t="s">
        <v>254</v>
      </c>
      <c r="H2588">
        <v>44.2</v>
      </c>
      <c r="I2588">
        <v>460</v>
      </c>
      <c r="J2588" t="s">
        <v>272</v>
      </c>
      <c r="K2588">
        <v>7.3</v>
      </c>
      <c r="L2588" s="5">
        <v>139947.23000000001</v>
      </c>
      <c r="M2588" t="s">
        <v>320</v>
      </c>
      <c r="N2588" t="s">
        <v>373</v>
      </c>
      <c r="O2588" s="1">
        <v>5</v>
      </c>
      <c r="P2588" s="1" t="str">
        <f>IFERROR(IF(ISNUMBER(Table1[[#This Row],[Safety_Rating2]]), REPT("★", Table1[[#This Row],[Safety_Rating2]]) &amp; REPT("☆", 5-Table1[[#This Row],[Safety_Rating2]]), "Unknown"), "Unknown")</f>
        <v>★★★★★</v>
      </c>
      <c r="Q2588" s="1">
        <v>5</v>
      </c>
      <c r="R2588">
        <v>18088</v>
      </c>
      <c r="S2588">
        <v>3</v>
      </c>
      <c r="T2588" s="7">
        <f t="shared" si="40"/>
        <v>2531365496.2400002</v>
      </c>
      <c r="U2588" s="3">
        <f>Table1[[#This Row],[Range_km]]/Table1[[#This Row],[Battery_Capacity_kWh]]</f>
        <v>10.407239819004523</v>
      </c>
      <c r="V2588" s="4">
        <f>Table1[[#This Row],[Price_USD]]/Table1[[#This Row],[Range_km]]</f>
        <v>304.23310869565222</v>
      </c>
      <c r="W2588" s="1" t="str">
        <f>_xlfn.IFS(Table1[[#This Row],[Price_USD]]&gt;80000,"Luxury", Table1[[#This Row],[Price_USD]]&gt;40000,"Premium",Table1[[#This Row],[Price_USD]]&lt;40000,"Budget")</f>
        <v>Luxury</v>
      </c>
    </row>
    <row r="2589" spans="3:23" x14ac:dyDescent="0.35">
      <c r="C2589">
        <v>2588</v>
      </c>
      <c r="D2589" t="s">
        <v>54</v>
      </c>
      <c r="E2589" t="s">
        <v>129</v>
      </c>
      <c r="F2589">
        <v>2022</v>
      </c>
      <c r="G2589" t="s">
        <v>252</v>
      </c>
      <c r="H2589">
        <v>80.5</v>
      </c>
      <c r="I2589">
        <v>580</v>
      </c>
      <c r="J2589" t="s">
        <v>274</v>
      </c>
      <c r="K2589">
        <v>3.3</v>
      </c>
      <c r="L2589" s="5">
        <v>100558.76</v>
      </c>
      <c r="M2589" t="s">
        <v>308</v>
      </c>
      <c r="N2589" t="s">
        <v>340</v>
      </c>
      <c r="O2589" s="1">
        <v>5</v>
      </c>
      <c r="P2589" s="1" t="str">
        <f>IFERROR(IF(ISNUMBER(Table1[[#This Row],[Safety_Rating2]]), REPT("★", Table1[[#This Row],[Safety_Rating2]]) &amp; REPT("☆", 5-Table1[[#This Row],[Safety_Rating2]]), "Unknown"), "Unknown")</f>
        <v>★★★★☆</v>
      </c>
      <c r="Q2589" s="1">
        <v>4</v>
      </c>
      <c r="R2589">
        <v>12609</v>
      </c>
      <c r="S2589">
        <v>4</v>
      </c>
      <c r="T2589" s="7">
        <f t="shared" si="40"/>
        <v>1267945404.8399999</v>
      </c>
      <c r="U2589" s="3">
        <f>Table1[[#This Row],[Range_km]]/Table1[[#This Row],[Battery_Capacity_kWh]]</f>
        <v>7.2049689440993792</v>
      </c>
      <c r="V2589" s="4">
        <f>Table1[[#This Row],[Price_USD]]/Table1[[#This Row],[Range_km]]</f>
        <v>173.37717241379309</v>
      </c>
      <c r="W2589" s="1" t="str">
        <f>_xlfn.IFS(Table1[[#This Row],[Price_USD]]&gt;80000,"Luxury", Table1[[#This Row],[Price_USD]]&gt;40000,"Premium",Table1[[#This Row],[Price_USD]]&lt;40000,"Budget")</f>
        <v>Luxury</v>
      </c>
    </row>
    <row r="2590" spans="3:23" x14ac:dyDescent="0.35">
      <c r="C2590">
        <v>2589</v>
      </c>
      <c r="D2590" t="s">
        <v>43</v>
      </c>
      <c r="E2590" t="s">
        <v>103</v>
      </c>
      <c r="F2590">
        <v>2025</v>
      </c>
      <c r="G2590" t="s">
        <v>259</v>
      </c>
      <c r="H2590">
        <v>149.4</v>
      </c>
      <c r="I2590">
        <v>357</v>
      </c>
      <c r="J2590" t="s">
        <v>270</v>
      </c>
      <c r="K2590">
        <v>11.2</v>
      </c>
      <c r="L2590" s="5">
        <v>147129.85999999999</v>
      </c>
      <c r="M2590" t="s">
        <v>295</v>
      </c>
      <c r="N2590" t="s">
        <v>344</v>
      </c>
      <c r="O2590" s="1">
        <v>2</v>
      </c>
      <c r="P2590" s="1" t="str">
        <f>IFERROR(IF(ISNUMBER(Table1[[#This Row],[Safety_Rating2]]), REPT("★", Table1[[#This Row],[Safety_Rating2]]) &amp; REPT("☆", 5-Table1[[#This Row],[Safety_Rating2]]), "Unknown"), "Unknown")</f>
        <v>★★★☆☆</v>
      </c>
      <c r="Q2590" s="1">
        <v>3</v>
      </c>
      <c r="R2590">
        <v>14538</v>
      </c>
      <c r="S2590">
        <v>5</v>
      </c>
      <c r="T2590" s="7">
        <f t="shared" si="40"/>
        <v>2138973904.6799998</v>
      </c>
      <c r="U2590" s="3">
        <f>Table1[[#This Row],[Range_km]]/Table1[[#This Row],[Battery_Capacity_kWh]]</f>
        <v>2.3895582329317269</v>
      </c>
      <c r="V2590" s="4">
        <f>Table1[[#This Row],[Price_USD]]/Table1[[#This Row],[Range_km]]</f>
        <v>412.12845938375347</v>
      </c>
      <c r="W2590" s="1" t="str">
        <f>_xlfn.IFS(Table1[[#This Row],[Price_USD]]&gt;80000,"Luxury", Table1[[#This Row],[Price_USD]]&gt;40000,"Premium",Table1[[#This Row],[Price_USD]]&lt;40000,"Budget")</f>
        <v>Luxury</v>
      </c>
    </row>
    <row r="2591" spans="3:23" x14ac:dyDescent="0.35">
      <c r="C2591">
        <v>2590</v>
      </c>
      <c r="D2591" t="s">
        <v>25</v>
      </c>
      <c r="E2591" t="s">
        <v>153</v>
      </c>
      <c r="F2591">
        <v>2021</v>
      </c>
      <c r="G2591" t="s">
        <v>260</v>
      </c>
      <c r="H2591">
        <v>142.9</v>
      </c>
      <c r="I2591">
        <v>558</v>
      </c>
      <c r="J2591" t="s">
        <v>275</v>
      </c>
      <c r="K2591">
        <v>8.4</v>
      </c>
      <c r="L2591" s="5">
        <v>32066.13</v>
      </c>
      <c r="M2591" t="s">
        <v>312</v>
      </c>
      <c r="N2591" t="s">
        <v>355</v>
      </c>
      <c r="O2591" s="1">
        <v>1</v>
      </c>
      <c r="P2591" s="1" t="str">
        <f>IFERROR(IF(ISNUMBER(Table1[[#This Row],[Safety_Rating2]]), REPT("★", Table1[[#This Row],[Safety_Rating2]]) &amp; REPT("☆", 5-Table1[[#This Row],[Safety_Rating2]]), "Unknown"), "Unknown")</f>
        <v>★★★★☆</v>
      </c>
      <c r="Q2591" s="1">
        <v>4</v>
      </c>
      <c r="R2591">
        <v>4840</v>
      </c>
      <c r="S2591">
        <v>4</v>
      </c>
      <c r="T2591" s="7">
        <f t="shared" si="40"/>
        <v>155200069.20000002</v>
      </c>
      <c r="U2591" s="3">
        <f>Table1[[#This Row],[Range_km]]/Table1[[#This Row],[Battery_Capacity_kWh]]</f>
        <v>3.9048285514345693</v>
      </c>
      <c r="V2591" s="4">
        <f>Table1[[#This Row],[Price_USD]]/Table1[[#This Row],[Range_km]]</f>
        <v>57.466182795698927</v>
      </c>
      <c r="W2591" s="1" t="str">
        <f>_xlfn.IFS(Table1[[#This Row],[Price_USD]]&gt;80000,"Luxury", Table1[[#This Row],[Price_USD]]&gt;40000,"Premium",Table1[[#This Row],[Price_USD]]&lt;40000,"Budget")</f>
        <v>Budget</v>
      </c>
    </row>
    <row r="2592" spans="3:23" x14ac:dyDescent="0.35">
      <c r="C2592">
        <v>2591</v>
      </c>
      <c r="D2592" t="s">
        <v>56</v>
      </c>
      <c r="E2592" t="s">
        <v>205</v>
      </c>
      <c r="F2592">
        <v>2020</v>
      </c>
      <c r="G2592" t="s">
        <v>263</v>
      </c>
      <c r="H2592">
        <v>70.2</v>
      </c>
      <c r="I2592">
        <v>108</v>
      </c>
      <c r="J2592" t="s">
        <v>270</v>
      </c>
      <c r="K2592">
        <v>7.6</v>
      </c>
      <c r="L2592" s="5">
        <v>110485.34</v>
      </c>
      <c r="M2592" t="s">
        <v>333</v>
      </c>
      <c r="N2592" t="s">
        <v>370</v>
      </c>
      <c r="O2592" s="1">
        <v>0</v>
      </c>
      <c r="P2592" s="1" t="str">
        <f>IFERROR(IF(ISNUMBER(Table1[[#This Row],[Safety_Rating2]]), REPT("★", Table1[[#This Row],[Safety_Rating2]]) &amp; REPT("☆", 5-Table1[[#This Row],[Safety_Rating2]]), "Unknown"), "Unknown")</f>
        <v>★★★☆☆</v>
      </c>
      <c r="Q2592" s="1">
        <v>3</v>
      </c>
      <c r="R2592">
        <v>19138</v>
      </c>
      <c r="S2592">
        <v>5</v>
      </c>
      <c r="T2592" s="7">
        <f t="shared" si="40"/>
        <v>2114468436.9199998</v>
      </c>
      <c r="U2592" s="3">
        <f>Table1[[#This Row],[Range_km]]/Table1[[#This Row],[Battery_Capacity_kWh]]</f>
        <v>1.5384615384615383</v>
      </c>
      <c r="V2592" s="4">
        <f>Table1[[#This Row],[Price_USD]]/Table1[[#This Row],[Range_km]]</f>
        <v>1023.0124074074074</v>
      </c>
      <c r="W2592" s="1" t="str">
        <f>_xlfn.IFS(Table1[[#This Row],[Price_USD]]&gt;80000,"Luxury", Table1[[#This Row],[Price_USD]]&gt;40000,"Premium",Table1[[#This Row],[Price_USD]]&lt;40000,"Budget")</f>
        <v>Luxury</v>
      </c>
    </row>
    <row r="2593" spans="3:23" x14ac:dyDescent="0.35">
      <c r="C2593">
        <v>2592</v>
      </c>
      <c r="D2593" t="s">
        <v>54</v>
      </c>
      <c r="E2593" t="s">
        <v>129</v>
      </c>
      <c r="F2593">
        <v>2022</v>
      </c>
      <c r="G2593" t="s">
        <v>260</v>
      </c>
      <c r="H2593">
        <v>56.1</v>
      </c>
      <c r="I2593">
        <v>426</v>
      </c>
      <c r="J2593" t="s">
        <v>270</v>
      </c>
      <c r="K2593">
        <v>6.9</v>
      </c>
      <c r="L2593" s="5">
        <v>116001.34</v>
      </c>
      <c r="M2593" t="s">
        <v>297</v>
      </c>
      <c r="N2593" t="s">
        <v>339</v>
      </c>
      <c r="O2593" s="1">
        <v>0</v>
      </c>
      <c r="P2593" s="1" t="str">
        <f>IFERROR(IF(ISNUMBER(Table1[[#This Row],[Safety_Rating2]]), REPT("★", Table1[[#This Row],[Safety_Rating2]]) &amp; REPT("☆", 5-Table1[[#This Row],[Safety_Rating2]]), "Unknown"), "Unknown")</f>
        <v>★★★★☆</v>
      </c>
      <c r="Q2593" s="1">
        <v>4</v>
      </c>
      <c r="R2593">
        <v>234</v>
      </c>
      <c r="S2593">
        <v>4</v>
      </c>
      <c r="T2593" s="7">
        <f t="shared" si="40"/>
        <v>27144313.559999999</v>
      </c>
      <c r="U2593" s="3">
        <f>Table1[[#This Row],[Range_km]]/Table1[[#This Row],[Battery_Capacity_kWh]]</f>
        <v>7.5935828877005349</v>
      </c>
      <c r="V2593" s="4">
        <f>Table1[[#This Row],[Price_USD]]/Table1[[#This Row],[Range_km]]</f>
        <v>272.30361502347415</v>
      </c>
      <c r="W2593" s="1" t="str">
        <f>_xlfn.IFS(Table1[[#This Row],[Price_USD]]&gt;80000,"Luxury", Table1[[#This Row],[Price_USD]]&gt;40000,"Premium",Table1[[#This Row],[Price_USD]]&lt;40000,"Budget")</f>
        <v>Luxury</v>
      </c>
    </row>
    <row r="2594" spans="3:23" x14ac:dyDescent="0.35">
      <c r="C2594">
        <v>2593</v>
      </c>
      <c r="D2594" t="s">
        <v>68</v>
      </c>
      <c r="E2594" t="s">
        <v>214</v>
      </c>
      <c r="F2594">
        <v>2018</v>
      </c>
      <c r="G2594" t="s">
        <v>250</v>
      </c>
      <c r="H2594">
        <v>91.6</v>
      </c>
      <c r="I2594">
        <v>101</v>
      </c>
      <c r="J2594" t="s">
        <v>279</v>
      </c>
      <c r="K2594">
        <v>2.8</v>
      </c>
      <c r="L2594" s="5">
        <v>77025.87</v>
      </c>
      <c r="M2594" t="s">
        <v>322</v>
      </c>
      <c r="N2594" t="s">
        <v>372</v>
      </c>
      <c r="O2594" s="2" t="s">
        <v>376</v>
      </c>
      <c r="P2594" s="1" t="str">
        <f>IFERROR(IF(ISNUMBER(Table1[[#This Row],[Safety_Rating2]]), REPT("★", Table1[[#This Row],[Safety_Rating2]]) &amp; REPT("☆", 5-Table1[[#This Row],[Safety_Rating2]]), "Unknown"), "Unknown")</f>
        <v>★★★★☆</v>
      </c>
      <c r="Q2594" s="1">
        <v>4</v>
      </c>
      <c r="R2594">
        <v>1089</v>
      </c>
      <c r="S2594">
        <v>4</v>
      </c>
      <c r="T2594" s="7">
        <f t="shared" si="40"/>
        <v>83881172.429999992</v>
      </c>
      <c r="U2594" s="3">
        <f>Table1[[#This Row],[Range_km]]/Table1[[#This Row],[Battery_Capacity_kWh]]</f>
        <v>1.1026200873362446</v>
      </c>
      <c r="V2594" s="4">
        <f>Table1[[#This Row],[Price_USD]]/Table1[[#This Row],[Range_km]]</f>
        <v>762.6323762376237</v>
      </c>
      <c r="W2594" s="1" t="str">
        <f>_xlfn.IFS(Table1[[#This Row],[Price_USD]]&gt;80000,"Luxury", Table1[[#This Row],[Price_USD]]&gt;40000,"Premium",Table1[[#This Row],[Price_USD]]&lt;40000,"Budget")</f>
        <v>Premium</v>
      </c>
    </row>
    <row r="2595" spans="3:23" x14ac:dyDescent="0.35">
      <c r="C2595">
        <v>2594</v>
      </c>
      <c r="D2595" t="s">
        <v>67</v>
      </c>
      <c r="E2595" t="s">
        <v>208</v>
      </c>
      <c r="F2595">
        <v>2020</v>
      </c>
      <c r="G2595" t="s">
        <v>256</v>
      </c>
      <c r="H2595">
        <v>123.7</v>
      </c>
      <c r="I2595">
        <v>536</v>
      </c>
      <c r="J2595" t="s">
        <v>267</v>
      </c>
      <c r="K2595">
        <v>5.2</v>
      </c>
      <c r="L2595" s="5">
        <v>79848.94</v>
      </c>
      <c r="M2595" t="s">
        <v>325</v>
      </c>
      <c r="N2595" t="s">
        <v>348</v>
      </c>
      <c r="O2595" s="1">
        <v>4</v>
      </c>
      <c r="P2595" s="1" t="str">
        <f>IFERROR(IF(ISNUMBER(Table1[[#This Row],[Safety_Rating2]]), REPT("★", Table1[[#This Row],[Safety_Rating2]]) &amp; REPT("☆", 5-Table1[[#This Row],[Safety_Rating2]]), "Unknown"), "Unknown")</f>
        <v>★★★☆☆</v>
      </c>
      <c r="Q2595" s="1">
        <v>3</v>
      </c>
      <c r="R2595">
        <v>18113</v>
      </c>
      <c r="S2595">
        <v>4</v>
      </c>
      <c r="T2595" s="7">
        <f t="shared" si="40"/>
        <v>1446303850.22</v>
      </c>
      <c r="U2595" s="3">
        <f>Table1[[#This Row],[Range_km]]/Table1[[#This Row],[Battery_Capacity_kWh]]</f>
        <v>4.3330638641875501</v>
      </c>
      <c r="V2595" s="4">
        <f>Table1[[#This Row],[Price_USD]]/Table1[[#This Row],[Range_km]]</f>
        <v>148.97190298507462</v>
      </c>
      <c r="W2595" s="1" t="str">
        <f>_xlfn.IFS(Table1[[#This Row],[Price_USD]]&gt;80000,"Luxury", Table1[[#This Row],[Price_USD]]&gt;40000,"Premium",Table1[[#This Row],[Price_USD]]&lt;40000,"Budget")</f>
        <v>Premium</v>
      </c>
    </row>
    <row r="2596" spans="3:23" x14ac:dyDescent="0.35">
      <c r="C2596">
        <v>2595</v>
      </c>
      <c r="D2596" t="s">
        <v>47</v>
      </c>
      <c r="E2596" t="s">
        <v>237</v>
      </c>
      <c r="F2596">
        <v>2017</v>
      </c>
      <c r="G2596" t="s">
        <v>262</v>
      </c>
      <c r="H2596">
        <v>132.5</v>
      </c>
      <c r="I2596">
        <v>366</v>
      </c>
      <c r="J2596" t="s">
        <v>270</v>
      </c>
      <c r="K2596">
        <v>3.1</v>
      </c>
      <c r="L2596" s="5">
        <v>98299.48</v>
      </c>
      <c r="M2596" t="s">
        <v>331</v>
      </c>
      <c r="N2596" t="s">
        <v>339</v>
      </c>
      <c r="O2596" s="1">
        <v>0</v>
      </c>
      <c r="P2596" s="1" t="str">
        <f>IFERROR(IF(ISNUMBER(Table1[[#This Row],[Safety_Rating2]]), REPT("★", Table1[[#This Row],[Safety_Rating2]]) &amp; REPT("☆", 5-Table1[[#This Row],[Safety_Rating2]]), "Unknown"), "Unknown")</f>
        <v>★★★★★</v>
      </c>
      <c r="Q2596" s="1">
        <v>5</v>
      </c>
      <c r="R2596">
        <v>5591</v>
      </c>
      <c r="S2596">
        <v>4</v>
      </c>
      <c r="T2596" s="7">
        <f t="shared" si="40"/>
        <v>549592392.67999995</v>
      </c>
      <c r="U2596" s="3">
        <f>Table1[[#This Row],[Range_km]]/Table1[[#This Row],[Battery_Capacity_kWh]]</f>
        <v>2.7622641509433961</v>
      </c>
      <c r="V2596" s="4">
        <f>Table1[[#This Row],[Price_USD]]/Table1[[#This Row],[Range_km]]</f>
        <v>268.57781420765025</v>
      </c>
      <c r="W2596" s="1" t="str">
        <f>_xlfn.IFS(Table1[[#This Row],[Price_USD]]&gt;80000,"Luxury", Table1[[#This Row],[Price_USD]]&gt;40000,"Premium",Table1[[#This Row],[Price_USD]]&lt;40000,"Budget")</f>
        <v>Luxury</v>
      </c>
    </row>
    <row r="2597" spans="3:23" x14ac:dyDescent="0.35">
      <c r="C2597">
        <v>2596</v>
      </c>
      <c r="D2597" t="s">
        <v>55</v>
      </c>
      <c r="E2597" t="s">
        <v>241</v>
      </c>
      <c r="F2597">
        <v>2022</v>
      </c>
      <c r="G2597" t="s">
        <v>256</v>
      </c>
      <c r="H2597">
        <v>82.3</v>
      </c>
      <c r="I2597">
        <v>101</v>
      </c>
      <c r="J2597" t="s">
        <v>274</v>
      </c>
      <c r="K2597">
        <v>8.4</v>
      </c>
      <c r="L2597" s="5">
        <v>97963.02</v>
      </c>
      <c r="M2597" t="s">
        <v>305</v>
      </c>
      <c r="N2597" t="s">
        <v>356</v>
      </c>
      <c r="O2597" s="1">
        <v>1</v>
      </c>
      <c r="P2597" s="1" t="str">
        <f>IFERROR(IF(ISNUMBER(Table1[[#This Row],[Safety_Rating2]]), REPT("★", Table1[[#This Row],[Safety_Rating2]]) &amp; REPT("☆", 5-Table1[[#This Row],[Safety_Rating2]]), "Unknown"), "Unknown")</f>
        <v>★★★★★</v>
      </c>
      <c r="Q2597" s="1">
        <v>5</v>
      </c>
      <c r="R2597">
        <v>16444</v>
      </c>
      <c r="S2597">
        <v>3</v>
      </c>
      <c r="T2597" s="7">
        <f t="shared" si="40"/>
        <v>1610903900.8800001</v>
      </c>
      <c r="U2597" s="3">
        <f>Table1[[#This Row],[Range_km]]/Table1[[#This Row],[Battery_Capacity_kWh]]</f>
        <v>1.2272174969623331</v>
      </c>
      <c r="V2597" s="4">
        <f>Table1[[#This Row],[Price_USD]]/Table1[[#This Row],[Range_km]]</f>
        <v>969.93089108910897</v>
      </c>
      <c r="W2597" s="1" t="str">
        <f>_xlfn.IFS(Table1[[#This Row],[Price_USD]]&gt;80000,"Luxury", Table1[[#This Row],[Price_USD]]&gt;40000,"Premium",Table1[[#This Row],[Price_USD]]&lt;40000,"Budget")</f>
        <v>Luxury</v>
      </c>
    </row>
    <row r="2598" spans="3:23" x14ac:dyDescent="0.35">
      <c r="C2598">
        <v>2597</v>
      </c>
      <c r="D2598" t="s">
        <v>59</v>
      </c>
      <c r="E2598" t="s">
        <v>139</v>
      </c>
      <c r="F2598">
        <v>2021</v>
      </c>
      <c r="G2598" t="s">
        <v>262</v>
      </c>
      <c r="H2598">
        <v>41</v>
      </c>
      <c r="I2598">
        <v>374</v>
      </c>
      <c r="J2598" t="s">
        <v>269</v>
      </c>
      <c r="K2598">
        <v>5.4</v>
      </c>
      <c r="L2598" s="5">
        <v>110005.01</v>
      </c>
      <c r="M2598" t="s">
        <v>319</v>
      </c>
      <c r="N2598" t="s">
        <v>365</v>
      </c>
      <c r="O2598" s="1">
        <v>2</v>
      </c>
      <c r="P2598" s="1" t="str">
        <f>IFERROR(IF(ISNUMBER(Table1[[#This Row],[Safety_Rating2]]), REPT("★", Table1[[#This Row],[Safety_Rating2]]) &amp; REPT("☆", 5-Table1[[#This Row],[Safety_Rating2]]), "Unknown"), "Unknown")</f>
        <v>★★★★☆</v>
      </c>
      <c r="Q2598" s="1">
        <v>4</v>
      </c>
      <c r="R2598">
        <v>14709</v>
      </c>
      <c r="S2598">
        <v>3</v>
      </c>
      <c r="T2598" s="7">
        <f t="shared" si="40"/>
        <v>1618063692.0899999</v>
      </c>
      <c r="U2598" s="3">
        <f>Table1[[#This Row],[Range_km]]/Table1[[#This Row],[Battery_Capacity_kWh]]</f>
        <v>9.1219512195121943</v>
      </c>
      <c r="V2598" s="4">
        <f>Table1[[#This Row],[Price_USD]]/Table1[[#This Row],[Range_km]]</f>
        <v>294.13104278074866</v>
      </c>
      <c r="W2598" s="1" t="str">
        <f>_xlfn.IFS(Table1[[#This Row],[Price_USD]]&gt;80000,"Luxury", Table1[[#This Row],[Price_USD]]&gt;40000,"Premium",Table1[[#This Row],[Price_USD]]&lt;40000,"Budget")</f>
        <v>Luxury</v>
      </c>
    </row>
    <row r="2599" spans="3:23" x14ac:dyDescent="0.35">
      <c r="C2599">
        <v>2598</v>
      </c>
      <c r="D2599" t="s">
        <v>67</v>
      </c>
      <c r="E2599" t="s">
        <v>168</v>
      </c>
      <c r="F2599">
        <v>2019</v>
      </c>
      <c r="G2599" t="s">
        <v>256</v>
      </c>
      <c r="H2599">
        <v>125.4</v>
      </c>
      <c r="I2599">
        <v>263</v>
      </c>
      <c r="J2599" t="s">
        <v>266</v>
      </c>
      <c r="K2599">
        <v>6</v>
      </c>
      <c r="L2599" s="5">
        <v>109072.77</v>
      </c>
      <c r="M2599" t="s">
        <v>296</v>
      </c>
      <c r="N2599" t="s">
        <v>354</v>
      </c>
      <c r="O2599" s="1">
        <v>1</v>
      </c>
      <c r="P2599" s="1" t="str">
        <f>IFERROR(IF(ISNUMBER(Table1[[#This Row],[Safety_Rating2]]), REPT("★", Table1[[#This Row],[Safety_Rating2]]) &amp; REPT("☆", 5-Table1[[#This Row],[Safety_Rating2]]), "Unknown"), "Unknown")</f>
        <v>★★★★★</v>
      </c>
      <c r="Q2599" s="1">
        <v>5</v>
      </c>
      <c r="R2599">
        <v>17471</v>
      </c>
      <c r="S2599">
        <v>5</v>
      </c>
      <c r="T2599" s="7">
        <f t="shared" si="40"/>
        <v>1905610364.6700001</v>
      </c>
      <c r="U2599" s="3">
        <f>Table1[[#This Row],[Range_km]]/Table1[[#This Row],[Battery_Capacity_kWh]]</f>
        <v>2.0972886762360448</v>
      </c>
      <c r="V2599" s="4">
        <f>Table1[[#This Row],[Price_USD]]/Table1[[#This Row],[Range_km]]</f>
        <v>414.72536121673005</v>
      </c>
      <c r="W2599" s="1" t="str">
        <f>_xlfn.IFS(Table1[[#This Row],[Price_USD]]&gt;80000,"Luxury", Table1[[#This Row],[Price_USD]]&gt;40000,"Premium",Table1[[#This Row],[Price_USD]]&lt;40000,"Budget")</f>
        <v>Luxury</v>
      </c>
    </row>
    <row r="2600" spans="3:23" x14ac:dyDescent="0.35">
      <c r="C2600">
        <v>2599</v>
      </c>
      <c r="D2600" t="s">
        <v>45</v>
      </c>
      <c r="E2600" t="s">
        <v>107</v>
      </c>
      <c r="F2600">
        <v>2015</v>
      </c>
      <c r="G2600" t="s">
        <v>257</v>
      </c>
      <c r="H2600">
        <v>90.3</v>
      </c>
      <c r="I2600">
        <v>263</v>
      </c>
      <c r="J2600" t="s">
        <v>270</v>
      </c>
      <c r="K2600">
        <v>6.6</v>
      </c>
      <c r="L2600" s="5">
        <v>48149.84</v>
      </c>
      <c r="M2600" t="s">
        <v>323</v>
      </c>
      <c r="N2600" t="s">
        <v>373</v>
      </c>
      <c r="O2600" s="1">
        <v>2</v>
      </c>
      <c r="P2600" s="1" t="str">
        <f>IFERROR(IF(ISNUMBER(Table1[[#This Row],[Safety_Rating2]]), REPT("★", Table1[[#This Row],[Safety_Rating2]]) &amp; REPT("☆", 5-Table1[[#This Row],[Safety_Rating2]]), "Unknown"), "Unknown")</f>
        <v>★★★☆☆</v>
      </c>
      <c r="Q2600" s="1">
        <v>3</v>
      </c>
      <c r="R2600">
        <v>17248</v>
      </c>
      <c r="S2600">
        <v>3</v>
      </c>
      <c r="T2600" s="7">
        <f t="shared" si="40"/>
        <v>830488440.31999993</v>
      </c>
      <c r="U2600" s="3">
        <f>Table1[[#This Row],[Range_km]]/Table1[[#This Row],[Battery_Capacity_kWh]]</f>
        <v>2.9125138427464008</v>
      </c>
      <c r="V2600" s="4">
        <f>Table1[[#This Row],[Price_USD]]/Table1[[#This Row],[Range_km]]</f>
        <v>183.07923954372623</v>
      </c>
      <c r="W2600" s="1" t="str">
        <f>_xlfn.IFS(Table1[[#This Row],[Price_USD]]&gt;80000,"Luxury", Table1[[#This Row],[Price_USD]]&gt;40000,"Premium",Table1[[#This Row],[Price_USD]]&lt;40000,"Budget")</f>
        <v>Premium</v>
      </c>
    </row>
    <row r="2601" spans="3:23" x14ac:dyDescent="0.35">
      <c r="C2601">
        <v>2600</v>
      </c>
      <c r="D2601" t="s">
        <v>44</v>
      </c>
      <c r="E2601" t="s">
        <v>106</v>
      </c>
      <c r="F2601">
        <v>2016</v>
      </c>
      <c r="G2601" t="s">
        <v>258</v>
      </c>
      <c r="H2601">
        <v>123.1</v>
      </c>
      <c r="I2601">
        <v>143</v>
      </c>
      <c r="J2601" t="s">
        <v>279</v>
      </c>
      <c r="K2601">
        <v>1.2</v>
      </c>
      <c r="L2601" s="5">
        <v>86029.81</v>
      </c>
      <c r="M2601" t="s">
        <v>291</v>
      </c>
      <c r="N2601" t="s">
        <v>353</v>
      </c>
      <c r="O2601" s="1">
        <v>0</v>
      </c>
      <c r="P2601" s="1" t="str">
        <f>IFERROR(IF(ISNUMBER(Table1[[#This Row],[Safety_Rating2]]), REPT("★", Table1[[#This Row],[Safety_Rating2]]) &amp; REPT("☆", 5-Table1[[#This Row],[Safety_Rating2]]), "Unknown"), "Unknown")</f>
        <v>Unknown</v>
      </c>
      <c r="Q2601" s="2" t="s">
        <v>376</v>
      </c>
      <c r="R2601">
        <v>3895</v>
      </c>
      <c r="S2601">
        <v>4</v>
      </c>
      <c r="T2601" s="7">
        <f t="shared" si="40"/>
        <v>335086109.94999999</v>
      </c>
      <c r="U2601" s="3">
        <f>Table1[[#This Row],[Range_km]]/Table1[[#This Row],[Battery_Capacity_kWh]]</f>
        <v>1.1616571892770107</v>
      </c>
      <c r="V2601" s="4">
        <f>Table1[[#This Row],[Price_USD]]/Table1[[#This Row],[Range_km]]</f>
        <v>601.60706293706289</v>
      </c>
      <c r="W2601" s="1" t="str">
        <f>_xlfn.IFS(Table1[[#This Row],[Price_USD]]&gt;80000,"Luxury", Table1[[#This Row],[Price_USD]]&gt;40000,"Premium",Table1[[#This Row],[Price_USD]]&lt;40000,"Budget")</f>
        <v>Luxury</v>
      </c>
    </row>
    <row r="2602" spans="3:23" x14ac:dyDescent="0.35">
      <c r="C2602">
        <v>2601</v>
      </c>
      <c r="D2602" t="s">
        <v>54</v>
      </c>
      <c r="E2602" t="s">
        <v>129</v>
      </c>
      <c r="F2602">
        <v>2016</v>
      </c>
      <c r="G2602" t="s">
        <v>256</v>
      </c>
      <c r="H2602">
        <v>64.599999999999994</v>
      </c>
      <c r="I2602">
        <v>287</v>
      </c>
      <c r="J2602" t="s">
        <v>269</v>
      </c>
      <c r="K2602">
        <v>11.6</v>
      </c>
      <c r="L2602" s="5">
        <v>40719.9</v>
      </c>
      <c r="M2602" t="s">
        <v>286</v>
      </c>
      <c r="N2602" t="s">
        <v>375</v>
      </c>
      <c r="O2602" s="2" t="s">
        <v>376</v>
      </c>
      <c r="P2602" s="1" t="str">
        <f>IFERROR(IF(ISNUMBER(Table1[[#This Row],[Safety_Rating2]]), REPT("★", Table1[[#This Row],[Safety_Rating2]]) &amp; REPT("☆", 5-Table1[[#This Row],[Safety_Rating2]]), "Unknown"), "Unknown")</f>
        <v>★★★★☆</v>
      </c>
      <c r="Q2602" s="1">
        <v>4</v>
      </c>
      <c r="R2602">
        <v>1475</v>
      </c>
      <c r="S2602">
        <v>3</v>
      </c>
      <c r="T2602" s="7">
        <f t="shared" si="40"/>
        <v>60061852.5</v>
      </c>
      <c r="U2602" s="3">
        <f>Table1[[#This Row],[Range_km]]/Table1[[#This Row],[Battery_Capacity_kWh]]</f>
        <v>4.442724458204335</v>
      </c>
      <c r="V2602" s="4">
        <f>Table1[[#This Row],[Price_USD]]/Table1[[#This Row],[Range_km]]</f>
        <v>141.88118466898956</v>
      </c>
      <c r="W2602" s="1" t="str">
        <f>_xlfn.IFS(Table1[[#This Row],[Price_USD]]&gt;80000,"Luxury", Table1[[#This Row],[Price_USD]]&gt;40000,"Premium",Table1[[#This Row],[Price_USD]]&lt;40000,"Budget")</f>
        <v>Premium</v>
      </c>
    </row>
    <row r="2603" spans="3:23" x14ac:dyDescent="0.35">
      <c r="C2603">
        <v>2602</v>
      </c>
      <c r="D2603" t="s">
        <v>35</v>
      </c>
      <c r="E2603" t="s">
        <v>142</v>
      </c>
      <c r="F2603">
        <v>2020</v>
      </c>
      <c r="G2603" t="s">
        <v>254</v>
      </c>
      <c r="H2603">
        <v>59.1</v>
      </c>
      <c r="I2603">
        <v>585</v>
      </c>
      <c r="J2603" t="s">
        <v>265</v>
      </c>
      <c r="K2603">
        <v>2</v>
      </c>
      <c r="L2603" s="5">
        <v>87306.92</v>
      </c>
      <c r="M2603" t="s">
        <v>329</v>
      </c>
      <c r="N2603" t="s">
        <v>368</v>
      </c>
      <c r="O2603" s="1">
        <v>0</v>
      </c>
      <c r="P2603" s="1" t="str">
        <f>IFERROR(IF(ISNUMBER(Table1[[#This Row],[Safety_Rating2]]), REPT("★", Table1[[#This Row],[Safety_Rating2]]) &amp; REPT("☆", 5-Table1[[#This Row],[Safety_Rating2]]), "Unknown"), "Unknown")</f>
        <v>★★★★★</v>
      </c>
      <c r="Q2603" s="1">
        <v>5</v>
      </c>
      <c r="R2603">
        <v>10084</v>
      </c>
      <c r="S2603">
        <v>5</v>
      </c>
      <c r="T2603" s="7">
        <f t="shared" si="40"/>
        <v>880402981.27999997</v>
      </c>
      <c r="U2603" s="3">
        <f>Table1[[#This Row],[Range_km]]/Table1[[#This Row],[Battery_Capacity_kWh]]</f>
        <v>9.8984771573604053</v>
      </c>
      <c r="V2603" s="4">
        <f>Table1[[#This Row],[Price_USD]]/Table1[[#This Row],[Range_km]]</f>
        <v>149.24259829059829</v>
      </c>
      <c r="W2603" s="1" t="str">
        <f>_xlfn.IFS(Table1[[#This Row],[Price_USD]]&gt;80000,"Luxury", Table1[[#This Row],[Price_USD]]&gt;40000,"Premium",Table1[[#This Row],[Price_USD]]&lt;40000,"Budget")</f>
        <v>Luxury</v>
      </c>
    </row>
    <row r="2604" spans="3:23" x14ac:dyDescent="0.35">
      <c r="C2604">
        <v>2603</v>
      </c>
      <c r="D2604" t="s">
        <v>32</v>
      </c>
      <c r="E2604" t="s">
        <v>206</v>
      </c>
      <c r="F2604">
        <v>2021</v>
      </c>
      <c r="G2604" t="s">
        <v>257</v>
      </c>
      <c r="H2604">
        <v>65.3</v>
      </c>
      <c r="I2604">
        <v>456</v>
      </c>
      <c r="J2604" t="s">
        <v>267</v>
      </c>
      <c r="K2604">
        <v>11.1</v>
      </c>
      <c r="L2604" s="5">
        <v>57031.71</v>
      </c>
      <c r="M2604" t="s">
        <v>286</v>
      </c>
      <c r="N2604" t="s">
        <v>365</v>
      </c>
      <c r="O2604" s="1">
        <v>1</v>
      </c>
      <c r="P2604" s="1" t="str">
        <f>IFERROR(IF(ISNUMBER(Table1[[#This Row],[Safety_Rating2]]), REPT("★", Table1[[#This Row],[Safety_Rating2]]) &amp; REPT("☆", 5-Table1[[#This Row],[Safety_Rating2]]), "Unknown"), "Unknown")</f>
        <v>★★★☆☆</v>
      </c>
      <c r="Q2604" s="1">
        <v>3</v>
      </c>
      <c r="R2604">
        <v>9974</v>
      </c>
      <c r="S2604">
        <v>4</v>
      </c>
      <c r="T2604" s="7">
        <f t="shared" si="40"/>
        <v>568834275.53999996</v>
      </c>
      <c r="U2604" s="3">
        <f>Table1[[#This Row],[Range_km]]/Table1[[#This Row],[Battery_Capacity_kWh]]</f>
        <v>6.9831546707503831</v>
      </c>
      <c r="V2604" s="4">
        <f>Table1[[#This Row],[Price_USD]]/Table1[[#This Row],[Range_km]]</f>
        <v>125.0695394736842</v>
      </c>
      <c r="W2604" s="1" t="str">
        <f>_xlfn.IFS(Table1[[#This Row],[Price_USD]]&gt;80000,"Luxury", Table1[[#This Row],[Price_USD]]&gt;40000,"Premium",Table1[[#This Row],[Price_USD]]&lt;40000,"Budget")</f>
        <v>Premium</v>
      </c>
    </row>
    <row r="2605" spans="3:23" x14ac:dyDescent="0.35">
      <c r="C2605">
        <v>2604</v>
      </c>
      <c r="D2605" t="s">
        <v>24</v>
      </c>
      <c r="E2605" t="s">
        <v>77</v>
      </c>
      <c r="F2605">
        <v>2022</v>
      </c>
      <c r="G2605" t="s">
        <v>258</v>
      </c>
      <c r="H2605">
        <v>88.1</v>
      </c>
      <c r="I2605">
        <v>213</v>
      </c>
      <c r="J2605" t="s">
        <v>268</v>
      </c>
      <c r="K2605">
        <v>4.5</v>
      </c>
      <c r="L2605" s="5">
        <v>123881.73</v>
      </c>
      <c r="M2605" t="s">
        <v>311</v>
      </c>
      <c r="N2605" t="s">
        <v>375</v>
      </c>
      <c r="O2605" s="1">
        <v>5</v>
      </c>
      <c r="P2605" s="1" t="str">
        <f>IFERROR(IF(ISNUMBER(Table1[[#This Row],[Safety_Rating2]]), REPT("★", Table1[[#This Row],[Safety_Rating2]]) &amp; REPT("☆", 5-Table1[[#This Row],[Safety_Rating2]]), "Unknown"), "Unknown")</f>
        <v>★★★★★</v>
      </c>
      <c r="Q2605" s="1">
        <v>5</v>
      </c>
      <c r="R2605">
        <v>13335</v>
      </c>
      <c r="S2605">
        <v>4</v>
      </c>
      <c r="T2605" s="7">
        <f t="shared" si="40"/>
        <v>1651962869.55</v>
      </c>
      <c r="U2605" s="3">
        <f>Table1[[#This Row],[Range_km]]/Table1[[#This Row],[Battery_Capacity_kWh]]</f>
        <v>2.4177071509648127</v>
      </c>
      <c r="V2605" s="4">
        <f>Table1[[#This Row],[Price_USD]]/Table1[[#This Row],[Range_km]]</f>
        <v>581.60436619718303</v>
      </c>
      <c r="W2605" s="1" t="str">
        <f>_xlfn.IFS(Table1[[#This Row],[Price_USD]]&gt;80000,"Luxury", Table1[[#This Row],[Price_USD]]&gt;40000,"Premium",Table1[[#This Row],[Price_USD]]&lt;40000,"Budget")</f>
        <v>Luxury</v>
      </c>
    </row>
    <row r="2606" spans="3:23" x14ac:dyDescent="0.35">
      <c r="C2606">
        <v>2605</v>
      </c>
      <c r="D2606" t="s">
        <v>41</v>
      </c>
      <c r="E2606" t="s">
        <v>100</v>
      </c>
      <c r="F2606">
        <v>2025</v>
      </c>
      <c r="G2606" t="s">
        <v>259</v>
      </c>
      <c r="H2606">
        <v>24.6</v>
      </c>
      <c r="I2606">
        <v>120</v>
      </c>
      <c r="J2606" t="s">
        <v>267</v>
      </c>
      <c r="K2606">
        <v>3.5</v>
      </c>
      <c r="L2606" s="5">
        <v>55406.26</v>
      </c>
      <c r="M2606" t="s">
        <v>292</v>
      </c>
      <c r="N2606" t="s">
        <v>339</v>
      </c>
      <c r="O2606" s="2" t="s">
        <v>376</v>
      </c>
      <c r="P2606" s="1" t="str">
        <f>IFERROR(IF(ISNUMBER(Table1[[#This Row],[Safety_Rating2]]), REPT("★", Table1[[#This Row],[Safety_Rating2]]) &amp; REPT("☆", 5-Table1[[#This Row],[Safety_Rating2]]), "Unknown"), "Unknown")</f>
        <v>★★★★★</v>
      </c>
      <c r="Q2606" s="1">
        <v>5</v>
      </c>
      <c r="R2606">
        <v>18026</v>
      </c>
      <c r="S2606">
        <v>5</v>
      </c>
      <c r="T2606" s="7">
        <f t="shared" si="40"/>
        <v>998753242.75999999</v>
      </c>
      <c r="U2606" s="3">
        <f>Table1[[#This Row],[Range_km]]/Table1[[#This Row],[Battery_Capacity_kWh]]</f>
        <v>4.8780487804878048</v>
      </c>
      <c r="V2606" s="4">
        <f>Table1[[#This Row],[Price_USD]]/Table1[[#This Row],[Range_km]]</f>
        <v>461.71883333333335</v>
      </c>
      <c r="W2606" s="1" t="str">
        <f>_xlfn.IFS(Table1[[#This Row],[Price_USD]]&gt;80000,"Luxury", Table1[[#This Row],[Price_USD]]&gt;40000,"Premium",Table1[[#This Row],[Price_USD]]&lt;40000,"Budget")</f>
        <v>Premium</v>
      </c>
    </row>
    <row r="2607" spans="3:23" x14ac:dyDescent="0.35">
      <c r="C2607">
        <v>2606</v>
      </c>
      <c r="D2607" t="s">
        <v>29</v>
      </c>
      <c r="E2607" t="s">
        <v>82</v>
      </c>
      <c r="F2607">
        <v>2022</v>
      </c>
      <c r="G2607" t="s">
        <v>257</v>
      </c>
      <c r="H2607">
        <v>41.5</v>
      </c>
      <c r="I2607">
        <v>261</v>
      </c>
      <c r="J2607" t="s">
        <v>272</v>
      </c>
      <c r="K2607">
        <v>4</v>
      </c>
      <c r="L2607" s="5">
        <v>112490.97</v>
      </c>
      <c r="M2607" t="s">
        <v>283</v>
      </c>
      <c r="N2607" t="s">
        <v>361</v>
      </c>
      <c r="O2607" s="1">
        <v>0</v>
      </c>
      <c r="P2607" s="1" t="str">
        <f>IFERROR(IF(ISNUMBER(Table1[[#This Row],[Safety_Rating2]]), REPT("★", Table1[[#This Row],[Safety_Rating2]]) &amp; REPT("☆", 5-Table1[[#This Row],[Safety_Rating2]]), "Unknown"), "Unknown")</f>
        <v>★★★★☆</v>
      </c>
      <c r="Q2607" s="1">
        <v>4</v>
      </c>
      <c r="R2607">
        <v>6906</v>
      </c>
      <c r="S2607">
        <v>3</v>
      </c>
      <c r="T2607" s="7">
        <f t="shared" si="40"/>
        <v>776862638.82000005</v>
      </c>
      <c r="U2607" s="3">
        <f>Table1[[#This Row],[Range_km]]/Table1[[#This Row],[Battery_Capacity_kWh]]</f>
        <v>6.2891566265060241</v>
      </c>
      <c r="V2607" s="4">
        <f>Table1[[#This Row],[Price_USD]]/Table1[[#This Row],[Range_km]]</f>
        <v>430.99988505747126</v>
      </c>
      <c r="W2607" s="1" t="str">
        <f>_xlfn.IFS(Table1[[#This Row],[Price_USD]]&gt;80000,"Luxury", Table1[[#This Row],[Price_USD]]&gt;40000,"Premium",Table1[[#This Row],[Price_USD]]&lt;40000,"Budget")</f>
        <v>Luxury</v>
      </c>
    </row>
    <row r="2608" spans="3:23" x14ac:dyDescent="0.35">
      <c r="C2608">
        <v>2607</v>
      </c>
      <c r="D2608" t="s">
        <v>66</v>
      </c>
      <c r="E2608" t="s">
        <v>163</v>
      </c>
      <c r="F2608">
        <v>2024</v>
      </c>
      <c r="G2608" t="s">
        <v>254</v>
      </c>
      <c r="H2608">
        <v>145.9</v>
      </c>
      <c r="I2608">
        <v>554</v>
      </c>
      <c r="J2608" t="s">
        <v>269</v>
      </c>
      <c r="K2608">
        <v>11.7</v>
      </c>
      <c r="L2608" s="5">
        <v>145109.64000000001</v>
      </c>
      <c r="M2608" t="s">
        <v>301</v>
      </c>
      <c r="N2608" t="s">
        <v>349</v>
      </c>
      <c r="O2608" s="1">
        <v>0</v>
      </c>
      <c r="P2608" s="1" t="str">
        <f>IFERROR(IF(ISNUMBER(Table1[[#This Row],[Safety_Rating2]]), REPT("★", Table1[[#This Row],[Safety_Rating2]]) &amp; REPT("☆", 5-Table1[[#This Row],[Safety_Rating2]]), "Unknown"), "Unknown")</f>
        <v>★★★★☆</v>
      </c>
      <c r="Q2608" s="1">
        <v>4</v>
      </c>
      <c r="R2608">
        <v>12442</v>
      </c>
      <c r="S2608">
        <v>5</v>
      </c>
      <c r="T2608" s="7">
        <f t="shared" si="40"/>
        <v>1805454140.8800001</v>
      </c>
      <c r="U2608" s="3">
        <f>Table1[[#This Row],[Range_km]]/Table1[[#This Row],[Battery_Capacity_kWh]]</f>
        <v>3.797121315969842</v>
      </c>
      <c r="V2608" s="4">
        <f>Table1[[#This Row],[Price_USD]]/Table1[[#This Row],[Range_km]]</f>
        <v>261.93075812274373</v>
      </c>
      <c r="W2608" s="1" t="str">
        <f>_xlfn.IFS(Table1[[#This Row],[Price_USD]]&gt;80000,"Luxury", Table1[[#This Row],[Price_USD]]&gt;40000,"Premium",Table1[[#This Row],[Price_USD]]&lt;40000,"Budget")</f>
        <v>Luxury</v>
      </c>
    </row>
    <row r="2609" spans="3:23" x14ac:dyDescent="0.35">
      <c r="C2609">
        <v>2608</v>
      </c>
      <c r="D2609" t="s">
        <v>51</v>
      </c>
      <c r="E2609" t="s">
        <v>135</v>
      </c>
      <c r="F2609">
        <v>2023</v>
      </c>
      <c r="G2609" t="s">
        <v>256</v>
      </c>
      <c r="H2609">
        <v>67.400000000000006</v>
      </c>
      <c r="I2609">
        <v>151</v>
      </c>
      <c r="J2609" t="s">
        <v>269</v>
      </c>
      <c r="K2609">
        <v>3.4</v>
      </c>
      <c r="L2609" s="5">
        <v>61333.09</v>
      </c>
      <c r="M2609" t="s">
        <v>293</v>
      </c>
      <c r="N2609" t="s">
        <v>352</v>
      </c>
      <c r="O2609" s="1">
        <v>2</v>
      </c>
      <c r="P2609" s="1" t="str">
        <f>IFERROR(IF(ISNUMBER(Table1[[#This Row],[Safety_Rating2]]), REPT("★", Table1[[#This Row],[Safety_Rating2]]) &amp; REPT("☆", 5-Table1[[#This Row],[Safety_Rating2]]), "Unknown"), "Unknown")</f>
        <v>★★★★☆</v>
      </c>
      <c r="Q2609" s="1">
        <v>4</v>
      </c>
      <c r="R2609">
        <v>7177</v>
      </c>
      <c r="S2609">
        <v>4</v>
      </c>
      <c r="T2609" s="7">
        <f t="shared" si="40"/>
        <v>440187586.92999995</v>
      </c>
      <c r="U2609" s="3">
        <f>Table1[[#This Row],[Range_km]]/Table1[[#This Row],[Battery_Capacity_kWh]]</f>
        <v>2.2403560830860534</v>
      </c>
      <c r="V2609" s="4">
        <f>Table1[[#This Row],[Price_USD]]/Table1[[#This Row],[Range_km]]</f>
        <v>406.17940397350992</v>
      </c>
      <c r="W2609" s="1" t="str">
        <f>_xlfn.IFS(Table1[[#This Row],[Price_USD]]&gt;80000,"Luxury", Table1[[#This Row],[Price_USD]]&gt;40000,"Premium",Table1[[#This Row],[Price_USD]]&lt;40000,"Budget")</f>
        <v>Premium</v>
      </c>
    </row>
    <row r="2610" spans="3:23" x14ac:dyDescent="0.35">
      <c r="C2610">
        <v>2609</v>
      </c>
      <c r="D2610" t="s">
        <v>51</v>
      </c>
      <c r="E2610" t="s">
        <v>135</v>
      </c>
      <c r="F2610">
        <v>2022</v>
      </c>
      <c r="G2610" t="s">
        <v>253</v>
      </c>
      <c r="H2610">
        <v>97.2</v>
      </c>
      <c r="I2610">
        <v>331</v>
      </c>
      <c r="J2610" t="s">
        <v>269</v>
      </c>
      <c r="K2610">
        <v>2.5</v>
      </c>
      <c r="L2610" s="5">
        <v>134031.67999999999</v>
      </c>
      <c r="M2610" t="s">
        <v>295</v>
      </c>
      <c r="N2610" t="s">
        <v>366</v>
      </c>
      <c r="O2610" s="1">
        <v>3</v>
      </c>
      <c r="P2610" s="1" t="str">
        <f>IFERROR(IF(ISNUMBER(Table1[[#This Row],[Safety_Rating2]]), REPT("★", Table1[[#This Row],[Safety_Rating2]]) &amp; REPT("☆", 5-Table1[[#This Row],[Safety_Rating2]]), "Unknown"), "Unknown")</f>
        <v>★★★★☆</v>
      </c>
      <c r="Q2610" s="1">
        <v>4</v>
      </c>
      <c r="R2610">
        <v>16000</v>
      </c>
      <c r="S2610">
        <v>4</v>
      </c>
      <c r="T2610" s="7">
        <f t="shared" si="40"/>
        <v>2144506880</v>
      </c>
      <c r="U2610" s="3">
        <f>Table1[[#This Row],[Range_km]]/Table1[[#This Row],[Battery_Capacity_kWh]]</f>
        <v>3.405349794238683</v>
      </c>
      <c r="V2610" s="4">
        <f>Table1[[#This Row],[Price_USD]]/Table1[[#This Row],[Range_km]]</f>
        <v>404.92954682779452</v>
      </c>
      <c r="W2610" s="1" t="str">
        <f>_xlfn.IFS(Table1[[#This Row],[Price_USD]]&gt;80000,"Luxury", Table1[[#This Row],[Price_USD]]&gt;40000,"Premium",Table1[[#This Row],[Price_USD]]&lt;40000,"Budget")</f>
        <v>Luxury</v>
      </c>
    </row>
    <row r="2611" spans="3:23" x14ac:dyDescent="0.35">
      <c r="C2611">
        <v>2610</v>
      </c>
      <c r="D2611" t="s">
        <v>52</v>
      </c>
      <c r="E2611" t="s">
        <v>119</v>
      </c>
      <c r="F2611">
        <v>2023</v>
      </c>
      <c r="G2611" t="s">
        <v>258</v>
      </c>
      <c r="H2611">
        <v>102</v>
      </c>
      <c r="I2611">
        <v>431</v>
      </c>
      <c r="J2611" t="s">
        <v>266</v>
      </c>
      <c r="K2611">
        <v>1.9</v>
      </c>
      <c r="L2611" s="5">
        <v>138449.17000000001</v>
      </c>
      <c r="M2611" t="s">
        <v>286</v>
      </c>
      <c r="N2611" t="s">
        <v>363</v>
      </c>
      <c r="O2611" s="2" t="s">
        <v>376</v>
      </c>
      <c r="P2611" s="1" t="str">
        <f>IFERROR(IF(ISNUMBER(Table1[[#This Row],[Safety_Rating2]]), REPT("★", Table1[[#This Row],[Safety_Rating2]]) &amp; REPT("☆", 5-Table1[[#This Row],[Safety_Rating2]]), "Unknown"), "Unknown")</f>
        <v>★★★★☆</v>
      </c>
      <c r="Q2611" s="1">
        <v>4</v>
      </c>
      <c r="R2611">
        <v>1206</v>
      </c>
      <c r="S2611">
        <v>4</v>
      </c>
      <c r="T2611" s="7">
        <f t="shared" si="40"/>
        <v>166969699.02000001</v>
      </c>
      <c r="U2611" s="3">
        <f>Table1[[#This Row],[Range_km]]/Table1[[#This Row],[Battery_Capacity_kWh]]</f>
        <v>4.2254901960784315</v>
      </c>
      <c r="V2611" s="4">
        <f>Table1[[#This Row],[Price_USD]]/Table1[[#This Row],[Range_km]]</f>
        <v>321.22777262180978</v>
      </c>
      <c r="W2611" s="1" t="str">
        <f>_xlfn.IFS(Table1[[#This Row],[Price_USD]]&gt;80000,"Luxury", Table1[[#This Row],[Price_USD]]&gt;40000,"Premium",Table1[[#This Row],[Price_USD]]&lt;40000,"Budget")</f>
        <v>Luxury</v>
      </c>
    </row>
    <row r="2612" spans="3:23" x14ac:dyDescent="0.35">
      <c r="C2612">
        <v>2611</v>
      </c>
      <c r="D2612" t="s">
        <v>37</v>
      </c>
      <c r="E2612" t="s">
        <v>94</v>
      </c>
      <c r="F2612">
        <v>2016</v>
      </c>
      <c r="G2612" t="s">
        <v>263</v>
      </c>
      <c r="H2612">
        <v>128.5</v>
      </c>
      <c r="I2612">
        <v>494</v>
      </c>
      <c r="J2612" t="s">
        <v>278</v>
      </c>
      <c r="K2612">
        <v>5.6</v>
      </c>
      <c r="L2612" s="5">
        <v>137598.53</v>
      </c>
      <c r="M2612" t="s">
        <v>323</v>
      </c>
      <c r="N2612" t="s">
        <v>350</v>
      </c>
      <c r="O2612" s="1">
        <v>2</v>
      </c>
      <c r="P2612" s="1" t="str">
        <f>IFERROR(IF(ISNUMBER(Table1[[#This Row],[Safety_Rating2]]), REPT("★", Table1[[#This Row],[Safety_Rating2]]) &amp; REPT("☆", 5-Table1[[#This Row],[Safety_Rating2]]), "Unknown"), "Unknown")</f>
        <v>★★★★☆</v>
      </c>
      <c r="Q2612" s="1">
        <v>4</v>
      </c>
      <c r="R2612">
        <v>8560</v>
      </c>
      <c r="S2612">
        <v>4</v>
      </c>
      <c r="T2612" s="7">
        <f t="shared" si="40"/>
        <v>1177843416.8</v>
      </c>
      <c r="U2612" s="3">
        <f>Table1[[#This Row],[Range_km]]/Table1[[#This Row],[Battery_Capacity_kWh]]</f>
        <v>3.8443579766536966</v>
      </c>
      <c r="V2612" s="4">
        <f>Table1[[#This Row],[Price_USD]]/Table1[[#This Row],[Range_km]]</f>
        <v>278.53953441295545</v>
      </c>
      <c r="W2612" s="1" t="str">
        <f>_xlfn.IFS(Table1[[#This Row],[Price_USD]]&gt;80000,"Luxury", Table1[[#This Row],[Price_USD]]&gt;40000,"Premium",Table1[[#This Row],[Price_USD]]&lt;40000,"Budget")</f>
        <v>Luxury</v>
      </c>
    </row>
    <row r="2613" spans="3:23" x14ac:dyDescent="0.35">
      <c r="C2613">
        <v>2612</v>
      </c>
      <c r="D2613" t="s">
        <v>63</v>
      </c>
      <c r="E2613" t="s">
        <v>150</v>
      </c>
      <c r="F2613">
        <v>2024</v>
      </c>
      <c r="G2613" t="s">
        <v>255</v>
      </c>
      <c r="H2613">
        <v>122.9</v>
      </c>
      <c r="I2613">
        <v>478</v>
      </c>
      <c r="J2613" t="s">
        <v>273</v>
      </c>
      <c r="K2613">
        <v>8.9</v>
      </c>
      <c r="L2613" s="5">
        <v>74293.259999999995</v>
      </c>
      <c r="M2613" t="s">
        <v>306</v>
      </c>
      <c r="N2613" t="s">
        <v>368</v>
      </c>
      <c r="O2613" s="1">
        <v>0</v>
      </c>
      <c r="P2613" s="1" t="str">
        <f>IFERROR(IF(ISNUMBER(Table1[[#This Row],[Safety_Rating2]]), REPT("★", Table1[[#This Row],[Safety_Rating2]]) &amp; REPT("☆", 5-Table1[[#This Row],[Safety_Rating2]]), "Unknown"), "Unknown")</f>
        <v>★★★★☆</v>
      </c>
      <c r="Q2613" s="1">
        <v>4</v>
      </c>
      <c r="R2613">
        <v>18274</v>
      </c>
      <c r="S2613">
        <v>3</v>
      </c>
      <c r="T2613" s="7">
        <f t="shared" si="40"/>
        <v>1357635033.24</v>
      </c>
      <c r="U2613" s="3">
        <f>Table1[[#This Row],[Range_km]]/Table1[[#This Row],[Battery_Capacity_kWh]]</f>
        <v>3.889340927583401</v>
      </c>
      <c r="V2613" s="4">
        <f>Table1[[#This Row],[Price_USD]]/Table1[[#This Row],[Range_km]]</f>
        <v>155.425230125523</v>
      </c>
      <c r="W2613" s="1" t="str">
        <f>_xlfn.IFS(Table1[[#This Row],[Price_USD]]&gt;80000,"Luxury", Table1[[#This Row],[Price_USD]]&gt;40000,"Premium",Table1[[#This Row],[Price_USD]]&lt;40000,"Budget")</f>
        <v>Premium</v>
      </c>
    </row>
    <row r="2614" spans="3:23" x14ac:dyDescent="0.35">
      <c r="C2614">
        <v>2613</v>
      </c>
      <c r="D2614" t="s">
        <v>50</v>
      </c>
      <c r="E2614" t="s">
        <v>225</v>
      </c>
      <c r="F2614">
        <v>2023</v>
      </c>
      <c r="G2614" t="s">
        <v>262</v>
      </c>
      <c r="H2614">
        <v>127.7</v>
      </c>
      <c r="I2614">
        <v>169</v>
      </c>
      <c r="J2614" t="s">
        <v>275</v>
      </c>
      <c r="K2614">
        <v>7.4</v>
      </c>
      <c r="L2614" s="5">
        <v>127270.14</v>
      </c>
      <c r="M2614" t="s">
        <v>332</v>
      </c>
      <c r="N2614" t="s">
        <v>343</v>
      </c>
      <c r="O2614" s="1">
        <v>4</v>
      </c>
      <c r="P2614" s="1" t="str">
        <f>IFERROR(IF(ISNUMBER(Table1[[#This Row],[Safety_Rating2]]), REPT("★", Table1[[#This Row],[Safety_Rating2]]) &amp; REPT("☆", 5-Table1[[#This Row],[Safety_Rating2]]), "Unknown"), "Unknown")</f>
        <v>★★★☆☆</v>
      </c>
      <c r="Q2614" s="1">
        <v>3</v>
      </c>
      <c r="R2614">
        <v>10238</v>
      </c>
      <c r="S2614">
        <v>3</v>
      </c>
      <c r="T2614" s="7">
        <f t="shared" si="40"/>
        <v>1302991693.3199999</v>
      </c>
      <c r="U2614" s="3">
        <f>Table1[[#This Row],[Range_km]]/Table1[[#This Row],[Battery_Capacity_kWh]]</f>
        <v>1.3234142521534846</v>
      </c>
      <c r="V2614" s="4">
        <f>Table1[[#This Row],[Price_USD]]/Table1[[#This Row],[Range_km]]</f>
        <v>753.07775147928999</v>
      </c>
      <c r="W2614" s="1" t="str">
        <f>_xlfn.IFS(Table1[[#This Row],[Price_USD]]&gt;80000,"Luxury", Table1[[#This Row],[Price_USD]]&gt;40000,"Premium",Table1[[#This Row],[Price_USD]]&lt;40000,"Budget")</f>
        <v>Luxury</v>
      </c>
    </row>
    <row r="2615" spans="3:23" x14ac:dyDescent="0.35">
      <c r="C2615">
        <v>2614</v>
      </c>
      <c r="D2615" t="s">
        <v>62</v>
      </c>
      <c r="E2615" t="s">
        <v>149</v>
      </c>
      <c r="F2615">
        <v>2025</v>
      </c>
      <c r="G2615" t="s">
        <v>253</v>
      </c>
      <c r="H2615">
        <v>20.3</v>
      </c>
      <c r="I2615">
        <v>510</v>
      </c>
      <c r="J2615" t="s">
        <v>271</v>
      </c>
      <c r="K2615">
        <v>3.7</v>
      </c>
      <c r="L2615" s="5">
        <v>111104.82</v>
      </c>
      <c r="M2615" t="s">
        <v>303</v>
      </c>
      <c r="N2615" t="s">
        <v>369</v>
      </c>
      <c r="O2615" s="1">
        <v>2</v>
      </c>
      <c r="P2615" s="1" t="str">
        <f>IFERROR(IF(ISNUMBER(Table1[[#This Row],[Safety_Rating2]]), REPT("★", Table1[[#This Row],[Safety_Rating2]]) &amp; REPT("☆", 5-Table1[[#This Row],[Safety_Rating2]]), "Unknown"), "Unknown")</f>
        <v>★★★★★</v>
      </c>
      <c r="Q2615" s="1">
        <v>5</v>
      </c>
      <c r="R2615">
        <v>4062</v>
      </c>
      <c r="S2615">
        <v>3</v>
      </c>
      <c r="T2615" s="7">
        <f t="shared" si="40"/>
        <v>451307778.84000003</v>
      </c>
      <c r="U2615" s="3">
        <f>Table1[[#This Row],[Range_km]]/Table1[[#This Row],[Battery_Capacity_kWh]]</f>
        <v>25.123152709359605</v>
      </c>
      <c r="V2615" s="4">
        <f>Table1[[#This Row],[Price_USD]]/Table1[[#This Row],[Range_km]]</f>
        <v>217.85258823529412</v>
      </c>
      <c r="W2615" s="1" t="str">
        <f>_xlfn.IFS(Table1[[#This Row],[Price_USD]]&gt;80000,"Luxury", Table1[[#This Row],[Price_USD]]&gt;40000,"Premium",Table1[[#This Row],[Price_USD]]&lt;40000,"Budget")</f>
        <v>Luxury</v>
      </c>
    </row>
    <row r="2616" spans="3:23" x14ac:dyDescent="0.35">
      <c r="C2616">
        <v>2615</v>
      </c>
      <c r="D2616" t="s">
        <v>63</v>
      </c>
      <c r="E2616" t="s">
        <v>150</v>
      </c>
      <c r="F2616">
        <v>2019</v>
      </c>
      <c r="G2616" t="s">
        <v>260</v>
      </c>
      <c r="H2616">
        <v>62.3</v>
      </c>
      <c r="I2616">
        <v>274</v>
      </c>
      <c r="J2616" t="s">
        <v>269</v>
      </c>
      <c r="K2616">
        <v>1.5</v>
      </c>
      <c r="L2616" s="5">
        <v>53694.85</v>
      </c>
      <c r="M2616" t="s">
        <v>331</v>
      </c>
      <c r="N2616" t="s">
        <v>369</v>
      </c>
      <c r="O2616" s="1">
        <v>0</v>
      </c>
      <c r="P2616" s="1" t="str">
        <f>IFERROR(IF(ISNUMBER(Table1[[#This Row],[Safety_Rating2]]), REPT("★", Table1[[#This Row],[Safety_Rating2]]) &amp; REPT("☆", 5-Table1[[#This Row],[Safety_Rating2]]), "Unknown"), "Unknown")</f>
        <v>★★★☆☆</v>
      </c>
      <c r="Q2616" s="1">
        <v>3</v>
      </c>
      <c r="R2616">
        <v>11799</v>
      </c>
      <c r="S2616">
        <v>4</v>
      </c>
      <c r="T2616" s="7">
        <f t="shared" si="40"/>
        <v>633545535.14999998</v>
      </c>
      <c r="U2616" s="3">
        <f>Table1[[#This Row],[Range_km]]/Table1[[#This Row],[Battery_Capacity_kWh]]</f>
        <v>4.3980738362760841</v>
      </c>
      <c r="V2616" s="4">
        <f>Table1[[#This Row],[Price_USD]]/Table1[[#This Row],[Range_km]]</f>
        <v>195.96660583941605</v>
      </c>
      <c r="W2616" s="1" t="str">
        <f>_xlfn.IFS(Table1[[#This Row],[Price_USD]]&gt;80000,"Luxury", Table1[[#This Row],[Price_USD]]&gt;40000,"Premium",Table1[[#This Row],[Price_USD]]&lt;40000,"Budget")</f>
        <v>Premium</v>
      </c>
    </row>
    <row r="2617" spans="3:23" x14ac:dyDescent="0.35">
      <c r="C2617">
        <v>2616</v>
      </c>
      <c r="D2617" t="s">
        <v>19</v>
      </c>
      <c r="E2617" t="s">
        <v>72</v>
      </c>
      <c r="F2617">
        <v>2024</v>
      </c>
      <c r="G2617" t="s">
        <v>257</v>
      </c>
      <c r="H2617">
        <v>65.7</v>
      </c>
      <c r="I2617">
        <v>576</v>
      </c>
      <c r="J2617" t="s">
        <v>265</v>
      </c>
      <c r="K2617">
        <v>10.5</v>
      </c>
      <c r="L2617" s="5">
        <v>105411.53</v>
      </c>
      <c r="M2617" t="s">
        <v>311</v>
      </c>
      <c r="N2617" t="s">
        <v>341</v>
      </c>
      <c r="O2617" s="1">
        <v>2</v>
      </c>
      <c r="P2617" s="1" t="str">
        <f>IFERROR(IF(ISNUMBER(Table1[[#This Row],[Safety_Rating2]]), REPT("★", Table1[[#This Row],[Safety_Rating2]]) &amp; REPT("☆", 5-Table1[[#This Row],[Safety_Rating2]]), "Unknown"), "Unknown")</f>
        <v>★★★★★</v>
      </c>
      <c r="Q2617" s="1">
        <v>5</v>
      </c>
      <c r="R2617">
        <v>16492</v>
      </c>
      <c r="S2617">
        <v>5</v>
      </c>
      <c r="T2617" s="7">
        <f t="shared" si="40"/>
        <v>1738446952.76</v>
      </c>
      <c r="U2617" s="3">
        <f>Table1[[#This Row],[Range_km]]/Table1[[#This Row],[Battery_Capacity_kWh]]</f>
        <v>8.7671232876712324</v>
      </c>
      <c r="V2617" s="4">
        <f>Table1[[#This Row],[Price_USD]]/Table1[[#This Row],[Range_km]]</f>
        <v>183.00612847222223</v>
      </c>
      <c r="W2617" s="1" t="str">
        <f>_xlfn.IFS(Table1[[#This Row],[Price_USD]]&gt;80000,"Luxury", Table1[[#This Row],[Price_USD]]&gt;40000,"Premium",Table1[[#This Row],[Price_USD]]&lt;40000,"Budget")</f>
        <v>Luxury</v>
      </c>
    </row>
    <row r="2618" spans="3:23" x14ac:dyDescent="0.35">
      <c r="C2618">
        <v>2617</v>
      </c>
      <c r="D2618" t="s">
        <v>28</v>
      </c>
      <c r="E2618" t="s">
        <v>158</v>
      </c>
      <c r="F2618">
        <v>2019</v>
      </c>
      <c r="G2618" t="s">
        <v>257</v>
      </c>
      <c r="H2618">
        <v>134</v>
      </c>
      <c r="I2618">
        <v>572</v>
      </c>
      <c r="J2618" t="s">
        <v>276</v>
      </c>
      <c r="K2618">
        <v>8.5</v>
      </c>
      <c r="L2618" s="5">
        <v>82632.210000000006</v>
      </c>
      <c r="M2618" t="s">
        <v>308</v>
      </c>
      <c r="N2618" t="s">
        <v>348</v>
      </c>
      <c r="O2618" s="1">
        <v>1</v>
      </c>
      <c r="P2618" s="1" t="str">
        <f>IFERROR(IF(ISNUMBER(Table1[[#This Row],[Safety_Rating2]]), REPT("★", Table1[[#This Row],[Safety_Rating2]]) &amp; REPT("☆", 5-Table1[[#This Row],[Safety_Rating2]]), "Unknown"), "Unknown")</f>
        <v>Unknown</v>
      </c>
      <c r="Q2618" s="2" t="s">
        <v>376</v>
      </c>
      <c r="R2618">
        <v>6040</v>
      </c>
      <c r="S2618">
        <v>5</v>
      </c>
      <c r="T2618" s="7">
        <f t="shared" si="40"/>
        <v>499098548.40000004</v>
      </c>
      <c r="U2618" s="3">
        <f>Table1[[#This Row],[Range_km]]/Table1[[#This Row],[Battery_Capacity_kWh]]</f>
        <v>4.2686567164179108</v>
      </c>
      <c r="V2618" s="4">
        <f>Table1[[#This Row],[Price_USD]]/Table1[[#This Row],[Range_km]]</f>
        <v>144.46190559440561</v>
      </c>
      <c r="W2618" s="1" t="str">
        <f>_xlfn.IFS(Table1[[#This Row],[Price_USD]]&gt;80000,"Luxury", Table1[[#This Row],[Price_USD]]&gt;40000,"Premium",Table1[[#This Row],[Price_USD]]&lt;40000,"Budget")</f>
        <v>Luxury</v>
      </c>
    </row>
    <row r="2619" spans="3:23" x14ac:dyDescent="0.35">
      <c r="C2619">
        <v>2618</v>
      </c>
      <c r="D2619" t="s">
        <v>45</v>
      </c>
      <c r="E2619" t="s">
        <v>107</v>
      </c>
      <c r="F2619">
        <v>2022</v>
      </c>
      <c r="G2619" t="s">
        <v>254</v>
      </c>
      <c r="H2619">
        <v>141.69999999999999</v>
      </c>
      <c r="I2619">
        <v>475</v>
      </c>
      <c r="J2619" t="s">
        <v>268</v>
      </c>
      <c r="K2619">
        <v>2.2000000000000002</v>
      </c>
      <c r="L2619" s="5">
        <v>86383.47</v>
      </c>
      <c r="M2619" t="s">
        <v>312</v>
      </c>
      <c r="N2619" t="s">
        <v>345</v>
      </c>
      <c r="O2619" s="1">
        <v>3</v>
      </c>
      <c r="P2619" s="1" t="str">
        <f>IFERROR(IF(ISNUMBER(Table1[[#This Row],[Safety_Rating2]]), REPT("★", Table1[[#This Row],[Safety_Rating2]]) &amp; REPT("☆", 5-Table1[[#This Row],[Safety_Rating2]]), "Unknown"), "Unknown")</f>
        <v>★★★★★</v>
      </c>
      <c r="Q2619" s="1">
        <v>5</v>
      </c>
      <c r="R2619">
        <v>14075</v>
      </c>
      <c r="S2619">
        <v>4</v>
      </c>
      <c r="T2619" s="7">
        <f t="shared" si="40"/>
        <v>1215847340.25</v>
      </c>
      <c r="U2619" s="3">
        <f>Table1[[#This Row],[Range_km]]/Table1[[#This Row],[Battery_Capacity_kWh]]</f>
        <v>3.3521524347212424</v>
      </c>
      <c r="V2619" s="4">
        <f>Table1[[#This Row],[Price_USD]]/Table1[[#This Row],[Range_km]]</f>
        <v>181.85993684210527</v>
      </c>
      <c r="W2619" s="1" t="str">
        <f>_xlfn.IFS(Table1[[#This Row],[Price_USD]]&gt;80000,"Luxury", Table1[[#This Row],[Price_USD]]&gt;40000,"Premium",Table1[[#This Row],[Price_USD]]&lt;40000,"Budget")</f>
        <v>Luxury</v>
      </c>
    </row>
    <row r="2620" spans="3:23" x14ac:dyDescent="0.35">
      <c r="C2620">
        <v>2619</v>
      </c>
      <c r="D2620" t="s">
        <v>49</v>
      </c>
      <c r="E2620" t="s">
        <v>114</v>
      </c>
      <c r="F2620">
        <v>2024</v>
      </c>
      <c r="G2620" t="s">
        <v>261</v>
      </c>
      <c r="H2620">
        <v>138.5</v>
      </c>
      <c r="I2620">
        <v>506</v>
      </c>
      <c r="J2620" t="s">
        <v>272</v>
      </c>
      <c r="K2620">
        <v>7.2</v>
      </c>
      <c r="L2620" s="5">
        <v>131342.84</v>
      </c>
      <c r="M2620" t="s">
        <v>291</v>
      </c>
      <c r="N2620" t="s">
        <v>352</v>
      </c>
      <c r="O2620" s="1">
        <v>3</v>
      </c>
      <c r="P2620" s="1" t="str">
        <f>IFERROR(IF(ISNUMBER(Table1[[#This Row],[Safety_Rating2]]), REPT("★", Table1[[#This Row],[Safety_Rating2]]) &amp; REPT("☆", 5-Table1[[#This Row],[Safety_Rating2]]), "Unknown"), "Unknown")</f>
        <v>★★★★☆</v>
      </c>
      <c r="Q2620" s="1">
        <v>4</v>
      </c>
      <c r="R2620">
        <v>19122</v>
      </c>
      <c r="S2620">
        <v>5</v>
      </c>
      <c r="T2620" s="7">
        <f t="shared" si="40"/>
        <v>2511537786.48</v>
      </c>
      <c r="U2620" s="3">
        <f>Table1[[#This Row],[Range_km]]/Table1[[#This Row],[Battery_Capacity_kWh]]</f>
        <v>3.6534296028880866</v>
      </c>
      <c r="V2620" s="4">
        <f>Table1[[#This Row],[Price_USD]]/Table1[[#This Row],[Range_km]]</f>
        <v>259.57083003952567</v>
      </c>
      <c r="W2620" s="1" t="str">
        <f>_xlfn.IFS(Table1[[#This Row],[Price_USD]]&gt;80000,"Luxury", Table1[[#This Row],[Price_USD]]&gt;40000,"Premium",Table1[[#This Row],[Price_USD]]&lt;40000,"Budget")</f>
        <v>Luxury</v>
      </c>
    </row>
    <row r="2621" spans="3:23" x14ac:dyDescent="0.35">
      <c r="C2621">
        <v>2620</v>
      </c>
      <c r="D2621" t="s">
        <v>44</v>
      </c>
      <c r="E2621" t="s">
        <v>106</v>
      </c>
      <c r="F2621">
        <v>2019</v>
      </c>
      <c r="G2621" t="s">
        <v>259</v>
      </c>
      <c r="H2621">
        <v>99.4</v>
      </c>
      <c r="I2621">
        <v>503</v>
      </c>
      <c r="J2621" t="s">
        <v>280</v>
      </c>
      <c r="K2621">
        <v>2.8</v>
      </c>
      <c r="L2621" s="5">
        <v>88678.05</v>
      </c>
      <c r="M2621" t="s">
        <v>326</v>
      </c>
      <c r="N2621" t="s">
        <v>373</v>
      </c>
      <c r="O2621" s="1">
        <v>5</v>
      </c>
      <c r="P2621" s="1" t="str">
        <f>IFERROR(IF(ISNUMBER(Table1[[#This Row],[Safety_Rating2]]), REPT("★", Table1[[#This Row],[Safety_Rating2]]) &amp; REPT("☆", 5-Table1[[#This Row],[Safety_Rating2]]), "Unknown"), "Unknown")</f>
        <v>★★★★★</v>
      </c>
      <c r="Q2621" s="1">
        <v>5</v>
      </c>
      <c r="R2621">
        <v>8540</v>
      </c>
      <c r="S2621">
        <v>5</v>
      </c>
      <c r="T2621" s="7">
        <f t="shared" si="40"/>
        <v>757310547</v>
      </c>
      <c r="U2621" s="3">
        <f>Table1[[#This Row],[Range_km]]/Table1[[#This Row],[Battery_Capacity_kWh]]</f>
        <v>5.0603621730382287</v>
      </c>
      <c r="V2621" s="4">
        <f>Table1[[#This Row],[Price_USD]]/Table1[[#This Row],[Range_km]]</f>
        <v>176.29831013916501</v>
      </c>
      <c r="W2621" s="1" t="str">
        <f>_xlfn.IFS(Table1[[#This Row],[Price_USD]]&gt;80000,"Luxury", Table1[[#This Row],[Price_USD]]&gt;40000,"Premium",Table1[[#This Row],[Price_USD]]&lt;40000,"Budget")</f>
        <v>Luxury</v>
      </c>
    </row>
    <row r="2622" spans="3:23" x14ac:dyDescent="0.35">
      <c r="C2622">
        <v>2621</v>
      </c>
      <c r="D2622" t="s">
        <v>62</v>
      </c>
      <c r="E2622" t="s">
        <v>152</v>
      </c>
      <c r="F2622">
        <v>2015</v>
      </c>
      <c r="G2622" t="s">
        <v>255</v>
      </c>
      <c r="H2622">
        <v>109.3</v>
      </c>
      <c r="I2622">
        <v>217</v>
      </c>
      <c r="J2622" t="s">
        <v>269</v>
      </c>
      <c r="K2622">
        <v>8</v>
      </c>
      <c r="L2622" s="5">
        <v>137707.73000000001</v>
      </c>
      <c r="M2622" t="s">
        <v>286</v>
      </c>
      <c r="N2622" t="s">
        <v>371</v>
      </c>
      <c r="O2622" s="1">
        <v>1</v>
      </c>
      <c r="P2622" s="1" t="str">
        <f>IFERROR(IF(ISNUMBER(Table1[[#This Row],[Safety_Rating2]]), REPT("★", Table1[[#This Row],[Safety_Rating2]]) &amp; REPT("☆", 5-Table1[[#This Row],[Safety_Rating2]]), "Unknown"), "Unknown")</f>
        <v>Unknown</v>
      </c>
      <c r="Q2622" s="2" t="s">
        <v>376</v>
      </c>
      <c r="R2622">
        <v>4044</v>
      </c>
      <c r="S2622">
        <v>5</v>
      </c>
      <c r="T2622" s="7">
        <f t="shared" si="40"/>
        <v>556890060.12</v>
      </c>
      <c r="U2622" s="3">
        <f>Table1[[#This Row],[Range_km]]/Table1[[#This Row],[Battery_Capacity_kWh]]</f>
        <v>1.9853613906678866</v>
      </c>
      <c r="V2622" s="4">
        <f>Table1[[#This Row],[Price_USD]]/Table1[[#This Row],[Range_km]]</f>
        <v>634.59783410138255</v>
      </c>
      <c r="W2622" s="1" t="str">
        <f>_xlfn.IFS(Table1[[#This Row],[Price_USD]]&gt;80000,"Luxury", Table1[[#This Row],[Price_USD]]&gt;40000,"Premium",Table1[[#This Row],[Price_USD]]&lt;40000,"Budget")</f>
        <v>Luxury</v>
      </c>
    </row>
    <row r="2623" spans="3:23" x14ac:dyDescent="0.35">
      <c r="C2623">
        <v>2622</v>
      </c>
      <c r="D2623" t="s">
        <v>57</v>
      </c>
      <c r="E2623" t="s">
        <v>136</v>
      </c>
      <c r="F2623">
        <v>2016</v>
      </c>
      <c r="G2623" t="s">
        <v>262</v>
      </c>
      <c r="H2623">
        <v>78.5</v>
      </c>
      <c r="I2623">
        <v>107</v>
      </c>
      <c r="J2623" t="s">
        <v>270</v>
      </c>
      <c r="K2623">
        <v>3.3</v>
      </c>
      <c r="L2623" s="5">
        <v>34947.699999999997</v>
      </c>
      <c r="M2623" t="s">
        <v>318</v>
      </c>
      <c r="N2623" t="s">
        <v>339</v>
      </c>
      <c r="O2623" s="1">
        <v>1</v>
      </c>
      <c r="P2623" s="1" t="str">
        <f>IFERROR(IF(ISNUMBER(Table1[[#This Row],[Safety_Rating2]]), REPT("★", Table1[[#This Row],[Safety_Rating2]]) &amp; REPT("☆", 5-Table1[[#This Row],[Safety_Rating2]]), "Unknown"), "Unknown")</f>
        <v>★★★★☆</v>
      </c>
      <c r="Q2623" s="1">
        <v>4</v>
      </c>
      <c r="R2623">
        <v>3140</v>
      </c>
      <c r="S2623">
        <v>5</v>
      </c>
      <c r="T2623" s="7">
        <f t="shared" si="40"/>
        <v>109735777.99999999</v>
      </c>
      <c r="U2623" s="3">
        <f>Table1[[#This Row],[Range_km]]/Table1[[#This Row],[Battery_Capacity_kWh]]</f>
        <v>1.3630573248407643</v>
      </c>
      <c r="V2623" s="4">
        <f>Table1[[#This Row],[Price_USD]]/Table1[[#This Row],[Range_km]]</f>
        <v>326.61401869158874</v>
      </c>
      <c r="W2623" s="1" t="str">
        <f>_xlfn.IFS(Table1[[#This Row],[Price_USD]]&gt;80000,"Luxury", Table1[[#This Row],[Price_USD]]&gt;40000,"Premium",Table1[[#This Row],[Price_USD]]&lt;40000,"Budget")</f>
        <v>Budget</v>
      </c>
    </row>
    <row r="2624" spans="3:23" x14ac:dyDescent="0.35">
      <c r="C2624">
        <v>2623</v>
      </c>
      <c r="D2624" t="s">
        <v>43</v>
      </c>
      <c r="E2624" t="s">
        <v>171</v>
      </c>
      <c r="F2624">
        <v>2021</v>
      </c>
      <c r="G2624" t="s">
        <v>253</v>
      </c>
      <c r="H2624">
        <v>56.3</v>
      </c>
      <c r="I2624">
        <v>518</v>
      </c>
      <c r="J2624" t="s">
        <v>275</v>
      </c>
      <c r="K2624">
        <v>2.2999999999999998</v>
      </c>
      <c r="L2624" s="5">
        <v>80804.960000000006</v>
      </c>
      <c r="M2624" t="s">
        <v>281</v>
      </c>
      <c r="N2624" t="s">
        <v>344</v>
      </c>
      <c r="O2624" s="1">
        <v>4</v>
      </c>
      <c r="P2624" s="1" t="str">
        <f>IFERROR(IF(ISNUMBER(Table1[[#This Row],[Safety_Rating2]]), REPT("★", Table1[[#This Row],[Safety_Rating2]]) &amp; REPT("☆", 5-Table1[[#This Row],[Safety_Rating2]]), "Unknown"), "Unknown")</f>
        <v>★★★★★</v>
      </c>
      <c r="Q2624" s="1">
        <v>5</v>
      </c>
      <c r="R2624">
        <v>11972</v>
      </c>
      <c r="S2624">
        <v>3</v>
      </c>
      <c r="T2624" s="7">
        <f t="shared" si="40"/>
        <v>967396981.12000012</v>
      </c>
      <c r="U2624" s="3">
        <f>Table1[[#This Row],[Range_km]]/Table1[[#This Row],[Battery_Capacity_kWh]]</f>
        <v>9.2007104795737131</v>
      </c>
      <c r="V2624" s="4">
        <f>Table1[[#This Row],[Price_USD]]/Table1[[#This Row],[Range_km]]</f>
        <v>155.99413127413129</v>
      </c>
      <c r="W2624" s="1" t="str">
        <f>_xlfn.IFS(Table1[[#This Row],[Price_USD]]&gt;80000,"Luxury", Table1[[#This Row],[Price_USD]]&gt;40000,"Premium",Table1[[#This Row],[Price_USD]]&lt;40000,"Budget")</f>
        <v>Luxury</v>
      </c>
    </row>
    <row r="2625" spans="3:23" x14ac:dyDescent="0.35">
      <c r="C2625">
        <v>2624</v>
      </c>
      <c r="D2625" t="s">
        <v>19</v>
      </c>
      <c r="E2625" t="s">
        <v>72</v>
      </c>
      <c r="F2625">
        <v>2020</v>
      </c>
      <c r="G2625" t="s">
        <v>263</v>
      </c>
      <c r="H2625">
        <v>120.7</v>
      </c>
      <c r="I2625">
        <v>442</v>
      </c>
      <c r="J2625" t="s">
        <v>268</v>
      </c>
      <c r="K2625">
        <v>7</v>
      </c>
      <c r="L2625" s="5">
        <v>95301.3</v>
      </c>
      <c r="M2625" t="s">
        <v>313</v>
      </c>
      <c r="N2625" t="s">
        <v>338</v>
      </c>
      <c r="O2625" s="1">
        <v>2</v>
      </c>
      <c r="P2625" s="1" t="str">
        <f>IFERROR(IF(ISNUMBER(Table1[[#This Row],[Safety_Rating2]]), REPT("★", Table1[[#This Row],[Safety_Rating2]]) &amp; REPT("☆", 5-Table1[[#This Row],[Safety_Rating2]]), "Unknown"), "Unknown")</f>
        <v>★★★★★</v>
      </c>
      <c r="Q2625" s="1">
        <v>5</v>
      </c>
      <c r="R2625">
        <v>2767</v>
      </c>
      <c r="S2625">
        <v>3</v>
      </c>
      <c r="T2625" s="7">
        <f t="shared" si="40"/>
        <v>263698697.09999999</v>
      </c>
      <c r="U2625" s="3">
        <f>Table1[[#This Row],[Range_km]]/Table1[[#This Row],[Battery_Capacity_kWh]]</f>
        <v>3.6619718309859155</v>
      </c>
      <c r="V2625" s="4">
        <f>Table1[[#This Row],[Price_USD]]/Table1[[#This Row],[Range_km]]</f>
        <v>215.61380090497738</v>
      </c>
      <c r="W2625" s="1" t="str">
        <f>_xlfn.IFS(Table1[[#This Row],[Price_USD]]&gt;80000,"Luxury", Table1[[#This Row],[Price_USD]]&gt;40000,"Premium",Table1[[#This Row],[Price_USD]]&lt;40000,"Budget")</f>
        <v>Luxury</v>
      </c>
    </row>
    <row r="2626" spans="3:23" x14ac:dyDescent="0.35">
      <c r="C2626">
        <v>2625</v>
      </c>
      <c r="D2626" t="s">
        <v>33</v>
      </c>
      <c r="E2626" t="s">
        <v>192</v>
      </c>
      <c r="F2626">
        <v>2021</v>
      </c>
      <c r="G2626" t="s">
        <v>258</v>
      </c>
      <c r="H2626">
        <v>85</v>
      </c>
      <c r="I2626">
        <v>533</v>
      </c>
      <c r="J2626" t="s">
        <v>276</v>
      </c>
      <c r="K2626">
        <v>3.2</v>
      </c>
      <c r="L2626" s="5">
        <v>75606.710000000006</v>
      </c>
      <c r="M2626" t="s">
        <v>334</v>
      </c>
      <c r="N2626" t="s">
        <v>375</v>
      </c>
      <c r="O2626" s="1">
        <v>1</v>
      </c>
      <c r="P2626" s="1" t="str">
        <f>IFERROR(IF(ISNUMBER(Table1[[#This Row],[Safety_Rating2]]), REPT("★", Table1[[#This Row],[Safety_Rating2]]) &amp; REPT("☆", 5-Table1[[#This Row],[Safety_Rating2]]), "Unknown"), "Unknown")</f>
        <v>★★★☆☆</v>
      </c>
      <c r="Q2626" s="1">
        <v>3</v>
      </c>
      <c r="R2626">
        <v>4703</v>
      </c>
      <c r="S2626">
        <v>4</v>
      </c>
      <c r="T2626" s="7">
        <f t="shared" ref="T2626:T2689" si="41">L2626*R2626</f>
        <v>355578357.13000005</v>
      </c>
      <c r="U2626" s="3">
        <f>Table1[[#This Row],[Range_km]]/Table1[[#This Row],[Battery_Capacity_kWh]]</f>
        <v>6.2705882352941176</v>
      </c>
      <c r="V2626" s="4">
        <f>Table1[[#This Row],[Price_USD]]/Table1[[#This Row],[Range_km]]</f>
        <v>141.85123827392121</v>
      </c>
      <c r="W2626" s="1" t="str">
        <f>_xlfn.IFS(Table1[[#This Row],[Price_USD]]&gt;80000,"Luxury", Table1[[#This Row],[Price_USD]]&gt;40000,"Premium",Table1[[#This Row],[Price_USD]]&lt;40000,"Budget")</f>
        <v>Premium</v>
      </c>
    </row>
    <row r="2627" spans="3:23" x14ac:dyDescent="0.35">
      <c r="C2627">
        <v>2626</v>
      </c>
      <c r="D2627" t="s">
        <v>66</v>
      </c>
      <c r="E2627" t="s">
        <v>163</v>
      </c>
      <c r="F2627">
        <v>2017</v>
      </c>
      <c r="G2627" t="s">
        <v>255</v>
      </c>
      <c r="H2627">
        <v>140.1</v>
      </c>
      <c r="I2627">
        <v>272</v>
      </c>
      <c r="J2627" t="s">
        <v>272</v>
      </c>
      <c r="K2627">
        <v>7.8</v>
      </c>
      <c r="L2627" s="5">
        <v>96031.48</v>
      </c>
      <c r="M2627" t="s">
        <v>285</v>
      </c>
      <c r="N2627" t="s">
        <v>341</v>
      </c>
      <c r="O2627" s="1">
        <v>3</v>
      </c>
      <c r="P2627" s="1" t="str">
        <f>IFERROR(IF(ISNUMBER(Table1[[#This Row],[Safety_Rating2]]), REPT("★", Table1[[#This Row],[Safety_Rating2]]) &amp; REPT("☆", 5-Table1[[#This Row],[Safety_Rating2]]), "Unknown"), "Unknown")</f>
        <v>Unknown</v>
      </c>
      <c r="Q2627" s="2" t="s">
        <v>376</v>
      </c>
      <c r="R2627">
        <v>8018</v>
      </c>
      <c r="S2627">
        <v>4</v>
      </c>
      <c r="T2627" s="7">
        <f t="shared" si="41"/>
        <v>769980406.63999999</v>
      </c>
      <c r="U2627" s="3">
        <f>Table1[[#This Row],[Range_km]]/Table1[[#This Row],[Battery_Capacity_kWh]]</f>
        <v>1.9414703783012135</v>
      </c>
      <c r="V2627" s="4">
        <f>Table1[[#This Row],[Price_USD]]/Table1[[#This Row],[Range_km]]</f>
        <v>353.05691176470589</v>
      </c>
      <c r="W2627" s="1" t="str">
        <f>_xlfn.IFS(Table1[[#This Row],[Price_USD]]&gt;80000,"Luxury", Table1[[#This Row],[Price_USD]]&gt;40000,"Premium",Table1[[#This Row],[Price_USD]]&lt;40000,"Budget")</f>
        <v>Luxury</v>
      </c>
    </row>
    <row r="2628" spans="3:23" x14ac:dyDescent="0.35">
      <c r="C2628">
        <v>2627</v>
      </c>
      <c r="D2628" t="s">
        <v>35</v>
      </c>
      <c r="E2628" t="s">
        <v>227</v>
      </c>
      <c r="F2628">
        <v>2017</v>
      </c>
      <c r="G2628" t="s">
        <v>256</v>
      </c>
      <c r="H2628">
        <v>27.8</v>
      </c>
      <c r="I2628">
        <v>248</v>
      </c>
      <c r="J2628" t="s">
        <v>267</v>
      </c>
      <c r="K2628">
        <v>1.4</v>
      </c>
      <c r="L2628" s="5">
        <v>133973.75</v>
      </c>
      <c r="M2628" t="s">
        <v>294</v>
      </c>
      <c r="N2628" t="s">
        <v>355</v>
      </c>
      <c r="O2628" s="1">
        <v>3</v>
      </c>
      <c r="P2628" s="1" t="str">
        <f>IFERROR(IF(ISNUMBER(Table1[[#This Row],[Safety_Rating2]]), REPT("★", Table1[[#This Row],[Safety_Rating2]]) &amp; REPT("☆", 5-Table1[[#This Row],[Safety_Rating2]]), "Unknown"), "Unknown")</f>
        <v>Unknown</v>
      </c>
      <c r="Q2628" s="2" t="s">
        <v>376</v>
      </c>
      <c r="R2628">
        <v>4454</v>
      </c>
      <c r="S2628">
        <v>5</v>
      </c>
      <c r="T2628" s="7">
        <f t="shared" si="41"/>
        <v>596719082.5</v>
      </c>
      <c r="U2628" s="3">
        <f>Table1[[#This Row],[Range_km]]/Table1[[#This Row],[Battery_Capacity_kWh]]</f>
        <v>8.9208633093525176</v>
      </c>
      <c r="V2628" s="4">
        <f>Table1[[#This Row],[Price_USD]]/Table1[[#This Row],[Range_km]]</f>
        <v>540.21673387096769</v>
      </c>
      <c r="W2628" s="1" t="str">
        <f>_xlfn.IFS(Table1[[#This Row],[Price_USD]]&gt;80000,"Luxury", Table1[[#This Row],[Price_USD]]&gt;40000,"Premium",Table1[[#This Row],[Price_USD]]&lt;40000,"Budget")</f>
        <v>Luxury</v>
      </c>
    </row>
    <row r="2629" spans="3:23" x14ac:dyDescent="0.35">
      <c r="C2629">
        <v>2628</v>
      </c>
      <c r="D2629" t="s">
        <v>45</v>
      </c>
      <c r="E2629" t="s">
        <v>107</v>
      </c>
      <c r="F2629">
        <v>2015</v>
      </c>
      <c r="G2629" t="s">
        <v>259</v>
      </c>
      <c r="H2629">
        <v>149.80000000000001</v>
      </c>
      <c r="I2629">
        <v>344</v>
      </c>
      <c r="J2629" t="s">
        <v>279</v>
      </c>
      <c r="K2629">
        <v>2.6</v>
      </c>
      <c r="L2629" s="5">
        <v>144721.89000000001</v>
      </c>
      <c r="M2629" t="s">
        <v>320</v>
      </c>
      <c r="N2629" t="s">
        <v>365</v>
      </c>
      <c r="O2629" s="1">
        <v>2</v>
      </c>
      <c r="P2629" s="1" t="str">
        <f>IFERROR(IF(ISNUMBER(Table1[[#This Row],[Safety_Rating2]]), REPT("★", Table1[[#This Row],[Safety_Rating2]]) &amp; REPT("☆", 5-Table1[[#This Row],[Safety_Rating2]]), "Unknown"), "Unknown")</f>
        <v>★★★★☆</v>
      </c>
      <c r="Q2629" s="1">
        <v>4</v>
      </c>
      <c r="R2629">
        <v>18099</v>
      </c>
      <c r="S2629">
        <v>3</v>
      </c>
      <c r="T2629" s="7">
        <f t="shared" si="41"/>
        <v>2619321487.1100001</v>
      </c>
      <c r="U2629" s="3">
        <f>Table1[[#This Row],[Range_km]]/Table1[[#This Row],[Battery_Capacity_kWh]]</f>
        <v>2.2963951935914553</v>
      </c>
      <c r="V2629" s="4">
        <f>Table1[[#This Row],[Price_USD]]/Table1[[#This Row],[Range_km]]</f>
        <v>420.70316860465118</v>
      </c>
      <c r="W2629" s="1" t="str">
        <f>_xlfn.IFS(Table1[[#This Row],[Price_USD]]&gt;80000,"Luxury", Table1[[#This Row],[Price_USD]]&gt;40000,"Premium",Table1[[#This Row],[Price_USD]]&lt;40000,"Budget")</f>
        <v>Luxury</v>
      </c>
    </row>
    <row r="2630" spans="3:23" x14ac:dyDescent="0.35">
      <c r="C2630">
        <v>2629</v>
      </c>
      <c r="D2630" t="s">
        <v>23</v>
      </c>
      <c r="E2630" t="s">
        <v>148</v>
      </c>
      <c r="F2630">
        <v>2023</v>
      </c>
      <c r="G2630" t="s">
        <v>255</v>
      </c>
      <c r="H2630">
        <v>125.2</v>
      </c>
      <c r="I2630">
        <v>577</v>
      </c>
      <c r="J2630" t="s">
        <v>276</v>
      </c>
      <c r="K2630">
        <v>1.8</v>
      </c>
      <c r="L2630" s="5">
        <v>35036.660000000003</v>
      </c>
      <c r="M2630" t="s">
        <v>299</v>
      </c>
      <c r="N2630" t="s">
        <v>372</v>
      </c>
      <c r="O2630" s="1">
        <v>0</v>
      </c>
      <c r="P2630" s="1" t="str">
        <f>IFERROR(IF(ISNUMBER(Table1[[#This Row],[Safety_Rating2]]), REPT("★", Table1[[#This Row],[Safety_Rating2]]) &amp; REPT("☆", 5-Table1[[#This Row],[Safety_Rating2]]), "Unknown"), "Unknown")</f>
        <v>★★★☆☆</v>
      </c>
      <c r="Q2630" s="1">
        <v>3</v>
      </c>
      <c r="R2630">
        <v>9193</v>
      </c>
      <c r="S2630">
        <v>3</v>
      </c>
      <c r="T2630" s="7">
        <f t="shared" si="41"/>
        <v>322092015.38000005</v>
      </c>
      <c r="U2630" s="3">
        <f>Table1[[#This Row],[Range_km]]/Table1[[#This Row],[Battery_Capacity_kWh]]</f>
        <v>4.6086261980830674</v>
      </c>
      <c r="V2630" s="4">
        <f>Table1[[#This Row],[Price_USD]]/Table1[[#This Row],[Range_km]]</f>
        <v>60.722114384748707</v>
      </c>
      <c r="W2630" s="1" t="str">
        <f>_xlfn.IFS(Table1[[#This Row],[Price_USD]]&gt;80000,"Luxury", Table1[[#This Row],[Price_USD]]&gt;40000,"Premium",Table1[[#This Row],[Price_USD]]&lt;40000,"Budget")</f>
        <v>Budget</v>
      </c>
    </row>
    <row r="2631" spans="3:23" x14ac:dyDescent="0.35">
      <c r="C2631">
        <v>2630</v>
      </c>
      <c r="D2631" t="s">
        <v>21</v>
      </c>
      <c r="E2631" t="s">
        <v>230</v>
      </c>
      <c r="F2631">
        <v>2018</v>
      </c>
      <c r="G2631" t="s">
        <v>259</v>
      </c>
      <c r="H2631">
        <v>21.3</v>
      </c>
      <c r="I2631">
        <v>557</v>
      </c>
      <c r="J2631" t="s">
        <v>265</v>
      </c>
      <c r="K2631">
        <v>0.8</v>
      </c>
      <c r="L2631" s="5">
        <v>36245.89</v>
      </c>
      <c r="M2631" t="s">
        <v>294</v>
      </c>
      <c r="N2631" t="s">
        <v>365</v>
      </c>
      <c r="O2631" s="1">
        <v>0</v>
      </c>
      <c r="P2631" s="1" t="str">
        <f>IFERROR(IF(ISNUMBER(Table1[[#This Row],[Safety_Rating2]]), REPT("★", Table1[[#This Row],[Safety_Rating2]]) &amp; REPT("☆", 5-Table1[[#This Row],[Safety_Rating2]]), "Unknown"), "Unknown")</f>
        <v>★★★★★</v>
      </c>
      <c r="Q2631" s="1">
        <v>5</v>
      </c>
      <c r="R2631">
        <v>9323</v>
      </c>
      <c r="S2631">
        <v>4</v>
      </c>
      <c r="T2631" s="7">
        <f t="shared" si="41"/>
        <v>337920432.46999997</v>
      </c>
      <c r="U2631" s="3">
        <f>Table1[[#This Row],[Range_km]]/Table1[[#This Row],[Battery_Capacity_kWh]]</f>
        <v>26.150234741784036</v>
      </c>
      <c r="V2631" s="4">
        <f>Table1[[#This Row],[Price_USD]]/Table1[[#This Row],[Range_km]]</f>
        <v>65.073411131059245</v>
      </c>
      <c r="W2631" s="1" t="str">
        <f>_xlfn.IFS(Table1[[#This Row],[Price_USD]]&gt;80000,"Luxury", Table1[[#This Row],[Price_USD]]&gt;40000,"Premium",Table1[[#This Row],[Price_USD]]&lt;40000,"Budget")</f>
        <v>Budget</v>
      </c>
    </row>
    <row r="2632" spans="3:23" x14ac:dyDescent="0.35">
      <c r="C2632">
        <v>2631</v>
      </c>
      <c r="D2632" t="s">
        <v>49</v>
      </c>
      <c r="E2632" t="s">
        <v>114</v>
      </c>
      <c r="F2632">
        <v>2025</v>
      </c>
      <c r="G2632" t="s">
        <v>262</v>
      </c>
      <c r="H2632">
        <v>101.1</v>
      </c>
      <c r="I2632">
        <v>466</v>
      </c>
      <c r="J2632" t="s">
        <v>276</v>
      </c>
      <c r="K2632">
        <v>1.2</v>
      </c>
      <c r="L2632" s="5">
        <v>50188.59</v>
      </c>
      <c r="M2632" t="s">
        <v>299</v>
      </c>
      <c r="N2632" t="s">
        <v>351</v>
      </c>
      <c r="O2632" s="2" t="s">
        <v>376</v>
      </c>
      <c r="P2632" s="1" t="str">
        <f>IFERROR(IF(ISNUMBER(Table1[[#This Row],[Safety_Rating2]]), REPT("★", Table1[[#This Row],[Safety_Rating2]]) &amp; REPT("☆", 5-Table1[[#This Row],[Safety_Rating2]]), "Unknown"), "Unknown")</f>
        <v>★★★★★</v>
      </c>
      <c r="Q2632" s="1">
        <v>5</v>
      </c>
      <c r="R2632">
        <v>6789</v>
      </c>
      <c r="S2632">
        <v>3</v>
      </c>
      <c r="T2632" s="7">
        <f t="shared" si="41"/>
        <v>340730337.50999999</v>
      </c>
      <c r="U2632" s="3">
        <f>Table1[[#This Row],[Range_km]]/Table1[[#This Row],[Battery_Capacity_kWh]]</f>
        <v>4.609297725024728</v>
      </c>
      <c r="V2632" s="4">
        <f>Table1[[#This Row],[Price_USD]]/Table1[[#This Row],[Range_km]]</f>
        <v>107.70083690987124</v>
      </c>
      <c r="W2632" s="1" t="str">
        <f>_xlfn.IFS(Table1[[#This Row],[Price_USD]]&gt;80000,"Luxury", Table1[[#This Row],[Price_USD]]&gt;40000,"Premium",Table1[[#This Row],[Price_USD]]&lt;40000,"Budget")</f>
        <v>Premium</v>
      </c>
    </row>
    <row r="2633" spans="3:23" x14ac:dyDescent="0.35">
      <c r="C2633">
        <v>2632</v>
      </c>
      <c r="D2633" t="s">
        <v>25</v>
      </c>
      <c r="E2633" t="s">
        <v>153</v>
      </c>
      <c r="F2633">
        <v>2022</v>
      </c>
      <c r="G2633" t="s">
        <v>257</v>
      </c>
      <c r="H2633">
        <v>108.3</v>
      </c>
      <c r="I2633">
        <v>593</v>
      </c>
      <c r="J2633" t="s">
        <v>270</v>
      </c>
      <c r="K2633">
        <v>3.4</v>
      </c>
      <c r="L2633" s="5">
        <v>43456.03</v>
      </c>
      <c r="M2633" t="s">
        <v>297</v>
      </c>
      <c r="N2633" t="s">
        <v>345</v>
      </c>
      <c r="O2633" s="1">
        <v>2</v>
      </c>
      <c r="P2633" s="1" t="str">
        <f>IFERROR(IF(ISNUMBER(Table1[[#This Row],[Safety_Rating2]]), REPT("★", Table1[[#This Row],[Safety_Rating2]]) &amp; REPT("☆", 5-Table1[[#This Row],[Safety_Rating2]]), "Unknown"), "Unknown")</f>
        <v>★★★★☆</v>
      </c>
      <c r="Q2633" s="1">
        <v>4</v>
      </c>
      <c r="R2633">
        <v>7691</v>
      </c>
      <c r="S2633">
        <v>5</v>
      </c>
      <c r="T2633" s="7">
        <f t="shared" si="41"/>
        <v>334220326.73000002</v>
      </c>
      <c r="U2633" s="3">
        <f>Table1[[#This Row],[Range_km]]/Table1[[#This Row],[Battery_Capacity_kWh]]</f>
        <v>5.4755309325946451</v>
      </c>
      <c r="V2633" s="4">
        <f>Table1[[#This Row],[Price_USD]]/Table1[[#This Row],[Range_km]]</f>
        <v>73.281669477234402</v>
      </c>
      <c r="W2633" s="1" t="str">
        <f>_xlfn.IFS(Table1[[#This Row],[Price_USD]]&gt;80000,"Luxury", Table1[[#This Row],[Price_USD]]&gt;40000,"Premium",Table1[[#This Row],[Price_USD]]&lt;40000,"Budget")</f>
        <v>Premium</v>
      </c>
    </row>
    <row r="2634" spans="3:23" x14ac:dyDescent="0.35">
      <c r="C2634">
        <v>2633</v>
      </c>
      <c r="D2634" t="s">
        <v>55</v>
      </c>
      <c r="E2634" t="s">
        <v>134</v>
      </c>
      <c r="F2634">
        <v>2019</v>
      </c>
      <c r="G2634" t="s">
        <v>261</v>
      </c>
      <c r="H2634">
        <v>98</v>
      </c>
      <c r="I2634">
        <v>332</v>
      </c>
      <c r="J2634" t="s">
        <v>267</v>
      </c>
      <c r="K2634">
        <v>1.2</v>
      </c>
      <c r="L2634" s="5">
        <v>127678.89</v>
      </c>
      <c r="M2634" t="s">
        <v>305</v>
      </c>
      <c r="N2634" t="s">
        <v>368</v>
      </c>
      <c r="O2634" s="1">
        <v>2</v>
      </c>
      <c r="P2634" s="1" t="str">
        <f>IFERROR(IF(ISNUMBER(Table1[[#This Row],[Safety_Rating2]]), REPT("★", Table1[[#This Row],[Safety_Rating2]]) &amp; REPT("☆", 5-Table1[[#This Row],[Safety_Rating2]]), "Unknown"), "Unknown")</f>
        <v>★★★★☆</v>
      </c>
      <c r="Q2634" s="1">
        <v>4</v>
      </c>
      <c r="R2634">
        <v>19616</v>
      </c>
      <c r="S2634">
        <v>5</v>
      </c>
      <c r="T2634" s="7">
        <f t="shared" si="41"/>
        <v>2504549106.2399998</v>
      </c>
      <c r="U2634" s="3">
        <f>Table1[[#This Row],[Range_km]]/Table1[[#This Row],[Battery_Capacity_kWh]]</f>
        <v>3.3877551020408165</v>
      </c>
      <c r="V2634" s="4">
        <f>Table1[[#This Row],[Price_USD]]/Table1[[#This Row],[Range_km]]</f>
        <v>384.57496987951805</v>
      </c>
      <c r="W2634" s="1" t="str">
        <f>_xlfn.IFS(Table1[[#This Row],[Price_USD]]&gt;80000,"Luxury", Table1[[#This Row],[Price_USD]]&gt;40000,"Premium",Table1[[#This Row],[Price_USD]]&lt;40000,"Budget")</f>
        <v>Luxury</v>
      </c>
    </row>
    <row r="2635" spans="3:23" x14ac:dyDescent="0.35">
      <c r="C2635">
        <v>2634</v>
      </c>
      <c r="D2635" t="s">
        <v>32</v>
      </c>
      <c r="E2635" t="s">
        <v>245</v>
      </c>
      <c r="F2635">
        <v>2020</v>
      </c>
      <c r="G2635" t="s">
        <v>261</v>
      </c>
      <c r="H2635">
        <v>147.1</v>
      </c>
      <c r="I2635">
        <v>432</v>
      </c>
      <c r="J2635" t="s">
        <v>279</v>
      </c>
      <c r="K2635">
        <v>8</v>
      </c>
      <c r="L2635" s="5">
        <v>63617.13</v>
      </c>
      <c r="M2635" t="s">
        <v>323</v>
      </c>
      <c r="N2635" t="s">
        <v>351</v>
      </c>
      <c r="O2635" s="1">
        <v>3</v>
      </c>
      <c r="P2635" s="1" t="str">
        <f>IFERROR(IF(ISNUMBER(Table1[[#This Row],[Safety_Rating2]]), REPT("★", Table1[[#This Row],[Safety_Rating2]]) &amp; REPT("☆", 5-Table1[[#This Row],[Safety_Rating2]]), "Unknown"), "Unknown")</f>
        <v>Unknown</v>
      </c>
      <c r="Q2635" s="2" t="s">
        <v>376</v>
      </c>
      <c r="R2635">
        <v>16377</v>
      </c>
      <c r="S2635">
        <v>5</v>
      </c>
      <c r="T2635" s="7">
        <f t="shared" si="41"/>
        <v>1041857738.01</v>
      </c>
      <c r="U2635" s="3">
        <f>Table1[[#This Row],[Range_km]]/Table1[[#This Row],[Battery_Capacity_kWh]]</f>
        <v>2.9367777022433721</v>
      </c>
      <c r="V2635" s="4">
        <f>Table1[[#This Row],[Price_USD]]/Table1[[#This Row],[Range_km]]</f>
        <v>147.261875</v>
      </c>
      <c r="W2635" s="1" t="str">
        <f>_xlfn.IFS(Table1[[#This Row],[Price_USD]]&gt;80000,"Luxury", Table1[[#This Row],[Price_USD]]&gt;40000,"Premium",Table1[[#This Row],[Price_USD]]&lt;40000,"Budget")</f>
        <v>Premium</v>
      </c>
    </row>
    <row r="2636" spans="3:23" x14ac:dyDescent="0.35">
      <c r="C2636">
        <v>2635</v>
      </c>
      <c r="D2636" t="s">
        <v>22</v>
      </c>
      <c r="E2636" t="s">
        <v>99</v>
      </c>
      <c r="F2636">
        <v>2024</v>
      </c>
      <c r="G2636" t="s">
        <v>259</v>
      </c>
      <c r="H2636">
        <v>27</v>
      </c>
      <c r="I2636">
        <v>196</v>
      </c>
      <c r="J2636" t="s">
        <v>272</v>
      </c>
      <c r="K2636">
        <v>5.6</v>
      </c>
      <c r="L2636" s="5">
        <v>47377.26</v>
      </c>
      <c r="M2636" t="s">
        <v>326</v>
      </c>
      <c r="N2636" t="s">
        <v>348</v>
      </c>
      <c r="O2636" s="1">
        <v>2</v>
      </c>
      <c r="P2636" s="1" t="str">
        <f>IFERROR(IF(ISNUMBER(Table1[[#This Row],[Safety_Rating2]]), REPT("★", Table1[[#This Row],[Safety_Rating2]]) &amp; REPT("☆", 5-Table1[[#This Row],[Safety_Rating2]]), "Unknown"), "Unknown")</f>
        <v>★★★☆☆</v>
      </c>
      <c r="Q2636" s="1">
        <v>3</v>
      </c>
      <c r="R2636">
        <v>9265</v>
      </c>
      <c r="S2636">
        <v>3</v>
      </c>
      <c r="T2636" s="7">
        <f t="shared" si="41"/>
        <v>438950313.90000004</v>
      </c>
      <c r="U2636" s="3">
        <f>Table1[[#This Row],[Range_km]]/Table1[[#This Row],[Battery_Capacity_kWh]]</f>
        <v>7.2592592592592595</v>
      </c>
      <c r="V2636" s="4">
        <f>Table1[[#This Row],[Price_USD]]/Table1[[#This Row],[Range_km]]</f>
        <v>241.72071428571431</v>
      </c>
      <c r="W2636" s="1" t="str">
        <f>_xlfn.IFS(Table1[[#This Row],[Price_USD]]&gt;80000,"Luxury", Table1[[#This Row],[Price_USD]]&gt;40000,"Premium",Table1[[#This Row],[Price_USD]]&lt;40000,"Budget")</f>
        <v>Premium</v>
      </c>
    </row>
    <row r="2637" spans="3:23" x14ac:dyDescent="0.35">
      <c r="C2637">
        <v>2636</v>
      </c>
      <c r="D2637" t="s">
        <v>53</v>
      </c>
      <c r="E2637" t="s">
        <v>216</v>
      </c>
      <c r="F2637">
        <v>2016</v>
      </c>
      <c r="G2637" t="s">
        <v>264</v>
      </c>
      <c r="H2637">
        <v>118.5</v>
      </c>
      <c r="I2637">
        <v>444</v>
      </c>
      <c r="J2637" t="s">
        <v>274</v>
      </c>
      <c r="K2637">
        <v>7.2</v>
      </c>
      <c r="L2637" s="5">
        <v>61757.05</v>
      </c>
      <c r="M2637" t="s">
        <v>287</v>
      </c>
      <c r="N2637" t="s">
        <v>344</v>
      </c>
      <c r="O2637" s="2" t="s">
        <v>376</v>
      </c>
      <c r="P2637" s="1" t="str">
        <f>IFERROR(IF(ISNUMBER(Table1[[#This Row],[Safety_Rating2]]), REPT("★", Table1[[#This Row],[Safety_Rating2]]) &amp; REPT("☆", 5-Table1[[#This Row],[Safety_Rating2]]), "Unknown"), "Unknown")</f>
        <v>Unknown</v>
      </c>
      <c r="Q2637" s="2" t="s">
        <v>376</v>
      </c>
      <c r="R2637">
        <v>6550</v>
      </c>
      <c r="S2637">
        <v>3</v>
      </c>
      <c r="T2637" s="7">
        <f t="shared" si="41"/>
        <v>404508677.5</v>
      </c>
      <c r="U2637" s="3">
        <f>Table1[[#This Row],[Range_km]]/Table1[[#This Row],[Battery_Capacity_kWh]]</f>
        <v>3.7468354430379747</v>
      </c>
      <c r="V2637" s="4">
        <f>Table1[[#This Row],[Price_USD]]/Table1[[#This Row],[Range_km]]</f>
        <v>139.09245495495497</v>
      </c>
      <c r="W2637" s="1" t="str">
        <f>_xlfn.IFS(Table1[[#This Row],[Price_USD]]&gt;80000,"Luxury", Table1[[#This Row],[Price_USD]]&gt;40000,"Premium",Table1[[#This Row],[Price_USD]]&lt;40000,"Budget")</f>
        <v>Premium</v>
      </c>
    </row>
    <row r="2638" spans="3:23" x14ac:dyDescent="0.35">
      <c r="C2638">
        <v>2637</v>
      </c>
      <c r="D2638" t="s">
        <v>24</v>
      </c>
      <c r="E2638" t="s">
        <v>77</v>
      </c>
      <c r="F2638">
        <v>2015</v>
      </c>
      <c r="G2638" t="s">
        <v>251</v>
      </c>
      <c r="H2638">
        <v>141.69999999999999</v>
      </c>
      <c r="I2638">
        <v>185</v>
      </c>
      <c r="J2638" t="s">
        <v>276</v>
      </c>
      <c r="K2638">
        <v>9.8000000000000007</v>
      </c>
      <c r="L2638" s="5">
        <v>75986.03</v>
      </c>
      <c r="M2638" t="s">
        <v>300</v>
      </c>
      <c r="N2638" t="s">
        <v>368</v>
      </c>
      <c r="O2638" s="1">
        <v>3</v>
      </c>
      <c r="P2638" s="1" t="str">
        <f>IFERROR(IF(ISNUMBER(Table1[[#This Row],[Safety_Rating2]]), REPT("★", Table1[[#This Row],[Safety_Rating2]]) &amp; REPT("☆", 5-Table1[[#This Row],[Safety_Rating2]]), "Unknown"), "Unknown")</f>
        <v>★★★★☆</v>
      </c>
      <c r="Q2638" s="1">
        <v>4</v>
      </c>
      <c r="R2638">
        <v>13061</v>
      </c>
      <c r="S2638">
        <v>3</v>
      </c>
      <c r="T2638" s="7">
        <f t="shared" si="41"/>
        <v>992453537.83000004</v>
      </c>
      <c r="U2638" s="3">
        <f>Table1[[#This Row],[Range_km]]/Table1[[#This Row],[Battery_Capacity_kWh]]</f>
        <v>1.3055751587861681</v>
      </c>
      <c r="V2638" s="4">
        <f>Table1[[#This Row],[Price_USD]]/Table1[[#This Row],[Range_km]]</f>
        <v>410.73529729729728</v>
      </c>
      <c r="W2638" s="1" t="str">
        <f>_xlfn.IFS(Table1[[#This Row],[Price_USD]]&gt;80000,"Luxury", Table1[[#This Row],[Price_USD]]&gt;40000,"Premium",Table1[[#This Row],[Price_USD]]&lt;40000,"Budget")</f>
        <v>Premium</v>
      </c>
    </row>
    <row r="2639" spans="3:23" x14ac:dyDescent="0.35">
      <c r="C2639">
        <v>2638</v>
      </c>
      <c r="D2639" t="s">
        <v>40</v>
      </c>
      <c r="E2639" t="s">
        <v>181</v>
      </c>
      <c r="F2639">
        <v>2021</v>
      </c>
      <c r="G2639" t="s">
        <v>256</v>
      </c>
      <c r="H2639">
        <v>58.1</v>
      </c>
      <c r="I2639">
        <v>562</v>
      </c>
      <c r="J2639" t="s">
        <v>265</v>
      </c>
      <c r="K2639">
        <v>2.7</v>
      </c>
      <c r="L2639" s="5">
        <v>30936.19</v>
      </c>
      <c r="M2639" t="s">
        <v>308</v>
      </c>
      <c r="N2639" t="s">
        <v>336</v>
      </c>
      <c r="O2639" s="1">
        <v>0</v>
      </c>
      <c r="P2639" s="1" t="str">
        <f>IFERROR(IF(ISNUMBER(Table1[[#This Row],[Safety_Rating2]]), REPT("★", Table1[[#This Row],[Safety_Rating2]]) &amp; REPT("☆", 5-Table1[[#This Row],[Safety_Rating2]]), "Unknown"), "Unknown")</f>
        <v>★★★★☆</v>
      </c>
      <c r="Q2639" s="1">
        <v>4</v>
      </c>
      <c r="R2639">
        <v>15240</v>
      </c>
      <c r="S2639">
        <v>5</v>
      </c>
      <c r="T2639" s="7">
        <f t="shared" si="41"/>
        <v>471467535.59999996</v>
      </c>
      <c r="U2639" s="3">
        <f>Table1[[#This Row],[Range_km]]/Table1[[#This Row],[Battery_Capacity_kWh]]</f>
        <v>9.6729776247848527</v>
      </c>
      <c r="V2639" s="4">
        <f>Table1[[#This Row],[Price_USD]]/Table1[[#This Row],[Range_km]]</f>
        <v>55.046601423487544</v>
      </c>
      <c r="W2639" s="1" t="str">
        <f>_xlfn.IFS(Table1[[#This Row],[Price_USD]]&gt;80000,"Luxury", Table1[[#This Row],[Price_USD]]&gt;40000,"Premium",Table1[[#This Row],[Price_USD]]&lt;40000,"Budget")</f>
        <v>Budget</v>
      </c>
    </row>
    <row r="2640" spans="3:23" x14ac:dyDescent="0.35">
      <c r="C2640">
        <v>2639</v>
      </c>
      <c r="D2640" t="s">
        <v>50</v>
      </c>
      <c r="E2640" t="s">
        <v>182</v>
      </c>
      <c r="F2640">
        <v>2020</v>
      </c>
      <c r="G2640" t="s">
        <v>264</v>
      </c>
      <c r="H2640">
        <v>34.299999999999997</v>
      </c>
      <c r="I2640">
        <v>440</v>
      </c>
      <c r="J2640" t="s">
        <v>279</v>
      </c>
      <c r="K2640">
        <v>0.8</v>
      </c>
      <c r="L2640" s="5">
        <v>38832.339999999997</v>
      </c>
      <c r="M2640" t="s">
        <v>292</v>
      </c>
      <c r="N2640" t="s">
        <v>354</v>
      </c>
      <c r="O2640" s="2" t="s">
        <v>376</v>
      </c>
      <c r="P2640" s="1" t="str">
        <f>IFERROR(IF(ISNUMBER(Table1[[#This Row],[Safety_Rating2]]), REPT("★", Table1[[#This Row],[Safety_Rating2]]) &amp; REPT("☆", 5-Table1[[#This Row],[Safety_Rating2]]), "Unknown"), "Unknown")</f>
        <v>★★★★☆</v>
      </c>
      <c r="Q2640" s="1">
        <v>4</v>
      </c>
      <c r="R2640">
        <v>14449</v>
      </c>
      <c r="S2640">
        <v>3</v>
      </c>
      <c r="T2640" s="7">
        <f t="shared" si="41"/>
        <v>561088480.65999997</v>
      </c>
      <c r="U2640" s="3">
        <f>Table1[[#This Row],[Range_km]]/Table1[[#This Row],[Battery_Capacity_kWh]]</f>
        <v>12.827988338192421</v>
      </c>
      <c r="V2640" s="4">
        <f>Table1[[#This Row],[Price_USD]]/Table1[[#This Row],[Range_km]]</f>
        <v>88.255318181818168</v>
      </c>
      <c r="W2640" s="1" t="str">
        <f>_xlfn.IFS(Table1[[#This Row],[Price_USD]]&gt;80000,"Luxury", Table1[[#This Row],[Price_USD]]&gt;40000,"Premium",Table1[[#This Row],[Price_USD]]&lt;40000,"Budget")</f>
        <v>Budget</v>
      </c>
    </row>
    <row r="2641" spans="3:23" x14ac:dyDescent="0.35">
      <c r="C2641">
        <v>2640</v>
      </c>
      <c r="D2641" t="s">
        <v>16</v>
      </c>
      <c r="E2641" t="s">
        <v>69</v>
      </c>
      <c r="F2641">
        <v>2017</v>
      </c>
      <c r="G2641" t="s">
        <v>264</v>
      </c>
      <c r="H2641">
        <v>74.2</v>
      </c>
      <c r="I2641">
        <v>215</v>
      </c>
      <c r="J2641" t="s">
        <v>279</v>
      </c>
      <c r="K2641">
        <v>7.4</v>
      </c>
      <c r="L2641" s="5">
        <v>40443.39</v>
      </c>
      <c r="M2641" t="s">
        <v>332</v>
      </c>
      <c r="N2641" t="s">
        <v>369</v>
      </c>
      <c r="O2641" s="1">
        <v>1</v>
      </c>
      <c r="P2641" s="1" t="str">
        <f>IFERROR(IF(ISNUMBER(Table1[[#This Row],[Safety_Rating2]]), REPT("★", Table1[[#This Row],[Safety_Rating2]]) &amp; REPT("☆", 5-Table1[[#This Row],[Safety_Rating2]]), "Unknown"), "Unknown")</f>
        <v>★★★☆☆</v>
      </c>
      <c r="Q2641" s="1">
        <v>3</v>
      </c>
      <c r="R2641">
        <v>4917</v>
      </c>
      <c r="S2641">
        <v>5</v>
      </c>
      <c r="T2641" s="7">
        <f t="shared" si="41"/>
        <v>198860148.63</v>
      </c>
      <c r="U2641" s="3">
        <f>Table1[[#This Row],[Range_km]]/Table1[[#This Row],[Battery_Capacity_kWh]]</f>
        <v>2.8975741239892181</v>
      </c>
      <c r="V2641" s="4">
        <f>Table1[[#This Row],[Price_USD]]/Table1[[#This Row],[Range_km]]</f>
        <v>188.10879069767441</v>
      </c>
      <c r="W2641" s="1" t="str">
        <f>_xlfn.IFS(Table1[[#This Row],[Price_USD]]&gt;80000,"Luxury", Table1[[#This Row],[Price_USD]]&gt;40000,"Premium",Table1[[#This Row],[Price_USD]]&lt;40000,"Budget")</f>
        <v>Premium</v>
      </c>
    </row>
    <row r="2642" spans="3:23" x14ac:dyDescent="0.35">
      <c r="C2642">
        <v>2641</v>
      </c>
      <c r="D2642" t="s">
        <v>37</v>
      </c>
      <c r="E2642" t="s">
        <v>94</v>
      </c>
      <c r="F2642">
        <v>2022</v>
      </c>
      <c r="G2642" t="s">
        <v>256</v>
      </c>
      <c r="H2642">
        <v>27.1</v>
      </c>
      <c r="I2642">
        <v>312</v>
      </c>
      <c r="J2642" t="s">
        <v>270</v>
      </c>
      <c r="K2642">
        <v>9</v>
      </c>
      <c r="L2642" s="5">
        <v>32604.25</v>
      </c>
      <c r="M2642" t="s">
        <v>315</v>
      </c>
      <c r="N2642" t="s">
        <v>366</v>
      </c>
      <c r="O2642" s="1">
        <v>1</v>
      </c>
      <c r="P2642" s="1" t="str">
        <f>IFERROR(IF(ISNUMBER(Table1[[#This Row],[Safety_Rating2]]), REPT("★", Table1[[#This Row],[Safety_Rating2]]) &amp; REPT("☆", 5-Table1[[#This Row],[Safety_Rating2]]), "Unknown"), "Unknown")</f>
        <v>★★★★☆</v>
      </c>
      <c r="Q2642" s="1">
        <v>4</v>
      </c>
      <c r="R2642">
        <v>9422</v>
      </c>
      <c r="S2642">
        <v>3</v>
      </c>
      <c r="T2642" s="7">
        <f t="shared" si="41"/>
        <v>307197243.5</v>
      </c>
      <c r="U2642" s="3">
        <f>Table1[[#This Row],[Range_km]]/Table1[[#This Row],[Battery_Capacity_kWh]]</f>
        <v>11.51291512915129</v>
      </c>
      <c r="V2642" s="4">
        <f>Table1[[#This Row],[Price_USD]]/Table1[[#This Row],[Range_km]]</f>
        <v>104.50080128205128</v>
      </c>
      <c r="W2642" s="1" t="str">
        <f>_xlfn.IFS(Table1[[#This Row],[Price_USD]]&gt;80000,"Luxury", Table1[[#This Row],[Price_USD]]&gt;40000,"Premium",Table1[[#This Row],[Price_USD]]&lt;40000,"Budget")</f>
        <v>Budget</v>
      </c>
    </row>
    <row r="2643" spans="3:23" x14ac:dyDescent="0.35">
      <c r="C2643">
        <v>2642</v>
      </c>
      <c r="D2643" t="s">
        <v>27</v>
      </c>
      <c r="E2643" t="s">
        <v>80</v>
      </c>
      <c r="F2643">
        <v>2024</v>
      </c>
      <c r="G2643" t="s">
        <v>258</v>
      </c>
      <c r="H2643">
        <v>67.7</v>
      </c>
      <c r="I2643">
        <v>143</v>
      </c>
      <c r="J2643" t="s">
        <v>271</v>
      </c>
      <c r="K2643">
        <v>4.4000000000000004</v>
      </c>
      <c r="L2643" s="5">
        <v>48139.06</v>
      </c>
      <c r="M2643" t="s">
        <v>292</v>
      </c>
      <c r="N2643" t="s">
        <v>373</v>
      </c>
      <c r="O2643" s="1">
        <v>4</v>
      </c>
      <c r="P2643" s="1" t="str">
        <f>IFERROR(IF(ISNUMBER(Table1[[#This Row],[Safety_Rating2]]), REPT("★", Table1[[#This Row],[Safety_Rating2]]) &amp; REPT("☆", 5-Table1[[#This Row],[Safety_Rating2]]), "Unknown"), "Unknown")</f>
        <v>★★★★☆</v>
      </c>
      <c r="Q2643" s="1">
        <v>4</v>
      </c>
      <c r="R2643">
        <v>11399</v>
      </c>
      <c r="S2643">
        <v>3</v>
      </c>
      <c r="T2643" s="7">
        <f t="shared" si="41"/>
        <v>548737144.93999994</v>
      </c>
      <c r="U2643" s="3">
        <f>Table1[[#This Row],[Range_km]]/Table1[[#This Row],[Battery_Capacity_kWh]]</f>
        <v>2.1122599704579024</v>
      </c>
      <c r="V2643" s="4">
        <f>Table1[[#This Row],[Price_USD]]/Table1[[#This Row],[Range_km]]</f>
        <v>336.63678321678321</v>
      </c>
      <c r="W2643" s="1" t="str">
        <f>_xlfn.IFS(Table1[[#This Row],[Price_USD]]&gt;80000,"Luxury", Table1[[#This Row],[Price_USD]]&gt;40000,"Premium",Table1[[#This Row],[Price_USD]]&lt;40000,"Budget")</f>
        <v>Premium</v>
      </c>
    </row>
    <row r="2644" spans="3:23" x14ac:dyDescent="0.35">
      <c r="C2644">
        <v>2643</v>
      </c>
      <c r="D2644" t="s">
        <v>20</v>
      </c>
      <c r="E2644" t="s">
        <v>151</v>
      </c>
      <c r="F2644">
        <v>2020</v>
      </c>
      <c r="G2644" t="s">
        <v>254</v>
      </c>
      <c r="H2644">
        <v>80.400000000000006</v>
      </c>
      <c r="I2644">
        <v>567</v>
      </c>
      <c r="J2644" t="s">
        <v>272</v>
      </c>
      <c r="K2644">
        <v>5.0999999999999996</v>
      </c>
      <c r="L2644" s="5">
        <v>117443.56</v>
      </c>
      <c r="M2644" t="s">
        <v>298</v>
      </c>
      <c r="N2644" t="s">
        <v>349</v>
      </c>
      <c r="O2644" s="1">
        <v>0</v>
      </c>
      <c r="P2644" s="1" t="str">
        <f>IFERROR(IF(ISNUMBER(Table1[[#This Row],[Safety_Rating2]]), REPT("★", Table1[[#This Row],[Safety_Rating2]]) &amp; REPT("☆", 5-Table1[[#This Row],[Safety_Rating2]]), "Unknown"), "Unknown")</f>
        <v>★★★☆☆</v>
      </c>
      <c r="Q2644" s="1">
        <v>3</v>
      </c>
      <c r="R2644">
        <v>2185</v>
      </c>
      <c r="S2644">
        <v>4</v>
      </c>
      <c r="T2644" s="7">
        <f t="shared" si="41"/>
        <v>256614178.59999999</v>
      </c>
      <c r="U2644" s="3">
        <f>Table1[[#This Row],[Range_km]]/Table1[[#This Row],[Battery_Capacity_kWh]]</f>
        <v>7.0522388059701484</v>
      </c>
      <c r="V2644" s="4">
        <f>Table1[[#This Row],[Price_USD]]/Table1[[#This Row],[Range_km]]</f>
        <v>207.13149911816578</v>
      </c>
      <c r="W2644" s="1" t="str">
        <f>_xlfn.IFS(Table1[[#This Row],[Price_USD]]&gt;80000,"Luxury", Table1[[#This Row],[Price_USD]]&gt;40000,"Premium",Table1[[#This Row],[Price_USD]]&lt;40000,"Budget")</f>
        <v>Luxury</v>
      </c>
    </row>
    <row r="2645" spans="3:23" x14ac:dyDescent="0.35">
      <c r="C2645">
        <v>2644</v>
      </c>
      <c r="D2645" t="s">
        <v>58</v>
      </c>
      <c r="E2645" t="s">
        <v>179</v>
      </c>
      <c r="F2645">
        <v>2016</v>
      </c>
      <c r="G2645" t="s">
        <v>260</v>
      </c>
      <c r="H2645">
        <v>58.1</v>
      </c>
      <c r="I2645">
        <v>512</v>
      </c>
      <c r="J2645" t="s">
        <v>273</v>
      </c>
      <c r="K2645">
        <v>11.9</v>
      </c>
      <c r="L2645" s="5">
        <v>136420.35</v>
      </c>
      <c r="M2645" t="s">
        <v>293</v>
      </c>
      <c r="N2645" t="s">
        <v>374</v>
      </c>
      <c r="O2645" s="1">
        <v>5</v>
      </c>
      <c r="P2645" s="1" t="str">
        <f>IFERROR(IF(ISNUMBER(Table1[[#This Row],[Safety_Rating2]]), REPT("★", Table1[[#This Row],[Safety_Rating2]]) &amp; REPT("☆", 5-Table1[[#This Row],[Safety_Rating2]]), "Unknown"), "Unknown")</f>
        <v>★★★★★</v>
      </c>
      <c r="Q2645" s="1">
        <v>5</v>
      </c>
      <c r="R2645">
        <v>15399</v>
      </c>
      <c r="S2645">
        <v>5</v>
      </c>
      <c r="T2645" s="7">
        <f t="shared" si="41"/>
        <v>2100736969.6500001</v>
      </c>
      <c r="U2645" s="3">
        <f>Table1[[#This Row],[Range_km]]/Table1[[#This Row],[Battery_Capacity_kWh]]</f>
        <v>8.8123924268502574</v>
      </c>
      <c r="V2645" s="4">
        <f>Table1[[#This Row],[Price_USD]]/Table1[[#This Row],[Range_km]]</f>
        <v>266.44599609375001</v>
      </c>
      <c r="W2645" s="1" t="str">
        <f>_xlfn.IFS(Table1[[#This Row],[Price_USD]]&gt;80000,"Luxury", Table1[[#This Row],[Price_USD]]&gt;40000,"Premium",Table1[[#This Row],[Price_USD]]&lt;40000,"Budget")</f>
        <v>Luxury</v>
      </c>
    </row>
    <row r="2646" spans="3:23" x14ac:dyDescent="0.35">
      <c r="C2646">
        <v>2645</v>
      </c>
      <c r="D2646" t="s">
        <v>50</v>
      </c>
      <c r="E2646" t="s">
        <v>182</v>
      </c>
      <c r="F2646">
        <v>2024</v>
      </c>
      <c r="G2646" t="s">
        <v>255</v>
      </c>
      <c r="H2646">
        <v>139.9</v>
      </c>
      <c r="I2646">
        <v>449</v>
      </c>
      <c r="J2646" t="s">
        <v>274</v>
      </c>
      <c r="K2646">
        <v>5.0999999999999996</v>
      </c>
      <c r="L2646" s="5">
        <v>68541.17</v>
      </c>
      <c r="M2646" t="s">
        <v>307</v>
      </c>
      <c r="N2646" t="s">
        <v>344</v>
      </c>
      <c r="O2646" s="1">
        <v>3</v>
      </c>
      <c r="P2646" s="1" t="str">
        <f>IFERROR(IF(ISNUMBER(Table1[[#This Row],[Safety_Rating2]]), REPT("★", Table1[[#This Row],[Safety_Rating2]]) &amp; REPT("☆", 5-Table1[[#This Row],[Safety_Rating2]]), "Unknown"), "Unknown")</f>
        <v>Unknown</v>
      </c>
      <c r="Q2646" s="2" t="s">
        <v>376</v>
      </c>
      <c r="R2646">
        <v>8328</v>
      </c>
      <c r="S2646">
        <v>3</v>
      </c>
      <c r="T2646" s="7">
        <f t="shared" si="41"/>
        <v>570810863.75999999</v>
      </c>
      <c r="U2646" s="3">
        <f>Table1[[#This Row],[Range_km]]/Table1[[#This Row],[Battery_Capacity_kWh]]</f>
        <v>3.2094353109363829</v>
      </c>
      <c r="V2646" s="4">
        <f>Table1[[#This Row],[Price_USD]]/Table1[[#This Row],[Range_km]]</f>
        <v>152.65293986636971</v>
      </c>
      <c r="W2646" s="1" t="str">
        <f>_xlfn.IFS(Table1[[#This Row],[Price_USD]]&gt;80000,"Luxury", Table1[[#This Row],[Price_USD]]&gt;40000,"Premium",Table1[[#This Row],[Price_USD]]&lt;40000,"Budget")</f>
        <v>Premium</v>
      </c>
    </row>
    <row r="2647" spans="3:23" x14ac:dyDescent="0.35">
      <c r="C2647">
        <v>2646</v>
      </c>
      <c r="D2647" t="s">
        <v>26</v>
      </c>
      <c r="E2647" t="s">
        <v>79</v>
      </c>
      <c r="F2647">
        <v>2022</v>
      </c>
      <c r="G2647" t="s">
        <v>253</v>
      </c>
      <c r="H2647">
        <v>134.80000000000001</v>
      </c>
      <c r="I2647">
        <v>145</v>
      </c>
      <c r="J2647" t="s">
        <v>266</v>
      </c>
      <c r="K2647">
        <v>0.8</v>
      </c>
      <c r="L2647" s="5">
        <v>42511.91</v>
      </c>
      <c r="M2647" t="s">
        <v>286</v>
      </c>
      <c r="N2647" t="s">
        <v>350</v>
      </c>
      <c r="O2647" s="2" t="s">
        <v>376</v>
      </c>
      <c r="P2647" s="1" t="str">
        <f>IFERROR(IF(ISNUMBER(Table1[[#This Row],[Safety_Rating2]]), REPT("★", Table1[[#This Row],[Safety_Rating2]]) &amp; REPT("☆", 5-Table1[[#This Row],[Safety_Rating2]]), "Unknown"), "Unknown")</f>
        <v>★★★★★</v>
      </c>
      <c r="Q2647" s="1">
        <v>5</v>
      </c>
      <c r="R2647">
        <v>7263</v>
      </c>
      <c r="S2647">
        <v>3</v>
      </c>
      <c r="T2647" s="7">
        <f t="shared" si="41"/>
        <v>308764002.33000004</v>
      </c>
      <c r="U2647" s="3">
        <f>Table1[[#This Row],[Range_km]]/Table1[[#This Row],[Battery_Capacity_kWh]]</f>
        <v>1.07566765578635</v>
      </c>
      <c r="V2647" s="4">
        <f>Table1[[#This Row],[Price_USD]]/Table1[[#This Row],[Range_km]]</f>
        <v>293.18558620689657</v>
      </c>
      <c r="W2647" s="1" t="str">
        <f>_xlfn.IFS(Table1[[#This Row],[Price_USD]]&gt;80000,"Luxury", Table1[[#This Row],[Price_USD]]&gt;40000,"Premium",Table1[[#This Row],[Price_USD]]&lt;40000,"Budget")</f>
        <v>Premium</v>
      </c>
    </row>
    <row r="2648" spans="3:23" x14ac:dyDescent="0.35">
      <c r="C2648">
        <v>2647</v>
      </c>
      <c r="D2648" t="s">
        <v>27</v>
      </c>
      <c r="E2648" t="s">
        <v>187</v>
      </c>
      <c r="F2648">
        <v>2025</v>
      </c>
      <c r="G2648" t="s">
        <v>251</v>
      </c>
      <c r="H2648">
        <v>104.5</v>
      </c>
      <c r="I2648">
        <v>332</v>
      </c>
      <c r="J2648" t="s">
        <v>276</v>
      </c>
      <c r="K2648">
        <v>0.8</v>
      </c>
      <c r="L2648" s="5">
        <v>59326.879999999997</v>
      </c>
      <c r="M2648" t="s">
        <v>307</v>
      </c>
      <c r="N2648" t="s">
        <v>372</v>
      </c>
      <c r="O2648" s="1">
        <v>2</v>
      </c>
      <c r="P2648" s="1" t="str">
        <f>IFERROR(IF(ISNUMBER(Table1[[#This Row],[Safety_Rating2]]), REPT("★", Table1[[#This Row],[Safety_Rating2]]) &amp; REPT("☆", 5-Table1[[#This Row],[Safety_Rating2]]), "Unknown"), "Unknown")</f>
        <v>★★★☆☆</v>
      </c>
      <c r="Q2648" s="1">
        <v>3</v>
      </c>
      <c r="R2648">
        <v>1004</v>
      </c>
      <c r="S2648">
        <v>3</v>
      </c>
      <c r="T2648" s="7">
        <f t="shared" si="41"/>
        <v>59564187.519999996</v>
      </c>
      <c r="U2648" s="3">
        <f>Table1[[#This Row],[Range_km]]/Table1[[#This Row],[Battery_Capacity_kWh]]</f>
        <v>3.1770334928229667</v>
      </c>
      <c r="V2648" s="4">
        <f>Table1[[#This Row],[Price_USD]]/Table1[[#This Row],[Range_km]]</f>
        <v>178.69542168674698</v>
      </c>
      <c r="W2648" s="1" t="str">
        <f>_xlfn.IFS(Table1[[#This Row],[Price_USD]]&gt;80000,"Luxury", Table1[[#This Row],[Price_USD]]&gt;40000,"Premium",Table1[[#This Row],[Price_USD]]&lt;40000,"Budget")</f>
        <v>Premium</v>
      </c>
    </row>
    <row r="2649" spans="3:23" x14ac:dyDescent="0.35">
      <c r="C2649">
        <v>2648</v>
      </c>
      <c r="D2649" t="s">
        <v>65</v>
      </c>
      <c r="E2649" t="s">
        <v>173</v>
      </c>
      <c r="F2649">
        <v>2025</v>
      </c>
      <c r="G2649" t="s">
        <v>264</v>
      </c>
      <c r="H2649">
        <v>130.80000000000001</v>
      </c>
      <c r="I2649">
        <v>576</v>
      </c>
      <c r="J2649" t="s">
        <v>270</v>
      </c>
      <c r="K2649">
        <v>3.8</v>
      </c>
      <c r="L2649" s="5">
        <v>45585.63</v>
      </c>
      <c r="M2649" t="s">
        <v>329</v>
      </c>
      <c r="N2649" t="s">
        <v>344</v>
      </c>
      <c r="O2649" s="1">
        <v>3</v>
      </c>
      <c r="P2649" s="1" t="str">
        <f>IFERROR(IF(ISNUMBER(Table1[[#This Row],[Safety_Rating2]]), REPT("★", Table1[[#This Row],[Safety_Rating2]]) &amp; REPT("☆", 5-Table1[[#This Row],[Safety_Rating2]]), "Unknown"), "Unknown")</f>
        <v>★★★★☆</v>
      </c>
      <c r="Q2649" s="1">
        <v>4</v>
      </c>
      <c r="R2649">
        <v>2461</v>
      </c>
      <c r="S2649">
        <v>3</v>
      </c>
      <c r="T2649" s="7">
        <f t="shared" si="41"/>
        <v>112186235.42999999</v>
      </c>
      <c r="U2649" s="3">
        <f>Table1[[#This Row],[Range_km]]/Table1[[#This Row],[Battery_Capacity_kWh]]</f>
        <v>4.4036697247706416</v>
      </c>
      <c r="V2649" s="4">
        <f>Table1[[#This Row],[Price_USD]]/Table1[[#This Row],[Range_km]]</f>
        <v>79.141718749999995</v>
      </c>
      <c r="W2649" s="1" t="str">
        <f>_xlfn.IFS(Table1[[#This Row],[Price_USD]]&gt;80000,"Luxury", Table1[[#This Row],[Price_USD]]&gt;40000,"Premium",Table1[[#This Row],[Price_USD]]&lt;40000,"Budget")</f>
        <v>Premium</v>
      </c>
    </row>
    <row r="2650" spans="3:23" x14ac:dyDescent="0.35">
      <c r="C2650">
        <v>2649</v>
      </c>
      <c r="D2650" t="s">
        <v>39</v>
      </c>
      <c r="E2650" t="s">
        <v>110</v>
      </c>
      <c r="F2650">
        <v>2018</v>
      </c>
      <c r="G2650" t="s">
        <v>263</v>
      </c>
      <c r="H2650">
        <v>119.1</v>
      </c>
      <c r="I2650">
        <v>188</v>
      </c>
      <c r="J2650" t="s">
        <v>273</v>
      </c>
      <c r="K2650">
        <v>11.5</v>
      </c>
      <c r="L2650" s="5">
        <v>114883.67</v>
      </c>
      <c r="M2650" t="s">
        <v>305</v>
      </c>
      <c r="N2650" t="s">
        <v>348</v>
      </c>
      <c r="O2650" s="1">
        <v>2</v>
      </c>
      <c r="P2650" s="1" t="str">
        <f>IFERROR(IF(ISNUMBER(Table1[[#This Row],[Safety_Rating2]]), REPT("★", Table1[[#This Row],[Safety_Rating2]]) &amp; REPT("☆", 5-Table1[[#This Row],[Safety_Rating2]]), "Unknown"), "Unknown")</f>
        <v>★★★★☆</v>
      </c>
      <c r="Q2650" s="1">
        <v>4</v>
      </c>
      <c r="R2650">
        <v>12968</v>
      </c>
      <c r="S2650">
        <v>4</v>
      </c>
      <c r="T2650" s="7">
        <f t="shared" si="41"/>
        <v>1489811432.5599999</v>
      </c>
      <c r="U2650" s="3">
        <f>Table1[[#This Row],[Range_km]]/Table1[[#This Row],[Battery_Capacity_kWh]]</f>
        <v>1.5785054575986566</v>
      </c>
      <c r="V2650" s="4">
        <f>Table1[[#This Row],[Price_USD]]/Table1[[#This Row],[Range_km]]</f>
        <v>611.08335106382981</v>
      </c>
      <c r="W2650" s="1" t="str">
        <f>_xlfn.IFS(Table1[[#This Row],[Price_USD]]&gt;80000,"Luxury", Table1[[#This Row],[Price_USD]]&gt;40000,"Premium",Table1[[#This Row],[Price_USD]]&lt;40000,"Budget")</f>
        <v>Luxury</v>
      </c>
    </row>
    <row r="2651" spans="3:23" x14ac:dyDescent="0.35">
      <c r="C2651">
        <v>2650</v>
      </c>
      <c r="D2651" t="s">
        <v>44</v>
      </c>
      <c r="E2651" t="s">
        <v>106</v>
      </c>
      <c r="F2651">
        <v>2023</v>
      </c>
      <c r="G2651" t="s">
        <v>260</v>
      </c>
      <c r="H2651">
        <v>36.5</v>
      </c>
      <c r="I2651">
        <v>587</v>
      </c>
      <c r="J2651" t="s">
        <v>267</v>
      </c>
      <c r="K2651">
        <v>7.9</v>
      </c>
      <c r="L2651" s="5">
        <v>137346.69</v>
      </c>
      <c r="M2651" t="s">
        <v>315</v>
      </c>
      <c r="N2651" t="s">
        <v>362</v>
      </c>
      <c r="O2651" s="1">
        <v>0</v>
      </c>
      <c r="P2651" s="1" t="str">
        <f>IFERROR(IF(ISNUMBER(Table1[[#This Row],[Safety_Rating2]]), REPT("★", Table1[[#This Row],[Safety_Rating2]]) &amp; REPT("☆", 5-Table1[[#This Row],[Safety_Rating2]]), "Unknown"), "Unknown")</f>
        <v>★★★★☆</v>
      </c>
      <c r="Q2651" s="1">
        <v>4</v>
      </c>
      <c r="R2651">
        <v>1796</v>
      </c>
      <c r="S2651">
        <v>3</v>
      </c>
      <c r="T2651" s="7">
        <f t="shared" si="41"/>
        <v>246674655.24000001</v>
      </c>
      <c r="U2651" s="3">
        <f>Table1[[#This Row],[Range_km]]/Table1[[#This Row],[Battery_Capacity_kWh]]</f>
        <v>16.082191780821919</v>
      </c>
      <c r="V2651" s="4">
        <f>Table1[[#This Row],[Price_USD]]/Table1[[#This Row],[Range_km]]</f>
        <v>233.9807325383305</v>
      </c>
      <c r="W2651" s="1" t="str">
        <f>_xlfn.IFS(Table1[[#This Row],[Price_USD]]&gt;80000,"Luxury", Table1[[#This Row],[Price_USD]]&gt;40000,"Premium",Table1[[#This Row],[Price_USD]]&lt;40000,"Budget")</f>
        <v>Luxury</v>
      </c>
    </row>
    <row r="2652" spans="3:23" x14ac:dyDescent="0.35">
      <c r="C2652">
        <v>2651</v>
      </c>
      <c r="D2652" t="s">
        <v>56</v>
      </c>
      <c r="E2652" t="s">
        <v>131</v>
      </c>
      <c r="F2652">
        <v>2020</v>
      </c>
      <c r="G2652" t="s">
        <v>256</v>
      </c>
      <c r="H2652">
        <v>101.6</v>
      </c>
      <c r="I2652">
        <v>273</v>
      </c>
      <c r="J2652" t="s">
        <v>265</v>
      </c>
      <c r="K2652">
        <v>3.2</v>
      </c>
      <c r="L2652" s="5">
        <v>140321.99</v>
      </c>
      <c r="M2652" t="s">
        <v>317</v>
      </c>
      <c r="N2652" t="s">
        <v>365</v>
      </c>
      <c r="O2652" s="1">
        <v>0</v>
      </c>
      <c r="P2652" s="1" t="str">
        <f>IFERROR(IF(ISNUMBER(Table1[[#This Row],[Safety_Rating2]]), REPT("★", Table1[[#This Row],[Safety_Rating2]]) &amp; REPT("☆", 5-Table1[[#This Row],[Safety_Rating2]]), "Unknown"), "Unknown")</f>
        <v>★★★★☆</v>
      </c>
      <c r="Q2652" s="1">
        <v>4</v>
      </c>
      <c r="R2652">
        <v>8425</v>
      </c>
      <c r="S2652">
        <v>4</v>
      </c>
      <c r="T2652" s="7">
        <f t="shared" si="41"/>
        <v>1182212765.75</v>
      </c>
      <c r="U2652" s="3">
        <f>Table1[[#This Row],[Range_km]]/Table1[[#This Row],[Battery_Capacity_kWh]]</f>
        <v>2.6870078740157481</v>
      </c>
      <c r="V2652" s="4">
        <f>Table1[[#This Row],[Price_USD]]/Table1[[#This Row],[Range_km]]</f>
        <v>513.99996336996333</v>
      </c>
      <c r="W2652" s="1" t="str">
        <f>_xlfn.IFS(Table1[[#This Row],[Price_USD]]&gt;80000,"Luxury", Table1[[#This Row],[Price_USD]]&gt;40000,"Premium",Table1[[#This Row],[Price_USD]]&lt;40000,"Budget")</f>
        <v>Luxury</v>
      </c>
    </row>
    <row r="2653" spans="3:23" x14ac:dyDescent="0.35">
      <c r="C2653">
        <v>2652</v>
      </c>
      <c r="D2653" t="s">
        <v>36</v>
      </c>
      <c r="E2653" t="s">
        <v>101</v>
      </c>
      <c r="F2653">
        <v>2016</v>
      </c>
      <c r="G2653" t="s">
        <v>253</v>
      </c>
      <c r="H2653">
        <v>117.8</v>
      </c>
      <c r="I2653">
        <v>238</v>
      </c>
      <c r="J2653" t="s">
        <v>270</v>
      </c>
      <c r="K2653">
        <v>0.6</v>
      </c>
      <c r="L2653" s="5">
        <v>34047.93</v>
      </c>
      <c r="M2653" t="s">
        <v>307</v>
      </c>
      <c r="N2653" t="s">
        <v>375</v>
      </c>
      <c r="O2653" s="2" t="s">
        <v>376</v>
      </c>
      <c r="P2653" s="1" t="str">
        <f>IFERROR(IF(ISNUMBER(Table1[[#This Row],[Safety_Rating2]]), REPT("★", Table1[[#This Row],[Safety_Rating2]]) &amp; REPT("☆", 5-Table1[[#This Row],[Safety_Rating2]]), "Unknown"), "Unknown")</f>
        <v>★★★★★</v>
      </c>
      <c r="Q2653" s="1">
        <v>5</v>
      </c>
      <c r="R2653">
        <v>3415</v>
      </c>
      <c r="S2653">
        <v>3</v>
      </c>
      <c r="T2653" s="7">
        <f t="shared" si="41"/>
        <v>116273680.95</v>
      </c>
      <c r="U2653" s="3">
        <f>Table1[[#This Row],[Range_km]]/Table1[[#This Row],[Battery_Capacity_kWh]]</f>
        <v>2.0203735144312396</v>
      </c>
      <c r="V2653" s="4">
        <f>Table1[[#This Row],[Price_USD]]/Table1[[#This Row],[Range_km]]</f>
        <v>143.05852941176471</v>
      </c>
      <c r="W2653" s="1" t="str">
        <f>_xlfn.IFS(Table1[[#This Row],[Price_USD]]&gt;80000,"Luxury", Table1[[#This Row],[Price_USD]]&gt;40000,"Premium",Table1[[#This Row],[Price_USD]]&lt;40000,"Budget")</f>
        <v>Budget</v>
      </c>
    </row>
    <row r="2654" spans="3:23" x14ac:dyDescent="0.35">
      <c r="C2654">
        <v>2653</v>
      </c>
      <c r="D2654" t="s">
        <v>60</v>
      </c>
      <c r="E2654" t="s">
        <v>140</v>
      </c>
      <c r="F2654">
        <v>2025</v>
      </c>
      <c r="G2654" t="s">
        <v>253</v>
      </c>
      <c r="H2654">
        <v>116.6</v>
      </c>
      <c r="I2654">
        <v>504</v>
      </c>
      <c r="J2654" t="s">
        <v>268</v>
      </c>
      <c r="K2654">
        <v>7.8</v>
      </c>
      <c r="L2654" s="5">
        <v>120829.71</v>
      </c>
      <c r="M2654" t="s">
        <v>282</v>
      </c>
      <c r="N2654" t="s">
        <v>373</v>
      </c>
      <c r="O2654" s="1">
        <v>5</v>
      </c>
      <c r="P2654" s="1" t="str">
        <f>IFERROR(IF(ISNUMBER(Table1[[#This Row],[Safety_Rating2]]), REPT("★", Table1[[#This Row],[Safety_Rating2]]) &amp; REPT("☆", 5-Table1[[#This Row],[Safety_Rating2]]), "Unknown"), "Unknown")</f>
        <v>★★★★☆</v>
      </c>
      <c r="Q2654" s="1">
        <v>4</v>
      </c>
      <c r="R2654">
        <v>18894</v>
      </c>
      <c r="S2654">
        <v>5</v>
      </c>
      <c r="T2654" s="7">
        <f t="shared" si="41"/>
        <v>2282956540.7400002</v>
      </c>
      <c r="U2654" s="3">
        <f>Table1[[#This Row],[Range_km]]/Table1[[#This Row],[Battery_Capacity_kWh]]</f>
        <v>4.3224699828473412</v>
      </c>
      <c r="V2654" s="4">
        <f>Table1[[#This Row],[Price_USD]]/Table1[[#This Row],[Range_km]]</f>
        <v>239.74148809523811</v>
      </c>
      <c r="W2654" s="1" t="str">
        <f>_xlfn.IFS(Table1[[#This Row],[Price_USD]]&gt;80000,"Luxury", Table1[[#This Row],[Price_USD]]&gt;40000,"Premium",Table1[[#This Row],[Price_USD]]&lt;40000,"Budget")</f>
        <v>Luxury</v>
      </c>
    </row>
    <row r="2655" spans="3:23" x14ac:dyDescent="0.35">
      <c r="C2655">
        <v>2654</v>
      </c>
      <c r="D2655" t="s">
        <v>67</v>
      </c>
      <c r="E2655" t="s">
        <v>168</v>
      </c>
      <c r="F2655">
        <v>2022</v>
      </c>
      <c r="G2655" t="s">
        <v>250</v>
      </c>
      <c r="H2655">
        <v>68.8</v>
      </c>
      <c r="I2655">
        <v>157</v>
      </c>
      <c r="J2655" t="s">
        <v>268</v>
      </c>
      <c r="K2655">
        <v>11.8</v>
      </c>
      <c r="L2655" s="5">
        <v>62914.74</v>
      </c>
      <c r="M2655" t="s">
        <v>285</v>
      </c>
      <c r="N2655" t="s">
        <v>347</v>
      </c>
      <c r="O2655" s="1">
        <v>2</v>
      </c>
      <c r="P2655" s="1" t="str">
        <f>IFERROR(IF(ISNUMBER(Table1[[#This Row],[Safety_Rating2]]), REPT("★", Table1[[#This Row],[Safety_Rating2]]) &amp; REPT("☆", 5-Table1[[#This Row],[Safety_Rating2]]), "Unknown"), "Unknown")</f>
        <v>★★★★☆</v>
      </c>
      <c r="Q2655" s="1">
        <v>4</v>
      </c>
      <c r="R2655">
        <v>7878</v>
      </c>
      <c r="S2655">
        <v>3</v>
      </c>
      <c r="T2655" s="7">
        <f t="shared" si="41"/>
        <v>495642321.71999997</v>
      </c>
      <c r="U2655" s="3">
        <f>Table1[[#This Row],[Range_km]]/Table1[[#This Row],[Battery_Capacity_kWh]]</f>
        <v>2.2819767441860468</v>
      </c>
      <c r="V2655" s="4">
        <f>Table1[[#This Row],[Price_USD]]/Table1[[#This Row],[Range_km]]</f>
        <v>400.73082802547771</v>
      </c>
      <c r="W2655" s="1" t="str">
        <f>_xlfn.IFS(Table1[[#This Row],[Price_USD]]&gt;80000,"Luxury", Table1[[#This Row],[Price_USD]]&gt;40000,"Premium",Table1[[#This Row],[Price_USD]]&lt;40000,"Budget")</f>
        <v>Premium</v>
      </c>
    </row>
    <row r="2656" spans="3:23" x14ac:dyDescent="0.35">
      <c r="C2656">
        <v>2655</v>
      </c>
      <c r="D2656" t="s">
        <v>38</v>
      </c>
      <c r="E2656" t="s">
        <v>155</v>
      </c>
      <c r="F2656">
        <v>2018</v>
      </c>
      <c r="G2656" t="s">
        <v>261</v>
      </c>
      <c r="H2656">
        <v>148.1</v>
      </c>
      <c r="I2656">
        <v>524</v>
      </c>
      <c r="J2656" t="s">
        <v>271</v>
      </c>
      <c r="K2656">
        <v>3.4</v>
      </c>
      <c r="L2656" s="5">
        <v>121086.77</v>
      </c>
      <c r="M2656" t="s">
        <v>308</v>
      </c>
      <c r="N2656" t="s">
        <v>350</v>
      </c>
      <c r="O2656" s="2" t="s">
        <v>376</v>
      </c>
      <c r="P2656" s="1" t="str">
        <f>IFERROR(IF(ISNUMBER(Table1[[#This Row],[Safety_Rating2]]), REPT("★", Table1[[#This Row],[Safety_Rating2]]) &amp; REPT("☆", 5-Table1[[#This Row],[Safety_Rating2]]), "Unknown"), "Unknown")</f>
        <v>★★★☆☆</v>
      </c>
      <c r="Q2656" s="1">
        <v>3</v>
      </c>
      <c r="R2656">
        <v>11888</v>
      </c>
      <c r="S2656">
        <v>3</v>
      </c>
      <c r="T2656" s="7">
        <f t="shared" si="41"/>
        <v>1439479521.76</v>
      </c>
      <c r="U2656" s="3">
        <f>Table1[[#This Row],[Range_km]]/Table1[[#This Row],[Battery_Capacity_kWh]]</f>
        <v>3.5381498987170832</v>
      </c>
      <c r="V2656" s="4">
        <f>Table1[[#This Row],[Price_USD]]/Table1[[#This Row],[Range_km]]</f>
        <v>231.08162213740459</v>
      </c>
      <c r="W2656" s="1" t="str">
        <f>_xlfn.IFS(Table1[[#This Row],[Price_USD]]&gt;80000,"Luxury", Table1[[#This Row],[Price_USD]]&gt;40000,"Premium",Table1[[#This Row],[Price_USD]]&lt;40000,"Budget")</f>
        <v>Luxury</v>
      </c>
    </row>
    <row r="2657" spans="3:23" x14ac:dyDescent="0.35">
      <c r="C2657">
        <v>2656</v>
      </c>
      <c r="D2657" t="s">
        <v>19</v>
      </c>
      <c r="E2657" t="s">
        <v>224</v>
      </c>
      <c r="F2657">
        <v>2020</v>
      </c>
      <c r="G2657" t="s">
        <v>258</v>
      </c>
      <c r="H2657">
        <v>53</v>
      </c>
      <c r="I2657">
        <v>102</v>
      </c>
      <c r="J2657" t="s">
        <v>277</v>
      </c>
      <c r="K2657">
        <v>5.9</v>
      </c>
      <c r="L2657" s="5">
        <v>39912.769999999997</v>
      </c>
      <c r="M2657" t="s">
        <v>333</v>
      </c>
      <c r="N2657" t="s">
        <v>361</v>
      </c>
      <c r="O2657" s="1">
        <v>4</v>
      </c>
      <c r="P2657" s="1" t="str">
        <f>IFERROR(IF(ISNUMBER(Table1[[#This Row],[Safety_Rating2]]), REPT("★", Table1[[#This Row],[Safety_Rating2]]) &amp; REPT("☆", 5-Table1[[#This Row],[Safety_Rating2]]), "Unknown"), "Unknown")</f>
        <v>★★★★☆</v>
      </c>
      <c r="Q2657" s="1">
        <v>4</v>
      </c>
      <c r="R2657">
        <v>8803</v>
      </c>
      <c r="S2657">
        <v>5</v>
      </c>
      <c r="T2657" s="7">
        <f t="shared" si="41"/>
        <v>351352114.30999994</v>
      </c>
      <c r="U2657" s="3">
        <f>Table1[[#This Row],[Range_km]]/Table1[[#This Row],[Battery_Capacity_kWh]]</f>
        <v>1.9245283018867925</v>
      </c>
      <c r="V2657" s="4">
        <f>Table1[[#This Row],[Price_USD]]/Table1[[#This Row],[Range_km]]</f>
        <v>391.30166666666662</v>
      </c>
      <c r="W2657" s="1" t="str">
        <f>_xlfn.IFS(Table1[[#This Row],[Price_USD]]&gt;80000,"Luxury", Table1[[#This Row],[Price_USD]]&gt;40000,"Premium",Table1[[#This Row],[Price_USD]]&lt;40000,"Budget")</f>
        <v>Budget</v>
      </c>
    </row>
    <row r="2658" spans="3:23" x14ac:dyDescent="0.35">
      <c r="C2658">
        <v>2657</v>
      </c>
      <c r="D2658" t="s">
        <v>43</v>
      </c>
      <c r="E2658" t="s">
        <v>103</v>
      </c>
      <c r="F2658">
        <v>2017</v>
      </c>
      <c r="G2658" t="s">
        <v>259</v>
      </c>
      <c r="H2658">
        <v>22.8</v>
      </c>
      <c r="I2658">
        <v>470</v>
      </c>
      <c r="J2658" t="s">
        <v>279</v>
      </c>
      <c r="K2658">
        <v>0.9</v>
      </c>
      <c r="L2658" s="5">
        <v>72012.08</v>
      </c>
      <c r="M2658" t="s">
        <v>290</v>
      </c>
      <c r="N2658" t="s">
        <v>341</v>
      </c>
      <c r="O2658" s="1">
        <v>4</v>
      </c>
      <c r="P2658" s="1" t="str">
        <f>IFERROR(IF(ISNUMBER(Table1[[#This Row],[Safety_Rating2]]), REPT("★", Table1[[#This Row],[Safety_Rating2]]) &amp; REPT("☆", 5-Table1[[#This Row],[Safety_Rating2]]), "Unknown"), "Unknown")</f>
        <v>★★★★☆</v>
      </c>
      <c r="Q2658" s="1">
        <v>4</v>
      </c>
      <c r="R2658">
        <v>13048</v>
      </c>
      <c r="S2658">
        <v>5</v>
      </c>
      <c r="T2658" s="7">
        <f t="shared" si="41"/>
        <v>939613619.84000003</v>
      </c>
      <c r="U2658" s="3">
        <f>Table1[[#This Row],[Range_km]]/Table1[[#This Row],[Battery_Capacity_kWh]]</f>
        <v>20.614035087719298</v>
      </c>
      <c r="V2658" s="4">
        <f>Table1[[#This Row],[Price_USD]]/Table1[[#This Row],[Range_km]]</f>
        <v>153.21719148936171</v>
      </c>
      <c r="W2658" s="1" t="str">
        <f>_xlfn.IFS(Table1[[#This Row],[Price_USD]]&gt;80000,"Luxury", Table1[[#This Row],[Price_USD]]&gt;40000,"Premium",Table1[[#This Row],[Price_USD]]&lt;40000,"Budget")</f>
        <v>Premium</v>
      </c>
    </row>
    <row r="2659" spans="3:23" x14ac:dyDescent="0.35">
      <c r="C2659">
        <v>2658</v>
      </c>
      <c r="D2659" t="s">
        <v>28</v>
      </c>
      <c r="E2659" t="s">
        <v>222</v>
      </c>
      <c r="F2659">
        <v>2018</v>
      </c>
      <c r="G2659" t="s">
        <v>250</v>
      </c>
      <c r="H2659">
        <v>134.19999999999999</v>
      </c>
      <c r="I2659">
        <v>410</v>
      </c>
      <c r="J2659" t="s">
        <v>276</v>
      </c>
      <c r="K2659">
        <v>3.8</v>
      </c>
      <c r="L2659" s="5">
        <v>81122.490000000005</v>
      </c>
      <c r="M2659" t="s">
        <v>326</v>
      </c>
      <c r="N2659" t="s">
        <v>349</v>
      </c>
      <c r="O2659" s="2" t="s">
        <v>376</v>
      </c>
      <c r="P2659" s="1" t="str">
        <f>IFERROR(IF(ISNUMBER(Table1[[#This Row],[Safety_Rating2]]), REPT("★", Table1[[#This Row],[Safety_Rating2]]) &amp; REPT("☆", 5-Table1[[#This Row],[Safety_Rating2]]), "Unknown"), "Unknown")</f>
        <v>★★★★★</v>
      </c>
      <c r="Q2659" s="1">
        <v>5</v>
      </c>
      <c r="R2659">
        <v>12492</v>
      </c>
      <c r="S2659">
        <v>3</v>
      </c>
      <c r="T2659" s="7">
        <f t="shared" si="41"/>
        <v>1013382145.08</v>
      </c>
      <c r="U2659" s="3">
        <f>Table1[[#This Row],[Range_km]]/Table1[[#This Row],[Battery_Capacity_kWh]]</f>
        <v>3.0551415797317438</v>
      </c>
      <c r="V2659" s="4">
        <f>Table1[[#This Row],[Price_USD]]/Table1[[#This Row],[Range_km]]</f>
        <v>197.85973170731708</v>
      </c>
      <c r="W2659" s="1" t="str">
        <f>_xlfn.IFS(Table1[[#This Row],[Price_USD]]&gt;80000,"Luxury", Table1[[#This Row],[Price_USD]]&gt;40000,"Premium",Table1[[#This Row],[Price_USD]]&lt;40000,"Budget")</f>
        <v>Luxury</v>
      </c>
    </row>
    <row r="2660" spans="3:23" x14ac:dyDescent="0.35">
      <c r="C2660">
        <v>2659</v>
      </c>
      <c r="D2660" t="s">
        <v>67</v>
      </c>
      <c r="E2660" t="s">
        <v>243</v>
      </c>
      <c r="F2660">
        <v>2023</v>
      </c>
      <c r="G2660" t="s">
        <v>257</v>
      </c>
      <c r="H2660">
        <v>136</v>
      </c>
      <c r="I2660">
        <v>413</v>
      </c>
      <c r="J2660" t="s">
        <v>275</v>
      </c>
      <c r="K2660">
        <v>6.4</v>
      </c>
      <c r="L2660" s="5">
        <v>93928.91</v>
      </c>
      <c r="M2660" t="s">
        <v>333</v>
      </c>
      <c r="N2660" t="s">
        <v>344</v>
      </c>
      <c r="O2660" s="1">
        <v>1</v>
      </c>
      <c r="P2660" s="1" t="str">
        <f>IFERROR(IF(ISNUMBER(Table1[[#This Row],[Safety_Rating2]]), REPT("★", Table1[[#This Row],[Safety_Rating2]]) &amp; REPT("☆", 5-Table1[[#This Row],[Safety_Rating2]]), "Unknown"), "Unknown")</f>
        <v>★★★★★</v>
      </c>
      <c r="Q2660" s="1">
        <v>5</v>
      </c>
      <c r="R2660">
        <v>3858</v>
      </c>
      <c r="S2660">
        <v>4</v>
      </c>
      <c r="T2660" s="7">
        <f t="shared" si="41"/>
        <v>362377734.78000003</v>
      </c>
      <c r="U2660" s="3">
        <f>Table1[[#This Row],[Range_km]]/Table1[[#This Row],[Battery_Capacity_kWh]]</f>
        <v>3.0367647058823528</v>
      </c>
      <c r="V2660" s="4">
        <f>Table1[[#This Row],[Price_USD]]/Table1[[#This Row],[Range_km]]</f>
        <v>227.43077481840194</v>
      </c>
      <c r="W2660" s="1" t="str">
        <f>_xlfn.IFS(Table1[[#This Row],[Price_USD]]&gt;80000,"Luxury", Table1[[#This Row],[Price_USD]]&gt;40000,"Premium",Table1[[#This Row],[Price_USD]]&lt;40000,"Budget")</f>
        <v>Luxury</v>
      </c>
    </row>
    <row r="2661" spans="3:23" x14ac:dyDescent="0.35">
      <c r="C2661">
        <v>2660</v>
      </c>
      <c r="D2661" t="s">
        <v>21</v>
      </c>
      <c r="E2661" t="s">
        <v>104</v>
      </c>
      <c r="F2661">
        <v>2024</v>
      </c>
      <c r="G2661" t="s">
        <v>260</v>
      </c>
      <c r="H2661">
        <v>134.19999999999999</v>
      </c>
      <c r="I2661">
        <v>176</v>
      </c>
      <c r="J2661" t="s">
        <v>276</v>
      </c>
      <c r="K2661">
        <v>2.9</v>
      </c>
      <c r="L2661" s="5">
        <v>144668.51</v>
      </c>
      <c r="M2661" t="s">
        <v>325</v>
      </c>
      <c r="N2661" t="s">
        <v>342</v>
      </c>
      <c r="O2661" s="1">
        <v>3</v>
      </c>
      <c r="P2661" s="1" t="str">
        <f>IFERROR(IF(ISNUMBER(Table1[[#This Row],[Safety_Rating2]]), REPT("★", Table1[[#This Row],[Safety_Rating2]]) &amp; REPT("☆", 5-Table1[[#This Row],[Safety_Rating2]]), "Unknown"), "Unknown")</f>
        <v>Unknown</v>
      </c>
      <c r="Q2661" s="2" t="s">
        <v>376</v>
      </c>
      <c r="R2661">
        <v>7018</v>
      </c>
      <c r="S2661">
        <v>5</v>
      </c>
      <c r="T2661" s="7">
        <f t="shared" si="41"/>
        <v>1015283603.1800001</v>
      </c>
      <c r="U2661" s="3">
        <f>Table1[[#This Row],[Range_km]]/Table1[[#This Row],[Battery_Capacity_kWh]]</f>
        <v>1.3114754098360657</v>
      </c>
      <c r="V2661" s="4">
        <f>Table1[[#This Row],[Price_USD]]/Table1[[#This Row],[Range_km]]</f>
        <v>821.98017045454549</v>
      </c>
      <c r="W2661" s="1" t="str">
        <f>_xlfn.IFS(Table1[[#This Row],[Price_USD]]&gt;80000,"Luxury", Table1[[#This Row],[Price_USD]]&gt;40000,"Premium",Table1[[#This Row],[Price_USD]]&lt;40000,"Budget")</f>
        <v>Luxury</v>
      </c>
    </row>
    <row r="2662" spans="3:23" x14ac:dyDescent="0.35">
      <c r="C2662">
        <v>2661</v>
      </c>
      <c r="D2662" t="s">
        <v>63</v>
      </c>
      <c r="E2662" t="s">
        <v>169</v>
      </c>
      <c r="F2662">
        <v>2016</v>
      </c>
      <c r="G2662" t="s">
        <v>253</v>
      </c>
      <c r="H2662">
        <v>42.7</v>
      </c>
      <c r="I2662">
        <v>335</v>
      </c>
      <c r="J2662" t="s">
        <v>272</v>
      </c>
      <c r="K2662">
        <v>11.5</v>
      </c>
      <c r="L2662" s="5">
        <v>61344.68</v>
      </c>
      <c r="M2662" t="s">
        <v>289</v>
      </c>
      <c r="N2662" t="s">
        <v>358</v>
      </c>
      <c r="O2662" s="1">
        <v>3</v>
      </c>
      <c r="P2662" s="1" t="str">
        <f>IFERROR(IF(ISNUMBER(Table1[[#This Row],[Safety_Rating2]]), REPT("★", Table1[[#This Row],[Safety_Rating2]]) &amp; REPT("☆", 5-Table1[[#This Row],[Safety_Rating2]]), "Unknown"), "Unknown")</f>
        <v>★★★☆☆</v>
      </c>
      <c r="Q2662" s="1">
        <v>3</v>
      </c>
      <c r="R2662">
        <v>6604</v>
      </c>
      <c r="S2662">
        <v>4</v>
      </c>
      <c r="T2662" s="7">
        <f t="shared" si="41"/>
        <v>405120266.72000003</v>
      </c>
      <c r="U2662" s="3">
        <f>Table1[[#This Row],[Range_km]]/Table1[[#This Row],[Battery_Capacity_kWh]]</f>
        <v>7.8454332552693202</v>
      </c>
      <c r="V2662" s="4">
        <f>Table1[[#This Row],[Price_USD]]/Table1[[#This Row],[Range_km]]</f>
        <v>183.11844776119403</v>
      </c>
      <c r="W2662" s="1" t="str">
        <f>_xlfn.IFS(Table1[[#This Row],[Price_USD]]&gt;80000,"Luxury", Table1[[#This Row],[Price_USD]]&gt;40000,"Premium",Table1[[#This Row],[Price_USD]]&lt;40000,"Budget")</f>
        <v>Premium</v>
      </c>
    </row>
    <row r="2663" spans="3:23" x14ac:dyDescent="0.35">
      <c r="C2663">
        <v>2662</v>
      </c>
      <c r="D2663" t="s">
        <v>60</v>
      </c>
      <c r="E2663" t="s">
        <v>204</v>
      </c>
      <c r="F2663">
        <v>2018</v>
      </c>
      <c r="G2663" t="s">
        <v>250</v>
      </c>
      <c r="H2663">
        <v>83.7</v>
      </c>
      <c r="I2663">
        <v>230</v>
      </c>
      <c r="J2663" t="s">
        <v>276</v>
      </c>
      <c r="K2663">
        <v>10.9</v>
      </c>
      <c r="L2663" s="5">
        <v>42147.78</v>
      </c>
      <c r="M2663" t="s">
        <v>303</v>
      </c>
      <c r="N2663" t="s">
        <v>341</v>
      </c>
      <c r="O2663" s="2" t="s">
        <v>376</v>
      </c>
      <c r="P2663" s="1" t="str">
        <f>IFERROR(IF(ISNUMBER(Table1[[#This Row],[Safety_Rating2]]), REPT("★", Table1[[#This Row],[Safety_Rating2]]) &amp; REPT("☆", 5-Table1[[#This Row],[Safety_Rating2]]), "Unknown"), "Unknown")</f>
        <v>Unknown</v>
      </c>
      <c r="Q2663" s="2" t="s">
        <v>376</v>
      </c>
      <c r="R2663">
        <v>19461</v>
      </c>
      <c r="S2663">
        <v>3</v>
      </c>
      <c r="T2663" s="7">
        <f t="shared" si="41"/>
        <v>820237946.57999992</v>
      </c>
      <c r="U2663" s="3">
        <f>Table1[[#This Row],[Range_km]]/Table1[[#This Row],[Battery_Capacity_kWh]]</f>
        <v>2.7479091995221028</v>
      </c>
      <c r="V2663" s="4">
        <f>Table1[[#This Row],[Price_USD]]/Table1[[#This Row],[Range_km]]</f>
        <v>183.25121739130435</v>
      </c>
      <c r="W2663" s="1" t="str">
        <f>_xlfn.IFS(Table1[[#This Row],[Price_USD]]&gt;80000,"Luxury", Table1[[#This Row],[Price_USD]]&gt;40000,"Premium",Table1[[#This Row],[Price_USD]]&lt;40000,"Budget")</f>
        <v>Premium</v>
      </c>
    </row>
    <row r="2664" spans="3:23" x14ac:dyDescent="0.35">
      <c r="C2664">
        <v>2663</v>
      </c>
      <c r="D2664" t="s">
        <v>48</v>
      </c>
      <c r="E2664" t="s">
        <v>113</v>
      </c>
      <c r="F2664">
        <v>2016</v>
      </c>
      <c r="G2664" t="s">
        <v>261</v>
      </c>
      <c r="H2664">
        <v>104.4</v>
      </c>
      <c r="I2664">
        <v>333</v>
      </c>
      <c r="J2664" t="s">
        <v>280</v>
      </c>
      <c r="K2664">
        <v>7.6</v>
      </c>
      <c r="L2664" s="5">
        <v>103973.21</v>
      </c>
      <c r="M2664" t="s">
        <v>327</v>
      </c>
      <c r="N2664" t="s">
        <v>342</v>
      </c>
      <c r="O2664" s="2" t="s">
        <v>376</v>
      </c>
      <c r="P2664" s="1" t="str">
        <f>IFERROR(IF(ISNUMBER(Table1[[#This Row],[Safety_Rating2]]), REPT("★", Table1[[#This Row],[Safety_Rating2]]) &amp; REPT("☆", 5-Table1[[#This Row],[Safety_Rating2]]), "Unknown"), "Unknown")</f>
        <v>★★★★★</v>
      </c>
      <c r="Q2664" s="1">
        <v>5</v>
      </c>
      <c r="R2664">
        <v>4454</v>
      </c>
      <c r="S2664">
        <v>5</v>
      </c>
      <c r="T2664" s="7">
        <f t="shared" si="41"/>
        <v>463096677.34000003</v>
      </c>
      <c r="U2664" s="3">
        <f>Table1[[#This Row],[Range_km]]/Table1[[#This Row],[Battery_Capacity_kWh]]</f>
        <v>3.1896551724137931</v>
      </c>
      <c r="V2664" s="4">
        <f>Table1[[#This Row],[Price_USD]]/Table1[[#This Row],[Range_km]]</f>
        <v>312.23186186186189</v>
      </c>
      <c r="W2664" s="1" t="str">
        <f>_xlfn.IFS(Table1[[#This Row],[Price_USD]]&gt;80000,"Luxury", Table1[[#This Row],[Price_USD]]&gt;40000,"Premium",Table1[[#This Row],[Price_USD]]&lt;40000,"Budget")</f>
        <v>Luxury</v>
      </c>
    </row>
    <row r="2665" spans="3:23" x14ac:dyDescent="0.35">
      <c r="C2665">
        <v>2664</v>
      </c>
      <c r="D2665" t="s">
        <v>47</v>
      </c>
      <c r="E2665" t="s">
        <v>137</v>
      </c>
      <c r="F2665">
        <v>2018</v>
      </c>
      <c r="G2665" t="s">
        <v>251</v>
      </c>
      <c r="H2665">
        <v>137.5</v>
      </c>
      <c r="I2665">
        <v>513</v>
      </c>
      <c r="J2665" t="s">
        <v>275</v>
      </c>
      <c r="K2665">
        <v>10.4</v>
      </c>
      <c r="L2665" s="5">
        <v>98961.34</v>
      </c>
      <c r="M2665" t="s">
        <v>296</v>
      </c>
      <c r="N2665" t="s">
        <v>339</v>
      </c>
      <c r="O2665" s="1">
        <v>4</v>
      </c>
      <c r="P2665" s="1" t="str">
        <f>IFERROR(IF(ISNUMBER(Table1[[#This Row],[Safety_Rating2]]), REPT("★", Table1[[#This Row],[Safety_Rating2]]) &amp; REPT("☆", 5-Table1[[#This Row],[Safety_Rating2]]), "Unknown"), "Unknown")</f>
        <v>★★★☆☆</v>
      </c>
      <c r="Q2665" s="1">
        <v>3</v>
      </c>
      <c r="R2665">
        <v>12955</v>
      </c>
      <c r="S2665">
        <v>4</v>
      </c>
      <c r="T2665" s="7">
        <f t="shared" si="41"/>
        <v>1282044159.7</v>
      </c>
      <c r="U2665" s="3">
        <f>Table1[[#This Row],[Range_km]]/Table1[[#This Row],[Battery_Capacity_kWh]]</f>
        <v>3.730909090909091</v>
      </c>
      <c r="V2665" s="4">
        <f>Table1[[#This Row],[Price_USD]]/Table1[[#This Row],[Range_km]]</f>
        <v>192.9070955165692</v>
      </c>
      <c r="W2665" s="1" t="str">
        <f>_xlfn.IFS(Table1[[#This Row],[Price_USD]]&gt;80000,"Luxury", Table1[[#This Row],[Price_USD]]&gt;40000,"Premium",Table1[[#This Row],[Price_USD]]&lt;40000,"Budget")</f>
        <v>Luxury</v>
      </c>
    </row>
    <row r="2666" spans="3:23" x14ac:dyDescent="0.35">
      <c r="C2666">
        <v>2665</v>
      </c>
      <c r="D2666" t="s">
        <v>27</v>
      </c>
      <c r="E2666" t="s">
        <v>89</v>
      </c>
      <c r="F2666">
        <v>2022</v>
      </c>
      <c r="G2666" t="s">
        <v>252</v>
      </c>
      <c r="H2666">
        <v>79.8</v>
      </c>
      <c r="I2666">
        <v>278</v>
      </c>
      <c r="J2666" t="s">
        <v>266</v>
      </c>
      <c r="K2666">
        <v>2.2000000000000002</v>
      </c>
      <c r="L2666" s="5">
        <v>92468.58</v>
      </c>
      <c r="M2666" t="s">
        <v>326</v>
      </c>
      <c r="N2666" t="s">
        <v>349</v>
      </c>
      <c r="O2666" s="1">
        <v>5</v>
      </c>
      <c r="P2666" s="1" t="str">
        <f>IFERROR(IF(ISNUMBER(Table1[[#This Row],[Safety_Rating2]]), REPT("★", Table1[[#This Row],[Safety_Rating2]]) &amp; REPT("☆", 5-Table1[[#This Row],[Safety_Rating2]]), "Unknown"), "Unknown")</f>
        <v>Unknown</v>
      </c>
      <c r="Q2666" s="2" t="s">
        <v>376</v>
      </c>
      <c r="R2666">
        <v>19103</v>
      </c>
      <c r="S2666">
        <v>3</v>
      </c>
      <c r="T2666" s="7">
        <f t="shared" si="41"/>
        <v>1766427283.74</v>
      </c>
      <c r="U2666" s="3">
        <f>Table1[[#This Row],[Range_km]]/Table1[[#This Row],[Battery_Capacity_kWh]]</f>
        <v>3.4837092731829573</v>
      </c>
      <c r="V2666" s="4">
        <f>Table1[[#This Row],[Price_USD]]/Table1[[#This Row],[Range_km]]</f>
        <v>332.62079136690647</v>
      </c>
      <c r="W2666" s="1" t="str">
        <f>_xlfn.IFS(Table1[[#This Row],[Price_USD]]&gt;80000,"Luxury", Table1[[#This Row],[Price_USD]]&gt;40000,"Premium",Table1[[#This Row],[Price_USD]]&lt;40000,"Budget")</f>
        <v>Luxury</v>
      </c>
    </row>
    <row r="2667" spans="3:23" x14ac:dyDescent="0.35">
      <c r="C2667">
        <v>2666</v>
      </c>
      <c r="D2667" t="s">
        <v>55</v>
      </c>
      <c r="E2667" t="s">
        <v>241</v>
      </c>
      <c r="F2667">
        <v>2020</v>
      </c>
      <c r="G2667" t="s">
        <v>256</v>
      </c>
      <c r="H2667">
        <v>33.299999999999997</v>
      </c>
      <c r="I2667">
        <v>554</v>
      </c>
      <c r="J2667" t="s">
        <v>280</v>
      </c>
      <c r="K2667">
        <v>3.3</v>
      </c>
      <c r="L2667" s="5">
        <v>54897.26</v>
      </c>
      <c r="M2667" t="s">
        <v>313</v>
      </c>
      <c r="N2667" t="s">
        <v>359</v>
      </c>
      <c r="O2667" s="1">
        <v>1</v>
      </c>
      <c r="P2667" s="1" t="str">
        <f>IFERROR(IF(ISNUMBER(Table1[[#This Row],[Safety_Rating2]]), REPT("★", Table1[[#This Row],[Safety_Rating2]]) &amp; REPT("☆", 5-Table1[[#This Row],[Safety_Rating2]]), "Unknown"), "Unknown")</f>
        <v>★★★☆☆</v>
      </c>
      <c r="Q2667" s="1">
        <v>3</v>
      </c>
      <c r="R2667">
        <v>5836</v>
      </c>
      <c r="S2667">
        <v>4</v>
      </c>
      <c r="T2667" s="7">
        <f t="shared" si="41"/>
        <v>320380409.36000001</v>
      </c>
      <c r="U2667" s="3">
        <f>Table1[[#This Row],[Range_km]]/Table1[[#This Row],[Battery_Capacity_kWh]]</f>
        <v>16.636636636636638</v>
      </c>
      <c r="V2667" s="4">
        <f>Table1[[#This Row],[Price_USD]]/Table1[[#This Row],[Range_km]]</f>
        <v>99.092527075812285</v>
      </c>
      <c r="W2667" s="1" t="str">
        <f>_xlfn.IFS(Table1[[#This Row],[Price_USD]]&gt;80000,"Luxury", Table1[[#This Row],[Price_USD]]&gt;40000,"Premium",Table1[[#This Row],[Price_USD]]&lt;40000,"Budget")</f>
        <v>Premium</v>
      </c>
    </row>
    <row r="2668" spans="3:23" x14ac:dyDescent="0.35">
      <c r="C2668">
        <v>2667</v>
      </c>
      <c r="D2668" t="s">
        <v>20</v>
      </c>
      <c r="E2668" t="s">
        <v>226</v>
      </c>
      <c r="F2668">
        <v>2019</v>
      </c>
      <c r="G2668" t="s">
        <v>254</v>
      </c>
      <c r="H2668">
        <v>128.19999999999999</v>
      </c>
      <c r="I2668">
        <v>516</v>
      </c>
      <c r="J2668" t="s">
        <v>273</v>
      </c>
      <c r="K2668">
        <v>8.6999999999999993</v>
      </c>
      <c r="L2668" s="5">
        <v>135222.82</v>
      </c>
      <c r="M2668" t="s">
        <v>314</v>
      </c>
      <c r="N2668" t="s">
        <v>357</v>
      </c>
      <c r="O2668" s="2" t="s">
        <v>376</v>
      </c>
      <c r="P2668" s="1" t="str">
        <f>IFERROR(IF(ISNUMBER(Table1[[#This Row],[Safety_Rating2]]), REPT("★", Table1[[#This Row],[Safety_Rating2]]) &amp; REPT("☆", 5-Table1[[#This Row],[Safety_Rating2]]), "Unknown"), "Unknown")</f>
        <v>★★★☆☆</v>
      </c>
      <c r="Q2668" s="1">
        <v>3</v>
      </c>
      <c r="R2668">
        <v>1093</v>
      </c>
      <c r="S2668">
        <v>5</v>
      </c>
      <c r="T2668" s="7">
        <f t="shared" si="41"/>
        <v>147798542.26000002</v>
      </c>
      <c r="U2668" s="3">
        <f>Table1[[#This Row],[Range_km]]/Table1[[#This Row],[Battery_Capacity_kWh]]</f>
        <v>4.0249609984399379</v>
      </c>
      <c r="V2668" s="4">
        <f>Table1[[#This Row],[Price_USD]]/Table1[[#This Row],[Range_km]]</f>
        <v>262.05972868217054</v>
      </c>
      <c r="W2668" s="1" t="str">
        <f>_xlfn.IFS(Table1[[#This Row],[Price_USD]]&gt;80000,"Luxury", Table1[[#This Row],[Price_USD]]&gt;40000,"Premium",Table1[[#This Row],[Price_USD]]&lt;40000,"Budget")</f>
        <v>Luxury</v>
      </c>
    </row>
    <row r="2669" spans="3:23" x14ac:dyDescent="0.35">
      <c r="C2669">
        <v>2668</v>
      </c>
      <c r="D2669" t="s">
        <v>48</v>
      </c>
      <c r="E2669" t="s">
        <v>154</v>
      </c>
      <c r="F2669">
        <v>2023</v>
      </c>
      <c r="G2669" t="s">
        <v>264</v>
      </c>
      <c r="H2669">
        <v>61.8</v>
      </c>
      <c r="I2669">
        <v>460</v>
      </c>
      <c r="J2669" t="s">
        <v>271</v>
      </c>
      <c r="K2669">
        <v>1.2</v>
      </c>
      <c r="L2669" s="5">
        <v>122176.3</v>
      </c>
      <c r="M2669" t="s">
        <v>291</v>
      </c>
      <c r="N2669" t="s">
        <v>368</v>
      </c>
      <c r="O2669" s="1">
        <v>4</v>
      </c>
      <c r="P2669" s="1" t="str">
        <f>IFERROR(IF(ISNUMBER(Table1[[#This Row],[Safety_Rating2]]), REPT("★", Table1[[#This Row],[Safety_Rating2]]) &amp; REPT("☆", 5-Table1[[#This Row],[Safety_Rating2]]), "Unknown"), "Unknown")</f>
        <v>★★★★☆</v>
      </c>
      <c r="Q2669" s="1">
        <v>4</v>
      </c>
      <c r="R2669">
        <v>391</v>
      </c>
      <c r="S2669">
        <v>5</v>
      </c>
      <c r="T2669" s="7">
        <f t="shared" si="41"/>
        <v>47770933.300000004</v>
      </c>
      <c r="U2669" s="3">
        <f>Table1[[#This Row],[Range_km]]/Table1[[#This Row],[Battery_Capacity_kWh]]</f>
        <v>7.4433656957928802</v>
      </c>
      <c r="V2669" s="4">
        <f>Table1[[#This Row],[Price_USD]]/Table1[[#This Row],[Range_km]]</f>
        <v>265.60065217391303</v>
      </c>
      <c r="W2669" s="1" t="str">
        <f>_xlfn.IFS(Table1[[#This Row],[Price_USD]]&gt;80000,"Luxury", Table1[[#This Row],[Price_USD]]&gt;40000,"Premium",Table1[[#This Row],[Price_USD]]&lt;40000,"Budget")</f>
        <v>Luxury</v>
      </c>
    </row>
    <row r="2670" spans="3:23" x14ac:dyDescent="0.35">
      <c r="C2670">
        <v>2669</v>
      </c>
      <c r="D2670" t="s">
        <v>63</v>
      </c>
      <c r="E2670" t="s">
        <v>169</v>
      </c>
      <c r="F2670">
        <v>2023</v>
      </c>
      <c r="G2670" t="s">
        <v>252</v>
      </c>
      <c r="H2670">
        <v>82.4</v>
      </c>
      <c r="I2670">
        <v>186</v>
      </c>
      <c r="J2670" t="s">
        <v>272</v>
      </c>
      <c r="K2670">
        <v>3.1</v>
      </c>
      <c r="L2670" s="5">
        <v>148492.54</v>
      </c>
      <c r="M2670" t="s">
        <v>317</v>
      </c>
      <c r="N2670" t="s">
        <v>339</v>
      </c>
      <c r="O2670" s="1">
        <v>3</v>
      </c>
      <c r="P2670" s="1" t="str">
        <f>IFERROR(IF(ISNUMBER(Table1[[#This Row],[Safety_Rating2]]), REPT("★", Table1[[#This Row],[Safety_Rating2]]) &amp; REPT("☆", 5-Table1[[#This Row],[Safety_Rating2]]), "Unknown"), "Unknown")</f>
        <v>★★★★★</v>
      </c>
      <c r="Q2670" s="1">
        <v>5</v>
      </c>
      <c r="R2670">
        <v>19531</v>
      </c>
      <c r="S2670">
        <v>3</v>
      </c>
      <c r="T2670" s="7">
        <f t="shared" si="41"/>
        <v>2900207798.7400002</v>
      </c>
      <c r="U2670" s="3">
        <f>Table1[[#This Row],[Range_km]]/Table1[[#This Row],[Battery_Capacity_kWh]]</f>
        <v>2.2572815533980579</v>
      </c>
      <c r="V2670" s="4">
        <f>Table1[[#This Row],[Price_USD]]/Table1[[#This Row],[Range_km]]</f>
        <v>798.34698924731185</v>
      </c>
      <c r="W2670" s="1" t="str">
        <f>_xlfn.IFS(Table1[[#This Row],[Price_USD]]&gt;80000,"Luxury", Table1[[#This Row],[Price_USD]]&gt;40000,"Premium",Table1[[#This Row],[Price_USD]]&lt;40000,"Budget")</f>
        <v>Luxury</v>
      </c>
    </row>
    <row r="2671" spans="3:23" x14ac:dyDescent="0.35">
      <c r="C2671">
        <v>2670</v>
      </c>
      <c r="D2671" t="s">
        <v>34</v>
      </c>
      <c r="E2671" t="s">
        <v>190</v>
      </c>
      <c r="F2671">
        <v>2020</v>
      </c>
      <c r="G2671" t="s">
        <v>256</v>
      </c>
      <c r="H2671">
        <v>101.2</v>
      </c>
      <c r="I2671">
        <v>138</v>
      </c>
      <c r="J2671" t="s">
        <v>266</v>
      </c>
      <c r="K2671">
        <v>10.199999999999999</v>
      </c>
      <c r="L2671" s="5">
        <v>66191.53</v>
      </c>
      <c r="M2671" t="s">
        <v>292</v>
      </c>
      <c r="N2671" t="s">
        <v>360</v>
      </c>
      <c r="O2671" s="1">
        <v>1</v>
      </c>
      <c r="P2671" s="1" t="str">
        <f>IFERROR(IF(ISNUMBER(Table1[[#This Row],[Safety_Rating2]]), REPT("★", Table1[[#This Row],[Safety_Rating2]]) &amp; REPT("☆", 5-Table1[[#This Row],[Safety_Rating2]]), "Unknown"), "Unknown")</f>
        <v>★★★★★</v>
      </c>
      <c r="Q2671" s="1">
        <v>5</v>
      </c>
      <c r="R2671">
        <v>9119</v>
      </c>
      <c r="S2671">
        <v>5</v>
      </c>
      <c r="T2671" s="7">
        <f t="shared" si="41"/>
        <v>603600562.06999993</v>
      </c>
      <c r="U2671" s="3">
        <f>Table1[[#This Row],[Range_km]]/Table1[[#This Row],[Battery_Capacity_kWh]]</f>
        <v>1.3636363636363635</v>
      </c>
      <c r="V2671" s="4">
        <f>Table1[[#This Row],[Price_USD]]/Table1[[#This Row],[Range_km]]</f>
        <v>479.648768115942</v>
      </c>
      <c r="W2671" s="1" t="str">
        <f>_xlfn.IFS(Table1[[#This Row],[Price_USD]]&gt;80000,"Luxury", Table1[[#This Row],[Price_USD]]&gt;40000,"Premium",Table1[[#This Row],[Price_USD]]&lt;40000,"Budget")</f>
        <v>Premium</v>
      </c>
    </row>
    <row r="2672" spans="3:23" x14ac:dyDescent="0.35">
      <c r="C2672">
        <v>2671</v>
      </c>
      <c r="D2672" t="s">
        <v>34</v>
      </c>
      <c r="E2672" t="s">
        <v>87</v>
      </c>
      <c r="F2672">
        <v>2018</v>
      </c>
      <c r="G2672" t="s">
        <v>254</v>
      </c>
      <c r="H2672">
        <v>36</v>
      </c>
      <c r="I2672">
        <v>214</v>
      </c>
      <c r="J2672" t="s">
        <v>277</v>
      </c>
      <c r="K2672">
        <v>5.6</v>
      </c>
      <c r="L2672" s="5">
        <v>110537.2</v>
      </c>
      <c r="M2672" t="s">
        <v>290</v>
      </c>
      <c r="N2672" t="s">
        <v>358</v>
      </c>
      <c r="O2672" s="1">
        <v>2</v>
      </c>
      <c r="P2672" s="1" t="str">
        <f>IFERROR(IF(ISNUMBER(Table1[[#This Row],[Safety_Rating2]]), REPT("★", Table1[[#This Row],[Safety_Rating2]]) &amp; REPT("☆", 5-Table1[[#This Row],[Safety_Rating2]]), "Unknown"), "Unknown")</f>
        <v>★★★☆☆</v>
      </c>
      <c r="Q2672" s="1">
        <v>3</v>
      </c>
      <c r="R2672">
        <v>14405</v>
      </c>
      <c r="S2672">
        <v>4</v>
      </c>
      <c r="T2672" s="7">
        <f t="shared" si="41"/>
        <v>1592288366</v>
      </c>
      <c r="U2672" s="3">
        <f>Table1[[#This Row],[Range_km]]/Table1[[#This Row],[Battery_Capacity_kWh]]</f>
        <v>5.9444444444444446</v>
      </c>
      <c r="V2672" s="4">
        <f>Table1[[#This Row],[Price_USD]]/Table1[[#This Row],[Range_km]]</f>
        <v>516.52897196261677</v>
      </c>
      <c r="W2672" s="1" t="str">
        <f>_xlfn.IFS(Table1[[#This Row],[Price_USD]]&gt;80000,"Luxury", Table1[[#This Row],[Price_USD]]&gt;40000,"Premium",Table1[[#This Row],[Price_USD]]&lt;40000,"Budget")</f>
        <v>Luxury</v>
      </c>
    </row>
    <row r="2673" spans="3:23" x14ac:dyDescent="0.35">
      <c r="C2673">
        <v>2672</v>
      </c>
      <c r="D2673" t="s">
        <v>30</v>
      </c>
      <c r="E2673" t="s">
        <v>166</v>
      </c>
      <c r="F2673">
        <v>2020</v>
      </c>
      <c r="G2673" t="s">
        <v>255</v>
      </c>
      <c r="H2673">
        <v>50.2</v>
      </c>
      <c r="I2673">
        <v>282</v>
      </c>
      <c r="J2673" t="s">
        <v>270</v>
      </c>
      <c r="K2673">
        <v>8</v>
      </c>
      <c r="L2673" s="5">
        <v>90924.66</v>
      </c>
      <c r="M2673" t="s">
        <v>304</v>
      </c>
      <c r="N2673" t="s">
        <v>357</v>
      </c>
      <c r="O2673" s="1">
        <v>4</v>
      </c>
      <c r="P2673" s="1" t="str">
        <f>IFERROR(IF(ISNUMBER(Table1[[#This Row],[Safety_Rating2]]), REPT("★", Table1[[#This Row],[Safety_Rating2]]) &amp; REPT("☆", 5-Table1[[#This Row],[Safety_Rating2]]), "Unknown"), "Unknown")</f>
        <v>★★★★★</v>
      </c>
      <c r="Q2673" s="1">
        <v>5</v>
      </c>
      <c r="R2673">
        <v>898</v>
      </c>
      <c r="S2673">
        <v>5</v>
      </c>
      <c r="T2673" s="7">
        <f t="shared" si="41"/>
        <v>81650344.680000007</v>
      </c>
      <c r="U2673" s="3">
        <f>Table1[[#This Row],[Range_km]]/Table1[[#This Row],[Battery_Capacity_kWh]]</f>
        <v>5.6175298804780871</v>
      </c>
      <c r="V2673" s="4">
        <f>Table1[[#This Row],[Price_USD]]/Table1[[#This Row],[Range_km]]</f>
        <v>322.42787234042555</v>
      </c>
      <c r="W2673" s="1" t="str">
        <f>_xlfn.IFS(Table1[[#This Row],[Price_USD]]&gt;80000,"Luxury", Table1[[#This Row],[Price_USD]]&gt;40000,"Premium",Table1[[#This Row],[Price_USD]]&lt;40000,"Budget")</f>
        <v>Luxury</v>
      </c>
    </row>
    <row r="2674" spans="3:23" x14ac:dyDescent="0.35">
      <c r="C2674">
        <v>2673</v>
      </c>
      <c r="D2674" t="s">
        <v>17</v>
      </c>
      <c r="E2674" t="s">
        <v>70</v>
      </c>
      <c r="F2674">
        <v>2024</v>
      </c>
      <c r="G2674" t="s">
        <v>257</v>
      </c>
      <c r="H2674">
        <v>117</v>
      </c>
      <c r="I2674">
        <v>364</v>
      </c>
      <c r="J2674" t="s">
        <v>270</v>
      </c>
      <c r="K2674">
        <v>1.2</v>
      </c>
      <c r="L2674" s="5">
        <v>141657.62</v>
      </c>
      <c r="M2674" t="s">
        <v>330</v>
      </c>
      <c r="N2674" t="s">
        <v>351</v>
      </c>
      <c r="O2674" s="1">
        <v>3</v>
      </c>
      <c r="P2674" s="1" t="str">
        <f>IFERROR(IF(ISNUMBER(Table1[[#This Row],[Safety_Rating2]]), REPT("★", Table1[[#This Row],[Safety_Rating2]]) &amp; REPT("☆", 5-Table1[[#This Row],[Safety_Rating2]]), "Unknown"), "Unknown")</f>
        <v>★★★☆☆</v>
      </c>
      <c r="Q2674" s="1">
        <v>3</v>
      </c>
      <c r="R2674">
        <v>11161</v>
      </c>
      <c r="S2674">
        <v>5</v>
      </c>
      <c r="T2674" s="7">
        <f t="shared" si="41"/>
        <v>1581040696.8199999</v>
      </c>
      <c r="U2674" s="3">
        <f>Table1[[#This Row],[Range_km]]/Table1[[#This Row],[Battery_Capacity_kWh]]</f>
        <v>3.1111111111111112</v>
      </c>
      <c r="V2674" s="4">
        <f>Table1[[#This Row],[Price_USD]]/Table1[[#This Row],[Range_km]]</f>
        <v>389.16928571428571</v>
      </c>
      <c r="W2674" s="1" t="str">
        <f>_xlfn.IFS(Table1[[#This Row],[Price_USD]]&gt;80000,"Luxury", Table1[[#This Row],[Price_USD]]&gt;40000,"Premium",Table1[[#This Row],[Price_USD]]&lt;40000,"Budget")</f>
        <v>Luxury</v>
      </c>
    </row>
    <row r="2675" spans="3:23" x14ac:dyDescent="0.35">
      <c r="C2675">
        <v>2674</v>
      </c>
      <c r="D2675" t="s">
        <v>66</v>
      </c>
      <c r="E2675" t="s">
        <v>186</v>
      </c>
      <c r="F2675">
        <v>2018</v>
      </c>
      <c r="G2675" t="s">
        <v>262</v>
      </c>
      <c r="H2675">
        <v>29.1</v>
      </c>
      <c r="I2675">
        <v>290</v>
      </c>
      <c r="J2675" t="s">
        <v>274</v>
      </c>
      <c r="K2675">
        <v>9.4</v>
      </c>
      <c r="L2675" s="5">
        <v>42037.78</v>
      </c>
      <c r="M2675" t="s">
        <v>294</v>
      </c>
      <c r="N2675" t="s">
        <v>345</v>
      </c>
      <c r="O2675" s="1">
        <v>0</v>
      </c>
      <c r="P2675" s="1" t="str">
        <f>IFERROR(IF(ISNUMBER(Table1[[#This Row],[Safety_Rating2]]), REPT("★", Table1[[#This Row],[Safety_Rating2]]) &amp; REPT("☆", 5-Table1[[#This Row],[Safety_Rating2]]), "Unknown"), "Unknown")</f>
        <v>Unknown</v>
      </c>
      <c r="Q2675" s="2" t="s">
        <v>376</v>
      </c>
      <c r="R2675">
        <v>13466</v>
      </c>
      <c r="S2675">
        <v>4</v>
      </c>
      <c r="T2675" s="7">
        <f t="shared" si="41"/>
        <v>566080745.48000002</v>
      </c>
      <c r="U2675" s="3">
        <f>Table1[[#This Row],[Range_km]]/Table1[[#This Row],[Battery_Capacity_kWh]]</f>
        <v>9.9656357388316152</v>
      </c>
      <c r="V2675" s="4">
        <f>Table1[[#This Row],[Price_USD]]/Table1[[#This Row],[Range_km]]</f>
        <v>144.95786206896551</v>
      </c>
      <c r="W2675" s="1" t="str">
        <f>_xlfn.IFS(Table1[[#This Row],[Price_USD]]&gt;80000,"Luxury", Table1[[#This Row],[Price_USD]]&gt;40000,"Premium",Table1[[#This Row],[Price_USD]]&lt;40000,"Budget")</f>
        <v>Premium</v>
      </c>
    </row>
    <row r="2676" spans="3:23" x14ac:dyDescent="0.35">
      <c r="C2676">
        <v>2675</v>
      </c>
      <c r="D2676" t="s">
        <v>33</v>
      </c>
      <c r="E2676" t="s">
        <v>192</v>
      </c>
      <c r="F2676">
        <v>2015</v>
      </c>
      <c r="G2676" t="s">
        <v>257</v>
      </c>
      <c r="H2676">
        <v>135.69999999999999</v>
      </c>
      <c r="I2676">
        <v>457</v>
      </c>
      <c r="J2676" t="s">
        <v>269</v>
      </c>
      <c r="K2676">
        <v>3</v>
      </c>
      <c r="L2676" s="5">
        <v>138650.57</v>
      </c>
      <c r="M2676" t="s">
        <v>306</v>
      </c>
      <c r="N2676" t="s">
        <v>349</v>
      </c>
      <c r="O2676" s="1">
        <v>0</v>
      </c>
      <c r="P2676" s="1" t="str">
        <f>IFERROR(IF(ISNUMBER(Table1[[#This Row],[Safety_Rating2]]), REPT("★", Table1[[#This Row],[Safety_Rating2]]) &amp; REPT("☆", 5-Table1[[#This Row],[Safety_Rating2]]), "Unknown"), "Unknown")</f>
        <v>★★★☆☆</v>
      </c>
      <c r="Q2676" s="1">
        <v>3</v>
      </c>
      <c r="R2676">
        <v>19342</v>
      </c>
      <c r="S2676">
        <v>4</v>
      </c>
      <c r="T2676" s="7">
        <f t="shared" si="41"/>
        <v>2681779324.9400001</v>
      </c>
      <c r="U2676" s="3">
        <f>Table1[[#This Row],[Range_km]]/Table1[[#This Row],[Battery_Capacity_kWh]]</f>
        <v>3.3677229182019164</v>
      </c>
      <c r="V2676" s="4">
        <f>Table1[[#This Row],[Price_USD]]/Table1[[#This Row],[Range_km]]</f>
        <v>303.39293216630199</v>
      </c>
      <c r="W2676" s="1" t="str">
        <f>_xlfn.IFS(Table1[[#This Row],[Price_USD]]&gt;80000,"Luxury", Table1[[#This Row],[Price_USD]]&gt;40000,"Premium",Table1[[#This Row],[Price_USD]]&lt;40000,"Budget")</f>
        <v>Luxury</v>
      </c>
    </row>
    <row r="2677" spans="3:23" x14ac:dyDescent="0.35">
      <c r="C2677">
        <v>2676</v>
      </c>
      <c r="D2677" t="s">
        <v>68</v>
      </c>
      <c r="E2677" t="s">
        <v>214</v>
      </c>
      <c r="F2677">
        <v>2015</v>
      </c>
      <c r="G2677" t="s">
        <v>259</v>
      </c>
      <c r="H2677">
        <v>51.8</v>
      </c>
      <c r="I2677">
        <v>205</v>
      </c>
      <c r="J2677" t="s">
        <v>272</v>
      </c>
      <c r="K2677">
        <v>10.199999999999999</v>
      </c>
      <c r="L2677" s="5">
        <v>60676.04</v>
      </c>
      <c r="M2677" t="s">
        <v>334</v>
      </c>
      <c r="N2677" t="s">
        <v>363</v>
      </c>
      <c r="O2677" s="1">
        <v>4</v>
      </c>
      <c r="P2677" s="1" t="str">
        <f>IFERROR(IF(ISNUMBER(Table1[[#This Row],[Safety_Rating2]]), REPT("★", Table1[[#This Row],[Safety_Rating2]]) &amp; REPT("☆", 5-Table1[[#This Row],[Safety_Rating2]]), "Unknown"), "Unknown")</f>
        <v>★★★☆☆</v>
      </c>
      <c r="Q2677" s="1">
        <v>3</v>
      </c>
      <c r="R2677">
        <v>15913</v>
      </c>
      <c r="S2677">
        <v>5</v>
      </c>
      <c r="T2677" s="7">
        <f t="shared" si="41"/>
        <v>965537824.51999998</v>
      </c>
      <c r="U2677" s="3">
        <f>Table1[[#This Row],[Range_km]]/Table1[[#This Row],[Battery_Capacity_kWh]]</f>
        <v>3.9575289575289578</v>
      </c>
      <c r="V2677" s="4">
        <f>Table1[[#This Row],[Price_USD]]/Table1[[#This Row],[Range_km]]</f>
        <v>295.98068292682927</v>
      </c>
      <c r="W2677" s="1" t="str">
        <f>_xlfn.IFS(Table1[[#This Row],[Price_USD]]&gt;80000,"Luxury", Table1[[#This Row],[Price_USD]]&gt;40000,"Premium",Table1[[#This Row],[Price_USD]]&lt;40000,"Budget")</f>
        <v>Premium</v>
      </c>
    </row>
    <row r="2678" spans="3:23" x14ac:dyDescent="0.35">
      <c r="C2678">
        <v>2677</v>
      </c>
      <c r="D2678" t="s">
        <v>16</v>
      </c>
      <c r="E2678" t="s">
        <v>69</v>
      </c>
      <c r="F2678">
        <v>2015</v>
      </c>
      <c r="G2678" t="s">
        <v>253</v>
      </c>
      <c r="H2678">
        <v>32.700000000000003</v>
      </c>
      <c r="I2678">
        <v>375</v>
      </c>
      <c r="J2678" t="s">
        <v>265</v>
      </c>
      <c r="K2678">
        <v>10.6</v>
      </c>
      <c r="L2678" s="5">
        <v>137538.74</v>
      </c>
      <c r="M2678" t="s">
        <v>315</v>
      </c>
      <c r="N2678" t="s">
        <v>338</v>
      </c>
      <c r="O2678" s="1">
        <v>0</v>
      </c>
      <c r="P2678" s="1" t="str">
        <f>IFERROR(IF(ISNUMBER(Table1[[#This Row],[Safety_Rating2]]), REPT("★", Table1[[#This Row],[Safety_Rating2]]) &amp; REPT("☆", 5-Table1[[#This Row],[Safety_Rating2]]), "Unknown"), "Unknown")</f>
        <v>★★★★☆</v>
      </c>
      <c r="Q2678" s="1">
        <v>4</v>
      </c>
      <c r="R2678">
        <v>5980</v>
      </c>
      <c r="S2678">
        <v>4</v>
      </c>
      <c r="T2678" s="7">
        <f t="shared" si="41"/>
        <v>822481665.19999993</v>
      </c>
      <c r="U2678" s="3">
        <f>Table1[[#This Row],[Range_km]]/Table1[[#This Row],[Battery_Capacity_kWh]]</f>
        <v>11.467889908256879</v>
      </c>
      <c r="V2678" s="4">
        <f>Table1[[#This Row],[Price_USD]]/Table1[[#This Row],[Range_km]]</f>
        <v>366.76997333333333</v>
      </c>
      <c r="W2678" s="1" t="str">
        <f>_xlfn.IFS(Table1[[#This Row],[Price_USD]]&gt;80000,"Luxury", Table1[[#This Row],[Price_USD]]&gt;40000,"Premium",Table1[[#This Row],[Price_USD]]&lt;40000,"Budget")</f>
        <v>Luxury</v>
      </c>
    </row>
    <row r="2679" spans="3:23" x14ac:dyDescent="0.35">
      <c r="C2679">
        <v>2678</v>
      </c>
      <c r="D2679" t="s">
        <v>34</v>
      </c>
      <c r="E2679" t="s">
        <v>87</v>
      </c>
      <c r="F2679">
        <v>2019</v>
      </c>
      <c r="G2679" t="s">
        <v>260</v>
      </c>
      <c r="H2679">
        <v>58.8</v>
      </c>
      <c r="I2679">
        <v>386</v>
      </c>
      <c r="J2679" t="s">
        <v>278</v>
      </c>
      <c r="K2679">
        <v>11.2</v>
      </c>
      <c r="L2679" s="5">
        <v>59260.13</v>
      </c>
      <c r="M2679" t="s">
        <v>310</v>
      </c>
      <c r="N2679" t="s">
        <v>347</v>
      </c>
      <c r="O2679" s="2" t="s">
        <v>376</v>
      </c>
      <c r="P2679" s="1" t="str">
        <f>IFERROR(IF(ISNUMBER(Table1[[#This Row],[Safety_Rating2]]), REPT("★", Table1[[#This Row],[Safety_Rating2]]) &amp; REPT("☆", 5-Table1[[#This Row],[Safety_Rating2]]), "Unknown"), "Unknown")</f>
        <v>★★★☆☆</v>
      </c>
      <c r="Q2679" s="1">
        <v>3</v>
      </c>
      <c r="R2679">
        <v>18859</v>
      </c>
      <c r="S2679">
        <v>5</v>
      </c>
      <c r="T2679" s="7">
        <f t="shared" si="41"/>
        <v>1117586791.6699998</v>
      </c>
      <c r="U2679" s="3">
        <f>Table1[[#This Row],[Range_km]]/Table1[[#This Row],[Battery_Capacity_kWh]]</f>
        <v>6.5646258503401365</v>
      </c>
      <c r="V2679" s="4">
        <f>Table1[[#This Row],[Price_USD]]/Table1[[#This Row],[Range_km]]</f>
        <v>153.52365284974093</v>
      </c>
      <c r="W2679" s="1" t="str">
        <f>_xlfn.IFS(Table1[[#This Row],[Price_USD]]&gt;80000,"Luxury", Table1[[#This Row],[Price_USD]]&gt;40000,"Premium",Table1[[#This Row],[Price_USD]]&lt;40000,"Budget")</f>
        <v>Premium</v>
      </c>
    </row>
    <row r="2680" spans="3:23" x14ac:dyDescent="0.35">
      <c r="C2680">
        <v>2679</v>
      </c>
      <c r="D2680" t="s">
        <v>46</v>
      </c>
      <c r="E2680" t="s">
        <v>194</v>
      </c>
      <c r="F2680">
        <v>2020</v>
      </c>
      <c r="G2680" t="s">
        <v>250</v>
      </c>
      <c r="H2680">
        <v>135.80000000000001</v>
      </c>
      <c r="I2680">
        <v>296</v>
      </c>
      <c r="J2680" t="s">
        <v>266</v>
      </c>
      <c r="K2680">
        <v>7.7</v>
      </c>
      <c r="L2680" s="5">
        <v>44357.65</v>
      </c>
      <c r="M2680" t="s">
        <v>335</v>
      </c>
      <c r="N2680" t="s">
        <v>374</v>
      </c>
      <c r="O2680" s="1">
        <v>5</v>
      </c>
      <c r="P2680" s="1" t="str">
        <f>IFERROR(IF(ISNUMBER(Table1[[#This Row],[Safety_Rating2]]), REPT("★", Table1[[#This Row],[Safety_Rating2]]) &amp; REPT("☆", 5-Table1[[#This Row],[Safety_Rating2]]), "Unknown"), "Unknown")</f>
        <v>★★★★☆</v>
      </c>
      <c r="Q2680" s="1">
        <v>4</v>
      </c>
      <c r="R2680">
        <v>17980</v>
      </c>
      <c r="S2680">
        <v>5</v>
      </c>
      <c r="T2680" s="7">
        <f t="shared" si="41"/>
        <v>797550547</v>
      </c>
      <c r="U2680" s="3">
        <f>Table1[[#This Row],[Range_km]]/Table1[[#This Row],[Battery_Capacity_kWh]]</f>
        <v>2.1796759941089836</v>
      </c>
      <c r="V2680" s="4">
        <f>Table1[[#This Row],[Price_USD]]/Table1[[#This Row],[Range_km]]</f>
        <v>149.85692567567568</v>
      </c>
      <c r="W2680" s="1" t="str">
        <f>_xlfn.IFS(Table1[[#This Row],[Price_USD]]&gt;80000,"Luxury", Table1[[#This Row],[Price_USD]]&gt;40000,"Premium",Table1[[#This Row],[Price_USD]]&lt;40000,"Budget")</f>
        <v>Premium</v>
      </c>
    </row>
    <row r="2681" spans="3:23" x14ac:dyDescent="0.35">
      <c r="C2681">
        <v>2680</v>
      </c>
      <c r="D2681" t="s">
        <v>46</v>
      </c>
      <c r="E2681" t="s">
        <v>194</v>
      </c>
      <c r="F2681">
        <v>2018</v>
      </c>
      <c r="G2681" t="s">
        <v>261</v>
      </c>
      <c r="H2681">
        <v>110.4</v>
      </c>
      <c r="I2681">
        <v>459</v>
      </c>
      <c r="J2681" t="s">
        <v>270</v>
      </c>
      <c r="K2681">
        <v>0.6</v>
      </c>
      <c r="L2681" s="5">
        <v>147420.89000000001</v>
      </c>
      <c r="M2681" t="s">
        <v>313</v>
      </c>
      <c r="N2681" t="s">
        <v>368</v>
      </c>
      <c r="O2681" s="1">
        <v>3</v>
      </c>
      <c r="P2681" s="1" t="str">
        <f>IFERROR(IF(ISNUMBER(Table1[[#This Row],[Safety_Rating2]]), REPT("★", Table1[[#This Row],[Safety_Rating2]]) &amp; REPT("☆", 5-Table1[[#This Row],[Safety_Rating2]]), "Unknown"), "Unknown")</f>
        <v>★★★★★</v>
      </c>
      <c r="Q2681" s="1">
        <v>5</v>
      </c>
      <c r="R2681">
        <v>8619</v>
      </c>
      <c r="S2681">
        <v>4</v>
      </c>
      <c r="T2681" s="7">
        <f t="shared" si="41"/>
        <v>1270620650.9100001</v>
      </c>
      <c r="U2681" s="3">
        <f>Table1[[#This Row],[Range_km]]/Table1[[#This Row],[Battery_Capacity_kWh]]</f>
        <v>4.1576086956521738</v>
      </c>
      <c r="V2681" s="4">
        <f>Table1[[#This Row],[Price_USD]]/Table1[[#This Row],[Range_km]]</f>
        <v>321.17840958605666</v>
      </c>
      <c r="W2681" s="1" t="str">
        <f>_xlfn.IFS(Table1[[#This Row],[Price_USD]]&gt;80000,"Luxury", Table1[[#This Row],[Price_USD]]&gt;40000,"Premium",Table1[[#This Row],[Price_USD]]&lt;40000,"Budget")</f>
        <v>Luxury</v>
      </c>
    </row>
    <row r="2682" spans="3:23" x14ac:dyDescent="0.35">
      <c r="C2682">
        <v>2681</v>
      </c>
      <c r="D2682" t="s">
        <v>24</v>
      </c>
      <c r="E2682" t="s">
        <v>77</v>
      </c>
      <c r="F2682">
        <v>2020</v>
      </c>
      <c r="G2682" t="s">
        <v>250</v>
      </c>
      <c r="H2682">
        <v>78.099999999999994</v>
      </c>
      <c r="I2682">
        <v>480</v>
      </c>
      <c r="J2682" t="s">
        <v>280</v>
      </c>
      <c r="K2682">
        <v>10</v>
      </c>
      <c r="L2682" s="5">
        <v>83671.520000000004</v>
      </c>
      <c r="M2682" t="s">
        <v>315</v>
      </c>
      <c r="N2682" t="s">
        <v>346</v>
      </c>
      <c r="O2682" s="2" t="s">
        <v>376</v>
      </c>
      <c r="P2682" s="1" t="str">
        <f>IFERROR(IF(ISNUMBER(Table1[[#This Row],[Safety_Rating2]]), REPT("★", Table1[[#This Row],[Safety_Rating2]]) &amp; REPT("☆", 5-Table1[[#This Row],[Safety_Rating2]]), "Unknown"), "Unknown")</f>
        <v>Unknown</v>
      </c>
      <c r="Q2682" s="2" t="s">
        <v>376</v>
      </c>
      <c r="R2682">
        <v>11847</v>
      </c>
      <c r="S2682">
        <v>3</v>
      </c>
      <c r="T2682" s="7">
        <f t="shared" si="41"/>
        <v>991256497.44000006</v>
      </c>
      <c r="U2682" s="3">
        <f>Table1[[#This Row],[Range_km]]/Table1[[#This Row],[Battery_Capacity_kWh]]</f>
        <v>6.1459667093469914</v>
      </c>
      <c r="V2682" s="4">
        <f>Table1[[#This Row],[Price_USD]]/Table1[[#This Row],[Range_km]]</f>
        <v>174.31566666666669</v>
      </c>
      <c r="W2682" s="1" t="str">
        <f>_xlfn.IFS(Table1[[#This Row],[Price_USD]]&gt;80000,"Luxury", Table1[[#This Row],[Price_USD]]&gt;40000,"Premium",Table1[[#This Row],[Price_USD]]&lt;40000,"Budget")</f>
        <v>Luxury</v>
      </c>
    </row>
    <row r="2683" spans="3:23" x14ac:dyDescent="0.35">
      <c r="C2683">
        <v>2682</v>
      </c>
      <c r="D2683" t="s">
        <v>52</v>
      </c>
      <c r="E2683" t="s">
        <v>220</v>
      </c>
      <c r="F2683">
        <v>2025</v>
      </c>
      <c r="G2683" t="s">
        <v>261</v>
      </c>
      <c r="H2683">
        <v>74.599999999999994</v>
      </c>
      <c r="I2683">
        <v>508</v>
      </c>
      <c r="J2683" t="s">
        <v>278</v>
      </c>
      <c r="K2683">
        <v>0.6</v>
      </c>
      <c r="L2683" s="5">
        <v>124447.66</v>
      </c>
      <c r="M2683" t="s">
        <v>334</v>
      </c>
      <c r="N2683" t="s">
        <v>361</v>
      </c>
      <c r="O2683" s="1">
        <v>5</v>
      </c>
      <c r="P2683" s="1" t="str">
        <f>IFERROR(IF(ISNUMBER(Table1[[#This Row],[Safety_Rating2]]), REPT("★", Table1[[#This Row],[Safety_Rating2]]) &amp; REPT("☆", 5-Table1[[#This Row],[Safety_Rating2]]), "Unknown"), "Unknown")</f>
        <v>★★★★★</v>
      </c>
      <c r="Q2683" s="1">
        <v>5</v>
      </c>
      <c r="R2683">
        <v>19554</v>
      </c>
      <c r="S2683">
        <v>5</v>
      </c>
      <c r="T2683" s="7">
        <f t="shared" si="41"/>
        <v>2433449543.6399999</v>
      </c>
      <c r="U2683" s="3">
        <f>Table1[[#This Row],[Range_km]]/Table1[[#This Row],[Battery_Capacity_kWh]]</f>
        <v>6.8096514745308312</v>
      </c>
      <c r="V2683" s="4">
        <f>Table1[[#This Row],[Price_USD]]/Table1[[#This Row],[Range_km]]</f>
        <v>244.97570866141734</v>
      </c>
      <c r="W2683" s="1" t="str">
        <f>_xlfn.IFS(Table1[[#This Row],[Price_USD]]&gt;80000,"Luxury", Table1[[#This Row],[Price_USD]]&gt;40000,"Premium",Table1[[#This Row],[Price_USD]]&lt;40000,"Budget")</f>
        <v>Luxury</v>
      </c>
    </row>
    <row r="2684" spans="3:23" x14ac:dyDescent="0.35">
      <c r="C2684">
        <v>2683</v>
      </c>
      <c r="D2684" t="s">
        <v>32</v>
      </c>
      <c r="E2684" t="s">
        <v>85</v>
      </c>
      <c r="F2684">
        <v>2015</v>
      </c>
      <c r="G2684" t="s">
        <v>256</v>
      </c>
      <c r="H2684">
        <v>49.1</v>
      </c>
      <c r="I2684">
        <v>231</v>
      </c>
      <c r="J2684" t="s">
        <v>280</v>
      </c>
      <c r="K2684">
        <v>4</v>
      </c>
      <c r="L2684" s="5">
        <v>33992.300000000003</v>
      </c>
      <c r="M2684" t="s">
        <v>333</v>
      </c>
      <c r="N2684" t="s">
        <v>351</v>
      </c>
      <c r="O2684" s="2" t="s">
        <v>376</v>
      </c>
      <c r="P2684" s="1" t="str">
        <f>IFERROR(IF(ISNUMBER(Table1[[#This Row],[Safety_Rating2]]), REPT("★", Table1[[#This Row],[Safety_Rating2]]) &amp; REPT("☆", 5-Table1[[#This Row],[Safety_Rating2]]), "Unknown"), "Unknown")</f>
        <v>Unknown</v>
      </c>
      <c r="Q2684" s="2" t="s">
        <v>376</v>
      </c>
      <c r="R2684">
        <v>2364</v>
      </c>
      <c r="S2684">
        <v>4</v>
      </c>
      <c r="T2684" s="7">
        <f t="shared" si="41"/>
        <v>80357797.200000003</v>
      </c>
      <c r="U2684" s="3">
        <f>Table1[[#This Row],[Range_km]]/Table1[[#This Row],[Battery_Capacity_kWh]]</f>
        <v>4.7046843177189412</v>
      </c>
      <c r="V2684" s="4">
        <f>Table1[[#This Row],[Price_USD]]/Table1[[#This Row],[Range_km]]</f>
        <v>147.15281385281386</v>
      </c>
      <c r="W2684" s="1" t="str">
        <f>_xlfn.IFS(Table1[[#This Row],[Price_USD]]&gt;80000,"Luxury", Table1[[#This Row],[Price_USD]]&gt;40000,"Premium",Table1[[#This Row],[Price_USD]]&lt;40000,"Budget")</f>
        <v>Budget</v>
      </c>
    </row>
    <row r="2685" spans="3:23" x14ac:dyDescent="0.35">
      <c r="C2685">
        <v>2684</v>
      </c>
      <c r="D2685" t="s">
        <v>47</v>
      </c>
      <c r="E2685" t="s">
        <v>137</v>
      </c>
      <c r="F2685">
        <v>2021</v>
      </c>
      <c r="G2685" t="s">
        <v>261</v>
      </c>
      <c r="H2685">
        <v>60.2</v>
      </c>
      <c r="I2685">
        <v>231</v>
      </c>
      <c r="J2685" t="s">
        <v>275</v>
      </c>
      <c r="K2685">
        <v>11.7</v>
      </c>
      <c r="L2685" s="5">
        <v>31626.18</v>
      </c>
      <c r="M2685" t="s">
        <v>315</v>
      </c>
      <c r="N2685" t="s">
        <v>350</v>
      </c>
      <c r="O2685" s="2" t="s">
        <v>376</v>
      </c>
      <c r="P2685" s="1" t="str">
        <f>IFERROR(IF(ISNUMBER(Table1[[#This Row],[Safety_Rating2]]), REPT("★", Table1[[#This Row],[Safety_Rating2]]) &amp; REPT("☆", 5-Table1[[#This Row],[Safety_Rating2]]), "Unknown"), "Unknown")</f>
        <v>★★★★☆</v>
      </c>
      <c r="Q2685" s="1">
        <v>4</v>
      </c>
      <c r="R2685">
        <v>8254</v>
      </c>
      <c r="S2685">
        <v>5</v>
      </c>
      <c r="T2685" s="7">
        <f t="shared" si="41"/>
        <v>261042489.72</v>
      </c>
      <c r="U2685" s="3">
        <f>Table1[[#This Row],[Range_km]]/Table1[[#This Row],[Battery_Capacity_kWh]]</f>
        <v>3.8372093023255811</v>
      </c>
      <c r="V2685" s="4">
        <f>Table1[[#This Row],[Price_USD]]/Table1[[#This Row],[Range_km]]</f>
        <v>136.90987012987014</v>
      </c>
      <c r="W2685" s="1" t="str">
        <f>_xlfn.IFS(Table1[[#This Row],[Price_USD]]&gt;80000,"Luxury", Table1[[#This Row],[Price_USD]]&gt;40000,"Premium",Table1[[#This Row],[Price_USD]]&lt;40000,"Budget")</f>
        <v>Budget</v>
      </c>
    </row>
    <row r="2686" spans="3:23" x14ac:dyDescent="0.35">
      <c r="C2686">
        <v>2685</v>
      </c>
      <c r="D2686" t="s">
        <v>22</v>
      </c>
      <c r="E2686" t="s">
        <v>180</v>
      </c>
      <c r="F2686">
        <v>2023</v>
      </c>
      <c r="G2686" t="s">
        <v>264</v>
      </c>
      <c r="H2686">
        <v>47.4</v>
      </c>
      <c r="I2686">
        <v>474</v>
      </c>
      <c r="J2686" t="s">
        <v>266</v>
      </c>
      <c r="K2686">
        <v>4.5</v>
      </c>
      <c r="L2686" s="5">
        <v>73353.789999999994</v>
      </c>
      <c r="M2686" t="s">
        <v>335</v>
      </c>
      <c r="N2686" t="s">
        <v>375</v>
      </c>
      <c r="O2686" s="1">
        <v>4</v>
      </c>
      <c r="P2686" s="1" t="str">
        <f>IFERROR(IF(ISNUMBER(Table1[[#This Row],[Safety_Rating2]]), REPT("★", Table1[[#This Row],[Safety_Rating2]]) &amp; REPT("☆", 5-Table1[[#This Row],[Safety_Rating2]]), "Unknown"), "Unknown")</f>
        <v>★★★★☆</v>
      </c>
      <c r="Q2686" s="1">
        <v>4</v>
      </c>
      <c r="R2686">
        <v>12986</v>
      </c>
      <c r="S2686">
        <v>4</v>
      </c>
      <c r="T2686" s="7">
        <f t="shared" si="41"/>
        <v>952572316.93999994</v>
      </c>
      <c r="U2686" s="3">
        <f>Table1[[#This Row],[Range_km]]/Table1[[#This Row],[Battery_Capacity_kWh]]</f>
        <v>10</v>
      </c>
      <c r="V2686" s="4">
        <f>Table1[[#This Row],[Price_USD]]/Table1[[#This Row],[Range_km]]</f>
        <v>154.75483122362868</v>
      </c>
      <c r="W2686" s="1" t="str">
        <f>_xlfn.IFS(Table1[[#This Row],[Price_USD]]&gt;80000,"Luxury", Table1[[#This Row],[Price_USD]]&gt;40000,"Premium",Table1[[#This Row],[Price_USD]]&lt;40000,"Budget")</f>
        <v>Premium</v>
      </c>
    </row>
    <row r="2687" spans="3:23" x14ac:dyDescent="0.35">
      <c r="C2687">
        <v>2686</v>
      </c>
      <c r="D2687" t="s">
        <v>25</v>
      </c>
      <c r="E2687" t="s">
        <v>111</v>
      </c>
      <c r="F2687">
        <v>2022</v>
      </c>
      <c r="G2687" t="s">
        <v>253</v>
      </c>
      <c r="H2687">
        <v>27.9</v>
      </c>
      <c r="I2687">
        <v>594</v>
      </c>
      <c r="J2687" t="s">
        <v>277</v>
      </c>
      <c r="K2687">
        <v>6.6</v>
      </c>
      <c r="L2687" s="5">
        <v>113601.64</v>
      </c>
      <c r="M2687" t="s">
        <v>309</v>
      </c>
      <c r="N2687" t="s">
        <v>342</v>
      </c>
      <c r="O2687" s="1">
        <v>0</v>
      </c>
      <c r="P2687" s="1" t="str">
        <f>IFERROR(IF(ISNUMBER(Table1[[#This Row],[Safety_Rating2]]), REPT("★", Table1[[#This Row],[Safety_Rating2]]) &amp; REPT("☆", 5-Table1[[#This Row],[Safety_Rating2]]), "Unknown"), "Unknown")</f>
        <v>★★★★★</v>
      </c>
      <c r="Q2687" s="1">
        <v>5</v>
      </c>
      <c r="R2687">
        <v>3498</v>
      </c>
      <c r="S2687">
        <v>4</v>
      </c>
      <c r="T2687" s="7">
        <f t="shared" si="41"/>
        <v>397378536.71999997</v>
      </c>
      <c r="U2687" s="3">
        <f>Table1[[#This Row],[Range_km]]/Table1[[#This Row],[Battery_Capacity_kWh]]</f>
        <v>21.290322580645164</v>
      </c>
      <c r="V2687" s="4">
        <f>Table1[[#This Row],[Price_USD]]/Table1[[#This Row],[Range_km]]</f>
        <v>191.2485521885522</v>
      </c>
      <c r="W2687" s="1" t="str">
        <f>_xlfn.IFS(Table1[[#This Row],[Price_USD]]&gt;80000,"Luxury", Table1[[#This Row],[Price_USD]]&gt;40000,"Premium",Table1[[#This Row],[Price_USD]]&lt;40000,"Budget")</f>
        <v>Luxury</v>
      </c>
    </row>
    <row r="2688" spans="3:23" x14ac:dyDescent="0.35">
      <c r="C2688">
        <v>2687</v>
      </c>
      <c r="D2688" t="s">
        <v>63</v>
      </c>
      <c r="E2688" t="s">
        <v>150</v>
      </c>
      <c r="F2688">
        <v>2025</v>
      </c>
      <c r="G2688" t="s">
        <v>257</v>
      </c>
      <c r="H2688">
        <v>68.5</v>
      </c>
      <c r="I2688">
        <v>385</v>
      </c>
      <c r="J2688" t="s">
        <v>272</v>
      </c>
      <c r="K2688">
        <v>4.7</v>
      </c>
      <c r="L2688" s="5">
        <v>69588.13</v>
      </c>
      <c r="M2688" t="s">
        <v>335</v>
      </c>
      <c r="N2688" t="s">
        <v>353</v>
      </c>
      <c r="O2688" s="1">
        <v>2</v>
      </c>
      <c r="P2688" s="1" t="str">
        <f>IFERROR(IF(ISNUMBER(Table1[[#This Row],[Safety_Rating2]]), REPT("★", Table1[[#This Row],[Safety_Rating2]]) &amp; REPT("☆", 5-Table1[[#This Row],[Safety_Rating2]]), "Unknown"), "Unknown")</f>
        <v>★★★☆☆</v>
      </c>
      <c r="Q2688" s="1">
        <v>3</v>
      </c>
      <c r="R2688">
        <v>16294</v>
      </c>
      <c r="S2688">
        <v>4</v>
      </c>
      <c r="T2688" s="7">
        <f t="shared" si="41"/>
        <v>1133868990.22</v>
      </c>
      <c r="U2688" s="3">
        <f>Table1[[#This Row],[Range_km]]/Table1[[#This Row],[Battery_Capacity_kWh]]</f>
        <v>5.6204379562043796</v>
      </c>
      <c r="V2688" s="4">
        <f>Table1[[#This Row],[Price_USD]]/Table1[[#This Row],[Range_km]]</f>
        <v>180.74838961038961</v>
      </c>
      <c r="W2688" s="1" t="str">
        <f>_xlfn.IFS(Table1[[#This Row],[Price_USD]]&gt;80000,"Luxury", Table1[[#This Row],[Price_USD]]&gt;40000,"Premium",Table1[[#This Row],[Price_USD]]&lt;40000,"Budget")</f>
        <v>Premium</v>
      </c>
    </row>
    <row r="2689" spans="3:23" x14ac:dyDescent="0.35">
      <c r="C2689">
        <v>2688</v>
      </c>
      <c r="D2689" t="s">
        <v>19</v>
      </c>
      <c r="E2689" t="s">
        <v>224</v>
      </c>
      <c r="F2689">
        <v>2025</v>
      </c>
      <c r="G2689" t="s">
        <v>263</v>
      </c>
      <c r="H2689">
        <v>82.5</v>
      </c>
      <c r="I2689">
        <v>511</v>
      </c>
      <c r="J2689" t="s">
        <v>271</v>
      </c>
      <c r="K2689">
        <v>10.4</v>
      </c>
      <c r="L2689" s="5">
        <v>146476.35999999999</v>
      </c>
      <c r="M2689" t="s">
        <v>302</v>
      </c>
      <c r="N2689" t="s">
        <v>352</v>
      </c>
      <c r="O2689" s="1">
        <v>0</v>
      </c>
      <c r="P2689" s="1" t="str">
        <f>IFERROR(IF(ISNUMBER(Table1[[#This Row],[Safety_Rating2]]), REPT("★", Table1[[#This Row],[Safety_Rating2]]) &amp; REPT("☆", 5-Table1[[#This Row],[Safety_Rating2]]), "Unknown"), "Unknown")</f>
        <v>★★★☆☆</v>
      </c>
      <c r="Q2689" s="1">
        <v>3</v>
      </c>
      <c r="R2689">
        <v>5121</v>
      </c>
      <c r="S2689">
        <v>5</v>
      </c>
      <c r="T2689" s="7">
        <f t="shared" si="41"/>
        <v>750105439.55999994</v>
      </c>
      <c r="U2689" s="3">
        <f>Table1[[#This Row],[Range_km]]/Table1[[#This Row],[Battery_Capacity_kWh]]</f>
        <v>6.1939393939393943</v>
      </c>
      <c r="V2689" s="4">
        <f>Table1[[#This Row],[Price_USD]]/Table1[[#This Row],[Range_km]]</f>
        <v>286.64649706457925</v>
      </c>
      <c r="W2689" s="1" t="str">
        <f>_xlfn.IFS(Table1[[#This Row],[Price_USD]]&gt;80000,"Luxury", Table1[[#This Row],[Price_USD]]&gt;40000,"Premium",Table1[[#This Row],[Price_USD]]&lt;40000,"Budget")</f>
        <v>Luxury</v>
      </c>
    </row>
    <row r="2690" spans="3:23" x14ac:dyDescent="0.35">
      <c r="C2690">
        <v>2689</v>
      </c>
      <c r="D2690" t="s">
        <v>32</v>
      </c>
      <c r="E2690" t="s">
        <v>85</v>
      </c>
      <c r="F2690">
        <v>2024</v>
      </c>
      <c r="G2690" t="s">
        <v>262</v>
      </c>
      <c r="H2690">
        <v>72.3</v>
      </c>
      <c r="I2690">
        <v>129</v>
      </c>
      <c r="J2690" t="s">
        <v>276</v>
      </c>
      <c r="K2690">
        <v>4.7</v>
      </c>
      <c r="L2690" s="5">
        <v>145609.07</v>
      </c>
      <c r="M2690" t="s">
        <v>313</v>
      </c>
      <c r="N2690" t="s">
        <v>367</v>
      </c>
      <c r="O2690" s="1">
        <v>2</v>
      </c>
      <c r="P2690" s="1" t="str">
        <f>IFERROR(IF(ISNUMBER(Table1[[#This Row],[Safety_Rating2]]), REPT("★", Table1[[#This Row],[Safety_Rating2]]) &amp; REPT("☆", 5-Table1[[#This Row],[Safety_Rating2]]), "Unknown"), "Unknown")</f>
        <v>★★★★☆</v>
      </c>
      <c r="Q2690" s="1">
        <v>4</v>
      </c>
      <c r="R2690">
        <v>11975</v>
      </c>
      <c r="S2690">
        <v>5</v>
      </c>
      <c r="T2690" s="7">
        <f t="shared" ref="T2690:T2753" si="42">L2690*R2690</f>
        <v>1743668613.25</v>
      </c>
      <c r="U2690" s="3">
        <f>Table1[[#This Row],[Range_km]]/Table1[[#This Row],[Battery_Capacity_kWh]]</f>
        <v>1.7842323651452283</v>
      </c>
      <c r="V2690" s="4">
        <f>Table1[[#This Row],[Price_USD]]/Table1[[#This Row],[Range_km]]</f>
        <v>1128.752480620155</v>
      </c>
      <c r="W2690" s="1" t="str">
        <f>_xlfn.IFS(Table1[[#This Row],[Price_USD]]&gt;80000,"Luxury", Table1[[#This Row],[Price_USD]]&gt;40000,"Premium",Table1[[#This Row],[Price_USD]]&lt;40000,"Budget")</f>
        <v>Luxury</v>
      </c>
    </row>
    <row r="2691" spans="3:23" x14ac:dyDescent="0.35">
      <c r="C2691">
        <v>2690</v>
      </c>
      <c r="D2691" t="s">
        <v>42</v>
      </c>
      <c r="E2691" t="s">
        <v>141</v>
      </c>
      <c r="F2691">
        <v>2019</v>
      </c>
      <c r="G2691" t="s">
        <v>257</v>
      </c>
      <c r="H2691">
        <v>60.1</v>
      </c>
      <c r="I2691">
        <v>582</v>
      </c>
      <c r="J2691" t="s">
        <v>268</v>
      </c>
      <c r="K2691">
        <v>2.6</v>
      </c>
      <c r="L2691" s="5">
        <v>137367.82999999999</v>
      </c>
      <c r="M2691" t="s">
        <v>324</v>
      </c>
      <c r="N2691" t="s">
        <v>336</v>
      </c>
      <c r="O2691" s="1">
        <v>1</v>
      </c>
      <c r="P2691" s="1" t="str">
        <f>IFERROR(IF(ISNUMBER(Table1[[#This Row],[Safety_Rating2]]), REPT("★", Table1[[#This Row],[Safety_Rating2]]) &amp; REPT("☆", 5-Table1[[#This Row],[Safety_Rating2]]), "Unknown"), "Unknown")</f>
        <v>★★★★☆</v>
      </c>
      <c r="Q2691" s="1">
        <v>4</v>
      </c>
      <c r="R2691">
        <v>9143</v>
      </c>
      <c r="S2691">
        <v>4</v>
      </c>
      <c r="T2691" s="7">
        <f t="shared" si="42"/>
        <v>1255954069.6899998</v>
      </c>
      <c r="U2691" s="3">
        <f>Table1[[#This Row],[Range_km]]/Table1[[#This Row],[Battery_Capacity_kWh]]</f>
        <v>9.6838602329450918</v>
      </c>
      <c r="V2691" s="4">
        <f>Table1[[#This Row],[Price_USD]]/Table1[[#This Row],[Range_km]]</f>
        <v>236.02719931271474</v>
      </c>
      <c r="W2691" s="1" t="str">
        <f>_xlfn.IFS(Table1[[#This Row],[Price_USD]]&gt;80000,"Luxury", Table1[[#This Row],[Price_USD]]&gt;40000,"Premium",Table1[[#This Row],[Price_USD]]&lt;40000,"Budget")</f>
        <v>Luxury</v>
      </c>
    </row>
    <row r="2692" spans="3:23" x14ac:dyDescent="0.35">
      <c r="C2692">
        <v>2691</v>
      </c>
      <c r="D2692" t="s">
        <v>57</v>
      </c>
      <c r="E2692" t="s">
        <v>136</v>
      </c>
      <c r="F2692">
        <v>2024</v>
      </c>
      <c r="G2692" t="s">
        <v>262</v>
      </c>
      <c r="H2692">
        <v>117.3</v>
      </c>
      <c r="I2692">
        <v>266</v>
      </c>
      <c r="J2692" t="s">
        <v>280</v>
      </c>
      <c r="K2692">
        <v>8.8000000000000007</v>
      </c>
      <c r="L2692" s="5">
        <v>61938.57</v>
      </c>
      <c r="M2692" t="s">
        <v>305</v>
      </c>
      <c r="N2692" t="s">
        <v>353</v>
      </c>
      <c r="O2692" s="1">
        <v>4</v>
      </c>
      <c r="P2692" s="1" t="str">
        <f>IFERROR(IF(ISNUMBER(Table1[[#This Row],[Safety_Rating2]]), REPT("★", Table1[[#This Row],[Safety_Rating2]]) &amp; REPT("☆", 5-Table1[[#This Row],[Safety_Rating2]]), "Unknown"), "Unknown")</f>
        <v>Unknown</v>
      </c>
      <c r="Q2692" s="2" t="s">
        <v>376</v>
      </c>
      <c r="R2692">
        <v>162</v>
      </c>
      <c r="S2692">
        <v>5</v>
      </c>
      <c r="T2692" s="7">
        <f t="shared" si="42"/>
        <v>10034048.34</v>
      </c>
      <c r="U2692" s="3">
        <f>Table1[[#This Row],[Range_km]]/Table1[[#This Row],[Battery_Capacity_kWh]]</f>
        <v>2.2676896845694801</v>
      </c>
      <c r="V2692" s="4">
        <f>Table1[[#This Row],[Price_USD]]/Table1[[#This Row],[Range_km]]</f>
        <v>232.85176691729322</v>
      </c>
      <c r="W2692" s="1" t="str">
        <f>_xlfn.IFS(Table1[[#This Row],[Price_USD]]&gt;80000,"Luxury", Table1[[#This Row],[Price_USD]]&gt;40000,"Premium",Table1[[#This Row],[Price_USD]]&lt;40000,"Budget")</f>
        <v>Premium</v>
      </c>
    </row>
    <row r="2693" spans="3:23" x14ac:dyDescent="0.35">
      <c r="C2693">
        <v>2692</v>
      </c>
      <c r="D2693" t="s">
        <v>27</v>
      </c>
      <c r="E2693" t="s">
        <v>80</v>
      </c>
      <c r="F2693">
        <v>2021</v>
      </c>
      <c r="G2693" t="s">
        <v>261</v>
      </c>
      <c r="H2693">
        <v>130.6</v>
      </c>
      <c r="I2693">
        <v>542</v>
      </c>
      <c r="J2693" t="s">
        <v>278</v>
      </c>
      <c r="K2693">
        <v>10.8</v>
      </c>
      <c r="L2693" s="5">
        <v>58155.3</v>
      </c>
      <c r="M2693" t="s">
        <v>295</v>
      </c>
      <c r="N2693" t="s">
        <v>366</v>
      </c>
      <c r="O2693" s="1">
        <v>5</v>
      </c>
      <c r="P2693" s="1" t="str">
        <f>IFERROR(IF(ISNUMBER(Table1[[#This Row],[Safety_Rating2]]), REPT("★", Table1[[#This Row],[Safety_Rating2]]) &amp; REPT("☆", 5-Table1[[#This Row],[Safety_Rating2]]), "Unknown"), "Unknown")</f>
        <v>★★★★★</v>
      </c>
      <c r="Q2693" s="1">
        <v>5</v>
      </c>
      <c r="R2693">
        <v>16198</v>
      </c>
      <c r="S2693">
        <v>5</v>
      </c>
      <c r="T2693" s="7">
        <f t="shared" si="42"/>
        <v>941999549.4000001</v>
      </c>
      <c r="U2693" s="3">
        <f>Table1[[#This Row],[Range_km]]/Table1[[#This Row],[Battery_Capacity_kWh]]</f>
        <v>4.1500765696784079</v>
      </c>
      <c r="V2693" s="4">
        <f>Table1[[#This Row],[Price_USD]]/Table1[[#This Row],[Range_km]]</f>
        <v>107.29760147601476</v>
      </c>
      <c r="W2693" s="1" t="str">
        <f>_xlfn.IFS(Table1[[#This Row],[Price_USD]]&gt;80000,"Luxury", Table1[[#This Row],[Price_USD]]&gt;40000,"Premium",Table1[[#This Row],[Price_USD]]&lt;40000,"Budget")</f>
        <v>Premium</v>
      </c>
    </row>
    <row r="2694" spans="3:23" x14ac:dyDescent="0.35">
      <c r="C2694">
        <v>2693</v>
      </c>
      <c r="D2694" t="s">
        <v>43</v>
      </c>
      <c r="E2694" t="s">
        <v>103</v>
      </c>
      <c r="F2694">
        <v>2018</v>
      </c>
      <c r="G2694" t="s">
        <v>262</v>
      </c>
      <c r="H2694">
        <v>71.599999999999994</v>
      </c>
      <c r="I2694">
        <v>426</v>
      </c>
      <c r="J2694" t="s">
        <v>271</v>
      </c>
      <c r="K2694">
        <v>5.3</v>
      </c>
      <c r="L2694" s="5">
        <v>60557.2</v>
      </c>
      <c r="M2694" t="s">
        <v>290</v>
      </c>
      <c r="N2694" t="s">
        <v>372</v>
      </c>
      <c r="O2694" s="1">
        <v>3</v>
      </c>
      <c r="P2694" s="1" t="str">
        <f>IFERROR(IF(ISNUMBER(Table1[[#This Row],[Safety_Rating2]]), REPT("★", Table1[[#This Row],[Safety_Rating2]]) &amp; REPT("☆", 5-Table1[[#This Row],[Safety_Rating2]]), "Unknown"), "Unknown")</f>
        <v>★★★★☆</v>
      </c>
      <c r="Q2694" s="1">
        <v>4</v>
      </c>
      <c r="R2694">
        <v>4850</v>
      </c>
      <c r="S2694">
        <v>4</v>
      </c>
      <c r="T2694" s="7">
        <f t="shared" si="42"/>
        <v>293702420</v>
      </c>
      <c r="U2694" s="3">
        <f>Table1[[#This Row],[Range_km]]/Table1[[#This Row],[Battery_Capacity_kWh]]</f>
        <v>5.9497206703910619</v>
      </c>
      <c r="V2694" s="4">
        <f>Table1[[#This Row],[Price_USD]]/Table1[[#This Row],[Range_km]]</f>
        <v>142.15305164319247</v>
      </c>
      <c r="W2694" s="1" t="str">
        <f>_xlfn.IFS(Table1[[#This Row],[Price_USD]]&gt;80000,"Luxury", Table1[[#This Row],[Price_USD]]&gt;40000,"Premium",Table1[[#This Row],[Price_USD]]&lt;40000,"Budget")</f>
        <v>Premium</v>
      </c>
    </row>
    <row r="2695" spans="3:23" x14ac:dyDescent="0.35">
      <c r="C2695">
        <v>2694</v>
      </c>
      <c r="D2695" t="s">
        <v>26</v>
      </c>
      <c r="E2695" t="s">
        <v>79</v>
      </c>
      <c r="F2695">
        <v>2023</v>
      </c>
      <c r="G2695" t="s">
        <v>262</v>
      </c>
      <c r="H2695">
        <v>35.9</v>
      </c>
      <c r="I2695">
        <v>164</v>
      </c>
      <c r="J2695" t="s">
        <v>266</v>
      </c>
      <c r="K2695">
        <v>4</v>
      </c>
      <c r="L2695" s="5">
        <v>82226.05</v>
      </c>
      <c r="M2695" t="s">
        <v>284</v>
      </c>
      <c r="N2695" t="s">
        <v>369</v>
      </c>
      <c r="O2695" s="1">
        <v>3</v>
      </c>
      <c r="P2695" s="1" t="str">
        <f>IFERROR(IF(ISNUMBER(Table1[[#This Row],[Safety_Rating2]]), REPT("★", Table1[[#This Row],[Safety_Rating2]]) &amp; REPT("☆", 5-Table1[[#This Row],[Safety_Rating2]]), "Unknown"), "Unknown")</f>
        <v>★★★☆☆</v>
      </c>
      <c r="Q2695" s="1">
        <v>3</v>
      </c>
      <c r="R2695">
        <v>19278</v>
      </c>
      <c r="S2695">
        <v>3</v>
      </c>
      <c r="T2695" s="7">
        <f t="shared" si="42"/>
        <v>1585153791.9000001</v>
      </c>
      <c r="U2695" s="3">
        <f>Table1[[#This Row],[Range_km]]/Table1[[#This Row],[Battery_Capacity_kWh]]</f>
        <v>4.5682451253481897</v>
      </c>
      <c r="V2695" s="4">
        <f>Table1[[#This Row],[Price_USD]]/Table1[[#This Row],[Range_km]]</f>
        <v>501.37835365853658</v>
      </c>
      <c r="W2695" s="1" t="str">
        <f>_xlfn.IFS(Table1[[#This Row],[Price_USD]]&gt;80000,"Luxury", Table1[[#This Row],[Price_USD]]&gt;40000,"Premium",Table1[[#This Row],[Price_USD]]&lt;40000,"Budget")</f>
        <v>Luxury</v>
      </c>
    </row>
    <row r="2696" spans="3:23" x14ac:dyDescent="0.35">
      <c r="C2696">
        <v>2695</v>
      </c>
      <c r="D2696" t="s">
        <v>46</v>
      </c>
      <c r="E2696" t="s">
        <v>194</v>
      </c>
      <c r="F2696">
        <v>2020</v>
      </c>
      <c r="G2696" t="s">
        <v>260</v>
      </c>
      <c r="H2696">
        <v>69.5</v>
      </c>
      <c r="I2696">
        <v>229</v>
      </c>
      <c r="J2696" t="s">
        <v>265</v>
      </c>
      <c r="K2696">
        <v>4.4000000000000004</v>
      </c>
      <c r="L2696" s="5">
        <v>108938.53</v>
      </c>
      <c r="M2696" t="s">
        <v>322</v>
      </c>
      <c r="N2696" t="s">
        <v>357</v>
      </c>
      <c r="O2696" s="2" t="s">
        <v>376</v>
      </c>
      <c r="P2696" s="1" t="str">
        <f>IFERROR(IF(ISNUMBER(Table1[[#This Row],[Safety_Rating2]]), REPT("★", Table1[[#This Row],[Safety_Rating2]]) &amp; REPT("☆", 5-Table1[[#This Row],[Safety_Rating2]]), "Unknown"), "Unknown")</f>
        <v>★★★☆☆</v>
      </c>
      <c r="Q2696" s="1">
        <v>3</v>
      </c>
      <c r="R2696">
        <v>17398</v>
      </c>
      <c r="S2696">
        <v>4</v>
      </c>
      <c r="T2696" s="7">
        <f t="shared" si="42"/>
        <v>1895312544.9400001</v>
      </c>
      <c r="U2696" s="3">
        <f>Table1[[#This Row],[Range_km]]/Table1[[#This Row],[Battery_Capacity_kWh]]</f>
        <v>3.2949640287769784</v>
      </c>
      <c r="V2696" s="4">
        <f>Table1[[#This Row],[Price_USD]]/Table1[[#This Row],[Range_km]]</f>
        <v>475.71410480349346</v>
      </c>
      <c r="W2696" s="1" t="str">
        <f>_xlfn.IFS(Table1[[#This Row],[Price_USD]]&gt;80000,"Luxury", Table1[[#This Row],[Price_USD]]&gt;40000,"Premium",Table1[[#This Row],[Price_USD]]&lt;40000,"Budget")</f>
        <v>Luxury</v>
      </c>
    </row>
    <row r="2697" spans="3:23" x14ac:dyDescent="0.35">
      <c r="C2697">
        <v>2696</v>
      </c>
      <c r="D2697" t="s">
        <v>39</v>
      </c>
      <c r="E2697" t="s">
        <v>97</v>
      </c>
      <c r="F2697">
        <v>2020</v>
      </c>
      <c r="G2697" t="s">
        <v>259</v>
      </c>
      <c r="H2697">
        <v>35.200000000000003</v>
      </c>
      <c r="I2697">
        <v>421</v>
      </c>
      <c r="J2697" t="s">
        <v>279</v>
      </c>
      <c r="K2697">
        <v>10.199999999999999</v>
      </c>
      <c r="L2697" s="5">
        <v>82328.55</v>
      </c>
      <c r="M2697" t="s">
        <v>295</v>
      </c>
      <c r="N2697" t="s">
        <v>357</v>
      </c>
      <c r="O2697" s="1">
        <v>5</v>
      </c>
      <c r="P2697" s="1" t="str">
        <f>IFERROR(IF(ISNUMBER(Table1[[#This Row],[Safety_Rating2]]), REPT("★", Table1[[#This Row],[Safety_Rating2]]) &amp; REPT("☆", 5-Table1[[#This Row],[Safety_Rating2]]), "Unknown"), "Unknown")</f>
        <v>★★★★☆</v>
      </c>
      <c r="Q2697" s="1">
        <v>4</v>
      </c>
      <c r="R2697">
        <v>15890</v>
      </c>
      <c r="S2697">
        <v>3</v>
      </c>
      <c r="T2697" s="7">
        <f t="shared" si="42"/>
        <v>1308200659.5</v>
      </c>
      <c r="U2697" s="3">
        <f>Table1[[#This Row],[Range_km]]/Table1[[#This Row],[Battery_Capacity_kWh]]</f>
        <v>11.960227272727272</v>
      </c>
      <c r="V2697" s="4">
        <f>Table1[[#This Row],[Price_USD]]/Table1[[#This Row],[Range_km]]</f>
        <v>195.55475059382422</v>
      </c>
      <c r="W2697" s="1" t="str">
        <f>_xlfn.IFS(Table1[[#This Row],[Price_USD]]&gt;80000,"Luxury", Table1[[#This Row],[Price_USD]]&gt;40000,"Premium",Table1[[#This Row],[Price_USD]]&lt;40000,"Budget")</f>
        <v>Luxury</v>
      </c>
    </row>
    <row r="2698" spans="3:23" x14ac:dyDescent="0.35">
      <c r="C2698">
        <v>2697</v>
      </c>
      <c r="D2698" t="s">
        <v>27</v>
      </c>
      <c r="E2698" t="s">
        <v>80</v>
      </c>
      <c r="F2698">
        <v>2019</v>
      </c>
      <c r="G2698" t="s">
        <v>264</v>
      </c>
      <c r="H2698">
        <v>77.900000000000006</v>
      </c>
      <c r="I2698">
        <v>594</v>
      </c>
      <c r="J2698" t="s">
        <v>271</v>
      </c>
      <c r="K2698">
        <v>11</v>
      </c>
      <c r="L2698" s="5">
        <v>149322.93</v>
      </c>
      <c r="M2698" t="s">
        <v>288</v>
      </c>
      <c r="N2698" t="s">
        <v>350</v>
      </c>
      <c r="O2698" s="1">
        <v>3</v>
      </c>
      <c r="P2698" s="1" t="str">
        <f>IFERROR(IF(ISNUMBER(Table1[[#This Row],[Safety_Rating2]]), REPT("★", Table1[[#This Row],[Safety_Rating2]]) &amp; REPT("☆", 5-Table1[[#This Row],[Safety_Rating2]]), "Unknown"), "Unknown")</f>
        <v>★★★☆☆</v>
      </c>
      <c r="Q2698" s="1">
        <v>3</v>
      </c>
      <c r="R2698">
        <v>4416</v>
      </c>
      <c r="S2698">
        <v>4</v>
      </c>
      <c r="T2698" s="7">
        <f t="shared" si="42"/>
        <v>659410058.88</v>
      </c>
      <c r="U2698" s="3">
        <f>Table1[[#This Row],[Range_km]]/Table1[[#This Row],[Battery_Capacity_kWh]]</f>
        <v>7.6251604621309363</v>
      </c>
      <c r="V2698" s="4">
        <f>Table1[[#This Row],[Price_USD]]/Table1[[#This Row],[Range_km]]</f>
        <v>251.38540404040404</v>
      </c>
      <c r="W2698" s="1" t="str">
        <f>_xlfn.IFS(Table1[[#This Row],[Price_USD]]&gt;80000,"Luxury", Table1[[#This Row],[Price_USD]]&gt;40000,"Premium",Table1[[#This Row],[Price_USD]]&lt;40000,"Budget")</f>
        <v>Luxury</v>
      </c>
    </row>
    <row r="2699" spans="3:23" x14ac:dyDescent="0.35">
      <c r="C2699">
        <v>2698</v>
      </c>
      <c r="D2699" t="s">
        <v>67</v>
      </c>
      <c r="E2699" t="s">
        <v>208</v>
      </c>
      <c r="F2699">
        <v>2016</v>
      </c>
      <c r="G2699" t="s">
        <v>261</v>
      </c>
      <c r="H2699">
        <v>67.900000000000006</v>
      </c>
      <c r="I2699">
        <v>244</v>
      </c>
      <c r="J2699" t="s">
        <v>278</v>
      </c>
      <c r="K2699">
        <v>7.6</v>
      </c>
      <c r="L2699" s="5">
        <v>34293.730000000003</v>
      </c>
      <c r="M2699" t="s">
        <v>305</v>
      </c>
      <c r="N2699" t="s">
        <v>355</v>
      </c>
      <c r="O2699" s="1">
        <v>4</v>
      </c>
      <c r="P2699" s="1" t="str">
        <f>IFERROR(IF(ISNUMBER(Table1[[#This Row],[Safety_Rating2]]), REPT("★", Table1[[#This Row],[Safety_Rating2]]) &amp; REPT("☆", 5-Table1[[#This Row],[Safety_Rating2]]), "Unknown"), "Unknown")</f>
        <v>★★★☆☆</v>
      </c>
      <c r="Q2699" s="1">
        <v>3</v>
      </c>
      <c r="R2699">
        <v>12130</v>
      </c>
      <c r="S2699">
        <v>4</v>
      </c>
      <c r="T2699" s="7">
        <f t="shared" si="42"/>
        <v>415982944.90000004</v>
      </c>
      <c r="U2699" s="3">
        <f>Table1[[#This Row],[Range_km]]/Table1[[#This Row],[Battery_Capacity_kWh]]</f>
        <v>3.5935198821796757</v>
      </c>
      <c r="V2699" s="4">
        <f>Table1[[#This Row],[Price_USD]]/Table1[[#This Row],[Range_km]]</f>
        <v>140.54807377049181</v>
      </c>
      <c r="W2699" s="1" t="str">
        <f>_xlfn.IFS(Table1[[#This Row],[Price_USD]]&gt;80000,"Luxury", Table1[[#This Row],[Price_USD]]&gt;40000,"Premium",Table1[[#This Row],[Price_USD]]&lt;40000,"Budget")</f>
        <v>Budget</v>
      </c>
    </row>
    <row r="2700" spans="3:23" x14ac:dyDescent="0.35">
      <c r="C2700">
        <v>2699</v>
      </c>
      <c r="D2700" t="s">
        <v>16</v>
      </c>
      <c r="E2700" t="s">
        <v>69</v>
      </c>
      <c r="F2700">
        <v>2022</v>
      </c>
      <c r="G2700" t="s">
        <v>263</v>
      </c>
      <c r="H2700">
        <v>143.5</v>
      </c>
      <c r="I2700">
        <v>236</v>
      </c>
      <c r="J2700" t="s">
        <v>278</v>
      </c>
      <c r="K2700">
        <v>4.5999999999999996</v>
      </c>
      <c r="L2700" s="5">
        <v>117907.54</v>
      </c>
      <c r="M2700" t="s">
        <v>292</v>
      </c>
      <c r="N2700" t="s">
        <v>372</v>
      </c>
      <c r="O2700" s="1">
        <v>5</v>
      </c>
      <c r="P2700" s="1" t="str">
        <f>IFERROR(IF(ISNUMBER(Table1[[#This Row],[Safety_Rating2]]), REPT("★", Table1[[#This Row],[Safety_Rating2]]) &amp; REPT("☆", 5-Table1[[#This Row],[Safety_Rating2]]), "Unknown"), "Unknown")</f>
        <v>★★★★☆</v>
      </c>
      <c r="Q2700" s="1">
        <v>4</v>
      </c>
      <c r="R2700">
        <v>8896</v>
      </c>
      <c r="S2700">
        <v>3</v>
      </c>
      <c r="T2700" s="7">
        <f t="shared" si="42"/>
        <v>1048905475.8399999</v>
      </c>
      <c r="U2700" s="3">
        <f>Table1[[#This Row],[Range_km]]/Table1[[#This Row],[Battery_Capacity_kWh]]</f>
        <v>1.6445993031358885</v>
      </c>
      <c r="V2700" s="4">
        <f>Table1[[#This Row],[Price_USD]]/Table1[[#This Row],[Range_km]]</f>
        <v>499.60822033898302</v>
      </c>
      <c r="W2700" s="1" t="str">
        <f>_xlfn.IFS(Table1[[#This Row],[Price_USD]]&gt;80000,"Luxury", Table1[[#This Row],[Price_USD]]&gt;40000,"Premium",Table1[[#This Row],[Price_USD]]&lt;40000,"Budget")</f>
        <v>Luxury</v>
      </c>
    </row>
    <row r="2701" spans="3:23" x14ac:dyDescent="0.35">
      <c r="C2701">
        <v>2700</v>
      </c>
      <c r="D2701" t="s">
        <v>30</v>
      </c>
      <c r="E2701" t="s">
        <v>202</v>
      </c>
      <c r="F2701">
        <v>2020</v>
      </c>
      <c r="G2701" t="s">
        <v>258</v>
      </c>
      <c r="H2701">
        <v>150</v>
      </c>
      <c r="I2701">
        <v>560</v>
      </c>
      <c r="J2701" t="s">
        <v>270</v>
      </c>
      <c r="K2701">
        <v>11.4</v>
      </c>
      <c r="L2701" s="5">
        <v>123641.63</v>
      </c>
      <c r="M2701" t="s">
        <v>300</v>
      </c>
      <c r="N2701" t="s">
        <v>374</v>
      </c>
      <c r="O2701" s="1">
        <v>5</v>
      </c>
      <c r="P2701" s="1" t="str">
        <f>IFERROR(IF(ISNUMBER(Table1[[#This Row],[Safety_Rating2]]), REPT("★", Table1[[#This Row],[Safety_Rating2]]) &amp; REPT("☆", 5-Table1[[#This Row],[Safety_Rating2]]), "Unknown"), "Unknown")</f>
        <v>★★★★★</v>
      </c>
      <c r="Q2701" s="1">
        <v>5</v>
      </c>
      <c r="R2701">
        <v>4682</v>
      </c>
      <c r="S2701">
        <v>4</v>
      </c>
      <c r="T2701" s="7">
        <f t="shared" si="42"/>
        <v>578890111.65999997</v>
      </c>
      <c r="U2701" s="3">
        <f>Table1[[#This Row],[Range_km]]/Table1[[#This Row],[Battery_Capacity_kWh]]</f>
        <v>3.7333333333333334</v>
      </c>
      <c r="V2701" s="4">
        <f>Table1[[#This Row],[Price_USD]]/Table1[[#This Row],[Range_km]]</f>
        <v>220.788625</v>
      </c>
      <c r="W2701" s="1" t="str">
        <f>_xlfn.IFS(Table1[[#This Row],[Price_USD]]&gt;80000,"Luxury", Table1[[#This Row],[Price_USD]]&gt;40000,"Premium",Table1[[#This Row],[Price_USD]]&lt;40000,"Budget")</f>
        <v>Luxury</v>
      </c>
    </row>
    <row r="2702" spans="3:23" x14ac:dyDescent="0.35">
      <c r="C2702">
        <v>2701</v>
      </c>
      <c r="D2702" t="s">
        <v>18</v>
      </c>
      <c r="E2702" t="s">
        <v>170</v>
      </c>
      <c r="F2702">
        <v>2025</v>
      </c>
      <c r="G2702" t="s">
        <v>254</v>
      </c>
      <c r="H2702">
        <v>134.5</v>
      </c>
      <c r="I2702">
        <v>354</v>
      </c>
      <c r="J2702" t="s">
        <v>267</v>
      </c>
      <c r="K2702">
        <v>11.4</v>
      </c>
      <c r="L2702" s="5">
        <v>96638.7</v>
      </c>
      <c r="M2702" t="s">
        <v>288</v>
      </c>
      <c r="N2702" t="s">
        <v>337</v>
      </c>
      <c r="O2702" s="1">
        <v>5</v>
      </c>
      <c r="P2702" s="1" t="str">
        <f>IFERROR(IF(ISNUMBER(Table1[[#This Row],[Safety_Rating2]]), REPT("★", Table1[[#This Row],[Safety_Rating2]]) &amp; REPT("☆", 5-Table1[[#This Row],[Safety_Rating2]]), "Unknown"), "Unknown")</f>
        <v>★★★☆☆</v>
      </c>
      <c r="Q2702" s="1">
        <v>3</v>
      </c>
      <c r="R2702">
        <v>7692</v>
      </c>
      <c r="S2702">
        <v>4</v>
      </c>
      <c r="T2702" s="7">
        <f t="shared" si="42"/>
        <v>743344880.39999998</v>
      </c>
      <c r="U2702" s="3">
        <f>Table1[[#This Row],[Range_km]]/Table1[[#This Row],[Battery_Capacity_kWh]]</f>
        <v>2.6319702602230484</v>
      </c>
      <c r="V2702" s="4">
        <f>Table1[[#This Row],[Price_USD]]/Table1[[#This Row],[Range_km]]</f>
        <v>272.99067796610171</v>
      </c>
      <c r="W2702" s="1" t="str">
        <f>_xlfn.IFS(Table1[[#This Row],[Price_USD]]&gt;80000,"Luxury", Table1[[#This Row],[Price_USD]]&gt;40000,"Premium",Table1[[#This Row],[Price_USD]]&lt;40000,"Budget")</f>
        <v>Luxury</v>
      </c>
    </row>
    <row r="2703" spans="3:23" x14ac:dyDescent="0.35">
      <c r="C2703">
        <v>2702</v>
      </c>
      <c r="D2703" t="s">
        <v>59</v>
      </c>
      <c r="E2703" t="s">
        <v>139</v>
      </c>
      <c r="F2703">
        <v>2025</v>
      </c>
      <c r="G2703" t="s">
        <v>260</v>
      </c>
      <c r="H2703">
        <v>121.1</v>
      </c>
      <c r="I2703">
        <v>322</v>
      </c>
      <c r="J2703" t="s">
        <v>273</v>
      </c>
      <c r="K2703">
        <v>3.5</v>
      </c>
      <c r="L2703" s="5">
        <v>50697.52</v>
      </c>
      <c r="M2703" t="s">
        <v>311</v>
      </c>
      <c r="N2703" t="s">
        <v>360</v>
      </c>
      <c r="O2703" s="1">
        <v>2</v>
      </c>
      <c r="P2703" s="1" t="str">
        <f>IFERROR(IF(ISNUMBER(Table1[[#This Row],[Safety_Rating2]]), REPT("★", Table1[[#This Row],[Safety_Rating2]]) &amp; REPT("☆", 5-Table1[[#This Row],[Safety_Rating2]]), "Unknown"), "Unknown")</f>
        <v>★★★☆☆</v>
      </c>
      <c r="Q2703" s="1">
        <v>3</v>
      </c>
      <c r="R2703">
        <v>15792</v>
      </c>
      <c r="S2703">
        <v>5</v>
      </c>
      <c r="T2703" s="7">
        <f t="shared" si="42"/>
        <v>800615235.83999991</v>
      </c>
      <c r="U2703" s="3">
        <f>Table1[[#This Row],[Range_km]]/Table1[[#This Row],[Battery_Capacity_kWh]]</f>
        <v>2.6589595375722546</v>
      </c>
      <c r="V2703" s="4">
        <f>Table1[[#This Row],[Price_USD]]/Table1[[#This Row],[Range_km]]</f>
        <v>157.44571428571427</v>
      </c>
      <c r="W2703" s="1" t="str">
        <f>_xlfn.IFS(Table1[[#This Row],[Price_USD]]&gt;80000,"Luxury", Table1[[#This Row],[Price_USD]]&gt;40000,"Premium",Table1[[#This Row],[Price_USD]]&lt;40000,"Budget")</f>
        <v>Premium</v>
      </c>
    </row>
    <row r="2704" spans="3:23" x14ac:dyDescent="0.35">
      <c r="C2704">
        <v>2703</v>
      </c>
      <c r="D2704" t="s">
        <v>20</v>
      </c>
      <c r="E2704" t="s">
        <v>151</v>
      </c>
      <c r="F2704">
        <v>2021</v>
      </c>
      <c r="G2704" t="s">
        <v>261</v>
      </c>
      <c r="H2704">
        <v>49.1</v>
      </c>
      <c r="I2704">
        <v>353</v>
      </c>
      <c r="J2704" t="s">
        <v>266</v>
      </c>
      <c r="K2704">
        <v>8.3000000000000007</v>
      </c>
      <c r="L2704" s="5">
        <v>60725.82</v>
      </c>
      <c r="M2704" t="s">
        <v>288</v>
      </c>
      <c r="N2704" t="s">
        <v>373</v>
      </c>
      <c r="O2704" s="2" t="s">
        <v>376</v>
      </c>
      <c r="P2704" s="1" t="str">
        <f>IFERROR(IF(ISNUMBER(Table1[[#This Row],[Safety_Rating2]]), REPT("★", Table1[[#This Row],[Safety_Rating2]]) &amp; REPT("☆", 5-Table1[[#This Row],[Safety_Rating2]]), "Unknown"), "Unknown")</f>
        <v>★★★☆☆</v>
      </c>
      <c r="Q2704" s="1">
        <v>3</v>
      </c>
      <c r="R2704">
        <v>19215</v>
      </c>
      <c r="S2704">
        <v>3</v>
      </c>
      <c r="T2704" s="7">
        <f t="shared" si="42"/>
        <v>1166846631.3</v>
      </c>
      <c r="U2704" s="3">
        <f>Table1[[#This Row],[Range_km]]/Table1[[#This Row],[Battery_Capacity_kWh]]</f>
        <v>7.1894093686354381</v>
      </c>
      <c r="V2704" s="4">
        <f>Table1[[#This Row],[Price_USD]]/Table1[[#This Row],[Range_km]]</f>
        <v>172.02781869688386</v>
      </c>
      <c r="W2704" s="1" t="str">
        <f>_xlfn.IFS(Table1[[#This Row],[Price_USD]]&gt;80000,"Luxury", Table1[[#This Row],[Price_USD]]&gt;40000,"Premium",Table1[[#This Row],[Price_USD]]&lt;40000,"Budget")</f>
        <v>Premium</v>
      </c>
    </row>
    <row r="2705" spans="3:23" x14ac:dyDescent="0.35">
      <c r="C2705">
        <v>2704</v>
      </c>
      <c r="D2705" t="s">
        <v>18</v>
      </c>
      <c r="E2705" t="s">
        <v>244</v>
      </c>
      <c r="F2705">
        <v>2025</v>
      </c>
      <c r="G2705" t="s">
        <v>253</v>
      </c>
      <c r="H2705">
        <v>95.7</v>
      </c>
      <c r="I2705">
        <v>111</v>
      </c>
      <c r="J2705" t="s">
        <v>271</v>
      </c>
      <c r="K2705">
        <v>9.6999999999999993</v>
      </c>
      <c r="L2705" s="5">
        <v>71172.88</v>
      </c>
      <c r="M2705" t="s">
        <v>325</v>
      </c>
      <c r="N2705" t="s">
        <v>370</v>
      </c>
      <c r="O2705" s="2" t="s">
        <v>376</v>
      </c>
      <c r="P2705" s="1" t="str">
        <f>IFERROR(IF(ISNUMBER(Table1[[#This Row],[Safety_Rating2]]), REPT("★", Table1[[#This Row],[Safety_Rating2]]) &amp; REPT("☆", 5-Table1[[#This Row],[Safety_Rating2]]), "Unknown"), "Unknown")</f>
        <v>Unknown</v>
      </c>
      <c r="Q2705" s="2" t="s">
        <v>376</v>
      </c>
      <c r="R2705">
        <v>13994</v>
      </c>
      <c r="S2705">
        <v>5</v>
      </c>
      <c r="T2705" s="7">
        <f t="shared" si="42"/>
        <v>995993282.72000003</v>
      </c>
      <c r="U2705" s="3">
        <f>Table1[[#This Row],[Range_km]]/Table1[[#This Row],[Battery_Capacity_kWh]]</f>
        <v>1.1598746081504703</v>
      </c>
      <c r="V2705" s="4">
        <f>Table1[[#This Row],[Price_USD]]/Table1[[#This Row],[Range_km]]</f>
        <v>641.19711711711716</v>
      </c>
      <c r="W2705" s="1" t="str">
        <f>_xlfn.IFS(Table1[[#This Row],[Price_USD]]&gt;80000,"Luxury", Table1[[#This Row],[Price_USD]]&gt;40000,"Premium",Table1[[#This Row],[Price_USD]]&lt;40000,"Budget")</f>
        <v>Premium</v>
      </c>
    </row>
    <row r="2706" spans="3:23" x14ac:dyDescent="0.35">
      <c r="C2706">
        <v>2705</v>
      </c>
      <c r="D2706" t="s">
        <v>48</v>
      </c>
      <c r="E2706" t="s">
        <v>207</v>
      </c>
      <c r="F2706">
        <v>2015</v>
      </c>
      <c r="G2706" t="s">
        <v>262</v>
      </c>
      <c r="H2706">
        <v>101.2</v>
      </c>
      <c r="I2706">
        <v>172</v>
      </c>
      <c r="J2706" t="s">
        <v>277</v>
      </c>
      <c r="K2706">
        <v>1.1000000000000001</v>
      </c>
      <c r="L2706" s="5">
        <v>110386.88</v>
      </c>
      <c r="M2706" t="s">
        <v>335</v>
      </c>
      <c r="N2706" t="s">
        <v>356</v>
      </c>
      <c r="O2706" s="2" t="s">
        <v>376</v>
      </c>
      <c r="P2706" s="1" t="str">
        <f>IFERROR(IF(ISNUMBER(Table1[[#This Row],[Safety_Rating2]]), REPT("★", Table1[[#This Row],[Safety_Rating2]]) &amp; REPT("☆", 5-Table1[[#This Row],[Safety_Rating2]]), "Unknown"), "Unknown")</f>
        <v>★★★★☆</v>
      </c>
      <c r="Q2706" s="1">
        <v>4</v>
      </c>
      <c r="R2706">
        <v>18989</v>
      </c>
      <c r="S2706">
        <v>3</v>
      </c>
      <c r="T2706" s="7">
        <f t="shared" si="42"/>
        <v>2096136464.3200002</v>
      </c>
      <c r="U2706" s="3">
        <f>Table1[[#This Row],[Range_km]]/Table1[[#This Row],[Battery_Capacity_kWh]]</f>
        <v>1.6996047430830039</v>
      </c>
      <c r="V2706" s="4">
        <f>Table1[[#This Row],[Price_USD]]/Table1[[#This Row],[Range_km]]</f>
        <v>641.78418604651165</v>
      </c>
      <c r="W2706" s="1" t="str">
        <f>_xlfn.IFS(Table1[[#This Row],[Price_USD]]&gt;80000,"Luxury", Table1[[#This Row],[Price_USD]]&gt;40000,"Premium",Table1[[#This Row],[Price_USD]]&lt;40000,"Budget")</f>
        <v>Luxury</v>
      </c>
    </row>
    <row r="2707" spans="3:23" x14ac:dyDescent="0.35">
      <c r="C2707">
        <v>2706</v>
      </c>
      <c r="D2707" t="s">
        <v>44</v>
      </c>
      <c r="E2707" t="s">
        <v>115</v>
      </c>
      <c r="F2707">
        <v>2022</v>
      </c>
      <c r="G2707" t="s">
        <v>263</v>
      </c>
      <c r="H2707">
        <v>50.1</v>
      </c>
      <c r="I2707">
        <v>525</v>
      </c>
      <c r="J2707" t="s">
        <v>274</v>
      </c>
      <c r="K2707">
        <v>7.1</v>
      </c>
      <c r="L2707" s="5">
        <v>115933.09</v>
      </c>
      <c r="M2707" t="s">
        <v>291</v>
      </c>
      <c r="N2707" t="s">
        <v>358</v>
      </c>
      <c r="O2707" s="1">
        <v>0</v>
      </c>
      <c r="P2707" s="1" t="str">
        <f>IFERROR(IF(ISNUMBER(Table1[[#This Row],[Safety_Rating2]]), REPT("★", Table1[[#This Row],[Safety_Rating2]]) &amp; REPT("☆", 5-Table1[[#This Row],[Safety_Rating2]]), "Unknown"), "Unknown")</f>
        <v>Unknown</v>
      </c>
      <c r="Q2707" s="2" t="s">
        <v>376</v>
      </c>
      <c r="R2707">
        <v>12430</v>
      </c>
      <c r="S2707">
        <v>5</v>
      </c>
      <c r="T2707" s="7">
        <f t="shared" si="42"/>
        <v>1441048308.7</v>
      </c>
      <c r="U2707" s="3">
        <f>Table1[[#This Row],[Range_km]]/Table1[[#This Row],[Battery_Capacity_kWh]]</f>
        <v>10.479041916167665</v>
      </c>
      <c r="V2707" s="4">
        <f>Table1[[#This Row],[Price_USD]]/Table1[[#This Row],[Range_km]]</f>
        <v>220.82493333333332</v>
      </c>
      <c r="W2707" s="1" t="str">
        <f>_xlfn.IFS(Table1[[#This Row],[Price_USD]]&gt;80000,"Luxury", Table1[[#This Row],[Price_USD]]&gt;40000,"Premium",Table1[[#This Row],[Price_USD]]&lt;40000,"Budget")</f>
        <v>Luxury</v>
      </c>
    </row>
    <row r="2708" spans="3:23" x14ac:dyDescent="0.35">
      <c r="C2708">
        <v>2707</v>
      </c>
      <c r="D2708" t="s">
        <v>65</v>
      </c>
      <c r="E2708" t="s">
        <v>162</v>
      </c>
      <c r="F2708">
        <v>2020</v>
      </c>
      <c r="G2708" t="s">
        <v>255</v>
      </c>
      <c r="H2708">
        <v>99.4</v>
      </c>
      <c r="I2708">
        <v>160</v>
      </c>
      <c r="J2708" t="s">
        <v>272</v>
      </c>
      <c r="K2708">
        <v>7.9</v>
      </c>
      <c r="L2708" s="5">
        <v>50945.32</v>
      </c>
      <c r="M2708" t="s">
        <v>294</v>
      </c>
      <c r="N2708" t="s">
        <v>353</v>
      </c>
      <c r="O2708" s="1">
        <v>2</v>
      </c>
      <c r="P2708" s="1" t="str">
        <f>IFERROR(IF(ISNUMBER(Table1[[#This Row],[Safety_Rating2]]), REPT("★", Table1[[#This Row],[Safety_Rating2]]) &amp; REPT("☆", 5-Table1[[#This Row],[Safety_Rating2]]), "Unknown"), "Unknown")</f>
        <v>Unknown</v>
      </c>
      <c r="Q2708" s="2" t="s">
        <v>376</v>
      </c>
      <c r="R2708">
        <v>3505</v>
      </c>
      <c r="S2708">
        <v>5</v>
      </c>
      <c r="T2708" s="7">
        <f t="shared" si="42"/>
        <v>178563346.59999999</v>
      </c>
      <c r="U2708" s="3">
        <f>Table1[[#This Row],[Range_km]]/Table1[[#This Row],[Battery_Capacity_kWh]]</f>
        <v>1.6096579476861166</v>
      </c>
      <c r="V2708" s="4">
        <f>Table1[[#This Row],[Price_USD]]/Table1[[#This Row],[Range_km]]</f>
        <v>318.40825000000001</v>
      </c>
      <c r="W2708" s="1" t="str">
        <f>_xlfn.IFS(Table1[[#This Row],[Price_USD]]&gt;80000,"Luxury", Table1[[#This Row],[Price_USD]]&gt;40000,"Premium",Table1[[#This Row],[Price_USD]]&lt;40000,"Budget")</f>
        <v>Premium</v>
      </c>
    </row>
    <row r="2709" spans="3:23" x14ac:dyDescent="0.35">
      <c r="C2709">
        <v>2708</v>
      </c>
      <c r="D2709" t="s">
        <v>44</v>
      </c>
      <c r="E2709" t="s">
        <v>211</v>
      </c>
      <c r="F2709">
        <v>2024</v>
      </c>
      <c r="G2709" t="s">
        <v>255</v>
      </c>
      <c r="H2709">
        <v>32.299999999999997</v>
      </c>
      <c r="I2709">
        <v>322</v>
      </c>
      <c r="J2709" t="s">
        <v>279</v>
      </c>
      <c r="K2709">
        <v>7.3</v>
      </c>
      <c r="L2709" s="5">
        <v>41506.589999999997</v>
      </c>
      <c r="M2709" t="s">
        <v>306</v>
      </c>
      <c r="N2709" t="s">
        <v>341</v>
      </c>
      <c r="O2709" s="2" t="s">
        <v>376</v>
      </c>
      <c r="P2709" s="1" t="str">
        <f>IFERROR(IF(ISNUMBER(Table1[[#This Row],[Safety_Rating2]]), REPT("★", Table1[[#This Row],[Safety_Rating2]]) &amp; REPT("☆", 5-Table1[[#This Row],[Safety_Rating2]]), "Unknown"), "Unknown")</f>
        <v>★★★★★</v>
      </c>
      <c r="Q2709" s="1">
        <v>5</v>
      </c>
      <c r="R2709">
        <v>1951</v>
      </c>
      <c r="S2709">
        <v>4</v>
      </c>
      <c r="T2709" s="7">
        <f t="shared" si="42"/>
        <v>80979357.089999989</v>
      </c>
      <c r="U2709" s="3">
        <f>Table1[[#This Row],[Range_km]]/Table1[[#This Row],[Battery_Capacity_kWh]]</f>
        <v>9.96904024767802</v>
      </c>
      <c r="V2709" s="4">
        <f>Table1[[#This Row],[Price_USD]]/Table1[[#This Row],[Range_km]]</f>
        <v>128.90245341614906</v>
      </c>
      <c r="W2709" s="1" t="str">
        <f>_xlfn.IFS(Table1[[#This Row],[Price_USD]]&gt;80000,"Luxury", Table1[[#This Row],[Price_USD]]&gt;40000,"Premium",Table1[[#This Row],[Price_USD]]&lt;40000,"Budget")</f>
        <v>Premium</v>
      </c>
    </row>
    <row r="2710" spans="3:23" x14ac:dyDescent="0.35">
      <c r="C2710">
        <v>2709</v>
      </c>
      <c r="D2710" t="s">
        <v>46</v>
      </c>
      <c r="E2710" t="s">
        <v>108</v>
      </c>
      <c r="F2710">
        <v>2021</v>
      </c>
      <c r="G2710" t="s">
        <v>257</v>
      </c>
      <c r="H2710">
        <v>76.3</v>
      </c>
      <c r="I2710">
        <v>396</v>
      </c>
      <c r="J2710" t="s">
        <v>278</v>
      </c>
      <c r="K2710">
        <v>2.2999999999999998</v>
      </c>
      <c r="L2710" s="5">
        <v>98874.99</v>
      </c>
      <c r="M2710" t="s">
        <v>315</v>
      </c>
      <c r="N2710" t="s">
        <v>343</v>
      </c>
      <c r="O2710" s="1">
        <v>1</v>
      </c>
      <c r="P2710" s="1" t="str">
        <f>IFERROR(IF(ISNUMBER(Table1[[#This Row],[Safety_Rating2]]), REPT("★", Table1[[#This Row],[Safety_Rating2]]) &amp; REPT("☆", 5-Table1[[#This Row],[Safety_Rating2]]), "Unknown"), "Unknown")</f>
        <v>★★★★★</v>
      </c>
      <c r="Q2710" s="1">
        <v>5</v>
      </c>
      <c r="R2710">
        <v>9404</v>
      </c>
      <c r="S2710">
        <v>3</v>
      </c>
      <c r="T2710" s="7">
        <f t="shared" si="42"/>
        <v>929820405.96000004</v>
      </c>
      <c r="U2710" s="3">
        <f>Table1[[#This Row],[Range_km]]/Table1[[#This Row],[Battery_Capacity_kWh]]</f>
        <v>5.1900393184796858</v>
      </c>
      <c r="V2710" s="4">
        <f>Table1[[#This Row],[Price_USD]]/Table1[[#This Row],[Range_km]]</f>
        <v>249.68431818181818</v>
      </c>
      <c r="W2710" s="1" t="str">
        <f>_xlfn.IFS(Table1[[#This Row],[Price_USD]]&gt;80000,"Luxury", Table1[[#This Row],[Price_USD]]&gt;40000,"Premium",Table1[[#This Row],[Price_USD]]&lt;40000,"Budget")</f>
        <v>Luxury</v>
      </c>
    </row>
    <row r="2711" spans="3:23" x14ac:dyDescent="0.35">
      <c r="C2711">
        <v>2710</v>
      </c>
      <c r="D2711" t="s">
        <v>56</v>
      </c>
      <c r="E2711" t="s">
        <v>131</v>
      </c>
      <c r="F2711">
        <v>2019</v>
      </c>
      <c r="G2711" t="s">
        <v>253</v>
      </c>
      <c r="H2711">
        <v>51.5</v>
      </c>
      <c r="I2711">
        <v>468</v>
      </c>
      <c r="J2711" t="s">
        <v>271</v>
      </c>
      <c r="K2711">
        <v>3.3</v>
      </c>
      <c r="L2711" s="5">
        <v>105337</v>
      </c>
      <c r="M2711" t="s">
        <v>326</v>
      </c>
      <c r="N2711" t="s">
        <v>347</v>
      </c>
      <c r="O2711" s="2" t="s">
        <v>376</v>
      </c>
      <c r="P2711" s="1" t="str">
        <f>IFERROR(IF(ISNUMBER(Table1[[#This Row],[Safety_Rating2]]), REPT("★", Table1[[#This Row],[Safety_Rating2]]) &amp; REPT("☆", 5-Table1[[#This Row],[Safety_Rating2]]), "Unknown"), "Unknown")</f>
        <v>★★★★★</v>
      </c>
      <c r="Q2711" s="1">
        <v>5</v>
      </c>
      <c r="R2711">
        <v>5875</v>
      </c>
      <c r="S2711">
        <v>4</v>
      </c>
      <c r="T2711" s="7">
        <f t="shared" si="42"/>
        <v>618854875</v>
      </c>
      <c r="U2711" s="3">
        <f>Table1[[#This Row],[Range_km]]/Table1[[#This Row],[Battery_Capacity_kWh]]</f>
        <v>9.0873786407766985</v>
      </c>
      <c r="V2711" s="4">
        <f>Table1[[#This Row],[Price_USD]]/Table1[[#This Row],[Range_km]]</f>
        <v>225.07905982905982</v>
      </c>
      <c r="W2711" s="1" t="str">
        <f>_xlfn.IFS(Table1[[#This Row],[Price_USD]]&gt;80000,"Luxury", Table1[[#This Row],[Price_USD]]&gt;40000,"Premium",Table1[[#This Row],[Price_USD]]&lt;40000,"Budget")</f>
        <v>Luxury</v>
      </c>
    </row>
    <row r="2712" spans="3:23" x14ac:dyDescent="0.35">
      <c r="C2712">
        <v>2711</v>
      </c>
      <c r="D2712" t="s">
        <v>48</v>
      </c>
      <c r="E2712" t="s">
        <v>154</v>
      </c>
      <c r="F2712">
        <v>2025</v>
      </c>
      <c r="G2712" t="s">
        <v>264</v>
      </c>
      <c r="H2712">
        <v>30.3</v>
      </c>
      <c r="I2712">
        <v>332</v>
      </c>
      <c r="J2712" t="s">
        <v>277</v>
      </c>
      <c r="K2712">
        <v>9.9</v>
      </c>
      <c r="L2712" s="5">
        <v>78123.740000000005</v>
      </c>
      <c r="M2712" t="s">
        <v>296</v>
      </c>
      <c r="N2712" t="s">
        <v>350</v>
      </c>
      <c r="O2712" s="1">
        <v>2</v>
      </c>
      <c r="P2712" s="1" t="str">
        <f>IFERROR(IF(ISNUMBER(Table1[[#This Row],[Safety_Rating2]]), REPT("★", Table1[[#This Row],[Safety_Rating2]]) &amp; REPT("☆", 5-Table1[[#This Row],[Safety_Rating2]]), "Unknown"), "Unknown")</f>
        <v>★★★★☆</v>
      </c>
      <c r="Q2712" s="1">
        <v>4</v>
      </c>
      <c r="R2712">
        <v>19868</v>
      </c>
      <c r="S2712">
        <v>3</v>
      </c>
      <c r="T2712" s="7">
        <f t="shared" si="42"/>
        <v>1552162466.3200002</v>
      </c>
      <c r="U2712" s="3">
        <f>Table1[[#This Row],[Range_km]]/Table1[[#This Row],[Battery_Capacity_kWh]]</f>
        <v>10.957095709570957</v>
      </c>
      <c r="V2712" s="4">
        <f>Table1[[#This Row],[Price_USD]]/Table1[[#This Row],[Range_km]]</f>
        <v>235.31246987951809</v>
      </c>
      <c r="W2712" s="1" t="str">
        <f>_xlfn.IFS(Table1[[#This Row],[Price_USD]]&gt;80000,"Luxury", Table1[[#This Row],[Price_USD]]&gt;40000,"Premium",Table1[[#This Row],[Price_USD]]&lt;40000,"Budget")</f>
        <v>Premium</v>
      </c>
    </row>
    <row r="2713" spans="3:23" x14ac:dyDescent="0.35">
      <c r="C2713">
        <v>2712</v>
      </c>
      <c r="D2713" t="s">
        <v>38</v>
      </c>
      <c r="E2713" t="s">
        <v>155</v>
      </c>
      <c r="F2713">
        <v>2025</v>
      </c>
      <c r="G2713" t="s">
        <v>263</v>
      </c>
      <c r="H2713">
        <v>107.8</v>
      </c>
      <c r="I2713">
        <v>459</v>
      </c>
      <c r="J2713" t="s">
        <v>268</v>
      </c>
      <c r="K2713">
        <v>8.4</v>
      </c>
      <c r="L2713" s="5">
        <v>47229.96</v>
      </c>
      <c r="M2713" t="s">
        <v>301</v>
      </c>
      <c r="N2713" t="s">
        <v>340</v>
      </c>
      <c r="O2713" s="1">
        <v>3</v>
      </c>
      <c r="P2713" s="1" t="str">
        <f>IFERROR(IF(ISNUMBER(Table1[[#This Row],[Safety_Rating2]]), REPT("★", Table1[[#This Row],[Safety_Rating2]]) &amp; REPT("☆", 5-Table1[[#This Row],[Safety_Rating2]]), "Unknown"), "Unknown")</f>
        <v>★★★★★</v>
      </c>
      <c r="Q2713" s="1">
        <v>5</v>
      </c>
      <c r="R2713">
        <v>17252</v>
      </c>
      <c r="S2713">
        <v>5</v>
      </c>
      <c r="T2713" s="7">
        <f t="shared" si="42"/>
        <v>814811269.91999996</v>
      </c>
      <c r="U2713" s="3">
        <f>Table1[[#This Row],[Range_km]]/Table1[[#This Row],[Battery_Capacity_kWh]]</f>
        <v>4.2578849721706868</v>
      </c>
      <c r="V2713" s="4">
        <f>Table1[[#This Row],[Price_USD]]/Table1[[#This Row],[Range_km]]</f>
        <v>102.89751633986928</v>
      </c>
      <c r="W2713" s="1" t="str">
        <f>_xlfn.IFS(Table1[[#This Row],[Price_USD]]&gt;80000,"Luxury", Table1[[#This Row],[Price_USD]]&gt;40000,"Premium",Table1[[#This Row],[Price_USD]]&lt;40000,"Budget")</f>
        <v>Premium</v>
      </c>
    </row>
    <row r="2714" spans="3:23" x14ac:dyDescent="0.35">
      <c r="C2714">
        <v>2713</v>
      </c>
      <c r="D2714" t="s">
        <v>38</v>
      </c>
      <c r="E2714" t="s">
        <v>155</v>
      </c>
      <c r="F2714">
        <v>2016</v>
      </c>
      <c r="G2714" t="s">
        <v>264</v>
      </c>
      <c r="H2714">
        <v>42.3</v>
      </c>
      <c r="I2714">
        <v>369</v>
      </c>
      <c r="J2714" t="s">
        <v>274</v>
      </c>
      <c r="K2714">
        <v>5.6</v>
      </c>
      <c r="L2714" s="5">
        <v>90771.06</v>
      </c>
      <c r="M2714" t="s">
        <v>308</v>
      </c>
      <c r="N2714" t="s">
        <v>364</v>
      </c>
      <c r="O2714" s="1">
        <v>4</v>
      </c>
      <c r="P2714" s="1" t="str">
        <f>IFERROR(IF(ISNUMBER(Table1[[#This Row],[Safety_Rating2]]), REPT("★", Table1[[#This Row],[Safety_Rating2]]) &amp; REPT("☆", 5-Table1[[#This Row],[Safety_Rating2]]), "Unknown"), "Unknown")</f>
        <v>★★★☆☆</v>
      </c>
      <c r="Q2714" s="1">
        <v>3</v>
      </c>
      <c r="R2714">
        <v>9652</v>
      </c>
      <c r="S2714">
        <v>3</v>
      </c>
      <c r="T2714" s="7">
        <f t="shared" si="42"/>
        <v>876122271.12</v>
      </c>
      <c r="U2714" s="3">
        <f>Table1[[#This Row],[Range_km]]/Table1[[#This Row],[Battery_Capacity_kWh]]</f>
        <v>8.7234042553191493</v>
      </c>
      <c r="V2714" s="4">
        <f>Table1[[#This Row],[Price_USD]]/Table1[[#This Row],[Range_km]]</f>
        <v>245.99203252032521</v>
      </c>
      <c r="W2714" s="1" t="str">
        <f>_xlfn.IFS(Table1[[#This Row],[Price_USD]]&gt;80000,"Luxury", Table1[[#This Row],[Price_USD]]&gt;40000,"Premium",Table1[[#This Row],[Price_USD]]&lt;40000,"Budget")</f>
        <v>Luxury</v>
      </c>
    </row>
    <row r="2715" spans="3:23" x14ac:dyDescent="0.35">
      <c r="C2715">
        <v>2714</v>
      </c>
      <c r="D2715" t="s">
        <v>34</v>
      </c>
      <c r="E2715" t="s">
        <v>92</v>
      </c>
      <c r="F2715">
        <v>2017</v>
      </c>
      <c r="G2715" t="s">
        <v>259</v>
      </c>
      <c r="H2715">
        <v>69</v>
      </c>
      <c r="I2715">
        <v>417</v>
      </c>
      <c r="J2715" t="s">
        <v>269</v>
      </c>
      <c r="K2715">
        <v>4.0999999999999996</v>
      </c>
      <c r="L2715" s="5">
        <v>130182.07</v>
      </c>
      <c r="M2715" t="s">
        <v>315</v>
      </c>
      <c r="N2715" t="s">
        <v>349</v>
      </c>
      <c r="O2715" s="1">
        <v>3</v>
      </c>
      <c r="P2715" s="1" t="str">
        <f>IFERROR(IF(ISNUMBER(Table1[[#This Row],[Safety_Rating2]]), REPT("★", Table1[[#This Row],[Safety_Rating2]]) &amp; REPT("☆", 5-Table1[[#This Row],[Safety_Rating2]]), "Unknown"), "Unknown")</f>
        <v>★★★☆☆</v>
      </c>
      <c r="Q2715" s="1">
        <v>3</v>
      </c>
      <c r="R2715">
        <v>4611</v>
      </c>
      <c r="S2715">
        <v>3</v>
      </c>
      <c r="T2715" s="7">
        <f t="shared" si="42"/>
        <v>600269524.76999998</v>
      </c>
      <c r="U2715" s="3">
        <f>Table1[[#This Row],[Range_km]]/Table1[[#This Row],[Battery_Capacity_kWh]]</f>
        <v>6.0434782608695654</v>
      </c>
      <c r="V2715" s="4">
        <f>Table1[[#This Row],[Price_USD]]/Table1[[#This Row],[Range_km]]</f>
        <v>312.18721822541966</v>
      </c>
      <c r="W2715" s="1" t="str">
        <f>_xlfn.IFS(Table1[[#This Row],[Price_USD]]&gt;80000,"Luxury", Table1[[#This Row],[Price_USD]]&gt;40000,"Premium",Table1[[#This Row],[Price_USD]]&lt;40000,"Budget")</f>
        <v>Luxury</v>
      </c>
    </row>
    <row r="2716" spans="3:23" x14ac:dyDescent="0.35">
      <c r="C2716">
        <v>2715</v>
      </c>
      <c r="D2716" t="s">
        <v>49</v>
      </c>
      <c r="E2716" t="s">
        <v>228</v>
      </c>
      <c r="F2716">
        <v>2019</v>
      </c>
      <c r="G2716" t="s">
        <v>256</v>
      </c>
      <c r="H2716">
        <v>111.6</v>
      </c>
      <c r="I2716">
        <v>104</v>
      </c>
      <c r="J2716" t="s">
        <v>266</v>
      </c>
      <c r="K2716">
        <v>9.8000000000000007</v>
      </c>
      <c r="L2716" s="5">
        <v>98013.46</v>
      </c>
      <c r="M2716" t="s">
        <v>304</v>
      </c>
      <c r="N2716" t="s">
        <v>360</v>
      </c>
      <c r="O2716" s="1">
        <v>2</v>
      </c>
      <c r="P2716" s="1" t="str">
        <f>IFERROR(IF(ISNUMBER(Table1[[#This Row],[Safety_Rating2]]), REPT("★", Table1[[#This Row],[Safety_Rating2]]) &amp; REPT("☆", 5-Table1[[#This Row],[Safety_Rating2]]), "Unknown"), "Unknown")</f>
        <v>★★★★☆</v>
      </c>
      <c r="Q2716" s="1">
        <v>4</v>
      </c>
      <c r="R2716">
        <v>1842</v>
      </c>
      <c r="S2716">
        <v>3</v>
      </c>
      <c r="T2716" s="7">
        <f t="shared" si="42"/>
        <v>180540793.32000002</v>
      </c>
      <c r="U2716" s="3">
        <f>Table1[[#This Row],[Range_km]]/Table1[[#This Row],[Battery_Capacity_kWh]]</f>
        <v>0.93189964157706096</v>
      </c>
      <c r="V2716" s="4">
        <f>Table1[[#This Row],[Price_USD]]/Table1[[#This Row],[Range_km]]</f>
        <v>942.43711538461548</v>
      </c>
      <c r="W2716" s="1" t="str">
        <f>_xlfn.IFS(Table1[[#This Row],[Price_USD]]&gt;80000,"Luxury", Table1[[#This Row],[Price_USD]]&gt;40000,"Premium",Table1[[#This Row],[Price_USD]]&lt;40000,"Budget")</f>
        <v>Luxury</v>
      </c>
    </row>
    <row r="2717" spans="3:23" x14ac:dyDescent="0.35">
      <c r="C2717">
        <v>2716</v>
      </c>
      <c r="D2717" t="s">
        <v>59</v>
      </c>
      <c r="E2717" t="s">
        <v>144</v>
      </c>
      <c r="F2717">
        <v>2022</v>
      </c>
      <c r="G2717" t="s">
        <v>254</v>
      </c>
      <c r="H2717">
        <v>140</v>
      </c>
      <c r="I2717">
        <v>249</v>
      </c>
      <c r="J2717" t="s">
        <v>269</v>
      </c>
      <c r="K2717">
        <v>3.1</v>
      </c>
      <c r="L2717" s="5">
        <v>72912.539999999994</v>
      </c>
      <c r="M2717" t="s">
        <v>335</v>
      </c>
      <c r="N2717" t="s">
        <v>336</v>
      </c>
      <c r="O2717" s="1">
        <v>2</v>
      </c>
      <c r="P2717" s="1" t="str">
        <f>IFERROR(IF(ISNUMBER(Table1[[#This Row],[Safety_Rating2]]), REPT("★", Table1[[#This Row],[Safety_Rating2]]) &amp; REPT("☆", 5-Table1[[#This Row],[Safety_Rating2]]), "Unknown"), "Unknown")</f>
        <v>Unknown</v>
      </c>
      <c r="Q2717" s="2" t="s">
        <v>376</v>
      </c>
      <c r="R2717">
        <v>2603</v>
      </c>
      <c r="S2717">
        <v>3</v>
      </c>
      <c r="T2717" s="7">
        <f t="shared" si="42"/>
        <v>189791341.61999997</v>
      </c>
      <c r="U2717" s="3">
        <f>Table1[[#This Row],[Range_km]]/Table1[[#This Row],[Battery_Capacity_kWh]]</f>
        <v>1.7785714285714285</v>
      </c>
      <c r="V2717" s="4">
        <f>Table1[[#This Row],[Price_USD]]/Table1[[#This Row],[Range_km]]</f>
        <v>292.8214457831325</v>
      </c>
      <c r="W2717" s="1" t="str">
        <f>_xlfn.IFS(Table1[[#This Row],[Price_USD]]&gt;80000,"Luxury", Table1[[#This Row],[Price_USD]]&gt;40000,"Premium",Table1[[#This Row],[Price_USD]]&lt;40000,"Budget")</f>
        <v>Premium</v>
      </c>
    </row>
    <row r="2718" spans="3:23" x14ac:dyDescent="0.35">
      <c r="C2718">
        <v>2717</v>
      </c>
      <c r="D2718" t="s">
        <v>26</v>
      </c>
      <c r="E2718" t="s">
        <v>79</v>
      </c>
      <c r="F2718">
        <v>2023</v>
      </c>
      <c r="G2718" t="s">
        <v>263</v>
      </c>
      <c r="H2718">
        <v>68</v>
      </c>
      <c r="I2718">
        <v>326</v>
      </c>
      <c r="J2718" t="s">
        <v>268</v>
      </c>
      <c r="K2718">
        <v>11.5</v>
      </c>
      <c r="L2718" s="5">
        <v>40995.43</v>
      </c>
      <c r="M2718" t="s">
        <v>299</v>
      </c>
      <c r="N2718" t="s">
        <v>372</v>
      </c>
      <c r="O2718" s="2" t="s">
        <v>376</v>
      </c>
      <c r="P2718" s="1" t="str">
        <f>IFERROR(IF(ISNUMBER(Table1[[#This Row],[Safety_Rating2]]), REPT("★", Table1[[#This Row],[Safety_Rating2]]) &amp; REPT("☆", 5-Table1[[#This Row],[Safety_Rating2]]), "Unknown"), "Unknown")</f>
        <v>★★★☆☆</v>
      </c>
      <c r="Q2718" s="1">
        <v>3</v>
      </c>
      <c r="R2718">
        <v>15111</v>
      </c>
      <c r="S2718">
        <v>4</v>
      </c>
      <c r="T2718" s="7">
        <f t="shared" si="42"/>
        <v>619481942.73000002</v>
      </c>
      <c r="U2718" s="3">
        <f>Table1[[#This Row],[Range_km]]/Table1[[#This Row],[Battery_Capacity_kWh]]</f>
        <v>4.7941176470588234</v>
      </c>
      <c r="V2718" s="4">
        <f>Table1[[#This Row],[Price_USD]]/Table1[[#This Row],[Range_km]]</f>
        <v>125.7528527607362</v>
      </c>
      <c r="W2718" s="1" t="str">
        <f>_xlfn.IFS(Table1[[#This Row],[Price_USD]]&gt;80000,"Luxury", Table1[[#This Row],[Price_USD]]&gt;40000,"Premium",Table1[[#This Row],[Price_USD]]&lt;40000,"Budget")</f>
        <v>Premium</v>
      </c>
    </row>
    <row r="2719" spans="3:23" x14ac:dyDescent="0.35">
      <c r="C2719">
        <v>2718</v>
      </c>
      <c r="D2719" t="s">
        <v>65</v>
      </c>
      <c r="E2719" t="s">
        <v>173</v>
      </c>
      <c r="F2719">
        <v>2016</v>
      </c>
      <c r="G2719" t="s">
        <v>255</v>
      </c>
      <c r="H2719">
        <v>143.6</v>
      </c>
      <c r="I2719">
        <v>284</v>
      </c>
      <c r="J2719" t="s">
        <v>274</v>
      </c>
      <c r="K2719">
        <v>11.4</v>
      </c>
      <c r="L2719" s="5">
        <v>126229.16</v>
      </c>
      <c r="M2719" t="s">
        <v>299</v>
      </c>
      <c r="N2719" t="s">
        <v>354</v>
      </c>
      <c r="O2719" s="1">
        <v>0</v>
      </c>
      <c r="P2719" s="1" t="str">
        <f>IFERROR(IF(ISNUMBER(Table1[[#This Row],[Safety_Rating2]]), REPT("★", Table1[[#This Row],[Safety_Rating2]]) &amp; REPT("☆", 5-Table1[[#This Row],[Safety_Rating2]]), "Unknown"), "Unknown")</f>
        <v>★★★★☆</v>
      </c>
      <c r="Q2719" s="1">
        <v>4</v>
      </c>
      <c r="R2719">
        <v>6983</v>
      </c>
      <c r="S2719">
        <v>4</v>
      </c>
      <c r="T2719" s="7">
        <f t="shared" si="42"/>
        <v>881458224.27999997</v>
      </c>
      <c r="U2719" s="3">
        <f>Table1[[#This Row],[Range_km]]/Table1[[#This Row],[Battery_Capacity_kWh]]</f>
        <v>1.977715877437326</v>
      </c>
      <c r="V2719" s="4">
        <f>Table1[[#This Row],[Price_USD]]/Table1[[#This Row],[Range_km]]</f>
        <v>444.46887323943662</v>
      </c>
      <c r="W2719" s="1" t="str">
        <f>_xlfn.IFS(Table1[[#This Row],[Price_USD]]&gt;80000,"Luxury", Table1[[#This Row],[Price_USD]]&gt;40000,"Premium",Table1[[#This Row],[Price_USD]]&lt;40000,"Budget")</f>
        <v>Luxury</v>
      </c>
    </row>
    <row r="2720" spans="3:23" x14ac:dyDescent="0.35">
      <c r="C2720">
        <v>2719</v>
      </c>
      <c r="D2720" t="s">
        <v>53</v>
      </c>
      <c r="E2720" t="s">
        <v>216</v>
      </c>
      <c r="F2720">
        <v>2024</v>
      </c>
      <c r="G2720" t="s">
        <v>262</v>
      </c>
      <c r="H2720">
        <v>125.5</v>
      </c>
      <c r="I2720">
        <v>437</v>
      </c>
      <c r="J2720" t="s">
        <v>267</v>
      </c>
      <c r="K2720">
        <v>1.5</v>
      </c>
      <c r="L2720" s="5">
        <v>136277.20000000001</v>
      </c>
      <c r="M2720" t="s">
        <v>282</v>
      </c>
      <c r="N2720" t="s">
        <v>349</v>
      </c>
      <c r="O2720" s="1">
        <v>2</v>
      </c>
      <c r="P2720" s="1" t="str">
        <f>IFERROR(IF(ISNUMBER(Table1[[#This Row],[Safety_Rating2]]), REPT("★", Table1[[#This Row],[Safety_Rating2]]) &amp; REPT("☆", 5-Table1[[#This Row],[Safety_Rating2]]), "Unknown"), "Unknown")</f>
        <v>★★★☆☆</v>
      </c>
      <c r="Q2720" s="1">
        <v>3</v>
      </c>
      <c r="R2720">
        <v>18074</v>
      </c>
      <c r="S2720">
        <v>5</v>
      </c>
      <c r="T2720" s="7">
        <f t="shared" si="42"/>
        <v>2463074112.8000002</v>
      </c>
      <c r="U2720" s="3">
        <f>Table1[[#This Row],[Range_km]]/Table1[[#This Row],[Battery_Capacity_kWh]]</f>
        <v>3.4820717131474104</v>
      </c>
      <c r="V2720" s="4">
        <f>Table1[[#This Row],[Price_USD]]/Table1[[#This Row],[Range_km]]</f>
        <v>311.84713958810073</v>
      </c>
      <c r="W2720" s="1" t="str">
        <f>_xlfn.IFS(Table1[[#This Row],[Price_USD]]&gt;80000,"Luxury", Table1[[#This Row],[Price_USD]]&gt;40000,"Premium",Table1[[#This Row],[Price_USD]]&lt;40000,"Budget")</f>
        <v>Luxury</v>
      </c>
    </row>
    <row r="2721" spans="3:23" x14ac:dyDescent="0.35">
      <c r="C2721">
        <v>2720</v>
      </c>
      <c r="D2721" t="s">
        <v>58</v>
      </c>
      <c r="E2721" t="s">
        <v>240</v>
      </c>
      <c r="F2721">
        <v>2025</v>
      </c>
      <c r="G2721" t="s">
        <v>255</v>
      </c>
      <c r="H2721">
        <v>53.9</v>
      </c>
      <c r="I2721">
        <v>100</v>
      </c>
      <c r="J2721" t="s">
        <v>274</v>
      </c>
      <c r="K2721">
        <v>1.4</v>
      </c>
      <c r="L2721" s="5">
        <v>92906.18</v>
      </c>
      <c r="M2721" t="s">
        <v>323</v>
      </c>
      <c r="N2721" t="s">
        <v>358</v>
      </c>
      <c r="O2721" s="1">
        <v>4</v>
      </c>
      <c r="P2721" s="1" t="str">
        <f>IFERROR(IF(ISNUMBER(Table1[[#This Row],[Safety_Rating2]]), REPT("★", Table1[[#This Row],[Safety_Rating2]]) &amp; REPT("☆", 5-Table1[[#This Row],[Safety_Rating2]]), "Unknown"), "Unknown")</f>
        <v>★★★☆☆</v>
      </c>
      <c r="Q2721" s="1">
        <v>3</v>
      </c>
      <c r="R2721">
        <v>10259</v>
      </c>
      <c r="S2721">
        <v>3</v>
      </c>
      <c r="T2721" s="7">
        <f t="shared" si="42"/>
        <v>953124500.61999989</v>
      </c>
      <c r="U2721" s="3">
        <f>Table1[[#This Row],[Range_km]]/Table1[[#This Row],[Battery_Capacity_kWh]]</f>
        <v>1.855287569573284</v>
      </c>
      <c r="V2721" s="4">
        <f>Table1[[#This Row],[Price_USD]]/Table1[[#This Row],[Range_km]]</f>
        <v>929.06179999999995</v>
      </c>
      <c r="W2721" s="1" t="str">
        <f>_xlfn.IFS(Table1[[#This Row],[Price_USD]]&gt;80000,"Luxury", Table1[[#This Row],[Price_USD]]&gt;40000,"Premium",Table1[[#This Row],[Price_USD]]&lt;40000,"Budget")</f>
        <v>Luxury</v>
      </c>
    </row>
    <row r="2722" spans="3:23" x14ac:dyDescent="0.35">
      <c r="C2722">
        <v>2721</v>
      </c>
      <c r="D2722" t="s">
        <v>38</v>
      </c>
      <c r="E2722" t="s">
        <v>118</v>
      </c>
      <c r="F2722">
        <v>2020</v>
      </c>
      <c r="G2722" t="s">
        <v>254</v>
      </c>
      <c r="H2722">
        <v>113.8</v>
      </c>
      <c r="I2722">
        <v>527</v>
      </c>
      <c r="J2722" t="s">
        <v>278</v>
      </c>
      <c r="K2722">
        <v>10</v>
      </c>
      <c r="L2722" s="5">
        <v>40015.25</v>
      </c>
      <c r="M2722" t="s">
        <v>305</v>
      </c>
      <c r="N2722" t="s">
        <v>339</v>
      </c>
      <c r="O2722" s="1">
        <v>0</v>
      </c>
      <c r="P2722" s="1" t="str">
        <f>IFERROR(IF(ISNUMBER(Table1[[#This Row],[Safety_Rating2]]), REPT("★", Table1[[#This Row],[Safety_Rating2]]) &amp; REPT("☆", 5-Table1[[#This Row],[Safety_Rating2]]), "Unknown"), "Unknown")</f>
        <v>Unknown</v>
      </c>
      <c r="Q2722" s="2" t="s">
        <v>376</v>
      </c>
      <c r="R2722">
        <v>9923</v>
      </c>
      <c r="S2722">
        <v>4</v>
      </c>
      <c r="T2722" s="7">
        <f t="shared" si="42"/>
        <v>397071325.75</v>
      </c>
      <c r="U2722" s="3">
        <f>Table1[[#This Row],[Range_km]]/Table1[[#This Row],[Battery_Capacity_kWh]]</f>
        <v>4.6309314586994725</v>
      </c>
      <c r="V2722" s="4">
        <f>Table1[[#This Row],[Price_USD]]/Table1[[#This Row],[Range_km]]</f>
        <v>75.930265654648963</v>
      </c>
      <c r="W2722" s="1" t="str">
        <f>_xlfn.IFS(Table1[[#This Row],[Price_USD]]&gt;80000,"Luxury", Table1[[#This Row],[Price_USD]]&gt;40000,"Premium",Table1[[#This Row],[Price_USD]]&lt;40000,"Budget")</f>
        <v>Premium</v>
      </c>
    </row>
    <row r="2723" spans="3:23" x14ac:dyDescent="0.35">
      <c r="C2723">
        <v>2722</v>
      </c>
      <c r="D2723" t="s">
        <v>28</v>
      </c>
      <c r="E2723" t="s">
        <v>160</v>
      </c>
      <c r="F2723">
        <v>2020</v>
      </c>
      <c r="G2723" t="s">
        <v>250</v>
      </c>
      <c r="H2723">
        <v>51.5</v>
      </c>
      <c r="I2723">
        <v>135</v>
      </c>
      <c r="J2723" t="s">
        <v>272</v>
      </c>
      <c r="K2723">
        <v>7.1</v>
      </c>
      <c r="L2723" s="5">
        <v>69357.36</v>
      </c>
      <c r="M2723" t="s">
        <v>331</v>
      </c>
      <c r="N2723" t="s">
        <v>367</v>
      </c>
      <c r="O2723" s="2" t="s">
        <v>376</v>
      </c>
      <c r="P2723" s="1" t="str">
        <f>IFERROR(IF(ISNUMBER(Table1[[#This Row],[Safety_Rating2]]), REPT("★", Table1[[#This Row],[Safety_Rating2]]) &amp; REPT("☆", 5-Table1[[#This Row],[Safety_Rating2]]), "Unknown"), "Unknown")</f>
        <v>★★★★★</v>
      </c>
      <c r="Q2723" s="1">
        <v>5</v>
      </c>
      <c r="R2723">
        <v>6243</v>
      </c>
      <c r="S2723">
        <v>5</v>
      </c>
      <c r="T2723" s="7">
        <f t="shared" si="42"/>
        <v>432997998.48000002</v>
      </c>
      <c r="U2723" s="3">
        <f>Table1[[#This Row],[Range_km]]/Table1[[#This Row],[Battery_Capacity_kWh]]</f>
        <v>2.621359223300971</v>
      </c>
      <c r="V2723" s="4">
        <f>Table1[[#This Row],[Price_USD]]/Table1[[#This Row],[Range_km]]</f>
        <v>513.75822222222223</v>
      </c>
      <c r="W2723" s="1" t="str">
        <f>_xlfn.IFS(Table1[[#This Row],[Price_USD]]&gt;80000,"Luxury", Table1[[#This Row],[Price_USD]]&gt;40000,"Premium",Table1[[#This Row],[Price_USD]]&lt;40000,"Budget")</f>
        <v>Premium</v>
      </c>
    </row>
    <row r="2724" spans="3:23" x14ac:dyDescent="0.35">
      <c r="C2724">
        <v>2723</v>
      </c>
      <c r="D2724" t="s">
        <v>38</v>
      </c>
      <c r="E2724" t="s">
        <v>96</v>
      </c>
      <c r="F2724">
        <v>2022</v>
      </c>
      <c r="G2724" t="s">
        <v>259</v>
      </c>
      <c r="H2724">
        <v>76.8</v>
      </c>
      <c r="I2724">
        <v>125</v>
      </c>
      <c r="J2724" t="s">
        <v>270</v>
      </c>
      <c r="K2724">
        <v>3.5</v>
      </c>
      <c r="L2724" s="5">
        <v>90291.01</v>
      </c>
      <c r="M2724" t="s">
        <v>323</v>
      </c>
      <c r="N2724" t="s">
        <v>352</v>
      </c>
      <c r="O2724" s="2" t="s">
        <v>376</v>
      </c>
      <c r="P2724" s="1" t="str">
        <f>IFERROR(IF(ISNUMBER(Table1[[#This Row],[Safety_Rating2]]), REPT("★", Table1[[#This Row],[Safety_Rating2]]) &amp; REPT("☆", 5-Table1[[#This Row],[Safety_Rating2]]), "Unknown"), "Unknown")</f>
        <v>Unknown</v>
      </c>
      <c r="Q2724" s="2" t="s">
        <v>376</v>
      </c>
      <c r="R2724">
        <v>8957</v>
      </c>
      <c r="S2724">
        <v>3</v>
      </c>
      <c r="T2724" s="7">
        <f t="shared" si="42"/>
        <v>808736576.56999993</v>
      </c>
      <c r="U2724" s="3">
        <f>Table1[[#This Row],[Range_km]]/Table1[[#This Row],[Battery_Capacity_kWh]]</f>
        <v>1.6276041666666667</v>
      </c>
      <c r="V2724" s="4">
        <f>Table1[[#This Row],[Price_USD]]/Table1[[#This Row],[Range_km]]</f>
        <v>722.32808</v>
      </c>
      <c r="W2724" s="1" t="str">
        <f>_xlfn.IFS(Table1[[#This Row],[Price_USD]]&gt;80000,"Luxury", Table1[[#This Row],[Price_USD]]&gt;40000,"Premium",Table1[[#This Row],[Price_USD]]&lt;40000,"Budget")</f>
        <v>Luxury</v>
      </c>
    </row>
    <row r="2725" spans="3:23" x14ac:dyDescent="0.35">
      <c r="C2725">
        <v>2724</v>
      </c>
      <c r="D2725" t="s">
        <v>37</v>
      </c>
      <c r="E2725" t="s">
        <v>124</v>
      </c>
      <c r="F2725">
        <v>2021</v>
      </c>
      <c r="G2725" t="s">
        <v>251</v>
      </c>
      <c r="H2725">
        <v>53.9</v>
      </c>
      <c r="I2725">
        <v>129</v>
      </c>
      <c r="J2725" t="s">
        <v>269</v>
      </c>
      <c r="K2725">
        <v>7.3</v>
      </c>
      <c r="L2725" s="5">
        <v>61614.23</v>
      </c>
      <c r="M2725" t="s">
        <v>333</v>
      </c>
      <c r="N2725" t="s">
        <v>371</v>
      </c>
      <c r="O2725" s="1">
        <v>0</v>
      </c>
      <c r="P2725" s="1" t="str">
        <f>IFERROR(IF(ISNUMBER(Table1[[#This Row],[Safety_Rating2]]), REPT("★", Table1[[#This Row],[Safety_Rating2]]) &amp; REPT("☆", 5-Table1[[#This Row],[Safety_Rating2]]), "Unknown"), "Unknown")</f>
        <v>★★★★☆</v>
      </c>
      <c r="Q2725" s="1">
        <v>4</v>
      </c>
      <c r="R2725">
        <v>8449</v>
      </c>
      <c r="S2725">
        <v>3</v>
      </c>
      <c r="T2725" s="7">
        <f t="shared" si="42"/>
        <v>520578629.27000004</v>
      </c>
      <c r="U2725" s="3">
        <f>Table1[[#This Row],[Range_km]]/Table1[[#This Row],[Battery_Capacity_kWh]]</f>
        <v>2.3933209647495364</v>
      </c>
      <c r="V2725" s="4">
        <f>Table1[[#This Row],[Price_USD]]/Table1[[#This Row],[Range_km]]</f>
        <v>477.62968992248062</v>
      </c>
      <c r="W2725" s="1" t="str">
        <f>_xlfn.IFS(Table1[[#This Row],[Price_USD]]&gt;80000,"Luxury", Table1[[#This Row],[Price_USD]]&gt;40000,"Premium",Table1[[#This Row],[Price_USD]]&lt;40000,"Budget")</f>
        <v>Premium</v>
      </c>
    </row>
    <row r="2726" spans="3:23" x14ac:dyDescent="0.35">
      <c r="C2726">
        <v>2725</v>
      </c>
      <c r="D2726" t="s">
        <v>67</v>
      </c>
      <c r="E2726" t="s">
        <v>232</v>
      </c>
      <c r="F2726">
        <v>2022</v>
      </c>
      <c r="G2726" t="s">
        <v>264</v>
      </c>
      <c r="H2726">
        <v>84.9</v>
      </c>
      <c r="I2726">
        <v>506</v>
      </c>
      <c r="J2726" t="s">
        <v>272</v>
      </c>
      <c r="K2726">
        <v>4</v>
      </c>
      <c r="L2726" s="5">
        <v>96969.01</v>
      </c>
      <c r="M2726" t="s">
        <v>295</v>
      </c>
      <c r="N2726" t="s">
        <v>349</v>
      </c>
      <c r="O2726" s="1">
        <v>2</v>
      </c>
      <c r="P2726" s="1" t="str">
        <f>IFERROR(IF(ISNUMBER(Table1[[#This Row],[Safety_Rating2]]), REPT("★", Table1[[#This Row],[Safety_Rating2]]) &amp; REPT("☆", 5-Table1[[#This Row],[Safety_Rating2]]), "Unknown"), "Unknown")</f>
        <v>Unknown</v>
      </c>
      <c r="Q2726" s="2" t="s">
        <v>376</v>
      </c>
      <c r="R2726">
        <v>2478</v>
      </c>
      <c r="S2726">
        <v>5</v>
      </c>
      <c r="T2726" s="7">
        <f t="shared" si="42"/>
        <v>240289206.78</v>
      </c>
      <c r="U2726" s="3">
        <f>Table1[[#This Row],[Range_km]]/Table1[[#This Row],[Battery_Capacity_kWh]]</f>
        <v>5.9599528857479385</v>
      </c>
      <c r="V2726" s="4">
        <f>Table1[[#This Row],[Price_USD]]/Table1[[#This Row],[Range_km]]</f>
        <v>191.63835968379445</v>
      </c>
      <c r="W2726" s="1" t="str">
        <f>_xlfn.IFS(Table1[[#This Row],[Price_USD]]&gt;80000,"Luxury", Table1[[#This Row],[Price_USD]]&gt;40000,"Premium",Table1[[#This Row],[Price_USD]]&lt;40000,"Budget")</f>
        <v>Luxury</v>
      </c>
    </row>
    <row r="2727" spans="3:23" x14ac:dyDescent="0.35">
      <c r="C2727">
        <v>2726</v>
      </c>
      <c r="D2727" t="s">
        <v>66</v>
      </c>
      <c r="E2727" t="s">
        <v>186</v>
      </c>
      <c r="F2727">
        <v>2020</v>
      </c>
      <c r="G2727" t="s">
        <v>255</v>
      </c>
      <c r="H2727">
        <v>83.7</v>
      </c>
      <c r="I2727">
        <v>385</v>
      </c>
      <c r="J2727" t="s">
        <v>276</v>
      </c>
      <c r="K2727">
        <v>5.0999999999999996</v>
      </c>
      <c r="L2727" s="5">
        <v>118562.03</v>
      </c>
      <c r="M2727" t="s">
        <v>283</v>
      </c>
      <c r="N2727" t="s">
        <v>347</v>
      </c>
      <c r="O2727" s="1">
        <v>2</v>
      </c>
      <c r="P2727" s="1" t="str">
        <f>IFERROR(IF(ISNUMBER(Table1[[#This Row],[Safety_Rating2]]), REPT("★", Table1[[#This Row],[Safety_Rating2]]) &amp; REPT("☆", 5-Table1[[#This Row],[Safety_Rating2]]), "Unknown"), "Unknown")</f>
        <v>★★★★☆</v>
      </c>
      <c r="Q2727" s="1">
        <v>4</v>
      </c>
      <c r="R2727">
        <v>9142</v>
      </c>
      <c r="S2727">
        <v>5</v>
      </c>
      <c r="T2727" s="7">
        <f t="shared" si="42"/>
        <v>1083894078.26</v>
      </c>
      <c r="U2727" s="3">
        <f>Table1[[#This Row],[Range_km]]/Table1[[#This Row],[Battery_Capacity_kWh]]</f>
        <v>4.5997610513739549</v>
      </c>
      <c r="V2727" s="4">
        <f>Table1[[#This Row],[Price_USD]]/Table1[[#This Row],[Range_km]]</f>
        <v>307.95332467532467</v>
      </c>
      <c r="W2727" s="1" t="str">
        <f>_xlfn.IFS(Table1[[#This Row],[Price_USD]]&gt;80000,"Luxury", Table1[[#This Row],[Price_USD]]&gt;40000,"Premium",Table1[[#This Row],[Price_USD]]&lt;40000,"Budget")</f>
        <v>Luxury</v>
      </c>
    </row>
    <row r="2728" spans="3:23" x14ac:dyDescent="0.35">
      <c r="C2728">
        <v>2727</v>
      </c>
      <c r="D2728" t="s">
        <v>25</v>
      </c>
      <c r="E2728" t="s">
        <v>153</v>
      </c>
      <c r="F2728">
        <v>2019</v>
      </c>
      <c r="G2728" t="s">
        <v>264</v>
      </c>
      <c r="H2728">
        <v>38.799999999999997</v>
      </c>
      <c r="I2728">
        <v>307</v>
      </c>
      <c r="J2728" t="s">
        <v>271</v>
      </c>
      <c r="K2728">
        <v>9.6</v>
      </c>
      <c r="L2728" s="5">
        <v>32253.88</v>
      </c>
      <c r="M2728" t="s">
        <v>281</v>
      </c>
      <c r="N2728" t="s">
        <v>344</v>
      </c>
      <c r="O2728" s="1">
        <v>0</v>
      </c>
      <c r="P2728" s="1" t="str">
        <f>IFERROR(IF(ISNUMBER(Table1[[#This Row],[Safety_Rating2]]), REPT("★", Table1[[#This Row],[Safety_Rating2]]) &amp; REPT("☆", 5-Table1[[#This Row],[Safety_Rating2]]), "Unknown"), "Unknown")</f>
        <v>★★★☆☆</v>
      </c>
      <c r="Q2728" s="1">
        <v>3</v>
      </c>
      <c r="R2728">
        <v>14360</v>
      </c>
      <c r="S2728">
        <v>5</v>
      </c>
      <c r="T2728" s="7">
        <f t="shared" si="42"/>
        <v>463165716.80000001</v>
      </c>
      <c r="U2728" s="3">
        <f>Table1[[#This Row],[Range_km]]/Table1[[#This Row],[Battery_Capacity_kWh]]</f>
        <v>7.9123711340206189</v>
      </c>
      <c r="V2728" s="4">
        <f>Table1[[#This Row],[Price_USD]]/Table1[[#This Row],[Range_km]]</f>
        <v>105.0614983713355</v>
      </c>
      <c r="W2728" s="1" t="str">
        <f>_xlfn.IFS(Table1[[#This Row],[Price_USD]]&gt;80000,"Luxury", Table1[[#This Row],[Price_USD]]&gt;40000,"Premium",Table1[[#This Row],[Price_USD]]&lt;40000,"Budget")</f>
        <v>Budget</v>
      </c>
    </row>
    <row r="2729" spans="3:23" x14ac:dyDescent="0.35">
      <c r="C2729">
        <v>2728</v>
      </c>
      <c r="D2729" t="s">
        <v>42</v>
      </c>
      <c r="E2729" t="s">
        <v>159</v>
      </c>
      <c r="F2729">
        <v>2017</v>
      </c>
      <c r="G2729" t="s">
        <v>253</v>
      </c>
      <c r="H2729">
        <v>86.3</v>
      </c>
      <c r="I2729">
        <v>549</v>
      </c>
      <c r="J2729" t="s">
        <v>266</v>
      </c>
      <c r="K2729">
        <v>1</v>
      </c>
      <c r="L2729" s="5">
        <v>47157.55</v>
      </c>
      <c r="M2729" t="s">
        <v>324</v>
      </c>
      <c r="N2729" t="s">
        <v>367</v>
      </c>
      <c r="O2729" s="1">
        <v>5</v>
      </c>
      <c r="P2729" s="1" t="str">
        <f>IFERROR(IF(ISNUMBER(Table1[[#This Row],[Safety_Rating2]]), REPT("★", Table1[[#This Row],[Safety_Rating2]]) &amp; REPT("☆", 5-Table1[[#This Row],[Safety_Rating2]]), "Unknown"), "Unknown")</f>
        <v>★★★☆☆</v>
      </c>
      <c r="Q2729" s="1">
        <v>3</v>
      </c>
      <c r="R2729">
        <v>14591</v>
      </c>
      <c r="S2729">
        <v>4</v>
      </c>
      <c r="T2729" s="7">
        <f t="shared" si="42"/>
        <v>688075812.05000007</v>
      </c>
      <c r="U2729" s="3">
        <f>Table1[[#This Row],[Range_km]]/Table1[[#This Row],[Battery_Capacity_kWh]]</f>
        <v>6.3615295480880647</v>
      </c>
      <c r="V2729" s="4">
        <f>Table1[[#This Row],[Price_USD]]/Table1[[#This Row],[Range_km]]</f>
        <v>85.897176684881615</v>
      </c>
      <c r="W2729" s="1" t="str">
        <f>_xlfn.IFS(Table1[[#This Row],[Price_USD]]&gt;80000,"Luxury", Table1[[#This Row],[Price_USD]]&gt;40000,"Premium",Table1[[#This Row],[Price_USD]]&lt;40000,"Budget")</f>
        <v>Premium</v>
      </c>
    </row>
    <row r="2730" spans="3:23" x14ac:dyDescent="0.35">
      <c r="C2730">
        <v>2729</v>
      </c>
      <c r="D2730" t="s">
        <v>27</v>
      </c>
      <c r="E2730" t="s">
        <v>187</v>
      </c>
      <c r="F2730">
        <v>2016</v>
      </c>
      <c r="G2730" t="s">
        <v>262</v>
      </c>
      <c r="H2730">
        <v>104.9</v>
      </c>
      <c r="I2730">
        <v>122</v>
      </c>
      <c r="J2730" t="s">
        <v>274</v>
      </c>
      <c r="K2730">
        <v>6.7</v>
      </c>
      <c r="L2730" s="5">
        <v>138200.85999999999</v>
      </c>
      <c r="M2730" t="s">
        <v>299</v>
      </c>
      <c r="N2730" t="s">
        <v>369</v>
      </c>
      <c r="O2730" s="1">
        <v>3</v>
      </c>
      <c r="P2730" s="1" t="str">
        <f>IFERROR(IF(ISNUMBER(Table1[[#This Row],[Safety_Rating2]]), REPT("★", Table1[[#This Row],[Safety_Rating2]]) &amp; REPT("☆", 5-Table1[[#This Row],[Safety_Rating2]]), "Unknown"), "Unknown")</f>
        <v>★★★★★</v>
      </c>
      <c r="Q2730" s="1">
        <v>5</v>
      </c>
      <c r="R2730">
        <v>15319</v>
      </c>
      <c r="S2730">
        <v>4</v>
      </c>
      <c r="T2730" s="7">
        <f t="shared" si="42"/>
        <v>2117098974.3399997</v>
      </c>
      <c r="U2730" s="3">
        <f>Table1[[#This Row],[Range_km]]/Table1[[#This Row],[Battery_Capacity_kWh]]</f>
        <v>1.1630123927550047</v>
      </c>
      <c r="V2730" s="4">
        <f>Table1[[#This Row],[Price_USD]]/Table1[[#This Row],[Range_km]]</f>
        <v>1132.7939344262295</v>
      </c>
      <c r="W2730" s="1" t="str">
        <f>_xlfn.IFS(Table1[[#This Row],[Price_USD]]&gt;80000,"Luxury", Table1[[#This Row],[Price_USD]]&gt;40000,"Premium",Table1[[#This Row],[Price_USD]]&lt;40000,"Budget")</f>
        <v>Luxury</v>
      </c>
    </row>
    <row r="2731" spans="3:23" x14ac:dyDescent="0.35">
      <c r="C2731">
        <v>2730</v>
      </c>
      <c r="D2731" t="s">
        <v>39</v>
      </c>
      <c r="E2731" t="s">
        <v>175</v>
      </c>
      <c r="F2731">
        <v>2025</v>
      </c>
      <c r="G2731" t="s">
        <v>258</v>
      </c>
      <c r="H2731">
        <v>60.7</v>
      </c>
      <c r="I2731">
        <v>162</v>
      </c>
      <c r="J2731" t="s">
        <v>266</v>
      </c>
      <c r="K2731">
        <v>9.5</v>
      </c>
      <c r="L2731" s="5">
        <v>68693.52</v>
      </c>
      <c r="M2731" t="s">
        <v>335</v>
      </c>
      <c r="N2731" t="s">
        <v>373</v>
      </c>
      <c r="O2731" s="1">
        <v>0</v>
      </c>
      <c r="P2731" s="1" t="str">
        <f>IFERROR(IF(ISNUMBER(Table1[[#This Row],[Safety_Rating2]]), REPT("★", Table1[[#This Row],[Safety_Rating2]]) &amp; REPT("☆", 5-Table1[[#This Row],[Safety_Rating2]]), "Unknown"), "Unknown")</f>
        <v>★★★★☆</v>
      </c>
      <c r="Q2731" s="1">
        <v>4</v>
      </c>
      <c r="R2731">
        <v>3633</v>
      </c>
      <c r="S2731">
        <v>5</v>
      </c>
      <c r="T2731" s="7">
        <f t="shared" si="42"/>
        <v>249563558.16000003</v>
      </c>
      <c r="U2731" s="3">
        <f>Table1[[#This Row],[Range_km]]/Table1[[#This Row],[Battery_Capacity_kWh]]</f>
        <v>2.6688632619439865</v>
      </c>
      <c r="V2731" s="4">
        <f>Table1[[#This Row],[Price_USD]]/Table1[[#This Row],[Range_km]]</f>
        <v>424.03407407407411</v>
      </c>
      <c r="W2731" s="1" t="str">
        <f>_xlfn.IFS(Table1[[#This Row],[Price_USD]]&gt;80000,"Luxury", Table1[[#This Row],[Price_USD]]&gt;40000,"Premium",Table1[[#This Row],[Price_USD]]&lt;40000,"Budget")</f>
        <v>Premium</v>
      </c>
    </row>
    <row r="2732" spans="3:23" x14ac:dyDescent="0.35">
      <c r="C2732">
        <v>2731</v>
      </c>
      <c r="D2732" t="s">
        <v>67</v>
      </c>
      <c r="E2732" t="s">
        <v>208</v>
      </c>
      <c r="F2732">
        <v>2015</v>
      </c>
      <c r="G2732" t="s">
        <v>255</v>
      </c>
      <c r="H2732">
        <v>78.3</v>
      </c>
      <c r="I2732">
        <v>342</v>
      </c>
      <c r="J2732" t="s">
        <v>278</v>
      </c>
      <c r="K2732">
        <v>2.6</v>
      </c>
      <c r="L2732" s="5">
        <v>64073.81</v>
      </c>
      <c r="M2732" t="s">
        <v>310</v>
      </c>
      <c r="N2732" t="s">
        <v>338</v>
      </c>
      <c r="O2732" s="1">
        <v>0</v>
      </c>
      <c r="P2732" s="1" t="str">
        <f>IFERROR(IF(ISNUMBER(Table1[[#This Row],[Safety_Rating2]]), REPT("★", Table1[[#This Row],[Safety_Rating2]]) &amp; REPT("☆", 5-Table1[[#This Row],[Safety_Rating2]]), "Unknown"), "Unknown")</f>
        <v>★★★★☆</v>
      </c>
      <c r="Q2732" s="1">
        <v>4</v>
      </c>
      <c r="R2732">
        <v>15801</v>
      </c>
      <c r="S2732">
        <v>3</v>
      </c>
      <c r="T2732" s="7">
        <f t="shared" si="42"/>
        <v>1012430271.8099999</v>
      </c>
      <c r="U2732" s="3">
        <f>Table1[[#This Row],[Range_km]]/Table1[[#This Row],[Battery_Capacity_kWh]]</f>
        <v>4.3678160919540234</v>
      </c>
      <c r="V2732" s="4">
        <f>Table1[[#This Row],[Price_USD]]/Table1[[#This Row],[Range_km]]</f>
        <v>187.3503216374269</v>
      </c>
      <c r="W2732" s="1" t="str">
        <f>_xlfn.IFS(Table1[[#This Row],[Price_USD]]&gt;80000,"Luxury", Table1[[#This Row],[Price_USD]]&gt;40000,"Premium",Table1[[#This Row],[Price_USD]]&lt;40000,"Budget")</f>
        <v>Premium</v>
      </c>
    </row>
    <row r="2733" spans="3:23" x14ac:dyDescent="0.35">
      <c r="C2733">
        <v>2732</v>
      </c>
      <c r="D2733" t="s">
        <v>59</v>
      </c>
      <c r="E2733" t="s">
        <v>193</v>
      </c>
      <c r="F2733">
        <v>2022</v>
      </c>
      <c r="G2733" t="s">
        <v>260</v>
      </c>
      <c r="H2733">
        <v>109.4</v>
      </c>
      <c r="I2733">
        <v>409</v>
      </c>
      <c r="J2733" t="s">
        <v>276</v>
      </c>
      <c r="K2733">
        <v>9.6999999999999993</v>
      </c>
      <c r="L2733" s="5">
        <v>51225.19</v>
      </c>
      <c r="M2733" t="s">
        <v>291</v>
      </c>
      <c r="N2733" t="s">
        <v>363</v>
      </c>
      <c r="O2733" s="1">
        <v>0</v>
      </c>
      <c r="P2733" s="1" t="str">
        <f>IFERROR(IF(ISNUMBER(Table1[[#This Row],[Safety_Rating2]]), REPT("★", Table1[[#This Row],[Safety_Rating2]]) &amp; REPT("☆", 5-Table1[[#This Row],[Safety_Rating2]]), "Unknown"), "Unknown")</f>
        <v>Unknown</v>
      </c>
      <c r="Q2733" s="2" t="s">
        <v>376</v>
      </c>
      <c r="R2733">
        <v>19394</v>
      </c>
      <c r="S2733">
        <v>3</v>
      </c>
      <c r="T2733" s="7">
        <f t="shared" si="42"/>
        <v>993461334.86000001</v>
      </c>
      <c r="U2733" s="3">
        <f>Table1[[#This Row],[Range_km]]/Table1[[#This Row],[Battery_Capacity_kWh]]</f>
        <v>3.7385740402193783</v>
      </c>
      <c r="V2733" s="4">
        <f>Table1[[#This Row],[Price_USD]]/Table1[[#This Row],[Range_km]]</f>
        <v>125.24496332518338</v>
      </c>
      <c r="W2733" s="1" t="str">
        <f>_xlfn.IFS(Table1[[#This Row],[Price_USD]]&gt;80000,"Luxury", Table1[[#This Row],[Price_USD]]&gt;40000,"Premium",Table1[[#This Row],[Price_USD]]&lt;40000,"Budget")</f>
        <v>Premium</v>
      </c>
    </row>
    <row r="2734" spans="3:23" x14ac:dyDescent="0.35">
      <c r="C2734">
        <v>2733</v>
      </c>
      <c r="D2734" t="s">
        <v>26</v>
      </c>
      <c r="E2734" t="s">
        <v>79</v>
      </c>
      <c r="F2734">
        <v>2017</v>
      </c>
      <c r="G2734" t="s">
        <v>262</v>
      </c>
      <c r="H2734">
        <v>143.80000000000001</v>
      </c>
      <c r="I2734">
        <v>481</v>
      </c>
      <c r="J2734" t="s">
        <v>279</v>
      </c>
      <c r="K2734">
        <v>7.7</v>
      </c>
      <c r="L2734" s="5">
        <v>94168.34</v>
      </c>
      <c r="M2734" t="s">
        <v>289</v>
      </c>
      <c r="N2734" t="s">
        <v>369</v>
      </c>
      <c r="O2734" s="1">
        <v>3</v>
      </c>
      <c r="P2734" s="1" t="str">
        <f>IFERROR(IF(ISNUMBER(Table1[[#This Row],[Safety_Rating2]]), REPT("★", Table1[[#This Row],[Safety_Rating2]]) &amp; REPT("☆", 5-Table1[[#This Row],[Safety_Rating2]]), "Unknown"), "Unknown")</f>
        <v>★★★★★</v>
      </c>
      <c r="Q2734" s="1">
        <v>5</v>
      </c>
      <c r="R2734">
        <v>1782</v>
      </c>
      <c r="S2734">
        <v>5</v>
      </c>
      <c r="T2734" s="7">
        <f t="shared" si="42"/>
        <v>167807981.88</v>
      </c>
      <c r="U2734" s="3">
        <f>Table1[[#This Row],[Range_km]]/Table1[[#This Row],[Battery_Capacity_kWh]]</f>
        <v>3.3449235048678716</v>
      </c>
      <c r="V2734" s="4">
        <f>Table1[[#This Row],[Price_USD]]/Table1[[#This Row],[Range_km]]</f>
        <v>195.77617463617463</v>
      </c>
      <c r="W2734" s="1" t="str">
        <f>_xlfn.IFS(Table1[[#This Row],[Price_USD]]&gt;80000,"Luxury", Table1[[#This Row],[Price_USD]]&gt;40000,"Premium",Table1[[#This Row],[Price_USD]]&lt;40000,"Budget")</f>
        <v>Luxury</v>
      </c>
    </row>
    <row r="2735" spans="3:23" x14ac:dyDescent="0.35">
      <c r="C2735">
        <v>2734</v>
      </c>
      <c r="D2735" t="s">
        <v>33</v>
      </c>
      <c r="E2735" t="s">
        <v>86</v>
      </c>
      <c r="F2735">
        <v>2016</v>
      </c>
      <c r="G2735" t="s">
        <v>260</v>
      </c>
      <c r="H2735">
        <v>109.3</v>
      </c>
      <c r="I2735">
        <v>123</v>
      </c>
      <c r="J2735" t="s">
        <v>279</v>
      </c>
      <c r="K2735">
        <v>7.3</v>
      </c>
      <c r="L2735" s="5">
        <v>127009.04</v>
      </c>
      <c r="M2735" t="s">
        <v>332</v>
      </c>
      <c r="N2735" t="s">
        <v>375</v>
      </c>
      <c r="O2735" s="1">
        <v>5</v>
      </c>
      <c r="P2735" s="1" t="str">
        <f>IFERROR(IF(ISNUMBER(Table1[[#This Row],[Safety_Rating2]]), REPT("★", Table1[[#This Row],[Safety_Rating2]]) &amp; REPT("☆", 5-Table1[[#This Row],[Safety_Rating2]]), "Unknown"), "Unknown")</f>
        <v>★★★★★</v>
      </c>
      <c r="Q2735" s="1">
        <v>5</v>
      </c>
      <c r="R2735">
        <v>17478</v>
      </c>
      <c r="S2735">
        <v>5</v>
      </c>
      <c r="T2735" s="7">
        <f t="shared" si="42"/>
        <v>2219864001.1199999</v>
      </c>
      <c r="U2735" s="3">
        <f>Table1[[#This Row],[Range_km]]/Table1[[#This Row],[Battery_Capacity_kWh]]</f>
        <v>1.1253430924062215</v>
      </c>
      <c r="V2735" s="4">
        <f>Table1[[#This Row],[Price_USD]]/Table1[[#This Row],[Range_km]]</f>
        <v>1032.5938211382113</v>
      </c>
      <c r="W2735" s="1" t="str">
        <f>_xlfn.IFS(Table1[[#This Row],[Price_USD]]&gt;80000,"Luxury", Table1[[#This Row],[Price_USD]]&gt;40000,"Premium",Table1[[#This Row],[Price_USD]]&lt;40000,"Budget")</f>
        <v>Luxury</v>
      </c>
    </row>
    <row r="2736" spans="3:23" x14ac:dyDescent="0.35">
      <c r="C2736">
        <v>2735</v>
      </c>
      <c r="D2736" t="s">
        <v>43</v>
      </c>
      <c r="E2736" t="s">
        <v>171</v>
      </c>
      <c r="F2736">
        <v>2017</v>
      </c>
      <c r="G2736" t="s">
        <v>257</v>
      </c>
      <c r="H2736">
        <v>120.6</v>
      </c>
      <c r="I2736">
        <v>275</v>
      </c>
      <c r="J2736" t="s">
        <v>269</v>
      </c>
      <c r="K2736">
        <v>9.6999999999999993</v>
      </c>
      <c r="L2736" s="5">
        <v>37299.379999999997</v>
      </c>
      <c r="M2736" t="s">
        <v>318</v>
      </c>
      <c r="N2736" t="s">
        <v>367</v>
      </c>
      <c r="O2736" s="2" t="s">
        <v>376</v>
      </c>
      <c r="P2736" s="1" t="str">
        <f>IFERROR(IF(ISNUMBER(Table1[[#This Row],[Safety_Rating2]]), REPT("★", Table1[[#This Row],[Safety_Rating2]]) &amp; REPT("☆", 5-Table1[[#This Row],[Safety_Rating2]]), "Unknown"), "Unknown")</f>
        <v>★★★☆☆</v>
      </c>
      <c r="Q2736" s="1">
        <v>3</v>
      </c>
      <c r="R2736">
        <v>4873</v>
      </c>
      <c r="S2736">
        <v>4</v>
      </c>
      <c r="T2736" s="7">
        <f t="shared" si="42"/>
        <v>181759878.73999998</v>
      </c>
      <c r="U2736" s="3">
        <f>Table1[[#This Row],[Range_km]]/Table1[[#This Row],[Battery_Capacity_kWh]]</f>
        <v>2.2802653399668324</v>
      </c>
      <c r="V2736" s="4">
        <f>Table1[[#This Row],[Price_USD]]/Table1[[#This Row],[Range_km]]</f>
        <v>135.63410909090908</v>
      </c>
      <c r="W2736" s="1" t="str">
        <f>_xlfn.IFS(Table1[[#This Row],[Price_USD]]&gt;80000,"Luxury", Table1[[#This Row],[Price_USD]]&gt;40000,"Premium",Table1[[#This Row],[Price_USD]]&lt;40000,"Budget")</f>
        <v>Budget</v>
      </c>
    </row>
    <row r="2737" spans="3:23" x14ac:dyDescent="0.35">
      <c r="C2737">
        <v>2736</v>
      </c>
      <c r="D2737" t="s">
        <v>66</v>
      </c>
      <c r="E2737" t="s">
        <v>163</v>
      </c>
      <c r="F2737">
        <v>2016</v>
      </c>
      <c r="G2737" t="s">
        <v>251</v>
      </c>
      <c r="H2737">
        <v>72.400000000000006</v>
      </c>
      <c r="I2737">
        <v>432</v>
      </c>
      <c r="J2737" t="s">
        <v>276</v>
      </c>
      <c r="K2737">
        <v>8.8000000000000007</v>
      </c>
      <c r="L2737" s="5">
        <v>118226.92</v>
      </c>
      <c r="M2737" t="s">
        <v>329</v>
      </c>
      <c r="N2737" t="s">
        <v>345</v>
      </c>
      <c r="O2737" s="1">
        <v>1</v>
      </c>
      <c r="P2737" s="1" t="str">
        <f>IFERROR(IF(ISNUMBER(Table1[[#This Row],[Safety_Rating2]]), REPT("★", Table1[[#This Row],[Safety_Rating2]]) &amp; REPT("☆", 5-Table1[[#This Row],[Safety_Rating2]]), "Unknown"), "Unknown")</f>
        <v>★★★★★</v>
      </c>
      <c r="Q2737" s="1">
        <v>5</v>
      </c>
      <c r="R2737">
        <v>11525</v>
      </c>
      <c r="S2737">
        <v>5</v>
      </c>
      <c r="T2737" s="7">
        <f t="shared" si="42"/>
        <v>1362565253</v>
      </c>
      <c r="U2737" s="3">
        <f>Table1[[#This Row],[Range_km]]/Table1[[#This Row],[Battery_Capacity_kWh]]</f>
        <v>5.9668508287292816</v>
      </c>
      <c r="V2737" s="4">
        <f>Table1[[#This Row],[Price_USD]]/Table1[[#This Row],[Range_km]]</f>
        <v>273.67342592592593</v>
      </c>
      <c r="W2737" s="1" t="str">
        <f>_xlfn.IFS(Table1[[#This Row],[Price_USD]]&gt;80000,"Luxury", Table1[[#This Row],[Price_USD]]&gt;40000,"Premium",Table1[[#This Row],[Price_USD]]&lt;40000,"Budget")</f>
        <v>Luxury</v>
      </c>
    </row>
    <row r="2738" spans="3:23" x14ac:dyDescent="0.35">
      <c r="C2738">
        <v>2737</v>
      </c>
      <c r="D2738" t="s">
        <v>51</v>
      </c>
      <c r="E2738" t="s">
        <v>156</v>
      </c>
      <c r="F2738">
        <v>2016</v>
      </c>
      <c r="G2738" t="s">
        <v>253</v>
      </c>
      <c r="H2738">
        <v>77</v>
      </c>
      <c r="I2738">
        <v>293</v>
      </c>
      <c r="J2738" t="s">
        <v>280</v>
      </c>
      <c r="K2738">
        <v>5.5</v>
      </c>
      <c r="L2738" s="5">
        <v>79602.02</v>
      </c>
      <c r="M2738" t="s">
        <v>290</v>
      </c>
      <c r="N2738" t="s">
        <v>365</v>
      </c>
      <c r="O2738" s="1">
        <v>2</v>
      </c>
      <c r="P2738" s="1" t="str">
        <f>IFERROR(IF(ISNUMBER(Table1[[#This Row],[Safety_Rating2]]), REPT("★", Table1[[#This Row],[Safety_Rating2]]) &amp; REPT("☆", 5-Table1[[#This Row],[Safety_Rating2]]), "Unknown"), "Unknown")</f>
        <v>★★★★★</v>
      </c>
      <c r="Q2738" s="1">
        <v>5</v>
      </c>
      <c r="R2738">
        <v>6319</v>
      </c>
      <c r="S2738">
        <v>4</v>
      </c>
      <c r="T2738" s="7">
        <f t="shared" si="42"/>
        <v>503005164.38000005</v>
      </c>
      <c r="U2738" s="3">
        <f>Table1[[#This Row],[Range_km]]/Table1[[#This Row],[Battery_Capacity_kWh]]</f>
        <v>3.8051948051948052</v>
      </c>
      <c r="V2738" s="4">
        <f>Table1[[#This Row],[Price_USD]]/Table1[[#This Row],[Range_km]]</f>
        <v>271.67924914675768</v>
      </c>
      <c r="W2738" s="1" t="str">
        <f>_xlfn.IFS(Table1[[#This Row],[Price_USD]]&gt;80000,"Luxury", Table1[[#This Row],[Price_USD]]&gt;40000,"Premium",Table1[[#This Row],[Price_USD]]&lt;40000,"Budget")</f>
        <v>Premium</v>
      </c>
    </row>
    <row r="2739" spans="3:23" x14ac:dyDescent="0.35">
      <c r="C2739">
        <v>2738</v>
      </c>
      <c r="D2739" t="s">
        <v>28</v>
      </c>
      <c r="E2739" t="s">
        <v>215</v>
      </c>
      <c r="F2739">
        <v>2020</v>
      </c>
      <c r="G2739" t="s">
        <v>252</v>
      </c>
      <c r="H2739">
        <v>147.5</v>
      </c>
      <c r="I2739">
        <v>292</v>
      </c>
      <c r="J2739" t="s">
        <v>271</v>
      </c>
      <c r="K2739">
        <v>2.7</v>
      </c>
      <c r="L2739" s="5">
        <v>47315.21</v>
      </c>
      <c r="M2739" t="s">
        <v>334</v>
      </c>
      <c r="N2739" t="s">
        <v>355</v>
      </c>
      <c r="O2739" s="2" t="s">
        <v>376</v>
      </c>
      <c r="P2739" s="1" t="str">
        <f>IFERROR(IF(ISNUMBER(Table1[[#This Row],[Safety_Rating2]]), REPT("★", Table1[[#This Row],[Safety_Rating2]]) &amp; REPT("☆", 5-Table1[[#This Row],[Safety_Rating2]]), "Unknown"), "Unknown")</f>
        <v>★★★☆☆</v>
      </c>
      <c r="Q2739" s="1">
        <v>3</v>
      </c>
      <c r="R2739">
        <v>18008</v>
      </c>
      <c r="S2739">
        <v>3</v>
      </c>
      <c r="T2739" s="7">
        <f t="shared" si="42"/>
        <v>852052301.67999995</v>
      </c>
      <c r="U2739" s="3">
        <f>Table1[[#This Row],[Range_km]]/Table1[[#This Row],[Battery_Capacity_kWh]]</f>
        <v>1.9796610169491526</v>
      </c>
      <c r="V2739" s="4">
        <f>Table1[[#This Row],[Price_USD]]/Table1[[#This Row],[Range_km]]</f>
        <v>162.0383904109589</v>
      </c>
      <c r="W2739" s="1" t="str">
        <f>_xlfn.IFS(Table1[[#This Row],[Price_USD]]&gt;80000,"Luxury", Table1[[#This Row],[Price_USD]]&gt;40000,"Premium",Table1[[#This Row],[Price_USD]]&lt;40000,"Budget")</f>
        <v>Premium</v>
      </c>
    </row>
    <row r="2740" spans="3:23" x14ac:dyDescent="0.35">
      <c r="C2740">
        <v>2739</v>
      </c>
      <c r="D2740" t="s">
        <v>18</v>
      </c>
      <c r="E2740" t="s">
        <v>200</v>
      </c>
      <c r="F2740">
        <v>2015</v>
      </c>
      <c r="G2740" t="s">
        <v>259</v>
      </c>
      <c r="H2740">
        <v>77.099999999999994</v>
      </c>
      <c r="I2740">
        <v>509</v>
      </c>
      <c r="J2740" t="s">
        <v>266</v>
      </c>
      <c r="K2740">
        <v>9.9</v>
      </c>
      <c r="L2740" s="5">
        <v>128682.82</v>
      </c>
      <c r="M2740" t="s">
        <v>286</v>
      </c>
      <c r="N2740" t="s">
        <v>339</v>
      </c>
      <c r="O2740" s="1">
        <v>0</v>
      </c>
      <c r="P2740" s="1" t="str">
        <f>IFERROR(IF(ISNUMBER(Table1[[#This Row],[Safety_Rating2]]), REPT("★", Table1[[#This Row],[Safety_Rating2]]) &amp; REPT("☆", 5-Table1[[#This Row],[Safety_Rating2]]), "Unknown"), "Unknown")</f>
        <v>★★★☆☆</v>
      </c>
      <c r="Q2740" s="1">
        <v>3</v>
      </c>
      <c r="R2740">
        <v>9421</v>
      </c>
      <c r="S2740">
        <v>3</v>
      </c>
      <c r="T2740" s="7">
        <f t="shared" si="42"/>
        <v>1212320847.22</v>
      </c>
      <c r="U2740" s="3">
        <f>Table1[[#This Row],[Range_km]]/Table1[[#This Row],[Battery_Capacity_kWh]]</f>
        <v>6.6018158236057074</v>
      </c>
      <c r="V2740" s="4">
        <f>Table1[[#This Row],[Price_USD]]/Table1[[#This Row],[Range_km]]</f>
        <v>252.81497053045189</v>
      </c>
      <c r="W2740" s="1" t="str">
        <f>_xlfn.IFS(Table1[[#This Row],[Price_USD]]&gt;80000,"Luxury", Table1[[#This Row],[Price_USD]]&gt;40000,"Premium",Table1[[#This Row],[Price_USD]]&lt;40000,"Budget")</f>
        <v>Luxury</v>
      </c>
    </row>
    <row r="2741" spans="3:23" x14ac:dyDescent="0.35">
      <c r="C2741">
        <v>2740</v>
      </c>
      <c r="D2741" t="s">
        <v>23</v>
      </c>
      <c r="E2741" t="s">
        <v>76</v>
      </c>
      <c r="F2741">
        <v>2015</v>
      </c>
      <c r="G2741" t="s">
        <v>257</v>
      </c>
      <c r="H2741">
        <v>20.6</v>
      </c>
      <c r="I2741">
        <v>299</v>
      </c>
      <c r="J2741" t="s">
        <v>270</v>
      </c>
      <c r="K2741">
        <v>6.7</v>
      </c>
      <c r="L2741" s="5">
        <v>91832.9</v>
      </c>
      <c r="M2741" t="s">
        <v>298</v>
      </c>
      <c r="N2741" t="s">
        <v>368</v>
      </c>
      <c r="O2741" s="1">
        <v>0</v>
      </c>
      <c r="P2741" s="1" t="str">
        <f>IFERROR(IF(ISNUMBER(Table1[[#This Row],[Safety_Rating2]]), REPT("★", Table1[[#This Row],[Safety_Rating2]]) &amp; REPT("☆", 5-Table1[[#This Row],[Safety_Rating2]]), "Unknown"), "Unknown")</f>
        <v>★★★☆☆</v>
      </c>
      <c r="Q2741" s="1">
        <v>3</v>
      </c>
      <c r="R2741">
        <v>7377</v>
      </c>
      <c r="S2741">
        <v>5</v>
      </c>
      <c r="T2741" s="7">
        <f t="shared" si="42"/>
        <v>677451303.29999995</v>
      </c>
      <c r="U2741" s="3">
        <f>Table1[[#This Row],[Range_km]]/Table1[[#This Row],[Battery_Capacity_kWh]]</f>
        <v>14.514563106796116</v>
      </c>
      <c r="V2741" s="4">
        <f>Table1[[#This Row],[Price_USD]]/Table1[[#This Row],[Range_km]]</f>
        <v>307.1334448160535</v>
      </c>
      <c r="W2741" s="1" t="str">
        <f>_xlfn.IFS(Table1[[#This Row],[Price_USD]]&gt;80000,"Luxury", Table1[[#This Row],[Price_USD]]&gt;40000,"Premium",Table1[[#This Row],[Price_USD]]&lt;40000,"Budget")</f>
        <v>Luxury</v>
      </c>
    </row>
    <row r="2742" spans="3:23" x14ac:dyDescent="0.35">
      <c r="C2742">
        <v>2741</v>
      </c>
      <c r="D2742" t="s">
        <v>29</v>
      </c>
      <c r="E2742" t="s">
        <v>82</v>
      </c>
      <c r="F2742">
        <v>2025</v>
      </c>
      <c r="G2742" t="s">
        <v>250</v>
      </c>
      <c r="H2742">
        <v>73.8</v>
      </c>
      <c r="I2742">
        <v>462</v>
      </c>
      <c r="J2742" t="s">
        <v>271</v>
      </c>
      <c r="K2742">
        <v>10.7</v>
      </c>
      <c r="L2742" s="5">
        <v>76057.570000000007</v>
      </c>
      <c r="M2742" t="s">
        <v>290</v>
      </c>
      <c r="N2742" t="s">
        <v>345</v>
      </c>
      <c r="O2742" s="1">
        <v>4</v>
      </c>
      <c r="P2742" s="1" t="str">
        <f>IFERROR(IF(ISNUMBER(Table1[[#This Row],[Safety_Rating2]]), REPT("★", Table1[[#This Row],[Safety_Rating2]]) &amp; REPT("☆", 5-Table1[[#This Row],[Safety_Rating2]]), "Unknown"), "Unknown")</f>
        <v>★★★★☆</v>
      </c>
      <c r="Q2742" s="1">
        <v>4</v>
      </c>
      <c r="R2742">
        <v>1669</v>
      </c>
      <c r="S2742">
        <v>5</v>
      </c>
      <c r="T2742" s="7">
        <f t="shared" si="42"/>
        <v>126940084.33000001</v>
      </c>
      <c r="U2742" s="3">
        <f>Table1[[#This Row],[Range_km]]/Table1[[#This Row],[Battery_Capacity_kWh]]</f>
        <v>6.2601626016260168</v>
      </c>
      <c r="V2742" s="4">
        <f>Table1[[#This Row],[Price_USD]]/Table1[[#This Row],[Range_km]]</f>
        <v>164.62677489177491</v>
      </c>
      <c r="W2742" s="1" t="str">
        <f>_xlfn.IFS(Table1[[#This Row],[Price_USD]]&gt;80000,"Luxury", Table1[[#This Row],[Price_USD]]&gt;40000,"Premium",Table1[[#This Row],[Price_USD]]&lt;40000,"Budget")</f>
        <v>Premium</v>
      </c>
    </row>
    <row r="2743" spans="3:23" x14ac:dyDescent="0.35">
      <c r="C2743">
        <v>2742</v>
      </c>
      <c r="D2743" t="s">
        <v>24</v>
      </c>
      <c r="E2743" t="s">
        <v>77</v>
      </c>
      <c r="F2743">
        <v>2015</v>
      </c>
      <c r="G2743" t="s">
        <v>263</v>
      </c>
      <c r="H2743">
        <v>81.099999999999994</v>
      </c>
      <c r="I2743">
        <v>164</v>
      </c>
      <c r="J2743" t="s">
        <v>271</v>
      </c>
      <c r="K2743">
        <v>8</v>
      </c>
      <c r="L2743" s="5">
        <v>99233.98</v>
      </c>
      <c r="M2743" t="s">
        <v>314</v>
      </c>
      <c r="N2743" t="s">
        <v>340</v>
      </c>
      <c r="O2743" s="1">
        <v>2</v>
      </c>
      <c r="P2743" s="1" t="str">
        <f>IFERROR(IF(ISNUMBER(Table1[[#This Row],[Safety_Rating2]]), REPT("★", Table1[[#This Row],[Safety_Rating2]]) &amp; REPT("☆", 5-Table1[[#This Row],[Safety_Rating2]]), "Unknown"), "Unknown")</f>
        <v>★★★★★</v>
      </c>
      <c r="Q2743" s="1">
        <v>5</v>
      </c>
      <c r="R2743">
        <v>1565</v>
      </c>
      <c r="S2743">
        <v>4</v>
      </c>
      <c r="T2743" s="7">
        <f t="shared" si="42"/>
        <v>155301178.69999999</v>
      </c>
      <c r="U2743" s="3">
        <f>Table1[[#This Row],[Range_km]]/Table1[[#This Row],[Battery_Capacity_kWh]]</f>
        <v>2.0221948212083847</v>
      </c>
      <c r="V2743" s="4">
        <f>Table1[[#This Row],[Price_USD]]/Table1[[#This Row],[Range_km]]</f>
        <v>605.08524390243895</v>
      </c>
      <c r="W2743" s="1" t="str">
        <f>_xlfn.IFS(Table1[[#This Row],[Price_USD]]&gt;80000,"Luxury", Table1[[#This Row],[Price_USD]]&gt;40000,"Premium",Table1[[#This Row],[Price_USD]]&lt;40000,"Budget")</f>
        <v>Luxury</v>
      </c>
    </row>
    <row r="2744" spans="3:23" x14ac:dyDescent="0.35">
      <c r="C2744">
        <v>2743</v>
      </c>
      <c r="D2744" t="s">
        <v>16</v>
      </c>
      <c r="E2744" t="s">
        <v>69</v>
      </c>
      <c r="F2744">
        <v>2016</v>
      </c>
      <c r="G2744" t="s">
        <v>255</v>
      </c>
      <c r="H2744">
        <v>101</v>
      </c>
      <c r="I2744">
        <v>574</v>
      </c>
      <c r="J2744" t="s">
        <v>270</v>
      </c>
      <c r="K2744">
        <v>11</v>
      </c>
      <c r="L2744" s="5">
        <v>69408.39</v>
      </c>
      <c r="M2744" t="s">
        <v>308</v>
      </c>
      <c r="N2744" t="s">
        <v>357</v>
      </c>
      <c r="O2744" s="1">
        <v>4</v>
      </c>
      <c r="P2744" s="1" t="str">
        <f>IFERROR(IF(ISNUMBER(Table1[[#This Row],[Safety_Rating2]]), REPT("★", Table1[[#This Row],[Safety_Rating2]]) &amp; REPT("☆", 5-Table1[[#This Row],[Safety_Rating2]]), "Unknown"), "Unknown")</f>
        <v>★★★☆☆</v>
      </c>
      <c r="Q2744" s="1">
        <v>3</v>
      </c>
      <c r="R2744">
        <v>15883</v>
      </c>
      <c r="S2744">
        <v>4</v>
      </c>
      <c r="T2744" s="7">
        <f t="shared" si="42"/>
        <v>1102413458.3699999</v>
      </c>
      <c r="U2744" s="3">
        <f>Table1[[#This Row],[Range_km]]/Table1[[#This Row],[Battery_Capacity_kWh]]</f>
        <v>5.6831683168316829</v>
      </c>
      <c r="V2744" s="4">
        <f>Table1[[#This Row],[Price_USD]]/Table1[[#This Row],[Range_km]]</f>
        <v>120.92054006968641</v>
      </c>
      <c r="W2744" s="1" t="str">
        <f>_xlfn.IFS(Table1[[#This Row],[Price_USD]]&gt;80000,"Luxury", Table1[[#This Row],[Price_USD]]&gt;40000,"Premium",Table1[[#This Row],[Price_USD]]&lt;40000,"Budget")</f>
        <v>Premium</v>
      </c>
    </row>
    <row r="2745" spans="3:23" x14ac:dyDescent="0.35">
      <c r="C2745">
        <v>2744</v>
      </c>
      <c r="D2745" t="s">
        <v>43</v>
      </c>
      <c r="E2745" t="s">
        <v>103</v>
      </c>
      <c r="F2745">
        <v>2017</v>
      </c>
      <c r="G2745" t="s">
        <v>254</v>
      </c>
      <c r="H2745">
        <v>41.4</v>
      </c>
      <c r="I2745">
        <v>266</v>
      </c>
      <c r="J2745" t="s">
        <v>275</v>
      </c>
      <c r="K2745">
        <v>5.6</v>
      </c>
      <c r="L2745" s="5">
        <v>71336.92</v>
      </c>
      <c r="M2745" t="s">
        <v>299</v>
      </c>
      <c r="N2745" t="s">
        <v>346</v>
      </c>
      <c r="O2745" s="2" t="s">
        <v>376</v>
      </c>
      <c r="P2745" s="1" t="str">
        <f>IFERROR(IF(ISNUMBER(Table1[[#This Row],[Safety_Rating2]]), REPT("★", Table1[[#This Row],[Safety_Rating2]]) &amp; REPT("☆", 5-Table1[[#This Row],[Safety_Rating2]]), "Unknown"), "Unknown")</f>
        <v>★★★★☆</v>
      </c>
      <c r="Q2745" s="1">
        <v>4</v>
      </c>
      <c r="R2745">
        <v>2390</v>
      </c>
      <c r="S2745">
        <v>4</v>
      </c>
      <c r="T2745" s="7">
        <f t="shared" si="42"/>
        <v>170495238.79999998</v>
      </c>
      <c r="U2745" s="3">
        <f>Table1[[#This Row],[Range_km]]/Table1[[#This Row],[Battery_Capacity_kWh]]</f>
        <v>6.42512077294686</v>
      </c>
      <c r="V2745" s="4">
        <f>Table1[[#This Row],[Price_USD]]/Table1[[#This Row],[Range_km]]</f>
        <v>268.18390977443607</v>
      </c>
      <c r="W2745" s="1" t="str">
        <f>_xlfn.IFS(Table1[[#This Row],[Price_USD]]&gt;80000,"Luxury", Table1[[#This Row],[Price_USD]]&gt;40000,"Premium",Table1[[#This Row],[Price_USD]]&lt;40000,"Budget")</f>
        <v>Premium</v>
      </c>
    </row>
    <row r="2746" spans="3:23" x14ac:dyDescent="0.35">
      <c r="C2746">
        <v>2745</v>
      </c>
      <c r="D2746" t="s">
        <v>52</v>
      </c>
      <c r="E2746" t="s">
        <v>119</v>
      </c>
      <c r="F2746">
        <v>2016</v>
      </c>
      <c r="G2746" t="s">
        <v>252</v>
      </c>
      <c r="H2746">
        <v>62.8</v>
      </c>
      <c r="I2746">
        <v>229</v>
      </c>
      <c r="J2746" t="s">
        <v>266</v>
      </c>
      <c r="K2746">
        <v>1.4</v>
      </c>
      <c r="L2746" s="5">
        <v>126117.03</v>
      </c>
      <c r="M2746" t="s">
        <v>301</v>
      </c>
      <c r="N2746" t="s">
        <v>371</v>
      </c>
      <c r="O2746" s="1">
        <v>2</v>
      </c>
      <c r="P2746" s="1" t="str">
        <f>IFERROR(IF(ISNUMBER(Table1[[#This Row],[Safety_Rating2]]), REPT("★", Table1[[#This Row],[Safety_Rating2]]) &amp; REPT("☆", 5-Table1[[#This Row],[Safety_Rating2]]), "Unknown"), "Unknown")</f>
        <v>★★★☆☆</v>
      </c>
      <c r="Q2746" s="1">
        <v>3</v>
      </c>
      <c r="R2746">
        <v>3944</v>
      </c>
      <c r="S2746">
        <v>5</v>
      </c>
      <c r="T2746" s="7">
        <f t="shared" si="42"/>
        <v>497405566.31999999</v>
      </c>
      <c r="U2746" s="3">
        <f>Table1[[#This Row],[Range_km]]/Table1[[#This Row],[Battery_Capacity_kWh]]</f>
        <v>3.6464968152866244</v>
      </c>
      <c r="V2746" s="4">
        <f>Table1[[#This Row],[Price_USD]]/Table1[[#This Row],[Range_km]]</f>
        <v>550.72938864628816</v>
      </c>
      <c r="W2746" s="1" t="str">
        <f>_xlfn.IFS(Table1[[#This Row],[Price_USD]]&gt;80000,"Luxury", Table1[[#This Row],[Price_USD]]&gt;40000,"Premium",Table1[[#This Row],[Price_USD]]&lt;40000,"Budget")</f>
        <v>Luxury</v>
      </c>
    </row>
    <row r="2747" spans="3:23" x14ac:dyDescent="0.35">
      <c r="C2747">
        <v>2746</v>
      </c>
      <c r="D2747" t="s">
        <v>16</v>
      </c>
      <c r="E2747" t="s">
        <v>69</v>
      </c>
      <c r="F2747">
        <v>2016</v>
      </c>
      <c r="G2747" t="s">
        <v>254</v>
      </c>
      <c r="H2747">
        <v>23.2</v>
      </c>
      <c r="I2747">
        <v>483</v>
      </c>
      <c r="J2747" t="s">
        <v>280</v>
      </c>
      <c r="K2747">
        <v>9.9</v>
      </c>
      <c r="L2747" s="5">
        <v>42219.42</v>
      </c>
      <c r="M2747" t="s">
        <v>335</v>
      </c>
      <c r="N2747" t="s">
        <v>354</v>
      </c>
      <c r="O2747" s="1">
        <v>5</v>
      </c>
      <c r="P2747" s="1" t="str">
        <f>IFERROR(IF(ISNUMBER(Table1[[#This Row],[Safety_Rating2]]), REPT("★", Table1[[#This Row],[Safety_Rating2]]) &amp; REPT("☆", 5-Table1[[#This Row],[Safety_Rating2]]), "Unknown"), "Unknown")</f>
        <v>★★★★★</v>
      </c>
      <c r="Q2747" s="1">
        <v>5</v>
      </c>
      <c r="R2747">
        <v>12244</v>
      </c>
      <c r="S2747">
        <v>3</v>
      </c>
      <c r="T2747" s="7">
        <f t="shared" si="42"/>
        <v>516934578.47999996</v>
      </c>
      <c r="U2747" s="3">
        <f>Table1[[#This Row],[Range_km]]/Table1[[#This Row],[Battery_Capacity_kWh]]</f>
        <v>20.818965517241381</v>
      </c>
      <c r="V2747" s="4">
        <f>Table1[[#This Row],[Price_USD]]/Table1[[#This Row],[Range_km]]</f>
        <v>87.41080745341614</v>
      </c>
      <c r="W2747" s="1" t="str">
        <f>_xlfn.IFS(Table1[[#This Row],[Price_USD]]&gt;80000,"Luxury", Table1[[#This Row],[Price_USD]]&gt;40000,"Premium",Table1[[#This Row],[Price_USD]]&lt;40000,"Budget")</f>
        <v>Premium</v>
      </c>
    </row>
    <row r="2748" spans="3:23" x14ac:dyDescent="0.35">
      <c r="C2748">
        <v>2747</v>
      </c>
      <c r="D2748" t="s">
        <v>68</v>
      </c>
      <c r="E2748" t="s">
        <v>214</v>
      </c>
      <c r="F2748">
        <v>2024</v>
      </c>
      <c r="G2748" t="s">
        <v>259</v>
      </c>
      <c r="H2748">
        <v>138.80000000000001</v>
      </c>
      <c r="I2748">
        <v>208</v>
      </c>
      <c r="J2748" t="s">
        <v>277</v>
      </c>
      <c r="K2748">
        <v>9.6999999999999993</v>
      </c>
      <c r="L2748" s="5">
        <v>48482.98</v>
      </c>
      <c r="M2748" t="s">
        <v>293</v>
      </c>
      <c r="N2748" t="s">
        <v>355</v>
      </c>
      <c r="O2748" s="2" t="s">
        <v>376</v>
      </c>
      <c r="P2748" s="1" t="str">
        <f>IFERROR(IF(ISNUMBER(Table1[[#This Row],[Safety_Rating2]]), REPT("★", Table1[[#This Row],[Safety_Rating2]]) &amp; REPT("☆", 5-Table1[[#This Row],[Safety_Rating2]]), "Unknown"), "Unknown")</f>
        <v>★★★★★</v>
      </c>
      <c r="Q2748" s="1">
        <v>5</v>
      </c>
      <c r="R2748">
        <v>8691</v>
      </c>
      <c r="S2748">
        <v>4</v>
      </c>
      <c r="T2748" s="7">
        <f t="shared" si="42"/>
        <v>421365579.18000001</v>
      </c>
      <c r="U2748" s="3">
        <f>Table1[[#This Row],[Range_km]]/Table1[[#This Row],[Battery_Capacity_kWh]]</f>
        <v>1.4985590778097981</v>
      </c>
      <c r="V2748" s="4">
        <f>Table1[[#This Row],[Price_USD]]/Table1[[#This Row],[Range_km]]</f>
        <v>233.09125</v>
      </c>
      <c r="W2748" s="1" t="str">
        <f>_xlfn.IFS(Table1[[#This Row],[Price_USD]]&gt;80000,"Luxury", Table1[[#This Row],[Price_USD]]&gt;40000,"Premium",Table1[[#This Row],[Price_USD]]&lt;40000,"Budget")</f>
        <v>Premium</v>
      </c>
    </row>
    <row r="2749" spans="3:23" x14ac:dyDescent="0.35">
      <c r="C2749">
        <v>2748</v>
      </c>
      <c r="D2749" t="s">
        <v>40</v>
      </c>
      <c r="E2749" t="s">
        <v>235</v>
      </c>
      <c r="F2749">
        <v>2024</v>
      </c>
      <c r="G2749" t="s">
        <v>252</v>
      </c>
      <c r="H2749">
        <v>25.5</v>
      </c>
      <c r="I2749">
        <v>579</v>
      </c>
      <c r="J2749" t="s">
        <v>265</v>
      </c>
      <c r="K2749">
        <v>8.3000000000000007</v>
      </c>
      <c r="L2749" s="5">
        <v>51380.09</v>
      </c>
      <c r="M2749" t="s">
        <v>318</v>
      </c>
      <c r="N2749" t="s">
        <v>360</v>
      </c>
      <c r="O2749" s="2" t="s">
        <v>376</v>
      </c>
      <c r="P2749" s="1" t="str">
        <f>IFERROR(IF(ISNUMBER(Table1[[#This Row],[Safety_Rating2]]), REPT("★", Table1[[#This Row],[Safety_Rating2]]) &amp; REPT("☆", 5-Table1[[#This Row],[Safety_Rating2]]), "Unknown"), "Unknown")</f>
        <v>★★★☆☆</v>
      </c>
      <c r="Q2749" s="1">
        <v>3</v>
      </c>
      <c r="R2749">
        <v>13482</v>
      </c>
      <c r="S2749">
        <v>3</v>
      </c>
      <c r="T2749" s="7">
        <f t="shared" si="42"/>
        <v>692706373.38</v>
      </c>
      <c r="U2749" s="3">
        <f>Table1[[#This Row],[Range_km]]/Table1[[#This Row],[Battery_Capacity_kWh]]</f>
        <v>22.705882352941178</v>
      </c>
      <c r="V2749" s="4">
        <f>Table1[[#This Row],[Price_USD]]/Table1[[#This Row],[Range_km]]</f>
        <v>88.739360967184794</v>
      </c>
      <c r="W2749" s="1" t="str">
        <f>_xlfn.IFS(Table1[[#This Row],[Price_USD]]&gt;80000,"Luxury", Table1[[#This Row],[Price_USD]]&gt;40000,"Premium",Table1[[#This Row],[Price_USD]]&lt;40000,"Budget")</f>
        <v>Premium</v>
      </c>
    </row>
    <row r="2750" spans="3:23" x14ac:dyDescent="0.35">
      <c r="C2750">
        <v>2749</v>
      </c>
      <c r="D2750" t="s">
        <v>34</v>
      </c>
      <c r="E2750" t="s">
        <v>190</v>
      </c>
      <c r="F2750">
        <v>2017</v>
      </c>
      <c r="G2750" t="s">
        <v>263</v>
      </c>
      <c r="H2750">
        <v>127.8</v>
      </c>
      <c r="I2750">
        <v>533</v>
      </c>
      <c r="J2750" t="s">
        <v>272</v>
      </c>
      <c r="K2750">
        <v>2.8</v>
      </c>
      <c r="L2750" s="5">
        <v>54621.98</v>
      </c>
      <c r="M2750" t="s">
        <v>294</v>
      </c>
      <c r="N2750" t="s">
        <v>353</v>
      </c>
      <c r="O2750" s="1">
        <v>1</v>
      </c>
      <c r="P2750" s="1" t="str">
        <f>IFERROR(IF(ISNUMBER(Table1[[#This Row],[Safety_Rating2]]), REPT("★", Table1[[#This Row],[Safety_Rating2]]) &amp; REPT("☆", 5-Table1[[#This Row],[Safety_Rating2]]), "Unknown"), "Unknown")</f>
        <v>★★★☆☆</v>
      </c>
      <c r="Q2750" s="1">
        <v>3</v>
      </c>
      <c r="R2750">
        <v>18595</v>
      </c>
      <c r="S2750">
        <v>3</v>
      </c>
      <c r="T2750" s="7">
        <f t="shared" si="42"/>
        <v>1015695718.1</v>
      </c>
      <c r="U2750" s="3">
        <f>Table1[[#This Row],[Range_km]]/Table1[[#This Row],[Battery_Capacity_kWh]]</f>
        <v>4.1705790297339593</v>
      </c>
      <c r="V2750" s="4">
        <f>Table1[[#This Row],[Price_USD]]/Table1[[#This Row],[Range_km]]</f>
        <v>102.48026266416511</v>
      </c>
      <c r="W2750" s="1" t="str">
        <f>_xlfn.IFS(Table1[[#This Row],[Price_USD]]&gt;80000,"Luxury", Table1[[#This Row],[Price_USD]]&gt;40000,"Premium",Table1[[#This Row],[Price_USD]]&lt;40000,"Budget")</f>
        <v>Premium</v>
      </c>
    </row>
    <row r="2751" spans="3:23" x14ac:dyDescent="0.35">
      <c r="C2751">
        <v>2750</v>
      </c>
      <c r="D2751" t="s">
        <v>59</v>
      </c>
      <c r="E2751" t="s">
        <v>193</v>
      </c>
      <c r="F2751">
        <v>2024</v>
      </c>
      <c r="G2751" t="s">
        <v>263</v>
      </c>
      <c r="H2751">
        <v>133.1</v>
      </c>
      <c r="I2751">
        <v>320</v>
      </c>
      <c r="J2751" t="s">
        <v>273</v>
      </c>
      <c r="K2751">
        <v>2.9</v>
      </c>
      <c r="L2751" s="5">
        <v>81302.62</v>
      </c>
      <c r="M2751" t="s">
        <v>300</v>
      </c>
      <c r="N2751" t="s">
        <v>343</v>
      </c>
      <c r="O2751" s="2" t="s">
        <v>376</v>
      </c>
      <c r="P2751" s="1" t="str">
        <f>IFERROR(IF(ISNUMBER(Table1[[#This Row],[Safety_Rating2]]), REPT("★", Table1[[#This Row],[Safety_Rating2]]) &amp; REPT("☆", 5-Table1[[#This Row],[Safety_Rating2]]), "Unknown"), "Unknown")</f>
        <v>★★★★☆</v>
      </c>
      <c r="Q2751" s="1">
        <v>4</v>
      </c>
      <c r="R2751">
        <v>19535</v>
      </c>
      <c r="S2751">
        <v>4</v>
      </c>
      <c r="T2751" s="7">
        <f t="shared" si="42"/>
        <v>1588246681.6999998</v>
      </c>
      <c r="U2751" s="3">
        <f>Table1[[#This Row],[Range_km]]/Table1[[#This Row],[Battery_Capacity_kWh]]</f>
        <v>2.4042073628850491</v>
      </c>
      <c r="V2751" s="4">
        <f>Table1[[#This Row],[Price_USD]]/Table1[[#This Row],[Range_km]]</f>
        <v>254.07068749999999</v>
      </c>
      <c r="W2751" s="1" t="str">
        <f>_xlfn.IFS(Table1[[#This Row],[Price_USD]]&gt;80000,"Luxury", Table1[[#This Row],[Price_USD]]&gt;40000,"Premium",Table1[[#This Row],[Price_USD]]&lt;40000,"Budget")</f>
        <v>Luxury</v>
      </c>
    </row>
    <row r="2752" spans="3:23" x14ac:dyDescent="0.35">
      <c r="C2752">
        <v>2751</v>
      </c>
      <c r="D2752" t="s">
        <v>52</v>
      </c>
      <c r="E2752" t="s">
        <v>191</v>
      </c>
      <c r="F2752">
        <v>2023</v>
      </c>
      <c r="G2752" t="s">
        <v>264</v>
      </c>
      <c r="H2752">
        <v>35.299999999999997</v>
      </c>
      <c r="I2752">
        <v>116</v>
      </c>
      <c r="J2752" t="s">
        <v>270</v>
      </c>
      <c r="K2752">
        <v>11.9</v>
      </c>
      <c r="L2752" s="5">
        <v>139937.62</v>
      </c>
      <c r="M2752" t="s">
        <v>283</v>
      </c>
      <c r="N2752" t="s">
        <v>363</v>
      </c>
      <c r="O2752" s="1">
        <v>0</v>
      </c>
      <c r="P2752" s="1" t="str">
        <f>IFERROR(IF(ISNUMBER(Table1[[#This Row],[Safety_Rating2]]), REPT("★", Table1[[#This Row],[Safety_Rating2]]) &amp; REPT("☆", 5-Table1[[#This Row],[Safety_Rating2]]), "Unknown"), "Unknown")</f>
        <v>★★★★★</v>
      </c>
      <c r="Q2752" s="1">
        <v>5</v>
      </c>
      <c r="R2752">
        <v>15693</v>
      </c>
      <c r="S2752">
        <v>4</v>
      </c>
      <c r="T2752" s="7">
        <f t="shared" si="42"/>
        <v>2196041070.6599998</v>
      </c>
      <c r="U2752" s="3">
        <f>Table1[[#This Row],[Range_km]]/Table1[[#This Row],[Battery_Capacity_kWh]]</f>
        <v>3.2861189801699719</v>
      </c>
      <c r="V2752" s="4">
        <f>Table1[[#This Row],[Price_USD]]/Table1[[#This Row],[Range_km]]</f>
        <v>1206.3587931034483</v>
      </c>
      <c r="W2752" s="1" t="str">
        <f>_xlfn.IFS(Table1[[#This Row],[Price_USD]]&gt;80000,"Luxury", Table1[[#This Row],[Price_USD]]&gt;40000,"Premium",Table1[[#This Row],[Price_USD]]&lt;40000,"Budget")</f>
        <v>Luxury</v>
      </c>
    </row>
    <row r="2753" spans="3:23" x14ac:dyDescent="0.35">
      <c r="C2753">
        <v>2752</v>
      </c>
      <c r="D2753" t="s">
        <v>54</v>
      </c>
      <c r="E2753" t="s">
        <v>123</v>
      </c>
      <c r="F2753">
        <v>2018</v>
      </c>
      <c r="G2753" t="s">
        <v>257</v>
      </c>
      <c r="H2753">
        <v>118.8</v>
      </c>
      <c r="I2753">
        <v>165</v>
      </c>
      <c r="J2753" t="s">
        <v>277</v>
      </c>
      <c r="K2753">
        <v>0.6</v>
      </c>
      <c r="L2753" s="5">
        <v>48678.54</v>
      </c>
      <c r="M2753" t="s">
        <v>331</v>
      </c>
      <c r="N2753" t="s">
        <v>357</v>
      </c>
      <c r="O2753" s="1">
        <v>1</v>
      </c>
      <c r="P2753" s="1" t="str">
        <f>IFERROR(IF(ISNUMBER(Table1[[#This Row],[Safety_Rating2]]), REPT("★", Table1[[#This Row],[Safety_Rating2]]) &amp; REPT("☆", 5-Table1[[#This Row],[Safety_Rating2]]), "Unknown"), "Unknown")</f>
        <v>★★★☆☆</v>
      </c>
      <c r="Q2753" s="1">
        <v>3</v>
      </c>
      <c r="R2753">
        <v>3396</v>
      </c>
      <c r="S2753">
        <v>5</v>
      </c>
      <c r="T2753" s="7">
        <f t="shared" si="42"/>
        <v>165312321.84</v>
      </c>
      <c r="U2753" s="3">
        <f>Table1[[#This Row],[Range_km]]/Table1[[#This Row],[Battery_Capacity_kWh]]</f>
        <v>1.3888888888888888</v>
      </c>
      <c r="V2753" s="4">
        <f>Table1[[#This Row],[Price_USD]]/Table1[[#This Row],[Range_km]]</f>
        <v>295.02145454545456</v>
      </c>
      <c r="W2753" s="1" t="str">
        <f>_xlfn.IFS(Table1[[#This Row],[Price_USD]]&gt;80000,"Luxury", Table1[[#This Row],[Price_USD]]&gt;40000,"Premium",Table1[[#This Row],[Price_USD]]&lt;40000,"Budget")</f>
        <v>Premium</v>
      </c>
    </row>
    <row r="2754" spans="3:23" x14ac:dyDescent="0.35">
      <c r="C2754">
        <v>2753</v>
      </c>
      <c r="D2754" t="s">
        <v>65</v>
      </c>
      <c r="E2754" t="s">
        <v>176</v>
      </c>
      <c r="F2754">
        <v>2015</v>
      </c>
      <c r="G2754" t="s">
        <v>264</v>
      </c>
      <c r="H2754">
        <v>38.9</v>
      </c>
      <c r="I2754">
        <v>113</v>
      </c>
      <c r="J2754" t="s">
        <v>265</v>
      </c>
      <c r="K2754">
        <v>6.2</v>
      </c>
      <c r="L2754" s="5">
        <v>61020.68</v>
      </c>
      <c r="M2754" t="s">
        <v>335</v>
      </c>
      <c r="N2754" t="s">
        <v>353</v>
      </c>
      <c r="O2754" s="1">
        <v>4</v>
      </c>
      <c r="P2754" s="1" t="str">
        <f>IFERROR(IF(ISNUMBER(Table1[[#This Row],[Safety_Rating2]]), REPT("★", Table1[[#This Row],[Safety_Rating2]]) &amp; REPT("☆", 5-Table1[[#This Row],[Safety_Rating2]]), "Unknown"), "Unknown")</f>
        <v>★★★★☆</v>
      </c>
      <c r="Q2754" s="1">
        <v>4</v>
      </c>
      <c r="R2754">
        <v>16878</v>
      </c>
      <c r="S2754">
        <v>4</v>
      </c>
      <c r="T2754" s="7">
        <f t="shared" ref="T2754:T2817" si="43">L2754*R2754</f>
        <v>1029907037.04</v>
      </c>
      <c r="U2754" s="3">
        <f>Table1[[#This Row],[Range_km]]/Table1[[#This Row],[Battery_Capacity_kWh]]</f>
        <v>2.9048843187660669</v>
      </c>
      <c r="V2754" s="4">
        <f>Table1[[#This Row],[Price_USD]]/Table1[[#This Row],[Range_km]]</f>
        <v>540.00601769911509</v>
      </c>
      <c r="W2754" s="1" t="str">
        <f>_xlfn.IFS(Table1[[#This Row],[Price_USD]]&gt;80000,"Luxury", Table1[[#This Row],[Price_USD]]&gt;40000,"Premium",Table1[[#This Row],[Price_USD]]&lt;40000,"Budget")</f>
        <v>Premium</v>
      </c>
    </row>
    <row r="2755" spans="3:23" x14ac:dyDescent="0.35">
      <c r="C2755">
        <v>2754</v>
      </c>
      <c r="D2755" t="s">
        <v>22</v>
      </c>
      <c r="E2755" t="s">
        <v>99</v>
      </c>
      <c r="F2755">
        <v>2022</v>
      </c>
      <c r="G2755" t="s">
        <v>257</v>
      </c>
      <c r="H2755">
        <v>39.9</v>
      </c>
      <c r="I2755">
        <v>121</v>
      </c>
      <c r="J2755" t="s">
        <v>276</v>
      </c>
      <c r="K2755">
        <v>5.8</v>
      </c>
      <c r="L2755" s="5">
        <v>87195.83</v>
      </c>
      <c r="M2755" t="s">
        <v>328</v>
      </c>
      <c r="N2755" t="s">
        <v>360</v>
      </c>
      <c r="O2755" s="1">
        <v>3</v>
      </c>
      <c r="P2755" s="1" t="str">
        <f>IFERROR(IF(ISNUMBER(Table1[[#This Row],[Safety_Rating2]]), REPT("★", Table1[[#This Row],[Safety_Rating2]]) &amp; REPT("☆", 5-Table1[[#This Row],[Safety_Rating2]]), "Unknown"), "Unknown")</f>
        <v>★★★★☆</v>
      </c>
      <c r="Q2755" s="1">
        <v>4</v>
      </c>
      <c r="R2755">
        <v>6722</v>
      </c>
      <c r="S2755">
        <v>4</v>
      </c>
      <c r="T2755" s="7">
        <f t="shared" si="43"/>
        <v>586130369.25999999</v>
      </c>
      <c r="U2755" s="3">
        <f>Table1[[#This Row],[Range_km]]/Table1[[#This Row],[Battery_Capacity_kWh]]</f>
        <v>3.0325814536340854</v>
      </c>
      <c r="V2755" s="4">
        <f>Table1[[#This Row],[Price_USD]]/Table1[[#This Row],[Range_km]]</f>
        <v>720.62669421487601</v>
      </c>
      <c r="W2755" s="1" t="str">
        <f>_xlfn.IFS(Table1[[#This Row],[Price_USD]]&gt;80000,"Luxury", Table1[[#This Row],[Price_USD]]&gt;40000,"Premium",Table1[[#This Row],[Price_USD]]&lt;40000,"Budget")</f>
        <v>Luxury</v>
      </c>
    </row>
    <row r="2756" spans="3:23" x14ac:dyDescent="0.35">
      <c r="C2756">
        <v>2755</v>
      </c>
      <c r="D2756" t="s">
        <v>36</v>
      </c>
      <c r="E2756" t="s">
        <v>147</v>
      </c>
      <c r="F2756">
        <v>2015</v>
      </c>
      <c r="G2756" t="s">
        <v>251</v>
      </c>
      <c r="H2756">
        <v>92.1</v>
      </c>
      <c r="I2756">
        <v>369</v>
      </c>
      <c r="J2756" t="s">
        <v>265</v>
      </c>
      <c r="K2756">
        <v>2.8</v>
      </c>
      <c r="L2756" s="5">
        <v>135951.34</v>
      </c>
      <c r="M2756" t="s">
        <v>319</v>
      </c>
      <c r="N2756" t="s">
        <v>368</v>
      </c>
      <c r="O2756" s="1">
        <v>0</v>
      </c>
      <c r="P2756" s="1" t="str">
        <f>IFERROR(IF(ISNUMBER(Table1[[#This Row],[Safety_Rating2]]), REPT("★", Table1[[#This Row],[Safety_Rating2]]) &amp; REPT("☆", 5-Table1[[#This Row],[Safety_Rating2]]), "Unknown"), "Unknown")</f>
        <v>★★★★★</v>
      </c>
      <c r="Q2756" s="1">
        <v>5</v>
      </c>
      <c r="R2756">
        <v>5561</v>
      </c>
      <c r="S2756">
        <v>4</v>
      </c>
      <c r="T2756" s="7">
        <f t="shared" si="43"/>
        <v>756025401.74000001</v>
      </c>
      <c r="U2756" s="3">
        <f>Table1[[#This Row],[Range_km]]/Table1[[#This Row],[Battery_Capacity_kWh]]</f>
        <v>4.006514657980456</v>
      </c>
      <c r="V2756" s="4">
        <f>Table1[[#This Row],[Price_USD]]/Table1[[#This Row],[Range_km]]</f>
        <v>368.43181571815717</v>
      </c>
      <c r="W2756" s="1" t="str">
        <f>_xlfn.IFS(Table1[[#This Row],[Price_USD]]&gt;80000,"Luxury", Table1[[#This Row],[Price_USD]]&gt;40000,"Premium",Table1[[#This Row],[Price_USD]]&lt;40000,"Budget")</f>
        <v>Luxury</v>
      </c>
    </row>
    <row r="2757" spans="3:23" x14ac:dyDescent="0.35">
      <c r="C2757">
        <v>2756</v>
      </c>
      <c r="D2757" t="s">
        <v>22</v>
      </c>
      <c r="E2757" t="s">
        <v>180</v>
      </c>
      <c r="F2757">
        <v>2015</v>
      </c>
      <c r="G2757" t="s">
        <v>257</v>
      </c>
      <c r="H2757">
        <v>109.4</v>
      </c>
      <c r="I2757">
        <v>285</v>
      </c>
      <c r="J2757" t="s">
        <v>272</v>
      </c>
      <c r="K2757">
        <v>6.5</v>
      </c>
      <c r="L2757" s="5">
        <v>140663.03</v>
      </c>
      <c r="M2757" t="s">
        <v>304</v>
      </c>
      <c r="N2757" t="s">
        <v>349</v>
      </c>
      <c r="O2757" s="2" t="s">
        <v>376</v>
      </c>
      <c r="P2757" s="1" t="str">
        <f>IFERROR(IF(ISNUMBER(Table1[[#This Row],[Safety_Rating2]]), REPT("★", Table1[[#This Row],[Safety_Rating2]]) &amp; REPT("☆", 5-Table1[[#This Row],[Safety_Rating2]]), "Unknown"), "Unknown")</f>
        <v>★★★★★</v>
      </c>
      <c r="Q2757" s="1">
        <v>5</v>
      </c>
      <c r="R2757">
        <v>13566</v>
      </c>
      <c r="S2757">
        <v>3</v>
      </c>
      <c r="T2757" s="7">
        <f t="shared" si="43"/>
        <v>1908234664.98</v>
      </c>
      <c r="U2757" s="3">
        <f>Table1[[#This Row],[Range_km]]/Table1[[#This Row],[Battery_Capacity_kWh]]</f>
        <v>2.6051188299817185</v>
      </c>
      <c r="V2757" s="4">
        <f>Table1[[#This Row],[Price_USD]]/Table1[[#This Row],[Range_km]]</f>
        <v>493.55449122807016</v>
      </c>
      <c r="W2757" s="1" t="str">
        <f>_xlfn.IFS(Table1[[#This Row],[Price_USD]]&gt;80000,"Luxury", Table1[[#This Row],[Price_USD]]&gt;40000,"Premium",Table1[[#This Row],[Price_USD]]&lt;40000,"Budget")</f>
        <v>Luxury</v>
      </c>
    </row>
    <row r="2758" spans="3:23" x14ac:dyDescent="0.35">
      <c r="C2758">
        <v>2757</v>
      </c>
      <c r="D2758" t="s">
        <v>20</v>
      </c>
      <c r="E2758" t="s">
        <v>133</v>
      </c>
      <c r="F2758">
        <v>2023</v>
      </c>
      <c r="G2758" t="s">
        <v>255</v>
      </c>
      <c r="H2758">
        <v>148.1</v>
      </c>
      <c r="I2758">
        <v>189</v>
      </c>
      <c r="J2758" t="s">
        <v>280</v>
      </c>
      <c r="K2758">
        <v>10.6</v>
      </c>
      <c r="L2758" s="5">
        <v>95333.16</v>
      </c>
      <c r="M2758" t="s">
        <v>290</v>
      </c>
      <c r="N2758" t="s">
        <v>352</v>
      </c>
      <c r="O2758" s="2" t="s">
        <v>376</v>
      </c>
      <c r="P2758" s="1" t="str">
        <f>IFERROR(IF(ISNUMBER(Table1[[#This Row],[Safety_Rating2]]), REPT("★", Table1[[#This Row],[Safety_Rating2]]) &amp; REPT("☆", 5-Table1[[#This Row],[Safety_Rating2]]), "Unknown"), "Unknown")</f>
        <v>★★★★☆</v>
      </c>
      <c r="Q2758" s="1">
        <v>4</v>
      </c>
      <c r="R2758">
        <v>16521</v>
      </c>
      <c r="S2758">
        <v>5</v>
      </c>
      <c r="T2758" s="7">
        <f t="shared" si="43"/>
        <v>1574999136.3600001</v>
      </c>
      <c r="U2758" s="3">
        <f>Table1[[#This Row],[Range_km]]/Table1[[#This Row],[Battery_Capacity_kWh]]</f>
        <v>1.2761647535449021</v>
      </c>
      <c r="V2758" s="4">
        <f>Table1[[#This Row],[Price_USD]]/Table1[[#This Row],[Range_km]]</f>
        <v>504.40825396825397</v>
      </c>
      <c r="W2758" s="1" t="str">
        <f>_xlfn.IFS(Table1[[#This Row],[Price_USD]]&gt;80000,"Luxury", Table1[[#This Row],[Price_USD]]&gt;40000,"Premium",Table1[[#This Row],[Price_USD]]&lt;40000,"Budget")</f>
        <v>Luxury</v>
      </c>
    </row>
    <row r="2759" spans="3:23" x14ac:dyDescent="0.35">
      <c r="C2759">
        <v>2758</v>
      </c>
      <c r="D2759" t="s">
        <v>56</v>
      </c>
      <c r="E2759" t="s">
        <v>205</v>
      </c>
      <c r="F2759">
        <v>2017</v>
      </c>
      <c r="G2759" t="s">
        <v>262</v>
      </c>
      <c r="H2759">
        <v>96.4</v>
      </c>
      <c r="I2759">
        <v>259</v>
      </c>
      <c r="J2759" t="s">
        <v>276</v>
      </c>
      <c r="K2759">
        <v>4.7</v>
      </c>
      <c r="L2759" s="5">
        <v>95315.8</v>
      </c>
      <c r="M2759" t="s">
        <v>288</v>
      </c>
      <c r="N2759" t="s">
        <v>352</v>
      </c>
      <c r="O2759" s="1">
        <v>0</v>
      </c>
      <c r="P2759" s="1" t="str">
        <f>IFERROR(IF(ISNUMBER(Table1[[#This Row],[Safety_Rating2]]), REPT("★", Table1[[#This Row],[Safety_Rating2]]) &amp; REPT("☆", 5-Table1[[#This Row],[Safety_Rating2]]), "Unknown"), "Unknown")</f>
        <v>★★★★★</v>
      </c>
      <c r="Q2759" s="1">
        <v>5</v>
      </c>
      <c r="R2759">
        <v>14732</v>
      </c>
      <c r="S2759">
        <v>5</v>
      </c>
      <c r="T2759" s="7">
        <f t="shared" si="43"/>
        <v>1404192365.6000001</v>
      </c>
      <c r="U2759" s="3">
        <f>Table1[[#This Row],[Range_km]]/Table1[[#This Row],[Battery_Capacity_kWh]]</f>
        <v>2.6867219917012446</v>
      </c>
      <c r="V2759" s="4">
        <f>Table1[[#This Row],[Price_USD]]/Table1[[#This Row],[Range_km]]</f>
        <v>368.01467181467183</v>
      </c>
      <c r="W2759" s="1" t="str">
        <f>_xlfn.IFS(Table1[[#This Row],[Price_USD]]&gt;80000,"Luxury", Table1[[#This Row],[Price_USD]]&gt;40000,"Premium",Table1[[#This Row],[Price_USD]]&lt;40000,"Budget")</f>
        <v>Luxury</v>
      </c>
    </row>
    <row r="2760" spans="3:23" x14ac:dyDescent="0.35">
      <c r="C2760">
        <v>2759</v>
      </c>
      <c r="D2760" t="s">
        <v>25</v>
      </c>
      <c r="E2760" t="s">
        <v>246</v>
      </c>
      <c r="F2760">
        <v>2025</v>
      </c>
      <c r="G2760" t="s">
        <v>263</v>
      </c>
      <c r="H2760">
        <v>33.1</v>
      </c>
      <c r="I2760">
        <v>412</v>
      </c>
      <c r="J2760" t="s">
        <v>266</v>
      </c>
      <c r="K2760">
        <v>11.9</v>
      </c>
      <c r="L2760" s="5">
        <v>83143.89</v>
      </c>
      <c r="M2760" t="s">
        <v>318</v>
      </c>
      <c r="N2760" t="s">
        <v>361</v>
      </c>
      <c r="O2760" s="2" t="s">
        <v>376</v>
      </c>
      <c r="P2760" s="1" t="str">
        <f>IFERROR(IF(ISNUMBER(Table1[[#This Row],[Safety_Rating2]]), REPT("★", Table1[[#This Row],[Safety_Rating2]]) &amp; REPT("☆", 5-Table1[[#This Row],[Safety_Rating2]]), "Unknown"), "Unknown")</f>
        <v>★★★★★</v>
      </c>
      <c r="Q2760" s="1">
        <v>5</v>
      </c>
      <c r="R2760">
        <v>143</v>
      </c>
      <c r="S2760">
        <v>5</v>
      </c>
      <c r="T2760" s="7">
        <f t="shared" si="43"/>
        <v>11889576.27</v>
      </c>
      <c r="U2760" s="3">
        <f>Table1[[#This Row],[Range_km]]/Table1[[#This Row],[Battery_Capacity_kWh]]</f>
        <v>12.447129909365559</v>
      </c>
      <c r="V2760" s="4">
        <f>Table1[[#This Row],[Price_USD]]/Table1[[#This Row],[Range_km]]</f>
        <v>201.80555825242718</v>
      </c>
      <c r="W2760" s="1" t="str">
        <f>_xlfn.IFS(Table1[[#This Row],[Price_USD]]&gt;80000,"Luxury", Table1[[#This Row],[Price_USD]]&gt;40000,"Premium",Table1[[#This Row],[Price_USD]]&lt;40000,"Budget")</f>
        <v>Luxury</v>
      </c>
    </row>
    <row r="2761" spans="3:23" x14ac:dyDescent="0.35">
      <c r="C2761">
        <v>2760</v>
      </c>
      <c r="D2761" t="s">
        <v>31</v>
      </c>
      <c r="E2761" t="s">
        <v>178</v>
      </c>
      <c r="F2761">
        <v>2019</v>
      </c>
      <c r="G2761" t="s">
        <v>263</v>
      </c>
      <c r="H2761">
        <v>138.1</v>
      </c>
      <c r="I2761">
        <v>333</v>
      </c>
      <c r="J2761" t="s">
        <v>267</v>
      </c>
      <c r="K2761">
        <v>11.4</v>
      </c>
      <c r="L2761" s="5">
        <v>125800.4</v>
      </c>
      <c r="M2761" t="s">
        <v>288</v>
      </c>
      <c r="N2761" t="s">
        <v>351</v>
      </c>
      <c r="O2761" s="1">
        <v>2</v>
      </c>
      <c r="P2761" s="1" t="str">
        <f>IFERROR(IF(ISNUMBER(Table1[[#This Row],[Safety_Rating2]]), REPT("★", Table1[[#This Row],[Safety_Rating2]]) &amp; REPT("☆", 5-Table1[[#This Row],[Safety_Rating2]]), "Unknown"), "Unknown")</f>
        <v>★★★★★</v>
      </c>
      <c r="Q2761" s="1">
        <v>5</v>
      </c>
      <c r="R2761">
        <v>12358</v>
      </c>
      <c r="S2761">
        <v>5</v>
      </c>
      <c r="T2761" s="7">
        <f t="shared" si="43"/>
        <v>1554641343.1999998</v>
      </c>
      <c r="U2761" s="3">
        <f>Table1[[#This Row],[Range_km]]/Table1[[#This Row],[Battery_Capacity_kWh]]</f>
        <v>2.4112961622013036</v>
      </c>
      <c r="V2761" s="4">
        <f>Table1[[#This Row],[Price_USD]]/Table1[[#This Row],[Range_km]]</f>
        <v>377.77897897897896</v>
      </c>
      <c r="W2761" s="1" t="str">
        <f>_xlfn.IFS(Table1[[#This Row],[Price_USD]]&gt;80000,"Luxury", Table1[[#This Row],[Price_USD]]&gt;40000,"Premium",Table1[[#This Row],[Price_USD]]&lt;40000,"Budget")</f>
        <v>Luxury</v>
      </c>
    </row>
    <row r="2762" spans="3:23" x14ac:dyDescent="0.35">
      <c r="C2762">
        <v>2761</v>
      </c>
      <c r="D2762" t="s">
        <v>22</v>
      </c>
      <c r="E2762" t="s">
        <v>75</v>
      </c>
      <c r="F2762">
        <v>2025</v>
      </c>
      <c r="G2762" t="s">
        <v>260</v>
      </c>
      <c r="H2762">
        <v>70.3</v>
      </c>
      <c r="I2762">
        <v>193</v>
      </c>
      <c r="J2762" t="s">
        <v>272</v>
      </c>
      <c r="K2762">
        <v>3</v>
      </c>
      <c r="L2762" s="5">
        <v>110395.96</v>
      </c>
      <c r="M2762" t="s">
        <v>328</v>
      </c>
      <c r="N2762" t="s">
        <v>359</v>
      </c>
      <c r="O2762" s="1">
        <v>3</v>
      </c>
      <c r="P2762" s="1" t="str">
        <f>IFERROR(IF(ISNUMBER(Table1[[#This Row],[Safety_Rating2]]), REPT("★", Table1[[#This Row],[Safety_Rating2]]) &amp; REPT("☆", 5-Table1[[#This Row],[Safety_Rating2]]), "Unknown"), "Unknown")</f>
        <v>★★★☆☆</v>
      </c>
      <c r="Q2762" s="1">
        <v>3</v>
      </c>
      <c r="R2762">
        <v>10491</v>
      </c>
      <c r="S2762">
        <v>5</v>
      </c>
      <c r="T2762" s="7">
        <f t="shared" si="43"/>
        <v>1158164016.3600001</v>
      </c>
      <c r="U2762" s="3">
        <f>Table1[[#This Row],[Range_km]]/Table1[[#This Row],[Battery_Capacity_kWh]]</f>
        <v>2.7453769559032719</v>
      </c>
      <c r="V2762" s="4">
        <f>Table1[[#This Row],[Price_USD]]/Table1[[#This Row],[Range_km]]</f>
        <v>571.99979274611405</v>
      </c>
      <c r="W2762" s="1" t="str">
        <f>_xlfn.IFS(Table1[[#This Row],[Price_USD]]&gt;80000,"Luxury", Table1[[#This Row],[Price_USD]]&gt;40000,"Premium",Table1[[#This Row],[Price_USD]]&lt;40000,"Budget")</f>
        <v>Luxury</v>
      </c>
    </row>
    <row r="2763" spans="3:23" x14ac:dyDescent="0.35">
      <c r="C2763">
        <v>2762</v>
      </c>
      <c r="D2763" t="s">
        <v>46</v>
      </c>
      <c r="E2763" t="s">
        <v>198</v>
      </c>
      <c r="F2763">
        <v>2022</v>
      </c>
      <c r="G2763" t="s">
        <v>257</v>
      </c>
      <c r="H2763">
        <v>108.9</v>
      </c>
      <c r="I2763">
        <v>213</v>
      </c>
      <c r="J2763" t="s">
        <v>275</v>
      </c>
      <c r="K2763">
        <v>6.6</v>
      </c>
      <c r="L2763" s="5">
        <v>116975.88</v>
      </c>
      <c r="M2763" t="s">
        <v>282</v>
      </c>
      <c r="N2763" t="s">
        <v>357</v>
      </c>
      <c r="O2763" s="1">
        <v>1</v>
      </c>
      <c r="P2763" s="1" t="str">
        <f>IFERROR(IF(ISNUMBER(Table1[[#This Row],[Safety_Rating2]]), REPT("★", Table1[[#This Row],[Safety_Rating2]]) &amp; REPT("☆", 5-Table1[[#This Row],[Safety_Rating2]]), "Unknown"), "Unknown")</f>
        <v>★★★★☆</v>
      </c>
      <c r="Q2763" s="1">
        <v>4</v>
      </c>
      <c r="R2763">
        <v>7903</v>
      </c>
      <c r="S2763">
        <v>4</v>
      </c>
      <c r="T2763" s="7">
        <f t="shared" si="43"/>
        <v>924460379.63999999</v>
      </c>
      <c r="U2763" s="3">
        <f>Table1[[#This Row],[Range_km]]/Table1[[#This Row],[Battery_Capacity_kWh]]</f>
        <v>1.9559228650137741</v>
      </c>
      <c r="V2763" s="4">
        <f>Table1[[#This Row],[Price_USD]]/Table1[[#This Row],[Range_km]]</f>
        <v>549.18253521126758</v>
      </c>
      <c r="W2763" s="1" t="str">
        <f>_xlfn.IFS(Table1[[#This Row],[Price_USD]]&gt;80000,"Luxury", Table1[[#This Row],[Price_USD]]&gt;40000,"Premium",Table1[[#This Row],[Price_USD]]&lt;40000,"Budget")</f>
        <v>Luxury</v>
      </c>
    </row>
    <row r="2764" spans="3:23" x14ac:dyDescent="0.35">
      <c r="C2764">
        <v>2763</v>
      </c>
      <c r="D2764" t="s">
        <v>51</v>
      </c>
      <c r="E2764" t="s">
        <v>135</v>
      </c>
      <c r="F2764">
        <v>2021</v>
      </c>
      <c r="G2764" t="s">
        <v>250</v>
      </c>
      <c r="H2764">
        <v>134</v>
      </c>
      <c r="I2764">
        <v>369</v>
      </c>
      <c r="J2764" t="s">
        <v>271</v>
      </c>
      <c r="K2764">
        <v>0.8</v>
      </c>
      <c r="L2764" s="5">
        <v>149154.47</v>
      </c>
      <c r="M2764" t="s">
        <v>306</v>
      </c>
      <c r="N2764" t="s">
        <v>342</v>
      </c>
      <c r="O2764" s="1">
        <v>2</v>
      </c>
      <c r="P2764" s="1" t="str">
        <f>IFERROR(IF(ISNUMBER(Table1[[#This Row],[Safety_Rating2]]), REPT("★", Table1[[#This Row],[Safety_Rating2]]) &amp; REPT("☆", 5-Table1[[#This Row],[Safety_Rating2]]), "Unknown"), "Unknown")</f>
        <v>★★★☆☆</v>
      </c>
      <c r="Q2764" s="1">
        <v>3</v>
      </c>
      <c r="R2764">
        <v>7698</v>
      </c>
      <c r="S2764">
        <v>5</v>
      </c>
      <c r="T2764" s="7">
        <f t="shared" si="43"/>
        <v>1148191110.0599999</v>
      </c>
      <c r="U2764" s="3">
        <f>Table1[[#This Row],[Range_km]]/Table1[[#This Row],[Battery_Capacity_kWh]]</f>
        <v>2.7537313432835822</v>
      </c>
      <c r="V2764" s="4">
        <f>Table1[[#This Row],[Price_USD]]/Table1[[#This Row],[Range_km]]</f>
        <v>404.21265582655826</v>
      </c>
      <c r="W2764" s="1" t="str">
        <f>_xlfn.IFS(Table1[[#This Row],[Price_USD]]&gt;80000,"Luxury", Table1[[#This Row],[Price_USD]]&gt;40000,"Premium",Table1[[#This Row],[Price_USD]]&lt;40000,"Budget")</f>
        <v>Luxury</v>
      </c>
    </row>
    <row r="2765" spans="3:23" x14ac:dyDescent="0.35">
      <c r="C2765">
        <v>2764</v>
      </c>
      <c r="D2765" t="s">
        <v>64</v>
      </c>
      <c r="E2765" t="s">
        <v>161</v>
      </c>
      <c r="F2765">
        <v>2018</v>
      </c>
      <c r="G2765" t="s">
        <v>250</v>
      </c>
      <c r="H2765">
        <v>30.1</v>
      </c>
      <c r="I2765">
        <v>519</v>
      </c>
      <c r="J2765" t="s">
        <v>276</v>
      </c>
      <c r="K2765">
        <v>11.7</v>
      </c>
      <c r="L2765" s="5">
        <v>44333.01</v>
      </c>
      <c r="M2765" t="s">
        <v>308</v>
      </c>
      <c r="N2765" t="s">
        <v>342</v>
      </c>
      <c r="O2765" s="1">
        <v>1</v>
      </c>
      <c r="P2765" s="1" t="str">
        <f>IFERROR(IF(ISNUMBER(Table1[[#This Row],[Safety_Rating2]]), REPT("★", Table1[[#This Row],[Safety_Rating2]]) &amp; REPT("☆", 5-Table1[[#This Row],[Safety_Rating2]]), "Unknown"), "Unknown")</f>
        <v>★★★★☆</v>
      </c>
      <c r="Q2765" s="1">
        <v>4</v>
      </c>
      <c r="R2765">
        <v>8258</v>
      </c>
      <c r="S2765">
        <v>3</v>
      </c>
      <c r="T2765" s="7">
        <f t="shared" si="43"/>
        <v>366101996.58000004</v>
      </c>
      <c r="U2765" s="3">
        <f>Table1[[#This Row],[Range_km]]/Table1[[#This Row],[Battery_Capacity_kWh]]</f>
        <v>17.24252491694352</v>
      </c>
      <c r="V2765" s="4">
        <f>Table1[[#This Row],[Price_USD]]/Table1[[#This Row],[Range_km]]</f>
        <v>85.420057803468211</v>
      </c>
      <c r="W2765" s="1" t="str">
        <f>_xlfn.IFS(Table1[[#This Row],[Price_USD]]&gt;80000,"Luxury", Table1[[#This Row],[Price_USD]]&gt;40000,"Premium",Table1[[#This Row],[Price_USD]]&lt;40000,"Budget")</f>
        <v>Premium</v>
      </c>
    </row>
    <row r="2766" spans="3:23" x14ac:dyDescent="0.35">
      <c r="C2766">
        <v>2765</v>
      </c>
      <c r="D2766" t="s">
        <v>36</v>
      </c>
      <c r="E2766" t="s">
        <v>101</v>
      </c>
      <c r="F2766">
        <v>2022</v>
      </c>
      <c r="G2766" t="s">
        <v>254</v>
      </c>
      <c r="H2766">
        <v>40.700000000000003</v>
      </c>
      <c r="I2766">
        <v>215</v>
      </c>
      <c r="J2766" t="s">
        <v>267</v>
      </c>
      <c r="K2766">
        <v>4.5</v>
      </c>
      <c r="L2766" s="5">
        <v>133682.57</v>
      </c>
      <c r="M2766" t="s">
        <v>308</v>
      </c>
      <c r="N2766" t="s">
        <v>367</v>
      </c>
      <c r="O2766" s="1">
        <v>0</v>
      </c>
      <c r="P2766" s="1" t="str">
        <f>IFERROR(IF(ISNUMBER(Table1[[#This Row],[Safety_Rating2]]), REPT("★", Table1[[#This Row],[Safety_Rating2]]) &amp; REPT("☆", 5-Table1[[#This Row],[Safety_Rating2]]), "Unknown"), "Unknown")</f>
        <v>★★★★☆</v>
      </c>
      <c r="Q2766" s="1">
        <v>4</v>
      </c>
      <c r="R2766">
        <v>17067</v>
      </c>
      <c r="S2766">
        <v>4</v>
      </c>
      <c r="T2766" s="7">
        <f t="shared" si="43"/>
        <v>2281560422.1900001</v>
      </c>
      <c r="U2766" s="3">
        <f>Table1[[#This Row],[Range_km]]/Table1[[#This Row],[Battery_Capacity_kWh]]</f>
        <v>5.2825552825552826</v>
      </c>
      <c r="V2766" s="4">
        <f>Table1[[#This Row],[Price_USD]]/Table1[[#This Row],[Range_km]]</f>
        <v>621.77939534883728</v>
      </c>
      <c r="W2766" s="1" t="str">
        <f>_xlfn.IFS(Table1[[#This Row],[Price_USD]]&gt;80000,"Luxury", Table1[[#This Row],[Price_USD]]&gt;40000,"Premium",Table1[[#This Row],[Price_USD]]&lt;40000,"Budget")</f>
        <v>Luxury</v>
      </c>
    </row>
    <row r="2767" spans="3:23" x14ac:dyDescent="0.35">
      <c r="C2767">
        <v>2766</v>
      </c>
      <c r="D2767" t="s">
        <v>57</v>
      </c>
      <c r="E2767" t="s">
        <v>203</v>
      </c>
      <c r="F2767">
        <v>2019</v>
      </c>
      <c r="G2767" t="s">
        <v>255</v>
      </c>
      <c r="H2767">
        <v>21.8</v>
      </c>
      <c r="I2767">
        <v>158</v>
      </c>
      <c r="J2767" t="s">
        <v>270</v>
      </c>
      <c r="K2767">
        <v>5.6</v>
      </c>
      <c r="L2767" s="5">
        <v>65316.3</v>
      </c>
      <c r="M2767" t="s">
        <v>283</v>
      </c>
      <c r="N2767" t="s">
        <v>362</v>
      </c>
      <c r="O2767" s="2" t="s">
        <v>376</v>
      </c>
      <c r="P2767" s="1" t="str">
        <f>IFERROR(IF(ISNUMBER(Table1[[#This Row],[Safety_Rating2]]), REPT("★", Table1[[#This Row],[Safety_Rating2]]) &amp; REPT("☆", 5-Table1[[#This Row],[Safety_Rating2]]), "Unknown"), "Unknown")</f>
        <v>★★★★★</v>
      </c>
      <c r="Q2767" s="1">
        <v>5</v>
      </c>
      <c r="R2767">
        <v>10374</v>
      </c>
      <c r="S2767">
        <v>4</v>
      </c>
      <c r="T2767" s="7">
        <f t="shared" si="43"/>
        <v>677591296.20000005</v>
      </c>
      <c r="U2767" s="3">
        <f>Table1[[#This Row],[Range_km]]/Table1[[#This Row],[Battery_Capacity_kWh]]</f>
        <v>7.2477064220183482</v>
      </c>
      <c r="V2767" s="4">
        <f>Table1[[#This Row],[Price_USD]]/Table1[[#This Row],[Range_km]]</f>
        <v>413.39430379746835</v>
      </c>
      <c r="W2767" s="1" t="str">
        <f>_xlfn.IFS(Table1[[#This Row],[Price_USD]]&gt;80000,"Luxury", Table1[[#This Row],[Price_USD]]&gt;40000,"Premium",Table1[[#This Row],[Price_USD]]&lt;40000,"Budget")</f>
        <v>Premium</v>
      </c>
    </row>
    <row r="2768" spans="3:23" x14ac:dyDescent="0.35">
      <c r="C2768">
        <v>2767</v>
      </c>
      <c r="D2768" t="s">
        <v>68</v>
      </c>
      <c r="E2768" t="s">
        <v>214</v>
      </c>
      <c r="F2768">
        <v>2020</v>
      </c>
      <c r="G2768" t="s">
        <v>255</v>
      </c>
      <c r="H2768">
        <v>64.7</v>
      </c>
      <c r="I2768">
        <v>537</v>
      </c>
      <c r="J2768" t="s">
        <v>273</v>
      </c>
      <c r="K2768">
        <v>2.2000000000000002</v>
      </c>
      <c r="L2768" s="5">
        <v>70092.039999999994</v>
      </c>
      <c r="M2768" t="s">
        <v>295</v>
      </c>
      <c r="N2768" t="s">
        <v>369</v>
      </c>
      <c r="O2768" s="1">
        <v>1</v>
      </c>
      <c r="P2768" s="1" t="str">
        <f>IFERROR(IF(ISNUMBER(Table1[[#This Row],[Safety_Rating2]]), REPT("★", Table1[[#This Row],[Safety_Rating2]]) &amp; REPT("☆", 5-Table1[[#This Row],[Safety_Rating2]]), "Unknown"), "Unknown")</f>
        <v>★★★☆☆</v>
      </c>
      <c r="Q2768" s="1">
        <v>3</v>
      </c>
      <c r="R2768">
        <v>15178</v>
      </c>
      <c r="S2768">
        <v>3</v>
      </c>
      <c r="T2768" s="7">
        <f t="shared" si="43"/>
        <v>1063856983.1199999</v>
      </c>
      <c r="U2768" s="3">
        <f>Table1[[#This Row],[Range_km]]/Table1[[#This Row],[Battery_Capacity_kWh]]</f>
        <v>8.2998454404945896</v>
      </c>
      <c r="V2768" s="4">
        <f>Table1[[#This Row],[Price_USD]]/Table1[[#This Row],[Range_km]]</f>
        <v>130.52521415270019</v>
      </c>
      <c r="W2768" s="1" t="str">
        <f>_xlfn.IFS(Table1[[#This Row],[Price_USD]]&gt;80000,"Luxury", Table1[[#This Row],[Price_USD]]&gt;40000,"Premium",Table1[[#This Row],[Price_USD]]&lt;40000,"Budget")</f>
        <v>Premium</v>
      </c>
    </row>
    <row r="2769" spans="3:23" x14ac:dyDescent="0.35">
      <c r="C2769">
        <v>2768</v>
      </c>
      <c r="D2769" t="s">
        <v>25</v>
      </c>
      <c r="E2769" t="s">
        <v>78</v>
      </c>
      <c r="F2769">
        <v>2021</v>
      </c>
      <c r="G2769" t="s">
        <v>262</v>
      </c>
      <c r="H2769">
        <v>100.1</v>
      </c>
      <c r="I2769">
        <v>122</v>
      </c>
      <c r="J2769" t="s">
        <v>274</v>
      </c>
      <c r="K2769">
        <v>8.1999999999999993</v>
      </c>
      <c r="L2769" s="5">
        <v>41867.18</v>
      </c>
      <c r="M2769" t="s">
        <v>311</v>
      </c>
      <c r="N2769" t="s">
        <v>364</v>
      </c>
      <c r="O2769" s="2" t="s">
        <v>376</v>
      </c>
      <c r="P2769" s="1" t="str">
        <f>IFERROR(IF(ISNUMBER(Table1[[#This Row],[Safety_Rating2]]), REPT("★", Table1[[#This Row],[Safety_Rating2]]) &amp; REPT("☆", 5-Table1[[#This Row],[Safety_Rating2]]), "Unknown"), "Unknown")</f>
        <v>★★★☆☆</v>
      </c>
      <c r="Q2769" s="1">
        <v>3</v>
      </c>
      <c r="R2769">
        <v>18254</v>
      </c>
      <c r="S2769">
        <v>4</v>
      </c>
      <c r="T2769" s="7">
        <f t="shared" si="43"/>
        <v>764243503.72000003</v>
      </c>
      <c r="U2769" s="3">
        <f>Table1[[#This Row],[Range_km]]/Table1[[#This Row],[Battery_Capacity_kWh]]</f>
        <v>1.2187812187812188</v>
      </c>
      <c r="V2769" s="4">
        <f>Table1[[#This Row],[Price_USD]]/Table1[[#This Row],[Range_km]]</f>
        <v>343.17360655737707</v>
      </c>
      <c r="W2769" s="1" t="str">
        <f>_xlfn.IFS(Table1[[#This Row],[Price_USD]]&gt;80000,"Luxury", Table1[[#This Row],[Price_USD]]&gt;40000,"Premium",Table1[[#This Row],[Price_USD]]&lt;40000,"Budget")</f>
        <v>Premium</v>
      </c>
    </row>
    <row r="2770" spans="3:23" x14ac:dyDescent="0.35">
      <c r="C2770">
        <v>2769</v>
      </c>
      <c r="D2770" t="s">
        <v>27</v>
      </c>
      <c r="E2770" t="s">
        <v>187</v>
      </c>
      <c r="F2770">
        <v>2023</v>
      </c>
      <c r="G2770" t="s">
        <v>252</v>
      </c>
      <c r="H2770">
        <v>148.6</v>
      </c>
      <c r="I2770">
        <v>415</v>
      </c>
      <c r="J2770" t="s">
        <v>265</v>
      </c>
      <c r="K2770">
        <v>9.6999999999999993</v>
      </c>
      <c r="L2770" s="5">
        <v>130117.93</v>
      </c>
      <c r="M2770" t="s">
        <v>302</v>
      </c>
      <c r="N2770" t="s">
        <v>360</v>
      </c>
      <c r="O2770" s="1">
        <v>1</v>
      </c>
      <c r="P2770" s="1" t="str">
        <f>IFERROR(IF(ISNUMBER(Table1[[#This Row],[Safety_Rating2]]), REPT("★", Table1[[#This Row],[Safety_Rating2]]) &amp; REPT("☆", 5-Table1[[#This Row],[Safety_Rating2]]), "Unknown"), "Unknown")</f>
        <v>★★★★☆</v>
      </c>
      <c r="Q2770" s="1">
        <v>4</v>
      </c>
      <c r="R2770">
        <v>13867</v>
      </c>
      <c r="S2770">
        <v>5</v>
      </c>
      <c r="T2770" s="7">
        <f t="shared" si="43"/>
        <v>1804345335.3099999</v>
      </c>
      <c r="U2770" s="3">
        <f>Table1[[#This Row],[Range_km]]/Table1[[#This Row],[Battery_Capacity_kWh]]</f>
        <v>2.7927321668909828</v>
      </c>
      <c r="V2770" s="4">
        <f>Table1[[#This Row],[Price_USD]]/Table1[[#This Row],[Range_km]]</f>
        <v>313.53718072289155</v>
      </c>
      <c r="W2770" s="1" t="str">
        <f>_xlfn.IFS(Table1[[#This Row],[Price_USD]]&gt;80000,"Luxury", Table1[[#This Row],[Price_USD]]&gt;40000,"Premium",Table1[[#This Row],[Price_USD]]&lt;40000,"Budget")</f>
        <v>Luxury</v>
      </c>
    </row>
    <row r="2771" spans="3:23" x14ac:dyDescent="0.35">
      <c r="C2771">
        <v>2770</v>
      </c>
      <c r="D2771" t="s">
        <v>42</v>
      </c>
      <c r="E2771" t="s">
        <v>159</v>
      </c>
      <c r="F2771">
        <v>2017</v>
      </c>
      <c r="G2771" t="s">
        <v>259</v>
      </c>
      <c r="H2771">
        <v>73.599999999999994</v>
      </c>
      <c r="I2771">
        <v>320</v>
      </c>
      <c r="J2771" t="s">
        <v>280</v>
      </c>
      <c r="K2771">
        <v>1.2</v>
      </c>
      <c r="L2771" s="5">
        <v>73248.28</v>
      </c>
      <c r="M2771" t="s">
        <v>310</v>
      </c>
      <c r="N2771" t="s">
        <v>373</v>
      </c>
      <c r="O2771" s="1">
        <v>4</v>
      </c>
      <c r="P2771" s="1" t="str">
        <f>IFERROR(IF(ISNUMBER(Table1[[#This Row],[Safety_Rating2]]), REPT("★", Table1[[#This Row],[Safety_Rating2]]) &amp; REPT("☆", 5-Table1[[#This Row],[Safety_Rating2]]), "Unknown"), "Unknown")</f>
        <v>★★★☆☆</v>
      </c>
      <c r="Q2771" s="1">
        <v>3</v>
      </c>
      <c r="R2771">
        <v>16076</v>
      </c>
      <c r="S2771">
        <v>5</v>
      </c>
      <c r="T2771" s="7">
        <f t="shared" si="43"/>
        <v>1177539349.28</v>
      </c>
      <c r="U2771" s="3">
        <f>Table1[[#This Row],[Range_km]]/Table1[[#This Row],[Battery_Capacity_kWh]]</f>
        <v>4.3478260869565224</v>
      </c>
      <c r="V2771" s="4">
        <f>Table1[[#This Row],[Price_USD]]/Table1[[#This Row],[Range_km]]</f>
        <v>228.90087499999998</v>
      </c>
      <c r="W2771" s="1" t="str">
        <f>_xlfn.IFS(Table1[[#This Row],[Price_USD]]&gt;80000,"Luxury", Table1[[#This Row],[Price_USD]]&gt;40000,"Premium",Table1[[#This Row],[Price_USD]]&lt;40000,"Budget")</f>
        <v>Premium</v>
      </c>
    </row>
    <row r="2772" spans="3:23" x14ac:dyDescent="0.35">
      <c r="C2772">
        <v>2771</v>
      </c>
      <c r="D2772" t="s">
        <v>55</v>
      </c>
      <c r="E2772" t="s">
        <v>229</v>
      </c>
      <c r="F2772">
        <v>2024</v>
      </c>
      <c r="G2772" t="s">
        <v>260</v>
      </c>
      <c r="H2772">
        <v>73.400000000000006</v>
      </c>
      <c r="I2772">
        <v>346</v>
      </c>
      <c r="J2772" t="s">
        <v>268</v>
      </c>
      <c r="K2772">
        <v>7.7</v>
      </c>
      <c r="L2772" s="5">
        <v>30488.05</v>
      </c>
      <c r="M2772" t="s">
        <v>329</v>
      </c>
      <c r="N2772" t="s">
        <v>350</v>
      </c>
      <c r="O2772" s="2" t="s">
        <v>376</v>
      </c>
      <c r="P2772" s="1" t="str">
        <f>IFERROR(IF(ISNUMBER(Table1[[#This Row],[Safety_Rating2]]), REPT("★", Table1[[#This Row],[Safety_Rating2]]) &amp; REPT("☆", 5-Table1[[#This Row],[Safety_Rating2]]), "Unknown"), "Unknown")</f>
        <v>★★★★☆</v>
      </c>
      <c r="Q2772" s="1">
        <v>4</v>
      </c>
      <c r="R2772">
        <v>9350</v>
      </c>
      <c r="S2772">
        <v>4</v>
      </c>
      <c r="T2772" s="7">
        <f t="shared" si="43"/>
        <v>285063267.5</v>
      </c>
      <c r="U2772" s="3">
        <f>Table1[[#This Row],[Range_km]]/Table1[[#This Row],[Battery_Capacity_kWh]]</f>
        <v>4.7138964577656672</v>
      </c>
      <c r="V2772" s="4">
        <f>Table1[[#This Row],[Price_USD]]/Table1[[#This Row],[Range_km]]</f>
        <v>88.115751445086701</v>
      </c>
      <c r="W2772" s="1" t="str">
        <f>_xlfn.IFS(Table1[[#This Row],[Price_USD]]&gt;80000,"Luxury", Table1[[#This Row],[Price_USD]]&gt;40000,"Premium",Table1[[#This Row],[Price_USD]]&lt;40000,"Budget")</f>
        <v>Budget</v>
      </c>
    </row>
    <row r="2773" spans="3:23" x14ac:dyDescent="0.35">
      <c r="C2773">
        <v>2772</v>
      </c>
      <c r="D2773" t="s">
        <v>16</v>
      </c>
      <c r="E2773" t="s">
        <v>69</v>
      </c>
      <c r="F2773">
        <v>2024</v>
      </c>
      <c r="G2773" t="s">
        <v>264</v>
      </c>
      <c r="H2773">
        <v>76.400000000000006</v>
      </c>
      <c r="I2773">
        <v>245</v>
      </c>
      <c r="J2773" t="s">
        <v>267</v>
      </c>
      <c r="K2773">
        <v>7</v>
      </c>
      <c r="L2773" s="5">
        <v>132857.5</v>
      </c>
      <c r="M2773" t="s">
        <v>282</v>
      </c>
      <c r="N2773" t="s">
        <v>344</v>
      </c>
      <c r="O2773" s="1">
        <v>3</v>
      </c>
      <c r="P2773" s="1" t="str">
        <f>IFERROR(IF(ISNUMBER(Table1[[#This Row],[Safety_Rating2]]), REPT("★", Table1[[#This Row],[Safety_Rating2]]) &amp; REPT("☆", 5-Table1[[#This Row],[Safety_Rating2]]), "Unknown"), "Unknown")</f>
        <v>★★★★★</v>
      </c>
      <c r="Q2773" s="1">
        <v>5</v>
      </c>
      <c r="R2773">
        <v>10586</v>
      </c>
      <c r="S2773">
        <v>4</v>
      </c>
      <c r="T2773" s="7">
        <f t="shared" si="43"/>
        <v>1406429495</v>
      </c>
      <c r="U2773" s="3">
        <f>Table1[[#This Row],[Range_km]]/Table1[[#This Row],[Battery_Capacity_kWh]]</f>
        <v>3.2068062827225128</v>
      </c>
      <c r="V2773" s="4">
        <f>Table1[[#This Row],[Price_USD]]/Table1[[#This Row],[Range_km]]</f>
        <v>542.27551020408168</v>
      </c>
      <c r="W2773" s="1" t="str">
        <f>_xlfn.IFS(Table1[[#This Row],[Price_USD]]&gt;80000,"Luxury", Table1[[#This Row],[Price_USD]]&gt;40000,"Premium",Table1[[#This Row],[Price_USD]]&lt;40000,"Budget")</f>
        <v>Luxury</v>
      </c>
    </row>
    <row r="2774" spans="3:23" x14ac:dyDescent="0.35">
      <c r="C2774">
        <v>2773</v>
      </c>
      <c r="D2774" t="s">
        <v>68</v>
      </c>
      <c r="E2774" t="s">
        <v>214</v>
      </c>
      <c r="F2774">
        <v>2018</v>
      </c>
      <c r="G2774" t="s">
        <v>258</v>
      </c>
      <c r="H2774">
        <v>27.1</v>
      </c>
      <c r="I2774">
        <v>342</v>
      </c>
      <c r="J2774" t="s">
        <v>278</v>
      </c>
      <c r="K2774">
        <v>10.3</v>
      </c>
      <c r="L2774" s="5">
        <v>45635.17</v>
      </c>
      <c r="M2774" t="s">
        <v>333</v>
      </c>
      <c r="N2774" t="s">
        <v>373</v>
      </c>
      <c r="O2774" s="1">
        <v>5</v>
      </c>
      <c r="P2774" s="1" t="str">
        <f>IFERROR(IF(ISNUMBER(Table1[[#This Row],[Safety_Rating2]]), REPT("★", Table1[[#This Row],[Safety_Rating2]]) &amp; REPT("☆", 5-Table1[[#This Row],[Safety_Rating2]]), "Unknown"), "Unknown")</f>
        <v>★★★☆☆</v>
      </c>
      <c r="Q2774" s="1">
        <v>3</v>
      </c>
      <c r="R2774">
        <v>10315</v>
      </c>
      <c r="S2774">
        <v>3</v>
      </c>
      <c r="T2774" s="7">
        <f t="shared" si="43"/>
        <v>470726778.54999995</v>
      </c>
      <c r="U2774" s="3">
        <f>Table1[[#This Row],[Range_km]]/Table1[[#This Row],[Battery_Capacity_kWh]]</f>
        <v>12.619926199261991</v>
      </c>
      <c r="V2774" s="4">
        <f>Table1[[#This Row],[Price_USD]]/Table1[[#This Row],[Range_km]]</f>
        <v>133.43616959064326</v>
      </c>
      <c r="W2774" s="1" t="str">
        <f>_xlfn.IFS(Table1[[#This Row],[Price_USD]]&gt;80000,"Luxury", Table1[[#This Row],[Price_USD]]&gt;40000,"Premium",Table1[[#This Row],[Price_USD]]&lt;40000,"Budget")</f>
        <v>Premium</v>
      </c>
    </row>
    <row r="2775" spans="3:23" x14ac:dyDescent="0.35">
      <c r="C2775">
        <v>2774</v>
      </c>
      <c r="D2775" t="s">
        <v>62</v>
      </c>
      <c r="E2775" t="s">
        <v>152</v>
      </c>
      <c r="F2775">
        <v>2017</v>
      </c>
      <c r="G2775" t="s">
        <v>261</v>
      </c>
      <c r="H2775">
        <v>106.5</v>
      </c>
      <c r="I2775">
        <v>381</v>
      </c>
      <c r="J2775" t="s">
        <v>266</v>
      </c>
      <c r="K2775">
        <v>8.4</v>
      </c>
      <c r="L2775" s="5">
        <v>128943.61</v>
      </c>
      <c r="M2775" t="s">
        <v>334</v>
      </c>
      <c r="N2775" t="s">
        <v>373</v>
      </c>
      <c r="O2775" s="1">
        <v>1</v>
      </c>
      <c r="P2775" s="1" t="str">
        <f>IFERROR(IF(ISNUMBER(Table1[[#This Row],[Safety_Rating2]]), REPT("★", Table1[[#This Row],[Safety_Rating2]]) &amp; REPT("☆", 5-Table1[[#This Row],[Safety_Rating2]]), "Unknown"), "Unknown")</f>
        <v>★★★★☆</v>
      </c>
      <c r="Q2775" s="1">
        <v>4</v>
      </c>
      <c r="R2775">
        <v>12239</v>
      </c>
      <c r="S2775">
        <v>4</v>
      </c>
      <c r="T2775" s="7">
        <f t="shared" si="43"/>
        <v>1578140842.79</v>
      </c>
      <c r="U2775" s="3">
        <f>Table1[[#This Row],[Range_km]]/Table1[[#This Row],[Battery_Capacity_kWh]]</f>
        <v>3.5774647887323945</v>
      </c>
      <c r="V2775" s="4">
        <f>Table1[[#This Row],[Price_USD]]/Table1[[#This Row],[Range_km]]</f>
        <v>338.43467191601047</v>
      </c>
      <c r="W2775" s="1" t="str">
        <f>_xlfn.IFS(Table1[[#This Row],[Price_USD]]&gt;80000,"Luxury", Table1[[#This Row],[Price_USD]]&gt;40000,"Premium",Table1[[#This Row],[Price_USD]]&lt;40000,"Budget")</f>
        <v>Luxury</v>
      </c>
    </row>
    <row r="2776" spans="3:23" x14ac:dyDescent="0.35">
      <c r="C2776">
        <v>2775</v>
      </c>
      <c r="D2776" t="s">
        <v>65</v>
      </c>
      <c r="E2776" t="s">
        <v>173</v>
      </c>
      <c r="F2776">
        <v>2015</v>
      </c>
      <c r="G2776" t="s">
        <v>250</v>
      </c>
      <c r="H2776">
        <v>78.2</v>
      </c>
      <c r="I2776">
        <v>421</v>
      </c>
      <c r="J2776" t="s">
        <v>269</v>
      </c>
      <c r="K2776">
        <v>9.1</v>
      </c>
      <c r="L2776" s="5">
        <v>37887.019999999997</v>
      </c>
      <c r="M2776" t="s">
        <v>287</v>
      </c>
      <c r="N2776" t="s">
        <v>373</v>
      </c>
      <c r="O2776" s="2" t="s">
        <v>376</v>
      </c>
      <c r="P2776" s="1" t="str">
        <f>IFERROR(IF(ISNUMBER(Table1[[#This Row],[Safety_Rating2]]), REPT("★", Table1[[#This Row],[Safety_Rating2]]) &amp; REPT("☆", 5-Table1[[#This Row],[Safety_Rating2]]), "Unknown"), "Unknown")</f>
        <v>★★★★★</v>
      </c>
      <c r="Q2776" s="1">
        <v>5</v>
      </c>
      <c r="R2776">
        <v>4811</v>
      </c>
      <c r="S2776">
        <v>4</v>
      </c>
      <c r="T2776" s="7">
        <f t="shared" si="43"/>
        <v>182274453.22</v>
      </c>
      <c r="U2776" s="3">
        <f>Table1[[#This Row],[Range_km]]/Table1[[#This Row],[Battery_Capacity_kWh]]</f>
        <v>5.3836317135549869</v>
      </c>
      <c r="V2776" s="4">
        <f>Table1[[#This Row],[Price_USD]]/Table1[[#This Row],[Range_km]]</f>
        <v>89.992921615201894</v>
      </c>
      <c r="W2776" s="1" t="str">
        <f>_xlfn.IFS(Table1[[#This Row],[Price_USD]]&gt;80000,"Luxury", Table1[[#This Row],[Price_USD]]&gt;40000,"Premium",Table1[[#This Row],[Price_USD]]&lt;40000,"Budget")</f>
        <v>Budget</v>
      </c>
    </row>
    <row r="2777" spans="3:23" x14ac:dyDescent="0.35">
      <c r="C2777">
        <v>2776</v>
      </c>
      <c r="D2777" t="s">
        <v>35</v>
      </c>
      <c r="E2777" t="s">
        <v>90</v>
      </c>
      <c r="F2777">
        <v>2021</v>
      </c>
      <c r="G2777" t="s">
        <v>263</v>
      </c>
      <c r="H2777">
        <v>42.9</v>
      </c>
      <c r="I2777">
        <v>334</v>
      </c>
      <c r="J2777" t="s">
        <v>274</v>
      </c>
      <c r="K2777">
        <v>10.9</v>
      </c>
      <c r="L2777" s="5">
        <v>60868.22</v>
      </c>
      <c r="M2777" t="s">
        <v>303</v>
      </c>
      <c r="N2777" t="s">
        <v>368</v>
      </c>
      <c r="O2777" s="1">
        <v>5</v>
      </c>
      <c r="P2777" s="1" t="str">
        <f>IFERROR(IF(ISNUMBER(Table1[[#This Row],[Safety_Rating2]]), REPT("★", Table1[[#This Row],[Safety_Rating2]]) &amp; REPT("☆", 5-Table1[[#This Row],[Safety_Rating2]]), "Unknown"), "Unknown")</f>
        <v>★★★★☆</v>
      </c>
      <c r="Q2777" s="1">
        <v>4</v>
      </c>
      <c r="R2777">
        <v>11669</v>
      </c>
      <c r="S2777">
        <v>3</v>
      </c>
      <c r="T2777" s="7">
        <f t="shared" si="43"/>
        <v>710271259.18000007</v>
      </c>
      <c r="U2777" s="3">
        <f>Table1[[#This Row],[Range_km]]/Table1[[#This Row],[Battery_Capacity_kWh]]</f>
        <v>7.7855477855477861</v>
      </c>
      <c r="V2777" s="4">
        <f>Table1[[#This Row],[Price_USD]]/Table1[[#This Row],[Range_km]]</f>
        <v>182.24017964071857</v>
      </c>
      <c r="W2777" s="1" t="str">
        <f>_xlfn.IFS(Table1[[#This Row],[Price_USD]]&gt;80000,"Luxury", Table1[[#This Row],[Price_USD]]&gt;40000,"Premium",Table1[[#This Row],[Price_USD]]&lt;40000,"Budget")</f>
        <v>Premium</v>
      </c>
    </row>
    <row r="2778" spans="3:23" x14ac:dyDescent="0.35">
      <c r="C2778">
        <v>2777</v>
      </c>
      <c r="D2778" t="s">
        <v>24</v>
      </c>
      <c r="E2778" t="s">
        <v>77</v>
      </c>
      <c r="F2778">
        <v>2019</v>
      </c>
      <c r="G2778" t="s">
        <v>262</v>
      </c>
      <c r="H2778">
        <v>135.5</v>
      </c>
      <c r="I2778">
        <v>444</v>
      </c>
      <c r="J2778" t="s">
        <v>278</v>
      </c>
      <c r="K2778">
        <v>1.4</v>
      </c>
      <c r="L2778" s="5">
        <v>149516.21</v>
      </c>
      <c r="M2778" t="s">
        <v>282</v>
      </c>
      <c r="N2778" t="s">
        <v>337</v>
      </c>
      <c r="O2778" s="1">
        <v>5</v>
      </c>
      <c r="P2778" s="1" t="str">
        <f>IFERROR(IF(ISNUMBER(Table1[[#This Row],[Safety_Rating2]]), REPT("★", Table1[[#This Row],[Safety_Rating2]]) &amp; REPT("☆", 5-Table1[[#This Row],[Safety_Rating2]]), "Unknown"), "Unknown")</f>
        <v>★★★★★</v>
      </c>
      <c r="Q2778" s="1">
        <v>5</v>
      </c>
      <c r="R2778">
        <v>18003</v>
      </c>
      <c r="S2778">
        <v>5</v>
      </c>
      <c r="T2778" s="7">
        <f t="shared" si="43"/>
        <v>2691740328.6299996</v>
      </c>
      <c r="U2778" s="3">
        <f>Table1[[#This Row],[Range_km]]/Table1[[#This Row],[Battery_Capacity_kWh]]</f>
        <v>3.2767527675276753</v>
      </c>
      <c r="V2778" s="4">
        <f>Table1[[#This Row],[Price_USD]]/Table1[[#This Row],[Range_km]]</f>
        <v>336.74822072072072</v>
      </c>
      <c r="W2778" s="1" t="str">
        <f>_xlfn.IFS(Table1[[#This Row],[Price_USD]]&gt;80000,"Luxury", Table1[[#This Row],[Price_USD]]&gt;40000,"Premium",Table1[[#This Row],[Price_USD]]&lt;40000,"Budget")</f>
        <v>Luxury</v>
      </c>
    </row>
    <row r="2779" spans="3:23" x14ac:dyDescent="0.35">
      <c r="C2779">
        <v>2778</v>
      </c>
      <c r="D2779" t="s">
        <v>64</v>
      </c>
      <c r="E2779" t="s">
        <v>161</v>
      </c>
      <c r="F2779">
        <v>2020</v>
      </c>
      <c r="G2779" t="s">
        <v>261</v>
      </c>
      <c r="H2779">
        <v>97.9</v>
      </c>
      <c r="I2779">
        <v>560</v>
      </c>
      <c r="J2779" t="s">
        <v>271</v>
      </c>
      <c r="K2779">
        <v>11.1</v>
      </c>
      <c r="L2779" s="5">
        <v>97653.6</v>
      </c>
      <c r="M2779" t="s">
        <v>333</v>
      </c>
      <c r="N2779" t="s">
        <v>346</v>
      </c>
      <c r="O2779" s="2" t="s">
        <v>376</v>
      </c>
      <c r="P2779" s="1" t="str">
        <f>IFERROR(IF(ISNUMBER(Table1[[#This Row],[Safety_Rating2]]), REPT("★", Table1[[#This Row],[Safety_Rating2]]) &amp; REPT("☆", 5-Table1[[#This Row],[Safety_Rating2]]), "Unknown"), "Unknown")</f>
        <v>★★★★☆</v>
      </c>
      <c r="Q2779" s="1">
        <v>4</v>
      </c>
      <c r="R2779">
        <v>5362</v>
      </c>
      <c r="S2779">
        <v>5</v>
      </c>
      <c r="T2779" s="7">
        <f t="shared" si="43"/>
        <v>523618603.20000005</v>
      </c>
      <c r="U2779" s="3">
        <f>Table1[[#This Row],[Range_km]]/Table1[[#This Row],[Battery_Capacity_kWh]]</f>
        <v>5.720122574055158</v>
      </c>
      <c r="V2779" s="4">
        <f>Table1[[#This Row],[Price_USD]]/Table1[[#This Row],[Range_km]]</f>
        <v>174.38142857142859</v>
      </c>
      <c r="W2779" s="1" t="str">
        <f>_xlfn.IFS(Table1[[#This Row],[Price_USD]]&gt;80000,"Luxury", Table1[[#This Row],[Price_USD]]&gt;40000,"Premium",Table1[[#This Row],[Price_USD]]&lt;40000,"Budget")</f>
        <v>Luxury</v>
      </c>
    </row>
    <row r="2780" spans="3:23" x14ac:dyDescent="0.35">
      <c r="C2780">
        <v>2779</v>
      </c>
      <c r="D2780" t="s">
        <v>67</v>
      </c>
      <c r="E2780" t="s">
        <v>232</v>
      </c>
      <c r="F2780">
        <v>2018</v>
      </c>
      <c r="G2780" t="s">
        <v>258</v>
      </c>
      <c r="H2780">
        <v>124.8</v>
      </c>
      <c r="I2780">
        <v>150</v>
      </c>
      <c r="J2780" t="s">
        <v>269</v>
      </c>
      <c r="K2780">
        <v>11.1</v>
      </c>
      <c r="L2780" s="5">
        <v>62853.57</v>
      </c>
      <c r="M2780" t="s">
        <v>299</v>
      </c>
      <c r="N2780" t="s">
        <v>359</v>
      </c>
      <c r="O2780" s="1">
        <v>1</v>
      </c>
      <c r="P2780" s="1" t="str">
        <f>IFERROR(IF(ISNUMBER(Table1[[#This Row],[Safety_Rating2]]), REPT("★", Table1[[#This Row],[Safety_Rating2]]) &amp; REPT("☆", 5-Table1[[#This Row],[Safety_Rating2]]), "Unknown"), "Unknown")</f>
        <v>★★★★★</v>
      </c>
      <c r="Q2780" s="1">
        <v>5</v>
      </c>
      <c r="R2780">
        <v>16220</v>
      </c>
      <c r="S2780">
        <v>4</v>
      </c>
      <c r="T2780" s="7">
        <f t="shared" si="43"/>
        <v>1019484905.4</v>
      </c>
      <c r="U2780" s="3">
        <f>Table1[[#This Row],[Range_km]]/Table1[[#This Row],[Battery_Capacity_kWh]]</f>
        <v>1.2019230769230769</v>
      </c>
      <c r="V2780" s="4">
        <f>Table1[[#This Row],[Price_USD]]/Table1[[#This Row],[Range_km]]</f>
        <v>419.02379999999999</v>
      </c>
      <c r="W2780" s="1" t="str">
        <f>_xlfn.IFS(Table1[[#This Row],[Price_USD]]&gt;80000,"Luxury", Table1[[#This Row],[Price_USD]]&gt;40000,"Premium",Table1[[#This Row],[Price_USD]]&lt;40000,"Budget")</f>
        <v>Premium</v>
      </c>
    </row>
    <row r="2781" spans="3:23" x14ac:dyDescent="0.35">
      <c r="C2781">
        <v>2780</v>
      </c>
      <c r="D2781" t="s">
        <v>57</v>
      </c>
      <c r="E2781" t="s">
        <v>203</v>
      </c>
      <c r="F2781">
        <v>2019</v>
      </c>
      <c r="G2781" t="s">
        <v>257</v>
      </c>
      <c r="H2781">
        <v>120.7</v>
      </c>
      <c r="I2781">
        <v>216</v>
      </c>
      <c r="J2781" t="s">
        <v>268</v>
      </c>
      <c r="K2781">
        <v>9.4</v>
      </c>
      <c r="L2781" s="5">
        <v>147031.82999999999</v>
      </c>
      <c r="M2781" t="s">
        <v>297</v>
      </c>
      <c r="N2781" t="s">
        <v>353</v>
      </c>
      <c r="O2781" s="1">
        <v>3</v>
      </c>
      <c r="P2781" s="1" t="str">
        <f>IFERROR(IF(ISNUMBER(Table1[[#This Row],[Safety_Rating2]]), REPT("★", Table1[[#This Row],[Safety_Rating2]]) &amp; REPT("☆", 5-Table1[[#This Row],[Safety_Rating2]]), "Unknown"), "Unknown")</f>
        <v>★★★★☆</v>
      </c>
      <c r="Q2781" s="1">
        <v>4</v>
      </c>
      <c r="R2781">
        <v>9252</v>
      </c>
      <c r="S2781">
        <v>5</v>
      </c>
      <c r="T2781" s="7">
        <f t="shared" si="43"/>
        <v>1360338491.1599998</v>
      </c>
      <c r="U2781" s="3">
        <f>Table1[[#This Row],[Range_km]]/Table1[[#This Row],[Battery_Capacity_kWh]]</f>
        <v>1.7895608947804473</v>
      </c>
      <c r="V2781" s="4">
        <f>Table1[[#This Row],[Price_USD]]/Table1[[#This Row],[Range_km]]</f>
        <v>680.70291666666662</v>
      </c>
      <c r="W2781" s="1" t="str">
        <f>_xlfn.IFS(Table1[[#This Row],[Price_USD]]&gt;80000,"Luxury", Table1[[#This Row],[Price_USD]]&gt;40000,"Premium",Table1[[#This Row],[Price_USD]]&lt;40000,"Budget")</f>
        <v>Luxury</v>
      </c>
    </row>
    <row r="2782" spans="3:23" x14ac:dyDescent="0.35">
      <c r="C2782">
        <v>2781</v>
      </c>
      <c r="D2782" t="s">
        <v>28</v>
      </c>
      <c r="E2782" t="s">
        <v>233</v>
      </c>
      <c r="F2782">
        <v>2022</v>
      </c>
      <c r="G2782" t="s">
        <v>262</v>
      </c>
      <c r="H2782">
        <v>36.799999999999997</v>
      </c>
      <c r="I2782">
        <v>425</v>
      </c>
      <c r="J2782" t="s">
        <v>269</v>
      </c>
      <c r="K2782">
        <v>8.8000000000000007</v>
      </c>
      <c r="L2782" s="5">
        <v>139621.32</v>
      </c>
      <c r="M2782" t="s">
        <v>308</v>
      </c>
      <c r="N2782" t="s">
        <v>341</v>
      </c>
      <c r="O2782" s="1">
        <v>5</v>
      </c>
      <c r="P2782" s="1" t="str">
        <f>IFERROR(IF(ISNUMBER(Table1[[#This Row],[Safety_Rating2]]), REPT("★", Table1[[#This Row],[Safety_Rating2]]) &amp; REPT("☆", 5-Table1[[#This Row],[Safety_Rating2]]), "Unknown"), "Unknown")</f>
        <v>★★★★☆</v>
      </c>
      <c r="Q2782" s="1">
        <v>4</v>
      </c>
      <c r="R2782">
        <v>3367</v>
      </c>
      <c r="S2782">
        <v>5</v>
      </c>
      <c r="T2782" s="7">
        <f t="shared" si="43"/>
        <v>470104984.44</v>
      </c>
      <c r="U2782" s="3">
        <f>Table1[[#This Row],[Range_km]]/Table1[[#This Row],[Battery_Capacity_kWh]]</f>
        <v>11.548913043478262</v>
      </c>
      <c r="V2782" s="4">
        <f>Table1[[#This Row],[Price_USD]]/Table1[[#This Row],[Range_km]]</f>
        <v>328.52075294117651</v>
      </c>
      <c r="W2782" s="1" t="str">
        <f>_xlfn.IFS(Table1[[#This Row],[Price_USD]]&gt;80000,"Luxury", Table1[[#This Row],[Price_USD]]&gt;40000,"Premium",Table1[[#This Row],[Price_USD]]&lt;40000,"Budget")</f>
        <v>Luxury</v>
      </c>
    </row>
    <row r="2783" spans="3:23" x14ac:dyDescent="0.35">
      <c r="C2783">
        <v>2782</v>
      </c>
      <c r="D2783" t="s">
        <v>47</v>
      </c>
      <c r="E2783" t="s">
        <v>237</v>
      </c>
      <c r="F2783">
        <v>2021</v>
      </c>
      <c r="G2783" t="s">
        <v>262</v>
      </c>
      <c r="H2783">
        <v>101.6</v>
      </c>
      <c r="I2783">
        <v>505</v>
      </c>
      <c r="J2783" t="s">
        <v>280</v>
      </c>
      <c r="K2783">
        <v>0.8</v>
      </c>
      <c r="L2783" s="5">
        <v>101572.39</v>
      </c>
      <c r="M2783" t="s">
        <v>312</v>
      </c>
      <c r="N2783" t="s">
        <v>339</v>
      </c>
      <c r="O2783" s="1">
        <v>1</v>
      </c>
      <c r="P2783" s="1" t="str">
        <f>IFERROR(IF(ISNUMBER(Table1[[#This Row],[Safety_Rating2]]), REPT("★", Table1[[#This Row],[Safety_Rating2]]) &amp; REPT("☆", 5-Table1[[#This Row],[Safety_Rating2]]), "Unknown"), "Unknown")</f>
        <v>★★★★★</v>
      </c>
      <c r="Q2783" s="1">
        <v>5</v>
      </c>
      <c r="R2783">
        <v>8114</v>
      </c>
      <c r="S2783">
        <v>3</v>
      </c>
      <c r="T2783" s="7">
        <f t="shared" si="43"/>
        <v>824158372.46000004</v>
      </c>
      <c r="U2783" s="3">
        <f>Table1[[#This Row],[Range_km]]/Table1[[#This Row],[Battery_Capacity_kWh]]</f>
        <v>4.9704724409448824</v>
      </c>
      <c r="V2783" s="4">
        <f>Table1[[#This Row],[Price_USD]]/Table1[[#This Row],[Range_km]]</f>
        <v>201.13344554455446</v>
      </c>
      <c r="W2783" s="1" t="str">
        <f>_xlfn.IFS(Table1[[#This Row],[Price_USD]]&gt;80000,"Luxury", Table1[[#This Row],[Price_USD]]&gt;40000,"Premium",Table1[[#This Row],[Price_USD]]&lt;40000,"Budget")</f>
        <v>Luxury</v>
      </c>
    </row>
    <row r="2784" spans="3:23" x14ac:dyDescent="0.35">
      <c r="C2784">
        <v>2783</v>
      </c>
      <c r="D2784" t="s">
        <v>18</v>
      </c>
      <c r="E2784" t="s">
        <v>200</v>
      </c>
      <c r="F2784">
        <v>2017</v>
      </c>
      <c r="G2784" t="s">
        <v>256</v>
      </c>
      <c r="H2784">
        <v>36.700000000000003</v>
      </c>
      <c r="I2784">
        <v>164</v>
      </c>
      <c r="J2784" t="s">
        <v>274</v>
      </c>
      <c r="K2784">
        <v>4.5999999999999996</v>
      </c>
      <c r="L2784" s="5">
        <v>71838.429999999993</v>
      </c>
      <c r="M2784" t="s">
        <v>309</v>
      </c>
      <c r="N2784" t="s">
        <v>372</v>
      </c>
      <c r="O2784" s="1">
        <v>0</v>
      </c>
      <c r="P2784" s="1" t="str">
        <f>IFERROR(IF(ISNUMBER(Table1[[#This Row],[Safety_Rating2]]), REPT("★", Table1[[#This Row],[Safety_Rating2]]) &amp; REPT("☆", 5-Table1[[#This Row],[Safety_Rating2]]), "Unknown"), "Unknown")</f>
        <v>★★★☆☆</v>
      </c>
      <c r="Q2784" s="1">
        <v>3</v>
      </c>
      <c r="R2784">
        <v>9312</v>
      </c>
      <c r="S2784">
        <v>5</v>
      </c>
      <c r="T2784" s="7">
        <f t="shared" si="43"/>
        <v>668959460.15999997</v>
      </c>
      <c r="U2784" s="3">
        <f>Table1[[#This Row],[Range_km]]/Table1[[#This Row],[Battery_Capacity_kWh]]</f>
        <v>4.4686648501362392</v>
      </c>
      <c r="V2784" s="4">
        <f>Table1[[#This Row],[Price_USD]]/Table1[[#This Row],[Range_km]]</f>
        <v>438.03920731707314</v>
      </c>
      <c r="W2784" s="1" t="str">
        <f>_xlfn.IFS(Table1[[#This Row],[Price_USD]]&gt;80000,"Luxury", Table1[[#This Row],[Price_USD]]&gt;40000,"Premium",Table1[[#This Row],[Price_USD]]&lt;40000,"Budget")</f>
        <v>Premium</v>
      </c>
    </row>
    <row r="2785" spans="3:23" x14ac:dyDescent="0.35">
      <c r="C2785">
        <v>2784</v>
      </c>
      <c r="D2785" t="s">
        <v>21</v>
      </c>
      <c r="E2785" t="s">
        <v>230</v>
      </c>
      <c r="F2785">
        <v>2015</v>
      </c>
      <c r="G2785" t="s">
        <v>261</v>
      </c>
      <c r="H2785">
        <v>103.6</v>
      </c>
      <c r="I2785">
        <v>340</v>
      </c>
      <c r="J2785" t="s">
        <v>280</v>
      </c>
      <c r="K2785">
        <v>4.7</v>
      </c>
      <c r="L2785" s="5">
        <v>131834.29</v>
      </c>
      <c r="M2785" t="s">
        <v>320</v>
      </c>
      <c r="N2785" t="s">
        <v>364</v>
      </c>
      <c r="O2785" s="1">
        <v>5</v>
      </c>
      <c r="P2785" s="1" t="str">
        <f>IFERROR(IF(ISNUMBER(Table1[[#This Row],[Safety_Rating2]]), REPT("★", Table1[[#This Row],[Safety_Rating2]]) &amp; REPT("☆", 5-Table1[[#This Row],[Safety_Rating2]]), "Unknown"), "Unknown")</f>
        <v>★★★★☆</v>
      </c>
      <c r="Q2785" s="1">
        <v>4</v>
      </c>
      <c r="R2785">
        <v>3833</v>
      </c>
      <c r="S2785">
        <v>5</v>
      </c>
      <c r="T2785" s="7">
        <f t="shared" si="43"/>
        <v>505320833.57000005</v>
      </c>
      <c r="U2785" s="3">
        <f>Table1[[#This Row],[Range_km]]/Table1[[#This Row],[Battery_Capacity_kWh]]</f>
        <v>3.281853281853282</v>
      </c>
      <c r="V2785" s="4">
        <f>Table1[[#This Row],[Price_USD]]/Table1[[#This Row],[Range_km]]</f>
        <v>387.74791176470592</v>
      </c>
      <c r="W2785" s="1" t="str">
        <f>_xlfn.IFS(Table1[[#This Row],[Price_USD]]&gt;80000,"Luxury", Table1[[#This Row],[Price_USD]]&gt;40000,"Premium",Table1[[#This Row],[Price_USD]]&lt;40000,"Budget")</f>
        <v>Luxury</v>
      </c>
    </row>
    <row r="2786" spans="3:23" x14ac:dyDescent="0.35">
      <c r="C2786">
        <v>2785</v>
      </c>
      <c r="D2786" t="s">
        <v>44</v>
      </c>
      <c r="E2786" t="s">
        <v>115</v>
      </c>
      <c r="F2786">
        <v>2019</v>
      </c>
      <c r="G2786" t="s">
        <v>252</v>
      </c>
      <c r="H2786">
        <v>139.5</v>
      </c>
      <c r="I2786">
        <v>240</v>
      </c>
      <c r="J2786" t="s">
        <v>267</v>
      </c>
      <c r="K2786">
        <v>8.6999999999999993</v>
      </c>
      <c r="L2786" s="5">
        <v>86087.78</v>
      </c>
      <c r="M2786" t="s">
        <v>335</v>
      </c>
      <c r="N2786" t="s">
        <v>371</v>
      </c>
      <c r="O2786" s="1">
        <v>3</v>
      </c>
      <c r="P2786" s="1" t="str">
        <f>IFERROR(IF(ISNUMBER(Table1[[#This Row],[Safety_Rating2]]), REPT("★", Table1[[#This Row],[Safety_Rating2]]) &amp; REPT("☆", 5-Table1[[#This Row],[Safety_Rating2]]), "Unknown"), "Unknown")</f>
        <v>★★★★★</v>
      </c>
      <c r="Q2786" s="1">
        <v>5</v>
      </c>
      <c r="R2786">
        <v>7842</v>
      </c>
      <c r="S2786">
        <v>5</v>
      </c>
      <c r="T2786" s="7">
        <f t="shared" si="43"/>
        <v>675100370.75999999</v>
      </c>
      <c r="U2786" s="3">
        <f>Table1[[#This Row],[Range_km]]/Table1[[#This Row],[Battery_Capacity_kWh]]</f>
        <v>1.7204301075268817</v>
      </c>
      <c r="V2786" s="4">
        <f>Table1[[#This Row],[Price_USD]]/Table1[[#This Row],[Range_km]]</f>
        <v>358.69908333333331</v>
      </c>
      <c r="W2786" s="1" t="str">
        <f>_xlfn.IFS(Table1[[#This Row],[Price_USD]]&gt;80000,"Luxury", Table1[[#This Row],[Price_USD]]&gt;40000,"Premium",Table1[[#This Row],[Price_USD]]&lt;40000,"Budget")</f>
        <v>Luxury</v>
      </c>
    </row>
    <row r="2787" spans="3:23" x14ac:dyDescent="0.35">
      <c r="C2787">
        <v>2786</v>
      </c>
      <c r="D2787" t="s">
        <v>68</v>
      </c>
      <c r="E2787" t="s">
        <v>214</v>
      </c>
      <c r="F2787">
        <v>2018</v>
      </c>
      <c r="G2787" t="s">
        <v>261</v>
      </c>
      <c r="H2787">
        <v>141.30000000000001</v>
      </c>
      <c r="I2787">
        <v>376</v>
      </c>
      <c r="J2787" t="s">
        <v>278</v>
      </c>
      <c r="K2787">
        <v>10.4</v>
      </c>
      <c r="L2787" s="5">
        <v>104325.3</v>
      </c>
      <c r="M2787" t="s">
        <v>333</v>
      </c>
      <c r="N2787" t="s">
        <v>372</v>
      </c>
      <c r="O2787" s="1">
        <v>5</v>
      </c>
      <c r="P2787" s="1" t="str">
        <f>IFERROR(IF(ISNUMBER(Table1[[#This Row],[Safety_Rating2]]), REPT("★", Table1[[#This Row],[Safety_Rating2]]) &amp; REPT("☆", 5-Table1[[#This Row],[Safety_Rating2]]), "Unknown"), "Unknown")</f>
        <v>★★★★★</v>
      </c>
      <c r="Q2787" s="1">
        <v>5</v>
      </c>
      <c r="R2787">
        <v>5358</v>
      </c>
      <c r="S2787">
        <v>3</v>
      </c>
      <c r="T2787" s="7">
        <f t="shared" si="43"/>
        <v>558974957.39999998</v>
      </c>
      <c r="U2787" s="3">
        <f>Table1[[#This Row],[Range_km]]/Table1[[#This Row],[Battery_Capacity_kWh]]</f>
        <v>2.6610049539985843</v>
      </c>
      <c r="V2787" s="4">
        <f>Table1[[#This Row],[Price_USD]]/Table1[[#This Row],[Range_km]]</f>
        <v>277.46090425531918</v>
      </c>
      <c r="W2787" s="1" t="str">
        <f>_xlfn.IFS(Table1[[#This Row],[Price_USD]]&gt;80000,"Luxury", Table1[[#This Row],[Price_USD]]&gt;40000,"Premium",Table1[[#This Row],[Price_USD]]&lt;40000,"Budget")</f>
        <v>Luxury</v>
      </c>
    </row>
    <row r="2788" spans="3:23" x14ac:dyDescent="0.35">
      <c r="C2788">
        <v>2787</v>
      </c>
      <c r="D2788" t="s">
        <v>16</v>
      </c>
      <c r="E2788" t="s">
        <v>69</v>
      </c>
      <c r="F2788">
        <v>2016</v>
      </c>
      <c r="G2788" t="s">
        <v>260</v>
      </c>
      <c r="H2788">
        <v>71.099999999999994</v>
      </c>
      <c r="I2788">
        <v>426</v>
      </c>
      <c r="J2788" t="s">
        <v>265</v>
      </c>
      <c r="K2788">
        <v>1.6</v>
      </c>
      <c r="L2788" s="5">
        <v>109200.84</v>
      </c>
      <c r="M2788" t="s">
        <v>306</v>
      </c>
      <c r="N2788" t="s">
        <v>347</v>
      </c>
      <c r="O2788" s="1">
        <v>3</v>
      </c>
      <c r="P2788" s="1" t="str">
        <f>IFERROR(IF(ISNUMBER(Table1[[#This Row],[Safety_Rating2]]), REPT("★", Table1[[#This Row],[Safety_Rating2]]) &amp; REPT("☆", 5-Table1[[#This Row],[Safety_Rating2]]), "Unknown"), "Unknown")</f>
        <v>★★★☆☆</v>
      </c>
      <c r="Q2788" s="1">
        <v>3</v>
      </c>
      <c r="R2788">
        <v>15217</v>
      </c>
      <c r="S2788">
        <v>5</v>
      </c>
      <c r="T2788" s="7">
        <f t="shared" si="43"/>
        <v>1661709182.28</v>
      </c>
      <c r="U2788" s="3">
        <f>Table1[[#This Row],[Range_km]]/Table1[[#This Row],[Battery_Capacity_kWh]]</f>
        <v>5.9915611814345997</v>
      </c>
      <c r="V2788" s="4">
        <f>Table1[[#This Row],[Price_USD]]/Table1[[#This Row],[Range_km]]</f>
        <v>256.33999999999997</v>
      </c>
      <c r="W2788" s="1" t="str">
        <f>_xlfn.IFS(Table1[[#This Row],[Price_USD]]&gt;80000,"Luxury", Table1[[#This Row],[Price_USD]]&gt;40000,"Premium",Table1[[#This Row],[Price_USD]]&lt;40000,"Budget")</f>
        <v>Luxury</v>
      </c>
    </row>
    <row r="2789" spans="3:23" x14ac:dyDescent="0.35">
      <c r="C2789">
        <v>2788</v>
      </c>
      <c r="D2789" t="s">
        <v>22</v>
      </c>
      <c r="E2789" t="s">
        <v>99</v>
      </c>
      <c r="F2789">
        <v>2022</v>
      </c>
      <c r="G2789" t="s">
        <v>258</v>
      </c>
      <c r="H2789">
        <v>68.099999999999994</v>
      </c>
      <c r="I2789">
        <v>114</v>
      </c>
      <c r="J2789" t="s">
        <v>266</v>
      </c>
      <c r="K2789">
        <v>0.8</v>
      </c>
      <c r="L2789" s="5">
        <v>74523.22</v>
      </c>
      <c r="M2789" t="s">
        <v>286</v>
      </c>
      <c r="N2789" t="s">
        <v>359</v>
      </c>
      <c r="O2789" s="1">
        <v>1</v>
      </c>
      <c r="P2789" s="1" t="str">
        <f>IFERROR(IF(ISNUMBER(Table1[[#This Row],[Safety_Rating2]]), REPT("★", Table1[[#This Row],[Safety_Rating2]]) &amp; REPT("☆", 5-Table1[[#This Row],[Safety_Rating2]]), "Unknown"), "Unknown")</f>
        <v>★★★★☆</v>
      </c>
      <c r="Q2789" s="1">
        <v>4</v>
      </c>
      <c r="R2789">
        <v>13260</v>
      </c>
      <c r="S2789">
        <v>3</v>
      </c>
      <c r="T2789" s="7">
        <f t="shared" si="43"/>
        <v>988177897.20000005</v>
      </c>
      <c r="U2789" s="3">
        <f>Table1[[#This Row],[Range_km]]/Table1[[#This Row],[Battery_Capacity_kWh]]</f>
        <v>1.6740088105726874</v>
      </c>
      <c r="V2789" s="4">
        <f>Table1[[#This Row],[Price_USD]]/Table1[[#This Row],[Range_km]]</f>
        <v>653.71245614035092</v>
      </c>
      <c r="W2789" s="1" t="str">
        <f>_xlfn.IFS(Table1[[#This Row],[Price_USD]]&gt;80000,"Luxury", Table1[[#This Row],[Price_USD]]&gt;40000,"Premium",Table1[[#This Row],[Price_USD]]&lt;40000,"Budget")</f>
        <v>Premium</v>
      </c>
    </row>
    <row r="2790" spans="3:23" x14ac:dyDescent="0.35">
      <c r="C2790">
        <v>2789</v>
      </c>
      <c r="D2790" t="s">
        <v>50</v>
      </c>
      <c r="E2790" t="s">
        <v>225</v>
      </c>
      <c r="F2790">
        <v>2025</v>
      </c>
      <c r="G2790" t="s">
        <v>251</v>
      </c>
      <c r="H2790">
        <v>119.2</v>
      </c>
      <c r="I2790">
        <v>203</v>
      </c>
      <c r="J2790" t="s">
        <v>265</v>
      </c>
      <c r="K2790">
        <v>5.4</v>
      </c>
      <c r="L2790" s="5">
        <v>84360.48</v>
      </c>
      <c r="M2790" t="s">
        <v>282</v>
      </c>
      <c r="N2790" t="s">
        <v>373</v>
      </c>
      <c r="O2790" s="1">
        <v>0</v>
      </c>
      <c r="P2790" s="1" t="str">
        <f>IFERROR(IF(ISNUMBER(Table1[[#This Row],[Safety_Rating2]]), REPT("★", Table1[[#This Row],[Safety_Rating2]]) &amp; REPT("☆", 5-Table1[[#This Row],[Safety_Rating2]]), "Unknown"), "Unknown")</f>
        <v>★★★★☆</v>
      </c>
      <c r="Q2790" s="1">
        <v>4</v>
      </c>
      <c r="R2790">
        <v>16823</v>
      </c>
      <c r="S2790">
        <v>5</v>
      </c>
      <c r="T2790" s="7">
        <f t="shared" si="43"/>
        <v>1419196355.04</v>
      </c>
      <c r="U2790" s="3">
        <f>Table1[[#This Row],[Range_km]]/Table1[[#This Row],[Battery_Capacity_kWh]]</f>
        <v>1.7030201342281879</v>
      </c>
      <c r="V2790" s="4">
        <f>Table1[[#This Row],[Price_USD]]/Table1[[#This Row],[Range_km]]</f>
        <v>415.56886699507385</v>
      </c>
      <c r="W2790" s="1" t="str">
        <f>_xlfn.IFS(Table1[[#This Row],[Price_USD]]&gt;80000,"Luxury", Table1[[#This Row],[Price_USD]]&gt;40000,"Premium",Table1[[#This Row],[Price_USD]]&lt;40000,"Budget")</f>
        <v>Luxury</v>
      </c>
    </row>
    <row r="2791" spans="3:23" x14ac:dyDescent="0.35">
      <c r="C2791">
        <v>2790</v>
      </c>
      <c r="D2791" t="s">
        <v>47</v>
      </c>
      <c r="E2791" t="s">
        <v>112</v>
      </c>
      <c r="F2791">
        <v>2022</v>
      </c>
      <c r="G2791" t="s">
        <v>259</v>
      </c>
      <c r="H2791">
        <v>140.19999999999999</v>
      </c>
      <c r="I2791">
        <v>355</v>
      </c>
      <c r="J2791" t="s">
        <v>271</v>
      </c>
      <c r="K2791">
        <v>8.1</v>
      </c>
      <c r="L2791" s="5">
        <v>49569.86</v>
      </c>
      <c r="M2791" t="s">
        <v>286</v>
      </c>
      <c r="N2791" t="s">
        <v>343</v>
      </c>
      <c r="O2791" s="1">
        <v>4</v>
      </c>
      <c r="P2791" s="1" t="str">
        <f>IFERROR(IF(ISNUMBER(Table1[[#This Row],[Safety_Rating2]]), REPT("★", Table1[[#This Row],[Safety_Rating2]]) &amp; REPT("☆", 5-Table1[[#This Row],[Safety_Rating2]]), "Unknown"), "Unknown")</f>
        <v>★★★★☆</v>
      </c>
      <c r="Q2791" s="1">
        <v>4</v>
      </c>
      <c r="R2791">
        <v>18537</v>
      </c>
      <c r="S2791">
        <v>3</v>
      </c>
      <c r="T2791" s="7">
        <f t="shared" si="43"/>
        <v>918876494.82000005</v>
      </c>
      <c r="U2791" s="3">
        <f>Table1[[#This Row],[Range_km]]/Table1[[#This Row],[Battery_Capacity_kWh]]</f>
        <v>2.5320970042796009</v>
      </c>
      <c r="V2791" s="4">
        <f>Table1[[#This Row],[Price_USD]]/Table1[[#This Row],[Range_km]]</f>
        <v>139.63340845070422</v>
      </c>
      <c r="W2791" s="1" t="str">
        <f>_xlfn.IFS(Table1[[#This Row],[Price_USD]]&gt;80000,"Luxury", Table1[[#This Row],[Price_USD]]&gt;40000,"Premium",Table1[[#This Row],[Price_USD]]&lt;40000,"Budget")</f>
        <v>Premium</v>
      </c>
    </row>
    <row r="2792" spans="3:23" x14ac:dyDescent="0.35">
      <c r="C2792">
        <v>2791</v>
      </c>
      <c r="D2792" t="s">
        <v>29</v>
      </c>
      <c r="E2792" t="s">
        <v>82</v>
      </c>
      <c r="F2792">
        <v>2020</v>
      </c>
      <c r="G2792" t="s">
        <v>263</v>
      </c>
      <c r="H2792">
        <v>54.8</v>
      </c>
      <c r="I2792">
        <v>543</v>
      </c>
      <c r="J2792" t="s">
        <v>268</v>
      </c>
      <c r="K2792">
        <v>11.8</v>
      </c>
      <c r="L2792" s="5">
        <v>139737.66</v>
      </c>
      <c r="M2792" t="s">
        <v>312</v>
      </c>
      <c r="N2792" t="s">
        <v>368</v>
      </c>
      <c r="O2792" s="1">
        <v>1</v>
      </c>
      <c r="P2792" s="1" t="str">
        <f>IFERROR(IF(ISNUMBER(Table1[[#This Row],[Safety_Rating2]]), REPT("★", Table1[[#This Row],[Safety_Rating2]]) &amp; REPT("☆", 5-Table1[[#This Row],[Safety_Rating2]]), "Unknown"), "Unknown")</f>
        <v>★★★★★</v>
      </c>
      <c r="Q2792" s="1">
        <v>5</v>
      </c>
      <c r="R2792">
        <v>585</v>
      </c>
      <c r="S2792">
        <v>3</v>
      </c>
      <c r="T2792" s="7">
        <f t="shared" si="43"/>
        <v>81746531.100000009</v>
      </c>
      <c r="U2792" s="3">
        <f>Table1[[#This Row],[Range_km]]/Table1[[#This Row],[Battery_Capacity_kWh]]</f>
        <v>9.9087591240875916</v>
      </c>
      <c r="V2792" s="4">
        <f>Table1[[#This Row],[Price_USD]]/Table1[[#This Row],[Range_km]]</f>
        <v>257.34375690607737</v>
      </c>
      <c r="W2792" s="1" t="str">
        <f>_xlfn.IFS(Table1[[#This Row],[Price_USD]]&gt;80000,"Luxury", Table1[[#This Row],[Price_USD]]&gt;40000,"Premium",Table1[[#This Row],[Price_USD]]&lt;40000,"Budget")</f>
        <v>Luxury</v>
      </c>
    </row>
    <row r="2793" spans="3:23" x14ac:dyDescent="0.35">
      <c r="C2793">
        <v>2792</v>
      </c>
      <c r="D2793" t="s">
        <v>39</v>
      </c>
      <c r="E2793" t="s">
        <v>110</v>
      </c>
      <c r="F2793">
        <v>2016</v>
      </c>
      <c r="G2793" t="s">
        <v>261</v>
      </c>
      <c r="H2793">
        <v>98.4</v>
      </c>
      <c r="I2793">
        <v>395</v>
      </c>
      <c r="J2793" t="s">
        <v>270</v>
      </c>
      <c r="K2793">
        <v>2.4</v>
      </c>
      <c r="L2793" s="5">
        <v>141422.21</v>
      </c>
      <c r="M2793" t="s">
        <v>312</v>
      </c>
      <c r="N2793" t="s">
        <v>351</v>
      </c>
      <c r="O2793" s="1">
        <v>3</v>
      </c>
      <c r="P2793" s="1" t="str">
        <f>IFERROR(IF(ISNUMBER(Table1[[#This Row],[Safety_Rating2]]), REPT("★", Table1[[#This Row],[Safety_Rating2]]) &amp; REPT("☆", 5-Table1[[#This Row],[Safety_Rating2]]), "Unknown"), "Unknown")</f>
        <v>★★★★☆</v>
      </c>
      <c r="Q2793" s="1">
        <v>4</v>
      </c>
      <c r="R2793">
        <v>7336</v>
      </c>
      <c r="S2793">
        <v>3</v>
      </c>
      <c r="T2793" s="7">
        <f t="shared" si="43"/>
        <v>1037473332.5599999</v>
      </c>
      <c r="U2793" s="3">
        <f>Table1[[#This Row],[Range_km]]/Table1[[#This Row],[Battery_Capacity_kWh]]</f>
        <v>4.0142276422764223</v>
      </c>
      <c r="V2793" s="4">
        <f>Table1[[#This Row],[Price_USD]]/Table1[[#This Row],[Range_km]]</f>
        <v>358.03091139240502</v>
      </c>
      <c r="W2793" s="1" t="str">
        <f>_xlfn.IFS(Table1[[#This Row],[Price_USD]]&gt;80000,"Luxury", Table1[[#This Row],[Price_USD]]&gt;40000,"Premium",Table1[[#This Row],[Price_USD]]&lt;40000,"Budget")</f>
        <v>Luxury</v>
      </c>
    </row>
    <row r="2794" spans="3:23" x14ac:dyDescent="0.35">
      <c r="C2794">
        <v>2793</v>
      </c>
      <c r="D2794" t="s">
        <v>53</v>
      </c>
      <c r="E2794" t="s">
        <v>216</v>
      </c>
      <c r="F2794">
        <v>2025</v>
      </c>
      <c r="G2794" t="s">
        <v>262</v>
      </c>
      <c r="H2794">
        <v>94.6</v>
      </c>
      <c r="I2794">
        <v>496</v>
      </c>
      <c r="J2794" t="s">
        <v>268</v>
      </c>
      <c r="K2794">
        <v>1.3</v>
      </c>
      <c r="L2794" s="5">
        <v>109817.05</v>
      </c>
      <c r="M2794" t="s">
        <v>286</v>
      </c>
      <c r="N2794" t="s">
        <v>353</v>
      </c>
      <c r="O2794" s="1">
        <v>2</v>
      </c>
      <c r="P2794" s="1" t="str">
        <f>IFERROR(IF(ISNUMBER(Table1[[#This Row],[Safety_Rating2]]), REPT("★", Table1[[#This Row],[Safety_Rating2]]) &amp; REPT("☆", 5-Table1[[#This Row],[Safety_Rating2]]), "Unknown"), "Unknown")</f>
        <v>★★★★★</v>
      </c>
      <c r="Q2794" s="1">
        <v>5</v>
      </c>
      <c r="R2794">
        <v>13861</v>
      </c>
      <c r="S2794">
        <v>5</v>
      </c>
      <c r="T2794" s="7">
        <f t="shared" si="43"/>
        <v>1522174130.05</v>
      </c>
      <c r="U2794" s="3">
        <f>Table1[[#This Row],[Range_km]]/Table1[[#This Row],[Battery_Capacity_kWh]]</f>
        <v>5.2431289640591974</v>
      </c>
      <c r="V2794" s="4">
        <f>Table1[[#This Row],[Price_USD]]/Table1[[#This Row],[Range_km]]</f>
        <v>221.4053427419355</v>
      </c>
      <c r="W2794" s="1" t="str">
        <f>_xlfn.IFS(Table1[[#This Row],[Price_USD]]&gt;80000,"Luxury", Table1[[#This Row],[Price_USD]]&gt;40000,"Premium",Table1[[#This Row],[Price_USD]]&lt;40000,"Budget")</f>
        <v>Luxury</v>
      </c>
    </row>
    <row r="2795" spans="3:23" x14ac:dyDescent="0.35">
      <c r="C2795">
        <v>2794</v>
      </c>
      <c r="D2795" t="s">
        <v>51</v>
      </c>
      <c r="E2795" t="s">
        <v>210</v>
      </c>
      <c r="F2795">
        <v>2021</v>
      </c>
      <c r="G2795" t="s">
        <v>261</v>
      </c>
      <c r="H2795">
        <v>102</v>
      </c>
      <c r="I2795">
        <v>172</v>
      </c>
      <c r="J2795" t="s">
        <v>272</v>
      </c>
      <c r="K2795">
        <v>9.6999999999999993</v>
      </c>
      <c r="L2795" s="5">
        <v>126212.54</v>
      </c>
      <c r="M2795" t="s">
        <v>295</v>
      </c>
      <c r="N2795" t="s">
        <v>350</v>
      </c>
      <c r="O2795" s="1">
        <v>4</v>
      </c>
      <c r="P2795" s="1" t="str">
        <f>IFERROR(IF(ISNUMBER(Table1[[#This Row],[Safety_Rating2]]), REPT("★", Table1[[#This Row],[Safety_Rating2]]) &amp; REPT("☆", 5-Table1[[#This Row],[Safety_Rating2]]), "Unknown"), "Unknown")</f>
        <v>★★★★★</v>
      </c>
      <c r="Q2795" s="1">
        <v>5</v>
      </c>
      <c r="R2795">
        <v>11690</v>
      </c>
      <c r="S2795">
        <v>5</v>
      </c>
      <c r="T2795" s="7">
        <f t="shared" si="43"/>
        <v>1475424592.5999999</v>
      </c>
      <c r="U2795" s="3">
        <f>Table1[[#This Row],[Range_km]]/Table1[[#This Row],[Battery_Capacity_kWh]]</f>
        <v>1.6862745098039216</v>
      </c>
      <c r="V2795" s="4">
        <f>Table1[[#This Row],[Price_USD]]/Table1[[#This Row],[Range_km]]</f>
        <v>733.7938372093023</v>
      </c>
      <c r="W2795" s="1" t="str">
        <f>_xlfn.IFS(Table1[[#This Row],[Price_USD]]&gt;80000,"Luxury", Table1[[#This Row],[Price_USD]]&gt;40000,"Premium",Table1[[#This Row],[Price_USD]]&lt;40000,"Budget")</f>
        <v>Luxury</v>
      </c>
    </row>
    <row r="2796" spans="3:23" x14ac:dyDescent="0.35">
      <c r="C2796">
        <v>2795</v>
      </c>
      <c r="D2796" t="s">
        <v>27</v>
      </c>
      <c r="E2796" t="s">
        <v>80</v>
      </c>
      <c r="F2796">
        <v>2015</v>
      </c>
      <c r="G2796" t="s">
        <v>264</v>
      </c>
      <c r="H2796">
        <v>20.6</v>
      </c>
      <c r="I2796">
        <v>161</v>
      </c>
      <c r="J2796" t="s">
        <v>265</v>
      </c>
      <c r="K2796">
        <v>11.3</v>
      </c>
      <c r="L2796" s="5">
        <v>57276.58</v>
      </c>
      <c r="M2796" t="s">
        <v>286</v>
      </c>
      <c r="N2796" t="s">
        <v>344</v>
      </c>
      <c r="O2796" s="1">
        <v>3</v>
      </c>
      <c r="P2796" s="1" t="str">
        <f>IFERROR(IF(ISNUMBER(Table1[[#This Row],[Safety_Rating2]]), REPT("★", Table1[[#This Row],[Safety_Rating2]]) &amp; REPT("☆", 5-Table1[[#This Row],[Safety_Rating2]]), "Unknown"), "Unknown")</f>
        <v>★★★☆☆</v>
      </c>
      <c r="Q2796" s="1">
        <v>3</v>
      </c>
      <c r="R2796">
        <v>10843</v>
      </c>
      <c r="S2796">
        <v>3</v>
      </c>
      <c r="T2796" s="7">
        <f t="shared" si="43"/>
        <v>621049956.94000006</v>
      </c>
      <c r="U2796" s="3">
        <f>Table1[[#This Row],[Range_km]]/Table1[[#This Row],[Battery_Capacity_kWh]]</f>
        <v>7.8155339805825239</v>
      </c>
      <c r="V2796" s="4">
        <f>Table1[[#This Row],[Price_USD]]/Table1[[#This Row],[Range_km]]</f>
        <v>355.75515527950313</v>
      </c>
      <c r="W2796" s="1" t="str">
        <f>_xlfn.IFS(Table1[[#This Row],[Price_USD]]&gt;80000,"Luxury", Table1[[#This Row],[Price_USD]]&gt;40000,"Premium",Table1[[#This Row],[Price_USD]]&lt;40000,"Budget")</f>
        <v>Premium</v>
      </c>
    </row>
    <row r="2797" spans="3:23" x14ac:dyDescent="0.35">
      <c r="C2797">
        <v>2796</v>
      </c>
      <c r="D2797" t="s">
        <v>66</v>
      </c>
      <c r="E2797" t="s">
        <v>186</v>
      </c>
      <c r="F2797">
        <v>2024</v>
      </c>
      <c r="G2797" t="s">
        <v>252</v>
      </c>
      <c r="H2797">
        <v>42.2</v>
      </c>
      <c r="I2797">
        <v>384</v>
      </c>
      <c r="J2797" t="s">
        <v>266</v>
      </c>
      <c r="K2797">
        <v>7.8</v>
      </c>
      <c r="L2797" s="5">
        <v>138823.63</v>
      </c>
      <c r="M2797" t="s">
        <v>300</v>
      </c>
      <c r="N2797" t="s">
        <v>337</v>
      </c>
      <c r="O2797" s="1">
        <v>3</v>
      </c>
      <c r="P2797" s="1" t="str">
        <f>IFERROR(IF(ISNUMBER(Table1[[#This Row],[Safety_Rating2]]), REPT("★", Table1[[#This Row],[Safety_Rating2]]) &amp; REPT("☆", 5-Table1[[#This Row],[Safety_Rating2]]), "Unknown"), "Unknown")</f>
        <v>★★★★☆</v>
      </c>
      <c r="Q2797" s="1">
        <v>4</v>
      </c>
      <c r="R2797">
        <v>6137</v>
      </c>
      <c r="S2797">
        <v>3</v>
      </c>
      <c r="T2797" s="7">
        <f t="shared" si="43"/>
        <v>851960617.31000006</v>
      </c>
      <c r="U2797" s="3">
        <f>Table1[[#This Row],[Range_km]]/Table1[[#This Row],[Battery_Capacity_kWh]]</f>
        <v>9.0995260663507107</v>
      </c>
      <c r="V2797" s="4">
        <f>Table1[[#This Row],[Price_USD]]/Table1[[#This Row],[Range_km]]</f>
        <v>361.51986979166668</v>
      </c>
      <c r="W2797" s="1" t="str">
        <f>_xlfn.IFS(Table1[[#This Row],[Price_USD]]&gt;80000,"Luxury", Table1[[#This Row],[Price_USD]]&gt;40000,"Premium",Table1[[#This Row],[Price_USD]]&lt;40000,"Budget")</f>
        <v>Luxury</v>
      </c>
    </row>
    <row r="2798" spans="3:23" x14ac:dyDescent="0.35">
      <c r="C2798">
        <v>2797</v>
      </c>
      <c r="D2798" t="s">
        <v>20</v>
      </c>
      <c r="E2798" t="s">
        <v>226</v>
      </c>
      <c r="F2798">
        <v>2025</v>
      </c>
      <c r="G2798" t="s">
        <v>259</v>
      </c>
      <c r="H2798">
        <v>81.8</v>
      </c>
      <c r="I2798">
        <v>199</v>
      </c>
      <c r="J2798" t="s">
        <v>280</v>
      </c>
      <c r="K2798">
        <v>1.4</v>
      </c>
      <c r="L2798" s="5">
        <v>135812.56</v>
      </c>
      <c r="M2798" t="s">
        <v>314</v>
      </c>
      <c r="N2798" t="s">
        <v>364</v>
      </c>
      <c r="O2798" s="1">
        <v>1</v>
      </c>
      <c r="P2798" s="1" t="str">
        <f>IFERROR(IF(ISNUMBER(Table1[[#This Row],[Safety_Rating2]]), REPT("★", Table1[[#This Row],[Safety_Rating2]]) &amp; REPT("☆", 5-Table1[[#This Row],[Safety_Rating2]]), "Unknown"), "Unknown")</f>
        <v>★★★★★</v>
      </c>
      <c r="Q2798" s="1">
        <v>5</v>
      </c>
      <c r="R2798">
        <v>861</v>
      </c>
      <c r="S2798">
        <v>4</v>
      </c>
      <c r="T2798" s="7">
        <f t="shared" si="43"/>
        <v>116934614.16</v>
      </c>
      <c r="U2798" s="3">
        <f>Table1[[#This Row],[Range_km]]/Table1[[#This Row],[Battery_Capacity_kWh]]</f>
        <v>2.4327628361858191</v>
      </c>
      <c r="V2798" s="4">
        <f>Table1[[#This Row],[Price_USD]]/Table1[[#This Row],[Range_km]]</f>
        <v>682.47517587939694</v>
      </c>
      <c r="W2798" s="1" t="str">
        <f>_xlfn.IFS(Table1[[#This Row],[Price_USD]]&gt;80000,"Luxury", Table1[[#This Row],[Price_USD]]&gt;40000,"Premium",Table1[[#This Row],[Price_USD]]&lt;40000,"Budget")</f>
        <v>Luxury</v>
      </c>
    </row>
    <row r="2799" spans="3:23" x14ac:dyDescent="0.35">
      <c r="C2799">
        <v>2798</v>
      </c>
      <c r="D2799" t="s">
        <v>24</v>
      </c>
      <c r="E2799" t="s">
        <v>77</v>
      </c>
      <c r="F2799">
        <v>2024</v>
      </c>
      <c r="G2799" t="s">
        <v>252</v>
      </c>
      <c r="H2799">
        <v>115.3</v>
      </c>
      <c r="I2799">
        <v>258</v>
      </c>
      <c r="J2799" t="s">
        <v>273</v>
      </c>
      <c r="K2799">
        <v>3.4</v>
      </c>
      <c r="L2799" s="5">
        <v>103044.9</v>
      </c>
      <c r="M2799" t="s">
        <v>332</v>
      </c>
      <c r="N2799" t="s">
        <v>361</v>
      </c>
      <c r="O2799" s="1">
        <v>4</v>
      </c>
      <c r="P2799" s="1" t="str">
        <f>IFERROR(IF(ISNUMBER(Table1[[#This Row],[Safety_Rating2]]), REPT("★", Table1[[#This Row],[Safety_Rating2]]) &amp; REPT("☆", 5-Table1[[#This Row],[Safety_Rating2]]), "Unknown"), "Unknown")</f>
        <v>★★★★★</v>
      </c>
      <c r="Q2799" s="1">
        <v>5</v>
      </c>
      <c r="R2799">
        <v>18831</v>
      </c>
      <c r="S2799">
        <v>5</v>
      </c>
      <c r="T2799" s="7">
        <f t="shared" si="43"/>
        <v>1940438511.8999999</v>
      </c>
      <c r="U2799" s="3">
        <f>Table1[[#This Row],[Range_km]]/Table1[[#This Row],[Battery_Capacity_kWh]]</f>
        <v>2.2376409366869039</v>
      </c>
      <c r="V2799" s="4">
        <f>Table1[[#This Row],[Price_USD]]/Table1[[#This Row],[Range_km]]</f>
        <v>399.39883720930231</v>
      </c>
      <c r="W2799" s="1" t="str">
        <f>_xlfn.IFS(Table1[[#This Row],[Price_USD]]&gt;80000,"Luxury", Table1[[#This Row],[Price_USD]]&gt;40000,"Premium",Table1[[#This Row],[Price_USD]]&lt;40000,"Budget")</f>
        <v>Luxury</v>
      </c>
    </row>
    <row r="2800" spans="3:23" x14ac:dyDescent="0.35">
      <c r="C2800">
        <v>2799</v>
      </c>
      <c r="D2800" t="s">
        <v>18</v>
      </c>
      <c r="E2800" t="s">
        <v>231</v>
      </c>
      <c r="F2800">
        <v>2025</v>
      </c>
      <c r="G2800" t="s">
        <v>263</v>
      </c>
      <c r="H2800">
        <v>107</v>
      </c>
      <c r="I2800">
        <v>383</v>
      </c>
      <c r="J2800" t="s">
        <v>278</v>
      </c>
      <c r="K2800">
        <v>0.6</v>
      </c>
      <c r="L2800" s="5">
        <v>98963.93</v>
      </c>
      <c r="M2800" t="s">
        <v>292</v>
      </c>
      <c r="N2800" t="s">
        <v>341</v>
      </c>
      <c r="O2800" s="1">
        <v>3</v>
      </c>
      <c r="P2800" s="1" t="str">
        <f>IFERROR(IF(ISNUMBER(Table1[[#This Row],[Safety_Rating2]]), REPT("★", Table1[[#This Row],[Safety_Rating2]]) &amp; REPT("☆", 5-Table1[[#This Row],[Safety_Rating2]]), "Unknown"), "Unknown")</f>
        <v>Unknown</v>
      </c>
      <c r="Q2800" s="2" t="s">
        <v>376</v>
      </c>
      <c r="R2800">
        <v>11624</v>
      </c>
      <c r="S2800">
        <v>4</v>
      </c>
      <c r="T2800" s="7">
        <f t="shared" si="43"/>
        <v>1150356722.3199999</v>
      </c>
      <c r="U2800" s="3">
        <f>Table1[[#This Row],[Range_km]]/Table1[[#This Row],[Battery_Capacity_kWh]]</f>
        <v>3.5794392523364484</v>
      </c>
      <c r="V2800" s="4">
        <f>Table1[[#This Row],[Price_USD]]/Table1[[#This Row],[Range_km]]</f>
        <v>258.39146214099213</v>
      </c>
      <c r="W2800" s="1" t="str">
        <f>_xlfn.IFS(Table1[[#This Row],[Price_USD]]&gt;80000,"Luxury", Table1[[#This Row],[Price_USD]]&gt;40000,"Premium",Table1[[#This Row],[Price_USD]]&lt;40000,"Budget")</f>
        <v>Luxury</v>
      </c>
    </row>
    <row r="2801" spans="3:23" x14ac:dyDescent="0.35">
      <c r="C2801">
        <v>2800</v>
      </c>
      <c r="D2801" t="s">
        <v>40</v>
      </c>
      <c r="E2801" t="s">
        <v>235</v>
      </c>
      <c r="F2801">
        <v>2023</v>
      </c>
      <c r="G2801" t="s">
        <v>261</v>
      </c>
      <c r="H2801">
        <v>20.7</v>
      </c>
      <c r="I2801">
        <v>327</v>
      </c>
      <c r="J2801" t="s">
        <v>267</v>
      </c>
      <c r="K2801">
        <v>4.2</v>
      </c>
      <c r="L2801" s="5">
        <v>43176.97</v>
      </c>
      <c r="M2801" t="s">
        <v>281</v>
      </c>
      <c r="N2801" t="s">
        <v>341</v>
      </c>
      <c r="O2801" s="1">
        <v>5</v>
      </c>
      <c r="P2801" s="1" t="str">
        <f>IFERROR(IF(ISNUMBER(Table1[[#This Row],[Safety_Rating2]]), REPT("★", Table1[[#This Row],[Safety_Rating2]]) &amp; REPT("☆", 5-Table1[[#This Row],[Safety_Rating2]]), "Unknown"), "Unknown")</f>
        <v>★★★☆☆</v>
      </c>
      <c r="Q2801" s="1">
        <v>3</v>
      </c>
      <c r="R2801">
        <v>2937</v>
      </c>
      <c r="S2801">
        <v>5</v>
      </c>
      <c r="T2801" s="7">
        <f t="shared" si="43"/>
        <v>126810760.89</v>
      </c>
      <c r="U2801" s="3">
        <f>Table1[[#This Row],[Range_km]]/Table1[[#This Row],[Battery_Capacity_kWh]]</f>
        <v>15.797101449275363</v>
      </c>
      <c r="V2801" s="4">
        <f>Table1[[#This Row],[Price_USD]]/Table1[[#This Row],[Range_km]]</f>
        <v>132.03966360856271</v>
      </c>
      <c r="W2801" s="1" t="str">
        <f>_xlfn.IFS(Table1[[#This Row],[Price_USD]]&gt;80000,"Luxury", Table1[[#This Row],[Price_USD]]&gt;40000,"Premium",Table1[[#This Row],[Price_USD]]&lt;40000,"Budget")</f>
        <v>Premium</v>
      </c>
    </row>
    <row r="2802" spans="3:23" x14ac:dyDescent="0.35">
      <c r="C2802">
        <v>2801</v>
      </c>
      <c r="D2802" t="s">
        <v>31</v>
      </c>
      <c r="E2802" t="s">
        <v>178</v>
      </c>
      <c r="F2802">
        <v>2022</v>
      </c>
      <c r="G2802" t="s">
        <v>260</v>
      </c>
      <c r="H2802">
        <v>149.6</v>
      </c>
      <c r="I2802">
        <v>344</v>
      </c>
      <c r="J2802" t="s">
        <v>279</v>
      </c>
      <c r="K2802">
        <v>7.2</v>
      </c>
      <c r="L2802" s="5">
        <v>62866.65</v>
      </c>
      <c r="M2802" t="s">
        <v>305</v>
      </c>
      <c r="N2802" t="s">
        <v>338</v>
      </c>
      <c r="O2802" s="1">
        <v>0</v>
      </c>
      <c r="P2802" s="1" t="str">
        <f>IFERROR(IF(ISNUMBER(Table1[[#This Row],[Safety_Rating2]]), REPT("★", Table1[[#This Row],[Safety_Rating2]]) &amp; REPT("☆", 5-Table1[[#This Row],[Safety_Rating2]]), "Unknown"), "Unknown")</f>
        <v>★★★★★</v>
      </c>
      <c r="Q2802" s="1">
        <v>5</v>
      </c>
      <c r="R2802">
        <v>15044</v>
      </c>
      <c r="S2802">
        <v>5</v>
      </c>
      <c r="T2802" s="7">
        <f t="shared" si="43"/>
        <v>945765882.60000002</v>
      </c>
      <c r="U2802" s="3">
        <f>Table1[[#This Row],[Range_km]]/Table1[[#This Row],[Battery_Capacity_kWh]]</f>
        <v>2.2994652406417115</v>
      </c>
      <c r="V2802" s="4">
        <f>Table1[[#This Row],[Price_USD]]/Table1[[#This Row],[Range_km]]</f>
        <v>182.75188953488373</v>
      </c>
      <c r="W2802" s="1" t="str">
        <f>_xlfn.IFS(Table1[[#This Row],[Price_USD]]&gt;80000,"Luxury", Table1[[#This Row],[Price_USD]]&gt;40000,"Premium",Table1[[#This Row],[Price_USD]]&lt;40000,"Budget")</f>
        <v>Premium</v>
      </c>
    </row>
    <row r="2803" spans="3:23" x14ac:dyDescent="0.35">
      <c r="C2803">
        <v>2802</v>
      </c>
      <c r="D2803" t="s">
        <v>18</v>
      </c>
      <c r="E2803" t="s">
        <v>164</v>
      </c>
      <c r="F2803">
        <v>2016</v>
      </c>
      <c r="G2803" t="s">
        <v>250</v>
      </c>
      <c r="H2803">
        <v>63.3</v>
      </c>
      <c r="I2803">
        <v>466</v>
      </c>
      <c r="J2803" t="s">
        <v>278</v>
      </c>
      <c r="K2803">
        <v>3.2</v>
      </c>
      <c r="L2803" s="5">
        <v>149376.71</v>
      </c>
      <c r="M2803" t="s">
        <v>311</v>
      </c>
      <c r="N2803" t="s">
        <v>336</v>
      </c>
      <c r="O2803" s="2" t="s">
        <v>376</v>
      </c>
      <c r="P2803" s="1" t="str">
        <f>IFERROR(IF(ISNUMBER(Table1[[#This Row],[Safety_Rating2]]), REPT("★", Table1[[#This Row],[Safety_Rating2]]) &amp; REPT("☆", 5-Table1[[#This Row],[Safety_Rating2]]), "Unknown"), "Unknown")</f>
        <v>★★★★☆</v>
      </c>
      <c r="Q2803" s="1">
        <v>4</v>
      </c>
      <c r="R2803">
        <v>14863</v>
      </c>
      <c r="S2803">
        <v>4</v>
      </c>
      <c r="T2803" s="7">
        <f t="shared" si="43"/>
        <v>2220186040.73</v>
      </c>
      <c r="U2803" s="3">
        <f>Table1[[#This Row],[Range_km]]/Table1[[#This Row],[Battery_Capacity_kWh]]</f>
        <v>7.36176935229068</v>
      </c>
      <c r="V2803" s="4">
        <f>Table1[[#This Row],[Price_USD]]/Table1[[#This Row],[Range_km]]</f>
        <v>320.55087982832617</v>
      </c>
      <c r="W2803" s="1" t="str">
        <f>_xlfn.IFS(Table1[[#This Row],[Price_USD]]&gt;80000,"Luxury", Table1[[#This Row],[Price_USD]]&gt;40000,"Premium",Table1[[#This Row],[Price_USD]]&lt;40000,"Budget")</f>
        <v>Luxury</v>
      </c>
    </row>
    <row r="2804" spans="3:23" x14ac:dyDescent="0.35">
      <c r="C2804">
        <v>2803</v>
      </c>
      <c r="D2804" t="s">
        <v>41</v>
      </c>
      <c r="E2804" t="s">
        <v>100</v>
      </c>
      <c r="F2804">
        <v>2022</v>
      </c>
      <c r="G2804" t="s">
        <v>261</v>
      </c>
      <c r="H2804">
        <v>74.5</v>
      </c>
      <c r="I2804">
        <v>428</v>
      </c>
      <c r="J2804" t="s">
        <v>269</v>
      </c>
      <c r="K2804">
        <v>4.7</v>
      </c>
      <c r="L2804" s="5">
        <v>84957.78</v>
      </c>
      <c r="M2804" t="s">
        <v>289</v>
      </c>
      <c r="N2804" t="s">
        <v>362</v>
      </c>
      <c r="O2804" s="1">
        <v>3</v>
      </c>
      <c r="P2804" s="1" t="str">
        <f>IFERROR(IF(ISNUMBER(Table1[[#This Row],[Safety_Rating2]]), REPT("★", Table1[[#This Row],[Safety_Rating2]]) &amp; REPT("☆", 5-Table1[[#This Row],[Safety_Rating2]]), "Unknown"), "Unknown")</f>
        <v>★★★☆☆</v>
      </c>
      <c r="Q2804" s="1">
        <v>3</v>
      </c>
      <c r="R2804">
        <v>11061</v>
      </c>
      <c r="S2804">
        <v>3</v>
      </c>
      <c r="T2804" s="7">
        <f t="shared" si="43"/>
        <v>939718004.58000004</v>
      </c>
      <c r="U2804" s="3">
        <f>Table1[[#This Row],[Range_km]]/Table1[[#This Row],[Battery_Capacity_kWh]]</f>
        <v>5.7449664429530198</v>
      </c>
      <c r="V2804" s="4">
        <f>Table1[[#This Row],[Price_USD]]/Table1[[#This Row],[Range_km]]</f>
        <v>198.4994859813084</v>
      </c>
      <c r="W2804" s="1" t="str">
        <f>_xlfn.IFS(Table1[[#This Row],[Price_USD]]&gt;80000,"Luxury", Table1[[#This Row],[Price_USD]]&gt;40000,"Premium",Table1[[#This Row],[Price_USD]]&lt;40000,"Budget")</f>
        <v>Luxury</v>
      </c>
    </row>
    <row r="2805" spans="3:23" x14ac:dyDescent="0.35">
      <c r="C2805">
        <v>2804</v>
      </c>
      <c r="D2805" t="s">
        <v>59</v>
      </c>
      <c r="E2805" t="s">
        <v>144</v>
      </c>
      <c r="F2805">
        <v>2024</v>
      </c>
      <c r="G2805" t="s">
        <v>258</v>
      </c>
      <c r="H2805">
        <v>123</v>
      </c>
      <c r="I2805">
        <v>510</v>
      </c>
      <c r="J2805" t="s">
        <v>265</v>
      </c>
      <c r="K2805">
        <v>3.3</v>
      </c>
      <c r="L2805" s="5">
        <v>36541.85</v>
      </c>
      <c r="M2805" t="s">
        <v>295</v>
      </c>
      <c r="N2805" t="s">
        <v>353</v>
      </c>
      <c r="O2805" s="1">
        <v>3</v>
      </c>
      <c r="P2805" s="1" t="str">
        <f>IFERROR(IF(ISNUMBER(Table1[[#This Row],[Safety_Rating2]]), REPT("★", Table1[[#This Row],[Safety_Rating2]]) &amp; REPT("☆", 5-Table1[[#This Row],[Safety_Rating2]]), "Unknown"), "Unknown")</f>
        <v>★★★★☆</v>
      </c>
      <c r="Q2805" s="1">
        <v>4</v>
      </c>
      <c r="R2805">
        <v>15900</v>
      </c>
      <c r="S2805">
        <v>5</v>
      </c>
      <c r="T2805" s="7">
        <f t="shared" si="43"/>
        <v>581015415</v>
      </c>
      <c r="U2805" s="3">
        <f>Table1[[#This Row],[Range_km]]/Table1[[#This Row],[Battery_Capacity_kWh]]</f>
        <v>4.1463414634146343</v>
      </c>
      <c r="V2805" s="4">
        <f>Table1[[#This Row],[Price_USD]]/Table1[[#This Row],[Range_km]]</f>
        <v>71.650686274509795</v>
      </c>
      <c r="W2805" s="1" t="str">
        <f>_xlfn.IFS(Table1[[#This Row],[Price_USD]]&gt;80000,"Luxury", Table1[[#This Row],[Price_USD]]&gt;40000,"Premium",Table1[[#This Row],[Price_USD]]&lt;40000,"Budget")</f>
        <v>Budget</v>
      </c>
    </row>
    <row r="2806" spans="3:23" x14ac:dyDescent="0.35">
      <c r="C2806">
        <v>2805</v>
      </c>
      <c r="D2806" t="s">
        <v>43</v>
      </c>
      <c r="E2806" t="s">
        <v>103</v>
      </c>
      <c r="F2806">
        <v>2016</v>
      </c>
      <c r="G2806" t="s">
        <v>251</v>
      </c>
      <c r="H2806">
        <v>68.8</v>
      </c>
      <c r="I2806">
        <v>526</v>
      </c>
      <c r="J2806" t="s">
        <v>270</v>
      </c>
      <c r="K2806">
        <v>3</v>
      </c>
      <c r="L2806" s="5">
        <v>130494.3</v>
      </c>
      <c r="M2806" t="s">
        <v>284</v>
      </c>
      <c r="N2806" t="s">
        <v>363</v>
      </c>
      <c r="O2806" s="1">
        <v>0</v>
      </c>
      <c r="P2806" s="1" t="str">
        <f>IFERROR(IF(ISNUMBER(Table1[[#This Row],[Safety_Rating2]]), REPT("★", Table1[[#This Row],[Safety_Rating2]]) &amp; REPT("☆", 5-Table1[[#This Row],[Safety_Rating2]]), "Unknown"), "Unknown")</f>
        <v>★★★★☆</v>
      </c>
      <c r="Q2806" s="1">
        <v>4</v>
      </c>
      <c r="R2806">
        <v>5403</v>
      </c>
      <c r="S2806">
        <v>5</v>
      </c>
      <c r="T2806" s="7">
        <f t="shared" si="43"/>
        <v>705060702.89999998</v>
      </c>
      <c r="U2806" s="3">
        <f>Table1[[#This Row],[Range_km]]/Table1[[#This Row],[Battery_Capacity_kWh]]</f>
        <v>7.645348837209303</v>
      </c>
      <c r="V2806" s="4">
        <f>Table1[[#This Row],[Price_USD]]/Table1[[#This Row],[Range_km]]</f>
        <v>248.08802281368821</v>
      </c>
      <c r="W2806" s="1" t="str">
        <f>_xlfn.IFS(Table1[[#This Row],[Price_USD]]&gt;80000,"Luxury", Table1[[#This Row],[Price_USD]]&gt;40000,"Premium",Table1[[#This Row],[Price_USD]]&lt;40000,"Budget")</f>
        <v>Luxury</v>
      </c>
    </row>
    <row r="2807" spans="3:23" x14ac:dyDescent="0.35">
      <c r="C2807">
        <v>2806</v>
      </c>
      <c r="D2807" t="s">
        <v>46</v>
      </c>
      <c r="E2807" t="s">
        <v>194</v>
      </c>
      <c r="F2807">
        <v>2022</v>
      </c>
      <c r="G2807" t="s">
        <v>250</v>
      </c>
      <c r="H2807">
        <v>88.7</v>
      </c>
      <c r="I2807">
        <v>425</v>
      </c>
      <c r="J2807" t="s">
        <v>274</v>
      </c>
      <c r="K2807">
        <v>2.2000000000000002</v>
      </c>
      <c r="L2807" s="5">
        <v>54287.14</v>
      </c>
      <c r="M2807" t="s">
        <v>290</v>
      </c>
      <c r="N2807" t="s">
        <v>352</v>
      </c>
      <c r="O2807" s="2" t="s">
        <v>376</v>
      </c>
      <c r="P2807" s="1" t="str">
        <f>IFERROR(IF(ISNUMBER(Table1[[#This Row],[Safety_Rating2]]), REPT("★", Table1[[#This Row],[Safety_Rating2]]) &amp; REPT("☆", 5-Table1[[#This Row],[Safety_Rating2]]), "Unknown"), "Unknown")</f>
        <v>★★★☆☆</v>
      </c>
      <c r="Q2807" s="1">
        <v>3</v>
      </c>
      <c r="R2807">
        <v>14150</v>
      </c>
      <c r="S2807">
        <v>4</v>
      </c>
      <c r="T2807" s="7">
        <f t="shared" si="43"/>
        <v>768163031</v>
      </c>
      <c r="U2807" s="3">
        <f>Table1[[#This Row],[Range_km]]/Table1[[#This Row],[Battery_Capacity_kWh]]</f>
        <v>4.7914317925591883</v>
      </c>
      <c r="V2807" s="4">
        <f>Table1[[#This Row],[Price_USD]]/Table1[[#This Row],[Range_km]]</f>
        <v>127.73444705882353</v>
      </c>
      <c r="W2807" s="1" t="str">
        <f>_xlfn.IFS(Table1[[#This Row],[Price_USD]]&gt;80000,"Luxury", Table1[[#This Row],[Price_USD]]&gt;40000,"Premium",Table1[[#This Row],[Price_USD]]&lt;40000,"Budget")</f>
        <v>Premium</v>
      </c>
    </row>
    <row r="2808" spans="3:23" x14ac:dyDescent="0.35">
      <c r="C2808">
        <v>2807</v>
      </c>
      <c r="D2808" t="s">
        <v>26</v>
      </c>
      <c r="E2808" t="s">
        <v>79</v>
      </c>
      <c r="F2808">
        <v>2024</v>
      </c>
      <c r="G2808" t="s">
        <v>258</v>
      </c>
      <c r="H2808">
        <v>48.6</v>
      </c>
      <c r="I2808">
        <v>533</v>
      </c>
      <c r="J2808" t="s">
        <v>266</v>
      </c>
      <c r="K2808">
        <v>1.2</v>
      </c>
      <c r="L2808" s="5">
        <v>99141.6</v>
      </c>
      <c r="M2808" t="s">
        <v>288</v>
      </c>
      <c r="N2808" t="s">
        <v>361</v>
      </c>
      <c r="O2808" s="2" t="s">
        <v>376</v>
      </c>
      <c r="P2808" s="1" t="str">
        <f>IFERROR(IF(ISNUMBER(Table1[[#This Row],[Safety_Rating2]]), REPT("★", Table1[[#This Row],[Safety_Rating2]]) &amp; REPT("☆", 5-Table1[[#This Row],[Safety_Rating2]]), "Unknown"), "Unknown")</f>
        <v>★★★★★</v>
      </c>
      <c r="Q2808" s="1">
        <v>5</v>
      </c>
      <c r="R2808">
        <v>15377</v>
      </c>
      <c r="S2808">
        <v>4</v>
      </c>
      <c r="T2808" s="7">
        <f t="shared" si="43"/>
        <v>1524500383.2</v>
      </c>
      <c r="U2808" s="3">
        <f>Table1[[#This Row],[Range_km]]/Table1[[#This Row],[Battery_Capacity_kWh]]</f>
        <v>10.967078189300411</v>
      </c>
      <c r="V2808" s="4">
        <f>Table1[[#This Row],[Price_USD]]/Table1[[#This Row],[Range_km]]</f>
        <v>186.00675422138838</v>
      </c>
      <c r="W2808" s="1" t="str">
        <f>_xlfn.IFS(Table1[[#This Row],[Price_USD]]&gt;80000,"Luxury", Table1[[#This Row],[Price_USD]]&gt;40000,"Premium",Table1[[#This Row],[Price_USD]]&lt;40000,"Budget")</f>
        <v>Luxury</v>
      </c>
    </row>
    <row r="2809" spans="3:23" x14ac:dyDescent="0.35">
      <c r="C2809">
        <v>2808</v>
      </c>
      <c r="D2809" t="s">
        <v>46</v>
      </c>
      <c r="E2809" t="s">
        <v>108</v>
      </c>
      <c r="F2809">
        <v>2025</v>
      </c>
      <c r="G2809" t="s">
        <v>252</v>
      </c>
      <c r="H2809">
        <v>33.5</v>
      </c>
      <c r="I2809">
        <v>394</v>
      </c>
      <c r="J2809" t="s">
        <v>273</v>
      </c>
      <c r="K2809">
        <v>5.2</v>
      </c>
      <c r="L2809" s="5">
        <v>33873.54</v>
      </c>
      <c r="M2809" t="s">
        <v>322</v>
      </c>
      <c r="N2809" t="s">
        <v>352</v>
      </c>
      <c r="O2809" s="1">
        <v>4</v>
      </c>
      <c r="P2809" s="1" t="str">
        <f>IFERROR(IF(ISNUMBER(Table1[[#This Row],[Safety_Rating2]]), REPT("★", Table1[[#This Row],[Safety_Rating2]]) &amp; REPT("☆", 5-Table1[[#This Row],[Safety_Rating2]]), "Unknown"), "Unknown")</f>
        <v>★★★☆☆</v>
      </c>
      <c r="Q2809" s="1">
        <v>3</v>
      </c>
      <c r="R2809">
        <v>4873</v>
      </c>
      <c r="S2809">
        <v>3</v>
      </c>
      <c r="T2809" s="7">
        <f t="shared" si="43"/>
        <v>165065760.42000002</v>
      </c>
      <c r="U2809" s="3">
        <f>Table1[[#This Row],[Range_km]]/Table1[[#This Row],[Battery_Capacity_kWh]]</f>
        <v>11.761194029850746</v>
      </c>
      <c r="V2809" s="4">
        <f>Table1[[#This Row],[Price_USD]]/Table1[[#This Row],[Range_km]]</f>
        <v>85.973451776649753</v>
      </c>
      <c r="W2809" s="1" t="str">
        <f>_xlfn.IFS(Table1[[#This Row],[Price_USD]]&gt;80000,"Luxury", Table1[[#This Row],[Price_USD]]&gt;40000,"Premium",Table1[[#This Row],[Price_USD]]&lt;40000,"Budget")</f>
        <v>Budget</v>
      </c>
    </row>
    <row r="2810" spans="3:23" x14ac:dyDescent="0.35">
      <c r="C2810">
        <v>2809</v>
      </c>
      <c r="D2810" t="s">
        <v>46</v>
      </c>
      <c r="E2810" t="s">
        <v>198</v>
      </c>
      <c r="F2810">
        <v>2018</v>
      </c>
      <c r="G2810" t="s">
        <v>258</v>
      </c>
      <c r="H2810">
        <v>86.7</v>
      </c>
      <c r="I2810">
        <v>484</v>
      </c>
      <c r="J2810" t="s">
        <v>271</v>
      </c>
      <c r="K2810">
        <v>6.7</v>
      </c>
      <c r="L2810" s="5">
        <v>67316.45</v>
      </c>
      <c r="M2810" t="s">
        <v>308</v>
      </c>
      <c r="N2810" t="s">
        <v>374</v>
      </c>
      <c r="O2810" s="1">
        <v>4</v>
      </c>
      <c r="P2810" s="1" t="str">
        <f>IFERROR(IF(ISNUMBER(Table1[[#This Row],[Safety_Rating2]]), REPT("★", Table1[[#This Row],[Safety_Rating2]]) &amp; REPT("☆", 5-Table1[[#This Row],[Safety_Rating2]]), "Unknown"), "Unknown")</f>
        <v>★★★★☆</v>
      </c>
      <c r="Q2810" s="1">
        <v>4</v>
      </c>
      <c r="R2810">
        <v>7103</v>
      </c>
      <c r="S2810">
        <v>4</v>
      </c>
      <c r="T2810" s="7">
        <f t="shared" si="43"/>
        <v>478148744.34999996</v>
      </c>
      <c r="U2810" s="3">
        <f>Table1[[#This Row],[Range_km]]/Table1[[#This Row],[Battery_Capacity_kWh]]</f>
        <v>5.5824682814302191</v>
      </c>
      <c r="V2810" s="4">
        <f>Table1[[#This Row],[Price_USD]]/Table1[[#This Row],[Range_km]]</f>
        <v>139.08357438016529</v>
      </c>
      <c r="W2810" s="1" t="str">
        <f>_xlfn.IFS(Table1[[#This Row],[Price_USD]]&gt;80000,"Luxury", Table1[[#This Row],[Price_USD]]&gt;40000,"Premium",Table1[[#This Row],[Price_USD]]&lt;40000,"Budget")</f>
        <v>Premium</v>
      </c>
    </row>
    <row r="2811" spans="3:23" x14ac:dyDescent="0.35">
      <c r="C2811">
        <v>2810</v>
      </c>
      <c r="D2811" t="s">
        <v>63</v>
      </c>
      <c r="E2811" t="s">
        <v>169</v>
      </c>
      <c r="F2811">
        <v>2023</v>
      </c>
      <c r="G2811" t="s">
        <v>250</v>
      </c>
      <c r="H2811">
        <v>70.900000000000006</v>
      </c>
      <c r="I2811">
        <v>451</v>
      </c>
      <c r="J2811" t="s">
        <v>274</v>
      </c>
      <c r="K2811">
        <v>12</v>
      </c>
      <c r="L2811" s="5">
        <v>83638.990000000005</v>
      </c>
      <c r="M2811" t="s">
        <v>316</v>
      </c>
      <c r="N2811" t="s">
        <v>371</v>
      </c>
      <c r="O2811" s="1">
        <v>5</v>
      </c>
      <c r="P2811" s="1" t="str">
        <f>IFERROR(IF(ISNUMBER(Table1[[#This Row],[Safety_Rating2]]), REPT("★", Table1[[#This Row],[Safety_Rating2]]) &amp; REPT("☆", 5-Table1[[#This Row],[Safety_Rating2]]), "Unknown"), "Unknown")</f>
        <v>★★★☆☆</v>
      </c>
      <c r="Q2811" s="1">
        <v>3</v>
      </c>
      <c r="R2811">
        <v>18673</v>
      </c>
      <c r="S2811">
        <v>5</v>
      </c>
      <c r="T2811" s="7">
        <f t="shared" si="43"/>
        <v>1561790860.27</v>
      </c>
      <c r="U2811" s="3">
        <f>Table1[[#This Row],[Range_km]]/Table1[[#This Row],[Battery_Capacity_kWh]]</f>
        <v>6.3610719322990121</v>
      </c>
      <c r="V2811" s="4">
        <f>Table1[[#This Row],[Price_USD]]/Table1[[#This Row],[Range_km]]</f>
        <v>185.45230598669625</v>
      </c>
      <c r="W2811" s="1" t="str">
        <f>_xlfn.IFS(Table1[[#This Row],[Price_USD]]&gt;80000,"Luxury", Table1[[#This Row],[Price_USD]]&gt;40000,"Premium",Table1[[#This Row],[Price_USD]]&lt;40000,"Budget")</f>
        <v>Luxury</v>
      </c>
    </row>
    <row r="2812" spans="3:23" x14ac:dyDescent="0.35">
      <c r="C2812">
        <v>2811</v>
      </c>
      <c r="D2812" t="s">
        <v>34</v>
      </c>
      <c r="E2812" t="s">
        <v>190</v>
      </c>
      <c r="F2812">
        <v>2020</v>
      </c>
      <c r="G2812" t="s">
        <v>263</v>
      </c>
      <c r="H2812">
        <v>83.5</v>
      </c>
      <c r="I2812">
        <v>270</v>
      </c>
      <c r="J2812" t="s">
        <v>279</v>
      </c>
      <c r="K2812">
        <v>0.7</v>
      </c>
      <c r="L2812" s="5">
        <v>127489.51</v>
      </c>
      <c r="M2812" t="s">
        <v>289</v>
      </c>
      <c r="N2812" t="s">
        <v>357</v>
      </c>
      <c r="O2812" s="1">
        <v>1</v>
      </c>
      <c r="P2812" s="1" t="str">
        <f>IFERROR(IF(ISNUMBER(Table1[[#This Row],[Safety_Rating2]]), REPT("★", Table1[[#This Row],[Safety_Rating2]]) &amp; REPT("☆", 5-Table1[[#This Row],[Safety_Rating2]]), "Unknown"), "Unknown")</f>
        <v>Unknown</v>
      </c>
      <c r="Q2812" s="2" t="s">
        <v>376</v>
      </c>
      <c r="R2812">
        <v>10732</v>
      </c>
      <c r="S2812">
        <v>4</v>
      </c>
      <c r="T2812" s="7">
        <f t="shared" si="43"/>
        <v>1368217421.3199999</v>
      </c>
      <c r="U2812" s="3">
        <f>Table1[[#This Row],[Range_km]]/Table1[[#This Row],[Battery_Capacity_kWh]]</f>
        <v>3.2335329341317367</v>
      </c>
      <c r="V2812" s="4">
        <f>Table1[[#This Row],[Price_USD]]/Table1[[#This Row],[Range_km]]</f>
        <v>472.18337037037037</v>
      </c>
      <c r="W2812" s="1" t="str">
        <f>_xlfn.IFS(Table1[[#This Row],[Price_USD]]&gt;80000,"Luxury", Table1[[#This Row],[Price_USD]]&gt;40000,"Premium",Table1[[#This Row],[Price_USD]]&lt;40000,"Budget")</f>
        <v>Luxury</v>
      </c>
    </row>
    <row r="2813" spans="3:23" x14ac:dyDescent="0.35">
      <c r="C2813">
        <v>2812</v>
      </c>
      <c r="D2813" t="s">
        <v>34</v>
      </c>
      <c r="E2813" t="s">
        <v>87</v>
      </c>
      <c r="F2813">
        <v>2023</v>
      </c>
      <c r="G2813" t="s">
        <v>256</v>
      </c>
      <c r="H2813">
        <v>56</v>
      </c>
      <c r="I2813">
        <v>374</v>
      </c>
      <c r="J2813" t="s">
        <v>276</v>
      </c>
      <c r="K2813">
        <v>10.9</v>
      </c>
      <c r="L2813" s="5">
        <v>51901.3</v>
      </c>
      <c r="M2813" t="s">
        <v>315</v>
      </c>
      <c r="N2813" t="s">
        <v>365</v>
      </c>
      <c r="O2813" s="1">
        <v>4</v>
      </c>
      <c r="P2813" s="1" t="str">
        <f>IFERROR(IF(ISNUMBER(Table1[[#This Row],[Safety_Rating2]]), REPT("★", Table1[[#This Row],[Safety_Rating2]]) &amp; REPT("☆", 5-Table1[[#This Row],[Safety_Rating2]]), "Unknown"), "Unknown")</f>
        <v>★★★☆☆</v>
      </c>
      <c r="Q2813" s="1">
        <v>3</v>
      </c>
      <c r="R2813">
        <v>7863</v>
      </c>
      <c r="S2813">
        <v>4</v>
      </c>
      <c r="T2813" s="7">
        <f t="shared" si="43"/>
        <v>408099921.90000004</v>
      </c>
      <c r="U2813" s="3">
        <f>Table1[[#This Row],[Range_km]]/Table1[[#This Row],[Battery_Capacity_kWh]]</f>
        <v>6.6785714285714288</v>
      </c>
      <c r="V2813" s="4">
        <f>Table1[[#This Row],[Price_USD]]/Table1[[#This Row],[Range_km]]</f>
        <v>138.77352941176471</v>
      </c>
      <c r="W2813" s="1" t="str">
        <f>_xlfn.IFS(Table1[[#This Row],[Price_USD]]&gt;80000,"Luxury", Table1[[#This Row],[Price_USD]]&gt;40000,"Premium",Table1[[#This Row],[Price_USD]]&lt;40000,"Budget")</f>
        <v>Premium</v>
      </c>
    </row>
    <row r="2814" spans="3:23" x14ac:dyDescent="0.35">
      <c r="C2814">
        <v>2813</v>
      </c>
      <c r="D2814" t="s">
        <v>55</v>
      </c>
      <c r="E2814" t="s">
        <v>134</v>
      </c>
      <c r="F2814">
        <v>2020</v>
      </c>
      <c r="G2814" t="s">
        <v>258</v>
      </c>
      <c r="H2814">
        <v>93.8</v>
      </c>
      <c r="I2814">
        <v>443</v>
      </c>
      <c r="J2814" t="s">
        <v>276</v>
      </c>
      <c r="K2814">
        <v>8.1</v>
      </c>
      <c r="L2814" s="5">
        <v>123914.34</v>
      </c>
      <c r="M2814" t="s">
        <v>302</v>
      </c>
      <c r="N2814" t="s">
        <v>349</v>
      </c>
      <c r="O2814" s="1">
        <v>4</v>
      </c>
      <c r="P2814" s="1" t="str">
        <f>IFERROR(IF(ISNUMBER(Table1[[#This Row],[Safety_Rating2]]), REPT("★", Table1[[#This Row],[Safety_Rating2]]) &amp; REPT("☆", 5-Table1[[#This Row],[Safety_Rating2]]), "Unknown"), "Unknown")</f>
        <v>★★★★★</v>
      </c>
      <c r="Q2814" s="1">
        <v>5</v>
      </c>
      <c r="R2814">
        <v>2811</v>
      </c>
      <c r="S2814">
        <v>3</v>
      </c>
      <c r="T2814" s="7">
        <f t="shared" si="43"/>
        <v>348323209.74000001</v>
      </c>
      <c r="U2814" s="3">
        <f>Table1[[#This Row],[Range_km]]/Table1[[#This Row],[Battery_Capacity_kWh]]</f>
        <v>4.7228144989339018</v>
      </c>
      <c r="V2814" s="4">
        <f>Table1[[#This Row],[Price_USD]]/Table1[[#This Row],[Range_km]]</f>
        <v>279.71634311512412</v>
      </c>
      <c r="W2814" s="1" t="str">
        <f>_xlfn.IFS(Table1[[#This Row],[Price_USD]]&gt;80000,"Luxury", Table1[[#This Row],[Price_USD]]&gt;40000,"Premium",Table1[[#This Row],[Price_USD]]&lt;40000,"Budget")</f>
        <v>Luxury</v>
      </c>
    </row>
    <row r="2815" spans="3:23" x14ac:dyDescent="0.35">
      <c r="C2815">
        <v>2814</v>
      </c>
      <c r="D2815" t="s">
        <v>26</v>
      </c>
      <c r="E2815" t="s">
        <v>79</v>
      </c>
      <c r="F2815">
        <v>2020</v>
      </c>
      <c r="G2815" t="s">
        <v>256</v>
      </c>
      <c r="H2815">
        <v>86.6</v>
      </c>
      <c r="I2815">
        <v>138</v>
      </c>
      <c r="J2815" t="s">
        <v>268</v>
      </c>
      <c r="K2815">
        <v>4.9000000000000004</v>
      </c>
      <c r="L2815" s="5">
        <v>99625.77</v>
      </c>
      <c r="M2815" t="s">
        <v>335</v>
      </c>
      <c r="N2815" t="s">
        <v>359</v>
      </c>
      <c r="O2815" s="1">
        <v>3</v>
      </c>
      <c r="P2815" s="1" t="str">
        <f>IFERROR(IF(ISNUMBER(Table1[[#This Row],[Safety_Rating2]]), REPT("★", Table1[[#This Row],[Safety_Rating2]]) &amp; REPT("☆", 5-Table1[[#This Row],[Safety_Rating2]]), "Unknown"), "Unknown")</f>
        <v>★★★★★</v>
      </c>
      <c r="Q2815" s="1">
        <v>5</v>
      </c>
      <c r="R2815">
        <v>10003</v>
      </c>
      <c r="S2815">
        <v>4</v>
      </c>
      <c r="T2815" s="7">
        <f t="shared" si="43"/>
        <v>996556577.31000006</v>
      </c>
      <c r="U2815" s="3">
        <f>Table1[[#This Row],[Range_km]]/Table1[[#This Row],[Battery_Capacity_kWh]]</f>
        <v>1.5935334872979217</v>
      </c>
      <c r="V2815" s="4">
        <f>Table1[[#This Row],[Price_USD]]/Table1[[#This Row],[Range_km]]</f>
        <v>721.92586956521745</v>
      </c>
      <c r="W2815" s="1" t="str">
        <f>_xlfn.IFS(Table1[[#This Row],[Price_USD]]&gt;80000,"Luxury", Table1[[#This Row],[Price_USD]]&gt;40000,"Premium",Table1[[#This Row],[Price_USD]]&lt;40000,"Budget")</f>
        <v>Luxury</v>
      </c>
    </row>
    <row r="2816" spans="3:23" x14ac:dyDescent="0.35">
      <c r="C2816">
        <v>2815</v>
      </c>
      <c r="D2816" t="s">
        <v>46</v>
      </c>
      <c r="E2816" t="s">
        <v>108</v>
      </c>
      <c r="F2816">
        <v>2015</v>
      </c>
      <c r="G2816" t="s">
        <v>264</v>
      </c>
      <c r="H2816">
        <v>65.099999999999994</v>
      </c>
      <c r="I2816">
        <v>512</v>
      </c>
      <c r="J2816" t="s">
        <v>280</v>
      </c>
      <c r="K2816">
        <v>4.3</v>
      </c>
      <c r="L2816" s="5">
        <v>102581.77</v>
      </c>
      <c r="M2816" t="s">
        <v>299</v>
      </c>
      <c r="N2816" t="s">
        <v>355</v>
      </c>
      <c r="O2816" s="1">
        <v>1</v>
      </c>
      <c r="P2816" s="1" t="str">
        <f>IFERROR(IF(ISNUMBER(Table1[[#This Row],[Safety_Rating2]]), REPT("★", Table1[[#This Row],[Safety_Rating2]]) &amp; REPT("☆", 5-Table1[[#This Row],[Safety_Rating2]]), "Unknown"), "Unknown")</f>
        <v>★★★☆☆</v>
      </c>
      <c r="Q2816" s="1">
        <v>3</v>
      </c>
      <c r="R2816">
        <v>2380</v>
      </c>
      <c r="S2816">
        <v>5</v>
      </c>
      <c r="T2816" s="7">
        <f t="shared" si="43"/>
        <v>244144612.60000002</v>
      </c>
      <c r="U2816" s="3">
        <f>Table1[[#This Row],[Range_km]]/Table1[[#This Row],[Battery_Capacity_kWh]]</f>
        <v>7.8648233486943173</v>
      </c>
      <c r="V2816" s="4">
        <f>Table1[[#This Row],[Price_USD]]/Table1[[#This Row],[Range_km]]</f>
        <v>200.35501953125001</v>
      </c>
      <c r="W2816" s="1" t="str">
        <f>_xlfn.IFS(Table1[[#This Row],[Price_USD]]&gt;80000,"Luxury", Table1[[#This Row],[Price_USD]]&gt;40000,"Premium",Table1[[#This Row],[Price_USD]]&lt;40000,"Budget")</f>
        <v>Luxury</v>
      </c>
    </row>
    <row r="2817" spans="3:23" x14ac:dyDescent="0.35">
      <c r="C2817">
        <v>2816</v>
      </c>
      <c r="D2817" t="s">
        <v>33</v>
      </c>
      <c r="E2817" t="s">
        <v>88</v>
      </c>
      <c r="F2817">
        <v>2021</v>
      </c>
      <c r="G2817" t="s">
        <v>264</v>
      </c>
      <c r="H2817">
        <v>129.4</v>
      </c>
      <c r="I2817">
        <v>405</v>
      </c>
      <c r="J2817" t="s">
        <v>267</v>
      </c>
      <c r="K2817">
        <v>0.7</v>
      </c>
      <c r="L2817" s="5">
        <v>90063.94</v>
      </c>
      <c r="M2817" t="s">
        <v>317</v>
      </c>
      <c r="N2817" t="s">
        <v>344</v>
      </c>
      <c r="O2817" s="1">
        <v>4</v>
      </c>
      <c r="P2817" s="1" t="str">
        <f>IFERROR(IF(ISNUMBER(Table1[[#This Row],[Safety_Rating2]]), REPT("★", Table1[[#This Row],[Safety_Rating2]]) &amp; REPT("☆", 5-Table1[[#This Row],[Safety_Rating2]]), "Unknown"), "Unknown")</f>
        <v>★★★★☆</v>
      </c>
      <c r="Q2817" s="1">
        <v>4</v>
      </c>
      <c r="R2817">
        <v>10102</v>
      </c>
      <c r="S2817">
        <v>3</v>
      </c>
      <c r="T2817" s="7">
        <f t="shared" si="43"/>
        <v>909825921.88</v>
      </c>
      <c r="U2817" s="3">
        <f>Table1[[#This Row],[Range_km]]/Table1[[#This Row],[Battery_Capacity_kWh]]</f>
        <v>3.1298299845440494</v>
      </c>
      <c r="V2817" s="4">
        <f>Table1[[#This Row],[Price_USD]]/Table1[[#This Row],[Range_km]]</f>
        <v>222.38009876543211</v>
      </c>
      <c r="W2817" s="1" t="str">
        <f>_xlfn.IFS(Table1[[#This Row],[Price_USD]]&gt;80000,"Luxury", Table1[[#This Row],[Price_USD]]&gt;40000,"Premium",Table1[[#This Row],[Price_USD]]&lt;40000,"Budget")</f>
        <v>Luxury</v>
      </c>
    </row>
    <row r="2818" spans="3:23" x14ac:dyDescent="0.35">
      <c r="C2818">
        <v>2817</v>
      </c>
      <c r="D2818" t="s">
        <v>59</v>
      </c>
      <c r="E2818" t="s">
        <v>193</v>
      </c>
      <c r="F2818">
        <v>2021</v>
      </c>
      <c r="G2818" t="s">
        <v>256</v>
      </c>
      <c r="H2818">
        <v>33.4</v>
      </c>
      <c r="I2818">
        <v>488</v>
      </c>
      <c r="J2818" t="s">
        <v>266</v>
      </c>
      <c r="K2818">
        <v>8.4</v>
      </c>
      <c r="L2818" s="5">
        <v>130231.16</v>
      </c>
      <c r="M2818" t="s">
        <v>288</v>
      </c>
      <c r="N2818" t="s">
        <v>337</v>
      </c>
      <c r="O2818" s="1">
        <v>3</v>
      </c>
      <c r="P2818" s="1" t="str">
        <f>IFERROR(IF(ISNUMBER(Table1[[#This Row],[Safety_Rating2]]), REPT("★", Table1[[#This Row],[Safety_Rating2]]) &amp; REPT("☆", 5-Table1[[#This Row],[Safety_Rating2]]), "Unknown"), "Unknown")</f>
        <v>★★★★★</v>
      </c>
      <c r="Q2818" s="1">
        <v>5</v>
      </c>
      <c r="R2818">
        <v>976</v>
      </c>
      <c r="S2818">
        <v>4</v>
      </c>
      <c r="T2818" s="7">
        <f t="shared" ref="T2818:T2881" si="44">L2818*R2818</f>
        <v>127105612.16</v>
      </c>
      <c r="U2818" s="3">
        <f>Table1[[#This Row],[Range_km]]/Table1[[#This Row],[Battery_Capacity_kWh]]</f>
        <v>14.610778443113773</v>
      </c>
      <c r="V2818" s="4">
        <f>Table1[[#This Row],[Price_USD]]/Table1[[#This Row],[Range_km]]</f>
        <v>266.86713114754099</v>
      </c>
      <c r="W2818" s="1" t="str">
        <f>_xlfn.IFS(Table1[[#This Row],[Price_USD]]&gt;80000,"Luxury", Table1[[#This Row],[Price_USD]]&gt;40000,"Premium",Table1[[#This Row],[Price_USD]]&lt;40000,"Budget")</f>
        <v>Luxury</v>
      </c>
    </row>
    <row r="2819" spans="3:23" x14ac:dyDescent="0.35">
      <c r="C2819">
        <v>2818</v>
      </c>
      <c r="D2819" t="s">
        <v>67</v>
      </c>
      <c r="E2819" t="s">
        <v>168</v>
      </c>
      <c r="F2819">
        <v>2023</v>
      </c>
      <c r="G2819" t="s">
        <v>260</v>
      </c>
      <c r="H2819">
        <v>56.4</v>
      </c>
      <c r="I2819">
        <v>447</v>
      </c>
      <c r="J2819" t="s">
        <v>275</v>
      </c>
      <c r="K2819">
        <v>3.4</v>
      </c>
      <c r="L2819" s="5">
        <v>107703.99</v>
      </c>
      <c r="M2819" t="s">
        <v>321</v>
      </c>
      <c r="N2819" t="s">
        <v>366</v>
      </c>
      <c r="O2819" s="1">
        <v>2</v>
      </c>
      <c r="P2819" s="1" t="str">
        <f>IFERROR(IF(ISNUMBER(Table1[[#This Row],[Safety_Rating2]]), REPT("★", Table1[[#This Row],[Safety_Rating2]]) &amp; REPT("☆", 5-Table1[[#This Row],[Safety_Rating2]]), "Unknown"), "Unknown")</f>
        <v>★★★☆☆</v>
      </c>
      <c r="Q2819" s="1">
        <v>3</v>
      </c>
      <c r="R2819">
        <v>1097</v>
      </c>
      <c r="S2819">
        <v>3</v>
      </c>
      <c r="T2819" s="7">
        <f t="shared" si="44"/>
        <v>118151277.03</v>
      </c>
      <c r="U2819" s="3">
        <f>Table1[[#This Row],[Range_km]]/Table1[[#This Row],[Battery_Capacity_kWh]]</f>
        <v>7.9255319148936172</v>
      </c>
      <c r="V2819" s="4">
        <f>Table1[[#This Row],[Price_USD]]/Table1[[#This Row],[Range_km]]</f>
        <v>240.94852348993291</v>
      </c>
      <c r="W2819" s="1" t="str">
        <f>_xlfn.IFS(Table1[[#This Row],[Price_USD]]&gt;80000,"Luxury", Table1[[#This Row],[Price_USD]]&gt;40000,"Premium",Table1[[#This Row],[Price_USD]]&lt;40000,"Budget")</f>
        <v>Luxury</v>
      </c>
    </row>
    <row r="2820" spans="3:23" x14ac:dyDescent="0.35">
      <c r="C2820">
        <v>2819</v>
      </c>
      <c r="D2820" t="s">
        <v>28</v>
      </c>
      <c r="E2820" t="s">
        <v>215</v>
      </c>
      <c r="F2820">
        <v>2016</v>
      </c>
      <c r="G2820" t="s">
        <v>261</v>
      </c>
      <c r="H2820">
        <v>28.4</v>
      </c>
      <c r="I2820">
        <v>502</v>
      </c>
      <c r="J2820" t="s">
        <v>274</v>
      </c>
      <c r="K2820">
        <v>1.6</v>
      </c>
      <c r="L2820" s="5">
        <v>71705.89</v>
      </c>
      <c r="M2820" t="s">
        <v>301</v>
      </c>
      <c r="N2820" t="s">
        <v>360</v>
      </c>
      <c r="O2820" s="1">
        <v>1</v>
      </c>
      <c r="P2820" s="1" t="str">
        <f>IFERROR(IF(ISNUMBER(Table1[[#This Row],[Safety_Rating2]]), REPT("★", Table1[[#This Row],[Safety_Rating2]]) &amp; REPT("☆", 5-Table1[[#This Row],[Safety_Rating2]]), "Unknown"), "Unknown")</f>
        <v>★★★★★</v>
      </c>
      <c r="Q2820" s="1">
        <v>5</v>
      </c>
      <c r="R2820">
        <v>15343</v>
      </c>
      <c r="S2820">
        <v>4</v>
      </c>
      <c r="T2820" s="7">
        <f t="shared" si="44"/>
        <v>1100183470.27</v>
      </c>
      <c r="U2820" s="3">
        <f>Table1[[#This Row],[Range_km]]/Table1[[#This Row],[Battery_Capacity_kWh]]</f>
        <v>17.676056338028172</v>
      </c>
      <c r="V2820" s="4">
        <f>Table1[[#This Row],[Price_USD]]/Table1[[#This Row],[Range_km]]</f>
        <v>142.84041832669323</v>
      </c>
      <c r="W2820" s="1" t="str">
        <f>_xlfn.IFS(Table1[[#This Row],[Price_USD]]&gt;80000,"Luxury", Table1[[#This Row],[Price_USD]]&gt;40000,"Premium",Table1[[#This Row],[Price_USD]]&lt;40000,"Budget")</f>
        <v>Premium</v>
      </c>
    </row>
    <row r="2821" spans="3:23" x14ac:dyDescent="0.35">
      <c r="C2821">
        <v>2820</v>
      </c>
      <c r="D2821" t="s">
        <v>50</v>
      </c>
      <c r="E2821" t="s">
        <v>225</v>
      </c>
      <c r="F2821">
        <v>2016</v>
      </c>
      <c r="G2821" t="s">
        <v>259</v>
      </c>
      <c r="H2821">
        <v>55.2</v>
      </c>
      <c r="I2821">
        <v>594</v>
      </c>
      <c r="J2821" t="s">
        <v>279</v>
      </c>
      <c r="K2821">
        <v>10.4</v>
      </c>
      <c r="L2821" s="5">
        <v>141864.44</v>
      </c>
      <c r="M2821" t="s">
        <v>325</v>
      </c>
      <c r="N2821" t="s">
        <v>338</v>
      </c>
      <c r="O2821" s="2" t="s">
        <v>376</v>
      </c>
      <c r="P2821" s="1" t="str">
        <f>IFERROR(IF(ISNUMBER(Table1[[#This Row],[Safety_Rating2]]), REPT("★", Table1[[#This Row],[Safety_Rating2]]) &amp; REPT("☆", 5-Table1[[#This Row],[Safety_Rating2]]), "Unknown"), "Unknown")</f>
        <v>Unknown</v>
      </c>
      <c r="Q2821" s="2" t="s">
        <v>376</v>
      </c>
      <c r="R2821">
        <v>4465</v>
      </c>
      <c r="S2821">
        <v>4</v>
      </c>
      <c r="T2821" s="7">
        <f t="shared" si="44"/>
        <v>633424724.60000002</v>
      </c>
      <c r="U2821" s="3">
        <f>Table1[[#This Row],[Range_km]]/Table1[[#This Row],[Battery_Capacity_kWh]]</f>
        <v>10.760869565217391</v>
      </c>
      <c r="V2821" s="4">
        <f>Table1[[#This Row],[Price_USD]]/Table1[[#This Row],[Range_km]]</f>
        <v>238.82902356902358</v>
      </c>
      <c r="W2821" s="1" t="str">
        <f>_xlfn.IFS(Table1[[#This Row],[Price_USD]]&gt;80000,"Luxury", Table1[[#This Row],[Price_USD]]&gt;40000,"Premium",Table1[[#This Row],[Price_USD]]&lt;40000,"Budget")</f>
        <v>Luxury</v>
      </c>
    </row>
    <row r="2822" spans="3:23" x14ac:dyDescent="0.35">
      <c r="C2822">
        <v>2821</v>
      </c>
      <c r="D2822" t="s">
        <v>40</v>
      </c>
      <c r="E2822" t="s">
        <v>167</v>
      </c>
      <c r="F2822">
        <v>2019</v>
      </c>
      <c r="G2822" t="s">
        <v>255</v>
      </c>
      <c r="H2822">
        <v>101</v>
      </c>
      <c r="I2822">
        <v>168</v>
      </c>
      <c r="J2822" t="s">
        <v>265</v>
      </c>
      <c r="K2822">
        <v>5.6</v>
      </c>
      <c r="L2822" s="5">
        <v>120229.77</v>
      </c>
      <c r="M2822" t="s">
        <v>285</v>
      </c>
      <c r="N2822" t="s">
        <v>372</v>
      </c>
      <c r="O2822" s="2" t="s">
        <v>376</v>
      </c>
      <c r="P2822" s="1" t="str">
        <f>IFERROR(IF(ISNUMBER(Table1[[#This Row],[Safety_Rating2]]), REPT("★", Table1[[#This Row],[Safety_Rating2]]) &amp; REPT("☆", 5-Table1[[#This Row],[Safety_Rating2]]), "Unknown"), "Unknown")</f>
        <v>★★★★★</v>
      </c>
      <c r="Q2822" s="1">
        <v>5</v>
      </c>
      <c r="R2822">
        <v>5420</v>
      </c>
      <c r="S2822">
        <v>4</v>
      </c>
      <c r="T2822" s="7">
        <f t="shared" si="44"/>
        <v>651645353.39999998</v>
      </c>
      <c r="U2822" s="3">
        <f>Table1[[#This Row],[Range_km]]/Table1[[#This Row],[Battery_Capacity_kWh]]</f>
        <v>1.6633663366336633</v>
      </c>
      <c r="V2822" s="4">
        <f>Table1[[#This Row],[Price_USD]]/Table1[[#This Row],[Range_km]]</f>
        <v>715.65339285714288</v>
      </c>
      <c r="W2822" s="1" t="str">
        <f>_xlfn.IFS(Table1[[#This Row],[Price_USD]]&gt;80000,"Luxury", Table1[[#This Row],[Price_USD]]&gt;40000,"Premium",Table1[[#This Row],[Price_USD]]&lt;40000,"Budget")</f>
        <v>Luxury</v>
      </c>
    </row>
    <row r="2823" spans="3:23" x14ac:dyDescent="0.35">
      <c r="C2823">
        <v>2822</v>
      </c>
      <c r="D2823" t="s">
        <v>42</v>
      </c>
      <c r="E2823" t="s">
        <v>141</v>
      </c>
      <c r="F2823">
        <v>2018</v>
      </c>
      <c r="G2823" t="s">
        <v>259</v>
      </c>
      <c r="H2823">
        <v>105.6</v>
      </c>
      <c r="I2823">
        <v>284</v>
      </c>
      <c r="J2823" t="s">
        <v>279</v>
      </c>
      <c r="K2823">
        <v>3.5</v>
      </c>
      <c r="L2823" s="5">
        <v>113294.97</v>
      </c>
      <c r="M2823" t="s">
        <v>316</v>
      </c>
      <c r="N2823" t="s">
        <v>351</v>
      </c>
      <c r="O2823" s="1">
        <v>0</v>
      </c>
      <c r="P2823" s="1" t="str">
        <f>IFERROR(IF(ISNUMBER(Table1[[#This Row],[Safety_Rating2]]), REPT("★", Table1[[#This Row],[Safety_Rating2]]) &amp; REPT("☆", 5-Table1[[#This Row],[Safety_Rating2]]), "Unknown"), "Unknown")</f>
        <v>★★★☆☆</v>
      </c>
      <c r="Q2823" s="1">
        <v>3</v>
      </c>
      <c r="R2823">
        <v>3955</v>
      </c>
      <c r="S2823">
        <v>4</v>
      </c>
      <c r="T2823" s="7">
        <f t="shared" si="44"/>
        <v>448081606.35000002</v>
      </c>
      <c r="U2823" s="3">
        <f>Table1[[#This Row],[Range_km]]/Table1[[#This Row],[Battery_Capacity_kWh]]</f>
        <v>2.6893939393939394</v>
      </c>
      <c r="V2823" s="4">
        <f>Table1[[#This Row],[Price_USD]]/Table1[[#This Row],[Range_km]]</f>
        <v>398.92595070422533</v>
      </c>
      <c r="W2823" s="1" t="str">
        <f>_xlfn.IFS(Table1[[#This Row],[Price_USD]]&gt;80000,"Luxury", Table1[[#This Row],[Price_USD]]&gt;40000,"Premium",Table1[[#This Row],[Price_USD]]&lt;40000,"Budget")</f>
        <v>Luxury</v>
      </c>
    </row>
    <row r="2824" spans="3:23" x14ac:dyDescent="0.35">
      <c r="C2824">
        <v>2823</v>
      </c>
      <c r="D2824" t="s">
        <v>60</v>
      </c>
      <c r="E2824" t="s">
        <v>140</v>
      </c>
      <c r="F2824">
        <v>2022</v>
      </c>
      <c r="G2824" t="s">
        <v>253</v>
      </c>
      <c r="H2824">
        <v>98.3</v>
      </c>
      <c r="I2824">
        <v>498</v>
      </c>
      <c r="J2824" t="s">
        <v>272</v>
      </c>
      <c r="K2824">
        <v>8.1999999999999993</v>
      </c>
      <c r="L2824" s="5">
        <v>74478.92</v>
      </c>
      <c r="M2824" t="s">
        <v>313</v>
      </c>
      <c r="N2824" t="s">
        <v>357</v>
      </c>
      <c r="O2824" s="1">
        <v>2</v>
      </c>
      <c r="P2824" s="1" t="str">
        <f>IFERROR(IF(ISNUMBER(Table1[[#This Row],[Safety_Rating2]]), REPT("★", Table1[[#This Row],[Safety_Rating2]]) &amp; REPT("☆", 5-Table1[[#This Row],[Safety_Rating2]]), "Unknown"), "Unknown")</f>
        <v>★★★☆☆</v>
      </c>
      <c r="Q2824" s="1">
        <v>3</v>
      </c>
      <c r="R2824">
        <v>5147</v>
      </c>
      <c r="S2824">
        <v>3</v>
      </c>
      <c r="T2824" s="7">
        <f t="shared" si="44"/>
        <v>383343001.24000001</v>
      </c>
      <c r="U2824" s="3">
        <f>Table1[[#This Row],[Range_km]]/Table1[[#This Row],[Battery_Capacity_kWh]]</f>
        <v>5.0661241098677516</v>
      </c>
      <c r="V2824" s="4">
        <f>Table1[[#This Row],[Price_USD]]/Table1[[#This Row],[Range_km]]</f>
        <v>149.55606425702811</v>
      </c>
      <c r="W2824" s="1" t="str">
        <f>_xlfn.IFS(Table1[[#This Row],[Price_USD]]&gt;80000,"Luxury", Table1[[#This Row],[Price_USD]]&gt;40000,"Premium",Table1[[#This Row],[Price_USD]]&lt;40000,"Budget")</f>
        <v>Premium</v>
      </c>
    </row>
    <row r="2825" spans="3:23" x14ac:dyDescent="0.35">
      <c r="C2825">
        <v>2824</v>
      </c>
      <c r="D2825" t="s">
        <v>48</v>
      </c>
      <c r="E2825" t="s">
        <v>113</v>
      </c>
      <c r="F2825">
        <v>2015</v>
      </c>
      <c r="G2825" t="s">
        <v>254</v>
      </c>
      <c r="H2825">
        <v>118.6</v>
      </c>
      <c r="I2825">
        <v>412</v>
      </c>
      <c r="J2825" t="s">
        <v>271</v>
      </c>
      <c r="K2825">
        <v>3.3</v>
      </c>
      <c r="L2825" s="5">
        <v>85541.46</v>
      </c>
      <c r="M2825" t="s">
        <v>314</v>
      </c>
      <c r="N2825" t="s">
        <v>347</v>
      </c>
      <c r="O2825" s="2" t="s">
        <v>376</v>
      </c>
      <c r="P2825" s="1" t="str">
        <f>IFERROR(IF(ISNUMBER(Table1[[#This Row],[Safety_Rating2]]), REPT("★", Table1[[#This Row],[Safety_Rating2]]) &amp; REPT("☆", 5-Table1[[#This Row],[Safety_Rating2]]), "Unknown"), "Unknown")</f>
        <v>★★★★☆</v>
      </c>
      <c r="Q2825" s="1">
        <v>4</v>
      </c>
      <c r="R2825">
        <v>7691</v>
      </c>
      <c r="S2825">
        <v>4</v>
      </c>
      <c r="T2825" s="7">
        <f t="shared" si="44"/>
        <v>657899368.86000001</v>
      </c>
      <c r="U2825" s="3">
        <f>Table1[[#This Row],[Range_km]]/Table1[[#This Row],[Battery_Capacity_kWh]]</f>
        <v>3.473861720067454</v>
      </c>
      <c r="V2825" s="4">
        <f>Table1[[#This Row],[Price_USD]]/Table1[[#This Row],[Range_km]]</f>
        <v>207.62490291262137</v>
      </c>
      <c r="W2825" s="1" t="str">
        <f>_xlfn.IFS(Table1[[#This Row],[Price_USD]]&gt;80000,"Luxury", Table1[[#This Row],[Price_USD]]&gt;40000,"Premium",Table1[[#This Row],[Price_USD]]&lt;40000,"Budget")</f>
        <v>Luxury</v>
      </c>
    </row>
    <row r="2826" spans="3:23" x14ac:dyDescent="0.35">
      <c r="C2826">
        <v>2825</v>
      </c>
      <c r="D2826" t="s">
        <v>41</v>
      </c>
      <c r="E2826" t="s">
        <v>100</v>
      </c>
      <c r="F2826">
        <v>2016</v>
      </c>
      <c r="G2826" t="s">
        <v>250</v>
      </c>
      <c r="H2826">
        <v>46.6</v>
      </c>
      <c r="I2826">
        <v>278</v>
      </c>
      <c r="J2826" t="s">
        <v>271</v>
      </c>
      <c r="K2826">
        <v>9.6</v>
      </c>
      <c r="L2826" s="5">
        <v>136301.76000000001</v>
      </c>
      <c r="M2826" t="s">
        <v>307</v>
      </c>
      <c r="N2826" t="s">
        <v>369</v>
      </c>
      <c r="O2826" s="1">
        <v>0</v>
      </c>
      <c r="P2826" s="1" t="str">
        <f>IFERROR(IF(ISNUMBER(Table1[[#This Row],[Safety_Rating2]]), REPT("★", Table1[[#This Row],[Safety_Rating2]]) &amp; REPT("☆", 5-Table1[[#This Row],[Safety_Rating2]]), "Unknown"), "Unknown")</f>
        <v>★★★★☆</v>
      </c>
      <c r="Q2826" s="1">
        <v>4</v>
      </c>
      <c r="R2826">
        <v>622</v>
      </c>
      <c r="S2826">
        <v>3</v>
      </c>
      <c r="T2826" s="7">
        <f t="shared" si="44"/>
        <v>84779694.719999999</v>
      </c>
      <c r="U2826" s="3">
        <f>Table1[[#This Row],[Range_km]]/Table1[[#This Row],[Battery_Capacity_kWh]]</f>
        <v>5.9656652360515023</v>
      </c>
      <c r="V2826" s="4">
        <f>Table1[[#This Row],[Price_USD]]/Table1[[#This Row],[Range_km]]</f>
        <v>490.29410071942448</v>
      </c>
      <c r="W2826" s="1" t="str">
        <f>_xlfn.IFS(Table1[[#This Row],[Price_USD]]&gt;80000,"Luxury", Table1[[#This Row],[Price_USD]]&gt;40000,"Premium",Table1[[#This Row],[Price_USD]]&lt;40000,"Budget")</f>
        <v>Luxury</v>
      </c>
    </row>
    <row r="2827" spans="3:23" x14ac:dyDescent="0.35">
      <c r="C2827">
        <v>2826</v>
      </c>
      <c r="D2827" t="s">
        <v>39</v>
      </c>
      <c r="E2827" t="s">
        <v>110</v>
      </c>
      <c r="F2827">
        <v>2020</v>
      </c>
      <c r="G2827" t="s">
        <v>264</v>
      </c>
      <c r="H2827">
        <v>62.4</v>
      </c>
      <c r="I2827">
        <v>367</v>
      </c>
      <c r="J2827" t="s">
        <v>267</v>
      </c>
      <c r="K2827">
        <v>12</v>
      </c>
      <c r="L2827" s="5">
        <v>66578.37</v>
      </c>
      <c r="M2827" t="s">
        <v>320</v>
      </c>
      <c r="N2827" t="s">
        <v>337</v>
      </c>
      <c r="O2827" s="1">
        <v>2</v>
      </c>
      <c r="P2827" s="1" t="str">
        <f>IFERROR(IF(ISNUMBER(Table1[[#This Row],[Safety_Rating2]]), REPT("★", Table1[[#This Row],[Safety_Rating2]]) &amp; REPT("☆", 5-Table1[[#This Row],[Safety_Rating2]]), "Unknown"), "Unknown")</f>
        <v>★★★★★</v>
      </c>
      <c r="Q2827" s="1">
        <v>5</v>
      </c>
      <c r="R2827">
        <v>5217</v>
      </c>
      <c r="S2827">
        <v>5</v>
      </c>
      <c r="T2827" s="7">
        <f t="shared" si="44"/>
        <v>347339356.28999996</v>
      </c>
      <c r="U2827" s="3">
        <f>Table1[[#This Row],[Range_km]]/Table1[[#This Row],[Battery_Capacity_kWh]]</f>
        <v>5.8814102564102564</v>
      </c>
      <c r="V2827" s="4">
        <f>Table1[[#This Row],[Price_USD]]/Table1[[#This Row],[Range_km]]</f>
        <v>181.41245231607627</v>
      </c>
      <c r="W2827" s="1" t="str">
        <f>_xlfn.IFS(Table1[[#This Row],[Price_USD]]&gt;80000,"Luxury", Table1[[#This Row],[Price_USD]]&gt;40000,"Premium",Table1[[#This Row],[Price_USD]]&lt;40000,"Budget")</f>
        <v>Premium</v>
      </c>
    </row>
    <row r="2828" spans="3:23" x14ac:dyDescent="0.35">
      <c r="C2828">
        <v>2827</v>
      </c>
      <c r="D2828" t="s">
        <v>18</v>
      </c>
      <c r="E2828" t="s">
        <v>231</v>
      </c>
      <c r="F2828">
        <v>2020</v>
      </c>
      <c r="G2828" t="s">
        <v>250</v>
      </c>
      <c r="H2828">
        <v>65.099999999999994</v>
      </c>
      <c r="I2828">
        <v>325</v>
      </c>
      <c r="J2828" t="s">
        <v>276</v>
      </c>
      <c r="K2828">
        <v>7.1</v>
      </c>
      <c r="L2828" s="5">
        <v>134074.9</v>
      </c>
      <c r="M2828" t="s">
        <v>333</v>
      </c>
      <c r="N2828" t="s">
        <v>374</v>
      </c>
      <c r="O2828" s="2" t="s">
        <v>376</v>
      </c>
      <c r="P2828" s="1" t="str">
        <f>IFERROR(IF(ISNUMBER(Table1[[#This Row],[Safety_Rating2]]), REPT("★", Table1[[#This Row],[Safety_Rating2]]) &amp; REPT("☆", 5-Table1[[#This Row],[Safety_Rating2]]), "Unknown"), "Unknown")</f>
        <v>★★★★★</v>
      </c>
      <c r="Q2828" s="1">
        <v>5</v>
      </c>
      <c r="R2828">
        <v>11835</v>
      </c>
      <c r="S2828">
        <v>5</v>
      </c>
      <c r="T2828" s="7">
        <f t="shared" si="44"/>
        <v>1586776441.5</v>
      </c>
      <c r="U2828" s="3">
        <f>Table1[[#This Row],[Range_km]]/Table1[[#This Row],[Battery_Capacity_kWh]]</f>
        <v>4.9923195084485412</v>
      </c>
      <c r="V2828" s="4">
        <f>Table1[[#This Row],[Price_USD]]/Table1[[#This Row],[Range_km]]</f>
        <v>412.53815384615382</v>
      </c>
      <c r="W2828" s="1" t="str">
        <f>_xlfn.IFS(Table1[[#This Row],[Price_USD]]&gt;80000,"Luxury", Table1[[#This Row],[Price_USD]]&gt;40000,"Premium",Table1[[#This Row],[Price_USD]]&lt;40000,"Budget")</f>
        <v>Luxury</v>
      </c>
    </row>
    <row r="2829" spans="3:23" x14ac:dyDescent="0.35">
      <c r="C2829">
        <v>2828</v>
      </c>
      <c r="D2829" t="s">
        <v>22</v>
      </c>
      <c r="E2829" t="s">
        <v>75</v>
      </c>
      <c r="F2829">
        <v>2018</v>
      </c>
      <c r="G2829" t="s">
        <v>253</v>
      </c>
      <c r="H2829">
        <v>22.5</v>
      </c>
      <c r="I2829">
        <v>130</v>
      </c>
      <c r="J2829" t="s">
        <v>279</v>
      </c>
      <c r="K2829">
        <v>4.5</v>
      </c>
      <c r="L2829" s="5">
        <v>45957.47</v>
      </c>
      <c r="M2829" t="s">
        <v>300</v>
      </c>
      <c r="N2829" t="s">
        <v>362</v>
      </c>
      <c r="O2829" s="1">
        <v>1</v>
      </c>
      <c r="P2829" s="1" t="str">
        <f>IFERROR(IF(ISNUMBER(Table1[[#This Row],[Safety_Rating2]]), REPT("★", Table1[[#This Row],[Safety_Rating2]]) &amp; REPT("☆", 5-Table1[[#This Row],[Safety_Rating2]]), "Unknown"), "Unknown")</f>
        <v>★★★★☆</v>
      </c>
      <c r="Q2829" s="1">
        <v>4</v>
      </c>
      <c r="R2829">
        <v>15079</v>
      </c>
      <c r="S2829">
        <v>4</v>
      </c>
      <c r="T2829" s="7">
        <f t="shared" si="44"/>
        <v>692992690.13</v>
      </c>
      <c r="U2829" s="3">
        <f>Table1[[#This Row],[Range_km]]/Table1[[#This Row],[Battery_Capacity_kWh]]</f>
        <v>5.7777777777777777</v>
      </c>
      <c r="V2829" s="4">
        <f>Table1[[#This Row],[Price_USD]]/Table1[[#This Row],[Range_km]]</f>
        <v>353.51900000000001</v>
      </c>
      <c r="W2829" s="1" t="str">
        <f>_xlfn.IFS(Table1[[#This Row],[Price_USD]]&gt;80000,"Luxury", Table1[[#This Row],[Price_USD]]&gt;40000,"Premium",Table1[[#This Row],[Price_USD]]&lt;40000,"Budget")</f>
        <v>Premium</v>
      </c>
    </row>
    <row r="2830" spans="3:23" x14ac:dyDescent="0.35">
      <c r="C2830">
        <v>2829</v>
      </c>
      <c r="D2830" t="s">
        <v>43</v>
      </c>
      <c r="E2830" t="s">
        <v>171</v>
      </c>
      <c r="F2830">
        <v>2016</v>
      </c>
      <c r="G2830" t="s">
        <v>261</v>
      </c>
      <c r="H2830">
        <v>45.7</v>
      </c>
      <c r="I2830">
        <v>169</v>
      </c>
      <c r="J2830" t="s">
        <v>266</v>
      </c>
      <c r="K2830">
        <v>9.1</v>
      </c>
      <c r="L2830" s="5">
        <v>148584.62</v>
      </c>
      <c r="M2830" t="s">
        <v>318</v>
      </c>
      <c r="N2830" t="s">
        <v>353</v>
      </c>
      <c r="O2830" s="1">
        <v>2</v>
      </c>
      <c r="P2830" s="1" t="str">
        <f>IFERROR(IF(ISNUMBER(Table1[[#This Row],[Safety_Rating2]]), REPT("★", Table1[[#This Row],[Safety_Rating2]]) &amp; REPT("☆", 5-Table1[[#This Row],[Safety_Rating2]]), "Unknown"), "Unknown")</f>
        <v>★★★★☆</v>
      </c>
      <c r="Q2830" s="1">
        <v>4</v>
      </c>
      <c r="R2830">
        <v>12442</v>
      </c>
      <c r="S2830">
        <v>5</v>
      </c>
      <c r="T2830" s="7">
        <f t="shared" si="44"/>
        <v>1848689842.04</v>
      </c>
      <c r="U2830" s="3">
        <f>Table1[[#This Row],[Range_km]]/Table1[[#This Row],[Battery_Capacity_kWh]]</f>
        <v>3.6980306345733038</v>
      </c>
      <c r="V2830" s="4">
        <f>Table1[[#This Row],[Price_USD]]/Table1[[#This Row],[Range_km]]</f>
        <v>879.19893491124253</v>
      </c>
      <c r="W2830" s="1" t="str">
        <f>_xlfn.IFS(Table1[[#This Row],[Price_USD]]&gt;80000,"Luxury", Table1[[#This Row],[Price_USD]]&gt;40000,"Premium",Table1[[#This Row],[Price_USD]]&lt;40000,"Budget")</f>
        <v>Luxury</v>
      </c>
    </row>
    <row r="2831" spans="3:23" x14ac:dyDescent="0.35">
      <c r="C2831">
        <v>2830</v>
      </c>
      <c r="D2831" t="s">
        <v>31</v>
      </c>
      <c r="E2831" t="s">
        <v>178</v>
      </c>
      <c r="F2831">
        <v>2018</v>
      </c>
      <c r="G2831" t="s">
        <v>250</v>
      </c>
      <c r="H2831">
        <v>83.4</v>
      </c>
      <c r="I2831">
        <v>221</v>
      </c>
      <c r="J2831" t="s">
        <v>266</v>
      </c>
      <c r="K2831">
        <v>11.9</v>
      </c>
      <c r="L2831" s="5">
        <v>100542.09</v>
      </c>
      <c r="M2831" t="s">
        <v>308</v>
      </c>
      <c r="N2831" t="s">
        <v>354</v>
      </c>
      <c r="O2831" s="1">
        <v>5</v>
      </c>
      <c r="P2831" s="1" t="str">
        <f>IFERROR(IF(ISNUMBER(Table1[[#This Row],[Safety_Rating2]]), REPT("★", Table1[[#This Row],[Safety_Rating2]]) &amp; REPT("☆", 5-Table1[[#This Row],[Safety_Rating2]]), "Unknown"), "Unknown")</f>
        <v>★★★★★</v>
      </c>
      <c r="Q2831" s="1">
        <v>5</v>
      </c>
      <c r="R2831">
        <v>6039</v>
      </c>
      <c r="S2831">
        <v>5</v>
      </c>
      <c r="T2831" s="7">
        <f t="shared" si="44"/>
        <v>607173681.50999999</v>
      </c>
      <c r="U2831" s="3">
        <f>Table1[[#This Row],[Range_km]]/Table1[[#This Row],[Battery_Capacity_kWh]]</f>
        <v>2.6498800959232613</v>
      </c>
      <c r="V2831" s="4">
        <f>Table1[[#This Row],[Price_USD]]/Table1[[#This Row],[Range_km]]</f>
        <v>454.9415837104072</v>
      </c>
      <c r="W2831" s="1" t="str">
        <f>_xlfn.IFS(Table1[[#This Row],[Price_USD]]&gt;80000,"Luxury", Table1[[#This Row],[Price_USD]]&gt;40000,"Premium",Table1[[#This Row],[Price_USD]]&lt;40000,"Budget")</f>
        <v>Luxury</v>
      </c>
    </row>
    <row r="2832" spans="3:23" x14ac:dyDescent="0.35">
      <c r="C2832">
        <v>2831</v>
      </c>
      <c r="D2832" t="s">
        <v>21</v>
      </c>
      <c r="E2832" t="s">
        <v>230</v>
      </c>
      <c r="F2832">
        <v>2017</v>
      </c>
      <c r="G2832" t="s">
        <v>250</v>
      </c>
      <c r="H2832">
        <v>39.5</v>
      </c>
      <c r="I2832">
        <v>500</v>
      </c>
      <c r="J2832" t="s">
        <v>268</v>
      </c>
      <c r="K2832">
        <v>11.8</v>
      </c>
      <c r="L2832" s="5">
        <v>134265.96</v>
      </c>
      <c r="M2832" t="s">
        <v>283</v>
      </c>
      <c r="N2832" t="s">
        <v>342</v>
      </c>
      <c r="O2832" s="1">
        <v>5</v>
      </c>
      <c r="P2832" s="1" t="str">
        <f>IFERROR(IF(ISNUMBER(Table1[[#This Row],[Safety_Rating2]]), REPT("★", Table1[[#This Row],[Safety_Rating2]]) &amp; REPT("☆", 5-Table1[[#This Row],[Safety_Rating2]]), "Unknown"), "Unknown")</f>
        <v>★★★★★</v>
      </c>
      <c r="Q2832" s="1">
        <v>5</v>
      </c>
      <c r="R2832">
        <v>15948</v>
      </c>
      <c r="S2832">
        <v>4</v>
      </c>
      <c r="T2832" s="7">
        <f t="shared" si="44"/>
        <v>2141273530.0799999</v>
      </c>
      <c r="U2832" s="3">
        <f>Table1[[#This Row],[Range_km]]/Table1[[#This Row],[Battery_Capacity_kWh]]</f>
        <v>12.658227848101266</v>
      </c>
      <c r="V2832" s="4">
        <f>Table1[[#This Row],[Price_USD]]/Table1[[#This Row],[Range_km]]</f>
        <v>268.53191999999996</v>
      </c>
      <c r="W2832" s="1" t="str">
        <f>_xlfn.IFS(Table1[[#This Row],[Price_USD]]&gt;80000,"Luxury", Table1[[#This Row],[Price_USD]]&gt;40000,"Premium",Table1[[#This Row],[Price_USD]]&lt;40000,"Budget")</f>
        <v>Luxury</v>
      </c>
    </row>
    <row r="2833" spans="3:23" x14ac:dyDescent="0.35">
      <c r="C2833">
        <v>2832</v>
      </c>
      <c r="D2833" t="s">
        <v>38</v>
      </c>
      <c r="E2833" t="s">
        <v>96</v>
      </c>
      <c r="F2833">
        <v>2020</v>
      </c>
      <c r="G2833" t="s">
        <v>256</v>
      </c>
      <c r="H2833">
        <v>40.6</v>
      </c>
      <c r="I2833">
        <v>267</v>
      </c>
      <c r="J2833" t="s">
        <v>269</v>
      </c>
      <c r="K2833">
        <v>2.2999999999999998</v>
      </c>
      <c r="L2833" s="5">
        <v>50283.87</v>
      </c>
      <c r="M2833" t="s">
        <v>282</v>
      </c>
      <c r="N2833" t="s">
        <v>351</v>
      </c>
      <c r="O2833" s="1">
        <v>5</v>
      </c>
      <c r="P2833" s="1" t="str">
        <f>IFERROR(IF(ISNUMBER(Table1[[#This Row],[Safety_Rating2]]), REPT("★", Table1[[#This Row],[Safety_Rating2]]) &amp; REPT("☆", 5-Table1[[#This Row],[Safety_Rating2]]), "Unknown"), "Unknown")</f>
        <v>★★★★☆</v>
      </c>
      <c r="Q2833" s="1">
        <v>4</v>
      </c>
      <c r="R2833">
        <v>8401</v>
      </c>
      <c r="S2833">
        <v>5</v>
      </c>
      <c r="T2833" s="7">
        <f t="shared" si="44"/>
        <v>422434791.87</v>
      </c>
      <c r="U2833" s="3">
        <f>Table1[[#This Row],[Range_km]]/Table1[[#This Row],[Battery_Capacity_kWh]]</f>
        <v>6.5763546798029555</v>
      </c>
      <c r="V2833" s="4">
        <f>Table1[[#This Row],[Price_USD]]/Table1[[#This Row],[Range_km]]</f>
        <v>188.32910112359551</v>
      </c>
      <c r="W2833" s="1" t="str">
        <f>_xlfn.IFS(Table1[[#This Row],[Price_USD]]&gt;80000,"Luxury", Table1[[#This Row],[Price_USD]]&gt;40000,"Premium",Table1[[#This Row],[Price_USD]]&lt;40000,"Budget")</f>
        <v>Premium</v>
      </c>
    </row>
    <row r="2834" spans="3:23" x14ac:dyDescent="0.35">
      <c r="C2834">
        <v>2833</v>
      </c>
      <c r="D2834" t="s">
        <v>38</v>
      </c>
      <c r="E2834" t="s">
        <v>118</v>
      </c>
      <c r="F2834">
        <v>2024</v>
      </c>
      <c r="G2834" t="s">
        <v>259</v>
      </c>
      <c r="H2834">
        <v>109.3</v>
      </c>
      <c r="I2834">
        <v>297</v>
      </c>
      <c r="J2834" t="s">
        <v>272</v>
      </c>
      <c r="K2834">
        <v>2.9</v>
      </c>
      <c r="L2834" s="5">
        <v>36825.730000000003</v>
      </c>
      <c r="M2834" t="s">
        <v>324</v>
      </c>
      <c r="N2834" t="s">
        <v>339</v>
      </c>
      <c r="O2834" s="1">
        <v>3</v>
      </c>
      <c r="P2834" s="1" t="str">
        <f>IFERROR(IF(ISNUMBER(Table1[[#This Row],[Safety_Rating2]]), REPT("★", Table1[[#This Row],[Safety_Rating2]]) &amp; REPT("☆", 5-Table1[[#This Row],[Safety_Rating2]]), "Unknown"), "Unknown")</f>
        <v>★★★★★</v>
      </c>
      <c r="Q2834" s="1">
        <v>5</v>
      </c>
      <c r="R2834">
        <v>19419</v>
      </c>
      <c r="S2834">
        <v>5</v>
      </c>
      <c r="T2834" s="7">
        <f t="shared" si="44"/>
        <v>715118850.87</v>
      </c>
      <c r="U2834" s="3">
        <f>Table1[[#This Row],[Range_km]]/Table1[[#This Row],[Battery_Capacity_kWh]]</f>
        <v>2.7172918572735592</v>
      </c>
      <c r="V2834" s="4">
        <f>Table1[[#This Row],[Price_USD]]/Table1[[#This Row],[Range_km]]</f>
        <v>123.99235690235692</v>
      </c>
      <c r="W2834" s="1" t="str">
        <f>_xlfn.IFS(Table1[[#This Row],[Price_USD]]&gt;80000,"Luxury", Table1[[#This Row],[Price_USD]]&gt;40000,"Premium",Table1[[#This Row],[Price_USD]]&lt;40000,"Budget")</f>
        <v>Budget</v>
      </c>
    </row>
    <row r="2835" spans="3:23" x14ac:dyDescent="0.35">
      <c r="C2835">
        <v>2834</v>
      </c>
      <c r="D2835" t="s">
        <v>36</v>
      </c>
      <c r="E2835" t="s">
        <v>147</v>
      </c>
      <c r="F2835">
        <v>2024</v>
      </c>
      <c r="G2835" t="s">
        <v>263</v>
      </c>
      <c r="H2835">
        <v>64.2</v>
      </c>
      <c r="I2835">
        <v>118</v>
      </c>
      <c r="J2835" t="s">
        <v>269</v>
      </c>
      <c r="K2835">
        <v>8.1</v>
      </c>
      <c r="L2835" s="5">
        <v>93513.69</v>
      </c>
      <c r="M2835" t="s">
        <v>320</v>
      </c>
      <c r="N2835" t="s">
        <v>341</v>
      </c>
      <c r="O2835" s="1">
        <v>0</v>
      </c>
      <c r="P2835" s="1" t="str">
        <f>IFERROR(IF(ISNUMBER(Table1[[#This Row],[Safety_Rating2]]), REPT("★", Table1[[#This Row],[Safety_Rating2]]) &amp; REPT("☆", 5-Table1[[#This Row],[Safety_Rating2]]), "Unknown"), "Unknown")</f>
        <v>★★★★★</v>
      </c>
      <c r="Q2835" s="1">
        <v>5</v>
      </c>
      <c r="R2835">
        <v>12376</v>
      </c>
      <c r="S2835">
        <v>3</v>
      </c>
      <c r="T2835" s="7">
        <f t="shared" si="44"/>
        <v>1157325427.4400001</v>
      </c>
      <c r="U2835" s="3">
        <f>Table1[[#This Row],[Range_km]]/Table1[[#This Row],[Battery_Capacity_kWh]]</f>
        <v>1.838006230529595</v>
      </c>
      <c r="V2835" s="4">
        <f>Table1[[#This Row],[Price_USD]]/Table1[[#This Row],[Range_km]]</f>
        <v>792.48889830508472</v>
      </c>
      <c r="W2835" s="1" t="str">
        <f>_xlfn.IFS(Table1[[#This Row],[Price_USD]]&gt;80000,"Luxury", Table1[[#This Row],[Price_USD]]&gt;40000,"Premium",Table1[[#This Row],[Price_USD]]&lt;40000,"Budget")</f>
        <v>Luxury</v>
      </c>
    </row>
    <row r="2836" spans="3:23" x14ac:dyDescent="0.35">
      <c r="C2836">
        <v>2835</v>
      </c>
      <c r="D2836" t="s">
        <v>61</v>
      </c>
      <c r="E2836" t="s">
        <v>146</v>
      </c>
      <c r="F2836">
        <v>2022</v>
      </c>
      <c r="G2836" t="s">
        <v>254</v>
      </c>
      <c r="H2836">
        <v>68.5</v>
      </c>
      <c r="I2836">
        <v>353</v>
      </c>
      <c r="J2836" t="s">
        <v>272</v>
      </c>
      <c r="K2836">
        <v>9.1</v>
      </c>
      <c r="L2836" s="5">
        <v>59455.97</v>
      </c>
      <c r="M2836" t="s">
        <v>286</v>
      </c>
      <c r="N2836" t="s">
        <v>343</v>
      </c>
      <c r="O2836" s="1">
        <v>2</v>
      </c>
      <c r="P2836" s="1" t="str">
        <f>IFERROR(IF(ISNUMBER(Table1[[#This Row],[Safety_Rating2]]), REPT("★", Table1[[#This Row],[Safety_Rating2]]) &amp; REPT("☆", 5-Table1[[#This Row],[Safety_Rating2]]), "Unknown"), "Unknown")</f>
        <v>★★★★★</v>
      </c>
      <c r="Q2836" s="1">
        <v>5</v>
      </c>
      <c r="R2836">
        <v>13604</v>
      </c>
      <c r="S2836">
        <v>3</v>
      </c>
      <c r="T2836" s="7">
        <f t="shared" si="44"/>
        <v>808839015.88</v>
      </c>
      <c r="U2836" s="3">
        <f>Table1[[#This Row],[Range_km]]/Table1[[#This Row],[Battery_Capacity_kWh]]</f>
        <v>5.1532846715328464</v>
      </c>
      <c r="V2836" s="4">
        <f>Table1[[#This Row],[Price_USD]]/Table1[[#This Row],[Range_km]]</f>
        <v>168.43050991501417</v>
      </c>
      <c r="W2836" s="1" t="str">
        <f>_xlfn.IFS(Table1[[#This Row],[Price_USD]]&gt;80000,"Luxury", Table1[[#This Row],[Price_USD]]&gt;40000,"Premium",Table1[[#This Row],[Price_USD]]&lt;40000,"Budget")</f>
        <v>Premium</v>
      </c>
    </row>
    <row r="2837" spans="3:23" x14ac:dyDescent="0.35">
      <c r="C2837">
        <v>2836</v>
      </c>
      <c r="D2837" t="s">
        <v>24</v>
      </c>
      <c r="E2837" t="s">
        <v>77</v>
      </c>
      <c r="F2837">
        <v>2025</v>
      </c>
      <c r="G2837" t="s">
        <v>259</v>
      </c>
      <c r="H2837">
        <v>69.8</v>
      </c>
      <c r="I2837">
        <v>253</v>
      </c>
      <c r="J2837" t="s">
        <v>280</v>
      </c>
      <c r="K2837">
        <v>2.1</v>
      </c>
      <c r="L2837" s="5">
        <v>68292.460000000006</v>
      </c>
      <c r="M2837" t="s">
        <v>301</v>
      </c>
      <c r="N2837" t="s">
        <v>356</v>
      </c>
      <c r="O2837" s="1">
        <v>4</v>
      </c>
      <c r="P2837" s="1" t="str">
        <f>IFERROR(IF(ISNUMBER(Table1[[#This Row],[Safety_Rating2]]), REPT("★", Table1[[#This Row],[Safety_Rating2]]) &amp; REPT("☆", 5-Table1[[#This Row],[Safety_Rating2]]), "Unknown"), "Unknown")</f>
        <v>★★★★★</v>
      </c>
      <c r="Q2837" s="1">
        <v>5</v>
      </c>
      <c r="R2837">
        <v>17970</v>
      </c>
      <c r="S2837">
        <v>5</v>
      </c>
      <c r="T2837" s="7">
        <f t="shared" si="44"/>
        <v>1227215506.2</v>
      </c>
      <c r="U2837" s="3">
        <f>Table1[[#This Row],[Range_km]]/Table1[[#This Row],[Battery_Capacity_kWh]]</f>
        <v>3.6246418338108883</v>
      </c>
      <c r="V2837" s="4">
        <f>Table1[[#This Row],[Price_USD]]/Table1[[#This Row],[Range_km]]</f>
        <v>269.93067193675893</v>
      </c>
      <c r="W2837" s="1" t="str">
        <f>_xlfn.IFS(Table1[[#This Row],[Price_USD]]&gt;80000,"Luxury", Table1[[#This Row],[Price_USD]]&gt;40000,"Premium",Table1[[#This Row],[Price_USD]]&lt;40000,"Budget")</f>
        <v>Premium</v>
      </c>
    </row>
    <row r="2838" spans="3:23" x14ac:dyDescent="0.35">
      <c r="C2838">
        <v>2837</v>
      </c>
      <c r="D2838" t="s">
        <v>23</v>
      </c>
      <c r="E2838" t="s">
        <v>109</v>
      </c>
      <c r="F2838">
        <v>2021</v>
      </c>
      <c r="G2838" t="s">
        <v>264</v>
      </c>
      <c r="H2838">
        <v>24</v>
      </c>
      <c r="I2838">
        <v>135</v>
      </c>
      <c r="J2838" t="s">
        <v>280</v>
      </c>
      <c r="K2838">
        <v>10.7</v>
      </c>
      <c r="L2838" s="5">
        <v>30435.06</v>
      </c>
      <c r="M2838" t="s">
        <v>313</v>
      </c>
      <c r="N2838" t="s">
        <v>375</v>
      </c>
      <c r="O2838" s="1">
        <v>1</v>
      </c>
      <c r="P2838" s="1" t="str">
        <f>IFERROR(IF(ISNUMBER(Table1[[#This Row],[Safety_Rating2]]), REPT("★", Table1[[#This Row],[Safety_Rating2]]) &amp; REPT("☆", 5-Table1[[#This Row],[Safety_Rating2]]), "Unknown"), "Unknown")</f>
        <v>★★★★☆</v>
      </c>
      <c r="Q2838" s="1">
        <v>4</v>
      </c>
      <c r="R2838">
        <v>841</v>
      </c>
      <c r="S2838">
        <v>3</v>
      </c>
      <c r="T2838" s="7">
        <f t="shared" si="44"/>
        <v>25595885.460000001</v>
      </c>
      <c r="U2838" s="3">
        <f>Table1[[#This Row],[Range_km]]/Table1[[#This Row],[Battery_Capacity_kWh]]</f>
        <v>5.625</v>
      </c>
      <c r="V2838" s="4">
        <f>Table1[[#This Row],[Price_USD]]/Table1[[#This Row],[Range_km]]</f>
        <v>225.4448888888889</v>
      </c>
      <c r="W2838" s="1" t="str">
        <f>_xlfn.IFS(Table1[[#This Row],[Price_USD]]&gt;80000,"Luxury", Table1[[#This Row],[Price_USD]]&gt;40000,"Premium",Table1[[#This Row],[Price_USD]]&lt;40000,"Budget")</f>
        <v>Budget</v>
      </c>
    </row>
    <row r="2839" spans="3:23" x14ac:dyDescent="0.35">
      <c r="C2839">
        <v>2838</v>
      </c>
      <c r="D2839" t="s">
        <v>54</v>
      </c>
      <c r="E2839" t="s">
        <v>213</v>
      </c>
      <c r="F2839">
        <v>2023</v>
      </c>
      <c r="G2839" t="s">
        <v>258</v>
      </c>
      <c r="H2839">
        <v>86</v>
      </c>
      <c r="I2839">
        <v>270</v>
      </c>
      <c r="J2839" t="s">
        <v>273</v>
      </c>
      <c r="K2839">
        <v>3.5</v>
      </c>
      <c r="L2839" s="5">
        <v>122384.74</v>
      </c>
      <c r="M2839" t="s">
        <v>318</v>
      </c>
      <c r="N2839" t="s">
        <v>373</v>
      </c>
      <c r="O2839" s="2" t="s">
        <v>376</v>
      </c>
      <c r="P2839" s="1" t="str">
        <f>IFERROR(IF(ISNUMBER(Table1[[#This Row],[Safety_Rating2]]), REPT("★", Table1[[#This Row],[Safety_Rating2]]) &amp; REPT("☆", 5-Table1[[#This Row],[Safety_Rating2]]), "Unknown"), "Unknown")</f>
        <v>★★★★☆</v>
      </c>
      <c r="Q2839" s="1">
        <v>4</v>
      </c>
      <c r="R2839">
        <v>16198</v>
      </c>
      <c r="S2839">
        <v>4</v>
      </c>
      <c r="T2839" s="7">
        <f t="shared" si="44"/>
        <v>1982388018.52</v>
      </c>
      <c r="U2839" s="3">
        <f>Table1[[#This Row],[Range_km]]/Table1[[#This Row],[Battery_Capacity_kWh]]</f>
        <v>3.13953488372093</v>
      </c>
      <c r="V2839" s="4">
        <f>Table1[[#This Row],[Price_USD]]/Table1[[#This Row],[Range_km]]</f>
        <v>453.27681481481483</v>
      </c>
      <c r="W2839" s="1" t="str">
        <f>_xlfn.IFS(Table1[[#This Row],[Price_USD]]&gt;80000,"Luxury", Table1[[#This Row],[Price_USD]]&gt;40000,"Premium",Table1[[#This Row],[Price_USD]]&lt;40000,"Budget")</f>
        <v>Luxury</v>
      </c>
    </row>
    <row r="2840" spans="3:23" x14ac:dyDescent="0.35">
      <c r="C2840">
        <v>2839</v>
      </c>
      <c r="D2840" t="s">
        <v>39</v>
      </c>
      <c r="E2840" t="s">
        <v>189</v>
      </c>
      <c r="F2840">
        <v>2023</v>
      </c>
      <c r="G2840" t="s">
        <v>264</v>
      </c>
      <c r="H2840">
        <v>143.9</v>
      </c>
      <c r="I2840">
        <v>497</v>
      </c>
      <c r="J2840" t="s">
        <v>280</v>
      </c>
      <c r="K2840">
        <v>8.6999999999999993</v>
      </c>
      <c r="L2840" s="5">
        <v>39110.76</v>
      </c>
      <c r="M2840" t="s">
        <v>328</v>
      </c>
      <c r="N2840" t="s">
        <v>344</v>
      </c>
      <c r="O2840" s="1">
        <v>1</v>
      </c>
      <c r="P2840" s="1" t="str">
        <f>IFERROR(IF(ISNUMBER(Table1[[#This Row],[Safety_Rating2]]), REPT("★", Table1[[#This Row],[Safety_Rating2]]) &amp; REPT("☆", 5-Table1[[#This Row],[Safety_Rating2]]), "Unknown"), "Unknown")</f>
        <v>★★★☆☆</v>
      </c>
      <c r="Q2840" s="1">
        <v>3</v>
      </c>
      <c r="R2840">
        <v>1528</v>
      </c>
      <c r="S2840">
        <v>5</v>
      </c>
      <c r="T2840" s="7">
        <f t="shared" si="44"/>
        <v>59761241.280000001</v>
      </c>
      <c r="U2840" s="3">
        <f>Table1[[#This Row],[Range_km]]/Table1[[#This Row],[Battery_Capacity_kWh]]</f>
        <v>3.4537873523280056</v>
      </c>
      <c r="V2840" s="4">
        <f>Table1[[#This Row],[Price_USD]]/Table1[[#This Row],[Range_km]]</f>
        <v>78.693682092555335</v>
      </c>
      <c r="W2840" s="1" t="str">
        <f>_xlfn.IFS(Table1[[#This Row],[Price_USD]]&gt;80000,"Luxury", Table1[[#This Row],[Price_USD]]&gt;40000,"Premium",Table1[[#This Row],[Price_USD]]&lt;40000,"Budget")</f>
        <v>Budget</v>
      </c>
    </row>
    <row r="2841" spans="3:23" x14ac:dyDescent="0.35">
      <c r="C2841">
        <v>2840</v>
      </c>
      <c r="D2841" t="s">
        <v>48</v>
      </c>
      <c r="E2841" t="s">
        <v>207</v>
      </c>
      <c r="F2841">
        <v>2022</v>
      </c>
      <c r="G2841" t="s">
        <v>261</v>
      </c>
      <c r="H2841">
        <v>144.6</v>
      </c>
      <c r="I2841">
        <v>292</v>
      </c>
      <c r="J2841" t="s">
        <v>278</v>
      </c>
      <c r="K2841">
        <v>2.5</v>
      </c>
      <c r="L2841" s="5">
        <v>96638.88</v>
      </c>
      <c r="M2841" t="s">
        <v>301</v>
      </c>
      <c r="N2841" t="s">
        <v>350</v>
      </c>
      <c r="O2841" s="2" t="s">
        <v>376</v>
      </c>
      <c r="P2841" s="1" t="str">
        <f>IFERROR(IF(ISNUMBER(Table1[[#This Row],[Safety_Rating2]]), REPT("★", Table1[[#This Row],[Safety_Rating2]]) &amp; REPT("☆", 5-Table1[[#This Row],[Safety_Rating2]]), "Unknown"), "Unknown")</f>
        <v>★★★★☆</v>
      </c>
      <c r="Q2841" s="1">
        <v>4</v>
      </c>
      <c r="R2841">
        <v>15160</v>
      </c>
      <c r="S2841">
        <v>3</v>
      </c>
      <c r="T2841" s="7">
        <f t="shared" si="44"/>
        <v>1465045420.8</v>
      </c>
      <c r="U2841" s="3">
        <f>Table1[[#This Row],[Range_km]]/Table1[[#This Row],[Battery_Capacity_kWh]]</f>
        <v>2.0193637621023512</v>
      </c>
      <c r="V2841" s="4">
        <f>Table1[[#This Row],[Price_USD]]/Table1[[#This Row],[Range_km]]</f>
        <v>330.95506849315069</v>
      </c>
      <c r="W2841" s="1" t="str">
        <f>_xlfn.IFS(Table1[[#This Row],[Price_USD]]&gt;80000,"Luxury", Table1[[#This Row],[Price_USD]]&gt;40000,"Premium",Table1[[#This Row],[Price_USD]]&lt;40000,"Budget")</f>
        <v>Luxury</v>
      </c>
    </row>
    <row r="2842" spans="3:23" x14ac:dyDescent="0.35">
      <c r="C2842">
        <v>2841</v>
      </c>
      <c r="D2842" t="s">
        <v>46</v>
      </c>
      <c r="E2842" t="s">
        <v>194</v>
      </c>
      <c r="F2842">
        <v>2018</v>
      </c>
      <c r="G2842" t="s">
        <v>256</v>
      </c>
      <c r="H2842">
        <v>36</v>
      </c>
      <c r="I2842">
        <v>593</v>
      </c>
      <c r="J2842" t="s">
        <v>269</v>
      </c>
      <c r="K2842">
        <v>4.5999999999999996</v>
      </c>
      <c r="L2842" s="5">
        <v>113010.36</v>
      </c>
      <c r="M2842" t="s">
        <v>303</v>
      </c>
      <c r="N2842" t="s">
        <v>352</v>
      </c>
      <c r="O2842" s="2" t="s">
        <v>376</v>
      </c>
      <c r="P2842" s="1" t="str">
        <f>IFERROR(IF(ISNUMBER(Table1[[#This Row],[Safety_Rating2]]), REPT("★", Table1[[#This Row],[Safety_Rating2]]) &amp; REPT("☆", 5-Table1[[#This Row],[Safety_Rating2]]), "Unknown"), "Unknown")</f>
        <v>★★★☆☆</v>
      </c>
      <c r="Q2842" s="1">
        <v>3</v>
      </c>
      <c r="R2842">
        <v>4355</v>
      </c>
      <c r="S2842">
        <v>3</v>
      </c>
      <c r="T2842" s="7">
        <f t="shared" si="44"/>
        <v>492160117.80000001</v>
      </c>
      <c r="U2842" s="3">
        <f>Table1[[#This Row],[Range_km]]/Table1[[#This Row],[Battery_Capacity_kWh]]</f>
        <v>16.472222222222221</v>
      </c>
      <c r="V2842" s="4">
        <f>Table1[[#This Row],[Price_USD]]/Table1[[#This Row],[Range_km]]</f>
        <v>190.5739629005059</v>
      </c>
      <c r="W2842" s="1" t="str">
        <f>_xlfn.IFS(Table1[[#This Row],[Price_USD]]&gt;80000,"Luxury", Table1[[#This Row],[Price_USD]]&gt;40000,"Premium",Table1[[#This Row],[Price_USD]]&lt;40000,"Budget")</f>
        <v>Luxury</v>
      </c>
    </row>
    <row r="2843" spans="3:23" x14ac:dyDescent="0.35">
      <c r="C2843">
        <v>2842</v>
      </c>
      <c r="D2843" t="s">
        <v>66</v>
      </c>
      <c r="E2843" t="s">
        <v>163</v>
      </c>
      <c r="F2843">
        <v>2022</v>
      </c>
      <c r="G2843" t="s">
        <v>264</v>
      </c>
      <c r="H2843">
        <v>117.7</v>
      </c>
      <c r="I2843">
        <v>257</v>
      </c>
      <c r="J2843" t="s">
        <v>276</v>
      </c>
      <c r="K2843">
        <v>8.6</v>
      </c>
      <c r="L2843" s="5">
        <v>134239.53</v>
      </c>
      <c r="M2843" t="s">
        <v>321</v>
      </c>
      <c r="N2843" t="s">
        <v>347</v>
      </c>
      <c r="O2843" s="1">
        <v>4</v>
      </c>
      <c r="P2843" s="1" t="str">
        <f>IFERROR(IF(ISNUMBER(Table1[[#This Row],[Safety_Rating2]]), REPT("★", Table1[[#This Row],[Safety_Rating2]]) &amp; REPT("☆", 5-Table1[[#This Row],[Safety_Rating2]]), "Unknown"), "Unknown")</f>
        <v>Unknown</v>
      </c>
      <c r="Q2843" s="2" t="s">
        <v>376</v>
      </c>
      <c r="R2843">
        <v>10402</v>
      </c>
      <c r="S2843">
        <v>5</v>
      </c>
      <c r="T2843" s="7">
        <f t="shared" si="44"/>
        <v>1396359591.0599999</v>
      </c>
      <c r="U2843" s="3">
        <f>Table1[[#This Row],[Range_km]]/Table1[[#This Row],[Battery_Capacity_kWh]]</f>
        <v>2.1835174171622769</v>
      </c>
      <c r="V2843" s="4">
        <f>Table1[[#This Row],[Price_USD]]/Table1[[#This Row],[Range_km]]</f>
        <v>522.33280155642024</v>
      </c>
      <c r="W2843" s="1" t="str">
        <f>_xlfn.IFS(Table1[[#This Row],[Price_USD]]&gt;80000,"Luxury", Table1[[#This Row],[Price_USD]]&gt;40000,"Premium",Table1[[#This Row],[Price_USD]]&lt;40000,"Budget")</f>
        <v>Luxury</v>
      </c>
    </row>
    <row r="2844" spans="3:23" x14ac:dyDescent="0.35">
      <c r="C2844">
        <v>2843</v>
      </c>
      <c r="D2844" t="s">
        <v>29</v>
      </c>
      <c r="E2844" t="s">
        <v>82</v>
      </c>
      <c r="F2844">
        <v>2015</v>
      </c>
      <c r="G2844" t="s">
        <v>253</v>
      </c>
      <c r="H2844">
        <v>48.4</v>
      </c>
      <c r="I2844">
        <v>538</v>
      </c>
      <c r="J2844" t="s">
        <v>278</v>
      </c>
      <c r="K2844">
        <v>1.8</v>
      </c>
      <c r="L2844" s="5">
        <v>71288.36</v>
      </c>
      <c r="M2844" t="s">
        <v>284</v>
      </c>
      <c r="N2844" t="s">
        <v>337</v>
      </c>
      <c r="O2844" s="1">
        <v>0</v>
      </c>
      <c r="P2844" s="1" t="str">
        <f>IFERROR(IF(ISNUMBER(Table1[[#This Row],[Safety_Rating2]]), REPT("★", Table1[[#This Row],[Safety_Rating2]]) &amp; REPT("☆", 5-Table1[[#This Row],[Safety_Rating2]]), "Unknown"), "Unknown")</f>
        <v>★★★☆☆</v>
      </c>
      <c r="Q2844" s="1">
        <v>3</v>
      </c>
      <c r="R2844">
        <v>18834</v>
      </c>
      <c r="S2844">
        <v>4</v>
      </c>
      <c r="T2844" s="7">
        <f t="shared" si="44"/>
        <v>1342644972.24</v>
      </c>
      <c r="U2844" s="3">
        <f>Table1[[#This Row],[Range_km]]/Table1[[#This Row],[Battery_Capacity_kWh]]</f>
        <v>11.115702479338843</v>
      </c>
      <c r="V2844" s="4">
        <f>Table1[[#This Row],[Price_USD]]/Table1[[#This Row],[Range_km]]</f>
        <v>132.50624535315984</v>
      </c>
      <c r="W2844" s="1" t="str">
        <f>_xlfn.IFS(Table1[[#This Row],[Price_USD]]&gt;80000,"Luxury", Table1[[#This Row],[Price_USD]]&gt;40000,"Premium",Table1[[#This Row],[Price_USD]]&lt;40000,"Budget")</f>
        <v>Premium</v>
      </c>
    </row>
    <row r="2845" spans="3:23" x14ac:dyDescent="0.35">
      <c r="C2845">
        <v>2844</v>
      </c>
      <c r="D2845" t="s">
        <v>40</v>
      </c>
      <c r="E2845" t="s">
        <v>181</v>
      </c>
      <c r="F2845">
        <v>2015</v>
      </c>
      <c r="G2845" t="s">
        <v>258</v>
      </c>
      <c r="H2845">
        <v>146.6</v>
      </c>
      <c r="I2845">
        <v>522</v>
      </c>
      <c r="J2845" t="s">
        <v>280</v>
      </c>
      <c r="K2845">
        <v>5.8</v>
      </c>
      <c r="L2845" s="5">
        <v>109057.37</v>
      </c>
      <c r="M2845" t="s">
        <v>325</v>
      </c>
      <c r="N2845" t="s">
        <v>347</v>
      </c>
      <c r="O2845" s="2" t="s">
        <v>376</v>
      </c>
      <c r="P2845" s="1" t="str">
        <f>IFERROR(IF(ISNUMBER(Table1[[#This Row],[Safety_Rating2]]), REPT("★", Table1[[#This Row],[Safety_Rating2]]) &amp; REPT("☆", 5-Table1[[#This Row],[Safety_Rating2]]), "Unknown"), "Unknown")</f>
        <v>★★★☆☆</v>
      </c>
      <c r="Q2845" s="1">
        <v>3</v>
      </c>
      <c r="R2845">
        <v>6388</v>
      </c>
      <c r="S2845">
        <v>5</v>
      </c>
      <c r="T2845" s="7">
        <f t="shared" si="44"/>
        <v>696658479.55999994</v>
      </c>
      <c r="U2845" s="3">
        <f>Table1[[#This Row],[Range_km]]/Table1[[#This Row],[Battery_Capacity_kWh]]</f>
        <v>3.5607094133697137</v>
      </c>
      <c r="V2845" s="4">
        <f>Table1[[#This Row],[Price_USD]]/Table1[[#This Row],[Range_km]]</f>
        <v>208.92216475095785</v>
      </c>
      <c r="W2845" s="1" t="str">
        <f>_xlfn.IFS(Table1[[#This Row],[Price_USD]]&gt;80000,"Luxury", Table1[[#This Row],[Price_USD]]&gt;40000,"Premium",Table1[[#This Row],[Price_USD]]&lt;40000,"Budget")</f>
        <v>Luxury</v>
      </c>
    </row>
    <row r="2846" spans="3:23" x14ac:dyDescent="0.35">
      <c r="C2846">
        <v>2845</v>
      </c>
      <c r="D2846" t="s">
        <v>60</v>
      </c>
      <c r="E2846" t="s">
        <v>177</v>
      </c>
      <c r="F2846">
        <v>2016</v>
      </c>
      <c r="G2846" t="s">
        <v>252</v>
      </c>
      <c r="H2846">
        <v>106.1</v>
      </c>
      <c r="I2846">
        <v>588</v>
      </c>
      <c r="J2846" t="s">
        <v>267</v>
      </c>
      <c r="K2846">
        <v>2.5</v>
      </c>
      <c r="L2846" s="5">
        <v>132068.6</v>
      </c>
      <c r="M2846" t="s">
        <v>286</v>
      </c>
      <c r="N2846" t="s">
        <v>339</v>
      </c>
      <c r="O2846" s="1">
        <v>0</v>
      </c>
      <c r="P2846" s="1" t="str">
        <f>IFERROR(IF(ISNUMBER(Table1[[#This Row],[Safety_Rating2]]), REPT("★", Table1[[#This Row],[Safety_Rating2]]) &amp; REPT("☆", 5-Table1[[#This Row],[Safety_Rating2]]), "Unknown"), "Unknown")</f>
        <v>★★★☆☆</v>
      </c>
      <c r="Q2846" s="1">
        <v>3</v>
      </c>
      <c r="R2846">
        <v>9084</v>
      </c>
      <c r="S2846">
        <v>4</v>
      </c>
      <c r="T2846" s="7">
        <f t="shared" si="44"/>
        <v>1199711162.4000001</v>
      </c>
      <c r="U2846" s="3">
        <f>Table1[[#This Row],[Range_km]]/Table1[[#This Row],[Battery_Capacity_kWh]]</f>
        <v>5.5419415645617347</v>
      </c>
      <c r="V2846" s="4">
        <f>Table1[[#This Row],[Price_USD]]/Table1[[#This Row],[Range_km]]</f>
        <v>224.60646258503402</v>
      </c>
      <c r="W2846" s="1" t="str">
        <f>_xlfn.IFS(Table1[[#This Row],[Price_USD]]&gt;80000,"Luxury", Table1[[#This Row],[Price_USD]]&gt;40000,"Premium",Table1[[#This Row],[Price_USD]]&lt;40000,"Budget")</f>
        <v>Luxury</v>
      </c>
    </row>
    <row r="2847" spans="3:23" x14ac:dyDescent="0.35">
      <c r="C2847">
        <v>2846</v>
      </c>
      <c r="D2847" t="s">
        <v>45</v>
      </c>
      <c r="E2847" t="s">
        <v>120</v>
      </c>
      <c r="F2847">
        <v>2016</v>
      </c>
      <c r="G2847" t="s">
        <v>251</v>
      </c>
      <c r="H2847">
        <v>111.6</v>
      </c>
      <c r="I2847">
        <v>517</v>
      </c>
      <c r="J2847" t="s">
        <v>269</v>
      </c>
      <c r="K2847">
        <v>0.9</v>
      </c>
      <c r="L2847" s="5">
        <v>85850.93</v>
      </c>
      <c r="M2847" t="s">
        <v>327</v>
      </c>
      <c r="N2847" t="s">
        <v>373</v>
      </c>
      <c r="O2847" s="1">
        <v>5</v>
      </c>
      <c r="P2847" s="1" t="str">
        <f>IFERROR(IF(ISNUMBER(Table1[[#This Row],[Safety_Rating2]]), REPT("★", Table1[[#This Row],[Safety_Rating2]]) &amp; REPT("☆", 5-Table1[[#This Row],[Safety_Rating2]]), "Unknown"), "Unknown")</f>
        <v>★★★★★</v>
      </c>
      <c r="Q2847" s="1">
        <v>5</v>
      </c>
      <c r="R2847">
        <v>18723</v>
      </c>
      <c r="S2847">
        <v>5</v>
      </c>
      <c r="T2847" s="7">
        <f t="shared" si="44"/>
        <v>1607386962.3899999</v>
      </c>
      <c r="U2847" s="3">
        <f>Table1[[#This Row],[Range_km]]/Table1[[#This Row],[Battery_Capacity_kWh]]</f>
        <v>4.6326164874551976</v>
      </c>
      <c r="V2847" s="4">
        <f>Table1[[#This Row],[Price_USD]]/Table1[[#This Row],[Range_km]]</f>
        <v>166.05595744680849</v>
      </c>
      <c r="W2847" s="1" t="str">
        <f>_xlfn.IFS(Table1[[#This Row],[Price_USD]]&gt;80000,"Luxury", Table1[[#This Row],[Price_USD]]&gt;40000,"Premium",Table1[[#This Row],[Price_USD]]&lt;40000,"Budget")</f>
        <v>Luxury</v>
      </c>
    </row>
    <row r="2848" spans="3:23" x14ac:dyDescent="0.35">
      <c r="C2848">
        <v>2847</v>
      </c>
      <c r="D2848" t="s">
        <v>30</v>
      </c>
      <c r="E2848" t="s">
        <v>83</v>
      </c>
      <c r="F2848">
        <v>2018</v>
      </c>
      <c r="G2848" t="s">
        <v>250</v>
      </c>
      <c r="H2848">
        <v>109.1</v>
      </c>
      <c r="I2848">
        <v>553</v>
      </c>
      <c r="J2848" t="s">
        <v>279</v>
      </c>
      <c r="K2848">
        <v>3.1</v>
      </c>
      <c r="L2848" s="5">
        <v>145270.93</v>
      </c>
      <c r="M2848" t="s">
        <v>310</v>
      </c>
      <c r="N2848" t="s">
        <v>359</v>
      </c>
      <c r="O2848" s="2" t="s">
        <v>376</v>
      </c>
      <c r="P2848" s="1" t="str">
        <f>IFERROR(IF(ISNUMBER(Table1[[#This Row],[Safety_Rating2]]), REPT("★", Table1[[#This Row],[Safety_Rating2]]) &amp; REPT("☆", 5-Table1[[#This Row],[Safety_Rating2]]), "Unknown"), "Unknown")</f>
        <v>★★★☆☆</v>
      </c>
      <c r="Q2848" s="1">
        <v>3</v>
      </c>
      <c r="R2848">
        <v>10664</v>
      </c>
      <c r="S2848">
        <v>3</v>
      </c>
      <c r="T2848" s="7">
        <f t="shared" si="44"/>
        <v>1549169197.52</v>
      </c>
      <c r="U2848" s="3">
        <f>Table1[[#This Row],[Range_km]]/Table1[[#This Row],[Battery_Capacity_kWh]]</f>
        <v>5.0687442713107247</v>
      </c>
      <c r="V2848" s="4">
        <f>Table1[[#This Row],[Price_USD]]/Table1[[#This Row],[Range_km]]</f>
        <v>262.69607594936707</v>
      </c>
      <c r="W2848" s="1" t="str">
        <f>_xlfn.IFS(Table1[[#This Row],[Price_USD]]&gt;80000,"Luxury", Table1[[#This Row],[Price_USD]]&gt;40000,"Premium",Table1[[#This Row],[Price_USD]]&lt;40000,"Budget")</f>
        <v>Luxury</v>
      </c>
    </row>
    <row r="2849" spans="3:23" x14ac:dyDescent="0.35">
      <c r="C2849">
        <v>2848</v>
      </c>
      <c r="D2849" t="s">
        <v>35</v>
      </c>
      <c r="E2849" t="s">
        <v>142</v>
      </c>
      <c r="F2849">
        <v>2024</v>
      </c>
      <c r="G2849" t="s">
        <v>263</v>
      </c>
      <c r="H2849">
        <v>69.099999999999994</v>
      </c>
      <c r="I2849">
        <v>161</v>
      </c>
      <c r="J2849" t="s">
        <v>271</v>
      </c>
      <c r="K2849">
        <v>3.3</v>
      </c>
      <c r="L2849" s="5">
        <v>135418.32</v>
      </c>
      <c r="M2849" t="s">
        <v>310</v>
      </c>
      <c r="N2849" t="s">
        <v>348</v>
      </c>
      <c r="O2849" s="1">
        <v>2</v>
      </c>
      <c r="P2849" s="1" t="str">
        <f>IFERROR(IF(ISNUMBER(Table1[[#This Row],[Safety_Rating2]]), REPT("★", Table1[[#This Row],[Safety_Rating2]]) &amp; REPT("☆", 5-Table1[[#This Row],[Safety_Rating2]]), "Unknown"), "Unknown")</f>
        <v>★★★☆☆</v>
      </c>
      <c r="Q2849" s="1">
        <v>3</v>
      </c>
      <c r="R2849">
        <v>960</v>
      </c>
      <c r="S2849">
        <v>5</v>
      </c>
      <c r="T2849" s="7">
        <f t="shared" si="44"/>
        <v>130001587.2</v>
      </c>
      <c r="U2849" s="3">
        <f>Table1[[#This Row],[Range_km]]/Table1[[#This Row],[Battery_Capacity_kWh]]</f>
        <v>2.3299565846599135</v>
      </c>
      <c r="V2849" s="4">
        <f>Table1[[#This Row],[Price_USD]]/Table1[[#This Row],[Range_km]]</f>
        <v>841.10757763975164</v>
      </c>
      <c r="W2849" s="1" t="str">
        <f>_xlfn.IFS(Table1[[#This Row],[Price_USD]]&gt;80000,"Luxury", Table1[[#This Row],[Price_USD]]&gt;40000,"Premium",Table1[[#This Row],[Price_USD]]&lt;40000,"Budget")</f>
        <v>Luxury</v>
      </c>
    </row>
    <row r="2850" spans="3:23" x14ac:dyDescent="0.35">
      <c r="C2850">
        <v>2849</v>
      </c>
      <c r="D2850" t="s">
        <v>20</v>
      </c>
      <c r="E2850" t="s">
        <v>133</v>
      </c>
      <c r="F2850">
        <v>2018</v>
      </c>
      <c r="G2850" t="s">
        <v>258</v>
      </c>
      <c r="H2850">
        <v>132.4</v>
      </c>
      <c r="I2850">
        <v>578</v>
      </c>
      <c r="J2850" t="s">
        <v>265</v>
      </c>
      <c r="K2850">
        <v>3.9</v>
      </c>
      <c r="L2850" s="5">
        <v>30014.46</v>
      </c>
      <c r="M2850" t="s">
        <v>303</v>
      </c>
      <c r="N2850" t="s">
        <v>336</v>
      </c>
      <c r="O2850" s="1">
        <v>1</v>
      </c>
      <c r="P2850" s="1" t="str">
        <f>IFERROR(IF(ISNUMBER(Table1[[#This Row],[Safety_Rating2]]), REPT("★", Table1[[#This Row],[Safety_Rating2]]) &amp; REPT("☆", 5-Table1[[#This Row],[Safety_Rating2]]), "Unknown"), "Unknown")</f>
        <v>★★★★☆</v>
      </c>
      <c r="Q2850" s="1">
        <v>4</v>
      </c>
      <c r="R2850">
        <v>13594</v>
      </c>
      <c r="S2850">
        <v>4</v>
      </c>
      <c r="T2850" s="7">
        <f t="shared" si="44"/>
        <v>408016569.24000001</v>
      </c>
      <c r="U2850" s="3">
        <f>Table1[[#This Row],[Range_km]]/Table1[[#This Row],[Battery_Capacity_kWh]]</f>
        <v>4.3655589123867067</v>
      </c>
      <c r="V2850" s="4">
        <f>Table1[[#This Row],[Price_USD]]/Table1[[#This Row],[Range_km]]</f>
        <v>51.928131487889274</v>
      </c>
      <c r="W2850" s="1" t="str">
        <f>_xlfn.IFS(Table1[[#This Row],[Price_USD]]&gt;80000,"Luxury", Table1[[#This Row],[Price_USD]]&gt;40000,"Premium",Table1[[#This Row],[Price_USD]]&lt;40000,"Budget")</f>
        <v>Budget</v>
      </c>
    </row>
    <row r="2851" spans="3:23" x14ac:dyDescent="0.35">
      <c r="C2851">
        <v>2850</v>
      </c>
      <c r="D2851" t="s">
        <v>32</v>
      </c>
      <c r="E2851" t="s">
        <v>121</v>
      </c>
      <c r="F2851">
        <v>2024</v>
      </c>
      <c r="G2851" t="s">
        <v>258</v>
      </c>
      <c r="H2851">
        <v>48.9</v>
      </c>
      <c r="I2851">
        <v>296</v>
      </c>
      <c r="J2851" t="s">
        <v>268</v>
      </c>
      <c r="K2851">
        <v>8.1</v>
      </c>
      <c r="L2851" s="5">
        <v>92097.37</v>
      </c>
      <c r="M2851" t="s">
        <v>310</v>
      </c>
      <c r="N2851" t="s">
        <v>372</v>
      </c>
      <c r="O2851" s="1">
        <v>1</v>
      </c>
      <c r="P2851" s="1" t="str">
        <f>IFERROR(IF(ISNUMBER(Table1[[#This Row],[Safety_Rating2]]), REPT("★", Table1[[#This Row],[Safety_Rating2]]) &amp; REPT("☆", 5-Table1[[#This Row],[Safety_Rating2]]), "Unknown"), "Unknown")</f>
        <v>★★★★★</v>
      </c>
      <c r="Q2851" s="1">
        <v>5</v>
      </c>
      <c r="R2851">
        <v>636</v>
      </c>
      <c r="S2851">
        <v>5</v>
      </c>
      <c r="T2851" s="7">
        <f t="shared" si="44"/>
        <v>58573927.32</v>
      </c>
      <c r="U2851" s="3">
        <f>Table1[[#This Row],[Range_km]]/Table1[[#This Row],[Battery_Capacity_kWh]]</f>
        <v>6.0531697341513295</v>
      </c>
      <c r="V2851" s="4">
        <f>Table1[[#This Row],[Price_USD]]/Table1[[#This Row],[Range_km]]</f>
        <v>311.13976351351351</v>
      </c>
      <c r="W2851" s="1" t="str">
        <f>_xlfn.IFS(Table1[[#This Row],[Price_USD]]&gt;80000,"Luxury", Table1[[#This Row],[Price_USD]]&gt;40000,"Premium",Table1[[#This Row],[Price_USD]]&lt;40000,"Budget")</f>
        <v>Luxury</v>
      </c>
    </row>
    <row r="2852" spans="3:23" x14ac:dyDescent="0.35">
      <c r="C2852">
        <v>2851</v>
      </c>
      <c r="D2852" t="s">
        <v>30</v>
      </c>
      <c r="E2852" t="s">
        <v>166</v>
      </c>
      <c r="F2852">
        <v>2023</v>
      </c>
      <c r="G2852" t="s">
        <v>263</v>
      </c>
      <c r="H2852">
        <v>33.299999999999997</v>
      </c>
      <c r="I2852">
        <v>172</v>
      </c>
      <c r="J2852" t="s">
        <v>269</v>
      </c>
      <c r="K2852">
        <v>6.1</v>
      </c>
      <c r="L2852" s="5">
        <v>35255.94</v>
      </c>
      <c r="M2852" t="s">
        <v>292</v>
      </c>
      <c r="N2852" t="s">
        <v>353</v>
      </c>
      <c r="O2852" s="1">
        <v>1</v>
      </c>
      <c r="P2852" s="1" t="str">
        <f>IFERROR(IF(ISNUMBER(Table1[[#This Row],[Safety_Rating2]]), REPT("★", Table1[[#This Row],[Safety_Rating2]]) &amp; REPT("☆", 5-Table1[[#This Row],[Safety_Rating2]]), "Unknown"), "Unknown")</f>
        <v>★★★★☆</v>
      </c>
      <c r="Q2852" s="1">
        <v>4</v>
      </c>
      <c r="R2852">
        <v>178</v>
      </c>
      <c r="S2852">
        <v>3</v>
      </c>
      <c r="T2852" s="7">
        <f t="shared" si="44"/>
        <v>6275557.3200000003</v>
      </c>
      <c r="U2852" s="3">
        <f>Table1[[#This Row],[Range_km]]/Table1[[#This Row],[Battery_Capacity_kWh]]</f>
        <v>5.165165165165166</v>
      </c>
      <c r="V2852" s="4">
        <f>Table1[[#This Row],[Price_USD]]/Table1[[#This Row],[Range_km]]</f>
        <v>204.97639534883723</v>
      </c>
      <c r="W2852" s="1" t="str">
        <f>_xlfn.IFS(Table1[[#This Row],[Price_USD]]&gt;80000,"Luxury", Table1[[#This Row],[Price_USD]]&gt;40000,"Premium",Table1[[#This Row],[Price_USD]]&lt;40000,"Budget")</f>
        <v>Budget</v>
      </c>
    </row>
    <row r="2853" spans="3:23" x14ac:dyDescent="0.35">
      <c r="C2853">
        <v>2852</v>
      </c>
      <c r="D2853" t="s">
        <v>40</v>
      </c>
      <c r="E2853" t="s">
        <v>98</v>
      </c>
      <c r="F2853">
        <v>2025</v>
      </c>
      <c r="G2853" t="s">
        <v>255</v>
      </c>
      <c r="H2853">
        <v>148.1</v>
      </c>
      <c r="I2853">
        <v>544</v>
      </c>
      <c r="J2853" t="s">
        <v>279</v>
      </c>
      <c r="K2853">
        <v>6.4</v>
      </c>
      <c r="L2853" s="5">
        <v>111062.28</v>
      </c>
      <c r="M2853" t="s">
        <v>292</v>
      </c>
      <c r="N2853" t="s">
        <v>375</v>
      </c>
      <c r="O2853" s="1">
        <v>5</v>
      </c>
      <c r="P2853" s="1" t="str">
        <f>IFERROR(IF(ISNUMBER(Table1[[#This Row],[Safety_Rating2]]), REPT("★", Table1[[#This Row],[Safety_Rating2]]) &amp; REPT("☆", 5-Table1[[#This Row],[Safety_Rating2]]), "Unknown"), "Unknown")</f>
        <v>★★★☆☆</v>
      </c>
      <c r="Q2853" s="1">
        <v>3</v>
      </c>
      <c r="R2853">
        <v>16449</v>
      </c>
      <c r="S2853">
        <v>3</v>
      </c>
      <c r="T2853" s="7">
        <f t="shared" si="44"/>
        <v>1826863443.72</v>
      </c>
      <c r="U2853" s="3">
        <f>Table1[[#This Row],[Range_km]]/Table1[[#This Row],[Battery_Capacity_kWh]]</f>
        <v>3.6731937879810941</v>
      </c>
      <c r="V2853" s="4">
        <f>Table1[[#This Row],[Price_USD]]/Table1[[#This Row],[Range_km]]</f>
        <v>204.15860294117647</v>
      </c>
      <c r="W2853" s="1" t="str">
        <f>_xlfn.IFS(Table1[[#This Row],[Price_USD]]&gt;80000,"Luxury", Table1[[#This Row],[Price_USD]]&gt;40000,"Premium",Table1[[#This Row],[Price_USD]]&lt;40000,"Budget")</f>
        <v>Luxury</v>
      </c>
    </row>
    <row r="2854" spans="3:23" x14ac:dyDescent="0.35">
      <c r="C2854">
        <v>2853</v>
      </c>
      <c r="D2854" t="s">
        <v>23</v>
      </c>
      <c r="E2854" t="s">
        <v>109</v>
      </c>
      <c r="F2854">
        <v>2024</v>
      </c>
      <c r="G2854" t="s">
        <v>258</v>
      </c>
      <c r="H2854">
        <v>38.299999999999997</v>
      </c>
      <c r="I2854">
        <v>186</v>
      </c>
      <c r="J2854" t="s">
        <v>275</v>
      </c>
      <c r="K2854">
        <v>1.6</v>
      </c>
      <c r="L2854" s="5">
        <v>147304.53</v>
      </c>
      <c r="M2854" t="s">
        <v>313</v>
      </c>
      <c r="N2854" t="s">
        <v>360</v>
      </c>
      <c r="O2854" s="1">
        <v>4</v>
      </c>
      <c r="P2854" s="1" t="str">
        <f>IFERROR(IF(ISNUMBER(Table1[[#This Row],[Safety_Rating2]]), REPT("★", Table1[[#This Row],[Safety_Rating2]]) &amp; REPT("☆", 5-Table1[[#This Row],[Safety_Rating2]]), "Unknown"), "Unknown")</f>
        <v>★★★★★</v>
      </c>
      <c r="Q2854" s="1">
        <v>5</v>
      </c>
      <c r="R2854">
        <v>3673</v>
      </c>
      <c r="S2854">
        <v>4</v>
      </c>
      <c r="T2854" s="7">
        <f t="shared" si="44"/>
        <v>541049538.68999994</v>
      </c>
      <c r="U2854" s="3">
        <f>Table1[[#This Row],[Range_km]]/Table1[[#This Row],[Battery_Capacity_kWh]]</f>
        <v>4.8563968668407318</v>
      </c>
      <c r="V2854" s="4">
        <f>Table1[[#This Row],[Price_USD]]/Table1[[#This Row],[Range_km]]</f>
        <v>791.95983870967746</v>
      </c>
      <c r="W2854" s="1" t="str">
        <f>_xlfn.IFS(Table1[[#This Row],[Price_USD]]&gt;80000,"Luxury", Table1[[#This Row],[Price_USD]]&gt;40000,"Premium",Table1[[#This Row],[Price_USD]]&lt;40000,"Budget")</f>
        <v>Luxury</v>
      </c>
    </row>
    <row r="2855" spans="3:23" x14ac:dyDescent="0.35">
      <c r="C2855">
        <v>2854</v>
      </c>
      <c r="D2855" t="s">
        <v>54</v>
      </c>
      <c r="E2855" t="s">
        <v>213</v>
      </c>
      <c r="F2855">
        <v>2015</v>
      </c>
      <c r="G2855" t="s">
        <v>262</v>
      </c>
      <c r="H2855">
        <v>146</v>
      </c>
      <c r="I2855">
        <v>161</v>
      </c>
      <c r="J2855" t="s">
        <v>276</v>
      </c>
      <c r="K2855">
        <v>5</v>
      </c>
      <c r="L2855" s="5">
        <v>138432.79</v>
      </c>
      <c r="M2855" t="s">
        <v>308</v>
      </c>
      <c r="N2855" t="s">
        <v>370</v>
      </c>
      <c r="O2855" s="1">
        <v>2</v>
      </c>
      <c r="P2855" s="1" t="str">
        <f>IFERROR(IF(ISNUMBER(Table1[[#This Row],[Safety_Rating2]]), REPT("★", Table1[[#This Row],[Safety_Rating2]]) &amp; REPT("☆", 5-Table1[[#This Row],[Safety_Rating2]]), "Unknown"), "Unknown")</f>
        <v>★★★★★</v>
      </c>
      <c r="Q2855" s="1">
        <v>5</v>
      </c>
      <c r="R2855">
        <v>5226</v>
      </c>
      <c r="S2855">
        <v>5</v>
      </c>
      <c r="T2855" s="7">
        <f t="shared" si="44"/>
        <v>723449760.54000008</v>
      </c>
      <c r="U2855" s="3">
        <f>Table1[[#This Row],[Range_km]]/Table1[[#This Row],[Battery_Capacity_kWh]]</f>
        <v>1.1027397260273972</v>
      </c>
      <c r="V2855" s="4">
        <f>Table1[[#This Row],[Price_USD]]/Table1[[#This Row],[Range_km]]</f>
        <v>859.83099378881991</v>
      </c>
      <c r="W2855" s="1" t="str">
        <f>_xlfn.IFS(Table1[[#This Row],[Price_USD]]&gt;80000,"Luxury", Table1[[#This Row],[Price_USD]]&gt;40000,"Premium",Table1[[#This Row],[Price_USD]]&lt;40000,"Budget")</f>
        <v>Luxury</v>
      </c>
    </row>
    <row r="2856" spans="3:23" x14ac:dyDescent="0.35">
      <c r="C2856">
        <v>2855</v>
      </c>
      <c r="D2856" t="s">
        <v>44</v>
      </c>
      <c r="E2856" t="s">
        <v>106</v>
      </c>
      <c r="F2856">
        <v>2018</v>
      </c>
      <c r="G2856" t="s">
        <v>250</v>
      </c>
      <c r="H2856">
        <v>98.5</v>
      </c>
      <c r="I2856">
        <v>320</v>
      </c>
      <c r="J2856" t="s">
        <v>279</v>
      </c>
      <c r="K2856">
        <v>5.4</v>
      </c>
      <c r="L2856" s="5">
        <v>135571.29999999999</v>
      </c>
      <c r="M2856" t="s">
        <v>326</v>
      </c>
      <c r="N2856" t="s">
        <v>339</v>
      </c>
      <c r="O2856" s="1">
        <v>5</v>
      </c>
      <c r="P2856" s="1" t="str">
        <f>IFERROR(IF(ISNUMBER(Table1[[#This Row],[Safety_Rating2]]), REPT("★", Table1[[#This Row],[Safety_Rating2]]) &amp; REPT("☆", 5-Table1[[#This Row],[Safety_Rating2]]), "Unknown"), "Unknown")</f>
        <v>★★★☆☆</v>
      </c>
      <c r="Q2856" s="1">
        <v>3</v>
      </c>
      <c r="R2856">
        <v>4659</v>
      </c>
      <c r="S2856">
        <v>3</v>
      </c>
      <c r="T2856" s="7">
        <f t="shared" si="44"/>
        <v>631626686.69999993</v>
      </c>
      <c r="U2856" s="3">
        <f>Table1[[#This Row],[Range_km]]/Table1[[#This Row],[Battery_Capacity_kWh]]</f>
        <v>3.248730964467005</v>
      </c>
      <c r="V2856" s="4">
        <f>Table1[[#This Row],[Price_USD]]/Table1[[#This Row],[Range_km]]</f>
        <v>423.66031249999997</v>
      </c>
      <c r="W2856" s="1" t="str">
        <f>_xlfn.IFS(Table1[[#This Row],[Price_USD]]&gt;80000,"Luxury", Table1[[#This Row],[Price_USD]]&gt;40000,"Premium",Table1[[#This Row],[Price_USD]]&lt;40000,"Budget")</f>
        <v>Luxury</v>
      </c>
    </row>
    <row r="2857" spans="3:23" x14ac:dyDescent="0.35">
      <c r="C2857">
        <v>2856</v>
      </c>
      <c r="D2857" t="s">
        <v>50</v>
      </c>
      <c r="E2857" t="s">
        <v>225</v>
      </c>
      <c r="F2857">
        <v>2022</v>
      </c>
      <c r="G2857" t="s">
        <v>256</v>
      </c>
      <c r="H2857">
        <v>135.69999999999999</v>
      </c>
      <c r="I2857">
        <v>524</v>
      </c>
      <c r="J2857" t="s">
        <v>268</v>
      </c>
      <c r="K2857">
        <v>4.9000000000000004</v>
      </c>
      <c r="L2857" s="5">
        <v>110835.13</v>
      </c>
      <c r="M2857" t="s">
        <v>299</v>
      </c>
      <c r="N2857" t="s">
        <v>375</v>
      </c>
      <c r="O2857" s="1">
        <v>2</v>
      </c>
      <c r="P2857" s="1" t="str">
        <f>IFERROR(IF(ISNUMBER(Table1[[#This Row],[Safety_Rating2]]), REPT("★", Table1[[#This Row],[Safety_Rating2]]) &amp; REPT("☆", 5-Table1[[#This Row],[Safety_Rating2]]), "Unknown"), "Unknown")</f>
        <v>★★★☆☆</v>
      </c>
      <c r="Q2857" s="1">
        <v>3</v>
      </c>
      <c r="R2857">
        <v>15368</v>
      </c>
      <c r="S2857">
        <v>3</v>
      </c>
      <c r="T2857" s="7">
        <f t="shared" si="44"/>
        <v>1703314277.8400002</v>
      </c>
      <c r="U2857" s="3">
        <f>Table1[[#This Row],[Range_km]]/Table1[[#This Row],[Battery_Capacity_kWh]]</f>
        <v>3.8614591009579957</v>
      </c>
      <c r="V2857" s="4">
        <f>Table1[[#This Row],[Price_USD]]/Table1[[#This Row],[Range_km]]</f>
        <v>211.51742366412213</v>
      </c>
      <c r="W2857" s="1" t="str">
        <f>_xlfn.IFS(Table1[[#This Row],[Price_USD]]&gt;80000,"Luxury", Table1[[#This Row],[Price_USD]]&gt;40000,"Premium",Table1[[#This Row],[Price_USD]]&lt;40000,"Budget")</f>
        <v>Luxury</v>
      </c>
    </row>
    <row r="2858" spans="3:23" x14ac:dyDescent="0.35">
      <c r="C2858">
        <v>2857</v>
      </c>
      <c r="D2858" t="s">
        <v>33</v>
      </c>
      <c r="E2858" t="s">
        <v>86</v>
      </c>
      <c r="F2858">
        <v>2022</v>
      </c>
      <c r="G2858" t="s">
        <v>263</v>
      </c>
      <c r="H2858">
        <v>63.8</v>
      </c>
      <c r="I2858">
        <v>132</v>
      </c>
      <c r="J2858" t="s">
        <v>273</v>
      </c>
      <c r="K2858">
        <v>4.7</v>
      </c>
      <c r="L2858" s="5">
        <v>74184.350000000006</v>
      </c>
      <c r="M2858" t="s">
        <v>282</v>
      </c>
      <c r="N2858" t="s">
        <v>339</v>
      </c>
      <c r="O2858" s="1">
        <v>0</v>
      </c>
      <c r="P2858" s="1" t="str">
        <f>IFERROR(IF(ISNUMBER(Table1[[#This Row],[Safety_Rating2]]), REPT("★", Table1[[#This Row],[Safety_Rating2]]) &amp; REPT("☆", 5-Table1[[#This Row],[Safety_Rating2]]), "Unknown"), "Unknown")</f>
        <v>★★★☆☆</v>
      </c>
      <c r="Q2858" s="1">
        <v>3</v>
      </c>
      <c r="R2858">
        <v>13976</v>
      </c>
      <c r="S2858">
        <v>5</v>
      </c>
      <c r="T2858" s="7">
        <f t="shared" si="44"/>
        <v>1036800475.6</v>
      </c>
      <c r="U2858" s="3">
        <f>Table1[[#This Row],[Range_km]]/Table1[[#This Row],[Battery_Capacity_kWh]]</f>
        <v>2.0689655172413794</v>
      </c>
      <c r="V2858" s="4">
        <f>Table1[[#This Row],[Price_USD]]/Table1[[#This Row],[Range_km]]</f>
        <v>562.00265151515157</v>
      </c>
      <c r="W2858" s="1" t="str">
        <f>_xlfn.IFS(Table1[[#This Row],[Price_USD]]&gt;80000,"Luxury", Table1[[#This Row],[Price_USD]]&gt;40000,"Premium",Table1[[#This Row],[Price_USD]]&lt;40000,"Budget")</f>
        <v>Premium</v>
      </c>
    </row>
    <row r="2859" spans="3:23" x14ac:dyDescent="0.35">
      <c r="C2859">
        <v>2858</v>
      </c>
      <c r="D2859" t="s">
        <v>21</v>
      </c>
      <c r="E2859" t="s">
        <v>104</v>
      </c>
      <c r="F2859">
        <v>2019</v>
      </c>
      <c r="G2859" t="s">
        <v>262</v>
      </c>
      <c r="H2859">
        <v>45.5</v>
      </c>
      <c r="I2859">
        <v>261</v>
      </c>
      <c r="J2859" t="s">
        <v>274</v>
      </c>
      <c r="K2859">
        <v>11</v>
      </c>
      <c r="L2859" s="5">
        <v>60513.2</v>
      </c>
      <c r="M2859" t="s">
        <v>332</v>
      </c>
      <c r="N2859" t="s">
        <v>374</v>
      </c>
      <c r="O2859" s="1">
        <v>4</v>
      </c>
      <c r="P2859" s="1" t="str">
        <f>IFERROR(IF(ISNUMBER(Table1[[#This Row],[Safety_Rating2]]), REPT("★", Table1[[#This Row],[Safety_Rating2]]) &amp; REPT("☆", 5-Table1[[#This Row],[Safety_Rating2]]), "Unknown"), "Unknown")</f>
        <v>★★★☆☆</v>
      </c>
      <c r="Q2859" s="1">
        <v>3</v>
      </c>
      <c r="R2859">
        <v>1245</v>
      </c>
      <c r="S2859">
        <v>5</v>
      </c>
      <c r="T2859" s="7">
        <f t="shared" si="44"/>
        <v>75338934</v>
      </c>
      <c r="U2859" s="3">
        <f>Table1[[#This Row],[Range_km]]/Table1[[#This Row],[Battery_Capacity_kWh]]</f>
        <v>5.7362637362637363</v>
      </c>
      <c r="V2859" s="4">
        <f>Table1[[#This Row],[Price_USD]]/Table1[[#This Row],[Range_km]]</f>
        <v>231.85134099616857</v>
      </c>
      <c r="W2859" s="1" t="str">
        <f>_xlfn.IFS(Table1[[#This Row],[Price_USD]]&gt;80000,"Luxury", Table1[[#This Row],[Price_USD]]&gt;40000,"Premium",Table1[[#This Row],[Price_USD]]&lt;40000,"Budget")</f>
        <v>Premium</v>
      </c>
    </row>
    <row r="2860" spans="3:23" x14ac:dyDescent="0.35">
      <c r="C2860">
        <v>2859</v>
      </c>
      <c r="D2860" t="s">
        <v>43</v>
      </c>
      <c r="E2860" t="s">
        <v>171</v>
      </c>
      <c r="F2860">
        <v>2019</v>
      </c>
      <c r="G2860" t="s">
        <v>261</v>
      </c>
      <c r="H2860">
        <v>27.4</v>
      </c>
      <c r="I2860">
        <v>367</v>
      </c>
      <c r="J2860" t="s">
        <v>272</v>
      </c>
      <c r="K2860">
        <v>3.5</v>
      </c>
      <c r="L2860" s="5">
        <v>81672.75</v>
      </c>
      <c r="M2860" t="s">
        <v>303</v>
      </c>
      <c r="N2860" t="s">
        <v>374</v>
      </c>
      <c r="O2860" s="2" t="s">
        <v>376</v>
      </c>
      <c r="P2860" s="1" t="str">
        <f>IFERROR(IF(ISNUMBER(Table1[[#This Row],[Safety_Rating2]]), REPT("★", Table1[[#This Row],[Safety_Rating2]]) &amp; REPT("☆", 5-Table1[[#This Row],[Safety_Rating2]]), "Unknown"), "Unknown")</f>
        <v>★★★★☆</v>
      </c>
      <c r="Q2860" s="1">
        <v>4</v>
      </c>
      <c r="R2860">
        <v>9686</v>
      </c>
      <c r="S2860">
        <v>3</v>
      </c>
      <c r="T2860" s="7">
        <f t="shared" si="44"/>
        <v>791082256.5</v>
      </c>
      <c r="U2860" s="3">
        <f>Table1[[#This Row],[Range_km]]/Table1[[#This Row],[Battery_Capacity_kWh]]</f>
        <v>13.394160583941607</v>
      </c>
      <c r="V2860" s="4">
        <f>Table1[[#This Row],[Price_USD]]/Table1[[#This Row],[Range_km]]</f>
        <v>222.54155313351498</v>
      </c>
      <c r="W2860" s="1" t="str">
        <f>_xlfn.IFS(Table1[[#This Row],[Price_USD]]&gt;80000,"Luxury", Table1[[#This Row],[Price_USD]]&gt;40000,"Premium",Table1[[#This Row],[Price_USD]]&lt;40000,"Budget")</f>
        <v>Luxury</v>
      </c>
    </row>
    <row r="2861" spans="3:23" x14ac:dyDescent="0.35">
      <c r="C2861">
        <v>2860</v>
      </c>
      <c r="D2861" t="s">
        <v>66</v>
      </c>
      <c r="E2861" t="s">
        <v>163</v>
      </c>
      <c r="F2861">
        <v>2021</v>
      </c>
      <c r="G2861" t="s">
        <v>258</v>
      </c>
      <c r="H2861">
        <v>41.8</v>
      </c>
      <c r="I2861">
        <v>285</v>
      </c>
      <c r="J2861" t="s">
        <v>276</v>
      </c>
      <c r="K2861">
        <v>4.4000000000000004</v>
      </c>
      <c r="L2861" s="5">
        <v>138967.96</v>
      </c>
      <c r="M2861" t="s">
        <v>289</v>
      </c>
      <c r="N2861" t="s">
        <v>336</v>
      </c>
      <c r="O2861" s="1">
        <v>5</v>
      </c>
      <c r="P2861" s="1" t="str">
        <f>IFERROR(IF(ISNUMBER(Table1[[#This Row],[Safety_Rating2]]), REPT("★", Table1[[#This Row],[Safety_Rating2]]) &amp; REPT("☆", 5-Table1[[#This Row],[Safety_Rating2]]), "Unknown"), "Unknown")</f>
        <v>★★★☆☆</v>
      </c>
      <c r="Q2861" s="1">
        <v>3</v>
      </c>
      <c r="R2861">
        <v>17890</v>
      </c>
      <c r="S2861">
        <v>3</v>
      </c>
      <c r="T2861" s="7">
        <f t="shared" si="44"/>
        <v>2486136804.3999996</v>
      </c>
      <c r="U2861" s="3">
        <f>Table1[[#This Row],[Range_km]]/Table1[[#This Row],[Battery_Capacity_kWh]]</f>
        <v>6.8181818181818183</v>
      </c>
      <c r="V2861" s="4">
        <f>Table1[[#This Row],[Price_USD]]/Table1[[#This Row],[Range_km]]</f>
        <v>487.60687719298244</v>
      </c>
      <c r="W2861" s="1" t="str">
        <f>_xlfn.IFS(Table1[[#This Row],[Price_USD]]&gt;80000,"Luxury", Table1[[#This Row],[Price_USD]]&gt;40000,"Premium",Table1[[#This Row],[Price_USD]]&lt;40000,"Budget")</f>
        <v>Luxury</v>
      </c>
    </row>
    <row r="2862" spans="3:23" x14ac:dyDescent="0.35">
      <c r="C2862">
        <v>2861</v>
      </c>
      <c r="D2862" t="s">
        <v>65</v>
      </c>
      <c r="E2862" t="s">
        <v>176</v>
      </c>
      <c r="F2862">
        <v>2019</v>
      </c>
      <c r="G2862" t="s">
        <v>255</v>
      </c>
      <c r="H2862">
        <v>29</v>
      </c>
      <c r="I2862">
        <v>289</v>
      </c>
      <c r="J2862" t="s">
        <v>278</v>
      </c>
      <c r="K2862">
        <v>8.3000000000000007</v>
      </c>
      <c r="L2862" s="5">
        <v>41545.760000000002</v>
      </c>
      <c r="M2862" t="s">
        <v>298</v>
      </c>
      <c r="N2862" t="s">
        <v>374</v>
      </c>
      <c r="O2862" s="1">
        <v>2</v>
      </c>
      <c r="P2862" s="1" t="str">
        <f>IFERROR(IF(ISNUMBER(Table1[[#This Row],[Safety_Rating2]]), REPT("★", Table1[[#This Row],[Safety_Rating2]]) &amp; REPT("☆", 5-Table1[[#This Row],[Safety_Rating2]]), "Unknown"), "Unknown")</f>
        <v>★★★☆☆</v>
      </c>
      <c r="Q2862" s="1">
        <v>3</v>
      </c>
      <c r="R2862">
        <v>18143</v>
      </c>
      <c r="S2862">
        <v>3</v>
      </c>
      <c r="T2862" s="7">
        <f t="shared" si="44"/>
        <v>753764723.68000007</v>
      </c>
      <c r="U2862" s="3">
        <f>Table1[[#This Row],[Range_km]]/Table1[[#This Row],[Battery_Capacity_kWh]]</f>
        <v>9.9655172413793096</v>
      </c>
      <c r="V2862" s="4">
        <f>Table1[[#This Row],[Price_USD]]/Table1[[#This Row],[Range_km]]</f>
        <v>143.75695501730104</v>
      </c>
      <c r="W2862" s="1" t="str">
        <f>_xlfn.IFS(Table1[[#This Row],[Price_USD]]&gt;80000,"Luxury", Table1[[#This Row],[Price_USD]]&gt;40000,"Premium",Table1[[#This Row],[Price_USD]]&lt;40000,"Budget")</f>
        <v>Premium</v>
      </c>
    </row>
    <row r="2863" spans="3:23" x14ac:dyDescent="0.35">
      <c r="C2863">
        <v>2862</v>
      </c>
      <c r="D2863" t="s">
        <v>34</v>
      </c>
      <c r="E2863" t="s">
        <v>190</v>
      </c>
      <c r="F2863">
        <v>2024</v>
      </c>
      <c r="G2863" t="s">
        <v>252</v>
      </c>
      <c r="H2863">
        <v>47.5</v>
      </c>
      <c r="I2863">
        <v>534</v>
      </c>
      <c r="J2863" t="s">
        <v>269</v>
      </c>
      <c r="K2863">
        <v>7.6</v>
      </c>
      <c r="L2863" s="5">
        <v>138456.63</v>
      </c>
      <c r="M2863" t="s">
        <v>335</v>
      </c>
      <c r="N2863" t="s">
        <v>351</v>
      </c>
      <c r="O2863" s="1">
        <v>4</v>
      </c>
      <c r="P2863" s="1" t="str">
        <f>IFERROR(IF(ISNUMBER(Table1[[#This Row],[Safety_Rating2]]), REPT("★", Table1[[#This Row],[Safety_Rating2]]) &amp; REPT("☆", 5-Table1[[#This Row],[Safety_Rating2]]), "Unknown"), "Unknown")</f>
        <v>★★★★☆</v>
      </c>
      <c r="Q2863" s="1">
        <v>4</v>
      </c>
      <c r="R2863">
        <v>14223</v>
      </c>
      <c r="S2863">
        <v>3</v>
      </c>
      <c r="T2863" s="7">
        <f t="shared" si="44"/>
        <v>1969268648.49</v>
      </c>
      <c r="U2863" s="3">
        <f>Table1[[#This Row],[Range_km]]/Table1[[#This Row],[Battery_Capacity_kWh]]</f>
        <v>11.242105263157894</v>
      </c>
      <c r="V2863" s="4">
        <f>Table1[[#This Row],[Price_USD]]/Table1[[#This Row],[Range_km]]</f>
        <v>259.28207865168542</v>
      </c>
      <c r="W2863" s="1" t="str">
        <f>_xlfn.IFS(Table1[[#This Row],[Price_USD]]&gt;80000,"Luxury", Table1[[#This Row],[Price_USD]]&gt;40000,"Premium",Table1[[#This Row],[Price_USD]]&lt;40000,"Budget")</f>
        <v>Luxury</v>
      </c>
    </row>
    <row r="2864" spans="3:23" x14ac:dyDescent="0.35">
      <c r="C2864">
        <v>2863</v>
      </c>
      <c r="D2864" t="s">
        <v>25</v>
      </c>
      <c r="E2864" t="s">
        <v>145</v>
      </c>
      <c r="F2864">
        <v>2015</v>
      </c>
      <c r="G2864" t="s">
        <v>264</v>
      </c>
      <c r="H2864">
        <v>129.30000000000001</v>
      </c>
      <c r="I2864">
        <v>295</v>
      </c>
      <c r="J2864" t="s">
        <v>273</v>
      </c>
      <c r="K2864">
        <v>4.9000000000000004</v>
      </c>
      <c r="L2864" s="5">
        <v>116502.32</v>
      </c>
      <c r="M2864" t="s">
        <v>305</v>
      </c>
      <c r="N2864" t="s">
        <v>372</v>
      </c>
      <c r="O2864" s="1">
        <v>3</v>
      </c>
      <c r="P2864" s="1" t="str">
        <f>IFERROR(IF(ISNUMBER(Table1[[#This Row],[Safety_Rating2]]), REPT("★", Table1[[#This Row],[Safety_Rating2]]) &amp; REPT("☆", 5-Table1[[#This Row],[Safety_Rating2]]), "Unknown"), "Unknown")</f>
        <v>★★★☆☆</v>
      </c>
      <c r="Q2864" s="1">
        <v>3</v>
      </c>
      <c r="R2864">
        <v>10842</v>
      </c>
      <c r="S2864">
        <v>3</v>
      </c>
      <c r="T2864" s="7">
        <f t="shared" si="44"/>
        <v>1263118153.4400001</v>
      </c>
      <c r="U2864" s="3">
        <f>Table1[[#This Row],[Range_km]]/Table1[[#This Row],[Battery_Capacity_kWh]]</f>
        <v>2.2815158546017011</v>
      </c>
      <c r="V2864" s="4">
        <f>Table1[[#This Row],[Price_USD]]/Table1[[#This Row],[Range_km]]</f>
        <v>394.92311864406781</v>
      </c>
      <c r="W2864" s="1" t="str">
        <f>_xlfn.IFS(Table1[[#This Row],[Price_USD]]&gt;80000,"Luxury", Table1[[#This Row],[Price_USD]]&gt;40000,"Premium",Table1[[#This Row],[Price_USD]]&lt;40000,"Budget")</f>
        <v>Luxury</v>
      </c>
    </row>
    <row r="2865" spans="3:23" x14ac:dyDescent="0.35">
      <c r="C2865">
        <v>2864</v>
      </c>
      <c r="D2865" t="s">
        <v>17</v>
      </c>
      <c r="E2865" t="s">
        <v>95</v>
      </c>
      <c r="F2865">
        <v>2020</v>
      </c>
      <c r="G2865" t="s">
        <v>258</v>
      </c>
      <c r="H2865">
        <v>116.8</v>
      </c>
      <c r="I2865">
        <v>139</v>
      </c>
      <c r="J2865" t="s">
        <v>273</v>
      </c>
      <c r="K2865">
        <v>3.3</v>
      </c>
      <c r="L2865" s="5">
        <v>148103.98000000001</v>
      </c>
      <c r="M2865" t="s">
        <v>290</v>
      </c>
      <c r="N2865" t="s">
        <v>366</v>
      </c>
      <c r="O2865" s="1">
        <v>2</v>
      </c>
      <c r="P2865" s="1" t="str">
        <f>IFERROR(IF(ISNUMBER(Table1[[#This Row],[Safety_Rating2]]), REPT("★", Table1[[#This Row],[Safety_Rating2]]) &amp; REPT("☆", 5-Table1[[#This Row],[Safety_Rating2]]), "Unknown"), "Unknown")</f>
        <v>Unknown</v>
      </c>
      <c r="Q2865" s="2" t="s">
        <v>376</v>
      </c>
      <c r="R2865">
        <v>19009</v>
      </c>
      <c r="S2865">
        <v>5</v>
      </c>
      <c r="T2865" s="7">
        <f t="shared" si="44"/>
        <v>2815308555.8200002</v>
      </c>
      <c r="U2865" s="3">
        <f>Table1[[#This Row],[Range_km]]/Table1[[#This Row],[Battery_Capacity_kWh]]</f>
        <v>1.1900684931506849</v>
      </c>
      <c r="V2865" s="4">
        <f>Table1[[#This Row],[Price_USD]]/Table1[[#This Row],[Range_km]]</f>
        <v>1065.4962589928059</v>
      </c>
      <c r="W2865" s="1" t="str">
        <f>_xlfn.IFS(Table1[[#This Row],[Price_USD]]&gt;80000,"Luxury", Table1[[#This Row],[Price_USD]]&gt;40000,"Premium",Table1[[#This Row],[Price_USD]]&lt;40000,"Budget")</f>
        <v>Luxury</v>
      </c>
    </row>
    <row r="2866" spans="3:23" x14ac:dyDescent="0.35">
      <c r="C2866">
        <v>2865</v>
      </c>
      <c r="D2866" t="s">
        <v>58</v>
      </c>
      <c r="E2866" t="s">
        <v>172</v>
      </c>
      <c r="F2866">
        <v>2016</v>
      </c>
      <c r="G2866" t="s">
        <v>258</v>
      </c>
      <c r="H2866">
        <v>38.799999999999997</v>
      </c>
      <c r="I2866">
        <v>276</v>
      </c>
      <c r="J2866" t="s">
        <v>270</v>
      </c>
      <c r="K2866">
        <v>9.3000000000000007</v>
      </c>
      <c r="L2866" s="5">
        <v>42848.21</v>
      </c>
      <c r="M2866" t="s">
        <v>298</v>
      </c>
      <c r="N2866" t="s">
        <v>356</v>
      </c>
      <c r="O2866" s="1">
        <v>1</v>
      </c>
      <c r="P2866" s="1" t="str">
        <f>IFERROR(IF(ISNUMBER(Table1[[#This Row],[Safety_Rating2]]), REPT("★", Table1[[#This Row],[Safety_Rating2]]) &amp; REPT("☆", 5-Table1[[#This Row],[Safety_Rating2]]), "Unknown"), "Unknown")</f>
        <v>★★★☆☆</v>
      </c>
      <c r="Q2866" s="1">
        <v>3</v>
      </c>
      <c r="R2866">
        <v>8064</v>
      </c>
      <c r="S2866">
        <v>3</v>
      </c>
      <c r="T2866" s="7">
        <f t="shared" si="44"/>
        <v>345527965.44</v>
      </c>
      <c r="U2866" s="3">
        <f>Table1[[#This Row],[Range_km]]/Table1[[#This Row],[Battery_Capacity_kWh]]</f>
        <v>7.1134020618556706</v>
      </c>
      <c r="V2866" s="4">
        <f>Table1[[#This Row],[Price_USD]]/Table1[[#This Row],[Range_km]]</f>
        <v>155.24713768115942</v>
      </c>
      <c r="W2866" s="1" t="str">
        <f>_xlfn.IFS(Table1[[#This Row],[Price_USD]]&gt;80000,"Luxury", Table1[[#This Row],[Price_USD]]&gt;40000,"Premium",Table1[[#This Row],[Price_USD]]&lt;40000,"Budget")</f>
        <v>Premium</v>
      </c>
    </row>
    <row r="2867" spans="3:23" x14ac:dyDescent="0.35">
      <c r="C2867">
        <v>2866</v>
      </c>
      <c r="D2867" t="s">
        <v>33</v>
      </c>
      <c r="E2867" t="s">
        <v>86</v>
      </c>
      <c r="F2867">
        <v>2023</v>
      </c>
      <c r="G2867" t="s">
        <v>264</v>
      </c>
      <c r="H2867">
        <v>73.2</v>
      </c>
      <c r="I2867">
        <v>526</v>
      </c>
      <c r="J2867" t="s">
        <v>272</v>
      </c>
      <c r="K2867">
        <v>6.7</v>
      </c>
      <c r="L2867" s="5">
        <v>145742.67000000001</v>
      </c>
      <c r="M2867" t="s">
        <v>305</v>
      </c>
      <c r="N2867" t="s">
        <v>368</v>
      </c>
      <c r="O2867" s="1">
        <v>4</v>
      </c>
      <c r="P2867" s="1" t="str">
        <f>IFERROR(IF(ISNUMBER(Table1[[#This Row],[Safety_Rating2]]), REPT("★", Table1[[#This Row],[Safety_Rating2]]) &amp; REPT("☆", 5-Table1[[#This Row],[Safety_Rating2]]), "Unknown"), "Unknown")</f>
        <v>★★★★★</v>
      </c>
      <c r="Q2867" s="1">
        <v>5</v>
      </c>
      <c r="R2867">
        <v>6722</v>
      </c>
      <c r="S2867">
        <v>5</v>
      </c>
      <c r="T2867" s="7">
        <f t="shared" si="44"/>
        <v>979682227.74000013</v>
      </c>
      <c r="U2867" s="3">
        <f>Table1[[#This Row],[Range_km]]/Table1[[#This Row],[Battery_Capacity_kWh]]</f>
        <v>7.1857923497267757</v>
      </c>
      <c r="V2867" s="4">
        <f>Table1[[#This Row],[Price_USD]]/Table1[[#This Row],[Range_km]]</f>
        <v>277.077319391635</v>
      </c>
      <c r="W2867" s="1" t="str">
        <f>_xlfn.IFS(Table1[[#This Row],[Price_USD]]&gt;80000,"Luxury", Table1[[#This Row],[Price_USD]]&gt;40000,"Premium",Table1[[#This Row],[Price_USD]]&lt;40000,"Budget")</f>
        <v>Luxury</v>
      </c>
    </row>
    <row r="2868" spans="3:23" x14ac:dyDescent="0.35">
      <c r="C2868">
        <v>2867</v>
      </c>
      <c r="D2868" t="s">
        <v>54</v>
      </c>
      <c r="E2868" t="s">
        <v>123</v>
      </c>
      <c r="F2868">
        <v>2020</v>
      </c>
      <c r="G2868" t="s">
        <v>252</v>
      </c>
      <c r="H2868">
        <v>22</v>
      </c>
      <c r="I2868">
        <v>321</v>
      </c>
      <c r="J2868" t="s">
        <v>271</v>
      </c>
      <c r="K2868">
        <v>3</v>
      </c>
      <c r="L2868" s="5">
        <v>31796.38</v>
      </c>
      <c r="M2868" t="s">
        <v>302</v>
      </c>
      <c r="N2868" t="s">
        <v>351</v>
      </c>
      <c r="O2868" s="1">
        <v>0</v>
      </c>
      <c r="P2868" s="1" t="str">
        <f>IFERROR(IF(ISNUMBER(Table1[[#This Row],[Safety_Rating2]]), REPT("★", Table1[[#This Row],[Safety_Rating2]]) &amp; REPT("☆", 5-Table1[[#This Row],[Safety_Rating2]]), "Unknown"), "Unknown")</f>
        <v>★★★★☆</v>
      </c>
      <c r="Q2868" s="1">
        <v>4</v>
      </c>
      <c r="R2868">
        <v>608</v>
      </c>
      <c r="S2868">
        <v>3</v>
      </c>
      <c r="T2868" s="7">
        <f t="shared" si="44"/>
        <v>19332199.039999999</v>
      </c>
      <c r="U2868" s="3">
        <f>Table1[[#This Row],[Range_km]]/Table1[[#This Row],[Battery_Capacity_kWh]]</f>
        <v>14.590909090909092</v>
      </c>
      <c r="V2868" s="4">
        <f>Table1[[#This Row],[Price_USD]]/Table1[[#This Row],[Range_km]]</f>
        <v>99.054143302180691</v>
      </c>
      <c r="W2868" s="1" t="str">
        <f>_xlfn.IFS(Table1[[#This Row],[Price_USD]]&gt;80000,"Luxury", Table1[[#This Row],[Price_USD]]&gt;40000,"Premium",Table1[[#This Row],[Price_USD]]&lt;40000,"Budget")</f>
        <v>Budget</v>
      </c>
    </row>
    <row r="2869" spans="3:23" x14ac:dyDescent="0.35">
      <c r="C2869">
        <v>2868</v>
      </c>
      <c r="D2869" t="s">
        <v>67</v>
      </c>
      <c r="E2869" t="s">
        <v>243</v>
      </c>
      <c r="F2869">
        <v>2025</v>
      </c>
      <c r="G2869" t="s">
        <v>262</v>
      </c>
      <c r="H2869">
        <v>80.3</v>
      </c>
      <c r="I2869">
        <v>305</v>
      </c>
      <c r="J2869" t="s">
        <v>265</v>
      </c>
      <c r="K2869">
        <v>8.5</v>
      </c>
      <c r="L2869" s="5">
        <v>134518.70000000001</v>
      </c>
      <c r="M2869" t="s">
        <v>297</v>
      </c>
      <c r="N2869" t="s">
        <v>361</v>
      </c>
      <c r="O2869" s="1">
        <v>2</v>
      </c>
      <c r="P2869" s="1" t="str">
        <f>IFERROR(IF(ISNUMBER(Table1[[#This Row],[Safety_Rating2]]), REPT("★", Table1[[#This Row],[Safety_Rating2]]) &amp; REPT("☆", 5-Table1[[#This Row],[Safety_Rating2]]), "Unknown"), "Unknown")</f>
        <v>★★★☆☆</v>
      </c>
      <c r="Q2869" s="1">
        <v>3</v>
      </c>
      <c r="R2869">
        <v>18960</v>
      </c>
      <c r="S2869">
        <v>4</v>
      </c>
      <c r="T2869" s="7">
        <f t="shared" si="44"/>
        <v>2550474552</v>
      </c>
      <c r="U2869" s="3">
        <f>Table1[[#This Row],[Range_km]]/Table1[[#This Row],[Battery_Capacity_kWh]]</f>
        <v>3.7982565379825655</v>
      </c>
      <c r="V2869" s="4">
        <f>Table1[[#This Row],[Price_USD]]/Table1[[#This Row],[Range_km]]</f>
        <v>441.04491803278694</v>
      </c>
      <c r="W2869" s="1" t="str">
        <f>_xlfn.IFS(Table1[[#This Row],[Price_USD]]&gt;80000,"Luxury", Table1[[#This Row],[Price_USD]]&gt;40000,"Premium",Table1[[#This Row],[Price_USD]]&lt;40000,"Budget")</f>
        <v>Luxury</v>
      </c>
    </row>
    <row r="2870" spans="3:23" x14ac:dyDescent="0.35">
      <c r="C2870">
        <v>2869</v>
      </c>
      <c r="D2870" t="s">
        <v>35</v>
      </c>
      <c r="E2870" t="s">
        <v>209</v>
      </c>
      <c r="F2870">
        <v>2020</v>
      </c>
      <c r="G2870" t="s">
        <v>262</v>
      </c>
      <c r="H2870">
        <v>58.1</v>
      </c>
      <c r="I2870">
        <v>566</v>
      </c>
      <c r="J2870" t="s">
        <v>273</v>
      </c>
      <c r="K2870">
        <v>4.5</v>
      </c>
      <c r="L2870" s="5">
        <v>114799.75</v>
      </c>
      <c r="M2870" t="s">
        <v>335</v>
      </c>
      <c r="N2870" t="s">
        <v>369</v>
      </c>
      <c r="O2870" s="1">
        <v>0</v>
      </c>
      <c r="P2870" s="1" t="str">
        <f>IFERROR(IF(ISNUMBER(Table1[[#This Row],[Safety_Rating2]]), REPT("★", Table1[[#This Row],[Safety_Rating2]]) &amp; REPT("☆", 5-Table1[[#This Row],[Safety_Rating2]]), "Unknown"), "Unknown")</f>
        <v>★★★★☆</v>
      </c>
      <c r="Q2870" s="1">
        <v>4</v>
      </c>
      <c r="R2870">
        <v>14220</v>
      </c>
      <c r="S2870">
        <v>4</v>
      </c>
      <c r="T2870" s="7">
        <f t="shared" si="44"/>
        <v>1632452445</v>
      </c>
      <c r="U2870" s="3">
        <f>Table1[[#This Row],[Range_km]]/Table1[[#This Row],[Battery_Capacity_kWh]]</f>
        <v>9.7418244406196219</v>
      </c>
      <c r="V2870" s="4">
        <f>Table1[[#This Row],[Price_USD]]/Table1[[#This Row],[Range_km]]</f>
        <v>202.82641342756185</v>
      </c>
      <c r="W2870" s="1" t="str">
        <f>_xlfn.IFS(Table1[[#This Row],[Price_USD]]&gt;80000,"Luxury", Table1[[#This Row],[Price_USD]]&gt;40000,"Premium",Table1[[#This Row],[Price_USD]]&lt;40000,"Budget")</f>
        <v>Luxury</v>
      </c>
    </row>
    <row r="2871" spans="3:23" x14ac:dyDescent="0.35">
      <c r="C2871">
        <v>2870</v>
      </c>
      <c r="D2871" t="s">
        <v>53</v>
      </c>
      <c r="E2871" t="s">
        <v>122</v>
      </c>
      <c r="F2871">
        <v>2025</v>
      </c>
      <c r="G2871" t="s">
        <v>263</v>
      </c>
      <c r="H2871">
        <v>51.9</v>
      </c>
      <c r="I2871">
        <v>495</v>
      </c>
      <c r="J2871" t="s">
        <v>270</v>
      </c>
      <c r="K2871">
        <v>9.1</v>
      </c>
      <c r="L2871" s="5">
        <v>74719.02</v>
      </c>
      <c r="M2871" t="s">
        <v>321</v>
      </c>
      <c r="N2871" t="s">
        <v>369</v>
      </c>
      <c r="O2871" s="1">
        <v>4</v>
      </c>
      <c r="P2871" s="1" t="str">
        <f>IFERROR(IF(ISNUMBER(Table1[[#This Row],[Safety_Rating2]]), REPT("★", Table1[[#This Row],[Safety_Rating2]]) &amp; REPT("☆", 5-Table1[[#This Row],[Safety_Rating2]]), "Unknown"), "Unknown")</f>
        <v>★★★★★</v>
      </c>
      <c r="Q2871" s="1">
        <v>5</v>
      </c>
      <c r="R2871">
        <v>12357</v>
      </c>
      <c r="S2871">
        <v>3</v>
      </c>
      <c r="T2871" s="7">
        <f t="shared" si="44"/>
        <v>923302930.1400001</v>
      </c>
      <c r="U2871" s="3">
        <f>Table1[[#This Row],[Range_km]]/Table1[[#This Row],[Battery_Capacity_kWh]]</f>
        <v>9.5375722543352612</v>
      </c>
      <c r="V2871" s="4">
        <f>Table1[[#This Row],[Price_USD]]/Table1[[#This Row],[Range_km]]</f>
        <v>150.94751515151515</v>
      </c>
      <c r="W2871" s="1" t="str">
        <f>_xlfn.IFS(Table1[[#This Row],[Price_USD]]&gt;80000,"Luxury", Table1[[#This Row],[Price_USD]]&gt;40000,"Premium",Table1[[#This Row],[Price_USD]]&lt;40000,"Budget")</f>
        <v>Premium</v>
      </c>
    </row>
    <row r="2872" spans="3:23" x14ac:dyDescent="0.35">
      <c r="C2872">
        <v>2871</v>
      </c>
      <c r="D2872" t="s">
        <v>67</v>
      </c>
      <c r="E2872" t="s">
        <v>243</v>
      </c>
      <c r="F2872">
        <v>2018</v>
      </c>
      <c r="G2872" t="s">
        <v>260</v>
      </c>
      <c r="H2872">
        <v>113.1</v>
      </c>
      <c r="I2872">
        <v>211</v>
      </c>
      <c r="J2872" t="s">
        <v>276</v>
      </c>
      <c r="K2872">
        <v>11.6</v>
      </c>
      <c r="L2872" s="5">
        <v>143732.41</v>
      </c>
      <c r="M2872" t="s">
        <v>321</v>
      </c>
      <c r="N2872" t="s">
        <v>350</v>
      </c>
      <c r="O2872" s="1">
        <v>5</v>
      </c>
      <c r="P2872" s="1" t="str">
        <f>IFERROR(IF(ISNUMBER(Table1[[#This Row],[Safety_Rating2]]), REPT("★", Table1[[#This Row],[Safety_Rating2]]) &amp; REPT("☆", 5-Table1[[#This Row],[Safety_Rating2]]), "Unknown"), "Unknown")</f>
        <v>★★★☆☆</v>
      </c>
      <c r="Q2872" s="1">
        <v>3</v>
      </c>
      <c r="R2872">
        <v>10697</v>
      </c>
      <c r="S2872">
        <v>4</v>
      </c>
      <c r="T2872" s="7">
        <f t="shared" si="44"/>
        <v>1537505589.77</v>
      </c>
      <c r="U2872" s="3">
        <f>Table1[[#This Row],[Range_km]]/Table1[[#This Row],[Battery_Capacity_kWh]]</f>
        <v>1.865605658709107</v>
      </c>
      <c r="V2872" s="4">
        <f>Table1[[#This Row],[Price_USD]]/Table1[[#This Row],[Range_km]]</f>
        <v>681.1962559241706</v>
      </c>
      <c r="W2872" s="1" t="str">
        <f>_xlfn.IFS(Table1[[#This Row],[Price_USD]]&gt;80000,"Luxury", Table1[[#This Row],[Price_USD]]&gt;40000,"Premium",Table1[[#This Row],[Price_USD]]&lt;40000,"Budget")</f>
        <v>Luxury</v>
      </c>
    </row>
    <row r="2873" spans="3:23" x14ac:dyDescent="0.35">
      <c r="C2873">
        <v>2872</v>
      </c>
      <c r="D2873" t="s">
        <v>20</v>
      </c>
      <c r="E2873" t="s">
        <v>73</v>
      </c>
      <c r="F2873">
        <v>2025</v>
      </c>
      <c r="G2873" t="s">
        <v>264</v>
      </c>
      <c r="H2873">
        <v>146.80000000000001</v>
      </c>
      <c r="I2873">
        <v>573</v>
      </c>
      <c r="J2873" t="s">
        <v>278</v>
      </c>
      <c r="K2873">
        <v>1.2</v>
      </c>
      <c r="L2873" s="5">
        <v>58028.82</v>
      </c>
      <c r="M2873" t="s">
        <v>289</v>
      </c>
      <c r="N2873" t="s">
        <v>359</v>
      </c>
      <c r="O2873" s="1">
        <v>3</v>
      </c>
      <c r="P2873" s="1" t="str">
        <f>IFERROR(IF(ISNUMBER(Table1[[#This Row],[Safety_Rating2]]), REPT("★", Table1[[#This Row],[Safety_Rating2]]) &amp; REPT("☆", 5-Table1[[#This Row],[Safety_Rating2]]), "Unknown"), "Unknown")</f>
        <v>★★★☆☆</v>
      </c>
      <c r="Q2873" s="1">
        <v>3</v>
      </c>
      <c r="R2873">
        <v>18916</v>
      </c>
      <c r="S2873">
        <v>5</v>
      </c>
      <c r="T2873" s="7">
        <f t="shared" si="44"/>
        <v>1097673159.1199999</v>
      </c>
      <c r="U2873" s="3">
        <f>Table1[[#This Row],[Range_km]]/Table1[[#This Row],[Battery_Capacity_kWh]]</f>
        <v>3.9032697547683921</v>
      </c>
      <c r="V2873" s="4">
        <f>Table1[[#This Row],[Price_USD]]/Table1[[#This Row],[Range_km]]</f>
        <v>101.27193717277487</v>
      </c>
      <c r="W2873" s="1" t="str">
        <f>_xlfn.IFS(Table1[[#This Row],[Price_USD]]&gt;80000,"Luxury", Table1[[#This Row],[Price_USD]]&gt;40000,"Premium",Table1[[#This Row],[Price_USD]]&lt;40000,"Budget")</f>
        <v>Premium</v>
      </c>
    </row>
    <row r="2874" spans="3:23" x14ac:dyDescent="0.35">
      <c r="C2874">
        <v>2873</v>
      </c>
      <c r="D2874" t="s">
        <v>34</v>
      </c>
      <c r="E2874" t="s">
        <v>92</v>
      </c>
      <c r="F2874">
        <v>2023</v>
      </c>
      <c r="G2874" t="s">
        <v>256</v>
      </c>
      <c r="H2874">
        <v>103.3</v>
      </c>
      <c r="I2874">
        <v>483</v>
      </c>
      <c r="J2874" t="s">
        <v>274</v>
      </c>
      <c r="K2874">
        <v>0.9</v>
      </c>
      <c r="L2874" s="5">
        <v>72506.7</v>
      </c>
      <c r="M2874" t="s">
        <v>330</v>
      </c>
      <c r="N2874" t="s">
        <v>336</v>
      </c>
      <c r="O2874" s="1">
        <v>3</v>
      </c>
      <c r="P2874" s="1" t="str">
        <f>IFERROR(IF(ISNUMBER(Table1[[#This Row],[Safety_Rating2]]), REPT("★", Table1[[#This Row],[Safety_Rating2]]) &amp; REPT("☆", 5-Table1[[#This Row],[Safety_Rating2]]), "Unknown"), "Unknown")</f>
        <v>★★★★☆</v>
      </c>
      <c r="Q2874" s="1">
        <v>4</v>
      </c>
      <c r="R2874">
        <v>6097</v>
      </c>
      <c r="S2874">
        <v>3</v>
      </c>
      <c r="T2874" s="7">
        <f t="shared" si="44"/>
        <v>442073349.89999998</v>
      </c>
      <c r="U2874" s="3">
        <f>Table1[[#This Row],[Range_km]]/Table1[[#This Row],[Battery_Capacity_kWh]]</f>
        <v>4.6757018393030014</v>
      </c>
      <c r="V2874" s="4">
        <f>Table1[[#This Row],[Price_USD]]/Table1[[#This Row],[Range_km]]</f>
        <v>150.11739130434782</v>
      </c>
      <c r="W2874" s="1" t="str">
        <f>_xlfn.IFS(Table1[[#This Row],[Price_USD]]&gt;80000,"Luxury", Table1[[#This Row],[Price_USD]]&gt;40000,"Premium",Table1[[#This Row],[Price_USD]]&lt;40000,"Budget")</f>
        <v>Premium</v>
      </c>
    </row>
    <row r="2875" spans="3:23" x14ac:dyDescent="0.35">
      <c r="C2875">
        <v>2874</v>
      </c>
      <c r="D2875" t="s">
        <v>59</v>
      </c>
      <c r="E2875" t="s">
        <v>143</v>
      </c>
      <c r="F2875">
        <v>2022</v>
      </c>
      <c r="G2875" t="s">
        <v>263</v>
      </c>
      <c r="H2875">
        <v>114.8</v>
      </c>
      <c r="I2875">
        <v>210</v>
      </c>
      <c r="J2875" t="s">
        <v>266</v>
      </c>
      <c r="K2875">
        <v>3.4</v>
      </c>
      <c r="L2875" s="5">
        <v>35431.1</v>
      </c>
      <c r="M2875" t="s">
        <v>318</v>
      </c>
      <c r="N2875" t="s">
        <v>348</v>
      </c>
      <c r="O2875" s="1">
        <v>2</v>
      </c>
      <c r="P2875" s="1" t="str">
        <f>IFERROR(IF(ISNUMBER(Table1[[#This Row],[Safety_Rating2]]), REPT("★", Table1[[#This Row],[Safety_Rating2]]) &amp; REPT("☆", 5-Table1[[#This Row],[Safety_Rating2]]), "Unknown"), "Unknown")</f>
        <v>Unknown</v>
      </c>
      <c r="Q2875" s="2" t="s">
        <v>376</v>
      </c>
      <c r="R2875">
        <v>11287</v>
      </c>
      <c r="S2875">
        <v>5</v>
      </c>
      <c r="T2875" s="7">
        <f t="shared" si="44"/>
        <v>399910825.69999999</v>
      </c>
      <c r="U2875" s="3">
        <f>Table1[[#This Row],[Range_km]]/Table1[[#This Row],[Battery_Capacity_kWh]]</f>
        <v>1.8292682926829269</v>
      </c>
      <c r="V2875" s="4">
        <f>Table1[[#This Row],[Price_USD]]/Table1[[#This Row],[Range_km]]</f>
        <v>168.71952380952379</v>
      </c>
      <c r="W2875" s="1" t="str">
        <f>_xlfn.IFS(Table1[[#This Row],[Price_USD]]&gt;80000,"Luxury", Table1[[#This Row],[Price_USD]]&gt;40000,"Premium",Table1[[#This Row],[Price_USD]]&lt;40000,"Budget")</f>
        <v>Budget</v>
      </c>
    </row>
    <row r="2876" spans="3:23" x14ac:dyDescent="0.35">
      <c r="C2876">
        <v>2875</v>
      </c>
      <c r="D2876" t="s">
        <v>48</v>
      </c>
      <c r="E2876" t="s">
        <v>207</v>
      </c>
      <c r="F2876">
        <v>2016</v>
      </c>
      <c r="G2876" t="s">
        <v>264</v>
      </c>
      <c r="H2876">
        <v>76.900000000000006</v>
      </c>
      <c r="I2876">
        <v>387</v>
      </c>
      <c r="J2876" t="s">
        <v>265</v>
      </c>
      <c r="K2876">
        <v>5.3</v>
      </c>
      <c r="L2876" s="5">
        <v>37845.54</v>
      </c>
      <c r="M2876" t="s">
        <v>333</v>
      </c>
      <c r="N2876" t="s">
        <v>375</v>
      </c>
      <c r="O2876" s="1">
        <v>1</v>
      </c>
      <c r="P2876" s="1" t="str">
        <f>IFERROR(IF(ISNUMBER(Table1[[#This Row],[Safety_Rating2]]), REPT("★", Table1[[#This Row],[Safety_Rating2]]) &amp; REPT("☆", 5-Table1[[#This Row],[Safety_Rating2]]), "Unknown"), "Unknown")</f>
        <v>★★★★☆</v>
      </c>
      <c r="Q2876" s="1">
        <v>4</v>
      </c>
      <c r="R2876">
        <v>17651</v>
      </c>
      <c r="S2876">
        <v>4</v>
      </c>
      <c r="T2876" s="7">
        <f t="shared" si="44"/>
        <v>668011626.53999996</v>
      </c>
      <c r="U2876" s="3">
        <f>Table1[[#This Row],[Range_km]]/Table1[[#This Row],[Battery_Capacity_kWh]]</f>
        <v>5.0325097529258773</v>
      </c>
      <c r="V2876" s="4">
        <f>Table1[[#This Row],[Price_USD]]/Table1[[#This Row],[Range_km]]</f>
        <v>97.792093023255816</v>
      </c>
      <c r="W2876" s="1" t="str">
        <f>_xlfn.IFS(Table1[[#This Row],[Price_USD]]&gt;80000,"Luxury", Table1[[#This Row],[Price_USD]]&gt;40000,"Premium",Table1[[#This Row],[Price_USD]]&lt;40000,"Budget")</f>
        <v>Budget</v>
      </c>
    </row>
    <row r="2877" spans="3:23" x14ac:dyDescent="0.35">
      <c r="C2877">
        <v>2876</v>
      </c>
      <c r="D2877" t="s">
        <v>47</v>
      </c>
      <c r="E2877" t="s">
        <v>112</v>
      </c>
      <c r="F2877">
        <v>2020</v>
      </c>
      <c r="G2877" t="s">
        <v>263</v>
      </c>
      <c r="H2877">
        <v>35.700000000000003</v>
      </c>
      <c r="I2877">
        <v>522</v>
      </c>
      <c r="J2877" t="s">
        <v>270</v>
      </c>
      <c r="K2877">
        <v>11.2</v>
      </c>
      <c r="L2877" s="5">
        <v>125220.18</v>
      </c>
      <c r="M2877" t="s">
        <v>293</v>
      </c>
      <c r="N2877" t="s">
        <v>353</v>
      </c>
      <c r="O2877" s="1">
        <v>1</v>
      </c>
      <c r="P2877" s="1" t="str">
        <f>IFERROR(IF(ISNUMBER(Table1[[#This Row],[Safety_Rating2]]), REPT("★", Table1[[#This Row],[Safety_Rating2]]) &amp; REPT("☆", 5-Table1[[#This Row],[Safety_Rating2]]), "Unknown"), "Unknown")</f>
        <v>Unknown</v>
      </c>
      <c r="Q2877" s="2" t="s">
        <v>376</v>
      </c>
      <c r="R2877">
        <v>12990</v>
      </c>
      <c r="S2877">
        <v>5</v>
      </c>
      <c r="T2877" s="7">
        <f t="shared" si="44"/>
        <v>1626610138.1999998</v>
      </c>
      <c r="U2877" s="3">
        <f>Table1[[#This Row],[Range_km]]/Table1[[#This Row],[Battery_Capacity_kWh]]</f>
        <v>14.621848739495798</v>
      </c>
      <c r="V2877" s="4">
        <f>Table1[[#This Row],[Price_USD]]/Table1[[#This Row],[Range_km]]</f>
        <v>239.88540229885055</v>
      </c>
      <c r="W2877" s="1" t="str">
        <f>_xlfn.IFS(Table1[[#This Row],[Price_USD]]&gt;80000,"Luxury", Table1[[#This Row],[Price_USD]]&gt;40000,"Premium",Table1[[#This Row],[Price_USD]]&lt;40000,"Budget")</f>
        <v>Luxury</v>
      </c>
    </row>
    <row r="2878" spans="3:23" x14ac:dyDescent="0.35">
      <c r="C2878">
        <v>2877</v>
      </c>
      <c r="D2878" t="s">
        <v>31</v>
      </c>
      <c r="E2878" t="s">
        <v>178</v>
      </c>
      <c r="F2878">
        <v>2024</v>
      </c>
      <c r="G2878" t="s">
        <v>260</v>
      </c>
      <c r="H2878">
        <v>72.599999999999994</v>
      </c>
      <c r="I2878">
        <v>218</v>
      </c>
      <c r="J2878" t="s">
        <v>271</v>
      </c>
      <c r="K2878">
        <v>7.8</v>
      </c>
      <c r="L2878" s="5">
        <v>32260.06</v>
      </c>
      <c r="M2878" t="s">
        <v>281</v>
      </c>
      <c r="N2878" t="s">
        <v>356</v>
      </c>
      <c r="O2878" s="1">
        <v>2</v>
      </c>
      <c r="P2878" s="1" t="str">
        <f>IFERROR(IF(ISNUMBER(Table1[[#This Row],[Safety_Rating2]]), REPT("★", Table1[[#This Row],[Safety_Rating2]]) &amp; REPT("☆", 5-Table1[[#This Row],[Safety_Rating2]]), "Unknown"), "Unknown")</f>
        <v>★★★☆☆</v>
      </c>
      <c r="Q2878" s="1">
        <v>3</v>
      </c>
      <c r="R2878">
        <v>9771</v>
      </c>
      <c r="S2878">
        <v>5</v>
      </c>
      <c r="T2878" s="7">
        <f t="shared" si="44"/>
        <v>315213046.25999999</v>
      </c>
      <c r="U2878" s="3">
        <f>Table1[[#This Row],[Range_km]]/Table1[[#This Row],[Battery_Capacity_kWh]]</f>
        <v>3.0027548209366395</v>
      </c>
      <c r="V2878" s="4">
        <f>Table1[[#This Row],[Price_USD]]/Table1[[#This Row],[Range_km]]</f>
        <v>147.98192660550458</v>
      </c>
      <c r="W2878" s="1" t="str">
        <f>_xlfn.IFS(Table1[[#This Row],[Price_USD]]&gt;80000,"Luxury", Table1[[#This Row],[Price_USD]]&gt;40000,"Premium",Table1[[#This Row],[Price_USD]]&lt;40000,"Budget")</f>
        <v>Budget</v>
      </c>
    </row>
    <row r="2879" spans="3:23" x14ac:dyDescent="0.35">
      <c r="C2879">
        <v>2878</v>
      </c>
      <c r="D2879" t="s">
        <v>27</v>
      </c>
      <c r="E2879" t="s">
        <v>80</v>
      </c>
      <c r="F2879">
        <v>2022</v>
      </c>
      <c r="G2879" t="s">
        <v>254</v>
      </c>
      <c r="H2879">
        <v>115.7</v>
      </c>
      <c r="I2879">
        <v>555</v>
      </c>
      <c r="J2879" t="s">
        <v>272</v>
      </c>
      <c r="K2879">
        <v>5.2</v>
      </c>
      <c r="L2879" s="5">
        <v>138236.82999999999</v>
      </c>
      <c r="M2879" t="s">
        <v>282</v>
      </c>
      <c r="N2879" t="s">
        <v>356</v>
      </c>
      <c r="O2879" s="1">
        <v>0</v>
      </c>
      <c r="P2879" s="1" t="str">
        <f>IFERROR(IF(ISNUMBER(Table1[[#This Row],[Safety_Rating2]]), REPT("★", Table1[[#This Row],[Safety_Rating2]]) &amp; REPT("☆", 5-Table1[[#This Row],[Safety_Rating2]]), "Unknown"), "Unknown")</f>
        <v>★★★★☆</v>
      </c>
      <c r="Q2879" s="1">
        <v>4</v>
      </c>
      <c r="R2879">
        <v>2245</v>
      </c>
      <c r="S2879">
        <v>5</v>
      </c>
      <c r="T2879" s="7">
        <f t="shared" si="44"/>
        <v>310341683.34999996</v>
      </c>
      <c r="U2879" s="3">
        <f>Table1[[#This Row],[Range_km]]/Table1[[#This Row],[Battery_Capacity_kWh]]</f>
        <v>4.7968885047536736</v>
      </c>
      <c r="V2879" s="4">
        <f>Table1[[#This Row],[Price_USD]]/Table1[[#This Row],[Range_km]]</f>
        <v>249.07536936936935</v>
      </c>
      <c r="W2879" s="1" t="str">
        <f>_xlfn.IFS(Table1[[#This Row],[Price_USD]]&gt;80000,"Luxury", Table1[[#This Row],[Price_USD]]&gt;40000,"Premium",Table1[[#This Row],[Price_USD]]&lt;40000,"Budget")</f>
        <v>Luxury</v>
      </c>
    </row>
    <row r="2880" spans="3:23" x14ac:dyDescent="0.35">
      <c r="C2880">
        <v>2879</v>
      </c>
      <c r="D2880" t="s">
        <v>33</v>
      </c>
      <c r="E2880" t="s">
        <v>86</v>
      </c>
      <c r="F2880">
        <v>2015</v>
      </c>
      <c r="G2880" t="s">
        <v>264</v>
      </c>
      <c r="H2880">
        <v>143.5</v>
      </c>
      <c r="I2880">
        <v>166</v>
      </c>
      <c r="J2880" t="s">
        <v>273</v>
      </c>
      <c r="K2880">
        <v>3.8</v>
      </c>
      <c r="L2880" s="5">
        <v>78257.61</v>
      </c>
      <c r="M2880" t="s">
        <v>292</v>
      </c>
      <c r="N2880" t="s">
        <v>346</v>
      </c>
      <c r="O2880" s="1">
        <v>1</v>
      </c>
      <c r="P2880" s="1" t="str">
        <f>IFERROR(IF(ISNUMBER(Table1[[#This Row],[Safety_Rating2]]), REPT("★", Table1[[#This Row],[Safety_Rating2]]) &amp; REPT("☆", 5-Table1[[#This Row],[Safety_Rating2]]), "Unknown"), "Unknown")</f>
        <v>★★★★☆</v>
      </c>
      <c r="Q2880" s="1">
        <v>4</v>
      </c>
      <c r="R2880">
        <v>12371</v>
      </c>
      <c r="S2880">
        <v>3</v>
      </c>
      <c r="T2880" s="7">
        <f t="shared" si="44"/>
        <v>968124893.31000006</v>
      </c>
      <c r="U2880" s="3">
        <f>Table1[[#This Row],[Range_km]]/Table1[[#This Row],[Battery_Capacity_kWh]]</f>
        <v>1.1567944250871081</v>
      </c>
      <c r="V2880" s="4">
        <f>Table1[[#This Row],[Price_USD]]/Table1[[#This Row],[Range_km]]</f>
        <v>471.4313855421687</v>
      </c>
      <c r="W2880" s="1" t="str">
        <f>_xlfn.IFS(Table1[[#This Row],[Price_USD]]&gt;80000,"Luxury", Table1[[#This Row],[Price_USD]]&gt;40000,"Premium",Table1[[#This Row],[Price_USD]]&lt;40000,"Budget")</f>
        <v>Premium</v>
      </c>
    </row>
    <row r="2881" spans="3:23" x14ac:dyDescent="0.35">
      <c r="C2881">
        <v>2880</v>
      </c>
      <c r="D2881" t="s">
        <v>29</v>
      </c>
      <c r="E2881" t="s">
        <v>82</v>
      </c>
      <c r="F2881">
        <v>2018</v>
      </c>
      <c r="G2881" t="s">
        <v>264</v>
      </c>
      <c r="H2881">
        <v>125.1</v>
      </c>
      <c r="I2881">
        <v>527</v>
      </c>
      <c r="J2881" t="s">
        <v>277</v>
      </c>
      <c r="K2881">
        <v>1.4</v>
      </c>
      <c r="L2881" s="5">
        <v>97676.93</v>
      </c>
      <c r="M2881" t="s">
        <v>285</v>
      </c>
      <c r="N2881" t="s">
        <v>336</v>
      </c>
      <c r="O2881" s="1">
        <v>1</v>
      </c>
      <c r="P2881" s="1" t="str">
        <f>IFERROR(IF(ISNUMBER(Table1[[#This Row],[Safety_Rating2]]), REPT("★", Table1[[#This Row],[Safety_Rating2]]) &amp; REPT("☆", 5-Table1[[#This Row],[Safety_Rating2]]), "Unknown"), "Unknown")</f>
        <v>★★★☆☆</v>
      </c>
      <c r="Q2881" s="1">
        <v>3</v>
      </c>
      <c r="R2881">
        <v>19315</v>
      </c>
      <c r="S2881">
        <v>5</v>
      </c>
      <c r="T2881" s="7">
        <f t="shared" si="44"/>
        <v>1886629902.9499998</v>
      </c>
      <c r="U2881" s="3">
        <f>Table1[[#This Row],[Range_km]]/Table1[[#This Row],[Battery_Capacity_kWh]]</f>
        <v>4.2126298960831337</v>
      </c>
      <c r="V2881" s="4">
        <f>Table1[[#This Row],[Price_USD]]/Table1[[#This Row],[Range_km]]</f>
        <v>185.34521821631878</v>
      </c>
      <c r="W2881" s="1" t="str">
        <f>_xlfn.IFS(Table1[[#This Row],[Price_USD]]&gt;80000,"Luxury", Table1[[#This Row],[Price_USD]]&gt;40000,"Premium",Table1[[#This Row],[Price_USD]]&lt;40000,"Budget")</f>
        <v>Luxury</v>
      </c>
    </row>
    <row r="2882" spans="3:23" x14ac:dyDescent="0.35">
      <c r="C2882">
        <v>2881</v>
      </c>
      <c r="D2882" t="s">
        <v>36</v>
      </c>
      <c r="E2882" t="s">
        <v>147</v>
      </c>
      <c r="F2882">
        <v>2015</v>
      </c>
      <c r="G2882" t="s">
        <v>263</v>
      </c>
      <c r="H2882">
        <v>64.099999999999994</v>
      </c>
      <c r="I2882">
        <v>432</v>
      </c>
      <c r="J2882" t="s">
        <v>268</v>
      </c>
      <c r="K2882">
        <v>0.5</v>
      </c>
      <c r="L2882" s="5">
        <v>137771.94</v>
      </c>
      <c r="M2882" t="s">
        <v>320</v>
      </c>
      <c r="N2882" t="s">
        <v>363</v>
      </c>
      <c r="O2882" s="1">
        <v>0</v>
      </c>
      <c r="P2882" s="1" t="str">
        <f>IFERROR(IF(ISNUMBER(Table1[[#This Row],[Safety_Rating2]]), REPT("★", Table1[[#This Row],[Safety_Rating2]]) &amp; REPT("☆", 5-Table1[[#This Row],[Safety_Rating2]]), "Unknown"), "Unknown")</f>
        <v>★★★★☆</v>
      </c>
      <c r="Q2882" s="1">
        <v>4</v>
      </c>
      <c r="R2882">
        <v>13514</v>
      </c>
      <c r="S2882">
        <v>4</v>
      </c>
      <c r="T2882" s="7">
        <f t="shared" ref="T2882:T2945" si="45">L2882*R2882</f>
        <v>1861849997.1600001</v>
      </c>
      <c r="U2882" s="3">
        <f>Table1[[#This Row],[Range_km]]/Table1[[#This Row],[Battery_Capacity_kWh]]</f>
        <v>6.7394695787831518</v>
      </c>
      <c r="V2882" s="4">
        <f>Table1[[#This Row],[Price_USD]]/Table1[[#This Row],[Range_km]]</f>
        <v>318.91652777777779</v>
      </c>
      <c r="W2882" s="1" t="str">
        <f>_xlfn.IFS(Table1[[#This Row],[Price_USD]]&gt;80000,"Luxury", Table1[[#This Row],[Price_USD]]&gt;40000,"Premium",Table1[[#This Row],[Price_USD]]&lt;40000,"Budget")</f>
        <v>Luxury</v>
      </c>
    </row>
    <row r="2883" spans="3:23" x14ac:dyDescent="0.35">
      <c r="C2883">
        <v>2882</v>
      </c>
      <c r="D2883" t="s">
        <v>21</v>
      </c>
      <c r="E2883" t="s">
        <v>197</v>
      </c>
      <c r="F2883">
        <v>2022</v>
      </c>
      <c r="G2883" t="s">
        <v>252</v>
      </c>
      <c r="H2883">
        <v>92.9</v>
      </c>
      <c r="I2883">
        <v>598</v>
      </c>
      <c r="J2883" t="s">
        <v>274</v>
      </c>
      <c r="K2883">
        <v>6.9</v>
      </c>
      <c r="L2883" s="5">
        <v>41491.15</v>
      </c>
      <c r="M2883" t="s">
        <v>299</v>
      </c>
      <c r="N2883" t="s">
        <v>372</v>
      </c>
      <c r="O2883" s="1">
        <v>5</v>
      </c>
      <c r="P2883" s="1" t="str">
        <f>IFERROR(IF(ISNUMBER(Table1[[#This Row],[Safety_Rating2]]), REPT("★", Table1[[#This Row],[Safety_Rating2]]) &amp; REPT("☆", 5-Table1[[#This Row],[Safety_Rating2]]), "Unknown"), "Unknown")</f>
        <v>★★★★★</v>
      </c>
      <c r="Q2883" s="1">
        <v>5</v>
      </c>
      <c r="R2883">
        <v>18297</v>
      </c>
      <c r="S2883">
        <v>3</v>
      </c>
      <c r="T2883" s="7">
        <f t="shared" si="45"/>
        <v>759163571.55000007</v>
      </c>
      <c r="U2883" s="3">
        <f>Table1[[#This Row],[Range_km]]/Table1[[#This Row],[Battery_Capacity_kWh]]</f>
        <v>6.4370290635091489</v>
      </c>
      <c r="V2883" s="4">
        <f>Table1[[#This Row],[Price_USD]]/Table1[[#This Row],[Range_km]]</f>
        <v>69.383193979933111</v>
      </c>
      <c r="W2883" s="1" t="str">
        <f>_xlfn.IFS(Table1[[#This Row],[Price_USD]]&gt;80000,"Luxury", Table1[[#This Row],[Price_USD]]&gt;40000,"Premium",Table1[[#This Row],[Price_USD]]&lt;40000,"Budget")</f>
        <v>Premium</v>
      </c>
    </row>
    <row r="2884" spans="3:23" x14ac:dyDescent="0.35">
      <c r="C2884">
        <v>2883</v>
      </c>
      <c r="D2884" t="s">
        <v>17</v>
      </c>
      <c r="E2884" t="s">
        <v>70</v>
      </c>
      <c r="F2884">
        <v>2020</v>
      </c>
      <c r="G2884" t="s">
        <v>261</v>
      </c>
      <c r="H2884">
        <v>136.69999999999999</v>
      </c>
      <c r="I2884">
        <v>437</v>
      </c>
      <c r="J2884" t="s">
        <v>276</v>
      </c>
      <c r="K2884">
        <v>4.7</v>
      </c>
      <c r="L2884" s="5">
        <v>90462.37</v>
      </c>
      <c r="M2884" t="s">
        <v>298</v>
      </c>
      <c r="N2884" t="s">
        <v>350</v>
      </c>
      <c r="O2884" s="1">
        <v>0</v>
      </c>
      <c r="P2884" s="1" t="str">
        <f>IFERROR(IF(ISNUMBER(Table1[[#This Row],[Safety_Rating2]]), REPT("★", Table1[[#This Row],[Safety_Rating2]]) &amp; REPT("☆", 5-Table1[[#This Row],[Safety_Rating2]]), "Unknown"), "Unknown")</f>
        <v>★★★★☆</v>
      </c>
      <c r="Q2884" s="1">
        <v>4</v>
      </c>
      <c r="R2884">
        <v>1682</v>
      </c>
      <c r="S2884">
        <v>5</v>
      </c>
      <c r="T2884" s="7">
        <f t="shared" si="45"/>
        <v>152157706.34</v>
      </c>
      <c r="U2884" s="3">
        <f>Table1[[#This Row],[Range_km]]/Table1[[#This Row],[Battery_Capacity_kWh]]</f>
        <v>3.1967812728602785</v>
      </c>
      <c r="V2884" s="4">
        <f>Table1[[#This Row],[Price_USD]]/Table1[[#This Row],[Range_km]]</f>
        <v>207.00771167048055</v>
      </c>
      <c r="W2884" s="1" t="str">
        <f>_xlfn.IFS(Table1[[#This Row],[Price_USD]]&gt;80000,"Luxury", Table1[[#This Row],[Price_USD]]&gt;40000,"Premium",Table1[[#This Row],[Price_USD]]&lt;40000,"Budget")</f>
        <v>Luxury</v>
      </c>
    </row>
    <row r="2885" spans="3:23" x14ac:dyDescent="0.35">
      <c r="C2885">
        <v>2884</v>
      </c>
      <c r="D2885" t="s">
        <v>32</v>
      </c>
      <c r="E2885" t="s">
        <v>121</v>
      </c>
      <c r="F2885">
        <v>2023</v>
      </c>
      <c r="G2885" t="s">
        <v>263</v>
      </c>
      <c r="H2885">
        <v>29.4</v>
      </c>
      <c r="I2885">
        <v>471</v>
      </c>
      <c r="J2885" t="s">
        <v>271</v>
      </c>
      <c r="K2885">
        <v>9.1999999999999993</v>
      </c>
      <c r="L2885" s="5">
        <v>84609.2</v>
      </c>
      <c r="M2885" t="s">
        <v>282</v>
      </c>
      <c r="N2885" t="s">
        <v>341</v>
      </c>
      <c r="O2885" s="1">
        <v>2</v>
      </c>
      <c r="P2885" s="1" t="str">
        <f>IFERROR(IF(ISNUMBER(Table1[[#This Row],[Safety_Rating2]]), REPT("★", Table1[[#This Row],[Safety_Rating2]]) &amp; REPT("☆", 5-Table1[[#This Row],[Safety_Rating2]]), "Unknown"), "Unknown")</f>
        <v>Unknown</v>
      </c>
      <c r="Q2885" s="2" t="s">
        <v>376</v>
      </c>
      <c r="R2885">
        <v>5238</v>
      </c>
      <c r="S2885">
        <v>4</v>
      </c>
      <c r="T2885" s="7">
        <f t="shared" si="45"/>
        <v>443182989.59999996</v>
      </c>
      <c r="U2885" s="3">
        <f>Table1[[#This Row],[Range_km]]/Table1[[#This Row],[Battery_Capacity_kWh]]</f>
        <v>16.020408163265309</v>
      </c>
      <c r="V2885" s="4">
        <f>Table1[[#This Row],[Price_USD]]/Table1[[#This Row],[Range_km]]</f>
        <v>179.63736730360932</v>
      </c>
      <c r="W2885" s="1" t="str">
        <f>_xlfn.IFS(Table1[[#This Row],[Price_USD]]&gt;80000,"Luxury", Table1[[#This Row],[Price_USD]]&gt;40000,"Premium",Table1[[#This Row],[Price_USD]]&lt;40000,"Budget")</f>
        <v>Luxury</v>
      </c>
    </row>
    <row r="2886" spans="3:23" x14ac:dyDescent="0.35">
      <c r="C2886">
        <v>2885</v>
      </c>
      <c r="D2886" t="s">
        <v>41</v>
      </c>
      <c r="E2886" t="s">
        <v>100</v>
      </c>
      <c r="F2886">
        <v>2023</v>
      </c>
      <c r="G2886" t="s">
        <v>254</v>
      </c>
      <c r="H2886">
        <v>29.2</v>
      </c>
      <c r="I2886">
        <v>273</v>
      </c>
      <c r="J2886" t="s">
        <v>275</v>
      </c>
      <c r="K2886">
        <v>3.4</v>
      </c>
      <c r="L2886" s="5">
        <v>40569.14</v>
      </c>
      <c r="M2886" t="s">
        <v>308</v>
      </c>
      <c r="N2886" t="s">
        <v>351</v>
      </c>
      <c r="O2886" s="2" t="s">
        <v>376</v>
      </c>
      <c r="P2886" s="1" t="str">
        <f>IFERROR(IF(ISNUMBER(Table1[[#This Row],[Safety_Rating2]]), REPT("★", Table1[[#This Row],[Safety_Rating2]]) &amp; REPT("☆", 5-Table1[[#This Row],[Safety_Rating2]]), "Unknown"), "Unknown")</f>
        <v>★★★★☆</v>
      </c>
      <c r="Q2886" s="1">
        <v>4</v>
      </c>
      <c r="R2886">
        <v>19974</v>
      </c>
      <c r="S2886">
        <v>5</v>
      </c>
      <c r="T2886" s="7">
        <f t="shared" si="45"/>
        <v>810328002.36000001</v>
      </c>
      <c r="U2886" s="3">
        <f>Table1[[#This Row],[Range_km]]/Table1[[#This Row],[Battery_Capacity_kWh]]</f>
        <v>9.3493150684931514</v>
      </c>
      <c r="V2886" s="4">
        <f>Table1[[#This Row],[Price_USD]]/Table1[[#This Row],[Range_km]]</f>
        <v>148.60490842490842</v>
      </c>
      <c r="W2886" s="1" t="str">
        <f>_xlfn.IFS(Table1[[#This Row],[Price_USD]]&gt;80000,"Luxury", Table1[[#This Row],[Price_USD]]&gt;40000,"Premium",Table1[[#This Row],[Price_USD]]&lt;40000,"Budget")</f>
        <v>Premium</v>
      </c>
    </row>
    <row r="2887" spans="3:23" x14ac:dyDescent="0.35">
      <c r="C2887">
        <v>2886</v>
      </c>
      <c r="D2887" t="s">
        <v>40</v>
      </c>
      <c r="E2887" t="s">
        <v>98</v>
      </c>
      <c r="F2887">
        <v>2025</v>
      </c>
      <c r="G2887" t="s">
        <v>259</v>
      </c>
      <c r="H2887">
        <v>49</v>
      </c>
      <c r="I2887">
        <v>487</v>
      </c>
      <c r="J2887" t="s">
        <v>267</v>
      </c>
      <c r="K2887">
        <v>9.4</v>
      </c>
      <c r="L2887" s="5">
        <v>137131.24</v>
      </c>
      <c r="M2887" t="s">
        <v>295</v>
      </c>
      <c r="N2887" t="s">
        <v>346</v>
      </c>
      <c r="O2887" s="1">
        <v>5</v>
      </c>
      <c r="P2887" s="1" t="str">
        <f>IFERROR(IF(ISNUMBER(Table1[[#This Row],[Safety_Rating2]]), REPT("★", Table1[[#This Row],[Safety_Rating2]]) &amp; REPT("☆", 5-Table1[[#This Row],[Safety_Rating2]]), "Unknown"), "Unknown")</f>
        <v>Unknown</v>
      </c>
      <c r="Q2887" s="2" t="s">
        <v>376</v>
      </c>
      <c r="R2887">
        <v>13949</v>
      </c>
      <c r="S2887">
        <v>5</v>
      </c>
      <c r="T2887" s="7">
        <f t="shared" si="45"/>
        <v>1912843666.7599998</v>
      </c>
      <c r="U2887" s="3">
        <f>Table1[[#This Row],[Range_km]]/Table1[[#This Row],[Battery_Capacity_kWh]]</f>
        <v>9.9387755102040813</v>
      </c>
      <c r="V2887" s="4">
        <f>Table1[[#This Row],[Price_USD]]/Table1[[#This Row],[Range_km]]</f>
        <v>281.5836550308008</v>
      </c>
      <c r="W2887" s="1" t="str">
        <f>_xlfn.IFS(Table1[[#This Row],[Price_USD]]&gt;80000,"Luxury", Table1[[#This Row],[Price_USD]]&gt;40000,"Premium",Table1[[#This Row],[Price_USD]]&lt;40000,"Budget")</f>
        <v>Luxury</v>
      </c>
    </row>
    <row r="2888" spans="3:23" x14ac:dyDescent="0.35">
      <c r="C2888">
        <v>2887</v>
      </c>
      <c r="D2888" t="s">
        <v>63</v>
      </c>
      <c r="E2888" t="s">
        <v>150</v>
      </c>
      <c r="F2888">
        <v>2024</v>
      </c>
      <c r="G2888" t="s">
        <v>261</v>
      </c>
      <c r="H2888">
        <v>51.9</v>
      </c>
      <c r="I2888">
        <v>496</v>
      </c>
      <c r="J2888" t="s">
        <v>274</v>
      </c>
      <c r="K2888">
        <v>7.3</v>
      </c>
      <c r="L2888" s="5">
        <v>117494.54</v>
      </c>
      <c r="M2888" t="s">
        <v>298</v>
      </c>
      <c r="N2888" t="s">
        <v>346</v>
      </c>
      <c r="O2888" s="2" t="s">
        <v>376</v>
      </c>
      <c r="P2888" s="1" t="str">
        <f>IFERROR(IF(ISNUMBER(Table1[[#This Row],[Safety_Rating2]]), REPT("★", Table1[[#This Row],[Safety_Rating2]]) &amp; REPT("☆", 5-Table1[[#This Row],[Safety_Rating2]]), "Unknown"), "Unknown")</f>
        <v>★★★★★</v>
      </c>
      <c r="Q2888" s="1">
        <v>5</v>
      </c>
      <c r="R2888">
        <v>13576</v>
      </c>
      <c r="S2888">
        <v>3</v>
      </c>
      <c r="T2888" s="7">
        <f t="shared" si="45"/>
        <v>1595105875.04</v>
      </c>
      <c r="U2888" s="3">
        <f>Table1[[#This Row],[Range_km]]/Table1[[#This Row],[Battery_Capacity_kWh]]</f>
        <v>9.5568400770712909</v>
      </c>
      <c r="V2888" s="4">
        <f>Table1[[#This Row],[Price_USD]]/Table1[[#This Row],[Range_km]]</f>
        <v>236.88415322580644</v>
      </c>
      <c r="W2888" s="1" t="str">
        <f>_xlfn.IFS(Table1[[#This Row],[Price_USD]]&gt;80000,"Luxury", Table1[[#This Row],[Price_USD]]&gt;40000,"Premium",Table1[[#This Row],[Price_USD]]&lt;40000,"Budget")</f>
        <v>Luxury</v>
      </c>
    </row>
    <row r="2889" spans="3:23" x14ac:dyDescent="0.35">
      <c r="C2889">
        <v>2888</v>
      </c>
      <c r="D2889" t="s">
        <v>33</v>
      </c>
      <c r="E2889" t="s">
        <v>88</v>
      </c>
      <c r="F2889">
        <v>2020</v>
      </c>
      <c r="G2889" t="s">
        <v>253</v>
      </c>
      <c r="H2889">
        <v>124</v>
      </c>
      <c r="I2889">
        <v>444</v>
      </c>
      <c r="J2889" t="s">
        <v>276</v>
      </c>
      <c r="K2889">
        <v>3.2</v>
      </c>
      <c r="L2889" s="5">
        <v>36238.300000000003</v>
      </c>
      <c r="M2889" t="s">
        <v>285</v>
      </c>
      <c r="N2889" t="s">
        <v>352</v>
      </c>
      <c r="O2889" s="1">
        <v>0</v>
      </c>
      <c r="P2889" s="1" t="str">
        <f>IFERROR(IF(ISNUMBER(Table1[[#This Row],[Safety_Rating2]]), REPT("★", Table1[[#This Row],[Safety_Rating2]]) &amp; REPT("☆", 5-Table1[[#This Row],[Safety_Rating2]]), "Unknown"), "Unknown")</f>
        <v>★★★★☆</v>
      </c>
      <c r="Q2889" s="1">
        <v>4</v>
      </c>
      <c r="R2889">
        <v>16096</v>
      </c>
      <c r="S2889">
        <v>3</v>
      </c>
      <c r="T2889" s="7">
        <f t="shared" si="45"/>
        <v>583291676.80000007</v>
      </c>
      <c r="U2889" s="3">
        <f>Table1[[#This Row],[Range_km]]/Table1[[#This Row],[Battery_Capacity_kWh]]</f>
        <v>3.5806451612903225</v>
      </c>
      <c r="V2889" s="4">
        <f>Table1[[#This Row],[Price_USD]]/Table1[[#This Row],[Range_km]]</f>
        <v>81.617792792792798</v>
      </c>
      <c r="W2889" s="1" t="str">
        <f>_xlfn.IFS(Table1[[#This Row],[Price_USD]]&gt;80000,"Luxury", Table1[[#This Row],[Price_USD]]&gt;40000,"Premium",Table1[[#This Row],[Price_USD]]&lt;40000,"Budget")</f>
        <v>Budget</v>
      </c>
    </row>
    <row r="2890" spans="3:23" x14ac:dyDescent="0.35">
      <c r="C2890">
        <v>2889</v>
      </c>
      <c r="D2890" t="s">
        <v>55</v>
      </c>
      <c r="E2890" t="s">
        <v>229</v>
      </c>
      <c r="F2890">
        <v>2016</v>
      </c>
      <c r="G2890" t="s">
        <v>251</v>
      </c>
      <c r="H2890">
        <v>39.6</v>
      </c>
      <c r="I2890">
        <v>554</v>
      </c>
      <c r="J2890" t="s">
        <v>275</v>
      </c>
      <c r="K2890">
        <v>3.4</v>
      </c>
      <c r="L2890" s="5">
        <v>82502.789999999994</v>
      </c>
      <c r="M2890" t="s">
        <v>314</v>
      </c>
      <c r="N2890" t="s">
        <v>350</v>
      </c>
      <c r="O2890" s="1">
        <v>1</v>
      </c>
      <c r="P2890" s="1" t="str">
        <f>IFERROR(IF(ISNUMBER(Table1[[#This Row],[Safety_Rating2]]), REPT("★", Table1[[#This Row],[Safety_Rating2]]) &amp; REPT("☆", 5-Table1[[#This Row],[Safety_Rating2]]), "Unknown"), "Unknown")</f>
        <v>★★★★★</v>
      </c>
      <c r="Q2890" s="1">
        <v>5</v>
      </c>
      <c r="R2890">
        <v>14628</v>
      </c>
      <c r="S2890">
        <v>4</v>
      </c>
      <c r="T2890" s="7">
        <f t="shared" si="45"/>
        <v>1206850812.1199999</v>
      </c>
      <c r="U2890" s="3">
        <f>Table1[[#This Row],[Range_km]]/Table1[[#This Row],[Battery_Capacity_kWh]]</f>
        <v>13.98989898989899</v>
      </c>
      <c r="V2890" s="4">
        <f>Table1[[#This Row],[Price_USD]]/Table1[[#This Row],[Range_km]]</f>
        <v>148.92200361010831</v>
      </c>
      <c r="W2890" s="1" t="str">
        <f>_xlfn.IFS(Table1[[#This Row],[Price_USD]]&gt;80000,"Luxury", Table1[[#This Row],[Price_USD]]&gt;40000,"Premium",Table1[[#This Row],[Price_USD]]&lt;40000,"Budget")</f>
        <v>Luxury</v>
      </c>
    </row>
    <row r="2891" spans="3:23" x14ac:dyDescent="0.35">
      <c r="C2891">
        <v>2890</v>
      </c>
      <c r="D2891" t="s">
        <v>42</v>
      </c>
      <c r="E2891" t="s">
        <v>102</v>
      </c>
      <c r="F2891">
        <v>2021</v>
      </c>
      <c r="G2891" t="s">
        <v>260</v>
      </c>
      <c r="H2891">
        <v>47.8</v>
      </c>
      <c r="I2891">
        <v>329</v>
      </c>
      <c r="J2891" t="s">
        <v>274</v>
      </c>
      <c r="K2891">
        <v>8.6</v>
      </c>
      <c r="L2891" s="5">
        <v>87557.67</v>
      </c>
      <c r="M2891" t="s">
        <v>299</v>
      </c>
      <c r="N2891" t="s">
        <v>362</v>
      </c>
      <c r="O2891" s="1">
        <v>3</v>
      </c>
      <c r="P2891" s="1" t="str">
        <f>IFERROR(IF(ISNUMBER(Table1[[#This Row],[Safety_Rating2]]), REPT("★", Table1[[#This Row],[Safety_Rating2]]) &amp; REPT("☆", 5-Table1[[#This Row],[Safety_Rating2]]), "Unknown"), "Unknown")</f>
        <v>Unknown</v>
      </c>
      <c r="Q2891" s="2" t="s">
        <v>376</v>
      </c>
      <c r="R2891">
        <v>13631</v>
      </c>
      <c r="S2891">
        <v>3</v>
      </c>
      <c r="T2891" s="7">
        <f t="shared" si="45"/>
        <v>1193498599.77</v>
      </c>
      <c r="U2891" s="3">
        <f>Table1[[#This Row],[Range_km]]/Table1[[#This Row],[Battery_Capacity_kWh]]</f>
        <v>6.8828451882845192</v>
      </c>
      <c r="V2891" s="4">
        <f>Table1[[#This Row],[Price_USD]]/Table1[[#This Row],[Range_km]]</f>
        <v>266.13273556231002</v>
      </c>
      <c r="W2891" s="1" t="str">
        <f>_xlfn.IFS(Table1[[#This Row],[Price_USD]]&gt;80000,"Luxury", Table1[[#This Row],[Price_USD]]&gt;40000,"Premium",Table1[[#This Row],[Price_USD]]&lt;40000,"Budget")</f>
        <v>Luxury</v>
      </c>
    </row>
    <row r="2892" spans="3:23" x14ac:dyDescent="0.35">
      <c r="C2892">
        <v>2891</v>
      </c>
      <c r="D2892" t="s">
        <v>45</v>
      </c>
      <c r="E2892" t="s">
        <v>120</v>
      </c>
      <c r="F2892">
        <v>2025</v>
      </c>
      <c r="G2892" t="s">
        <v>256</v>
      </c>
      <c r="H2892">
        <v>111.8</v>
      </c>
      <c r="I2892">
        <v>308</v>
      </c>
      <c r="J2892" t="s">
        <v>267</v>
      </c>
      <c r="K2892">
        <v>5.4</v>
      </c>
      <c r="L2892" s="5">
        <v>122712.57</v>
      </c>
      <c r="M2892" t="s">
        <v>315</v>
      </c>
      <c r="N2892" t="s">
        <v>348</v>
      </c>
      <c r="O2892" s="1">
        <v>4</v>
      </c>
      <c r="P2892" s="1" t="str">
        <f>IFERROR(IF(ISNUMBER(Table1[[#This Row],[Safety_Rating2]]), REPT("★", Table1[[#This Row],[Safety_Rating2]]) &amp; REPT("☆", 5-Table1[[#This Row],[Safety_Rating2]]), "Unknown"), "Unknown")</f>
        <v>★★★★☆</v>
      </c>
      <c r="Q2892" s="1">
        <v>4</v>
      </c>
      <c r="R2892">
        <v>13260</v>
      </c>
      <c r="S2892">
        <v>5</v>
      </c>
      <c r="T2892" s="7">
        <f t="shared" si="45"/>
        <v>1627168678.2</v>
      </c>
      <c r="U2892" s="3">
        <f>Table1[[#This Row],[Range_km]]/Table1[[#This Row],[Battery_Capacity_kWh]]</f>
        <v>2.7549194991055459</v>
      </c>
      <c r="V2892" s="4">
        <f>Table1[[#This Row],[Price_USD]]/Table1[[#This Row],[Range_km]]</f>
        <v>398.41743506493509</v>
      </c>
      <c r="W2892" s="1" t="str">
        <f>_xlfn.IFS(Table1[[#This Row],[Price_USD]]&gt;80000,"Luxury", Table1[[#This Row],[Price_USD]]&gt;40000,"Premium",Table1[[#This Row],[Price_USD]]&lt;40000,"Budget")</f>
        <v>Luxury</v>
      </c>
    </row>
    <row r="2893" spans="3:23" x14ac:dyDescent="0.35">
      <c r="C2893">
        <v>2892</v>
      </c>
      <c r="D2893" t="s">
        <v>32</v>
      </c>
      <c r="E2893" t="s">
        <v>121</v>
      </c>
      <c r="F2893">
        <v>2022</v>
      </c>
      <c r="G2893" t="s">
        <v>250</v>
      </c>
      <c r="H2893">
        <v>128.5</v>
      </c>
      <c r="I2893">
        <v>290</v>
      </c>
      <c r="J2893" t="s">
        <v>274</v>
      </c>
      <c r="K2893">
        <v>9.5</v>
      </c>
      <c r="L2893" s="5">
        <v>138743.20000000001</v>
      </c>
      <c r="M2893" t="s">
        <v>328</v>
      </c>
      <c r="N2893" t="s">
        <v>358</v>
      </c>
      <c r="O2893" s="1">
        <v>2</v>
      </c>
      <c r="P2893" s="1" t="str">
        <f>IFERROR(IF(ISNUMBER(Table1[[#This Row],[Safety_Rating2]]), REPT("★", Table1[[#This Row],[Safety_Rating2]]) &amp; REPT("☆", 5-Table1[[#This Row],[Safety_Rating2]]), "Unknown"), "Unknown")</f>
        <v>★★★★☆</v>
      </c>
      <c r="Q2893" s="1">
        <v>4</v>
      </c>
      <c r="R2893">
        <v>17189</v>
      </c>
      <c r="S2893">
        <v>4</v>
      </c>
      <c r="T2893" s="7">
        <f t="shared" si="45"/>
        <v>2384856864.8000002</v>
      </c>
      <c r="U2893" s="3">
        <f>Table1[[#This Row],[Range_km]]/Table1[[#This Row],[Battery_Capacity_kWh]]</f>
        <v>2.2568093385214008</v>
      </c>
      <c r="V2893" s="4">
        <f>Table1[[#This Row],[Price_USD]]/Table1[[#This Row],[Range_km]]</f>
        <v>478.42482758620696</v>
      </c>
      <c r="W2893" s="1" t="str">
        <f>_xlfn.IFS(Table1[[#This Row],[Price_USD]]&gt;80000,"Luxury", Table1[[#This Row],[Price_USD]]&gt;40000,"Premium",Table1[[#This Row],[Price_USD]]&lt;40000,"Budget")</f>
        <v>Luxury</v>
      </c>
    </row>
    <row r="2894" spans="3:23" x14ac:dyDescent="0.35">
      <c r="C2894">
        <v>2893</v>
      </c>
      <c r="D2894" t="s">
        <v>65</v>
      </c>
      <c r="E2894" t="s">
        <v>173</v>
      </c>
      <c r="F2894">
        <v>2024</v>
      </c>
      <c r="G2894" t="s">
        <v>263</v>
      </c>
      <c r="H2894">
        <v>145.4</v>
      </c>
      <c r="I2894">
        <v>358</v>
      </c>
      <c r="J2894" t="s">
        <v>268</v>
      </c>
      <c r="K2894">
        <v>5.3</v>
      </c>
      <c r="L2894" s="5">
        <v>94286.77</v>
      </c>
      <c r="M2894" t="s">
        <v>300</v>
      </c>
      <c r="N2894" t="s">
        <v>371</v>
      </c>
      <c r="O2894" s="1">
        <v>1</v>
      </c>
      <c r="P2894" s="1" t="str">
        <f>IFERROR(IF(ISNUMBER(Table1[[#This Row],[Safety_Rating2]]), REPT("★", Table1[[#This Row],[Safety_Rating2]]) &amp; REPT("☆", 5-Table1[[#This Row],[Safety_Rating2]]), "Unknown"), "Unknown")</f>
        <v>★★★★★</v>
      </c>
      <c r="Q2894" s="1">
        <v>5</v>
      </c>
      <c r="R2894">
        <v>5445</v>
      </c>
      <c r="S2894">
        <v>3</v>
      </c>
      <c r="T2894" s="7">
        <f t="shared" si="45"/>
        <v>513391462.65000004</v>
      </c>
      <c r="U2894" s="3">
        <f>Table1[[#This Row],[Range_km]]/Table1[[#This Row],[Battery_Capacity_kWh]]</f>
        <v>2.4621733149931222</v>
      </c>
      <c r="V2894" s="4">
        <f>Table1[[#This Row],[Price_USD]]/Table1[[#This Row],[Range_km]]</f>
        <v>263.3708659217877</v>
      </c>
      <c r="W2894" s="1" t="str">
        <f>_xlfn.IFS(Table1[[#This Row],[Price_USD]]&gt;80000,"Luxury", Table1[[#This Row],[Price_USD]]&gt;40000,"Premium",Table1[[#This Row],[Price_USD]]&lt;40000,"Budget")</f>
        <v>Luxury</v>
      </c>
    </row>
    <row r="2895" spans="3:23" x14ac:dyDescent="0.35">
      <c r="C2895">
        <v>2894</v>
      </c>
      <c r="D2895" t="s">
        <v>23</v>
      </c>
      <c r="E2895" t="s">
        <v>109</v>
      </c>
      <c r="F2895">
        <v>2021</v>
      </c>
      <c r="G2895" t="s">
        <v>258</v>
      </c>
      <c r="H2895">
        <v>56.7</v>
      </c>
      <c r="I2895">
        <v>237</v>
      </c>
      <c r="J2895" t="s">
        <v>278</v>
      </c>
      <c r="K2895">
        <v>4.2</v>
      </c>
      <c r="L2895" s="5">
        <v>51889.81</v>
      </c>
      <c r="M2895" t="s">
        <v>305</v>
      </c>
      <c r="N2895" t="s">
        <v>352</v>
      </c>
      <c r="O2895" s="1">
        <v>0</v>
      </c>
      <c r="P2895" s="1" t="str">
        <f>IFERROR(IF(ISNUMBER(Table1[[#This Row],[Safety_Rating2]]), REPT("★", Table1[[#This Row],[Safety_Rating2]]) &amp; REPT("☆", 5-Table1[[#This Row],[Safety_Rating2]]), "Unknown"), "Unknown")</f>
        <v>★★★★★</v>
      </c>
      <c r="Q2895" s="1">
        <v>5</v>
      </c>
      <c r="R2895">
        <v>5670</v>
      </c>
      <c r="S2895">
        <v>5</v>
      </c>
      <c r="T2895" s="7">
        <f t="shared" si="45"/>
        <v>294215222.69999999</v>
      </c>
      <c r="U2895" s="3">
        <f>Table1[[#This Row],[Range_km]]/Table1[[#This Row],[Battery_Capacity_kWh]]</f>
        <v>4.1798941798941796</v>
      </c>
      <c r="V2895" s="4">
        <f>Table1[[#This Row],[Price_USD]]/Table1[[#This Row],[Range_km]]</f>
        <v>218.94434599156116</v>
      </c>
      <c r="W2895" s="1" t="str">
        <f>_xlfn.IFS(Table1[[#This Row],[Price_USD]]&gt;80000,"Luxury", Table1[[#This Row],[Price_USD]]&gt;40000,"Premium",Table1[[#This Row],[Price_USD]]&lt;40000,"Budget")</f>
        <v>Premium</v>
      </c>
    </row>
    <row r="2896" spans="3:23" x14ac:dyDescent="0.35">
      <c r="C2896">
        <v>2895</v>
      </c>
      <c r="D2896" t="s">
        <v>68</v>
      </c>
      <c r="E2896" t="s">
        <v>214</v>
      </c>
      <c r="F2896">
        <v>2021</v>
      </c>
      <c r="G2896" t="s">
        <v>264</v>
      </c>
      <c r="H2896">
        <v>34.1</v>
      </c>
      <c r="I2896">
        <v>101</v>
      </c>
      <c r="J2896" t="s">
        <v>268</v>
      </c>
      <c r="K2896">
        <v>5.5</v>
      </c>
      <c r="L2896" s="5">
        <v>79324.179999999993</v>
      </c>
      <c r="M2896" t="s">
        <v>291</v>
      </c>
      <c r="N2896" t="s">
        <v>337</v>
      </c>
      <c r="O2896" s="1">
        <v>0</v>
      </c>
      <c r="P2896" s="1" t="str">
        <f>IFERROR(IF(ISNUMBER(Table1[[#This Row],[Safety_Rating2]]), REPT("★", Table1[[#This Row],[Safety_Rating2]]) &amp; REPT("☆", 5-Table1[[#This Row],[Safety_Rating2]]), "Unknown"), "Unknown")</f>
        <v>★★★★★</v>
      </c>
      <c r="Q2896" s="1">
        <v>5</v>
      </c>
      <c r="R2896">
        <v>1014</v>
      </c>
      <c r="S2896">
        <v>4</v>
      </c>
      <c r="T2896" s="7">
        <f t="shared" si="45"/>
        <v>80434718.519999996</v>
      </c>
      <c r="U2896" s="3">
        <f>Table1[[#This Row],[Range_km]]/Table1[[#This Row],[Battery_Capacity_kWh]]</f>
        <v>2.9618768328445748</v>
      </c>
      <c r="V2896" s="4">
        <f>Table1[[#This Row],[Price_USD]]/Table1[[#This Row],[Range_km]]</f>
        <v>785.38792079207917</v>
      </c>
      <c r="W2896" s="1" t="str">
        <f>_xlfn.IFS(Table1[[#This Row],[Price_USD]]&gt;80000,"Luxury", Table1[[#This Row],[Price_USD]]&gt;40000,"Premium",Table1[[#This Row],[Price_USD]]&lt;40000,"Budget")</f>
        <v>Premium</v>
      </c>
    </row>
    <row r="2897" spans="3:23" x14ac:dyDescent="0.35">
      <c r="C2897">
        <v>2896</v>
      </c>
      <c r="D2897" t="s">
        <v>53</v>
      </c>
      <c r="E2897" t="s">
        <v>127</v>
      </c>
      <c r="F2897">
        <v>2019</v>
      </c>
      <c r="G2897" t="s">
        <v>256</v>
      </c>
      <c r="H2897">
        <v>101.3</v>
      </c>
      <c r="I2897">
        <v>323</v>
      </c>
      <c r="J2897" t="s">
        <v>275</v>
      </c>
      <c r="K2897">
        <v>6.4</v>
      </c>
      <c r="L2897" s="5">
        <v>75038.73</v>
      </c>
      <c r="M2897" t="s">
        <v>307</v>
      </c>
      <c r="N2897" t="s">
        <v>361</v>
      </c>
      <c r="O2897" s="2" t="s">
        <v>376</v>
      </c>
      <c r="P2897" s="1" t="str">
        <f>IFERROR(IF(ISNUMBER(Table1[[#This Row],[Safety_Rating2]]), REPT("★", Table1[[#This Row],[Safety_Rating2]]) &amp; REPT("☆", 5-Table1[[#This Row],[Safety_Rating2]]), "Unknown"), "Unknown")</f>
        <v>★★★★★</v>
      </c>
      <c r="Q2897" s="1">
        <v>5</v>
      </c>
      <c r="R2897">
        <v>19450</v>
      </c>
      <c r="S2897">
        <v>4</v>
      </c>
      <c r="T2897" s="7">
        <f t="shared" si="45"/>
        <v>1459503298.5</v>
      </c>
      <c r="U2897" s="3">
        <f>Table1[[#This Row],[Range_km]]/Table1[[#This Row],[Battery_Capacity_kWh]]</f>
        <v>3.1885488647581441</v>
      </c>
      <c r="V2897" s="4">
        <f>Table1[[#This Row],[Price_USD]]/Table1[[#This Row],[Range_km]]</f>
        <v>232.31804953560371</v>
      </c>
      <c r="W2897" s="1" t="str">
        <f>_xlfn.IFS(Table1[[#This Row],[Price_USD]]&gt;80000,"Luxury", Table1[[#This Row],[Price_USD]]&gt;40000,"Premium",Table1[[#This Row],[Price_USD]]&lt;40000,"Budget")</f>
        <v>Premium</v>
      </c>
    </row>
    <row r="2898" spans="3:23" x14ac:dyDescent="0.35">
      <c r="C2898">
        <v>2897</v>
      </c>
      <c r="D2898" t="s">
        <v>30</v>
      </c>
      <c r="E2898" t="s">
        <v>83</v>
      </c>
      <c r="F2898">
        <v>2023</v>
      </c>
      <c r="G2898" t="s">
        <v>252</v>
      </c>
      <c r="H2898">
        <v>101.2</v>
      </c>
      <c r="I2898">
        <v>205</v>
      </c>
      <c r="J2898" t="s">
        <v>280</v>
      </c>
      <c r="K2898">
        <v>3.2</v>
      </c>
      <c r="L2898" s="5">
        <v>104697.82</v>
      </c>
      <c r="M2898" t="s">
        <v>319</v>
      </c>
      <c r="N2898" t="s">
        <v>337</v>
      </c>
      <c r="O2898" s="1">
        <v>2</v>
      </c>
      <c r="P2898" s="1" t="str">
        <f>IFERROR(IF(ISNUMBER(Table1[[#This Row],[Safety_Rating2]]), REPT("★", Table1[[#This Row],[Safety_Rating2]]) &amp; REPT("☆", 5-Table1[[#This Row],[Safety_Rating2]]), "Unknown"), "Unknown")</f>
        <v>★★★☆☆</v>
      </c>
      <c r="Q2898" s="1">
        <v>3</v>
      </c>
      <c r="R2898">
        <v>2161</v>
      </c>
      <c r="S2898">
        <v>4</v>
      </c>
      <c r="T2898" s="7">
        <f t="shared" si="45"/>
        <v>226251989.02000001</v>
      </c>
      <c r="U2898" s="3">
        <f>Table1[[#This Row],[Range_km]]/Table1[[#This Row],[Battery_Capacity_kWh]]</f>
        <v>2.0256916996047432</v>
      </c>
      <c r="V2898" s="4">
        <f>Table1[[#This Row],[Price_USD]]/Table1[[#This Row],[Range_km]]</f>
        <v>510.72107317073176</v>
      </c>
      <c r="W2898" s="1" t="str">
        <f>_xlfn.IFS(Table1[[#This Row],[Price_USD]]&gt;80000,"Luxury", Table1[[#This Row],[Price_USD]]&gt;40000,"Premium",Table1[[#This Row],[Price_USD]]&lt;40000,"Budget")</f>
        <v>Luxury</v>
      </c>
    </row>
    <row r="2899" spans="3:23" x14ac:dyDescent="0.35">
      <c r="C2899">
        <v>2898</v>
      </c>
      <c r="D2899" t="s">
        <v>52</v>
      </c>
      <c r="E2899" t="s">
        <v>191</v>
      </c>
      <c r="F2899">
        <v>2020</v>
      </c>
      <c r="G2899" t="s">
        <v>261</v>
      </c>
      <c r="H2899">
        <v>61.5</v>
      </c>
      <c r="I2899">
        <v>254</v>
      </c>
      <c r="J2899" t="s">
        <v>269</v>
      </c>
      <c r="K2899">
        <v>2.9</v>
      </c>
      <c r="L2899" s="5">
        <v>47815.37</v>
      </c>
      <c r="M2899" t="s">
        <v>324</v>
      </c>
      <c r="N2899" t="s">
        <v>354</v>
      </c>
      <c r="O2899" s="1">
        <v>5</v>
      </c>
      <c r="P2899" s="1" t="str">
        <f>IFERROR(IF(ISNUMBER(Table1[[#This Row],[Safety_Rating2]]), REPT("★", Table1[[#This Row],[Safety_Rating2]]) &amp; REPT("☆", 5-Table1[[#This Row],[Safety_Rating2]]), "Unknown"), "Unknown")</f>
        <v>★★★☆☆</v>
      </c>
      <c r="Q2899" s="1">
        <v>3</v>
      </c>
      <c r="R2899">
        <v>11169</v>
      </c>
      <c r="S2899">
        <v>4</v>
      </c>
      <c r="T2899" s="7">
        <f t="shared" si="45"/>
        <v>534049867.53000003</v>
      </c>
      <c r="U2899" s="3">
        <f>Table1[[#This Row],[Range_km]]/Table1[[#This Row],[Battery_Capacity_kWh]]</f>
        <v>4.1300813008130079</v>
      </c>
      <c r="V2899" s="4">
        <f>Table1[[#This Row],[Price_USD]]/Table1[[#This Row],[Range_km]]</f>
        <v>188.24948818897639</v>
      </c>
      <c r="W2899" s="1" t="str">
        <f>_xlfn.IFS(Table1[[#This Row],[Price_USD]]&gt;80000,"Luxury", Table1[[#This Row],[Price_USD]]&gt;40000,"Premium",Table1[[#This Row],[Price_USD]]&lt;40000,"Budget")</f>
        <v>Premium</v>
      </c>
    </row>
    <row r="2900" spans="3:23" x14ac:dyDescent="0.35">
      <c r="C2900">
        <v>2899</v>
      </c>
      <c r="D2900" t="s">
        <v>28</v>
      </c>
      <c r="E2900" t="s">
        <v>233</v>
      </c>
      <c r="F2900">
        <v>2020</v>
      </c>
      <c r="G2900" t="s">
        <v>262</v>
      </c>
      <c r="H2900">
        <v>47.3</v>
      </c>
      <c r="I2900">
        <v>467</v>
      </c>
      <c r="J2900" t="s">
        <v>273</v>
      </c>
      <c r="K2900">
        <v>1.8</v>
      </c>
      <c r="L2900" s="5">
        <v>98669.32</v>
      </c>
      <c r="M2900" t="s">
        <v>282</v>
      </c>
      <c r="N2900" t="s">
        <v>359</v>
      </c>
      <c r="O2900" s="1">
        <v>3</v>
      </c>
      <c r="P2900" s="1" t="str">
        <f>IFERROR(IF(ISNUMBER(Table1[[#This Row],[Safety_Rating2]]), REPT("★", Table1[[#This Row],[Safety_Rating2]]) &amp; REPT("☆", 5-Table1[[#This Row],[Safety_Rating2]]), "Unknown"), "Unknown")</f>
        <v>★★★★★</v>
      </c>
      <c r="Q2900" s="1">
        <v>5</v>
      </c>
      <c r="R2900">
        <v>2190</v>
      </c>
      <c r="S2900">
        <v>5</v>
      </c>
      <c r="T2900" s="7">
        <f t="shared" si="45"/>
        <v>216085810.80000001</v>
      </c>
      <c r="U2900" s="3">
        <f>Table1[[#This Row],[Range_km]]/Table1[[#This Row],[Battery_Capacity_kWh]]</f>
        <v>9.8731501057082465</v>
      </c>
      <c r="V2900" s="4">
        <f>Table1[[#This Row],[Price_USD]]/Table1[[#This Row],[Range_km]]</f>
        <v>211.28334047109209</v>
      </c>
      <c r="W2900" s="1" t="str">
        <f>_xlfn.IFS(Table1[[#This Row],[Price_USD]]&gt;80000,"Luxury", Table1[[#This Row],[Price_USD]]&gt;40000,"Premium",Table1[[#This Row],[Price_USD]]&lt;40000,"Budget")</f>
        <v>Luxury</v>
      </c>
    </row>
    <row r="2901" spans="3:23" x14ac:dyDescent="0.35">
      <c r="C2901">
        <v>2900</v>
      </c>
      <c r="D2901" t="s">
        <v>68</v>
      </c>
      <c r="E2901" t="s">
        <v>214</v>
      </c>
      <c r="F2901">
        <v>2016</v>
      </c>
      <c r="G2901" t="s">
        <v>262</v>
      </c>
      <c r="H2901">
        <v>69.2</v>
      </c>
      <c r="I2901">
        <v>110</v>
      </c>
      <c r="J2901" t="s">
        <v>276</v>
      </c>
      <c r="K2901">
        <v>3.9</v>
      </c>
      <c r="L2901" s="5">
        <v>113234.3</v>
      </c>
      <c r="M2901" t="s">
        <v>283</v>
      </c>
      <c r="N2901" t="s">
        <v>360</v>
      </c>
      <c r="O2901" s="1">
        <v>4</v>
      </c>
      <c r="P2901" s="1" t="str">
        <f>IFERROR(IF(ISNUMBER(Table1[[#This Row],[Safety_Rating2]]), REPT("★", Table1[[#This Row],[Safety_Rating2]]) &amp; REPT("☆", 5-Table1[[#This Row],[Safety_Rating2]]), "Unknown"), "Unknown")</f>
        <v>Unknown</v>
      </c>
      <c r="Q2901" s="2" t="s">
        <v>376</v>
      </c>
      <c r="R2901">
        <v>6977</v>
      </c>
      <c r="S2901">
        <v>3</v>
      </c>
      <c r="T2901" s="7">
        <f t="shared" si="45"/>
        <v>790035711.10000002</v>
      </c>
      <c r="U2901" s="3">
        <f>Table1[[#This Row],[Range_km]]/Table1[[#This Row],[Battery_Capacity_kWh]]</f>
        <v>1.5895953757225434</v>
      </c>
      <c r="V2901" s="4">
        <f>Table1[[#This Row],[Price_USD]]/Table1[[#This Row],[Range_km]]</f>
        <v>1029.4027272727274</v>
      </c>
      <c r="W2901" s="1" t="str">
        <f>_xlfn.IFS(Table1[[#This Row],[Price_USD]]&gt;80000,"Luxury", Table1[[#This Row],[Price_USD]]&gt;40000,"Premium",Table1[[#This Row],[Price_USD]]&lt;40000,"Budget")</f>
        <v>Luxury</v>
      </c>
    </row>
    <row r="2902" spans="3:23" x14ac:dyDescent="0.35">
      <c r="C2902">
        <v>2901</v>
      </c>
      <c r="D2902" t="s">
        <v>23</v>
      </c>
      <c r="E2902" t="s">
        <v>109</v>
      </c>
      <c r="F2902">
        <v>2021</v>
      </c>
      <c r="G2902" t="s">
        <v>251</v>
      </c>
      <c r="H2902">
        <v>100.6</v>
      </c>
      <c r="I2902">
        <v>331</v>
      </c>
      <c r="J2902" t="s">
        <v>270</v>
      </c>
      <c r="K2902">
        <v>5.8</v>
      </c>
      <c r="L2902" s="5">
        <v>131634.85</v>
      </c>
      <c r="M2902" t="s">
        <v>310</v>
      </c>
      <c r="N2902" t="s">
        <v>364</v>
      </c>
      <c r="O2902" s="1">
        <v>0</v>
      </c>
      <c r="P2902" s="1" t="str">
        <f>IFERROR(IF(ISNUMBER(Table1[[#This Row],[Safety_Rating2]]), REPT("★", Table1[[#This Row],[Safety_Rating2]]) &amp; REPT("☆", 5-Table1[[#This Row],[Safety_Rating2]]), "Unknown"), "Unknown")</f>
        <v>★★★☆☆</v>
      </c>
      <c r="Q2902" s="1">
        <v>3</v>
      </c>
      <c r="R2902">
        <v>13694</v>
      </c>
      <c r="S2902">
        <v>3</v>
      </c>
      <c r="T2902" s="7">
        <f t="shared" si="45"/>
        <v>1802607635.9000001</v>
      </c>
      <c r="U2902" s="3">
        <f>Table1[[#This Row],[Range_km]]/Table1[[#This Row],[Battery_Capacity_kWh]]</f>
        <v>3.2902584493041753</v>
      </c>
      <c r="V2902" s="4">
        <f>Table1[[#This Row],[Price_USD]]/Table1[[#This Row],[Range_km]]</f>
        <v>397.68836858006046</v>
      </c>
      <c r="W2902" s="1" t="str">
        <f>_xlfn.IFS(Table1[[#This Row],[Price_USD]]&gt;80000,"Luxury", Table1[[#This Row],[Price_USD]]&gt;40000,"Premium",Table1[[#This Row],[Price_USD]]&lt;40000,"Budget")</f>
        <v>Luxury</v>
      </c>
    </row>
    <row r="2903" spans="3:23" x14ac:dyDescent="0.35">
      <c r="C2903">
        <v>2902</v>
      </c>
      <c r="D2903" t="s">
        <v>52</v>
      </c>
      <c r="E2903" t="s">
        <v>201</v>
      </c>
      <c r="F2903">
        <v>2018</v>
      </c>
      <c r="G2903" t="s">
        <v>251</v>
      </c>
      <c r="H2903">
        <v>88.2</v>
      </c>
      <c r="I2903">
        <v>180</v>
      </c>
      <c r="J2903" t="s">
        <v>273</v>
      </c>
      <c r="K2903">
        <v>7.5</v>
      </c>
      <c r="L2903" s="5">
        <v>100658.5</v>
      </c>
      <c r="M2903" t="s">
        <v>317</v>
      </c>
      <c r="N2903" t="s">
        <v>366</v>
      </c>
      <c r="O2903" s="1">
        <v>5</v>
      </c>
      <c r="P2903" s="1" t="str">
        <f>IFERROR(IF(ISNUMBER(Table1[[#This Row],[Safety_Rating2]]), REPT("★", Table1[[#This Row],[Safety_Rating2]]) &amp; REPT("☆", 5-Table1[[#This Row],[Safety_Rating2]]), "Unknown"), "Unknown")</f>
        <v>★★★★★</v>
      </c>
      <c r="Q2903" s="1">
        <v>5</v>
      </c>
      <c r="R2903">
        <v>3778</v>
      </c>
      <c r="S2903">
        <v>5</v>
      </c>
      <c r="T2903" s="7">
        <f t="shared" si="45"/>
        <v>380287813</v>
      </c>
      <c r="U2903" s="3">
        <f>Table1[[#This Row],[Range_km]]/Table1[[#This Row],[Battery_Capacity_kWh]]</f>
        <v>2.0408163265306123</v>
      </c>
      <c r="V2903" s="4">
        <f>Table1[[#This Row],[Price_USD]]/Table1[[#This Row],[Range_km]]</f>
        <v>559.21388888888885</v>
      </c>
      <c r="W2903" s="1" t="str">
        <f>_xlfn.IFS(Table1[[#This Row],[Price_USD]]&gt;80000,"Luxury", Table1[[#This Row],[Price_USD]]&gt;40000,"Premium",Table1[[#This Row],[Price_USD]]&lt;40000,"Budget")</f>
        <v>Luxury</v>
      </c>
    </row>
    <row r="2904" spans="3:23" x14ac:dyDescent="0.35">
      <c r="C2904">
        <v>2903</v>
      </c>
      <c r="D2904" t="s">
        <v>22</v>
      </c>
      <c r="E2904" t="s">
        <v>180</v>
      </c>
      <c r="F2904">
        <v>2023</v>
      </c>
      <c r="G2904" t="s">
        <v>254</v>
      </c>
      <c r="H2904">
        <v>24.7</v>
      </c>
      <c r="I2904">
        <v>155</v>
      </c>
      <c r="J2904" t="s">
        <v>273</v>
      </c>
      <c r="K2904">
        <v>7.9</v>
      </c>
      <c r="L2904" s="5">
        <v>53155.57</v>
      </c>
      <c r="M2904" t="s">
        <v>299</v>
      </c>
      <c r="N2904" t="s">
        <v>353</v>
      </c>
      <c r="O2904" s="1">
        <v>2</v>
      </c>
      <c r="P2904" s="1" t="str">
        <f>IFERROR(IF(ISNUMBER(Table1[[#This Row],[Safety_Rating2]]), REPT("★", Table1[[#This Row],[Safety_Rating2]]) &amp; REPT("☆", 5-Table1[[#This Row],[Safety_Rating2]]), "Unknown"), "Unknown")</f>
        <v>★★★★★</v>
      </c>
      <c r="Q2904" s="1">
        <v>5</v>
      </c>
      <c r="R2904">
        <v>12790</v>
      </c>
      <c r="S2904">
        <v>3</v>
      </c>
      <c r="T2904" s="7">
        <f t="shared" si="45"/>
        <v>679859740.29999995</v>
      </c>
      <c r="U2904" s="3">
        <f>Table1[[#This Row],[Range_km]]/Table1[[#This Row],[Battery_Capacity_kWh]]</f>
        <v>6.2753036437246967</v>
      </c>
      <c r="V2904" s="4">
        <f>Table1[[#This Row],[Price_USD]]/Table1[[#This Row],[Range_km]]</f>
        <v>342.9391612903226</v>
      </c>
      <c r="W2904" s="1" t="str">
        <f>_xlfn.IFS(Table1[[#This Row],[Price_USD]]&gt;80000,"Luxury", Table1[[#This Row],[Price_USD]]&gt;40000,"Premium",Table1[[#This Row],[Price_USD]]&lt;40000,"Budget")</f>
        <v>Premium</v>
      </c>
    </row>
    <row r="2905" spans="3:23" x14ac:dyDescent="0.35">
      <c r="C2905">
        <v>2904</v>
      </c>
      <c r="D2905" t="s">
        <v>65</v>
      </c>
      <c r="E2905" t="s">
        <v>173</v>
      </c>
      <c r="F2905">
        <v>2022</v>
      </c>
      <c r="G2905" t="s">
        <v>259</v>
      </c>
      <c r="H2905">
        <v>27.3</v>
      </c>
      <c r="I2905">
        <v>184</v>
      </c>
      <c r="J2905" t="s">
        <v>276</v>
      </c>
      <c r="K2905">
        <v>8</v>
      </c>
      <c r="L2905" s="5">
        <v>137261.53</v>
      </c>
      <c r="M2905" t="s">
        <v>318</v>
      </c>
      <c r="N2905" t="s">
        <v>359</v>
      </c>
      <c r="O2905" s="1">
        <v>5</v>
      </c>
      <c r="P2905" s="1" t="str">
        <f>IFERROR(IF(ISNUMBER(Table1[[#This Row],[Safety_Rating2]]), REPT("★", Table1[[#This Row],[Safety_Rating2]]) &amp; REPT("☆", 5-Table1[[#This Row],[Safety_Rating2]]), "Unknown"), "Unknown")</f>
        <v>★★★☆☆</v>
      </c>
      <c r="Q2905" s="1">
        <v>3</v>
      </c>
      <c r="R2905">
        <v>5351</v>
      </c>
      <c r="S2905">
        <v>3</v>
      </c>
      <c r="T2905" s="7">
        <f t="shared" si="45"/>
        <v>734486447.02999997</v>
      </c>
      <c r="U2905" s="3">
        <f>Table1[[#This Row],[Range_km]]/Table1[[#This Row],[Battery_Capacity_kWh]]</f>
        <v>6.73992673992674</v>
      </c>
      <c r="V2905" s="4">
        <f>Table1[[#This Row],[Price_USD]]/Table1[[#This Row],[Range_km]]</f>
        <v>745.98657608695646</v>
      </c>
      <c r="W2905" s="1" t="str">
        <f>_xlfn.IFS(Table1[[#This Row],[Price_USD]]&gt;80000,"Luxury", Table1[[#This Row],[Price_USD]]&gt;40000,"Premium",Table1[[#This Row],[Price_USD]]&lt;40000,"Budget")</f>
        <v>Luxury</v>
      </c>
    </row>
    <row r="2906" spans="3:23" x14ac:dyDescent="0.35">
      <c r="C2906">
        <v>2905</v>
      </c>
      <c r="D2906" t="s">
        <v>47</v>
      </c>
      <c r="E2906" t="s">
        <v>112</v>
      </c>
      <c r="F2906">
        <v>2019</v>
      </c>
      <c r="G2906" t="s">
        <v>251</v>
      </c>
      <c r="H2906">
        <v>112.7</v>
      </c>
      <c r="I2906">
        <v>269</v>
      </c>
      <c r="J2906" t="s">
        <v>266</v>
      </c>
      <c r="K2906">
        <v>7.5</v>
      </c>
      <c r="L2906" s="5">
        <v>101588.05</v>
      </c>
      <c r="M2906" t="s">
        <v>319</v>
      </c>
      <c r="N2906" t="s">
        <v>372</v>
      </c>
      <c r="O2906" s="1">
        <v>3</v>
      </c>
      <c r="P2906" s="1" t="str">
        <f>IFERROR(IF(ISNUMBER(Table1[[#This Row],[Safety_Rating2]]), REPT("★", Table1[[#This Row],[Safety_Rating2]]) &amp; REPT("☆", 5-Table1[[#This Row],[Safety_Rating2]]), "Unknown"), "Unknown")</f>
        <v>★★★★★</v>
      </c>
      <c r="Q2906" s="1">
        <v>5</v>
      </c>
      <c r="R2906">
        <v>15896</v>
      </c>
      <c r="S2906">
        <v>3</v>
      </c>
      <c r="T2906" s="7">
        <f t="shared" si="45"/>
        <v>1614843642.8</v>
      </c>
      <c r="U2906" s="3">
        <f>Table1[[#This Row],[Range_km]]/Table1[[#This Row],[Battery_Capacity_kWh]]</f>
        <v>2.3868677905944988</v>
      </c>
      <c r="V2906" s="4">
        <f>Table1[[#This Row],[Price_USD]]/Table1[[#This Row],[Range_km]]</f>
        <v>377.65074349442381</v>
      </c>
      <c r="W2906" s="1" t="str">
        <f>_xlfn.IFS(Table1[[#This Row],[Price_USD]]&gt;80000,"Luxury", Table1[[#This Row],[Price_USD]]&gt;40000,"Premium",Table1[[#This Row],[Price_USD]]&lt;40000,"Budget")</f>
        <v>Luxury</v>
      </c>
    </row>
    <row r="2907" spans="3:23" x14ac:dyDescent="0.35">
      <c r="C2907">
        <v>2906</v>
      </c>
      <c r="D2907" t="s">
        <v>32</v>
      </c>
      <c r="E2907" t="s">
        <v>85</v>
      </c>
      <c r="F2907">
        <v>2021</v>
      </c>
      <c r="G2907" t="s">
        <v>257</v>
      </c>
      <c r="H2907">
        <v>47.3</v>
      </c>
      <c r="I2907">
        <v>314</v>
      </c>
      <c r="J2907" t="s">
        <v>279</v>
      </c>
      <c r="K2907">
        <v>5.6</v>
      </c>
      <c r="L2907" s="5">
        <v>93225.72</v>
      </c>
      <c r="M2907" t="s">
        <v>289</v>
      </c>
      <c r="N2907" t="s">
        <v>374</v>
      </c>
      <c r="O2907" s="1">
        <v>5</v>
      </c>
      <c r="P2907" s="1" t="str">
        <f>IFERROR(IF(ISNUMBER(Table1[[#This Row],[Safety_Rating2]]), REPT("★", Table1[[#This Row],[Safety_Rating2]]) &amp; REPT("☆", 5-Table1[[#This Row],[Safety_Rating2]]), "Unknown"), "Unknown")</f>
        <v>★★★☆☆</v>
      </c>
      <c r="Q2907" s="1">
        <v>3</v>
      </c>
      <c r="R2907">
        <v>9332</v>
      </c>
      <c r="S2907">
        <v>3</v>
      </c>
      <c r="T2907" s="7">
        <f t="shared" si="45"/>
        <v>869982419.03999996</v>
      </c>
      <c r="U2907" s="3">
        <f>Table1[[#This Row],[Range_km]]/Table1[[#This Row],[Battery_Capacity_kWh]]</f>
        <v>6.6384778012684995</v>
      </c>
      <c r="V2907" s="4">
        <f>Table1[[#This Row],[Price_USD]]/Table1[[#This Row],[Range_km]]</f>
        <v>296.89719745222931</v>
      </c>
      <c r="W2907" s="1" t="str">
        <f>_xlfn.IFS(Table1[[#This Row],[Price_USD]]&gt;80000,"Luxury", Table1[[#This Row],[Price_USD]]&gt;40000,"Premium",Table1[[#This Row],[Price_USD]]&lt;40000,"Budget")</f>
        <v>Luxury</v>
      </c>
    </row>
    <row r="2908" spans="3:23" x14ac:dyDescent="0.35">
      <c r="C2908">
        <v>2907</v>
      </c>
      <c r="D2908" t="s">
        <v>32</v>
      </c>
      <c r="E2908" t="s">
        <v>245</v>
      </c>
      <c r="F2908">
        <v>2022</v>
      </c>
      <c r="G2908" t="s">
        <v>262</v>
      </c>
      <c r="H2908">
        <v>82.8</v>
      </c>
      <c r="I2908">
        <v>294</v>
      </c>
      <c r="J2908" t="s">
        <v>271</v>
      </c>
      <c r="K2908">
        <v>7.5</v>
      </c>
      <c r="L2908" s="5">
        <v>126545.1</v>
      </c>
      <c r="M2908" t="s">
        <v>302</v>
      </c>
      <c r="N2908" t="s">
        <v>343</v>
      </c>
      <c r="O2908" s="1">
        <v>5</v>
      </c>
      <c r="P2908" s="1" t="str">
        <f>IFERROR(IF(ISNUMBER(Table1[[#This Row],[Safety_Rating2]]), REPT("★", Table1[[#This Row],[Safety_Rating2]]) &amp; REPT("☆", 5-Table1[[#This Row],[Safety_Rating2]]), "Unknown"), "Unknown")</f>
        <v>★★★★★</v>
      </c>
      <c r="Q2908" s="1">
        <v>5</v>
      </c>
      <c r="R2908">
        <v>12551</v>
      </c>
      <c r="S2908">
        <v>4</v>
      </c>
      <c r="T2908" s="7">
        <f t="shared" si="45"/>
        <v>1588267550.1000001</v>
      </c>
      <c r="U2908" s="3">
        <f>Table1[[#This Row],[Range_km]]/Table1[[#This Row],[Battery_Capacity_kWh]]</f>
        <v>3.5507246376811596</v>
      </c>
      <c r="V2908" s="4">
        <f>Table1[[#This Row],[Price_USD]]/Table1[[#This Row],[Range_km]]</f>
        <v>430.42551020408166</v>
      </c>
      <c r="W2908" s="1" t="str">
        <f>_xlfn.IFS(Table1[[#This Row],[Price_USD]]&gt;80000,"Luxury", Table1[[#This Row],[Price_USD]]&gt;40000,"Premium",Table1[[#This Row],[Price_USD]]&lt;40000,"Budget")</f>
        <v>Luxury</v>
      </c>
    </row>
    <row r="2909" spans="3:23" x14ac:dyDescent="0.35">
      <c r="C2909">
        <v>2908</v>
      </c>
      <c r="D2909" t="s">
        <v>53</v>
      </c>
      <c r="E2909" t="s">
        <v>127</v>
      </c>
      <c r="F2909">
        <v>2016</v>
      </c>
      <c r="G2909" t="s">
        <v>259</v>
      </c>
      <c r="H2909">
        <v>74.8</v>
      </c>
      <c r="I2909">
        <v>260</v>
      </c>
      <c r="J2909" t="s">
        <v>270</v>
      </c>
      <c r="K2909">
        <v>9.5</v>
      </c>
      <c r="L2909" s="5">
        <v>99914.52</v>
      </c>
      <c r="M2909" t="s">
        <v>287</v>
      </c>
      <c r="N2909" t="s">
        <v>362</v>
      </c>
      <c r="O2909" s="2" t="s">
        <v>376</v>
      </c>
      <c r="P2909" s="1" t="str">
        <f>IFERROR(IF(ISNUMBER(Table1[[#This Row],[Safety_Rating2]]), REPT("★", Table1[[#This Row],[Safety_Rating2]]) &amp; REPT("☆", 5-Table1[[#This Row],[Safety_Rating2]]), "Unknown"), "Unknown")</f>
        <v>★★★★★</v>
      </c>
      <c r="Q2909" s="1">
        <v>5</v>
      </c>
      <c r="R2909">
        <v>783</v>
      </c>
      <c r="S2909">
        <v>3</v>
      </c>
      <c r="T2909" s="7">
        <f t="shared" si="45"/>
        <v>78233069.159999996</v>
      </c>
      <c r="U2909" s="3">
        <f>Table1[[#This Row],[Range_km]]/Table1[[#This Row],[Battery_Capacity_kWh]]</f>
        <v>3.4759358288770055</v>
      </c>
      <c r="V2909" s="4">
        <f>Table1[[#This Row],[Price_USD]]/Table1[[#This Row],[Range_km]]</f>
        <v>384.2866153846154</v>
      </c>
      <c r="W2909" s="1" t="str">
        <f>_xlfn.IFS(Table1[[#This Row],[Price_USD]]&gt;80000,"Luxury", Table1[[#This Row],[Price_USD]]&gt;40000,"Premium",Table1[[#This Row],[Price_USD]]&lt;40000,"Budget")</f>
        <v>Luxury</v>
      </c>
    </row>
    <row r="2910" spans="3:23" x14ac:dyDescent="0.35">
      <c r="C2910">
        <v>2909</v>
      </c>
      <c r="D2910" t="s">
        <v>31</v>
      </c>
      <c r="E2910" t="s">
        <v>178</v>
      </c>
      <c r="F2910">
        <v>2019</v>
      </c>
      <c r="G2910" t="s">
        <v>252</v>
      </c>
      <c r="H2910">
        <v>92.8</v>
      </c>
      <c r="I2910">
        <v>477</v>
      </c>
      <c r="J2910" t="s">
        <v>265</v>
      </c>
      <c r="K2910">
        <v>4.8</v>
      </c>
      <c r="L2910" s="5">
        <v>100560.66</v>
      </c>
      <c r="M2910" t="s">
        <v>329</v>
      </c>
      <c r="N2910" t="s">
        <v>368</v>
      </c>
      <c r="O2910" s="1">
        <v>0</v>
      </c>
      <c r="P2910" s="1" t="str">
        <f>IFERROR(IF(ISNUMBER(Table1[[#This Row],[Safety_Rating2]]), REPT("★", Table1[[#This Row],[Safety_Rating2]]) &amp; REPT("☆", 5-Table1[[#This Row],[Safety_Rating2]]), "Unknown"), "Unknown")</f>
        <v>★★★★☆</v>
      </c>
      <c r="Q2910" s="1">
        <v>4</v>
      </c>
      <c r="R2910">
        <v>8832</v>
      </c>
      <c r="S2910">
        <v>5</v>
      </c>
      <c r="T2910" s="7">
        <f t="shared" si="45"/>
        <v>888151749.12</v>
      </c>
      <c r="U2910" s="3">
        <f>Table1[[#This Row],[Range_km]]/Table1[[#This Row],[Battery_Capacity_kWh]]</f>
        <v>5.1400862068965516</v>
      </c>
      <c r="V2910" s="4">
        <f>Table1[[#This Row],[Price_USD]]/Table1[[#This Row],[Range_km]]</f>
        <v>210.81899371069184</v>
      </c>
      <c r="W2910" s="1" t="str">
        <f>_xlfn.IFS(Table1[[#This Row],[Price_USD]]&gt;80000,"Luxury", Table1[[#This Row],[Price_USD]]&gt;40000,"Premium",Table1[[#This Row],[Price_USD]]&lt;40000,"Budget")</f>
        <v>Luxury</v>
      </c>
    </row>
    <row r="2911" spans="3:23" x14ac:dyDescent="0.35">
      <c r="C2911">
        <v>2910</v>
      </c>
      <c r="D2911" t="s">
        <v>56</v>
      </c>
      <c r="E2911" t="s">
        <v>184</v>
      </c>
      <c r="F2911">
        <v>2023</v>
      </c>
      <c r="G2911" t="s">
        <v>259</v>
      </c>
      <c r="H2911">
        <v>148.69999999999999</v>
      </c>
      <c r="I2911">
        <v>300</v>
      </c>
      <c r="J2911" t="s">
        <v>275</v>
      </c>
      <c r="K2911">
        <v>6.5</v>
      </c>
      <c r="L2911" s="5">
        <v>87471.51</v>
      </c>
      <c r="M2911" t="s">
        <v>317</v>
      </c>
      <c r="N2911" t="s">
        <v>363</v>
      </c>
      <c r="O2911" s="1">
        <v>0</v>
      </c>
      <c r="P2911" s="1" t="str">
        <f>IFERROR(IF(ISNUMBER(Table1[[#This Row],[Safety_Rating2]]), REPT("★", Table1[[#This Row],[Safety_Rating2]]) &amp; REPT("☆", 5-Table1[[#This Row],[Safety_Rating2]]), "Unknown"), "Unknown")</f>
        <v>★★★★★</v>
      </c>
      <c r="Q2911" s="1">
        <v>5</v>
      </c>
      <c r="R2911">
        <v>7843</v>
      </c>
      <c r="S2911">
        <v>4</v>
      </c>
      <c r="T2911" s="7">
        <f t="shared" si="45"/>
        <v>686039052.92999995</v>
      </c>
      <c r="U2911" s="3">
        <f>Table1[[#This Row],[Range_km]]/Table1[[#This Row],[Battery_Capacity_kWh]]</f>
        <v>2.0174848688634839</v>
      </c>
      <c r="V2911" s="4">
        <f>Table1[[#This Row],[Price_USD]]/Table1[[#This Row],[Range_km]]</f>
        <v>291.57169999999996</v>
      </c>
      <c r="W2911" s="1" t="str">
        <f>_xlfn.IFS(Table1[[#This Row],[Price_USD]]&gt;80000,"Luxury", Table1[[#This Row],[Price_USD]]&gt;40000,"Premium",Table1[[#This Row],[Price_USD]]&lt;40000,"Budget")</f>
        <v>Luxury</v>
      </c>
    </row>
    <row r="2912" spans="3:23" x14ac:dyDescent="0.35">
      <c r="C2912">
        <v>2911</v>
      </c>
      <c r="D2912" t="s">
        <v>21</v>
      </c>
      <c r="E2912" t="s">
        <v>230</v>
      </c>
      <c r="F2912">
        <v>2024</v>
      </c>
      <c r="G2912" t="s">
        <v>263</v>
      </c>
      <c r="H2912">
        <v>99.3</v>
      </c>
      <c r="I2912">
        <v>451</v>
      </c>
      <c r="J2912" t="s">
        <v>273</v>
      </c>
      <c r="K2912">
        <v>9.6</v>
      </c>
      <c r="L2912" s="5">
        <v>61249.440000000002</v>
      </c>
      <c r="M2912" t="s">
        <v>288</v>
      </c>
      <c r="N2912" t="s">
        <v>346</v>
      </c>
      <c r="O2912" s="1">
        <v>3</v>
      </c>
      <c r="P2912" s="1" t="str">
        <f>IFERROR(IF(ISNUMBER(Table1[[#This Row],[Safety_Rating2]]), REPT("★", Table1[[#This Row],[Safety_Rating2]]) &amp; REPT("☆", 5-Table1[[#This Row],[Safety_Rating2]]), "Unknown"), "Unknown")</f>
        <v>★★★★☆</v>
      </c>
      <c r="Q2912" s="1">
        <v>4</v>
      </c>
      <c r="R2912">
        <v>4933</v>
      </c>
      <c r="S2912">
        <v>4</v>
      </c>
      <c r="T2912" s="7">
        <f t="shared" si="45"/>
        <v>302143487.52000004</v>
      </c>
      <c r="U2912" s="3">
        <f>Table1[[#This Row],[Range_km]]/Table1[[#This Row],[Battery_Capacity_kWh]]</f>
        <v>4.5417925478348442</v>
      </c>
      <c r="V2912" s="4">
        <f>Table1[[#This Row],[Price_USD]]/Table1[[#This Row],[Range_km]]</f>
        <v>135.80807095343681</v>
      </c>
      <c r="W2912" s="1" t="str">
        <f>_xlfn.IFS(Table1[[#This Row],[Price_USD]]&gt;80000,"Luxury", Table1[[#This Row],[Price_USD]]&gt;40000,"Premium",Table1[[#This Row],[Price_USD]]&lt;40000,"Budget")</f>
        <v>Premium</v>
      </c>
    </row>
    <row r="2913" spans="3:23" x14ac:dyDescent="0.35">
      <c r="C2913">
        <v>2912</v>
      </c>
      <c r="D2913" t="s">
        <v>17</v>
      </c>
      <c r="E2913" t="s">
        <v>95</v>
      </c>
      <c r="F2913">
        <v>2016</v>
      </c>
      <c r="G2913" t="s">
        <v>258</v>
      </c>
      <c r="H2913">
        <v>98.2</v>
      </c>
      <c r="I2913">
        <v>229</v>
      </c>
      <c r="J2913" t="s">
        <v>266</v>
      </c>
      <c r="K2913">
        <v>10</v>
      </c>
      <c r="L2913" s="5">
        <v>49573.14</v>
      </c>
      <c r="M2913" t="s">
        <v>308</v>
      </c>
      <c r="N2913" t="s">
        <v>358</v>
      </c>
      <c r="O2913" s="1">
        <v>3</v>
      </c>
      <c r="P2913" s="1" t="str">
        <f>IFERROR(IF(ISNUMBER(Table1[[#This Row],[Safety_Rating2]]), REPT("★", Table1[[#This Row],[Safety_Rating2]]) &amp; REPT("☆", 5-Table1[[#This Row],[Safety_Rating2]]), "Unknown"), "Unknown")</f>
        <v>Unknown</v>
      </c>
      <c r="Q2913" s="2" t="s">
        <v>376</v>
      </c>
      <c r="R2913">
        <v>8050</v>
      </c>
      <c r="S2913">
        <v>5</v>
      </c>
      <c r="T2913" s="7">
        <f t="shared" si="45"/>
        <v>399063777</v>
      </c>
      <c r="U2913" s="3">
        <f>Table1[[#This Row],[Range_km]]/Table1[[#This Row],[Battery_Capacity_kWh]]</f>
        <v>2.3319755600814664</v>
      </c>
      <c r="V2913" s="4">
        <f>Table1[[#This Row],[Price_USD]]/Table1[[#This Row],[Range_km]]</f>
        <v>216.47659388646289</v>
      </c>
      <c r="W2913" s="1" t="str">
        <f>_xlfn.IFS(Table1[[#This Row],[Price_USD]]&gt;80000,"Luxury", Table1[[#This Row],[Price_USD]]&gt;40000,"Premium",Table1[[#This Row],[Price_USD]]&lt;40000,"Budget")</f>
        <v>Premium</v>
      </c>
    </row>
    <row r="2914" spans="3:23" x14ac:dyDescent="0.35">
      <c r="C2914">
        <v>2913</v>
      </c>
      <c r="D2914" t="s">
        <v>26</v>
      </c>
      <c r="E2914" t="s">
        <v>79</v>
      </c>
      <c r="F2914">
        <v>2021</v>
      </c>
      <c r="G2914" t="s">
        <v>264</v>
      </c>
      <c r="H2914">
        <v>20.9</v>
      </c>
      <c r="I2914">
        <v>329</v>
      </c>
      <c r="J2914" t="s">
        <v>276</v>
      </c>
      <c r="K2914">
        <v>11.8</v>
      </c>
      <c r="L2914" s="5">
        <v>142875.35999999999</v>
      </c>
      <c r="M2914" t="s">
        <v>335</v>
      </c>
      <c r="N2914" t="s">
        <v>363</v>
      </c>
      <c r="O2914" s="1">
        <v>4</v>
      </c>
      <c r="P2914" s="1" t="str">
        <f>IFERROR(IF(ISNUMBER(Table1[[#This Row],[Safety_Rating2]]), REPT("★", Table1[[#This Row],[Safety_Rating2]]) &amp; REPT("☆", 5-Table1[[#This Row],[Safety_Rating2]]), "Unknown"), "Unknown")</f>
        <v>★★★☆☆</v>
      </c>
      <c r="Q2914" s="1">
        <v>3</v>
      </c>
      <c r="R2914">
        <v>609</v>
      </c>
      <c r="S2914">
        <v>5</v>
      </c>
      <c r="T2914" s="7">
        <f t="shared" si="45"/>
        <v>87011094.239999995</v>
      </c>
      <c r="U2914" s="3">
        <f>Table1[[#This Row],[Range_km]]/Table1[[#This Row],[Battery_Capacity_kWh]]</f>
        <v>15.741626794258375</v>
      </c>
      <c r="V2914" s="4">
        <f>Table1[[#This Row],[Price_USD]]/Table1[[#This Row],[Range_km]]</f>
        <v>434.2716109422492</v>
      </c>
      <c r="W2914" s="1" t="str">
        <f>_xlfn.IFS(Table1[[#This Row],[Price_USD]]&gt;80000,"Luxury", Table1[[#This Row],[Price_USD]]&gt;40000,"Premium",Table1[[#This Row],[Price_USD]]&lt;40000,"Budget")</f>
        <v>Luxury</v>
      </c>
    </row>
    <row r="2915" spans="3:23" x14ac:dyDescent="0.35">
      <c r="C2915">
        <v>2914</v>
      </c>
      <c r="D2915" t="s">
        <v>60</v>
      </c>
      <c r="E2915" t="s">
        <v>140</v>
      </c>
      <c r="F2915">
        <v>2023</v>
      </c>
      <c r="G2915" t="s">
        <v>262</v>
      </c>
      <c r="H2915">
        <v>82.4</v>
      </c>
      <c r="I2915">
        <v>100</v>
      </c>
      <c r="J2915" t="s">
        <v>271</v>
      </c>
      <c r="K2915">
        <v>4.5999999999999996</v>
      </c>
      <c r="L2915" s="5">
        <v>42757.43</v>
      </c>
      <c r="M2915" t="s">
        <v>290</v>
      </c>
      <c r="N2915" t="s">
        <v>355</v>
      </c>
      <c r="O2915" s="1">
        <v>4</v>
      </c>
      <c r="P2915" s="1" t="str">
        <f>IFERROR(IF(ISNUMBER(Table1[[#This Row],[Safety_Rating2]]), REPT("★", Table1[[#This Row],[Safety_Rating2]]) &amp; REPT("☆", 5-Table1[[#This Row],[Safety_Rating2]]), "Unknown"), "Unknown")</f>
        <v>★★★★☆</v>
      </c>
      <c r="Q2915" s="1">
        <v>4</v>
      </c>
      <c r="R2915">
        <v>14806</v>
      </c>
      <c r="S2915">
        <v>5</v>
      </c>
      <c r="T2915" s="7">
        <f t="shared" si="45"/>
        <v>633066508.58000004</v>
      </c>
      <c r="U2915" s="3">
        <f>Table1[[#This Row],[Range_km]]/Table1[[#This Row],[Battery_Capacity_kWh]]</f>
        <v>1.2135922330097086</v>
      </c>
      <c r="V2915" s="4">
        <f>Table1[[#This Row],[Price_USD]]/Table1[[#This Row],[Range_km]]</f>
        <v>427.57429999999999</v>
      </c>
      <c r="W2915" s="1" t="str">
        <f>_xlfn.IFS(Table1[[#This Row],[Price_USD]]&gt;80000,"Luxury", Table1[[#This Row],[Price_USD]]&gt;40000,"Premium",Table1[[#This Row],[Price_USD]]&lt;40000,"Budget")</f>
        <v>Premium</v>
      </c>
    </row>
    <row r="2916" spans="3:23" x14ac:dyDescent="0.35">
      <c r="C2916">
        <v>2915</v>
      </c>
      <c r="D2916" t="s">
        <v>48</v>
      </c>
      <c r="E2916" t="s">
        <v>207</v>
      </c>
      <c r="F2916">
        <v>2019</v>
      </c>
      <c r="G2916" t="s">
        <v>264</v>
      </c>
      <c r="H2916">
        <v>107.9</v>
      </c>
      <c r="I2916">
        <v>301</v>
      </c>
      <c r="J2916" t="s">
        <v>268</v>
      </c>
      <c r="K2916">
        <v>1.6</v>
      </c>
      <c r="L2916" s="5">
        <v>147890.82999999999</v>
      </c>
      <c r="M2916" t="s">
        <v>311</v>
      </c>
      <c r="N2916" t="s">
        <v>372</v>
      </c>
      <c r="O2916" s="2" t="s">
        <v>376</v>
      </c>
      <c r="P2916" s="1" t="str">
        <f>IFERROR(IF(ISNUMBER(Table1[[#This Row],[Safety_Rating2]]), REPT("★", Table1[[#This Row],[Safety_Rating2]]) &amp; REPT("☆", 5-Table1[[#This Row],[Safety_Rating2]]), "Unknown"), "Unknown")</f>
        <v>★★★★★</v>
      </c>
      <c r="Q2916" s="1">
        <v>5</v>
      </c>
      <c r="R2916">
        <v>14406</v>
      </c>
      <c r="S2916">
        <v>5</v>
      </c>
      <c r="T2916" s="7">
        <f t="shared" si="45"/>
        <v>2130515296.9799998</v>
      </c>
      <c r="U2916" s="3">
        <f>Table1[[#This Row],[Range_km]]/Table1[[#This Row],[Battery_Capacity_kWh]]</f>
        <v>2.7896200185356812</v>
      </c>
      <c r="V2916" s="4">
        <f>Table1[[#This Row],[Price_USD]]/Table1[[#This Row],[Range_km]]</f>
        <v>491.33166112956809</v>
      </c>
      <c r="W2916" s="1" t="str">
        <f>_xlfn.IFS(Table1[[#This Row],[Price_USD]]&gt;80000,"Luxury", Table1[[#This Row],[Price_USD]]&gt;40000,"Premium",Table1[[#This Row],[Price_USD]]&lt;40000,"Budget")</f>
        <v>Luxury</v>
      </c>
    </row>
    <row r="2917" spans="3:23" x14ac:dyDescent="0.35">
      <c r="C2917">
        <v>2916</v>
      </c>
      <c r="D2917" t="s">
        <v>23</v>
      </c>
      <c r="E2917" t="s">
        <v>109</v>
      </c>
      <c r="F2917">
        <v>2021</v>
      </c>
      <c r="G2917" t="s">
        <v>256</v>
      </c>
      <c r="H2917">
        <v>72.5</v>
      </c>
      <c r="I2917">
        <v>219</v>
      </c>
      <c r="J2917" t="s">
        <v>268</v>
      </c>
      <c r="K2917">
        <v>9.3000000000000007</v>
      </c>
      <c r="L2917" s="5">
        <v>77079.42</v>
      </c>
      <c r="M2917" t="s">
        <v>295</v>
      </c>
      <c r="N2917" t="s">
        <v>351</v>
      </c>
      <c r="O2917" s="2" t="s">
        <v>376</v>
      </c>
      <c r="P2917" s="1" t="str">
        <f>IFERROR(IF(ISNUMBER(Table1[[#This Row],[Safety_Rating2]]), REPT("★", Table1[[#This Row],[Safety_Rating2]]) &amp; REPT("☆", 5-Table1[[#This Row],[Safety_Rating2]]), "Unknown"), "Unknown")</f>
        <v>★★★★★</v>
      </c>
      <c r="Q2917" s="1">
        <v>5</v>
      </c>
      <c r="R2917">
        <v>13437</v>
      </c>
      <c r="S2917">
        <v>3</v>
      </c>
      <c r="T2917" s="7">
        <f t="shared" si="45"/>
        <v>1035716166.54</v>
      </c>
      <c r="U2917" s="3">
        <f>Table1[[#This Row],[Range_km]]/Table1[[#This Row],[Battery_Capacity_kWh]]</f>
        <v>3.0206896551724136</v>
      </c>
      <c r="V2917" s="4">
        <f>Table1[[#This Row],[Price_USD]]/Table1[[#This Row],[Range_km]]</f>
        <v>351.96082191780823</v>
      </c>
      <c r="W2917" s="1" t="str">
        <f>_xlfn.IFS(Table1[[#This Row],[Price_USD]]&gt;80000,"Luxury", Table1[[#This Row],[Price_USD]]&gt;40000,"Premium",Table1[[#This Row],[Price_USD]]&lt;40000,"Budget")</f>
        <v>Premium</v>
      </c>
    </row>
    <row r="2918" spans="3:23" x14ac:dyDescent="0.35">
      <c r="C2918">
        <v>2917</v>
      </c>
      <c r="D2918" t="s">
        <v>61</v>
      </c>
      <c r="E2918" t="s">
        <v>146</v>
      </c>
      <c r="F2918">
        <v>2019</v>
      </c>
      <c r="G2918" t="s">
        <v>258</v>
      </c>
      <c r="H2918">
        <v>99.3</v>
      </c>
      <c r="I2918">
        <v>306</v>
      </c>
      <c r="J2918" t="s">
        <v>269</v>
      </c>
      <c r="K2918">
        <v>4.7</v>
      </c>
      <c r="L2918" s="5">
        <v>129006.91</v>
      </c>
      <c r="M2918" t="s">
        <v>290</v>
      </c>
      <c r="N2918" t="s">
        <v>373</v>
      </c>
      <c r="O2918" s="1">
        <v>2</v>
      </c>
      <c r="P2918" s="1" t="str">
        <f>IFERROR(IF(ISNUMBER(Table1[[#This Row],[Safety_Rating2]]), REPT("★", Table1[[#This Row],[Safety_Rating2]]) &amp; REPT("☆", 5-Table1[[#This Row],[Safety_Rating2]]), "Unknown"), "Unknown")</f>
        <v>★★★☆☆</v>
      </c>
      <c r="Q2918" s="1">
        <v>3</v>
      </c>
      <c r="R2918">
        <v>8411</v>
      </c>
      <c r="S2918">
        <v>5</v>
      </c>
      <c r="T2918" s="7">
        <f t="shared" si="45"/>
        <v>1085077120.01</v>
      </c>
      <c r="U2918" s="3">
        <f>Table1[[#This Row],[Range_km]]/Table1[[#This Row],[Battery_Capacity_kWh]]</f>
        <v>3.0815709969788521</v>
      </c>
      <c r="V2918" s="4">
        <f>Table1[[#This Row],[Price_USD]]/Table1[[#This Row],[Range_km]]</f>
        <v>421.59120915032679</v>
      </c>
      <c r="W2918" s="1" t="str">
        <f>_xlfn.IFS(Table1[[#This Row],[Price_USD]]&gt;80000,"Luxury", Table1[[#This Row],[Price_USD]]&gt;40000,"Premium",Table1[[#This Row],[Price_USD]]&lt;40000,"Budget")</f>
        <v>Luxury</v>
      </c>
    </row>
    <row r="2919" spans="3:23" x14ac:dyDescent="0.35">
      <c r="C2919">
        <v>2918</v>
      </c>
      <c r="D2919" t="s">
        <v>60</v>
      </c>
      <c r="E2919" t="s">
        <v>140</v>
      </c>
      <c r="F2919">
        <v>2019</v>
      </c>
      <c r="G2919" t="s">
        <v>256</v>
      </c>
      <c r="H2919">
        <v>37.200000000000003</v>
      </c>
      <c r="I2919">
        <v>434</v>
      </c>
      <c r="J2919" t="s">
        <v>266</v>
      </c>
      <c r="K2919">
        <v>4.9000000000000004</v>
      </c>
      <c r="L2919" s="5">
        <v>35807.599999999999</v>
      </c>
      <c r="M2919" t="s">
        <v>281</v>
      </c>
      <c r="N2919" t="s">
        <v>350</v>
      </c>
      <c r="O2919" s="1">
        <v>5</v>
      </c>
      <c r="P2919" s="1" t="str">
        <f>IFERROR(IF(ISNUMBER(Table1[[#This Row],[Safety_Rating2]]), REPT("★", Table1[[#This Row],[Safety_Rating2]]) &amp; REPT("☆", 5-Table1[[#This Row],[Safety_Rating2]]), "Unknown"), "Unknown")</f>
        <v>★★★☆☆</v>
      </c>
      <c r="Q2919" s="1">
        <v>3</v>
      </c>
      <c r="R2919">
        <v>8344</v>
      </c>
      <c r="S2919">
        <v>5</v>
      </c>
      <c r="T2919" s="7">
        <f t="shared" si="45"/>
        <v>298778614.39999998</v>
      </c>
      <c r="U2919" s="3">
        <f>Table1[[#This Row],[Range_km]]/Table1[[#This Row],[Battery_Capacity_kWh]]</f>
        <v>11.666666666666666</v>
      </c>
      <c r="V2919" s="4">
        <f>Table1[[#This Row],[Price_USD]]/Table1[[#This Row],[Range_km]]</f>
        <v>82.505990783410141</v>
      </c>
      <c r="W2919" s="1" t="str">
        <f>_xlfn.IFS(Table1[[#This Row],[Price_USD]]&gt;80000,"Luxury", Table1[[#This Row],[Price_USD]]&gt;40000,"Premium",Table1[[#This Row],[Price_USD]]&lt;40000,"Budget")</f>
        <v>Budget</v>
      </c>
    </row>
    <row r="2920" spans="3:23" x14ac:dyDescent="0.35">
      <c r="C2920">
        <v>2919</v>
      </c>
      <c r="D2920" t="s">
        <v>58</v>
      </c>
      <c r="E2920" t="s">
        <v>238</v>
      </c>
      <c r="F2920">
        <v>2015</v>
      </c>
      <c r="G2920" t="s">
        <v>264</v>
      </c>
      <c r="H2920">
        <v>107.6</v>
      </c>
      <c r="I2920">
        <v>183</v>
      </c>
      <c r="J2920" t="s">
        <v>275</v>
      </c>
      <c r="K2920">
        <v>4.5999999999999996</v>
      </c>
      <c r="L2920" s="5">
        <v>133019.06</v>
      </c>
      <c r="M2920" t="s">
        <v>307</v>
      </c>
      <c r="N2920" t="s">
        <v>359</v>
      </c>
      <c r="O2920" s="1">
        <v>2</v>
      </c>
      <c r="P2920" s="1" t="str">
        <f>IFERROR(IF(ISNUMBER(Table1[[#This Row],[Safety_Rating2]]), REPT("★", Table1[[#This Row],[Safety_Rating2]]) &amp; REPT("☆", 5-Table1[[#This Row],[Safety_Rating2]]), "Unknown"), "Unknown")</f>
        <v>★★★★☆</v>
      </c>
      <c r="Q2920" s="1">
        <v>4</v>
      </c>
      <c r="R2920">
        <v>19617</v>
      </c>
      <c r="S2920">
        <v>3</v>
      </c>
      <c r="T2920" s="7">
        <f t="shared" si="45"/>
        <v>2609434900.02</v>
      </c>
      <c r="U2920" s="3">
        <f>Table1[[#This Row],[Range_km]]/Table1[[#This Row],[Battery_Capacity_kWh]]</f>
        <v>1.7007434944237918</v>
      </c>
      <c r="V2920" s="4">
        <f>Table1[[#This Row],[Price_USD]]/Table1[[#This Row],[Range_km]]</f>
        <v>726.88010928961751</v>
      </c>
      <c r="W2920" s="1" t="str">
        <f>_xlfn.IFS(Table1[[#This Row],[Price_USD]]&gt;80000,"Luxury", Table1[[#This Row],[Price_USD]]&gt;40000,"Premium",Table1[[#This Row],[Price_USD]]&lt;40000,"Budget")</f>
        <v>Luxury</v>
      </c>
    </row>
    <row r="2921" spans="3:23" x14ac:dyDescent="0.35">
      <c r="C2921">
        <v>2920</v>
      </c>
      <c r="D2921" t="s">
        <v>35</v>
      </c>
      <c r="E2921" t="s">
        <v>90</v>
      </c>
      <c r="F2921">
        <v>2024</v>
      </c>
      <c r="G2921" t="s">
        <v>260</v>
      </c>
      <c r="H2921">
        <v>134</v>
      </c>
      <c r="I2921">
        <v>196</v>
      </c>
      <c r="J2921" t="s">
        <v>280</v>
      </c>
      <c r="K2921">
        <v>9.5</v>
      </c>
      <c r="L2921" s="5">
        <v>67936.44</v>
      </c>
      <c r="M2921" t="s">
        <v>332</v>
      </c>
      <c r="N2921" t="s">
        <v>353</v>
      </c>
      <c r="O2921" s="2" t="s">
        <v>376</v>
      </c>
      <c r="P2921" s="1" t="str">
        <f>IFERROR(IF(ISNUMBER(Table1[[#This Row],[Safety_Rating2]]), REPT("★", Table1[[#This Row],[Safety_Rating2]]) &amp; REPT("☆", 5-Table1[[#This Row],[Safety_Rating2]]), "Unknown"), "Unknown")</f>
        <v>★★★★☆</v>
      </c>
      <c r="Q2921" s="1">
        <v>4</v>
      </c>
      <c r="R2921">
        <v>14947</v>
      </c>
      <c r="S2921">
        <v>4</v>
      </c>
      <c r="T2921" s="7">
        <f t="shared" si="45"/>
        <v>1015445968.6800001</v>
      </c>
      <c r="U2921" s="3">
        <f>Table1[[#This Row],[Range_km]]/Table1[[#This Row],[Battery_Capacity_kWh]]</f>
        <v>1.4626865671641791</v>
      </c>
      <c r="V2921" s="4">
        <f>Table1[[#This Row],[Price_USD]]/Table1[[#This Row],[Range_km]]</f>
        <v>346.61448979591836</v>
      </c>
      <c r="W2921" s="1" t="str">
        <f>_xlfn.IFS(Table1[[#This Row],[Price_USD]]&gt;80000,"Luxury", Table1[[#This Row],[Price_USD]]&gt;40000,"Premium",Table1[[#This Row],[Price_USD]]&lt;40000,"Budget")</f>
        <v>Premium</v>
      </c>
    </row>
    <row r="2922" spans="3:23" x14ac:dyDescent="0.35">
      <c r="C2922">
        <v>2921</v>
      </c>
      <c r="D2922" t="s">
        <v>42</v>
      </c>
      <c r="E2922" t="s">
        <v>102</v>
      </c>
      <c r="F2922">
        <v>2017</v>
      </c>
      <c r="G2922" t="s">
        <v>262</v>
      </c>
      <c r="H2922">
        <v>75</v>
      </c>
      <c r="I2922">
        <v>313</v>
      </c>
      <c r="J2922" t="s">
        <v>280</v>
      </c>
      <c r="K2922">
        <v>8</v>
      </c>
      <c r="L2922" s="5">
        <v>50946.5</v>
      </c>
      <c r="M2922" t="s">
        <v>312</v>
      </c>
      <c r="N2922" t="s">
        <v>368</v>
      </c>
      <c r="O2922" s="1">
        <v>1</v>
      </c>
      <c r="P2922" s="1" t="str">
        <f>IFERROR(IF(ISNUMBER(Table1[[#This Row],[Safety_Rating2]]), REPT("★", Table1[[#This Row],[Safety_Rating2]]) &amp; REPT("☆", 5-Table1[[#This Row],[Safety_Rating2]]), "Unknown"), "Unknown")</f>
        <v>★★★★☆</v>
      </c>
      <c r="Q2922" s="1">
        <v>4</v>
      </c>
      <c r="R2922">
        <v>14283</v>
      </c>
      <c r="S2922">
        <v>5</v>
      </c>
      <c r="T2922" s="7">
        <f t="shared" si="45"/>
        <v>727668859.5</v>
      </c>
      <c r="U2922" s="3">
        <f>Table1[[#This Row],[Range_km]]/Table1[[#This Row],[Battery_Capacity_kWh]]</f>
        <v>4.1733333333333329</v>
      </c>
      <c r="V2922" s="4">
        <f>Table1[[#This Row],[Price_USD]]/Table1[[#This Row],[Range_km]]</f>
        <v>162.76837060702874</v>
      </c>
      <c r="W2922" s="1" t="str">
        <f>_xlfn.IFS(Table1[[#This Row],[Price_USD]]&gt;80000,"Luxury", Table1[[#This Row],[Price_USD]]&gt;40000,"Premium",Table1[[#This Row],[Price_USD]]&lt;40000,"Budget")</f>
        <v>Premium</v>
      </c>
    </row>
    <row r="2923" spans="3:23" x14ac:dyDescent="0.35">
      <c r="C2923">
        <v>2922</v>
      </c>
      <c r="D2923" t="s">
        <v>61</v>
      </c>
      <c r="E2923" t="s">
        <v>146</v>
      </c>
      <c r="F2923">
        <v>2015</v>
      </c>
      <c r="G2923" t="s">
        <v>256</v>
      </c>
      <c r="H2923">
        <v>91.7</v>
      </c>
      <c r="I2923">
        <v>231</v>
      </c>
      <c r="J2923" t="s">
        <v>270</v>
      </c>
      <c r="K2923">
        <v>5.6</v>
      </c>
      <c r="L2923" s="5">
        <v>145578.70000000001</v>
      </c>
      <c r="M2923" t="s">
        <v>306</v>
      </c>
      <c r="N2923" t="s">
        <v>367</v>
      </c>
      <c r="O2923" s="1">
        <v>5</v>
      </c>
      <c r="P2923" s="1" t="str">
        <f>IFERROR(IF(ISNUMBER(Table1[[#This Row],[Safety_Rating2]]), REPT("★", Table1[[#This Row],[Safety_Rating2]]) &amp; REPT("☆", 5-Table1[[#This Row],[Safety_Rating2]]), "Unknown"), "Unknown")</f>
        <v>★★★★★</v>
      </c>
      <c r="Q2923" s="1">
        <v>5</v>
      </c>
      <c r="R2923">
        <v>11927</v>
      </c>
      <c r="S2923">
        <v>3</v>
      </c>
      <c r="T2923" s="7">
        <f t="shared" si="45"/>
        <v>1736317154.9000001</v>
      </c>
      <c r="U2923" s="3">
        <f>Table1[[#This Row],[Range_km]]/Table1[[#This Row],[Battery_Capacity_kWh]]</f>
        <v>2.5190839694656488</v>
      </c>
      <c r="V2923" s="4">
        <f>Table1[[#This Row],[Price_USD]]/Table1[[#This Row],[Range_km]]</f>
        <v>630.2108225108226</v>
      </c>
      <c r="W2923" s="1" t="str">
        <f>_xlfn.IFS(Table1[[#This Row],[Price_USD]]&gt;80000,"Luxury", Table1[[#This Row],[Price_USD]]&gt;40000,"Premium",Table1[[#This Row],[Price_USD]]&lt;40000,"Budget")</f>
        <v>Luxury</v>
      </c>
    </row>
    <row r="2924" spans="3:23" x14ac:dyDescent="0.35">
      <c r="C2924">
        <v>2923</v>
      </c>
      <c r="D2924" t="s">
        <v>64</v>
      </c>
      <c r="E2924" t="s">
        <v>161</v>
      </c>
      <c r="F2924">
        <v>2019</v>
      </c>
      <c r="G2924" t="s">
        <v>256</v>
      </c>
      <c r="H2924">
        <v>21.8</v>
      </c>
      <c r="I2924">
        <v>139</v>
      </c>
      <c r="J2924" t="s">
        <v>273</v>
      </c>
      <c r="K2924">
        <v>1.2</v>
      </c>
      <c r="L2924" s="5">
        <v>108072.44</v>
      </c>
      <c r="M2924" t="s">
        <v>321</v>
      </c>
      <c r="N2924" t="s">
        <v>345</v>
      </c>
      <c r="O2924" s="1">
        <v>5</v>
      </c>
      <c r="P2924" s="1" t="str">
        <f>IFERROR(IF(ISNUMBER(Table1[[#This Row],[Safety_Rating2]]), REPT("★", Table1[[#This Row],[Safety_Rating2]]) &amp; REPT("☆", 5-Table1[[#This Row],[Safety_Rating2]]), "Unknown"), "Unknown")</f>
        <v>★★★☆☆</v>
      </c>
      <c r="Q2924" s="1">
        <v>3</v>
      </c>
      <c r="R2924">
        <v>8376</v>
      </c>
      <c r="S2924">
        <v>5</v>
      </c>
      <c r="T2924" s="7">
        <f t="shared" si="45"/>
        <v>905214757.44000006</v>
      </c>
      <c r="U2924" s="3">
        <f>Table1[[#This Row],[Range_km]]/Table1[[#This Row],[Battery_Capacity_kWh]]</f>
        <v>6.3761467889908259</v>
      </c>
      <c r="V2924" s="4">
        <f>Table1[[#This Row],[Price_USD]]/Table1[[#This Row],[Range_km]]</f>
        <v>777.49956834532372</v>
      </c>
      <c r="W2924" s="1" t="str">
        <f>_xlfn.IFS(Table1[[#This Row],[Price_USD]]&gt;80000,"Luxury", Table1[[#This Row],[Price_USD]]&gt;40000,"Premium",Table1[[#This Row],[Price_USD]]&lt;40000,"Budget")</f>
        <v>Luxury</v>
      </c>
    </row>
    <row r="2925" spans="3:23" x14ac:dyDescent="0.35">
      <c r="C2925">
        <v>2924</v>
      </c>
      <c r="D2925" t="s">
        <v>59</v>
      </c>
      <c r="E2925" t="s">
        <v>144</v>
      </c>
      <c r="F2925">
        <v>2020</v>
      </c>
      <c r="G2925" t="s">
        <v>263</v>
      </c>
      <c r="H2925">
        <v>75.8</v>
      </c>
      <c r="I2925">
        <v>132</v>
      </c>
      <c r="J2925" t="s">
        <v>265</v>
      </c>
      <c r="K2925">
        <v>9.9</v>
      </c>
      <c r="L2925" s="5">
        <v>126025.02</v>
      </c>
      <c r="M2925" t="s">
        <v>299</v>
      </c>
      <c r="N2925" t="s">
        <v>351</v>
      </c>
      <c r="O2925" s="1">
        <v>3</v>
      </c>
      <c r="P2925" s="1" t="str">
        <f>IFERROR(IF(ISNUMBER(Table1[[#This Row],[Safety_Rating2]]), REPT("★", Table1[[#This Row],[Safety_Rating2]]) &amp; REPT("☆", 5-Table1[[#This Row],[Safety_Rating2]]), "Unknown"), "Unknown")</f>
        <v>★★★★☆</v>
      </c>
      <c r="Q2925" s="1">
        <v>4</v>
      </c>
      <c r="R2925">
        <v>9919</v>
      </c>
      <c r="S2925">
        <v>5</v>
      </c>
      <c r="T2925" s="7">
        <f t="shared" si="45"/>
        <v>1250042173.3800001</v>
      </c>
      <c r="U2925" s="3">
        <f>Table1[[#This Row],[Range_km]]/Table1[[#This Row],[Battery_Capacity_kWh]]</f>
        <v>1.7414248021108181</v>
      </c>
      <c r="V2925" s="4">
        <f>Table1[[#This Row],[Price_USD]]/Table1[[#This Row],[Range_km]]</f>
        <v>954.73500000000001</v>
      </c>
      <c r="W2925" s="1" t="str">
        <f>_xlfn.IFS(Table1[[#This Row],[Price_USD]]&gt;80000,"Luxury", Table1[[#This Row],[Price_USD]]&gt;40000,"Premium",Table1[[#This Row],[Price_USD]]&lt;40000,"Budget")</f>
        <v>Luxury</v>
      </c>
    </row>
    <row r="2926" spans="3:23" x14ac:dyDescent="0.35">
      <c r="C2926">
        <v>2925</v>
      </c>
      <c r="D2926" t="s">
        <v>28</v>
      </c>
      <c r="E2926" t="s">
        <v>160</v>
      </c>
      <c r="F2926">
        <v>2024</v>
      </c>
      <c r="G2926" t="s">
        <v>251</v>
      </c>
      <c r="H2926">
        <v>118</v>
      </c>
      <c r="I2926">
        <v>416</v>
      </c>
      <c r="J2926" t="s">
        <v>276</v>
      </c>
      <c r="K2926">
        <v>8.6</v>
      </c>
      <c r="L2926" s="5">
        <v>91216.23</v>
      </c>
      <c r="M2926" t="s">
        <v>309</v>
      </c>
      <c r="N2926" t="s">
        <v>361</v>
      </c>
      <c r="O2926" s="1">
        <v>5</v>
      </c>
      <c r="P2926" s="1" t="str">
        <f>IFERROR(IF(ISNUMBER(Table1[[#This Row],[Safety_Rating2]]), REPT("★", Table1[[#This Row],[Safety_Rating2]]) &amp; REPT("☆", 5-Table1[[#This Row],[Safety_Rating2]]), "Unknown"), "Unknown")</f>
        <v>★★★☆☆</v>
      </c>
      <c r="Q2926" s="1">
        <v>3</v>
      </c>
      <c r="R2926">
        <v>11129</v>
      </c>
      <c r="S2926">
        <v>5</v>
      </c>
      <c r="T2926" s="7">
        <f t="shared" si="45"/>
        <v>1015145423.67</v>
      </c>
      <c r="U2926" s="3">
        <f>Table1[[#This Row],[Range_km]]/Table1[[#This Row],[Battery_Capacity_kWh]]</f>
        <v>3.5254237288135593</v>
      </c>
      <c r="V2926" s="4">
        <f>Table1[[#This Row],[Price_USD]]/Table1[[#This Row],[Range_km]]</f>
        <v>219.26978365384613</v>
      </c>
      <c r="W2926" s="1" t="str">
        <f>_xlfn.IFS(Table1[[#This Row],[Price_USD]]&gt;80000,"Luxury", Table1[[#This Row],[Price_USD]]&gt;40000,"Premium",Table1[[#This Row],[Price_USD]]&lt;40000,"Budget")</f>
        <v>Luxury</v>
      </c>
    </row>
    <row r="2927" spans="3:23" x14ac:dyDescent="0.35">
      <c r="C2927">
        <v>2926</v>
      </c>
      <c r="D2927" t="s">
        <v>50</v>
      </c>
      <c r="E2927" t="s">
        <v>182</v>
      </c>
      <c r="F2927">
        <v>2020</v>
      </c>
      <c r="G2927" t="s">
        <v>257</v>
      </c>
      <c r="H2927">
        <v>113</v>
      </c>
      <c r="I2927">
        <v>519</v>
      </c>
      <c r="J2927" t="s">
        <v>274</v>
      </c>
      <c r="K2927">
        <v>1.9</v>
      </c>
      <c r="L2927" s="5">
        <v>148253.34</v>
      </c>
      <c r="M2927" t="s">
        <v>302</v>
      </c>
      <c r="N2927" t="s">
        <v>369</v>
      </c>
      <c r="O2927" s="1">
        <v>5</v>
      </c>
      <c r="P2927" s="1" t="str">
        <f>IFERROR(IF(ISNUMBER(Table1[[#This Row],[Safety_Rating2]]), REPT("★", Table1[[#This Row],[Safety_Rating2]]) &amp; REPT("☆", 5-Table1[[#This Row],[Safety_Rating2]]), "Unknown"), "Unknown")</f>
        <v>★★★★★</v>
      </c>
      <c r="Q2927" s="1">
        <v>5</v>
      </c>
      <c r="R2927">
        <v>2774</v>
      </c>
      <c r="S2927">
        <v>3</v>
      </c>
      <c r="T2927" s="7">
        <f t="shared" si="45"/>
        <v>411254765.15999997</v>
      </c>
      <c r="U2927" s="3">
        <f>Table1[[#This Row],[Range_km]]/Table1[[#This Row],[Battery_Capacity_kWh]]</f>
        <v>4.5929203539823007</v>
      </c>
      <c r="V2927" s="4">
        <f>Table1[[#This Row],[Price_USD]]/Table1[[#This Row],[Range_km]]</f>
        <v>285.65190751445084</v>
      </c>
      <c r="W2927" s="1" t="str">
        <f>_xlfn.IFS(Table1[[#This Row],[Price_USD]]&gt;80000,"Luxury", Table1[[#This Row],[Price_USD]]&gt;40000,"Premium",Table1[[#This Row],[Price_USD]]&lt;40000,"Budget")</f>
        <v>Luxury</v>
      </c>
    </row>
    <row r="2928" spans="3:23" x14ac:dyDescent="0.35">
      <c r="C2928">
        <v>2927</v>
      </c>
      <c r="D2928" t="s">
        <v>47</v>
      </c>
      <c r="E2928" t="s">
        <v>125</v>
      </c>
      <c r="F2928">
        <v>2019</v>
      </c>
      <c r="G2928" t="s">
        <v>250</v>
      </c>
      <c r="H2928">
        <v>79.099999999999994</v>
      </c>
      <c r="I2928">
        <v>270</v>
      </c>
      <c r="J2928" t="s">
        <v>280</v>
      </c>
      <c r="K2928">
        <v>3.3</v>
      </c>
      <c r="L2928" s="5">
        <v>121763.76</v>
      </c>
      <c r="M2928" t="s">
        <v>311</v>
      </c>
      <c r="N2928" t="s">
        <v>350</v>
      </c>
      <c r="O2928" s="1">
        <v>2</v>
      </c>
      <c r="P2928" s="1" t="str">
        <f>IFERROR(IF(ISNUMBER(Table1[[#This Row],[Safety_Rating2]]), REPT("★", Table1[[#This Row],[Safety_Rating2]]) &amp; REPT("☆", 5-Table1[[#This Row],[Safety_Rating2]]), "Unknown"), "Unknown")</f>
        <v>★★★★★</v>
      </c>
      <c r="Q2928" s="1">
        <v>5</v>
      </c>
      <c r="R2928">
        <v>10397</v>
      </c>
      <c r="S2928">
        <v>3</v>
      </c>
      <c r="T2928" s="7">
        <f t="shared" si="45"/>
        <v>1265977812.72</v>
      </c>
      <c r="U2928" s="3">
        <f>Table1[[#This Row],[Range_km]]/Table1[[#This Row],[Battery_Capacity_kWh]]</f>
        <v>3.413400758533502</v>
      </c>
      <c r="V2928" s="4">
        <f>Table1[[#This Row],[Price_USD]]/Table1[[#This Row],[Range_km]]</f>
        <v>450.97688888888888</v>
      </c>
      <c r="W2928" s="1" t="str">
        <f>_xlfn.IFS(Table1[[#This Row],[Price_USD]]&gt;80000,"Luxury", Table1[[#This Row],[Price_USD]]&gt;40000,"Premium",Table1[[#This Row],[Price_USD]]&lt;40000,"Budget")</f>
        <v>Luxury</v>
      </c>
    </row>
    <row r="2929" spans="3:23" x14ac:dyDescent="0.35">
      <c r="C2929">
        <v>2928</v>
      </c>
      <c r="D2929" t="s">
        <v>52</v>
      </c>
      <c r="E2929" t="s">
        <v>220</v>
      </c>
      <c r="F2929">
        <v>2023</v>
      </c>
      <c r="G2929" t="s">
        <v>255</v>
      </c>
      <c r="H2929">
        <v>145.9</v>
      </c>
      <c r="I2929">
        <v>442</v>
      </c>
      <c r="J2929" t="s">
        <v>278</v>
      </c>
      <c r="K2929">
        <v>1.1000000000000001</v>
      </c>
      <c r="L2929" s="5">
        <v>71492.100000000006</v>
      </c>
      <c r="M2929" t="s">
        <v>307</v>
      </c>
      <c r="N2929" t="s">
        <v>358</v>
      </c>
      <c r="O2929" s="1">
        <v>2</v>
      </c>
      <c r="P2929" s="1" t="str">
        <f>IFERROR(IF(ISNUMBER(Table1[[#This Row],[Safety_Rating2]]), REPT("★", Table1[[#This Row],[Safety_Rating2]]) &amp; REPT("☆", 5-Table1[[#This Row],[Safety_Rating2]]), "Unknown"), "Unknown")</f>
        <v>Unknown</v>
      </c>
      <c r="Q2929" s="2" t="s">
        <v>376</v>
      </c>
      <c r="R2929">
        <v>756</v>
      </c>
      <c r="S2929">
        <v>5</v>
      </c>
      <c r="T2929" s="7">
        <f t="shared" si="45"/>
        <v>54048027.600000001</v>
      </c>
      <c r="U2929" s="3">
        <f>Table1[[#This Row],[Range_km]]/Table1[[#This Row],[Battery_Capacity_kWh]]</f>
        <v>3.0294722412611375</v>
      </c>
      <c r="V2929" s="4">
        <f>Table1[[#This Row],[Price_USD]]/Table1[[#This Row],[Range_km]]</f>
        <v>161.74683257918554</v>
      </c>
      <c r="W2929" s="1" t="str">
        <f>_xlfn.IFS(Table1[[#This Row],[Price_USD]]&gt;80000,"Luxury", Table1[[#This Row],[Price_USD]]&gt;40000,"Premium",Table1[[#This Row],[Price_USD]]&lt;40000,"Budget")</f>
        <v>Premium</v>
      </c>
    </row>
    <row r="2930" spans="3:23" x14ac:dyDescent="0.35">
      <c r="C2930">
        <v>2929</v>
      </c>
      <c r="D2930" t="s">
        <v>16</v>
      </c>
      <c r="E2930" t="s">
        <v>69</v>
      </c>
      <c r="F2930">
        <v>2016</v>
      </c>
      <c r="G2930" t="s">
        <v>256</v>
      </c>
      <c r="H2930">
        <v>101.2</v>
      </c>
      <c r="I2930">
        <v>500</v>
      </c>
      <c r="J2930" t="s">
        <v>279</v>
      </c>
      <c r="K2930">
        <v>9.4</v>
      </c>
      <c r="L2930" s="5">
        <v>84519.99</v>
      </c>
      <c r="M2930" t="s">
        <v>326</v>
      </c>
      <c r="N2930" t="s">
        <v>374</v>
      </c>
      <c r="O2930" s="1">
        <v>1</v>
      </c>
      <c r="P2930" s="1" t="str">
        <f>IFERROR(IF(ISNUMBER(Table1[[#This Row],[Safety_Rating2]]), REPT("★", Table1[[#This Row],[Safety_Rating2]]) &amp; REPT("☆", 5-Table1[[#This Row],[Safety_Rating2]]), "Unknown"), "Unknown")</f>
        <v>★★★★☆</v>
      </c>
      <c r="Q2930" s="1">
        <v>4</v>
      </c>
      <c r="R2930">
        <v>17535</v>
      </c>
      <c r="S2930">
        <v>4</v>
      </c>
      <c r="T2930" s="7">
        <f t="shared" si="45"/>
        <v>1482058024.6500001</v>
      </c>
      <c r="U2930" s="3">
        <f>Table1[[#This Row],[Range_km]]/Table1[[#This Row],[Battery_Capacity_kWh]]</f>
        <v>4.9407114624505928</v>
      </c>
      <c r="V2930" s="4">
        <f>Table1[[#This Row],[Price_USD]]/Table1[[#This Row],[Range_km]]</f>
        <v>169.03998000000001</v>
      </c>
      <c r="W2930" s="1" t="str">
        <f>_xlfn.IFS(Table1[[#This Row],[Price_USD]]&gt;80000,"Luxury", Table1[[#This Row],[Price_USD]]&gt;40000,"Premium",Table1[[#This Row],[Price_USD]]&lt;40000,"Budget")</f>
        <v>Luxury</v>
      </c>
    </row>
    <row r="2931" spans="3:23" x14ac:dyDescent="0.35">
      <c r="C2931">
        <v>2930</v>
      </c>
      <c r="D2931" t="s">
        <v>18</v>
      </c>
      <c r="E2931" t="s">
        <v>200</v>
      </c>
      <c r="F2931">
        <v>2018</v>
      </c>
      <c r="G2931" t="s">
        <v>264</v>
      </c>
      <c r="H2931">
        <v>97.5</v>
      </c>
      <c r="I2931">
        <v>228</v>
      </c>
      <c r="J2931" t="s">
        <v>278</v>
      </c>
      <c r="K2931">
        <v>10.8</v>
      </c>
      <c r="L2931" s="5">
        <v>121013.96</v>
      </c>
      <c r="M2931" t="s">
        <v>301</v>
      </c>
      <c r="N2931" t="s">
        <v>359</v>
      </c>
      <c r="O2931" s="1">
        <v>2</v>
      </c>
      <c r="P2931" s="1" t="str">
        <f>IFERROR(IF(ISNUMBER(Table1[[#This Row],[Safety_Rating2]]), REPT("★", Table1[[#This Row],[Safety_Rating2]]) &amp; REPT("☆", 5-Table1[[#This Row],[Safety_Rating2]]), "Unknown"), "Unknown")</f>
        <v>Unknown</v>
      </c>
      <c r="Q2931" s="2" t="s">
        <v>376</v>
      </c>
      <c r="R2931">
        <v>5403</v>
      </c>
      <c r="S2931">
        <v>5</v>
      </c>
      <c r="T2931" s="7">
        <f t="shared" si="45"/>
        <v>653838425.88</v>
      </c>
      <c r="U2931" s="3">
        <f>Table1[[#This Row],[Range_km]]/Table1[[#This Row],[Battery_Capacity_kWh]]</f>
        <v>2.3384615384615386</v>
      </c>
      <c r="V2931" s="4">
        <f>Table1[[#This Row],[Price_USD]]/Table1[[#This Row],[Range_km]]</f>
        <v>530.76298245614043</v>
      </c>
      <c r="W2931" s="1" t="str">
        <f>_xlfn.IFS(Table1[[#This Row],[Price_USD]]&gt;80000,"Luxury", Table1[[#This Row],[Price_USD]]&gt;40000,"Premium",Table1[[#This Row],[Price_USD]]&lt;40000,"Budget")</f>
        <v>Luxury</v>
      </c>
    </row>
    <row r="2932" spans="3:23" x14ac:dyDescent="0.35">
      <c r="C2932">
        <v>2931</v>
      </c>
      <c r="D2932" t="s">
        <v>23</v>
      </c>
      <c r="E2932" t="s">
        <v>76</v>
      </c>
      <c r="F2932">
        <v>2016</v>
      </c>
      <c r="G2932" t="s">
        <v>259</v>
      </c>
      <c r="H2932">
        <v>66.099999999999994</v>
      </c>
      <c r="I2932">
        <v>573</v>
      </c>
      <c r="J2932" t="s">
        <v>267</v>
      </c>
      <c r="K2932">
        <v>11.5</v>
      </c>
      <c r="L2932" s="5">
        <v>97224.11</v>
      </c>
      <c r="M2932" t="s">
        <v>298</v>
      </c>
      <c r="N2932" t="s">
        <v>354</v>
      </c>
      <c r="O2932" s="1">
        <v>2</v>
      </c>
      <c r="P2932" s="1" t="str">
        <f>IFERROR(IF(ISNUMBER(Table1[[#This Row],[Safety_Rating2]]), REPT("★", Table1[[#This Row],[Safety_Rating2]]) &amp; REPT("☆", 5-Table1[[#This Row],[Safety_Rating2]]), "Unknown"), "Unknown")</f>
        <v>★★★☆☆</v>
      </c>
      <c r="Q2932" s="1">
        <v>3</v>
      </c>
      <c r="R2932">
        <v>7860</v>
      </c>
      <c r="S2932">
        <v>4</v>
      </c>
      <c r="T2932" s="7">
        <f t="shared" si="45"/>
        <v>764181504.60000002</v>
      </c>
      <c r="U2932" s="3">
        <f>Table1[[#This Row],[Range_km]]/Table1[[#This Row],[Battery_Capacity_kWh]]</f>
        <v>8.6686838124054475</v>
      </c>
      <c r="V2932" s="4">
        <f>Table1[[#This Row],[Price_USD]]/Table1[[#This Row],[Range_km]]</f>
        <v>169.67558464223387</v>
      </c>
      <c r="W2932" s="1" t="str">
        <f>_xlfn.IFS(Table1[[#This Row],[Price_USD]]&gt;80000,"Luxury", Table1[[#This Row],[Price_USD]]&gt;40000,"Premium",Table1[[#This Row],[Price_USD]]&lt;40000,"Budget")</f>
        <v>Luxury</v>
      </c>
    </row>
    <row r="2933" spans="3:23" x14ac:dyDescent="0.35">
      <c r="C2933">
        <v>2932</v>
      </c>
      <c r="D2933" t="s">
        <v>16</v>
      </c>
      <c r="E2933" t="s">
        <v>69</v>
      </c>
      <c r="F2933">
        <v>2017</v>
      </c>
      <c r="G2933" t="s">
        <v>250</v>
      </c>
      <c r="H2933">
        <v>101</v>
      </c>
      <c r="I2933">
        <v>550</v>
      </c>
      <c r="J2933" t="s">
        <v>269</v>
      </c>
      <c r="K2933">
        <v>2.1</v>
      </c>
      <c r="L2933" s="5">
        <v>137232.76</v>
      </c>
      <c r="M2933" t="s">
        <v>300</v>
      </c>
      <c r="N2933" t="s">
        <v>338</v>
      </c>
      <c r="O2933" s="1">
        <v>2</v>
      </c>
      <c r="P2933" s="1" t="str">
        <f>IFERROR(IF(ISNUMBER(Table1[[#This Row],[Safety_Rating2]]), REPT("★", Table1[[#This Row],[Safety_Rating2]]) &amp; REPT("☆", 5-Table1[[#This Row],[Safety_Rating2]]), "Unknown"), "Unknown")</f>
        <v>★★★★★</v>
      </c>
      <c r="Q2933" s="1">
        <v>5</v>
      </c>
      <c r="R2933">
        <v>12536</v>
      </c>
      <c r="S2933">
        <v>3</v>
      </c>
      <c r="T2933" s="7">
        <f t="shared" si="45"/>
        <v>1720349879.3600001</v>
      </c>
      <c r="U2933" s="3">
        <f>Table1[[#This Row],[Range_km]]/Table1[[#This Row],[Battery_Capacity_kWh]]</f>
        <v>5.4455445544554459</v>
      </c>
      <c r="V2933" s="4">
        <f>Table1[[#This Row],[Price_USD]]/Table1[[#This Row],[Range_km]]</f>
        <v>249.5141090909091</v>
      </c>
      <c r="W2933" s="1" t="str">
        <f>_xlfn.IFS(Table1[[#This Row],[Price_USD]]&gt;80000,"Luxury", Table1[[#This Row],[Price_USD]]&gt;40000,"Premium",Table1[[#This Row],[Price_USD]]&lt;40000,"Budget")</f>
        <v>Luxury</v>
      </c>
    </row>
    <row r="2934" spans="3:23" x14ac:dyDescent="0.35">
      <c r="C2934">
        <v>2933</v>
      </c>
      <c r="D2934" t="s">
        <v>42</v>
      </c>
      <c r="E2934" t="s">
        <v>102</v>
      </c>
      <c r="F2934">
        <v>2024</v>
      </c>
      <c r="G2934" t="s">
        <v>262</v>
      </c>
      <c r="H2934">
        <v>68.3</v>
      </c>
      <c r="I2934">
        <v>507</v>
      </c>
      <c r="J2934" t="s">
        <v>279</v>
      </c>
      <c r="K2934">
        <v>8.9</v>
      </c>
      <c r="L2934" s="5">
        <v>83108.649999999994</v>
      </c>
      <c r="M2934" t="s">
        <v>285</v>
      </c>
      <c r="N2934" t="s">
        <v>363</v>
      </c>
      <c r="O2934" s="1">
        <v>1</v>
      </c>
      <c r="P2934" s="1" t="str">
        <f>IFERROR(IF(ISNUMBER(Table1[[#This Row],[Safety_Rating2]]), REPT("★", Table1[[#This Row],[Safety_Rating2]]) &amp; REPT("☆", 5-Table1[[#This Row],[Safety_Rating2]]), "Unknown"), "Unknown")</f>
        <v>★★★★☆</v>
      </c>
      <c r="Q2934" s="1">
        <v>4</v>
      </c>
      <c r="R2934">
        <v>6800</v>
      </c>
      <c r="S2934">
        <v>3</v>
      </c>
      <c r="T2934" s="7">
        <f t="shared" si="45"/>
        <v>565138820</v>
      </c>
      <c r="U2934" s="3">
        <f>Table1[[#This Row],[Range_km]]/Table1[[#This Row],[Battery_Capacity_kWh]]</f>
        <v>7.4231332357247437</v>
      </c>
      <c r="V2934" s="4">
        <f>Table1[[#This Row],[Price_USD]]/Table1[[#This Row],[Range_km]]</f>
        <v>163.9223865877712</v>
      </c>
      <c r="W2934" s="1" t="str">
        <f>_xlfn.IFS(Table1[[#This Row],[Price_USD]]&gt;80000,"Luxury", Table1[[#This Row],[Price_USD]]&gt;40000,"Premium",Table1[[#This Row],[Price_USD]]&lt;40000,"Budget")</f>
        <v>Luxury</v>
      </c>
    </row>
    <row r="2935" spans="3:23" x14ac:dyDescent="0.35">
      <c r="C2935">
        <v>2934</v>
      </c>
      <c r="D2935" t="s">
        <v>43</v>
      </c>
      <c r="E2935" t="s">
        <v>103</v>
      </c>
      <c r="F2935">
        <v>2016</v>
      </c>
      <c r="G2935" t="s">
        <v>254</v>
      </c>
      <c r="H2935">
        <v>85.6</v>
      </c>
      <c r="I2935">
        <v>280</v>
      </c>
      <c r="J2935" t="s">
        <v>266</v>
      </c>
      <c r="K2935">
        <v>6.8</v>
      </c>
      <c r="L2935" s="5">
        <v>93690.58</v>
      </c>
      <c r="M2935" t="s">
        <v>325</v>
      </c>
      <c r="N2935" t="s">
        <v>356</v>
      </c>
      <c r="O2935" s="1">
        <v>0</v>
      </c>
      <c r="P2935" s="1" t="str">
        <f>IFERROR(IF(ISNUMBER(Table1[[#This Row],[Safety_Rating2]]), REPT("★", Table1[[#This Row],[Safety_Rating2]]) &amp; REPT("☆", 5-Table1[[#This Row],[Safety_Rating2]]), "Unknown"), "Unknown")</f>
        <v>★★★★☆</v>
      </c>
      <c r="Q2935" s="1">
        <v>4</v>
      </c>
      <c r="R2935">
        <v>5901</v>
      </c>
      <c r="S2935">
        <v>5</v>
      </c>
      <c r="T2935" s="7">
        <f t="shared" si="45"/>
        <v>552868112.58000004</v>
      </c>
      <c r="U2935" s="3">
        <f>Table1[[#This Row],[Range_km]]/Table1[[#This Row],[Battery_Capacity_kWh]]</f>
        <v>3.2710280373831777</v>
      </c>
      <c r="V2935" s="4">
        <f>Table1[[#This Row],[Price_USD]]/Table1[[#This Row],[Range_km]]</f>
        <v>334.6092142857143</v>
      </c>
      <c r="W2935" s="1" t="str">
        <f>_xlfn.IFS(Table1[[#This Row],[Price_USD]]&gt;80000,"Luxury", Table1[[#This Row],[Price_USD]]&gt;40000,"Premium",Table1[[#This Row],[Price_USD]]&lt;40000,"Budget")</f>
        <v>Luxury</v>
      </c>
    </row>
    <row r="2936" spans="3:23" x14ac:dyDescent="0.35">
      <c r="C2936">
        <v>2935</v>
      </c>
      <c r="D2936" t="s">
        <v>42</v>
      </c>
      <c r="E2936" t="s">
        <v>141</v>
      </c>
      <c r="F2936">
        <v>2024</v>
      </c>
      <c r="G2936" t="s">
        <v>262</v>
      </c>
      <c r="H2936">
        <v>87.4</v>
      </c>
      <c r="I2936">
        <v>106</v>
      </c>
      <c r="J2936" t="s">
        <v>280</v>
      </c>
      <c r="K2936">
        <v>6.9</v>
      </c>
      <c r="L2936" s="5">
        <v>97494.53</v>
      </c>
      <c r="M2936" t="s">
        <v>331</v>
      </c>
      <c r="N2936" t="s">
        <v>338</v>
      </c>
      <c r="O2936" s="1">
        <v>4</v>
      </c>
      <c r="P2936" s="1" t="str">
        <f>IFERROR(IF(ISNUMBER(Table1[[#This Row],[Safety_Rating2]]), REPT("★", Table1[[#This Row],[Safety_Rating2]]) &amp; REPT("☆", 5-Table1[[#This Row],[Safety_Rating2]]), "Unknown"), "Unknown")</f>
        <v>★★★★☆</v>
      </c>
      <c r="Q2936" s="1">
        <v>4</v>
      </c>
      <c r="R2936">
        <v>13245</v>
      </c>
      <c r="S2936">
        <v>5</v>
      </c>
      <c r="T2936" s="7">
        <f t="shared" si="45"/>
        <v>1291315049.8499999</v>
      </c>
      <c r="U2936" s="3">
        <f>Table1[[#This Row],[Range_km]]/Table1[[#This Row],[Battery_Capacity_kWh]]</f>
        <v>1.2128146453089244</v>
      </c>
      <c r="V2936" s="4">
        <f>Table1[[#This Row],[Price_USD]]/Table1[[#This Row],[Range_km]]</f>
        <v>919.7597169811321</v>
      </c>
      <c r="W2936" s="1" t="str">
        <f>_xlfn.IFS(Table1[[#This Row],[Price_USD]]&gt;80000,"Luxury", Table1[[#This Row],[Price_USD]]&gt;40000,"Premium",Table1[[#This Row],[Price_USD]]&lt;40000,"Budget")</f>
        <v>Luxury</v>
      </c>
    </row>
    <row r="2937" spans="3:23" x14ac:dyDescent="0.35">
      <c r="C2937">
        <v>2936</v>
      </c>
      <c r="D2937" t="s">
        <v>41</v>
      </c>
      <c r="E2937" t="s">
        <v>100</v>
      </c>
      <c r="F2937">
        <v>2022</v>
      </c>
      <c r="G2937" t="s">
        <v>264</v>
      </c>
      <c r="H2937">
        <v>58</v>
      </c>
      <c r="I2937">
        <v>544</v>
      </c>
      <c r="J2937" t="s">
        <v>274</v>
      </c>
      <c r="K2937">
        <v>2.2999999999999998</v>
      </c>
      <c r="L2937" s="5">
        <v>68325.81</v>
      </c>
      <c r="M2937" t="s">
        <v>333</v>
      </c>
      <c r="N2937" t="s">
        <v>352</v>
      </c>
      <c r="O2937" s="1">
        <v>0</v>
      </c>
      <c r="P2937" s="1" t="str">
        <f>IFERROR(IF(ISNUMBER(Table1[[#This Row],[Safety_Rating2]]), REPT("★", Table1[[#This Row],[Safety_Rating2]]) &amp; REPT("☆", 5-Table1[[#This Row],[Safety_Rating2]]), "Unknown"), "Unknown")</f>
        <v>★★★★☆</v>
      </c>
      <c r="Q2937" s="1">
        <v>4</v>
      </c>
      <c r="R2937">
        <v>3257</v>
      </c>
      <c r="S2937">
        <v>5</v>
      </c>
      <c r="T2937" s="7">
        <f t="shared" si="45"/>
        <v>222537163.16999999</v>
      </c>
      <c r="U2937" s="3">
        <f>Table1[[#This Row],[Range_km]]/Table1[[#This Row],[Battery_Capacity_kWh]]</f>
        <v>9.3793103448275854</v>
      </c>
      <c r="V2937" s="4">
        <f>Table1[[#This Row],[Price_USD]]/Table1[[#This Row],[Range_km]]</f>
        <v>125.59891544117647</v>
      </c>
      <c r="W2937" s="1" t="str">
        <f>_xlfn.IFS(Table1[[#This Row],[Price_USD]]&gt;80000,"Luxury", Table1[[#This Row],[Price_USD]]&gt;40000,"Premium",Table1[[#This Row],[Price_USD]]&lt;40000,"Budget")</f>
        <v>Premium</v>
      </c>
    </row>
    <row r="2938" spans="3:23" x14ac:dyDescent="0.35">
      <c r="C2938">
        <v>2937</v>
      </c>
      <c r="D2938" t="s">
        <v>29</v>
      </c>
      <c r="E2938" t="s">
        <v>82</v>
      </c>
      <c r="F2938">
        <v>2020</v>
      </c>
      <c r="G2938" t="s">
        <v>254</v>
      </c>
      <c r="H2938">
        <v>78.8</v>
      </c>
      <c r="I2938">
        <v>268</v>
      </c>
      <c r="J2938" t="s">
        <v>267</v>
      </c>
      <c r="K2938">
        <v>9.6</v>
      </c>
      <c r="L2938" s="5">
        <v>96259.98</v>
      </c>
      <c r="M2938" t="s">
        <v>319</v>
      </c>
      <c r="N2938" t="s">
        <v>362</v>
      </c>
      <c r="O2938" s="2" t="s">
        <v>376</v>
      </c>
      <c r="P2938" s="1" t="str">
        <f>IFERROR(IF(ISNUMBER(Table1[[#This Row],[Safety_Rating2]]), REPT("★", Table1[[#This Row],[Safety_Rating2]]) &amp; REPT("☆", 5-Table1[[#This Row],[Safety_Rating2]]), "Unknown"), "Unknown")</f>
        <v>★★★☆☆</v>
      </c>
      <c r="Q2938" s="1">
        <v>3</v>
      </c>
      <c r="R2938">
        <v>1495</v>
      </c>
      <c r="S2938">
        <v>4</v>
      </c>
      <c r="T2938" s="7">
        <f t="shared" si="45"/>
        <v>143908670.09999999</v>
      </c>
      <c r="U2938" s="3">
        <f>Table1[[#This Row],[Range_km]]/Table1[[#This Row],[Battery_Capacity_kWh]]</f>
        <v>3.4010152284263961</v>
      </c>
      <c r="V2938" s="4">
        <f>Table1[[#This Row],[Price_USD]]/Table1[[#This Row],[Range_km]]</f>
        <v>359.17902985074625</v>
      </c>
      <c r="W2938" s="1" t="str">
        <f>_xlfn.IFS(Table1[[#This Row],[Price_USD]]&gt;80000,"Luxury", Table1[[#This Row],[Price_USD]]&gt;40000,"Premium",Table1[[#This Row],[Price_USD]]&lt;40000,"Budget")</f>
        <v>Luxury</v>
      </c>
    </row>
    <row r="2939" spans="3:23" x14ac:dyDescent="0.35">
      <c r="C2939">
        <v>2938</v>
      </c>
      <c r="D2939" t="s">
        <v>20</v>
      </c>
      <c r="E2939" t="s">
        <v>226</v>
      </c>
      <c r="F2939">
        <v>2015</v>
      </c>
      <c r="G2939" t="s">
        <v>255</v>
      </c>
      <c r="H2939">
        <v>80.2</v>
      </c>
      <c r="I2939">
        <v>247</v>
      </c>
      <c r="J2939" t="s">
        <v>277</v>
      </c>
      <c r="K2939">
        <v>7.2</v>
      </c>
      <c r="L2939" s="5">
        <v>105934.5</v>
      </c>
      <c r="M2939" t="s">
        <v>331</v>
      </c>
      <c r="N2939" t="s">
        <v>364</v>
      </c>
      <c r="O2939" s="1">
        <v>2</v>
      </c>
      <c r="P2939" s="1" t="str">
        <f>IFERROR(IF(ISNUMBER(Table1[[#This Row],[Safety_Rating2]]), REPT("★", Table1[[#This Row],[Safety_Rating2]]) &amp; REPT("☆", 5-Table1[[#This Row],[Safety_Rating2]]), "Unknown"), "Unknown")</f>
        <v>★★★★★</v>
      </c>
      <c r="Q2939" s="1">
        <v>5</v>
      </c>
      <c r="R2939">
        <v>5496</v>
      </c>
      <c r="S2939">
        <v>3</v>
      </c>
      <c r="T2939" s="7">
        <f t="shared" si="45"/>
        <v>582216012</v>
      </c>
      <c r="U2939" s="3">
        <f>Table1[[#This Row],[Range_km]]/Table1[[#This Row],[Battery_Capacity_kWh]]</f>
        <v>3.0798004987531171</v>
      </c>
      <c r="V2939" s="4">
        <f>Table1[[#This Row],[Price_USD]]/Table1[[#This Row],[Range_km]]</f>
        <v>428.88461538461536</v>
      </c>
      <c r="W2939" s="1" t="str">
        <f>_xlfn.IFS(Table1[[#This Row],[Price_USD]]&gt;80000,"Luxury", Table1[[#This Row],[Price_USD]]&gt;40000,"Premium",Table1[[#This Row],[Price_USD]]&lt;40000,"Budget")</f>
        <v>Luxury</v>
      </c>
    </row>
    <row r="2940" spans="3:23" x14ac:dyDescent="0.35">
      <c r="C2940">
        <v>2939</v>
      </c>
      <c r="D2940" t="s">
        <v>44</v>
      </c>
      <c r="E2940" t="s">
        <v>106</v>
      </c>
      <c r="F2940">
        <v>2025</v>
      </c>
      <c r="G2940" t="s">
        <v>264</v>
      </c>
      <c r="H2940">
        <v>53.2</v>
      </c>
      <c r="I2940">
        <v>558</v>
      </c>
      <c r="J2940" t="s">
        <v>278</v>
      </c>
      <c r="K2940">
        <v>0.6</v>
      </c>
      <c r="L2940" s="5">
        <v>87319.8</v>
      </c>
      <c r="M2940" t="s">
        <v>326</v>
      </c>
      <c r="N2940" t="s">
        <v>349</v>
      </c>
      <c r="O2940" s="1">
        <v>0</v>
      </c>
      <c r="P2940" s="1" t="str">
        <f>IFERROR(IF(ISNUMBER(Table1[[#This Row],[Safety_Rating2]]), REPT("★", Table1[[#This Row],[Safety_Rating2]]) &amp; REPT("☆", 5-Table1[[#This Row],[Safety_Rating2]]), "Unknown"), "Unknown")</f>
        <v>★★★★★</v>
      </c>
      <c r="Q2940" s="1">
        <v>5</v>
      </c>
      <c r="R2940">
        <v>13</v>
      </c>
      <c r="S2940">
        <v>3</v>
      </c>
      <c r="T2940" s="7">
        <f t="shared" si="45"/>
        <v>1135157.4000000001</v>
      </c>
      <c r="U2940" s="3">
        <f>Table1[[#This Row],[Range_km]]/Table1[[#This Row],[Battery_Capacity_kWh]]</f>
        <v>10.488721804511277</v>
      </c>
      <c r="V2940" s="4">
        <f>Table1[[#This Row],[Price_USD]]/Table1[[#This Row],[Range_km]]</f>
        <v>156.48709677419356</v>
      </c>
      <c r="W2940" s="1" t="str">
        <f>_xlfn.IFS(Table1[[#This Row],[Price_USD]]&gt;80000,"Luxury", Table1[[#This Row],[Price_USD]]&gt;40000,"Premium",Table1[[#This Row],[Price_USD]]&lt;40000,"Budget")</f>
        <v>Luxury</v>
      </c>
    </row>
    <row r="2941" spans="3:23" x14ac:dyDescent="0.35">
      <c r="C2941">
        <v>2940</v>
      </c>
      <c r="D2941" t="s">
        <v>19</v>
      </c>
      <c r="E2941" t="s">
        <v>126</v>
      </c>
      <c r="F2941">
        <v>2015</v>
      </c>
      <c r="G2941" t="s">
        <v>264</v>
      </c>
      <c r="H2941">
        <v>45.5</v>
      </c>
      <c r="I2941">
        <v>303</v>
      </c>
      <c r="J2941" t="s">
        <v>271</v>
      </c>
      <c r="K2941">
        <v>11</v>
      </c>
      <c r="L2941" s="5">
        <v>103250.88</v>
      </c>
      <c r="M2941" t="s">
        <v>286</v>
      </c>
      <c r="N2941" t="s">
        <v>348</v>
      </c>
      <c r="O2941" s="1">
        <v>4</v>
      </c>
      <c r="P2941" s="1" t="str">
        <f>IFERROR(IF(ISNUMBER(Table1[[#This Row],[Safety_Rating2]]), REPT("★", Table1[[#This Row],[Safety_Rating2]]) &amp; REPT("☆", 5-Table1[[#This Row],[Safety_Rating2]]), "Unknown"), "Unknown")</f>
        <v>★★★☆☆</v>
      </c>
      <c r="Q2941" s="1">
        <v>3</v>
      </c>
      <c r="R2941">
        <v>14206</v>
      </c>
      <c r="S2941">
        <v>3</v>
      </c>
      <c r="T2941" s="7">
        <f t="shared" si="45"/>
        <v>1466782001.28</v>
      </c>
      <c r="U2941" s="3">
        <f>Table1[[#This Row],[Range_km]]/Table1[[#This Row],[Battery_Capacity_kWh]]</f>
        <v>6.6593406593406597</v>
      </c>
      <c r="V2941" s="4">
        <f>Table1[[#This Row],[Price_USD]]/Table1[[#This Row],[Range_km]]</f>
        <v>340.76198019801984</v>
      </c>
      <c r="W2941" s="1" t="str">
        <f>_xlfn.IFS(Table1[[#This Row],[Price_USD]]&gt;80000,"Luxury", Table1[[#This Row],[Price_USD]]&gt;40000,"Premium",Table1[[#This Row],[Price_USD]]&lt;40000,"Budget")</f>
        <v>Luxury</v>
      </c>
    </row>
    <row r="2942" spans="3:23" x14ac:dyDescent="0.35">
      <c r="C2942">
        <v>2941</v>
      </c>
      <c r="D2942" t="s">
        <v>16</v>
      </c>
      <c r="E2942" t="s">
        <v>69</v>
      </c>
      <c r="F2942">
        <v>2021</v>
      </c>
      <c r="G2942" t="s">
        <v>257</v>
      </c>
      <c r="H2942">
        <v>74.599999999999994</v>
      </c>
      <c r="I2942">
        <v>347</v>
      </c>
      <c r="J2942" t="s">
        <v>280</v>
      </c>
      <c r="K2942">
        <v>11.9</v>
      </c>
      <c r="L2942" s="5">
        <v>88645.67</v>
      </c>
      <c r="M2942" t="s">
        <v>290</v>
      </c>
      <c r="N2942" t="s">
        <v>363</v>
      </c>
      <c r="O2942" s="1">
        <v>3</v>
      </c>
      <c r="P2942" s="1" t="str">
        <f>IFERROR(IF(ISNUMBER(Table1[[#This Row],[Safety_Rating2]]), REPT("★", Table1[[#This Row],[Safety_Rating2]]) &amp; REPT("☆", 5-Table1[[#This Row],[Safety_Rating2]]), "Unknown"), "Unknown")</f>
        <v>★★★★★</v>
      </c>
      <c r="Q2942" s="1">
        <v>5</v>
      </c>
      <c r="R2942">
        <v>817</v>
      </c>
      <c r="S2942">
        <v>5</v>
      </c>
      <c r="T2942" s="7">
        <f t="shared" si="45"/>
        <v>72423512.390000001</v>
      </c>
      <c r="U2942" s="3">
        <f>Table1[[#This Row],[Range_km]]/Table1[[#This Row],[Battery_Capacity_kWh]]</f>
        <v>4.6514745308310994</v>
      </c>
      <c r="V2942" s="4">
        <f>Table1[[#This Row],[Price_USD]]/Table1[[#This Row],[Range_km]]</f>
        <v>255.46302593659942</v>
      </c>
      <c r="W2942" s="1" t="str">
        <f>_xlfn.IFS(Table1[[#This Row],[Price_USD]]&gt;80000,"Luxury", Table1[[#This Row],[Price_USD]]&gt;40000,"Premium",Table1[[#This Row],[Price_USD]]&lt;40000,"Budget")</f>
        <v>Luxury</v>
      </c>
    </row>
    <row r="2943" spans="3:23" x14ac:dyDescent="0.35">
      <c r="C2943">
        <v>2942</v>
      </c>
      <c r="D2943" t="s">
        <v>32</v>
      </c>
      <c r="E2943" t="s">
        <v>85</v>
      </c>
      <c r="F2943">
        <v>2025</v>
      </c>
      <c r="G2943" t="s">
        <v>255</v>
      </c>
      <c r="H2943">
        <v>136.4</v>
      </c>
      <c r="I2943">
        <v>484</v>
      </c>
      <c r="J2943" t="s">
        <v>277</v>
      </c>
      <c r="K2943">
        <v>0.6</v>
      </c>
      <c r="L2943" s="5">
        <v>30619.88</v>
      </c>
      <c r="M2943" t="s">
        <v>333</v>
      </c>
      <c r="N2943" t="s">
        <v>352</v>
      </c>
      <c r="O2943" s="2" t="s">
        <v>376</v>
      </c>
      <c r="P2943" s="1" t="str">
        <f>IFERROR(IF(ISNUMBER(Table1[[#This Row],[Safety_Rating2]]), REPT("★", Table1[[#This Row],[Safety_Rating2]]) &amp; REPT("☆", 5-Table1[[#This Row],[Safety_Rating2]]), "Unknown"), "Unknown")</f>
        <v>★★★☆☆</v>
      </c>
      <c r="Q2943" s="1">
        <v>3</v>
      </c>
      <c r="R2943">
        <v>10830</v>
      </c>
      <c r="S2943">
        <v>3</v>
      </c>
      <c r="T2943" s="7">
        <f t="shared" si="45"/>
        <v>331613300.40000004</v>
      </c>
      <c r="U2943" s="3">
        <f>Table1[[#This Row],[Range_km]]/Table1[[#This Row],[Battery_Capacity_kWh]]</f>
        <v>3.5483870967741935</v>
      </c>
      <c r="V2943" s="4">
        <f>Table1[[#This Row],[Price_USD]]/Table1[[#This Row],[Range_km]]</f>
        <v>63.264214876033058</v>
      </c>
      <c r="W2943" s="1" t="str">
        <f>_xlfn.IFS(Table1[[#This Row],[Price_USD]]&gt;80000,"Luxury", Table1[[#This Row],[Price_USD]]&gt;40000,"Premium",Table1[[#This Row],[Price_USD]]&lt;40000,"Budget")</f>
        <v>Budget</v>
      </c>
    </row>
    <row r="2944" spans="3:23" x14ac:dyDescent="0.35">
      <c r="C2944">
        <v>2943</v>
      </c>
      <c r="D2944" t="s">
        <v>65</v>
      </c>
      <c r="E2944" t="s">
        <v>173</v>
      </c>
      <c r="F2944">
        <v>2015</v>
      </c>
      <c r="G2944" t="s">
        <v>251</v>
      </c>
      <c r="H2944">
        <v>144.1</v>
      </c>
      <c r="I2944">
        <v>251</v>
      </c>
      <c r="J2944" t="s">
        <v>280</v>
      </c>
      <c r="K2944">
        <v>9.8000000000000007</v>
      </c>
      <c r="L2944" s="5">
        <v>75982.179999999993</v>
      </c>
      <c r="M2944" t="s">
        <v>283</v>
      </c>
      <c r="N2944" t="s">
        <v>358</v>
      </c>
      <c r="O2944" s="1">
        <v>0</v>
      </c>
      <c r="P2944" s="1" t="str">
        <f>IFERROR(IF(ISNUMBER(Table1[[#This Row],[Safety_Rating2]]), REPT("★", Table1[[#This Row],[Safety_Rating2]]) &amp; REPT("☆", 5-Table1[[#This Row],[Safety_Rating2]]), "Unknown"), "Unknown")</f>
        <v>Unknown</v>
      </c>
      <c r="Q2944" s="2" t="s">
        <v>376</v>
      </c>
      <c r="R2944">
        <v>9724</v>
      </c>
      <c r="S2944">
        <v>3</v>
      </c>
      <c r="T2944" s="7">
        <f t="shared" si="45"/>
        <v>738850718.31999993</v>
      </c>
      <c r="U2944" s="3">
        <f>Table1[[#This Row],[Range_km]]/Table1[[#This Row],[Battery_Capacity_kWh]]</f>
        <v>1.7418459403192228</v>
      </c>
      <c r="V2944" s="4">
        <f>Table1[[#This Row],[Price_USD]]/Table1[[#This Row],[Range_km]]</f>
        <v>302.71784860557767</v>
      </c>
      <c r="W2944" s="1" t="str">
        <f>_xlfn.IFS(Table1[[#This Row],[Price_USD]]&gt;80000,"Luxury", Table1[[#This Row],[Price_USD]]&gt;40000,"Premium",Table1[[#This Row],[Price_USD]]&lt;40000,"Budget")</f>
        <v>Premium</v>
      </c>
    </row>
    <row r="2945" spans="3:23" x14ac:dyDescent="0.35">
      <c r="C2945">
        <v>2944</v>
      </c>
      <c r="D2945" t="s">
        <v>17</v>
      </c>
      <c r="E2945" t="s">
        <v>70</v>
      </c>
      <c r="F2945">
        <v>2016</v>
      </c>
      <c r="G2945" t="s">
        <v>253</v>
      </c>
      <c r="H2945">
        <v>83.8</v>
      </c>
      <c r="I2945">
        <v>208</v>
      </c>
      <c r="J2945" t="s">
        <v>265</v>
      </c>
      <c r="K2945">
        <v>10.3</v>
      </c>
      <c r="L2945" s="5">
        <v>66083.679999999993</v>
      </c>
      <c r="M2945" t="s">
        <v>305</v>
      </c>
      <c r="N2945" t="s">
        <v>364</v>
      </c>
      <c r="O2945" s="1">
        <v>3</v>
      </c>
      <c r="P2945" s="1" t="str">
        <f>IFERROR(IF(ISNUMBER(Table1[[#This Row],[Safety_Rating2]]), REPT("★", Table1[[#This Row],[Safety_Rating2]]) &amp; REPT("☆", 5-Table1[[#This Row],[Safety_Rating2]]), "Unknown"), "Unknown")</f>
        <v>★★★★☆</v>
      </c>
      <c r="Q2945" s="1">
        <v>4</v>
      </c>
      <c r="R2945">
        <v>2008</v>
      </c>
      <c r="S2945">
        <v>4</v>
      </c>
      <c r="T2945" s="7">
        <f t="shared" si="45"/>
        <v>132696029.43999998</v>
      </c>
      <c r="U2945" s="3">
        <f>Table1[[#This Row],[Range_km]]/Table1[[#This Row],[Battery_Capacity_kWh]]</f>
        <v>2.4821002386634845</v>
      </c>
      <c r="V2945" s="4">
        <f>Table1[[#This Row],[Price_USD]]/Table1[[#This Row],[Range_km]]</f>
        <v>317.70999999999998</v>
      </c>
      <c r="W2945" s="1" t="str">
        <f>_xlfn.IFS(Table1[[#This Row],[Price_USD]]&gt;80000,"Luxury", Table1[[#This Row],[Price_USD]]&gt;40000,"Premium",Table1[[#This Row],[Price_USD]]&lt;40000,"Budget")</f>
        <v>Premium</v>
      </c>
    </row>
    <row r="2946" spans="3:23" x14ac:dyDescent="0.35">
      <c r="C2946">
        <v>2945</v>
      </c>
      <c r="D2946" t="s">
        <v>22</v>
      </c>
      <c r="E2946" t="s">
        <v>75</v>
      </c>
      <c r="F2946">
        <v>2018</v>
      </c>
      <c r="G2946" t="s">
        <v>262</v>
      </c>
      <c r="H2946">
        <v>138</v>
      </c>
      <c r="I2946">
        <v>370</v>
      </c>
      <c r="J2946" t="s">
        <v>276</v>
      </c>
      <c r="K2946">
        <v>1.3</v>
      </c>
      <c r="L2946" s="5">
        <v>44669.85</v>
      </c>
      <c r="M2946" t="s">
        <v>287</v>
      </c>
      <c r="N2946" t="s">
        <v>350</v>
      </c>
      <c r="O2946" s="2" t="s">
        <v>376</v>
      </c>
      <c r="P2946" s="1" t="str">
        <f>IFERROR(IF(ISNUMBER(Table1[[#This Row],[Safety_Rating2]]), REPT("★", Table1[[#This Row],[Safety_Rating2]]) &amp; REPT("☆", 5-Table1[[#This Row],[Safety_Rating2]]), "Unknown"), "Unknown")</f>
        <v>★★★★★</v>
      </c>
      <c r="Q2946" s="1">
        <v>5</v>
      </c>
      <c r="R2946">
        <v>8428</v>
      </c>
      <c r="S2946">
        <v>4</v>
      </c>
      <c r="T2946" s="7">
        <f t="shared" ref="T2946:T3009" si="46">L2946*R2946</f>
        <v>376477495.80000001</v>
      </c>
      <c r="U2946" s="3">
        <f>Table1[[#This Row],[Range_km]]/Table1[[#This Row],[Battery_Capacity_kWh]]</f>
        <v>2.681159420289855</v>
      </c>
      <c r="V2946" s="4">
        <f>Table1[[#This Row],[Price_USD]]/Table1[[#This Row],[Range_km]]</f>
        <v>120.72932432432432</v>
      </c>
      <c r="W2946" s="1" t="str">
        <f>_xlfn.IFS(Table1[[#This Row],[Price_USD]]&gt;80000,"Luxury", Table1[[#This Row],[Price_USD]]&gt;40000,"Premium",Table1[[#This Row],[Price_USD]]&lt;40000,"Budget")</f>
        <v>Premium</v>
      </c>
    </row>
    <row r="2947" spans="3:23" x14ac:dyDescent="0.35">
      <c r="C2947">
        <v>2946</v>
      </c>
      <c r="D2947" t="s">
        <v>45</v>
      </c>
      <c r="E2947" t="s">
        <v>107</v>
      </c>
      <c r="F2947">
        <v>2016</v>
      </c>
      <c r="G2947" t="s">
        <v>257</v>
      </c>
      <c r="H2947">
        <v>32.4</v>
      </c>
      <c r="I2947">
        <v>131</v>
      </c>
      <c r="J2947" t="s">
        <v>279</v>
      </c>
      <c r="K2947">
        <v>9.3000000000000007</v>
      </c>
      <c r="L2947" s="5">
        <v>62570.85</v>
      </c>
      <c r="M2947" t="s">
        <v>326</v>
      </c>
      <c r="N2947" t="s">
        <v>369</v>
      </c>
      <c r="O2947" s="1">
        <v>4</v>
      </c>
      <c r="P2947" s="1" t="str">
        <f>IFERROR(IF(ISNUMBER(Table1[[#This Row],[Safety_Rating2]]), REPT("★", Table1[[#This Row],[Safety_Rating2]]) &amp; REPT("☆", 5-Table1[[#This Row],[Safety_Rating2]]), "Unknown"), "Unknown")</f>
        <v>★★★★☆</v>
      </c>
      <c r="Q2947" s="1">
        <v>4</v>
      </c>
      <c r="R2947">
        <v>14741</v>
      </c>
      <c r="S2947">
        <v>5</v>
      </c>
      <c r="T2947" s="7">
        <f t="shared" si="46"/>
        <v>922356899.85000002</v>
      </c>
      <c r="U2947" s="3">
        <f>Table1[[#This Row],[Range_km]]/Table1[[#This Row],[Battery_Capacity_kWh]]</f>
        <v>4.0432098765432096</v>
      </c>
      <c r="V2947" s="4">
        <f>Table1[[#This Row],[Price_USD]]/Table1[[#This Row],[Range_km]]</f>
        <v>477.64007633587784</v>
      </c>
      <c r="W2947" s="1" t="str">
        <f>_xlfn.IFS(Table1[[#This Row],[Price_USD]]&gt;80000,"Luxury", Table1[[#This Row],[Price_USD]]&gt;40000,"Premium",Table1[[#This Row],[Price_USD]]&lt;40000,"Budget")</f>
        <v>Premium</v>
      </c>
    </row>
    <row r="2948" spans="3:23" x14ac:dyDescent="0.35">
      <c r="C2948">
        <v>2947</v>
      </c>
      <c r="D2948" t="s">
        <v>43</v>
      </c>
      <c r="E2948" t="s">
        <v>171</v>
      </c>
      <c r="F2948">
        <v>2018</v>
      </c>
      <c r="G2948" t="s">
        <v>253</v>
      </c>
      <c r="H2948">
        <v>101.7</v>
      </c>
      <c r="I2948">
        <v>545</v>
      </c>
      <c r="J2948" t="s">
        <v>270</v>
      </c>
      <c r="K2948">
        <v>7.8</v>
      </c>
      <c r="L2948" s="5">
        <v>120042.82</v>
      </c>
      <c r="M2948" t="s">
        <v>288</v>
      </c>
      <c r="N2948" t="s">
        <v>373</v>
      </c>
      <c r="O2948" s="1">
        <v>0</v>
      </c>
      <c r="P2948" s="1" t="str">
        <f>IFERROR(IF(ISNUMBER(Table1[[#This Row],[Safety_Rating2]]), REPT("★", Table1[[#This Row],[Safety_Rating2]]) &amp; REPT("☆", 5-Table1[[#This Row],[Safety_Rating2]]), "Unknown"), "Unknown")</f>
        <v>Unknown</v>
      </c>
      <c r="Q2948" s="2" t="s">
        <v>376</v>
      </c>
      <c r="R2948">
        <v>19107</v>
      </c>
      <c r="S2948">
        <v>5</v>
      </c>
      <c r="T2948" s="7">
        <f t="shared" si="46"/>
        <v>2293658161.7400002</v>
      </c>
      <c r="U2948" s="3">
        <f>Table1[[#This Row],[Range_km]]/Table1[[#This Row],[Battery_Capacity_kWh]]</f>
        <v>5.3588987217305801</v>
      </c>
      <c r="V2948" s="4">
        <f>Table1[[#This Row],[Price_USD]]/Table1[[#This Row],[Range_km]]</f>
        <v>220.26205504587156</v>
      </c>
      <c r="W2948" s="1" t="str">
        <f>_xlfn.IFS(Table1[[#This Row],[Price_USD]]&gt;80000,"Luxury", Table1[[#This Row],[Price_USD]]&gt;40000,"Premium",Table1[[#This Row],[Price_USD]]&lt;40000,"Budget")</f>
        <v>Luxury</v>
      </c>
    </row>
    <row r="2949" spans="3:23" x14ac:dyDescent="0.35">
      <c r="C2949">
        <v>2948</v>
      </c>
      <c r="D2949" t="s">
        <v>57</v>
      </c>
      <c r="E2949" t="s">
        <v>136</v>
      </c>
      <c r="F2949">
        <v>2022</v>
      </c>
      <c r="G2949" t="s">
        <v>254</v>
      </c>
      <c r="H2949">
        <v>56.7</v>
      </c>
      <c r="I2949">
        <v>466</v>
      </c>
      <c r="J2949" t="s">
        <v>269</v>
      </c>
      <c r="K2949">
        <v>4.0999999999999996</v>
      </c>
      <c r="L2949" s="5">
        <v>56065.48</v>
      </c>
      <c r="M2949" t="s">
        <v>319</v>
      </c>
      <c r="N2949" t="s">
        <v>351</v>
      </c>
      <c r="O2949" s="2" t="s">
        <v>376</v>
      </c>
      <c r="P2949" s="1" t="str">
        <f>IFERROR(IF(ISNUMBER(Table1[[#This Row],[Safety_Rating2]]), REPT("★", Table1[[#This Row],[Safety_Rating2]]) &amp; REPT("☆", 5-Table1[[#This Row],[Safety_Rating2]]), "Unknown"), "Unknown")</f>
        <v>★★★★☆</v>
      </c>
      <c r="Q2949" s="1">
        <v>4</v>
      </c>
      <c r="R2949">
        <v>6947</v>
      </c>
      <c r="S2949">
        <v>3</v>
      </c>
      <c r="T2949" s="7">
        <f t="shared" si="46"/>
        <v>389486889.56</v>
      </c>
      <c r="U2949" s="3">
        <f>Table1[[#This Row],[Range_km]]/Table1[[#This Row],[Battery_Capacity_kWh]]</f>
        <v>8.2186948853615522</v>
      </c>
      <c r="V2949" s="4">
        <f>Table1[[#This Row],[Price_USD]]/Table1[[#This Row],[Range_km]]</f>
        <v>120.31218884120172</v>
      </c>
      <c r="W2949" s="1" t="str">
        <f>_xlfn.IFS(Table1[[#This Row],[Price_USD]]&gt;80000,"Luxury", Table1[[#This Row],[Price_USD]]&gt;40000,"Premium",Table1[[#This Row],[Price_USD]]&lt;40000,"Budget")</f>
        <v>Premium</v>
      </c>
    </row>
    <row r="2950" spans="3:23" x14ac:dyDescent="0.35">
      <c r="C2950">
        <v>2949</v>
      </c>
      <c r="D2950" t="s">
        <v>50</v>
      </c>
      <c r="E2950" t="s">
        <v>225</v>
      </c>
      <c r="F2950">
        <v>2023</v>
      </c>
      <c r="G2950" t="s">
        <v>260</v>
      </c>
      <c r="H2950">
        <v>23.4</v>
      </c>
      <c r="I2950">
        <v>337</v>
      </c>
      <c r="J2950" t="s">
        <v>267</v>
      </c>
      <c r="K2950">
        <v>0.5</v>
      </c>
      <c r="L2950" s="5">
        <v>48469.77</v>
      </c>
      <c r="M2950" t="s">
        <v>311</v>
      </c>
      <c r="N2950" t="s">
        <v>340</v>
      </c>
      <c r="O2950" s="1">
        <v>2</v>
      </c>
      <c r="P2950" s="1" t="str">
        <f>IFERROR(IF(ISNUMBER(Table1[[#This Row],[Safety_Rating2]]), REPT("★", Table1[[#This Row],[Safety_Rating2]]) &amp; REPT("☆", 5-Table1[[#This Row],[Safety_Rating2]]), "Unknown"), "Unknown")</f>
        <v>★★★★★</v>
      </c>
      <c r="Q2950" s="1">
        <v>5</v>
      </c>
      <c r="R2950">
        <v>14226</v>
      </c>
      <c r="S2950">
        <v>4</v>
      </c>
      <c r="T2950" s="7">
        <f t="shared" si="46"/>
        <v>689530948.01999998</v>
      </c>
      <c r="U2950" s="3">
        <f>Table1[[#This Row],[Range_km]]/Table1[[#This Row],[Battery_Capacity_kWh]]</f>
        <v>14.401709401709402</v>
      </c>
      <c r="V2950" s="4">
        <f>Table1[[#This Row],[Price_USD]]/Table1[[#This Row],[Range_km]]</f>
        <v>143.82721068249256</v>
      </c>
      <c r="W2950" s="1" t="str">
        <f>_xlfn.IFS(Table1[[#This Row],[Price_USD]]&gt;80000,"Luxury", Table1[[#This Row],[Price_USD]]&gt;40000,"Premium",Table1[[#This Row],[Price_USD]]&lt;40000,"Budget")</f>
        <v>Premium</v>
      </c>
    </row>
    <row r="2951" spans="3:23" x14ac:dyDescent="0.35">
      <c r="C2951">
        <v>2950</v>
      </c>
      <c r="D2951" t="s">
        <v>47</v>
      </c>
      <c r="E2951" t="s">
        <v>237</v>
      </c>
      <c r="F2951">
        <v>2021</v>
      </c>
      <c r="G2951" t="s">
        <v>252</v>
      </c>
      <c r="H2951">
        <v>88.8</v>
      </c>
      <c r="I2951">
        <v>274</v>
      </c>
      <c r="J2951" t="s">
        <v>280</v>
      </c>
      <c r="K2951">
        <v>1.7</v>
      </c>
      <c r="L2951" s="5">
        <v>132452.82</v>
      </c>
      <c r="M2951" t="s">
        <v>327</v>
      </c>
      <c r="N2951" t="s">
        <v>343</v>
      </c>
      <c r="O2951" s="2" t="s">
        <v>376</v>
      </c>
      <c r="P2951" s="1" t="str">
        <f>IFERROR(IF(ISNUMBER(Table1[[#This Row],[Safety_Rating2]]), REPT("★", Table1[[#This Row],[Safety_Rating2]]) &amp; REPT("☆", 5-Table1[[#This Row],[Safety_Rating2]]), "Unknown"), "Unknown")</f>
        <v>★★★☆☆</v>
      </c>
      <c r="Q2951" s="1">
        <v>3</v>
      </c>
      <c r="R2951">
        <v>2940</v>
      </c>
      <c r="S2951">
        <v>4</v>
      </c>
      <c r="T2951" s="7">
        <f t="shared" si="46"/>
        <v>389411290.80000001</v>
      </c>
      <c r="U2951" s="3">
        <f>Table1[[#This Row],[Range_km]]/Table1[[#This Row],[Battery_Capacity_kWh]]</f>
        <v>3.0855855855855858</v>
      </c>
      <c r="V2951" s="4">
        <f>Table1[[#This Row],[Price_USD]]/Table1[[#This Row],[Range_km]]</f>
        <v>483.40445255474452</v>
      </c>
      <c r="W2951" s="1" t="str">
        <f>_xlfn.IFS(Table1[[#This Row],[Price_USD]]&gt;80000,"Luxury", Table1[[#This Row],[Price_USD]]&gt;40000,"Premium",Table1[[#This Row],[Price_USD]]&lt;40000,"Budget")</f>
        <v>Luxury</v>
      </c>
    </row>
    <row r="2952" spans="3:23" x14ac:dyDescent="0.35">
      <c r="C2952">
        <v>2951</v>
      </c>
      <c r="D2952" t="s">
        <v>29</v>
      </c>
      <c r="E2952" t="s">
        <v>82</v>
      </c>
      <c r="F2952">
        <v>2021</v>
      </c>
      <c r="G2952" t="s">
        <v>252</v>
      </c>
      <c r="H2952">
        <v>109.1</v>
      </c>
      <c r="I2952">
        <v>543</v>
      </c>
      <c r="J2952" t="s">
        <v>275</v>
      </c>
      <c r="K2952">
        <v>6.8</v>
      </c>
      <c r="L2952" s="5">
        <v>138825.89000000001</v>
      </c>
      <c r="M2952" t="s">
        <v>295</v>
      </c>
      <c r="N2952" t="s">
        <v>364</v>
      </c>
      <c r="O2952" s="1">
        <v>5</v>
      </c>
      <c r="P2952" s="1" t="str">
        <f>IFERROR(IF(ISNUMBER(Table1[[#This Row],[Safety_Rating2]]), REPT("★", Table1[[#This Row],[Safety_Rating2]]) &amp; REPT("☆", 5-Table1[[#This Row],[Safety_Rating2]]), "Unknown"), "Unknown")</f>
        <v>Unknown</v>
      </c>
      <c r="Q2952" s="2" t="s">
        <v>376</v>
      </c>
      <c r="R2952">
        <v>16892</v>
      </c>
      <c r="S2952">
        <v>5</v>
      </c>
      <c r="T2952" s="7">
        <f t="shared" si="46"/>
        <v>2345046933.8800001</v>
      </c>
      <c r="U2952" s="3">
        <f>Table1[[#This Row],[Range_km]]/Table1[[#This Row],[Battery_Capacity_kWh]]</f>
        <v>4.9770852428964254</v>
      </c>
      <c r="V2952" s="4">
        <f>Table1[[#This Row],[Price_USD]]/Table1[[#This Row],[Range_km]]</f>
        <v>255.66462246777166</v>
      </c>
      <c r="W2952" s="1" t="str">
        <f>_xlfn.IFS(Table1[[#This Row],[Price_USD]]&gt;80000,"Luxury", Table1[[#This Row],[Price_USD]]&gt;40000,"Premium",Table1[[#This Row],[Price_USD]]&lt;40000,"Budget")</f>
        <v>Luxury</v>
      </c>
    </row>
    <row r="2953" spans="3:23" x14ac:dyDescent="0.35">
      <c r="C2953">
        <v>2952</v>
      </c>
      <c r="D2953" t="s">
        <v>59</v>
      </c>
      <c r="E2953" t="s">
        <v>139</v>
      </c>
      <c r="F2953">
        <v>2016</v>
      </c>
      <c r="G2953" t="s">
        <v>260</v>
      </c>
      <c r="H2953">
        <v>120.3</v>
      </c>
      <c r="I2953">
        <v>357</v>
      </c>
      <c r="J2953" t="s">
        <v>275</v>
      </c>
      <c r="K2953">
        <v>4</v>
      </c>
      <c r="L2953" s="5">
        <v>114250.52</v>
      </c>
      <c r="M2953" t="s">
        <v>299</v>
      </c>
      <c r="N2953" t="s">
        <v>344</v>
      </c>
      <c r="O2953" s="1">
        <v>2</v>
      </c>
      <c r="P2953" s="1" t="str">
        <f>IFERROR(IF(ISNUMBER(Table1[[#This Row],[Safety_Rating2]]), REPT("★", Table1[[#This Row],[Safety_Rating2]]) &amp; REPT("☆", 5-Table1[[#This Row],[Safety_Rating2]]), "Unknown"), "Unknown")</f>
        <v>★★★★☆</v>
      </c>
      <c r="Q2953" s="1">
        <v>4</v>
      </c>
      <c r="R2953">
        <v>4157</v>
      </c>
      <c r="S2953">
        <v>3</v>
      </c>
      <c r="T2953" s="7">
        <f t="shared" si="46"/>
        <v>474939411.64000005</v>
      </c>
      <c r="U2953" s="3">
        <f>Table1[[#This Row],[Range_km]]/Table1[[#This Row],[Battery_Capacity_kWh]]</f>
        <v>2.9675810473815463</v>
      </c>
      <c r="V2953" s="4">
        <f>Table1[[#This Row],[Price_USD]]/Table1[[#This Row],[Range_km]]</f>
        <v>320.02946778711487</v>
      </c>
      <c r="W2953" s="1" t="str">
        <f>_xlfn.IFS(Table1[[#This Row],[Price_USD]]&gt;80000,"Luxury", Table1[[#This Row],[Price_USD]]&gt;40000,"Premium",Table1[[#This Row],[Price_USD]]&lt;40000,"Budget")</f>
        <v>Luxury</v>
      </c>
    </row>
    <row r="2954" spans="3:23" x14ac:dyDescent="0.35">
      <c r="C2954">
        <v>2953</v>
      </c>
      <c r="D2954" t="s">
        <v>51</v>
      </c>
      <c r="E2954" t="s">
        <v>135</v>
      </c>
      <c r="F2954">
        <v>2022</v>
      </c>
      <c r="G2954" t="s">
        <v>256</v>
      </c>
      <c r="H2954">
        <v>111.3</v>
      </c>
      <c r="I2954">
        <v>364</v>
      </c>
      <c r="J2954" t="s">
        <v>272</v>
      </c>
      <c r="K2954">
        <v>0.5</v>
      </c>
      <c r="L2954" s="5">
        <v>93696.17</v>
      </c>
      <c r="M2954" t="s">
        <v>313</v>
      </c>
      <c r="N2954" t="s">
        <v>340</v>
      </c>
      <c r="O2954" s="1">
        <v>3</v>
      </c>
      <c r="P2954" s="1" t="str">
        <f>IFERROR(IF(ISNUMBER(Table1[[#This Row],[Safety_Rating2]]), REPT("★", Table1[[#This Row],[Safety_Rating2]]) &amp; REPT("☆", 5-Table1[[#This Row],[Safety_Rating2]]), "Unknown"), "Unknown")</f>
        <v>★★★☆☆</v>
      </c>
      <c r="Q2954" s="1">
        <v>3</v>
      </c>
      <c r="R2954">
        <v>2793</v>
      </c>
      <c r="S2954">
        <v>4</v>
      </c>
      <c r="T2954" s="7">
        <f t="shared" si="46"/>
        <v>261693402.81</v>
      </c>
      <c r="U2954" s="3">
        <f>Table1[[#This Row],[Range_km]]/Table1[[#This Row],[Battery_Capacity_kWh]]</f>
        <v>3.2704402515723272</v>
      </c>
      <c r="V2954" s="4">
        <f>Table1[[#This Row],[Price_USD]]/Table1[[#This Row],[Range_km]]</f>
        <v>257.40706043956044</v>
      </c>
      <c r="W2954" s="1" t="str">
        <f>_xlfn.IFS(Table1[[#This Row],[Price_USD]]&gt;80000,"Luxury", Table1[[#This Row],[Price_USD]]&gt;40000,"Premium",Table1[[#This Row],[Price_USD]]&lt;40000,"Budget")</f>
        <v>Luxury</v>
      </c>
    </row>
    <row r="2955" spans="3:23" x14ac:dyDescent="0.35">
      <c r="C2955">
        <v>2954</v>
      </c>
      <c r="D2955" t="s">
        <v>44</v>
      </c>
      <c r="E2955" t="s">
        <v>211</v>
      </c>
      <c r="F2955">
        <v>2022</v>
      </c>
      <c r="G2955" t="s">
        <v>252</v>
      </c>
      <c r="H2955">
        <v>127.7</v>
      </c>
      <c r="I2955">
        <v>331</v>
      </c>
      <c r="J2955" t="s">
        <v>272</v>
      </c>
      <c r="K2955">
        <v>1.3</v>
      </c>
      <c r="L2955" s="5">
        <v>84240.01</v>
      </c>
      <c r="M2955" t="s">
        <v>282</v>
      </c>
      <c r="N2955" t="s">
        <v>365</v>
      </c>
      <c r="O2955" s="1">
        <v>4</v>
      </c>
      <c r="P2955" s="1" t="str">
        <f>IFERROR(IF(ISNUMBER(Table1[[#This Row],[Safety_Rating2]]), REPT("★", Table1[[#This Row],[Safety_Rating2]]) &amp; REPT("☆", 5-Table1[[#This Row],[Safety_Rating2]]), "Unknown"), "Unknown")</f>
        <v>★★★★★</v>
      </c>
      <c r="Q2955" s="1">
        <v>5</v>
      </c>
      <c r="R2955">
        <v>10064</v>
      </c>
      <c r="S2955">
        <v>3</v>
      </c>
      <c r="T2955" s="7">
        <f t="shared" si="46"/>
        <v>847791460.63999999</v>
      </c>
      <c r="U2955" s="3">
        <f>Table1[[#This Row],[Range_km]]/Table1[[#This Row],[Battery_Capacity_kWh]]</f>
        <v>2.5920125293657006</v>
      </c>
      <c r="V2955" s="4">
        <f>Table1[[#This Row],[Price_USD]]/Table1[[#This Row],[Range_km]]</f>
        <v>254.50154078549846</v>
      </c>
      <c r="W2955" s="1" t="str">
        <f>_xlfn.IFS(Table1[[#This Row],[Price_USD]]&gt;80000,"Luxury", Table1[[#This Row],[Price_USD]]&gt;40000,"Premium",Table1[[#This Row],[Price_USD]]&lt;40000,"Budget")</f>
        <v>Luxury</v>
      </c>
    </row>
    <row r="2956" spans="3:23" x14ac:dyDescent="0.35">
      <c r="C2956">
        <v>2955</v>
      </c>
      <c r="D2956" t="s">
        <v>49</v>
      </c>
      <c r="E2956" t="s">
        <v>114</v>
      </c>
      <c r="F2956">
        <v>2018</v>
      </c>
      <c r="G2956" t="s">
        <v>261</v>
      </c>
      <c r="H2956">
        <v>133.69999999999999</v>
      </c>
      <c r="I2956">
        <v>530</v>
      </c>
      <c r="J2956" t="s">
        <v>273</v>
      </c>
      <c r="K2956">
        <v>5.4</v>
      </c>
      <c r="L2956" s="5">
        <v>98312.6</v>
      </c>
      <c r="M2956" t="s">
        <v>289</v>
      </c>
      <c r="N2956" t="s">
        <v>340</v>
      </c>
      <c r="O2956" s="1">
        <v>1</v>
      </c>
      <c r="P2956" s="1" t="str">
        <f>IFERROR(IF(ISNUMBER(Table1[[#This Row],[Safety_Rating2]]), REPT("★", Table1[[#This Row],[Safety_Rating2]]) &amp; REPT("☆", 5-Table1[[#This Row],[Safety_Rating2]]), "Unknown"), "Unknown")</f>
        <v>★★★★☆</v>
      </c>
      <c r="Q2956" s="1">
        <v>4</v>
      </c>
      <c r="R2956">
        <v>12446</v>
      </c>
      <c r="S2956">
        <v>5</v>
      </c>
      <c r="T2956" s="7">
        <f t="shared" si="46"/>
        <v>1223598619.6000001</v>
      </c>
      <c r="U2956" s="3">
        <f>Table1[[#This Row],[Range_km]]/Table1[[#This Row],[Battery_Capacity_kWh]]</f>
        <v>3.9640987284966345</v>
      </c>
      <c r="V2956" s="4">
        <f>Table1[[#This Row],[Price_USD]]/Table1[[#This Row],[Range_km]]</f>
        <v>185.49547169811322</v>
      </c>
      <c r="W2956" s="1" t="str">
        <f>_xlfn.IFS(Table1[[#This Row],[Price_USD]]&gt;80000,"Luxury", Table1[[#This Row],[Price_USD]]&gt;40000,"Premium",Table1[[#This Row],[Price_USD]]&lt;40000,"Budget")</f>
        <v>Luxury</v>
      </c>
    </row>
    <row r="2957" spans="3:23" x14ac:dyDescent="0.35">
      <c r="C2957">
        <v>2956</v>
      </c>
      <c r="D2957" t="s">
        <v>21</v>
      </c>
      <c r="E2957" t="s">
        <v>74</v>
      </c>
      <c r="F2957">
        <v>2022</v>
      </c>
      <c r="G2957" t="s">
        <v>264</v>
      </c>
      <c r="H2957">
        <v>117.9</v>
      </c>
      <c r="I2957">
        <v>448</v>
      </c>
      <c r="J2957" t="s">
        <v>279</v>
      </c>
      <c r="K2957">
        <v>1.5</v>
      </c>
      <c r="L2957" s="5">
        <v>105178.61</v>
      </c>
      <c r="M2957" t="s">
        <v>283</v>
      </c>
      <c r="N2957" t="s">
        <v>350</v>
      </c>
      <c r="O2957" s="1">
        <v>1</v>
      </c>
      <c r="P2957" s="1" t="str">
        <f>IFERROR(IF(ISNUMBER(Table1[[#This Row],[Safety_Rating2]]), REPT("★", Table1[[#This Row],[Safety_Rating2]]) &amp; REPT("☆", 5-Table1[[#This Row],[Safety_Rating2]]), "Unknown"), "Unknown")</f>
        <v>★★★★★</v>
      </c>
      <c r="Q2957" s="1">
        <v>5</v>
      </c>
      <c r="R2957">
        <v>15742</v>
      </c>
      <c r="S2957">
        <v>5</v>
      </c>
      <c r="T2957" s="7">
        <f t="shared" si="46"/>
        <v>1655721678.6200001</v>
      </c>
      <c r="U2957" s="3">
        <f>Table1[[#This Row],[Range_km]]/Table1[[#This Row],[Battery_Capacity_kWh]]</f>
        <v>3.7998303647158607</v>
      </c>
      <c r="V2957" s="4">
        <f>Table1[[#This Row],[Price_USD]]/Table1[[#This Row],[Range_km]]</f>
        <v>234.7736830357143</v>
      </c>
      <c r="W2957" s="1" t="str">
        <f>_xlfn.IFS(Table1[[#This Row],[Price_USD]]&gt;80000,"Luxury", Table1[[#This Row],[Price_USD]]&gt;40000,"Premium",Table1[[#This Row],[Price_USD]]&lt;40000,"Budget")</f>
        <v>Luxury</v>
      </c>
    </row>
    <row r="2958" spans="3:23" x14ac:dyDescent="0.35">
      <c r="C2958">
        <v>2957</v>
      </c>
      <c r="D2958" t="s">
        <v>43</v>
      </c>
      <c r="E2958" t="s">
        <v>171</v>
      </c>
      <c r="F2958">
        <v>2019</v>
      </c>
      <c r="G2958" t="s">
        <v>257</v>
      </c>
      <c r="H2958">
        <v>114.2</v>
      </c>
      <c r="I2958">
        <v>551</v>
      </c>
      <c r="J2958" t="s">
        <v>279</v>
      </c>
      <c r="K2958">
        <v>8.6999999999999993</v>
      </c>
      <c r="L2958" s="5">
        <v>145949.76000000001</v>
      </c>
      <c r="M2958" t="s">
        <v>300</v>
      </c>
      <c r="N2958" t="s">
        <v>374</v>
      </c>
      <c r="O2958" s="1">
        <v>0</v>
      </c>
      <c r="P2958" s="1" t="str">
        <f>IFERROR(IF(ISNUMBER(Table1[[#This Row],[Safety_Rating2]]), REPT("★", Table1[[#This Row],[Safety_Rating2]]) &amp; REPT("☆", 5-Table1[[#This Row],[Safety_Rating2]]), "Unknown"), "Unknown")</f>
        <v>★★★☆☆</v>
      </c>
      <c r="Q2958" s="1">
        <v>3</v>
      </c>
      <c r="R2958">
        <v>19985</v>
      </c>
      <c r="S2958">
        <v>4</v>
      </c>
      <c r="T2958" s="7">
        <f t="shared" si="46"/>
        <v>2916805953.6000004</v>
      </c>
      <c r="U2958" s="3">
        <f>Table1[[#This Row],[Range_km]]/Table1[[#This Row],[Battery_Capacity_kWh]]</f>
        <v>4.8248686514886163</v>
      </c>
      <c r="V2958" s="4">
        <f>Table1[[#This Row],[Price_USD]]/Table1[[#This Row],[Range_km]]</f>
        <v>264.88159709618878</v>
      </c>
      <c r="W2958" s="1" t="str">
        <f>_xlfn.IFS(Table1[[#This Row],[Price_USD]]&gt;80000,"Luxury", Table1[[#This Row],[Price_USD]]&gt;40000,"Premium",Table1[[#This Row],[Price_USD]]&lt;40000,"Budget")</f>
        <v>Luxury</v>
      </c>
    </row>
    <row r="2959" spans="3:23" x14ac:dyDescent="0.35">
      <c r="C2959">
        <v>2958</v>
      </c>
      <c r="D2959" t="s">
        <v>64</v>
      </c>
      <c r="E2959" t="s">
        <v>196</v>
      </c>
      <c r="F2959">
        <v>2017</v>
      </c>
      <c r="G2959" t="s">
        <v>252</v>
      </c>
      <c r="H2959">
        <v>27.5</v>
      </c>
      <c r="I2959">
        <v>257</v>
      </c>
      <c r="J2959" t="s">
        <v>271</v>
      </c>
      <c r="K2959">
        <v>11</v>
      </c>
      <c r="L2959" s="5">
        <v>48113.67</v>
      </c>
      <c r="M2959" t="s">
        <v>292</v>
      </c>
      <c r="N2959" t="s">
        <v>366</v>
      </c>
      <c r="O2959" s="1">
        <v>5</v>
      </c>
      <c r="P2959" s="1" t="str">
        <f>IFERROR(IF(ISNUMBER(Table1[[#This Row],[Safety_Rating2]]), REPT("★", Table1[[#This Row],[Safety_Rating2]]) &amp; REPT("☆", 5-Table1[[#This Row],[Safety_Rating2]]), "Unknown"), "Unknown")</f>
        <v>★★★★★</v>
      </c>
      <c r="Q2959" s="1">
        <v>5</v>
      </c>
      <c r="R2959">
        <v>19943</v>
      </c>
      <c r="S2959">
        <v>5</v>
      </c>
      <c r="T2959" s="7">
        <f t="shared" si="46"/>
        <v>959530920.80999994</v>
      </c>
      <c r="U2959" s="3">
        <f>Table1[[#This Row],[Range_km]]/Table1[[#This Row],[Battery_Capacity_kWh]]</f>
        <v>9.3454545454545457</v>
      </c>
      <c r="V2959" s="4">
        <f>Table1[[#This Row],[Price_USD]]/Table1[[#This Row],[Range_km]]</f>
        <v>187.21272373540856</v>
      </c>
      <c r="W2959" s="1" t="str">
        <f>_xlfn.IFS(Table1[[#This Row],[Price_USD]]&gt;80000,"Luxury", Table1[[#This Row],[Price_USD]]&gt;40000,"Premium",Table1[[#This Row],[Price_USD]]&lt;40000,"Budget")</f>
        <v>Premium</v>
      </c>
    </row>
    <row r="2960" spans="3:23" x14ac:dyDescent="0.35">
      <c r="C2960">
        <v>2959</v>
      </c>
      <c r="D2960" t="s">
        <v>63</v>
      </c>
      <c r="E2960" t="s">
        <v>150</v>
      </c>
      <c r="F2960">
        <v>2018</v>
      </c>
      <c r="G2960" t="s">
        <v>264</v>
      </c>
      <c r="H2960">
        <v>121.1</v>
      </c>
      <c r="I2960">
        <v>496</v>
      </c>
      <c r="J2960" t="s">
        <v>273</v>
      </c>
      <c r="K2960">
        <v>1.6</v>
      </c>
      <c r="L2960" s="5">
        <v>45084.58</v>
      </c>
      <c r="M2960" t="s">
        <v>291</v>
      </c>
      <c r="N2960" t="s">
        <v>366</v>
      </c>
      <c r="O2960" s="1">
        <v>0</v>
      </c>
      <c r="P2960" s="1" t="str">
        <f>IFERROR(IF(ISNUMBER(Table1[[#This Row],[Safety_Rating2]]), REPT("★", Table1[[#This Row],[Safety_Rating2]]) &amp; REPT("☆", 5-Table1[[#This Row],[Safety_Rating2]]), "Unknown"), "Unknown")</f>
        <v>★★★★★</v>
      </c>
      <c r="Q2960" s="1">
        <v>5</v>
      </c>
      <c r="R2960">
        <v>2853</v>
      </c>
      <c r="S2960">
        <v>4</v>
      </c>
      <c r="T2960" s="7">
        <f t="shared" si="46"/>
        <v>128626306.74000001</v>
      </c>
      <c r="U2960" s="3">
        <f>Table1[[#This Row],[Range_km]]/Table1[[#This Row],[Battery_Capacity_kWh]]</f>
        <v>4.0957886044591252</v>
      </c>
      <c r="V2960" s="4">
        <f>Table1[[#This Row],[Price_USD]]/Table1[[#This Row],[Range_km]]</f>
        <v>90.896330645161299</v>
      </c>
      <c r="W2960" s="1" t="str">
        <f>_xlfn.IFS(Table1[[#This Row],[Price_USD]]&gt;80000,"Luxury", Table1[[#This Row],[Price_USD]]&gt;40000,"Premium",Table1[[#This Row],[Price_USD]]&lt;40000,"Budget")</f>
        <v>Premium</v>
      </c>
    </row>
    <row r="2961" spans="3:23" x14ac:dyDescent="0.35">
      <c r="C2961">
        <v>2960</v>
      </c>
      <c r="D2961" t="s">
        <v>64</v>
      </c>
      <c r="E2961" t="s">
        <v>161</v>
      </c>
      <c r="F2961">
        <v>2021</v>
      </c>
      <c r="G2961" t="s">
        <v>258</v>
      </c>
      <c r="H2961">
        <v>106</v>
      </c>
      <c r="I2961">
        <v>505</v>
      </c>
      <c r="J2961" t="s">
        <v>277</v>
      </c>
      <c r="K2961">
        <v>0.8</v>
      </c>
      <c r="L2961" s="5">
        <v>141614.73000000001</v>
      </c>
      <c r="M2961" t="s">
        <v>281</v>
      </c>
      <c r="N2961" t="s">
        <v>344</v>
      </c>
      <c r="O2961" s="1">
        <v>0</v>
      </c>
      <c r="P2961" s="1" t="str">
        <f>IFERROR(IF(ISNUMBER(Table1[[#This Row],[Safety_Rating2]]), REPT("★", Table1[[#This Row],[Safety_Rating2]]) &amp; REPT("☆", 5-Table1[[#This Row],[Safety_Rating2]]), "Unknown"), "Unknown")</f>
        <v>★★★☆☆</v>
      </c>
      <c r="Q2961" s="1">
        <v>3</v>
      </c>
      <c r="R2961">
        <v>8982</v>
      </c>
      <c r="S2961">
        <v>5</v>
      </c>
      <c r="T2961" s="7">
        <f t="shared" si="46"/>
        <v>1271983504.8600001</v>
      </c>
      <c r="U2961" s="3">
        <f>Table1[[#This Row],[Range_km]]/Table1[[#This Row],[Battery_Capacity_kWh]]</f>
        <v>4.7641509433962268</v>
      </c>
      <c r="V2961" s="4">
        <f>Table1[[#This Row],[Price_USD]]/Table1[[#This Row],[Range_km]]</f>
        <v>280.4252079207921</v>
      </c>
      <c r="W2961" s="1" t="str">
        <f>_xlfn.IFS(Table1[[#This Row],[Price_USD]]&gt;80000,"Luxury", Table1[[#This Row],[Price_USD]]&gt;40000,"Premium",Table1[[#This Row],[Price_USD]]&lt;40000,"Budget")</f>
        <v>Luxury</v>
      </c>
    </row>
    <row r="2962" spans="3:23" x14ac:dyDescent="0.35">
      <c r="C2962">
        <v>2961</v>
      </c>
      <c r="D2962" t="s">
        <v>53</v>
      </c>
      <c r="E2962" t="s">
        <v>127</v>
      </c>
      <c r="F2962">
        <v>2018</v>
      </c>
      <c r="G2962" t="s">
        <v>261</v>
      </c>
      <c r="H2962">
        <v>76.599999999999994</v>
      </c>
      <c r="I2962">
        <v>131</v>
      </c>
      <c r="J2962" t="s">
        <v>271</v>
      </c>
      <c r="K2962">
        <v>5.6</v>
      </c>
      <c r="L2962" s="5">
        <v>105479.5</v>
      </c>
      <c r="M2962" t="s">
        <v>291</v>
      </c>
      <c r="N2962" t="s">
        <v>345</v>
      </c>
      <c r="O2962" s="1">
        <v>1</v>
      </c>
      <c r="P2962" s="1" t="str">
        <f>IFERROR(IF(ISNUMBER(Table1[[#This Row],[Safety_Rating2]]), REPT("★", Table1[[#This Row],[Safety_Rating2]]) &amp; REPT("☆", 5-Table1[[#This Row],[Safety_Rating2]]), "Unknown"), "Unknown")</f>
        <v>★★★☆☆</v>
      </c>
      <c r="Q2962" s="1">
        <v>3</v>
      </c>
      <c r="R2962">
        <v>13906</v>
      </c>
      <c r="S2962">
        <v>4</v>
      </c>
      <c r="T2962" s="7">
        <f t="shared" si="46"/>
        <v>1466797927</v>
      </c>
      <c r="U2962" s="3">
        <f>Table1[[#This Row],[Range_km]]/Table1[[#This Row],[Battery_Capacity_kWh]]</f>
        <v>1.7101827676240211</v>
      </c>
      <c r="V2962" s="4">
        <f>Table1[[#This Row],[Price_USD]]/Table1[[#This Row],[Range_km]]</f>
        <v>805.1870229007634</v>
      </c>
      <c r="W2962" s="1" t="str">
        <f>_xlfn.IFS(Table1[[#This Row],[Price_USD]]&gt;80000,"Luxury", Table1[[#This Row],[Price_USD]]&gt;40000,"Premium",Table1[[#This Row],[Price_USD]]&lt;40000,"Budget")</f>
        <v>Luxury</v>
      </c>
    </row>
    <row r="2963" spans="3:23" x14ac:dyDescent="0.35">
      <c r="C2963">
        <v>2962</v>
      </c>
      <c r="D2963" t="s">
        <v>18</v>
      </c>
      <c r="E2963" t="s">
        <v>231</v>
      </c>
      <c r="F2963">
        <v>2016</v>
      </c>
      <c r="G2963" t="s">
        <v>264</v>
      </c>
      <c r="H2963">
        <v>89.8</v>
      </c>
      <c r="I2963">
        <v>481</v>
      </c>
      <c r="J2963" t="s">
        <v>273</v>
      </c>
      <c r="K2963">
        <v>3.3</v>
      </c>
      <c r="L2963" s="5">
        <v>104068.1</v>
      </c>
      <c r="M2963" t="s">
        <v>315</v>
      </c>
      <c r="N2963" t="s">
        <v>373</v>
      </c>
      <c r="O2963" s="1">
        <v>4</v>
      </c>
      <c r="P2963" s="1" t="str">
        <f>IFERROR(IF(ISNUMBER(Table1[[#This Row],[Safety_Rating2]]), REPT("★", Table1[[#This Row],[Safety_Rating2]]) &amp; REPT("☆", 5-Table1[[#This Row],[Safety_Rating2]]), "Unknown"), "Unknown")</f>
        <v>★★★★★</v>
      </c>
      <c r="Q2963" s="1">
        <v>5</v>
      </c>
      <c r="R2963">
        <v>7741</v>
      </c>
      <c r="S2963">
        <v>5</v>
      </c>
      <c r="T2963" s="7">
        <f t="shared" si="46"/>
        <v>805591162.10000002</v>
      </c>
      <c r="U2963" s="3">
        <f>Table1[[#This Row],[Range_km]]/Table1[[#This Row],[Battery_Capacity_kWh]]</f>
        <v>5.3563474387527839</v>
      </c>
      <c r="V2963" s="4">
        <f>Table1[[#This Row],[Price_USD]]/Table1[[#This Row],[Range_km]]</f>
        <v>216.35779625779628</v>
      </c>
      <c r="W2963" s="1" t="str">
        <f>_xlfn.IFS(Table1[[#This Row],[Price_USD]]&gt;80000,"Luxury", Table1[[#This Row],[Price_USD]]&gt;40000,"Premium",Table1[[#This Row],[Price_USD]]&lt;40000,"Budget")</f>
        <v>Luxury</v>
      </c>
    </row>
    <row r="2964" spans="3:23" x14ac:dyDescent="0.35">
      <c r="C2964">
        <v>2963</v>
      </c>
      <c r="D2964" t="s">
        <v>61</v>
      </c>
      <c r="E2964" t="s">
        <v>146</v>
      </c>
      <c r="F2964">
        <v>2015</v>
      </c>
      <c r="G2964" t="s">
        <v>259</v>
      </c>
      <c r="H2964">
        <v>113.5</v>
      </c>
      <c r="I2964">
        <v>426</v>
      </c>
      <c r="J2964" t="s">
        <v>276</v>
      </c>
      <c r="K2964">
        <v>7.2</v>
      </c>
      <c r="L2964" s="5">
        <v>70271.91</v>
      </c>
      <c r="M2964" t="s">
        <v>293</v>
      </c>
      <c r="N2964" t="s">
        <v>337</v>
      </c>
      <c r="O2964" s="1">
        <v>4</v>
      </c>
      <c r="P2964" s="1" t="str">
        <f>IFERROR(IF(ISNUMBER(Table1[[#This Row],[Safety_Rating2]]), REPT("★", Table1[[#This Row],[Safety_Rating2]]) &amp; REPT("☆", 5-Table1[[#This Row],[Safety_Rating2]]), "Unknown"), "Unknown")</f>
        <v>★★★★☆</v>
      </c>
      <c r="Q2964" s="1">
        <v>4</v>
      </c>
      <c r="R2964">
        <v>17242</v>
      </c>
      <c r="S2964">
        <v>3</v>
      </c>
      <c r="T2964" s="7">
        <f t="shared" si="46"/>
        <v>1211628272.22</v>
      </c>
      <c r="U2964" s="3">
        <f>Table1[[#This Row],[Range_km]]/Table1[[#This Row],[Battery_Capacity_kWh]]</f>
        <v>3.7533039647577091</v>
      </c>
      <c r="V2964" s="4">
        <f>Table1[[#This Row],[Price_USD]]/Table1[[#This Row],[Range_km]]</f>
        <v>164.95753521126761</v>
      </c>
      <c r="W2964" s="1" t="str">
        <f>_xlfn.IFS(Table1[[#This Row],[Price_USD]]&gt;80000,"Luxury", Table1[[#This Row],[Price_USD]]&gt;40000,"Premium",Table1[[#This Row],[Price_USD]]&lt;40000,"Budget")</f>
        <v>Premium</v>
      </c>
    </row>
    <row r="2965" spans="3:23" x14ac:dyDescent="0.35">
      <c r="C2965">
        <v>2964</v>
      </c>
      <c r="D2965" t="s">
        <v>18</v>
      </c>
      <c r="E2965" t="s">
        <v>231</v>
      </c>
      <c r="F2965">
        <v>2022</v>
      </c>
      <c r="G2965" t="s">
        <v>262</v>
      </c>
      <c r="H2965">
        <v>137.80000000000001</v>
      </c>
      <c r="I2965">
        <v>214</v>
      </c>
      <c r="J2965" t="s">
        <v>272</v>
      </c>
      <c r="K2965">
        <v>10.4</v>
      </c>
      <c r="L2965" s="5">
        <v>52469.48</v>
      </c>
      <c r="M2965" t="s">
        <v>320</v>
      </c>
      <c r="N2965" t="s">
        <v>349</v>
      </c>
      <c r="O2965" s="2" t="s">
        <v>376</v>
      </c>
      <c r="P2965" s="1" t="str">
        <f>IFERROR(IF(ISNUMBER(Table1[[#This Row],[Safety_Rating2]]), REPT("★", Table1[[#This Row],[Safety_Rating2]]) &amp; REPT("☆", 5-Table1[[#This Row],[Safety_Rating2]]), "Unknown"), "Unknown")</f>
        <v>★★★★☆</v>
      </c>
      <c r="Q2965" s="1">
        <v>4</v>
      </c>
      <c r="R2965">
        <v>12889</v>
      </c>
      <c r="S2965">
        <v>4</v>
      </c>
      <c r="T2965" s="7">
        <f t="shared" si="46"/>
        <v>676279127.72000003</v>
      </c>
      <c r="U2965" s="3">
        <f>Table1[[#This Row],[Range_km]]/Table1[[#This Row],[Battery_Capacity_kWh]]</f>
        <v>1.5529753265602322</v>
      </c>
      <c r="V2965" s="4">
        <f>Table1[[#This Row],[Price_USD]]/Table1[[#This Row],[Range_km]]</f>
        <v>245.18448598130843</v>
      </c>
      <c r="W2965" s="1" t="str">
        <f>_xlfn.IFS(Table1[[#This Row],[Price_USD]]&gt;80000,"Luxury", Table1[[#This Row],[Price_USD]]&gt;40000,"Premium",Table1[[#This Row],[Price_USD]]&lt;40000,"Budget")</f>
        <v>Premium</v>
      </c>
    </row>
    <row r="2966" spans="3:23" x14ac:dyDescent="0.35">
      <c r="C2966">
        <v>2965</v>
      </c>
      <c r="D2966" t="s">
        <v>40</v>
      </c>
      <c r="E2966" t="s">
        <v>98</v>
      </c>
      <c r="F2966">
        <v>2015</v>
      </c>
      <c r="G2966" t="s">
        <v>263</v>
      </c>
      <c r="H2966">
        <v>123.7</v>
      </c>
      <c r="I2966">
        <v>418</v>
      </c>
      <c r="J2966" t="s">
        <v>266</v>
      </c>
      <c r="K2966">
        <v>11.7</v>
      </c>
      <c r="L2966" s="5">
        <v>119074.24000000001</v>
      </c>
      <c r="M2966" t="s">
        <v>316</v>
      </c>
      <c r="N2966" t="s">
        <v>340</v>
      </c>
      <c r="O2966" s="1">
        <v>5</v>
      </c>
      <c r="P2966" s="1" t="str">
        <f>IFERROR(IF(ISNUMBER(Table1[[#This Row],[Safety_Rating2]]), REPT("★", Table1[[#This Row],[Safety_Rating2]]) &amp; REPT("☆", 5-Table1[[#This Row],[Safety_Rating2]]), "Unknown"), "Unknown")</f>
        <v>★★★★☆</v>
      </c>
      <c r="Q2966" s="1">
        <v>4</v>
      </c>
      <c r="R2966">
        <v>13137</v>
      </c>
      <c r="S2966">
        <v>5</v>
      </c>
      <c r="T2966" s="7">
        <f t="shared" si="46"/>
        <v>1564278290.8800001</v>
      </c>
      <c r="U2966" s="3">
        <f>Table1[[#This Row],[Range_km]]/Table1[[#This Row],[Battery_Capacity_kWh]]</f>
        <v>3.3791430881164106</v>
      </c>
      <c r="V2966" s="4">
        <f>Table1[[#This Row],[Price_USD]]/Table1[[#This Row],[Range_km]]</f>
        <v>284.86660287081344</v>
      </c>
      <c r="W2966" s="1" t="str">
        <f>_xlfn.IFS(Table1[[#This Row],[Price_USD]]&gt;80000,"Luxury", Table1[[#This Row],[Price_USD]]&gt;40000,"Premium",Table1[[#This Row],[Price_USD]]&lt;40000,"Budget")</f>
        <v>Luxury</v>
      </c>
    </row>
    <row r="2967" spans="3:23" x14ac:dyDescent="0.35">
      <c r="C2967">
        <v>2966</v>
      </c>
      <c r="D2967" t="s">
        <v>20</v>
      </c>
      <c r="E2967" t="s">
        <v>226</v>
      </c>
      <c r="F2967">
        <v>2020</v>
      </c>
      <c r="G2967" t="s">
        <v>264</v>
      </c>
      <c r="H2967">
        <v>34.9</v>
      </c>
      <c r="I2967">
        <v>403</v>
      </c>
      <c r="J2967" t="s">
        <v>276</v>
      </c>
      <c r="K2967">
        <v>1.3</v>
      </c>
      <c r="L2967" s="5">
        <v>74484.800000000003</v>
      </c>
      <c r="M2967" t="s">
        <v>284</v>
      </c>
      <c r="N2967" t="s">
        <v>349</v>
      </c>
      <c r="O2967" s="1">
        <v>5</v>
      </c>
      <c r="P2967" s="1" t="str">
        <f>IFERROR(IF(ISNUMBER(Table1[[#This Row],[Safety_Rating2]]), REPT("★", Table1[[#This Row],[Safety_Rating2]]) &amp; REPT("☆", 5-Table1[[#This Row],[Safety_Rating2]]), "Unknown"), "Unknown")</f>
        <v>★★★★☆</v>
      </c>
      <c r="Q2967" s="1">
        <v>4</v>
      </c>
      <c r="R2967">
        <v>10738</v>
      </c>
      <c r="S2967">
        <v>4</v>
      </c>
      <c r="T2967" s="7">
        <f t="shared" si="46"/>
        <v>799817782.39999998</v>
      </c>
      <c r="U2967" s="3">
        <f>Table1[[#This Row],[Range_km]]/Table1[[#This Row],[Battery_Capacity_kWh]]</f>
        <v>11.547277936962752</v>
      </c>
      <c r="V2967" s="4">
        <f>Table1[[#This Row],[Price_USD]]/Table1[[#This Row],[Range_km]]</f>
        <v>184.82580645161292</v>
      </c>
      <c r="W2967" s="1" t="str">
        <f>_xlfn.IFS(Table1[[#This Row],[Price_USD]]&gt;80000,"Luxury", Table1[[#This Row],[Price_USD]]&gt;40000,"Premium",Table1[[#This Row],[Price_USD]]&lt;40000,"Budget")</f>
        <v>Premium</v>
      </c>
    </row>
    <row r="2968" spans="3:23" x14ac:dyDescent="0.35">
      <c r="C2968">
        <v>2967</v>
      </c>
      <c r="D2968" t="s">
        <v>60</v>
      </c>
      <c r="E2968" t="s">
        <v>204</v>
      </c>
      <c r="F2968">
        <v>2015</v>
      </c>
      <c r="G2968" t="s">
        <v>250</v>
      </c>
      <c r="H2968">
        <v>101.4</v>
      </c>
      <c r="I2968">
        <v>267</v>
      </c>
      <c r="J2968" t="s">
        <v>275</v>
      </c>
      <c r="K2968">
        <v>7.7</v>
      </c>
      <c r="L2968" s="5">
        <v>72533.649999999994</v>
      </c>
      <c r="M2968" t="s">
        <v>312</v>
      </c>
      <c r="N2968" t="s">
        <v>364</v>
      </c>
      <c r="O2968" s="1">
        <v>5</v>
      </c>
      <c r="P2968" s="1" t="str">
        <f>IFERROR(IF(ISNUMBER(Table1[[#This Row],[Safety_Rating2]]), REPT("★", Table1[[#This Row],[Safety_Rating2]]) &amp; REPT("☆", 5-Table1[[#This Row],[Safety_Rating2]]), "Unknown"), "Unknown")</f>
        <v>Unknown</v>
      </c>
      <c r="Q2968" s="2" t="s">
        <v>376</v>
      </c>
      <c r="R2968">
        <v>13631</v>
      </c>
      <c r="S2968">
        <v>4</v>
      </c>
      <c r="T2968" s="7">
        <f t="shared" si="46"/>
        <v>988706183.14999998</v>
      </c>
      <c r="U2968" s="3">
        <f>Table1[[#This Row],[Range_km]]/Table1[[#This Row],[Battery_Capacity_kWh]]</f>
        <v>2.6331360946745561</v>
      </c>
      <c r="V2968" s="4">
        <f>Table1[[#This Row],[Price_USD]]/Table1[[#This Row],[Range_km]]</f>
        <v>271.66161048689139</v>
      </c>
      <c r="W2968" s="1" t="str">
        <f>_xlfn.IFS(Table1[[#This Row],[Price_USD]]&gt;80000,"Luxury", Table1[[#This Row],[Price_USD]]&gt;40000,"Premium",Table1[[#This Row],[Price_USD]]&lt;40000,"Budget")</f>
        <v>Premium</v>
      </c>
    </row>
    <row r="2969" spans="3:23" x14ac:dyDescent="0.35">
      <c r="C2969">
        <v>2968</v>
      </c>
      <c r="D2969" t="s">
        <v>61</v>
      </c>
      <c r="E2969" t="s">
        <v>146</v>
      </c>
      <c r="F2969">
        <v>2023</v>
      </c>
      <c r="G2969" t="s">
        <v>263</v>
      </c>
      <c r="H2969">
        <v>35</v>
      </c>
      <c r="I2969">
        <v>379</v>
      </c>
      <c r="J2969" t="s">
        <v>268</v>
      </c>
      <c r="K2969">
        <v>1.9</v>
      </c>
      <c r="L2969" s="5">
        <v>84736.45</v>
      </c>
      <c r="M2969" t="s">
        <v>319</v>
      </c>
      <c r="N2969" t="s">
        <v>373</v>
      </c>
      <c r="O2969" s="1">
        <v>1</v>
      </c>
      <c r="P2969" s="1" t="str">
        <f>IFERROR(IF(ISNUMBER(Table1[[#This Row],[Safety_Rating2]]), REPT("★", Table1[[#This Row],[Safety_Rating2]]) &amp; REPT("☆", 5-Table1[[#This Row],[Safety_Rating2]]), "Unknown"), "Unknown")</f>
        <v>★★★★★</v>
      </c>
      <c r="Q2969" s="1">
        <v>5</v>
      </c>
      <c r="R2969">
        <v>5782</v>
      </c>
      <c r="S2969">
        <v>5</v>
      </c>
      <c r="T2969" s="7">
        <f t="shared" si="46"/>
        <v>489946153.89999998</v>
      </c>
      <c r="U2969" s="3">
        <f>Table1[[#This Row],[Range_km]]/Table1[[#This Row],[Battery_Capacity_kWh]]</f>
        <v>10.828571428571429</v>
      </c>
      <c r="V2969" s="4">
        <f>Table1[[#This Row],[Price_USD]]/Table1[[#This Row],[Range_km]]</f>
        <v>223.57902374670184</v>
      </c>
      <c r="W2969" s="1" t="str">
        <f>_xlfn.IFS(Table1[[#This Row],[Price_USD]]&gt;80000,"Luxury", Table1[[#This Row],[Price_USD]]&gt;40000,"Premium",Table1[[#This Row],[Price_USD]]&lt;40000,"Budget")</f>
        <v>Luxury</v>
      </c>
    </row>
    <row r="2970" spans="3:23" x14ac:dyDescent="0.35">
      <c r="C2970">
        <v>2969</v>
      </c>
      <c r="D2970" t="s">
        <v>47</v>
      </c>
      <c r="E2970" t="s">
        <v>112</v>
      </c>
      <c r="F2970">
        <v>2019</v>
      </c>
      <c r="G2970" t="s">
        <v>261</v>
      </c>
      <c r="H2970">
        <v>36.5</v>
      </c>
      <c r="I2970">
        <v>522</v>
      </c>
      <c r="J2970" t="s">
        <v>272</v>
      </c>
      <c r="K2970">
        <v>4.9000000000000004</v>
      </c>
      <c r="L2970" s="5">
        <v>31855.91</v>
      </c>
      <c r="M2970" t="s">
        <v>289</v>
      </c>
      <c r="N2970" t="s">
        <v>338</v>
      </c>
      <c r="O2970" s="1">
        <v>2</v>
      </c>
      <c r="P2970" s="1" t="str">
        <f>IFERROR(IF(ISNUMBER(Table1[[#This Row],[Safety_Rating2]]), REPT("★", Table1[[#This Row],[Safety_Rating2]]) &amp; REPT("☆", 5-Table1[[#This Row],[Safety_Rating2]]), "Unknown"), "Unknown")</f>
        <v>★★★★☆</v>
      </c>
      <c r="Q2970" s="1">
        <v>4</v>
      </c>
      <c r="R2970">
        <v>10204</v>
      </c>
      <c r="S2970">
        <v>4</v>
      </c>
      <c r="T2970" s="7">
        <f t="shared" si="46"/>
        <v>325057705.63999999</v>
      </c>
      <c r="U2970" s="3">
        <f>Table1[[#This Row],[Range_km]]/Table1[[#This Row],[Battery_Capacity_kWh]]</f>
        <v>14.301369863013699</v>
      </c>
      <c r="V2970" s="4">
        <f>Table1[[#This Row],[Price_USD]]/Table1[[#This Row],[Range_km]]</f>
        <v>61.026647509578545</v>
      </c>
      <c r="W2970" s="1" t="str">
        <f>_xlfn.IFS(Table1[[#This Row],[Price_USD]]&gt;80000,"Luxury", Table1[[#This Row],[Price_USD]]&gt;40000,"Premium",Table1[[#This Row],[Price_USD]]&lt;40000,"Budget")</f>
        <v>Budget</v>
      </c>
    </row>
    <row r="2971" spans="3:23" x14ac:dyDescent="0.35">
      <c r="C2971">
        <v>2970</v>
      </c>
      <c r="D2971" t="s">
        <v>51</v>
      </c>
      <c r="E2971" t="s">
        <v>156</v>
      </c>
      <c r="F2971">
        <v>2016</v>
      </c>
      <c r="G2971" t="s">
        <v>256</v>
      </c>
      <c r="H2971">
        <v>103.8</v>
      </c>
      <c r="I2971">
        <v>396</v>
      </c>
      <c r="J2971" t="s">
        <v>272</v>
      </c>
      <c r="K2971">
        <v>0.9</v>
      </c>
      <c r="L2971" s="5">
        <v>41978.04</v>
      </c>
      <c r="M2971" t="s">
        <v>300</v>
      </c>
      <c r="N2971" t="s">
        <v>340</v>
      </c>
      <c r="O2971" s="1">
        <v>4</v>
      </c>
      <c r="P2971" s="1" t="str">
        <f>IFERROR(IF(ISNUMBER(Table1[[#This Row],[Safety_Rating2]]), REPT("★", Table1[[#This Row],[Safety_Rating2]]) &amp; REPT("☆", 5-Table1[[#This Row],[Safety_Rating2]]), "Unknown"), "Unknown")</f>
        <v>★★★☆☆</v>
      </c>
      <c r="Q2971" s="1">
        <v>3</v>
      </c>
      <c r="R2971">
        <v>5551</v>
      </c>
      <c r="S2971">
        <v>5</v>
      </c>
      <c r="T2971" s="7">
        <f t="shared" si="46"/>
        <v>233020100.03999999</v>
      </c>
      <c r="U2971" s="3">
        <f>Table1[[#This Row],[Range_km]]/Table1[[#This Row],[Battery_Capacity_kWh]]</f>
        <v>3.8150289017341041</v>
      </c>
      <c r="V2971" s="4">
        <f>Table1[[#This Row],[Price_USD]]/Table1[[#This Row],[Range_km]]</f>
        <v>106.00515151515151</v>
      </c>
      <c r="W2971" s="1" t="str">
        <f>_xlfn.IFS(Table1[[#This Row],[Price_USD]]&gt;80000,"Luxury", Table1[[#This Row],[Price_USD]]&gt;40000,"Premium",Table1[[#This Row],[Price_USD]]&lt;40000,"Budget")</f>
        <v>Premium</v>
      </c>
    </row>
    <row r="2972" spans="3:23" x14ac:dyDescent="0.35">
      <c r="C2972">
        <v>2971</v>
      </c>
      <c r="D2972" t="s">
        <v>42</v>
      </c>
      <c r="E2972" t="s">
        <v>141</v>
      </c>
      <c r="F2972">
        <v>2020</v>
      </c>
      <c r="G2972" t="s">
        <v>254</v>
      </c>
      <c r="H2972">
        <v>52.6</v>
      </c>
      <c r="I2972">
        <v>386</v>
      </c>
      <c r="J2972" t="s">
        <v>275</v>
      </c>
      <c r="K2972">
        <v>8.3000000000000007</v>
      </c>
      <c r="L2972" s="5">
        <v>46160.23</v>
      </c>
      <c r="M2972" t="s">
        <v>308</v>
      </c>
      <c r="N2972" t="s">
        <v>348</v>
      </c>
      <c r="O2972" s="2" t="s">
        <v>376</v>
      </c>
      <c r="P2972" s="1" t="str">
        <f>IFERROR(IF(ISNUMBER(Table1[[#This Row],[Safety_Rating2]]), REPT("★", Table1[[#This Row],[Safety_Rating2]]) &amp; REPT("☆", 5-Table1[[#This Row],[Safety_Rating2]]), "Unknown"), "Unknown")</f>
        <v>★★★☆☆</v>
      </c>
      <c r="Q2972" s="1">
        <v>3</v>
      </c>
      <c r="R2972">
        <v>10541</v>
      </c>
      <c r="S2972">
        <v>4</v>
      </c>
      <c r="T2972" s="7">
        <f t="shared" si="46"/>
        <v>486574984.43000001</v>
      </c>
      <c r="U2972" s="3">
        <f>Table1[[#This Row],[Range_km]]/Table1[[#This Row],[Battery_Capacity_kWh]]</f>
        <v>7.338403041825095</v>
      </c>
      <c r="V2972" s="4">
        <f>Table1[[#This Row],[Price_USD]]/Table1[[#This Row],[Range_km]]</f>
        <v>119.58608808290157</v>
      </c>
      <c r="W2972" s="1" t="str">
        <f>_xlfn.IFS(Table1[[#This Row],[Price_USD]]&gt;80000,"Luxury", Table1[[#This Row],[Price_USD]]&gt;40000,"Premium",Table1[[#This Row],[Price_USD]]&lt;40000,"Budget")</f>
        <v>Premium</v>
      </c>
    </row>
    <row r="2973" spans="3:23" x14ac:dyDescent="0.35">
      <c r="C2973">
        <v>2972</v>
      </c>
      <c r="D2973" t="s">
        <v>60</v>
      </c>
      <c r="E2973" t="s">
        <v>140</v>
      </c>
      <c r="F2973">
        <v>2018</v>
      </c>
      <c r="G2973" t="s">
        <v>251</v>
      </c>
      <c r="H2973">
        <v>128.4</v>
      </c>
      <c r="I2973">
        <v>102</v>
      </c>
      <c r="J2973" t="s">
        <v>272</v>
      </c>
      <c r="K2973">
        <v>8.3000000000000007</v>
      </c>
      <c r="L2973" s="5">
        <v>63814.09</v>
      </c>
      <c r="M2973" t="s">
        <v>321</v>
      </c>
      <c r="N2973" t="s">
        <v>368</v>
      </c>
      <c r="O2973" s="1">
        <v>2</v>
      </c>
      <c r="P2973" s="1" t="str">
        <f>IFERROR(IF(ISNUMBER(Table1[[#This Row],[Safety_Rating2]]), REPT("★", Table1[[#This Row],[Safety_Rating2]]) &amp; REPT("☆", 5-Table1[[#This Row],[Safety_Rating2]]), "Unknown"), "Unknown")</f>
        <v>★★★★★</v>
      </c>
      <c r="Q2973" s="1">
        <v>5</v>
      </c>
      <c r="R2973">
        <v>6301</v>
      </c>
      <c r="S2973">
        <v>3</v>
      </c>
      <c r="T2973" s="7">
        <f t="shared" si="46"/>
        <v>402092581.08999997</v>
      </c>
      <c r="U2973" s="3">
        <f>Table1[[#This Row],[Range_km]]/Table1[[#This Row],[Battery_Capacity_kWh]]</f>
        <v>0.79439252336448596</v>
      </c>
      <c r="V2973" s="4">
        <f>Table1[[#This Row],[Price_USD]]/Table1[[#This Row],[Range_km]]</f>
        <v>625.62833333333333</v>
      </c>
      <c r="W2973" s="1" t="str">
        <f>_xlfn.IFS(Table1[[#This Row],[Price_USD]]&gt;80000,"Luxury", Table1[[#This Row],[Price_USD]]&gt;40000,"Premium",Table1[[#This Row],[Price_USD]]&lt;40000,"Budget")</f>
        <v>Premium</v>
      </c>
    </row>
    <row r="2974" spans="3:23" x14ac:dyDescent="0.35">
      <c r="C2974">
        <v>2973</v>
      </c>
      <c r="D2974" t="s">
        <v>47</v>
      </c>
      <c r="E2974" t="s">
        <v>125</v>
      </c>
      <c r="F2974">
        <v>2024</v>
      </c>
      <c r="G2974" t="s">
        <v>250</v>
      </c>
      <c r="H2974">
        <v>40.799999999999997</v>
      </c>
      <c r="I2974">
        <v>389</v>
      </c>
      <c r="J2974" t="s">
        <v>267</v>
      </c>
      <c r="K2974">
        <v>10.4</v>
      </c>
      <c r="L2974" s="5">
        <v>61370.97</v>
      </c>
      <c r="M2974" t="s">
        <v>313</v>
      </c>
      <c r="N2974" t="s">
        <v>360</v>
      </c>
      <c r="O2974" s="1">
        <v>3</v>
      </c>
      <c r="P2974" s="1" t="str">
        <f>IFERROR(IF(ISNUMBER(Table1[[#This Row],[Safety_Rating2]]), REPT("★", Table1[[#This Row],[Safety_Rating2]]) &amp; REPT("☆", 5-Table1[[#This Row],[Safety_Rating2]]), "Unknown"), "Unknown")</f>
        <v>★★★☆☆</v>
      </c>
      <c r="Q2974" s="1">
        <v>3</v>
      </c>
      <c r="R2974">
        <v>5064</v>
      </c>
      <c r="S2974">
        <v>5</v>
      </c>
      <c r="T2974" s="7">
        <f t="shared" si="46"/>
        <v>310782592.07999998</v>
      </c>
      <c r="U2974" s="3">
        <f>Table1[[#This Row],[Range_km]]/Table1[[#This Row],[Battery_Capacity_kWh]]</f>
        <v>9.5343137254901968</v>
      </c>
      <c r="V2974" s="4">
        <f>Table1[[#This Row],[Price_USD]]/Table1[[#This Row],[Range_km]]</f>
        <v>157.76598971722365</v>
      </c>
      <c r="W2974" s="1" t="str">
        <f>_xlfn.IFS(Table1[[#This Row],[Price_USD]]&gt;80000,"Luxury", Table1[[#This Row],[Price_USD]]&gt;40000,"Premium",Table1[[#This Row],[Price_USD]]&lt;40000,"Budget")</f>
        <v>Premium</v>
      </c>
    </row>
    <row r="2975" spans="3:23" x14ac:dyDescent="0.35">
      <c r="C2975">
        <v>2974</v>
      </c>
      <c r="D2975" t="s">
        <v>65</v>
      </c>
      <c r="E2975" t="s">
        <v>173</v>
      </c>
      <c r="F2975">
        <v>2022</v>
      </c>
      <c r="G2975" t="s">
        <v>253</v>
      </c>
      <c r="H2975">
        <v>52.7</v>
      </c>
      <c r="I2975">
        <v>164</v>
      </c>
      <c r="J2975" t="s">
        <v>274</v>
      </c>
      <c r="K2975">
        <v>7.9</v>
      </c>
      <c r="L2975" s="5">
        <v>96611.68</v>
      </c>
      <c r="M2975" t="s">
        <v>304</v>
      </c>
      <c r="N2975" t="s">
        <v>356</v>
      </c>
      <c r="O2975" s="2" t="s">
        <v>376</v>
      </c>
      <c r="P2975" s="1" t="str">
        <f>IFERROR(IF(ISNUMBER(Table1[[#This Row],[Safety_Rating2]]), REPT("★", Table1[[#This Row],[Safety_Rating2]]) &amp; REPT("☆", 5-Table1[[#This Row],[Safety_Rating2]]), "Unknown"), "Unknown")</f>
        <v>★★★★☆</v>
      </c>
      <c r="Q2975" s="1">
        <v>4</v>
      </c>
      <c r="R2975">
        <v>10493</v>
      </c>
      <c r="S2975">
        <v>4</v>
      </c>
      <c r="T2975" s="7">
        <f t="shared" si="46"/>
        <v>1013746358.2399999</v>
      </c>
      <c r="U2975" s="3">
        <f>Table1[[#This Row],[Range_km]]/Table1[[#This Row],[Battery_Capacity_kWh]]</f>
        <v>3.1119544592030359</v>
      </c>
      <c r="V2975" s="4">
        <f>Table1[[#This Row],[Price_USD]]/Table1[[#This Row],[Range_km]]</f>
        <v>589.09560975609747</v>
      </c>
      <c r="W2975" s="1" t="str">
        <f>_xlfn.IFS(Table1[[#This Row],[Price_USD]]&gt;80000,"Luxury", Table1[[#This Row],[Price_USD]]&gt;40000,"Premium",Table1[[#This Row],[Price_USD]]&lt;40000,"Budget")</f>
        <v>Luxury</v>
      </c>
    </row>
    <row r="2976" spans="3:23" x14ac:dyDescent="0.35">
      <c r="C2976">
        <v>2975</v>
      </c>
      <c r="D2976" t="s">
        <v>37</v>
      </c>
      <c r="E2976" t="s">
        <v>94</v>
      </c>
      <c r="F2976">
        <v>2015</v>
      </c>
      <c r="G2976" t="s">
        <v>258</v>
      </c>
      <c r="H2976">
        <v>92.1</v>
      </c>
      <c r="I2976">
        <v>286</v>
      </c>
      <c r="J2976" t="s">
        <v>275</v>
      </c>
      <c r="K2976">
        <v>8.1999999999999993</v>
      </c>
      <c r="L2976" s="5">
        <v>44414.92</v>
      </c>
      <c r="M2976" t="s">
        <v>320</v>
      </c>
      <c r="N2976" t="s">
        <v>339</v>
      </c>
      <c r="O2976" s="1">
        <v>0</v>
      </c>
      <c r="P2976" s="1" t="str">
        <f>IFERROR(IF(ISNUMBER(Table1[[#This Row],[Safety_Rating2]]), REPT("★", Table1[[#This Row],[Safety_Rating2]]) &amp; REPT("☆", 5-Table1[[#This Row],[Safety_Rating2]]), "Unknown"), "Unknown")</f>
        <v>Unknown</v>
      </c>
      <c r="Q2976" s="2" t="s">
        <v>376</v>
      </c>
      <c r="R2976">
        <v>10884</v>
      </c>
      <c r="S2976">
        <v>3</v>
      </c>
      <c r="T2976" s="7">
        <f t="shared" si="46"/>
        <v>483411989.27999997</v>
      </c>
      <c r="U2976" s="3">
        <f>Table1[[#This Row],[Range_km]]/Table1[[#This Row],[Battery_Capacity_kWh]]</f>
        <v>3.1053203040173725</v>
      </c>
      <c r="V2976" s="4">
        <f>Table1[[#This Row],[Price_USD]]/Table1[[#This Row],[Range_km]]</f>
        <v>155.29692307692306</v>
      </c>
      <c r="W2976" s="1" t="str">
        <f>_xlfn.IFS(Table1[[#This Row],[Price_USD]]&gt;80000,"Luxury", Table1[[#This Row],[Price_USD]]&gt;40000,"Premium",Table1[[#This Row],[Price_USD]]&lt;40000,"Budget")</f>
        <v>Premium</v>
      </c>
    </row>
    <row r="2977" spans="3:23" x14ac:dyDescent="0.35">
      <c r="C2977">
        <v>2976</v>
      </c>
      <c r="D2977" t="s">
        <v>22</v>
      </c>
      <c r="E2977" t="s">
        <v>75</v>
      </c>
      <c r="F2977">
        <v>2017</v>
      </c>
      <c r="G2977" t="s">
        <v>254</v>
      </c>
      <c r="H2977">
        <v>146.4</v>
      </c>
      <c r="I2977">
        <v>543</v>
      </c>
      <c r="J2977" t="s">
        <v>271</v>
      </c>
      <c r="K2977">
        <v>7.7</v>
      </c>
      <c r="L2977" s="5">
        <v>124317.19</v>
      </c>
      <c r="M2977" t="s">
        <v>286</v>
      </c>
      <c r="N2977" t="s">
        <v>341</v>
      </c>
      <c r="O2977" s="2" t="s">
        <v>376</v>
      </c>
      <c r="P2977" s="1" t="str">
        <f>IFERROR(IF(ISNUMBER(Table1[[#This Row],[Safety_Rating2]]), REPT("★", Table1[[#This Row],[Safety_Rating2]]) &amp; REPT("☆", 5-Table1[[#This Row],[Safety_Rating2]]), "Unknown"), "Unknown")</f>
        <v>★★★★☆</v>
      </c>
      <c r="Q2977" s="1">
        <v>4</v>
      </c>
      <c r="R2977">
        <v>2310</v>
      </c>
      <c r="S2977">
        <v>3</v>
      </c>
      <c r="T2977" s="7">
        <f t="shared" si="46"/>
        <v>287172708.89999998</v>
      </c>
      <c r="U2977" s="3">
        <f>Table1[[#This Row],[Range_km]]/Table1[[#This Row],[Battery_Capacity_kWh]]</f>
        <v>3.709016393442623</v>
      </c>
      <c r="V2977" s="4">
        <f>Table1[[#This Row],[Price_USD]]/Table1[[#This Row],[Range_km]]</f>
        <v>228.94510128913444</v>
      </c>
      <c r="W2977" s="1" t="str">
        <f>_xlfn.IFS(Table1[[#This Row],[Price_USD]]&gt;80000,"Luxury", Table1[[#This Row],[Price_USD]]&gt;40000,"Premium",Table1[[#This Row],[Price_USD]]&lt;40000,"Budget")</f>
        <v>Luxury</v>
      </c>
    </row>
    <row r="2978" spans="3:23" x14ac:dyDescent="0.35">
      <c r="C2978">
        <v>2977</v>
      </c>
      <c r="D2978" t="s">
        <v>31</v>
      </c>
      <c r="E2978" t="s">
        <v>84</v>
      </c>
      <c r="F2978">
        <v>2021</v>
      </c>
      <c r="G2978" t="s">
        <v>259</v>
      </c>
      <c r="H2978">
        <v>115.9</v>
      </c>
      <c r="I2978">
        <v>581</v>
      </c>
      <c r="J2978" t="s">
        <v>276</v>
      </c>
      <c r="K2978">
        <v>2.9</v>
      </c>
      <c r="L2978" s="5">
        <v>114912.49</v>
      </c>
      <c r="M2978" t="s">
        <v>284</v>
      </c>
      <c r="N2978" t="s">
        <v>352</v>
      </c>
      <c r="O2978" s="1">
        <v>3</v>
      </c>
      <c r="P2978" s="1" t="str">
        <f>IFERROR(IF(ISNUMBER(Table1[[#This Row],[Safety_Rating2]]), REPT("★", Table1[[#This Row],[Safety_Rating2]]) &amp; REPT("☆", 5-Table1[[#This Row],[Safety_Rating2]]), "Unknown"), "Unknown")</f>
        <v>★★★☆☆</v>
      </c>
      <c r="Q2978" s="1">
        <v>3</v>
      </c>
      <c r="R2978">
        <v>11416</v>
      </c>
      <c r="S2978">
        <v>5</v>
      </c>
      <c r="T2978" s="7">
        <f t="shared" si="46"/>
        <v>1311840985.8400002</v>
      </c>
      <c r="U2978" s="3">
        <f>Table1[[#This Row],[Range_km]]/Table1[[#This Row],[Battery_Capacity_kWh]]</f>
        <v>5.0129421915444343</v>
      </c>
      <c r="V2978" s="4">
        <f>Table1[[#This Row],[Price_USD]]/Table1[[#This Row],[Range_km]]</f>
        <v>197.78397590361448</v>
      </c>
      <c r="W2978" s="1" t="str">
        <f>_xlfn.IFS(Table1[[#This Row],[Price_USD]]&gt;80000,"Luxury", Table1[[#This Row],[Price_USD]]&gt;40000,"Premium",Table1[[#This Row],[Price_USD]]&lt;40000,"Budget")</f>
        <v>Luxury</v>
      </c>
    </row>
    <row r="2979" spans="3:23" x14ac:dyDescent="0.35">
      <c r="C2979">
        <v>2978</v>
      </c>
      <c r="D2979" t="s">
        <v>19</v>
      </c>
      <c r="E2979" t="s">
        <v>221</v>
      </c>
      <c r="F2979">
        <v>2023</v>
      </c>
      <c r="G2979" t="s">
        <v>258</v>
      </c>
      <c r="H2979">
        <v>77.900000000000006</v>
      </c>
      <c r="I2979">
        <v>529</v>
      </c>
      <c r="J2979" t="s">
        <v>265</v>
      </c>
      <c r="K2979">
        <v>5.7</v>
      </c>
      <c r="L2979" s="5">
        <v>46090.92</v>
      </c>
      <c r="M2979" t="s">
        <v>302</v>
      </c>
      <c r="N2979" t="s">
        <v>337</v>
      </c>
      <c r="O2979" s="1">
        <v>5</v>
      </c>
      <c r="P2979" s="1" t="str">
        <f>IFERROR(IF(ISNUMBER(Table1[[#This Row],[Safety_Rating2]]), REPT("★", Table1[[#This Row],[Safety_Rating2]]) &amp; REPT("☆", 5-Table1[[#This Row],[Safety_Rating2]]), "Unknown"), "Unknown")</f>
        <v>★★★☆☆</v>
      </c>
      <c r="Q2979" s="1">
        <v>3</v>
      </c>
      <c r="R2979">
        <v>18304</v>
      </c>
      <c r="S2979">
        <v>4</v>
      </c>
      <c r="T2979" s="7">
        <f t="shared" si="46"/>
        <v>843648199.67999995</v>
      </c>
      <c r="U2979" s="3">
        <f>Table1[[#This Row],[Range_km]]/Table1[[#This Row],[Battery_Capacity_kWh]]</f>
        <v>6.7907573812580226</v>
      </c>
      <c r="V2979" s="4">
        <f>Table1[[#This Row],[Price_USD]]/Table1[[#This Row],[Range_km]]</f>
        <v>87.128393194706987</v>
      </c>
      <c r="W2979" s="1" t="str">
        <f>_xlfn.IFS(Table1[[#This Row],[Price_USD]]&gt;80000,"Luxury", Table1[[#This Row],[Price_USD]]&gt;40000,"Premium",Table1[[#This Row],[Price_USD]]&lt;40000,"Budget")</f>
        <v>Premium</v>
      </c>
    </row>
    <row r="2980" spans="3:23" x14ac:dyDescent="0.35">
      <c r="C2980">
        <v>2979</v>
      </c>
      <c r="D2980" t="s">
        <v>53</v>
      </c>
      <c r="E2980" t="s">
        <v>127</v>
      </c>
      <c r="F2980">
        <v>2023</v>
      </c>
      <c r="G2980" t="s">
        <v>264</v>
      </c>
      <c r="H2980">
        <v>130.80000000000001</v>
      </c>
      <c r="I2980">
        <v>256</v>
      </c>
      <c r="J2980" t="s">
        <v>276</v>
      </c>
      <c r="K2980">
        <v>8.6</v>
      </c>
      <c r="L2980" s="5">
        <v>76853.14</v>
      </c>
      <c r="M2980" t="s">
        <v>301</v>
      </c>
      <c r="N2980" t="s">
        <v>366</v>
      </c>
      <c r="O2980" s="1">
        <v>5</v>
      </c>
      <c r="P2980" s="1" t="str">
        <f>IFERROR(IF(ISNUMBER(Table1[[#This Row],[Safety_Rating2]]), REPT("★", Table1[[#This Row],[Safety_Rating2]]) &amp; REPT("☆", 5-Table1[[#This Row],[Safety_Rating2]]), "Unknown"), "Unknown")</f>
        <v>★★★★★</v>
      </c>
      <c r="Q2980" s="1">
        <v>5</v>
      </c>
      <c r="R2980">
        <v>8825</v>
      </c>
      <c r="S2980">
        <v>5</v>
      </c>
      <c r="T2980" s="7">
        <f t="shared" si="46"/>
        <v>678228960.5</v>
      </c>
      <c r="U2980" s="3">
        <f>Table1[[#This Row],[Range_km]]/Table1[[#This Row],[Battery_Capacity_kWh]]</f>
        <v>1.9571865443425074</v>
      </c>
      <c r="V2980" s="4">
        <f>Table1[[#This Row],[Price_USD]]/Table1[[#This Row],[Range_km]]</f>
        <v>300.207578125</v>
      </c>
      <c r="W2980" s="1" t="str">
        <f>_xlfn.IFS(Table1[[#This Row],[Price_USD]]&gt;80000,"Luxury", Table1[[#This Row],[Price_USD]]&gt;40000,"Premium",Table1[[#This Row],[Price_USD]]&lt;40000,"Budget")</f>
        <v>Premium</v>
      </c>
    </row>
    <row r="2981" spans="3:23" x14ac:dyDescent="0.35">
      <c r="C2981">
        <v>2980</v>
      </c>
      <c r="D2981" t="s">
        <v>24</v>
      </c>
      <c r="E2981" t="s">
        <v>77</v>
      </c>
      <c r="F2981">
        <v>2024</v>
      </c>
      <c r="G2981" t="s">
        <v>256</v>
      </c>
      <c r="H2981">
        <v>26.9</v>
      </c>
      <c r="I2981">
        <v>172</v>
      </c>
      <c r="J2981" t="s">
        <v>268</v>
      </c>
      <c r="K2981">
        <v>11.3</v>
      </c>
      <c r="L2981" s="5">
        <v>73134.789999999994</v>
      </c>
      <c r="M2981" t="s">
        <v>294</v>
      </c>
      <c r="N2981" t="s">
        <v>356</v>
      </c>
      <c r="O2981" s="1">
        <v>3</v>
      </c>
      <c r="P2981" s="1" t="str">
        <f>IFERROR(IF(ISNUMBER(Table1[[#This Row],[Safety_Rating2]]), REPT("★", Table1[[#This Row],[Safety_Rating2]]) &amp; REPT("☆", 5-Table1[[#This Row],[Safety_Rating2]]), "Unknown"), "Unknown")</f>
        <v>★★★★★</v>
      </c>
      <c r="Q2981" s="1">
        <v>5</v>
      </c>
      <c r="R2981">
        <v>7243</v>
      </c>
      <c r="S2981">
        <v>4</v>
      </c>
      <c r="T2981" s="7">
        <f t="shared" si="46"/>
        <v>529715283.96999997</v>
      </c>
      <c r="U2981" s="3">
        <f>Table1[[#This Row],[Range_km]]/Table1[[#This Row],[Battery_Capacity_kWh]]</f>
        <v>6.3940520446096656</v>
      </c>
      <c r="V2981" s="4">
        <f>Table1[[#This Row],[Price_USD]]/Table1[[#This Row],[Range_km]]</f>
        <v>425.20226744186044</v>
      </c>
      <c r="W2981" s="1" t="str">
        <f>_xlfn.IFS(Table1[[#This Row],[Price_USD]]&gt;80000,"Luxury", Table1[[#This Row],[Price_USD]]&gt;40000,"Premium",Table1[[#This Row],[Price_USD]]&lt;40000,"Budget")</f>
        <v>Premium</v>
      </c>
    </row>
    <row r="2982" spans="3:23" x14ac:dyDescent="0.35">
      <c r="C2982">
        <v>2981</v>
      </c>
      <c r="D2982" t="s">
        <v>20</v>
      </c>
      <c r="E2982" t="s">
        <v>217</v>
      </c>
      <c r="F2982">
        <v>2025</v>
      </c>
      <c r="G2982" t="s">
        <v>254</v>
      </c>
      <c r="H2982">
        <v>126.1</v>
      </c>
      <c r="I2982">
        <v>149</v>
      </c>
      <c r="J2982" t="s">
        <v>274</v>
      </c>
      <c r="K2982">
        <v>1.4</v>
      </c>
      <c r="L2982" s="5">
        <v>101984.41</v>
      </c>
      <c r="M2982" t="s">
        <v>296</v>
      </c>
      <c r="N2982" t="s">
        <v>347</v>
      </c>
      <c r="O2982" s="1">
        <v>4</v>
      </c>
      <c r="P2982" s="1" t="str">
        <f>IFERROR(IF(ISNUMBER(Table1[[#This Row],[Safety_Rating2]]), REPT("★", Table1[[#This Row],[Safety_Rating2]]) &amp; REPT("☆", 5-Table1[[#This Row],[Safety_Rating2]]), "Unknown"), "Unknown")</f>
        <v>★★★★★</v>
      </c>
      <c r="Q2982" s="1">
        <v>5</v>
      </c>
      <c r="R2982">
        <v>4901</v>
      </c>
      <c r="S2982">
        <v>5</v>
      </c>
      <c r="T2982" s="7">
        <f t="shared" si="46"/>
        <v>499825593.41000003</v>
      </c>
      <c r="U2982" s="3">
        <f>Table1[[#This Row],[Range_km]]/Table1[[#This Row],[Battery_Capacity_kWh]]</f>
        <v>1.1816019032513878</v>
      </c>
      <c r="V2982" s="4">
        <f>Table1[[#This Row],[Price_USD]]/Table1[[#This Row],[Range_km]]</f>
        <v>684.45912751677849</v>
      </c>
      <c r="W2982" s="1" t="str">
        <f>_xlfn.IFS(Table1[[#This Row],[Price_USD]]&gt;80000,"Luxury", Table1[[#This Row],[Price_USD]]&gt;40000,"Premium",Table1[[#This Row],[Price_USD]]&lt;40000,"Budget")</f>
        <v>Luxury</v>
      </c>
    </row>
    <row r="2983" spans="3:23" x14ac:dyDescent="0.35">
      <c r="C2983">
        <v>2982</v>
      </c>
      <c r="D2983" t="s">
        <v>39</v>
      </c>
      <c r="E2983" t="s">
        <v>175</v>
      </c>
      <c r="F2983">
        <v>2019</v>
      </c>
      <c r="G2983" t="s">
        <v>250</v>
      </c>
      <c r="H2983">
        <v>96.1</v>
      </c>
      <c r="I2983">
        <v>442</v>
      </c>
      <c r="J2983" t="s">
        <v>267</v>
      </c>
      <c r="K2983">
        <v>11.8</v>
      </c>
      <c r="L2983" s="5">
        <v>135029.6</v>
      </c>
      <c r="M2983" t="s">
        <v>294</v>
      </c>
      <c r="N2983" t="s">
        <v>355</v>
      </c>
      <c r="O2983" s="1">
        <v>3</v>
      </c>
      <c r="P2983" s="1" t="str">
        <f>IFERROR(IF(ISNUMBER(Table1[[#This Row],[Safety_Rating2]]), REPT("★", Table1[[#This Row],[Safety_Rating2]]) &amp; REPT("☆", 5-Table1[[#This Row],[Safety_Rating2]]), "Unknown"), "Unknown")</f>
        <v>★★★★★</v>
      </c>
      <c r="Q2983" s="1">
        <v>5</v>
      </c>
      <c r="R2983">
        <v>5138</v>
      </c>
      <c r="S2983">
        <v>5</v>
      </c>
      <c r="T2983" s="7">
        <f t="shared" si="46"/>
        <v>693782084.80000007</v>
      </c>
      <c r="U2983" s="3">
        <f>Table1[[#This Row],[Range_km]]/Table1[[#This Row],[Battery_Capacity_kWh]]</f>
        <v>4.5993756503642045</v>
      </c>
      <c r="V2983" s="4">
        <f>Table1[[#This Row],[Price_USD]]/Table1[[#This Row],[Range_km]]</f>
        <v>305.49683257918554</v>
      </c>
      <c r="W2983" s="1" t="str">
        <f>_xlfn.IFS(Table1[[#This Row],[Price_USD]]&gt;80000,"Luxury", Table1[[#This Row],[Price_USD]]&gt;40000,"Premium",Table1[[#This Row],[Price_USD]]&lt;40000,"Budget")</f>
        <v>Luxury</v>
      </c>
    </row>
    <row r="2984" spans="3:23" x14ac:dyDescent="0.35">
      <c r="C2984">
        <v>2983</v>
      </c>
      <c r="D2984" t="s">
        <v>35</v>
      </c>
      <c r="E2984" t="s">
        <v>93</v>
      </c>
      <c r="F2984">
        <v>2022</v>
      </c>
      <c r="G2984" t="s">
        <v>259</v>
      </c>
      <c r="H2984">
        <v>121.5</v>
      </c>
      <c r="I2984">
        <v>360</v>
      </c>
      <c r="J2984" t="s">
        <v>272</v>
      </c>
      <c r="K2984">
        <v>3.7</v>
      </c>
      <c r="L2984" s="5">
        <v>132097.15</v>
      </c>
      <c r="M2984" t="s">
        <v>281</v>
      </c>
      <c r="N2984" t="s">
        <v>336</v>
      </c>
      <c r="O2984" s="1">
        <v>4</v>
      </c>
      <c r="P2984" s="1" t="str">
        <f>IFERROR(IF(ISNUMBER(Table1[[#This Row],[Safety_Rating2]]), REPT("★", Table1[[#This Row],[Safety_Rating2]]) &amp; REPT("☆", 5-Table1[[#This Row],[Safety_Rating2]]), "Unknown"), "Unknown")</f>
        <v>★★★★☆</v>
      </c>
      <c r="Q2984" s="1">
        <v>4</v>
      </c>
      <c r="R2984">
        <v>5299</v>
      </c>
      <c r="S2984">
        <v>5</v>
      </c>
      <c r="T2984" s="7">
        <f t="shared" si="46"/>
        <v>699982797.85000002</v>
      </c>
      <c r="U2984" s="3">
        <f>Table1[[#This Row],[Range_km]]/Table1[[#This Row],[Battery_Capacity_kWh]]</f>
        <v>2.9629629629629628</v>
      </c>
      <c r="V2984" s="4">
        <f>Table1[[#This Row],[Price_USD]]/Table1[[#This Row],[Range_km]]</f>
        <v>366.93652777777777</v>
      </c>
      <c r="W2984" s="1" t="str">
        <f>_xlfn.IFS(Table1[[#This Row],[Price_USD]]&gt;80000,"Luxury", Table1[[#This Row],[Price_USD]]&gt;40000,"Premium",Table1[[#This Row],[Price_USD]]&lt;40000,"Budget")</f>
        <v>Luxury</v>
      </c>
    </row>
    <row r="2985" spans="3:23" x14ac:dyDescent="0.35">
      <c r="C2985">
        <v>2984</v>
      </c>
      <c r="D2985" t="s">
        <v>38</v>
      </c>
      <c r="E2985" t="s">
        <v>96</v>
      </c>
      <c r="F2985">
        <v>2023</v>
      </c>
      <c r="G2985" t="s">
        <v>263</v>
      </c>
      <c r="H2985">
        <v>89.7</v>
      </c>
      <c r="I2985">
        <v>347</v>
      </c>
      <c r="J2985" t="s">
        <v>278</v>
      </c>
      <c r="K2985">
        <v>7.2</v>
      </c>
      <c r="L2985" s="5">
        <v>35151.199999999997</v>
      </c>
      <c r="M2985" t="s">
        <v>319</v>
      </c>
      <c r="N2985" t="s">
        <v>368</v>
      </c>
      <c r="O2985" s="1">
        <v>3</v>
      </c>
      <c r="P2985" s="1" t="str">
        <f>IFERROR(IF(ISNUMBER(Table1[[#This Row],[Safety_Rating2]]), REPT("★", Table1[[#This Row],[Safety_Rating2]]) &amp; REPT("☆", 5-Table1[[#This Row],[Safety_Rating2]]), "Unknown"), "Unknown")</f>
        <v>★★★★★</v>
      </c>
      <c r="Q2985" s="1">
        <v>5</v>
      </c>
      <c r="R2985">
        <v>13036</v>
      </c>
      <c r="S2985">
        <v>4</v>
      </c>
      <c r="T2985" s="7">
        <f t="shared" si="46"/>
        <v>458231043.19999999</v>
      </c>
      <c r="U2985" s="3">
        <f>Table1[[#This Row],[Range_km]]/Table1[[#This Row],[Battery_Capacity_kWh]]</f>
        <v>3.8684503901895204</v>
      </c>
      <c r="V2985" s="4">
        <f>Table1[[#This Row],[Price_USD]]/Table1[[#This Row],[Range_km]]</f>
        <v>101.30028818443803</v>
      </c>
      <c r="W2985" s="1" t="str">
        <f>_xlfn.IFS(Table1[[#This Row],[Price_USD]]&gt;80000,"Luxury", Table1[[#This Row],[Price_USD]]&gt;40000,"Premium",Table1[[#This Row],[Price_USD]]&lt;40000,"Budget")</f>
        <v>Budget</v>
      </c>
    </row>
    <row r="2986" spans="3:23" x14ac:dyDescent="0.35">
      <c r="C2986">
        <v>2985</v>
      </c>
      <c r="D2986" t="s">
        <v>67</v>
      </c>
      <c r="E2986" t="s">
        <v>208</v>
      </c>
      <c r="F2986">
        <v>2022</v>
      </c>
      <c r="G2986" t="s">
        <v>257</v>
      </c>
      <c r="H2986">
        <v>44.1</v>
      </c>
      <c r="I2986">
        <v>110</v>
      </c>
      <c r="J2986" t="s">
        <v>267</v>
      </c>
      <c r="K2986">
        <v>6.9</v>
      </c>
      <c r="L2986" s="5">
        <v>109440.37</v>
      </c>
      <c r="M2986" t="s">
        <v>296</v>
      </c>
      <c r="N2986" t="s">
        <v>340</v>
      </c>
      <c r="O2986" s="1">
        <v>0</v>
      </c>
      <c r="P2986" s="1" t="str">
        <f>IFERROR(IF(ISNUMBER(Table1[[#This Row],[Safety_Rating2]]), REPT("★", Table1[[#This Row],[Safety_Rating2]]) &amp; REPT("☆", 5-Table1[[#This Row],[Safety_Rating2]]), "Unknown"), "Unknown")</f>
        <v>★★★☆☆</v>
      </c>
      <c r="Q2986" s="1">
        <v>3</v>
      </c>
      <c r="R2986">
        <v>10544</v>
      </c>
      <c r="S2986">
        <v>4</v>
      </c>
      <c r="T2986" s="7">
        <f t="shared" si="46"/>
        <v>1153939261.28</v>
      </c>
      <c r="U2986" s="3">
        <f>Table1[[#This Row],[Range_km]]/Table1[[#This Row],[Battery_Capacity_kWh]]</f>
        <v>2.4943310657596371</v>
      </c>
      <c r="V2986" s="4">
        <f>Table1[[#This Row],[Price_USD]]/Table1[[#This Row],[Range_km]]</f>
        <v>994.91245454545447</v>
      </c>
      <c r="W2986" s="1" t="str">
        <f>_xlfn.IFS(Table1[[#This Row],[Price_USD]]&gt;80000,"Luxury", Table1[[#This Row],[Price_USD]]&gt;40000,"Premium",Table1[[#This Row],[Price_USD]]&lt;40000,"Budget")</f>
        <v>Luxury</v>
      </c>
    </row>
    <row r="2987" spans="3:23" x14ac:dyDescent="0.35">
      <c r="C2987">
        <v>2986</v>
      </c>
      <c r="D2987" t="s">
        <v>24</v>
      </c>
      <c r="E2987" t="s">
        <v>77</v>
      </c>
      <c r="F2987">
        <v>2025</v>
      </c>
      <c r="G2987" t="s">
        <v>255</v>
      </c>
      <c r="H2987">
        <v>100.2</v>
      </c>
      <c r="I2987">
        <v>269</v>
      </c>
      <c r="J2987" t="s">
        <v>279</v>
      </c>
      <c r="K2987">
        <v>11.9</v>
      </c>
      <c r="L2987" s="5">
        <v>138556.89000000001</v>
      </c>
      <c r="M2987" t="s">
        <v>291</v>
      </c>
      <c r="N2987" t="s">
        <v>338</v>
      </c>
      <c r="O2987" s="1">
        <v>3</v>
      </c>
      <c r="P2987" s="1" t="str">
        <f>IFERROR(IF(ISNUMBER(Table1[[#This Row],[Safety_Rating2]]), REPT("★", Table1[[#This Row],[Safety_Rating2]]) &amp; REPT("☆", 5-Table1[[#This Row],[Safety_Rating2]]), "Unknown"), "Unknown")</f>
        <v>★★★★★</v>
      </c>
      <c r="Q2987" s="1">
        <v>5</v>
      </c>
      <c r="R2987">
        <v>8799</v>
      </c>
      <c r="S2987">
        <v>4</v>
      </c>
      <c r="T2987" s="7">
        <f t="shared" si="46"/>
        <v>1219162075.1100001</v>
      </c>
      <c r="U2987" s="3">
        <f>Table1[[#This Row],[Range_km]]/Table1[[#This Row],[Battery_Capacity_kWh]]</f>
        <v>2.6846307385229542</v>
      </c>
      <c r="V2987" s="4">
        <f>Table1[[#This Row],[Price_USD]]/Table1[[#This Row],[Range_km]]</f>
        <v>515.08137546468402</v>
      </c>
      <c r="W2987" s="1" t="str">
        <f>_xlfn.IFS(Table1[[#This Row],[Price_USD]]&gt;80000,"Luxury", Table1[[#This Row],[Price_USD]]&gt;40000,"Premium",Table1[[#This Row],[Price_USD]]&lt;40000,"Budget")</f>
        <v>Luxury</v>
      </c>
    </row>
    <row r="2988" spans="3:23" x14ac:dyDescent="0.35">
      <c r="C2988">
        <v>2987</v>
      </c>
      <c r="D2988" t="s">
        <v>62</v>
      </c>
      <c r="E2988" t="s">
        <v>152</v>
      </c>
      <c r="F2988">
        <v>2015</v>
      </c>
      <c r="G2988" t="s">
        <v>258</v>
      </c>
      <c r="H2988">
        <v>33.5</v>
      </c>
      <c r="I2988">
        <v>455</v>
      </c>
      <c r="J2988" t="s">
        <v>272</v>
      </c>
      <c r="K2988">
        <v>2</v>
      </c>
      <c r="L2988" s="5">
        <v>55327.67</v>
      </c>
      <c r="M2988" t="s">
        <v>294</v>
      </c>
      <c r="N2988" t="s">
        <v>341</v>
      </c>
      <c r="O2988" s="1">
        <v>1</v>
      </c>
      <c r="P2988" s="1" t="str">
        <f>IFERROR(IF(ISNUMBER(Table1[[#This Row],[Safety_Rating2]]), REPT("★", Table1[[#This Row],[Safety_Rating2]]) &amp; REPT("☆", 5-Table1[[#This Row],[Safety_Rating2]]), "Unknown"), "Unknown")</f>
        <v>★★★★★</v>
      </c>
      <c r="Q2988" s="1">
        <v>5</v>
      </c>
      <c r="R2988">
        <v>9353</v>
      </c>
      <c r="S2988">
        <v>4</v>
      </c>
      <c r="T2988" s="7">
        <f t="shared" si="46"/>
        <v>517479697.50999999</v>
      </c>
      <c r="U2988" s="3">
        <f>Table1[[#This Row],[Range_km]]/Table1[[#This Row],[Battery_Capacity_kWh]]</f>
        <v>13.582089552238806</v>
      </c>
      <c r="V2988" s="4">
        <f>Table1[[#This Row],[Price_USD]]/Table1[[#This Row],[Range_km]]</f>
        <v>121.59927472527473</v>
      </c>
      <c r="W2988" s="1" t="str">
        <f>_xlfn.IFS(Table1[[#This Row],[Price_USD]]&gt;80000,"Luxury", Table1[[#This Row],[Price_USD]]&gt;40000,"Premium",Table1[[#This Row],[Price_USD]]&lt;40000,"Budget")</f>
        <v>Premium</v>
      </c>
    </row>
    <row r="2989" spans="3:23" x14ac:dyDescent="0.35">
      <c r="C2989">
        <v>2988</v>
      </c>
      <c r="D2989" t="s">
        <v>33</v>
      </c>
      <c r="E2989" t="s">
        <v>88</v>
      </c>
      <c r="F2989">
        <v>2015</v>
      </c>
      <c r="G2989" t="s">
        <v>260</v>
      </c>
      <c r="H2989">
        <v>146.5</v>
      </c>
      <c r="I2989">
        <v>276</v>
      </c>
      <c r="J2989" t="s">
        <v>272</v>
      </c>
      <c r="K2989">
        <v>7.1</v>
      </c>
      <c r="L2989" s="5">
        <v>34774.36</v>
      </c>
      <c r="M2989" t="s">
        <v>286</v>
      </c>
      <c r="N2989" t="s">
        <v>374</v>
      </c>
      <c r="O2989" s="1">
        <v>2</v>
      </c>
      <c r="P2989" s="1" t="str">
        <f>IFERROR(IF(ISNUMBER(Table1[[#This Row],[Safety_Rating2]]), REPT("★", Table1[[#This Row],[Safety_Rating2]]) &amp; REPT("☆", 5-Table1[[#This Row],[Safety_Rating2]]), "Unknown"), "Unknown")</f>
        <v>★★★☆☆</v>
      </c>
      <c r="Q2989" s="1">
        <v>3</v>
      </c>
      <c r="R2989">
        <v>11781</v>
      </c>
      <c r="S2989">
        <v>4</v>
      </c>
      <c r="T2989" s="7">
        <f t="shared" si="46"/>
        <v>409676735.16000003</v>
      </c>
      <c r="U2989" s="3">
        <f>Table1[[#This Row],[Range_km]]/Table1[[#This Row],[Battery_Capacity_kWh]]</f>
        <v>1.8839590443686007</v>
      </c>
      <c r="V2989" s="4">
        <f>Table1[[#This Row],[Price_USD]]/Table1[[#This Row],[Range_km]]</f>
        <v>125.9940579710145</v>
      </c>
      <c r="W2989" s="1" t="str">
        <f>_xlfn.IFS(Table1[[#This Row],[Price_USD]]&gt;80000,"Luxury", Table1[[#This Row],[Price_USD]]&gt;40000,"Premium",Table1[[#This Row],[Price_USD]]&lt;40000,"Budget")</f>
        <v>Budget</v>
      </c>
    </row>
    <row r="2990" spans="3:23" x14ac:dyDescent="0.35">
      <c r="C2990">
        <v>2989</v>
      </c>
      <c r="D2990" t="s">
        <v>41</v>
      </c>
      <c r="E2990" t="s">
        <v>100</v>
      </c>
      <c r="F2990">
        <v>2017</v>
      </c>
      <c r="G2990" t="s">
        <v>251</v>
      </c>
      <c r="H2990">
        <v>57.3</v>
      </c>
      <c r="I2990">
        <v>345</v>
      </c>
      <c r="J2990" t="s">
        <v>271</v>
      </c>
      <c r="K2990">
        <v>3.8</v>
      </c>
      <c r="L2990" s="5">
        <v>76360.66</v>
      </c>
      <c r="M2990" t="s">
        <v>334</v>
      </c>
      <c r="N2990" t="s">
        <v>351</v>
      </c>
      <c r="O2990" s="1">
        <v>3</v>
      </c>
      <c r="P2990" s="1" t="str">
        <f>IFERROR(IF(ISNUMBER(Table1[[#This Row],[Safety_Rating2]]), REPT("★", Table1[[#This Row],[Safety_Rating2]]) &amp; REPT("☆", 5-Table1[[#This Row],[Safety_Rating2]]), "Unknown"), "Unknown")</f>
        <v>★★★☆☆</v>
      </c>
      <c r="Q2990" s="1">
        <v>3</v>
      </c>
      <c r="R2990">
        <v>3096</v>
      </c>
      <c r="S2990">
        <v>5</v>
      </c>
      <c r="T2990" s="7">
        <f t="shared" si="46"/>
        <v>236412603.36000001</v>
      </c>
      <c r="U2990" s="3">
        <f>Table1[[#This Row],[Range_km]]/Table1[[#This Row],[Battery_Capacity_kWh]]</f>
        <v>6.020942408376964</v>
      </c>
      <c r="V2990" s="4">
        <f>Table1[[#This Row],[Price_USD]]/Table1[[#This Row],[Range_km]]</f>
        <v>221.3352463768116</v>
      </c>
      <c r="W2990" s="1" t="str">
        <f>_xlfn.IFS(Table1[[#This Row],[Price_USD]]&gt;80000,"Luxury", Table1[[#This Row],[Price_USD]]&gt;40000,"Premium",Table1[[#This Row],[Price_USD]]&lt;40000,"Budget")</f>
        <v>Premium</v>
      </c>
    </row>
    <row r="2991" spans="3:23" x14ac:dyDescent="0.35">
      <c r="C2991">
        <v>2990</v>
      </c>
      <c r="D2991" t="s">
        <v>28</v>
      </c>
      <c r="E2991" t="s">
        <v>160</v>
      </c>
      <c r="F2991">
        <v>2021</v>
      </c>
      <c r="G2991" t="s">
        <v>252</v>
      </c>
      <c r="H2991">
        <v>54.7</v>
      </c>
      <c r="I2991">
        <v>335</v>
      </c>
      <c r="J2991" t="s">
        <v>273</v>
      </c>
      <c r="K2991">
        <v>7.7</v>
      </c>
      <c r="L2991" s="5">
        <v>110981.46</v>
      </c>
      <c r="M2991" t="s">
        <v>328</v>
      </c>
      <c r="N2991" t="s">
        <v>354</v>
      </c>
      <c r="O2991" s="1">
        <v>1</v>
      </c>
      <c r="P2991" s="1" t="str">
        <f>IFERROR(IF(ISNUMBER(Table1[[#This Row],[Safety_Rating2]]), REPT("★", Table1[[#This Row],[Safety_Rating2]]) &amp; REPT("☆", 5-Table1[[#This Row],[Safety_Rating2]]), "Unknown"), "Unknown")</f>
        <v>★★★☆☆</v>
      </c>
      <c r="Q2991" s="1">
        <v>3</v>
      </c>
      <c r="R2991">
        <v>504</v>
      </c>
      <c r="S2991">
        <v>4</v>
      </c>
      <c r="T2991" s="7">
        <f t="shared" si="46"/>
        <v>55934655.840000004</v>
      </c>
      <c r="U2991" s="3">
        <f>Table1[[#This Row],[Range_km]]/Table1[[#This Row],[Battery_Capacity_kWh]]</f>
        <v>6.1243144424131621</v>
      </c>
      <c r="V2991" s="4">
        <f>Table1[[#This Row],[Price_USD]]/Table1[[#This Row],[Range_km]]</f>
        <v>331.28794029850746</v>
      </c>
      <c r="W2991" s="1" t="str">
        <f>_xlfn.IFS(Table1[[#This Row],[Price_USD]]&gt;80000,"Luxury", Table1[[#This Row],[Price_USD]]&gt;40000,"Premium",Table1[[#This Row],[Price_USD]]&lt;40000,"Budget")</f>
        <v>Luxury</v>
      </c>
    </row>
    <row r="2992" spans="3:23" x14ac:dyDescent="0.35">
      <c r="C2992">
        <v>2991</v>
      </c>
      <c r="D2992" t="s">
        <v>54</v>
      </c>
      <c r="E2992" t="s">
        <v>129</v>
      </c>
      <c r="F2992">
        <v>2022</v>
      </c>
      <c r="G2992" t="s">
        <v>255</v>
      </c>
      <c r="H2992">
        <v>64.8</v>
      </c>
      <c r="I2992">
        <v>227</v>
      </c>
      <c r="J2992" t="s">
        <v>277</v>
      </c>
      <c r="K2992">
        <v>11.8</v>
      </c>
      <c r="L2992" s="5">
        <v>129135.71</v>
      </c>
      <c r="M2992" t="s">
        <v>301</v>
      </c>
      <c r="N2992" t="s">
        <v>346</v>
      </c>
      <c r="O2992" s="1">
        <v>3</v>
      </c>
      <c r="P2992" s="1" t="str">
        <f>IFERROR(IF(ISNUMBER(Table1[[#This Row],[Safety_Rating2]]), REPT("★", Table1[[#This Row],[Safety_Rating2]]) &amp; REPT("☆", 5-Table1[[#This Row],[Safety_Rating2]]), "Unknown"), "Unknown")</f>
        <v>★★★★☆</v>
      </c>
      <c r="Q2992" s="1">
        <v>4</v>
      </c>
      <c r="R2992">
        <v>11705</v>
      </c>
      <c r="S2992">
        <v>4</v>
      </c>
      <c r="T2992" s="7">
        <f t="shared" si="46"/>
        <v>1511533485.5500002</v>
      </c>
      <c r="U2992" s="3">
        <f>Table1[[#This Row],[Range_km]]/Table1[[#This Row],[Battery_Capacity_kWh]]</f>
        <v>3.5030864197530867</v>
      </c>
      <c r="V2992" s="4">
        <f>Table1[[#This Row],[Price_USD]]/Table1[[#This Row],[Range_km]]</f>
        <v>568.87977973568286</v>
      </c>
      <c r="W2992" s="1" t="str">
        <f>_xlfn.IFS(Table1[[#This Row],[Price_USD]]&gt;80000,"Luxury", Table1[[#This Row],[Price_USD]]&gt;40000,"Premium",Table1[[#This Row],[Price_USD]]&lt;40000,"Budget")</f>
        <v>Luxury</v>
      </c>
    </row>
    <row r="2993" spans="3:23" x14ac:dyDescent="0.35">
      <c r="C2993">
        <v>2992</v>
      </c>
      <c r="D2993" t="s">
        <v>25</v>
      </c>
      <c r="E2993" t="s">
        <v>111</v>
      </c>
      <c r="F2993">
        <v>2023</v>
      </c>
      <c r="G2993" t="s">
        <v>253</v>
      </c>
      <c r="H2993">
        <v>92.5</v>
      </c>
      <c r="I2993">
        <v>581</v>
      </c>
      <c r="J2993" t="s">
        <v>269</v>
      </c>
      <c r="K2993">
        <v>10.6</v>
      </c>
      <c r="L2993" s="5">
        <v>73210.77</v>
      </c>
      <c r="M2993" t="s">
        <v>330</v>
      </c>
      <c r="N2993" t="s">
        <v>369</v>
      </c>
      <c r="O2993" s="1">
        <v>2</v>
      </c>
      <c r="P2993" s="1" t="str">
        <f>IFERROR(IF(ISNUMBER(Table1[[#This Row],[Safety_Rating2]]), REPT("★", Table1[[#This Row],[Safety_Rating2]]) &amp; REPT("☆", 5-Table1[[#This Row],[Safety_Rating2]]), "Unknown"), "Unknown")</f>
        <v>★★★★★</v>
      </c>
      <c r="Q2993" s="1">
        <v>5</v>
      </c>
      <c r="R2993">
        <v>5498</v>
      </c>
      <c r="S2993">
        <v>5</v>
      </c>
      <c r="T2993" s="7">
        <f t="shared" si="46"/>
        <v>402512813.46000004</v>
      </c>
      <c r="U2993" s="3">
        <f>Table1[[#This Row],[Range_km]]/Table1[[#This Row],[Battery_Capacity_kWh]]</f>
        <v>6.2810810810810809</v>
      </c>
      <c r="V2993" s="4">
        <f>Table1[[#This Row],[Price_USD]]/Table1[[#This Row],[Range_km]]</f>
        <v>126.0082099827883</v>
      </c>
      <c r="W2993" s="1" t="str">
        <f>_xlfn.IFS(Table1[[#This Row],[Price_USD]]&gt;80000,"Luxury", Table1[[#This Row],[Price_USD]]&gt;40000,"Premium",Table1[[#This Row],[Price_USD]]&lt;40000,"Budget")</f>
        <v>Premium</v>
      </c>
    </row>
    <row r="2994" spans="3:23" x14ac:dyDescent="0.35">
      <c r="C2994">
        <v>2993</v>
      </c>
      <c r="D2994" t="s">
        <v>20</v>
      </c>
      <c r="E2994" t="s">
        <v>73</v>
      </c>
      <c r="F2994">
        <v>2023</v>
      </c>
      <c r="G2994" t="s">
        <v>262</v>
      </c>
      <c r="H2994">
        <v>34.5</v>
      </c>
      <c r="I2994">
        <v>123</v>
      </c>
      <c r="J2994" t="s">
        <v>267</v>
      </c>
      <c r="K2994">
        <v>1.1000000000000001</v>
      </c>
      <c r="L2994" s="5">
        <v>71208.539999999994</v>
      </c>
      <c r="M2994" t="s">
        <v>316</v>
      </c>
      <c r="N2994" t="s">
        <v>365</v>
      </c>
      <c r="O2994" s="1">
        <v>2</v>
      </c>
      <c r="P2994" s="1" t="str">
        <f>IFERROR(IF(ISNUMBER(Table1[[#This Row],[Safety_Rating2]]), REPT("★", Table1[[#This Row],[Safety_Rating2]]) &amp; REPT("☆", 5-Table1[[#This Row],[Safety_Rating2]]), "Unknown"), "Unknown")</f>
        <v>★★★★☆</v>
      </c>
      <c r="Q2994" s="1">
        <v>4</v>
      </c>
      <c r="R2994">
        <v>16702</v>
      </c>
      <c r="S2994">
        <v>4</v>
      </c>
      <c r="T2994" s="7">
        <f t="shared" si="46"/>
        <v>1189325035.0799999</v>
      </c>
      <c r="U2994" s="3">
        <f>Table1[[#This Row],[Range_km]]/Table1[[#This Row],[Battery_Capacity_kWh]]</f>
        <v>3.5652173913043477</v>
      </c>
      <c r="V2994" s="4">
        <f>Table1[[#This Row],[Price_USD]]/Table1[[#This Row],[Range_km]]</f>
        <v>578.93121951219507</v>
      </c>
      <c r="W2994" s="1" t="str">
        <f>_xlfn.IFS(Table1[[#This Row],[Price_USD]]&gt;80000,"Luxury", Table1[[#This Row],[Price_USD]]&gt;40000,"Premium",Table1[[#This Row],[Price_USD]]&lt;40000,"Budget")</f>
        <v>Premium</v>
      </c>
    </row>
    <row r="2995" spans="3:23" x14ac:dyDescent="0.35">
      <c r="C2995">
        <v>2994</v>
      </c>
      <c r="D2995" t="s">
        <v>25</v>
      </c>
      <c r="E2995" t="s">
        <v>153</v>
      </c>
      <c r="F2995">
        <v>2019</v>
      </c>
      <c r="G2995" t="s">
        <v>257</v>
      </c>
      <c r="H2995">
        <v>101.5</v>
      </c>
      <c r="I2995">
        <v>360</v>
      </c>
      <c r="J2995" t="s">
        <v>273</v>
      </c>
      <c r="K2995">
        <v>3.8</v>
      </c>
      <c r="L2995" s="5">
        <v>30726.36</v>
      </c>
      <c r="M2995" t="s">
        <v>331</v>
      </c>
      <c r="N2995" t="s">
        <v>361</v>
      </c>
      <c r="O2995" s="1">
        <v>2</v>
      </c>
      <c r="P2995" s="1" t="str">
        <f>IFERROR(IF(ISNUMBER(Table1[[#This Row],[Safety_Rating2]]), REPT("★", Table1[[#This Row],[Safety_Rating2]]) &amp; REPT("☆", 5-Table1[[#This Row],[Safety_Rating2]]), "Unknown"), "Unknown")</f>
        <v>★★★★★</v>
      </c>
      <c r="Q2995" s="1">
        <v>5</v>
      </c>
      <c r="R2995">
        <v>12636</v>
      </c>
      <c r="S2995">
        <v>3</v>
      </c>
      <c r="T2995" s="7">
        <f t="shared" si="46"/>
        <v>388258284.95999998</v>
      </c>
      <c r="U2995" s="3">
        <f>Table1[[#This Row],[Range_km]]/Table1[[#This Row],[Battery_Capacity_kWh]]</f>
        <v>3.5467980295566504</v>
      </c>
      <c r="V2995" s="4">
        <f>Table1[[#This Row],[Price_USD]]/Table1[[#This Row],[Range_km]]</f>
        <v>85.350999999999999</v>
      </c>
      <c r="W2995" s="1" t="str">
        <f>_xlfn.IFS(Table1[[#This Row],[Price_USD]]&gt;80000,"Luxury", Table1[[#This Row],[Price_USD]]&gt;40000,"Premium",Table1[[#This Row],[Price_USD]]&lt;40000,"Budget")</f>
        <v>Budget</v>
      </c>
    </row>
    <row r="2996" spans="3:23" x14ac:dyDescent="0.35">
      <c r="C2996">
        <v>2995</v>
      </c>
      <c r="D2996" t="s">
        <v>23</v>
      </c>
      <c r="E2996" t="s">
        <v>76</v>
      </c>
      <c r="F2996">
        <v>2022</v>
      </c>
      <c r="G2996" t="s">
        <v>258</v>
      </c>
      <c r="H2996">
        <v>75.599999999999994</v>
      </c>
      <c r="I2996">
        <v>565</v>
      </c>
      <c r="J2996" t="s">
        <v>270</v>
      </c>
      <c r="K2996">
        <v>8</v>
      </c>
      <c r="L2996" s="5">
        <v>132330.01</v>
      </c>
      <c r="M2996" t="s">
        <v>320</v>
      </c>
      <c r="N2996" t="s">
        <v>349</v>
      </c>
      <c r="O2996" s="1">
        <v>5</v>
      </c>
      <c r="P2996" s="1" t="str">
        <f>IFERROR(IF(ISNUMBER(Table1[[#This Row],[Safety_Rating2]]), REPT("★", Table1[[#This Row],[Safety_Rating2]]) &amp; REPT("☆", 5-Table1[[#This Row],[Safety_Rating2]]), "Unknown"), "Unknown")</f>
        <v>★★★★☆</v>
      </c>
      <c r="Q2996" s="1">
        <v>4</v>
      </c>
      <c r="R2996">
        <v>11926</v>
      </c>
      <c r="S2996">
        <v>5</v>
      </c>
      <c r="T2996" s="7">
        <f t="shared" si="46"/>
        <v>1578167699.2600002</v>
      </c>
      <c r="U2996" s="3">
        <f>Table1[[#This Row],[Range_km]]/Table1[[#This Row],[Battery_Capacity_kWh]]</f>
        <v>7.4735449735449739</v>
      </c>
      <c r="V2996" s="4">
        <f>Table1[[#This Row],[Price_USD]]/Table1[[#This Row],[Range_km]]</f>
        <v>234.21240707964603</v>
      </c>
      <c r="W2996" s="1" t="str">
        <f>_xlfn.IFS(Table1[[#This Row],[Price_USD]]&gt;80000,"Luxury", Table1[[#This Row],[Price_USD]]&gt;40000,"Premium",Table1[[#This Row],[Price_USD]]&lt;40000,"Budget")</f>
        <v>Luxury</v>
      </c>
    </row>
    <row r="2997" spans="3:23" x14ac:dyDescent="0.35">
      <c r="C2997">
        <v>2996</v>
      </c>
      <c r="D2997" t="s">
        <v>45</v>
      </c>
      <c r="E2997" t="s">
        <v>120</v>
      </c>
      <c r="F2997">
        <v>2020</v>
      </c>
      <c r="G2997" t="s">
        <v>259</v>
      </c>
      <c r="H2997">
        <v>56.3</v>
      </c>
      <c r="I2997">
        <v>191</v>
      </c>
      <c r="J2997" t="s">
        <v>272</v>
      </c>
      <c r="K2997">
        <v>8.1</v>
      </c>
      <c r="L2997" s="5">
        <v>59538.11</v>
      </c>
      <c r="M2997" t="s">
        <v>286</v>
      </c>
      <c r="N2997" t="s">
        <v>341</v>
      </c>
      <c r="O2997" s="1">
        <v>4</v>
      </c>
      <c r="P2997" s="1" t="str">
        <f>IFERROR(IF(ISNUMBER(Table1[[#This Row],[Safety_Rating2]]), REPT("★", Table1[[#This Row],[Safety_Rating2]]) &amp; REPT("☆", 5-Table1[[#This Row],[Safety_Rating2]]), "Unknown"), "Unknown")</f>
        <v>★★★★☆</v>
      </c>
      <c r="Q2997" s="1">
        <v>4</v>
      </c>
      <c r="R2997">
        <v>2854</v>
      </c>
      <c r="S2997">
        <v>3</v>
      </c>
      <c r="T2997" s="7">
        <f t="shared" si="46"/>
        <v>169921765.94</v>
      </c>
      <c r="U2997" s="3">
        <f>Table1[[#This Row],[Range_km]]/Table1[[#This Row],[Battery_Capacity_kWh]]</f>
        <v>3.3925399644760215</v>
      </c>
      <c r="V2997" s="4">
        <f>Table1[[#This Row],[Price_USD]]/Table1[[#This Row],[Range_km]]</f>
        <v>311.71785340314136</v>
      </c>
      <c r="W2997" s="1" t="str">
        <f>_xlfn.IFS(Table1[[#This Row],[Price_USD]]&gt;80000,"Luxury", Table1[[#This Row],[Price_USD]]&gt;40000,"Premium",Table1[[#This Row],[Price_USD]]&lt;40000,"Budget")</f>
        <v>Premium</v>
      </c>
    </row>
    <row r="2998" spans="3:23" x14ac:dyDescent="0.35">
      <c r="C2998">
        <v>2997</v>
      </c>
      <c r="D2998" t="s">
        <v>56</v>
      </c>
      <c r="E2998" t="s">
        <v>205</v>
      </c>
      <c r="F2998">
        <v>2016</v>
      </c>
      <c r="G2998" t="s">
        <v>250</v>
      </c>
      <c r="H2998">
        <v>110.2</v>
      </c>
      <c r="I2998">
        <v>326</v>
      </c>
      <c r="J2998" t="s">
        <v>266</v>
      </c>
      <c r="K2998">
        <v>3.9</v>
      </c>
      <c r="L2998" s="5">
        <v>128150.81</v>
      </c>
      <c r="M2998" t="s">
        <v>283</v>
      </c>
      <c r="N2998" t="s">
        <v>344</v>
      </c>
      <c r="O2998" s="1">
        <v>4</v>
      </c>
      <c r="P2998" s="1" t="str">
        <f>IFERROR(IF(ISNUMBER(Table1[[#This Row],[Safety_Rating2]]), REPT("★", Table1[[#This Row],[Safety_Rating2]]) &amp; REPT("☆", 5-Table1[[#This Row],[Safety_Rating2]]), "Unknown"), "Unknown")</f>
        <v>Unknown</v>
      </c>
      <c r="Q2998" s="2" t="s">
        <v>376</v>
      </c>
      <c r="R2998">
        <v>19435</v>
      </c>
      <c r="S2998">
        <v>5</v>
      </c>
      <c r="T2998" s="7">
        <f t="shared" si="46"/>
        <v>2490610992.3499999</v>
      </c>
      <c r="U2998" s="3">
        <f>Table1[[#This Row],[Range_km]]/Table1[[#This Row],[Battery_Capacity_kWh]]</f>
        <v>2.958257713248639</v>
      </c>
      <c r="V2998" s="4">
        <f>Table1[[#This Row],[Price_USD]]/Table1[[#This Row],[Range_km]]</f>
        <v>393.10064417177915</v>
      </c>
      <c r="W2998" s="1" t="str">
        <f>_xlfn.IFS(Table1[[#This Row],[Price_USD]]&gt;80000,"Luxury", Table1[[#This Row],[Price_USD]]&gt;40000,"Premium",Table1[[#This Row],[Price_USD]]&lt;40000,"Budget")</f>
        <v>Luxury</v>
      </c>
    </row>
    <row r="2999" spans="3:23" x14ac:dyDescent="0.35">
      <c r="C2999">
        <v>2998</v>
      </c>
      <c r="D2999" t="s">
        <v>68</v>
      </c>
      <c r="E2999" t="s">
        <v>214</v>
      </c>
      <c r="F2999">
        <v>2022</v>
      </c>
      <c r="G2999" t="s">
        <v>256</v>
      </c>
      <c r="H2999">
        <v>149.30000000000001</v>
      </c>
      <c r="I2999">
        <v>214</v>
      </c>
      <c r="J2999" t="s">
        <v>274</v>
      </c>
      <c r="K2999">
        <v>7.1</v>
      </c>
      <c r="L2999" s="5">
        <v>62556.49</v>
      </c>
      <c r="M2999" t="s">
        <v>316</v>
      </c>
      <c r="N2999" t="s">
        <v>360</v>
      </c>
      <c r="O2999" s="1">
        <v>5</v>
      </c>
      <c r="P2999" s="1" t="str">
        <f>IFERROR(IF(ISNUMBER(Table1[[#This Row],[Safety_Rating2]]), REPT("★", Table1[[#This Row],[Safety_Rating2]]) &amp; REPT("☆", 5-Table1[[#This Row],[Safety_Rating2]]), "Unknown"), "Unknown")</f>
        <v>★★★★★</v>
      </c>
      <c r="Q2999" s="1">
        <v>5</v>
      </c>
      <c r="R2999">
        <v>16933</v>
      </c>
      <c r="S2999">
        <v>5</v>
      </c>
      <c r="T2999" s="7">
        <f t="shared" si="46"/>
        <v>1059269045.17</v>
      </c>
      <c r="U2999" s="3">
        <f>Table1[[#This Row],[Range_km]]/Table1[[#This Row],[Battery_Capacity_kWh]]</f>
        <v>1.4333556597454788</v>
      </c>
      <c r="V2999" s="4">
        <f>Table1[[#This Row],[Price_USD]]/Table1[[#This Row],[Range_km]]</f>
        <v>292.32004672897193</v>
      </c>
      <c r="W2999" s="1" t="str">
        <f>_xlfn.IFS(Table1[[#This Row],[Price_USD]]&gt;80000,"Luxury", Table1[[#This Row],[Price_USD]]&gt;40000,"Premium",Table1[[#This Row],[Price_USD]]&lt;40000,"Budget")</f>
        <v>Premium</v>
      </c>
    </row>
    <row r="3000" spans="3:23" x14ac:dyDescent="0.35">
      <c r="C3000">
        <v>2999</v>
      </c>
      <c r="D3000" t="s">
        <v>21</v>
      </c>
      <c r="E3000" t="s">
        <v>197</v>
      </c>
      <c r="F3000">
        <v>2023</v>
      </c>
      <c r="G3000" t="s">
        <v>253</v>
      </c>
      <c r="H3000">
        <v>30.6</v>
      </c>
      <c r="I3000">
        <v>423</v>
      </c>
      <c r="J3000" t="s">
        <v>280</v>
      </c>
      <c r="K3000">
        <v>8.6</v>
      </c>
      <c r="L3000" s="5">
        <v>93173.32</v>
      </c>
      <c r="M3000" t="s">
        <v>308</v>
      </c>
      <c r="N3000" t="s">
        <v>340</v>
      </c>
      <c r="O3000" s="1">
        <v>5</v>
      </c>
      <c r="P3000" s="1" t="str">
        <f>IFERROR(IF(ISNUMBER(Table1[[#This Row],[Safety_Rating2]]), REPT("★", Table1[[#This Row],[Safety_Rating2]]) &amp; REPT("☆", 5-Table1[[#This Row],[Safety_Rating2]]), "Unknown"), "Unknown")</f>
        <v>★★★★★</v>
      </c>
      <c r="Q3000" s="1">
        <v>5</v>
      </c>
      <c r="R3000">
        <v>9598</v>
      </c>
      <c r="S3000">
        <v>3</v>
      </c>
      <c r="T3000" s="7">
        <f t="shared" si="46"/>
        <v>894277525.36000001</v>
      </c>
      <c r="U3000" s="3">
        <f>Table1[[#This Row],[Range_km]]/Table1[[#This Row],[Battery_Capacity_kWh]]</f>
        <v>13.823529411764705</v>
      </c>
      <c r="V3000" s="4">
        <f>Table1[[#This Row],[Price_USD]]/Table1[[#This Row],[Range_km]]</f>
        <v>220.26789598108749</v>
      </c>
      <c r="W3000" s="1" t="str">
        <f>_xlfn.IFS(Table1[[#This Row],[Price_USD]]&gt;80000,"Luxury", Table1[[#This Row],[Price_USD]]&gt;40000,"Premium",Table1[[#This Row],[Price_USD]]&lt;40000,"Budget")</f>
        <v>Luxury</v>
      </c>
    </row>
    <row r="3001" spans="3:23" x14ac:dyDescent="0.35">
      <c r="C3001">
        <v>3000</v>
      </c>
      <c r="D3001" t="s">
        <v>55</v>
      </c>
      <c r="E3001" t="s">
        <v>134</v>
      </c>
      <c r="F3001">
        <v>2025</v>
      </c>
      <c r="G3001" t="s">
        <v>261</v>
      </c>
      <c r="H3001">
        <v>41.1</v>
      </c>
      <c r="I3001">
        <v>134</v>
      </c>
      <c r="J3001" t="s">
        <v>266</v>
      </c>
      <c r="K3001">
        <v>10.1</v>
      </c>
      <c r="L3001" s="5">
        <v>118326.64</v>
      </c>
      <c r="M3001" t="s">
        <v>326</v>
      </c>
      <c r="N3001" t="s">
        <v>359</v>
      </c>
      <c r="O3001" s="1">
        <v>1</v>
      </c>
      <c r="P3001" s="1" t="str">
        <f>IFERROR(IF(ISNUMBER(Table1[[#This Row],[Safety_Rating2]]), REPT("★", Table1[[#This Row],[Safety_Rating2]]) &amp; REPT("☆", 5-Table1[[#This Row],[Safety_Rating2]]), "Unknown"), "Unknown")</f>
        <v>★★★★☆</v>
      </c>
      <c r="Q3001" s="1">
        <v>4</v>
      </c>
      <c r="R3001">
        <v>650</v>
      </c>
      <c r="S3001">
        <v>4</v>
      </c>
      <c r="T3001" s="7">
        <f t="shared" si="46"/>
        <v>76912316</v>
      </c>
      <c r="U3001" s="3">
        <f>Table1[[#This Row],[Range_km]]/Table1[[#This Row],[Battery_Capacity_kWh]]</f>
        <v>3.2603406326034063</v>
      </c>
      <c r="V3001" s="4">
        <f>Table1[[#This Row],[Price_USD]]/Table1[[#This Row],[Range_km]]</f>
        <v>883.03462686567161</v>
      </c>
      <c r="W3001" s="1" t="str">
        <f>_xlfn.IFS(Table1[[#This Row],[Price_USD]]&gt;80000,"Luxury", Table1[[#This Row],[Price_USD]]&gt;40000,"Premium",Table1[[#This Row],[Price_USD]]&lt;40000,"Budget")</f>
        <v>Luxury</v>
      </c>
    </row>
    <row r="3002" spans="3:23" x14ac:dyDescent="0.35">
      <c r="C3002">
        <v>3001</v>
      </c>
      <c r="D3002" t="s">
        <v>24</v>
      </c>
      <c r="E3002" t="s">
        <v>77</v>
      </c>
      <c r="F3002">
        <v>2019</v>
      </c>
      <c r="G3002" t="s">
        <v>258</v>
      </c>
      <c r="H3002">
        <v>38.200000000000003</v>
      </c>
      <c r="I3002">
        <v>421</v>
      </c>
      <c r="J3002" t="s">
        <v>273</v>
      </c>
      <c r="K3002">
        <v>11.2</v>
      </c>
      <c r="L3002" s="5">
        <v>104540.55</v>
      </c>
      <c r="M3002" t="s">
        <v>281</v>
      </c>
      <c r="N3002" t="s">
        <v>374</v>
      </c>
      <c r="O3002" s="1">
        <v>2</v>
      </c>
      <c r="P3002" s="1" t="str">
        <f>IFERROR(IF(ISNUMBER(Table1[[#This Row],[Safety_Rating2]]), REPT("★", Table1[[#This Row],[Safety_Rating2]]) &amp; REPT("☆", 5-Table1[[#This Row],[Safety_Rating2]]), "Unknown"), "Unknown")</f>
        <v>★★★☆☆</v>
      </c>
      <c r="Q3002" s="1">
        <v>3</v>
      </c>
      <c r="R3002">
        <v>5589</v>
      </c>
      <c r="S3002">
        <v>4</v>
      </c>
      <c r="T3002" s="7">
        <f t="shared" si="46"/>
        <v>584277133.95000005</v>
      </c>
      <c r="U3002" s="3">
        <f>Table1[[#This Row],[Range_km]]/Table1[[#This Row],[Battery_Capacity_kWh]]</f>
        <v>11.020942408376962</v>
      </c>
      <c r="V3002" s="4">
        <f>Table1[[#This Row],[Price_USD]]/Table1[[#This Row],[Range_km]]</f>
        <v>248.31484560570073</v>
      </c>
      <c r="W3002" s="1" t="str">
        <f>_xlfn.IFS(Table1[[#This Row],[Price_USD]]&gt;80000,"Luxury", Table1[[#This Row],[Price_USD]]&gt;40000,"Premium",Table1[[#This Row],[Price_USD]]&lt;40000,"Budget")</f>
        <v>Luxury</v>
      </c>
    </row>
    <row r="3003" spans="3:23" x14ac:dyDescent="0.35">
      <c r="C3003">
        <v>3002</v>
      </c>
      <c r="D3003" t="s">
        <v>56</v>
      </c>
      <c r="E3003" t="s">
        <v>205</v>
      </c>
      <c r="F3003">
        <v>2018</v>
      </c>
      <c r="G3003" t="s">
        <v>258</v>
      </c>
      <c r="H3003">
        <v>84.5</v>
      </c>
      <c r="I3003">
        <v>223</v>
      </c>
      <c r="J3003" t="s">
        <v>266</v>
      </c>
      <c r="K3003">
        <v>10.5</v>
      </c>
      <c r="L3003" s="5">
        <v>43103.48</v>
      </c>
      <c r="M3003" t="s">
        <v>320</v>
      </c>
      <c r="N3003" t="s">
        <v>345</v>
      </c>
      <c r="O3003" s="1">
        <v>2</v>
      </c>
      <c r="P3003" s="1" t="str">
        <f>IFERROR(IF(ISNUMBER(Table1[[#This Row],[Safety_Rating2]]), REPT("★", Table1[[#This Row],[Safety_Rating2]]) &amp; REPT("☆", 5-Table1[[#This Row],[Safety_Rating2]]), "Unknown"), "Unknown")</f>
        <v>★★★★★</v>
      </c>
      <c r="Q3003" s="1">
        <v>5</v>
      </c>
      <c r="R3003">
        <v>8574</v>
      </c>
      <c r="S3003">
        <v>4</v>
      </c>
      <c r="T3003" s="7">
        <f t="shared" si="46"/>
        <v>369569237.52000004</v>
      </c>
      <c r="U3003" s="3">
        <f>Table1[[#This Row],[Range_km]]/Table1[[#This Row],[Battery_Capacity_kWh]]</f>
        <v>2.63905325443787</v>
      </c>
      <c r="V3003" s="4">
        <f>Table1[[#This Row],[Price_USD]]/Table1[[#This Row],[Range_km]]</f>
        <v>193.28914798206279</v>
      </c>
      <c r="W3003" s="1" t="str">
        <f>_xlfn.IFS(Table1[[#This Row],[Price_USD]]&gt;80000,"Luxury", Table1[[#This Row],[Price_USD]]&gt;40000,"Premium",Table1[[#This Row],[Price_USD]]&lt;40000,"Budget")</f>
        <v>Premium</v>
      </c>
    </row>
    <row r="3004" spans="3:23" x14ac:dyDescent="0.35">
      <c r="C3004">
        <v>3003</v>
      </c>
      <c r="D3004" t="s">
        <v>21</v>
      </c>
      <c r="E3004" t="s">
        <v>197</v>
      </c>
      <c r="F3004">
        <v>2018</v>
      </c>
      <c r="G3004" t="s">
        <v>260</v>
      </c>
      <c r="H3004">
        <v>125.4</v>
      </c>
      <c r="I3004">
        <v>454</v>
      </c>
      <c r="J3004" t="s">
        <v>267</v>
      </c>
      <c r="K3004">
        <v>11.6</v>
      </c>
      <c r="L3004" s="5">
        <v>51734.97</v>
      </c>
      <c r="M3004" t="s">
        <v>296</v>
      </c>
      <c r="N3004" t="s">
        <v>347</v>
      </c>
      <c r="O3004" s="1">
        <v>0</v>
      </c>
      <c r="P3004" s="1" t="str">
        <f>IFERROR(IF(ISNUMBER(Table1[[#This Row],[Safety_Rating2]]), REPT("★", Table1[[#This Row],[Safety_Rating2]]) &amp; REPT("☆", 5-Table1[[#This Row],[Safety_Rating2]]), "Unknown"), "Unknown")</f>
        <v>★★★☆☆</v>
      </c>
      <c r="Q3004" s="1">
        <v>3</v>
      </c>
      <c r="R3004">
        <v>15244</v>
      </c>
      <c r="S3004">
        <v>4</v>
      </c>
      <c r="T3004" s="7">
        <f t="shared" si="46"/>
        <v>788647882.68000007</v>
      </c>
      <c r="U3004" s="3">
        <f>Table1[[#This Row],[Range_km]]/Table1[[#This Row],[Battery_Capacity_kWh]]</f>
        <v>3.6204146730462519</v>
      </c>
      <c r="V3004" s="4">
        <f>Table1[[#This Row],[Price_USD]]/Table1[[#This Row],[Range_km]]</f>
        <v>113.95367841409691</v>
      </c>
      <c r="W3004" s="1" t="str">
        <f>_xlfn.IFS(Table1[[#This Row],[Price_USD]]&gt;80000,"Luxury", Table1[[#This Row],[Price_USD]]&gt;40000,"Premium",Table1[[#This Row],[Price_USD]]&lt;40000,"Budget")</f>
        <v>Premium</v>
      </c>
    </row>
    <row r="3005" spans="3:23" x14ac:dyDescent="0.35">
      <c r="C3005">
        <v>3004</v>
      </c>
      <c r="D3005" t="s">
        <v>54</v>
      </c>
      <c r="E3005" t="s">
        <v>123</v>
      </c>
      <c r="F3005">
        <v>2020</v>
      </c>
      <c r="G3005" t="s">
        <v>256</v>
      </c>
      <c r="H3005">
        <v>138.4</v>
      </c>
      <c r="I3005">
        <v>244</v>
      </c>
      <c r="J3005" t="s">
        <v>265</v>
      </c>
      <c r="K3005">
        <v>6.4</v>
      </c>
      <c r="L3005" s="5">
        <v>79398.55</v>
      </c>
      <c r="M3005" t="s">
        <v>304</v>
      </c>
      <c r="N3005" t="s">
        <v>373</v>
      </c>
      <c r="O3005" s="1">
        <v>1</v>
      </c>
      <c r="P3005" s="1" t="str">
        <f>IFERROR(IF(ISNUMBER(Table1[[#This Row],[Safety_Rating2]]), REPT("★", Table1[[#This Row],[Safety_Rating2]]) &amp; REPT("☆", 5-Table1[[#This Row],[Safety_Rating2]]), "Unknown"), "Unknown")</f>
        <v>★★★★★</v>
      </c>
      <c r="Q3005" s="1">
        <v>5</v>
      </c>
      <c r="R3005">
        <v>1091</v>
      </c>
      <c r="S3005">
        <v>3</v>
      </c>
      <c r="T3005" s="7">
        <f t="shared" si="46"/>
        <v>86623818.049999997</v>
      </c>
      <c r="U3005" s="3">
        <f>Table1[[#This Row],[Range_km]]/Table1[[#This Row],[Battery_Capacity_kWh]]</f>
        <v>1.7630057803468207</v>
      </c>
      <c r="V3005" s="4">
        <f>Table1[[#This Row],[Price_USD]]/Table1[[#This Row],[Range_km]]</f>
        <v>325.40389344262297</v>
      </c>
      <c r="W3005" s="1" t="str">
        <f>_xlfn.IFS(Table1[[#This Row],[Price_USD]]&gt;80000,"Luxury", Table1[[#This Row],[Price_USD]]&gt;40000,"Premium",Table1[[#This Row],[Price_USD]]&lt;40000,"Budget")</f>
        <v>Premium</v>
      </c>
    </row>
    <row r="3006" spans="3:23" x14ac:dyDescent="0.35">
      <c r="C3006">
        <v>3005</v>
      </c>
      <c r="D3006" t="s">
        <v>56</v>
      </c>
      <c r="E3006" t="s">
        <v>131</v>
      </c>
      <c r="F3006">
        <v>2016</v>
      </c>
      <c r="G3006" t="s">
        <v>258</v>
      </c>
      <c r="H3006">
        <v>145.1</v>
      </c>
      <c r="I3006">
        <v>101</v>
      </c>
      <c r="J3006" t="s">
        <v>271</v>
      </c>
      <c r="K3006">
        <v>5</v>
      </c>
      <c r="L3006" s="5">
        <v>129649.85</v>
      </c>
      <c r="M3006" t="s">
        <v>288</v>
      </c>
      <c r="N3006" t="s">
        <v>357</v>
      </c>
      <c r="O3006" s="1">
        <v>5</v>
      </c>
      <c r="P3006" s="1" t="str">
        <f>IFERROR(IF(ISNUMBER(Table1[[#This Row],[Safety_Rating2]]), REPT("★", Table1[[#This Row],[Safety_Rating2]]) &amp; REPT("☆", 5-Table1[[#This Row],[Safety_Rating2]]), "Unknown"), "Unknown")</f>
        <v>★★★★★</v>
      </c>
      <c r="Q3006" s="1">
        <v>5</v>
      </c>
      <c r="R3006">
        <v>12299</v>
      </c>
      <c r="S3006">
        <v>3</v>
      </c>
      <c r="T3006" s="7">
        <f t="shared" si="46"/>
        <v>1594563505.1500001</v>
      </c>
      <c r="U3006" s="3">
        <f>Table1[[#This Row],[Range_km]]/Table1[[#This Row],[Battery_Capacity_kWh]]</f>
        <v>0.69607167470709863</v>
      </c>
      <c r="V3006" s="4">
        <f>Table1[[#This Row],[Price_USD]]/Table1[[#This Row],[Range_km]]</f>
        <v>1283.661881188119</v>
      </c>
      <c r="W3006" s="1" t="str">
        <f>_xlfn.IFS(Table1[[#This Row],[Price_USD]]&gt;80000,"Luxury", Table1[[#This Row],[Price_USD]]&gt;40000,"Premium",Table1[[#This Row],[Price_USD]]&lt;40000,"Budget")</f>
        <v>Luxury</v>
      </c>
    </row>
    <row r="3007" spans="3:23" x14ac:dyDescent="0.35">
      <c r="C3007">
        <v>3006</v>
      </c>
      <c r="D3007" t="s">
        <v>32</v>
      </c>
      <c r="E3007" t="s">
        <v>206</v>
      </c>
      <c r="F3007">
        <v>2021</v>
      </c>
      <c r="G3007" t="s">
        <v>263</v>
      </c>
      <c r="H3007">
        <v>29.6</v>
      </c>
      <c r="I3007">
        <v>306</v>
      </c>
      <c r="J3007" t="s">
        <v>276</v>
      </c>
      <c r="K3007">
        <v>7.3</v>
      </c>
      <c r="L3007" s="5">
        <v>95673.93</v>
      </c>
      <c r="M3007" t="s">
        <v>321</v>
      </c>
      <c r="N3007" t="s">
        <v>350</v>
      </c>
      <c r="O3007" s="1">
        <v>2</v>
      </c>
      <c r="P3007" s="1" t="str">
        <f>IFERROR(IF(ISNUMBER(Table1[[#This Row],[Safety_Rating2]]), REPT("★", Table1[[#This Row],[Safety_Rating2]]) &amp; REPT("☆", 5-Table1[[#This Row],[Safety_Rating2]]), "Unknown"), "Unknown")</f>
        <v>★★★★★</v>
      </c>
      <c r="Q3007" s="1">
        <v>5</v>
      </c>
      <c r="R3007">
        <v>2888</v>
      </c>
      <c r="S3007">
        <v>4</v>
      </c>
      <c r="T3007" s="7">
        <f t="shared" si="46"/>
        <v>276306309.83999997</v>
      </c>
      <c r="U3007" s="3">
        <f>Table1[[#This Row],[Range_km]]/Table1[[#This Row],[Battery_Capacity_kWh]]</f>
        <v>10.337837837837837</v>
      </c>
      <c r="V3007" s="4">
        <f>Table1[[#This Row],[Price_USD]]/Table1[[#This Row],[Range_km]]</f>
        <v>312.65990196078428</v>
      </c>
      <c r="W3007" s="1" t="str">
        <f>_xlfn.IFS(Table1[[#This Row],[Price_USD]]&gt;80000,"Luxury", Table1[[#This Row],[Price_USD]]&gt;40000,"Premium",Table1[[#This Row],[Price_USD]]&lt;40000,"Budget")</f>
        <v>Luxury</v>
      </c>
    </row>
    <row r="3008" spans="3:23" x14ac:dyDescent="0.35">
      <c r="C3008">
        <v>3007</v>
      </c>
      <c r="D3008" t="s">
        <v>33</v>
      </c>
      <c r="E3008" t="s">
        <v>86</v>
      </c>
      <c r="F3008">
        <v>2018</v>
      </c>
      <c r="G3008" t="s">
        <v>261</v>
      </c>
      <c r="H3008">
        <v>131.1</v>
      </c>
      <c r="I3008">
        <v>148</v>
      </c>
      <c r="J3008" t="s">
        <v>271</v>
      </c>
      <c r="K3008">
        <v>2</v>
      </c>
      <c r="L3008" s="5">
        <v>53758.94</v>
      </c>
      <c r="M3008" t="s">
        <v>283</v>
      </c>
      <c r="N3008" t="s">
        <v>371</v>
      </c>
      <c r="O3008" s="1">
        <v>2</v>
      </c>
      <c r="P3008" s="1" t="str">
        <f>IFERROR(IF(ISNUMBER(Table1[[#This Row],[Safety_Rating2]]), REPT("★", Table1[[#This Row],[Safety_Rating2]]) &amp; REPT("☆", 5-Table1[[#This Row],[Safety_Rating2]]), "Unknown"), "Unknown")</f>
        <v>★★★★☆</v>
      </c>
      <c r="Q3008" s="1">
        <v>4</v>
      </c>
      <c r="R3008">
        <v>17563</v>
      </c>
      <c r="S3008">
        <v>4</v>
      </c>
      <c r="T3008" s="7">
        <f t="shared" si="46"/>
        <v>944168263.22000003</v>
      </c>
      <c r="U3008" s="3">
        <f>Table1[[#This Row],[Range_km]]/Table1[[#This Row],[Battery_Capacity_kWh]]</f>
        <v>1.1289092295957286</v>
      </c>
      <c r="V3008" s="4">
        <f>Table1[[#This Row],[Price_USD]]/Table1[[#This Row],[Range_km]]</f>
        <v>363.23608108108112</v>
      </c>
      <c r="W3008" s="1" t="str">
        <f>_xlfn.IFS(Table1[[#This Row],[Price_USD]]&gt;80000,"Luxury", Table1[[#This Row],[Price_USD]]&gt;40000,"Premium",Table1[[#This Row],[Price_USD]]&lt;40000,"Budget")</f>
        <v>Premium</v>
      </c>
    </row>
    <row r="3009" spans="3:23" x14ac:dyDescent="0.35">
      <c r="C3009">
        <v>3008</v>
      </c>
      <c r="D3009" t="s">
        <v>58</v>
      </c>
      <c r="E3009" t="s">
        <v>172</v>
      </c>
      <c r="F3009">
        <v>2015</v>
      </c>
      <c r="G3009" t="s">
        <v>257</v>
      </c>
      <c r="H3009">
        <v>134.9</v>
      </c>
      <c r="I3009">
        <v>172</v>
      </c>
      <c r="J3009" t="s">
        <v>268</v>
      </c>
      <c r="K3009">
        <v>4.3</v>
      </c>
      <c r="L3009" s="5">
        <v>108616.56</v>
      </c>
      <c r="M3009" t="s">
        <v>327</v>
      </c>
      <c r="N3009" t="s">
        <v>337</v>
      </c>
      <c r="O3009" s="1">
        <v>2</v>
      </c>
      <c r="P3009" s="1" t="str">
        <f>IFERROR(IF(ISNUMBER(Table1[[#This Row],[Safety_Rating2]]), REPT("★", Table1[[#This Row],[Safety_Rating2]]) &amp; REPT("☆", 5-Table1[[#This Row],[Safety_Rating2]]), "Unknown"), "Unknown")</f>
        <v>★★★☆☆</v>
      </c>
      <c r="Q3009" s="1">
        <v>3</v>
      </c>
      <c r="R3009">
        <v>1489</v>
      </c>
      <c r="S3009">
        <v>4</v>
      </c>
      <c r="T3009" s="7">
        <f t="shared" si="46"/>
        <v>161730057.84</v>
      </c>
      <c r="U3009" s="3">
        <f>Table1[[#This Row],[Range_km]]/Table1[[#This Row],[Battery_Capacity_kWh]]</f>
        <v>1.2750185322461083</v>
      </c>
      <c r="V3009" s="4">
        <f>Table1[[#This Row],[Price_USD]]/Table1[[#This Row],[Range_km]]</f>
        <v>631.49162790697676</v>
      </c>
      <c r="W3009" s="1" t="str">
        <f>_xlfn.IFS(Table1[[#This Row],[Price_USD]]&gt;80000,"Luxury", Table1[[#This Row],[Price_USD]]&gt;40000,"Premium",Table1[[#This Row],[Price_USD]]&lt;40000,"Budget")</f>
        <v>Luxury</v>
      </c>
    </row>
    <row r="3010" spans="3:23" x14ac:dyDescent="0.35">
      <c r="C3010">
        <v>3009</v>
      </c>
      <c r="D3010" t="s">
        <v>19</v>
      </c>
      <c r="E3010" t="s">
        <v>72</v>
      </c>
      <c r="F3010">
        <v>2018</v>
      </c>
      <c r="G3010" t="s">
        <v>259</v>
      </c>
      <c r="H3010">
        <v>22.2</v>
      </c>
      <c r="I3010">
        <v>236</v>
      </c>
      <c r="J3010" t="s">
        <v>279</v>
      </c>
      <c r="K3010">
        <v>8</v>
      </c>
      <c r="L3010" s="5">
        <v>139528.87</v>
      </c>
      <c r="M3010" t="s">
        <v>304</v>
      </c>
      <c r="N3010" t="s">
        <v>372</v>
      </c>
      <c r="O3010" s="1">
        <v>5</v>
      </c>
      <c r="P3010" s="1" t="str">
        <f>IFERROR(IF(ISNUMBER(Table1[[#This Row],[Safety_Rating2]]), REPT("★", Table1[[#This Row],[Safety_Rating2]]) &amp; REPT("☆", 5-Table1[[#This Row],[Safety_Rating2]]), "Unknown"), "Unknown")</f>
        <v>★★★★★</v>
      </c>
      <c r="Q3010" s="1">
        <v>5</v>
      </c>
      <c r="R3010">
        <v>16115</v>
      </c>
      <c r="S3010">
        <v>3</v>
      </c>
      <c r="T3010" s="7">
        <f t="shared" ref="T3010:T3023" si="47">L3010*R3010</f>
        <v>2248507740.0499997</v>
      </c>
      <c r="U3010" s="3">
        <f>Table1[[#This Row],[Range_km]]/Table1[[#This Row],[Battery_Capacity_kWh]]</f>
        <v>10.63063063063063</v>
      </c>
      <c r="V3010" s="4">
        <f>Table1[[#This Row],[Price_USD]]/Table1[[#This Row],[Range_km]]</f>
        <v>591.22402542372879</v>
      </c>
      <c r="W3010" s="1" t="str">
        <f>_xlfn.IFS(Table1[[#This Row],[Price_USD]]&gt;80000,"Luxury", Table1[[#This Row],[Price_USD]]&gt;40000,"Premium",Table1[[#This Row],[Price_USD]]&lt;40000,"Budget")</f>
        <v>Luxury</v>
      </c>
    </row>
    <row r="3011" spans="3:23" x14ac:dyDescent="0.35">
      <c r="C3011">
        <v>3010</v>
      </c>
      <c r="D3011" t="s">
        <v>23</v>
      </c>
      <c r="E3011" t="s">
        <v>148</v>
      </c>
      <c r="F3011">
        <v>2021</v>
      </c>
      <c r="G3011" t="s">
        <v>254</v>
      </c>
      <c r="H3011">
        <v>123.3</v>
      </c>
      <c r="I3011">
        <v>440</v>
      </c>
      <c r="J3011" t="s">
        <v>268</v>
      </c>
      <c r="K3011">
        <v>3</v>
      </c>
      <c r="L3011" s="5">
        <v>73917.98</v>
      </c>
      <c r="M3011" t="s">
        <v>296</v>
      </c>
      <c r="N3011" t="s">
        <v>365</v>
      </c>
      <c r="O3011" s="1">
        <v>2</v>
      </c>
      <c r="P3011" s="1" t="str">
        <f>IFERROR(IF(ISNUMBER(Table1[[#This Row],[Safety_Rating2]]), REPT("★", Table1[[#This Row],[Safety_Rating2]]) &amp; REPT("☆", 5-Table1[[#This Row],[Safety_Rating2]]), "Unknown"), "Unknown")</f>
        <v>Unknown</v>
      </c>
      <c r="Q3011" s="2" t="s">
        <v>376</v>
      </c>
      <c r="R3011">
        <v>5041</v>
      </c>
      <c r="S3011">
        <v>5</v>
      </c>
      <c r="T3011" s="7">
        <f t="shared" si="47"/>
        <v>372620537.18000001</v>
      </c>
      <c r="U3011" s="3">
        <f>Table1[[#This Row],[Range_km]]/Table1[[#This Row],[Battery_Capacity_kWh]]</f>
        <v>3.5685320356853203</v>
      </c>
      <c r="V3011" s="4">
        <f>Table1[[#This Row],[Price_USD]]/Table1[[#This Row],[Range_km]]</f>
        <v>167.99540909090908</v>
      </c>
      <c r="W3011" s="1" t="str">
        <f>_xlfn.IFS(Table1[[#This Row],[Price_USD]]&gt;80000,"Luxury", Table1[[#This Row],[Price_USD]]&gt;40000,"Premium",Table1[[#This Row],[Price_USD]]&lt;40000,"Budget")</f>
        <v>Premium</v>
      </c>
    </row>
    <row r="3012" spans="3:23" x14ac:dyDescent="0.35">
      <c r="C3012">
        <v>3011</v>
      </c>
      <c r="D3012" t="s">
        <v>50</v>
      </c>
      <c r="E3012" t="s">
        <v>182</v>
      </c>
      <c r="F3012">
        <v>2024</v>
      </c>
      <c r="G3012" t="s">
        <v>259</v>
      </c>
      <c r="H3012">
        <v>121.1</v>
      </c>
      <c r="I3012">
        <v>252</v>
      </c>
      <c r="J3012" t="s">
        <v>269</v>
      </c>
      <c r="K3012">
        <v>7.2</v>
      </c>
      <c r="L3012" s="5">
        <v>35081.17</v>
      </c>
      <c r="M3012" t="s">
        <v>296</v>
      </c>
      <c r="N3012" t="s">
        <v>338</v>
      </c>
      <c r="O3012" s="1">
        <v>1</v>
      </c>
      <c r="P3012" s="1" t="str">
        <f>IFERROR(IF(ISNUMBER(Table1[[#This Row],[Safety_Rating2]]), REPT("★", Table1[[#This Row],[Safety_Rating2]]) &amp; REPT("☆", 5-Table1[[#This Row],[Safety_Rating2]]), "Unknown"), "Unknown")</f>
        <v>★★★★★</v>
      </c>
      <c r="Q3012" s="1">
        <v>5</v>
      </c>
      <c r="R3012">
        <v>108</v>
      </c>
      <c r="S3012">
        <v>4</v>
      </c>
      <c r="T3012" s="7">
        <f t="shared" si="47"/>
        <v>3788766.36</v>
      </c>
      <c r="U3012" s="3">
        <f>Table1[[#This Row],[Range_km]]/Table1[[#This Row],[Battery_Capacity_kWh]]</f>
        <v>2.0809248554913298</v>
      </c>
      <c r="V3012" s="4">
        <f>Table1[[#This Row],[Price_USD]]/Table1[[#This Row],[Range_km]]</f>
        <v>139.21099206349206</v>
      </c>
      <c r="W3012" s="1" t="str">
        <f>_xlfn.IFS(Table1[[#This Row],[Price_USD]]&gt;80000,"Luxury", Table1[[#This Row],[Price_USD]]&gt;40000,"Premium",Table1[[#This Row],[Price_USD]]&lt;40000,"Budget")</f>
        <v>Budget</v>
      </c>
    </row>
    <row r="3013" spans="3:23" x14ac:dyDescent="0.35">
      <c r="C3013">
        <v>3012</v>
      </c>
      <c r="D3013" t="s">
        <v>45</v>
      </c>
      <c r="E3013" t="s">
        <v>107</v>
      </c>
      <c r="F3013">
        <v>2021</v>
      </c>
      <c r="G3013" t="s">
        <v>257</v>
      </c>
      <c r="H3013">
        <v>70.5</v>
      </c>
      <c r="I3013">
        <v>395</v>
      </c>
      <c r="J3013" t="s">
        <v>273</v>
      </c>
      <c r="K3013">
        <v>0.6</v>
      </c>
      <c r="L3013" s="5">
        <v>60224.23</v>
      </c>
      <c r="M3013" t="s">
        <v>310</v>
      </c>
      <c r="N3013" t="s">
        <v>359</v>
      </c>
      <c r="O3013" s="2" t="s">
        <v>376</v>
      </c>
      <c r="P3013" s="1" t="str">
        <f>IFERROR(IF(ISNUMBER(Table1[[#This Row],[Safety_Rating2]]), REPT("★", Table1[[#This Row],[Safety_Rating2]]) &amp; REPT("☆", 5-Table1[[#This Row],[Safety_Rating2]]), "Unknown"), "Unknown")</f>
        <v>Unknown</v>
      </c>
      <c r="Q3013" s="2" t="s">
        <v>376</v>
      </c>
      <c r="R3013">
        <v>13512</v>
      </c>
      <c r="S3013">
        <v>5</v>
      </c>
      <c r="T3013" s="7">
        <f t="shared" si="47"/>
        <v>813749795.75999999</v>
      </c>
      <c r="U3013" s="3">
        <f>Table1[[#This Row],[Range_km]]/Table1[[#This Row],[Battery_Capacity_kWh]]</f>
        <v>5.6028368794326244</v>
      </c>
      <c r="V3013" s="4">
        <f>Table1[[#This Row],[Price_USD]]/Table1[[#This Row],[Range_km]]</f>
        <v>152.46640506329115</v>
      </c>
      <c r="W3013" s="1" t="str">
        <f>_xlfn.IFS(Table1[[#This Row],[Price_USD]]&gt;80000,"Luxury", Table1[[#This Row],[Price_USD]]&gt;40000,"Premium",Table1[[#This Row],[Price_USD]]&lt;40000,"Budget")</f>
        <v>Premium</v>
      </c>
    </row>
    <row r="3014" spans="3:23" x14ac:dyDescent="0.35">
      <c r="C3014">
        <v>3013</v>
      </c>
      <c r="D3014" t="s">
        <v>20</v>
      </c>
      <c r="E3014" t="s">
        <v>73</v>
      </c>
      <c r="F3014">
        <v>2020</v>
      </c>
      <c r="G3014" t="s">
        <v>254</v>
      </c>
      <c r="H3014">
        <v>97.4</v>
      </c>
      <c r="I3014">
        <v>413</v>
      </c>
      <c r="J3014" t="s">
        <v>267</v>
      </c>
      <c r="K3014">
        <v>7.9</v>
      </c>
      <c r="L3014" s="5">
        <v>68768.97</v>
      </c>
      <c r="M3014" t="s">
        <v>329</v>
      </c>
      <c r="N3014" t="s">
        <v>366</v>
      </c>
      <c r="O3014" s="1">
        <v>5</v>
      </c>
      <c r="P3014" s="1" t="str">
        <f>IFERROR(IF(ISNUMBER(Table1[[#This Row],[Safety_Rating2]]), REPT("★", Table1[[#This Row],[Safety_Rating2]]) &amp; REPT("☆", 5-Table1[[#This Row],[Safety_Rating2]]), "Unknown"), "Unknown")</f>
        <v>★★★☆☆</v>
      </c>
      <c r="Q3014" s="1">
        <v>3</v>
      </c>
      <c r="R3014">
        <v>5545</v>
      </c>
      <c r="S3014">
        <v>4</v>
      </c>
      <c r="T3014" s="7">
        <f t="shared" si="47"/>
        <v>381323938.65000004</v>
      </c>
      <c r="U3014" s="3">
        <f>Table1[[#This Row],[Range_km]]/Table1[[#This Row],[Battery_Capacity_kWh]]</f>
        <v>4.2402464065708418</v>
      </c>
      <c r="V3014" s="4">
        <f>Table1[[#This Row],[Price_USD]]/Table1[[#This Row],[Range_km]]</f>
        <v>166.51082324455206</v>
      </c>
      <c r="W3014" s="1" t="str">
        <f>_xlfn.IFS(Table1[[#This Row],[Price_USD]]&gt;80000,"Luxury", Table1[[#This Row],[Price_USD]]&gt;40000,"Premium",Table1[[#This Row],[Price_USD]]&lt;40000,"Budget")</f>
        <v>Premium</v>
      </c>
    </row>
    <row r="3015" spans="3:23" x14ac:dyDescent="0.35">
      <c r="C3015">
        <v>3014</v>
      </c>
      <c r="D3015" t="s">
        <v>37</v>
      </c>
      <c r="E3015" t="s">
        <v>157</v>
      </c>
      <c r="F3015">
        <v>2019</v>
      </c>
      <c r="G3015" t="s">
        <v>252</v>
      </c>
      <c r="H3015">
        <v>22.4</v>
      </c>
      <c r="I3015">
        <v>304</v>
      </c>
      <c r="J3015" t="s">
        <v>268</v>
      </c>
      <c r="K3015">
        <v>8.4</v>
      </c>
      <c r="L3015" s="5">
        <v>98898.46</v>
      </c>
      <c r="M3015" t="s">
        <v>319</v>
      </c>
      <c r="N3015" t="s">
        <v>369</v>
      </c>
      <c r="O3015" s="1">
        <v>3</v>
      </c>
      <c r="P3015" s="1" t="str">
        <f>IFERROR(IF(ISNUMBER(Table1[[#This Row],[Safety_Rating2]]), REPT("★", Table1[[#This Row],[Safety_Rating2]]) &amp; REPT("☆", 5-Table1[[#This Row],[Safety_Rating2]]), "Unknown"), "Unknown")</f>
        <v>★★★☆☆</v>
      </c>
      <c r="Q3015" s="1">
        <v>3</v>
      </c>
      <c r="R3015">
        <v>12510</v>
      </c>
      <c r="S3015">
        <v>3</v>
      </c>
      <c r="T3015" s="7">
        <f t="shared" si="47"/>
        <v>1237219734.6000001</v>
      </c>
      <c r="U3015" s="3">
        <f>Table1[[#This Row],[Range_km]]/Table1[[#This Row],[Battery_Capacity_kWh]]</f>
        <v>13.571428571428573</v>
      </c>
      <c r="V3015" s="4">
        <f>Table1[[#This Row],[Price_USD]]/Table1[[#This Row],[Range_km]]</f>
        <v>325.32388157894741</v>
      </c>
      <c r="W3015" s="1" t="str">
        <f>_xlfn.IFS(Table1[[#This Row],[Price_USD]]&gt;80000,"Luxury", Table1[[#This Row],[Price_USD]]&gt;40000,"Premium",Table1[[#This Row],[Price_USD]]&lt;40000,"Budget")</f>
        <v>Luxury</v>
      </c>
    </row>
    <row r="3016" spans="3:23" x14ac:dyDescent="0.35">
      <c r="C3016">
        <v>3015</v>
      </c>
      <c r="D3016" t="s">
        <v>68</v>
      </c>
      <c r="E3016" t="s">
        <v>214</v>
      </c>
      <c r="F3016">
        <v>2025</v>
      </c>
      <c r="G3016" t="s">
        <v>264</v>
      </c>
      <c r="H3016">
        <v>124.4</v>
      </c>
      <c r="I3016">
        <v>532</v>
      </c>
      <c r="J3016" t="s">
        <v>273</v>
      </c>
      <c r="K3016">
        <v>11.8</v>
      </c>
      <c r="L3016" s="5">
        <v>47638.19</v>
      </c>
      <c r="M3016" t="s">
        <v>334</v>
      </c>
      <c r="N3016" t="s">
        <v>341</v>
      </c>
      <c r="O3016" s="1">
        <v>0</v>
      </c>
      <c r="P3016" s="1" t="str">
        <f>IFERROR(IF(ISNUMBER(Table1[[#This Row],[Safety_Rating2]]), REPT("★", Table1[[#This Row],[Safety_Rating2]]) &amp; REPT("☆", 5-Table1[[#This Row],[Safety_Rating2]]), "Unknown"), "Unknown")</f>
        <v>★★★☆☆</v>
      </c>
      <c r="Q3016" s="1">
        <v>3</v>
      </c>
      <c r="R3016">
        <v>18146</v>
      </c>
      <c r="S3016">
        <v>4</v>
      </c>
      <c r="T3016" s="7">
        <f t="shared" si="47"/>
        <v>864442595.74000001</v>
      </c>
      <c r="U3016" s="3">
        <f>Table1[[#This Row],[Range_km]]/Table1[[#This Row],[Battery_Capacity_kWh]]</f>
        <v>4.2765273311897101</v>
      </c>
      <c r="V3016" s="4">
        <f>Table1[[#This Row],[Price_USD]]/Table1[[#This Row],[Range_km]]</f>
        <v>89.545469924812039</v>
      </c>
      <c r="W3016" s="1" t="str">
        <f>_xlfn.IFS(Table1[[#This Row],[Price_USD]]&gt;80000,"Luxury", Table1[[#This Row],[Price_USD]]&gt;40000,"Premium",Table1[[#This Row],[Price_USD]]&lt;40000,"Budget")</f>
        <v>Premium</v>
      </c>
    </row>
    <row r="3017" spans="3:23" x14ac:dyDescent="0.35">
      <c r="C3017">
        <v>3016</v>
      </c>
      <c r="D3017" t="s">
        <v>33</v>
      </c>
      <c r="E3017" t="s">
        <v>88</v>
      </c>
      <c r="F3017">
        <v>2019</v>
      </c>
      <c r="G3017" t="s">
        <v>258</v>
      </c>
      <c r="H3017">
        <v>113.1</v>
      </c>
      <c r="I3017">
        <v>167</v>
      </c>
      <c r="J3017" t="s">
        <v>273</v>
      </c>
      <c r="K3017">
        <v>11.2</v>
      </c>
      <c r="L3017" s="5">
        <v>65753.59</v>
      </c>
      <c r="M3017" t="s">
        <v>327</v>
      </c>
      <c r="N3017" t="s">
        <v>364</v>
      </c>
      <c r="O3017" s="1">
        <v>1</v>
      </c>
      <c r="P3017" s="1" t="str">
        <f>IFERROR(IF(ISNUMBER(Table1[[#This Row],[Safety_Rating2]]), REPT("★", Table1[[#This Row],[Safety_Rating2]]) &amp; REPT("☆", 5-Table1[[#This Row],[Safety_Rating2]]), "Unknown"), "Unknown")</f>
        <v>★★★☆☆</v>
      </c>
      <c r="Q3017" s="1">
        <v>3</v>
      </c>
      <c r="R3017">
        <v>7583</v>
      </c>
      <c r="S3017">
        <v>5</v>
      </c>
      <c r="T3017" s="7">
        <f t="shared" si="47"/>
        <v>498609472.96999997</v>
      </c>
      <c r="U3017" s="3">
        <f>Table1[[#This Row],[Range_km]]/Table1[[#This Row],[Battery_Capacity_kWh]]</f>
        <v>1.4765694076038904</v>
      </c>
      <c r="V3017" s="4">
        <f>Table1[[#This Row],[Price_USD]]/Table1[[#This Row],[Range_km]]</f>
        <v>393.73407185628741</v>
      </c>
      <c r="W3017" s="1" t="str">
        <f>_xlfn.IFS(Table1[[#This Row],[Price_USD]]&gt;80000,"Luxury", Table1[[#This Row],[Price_USD]]&gt;40000,"Premium",Table1[[#This Row],[Price_USD]]&lt;40000,"Budget")</f>
        <v>Premium</v>
      </c>
    </row>
    <row r="3018" spans="3:23" x14ac:dyDescent="0.35">
      <c r="C3018">
        <v>3017</v>
      </c>
      <c r="D3018" t="s">
        <v>25</v>
      </c>
      <c r="E3018" t="s">
        <v>145</v>
      </c>
      <c r="F3018">
        <v>2015</v>
      </c>
      <c r="G3018" t="s">
        <v>258</v>
      </c>
      <c r="H3018">
        <v>23.5</v>
      </c>
      <c r="I3018">
        <v>197</v>
      </c>
      <c r="J3018" t="s">
        <v>265</v>
      </c>
      <c r="K3018">
        <v>5.6</v>
      </c>
      <c r="L3018" s="5">
        <v>142589.43</v>
      </c>
      <c r="M3018" t="s">
        <v>314</v>
      </c>
      <c r="N3018" t="s">
        <v>351</v>
      </c>
      <c r="O3018" s="1">
        <v>1</v>
      </c>
      <c r="P3018" s="1" t="str">
        <f>IFERROR(IF(ISNUMBER(Table1[[#This Row],[Safety_Rating2]]), REPT("★", Table1[[#This Row],[Safety_Rating2]]) &amp; REPT("☆", 5-Table1[[#This Row],[Safety_Rating2]]), "Unknown"), "Unknown")</f>
        <v>★★★☆☆</v>
      </c>
      <c r="Q3018" s="1">
        <v>3</v>
      </c>
      <c r="R3018">
        <v>19203</v>
      </c>
      <c r="S3018">
        <v>4</v>
      </c>
      <c r="T3018" s="7">
        <f t="shared" si="47"/>
        <v>2738144824.29</v>
      </c>
      <c r="U3018" s="3">
        <f>Table1[[#This Row],[Range_km]]/Table1[[#This Row],[Battery_Capacity_kWh]]</f>
        <v>8.3829787234042552</v>
      </c>
      <c r="V3018" s="4">
        <f>Table1[[#This Row],[Price_USD]]/Table1[[#This Row],[Range_km]]</f>
        <v>723.80421319796949</v>
      </c>
      <c r="W3018" s="1" t="str">
        <f>_xlfn.IFS(Table1[[#This Row],[Price_USD]]&gt;80000,"Luxury", Table1[[#This Row],[Price_USD]]&gt;40000,"Premium",Table1[[#This Row],[Price_USD]]&lt;40000,"Budget")</f>
        <v>Luxury</v>
      </c>
    </row>
    <row r="3019" spans="3:23" x14ac:dyDescent="0.35">
      <c r="C3019">
        <v>3018</v>
      </c>
      <c r="D3019" t="s">
        <v>65</v>
      </c>
      <c r="E3019" t="s">
        <v>173</v>
      </c>
      <c r="F3019">
        <v>2018</v>
      </c>
      <c r="G3019" t="s">
        <v>261</v>
      </c>
      <c r="H3019">
        <v>49.9</v>
      </c>
      <c r="I3019">
        <v>182</v>
      </c>
      <c r="J3019" t="s">
        <v>270</v>
      </c>
      <c r="K3019">
        <v>11.7</v>
      </c>
      <c r="L3019" s="5">
        <v>43988.9</v>
      </c>
      <c r="M3019" t="s">
        <v>321</v>
      </c>
      <c r="N3019" t="s">
        <v>367</v>
      </c>
      <c r="O3019" s="1">
        <v>2</v>
      </c>
      <c r="P3019" s="1" t="str">
        <f>IFERROR(IF(ISNUMBER(Table1[[#This Row],[Safety_Rating2]]), REPT("★", Table1[[#This Row],[Safety_Rating2]]) &amp; REPT("☆", 5-Table1[[#This Row],[Safety_Rating2]]), "Unknown"), "Unknown")</f>
        <v>★★★★☆</v>
      </c>
      <c r="Q3019" s="1">
        <v>4</v>
      </c>
      <c r="R3019">
        <v>13366</v>
      </c>
      <c r="S3019">
        <v>5</v>
      </c>
      <c r="T3019" s="7">
        <f t="shared" si="47"/>
        <v>587955637.39999998</v>
      </c>
      <c r="U3019" s="3">
        <f>Table1[[#This Row],[Range_km]]/Table1[[#This Row],[Battery_Capacity_kWh]]</f>
        <v>3.6472945891783568</v>
      </c>
      <c r="V3019" s="4">
        <f>Table1[[#This Row],[Price_USD]]/Table1[[#This Row],[Range_km]]</f>
        <v>241.69725274725275</v>
      </c>
      <c r="W3019" s="1" t="str">
        <f>_xlfn.IFS(Table1[[#This Row],[Price_USD]]&gt;80000,"Luxury", Table1[[#This Row],[Price_USD]]&gt;40000,"Premium",Table1[[#This Row],[Price_USD]]&lt;40000,"Budget")</f>
        <v>Premium</v>
      </c>
    </row>
    <row r="3020" spans="3:23" x14ac:dyDescent="0.35">
      <c r="C3020">
        <v>3019</v>
      </c>
      <c r="D3020" t="s">
        <v>66</v>
      </c>
      <c r="E3020" t="s">
        <v>186</v>
      </c>
      <c r="F3020">
        <v>2019</v>
      </c>
      <c r="G3020" t="s">
        <v>258</v>
      </c>
      <c r="H3020">
        <v>136.9</v>
      </c>
      <c r="I3020">
        <v>375</v>
      </c>
      <c r="J3020" t="s">
        <v>266</v>
      </c>
      <c r="K3020">
        <v>5.8</v>
      </c>
      <c r="L3020" s="5">
        <v>142072.84</v>
      </c>
      <c r="M3020" t="s">
        <v>318</v>
      </c>
      <c r="N3020" t="s">
        <v>352</v>
      </c>
      <c r="O3020" s="2" t="s">
        <v>376</v>
      </c>
      <c r="P3020" s="1" t="str">
        <f>IFERROR(IF(ISNUMBER(Table1[[#This Row],[Safety_Rating2]]), REPT("★", Table1[[#This Row],[Safety_Rating2]]) &amp; REPT("☆", 5-Table1[[#This Row],[Safety_Rating2]]), "Unknown"), "Unknown")</f>
        <v>★★★☆☆</v>
      </c>
      <c r="Q3020" s="1">
        <v>3</v>
      </c>
      <c r="R3020">
        <v>15235</v>
      </c>
      <c r="S3020">
        <v>3</v>
      </c>
      <c r="T3020" s="7">
        <f t="shared" si="47"/>
        <v>2164479717.4000001</v>
      </c>
      <c r="U3020" s="3">
        <f>Table1[[#This Row],[Range_km]]/Table1[[#This Row],[Battery_Capacity_kWh]]</f>
        <v>2.7392257121986852</v>
      </c>
      <c r="V3020" s="4">
        <f>Table1[[#This Row],[Price_USD]]/Table1[[#This Row],[Range_km]]</f>
        <v>378.86090666666666</v>
      </c>
      <c r="W3020" s="1" t="str">
        <f>_xlfn.IFS(Table1[[#This Row],[Price_USD]]&gt;80000,"Luxury", Table1[[#This Row],[Price_USD]]&gt;40000,"Premium",Table1[[#This Row],[Price_USD]]&lt;40000,"Budget")</f>
        <v>Luxury</v>
      </c>
    </row>
    <row r="3021" spans="3:23" x14ac:dyDescent="0.35">
      <c r="C3021">
        <v>3020</v>
      </c>
      <c r="D3021" t="s">
        <v>46</v>
      </c>
      <c r="E3021" t="s">
        <v>194</v>
      </c>
      <c r="F3021">
        <v>2021</v>
      </c>
      <c r="G3021" t="s">
        <v>252</v>
      </c>
      <c r="H3021">
        <v>136.5</v>
      </c>
      <c r="I3021">
        <v>221</v>
      </c>
      <c r="J3021" t="s">
        <v>269</v>
      </c>
      <c r="K3021">
        <v>1.1000000000000001</v>
      </c>
      <c r="L3021" s="5">
        <v>88218.53</v>
      </c>
      <c r="M3021" t="s">
        <v>289</v>
      </c>
      <c r="N3021" t="s">
        <v>361</v>
      </c>
      <c r="O3021" s="1">
        <v>2</v>
      </c>
      <c r="P3021" s="1" t="str">
        <f>IFERROR(IF(ISNUMBER(Table1[[#This Row],[Safety_Rating2]]), REPT("★", Table1[[#This Row],[Safety_Rating2]]) &amp; REPT("☆", 5-Table1[[#This Row],[Safety_Rating2]]), "Unknown"), "Unknown")</f>
        <v>★★★☆☆</v>
      </c>
      <c r="Q3021" s="1">
        <v>3</v>
      </c>
      <c r="R3021">
        <v>13808</v>
      </c>
      <c r="S3021">
        <v>3</v>
      </c>
      <c r="T3021" s="7">
        <f t="shared" si="47"/>
        <v>1218121462.24</v>
      </c>
      <c r="U3021" s="3">
        <f>Table1[[#This Row],[Range_km]]/Table1[[#This Row],[Battery_Capacity_kWh]]</f>
        <v>1.6190476190476191</v>
      </c>
      <c r="V3021" s="4">
        <f>Table1[[#This Row],[Price_USD]]/Table1[[#This Row],[Range_km]]</f>
        <v>399.17886877828056</v>
      </c>
      <c r="W3021" s="1" t="str">
        <f>_xlfn.IFS(Table1[[#This Row],[Price_USD]]&gt;80000,"Luxury", Table1[[#This Row],[Price_USD]]&gt;40000,"Premium",Table1[[#This Row],[Price_USD]]&lt;40000,"Budget")</f>
        <v>Luxury</v>
      </c>
    </row>
    <row r="3022" spans="3:23" x14ac:dyDescent="0.35">
      <c r="C3022">
        <v>3021</v>
      </c>
      <c r="D3022" t="s">
        <v>66</v>
      </c>
      <c r="E3022" t="s">
        <v>163</v>
      </c>
      <c r="F3022">
        <v>2021</v>
      </c>
      <c r="G3022" t="s">
        <v>260</v>
      </c>
      <c r="H3022">
        <v>96.4</v>
      </c>
      <c r="I3022">
        <v>249</v>
      </c>
      <c r="J3022" t="s">
        <v>270</v>
      </c>
      <c r="K3022">
        <v>9.8000000000000007</v>
      </c>
      <c r="L3022" s="5">
        <v>110221.3</v>
      </c>
      <c r="M3022" t="s">
        <v>290</v>
      </c>
      <c r="N3022" t="s">
        <v>372</v>
      </c>
      <c r="O3022" s="1">
        <v>3</v>
      </c>
      <c r="P3022" s="1" t="str">
        <f>IFERROR(IF(ISNUMBER(Table1[[#This Row],[Safety_Rating2]]), REPT("★", Table1[[#This Row],[Safety_Rating2]]) &amp; REPT("☆", 5-Table1[[#This Row],[Safety_Rating2]]), "Unknown"), "Unknown")</f>
        <v>★★★☆☆</v>
      </c>
      <c r="Q3022" s="1">
        <v>3</v>
      </c>
      <c r="R3022">
        <v>9854</v>
      </c>
      <c r="S3022">
        <v>3</v>
      </c>
      <c r="T3022" s="7">
        <f t="shared" si="47"/>
        <v>1086120690.2</v>
      </c>
      <c r="U3022" s="3">
        <f>Table1[[#This Row],[Range_km]]/Table1[[#This Row],[Battery_Capacity_kWh]]</f>
        <v>2.5829875518672196</v>
      </c>
      <c r="V3022" s="4">
        <f>Table1[[#This Row],[Price_USD]]/Table1[[#This Row],[Range_km]]</f>
        <v>442.65582329317272</v>
      </c>
      <c r="W3022" s="1" t="str">
        <f>_xlfn.IFS(Table1[[#This Row],[Price_USD]]&gt;80000,"Luxury", Table1[[#This Row],[Price_USD]]&gt;40000,"Premium",Table1[[#This Row],[Price_USD]]&lt;40000,"Budget")</f>
        <v>Luxury</v>
      </c>
    </row>
    <row r="3023" spans="3:23" x14ac:dyDescent="0.35">
      <c r="C3023">
        <v>3022</v>
      </c>
      <c r="D3023" t="s">
        <v>42</v>
      </c>
      <c r="E3023" t="s">
        <v>141</v>
      </c>
      <c r="F3023">
        <v>2016</v>
      </c>
      <c r="G3023" t="s">
        <v>263</v>
      </c>
      <c r="H3023">
        <v>76.2</v>
      </c>
      <c r="I3023">
        <v>404</v>
      </c>
      <c r="J3023" t="s">
        <v>276</v>
      </c>
      <c r="K3023">
        <v>2.4</v>
      </c>
      <c r="L3023" s="5">
        <v>148993.26</v>
      </c>
      <c r="M3023" t="s">
        <v>320</v>
      </c>
      <c r="N3023" t="s">
        <v>363</v>
      </c>
      <c r="O3023" s="1">
        <v>5</v>
      </c>
      <c r="P3023" s="1" t="str">
        <f>IFERROR(IF(ISNUMBER(Table1[[#This Row],[Safety_Rating2]]), REPT("★", Table1[[#This Row],[Safety_Rating2]]) &amp; REPT("☆", 5-Table1[[#This Row],[Safety_Rating2]]), "Unknown"), "Unknown")</f>
        <v>★★★★☆</v>
      </c>
      <c r="Q3023" s="1">
        <v>4</v>
      </c>
      <c r="R3023">
        <v>5786</v>
      </c>
      <c r="S3023">
        <v>5</v>
      </c>
      <c r="T3023" s="7">
        <f t="shared" si="47"/>
        <v>862075002.36000001</v>
      </c>
      <c r="U3023" s="3">
        <f>Table1[[#This Row],[Range_km]]/Table1[[#This Row],[Battery_Capacity_kWh]]</f>
        <v>5.3018372703412071</v>
      </c>
      <c r="V3023" s="4">
        <f>Table1[[#This Row],[Price_USD]]/Table1[[#This Row],[Range_km]]</f>
        <v>368.795198019802</v>
      </c>
      <c r="W3023" s="1" t="str">
        <f>_xlfn.IFS(Table1[[#This Row],[Price_USD]]&gt;80000,"Luxury", Table1[[#This Row],[Price_USD]]&gt;40000,"Premium",Table1[[#This Row],[Price_USD]]&lt;40000,"Budget")</f>
        <v>Luxury</v>
      </c>
    </row>
  </sheetData>
  <conditionalFormatting sqref="I2:I3023">
    <cfRule type="colorScale" priority="3">
      <colorScale>
        <cfvo type="min"/>
        <cfvo type="max"/>
        <color rgb="FFFCFCFF"/>
        <color rgb="FF63BE7B"/>
      </colorScale>
    </cfRule>
  </conditionalFormatting>
  <conditionalFormatting sqref="K2:K3023">
    <cfRule type="colorScale" priority="2">
      <colorScale>
        <cfvo type="num" val="2"/>
        <cfvo type="percentile" val="50"/>
        <cfvo type="num" val="12"/>
        <color rgb="FF63BE7B"/>
        <color rgb="FFFFEB84"/>
        <color rgb="FFF8696B"/>
      </colorScale>
    </cfRule>
  </conditionalFormatting>
  <conditionalFormatting sqref="L2:L3023">
    <cfRule type="dataBar" priority="4">
      <dataBar>
        <cfvo type="min"/>
        <cfvo type="max"/>
        <color rgb="FF63C384"/>
      </dataBar>
      <extLst>
        <ext xmlns:x14="http://schemas.microsoft.com/office/spreadsheetml/2009/9/main" uri="{B025F937-C7B1-47D3-B67F-A62EFF666E3E}">
          <x14:id>{14DAEE05-239F-4DDC-B564-CF014F27007F}</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4DAEE05-239F-4DDC-B564-CF014F27007F}">
            <x14:dataBar minLength="0" maxLength="100" border="1" negativeBarBorderColorSameAsPositive="0">
              <x14:cfvo type="autoMin"/>
              <x14:cfvo type="autoMax"/>
              <x14:borderColor rgb="FF63C384"/>
              <x14:negativeFillColor rgb="FFFF0000"/>
              <x14:negativeBorderColor rgb="FFFF0000"/>
              <x14:axisColor rgb="FF000000"/>
            </x14:dataBar>
          </x14:cfRule>
          <xm:sqref>L2:L3023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4DDC0-8803-4F21-913E-300B1CCCB7B2}">
  <dimension ref="C3:P266"/>
  <sheetViews>
    <sheetView workbookViewId="0">
      <selection activeCell="C12" sqref="C12"/>
    </sheetView>
  </sheetViews>
  <sheetFormatPr defaultRowHeight="14.5" x14ac:dyDescent="0.35"/>
  <cols>
    <col min="3" max="3" width="18.81640625" bestFit="1" customWidth="1"/>
    <col min="4" max="5" width="21.26953125" bestFit="1" customWidth="1"/>
    <col min="7" max="7" width="18.90625" bestFit="1" customWidth="1"/>
    <col min="10" max="10" width="16.26953125" bestFit="1" customWidth="1"/>
    <col min="11" max="11" width="21.26953125" bestFit="1" customWidth="1"/>
    <col min="12" max="12" width="26.6328125" bestFit="1" customWidth="1"/>
    <col min="13" max="13" width="15.7265625" bestFit="1" customWidth="1"/>
    <col min="14" max="14" width="15.90625" bestFit="1" customWidth="1"/>
    <col min="15" max="1748" width="9.90625" bestFit="1" customWidth="1"/>
    <col min="1749" max="3033" width="10.90625" bestFit="1" customWidth="1"/>
    <col min="3034" max="3034" width="10.7265625" bestFit="1" customWidth="1"/>
  </cols>
  <sheetData>
    <row r="3" spans="3:11" x14ac:dyDescent="0.35">
      <c r="C3" t="s">
        <v>382</v>
      </c>
      <c r="E3" t="s">
        <v>383</v>
      </c>
      <c r="G3" t="s">
        <v>385</v>
      </c>
      <c r="J3" s="9" t="s">
        <v>386</v>
      </c>
      <c r="K3" t="s">
        <v>383</v>
      </c>
    </row>
    <row r="4" spans="3:11" x14ac:dyDescent="0.35">
      <c r="C4" s="8">
        <v>2786264078070.0986</v>
      </c>
      <c r="E4" s="11">
        <v>30838216</v>
      </c>
      <c r="G4" s="12">
        <v>90611.906760423648</v>
      </c>
      <c r="J4" s="13" t="s">
        <v>65</v>
      </c>
      <c r="K4" s="14">
        <v>846808</v>
      </c>
    </row>
    <row r="5" spans="3:11" x14ac:dyDescent="0.35">
      <c r="J5" s="13" t="s">
        <v>47</v>
      </c>
      <c r="K5" s="14">
        <v>775647</v>
      </c>
    </row>
    <row r="6" spans="3:11" x14ac:dyDescent="0.35">
      <c r="J6" s="13" t="s">
        <v>43</v>
      </c>
      <c r="K6" s="14">
        <v>740347</v>
      </c>
    </row>
    <row r="7" spans="3:11" x14ac:dyDescent="0.35">
      <c r="J7" s="13" t="s">
        <v>38</v>
      </c>
      <c r="K7" s="14">
        <v>733819</v>
      </c>
    </row>
    <row r="8" spans="3:11" x14ac:dyDescent="0.35">
      <c r="J8" s="13" t="s">
        <v>48</v>
      </c>
      <c r="K8" s="14">
        <v>731265</v>
      </c>
    </row>
    <row r="9" spans="3:11" x14ac:dyDescent="0.35">
      <c r="J9" s="13" t="s">
        <v>27</v>
      </c>
      <c r="K9" s="14">
        <v>724931</v>
      </c>
    </row>
    <row r="10" spans="3:11" x14ac:dyDescent="0.35">
      <c r="J10" s="13" t="s">
        <v>24</v>
      </c>
      <c r="K10" s="14">
        <v>720198</v>
      </c>
    </row>
    <row r="11" spans="3:11" x14ac:dyDescent="0.35">
      <c r="J11" s="13" t="s">
        <v>20</v>
      </c>
      <c r="K11" s="14">
        <v>712659</v>
      </c>
    </row>
    <row r="12" spans="3:11" x14ac:dyDescent="0.35">
      <c r="J12" s="13" t="s">
        <v>60</v>
      </c>
      <c r="K12" s="14">
        <v>712405</v>
      </c>
    </row>
    <row r="13" spans="3:11" x14ac:dyDescent="0.35">
      <c r="J13" s="13" t="s">
        <v>33</v>
      </c>
      <c r="K13" s="14">
        <v>679388</v>
      </c>
    </row>
    <row r="14" spans="3:11" x14ac:dyDescent="0.35">
      <c r="J14" s="13" t="s">
        <v>40</v>
      </c>
      <c r="K14" s="14">
        <v>663311</v>
      </c>
    </row>
    <row r="15" spans="3:11" x14ac:dyDescent="0.35">
      <c r="J15" s="13" t="s">
        <v>30</v>
      </c>
      <c r="K15" s="14">
        <v>658215</v>
      </c>
    </row>
    <row r="16" spans="3:11" x14ac:dyDescent="0.35">
      <c r="J16" s="13" t="s">
        <v>62</v>
      </c>
      <c r="K16" s="14">
        <v>651039</v>
      </c>
    </row>
    <row r="17" spans="10:11" x14ac:dyDescent="0.35">
      <c r="J17" s="13" t="s">
        <v>19</v>
      </c>
      <c r="K17" s="14">
        <v>641927</v>
      </c>
    </row>
    <row r="18" spans="10:11" x14ac:dyDescent="0.35">
      <c r="J18" s="13" t="s">
        <v>57</v>
      </c>
      <c r="K18" s="14">
        <v>640551</v>
      </c>
    </row>
    <row r="19" spans="10:11" x14ac:dyDescent="0.35">
      <c r="J19" s="13" t="s">
        <v>64</v>
      </c>
      <c r="K19" s="14">
        <v>636232</v>
      </c>
    </row>
    <row r="20" spans="10:11" x14ac:dyDescent="0.35">
      <c r="J20" s="13" t="s">
        <v>59</v>
      </c>
      <c r="K20" s="14">
        <v>630734</v>
      </c>
    </row>
    <row r="21" spans="10:11" x14ac:dyDescent="0.35">
      <c r="J21" s="13" t="s">
        <v>26</v>
      </c>
      <c r="K21" s="14">
        <v>602555</v>
      </c>
    </row>
    <row r="22" spans="10:11" x14ac:dyDescent="0.35">
      <c r="J22" s="13" t="s">
        <v>45</v>
      </c>
      <c r="K22" s="14">
        <v>594288</v>
      </c>
    </row>
    <row r="23" spans="10:11" x14ac:dyDescent="0.35">
      <c r="J23" s="13" t="s">
        <v>23</v>
      </c>
      <c r="K23" s="14">
        <v>592922</v>
      </c>
    </row>
    <row r="24" spans="10:11" x14ac:dyDescent="0.35">
      <c r="J24" s="13" t="s">
        <v>29</v>
      </c>
      <c r="K24" s="14">
        <v>587654</v>
      </c>
    </row>
    <row r="25" spans="10:11" x14ac:dyDescent="0.35">
      <c r="J25" s="13" t="s">
        <v>56</v>
      </c>
      <c r="K25" s="14">
        <v>584852</v>
      </c>
    </row>
    <row r="26" spans="10:11" x14ac:dyDescent="0.35">
      <c r="J26" s="13" t="s">
        <v>37</v>
      </c>
      <c r="K26" s="14">
        <v>582970</v>
      </c>
    </row>
    <row r="27" spans="10:11" x14ac:dyDescent="0.35">
      <c r="J27" s="13" t="s">
        <v>25</v>
      </c>
      <c r="K27" s="14">
        <v>576479</v>
      </c>
    </row>
    <row r="28" spans="10:11" x14ac:dyDescent="0.35">
      <c r="J28" s="13" t="s">
        <v>46</v>
      </c>
      <c r="K28" s="14">
        <v>568949</v>
      </c>
    </row>
    <row r="29" spans="10:11" x14ac:dyDescent="0.35">
      <c r="J29" s="13" t="s">
        <v>17</v>
      </c>
      <c r="K29" s="14">
        <v>564246</v>
      </c>
    </row>
    <row r="30" spans="10:11" x14ac:dyDescent="0.35">
      <c r="J30" s="13" t="s">
        <v>52</v>
      </c>
      <c r="K30" s="14">
        <v>562437</v>
      </c>
    </row>
    <row r="31" spans="10:11" x14ac:dyDescent="0.35">
      <c r="J31" s="13" t="s">
        <v>44</v>
      </c>
      <c r="K31" s="14">
        <v>554258</v>
      </c>
    </row>
    <row r="32" spans="10:11" x14ac:dyDescent="0.35">
      <c r="J32" s="13" t="s">
        <v>53</v>
      </c>
      <c r="K32" s="14">
        <v>549979</v>
      </c>
    </row>
    <row r="33" spans="10:11" x14ac:dyDescent="0.35">
      <c r="J33" s="13" t="s">
        <v>31</v>
      </c>
      <c r="K33" s="14">
        <v>542850</v>
      </c>
    </row>
    <row r="34" spans="10:11" x14ac:dyDescent="0.35">
      <c r="J34" s="13" t="s">
        <v>16</v>
      </c>
      <c r="K34" s="14">
        <v>539805</v>
      </c>
    </row>
    <row r="35" spans="10:11" x14ac:dyDescent="0.35">
      <c r="J35" s="13" t="s">
        <v>34</v>
      </c>
      <c r="K35" s="14">
        <v>539134</v>
      </c>
    </row>
    <row r="36" spans="10:11" x14ac:dyDescent="0.35">
      <c r="J36" s="13" t="s">
        <v>49</v>
      </c>
      <c r="K36" s="14">
        <v>538786</v>
      </c>
    </row>
    <row r="37" spans="10:11" x14ac:dyDescent="0.35">
      <c r="J37" s="13" t="s">
        <v>36</v>
      </c>
      <c r="K37" s="14">
        <v>538240</v>
      </c>
    </row>
    <row r="38" spans="10:11" x14ac:dyDescent="0.35">
      <c r="J38" s="13" t="s">
        <v>22</v>
      </c>
      <c r="K38" s="14">
        <v>535388</v>
      </c>
    </row>
    <row r="39" spans="10:11" x14ac:dyDescent="0.35">
      <c r="J39" s="13" t="s">
        <v>63</v>
      </c>
      <c r="K39" s="14">
        <v>534154</v>
      </c>
    </row>
    <row r="40" spans="10:11" x14ac:dyDescent="0.35">
      <c r="J40" s="13" t="s">
        <v>68</v>
      </c>
      <c r="K40" s="14">
        <v>533763</v>
      </c>
    </row>
    <row r="41" spans="10:11" x14ac:dyDescent="0.35">
      <c r="J41" s="13" t="s">
        <v>61</v>
      </c>
      <c r="K41" s="14">
        <v>528715</v>
      </c>
    </row>
    <row r="42" spans="10:11" x14ac:dyDescent="0.35">
      <c r="J42" s="13" t="s">
        <v>18</v>
      </c>
      <c r="K42" s="14">
        <v>528188</v>
      </c>
    </row>
    <row r="43" spans="10:11" x14ac:dyDescent="0.35">
      <c r="J43" s="13" t="s">
        <v>67</v>
      </c>
      <c r="K43" s="14">
        <v>520890</v>
      </c>
    </row>
    <row r="44" spans="10:11" x14ac:dyDescent="0.35">
      <c r="J44" s="13" t="s">
        <v>55</v>
      </c>
      <c r="K44" s="14">
        <v>520221</v>
      </c>
    </row>
    <row r="45" spans="10:11" x14ac:dyDescent="0.35">
      <c r="J45" s="13" t="s">
        <v>51</v>
      </c>
      <c r="K45" s="14">
        <v>519107</v>
      </c>
    </row>
    <row r="46" spans="10:11" x14ac:dyDescent="0.35">
      <c r="J46" s="13" t="s">
        <v>32</v>
      </c>
      <c r="K46" s="14">
        <v>503926</v>
      </c>
    </row>
    <row r="47" spans="10:11" x14ac:dyDescent="0.35">
      <c r="J47" s="13" t="s">
        <v>54</v>
      </c>
      <c r="K47" s="14">
        <v>496062</v>
      </c>
    </row>
    <row r="48" spans="10:11" x14ac:dyDescent="0.35">
      <c r="J48" s="13" t="s">
        <v>21</v>
      </c>
      <c r="K48" s="14">
        <v>495625</v>
      </c>
    </row>
    <row r="49" spans="3:16" x14ac:dyDescent="0.35">
      <c r="J49" s="13" t="s">
        <v>66</v>
      </c>
      <c r="K49" s="14">
        <v>488647</v>
      </c>
    </row>
    <row r="50" spans="3:16" x14ac:dyDescent="0.35">
      <c r="J50" s="13" t="s">
        <v>35</v>
      </c>
      <c r="K50" s="14">
        <v>483390</v>
      </c>
    </row>
    <row r="51" spans="3:16" x14ac:dyDescent="0.35">
      <c r="J51" s="13" t="s">
        <v>58</v>
      </c>
      <c r="K51" s="14">
        <v>477363</v>
      </c>
    </row>
    <row r="52" spans="3:16" x14ac:dyDescent="0.35">
      <c r="J52" s="13" t="s">
        <v>50</v>
      </c>
      <c r="K52" s="14">
        <v>442660</v>
      </c>
    </row>
    <row r="53" spans="3:16" x14ac:dyDescent="0.35">
      <c r="J53" s="13" t="s">
        <v>41</v>
      </c>
      <c r="K53" s="14">
        <v>432347</v>
      </c>
    </row>
    <row r="54" spans="3:16" x14ac:dyDescent="0.35">
      <c r="J54" s="13" t="s">
        <v>42</v>
      </c>
      <c r="K54" s="14">
        <v>432086</v>
      </c>
    </row>
    <row r="55" spans="3:16" x14ac:dyDescent="0.35">
      <c r="J55" s="13" t="s">
        <v>28</v>
      </c>
      <c r="K55" s="14">
        <v>426774</v>
      </c>
    </row>
    <row r="56" spans="3:16" x14ac:dyDescent="0.35">
      <c r="J56" s="13" t="s">
        <v>39</v>
      </c>
      <c r="K56" s="14">
        <v>419030</v>
      </c>
    </row>
    <row r="57" spans="3:16" x14ac:dyDescent="0.35">
      <c r="J57" s="13" t="s">
        <v>387</v>
      </c>
      <c r="K57" s="14">
        <v>30838216</v>
      </c>
    </row>
    <row r="60" spans="3:16" x14ac:dyDescent="0.35">
      <c r="C60" s="9" t="s">
        <v>386</v>
      </c>
      <c r="D60" t="s">
        <v>382</v>
      </c>
    </row>
    <row r="61" spans="3:16" x14ac:dyDescent="0.35">
      <c r="C61" s="13" t="s">
        <v>43</v>
      </c>
      <c r="D61" s="10">
        <v>66941994193.790009</v>
      </c>
      <c r="L61" s="9" t="s">
        <v>386</v>
      </c>
      <c r="M61" t="s">
        <v>384</v>
      </c>
      <c r="N61" t="s">
        <v>388</v>
      </c>
    </row>
    <row r="62" spans="3:16" x14ac:dyDescent="0.35">
      <c r="C62" s="13" t="s">
        <v>40</v>
      </c>
      <c r="D62" s="10">
        <v>67412648157.150009</v>
      </c>
      <c r="L62" s="13" t="s">
        <v>196</v>
      </c>
      <c r="M62" s="11">
        <v>1077494.8900000001</v>
      </c>
      <c r="N62" s="15">
        <v>5076</v>
      </c>
      <c r="O62" s="11">
        <f>IF(M62:M243="","",M62:M243)</f>
        <v>1077494.8900000001</v>
      </c>
      <c r="P62">
        <f>IF(N62:N243="","",N62:N243)</f>
        <v>5076</v>
      </c>
    </row>
    <row r="63" spans="3:16" x14ac:dyDescent="0.35">
      <c r="C63" s="13" t="s">
        <v>48</v>
      </c>
      <c r="D63" s="10">
        <v>70160684847.169998</v>
      </c>
      <c r="L63" s="13" t="s">
        <v>221</v>
      </c>
      <c r="M63" s="11">
        <v>1343369.7499999998</v>
      </c>
      <c r="N63" s="15">
        <v>4198</v>
      </c>
      <c r="O63" s="11">
        <f t="shared" ref="O63:O126" si="0">IF(M63:M244="","",M63:M244)</f>
        <v>1343369.7499999998</v>
      </c>
      <c r="P63">
        <f t="shared" ref="P63:P126" si="1">IF(N63:N244="","",N63:N244)</f>
        <v>4198</v>
      </c>
    </row>
    <row r="64" spans="3:16" x14ac:dyDescent="0.35">
      <c r="C64" s="13" t="s">
        <v>47</v>
      </c>
      <c r="D64" s="10">
        <v>71103165939.210007</v>
      </c>
      <c r="L64" s="13" t="s">
        <v>109</v>
      </c>
      <c r="M64" s="11">
        <v>2351741.8199999998</v>
      </c>
      <c r="N64" s="15">
        <v>8682</v>
      </c>
      <c r="O64" s="11">
        <f t="shared" si="0"/>
        <v>2351741.8199999998</v>
      </c>
      <c r="P64">
        <f t="shared" si="1"/>
        <v>8682</v>
      </c>
    </row>
    <row r="65" spans="3:16" x14ac:dyDescent="0.35">
      <c r="C65" s="13" t="s">
        <v>65</v>
      </c>
      <c r="D65" s="10">
        <v>78556920345.119995</v>
      </c>
      <c r="L65" s="13" t="s">
        <v>103</v>
      </c>
      <c r="M65" s="11">
        <v>3305676.33</v>
      </c>
      <c r="N65" s="15">
        <v>12079</v>
      </c>
      <c r="O65" s="11">
        <f t="shared" si="0"/>
        <v>3305676.33</v>
      </c>
      <c r="P65">
        <f t="shared" si="1"/>
        <v>12079</v>
      </c>
    </row>
    <row r="66" spans="3:16" x14ac:dyDescent="0.35">
      <c r="C66" s="13" t="s">
        <v>387</v>
      </c>
      <c r="D66" s="10">
        <v>354175413482.44</v>
      </c>
      <c r="L66" s="13" t="s">
        <v>218</v>
      </c>
      <c r="M66" s="11">
        <v>850765.82</v>
      </c>
      <c r="N66" s="15">
        <v>2942</v>
      </c>
      <c r="O66" s="11">
        <f t="shared" si="0"/>
        <v>850765.82</v>
      </c>
      <c r="P66">
        <f t="shared" si="1"/>
        <v>2942</v>
      </c>
    </row>
    <row r="67" spans="3:16" x14ac:dyDescent="0.35">
      <c r="L67" s="13" t="s">
        <v>100</v>
      </c>
      <c r="M67" s="11">
        <v>3960599.2499999991</v>
      </c>
      <c r="N67" s="15">
        <v>17204</v>
      </c>
      <c r="O67" s="11">
        <f t="shared" si="0"/>
        <v>3960599.2499999991</v>
      </c>
      <c r="P67">
        <f t="shared" si="1"/>
        <v>17204</v>
      </c>
    </row>
    <row r="68" spans="3:16" x14ac:dyDescent="0.35">
      <c r="L68" s="13" t="s">
        <v>214</v>
      </c>
      <c r="M68" s="11">
        <v>3883676.1500000004</v>
      </c>
      <c r="N68" s="15">
        <v>17121</v>
      </c>
      <c r="O68" s="11">
        <f t="shared" si="0"/>
        <v>3883676.1500000004</v>
      </c>
      <c r="P68">
        <f t="shared" si="1"/>
        <v>17121</v>
      </c>
    </row>
    <row r="69" spans="3:16" x14ac:dyDescent="0.35">
      <c r="L69" s="13" t="s">
        <v>203</v>
      </c>
      <c r="M69" s="11">
        <v>2928429.08</v>
      </c>
      <c r="N69" s="15">
        <v>10655</v>
      </c>
      <c r="O69" s="11">
        <f t="shared" si="0"/>
        <v>2928429.08</v>
      </c>
      <c r="P69">
        <f t="shared" si="1"/>
        <v>10655</v>
      </c>
    </row>
    <row r="70" spans="3:16" x14ac:dyDescent="0.35">
      <c r="L70" s="13" t="s">
        <v>93</v>
      </c>
      <c r="M70" s="11">
        <v>872023.28999999992</v>
      </c>
      <c r="N70" s="15">
        <v>2902</v>
      </c>
      <c r="O70" s="11">
        <f t="shared" si="0"/>
        <v>872023.28999999992</v>
      </c>
      <c r="P70">
        <f t="shared" si="1"/>
        <v>2902</v>
      </c>
    </row>
    <row r="71" spans="3:16" x14ac:dyDescent="0.35">
      <c r="L71" s="13" t="s">
        <v>90</v>
      </c>
      <c r="M71" s="11">
        <v>701417.84999999986</v>
      </c>
      <c r="N71" s="15">
        <v>2821</v>
      </c>
      <c r="O71" s="11">
        <f t="shared" si="0"/>
        <v>701417.84999999986</v>
      </c>
      <c r="P71">
        <f t="shared" si="1"/>
        <v>2821</v>
      </c>
    </row>
    <row r="72" spans="3:16" x14ac:dyDescent="0.35">
      <c r="L72" s="13" t="s">
        <v>186</v>
      </c>
      <c r="M72" s="11">
        <v>1707175.8099999998</v>
      </c>
      <c r="N72" s="15">
        <v>6898</v>
      </c>
      <c r="O72" s="11">
        <f t="shared" si="0"/>
        <v>1707175.8099999998</v>
      </c>
      <c r="P72">
        <f t="shared" si="1"/>
        <v>6898</v>
      </c>
    </row>
    <row r="73" spans="3:16" x14ac:dyDescent="0.35">
      <c r="L73" s="13" t="s">
        <v>118</v>
      </c>
      <c r="M73" s="11">
        <v>2002694.47</v>
      </c>
      <c r="N73" s="15">
        <v>8715</v>
      </c>
      <c r="O73" s="11">
        <f t="shared" si="0"/>
        <v>2002694.47</v>
      </c>
      <c r="P73">
        <f t="shared" si="1"/>
        <v>8715</v>
      </c>
    </row>
    <row r="74" spans="3:16" x14ac:dyDescent="0.35">
      <c r="L74" s="13" t="s">
        <v>167</v>
      </c>
      <c r="M74" s="11">
        <v>1762121.9999999998</v>
      </c>
      <c r="N74" s="15">
        <v>5689</v>
      </c>
      <c r="O74" s="11">
        <f t="shared" si="0"/>
        <v>1762121.9999999998</v>
      </c>
      <c r="P74">
        <f t="shared" si="1"/>
        <v>5689</v>
      </c>
    </row>
    <row r="75" spans="3:16" x14ac:dyDescent="0.35">
      <c r="L75" s="13" t="s">
        <v>94</v>
      </c>
      <c r="M75" s="11">
        <v>1523878.93</v>
      </c>
      <c r="N75" s="15">
        <v>5774</v>
      </c>
      <c r="O75" s="11">
        <f t="shared" si="0"/>
        <v>1523878.93</v>
      </c>
      <c r="P75">
        <f t="shared" si="1"/>
        <v>5774</v>
      </c>
    </row>
    <row r="76" spans="3:16" x14ac:dyDescent="0.35">
      <c r="L76" s="13" t="s">
        <v>108</v>
      </c>
      <c r="M76" s="11">
        <v>1913877.3699999999</v>
      </c>
      <c r="N76" s="15">
        <v>8497</v>
      </c>
      <c r="O76" s="11">
        <f t="shared" si="0"/>
        <v>1913877.3699999999</v>
      </c>
      <c r="P76">
        <f t="shared" si="1"/>
        <v>8497</v>
      </c>
    </row>
    <row r="77" spans="3:16" x14ac:dyDescent="0.35">
      <c r="L77" s="13" t="s">
        <v>123</v>
      </c>
      <c r="M77" s="11">
        <v>2006122.0700000003</v>
      </c>
      <c r="N77" s="15">
        <v>6958</v>
      </c>
      <c r="O77" s="11">
        <f t="shared" si="0"/>
        <v>2006122.0700000003</v>
      </c>
      <c r="P77">
        <f t="shared" si="1"/>
        <v>6958</v>
      </c>
    </row>
    <row r="78" spans="3:16" x14ac:dyDescent="0.35">
      <c r="L78" s="13" t="s">
        <v>105</v>
      </c>
      <c r="M78" s="11">
        <v>1283154.52</v>
      </c>
      <c r="N78" s="15">
        <v>4696</v>
      </c>
      <c r="O78" s="11">
        <f t="shared" si="0"/>
        <v>1283154.52</v>
      </c>
      <c r="P78">
        <f t="shared" si="1"/>
        <v>4696</v>
      </c>
    </row>
    <row r="79" spans="3:16" x14ac:dyDescent="0.35">
      <c r="L79" s="13" t="s">
        <v>180</v>
      </c>
      <c r="M79" s="11">
        <v>1426332.7300000002</v>
      </c>
      <c r="N79" s="15">
        <v>4821</v>
      </c>
      <c r="O79" s="11">
        <f t="shared" si="0"/>
        <v>1426332.7300000002</v>
      </c>
      <c r="P79">
        <f t="shared" si="1"/>
        <v>4821</v>
      </c>
    </row>
    <row r="80" spans="3:16" x14ac:dyDescent="0.35">
      <c r="L80" s="13" t="s">
        <v>191</v>
      </c>
      <c r="M80" s="11">
        <v>1166550.3400000001</v>
      </c>
      <c r="N80" s="15">
        <v>4721</v>
      </c>
      <c r="O80" s="11">
        <f t="shared" si="0"/>
        <v>1166550.3400000001</v>
      </c>
      <c r="P80">
        <f t="shared" si="1"/>
        <v>4721</v>
      </c>
    </row>
    <row r="81" spans="12:16" x14ac:dyDescent="0.35">
      <c r="L81" s="13" t="s">
        <v>182</v>
      </c>
      <c r="M81" s="11">
        <v>1308090.42</v>
      </c>
      <c r="N81" s="15">
        <v>4742</v>
      </c>
      <c r="O81" s="11">
        <f t="shared" si="0"/>
        <v>1308090.42</v>
      </c>
      <c r="P81">
        <f t="shared" si="1"/>
        <v>4742</v>
      </c>
    </row>
    <row r="82" spans="12:16" x14ac:dyDescent="0.35">
      <c r="L82" s="13" t="s">
        <v>232</v>
      </c>
      <c r="M82" s="11">
        <v>1102220.83</v>
      </c>
      <c r="N82" s="15">
        <v>3736</v>
      </c>
      <c r="O82" s="11">
        <f t="shared" si="0"/>
        <v>1102220.83</v>
      </c>
      <c r="P82">
        <f t="shared" si="1"/>
        <v>3736</v>
      </c>
    </row>
    <row r="83" spans="12:16" x14ac:dyDescent="0.35">
      <c r="L83" s="13" t="s">
        <v>208</v>
      </c>
      <c r="M83" s="11">
        <v>1510343.5</v>
      </c>
      <c r="N83" s="15">
        <v>5328</v>
      </c>
      <c r="O83" s="11">
        <f t="shared" si="0"/>
        <v>1510343.5</v>
      </c>
      <c r="P83">
        <f t="shared" si="1"/>
        <v>5328</v>
      </c>
    </row>
    <row r="84" spans="12:16" x14ac:dyDescent="0.35">
      <c r="L84" s="13" t="s">
        <v>168</v>
      </c>
      <c r="M84" s="11">
        <v>1149587.8900000001</v>
      </c>
      <c r="N84" s="15">
        <v>4438</v>
      </c>
      <c r="O84" s="11">
        <f t="shared" si="0"/>
        <v>1149587.8900000001</v>
      </c>
      <c r="P84">
        <f t="shared" si="1"/>
        <v>4438</v>
      </c>
    </row>
    <row r="85" spans="12:16" x14ac:dyDescent="0.35">
      <c r="L85" s="13" t="s">
        <v>243</v>
      </c>
      <c r="M85" s="11">
        <v>1126055.94</v>
      </c>
      <c r="N85" s="15">
        <v>3845</v>
      </c>
      <c r="O85" s="11">
        <f t="shared" si="0"/>
        <v>1126055.94</v>
      </c>
      <c r="P85">
        <f t="shared" si="1"/>
        <v>3845</v>
      </c>
    </row>
    <row r="86" spans="12:16" x14ac:dyDescent="0.35">
      <c r="L86" s="13" t="s">
        <v>76</v>
      </c>
      <c r="M86" s="11">
        <v>1573391.06</v>
      </c>
      <c r="N86" s="15">
        <v>6568</v>
      </c>
      <c r="O86" s="11">
        <f t="shared" si="0"/>
        <v>1573391.06</v>
      </c>
      <c r="P86">
        <f t="shared" si="1"/>
        <v>6568</v>
      </c>
    </row>
    <row r="87" spans="12:16" x14ac:dyDescent="0.35">
      <c r="L87" s="13" t="s">
        <v>248</v>
      </c>
      <c r="M87" s="11">
        <v>257652.71000000002</v>
      </c>
      <c r="N87" s="15">
        <v>515</v>
      </c>
      <c r="O87" s="11">
        <f t="shared" si="0"/>
        <v>257652.71000000002</v>
      </c>
      <c r="P87">
        <f t="shared" si="1"/>
        <v>515</v>
      </c>
    </row>
    <row r="88" spans="12:16" x14ac:dyDescent="0.35">
      <c r="L88" s="13" t="s">
        <v>122</v>
      </c>
      <c r="M88" s="11">
        <v>1653491.2900000003</v>
      </c>
      <c r="N88" s="15">
        <v>7231</v>
      </c>
      <c r="O88" s="11">
        <f t="shared" si="0"/>
        <v>1653491.2900000003</v>
      </c>
      <c r="P88">
        <f t="shared" si="1"/>
        <v>7231</v>
      </c>
    </row>
    <row r="89" spans="12:16" x14ac:dyDescent="0.35">
      <c r="L89" s="13" t="s">
        <v>247</v>
      </c>
      <c r="M89" s="11">
        <v>250370.38</v>
      </c>
      <c r="N89" s="15">
        <v>1089</v>
      </c>
      <c r="O89" s="11">
        <f t="shared" si="0"/>
        <v>250370.38</v>
      </c>
      <c r="P89">
        <f t="shared" si="1"/>
        <v>1089</v>
      </c>
    </row>
    <row r="90" spans="12:16" x14ac:dyDescent="0.35">
      <c r="L90" s="13" t="s">
        <v>205</v>
      </c>
      <c r="M90" s="11">
        <v>1157725.3500000001</v>
      </c>
      <c r="N90" s="15">
        <v>5102</v>
      </c>
      <c r="O90" s="11">
        <f t="shared" si="0"/>
        <v>1157725.3500000001</v>
      </c>
      <c r="P90">
        <f t="shared" si="1"/>
        <v>5102</v>
      </c>
    </row>
    <row r="91" spans="12:16" x14ac:dyDescent="0.35">
      <c r="L91" s="13" t="s">
        <v>86</v>
      </c>
      <c r="M91" s="11">
        <v>2404766.5299999998</v>
      </c>
      <c r="N91" s="15">
        <v>7422</v>
      </c>
      <c r="O91" s="11">
        <f t="shared" si="0"/>
        <v>2404766.5299999998</v>
      </c>
      <c r="P91">
        <f t="shared" si="1"/>
        <v>7422</v>
      </c>
    </row>
    <row r="92" spans="12:16" x14ac:dyDescent="0.35">
      <c r="L92" s="13" t="s">
        <v>184</v>
      </c>
      <c r="M92" s="11">
        <v>1483110.1400000001</v>
      </c>
      <c r="N92" s="15">
        <v>4807</v>
      </c>
      <c r="O92" s="11">
        <f t="shared" si="0"/>
        <v>1483110.1400000001</v>
      </c>
      <c r="P92">
        <f t="shared" si="1"/>
        <v>4807</v>
      </c>
    </row>
    <row r="93" spans="12:16" x14ac:dyDescent="0.35">
      <c r="L93" s="13" t="s">
        <v>87</v>
      </c>
      <c r="M93" s="11">
        <v>1475283.8499999999</v>
      </c>
      <c r="N93" s="15">
        <v>5016</v>
      </c>
      <c r="O93" s="11">
        <f t="shared" si="0"/>
        <v>1475283.8499999999</v>
      </c>
      <c r="P93">
        <f t="shared" si="1"/>
        <v>5016</v>
      </c>
    </row>
    <row r="94" spans="12:16" x14ac:dyDescent="0.35">
      <c r="L94" s="13" t="s">
        <v>88</v>
      </c>
      <c r="M94" s="11">
        <v>1799732.4000000001</v>
      </c>
      <c r="N94" s="15">
        <v>8099</v>
      </c>
      <c r="O94" s="11">
        <f t="shared" si="0"/>
        <v>1799732.4000000001</v>
      </c>
      <c r="P94">
        <f t="shared" si="1"/>
        <v>8099</v>
      </c>
    </row>
    <row r="95" spans="12:16" x14ac:dyDescent="0.35">
      <c r="L95" s="13" t="s">
        <v>192</v>
      </c>
      <c r="M95" s="11">
        <v>1516442.2</v>
      </c>
      <c r="N95" s="15">
        <v>5481</v>
      </c>
      <c r="O95" s="11">
        <f t="shared" si="0"/>
        <v>1516442.2</v>
      </c>
      <c r="P95">
        <f t="shared" si="1"/>
        <v>5481</v>
      </c>
    </row>
    <row r="96" spans="12:16" x14ac:dyDescent="0.35">
      <c r="L96" s="13" t="s">
        <v>179</v>
      </c>
      <c r="M96" s="11">
        <v>445370.7300000001</v>
      </c>
      <c r="N96" s="15">
        <v>2187</v>
      </c>
      <c r="O96" s="11">
        <f t="shared" si="0"/>
        <v>445370.7300000001</v>
      </c>
      <c r="P96">
        <f t="shared" si="1"/>
        <v>2187</v>
      </c>
    </row>
    <row r="97" spans="12:16" x14ac:dyDescent="0.35">
      <c r="L97" s="13" t="s">
        <v>138</v>
      </c>
      <c r="M97" s="11">
        <v>598668.18000000005</v>
      </c>
      <c r="N97" s="15">
        <v>1653</v>
      </c>
      <c r="O97" s="11">
        <f t="shared" si="0"/>
        <v>598668.18000000005</v>
      </c>
      <c r="P97">
        <f t="shared" si="1"/>
        <v>1653</v>
      </c>
    </row>
    <row r="98" spans="12:16" x14ac:dyDescent="0.35">
      <c r="L98" s="13" t="s">
        <v>238</v>
      </c>
      <c r="M98" s="11">
        <v>597781.29</v>
      </c>
      <c r="N98" s="15">
        <v>1971</v>
      </c>
      <c r="O98" s="11">
        <f t="shared" si="0"/>
        <v>597781.29</v>
      </c>
      <c r="P98">
        <f t="shared" si="1"/>
        <v>1971</v>
      </c>
    </row>
    <row r="99" spans="12:16" x14ac:dyDescent="0.35">
      <c r="L99" s="13" t="s">
        <v>240</v>
      </c>
      <c r="M99" s="11">
        <v>664290.92999999993</v>
      </c>
      <c r="N99" s="15">
        <v>2427</v>
      </c>
      <c r="O99" s="11">
        <f t="shared" si="0"/>
        <v>664290.92999999993</v>
      </c>
      <c r="P99">
        <f t="shared" si="1"/>
        <v>2427</v>
      </c>
    </row>
    <row r="100" spans="12:16" x14ac:dyDescent="0.35">
      <c r="L100" s="13" t="s">
        <v>239</v>
      </c>
      <c r="M100" s="11">
        <v>548668.1</v>
      </c>
      <c r="N100" s="15">
        <v>2143</v>
      </c>
      <c r="O100" s="11">
        <f t="shared" si="0"/>
        <v>548668.1</v>
      </c>
      <c r="P100">
        <f t="shared" si="1"/>
        <v>2143</v>
      </c>
    </row>
    <row r="101" spans="12:16" x14ac:dyDescent="0.35">
      <c r="L101" s="13" t="s">
        <v>188</v>
      </c>
      <c r="M101" s="11">
        <v>392830.30000000005</v>
      </c>
      <c r="N101" s="15">
        <v>2045</v>
      </c>
      <c r="O101" s="11">
        <f t="shared" si="0"/>
        <v>392830.30000000005</v>
      </c>
      <c r="P101">
        <f t="shared" si="1"/>
        <v>2045</v>
      </c>
    </row>
    <row r="102" spans="12:16" x14ac:dyDescent="0.35">
      <c r="L102" s="13" t="s">
        <v>172</v>
      </c>
      <c r="M102" s="11">
        <v>524064.39000000007</v>
      </c>
      <c r="N102" s="15">
        <v>2356</v>
      </c>
      <c r="O102" s="11">
        <f t="shared" si="0"/>
        <v>524064.39000000007</v>
      </c>
      <c r="P102">
        <f t="shared" si="1"/>
        <v>2356</v>
      </c>
    </row>
    <row r="103" spans="12:16" x14ac:dyDescent="0.35">
      <c r="L103" s="13" t="s">
        <v>209</v>
      </c>
      <c r="M103" s="11">
        <v>911514.21</v>
      </c>
      <c r="N103" s="15">
        <v>4082</v>
      </c>
      <c r="O103" s="11">
        <f t="shared" si="0"/>
        <v>911514.21</v>
      </c>
      <c r="P103">
        <f t="shared" si="1"/>
        <v>4082</v>
      </c>
    </row>
    <row r="104" spans="12:16" x14ac:dyDescent="0.35">
      <c r="L104" s="13" t="s">
        <v>244</v>
      </c>
      <c r="M104" s="11">
        <v>598469.25</v>
      </c>
      <c r="N104" s="15">
        <v>2411</v>
      </c>
      <c r="O104" s="11">
        <f t="shared" si="0"/>
        <v>598469.25</v>
      </c>
      <c r="P104">
        <f t="shared" si="1"/>
        <v>2411</v>
      </c>
    </row>
    <row r="105" spans="12:16" x14ac:dyDescent="0.35">
      <c r="L105" s="13" t="s">
        <v>200</v>
      </c>
      <c r="M105" s="11">
        <v>879064.01</v>
      </c>
      <c r="N105" s="15">
        <v>3119</v>
      </c>
      <c r="O105" s="11">
        <f t="shared" si="0"/>
        <v>879064.01</v>
      </c>
      <c r="P105">
        <f t="shared" si="1"/>
        <v>3119</v>
      </c>
    </row>
    <row r="106" spans="12:16" x14ac:dyDescent="0.35">
      <c r="L106" s="13" t="s">
        <v>170</v>
      </c>
      <c r="M106" s="11">
        <v>852330.07</v>
      </c>
      <c r="N106" s="15">
        <v>3986</v>
      </c>
      <c r="O106" s="11">
        <f t="shared" si="0"/>
        <v>852330.07</v>
      </c>
      <c r="P106">
        <f t="shared" si="1"/>
        <v>3986</v>
      </c>
    </row>
    <row r="107" spans="12:16" x14ac:dyDescent="0.35">
      <c r="L107" s="13" t="s">
        <v>148</v>
      </c>
      <c r="M107" s="11">
        <v>1571349.33</v>
      </c>
      <c r="N107" s="15">
        <v>6924</v>
      </c>
      <c r="O107" s="11">
        <f t="shared" si="0"/>
        <v>1571349.33</v>
      </c>
      <c r="P107">
        <f t="shared" si="1"/>
        <v>6924</v>
      </c>
    </row>
    <row r="108" spans="12:16" x14ac:dyDescent="0.35">
      <c r="L108" s="13" t="s">
        <v>164</v>
      </c>
      <c r="M108" s="11">
        <v>769939.3899999999</v>
      </c>
      <c r="N108" s="15">
        <v>3132</v>
      </c>
      <c r="O108" s="11">
        <f t="shared" si="0"/>
        <v>769939.3899999999</v>
      </c>
      <c r="P108">
        <f t="shared" si="1"/>
        <v>3132</v>
      </c>
    </row>
    <row r="109" spans="12:16" x14ac:dyDescent="0.35">
      <c r="L109" s="13" t="s">
        <v>71</v>
      </c>
      <c r="M109" s="11">
        <v>603959.32999999996</v>
      </c>
      <c r="N109" s="15">
        <v>2954</v>
      </c>
      <c r="O109" s="11">
        <f t="shared" si="0"/>
        <v>603959.32999999996</v>
      </c>
      <c r="P109">
        <f t="shared" si="1"/>
        <v>2954</v>
      </c>
    </row>
    <row r="110" spans="12:16" x14ac:dyDescent="0.35">
      <c r="L110" s="13" t="s">
        <v>231</v>
      </c>
      <c r="M110" s="11">
        <v>1102441.19</v>
      </c>
      <c r="N110" s="15">
        <v>4449</v>
      </c>
      <c r="O110" s="11">
        <f t="shared" si="0"/>
        <v>1102441.19</v>
      </c>
      <c r="P110">
        <f t="shared" si="1"/>
        <v>4449</v>
      </c>
    </row>
    <row r="111" spans="12:16" x14ac:dyDescent="0.35">
      <c r="L111" s="13" t="s">
        <v>106</v>
      </c>
      <c r="M111" s="11">
        <v>1484963.99</v>
      </c>
      <c r="N111" s="15">
        <v>5836</v>
      </c>
      <c r="O111" s="11">
        <f t="shared" si="0"/>
        <v>1484963.99</v>
      </c>
      <c r="P111">
        <f t="shared" si="1"/>
        <v>5836</v>
      </c>
    </row>
    <row r="112" spans="12:16" x14ac:dyDescent="0.35">
      <c r="L112" s="13" t="s">
        <v>72</v>
      </c>
      <c r="M112" s="11">
        <v>839616.29</v>
      </c>
      <c r="N112" s="15">
        <v>3800</v>
      </c>
      <c r="O112" s="11">
        <f t="shared" si="0"/>
        <v>839616.29</v>
      </c>
      <c r="P112">
        <f t="shared" si="1"/>
        <v>3800</v>
      </c>
    </row>
    <row r="113" spans="12:16" x14ac:dyDescent="0.35">
      <c r="L113" s="13" t="s">
        <v>126</v>
      </c>
      <c r="M113" s="11">
        <v>1973765.2999999998</v>
      </c>
      <c r="N113" s="15">
        <v>6604</v>
      </c>
      <c r="O113" s="11">
        <f t="shared" si="0"/>
        <v>1973765.2999999998</v>
      </c>
      <c r="P113">
        <f t="shared" si="1"/>
        <v>6604</v>
      </c>
    </row>
    <row r="114" spans="12:16" x14ac:dyDescent="0.35">
      <c r="L114" s="13" t="s">
        <v>156</v>
      </c>
      <c r="M114" s="11">
        <v>1257111.1800000002</v>
      </c>
      <c r="N114" s="15">
        <v>5727</v>
      </c>
      <c r="O114" s="11">
        <f t="shared" si="0"/>
        <v>1257111.1800000002</v>
      </c>
      <c r="P114">
        <f t="shared" si="1"/>
        <v>5727</v>
      </c>
    </row>
    <row r="115" spans="12:16" x14ac:dyDescent="0.35">
      <c r="L115" s="13" t="s">
        <v>210</v>
      </c>
      <c r="M115" s="11">
        <v>1564043.09</v>
      </c>
      <c r="N115" s="15">
        <v>4459</v>
      </c>
      <c r="O115" s="11">
        <f t="shared" si="0"/>
        <v>1564043.09</v>
      </c>
      <c r="P115">
        <f t="shared" si="1"/>
        <v>4459</v>
      </c>
    </row>
    <row r="116" spans="12:16" x14ac:dyDescent="0.35">
      <c r="L116" s="13" t="s">
        <v>131</v>
      </c>
      <c r="M116" s="11">
        <v>2064690.1900000002</v>
      </c>
      <c r="N116" s="15">
        <v>7574</v>
      </c>
      <c r="O116" s="11">
        <f t="shared" si="0"/>
        <v>2064690.1900000002</v>
      </c>
      <c r="P116">
        <f t="shared" si="1"/>
        <v>7574</v>
      </c>
    </row>
    <row r="117" spans="12:16" x14ac:dyDescent="0.35">
      <c r="L117" s="13" t="s">
        <v>98</v>
      </c>
      <c r="M117" s="11">
        <v>1376686.01</v>
      </c>
      <c r="N117" s="15">
        <v>5650</v>
      </c>
      <c r="O117" s="11">
        <f t="shared" si="0"/>
        <v>1376686.01</v>
      </c>
      <c r="P117">
        <f t="shared" si="1"/>
        <v>5650</v>
      </c>
    </row>
    <row r="118" spans="12:16" x14ac:dyDescent="0.35">
      <c r="L118" s="13" t="s">
        <v>235</v>
      </c>
      <c r="M118" s="11">
        <v>1131859.81</v>
      </c>
      <c r="N118" s="15">
        <v>3512</v>
      </c>
      <c r="O118" s="11">
        <f t="shared" si="0"/>
        <v>1131859.81</v>
      </c>
      <c r="P118">
        <f t="shared" si="1"/>
        <v>3512</v>
      </c>
    </row>
    <row r="119" spans="12:16" x14ac:dyDescent="0.35">
      <c r="L119" s="13" t="s">
        <v>211</v>
      </c>
      <c r="M119" s="11">
        <v>1267909.8400000001</v>
      </c>
      <c r="N119" s="15">
        <v>4890</v>
      </c>
      <c r="O119" s="11">
        <f t="shared" si="0"/>
        <v>1267909.8400000001</v>
      </c>
      <c r="P119">
        <f t="shared" si="1"/>
        <v>4890</v>
      </c>
    </row>
    <row r="120" spans="12:16" x14ac:dyDescent="0.35">
      <c r="L120" s="13" t="s">
        <v>115</v>
      </c>
      <c r="M120" s="11">
        <v>1333601.2900000003</v>
      </c>
      <c r="N120" s="15">
        <v>4286</v>
      </c>
      <c r="O120" s="11">
        <f t="shared" si="0"/>
        <v>1333601.2900000003</v>
      </c>
      <c r="P120">
        <f t="shared" si="1"/>
        <v>4286</v>
      </c>
    </row>
    <row r="121" spans="12:16" x14ac:dyDescent="0.35">
      <c r="L121" s="13" t="s">
        <v>162</v>
      </c>
      <c r="M121" s="11">
        <v>2142988.34</v>
      </c>
      <c r="N121" s="15">
        <v>8867</v>
      </c>
      <c r="O121" s="11">
        <f t="shared" si="0"/>
        <v>2142988.34</v>
      </c>
      <c r="P121">
        <f t="shared" si="1"/>
        <v>8867</v>
      </c>
    </row>
    <row r="122" spans="12:16" x14ac:dyDescent="0.35">
      <c r="L122" s="13" t="s">
        <v>82</v>
      </c>
      <c r="M122" s="11">
        <v>5371164.7100000009</v>
      </c>
      <c r="N122" s="15">
        <v>20587</v>
      </c>
      <c r="O122" s="11">
        <f t="shared" si="0"/>
        <v>5371164.7100000009</v>
      </c>
      <c r="P122">
        <f t="shared" si="1"/>
        <v>20587</v>
      </c>
    </row>
    <row r="123" spans="12:16" x14ac:dyDescent="0.35">
      <c r="L123" s="13" t="s">
        <v>217</v>
      </c>
      <c r="M123" s="11">
        <v>1036281.2800000001</v>
      </c>
      <c r="N123" s="15">
        <v>4831</v>
      </c>
      <c r="O123" s="11">
        <f t="shared" si="0"/>
        <v>1036281.2800000001</v>
      </c>
      <c r="P123">
        <f t="shared" si="1"/>
        <v>4831</v>
      </c>
    </row>
    <row r="124" spans="12:16" x14ac:dyDescent="0.35">
      <c r="L124" s="13" t="s">
        <v>204</v>
      </c>
      <c r="M124" s="11">
        <v>1650024.3199999996</v>
      </c>
      <c r="N124" s="15">
        <v>5743</v>
      </c>
      <c r="O124" s="11">
        <f t="shared" si="0"/>
        <v>1650024.3199999996</v>
      </c>
      <c r="P124">
        <f t="shared" si="1"/>
        <v>5743</v>
      </c>
    </row>
    <row r="125" spans="12:16" x14ac:dyDescent="0.35">
      <c r="L125" s="13" t="s">
        <v>73</v>
      </c>
      <c r="M125" s="11">
        <v>1821684.85</v>
      </c>
      <c r="N125" s="15">
        <v>7313</v>
      </c>
      <c r="O125" s="11">
        <f t="shared" si="0"/>
        <v>1821684.85</v>
      </c>
      <c r="P125">
        <f t="shared" si="1"/>
        <v>7313</v>
      </c>
    </row>
    <row r="126" spans="12:16" x14ac:dyDescent="0.35">
      <c r="L126" s="13" t="s">
        <v>249</v>
      </c>
      <c r="M126" s="11">
        <v>291664.21000000002</v>
      </c>
      <c r="N126" s="15">
        <v>757</v>
      </c>
      <c r="O126" s="11">
        <f t="shared" si="0"/>
        <v>291664.21000000002</v>
      </c>
      <c r="P126">
        <f t="shared" si="1"/>
        <v>757</v>
      </c>
    </row>
    <row r="127" spans="12:16" x14ac:dyDescent="0.35">
      <c r="L127" s="13" t="s">
        <v>190</v>
      </c>
      <c r="M127" s="11">
        <v>1446048.15</v>
      </c>
      <c r="N127" s="15">
        <v>5181</v>
      </c>
      <c r="O127" s="11">
        <f t="shared" ref="O127:O190" si="2">IF(M127:M308="","",M127:M308)</f>
        <v>1446048.15</v>
      </c>
      <c r="P127">
        <f t="shared" ref="P127:P190" si="3">IF(N127:N308="","",N127:N308)</f>
        <v>5181</v>
      </c>
    </row>
    <row r="128" spans="12:16" x14ac:dyDescent="0.35">
      <c r="L128" s="13" t="s">
        <v>92</v>
      </c>
      <c r="M128" s="11">
        <v>2133314.91</v>
      </c>
      <c r="N128" s="15">
        <v>6872</v>
      </c>
      <c r="O128" s="11">
        <f t="shared" si="2"/>
        <v>2133314.91</v>
      </c>
      <c r="P128">
        <f t="shared" si="3"/>
        <v>6872</v>
      </c>
    </row>
    <row r="129" spans="12:16" x14ac:dyDescent="0.35">
      <c r="L129" s="13" t="s">
        <v>197</v>
      </c>
      <c r="M129" s="11">
        <v>1788884.4</v>
      </c>
      <c r="N129" s="15">
        <v>6429</v>
      </c>
      <c r="O129" s="11">
        <f t="shared" si="2"/>
        <v>1788884.4</v>
      </c>
      <c r="P129">
        <f t="shared" si="3"/>
        <v>6429</v>
      </c>
    </row>
    <row r="130" spans="12:16" x14ac:dyDescent="0.35">
      <c r="L130" s="13" t="s">
        <v>129</v>
      </c>
      <c r="M130" s="11">
        <v>1811183.4100000001</v>
      </c>
      <c r="N130" s="15">
        <v>6708</v>
      </c>
      <c r="O130" s="11">
        <f t="shared" si="2"/>
        <v>1811183.4100000001</v>
      </c>
      <c r="P130">
        <f t="shared" si="3"/>
        <v>6708</v>
      </c>
    </row>
    <row r="131" spans="12:16" x14ac:dyDescent="0.35">
      <c r="L131" s="13" t="s">
        <v>178</v>
      </c>
      <c r="M131" s="11">
        <v>2512915.9700000002</v>
      </c>
      <c r="N131" s="15">
        <v>10566</v>
      </c>
      <c r="O131" s="11">
        <f t="shared" si="2"/>
        <v>2512915.9700000002</v>
      </c>
      <c r="P131">
        <f t="shared" si="3"/>
        <v>10566</v>
      </c>
    </row>
    <row r="132" spans="12:16" x14ac:dyDescent="0.35">
      <c r="L132" s="13" t="s">
        <v>84</v>
      </c>
      <c r="M132" s="11">
        <v>2604150.5500000007</v>
      </c>
      <c r="N132" s="15">
        <v>10728</v>
      </c>
      <c r="O132" s="11">
        <f t="shared" si="2"/>
        <v>2604150.5500000007</v>
      </c>
      <c r="P132">
        <f t="shared" si="3"/>
        <v>10728</v>
      </c>
    </row>
    <row r="133" spans="12:16" x14ac:dyDescent="0.35">
      <c r="L133" s="13" t="s">
        <v>177</v>
      </c>
      <c r="M133" s="11">
        <v>1126732.45</v>
      </c>
      <c r="N133" s="15">
        <v>3368</v>
      </c>
      <c r="O133" s="11">
        <f t="shared" si="2"/>
        <v>1126732.45</v>
      </c>
      <c r="P133">
        <f t="shared" si="3"/>
        <v>3368</v>
      </c>
    </row>
    <row r="134" spans="12:16" x14ac:dyDescent="0.35">
      <c r="L134" s="13" t="s">
        <v>195</v>
      </c>
      <c r="M134" s="11">
        <v>1995834.9</v>
      </c>
      <c r="N134" s="15">
        <v>7114</v>
      </c>
      <c r="O134" s="11">
        <f t="shared" si="2"/>
        <v>1995834.9</v>
      </c>
      <c r="P134">
        <f t="shared" si="3"/>
        <v>7114</v>
      </c>
    </row>
    <row r="135" spans="12:16" x14ac:dyDescent="0.35">
      <c r="L135" s="13" t="s">
        <v>140</v>
      </c>
      <c r="M135" s="11">
        <v>1250094.3</v>
      </c>
      <c r="N135" s="15">
        <v>6963</v>
      </c>
      <c r="O135" s="11">
        <f t="shared" si="2"/>
        <v>1250094.3</v>
      </c>
      <c r="P135">
        <f t="shared" si="3"/>
        <v>6963</v>
      </c>
    </row>
    <row r="136" spans="12:16" x14ac:dyDescent="0.35">
      <c r="L136" s="13" t="s">
        <v>119</v>
      </c>
      <c r="M136" s="11">
        <v>1178426.22</v>
      </c>
      <c r="N136" s="15">
        <v>4252</v>
      </c>
      <c r="O136" s="11">
        <f t="shared" si="2"/>
        <v>1178426.22</v>
      </c>
      <c r="P136">
        <f t="shared" si="3"/>
        <v>4252</v>
      </c>
    </row>
    <row r="137" spans="12:16" x14ac:dyDescent="0.35">
      <c r="L137" s="13" t="s">
        <v>225</v>
      </c>
      <c r="M137" s="11">
        <v>1878587.5299999998</v>
      </c>
      <c r="N137" s="15">
        <v>6272</v>
      </c>
      <c r="O137" s="11">
        <f t="shared" si="2"/>
        <v>1878587.5299999998</v>
      </c>
      <c r="P137">
        <f t="shared" si="3"/>
        <v>6272</v>
      </c>
    </row>
    <row r="138" spans="12:16" x14ac:dyDescent="0.35">
      <c r="L138" s="13" t="s">
        <v>116</v>
      </c>
      <c r="M138" s="11">
        <v>1275208.28</v>
      </c>
      <c r="N138" s="15">
        <v>5416</v>
      </c>
      <c r="O138" s="11">
        <f t="shared" si="2"/>
        <v>1275208.28</v>
      </c>
      <c r="P138">
        <f t="shared" si="3"/>
        <v>5416</v>
      </c>
    </row>
    <row r="139" spans="12:16" x14ac:dyDescent="0.35">
      <c r="L139" s="13" t="s">
        <v>107</v>
      </c>
      <c r="M139" s="11">
        <v>2513917.5000000005</v>
      </c>
      <c r="N139" s="15">
        <v>9139</v>
      </c>
      <c r="O139" s="11">
        <f t="shared" si="2"/>
        <v>2513917.5000000005</v>
      </c>
      <c r="P139">
        <f t="shared" si="3"/>
        <v>9139</v>
      </c>
    </row>
    <row r="140" spans="12:16" x14ac:dyDescent="0.35">
      <c r="L140" s="13" t="s">
        <v>120</v>
      </c>
      <c r="M140" s="11">
        <v>2101485.69</v>
      </c>
      <c r="N140" s="15">
        <v>9344</v>
      </c>
      <c r="O140" s="11">
        <f t="shared" si="2"/>
        <v>2101485.69</v>
      </c>
      <c r="P140">
        <f t="shared" si="3"/>
        <v>9344</v>
      </c>
    </row>
    <row r="141" spans="12:16" x14ac:dyDescent="0.35">
      <c r="L141" s="13" t="s">
        <v>160</v>
      </c>
      <c r="M141" s="11">
        <v>810814.05999999994</v>
      </c>
      <c r="N141" s="15">
        <v>2485</v>
      </c>
      <c r="O141" s="11">
        <f t="shared" si="2"/>
        <v>810814.05999999994</v>
      </c>
      <c r="P141">
        <f t="shared" si="3"/>
        <v>2485</v>
      </c>
    </row>
    <row r="142" spans="12:16" x14ac:dyDescent="0.35">
      <c r="L142" s="13" t="s">
        <v>233</v>
      </c>
      <c r="M142" s="11">
        <v>654263.24</v>
      </c>
      <c r="N142" s="15">
        <v>2928</v>
      </c>
      <c r="O142" s="11">
        <f t="shared" si="2"/>
        <v>654263.24</v>
      </c>
      <c r="P142">
        <f t="shared" si="3"/>
        <v>2928</v>
      </c>
    </row>
    <row r="143" spans="12:16" x14ac:dyDescent="0.35">
      <c r="L143" s="13" t="s">
        <v>222</v>
      </c>
      <c r="M143" s="11">
        <v>343935.25</v>
      </c>
      <c r="N143" s="15">
        <v>1608</v>
      </c>
      <c r="O143" s="11">
        <f t="shared" si="2"/>
        <v>343935.25</v>
      </c>
      <c r="P143">
        <f t="shared" si="3"/>
        <v>1608</v>
      </c>
    </row>
    <row r="144" spans="12:16" x14ac:dyDescent="0.35">
      <c r="L144" s="13" t="s">
        <v>145</v>
      </c>
      <c r="M144" s="11">
        <v>1203025.6199999999</v>
      </c>
      <c r="N144" s="15">
        <v>3435</v>
      </c>
      <c r="O144" s="11">
        <f t="shared" si="2"/>
        <v>1203025.6199999999</v>
      </c>
      <c r="P144">
        <f t="shared" si="3"/>
        <v>3435</v>
      </c>
    </row>
    <row r="145" spans="12:16" x14ac:dyDescent="0.35">
      <c r="L145" s="13" t="s">
        <v>223</v>
      </c>
      <c r="M145" s="11">
        <v>407188.73</v>
      </c>
      <c r="N145" s="15">
        <v>2456</v>
      </c>
      <c r="O145" s="11">
        <f t="shared" si="2"/>
        <v>407188.73</v>
      </c>
      <c r="P145">
        <f t="shared" si="3"/>
        <v>2456</v>
      </c>
    </row>
    <row r="146" spans="12:16" x14ac:dyDescent="0.35">
      <c r="L146" s="13" t="s">
        <v>246</v>
      </c>
      <c r="M146" s="11">
        <v>690488.05999999994</v>
      </c>
      <c r="N146" s="15">
        <v>2477</v>
      </c>
      <c r="O146" s="11">
        <f t="shared" si="2"/>
        <v>690488.05999999994</v>
      </c>
      <c r="P146">
        <f t="shared" si="3"/>
        <v>2477</v>
      </c>
    </row>
    <row r="147" spans="12:16" x14ac:dyDescent="0.35">
      <c r="L147" s="13" t="s">
        <v>111</v>
      </c>
      <c r="M147" s="11">
        <v>838088.59000000008</v>
      </c>
      <c r="N147" s="15">
        <v>3473</v>
      </c>
      <c r="O147" s="11">
        <f t="shared" si="2"/>
        <v>838088.59000000008</v>
      </c>
      <c r="P147">
        <f t="shared" si="3"/>
        <v>3473</v>
      </c>
    </row>
    <row r="148" spans="12:16" x14ac:dyDescent="0.35">
      <c r="L148" s="13" t="s">
        <v>132</v>
      </c>
      <c r="M148" s="11">
        <v>470293.39999999997</v>
      </c>
      <c r="N148" s="15">
        <v>2289</v>
      </c>
      <c r="O148" s="11">
        <f t="shared" si="2"/>
        <v>470293.39999999997</v>
      </c>
      <c r="P148">
        <f t="shared" si="3"/>
        <v>2289</v>
      </c>
    </row>
    <row r="149" spans="12:16" x14ac:dyDescent="0.35">
      <c r="L149" s="13" t="s">
        <v>153</v>
      </c>
      <c r="M149" s="11">
        <v>1028787.7400000001</v>
      </c>
      <c r="N149" s="15">
        <v>4175</v>
      </c>
      <c r="O149" s="11">
        <f t="shared" si="2"/>
        <v>1028787.7400000001</v>
      </c>
      <c r="P149">
        <f t="shared" si="3"/>
        <v>4175</v>
      </c>
    </row>
    <row r="150" spans="12:16" x14ac:dyDescent="0.35">
      <c r="L150" s="13" t="s">
        <v>78</v>
      </c>
      <c r="M150" s="11">
        <v>822795.10000000009</v>
      </c>
      <c r="N150" s="15">
        <v>3572</v>
      </c>
      <c r="O150" s="11">
        <f t="shared" si="2"/>
        <v>822795.10000000009</v>
      </c>
      <c r="P150">
        <f t="shared" si="3"/>
        <v>3572</v>
      </c>
    </row>
    <row r="151" spans="12:16" x14ac:dyDescent="0.35">
      <c r="L151" s="13" t="s">
        <v>241</v>
      </c>
      <c r="M151" s="11">
        <v>669342.88</v>
      </c>
      <c r="N151" s="15">
        <v>3248</v>
      </c>
      <c r="O151" s="11">
        <f t="shared" si="2"/>
        <v>669342.88</v>
      </c>
      <c r="P151">
        <f t="shared" si="3"/>
        <v>3248</v>
      </c>
    </row>
    <row r="152" spans="12:16" x14ac:dyDescent="0.35">
      <c r="L152" s="13" t="s">
        <v>229</v>
      </c>
      <c r="M152" s="11">
        <v>1438780.73</v>
      </c>
      <c r="N152" s="15">
        <v>7358</v>
      </c>
      <c r="O152" s="11">
        <f t="shared" si="2"/>
        <v>1438780.73</v>
      </c>
      <c r="P152">
        <f t="shared" si="3"/>
        <v>7358</v>
      </c>
    </row>
    <row r="153" spans="12:16" x14ac:dyDescent="0.35">
      <c r="L153" s="13" t="s">
        <v>134</v>
      </c>
      <c r="M153" s="11">
        <v>1061309.6599999999</v>
      </c>
      <c r="N153" s="15">
        <v>3223</v>
      </c>
      <c r="O153" s="11">
        <f t="shared" si="2"/>
        <v>1061309.6599999999</v>
      </c>
      <c r="P153">
        <f t="shared" si="3"/>
        <v>3223</v>
      </c>
    </row>
    <row r="154" spans="12:16" x14ac:dyDescent="0.35">
      <c r="L154" s="13" t="s">
        <v>79</v>
      </c>
      <c r="M154" s="11">
        <v>5097288.3599999994</v>
      </c>
      <c r="N154" s="15">
        <v>20042</v>
      </c>
      <c r="O154" s="11">
        <f t="shared" si="2"/>
        <v>5097288.3599999994</v>
      </c>
      <c r="P154">
        <f t="shared" si="3"/>
        <v>20042</v>
      </c>
    </row>
    <row r="155" spans="12:16" x14ac:dyDescent="0.35">
      <c r="L155" s="13" t="s">
        <v>215</v>
      </c>
      <c r="M155" s="11">
        <v>503091.75000000006</v>
      </c>
      <c r="N155" s="15">
        <v>2593</v>
      </c>
      <c r="O155" s="11">
        <f t="shared" si="2"/>
        <v>503091.75000000006</v>
      </c>
      <c r="P155">
        <f t="shared" si="3"/>
        <v>2593</v>
      </c>
    </row>
    <row r="156" spans="12:16" x14ac:dyDescent="0.35">
      <c r="L156" s="13" t="s">
        <v>158</v>
      </c>
      <c r="M156" s="11">
        <v>820358.99</v>
      </c>
      <c r="N156" s="15">
        <v>4134</v>
      </c>
      <c r="O156" s="11">
        <f t="shared" si="2"/>
        <v>820358.99</v>
      </c>
      <c r="P156">
        <f t="shared" si="3"/>
        <v>4134</v>
      </c>
    </row>
    <row r="157" spans="12:16" x14ac:dyDescent="0.35">
      <c r="L157" s="13" t="s">
        <v>81</v>
      </c>
      <c r="M157" s="11">
        <v>658841.66</v>
      </c>
      <c r="N157" s="15">
        <v>4144</v>
      </c>
      <c r="O157" s="11">
        <f t="shared" si="2"/>
        <v>658841.66</v>
      </c>
      <c r="P157">
        <f t="shared" si="3"/>
        <v>4144</v>
      </c>
    </row>
    <row r="158" spans="12:16" x14ac:dyDescent="0.35">
      <c r="L158" s="13" t="s">
        <v>136</v>
      </c>
      <c r="M158" s="11">
        <v>2417709.4200000004</v>
      </c>
      <c r="N158" s="15">
        <v>11502</v>
      </c>
      <c r="O158" s="11">
        <f t="shared" si="2"/>
        <v>2417709.4200000004</v>
      </c>
      <c r="P158">
        <f t="shared" si="3"/>
        <v>11502</v>
      </c>
    </row>
    <row r="159" spans="12:16" x14ac:dyDescent="0.35">
      <c r="L159" s="13" t="s">
        <v>161</v>
      </c>
      <c r="M159" s="11">
        <v>1664684.01</v>
      </c>
      <c r="N159" s="15">
        <v>7922</v>
      </c>
      <c r="O159" s="11">
        <f t="shared" si="2"/>
        <v>1664684.01</v>
      </c>
      <c r="P159">
        <f t="shared" si="3"/>
        <v>7922</v>
      </c>
    </row>
    <row r="160" spans="12:16" x14ac:dyDescent="0.35">
      <c r="L160" s="13" t="s">
        <v>128</v>
      </c>
      <c r="M160" s="11">
        <v>893920.15999999992</v>
      </c>
      <c r="N160" s="15">
        <v>3598</v>
      </c>
      <c r="O160" s="11">
        <f t="shared" si="2"/>
        <v>893920.15999999992</v>
      </c>
      <c r="P160">
        <f t="shared" si="3"/>
        <v>3598</v>
      </c>
    </row>
    <row r="161" spans="3:16" x14ac:dyDescent="0.35">
      <c r="L161" s="13" t="s">
        <v>175</v>
      </c>
      <c r="M161" s="11">
        <v>1004860.22</v>
      </c>
      <c r="N161" s="15">
        <v>3603</v>
      </c>
      <c r="O161" s="11">
        <f t="shared" si="2"/>
        <v>1004860.22</v>
      </c>
      <c r="P161">
        <f t="shared" si="3"/>
        <v>3603</v>
      </c>
    </row>
    <row r="162" spans="3:16" x14ac:dyDescent="0.35">
      <c r="L162" s="13" t="s">
        <v>189</v>
      </c>
      <c r="M162" s="11">
        <v>874358.59999999986</v>
      </c>
      <c r="N162" s="15">
        <v>4638</v>
      </c>
      <c r="O162" s="11">
        <f t="shared" si="2"/>
        <v>874358.59999999986</v>
      </c>
      <c r="P162">
        <f t="shared" si="3"/>
        <v>4638</v>
      </c>
    </row>
    <row r="163" spans="3:16" x14ac:dyDescent="0.35">
      <c r="L163" s="13" t="s">
        <v>110</v>
      </c>
      <c r="M163" s="11">
        <v>770263.28999999992</v>
      </c>
      <c r="N163" s="15">
        <v>3307</v>
      </c>
      <c r="O163" s="11">
        <f t="shared" si="2"/>
        <v>770263.28999999992</v>
      </c>
      <c r="P163">
        <f t="shared" si="3"/>
        <v>3307</v>
      </c>
    </row>
    <row r="164" spans="3:16" x14ac:dyDescent="0.35">
      <c r="L164" s="13" t="s">
        <v>95</v>
      </c>
      <c r="M164" s="11">
        <v>3566625.73</v>
      </c>
      <c r="N164" s="15">
        <v>12787</v>
      </c>
      <c r="O164" s="11">
        <f t="shared" si="2"/>
        <v>3566625.73</v>
      </c>
      <c r="P164">
        <f t="shared" si="3"/>
        <v>12787</v>
      </c>
    </row>
    <row r="165" spans="3:16" x14ac:dyDescent="0.35">
      <c r="E165" t="str">
        <f>IF(C165:C169="","",C165:C169)</f>
        <v/>
      </c>
      <c r="F165" s="14" t="str">
        <f>IF(D165:D169="","",D165:D169)</f>
        <v/>
      </c>
      <c r="L165" s="13" t="s">
        <v>171</v>
      </c>
      <c r="M165" s="11">
        <v>3036989.7199999997</v>
      </c>
      <c r="N165" s="15">
        <v>11843</v>
      </c>
      <c r="O165" s="11">
        <f t="shared" si="2"/>
        <v>3036989.7199999997</v>
      </c>
      <c r="P165">
        <f t="shared" si="3"/>
        <v>11843</v>
      </c>
    </row>
    <row r="166" spans="3:16" x14ac:dyDescent="0.35">
      <c r="E166" t="str">
        <f>IF(C166:C169="","",C166:C169)</f>
        <v/>
      </c>
      <c r="F166" s="14" t="str">
        <f>IF(D166:D169="","",D166:D169)</f>
        <v/>
      </c>
      <c r="L166" s="13" t="s">
        <v>96</v>
      </c>
      <c r="M166" s="11">
        <v>1730281.2999999998</v>
      </c>
      <c r="N166" s="15">
        <v>6422</v>
      </c>
      <c r="O166" s="11">
        <f t="shared" si="2"/>
        <v>1730281.2999999998</v>
      </c>
      <c r="P166">
        <f t="shared" si="3"/>
        <v>6422</v>
      </c>
    </row>
    <row r="167" spans="3:16" x14ac:dyDescent="0.35">
      <c r="E167" t="str">
        <f>IF(C167:C169="","",C167:C169)</f>
        <v/>
      </c>
      <c r="F167" s="14" t="str">
        <f>IF(D167:D169="","",D167:D169)</f>
        <v/>
      </c>
      <c r="L167" s="13" t="s">
        <v>155</v>
      </c>
      <c r="M167" s="11">
        <v>1758709.0300000003</v>
      </c>
      <c r="N167" s="15">
        <v>8057</v>
      </c>
      <c r="O167" s="11">
        <f t="shared" si="2"/>
        <v>1758709.0300000003</v>
      </c>
      <c r="P167">
        <f t="shared" si="3"/>
        <v>8057</v>
      </c>
    </row>
    <row r="168" spans="3:16" x14ac:dyDescent="0.35">
      <c r="E168" t="str">
        <f>IF(C168:C169="","",C168:C169)</f>
        <v/>
      </c>
      <c r="F168" s="14" t="str">
        <f>IF(D168:D169="","",D168:D169)</f>
        <v/>
      </c>
      <c r="L168" s="13" t="s">
        <v>183</v>
      </c>
      <c r="M168" s="11">
        <v>1575406.6399999997</v>
      </c>
      <c r="N168" s="15">
        <v>5389</v>
      </c>
      <c r="O168" s="11">
        <f t="shared" si="2"/>
        <v>1575406.6399999997</v>
      </c>
      <c r="P168">
        <f t="shared" si="3"/>
        <v>5389</v>
      </c>
    </row>
    <row r="169" spans="3:16" x14ac:dyDescent="0.35">
      <c r="E169" t="str">
        <f>IF(C169:C169="","",C169:C169)</f>
        <v/>
      </c>
      <c r="F169" s="14" t="str">
        <f>IF(D169:D169="","",D169:D169)</f>
        <v/>
      </c>
      <c r="L169" s="13" t="s">
        <v>101</v>
      </c>
      <c r="M169" s="11">
        <v>1571448.16</v>
      </c>
      <c r="N169" s="15">
        <v>6045</v>
      </c>
      <c r="O169" s="11">
        <f t="shared" si="2"/>
        <v>1571448.16</v>
      </c>
      <c r="P169">
        <f t="shared" si="3"/>
        <v>6045</v>
      </c>
    </row>
    <row r="170" spans="3:16" x14ac:dyDescent="0.35">
      <c r="L170" s="13" t="s">
        <v>147</v>
      </c>
      <c r="M170" s="11">
        <v>1790035.0699999996</v>
      </c>
      <c r="N170" s="15">
        <v>6872</v>
      </c>
      <c r="O170" s="11">
        <f t="shared" si="2"/>
        <v>1790035.0699999996</v>
      </c>
      <c r="P170">
        <f t="shared" si="3"/>
        <v>6872</v>
      </c>
    </row>
    <row r="171" spans="3:16" x14ac:dyDescent="0.35">
      <c r="L171" s="13" t="s">
        <v>91</v>
      </c>
      <c r="M171" s="11">
        <v>1138790.5699999998</v>
      </c>
      <c r="N171" s="15">
        <v>4939</v>
      </c>
      <c r="O171" s="11">
        <f t="shared" si="2"/>
        <v>1138790.5699999998</v>
      </c>
      <c r="P171">
        <f t="shared" si="3"/>
        <v>4939</v>
      </c>
    </row>
    <row r="172" spans="3:16" x14ac:dyDescent="0.35">
      <c r="C172" s="9" t="s">
        <v>386</v>
      </c>
      <c r="D172" t="s">
        <v>383</v>
      </c>
      <c r="L172" s="13" t="s">
        <v>194</v>
      </c>
      <c r="M172" s="11">
        <v>2350652.5199999991</v>
      </c>
      <c r="N172" s="15">
        <v>9722</v>
      </c>
      <c r="O172" s="11">
        <f t="shared" si="2"/>
        <v>2350652.5199999991</v>
      </c>
      <c r="P172">
        <f t="shared" si="3"/>
        <v>9722</v>
      </c>
    </row>
    <row r="173" spans="3:16" x14ac:dyDescent="0.35">
      <c r="C173" s="13">
        <v>2015</v>
      </c>
      <c r="D173" s="11">
        <v>2664792</v>
      </c>
      <c r="L173" s="13" t="s">
        <v>185</v>
      </c>
      <c r="M173" s="11">
        <v>1614215.2099999997</v>
      </c>
      <c r="N173" s="15">
        <v>6060</v>
      </c>
      <c r="O173" s="11">
        <f t="shared" si="2"/>
        <v>1614215.2099999997</v>
      </c>
      <c r="P173">
        <f t="shared" si="3"/>
        <v>6060</v>
      </c>
    </row>
    <row r="174" spans="3:16" x14ac:dyDescent="0.35">
      <c r="C174" s="13">
        <v>2016</v>
      </c>
      <c r="D174" s="11">
        <v>2686497</v>
      </c>
      <c r="L174" s="13" t="s">
        <v>114</v>
      </c>
      <c r="M174" s="11">
        <v>2019195.76</v>
      </c>
      <c r="N174" s="15">
        <v>9306</v>
      </c>
      <c r="O174" s="11">
        <f t="shared" si="2"/>
        <v>2019195.76</v>
      </c>
      <c r="P174">
        <f t="shared" si="3"/>
        <v>9306</v>
      </c>
    </row>
    <row r="175" spans="3:16" x14ac:dyDescent="0.35">
      <c r="C175" s="13">
        <v>2017</v>
      </c>
      <c r="D175" s="11">
        <v>2551835</v>
      </c>
      <c r="L175" s="13" t="s">
        <v>97</v>
      </c>
      <c r="M175" s="11">
        <v>1426308.9400000002</v>
      </c>
      <c r="N175" s="15">
        <v>5861</v>
      </c>
      <c r="O175" s="11">
        <f t="shared" si="2"/>
        <v>1426308.9400000002</v>
      </c>
      <c r="P175">
        <f t="shared" si="3"/>
        <v>5861</v>
      </c>
    </row>
    <row r="176" spans="3:16" x14ac:dyDescent="0.35">
      <c r="C176" s="13">
        <v>2018</v>
      </c>
      <c r="D176" s="11">
        <v>2739394</v>
      </c>
      <c r="L176" s="13" t="s">
        <v>212</v>
      </c>
      <c r="M176" s="11">
        <v>1305061.22</v>
      </c>
      <c r="N176" s="15">
        <v>5049</v>
      </c>
      <c r="O176" s="11">
        <f t="shared" si="2"/>
        <v>1305061.22</v>
      </c>
      <c r="P176">
        <f t="shared" si="3"/>
        <v>5049</v>
      </c>
    </row>
    <row r="177" spans="3:16" x14ac:dyDescent="0.35">
      <c r="C177" s="13">
        <v>2019</v>
      </c>
      <c r="D177" s="11">
        <v>2713510</v>
      </c>
      <c r="L177" s="13" t="s">
        <v>159</v>
      </c>
      <c r="M177" s="11">
        <v>1265863.6100000001</v>
      </c>
      <c r="N177" s="15">
        <v>4614</v>
      </c>
      <c r="O177" s="11">
        <f t="shared" si="2"/>
        <v>1265863.6100000001</v>
      </c>
      <c r="P177">
        <f t="shared" si="3"/>
        <v>4614</v>
      </c>
    </row>
    <row r="178" spans="3:16" x14ac:dyDescent="0.35">
      <c r="C178" s="13">
        <v>2020</v>
      </c>
      <c r="D178" s="11">
        <v>3177723</v>
      </c>
      <c r="L178" s="13" t="s">
        <v>242</v>
      </c>
      <c r="M178" s="11">
        <v>1310551.0899999999</v>
      </c>
      <c r="N178" s="15">
        <v>5656</v>
      </c>
      <c r="O178" s="11">
        <f t="shared" si="2"/>
        <v>1310551.0899999999</v>
      </c>
      <c r="P178">
        <f t="shared" si="3"/>
        <v>5656</v>
      </c>
    </row>
    <row r="179" spans="3:16" x14ac:dyDescent="0.35">
      <c r="C179" s="13">
        <v>2021</v>
      </c>
      <c r="D179" s="11">
        <v>2928152</v>
      </c>
      <c r="L179" s="13" t="s">
        <v>141</v>
      </c>
      <c r="M179" s="11">
        <v>1147348.3700000001</v>
      </c>
      <c r="N179" s="15">
        <v>3977</v>
      </c>
      <c r="O179" s="11">
        <f t="shared" si="2"/>
        <v>1147348.3700000001</v>
      </c>
      <c r="P179">
        <f t="shared" si="3"/>
        <v>3977</v>
      </c>
    </row>
    <row r="180" spans="3:16" x14ac:dyDescent="0.35">
      <c r="C180" s="13">
        <v>2022</v>
      </c>
      <c r="D180" s="11">
        <v>3083481</v>
      </c>
      <c r="L180" s="13" t="s">
        <v>102</v>
      </c>
      <c r="M180" s="11">
        <v>838715.79000000015</v>
      </c>
      <c r="N180" s="15">
        <v>3955</v>
      </c>
      <c r="O180" s="11">
        <f t="shared" si="2"/>
        <v>838715.79000000015</v>
      </c>
      <c r="P180">
        <f t="shared" si="3"/>
        <v>3955</v>
      </c>
    </row>
    <row r="181" spans="3:16" x14ac:dyDescent="0.35">
      <c r="C181" s="13">
        <v>2023</v>
      </c>
      <c r="D181" s="11">
        <v>2663699</v>
      </c>
      <c r="L181" s="13" t="s">
        <v>187</v>
      </c>
      <c r="M181" s="11">
        <v>2281028.62</v>
      </c>
      <c r="N181" s="15">
        <v>7038</v>
      </c>
      <c r="O181" s="11">
        <f t="shared" si="2"/>
        <v>2281028.62</v>
      </c>
      <c r="P181">
        <f t="shared" si="3"/>
        <v>7038</v>
      </c>
    </row>
    <row r="182" spans="3:16" x14ac:dyDescent="0.35">
      <c r="C182" s="13">
        <v>2024</v>
      </c>
      <c r="D182" s="11">
        <v>2675736</v>
      </c>
      <c r="L182" s="13" t="s">
        <v>80</v>
      </c>
      <c r="M182" s="11">
        <v>2713070.7099999995</v>
      </c>
      <c r="N182" s="15">
        <v>10027</v>
      </c>
      <c r="O182" s="11">
        <f t="shared" si="2"/>
        <v>2713070.7099999995</v>
      </c>
      <c r="P182">
        <f t="shared" si="3"/>
        <v>10027</v>
      </c>
    </row>
    <row r="183" spans="3:16" x14ac:dyDescent="0.35">
      <c r="C183" s="13">
        <v>2025</v>
      </c>
      <c r="D183" s="11">
        <v>2953397</v>
      </c>
      <c r="L183" s="13" t="s">
        <v>89</v>
      </c>
      <c r="M183" s="11">
        <v>1595903.48</v>
      </c>
      <c r="N183" s="15">
        <v>6506</v>
      </c>
      <c r="O183" s="11">
        <f t="shared" si="2"/>
        <v>1595903.48</v>
      </c>
      <c r="P183">
        <f t="shared" si="3"/>
        <v>6506</v>
      </c>
    </row>
    <row r="184" spans="3:16" x14ac:dyDescent="0.35">
      <c r="C184" s="13" t="s">
        <v>387</v>
      </c>
      <c r="D184" s="11">
        <v>30838216</v>
      </c>
      <c r="L184" s="13" t="s">
        <v>236</v>
      </c>
      <c r="M184" s="11">
        <v>440036.34</v>
      </c>
      <c r="N184" s="15">
        <v>1660</v>
      </c>
      <c r="O184" s="11">
        <f t="shared" si="2"/>
        <v>440036.34</v>
      </c>
      <c r="P184">
        <f t="shared" si="3"/>
        <v>1660</v>
      </c>
    </row>
    <row r="185" spans="3:16" x14ac:dyDescent="0.35">
      <c r="L185" s="13" t="s">
        <v>166</v>
      </c>
      <c r="M185" s="11">
        <v>1404199.7799999998</v>
      </c>
      <c r="N185" s="15">
        <v>4995</v>
      </c>
      <c r="O185" s="11">
        <f t="shared" si="2"/>
        <v>1404199.7799999998</v>
      </c>
      <c r="P185">
        <f t="shared" si="3"/>
        <v>4995</v>
      </c>
    </row>
    <row r="186" spans="3:16" x14ac:dyDescent="0.35">
      <c r="L186" s="13" t="s">
        <v>199</v>
      </c>
      <c r="M186" s="11">
        <v>1407238.16</v>
      </c>
      <c r="N186" s="15">
        <v>5849</v>
      </c>
      <c r="O186" s="11">
        <f t="shared" si="2"/>
        <v>1407238.16</v>
      </c>
      <c r="P186">
        <f t="shared" si="3"/>
        <v>5849</v>
      </c>
    </row>
    <row r="187" spans="3:16" x14ac:dyDescent="0.35">
      <c r="L187" s="13" t="s">
        <v>83</v>
      </c>
      <c r="M187" s="11">
        <v>1529394.1199999999</v>
      </c>
      <c r="N187" s="15">
        <v>5248</v>
      </c>
      <c r="O187" s="11">
        <f t="shared" si="2"/>
        <v>1529394.1199999999</v>
      </c>
      <c r="P187">
        <f t="shared" si="3"/>
        <v>5248</v>
      </c>
    </row>
    <row r="188" spans="3:16" x14ac:dyDescent="0.35">
      <c r="L188" s="13" t="s">
        <v>213</v>
      </c>
      <c r="M188" s="11">
        <v>1159970.8</v>
      </c>
      <c r="N188" s="15">
        <v>4852</v>
      </c>
      <c r="O188" s="11">
        <f t="shared" si="2"/>
        <v>1159970.8</v>
      </c>
      <c r="P188">
        <f t="shared" si="3"/>
        <v>4852</v>
      </c>
    </row>
    <row r="189" spans="3:16" x14ac:dyDescent="0.35">
      <c r="C189" s="9" t="s">
        <v>386</v>
      </c>
      <c r="D189" t="s">
        <v>389</v>
      </c>
      <c r="L189" s="13" t="s">
        <v>152</v>
      </c>
      <c r="M189" s="11">
        <v>2440623.23</v>
      </c>
      <c r="N189" s="15">
        <v>9351</v>
      </c>
      <c r="O189" s="11">
        <f t="shared" si="2"/>
        <v>2440623.23</v>
      </c>
      <c r="P189">
        <f t="shared" si="3"/>
        <v>9351</v>
      </c>
    </row>
    <row r="190" spans="3:16" x14ac:dyDescent="0.35">
      <c r="C190" s="13" t="s">
        <v>254</v>
      </c>
      <c r="D190" s="15">
        <v>5.5432479033160176</v>
      </c>
      <c r="L190" s="13" t="s">
        <v>130</v>
      </c>
      <c r="M190" s="11">
        <v>974026.93</v>
      </c>
      <c r="N190" s="15">
        <v>3550</v>
      </c>
      <c r="O190" s="11">
        <f t="shared" si="2"/>
        <v>974026.93</v>
      </c>
      <c r="P190">
        <f t="shared" si="3"/>
        <v>3550</v>
      </c>
    </row>
    <row r="191" spans="3:16" x14ac:dyDescent="0.35">
      <c r="C191" s="13" t="s">
        <v>258</v>
      </c>
      <c r="D191" s="15">
        <v>5.8836202045507191</v>
      </c>
      <c r="L191" s="13" t="s">
        <v>228</v>
      </c>
      <c r="M191" s="11">
        <v>2606934.4400000004</v>
      </c>
      <c r="N191" s="15">
        <v>9601</v>
      </c>
      <c r="O191" s="11">
        <f t="shared" ref="O191:O242" si="4">IF(M191:M372="","",M191:M372)</f>
        <v>2606934.4400000004</v>
      </c>
      <c r="P191">
        <f t="shared" ref="P191:P242" si="5">IF(N191:N372="","",N191:N372)</f>
        <v>9601</v>
      </c>
    </row>
    <row r="192" spans="3:16" x14ac:dyDescent="0.35">
      <c r="C192" s="13" t="s">
        <v>252</v>
      </c>
      <c r="D192" s="15">
        <v>5.7247257380026975</v>
      </c>
      <c r="L192" s="13" t="s">
        <v>77</v>
      </c>
      <c r="M192" s="11">
        <v>6100283.4400000013</v>
      </c>
      <c r="N192" s="15">
        <v>23609</v>
      </c>
      <c r="O192" s="11">
        <f t="shared" si="4"/>
        <v>6100283.4400000013</v>
      </c>
      <c r="P192">
        <f t="shared" si="5"/>
        <v>23609</v>
      </c>
    </row>
    <row r="193" spans="3:16" x14ac:dyDescent="0.35">
      <c r="C193" s="13" t="s">
        <v>264</v>
      </c>
      <c r="D193" s="15">
        <v>5.7491594645809121</v>
      </c>
      <c r="L193" s="13" t="s">
        <v>135</v>
      </c>
      <c r="M193" s="11">
        <v>1404652.8699999999</v>
      </c>
      <c r="N193" s="15">
        <v>4857</v>
      </c>
      <c r="O193" s="11">
        <f t="shared" si="4"/>
        <v>1404652.8699999999</v>
      </c>
      <c r="P193">
        <f t="shared" si="5"/>
        <v>4857</v>
      </c>
    </row>
    <row r="194" spans="3:16" x14ac:dyDescent="0.35">
      <c r="C194" s="13" t="s">
        <v>259</v>
      </c>
      <c r="D194" s="15">
        <v>6.077653957527648</v>
      </c>
      <c r="L194" s="13" t="s">
        <v>150</v>
      </c>
      <c r="M194" s="11">
        <v>1905684.6800000002</v>
      </c>
      <c r="N194" s="15">
        <v>7785</v>
      </c>
      <c r="O194" s="11">
        <f t="shared" si="4"/>
        <v>1905684.6800000002</v>
      </c>
      <c r="P194">
        <f t="shared" si="5"/>
        <v>7785</v>
      </c>
    </row>
    <row r="195" spans="3:16" x14ac:dyDescent="0.35">
      <c r="C195" s="13" t="s">
        <v>387</v>
      </c>
      <c r="D195" s="15">
        <v>5.8016411945857218</v>
      </c>
      <c r="L195" s="13" t="s">
        <v>198</v>
      </c>
      <c r="M195" s="11">
        <v>1510113.4199999997</v>
      </c>
      <c r="N195" s="15">
        <v>4224</v>
      </c>
      <c r="O195" s="11">
        <f t="shared" si="4"/>
        <v>1510113.4199999997</v>
      </c>
      <c r="P195">
        <f t="shared" si="5"/>
        <v>4224</v>
      </c>
    </row>
    <row r="196" spans="3:16" x14ac:dyDescent="0.35">
      <c r="L196" s="13" t="s">
        <v>207</v>
      </c>
      <c r="M196" s="11">
        <v>2726923.9199999995</v>
      </c>
      <c r="N196" s="15">
        <v>10969</v>
      </c>
      <c r="O196" s="11">
        <f t="shared" si="4"/>
        <v>2726923.9199999995</v>
      </c>
      <c r="P196">
        <f t="shared" si="5"/>
        <v>10969</v>
      </c>
    </row>
    <row r="197" spans="3:16" x14ac:dyDescent="0.35">
      <c r="L197" s="13" t="s">
        <v>154</v>
      </c>
      <c r="M197" s="11">
        <v>1859471.2</v>
      </c>
      <c r="N197" s="15">
        <v>5493</v>
      </c>
      <c r="O197" s="11">
        <f t="shared" si="4"/>
        <v>1859471.2</v>
      </c>
      <c r="P197">
        <f t="shared" si="5"/>
        <v>5493</v>
      </c>
    </row>
    <row r="198" spans="3:16" x14ac:dyDescent="0.35">
      <c r="L198" s="13" t="s">
        <v>113</v>
      </c>
      <c r="M198" s="11">
        <v>2011783.0499999998</v>
      </c>
      <c r="N198" s="15">
        <v>7571</v>
      </c>
      <c r="O198" s="11">
        <f t="shared" si="4"/>
        <v>2011783.0499999998</v>
      </c>
      <c r="P198">
        <f t="shared" si="5"/>
        <v>7571</v>
      </c>
    </row>
    <row r="199" spans="3:16" x14ac:dyDescent="0.35">
      <c r="L199" s="13" t="s">
        <v>133</v>
      </c>
      <c r="M199" s="11">
        <v>1099275.0899999999</v>
      </c>
      <c r="N199" s="15">
        <v>4857</v>
      </c>
      <c r="O199" s="11">
        <f t="shared" si="4"/>
        <v>1099275.0899999999</v>
      </c>
      <c r="P199">
        <f t="shared" si="5"/>
        <v>4857</v>
      </c>
    </row>
    <row r="200" spans="3:16" x14ac:dyDescent="0.35">
      <c r="L200" s="13" t="s">
        <v>151</v>
      </c>
      <c r="M200" s="11">
        <v>863309.14</v>
      </c>
      <c r="N200" s="15">
        <v>3633</v>
      </c>
      <c r="O200" s="11">
        <f t="shared" si="4"/>
        <v>863309.14</v>
      </c>
      <c r="P200">
        <f t="shared" si="5"/>
        <v>3633</v>
      </c>
    </row>
    <row r="201" spans="3:16" x14ac:dyDescent="0.35">
      <c r="L201" s="13" t="s">
        <v>124</v>
      </c>
      <c r="M201" s="11">
        <v>992496.75999999989</v>
      </c>
      <c r="N201" s="15">
        <v>2562</v>
      </c>
      <c r="O201" s="11">
        <f t="shared" si="4"/>
        <v>992496.75999999989</v>
      </c>
      <c r="P201">
        <f t="shared" si="5"/>
        <v>2562</v>
      </c>
    </row>
    <row r="202" spans="3:16" x14ac:dyDescent="0.35">
      <c r="L202" s="13" t="s">
        <v>169</v>
      </c>
      <c r="M202" s="11">
        <v>2176697.06</v>
      </c>
      <c r="N202" s="15">
        <v>9568</v>
      </c>
      <c r="O202" s="11">
        <f t="shared" si="4"/>
        <v>2176697.06</v>
      </c>
      <c r="P202">
        <f t="shared" si="5"/>
        <v>9568</v>
      </c>
    </row>
    <row r="203" spans="3:16" x14ac:dyDescent="0.35">
      <c r="L203" s="13" t="s">
        <v>149</v>
      </c>
      <c r="M203" s="11">
        <v>2215670.8400000003</v>
      </c>
      <c r="N203" s="15">
        <v>8672</v>
      </c>
      <c r="O203" s="11">
        <f t="shared" si="4"/>
        <v>2215670.8400000003</v>
      </c>
      <c r="P203">
        <f t="shared" si="5"/>
        <v>8672</v>
      </c>
    </row>
    <row r="204" spans="3:16" x14ac:dyDescent="0.35">
      <c r="L204" s="13" t="s">
        <v>85</v>
      </c>
      <c r="M204" s="11">
        <v>1199735.6299999999</v>
      </c>
      <c r="N204" s="15">
        <v>4722</v>
      </c>
      <c r="O204" s="11">
        <f t="shared" si="4"/>
        <v>1199735.6299999999</v>
      </c>
      <c r="P204">
        <f t="shared" si="5"/>
        <v>4722</v>
      </c>
    </row>
    <row r="205" spans="3:16" x14ac:dyDescent="0.35">
      <c r="L205" s="13" t="s">
        <v>121</v>
      </c>
      <c r="M205" s="11">
        <v>1393984.31</v>
      </c>
      <c r="N205" s="15">
        <v>5324</v>
      </c>
      <c r="O205" s="11">
        <f t="shared" si="4"/>
        <v>1393984.31</v>
      </c>
      <c r="P205">
        <f t="shared" si="5"/>
        <v>5324</v>
      </c>
    </row>
    <row r="206" spans="3:16" x14ac:dyDescent="0.35">
      <c r="L206" s="13" t="s">
        <v>206</v>
      </c>
      <c r="M206" s="11">
        <v>714809.05</v>
      </c>
      <c r="N206" s="15">
        <v>2659</v>
      </c>
      <c r="O206" s="11">
        <f t="shared" si="4"/>
        <v>714809.05</v>
      </c>
      <c r="P206">
        <f t="shared" si="5"/>
        <v>2659</v>
      </c>
    </row>
    <row r="207" spans="3:16" x14ac:dyDescent="0.35">
      <c r="L207" s="13" t="s">
        <v>245</v>
      </c>
      <c r="M207" s="11">
        <v>1243789.3699999999</v>
      </c>
      <c r="N207" s="15">
        <v>4597</v>
      </c>
      <c r="O207" s="11">
        <f t="shared" si="4"/>
        <v>1243789.3699999999</v>
      </c>
      <c r="P207">
        <f t="shared" si="5"/>
        <v>4597</v>
      </c>
    </row>
    <row r="208" spans="3:16" x14ac:dyDescent="0.35">
      <c r="L208" s="13" t="s">
        <v>75</v>
      </c>
      <c r="M208" s="11">
        <v>1424977.5999999999</v>
      </c>
      <c r="N208" s="15">
        <v>5968</v>
      </c>
      <c r="O208" s="11">
        <f t="shared" si="4"/>
        <v>1424977.5999999999</v>
      </c>
      <c r="P208">
        <f t="shared" si="5"/>
        <v>5968</v>
      </c>
    </row>
    <row r="209" spans="3:16" x14ac:dyDescent="0.35">
      <c r="L209" s="13" t="s">
        <v>234</v>
      </c>
      <c r="M209" s="11">
        <v>1062149.26</v>
      </c>
      <c r="N209" s="15">
        <v>3768</v>
      </c>
      <c r="O209" s="11">
        <f t="shared" si="4"/>
        <v>1062149.26</v>
      </c>
      <c r="P209">
        <f t="shared" si="5"/>
        <v>3768</v>
      </c>
    </row>
    <row r="210" spans="3:16" x14ac:dyDescent="0.35">
      <c r="L210" s="13" t="s">
        <v>224</v>
      </c>
      <c r="M210" s="11">
        <v>542896.79</v>
      </c>
      <c r="N210" s="15">
        <v>1867</v>
      </c>
      <c r="O210" s="11">
        <f t="shared" si="4"/>
        <v>542896.79</v>
      </c>
      <c r="P210">
        <f t="shared" si="5"/>
        <v>1867</v>
      </c>
    </row>
    <row r="211" spans="3:16" x14ac:dyDescent="0.35">
      <c r="L211" s="13" t="s">
        <v>127</v>
      </c>
      <c r="M211" s="11">
        <v>2450270.9500000007</v>
      </c>
      <c r="N211" s="15">
        <v>8297</v>
      </c>
      <c r="O211" s="11">
        <f t="shared" si="4"/>
        <v>2450270.9500000007</v>
      </c>
      <c r="P211">
        <f t="shared" si="5"/>
        <v>8297</v>
      </c>
    </row>
    <row r="212" spans="3:16" x14ac:dyDescent="0.35">
      <c r="L212" s="13" t="s">
        <v>216</v>
      </c>
      <c r="M212" s="11">
        <v>1247127.33</v>
      </c>
      <c r="N212" s="15">
        <v>5205</v>
      </c>
      <c r="O212" s="11">
        <f t="shared" si="4"/>
        <v>1247127.33</v>
      </c>
      <c r="P212">
        <f t="shared" si="5"/>
        <v>5205</v>
      </c>
    </row>
    <row r="213" spans="3:16" x14ac:dyDescent="0.35">
      <c r="L213" s="13" t="s">
        <v>74</v>
      </c>
      <c r="M213" s="11">
        <v>1046645.4799999999</v>
      </c>
      <c r="N213" s="15">
        <v>3924</v>
      </c>
      <c r="O213" s="11">
        <f t="shared" si="4"/>
        <v>1046645.4799999999</v>
      </c>
      <c r="P213">
        <f t="shared" si="5"/>
        <v>3924</v>
      </c>
    </row>
    <row r="214" spans="3:16" x14ac:dyDescent="0.35">
      <c r="L214" s="13" t="s">
        <v>70</v>
      </c>
      <c r="M214" s="11">
        <v>1886268.9800000002</v>
      </c>
      <c r="N214" s="15">
        <v>6386</v>
      </c>
      <c r="O214" s="11">
        <f t="shared" si="4"/>
        <v>1886268.9800000002</v>
      </c>
      <c r="P214">
        <f t="shared" si="5"/>
        <v>6386</v>
      </c>
    </row>
    <row r="215" spans="3:16" x14ac:dyDescent="0.35">
      <c r="L215" s="13" t="s">
        <v>202</v>
      </c>
      <c r="M215" s="11">
        <v>825184.14</v>
      </c>
      <c r="N215" s="15">
        <v>2670</v>
      </c>
      <c r="O215" s="11">
        <f t="shared" si="4"/>
        <v>825184.14</v>
      </c>
      <c r="P215">
        <f t="shared" si="5"/>
        <v>2670</v>
      </c>
    </row>
    <row r="216" spans="3:16" x14ac:dyDescent="0.35">
      <c r="C216" s="9" t="s">
        <v>386</v>
      </c>
      <c r="D216" t="s">
        <v>390</v>
      </c>
      <c r="L216" s="13" t="s">
        <v>176</v>
      </c>
      <c r="M216" s="11">
        <v>1887968.45</v>
      </c>
      <c r="N216" s="15">
        <v>6325</v>
      </c>
      <c r="O216" s="11">
        <f t="shared" si="4"/>
        <v>1887968.45</v>
      </c>
      <c r="P216">
        <f t="shared" si="5"/>
        <v>6325</v>
      </c>
    </row>
    <row r="217" spans="3:16" x14ac:dyDescent="0.35">
      <c r="C217" s="13" t="s">
        <v>270</v>
      </c>
      <c r="D217" s="15">
        <v>6.6048543689320365</v>
      </c>
      <c r="L217" s="13" t="s">
        <v>165</v>
      </c>
      <c r="M217" s="11">
        <v>824360.07</v>
      </c>
      <c r="N217" s="15">
        <v>3740</v>
      </c>
      <c r="O217" s="11">
        <f t="shared" si="4"/>
        <v>824360.07</v>
      </c>
      <c r="P217">
        <f t="shared" si="5"/>
        <v>3740</v>
      </c>
    </row>
    <row r="218" spans="3:16" x14ac:dyDescent="0.35">
      <c r="C218" s="13" t="s">
        <v>276</v>
      </c>
      <c r="D218" s="15">
        <v>6.4248756218905463</v>
      </c>
      <c r="L218" s="13" t="s">
        <v>220</v>
      </c>
      <c r="M218" s="11">
        <v>539795.21</v>
      </c>
      <c r="N218" s="15">
        <v>2267</v>
      </c>
      <c r="O218" s="11">
        <f t="shared" si="4"/>
        <v>539795.21</v>
      </c>
      <c r="P218">
        <f t="shared" si="5"/>
        <v>2267</v>
      </c>
    </row>
    <row r="219" spans="3:16" x14ac:dyDescent="0.35">
      <c r="C219" s="13" t="s">
        <v>273</v>
      </c>
      <c r="D219" s="15">
        <v>6.4077777777777811</v>
      </c>
      <c r="L219" s="13" t="s">
        <v>219</v>
      </c>
      <c r="M219" s="11">
        <v>723819.84</v>
      </c>
      <c r="N219" s="15">
        <v>2103</v>
      </c>
      <c r="O219" s="11">
        <f t="shared" si="4"/>
        <v>723819.84</v>
      </c>
      <c r="P219">
        <f t="shared" si="5"/>
        <v>2103</v>
      </c>
    </row>
    <row r="220" spans="3:16" x14ac:dyDescent="0.35">
      <c r="C220" s="13" t="s">
        <v>275</v>
      </c>
      <c r="D220" s="15">
        <v>6.2920398009950258</v>
      </c>
      <c r="L220" s="13" t="s">
        <v>173</v>
      </c>
      <c r="M220" s="11">
        <v>3309457.9000000004</v>
      </c>
      <c r="N220" s="15">
        <v>11101</v>
      </c>
      <c r="O220" s="11">
        <f t="shared" si="4"/>
        <v>3309457.9000000004</v>
      </c>
      <c r="P220">
        <f t="shared" si="5"/>
        <v>11101</v>
      </c>
    </row>
    <row r="221" spans="3:16" x14ac:dyDescent="0.35">
      <c r="C221" s="13" t="s">
        <v>267</v>
      </c>
      <c r="D221" s="15">
        <v>6.2678160919540238</v>
      </c>
      <c r="L221" s="13" t="s">
        <v>227</v>
      </c>
      <c r="M221" s="11">
        <v>956525.99</v>
      </c>
      <c r="N221" s="15">
        <v>3372</v>
      </c>
      <c r="O221" s="11">
        <f t="shared" si="4"/>
        <v>956525.99</v>
      </c>
      <c r="P221">
        <f t="shared" si="5"/>
        <v>3372</v>
      </c>
    </row>
    <row r="222" spans="3:16" x14ac:dyDescent="0.35">
      <c r="C222" s="13" t="s">
        <v>387</v>
      </c>
      <c r="D222" s="15">
        <v>6.4040540540540514</v>
      </c>
      <c r="L222" s="13" t="s">
        <v>99</v>
      </c>
      <c r="M222" s="11">
        <v>1367967.78</v>
      </c>
      <c r="N222" s="15">
        <v>5480</v>
      </c>
      <c r="O222" s="11">
        <f t="shared" si="4"/>
        <v>1367967.78</v>
      </c>
      <c r="P222">
        <f t="shared" si="5"/>
        <v>5480</v>
      </c>
    </row>
    <row r="223" spans="3:16" x14ac:dyDescent="0.35">
      <c r="L223" s="13" t="s">
        <v>146</v>
      </c>
      <c r="M223" s="11">
        <v>4490397.5000000009</v>
      </c>
      <c r="N223" s="15">
        <v>17716</v>
      </c>
      <c r="O223" s="11">
        <f t="shared" si="4"/>
        <v>4490397.5000000009</v>
      </c>
      <c r="P223">
        <f t="shared" si="5"/>
        <v>17716</v>
      </c>
    </row>
    <row r="224" spans="3:16" x14ac:dyDescent="0.35">
      <c r="L224" s="13" t="s">
        <v>117</v>
      </c>
      <c r="M224" s="11">
        <v>1163746.01</v>
      </c>
      <c r="N224" s="15">
        <v>3738</v>
      </c>
      <c r="O224" s="11">
        <f t="shared" si="4"/>
        <v>1163746.01</v>
      </c>
      <c r="P224">
        <f t="shared" si="5"/>
        <v>3738</v>
      </c>
    </row>
    <row r="225" spans="3:16" x14ac:dyDescent="0.35">
      <c r="C225" s="9" t="s">
        <v>386</v>
      </c>
      <c r="D225" t="s">
        <v>383</v>
      </c>
      <c r="L225" s="13" t="s">
        <v>201</v>
      </c>
      <c r="M225" s="11">
        <v>781484.58</v>
      </c>
      <c r="N225" s="15">
        <v>2252</v>
      </c>
      <c r="O225" s="11">
        <f t="shared" si="4"/>
        <v>781484.58</v>
      </c>
      <c r="P225">
        <f t="shared" si="5"/>
        <v>2252</v>
      </c>
    </row>
    <row r="226" spans="3:16" x14ac:dyDescent="0.35">
      <c r="C226" s="13" t="s">
        <v>338</v>
      </c>
      <c r="D226" s="14">
        <v>717240</v>
      </c>
      <c r="E226" t="str">
        <f>IF(C165:C258="","",C165:C258)</f>
        <v>Argentina</v>
      </c>
      <c r="F226" s="14">
        <f>IF(D165:D258="","",D165:D258)</f>
        <v>717240</v>
      </c>
      <c r="L226" s="13" t="s">
        <v>157</v>
      </c>
      <c r="M226" s="11">
        <v>1049892.3600000001</v>
      </c>
      <c r="N226" s="15">
        <v>4814</v>
      </c>
      <c r="O226" s="11">
        <f t="shared" si="4"/>
        <v>1049892.3600000001</v>
      </c>
      <c r="P226">
        <f t="shared" si="5"/>
        <v>4814</v>
      </c>
    </row>
    <row r="227" spans="3:16" x14ac:dyDescent="0.35">
      <c r="C227" s="13" t="s">
        <v>340</v>
      </c>
      <c r="D227" s="14">
        <v>727358</v>
      </c>
      <c r="E227" t="str">
        <f>IF(C165:C258="","",C165:C258)</f>
        <v>Australia</v>
      </c>
      <c r="F227" s="14">
        <f>IF(D165:D258="","",D165:D258)</f>
        <v>727358</v>
      </c>
      <c r="L227" s="13" t="s">
        <v>237</v>
      </c>
      <c r="M227" s="11">
        <v>536256.72</v>
      </c>
      <c r="N227" s="15">
        <v>2269</v>
      </c>
      <c r="O227" s="11">
        <f t="shared" si="4"/>
        <v>536256.72</v>
      </c>
      <c r="P227">
        <f t="shared" si="5"/>
        <v>2269</v>
      </c>
    </row>
    <row r="228" spans="3:16" x14ac:dyDescent="0.35">
      <c r="C228" s="13" t="s">
        <v>363</v>
      </c>
      <c r="D228" s="14">
        <v>711866</v>
      </c>
      <c r="E228" t="str">
        <f>IF(C165:C258="","",C165:C258)</f>
        <v>Austria</v>
      </c>
      <c r="F228" s="14">
        <f>IF(D165:D258="","",D165:D258)</f>
        <v>711866</v>
      </c>
      <c r="L228" s="13" t="s">
        <v>112</v>
      </c>
      <c r="M228" s="11">
        <v>993287.68999999983</v>
      </c>
      <c r="N228" s="15">
        <v>4583</v>
      </c>
      <c r="O228" s="11">
        <f t="shared" si="4"/>
        <v>993287.68999999983</v>
      </c>
      <c r="P228">
        <f t="shared" si="5"/>
        <v>4583</v>
      </c>
    </row>
    <row r="229" spans="3:16" x14ac:dyDescent="0.35">
      <c r="C229" s="13" t="s">
        <v>345</v>
      </c>
      <c r="D229" s="14">
        <v>756895</v>
      </c>
      <c r="E229" t="str">
        <f>IF(C165:C258="","",C165:C258)</f>
        <v>Belgium</v>
      </c>
      <c r="F229" s="14">
        <f>IF(D165:D258="","",D165:D258)</f>
        <v>756895</v>
      </c>
      <c r="L229" s="13" t="s">
        <v>137</v>
      </c>
      <c r="M229" s="11">
        <v>1629507.0699999998</v>
      </c>
      <c r="N229" s="15">
        <v>6389</v>
      </c>
      <c r="O229" s="11">
        <f t="shared" si="4"/>
        <v>1629507.0699999998</v>
      </c>
      <c r="P229">
        <f t="shared" si="5"/>
        <v>6389</v>
      </c>
    </row>
    <row r="230" spans="3:16" x14ac:dyDescent="0.35">
      <c r="C230" s="13" t="s">
        <v>370</v>
      </c>
      <c r="D230" s="14">
        <v>667499</v>
      </c>
      <c r="E230" t="str">
        <f>IF(C165:C258="","",C165:C258)</f>
        <v>Brazil</v>
      </c>
      <c r="F230" s="14">
        <f>IF(D165:D258="","",D165:D258)</f>
        <v>667499</v>
      </c>
      <c r="L230" s="13" t="s">
        <v>174</v>
      </c>
      <c r="M230" s="11">
        <v>1328965.92</v>
      </c>
      <c r="N230" s="15">
        <v>5031</v>
      </c>
      <c r="O230" s="11">
        <f t="shared" si="4"/>
        <v>1328965.92</v>
      </c>
      <c r="P230">
        <f t="shared" si="5"/>
        <v>5031</v>
      </c>
    </row>
    <row r="231" spans="3:16" x14ac:dyDescent="0.35">
      <c r="C231" s="13" t="s">
        <v>361</v>
      </c>
      <c r="D231" s="14">
        <v>647872</v>
      </c>
      <c r="E231" t="str">
        <f>IF(C165:C258="","",C165:C258)</f>
        <v>Canada</v>
      </c>
      <c r="F231" s="14">
        <f>IF(D165:D258="","",D165:D258)</f>
        <v>647872</v>
      </c>
      <c r="L231" s="13" t="s">
        <v>125</v>
      </c>
      <c r="M231" s="11">
        <v>1595396.39</v>
      </c>
      <c r="N231" s="15">
        <v>5055</v>
      </c>
      <c r="O231" s="11">
        <f t="shared" si="4"/>
        <v>1595396.39</v>
      </c>
      <c r="P231">
        <f t="shared" si="5"/>
        <v>5055</v>
      </c>
    </row>
    <row r="232" spans="3:16" x14ac:dyDescent="0.35">
      <c r="C232" s="13" t="s">
        <v>348</v>
      </c>
      <c r="D232" s="14">
        <v>977597</v>
      </c>
      <c r="E232" t="str">
        <f>IF(C165:C258="","",C165:C258)</f>
        <v>China</v>
      </c>
      <c r="F232" s="14">
        <f>IF(D165:D258="","",D165:D258)</f>
        <v>977597</v>
      </c>
      <c r="L232" s="13" t="s">
        <v>142</v>
      </c>
      <c r="M232" s="11">
        <v>1232831.49</v>
      </c>
      <c r="N232" s="15">
        <v>3279</v>
      </c>
      <c r="O232" s="11">
        <f t="shared" si="4"/>
        <v>1232831.49</v>
      </c>
      <c r="P232">
        <f t="shared" si="5"/>
        <v>3279</v>
      </c>
    </row>
    <row r="233" spans="3:16" x14ac:dyDescent="0.35">
      <c r="C233" s="13" t="s">
        <v>375</v>
      </c>
      <c r="D233" s="14">
        <v>841241</v>
      </c>
      <c r="E233" t="str">
        <f>IF(C165:C258="","",C165:C258)</f>
        <v>Czech Republic</v>
      </c>
      <c r="F233" s="14">
        <f>IF(D165:D258="","",D165:D258)</f>
        <v>841241</v>
      </c>
      <c r="L233" s="13" t="s">
        <v>104</v>
      </c>
      <c r="M233" s="11">
        <v>1049701.57</v>
      </c>
      <c r="N233" s="15">
        <v>3804</v>
      </c>
      <c r="O233" s="11">
        <f t="shared" si="4"/>
        <v>1049701.57</v>
      </c>
      <c r="P233">
        <f t="shared" si="5"/>
        <v>3804</v>
      </c>
    </row>
    <row r="234" spans="3:16" x14ac:dyDescent="0.35">
      <c r="C234" s="13" t="s">
        <v>343</v>
      </c>
      <c r="D234" s="14">
        <v>645499</v>
      </c>
      <c r="E234" t="str">
        <f>IF(C165:C258="","",C165:C258)</f>
        <v>Denmark</v>
      </c>
      <c r="F234" s="14">
        <f>IF(D165:D258="","",D165:D258)</f>
        <v>645499</v>
      </c>
      <c r="L234" s="13" t="s">
        <v>230</v>
      </c>
      <c r="M234" s="11">
        <v>1182858.2</v>
      </c>
      <c r="N234" s="15">
        <v>5585</v>
      </c>
      <c r="O234" s="11">
        <f t="shared" si="4"/>
        <v>1182858.2</v>
      </c>
      <c r="P234">
        <f t="shared" si="5"/>
        <v>5585</v>
      </c>
    </row>
    <row r="235" spans="3:16" x14ac:dyDescent="0.35">
      <c r="C235" s="13" t="s">
        <v>355</v>
      </c>
      <c r="D235" s="14">
        <v>697657</v>
      </c>
      <c r="E235" t="str">
        <f>IF(C165:C258="","",C165:C258)</f>
        <v>Finland</v>
      </c>
      <c r="F235" s="14">
        <f>IF(D165:D258="","",D165:D258)</f>
        <v>697657</v>
      </c>
      <c r="L235" s="13" t="s">
        <v>226</v>
      </c>
      <c r="M235" s="11">
        <v>981880.74000000022</v>
      </c>
      <c r="N235" s="15">
        <v>3914</v>
      </c>
      <c r="O235" s="11">
        <f t="shared" si="4"/>
        <v>981880.74000000022</v>
      </c>
      <c r="P235">
        <f t="shared" si="5"/>
        <v>3914</v>
      </c>
    </row>
    <row r="236" spans="3:16" x14ac:dyDescent="0.35">
      <c r="C236" s="13" t="s">
        <v>349</v>
      </c>
      <c r="D236" s="14">
        <v>948006</v>
      </c>
      <c r="E236" t="str">
        <f>IF(C165:C258="","",C165:C258)</f>
        <v>France</v>
      </c>
      <c r="F236" s="14">
        <f>IF(D165:D258="","",D165:D258)</f>
        <v>948006</v>
      </c>
      <c r="L236" s="13" t="s">
        <v>181</v>
      </c>
      <c r="M236" s="11">
        <v>1246392.6999999997</v>
      </c>
      <c r="N236" s="15">
        <v>5509</v>
      </c>
      <c r="O236" s="11">
        <f t="shared" si="4"/>
        <v>1246392.6999999997</v>
      </c>
      <c r="P236">
        <f t="shared" si="5"/>
        <v>5509</v>
      </c>
    </row>
    <row r="237" spans="3:16" x14ac:dyDescent="0.35">
      <c r="C237" s="13" t="s">
        <v>359</v>
      </c>
      <c r="D237" s="14">
        <v>764713</v>
      </c>
      <c r="E237" t="str">
        <f>IF(C165:C258="","",C165:C258)</f>
        <v>Germany</v>
      </c>
      <c r="F237" s="14">
        <f>IF(D165:D258="","",D165:D258)</f>
        <v>764713</v>
      </c>
      <c r="L237" s="13" t="s">
        <v>163</v>
      </c>
      <c r="M237" s="11">
        <v>2662765.4499999997</v>
      </c>
      <c r="N237" s="15">
        <v>10184</v>
      </c>
      <c r="O237" s="11">
        <f t="shared" si="4"/>
        <v>2662765.4499999997</v>
      </c>
      <c r="P237">
        <f t="shared" si="5"/>
        <v>10184</v>
      </c>
    </row>
    <row r="238" spans="3:16" x14ac:dyDescent="0.35">
      <c r="C238" s="13" t="s">
        <v>347</v>
      </c>
      <c r="D238" s="14">
        <v>888752</v>
      </c>
      <c r="E238" t="str">
        <f>IF(C165:C258="","",C165:C258)</f>
        <v>Hungary</v>
      </c>
      <c r="F238" s="14">
        <f>IF(D165:D258="","",D165:D258)</f>
        <v>888752</v>
      </c>
      <c r="L238" s="13" t="s">
        <v>69</v>
      </c>
      <c r="M238" s="11">
        <v>5138107.8899999997</v>
      </c>
      <c r="N238" s="15">
        <v>18627</v>
      </c>
      <c r="O238" s="11">
        <f t="shared" si="4"/>
        <v>5138107.8899999997</v>
      </c>
      <c r="P238">
        <f t="shared" si="5"/>
        <v>18627</v>
      </c>
    </row>
    <row r="239" spans="3:16" x14ac:dyDescent="0.35">
      <c r="C239" s="13" t="s">
        <v>352</v>
      </c>
      <c r="D239" s="14">
        <v>834524</v>
      </c>
      <c r="E239" t="str">
        <f>IF(C165:C258="","",C165:C258)</f>
        <v>India</v>
      </c>
      <c r="F239" s="14">
        <f>IF(D165:D258="","",D165:D258)</f>
        <v>834524</v>
      </c>
      <c r="L239" s="13" t="s">
        <v>139</v>
      </c>
      <c r="M239" s="11">
        <v>1474249.5200000003</v>
      </c>
      <c r="N239" s="15">
        <v>6493</v>
      </c>
      <c r="O239" s="11">
        <f t="shared" si="4"/>
        <v>1474249.5200000003</v>
      </c>
      <c r="P239">
        <f t="shared" si="5"/>
        <v>6493</v>
      </c>
    </row>
    <row r="240" spans="3:16" x14ac:dyDescent="0.35">
      <c r="C240" s="13" t="s">
        <v>367</v>
      </c>
      <c r="D240" s="14">
        <v>672831</v>
      </c>
      <c r="E240" t="str">
        <f>IF(C165:C258="","",C165:C258)</f>
        <v>Indonesia</v>
      </c>
      <c r="F240" s="14">
        <f>IF(D165:D258="","",D165:D258)</f>
        <v>672831</v>
      </c>
      <c r="L240" s="13" t="s">
        <v>193</v>
      </c>
      <c r="M240" s="11">
        <v>1520768.4299999995</v>
      </c>
      <c r="N240" s="15">
        <v>5687</v>
      </c>
      <c r="O240" s="11">
        <f t="shared" si="4"/>
        <v>1520768.4299999995</v>
      </c>
      <c r="P240">
        <f t="shared" si="5"/>
        <v>5687</v>
      </c>
    </row>
    <row r="241" spans="3:16" x14ac:dyDescent="0.35">
      <c r="C241" s="13" t="s">
        <v>360</v>
      </c>
      <c r="D241" s="14">
        <v>663653</v>
      </c>
      <c r="E241" t="str">
        <f>IF(C165:C258="","",C165:C258)</f>
        <v>Ireland</v>
      </c>
      <c r="F241" s="14">
        <f>IF(D165:D258="","",D165:D258)</f>
        <v>663653</v>
      </c>
      <c r="L241" s="13" t="s">
        <v>144</v>
      </c>
      <c r="M241" s="11">
        <v>1170802.98</v>
      </c>
      <c r="N241" s="15">
        <v>3687</v>
      </c>
      <c r="O241" s="11">
        <f t="shared" si="4"/>
        <v>1170802.98</v>
      </c>
      <c r="P241">
        <f t="shared" si="5"/>
        <v>3687</v>
      </c>
    </row>
    <row r="242" spans="3:16" x14ac:dyDescent="0.35">
      <c r="C242" s="13" t="s">
        <v>366</v>
      </c>
      <c r="D242" s="14">
        <v>787628</v>
      </c>
      <c r="E242" t="str">
        <f>IF(C165:C258="","",C165:C258)</f>
        <v>Israel</v>
      </c>
      <c r="F242" s="14">
        <f>IF(D165:D258="","",D165:D258)</f>
        <v>787628</v>
      </c>
      <c r="L242" s="13" t="s">
        <v>143</v>
      </c>
      <c r="M242" s="11">
        <v>821731.93999999983</v>
      </c>
      <c r="N242" s="15">
        <v>3274</v>
      </c>
      <c r="O242" s="11">
        <f t="shared" si="4"/>
        <v>821731.93999999983</v>
      </c>
      <c r="P242">
        <f t="shared" si="5"/>
        <v>3274</v>
      </c>
    </row>
    <row r="243" spans="3:16" x14ac:dyDescent="0.35">
      <c r="C243" s="13" t="s">
        <v>362</v>
      </c>
      <c r="D243" s="14">
        <v>773941</v>
      </c>
      <c r="E243" t="str">
        <f>IF(C165:C258="","",C165:C258)</f>
        <v>Italy</v>
      </c>
      <c r="F243" s="14">
        <f>IF(D165:D258="","",D165:D258)</f>
        <v>773941</v>
      </c>
      <c r="L243" s="13" t="s">
        <v>387</v>
      </c>
      <c r="M243" s="11">
        <v>273829182.2299999</v>
      </c>
      <c r="N243" s="15">
        <v>1057401</v>
      </c>
    </row>
    <row r="244" spans="3:16" x14ac:dyDescent="0.35">
      <c r="C244" s="13" t="s">
        <v>350</v>
      </c>
      <c r="D244" s="14">
        <v>825345</v>
      </c>
      <c r="E244" t="str">
        <f>IF(C165:C258="","",C165:C258)</f>
        <v>Japan</v>
      </c>
      <c r="F244" s="14">
        <f>IF(D165:D258="","",D165:D258)</f>
        <v>825345</v>
      </c>
    </row>
    <row r="245" spans="3:16" x14ac:dyDescent="0.35">
      <c r="C245" s="13" t="s">
        <v>374</v>
      </c>
      <c r="D245" s="14">
        <v>859873</v>
      </c>
      <c r="E245" t="str">
        <f>IF(C165:C258="","",C165:C258)</f>
        <v>Malaysia</v>
      </c>
      <c r="F245" s="14">
        <f>IF(D165:D258="","",D165:D258)</f>
        <v>859873</v>
      </c>
    </row>
    <row r="246" spans="3:16" x14ac:dyDescent="0.35">
      <c r="C246" s="13" t="s">
        <v>342</v>
      </c>
      <c r="D246" s="14">
        <v>591748</v>
      </c>
      <c r="E246" t="str">
        <f>IF(C165:C258="","",C165:C258)</f>
        <v>Mexico</v>
      </c>
      <c r="F246" s="14">
        <f>IF(D165:D258="","",D165:D258)</f>
        <v>591748</v>
      </c>
    </row>
    <row r="247" spans="3:16" x14ac:dyDescent="0.35">
      <c r="C247" s="13" t="s">
        <v>337</v>
      </c>
      <c r="D247" s="14">
        <v>711675</v>
      </c>
      <c r="E247" t="str">
        <f>IF(C165:C258="","",C165:C258)</f>
        <v>Netherlands</v>
      </c>
      <c r="F247" s="14">
        <f>IF(D165:D258="","",D165:D258)</f>
        <v>711675</v>
      </c>
    </row>
    <row r="248" spans="3:16" x14ac:dyDescent="0.35">
      <c r="C248" s="13" t="s">
        <v>372</v>
      </c>
      <c r="D248" s="14">
        <v>701948</v>
      </c>
      <c r="E248" t="str">
        <f>IF(C165:C258="","",C165:C258)</f>
        <v>New Zealand</v>
      </c>
      <c r="F248" s="14">
        <f>IF(D165:D258="","",D165:D258)</f>
        <v>701948</v>
      </c>
    </row>
    <row r="249" spans="3:16" x14ac:dyDescent="0.35">
      <c r="C249" s="13" t="s">
        <v>346</v>
      </c>
      <c r="D249" s="14">
        <v>613224</v>
      </c>
      <c r="E249" t="str">
        <f>IF(C165:C258="","",C165:C258)</f>
        <v>Norway</v>
      </c>
      <c r="F249" s="14">
        <f>IF(D165:D258="","",D165:D258)</f>
        <v>613224</v>
      </c>
    </row>
    <row r="250" spans="3:16" x14ac:dyDescent="0.35">
      <c r="C250" s="13" t="s">
        <v>353</v>
      </c>
      <c r="D250" s="14">
        <v>797804</v>
      </c>
      <c r="E250" t="str">
        <f>IF(C165:C258="","",C165:C258)</f>
        <v>Poland</v>
      </c>
      <c r="F250" s="14">
        <f>IF(D165:D258="","",D165:D258)</f>
        <v>797804</v>
      </c>
    </row>
    <row r="251" spans="3:16" x14ac:dyDescent="0.35">
      <c r="C251" s="13" t="s">
        <v>358</v>
      </c>
      <c r="D251" s="14">
        <v>757363</v>
      </c>
      <c r="E251" t="str">
        <f>IF(C165:C258="","",C165:C258)</f>
        <v>Portugal</v>
      </c>
      <c r="F251" s="14">
        <f>IF(D165:D258="","",D165:D258)</f>
        <v>757363</v>
      </c>
    </row>
    <row r="252" spans="3:16" x14ac:dyDescent="0.35">
      <c r="C252" s="13" t="s">
        <v>373</v>
      </c>
      <c r="D252" s="14">
        <v>840641</v>
      </c>
      <c r="E252" t="str">
        <f>IF(C165:C258="","",C165:C258)</f>
        <v>Russia</v>
      </c>
      <c r="F252" s="14">
        <f>IF(D165:D258="","",D165:D258)</f>
        <v>840641</v>
      </c>
    </row>
    <row r="253" spans="3:16" x14ac:dyDescent="0.35">
      <c r="C253" s="13" t="s">
        <v>351</v>
      </c>
      <c r="D253" s="14">
        <v>744966</v>
      </c>
      <c r="E253" t="str">
        <f>IF(C165:C258="","",C165:C258)</f>
        <v>Saudi Arabia</v>
      </c>
      <c r="F253" s="14">
        <f>IF(D165:D258="","",D165:D258)</f>
        <v>744966</v>
      </c>
    </row>
    <row r="254" spans="3:16" x14ac:dyDescent="0.35">
      <c r="C254" s="13" t="s">
        <v>368</v>
      </c>
      <c r="D254" s="14">
        <v>899644</v>
      </c>
      <c r="E254" t="str">
        <f>IF(C165:C258="","",C165:C258)</f>
        <v>Singapore</v>
      </c>
      <c r="F254" s="14">
        <f>IF(D165:D258="","",D165:D258)</f>
        <v>899644</v>
      </c>
    </row>
    <row r="255" spans="3:16" x14ac:dyDescent="0.35">
      <c r="C255" s="13" t="s">
        <v>356</v>
      </c>
      <c r="D255" s="14">
        <v>782917</v>
      </c>
      <c r="E255" t="str">
        <f>IF(C165:C258="","",C165:C258)</f>
        <v>South Africa</v>
      </c>
      <c r="F255" s="14">
        <f>IF(D165:D258="","",D165:D258)</f>
        <v>782917</v>
      </c>
    </row>
    <row r="256" spans="3:16" x14ac:dyDescent="0.35">
      <c r="C256" s="13" t="s">
        <v>344</v>
      </c>
      <c r="D256" s="14">
        <v>735684</v>
      </c>
      <c r="E256" t="str">
        <f>IF(C165:C258="","",C165:C258)</f>
        <v>South Korea</v>
      </c>
      <c r="F256" s="14">
        <f>IF(D165:D258="","",D165:D258)</f>
        <v>735684</v>
      </c>
    </row>
    <row r="257" spans="3:6" x14ac:dyDescent="0.35">
      <c r="C257" s="13" t="s">
        <v>364</v>
      </c>
      <c r="D257" s="14">
        <v>795207</v>
      </c>
      <c r="E257" t="str">
        <f>IF(C165:C258="","",C165:C258)</f>
        <v>Spain</v>
      </c>
      <c r="F257" s="14">
        <f>IF(D165:D258="","",D165:D258)</f>
        <v>795207</v>
      </c>
    </row>
    <row r="258" spans="3:6" x14ac:dyDescent="0.35">
      <c r="C258" s="13" t="s">
        <v>341</v>
      </c>
      <c r="D258" s="14">
        <v>942199</v>
      </c>
      <c r="E258" t="str">
        <f>IF(C165:C258="","",C165:C258)</f>
        <v>Sweden</v>
      </c>
      <c r="F258" s="14">
        <f>IF(D165:D258="","",D165:D258)</f>
        <v>942199</v>
      </c>
    </row>
    <row r="259" spans="3:6" x14ac:dyDescent="0.35">
      <c r="C259" s="13" t="s">
        <v>357</v>
      </c>
      <c r="D259" s="14">
        <v>618742</v>
      </c>
    </row>
    <row r="260" spans="3:6" x14ac:dyDescent="0.35">
      <c r="C260" s="13" t="s">
        <v>365</v>
      </c>
      <c r="D260" s="14">
        <v>928882</v>
      </c>
    </row>
    <row r="261" spans="3:6" x14ac:dyDescent="0.35">
      <c r="C261" s="13" t="s">
        <v>371</v>
      </c>
      <c r="D261" s="14">
        <v>722979</v>
      </c>
    </row>
    <row r="262" spans="3:6" x14ac:dyDescent="0.35">
      <c r="C262" s="13" t="s">
        <v>336</v>
      </c>
      <c r="D262" s="14">
        <v>857665</v>
      </c>
    </row>
    <row r="263" spans="3:6" x14ac:dyDescent="0.35">
      <c r="C263" s="13" t="s">
        <v>339</v>
      </c>
      <c r="D263" s="14">
        <v>837113</v>
      </c>
    </row>
    <row r="264" spans="3:6" x14ac:dyDescent="0.35">
      <c r="C264" s="13" t="s">
        <v>354</v>
      </c>
      <c r="D264" s="14">
        <v>685009</v>
      </c>
    </row>
    <row r="265" spans="3:6" x14ac:dyDescent="0.35">
      <c r="C265" s="13" t="s">
        <v>369</v>
      </c>
      <c r="D265" s="14">
        <v>862816</v>
      </c>
    </row>
    <row r="266" spans="3:6" x14ac:dyDescent="0.35">
      <c r="C266" s="13" t="s">
        <v>387</v>
      </c>
      <c r="D266" s="14">
        <v>30838216</v>
      </c>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67CCE-8F7C-4196-B806-761C5CC36C00}">
  <dimension ref="C1:S3023"/>
  <sheetViews>
    <sheetView workbookViewId="0">
      <selection activeCell="C5" sqref="C5"/>
    </sheetView>
  </sheetViews>
  <sheetFormatPr defaultRowHeight="14.5" x14ac:dyDescent="0.35"/>
  <cols>
    <col min="3" max="3" width="22" customWidth="1"/>
    <col min="4" max="4" width="11.54296875" customWidth="1"/>
    <col min="5" max="5" width="16.54296875" customWidth="1"/>
    <col min="6" max="6" width="13.90625" bestFit="1" customWidth="1"/>
    <col min="7" max="7" width="16.7265625" customWidth="1"/>
    <col min="10" max="10" width="16.81640625" bestFit="1" customWidth="1"/>
    <col min="11" max="11" width="12.453125" bestFit="1" customWidth="1"/>
    <col min="12" max="12" width="16.81640625" bestFit="1" customWidth="1"/>
    <col min="13" max="13" width="12.453125" bestFit="1" customWidth="1"/>
    <col min="14" max="14" width="16.81640625" bestFit="1" customWidth="1"/>
    <col min="15" max="15" width="12.453125" bestFit="1" customWidth="1"/>
    <col min="16" max="16" width="16.81640625" bestFit="1" customWidth="1"/>
    <col min="17" max="17" width="12.453125" bestFit="1" customWidth="1"/>
    <col min="18" max="18" width="16.81640625" bestFit="1" customWidth="1"/>
    <col min="19" max="19" width="12.453125" bestFit="1" customWidth="1"/>
  </cols>
  <sheetData>
    <row r="1" spans="3:19" x14ac:dyDescent="0.35">
      <c r="C1" s="20" t="s">
        <v>5</v>
      </c>
      <c r="D1" s="20" t="s">
        <v>6</v>
      </c>
      <c r="E1" s="20" t="s">
        <v>8</v>
      </c>
      <c r="F1" s="20" t="s">
        <v>9</v>
      </c>
      <c r="G1" s="20" t="s">
        <v>14</v>
      </c>
    </row>
    <row r="2" spans="3:19" ht="15" thickBot="1" x14ac:dyDescent="0.4">
      <c r="C2">
        <v>55.8</v>
      </c>
      <c r="D2">
        <v>214</v>
      </c>
      <c r="E2">
        <v>9</v>
      </c>
      <c r="F2" s="14">
        <v>111203.94</v>
      </c>
      <c r="G2">
        <v>19726</v>
      </c>
    </row>
    <row r="3" spans="3:19" x14ac:dyDescent="0.35">
      <c r="C3">
        <v>90.8</v>
      </c>
      <c r="D3">
        <v>212</v>
      </c>
      <c r="E3">
        <v>7.3</v>
      </c>
      <c r="F3" s="14">
        <v>127131.65</v>
      </c>
      <c r="G3">
        <v>3349</v>
      </c>
      <c r="J3" s="22" t="s">
        <v>5</v>
      </c>
      <c r="K3" s="22"/>
      <c r="L3" s="22" t="s">
        <v>6</v>
      </c>
      <c r="M3" s="22"/>
      <c r="N3" s="22" t="s">
        <v>8</v>
      </c>
      <c r="O3" s="22"/>
      <c r="P3" s="22" t="s">
        <v>9</v>
      </c>
      <c r="Q3" s="22"/>
      <c r="R3" s="22" t="s">
        <v>14</v>
      </c>
      <c r="S3" s="22"/>
    </row>
    <row r="4" spans="3:19" x14ac:dyDescent="0.35">
      <c r="C4">
        <v>64.7</v>
      </c>
      <c r="D4">
        <v>235</v>
      </c>
      <c r="E4">
        <v>8.9</v>
      </c>
      <c r="F4" s="14">
        <v>94347.37</v>
      </c>
      <c r="G4">
        <v>6300</v>
      </c>
    </row>
    <row r="5" spans="3:19" x14ac:dyDescent="0.35">
      <c r="C5">
        <v>120.5</v>
      </c>
      <c r="D5">
        <v>140</v>
      </c>
      <c r="E5">
        <v>10.5</v>
      </c>
      <c r="F5" s="14">
        <v>75615.149999999994</v>
      </c>
      <c r="G5">
        <v>2339</v>
      </c>
      <c r="J5" t="s">
        <v>391</v>
      </c>
      <c r="K5">
        <v>84.314692256783573</v>
      </c>
      <c r="L5" t="s">
        <v>391</v>
      </c>
      <c r="M5">
        <v>349.90105890138983</v>
      </c>
      <c r="N5" t="s">
        <v>391</v>
      </c>
      <c r="O5">
        <v>6.2120450033090711</v>
      </c>
      <c r="P5" t="s">
        <v>391</v>
      </c>
      <c r="Q5">
        <v>90611.906760423648</v>
      </c>
      <c r="R5" t="s">
        <v>391</v>
      </c>
      <c r="S5">
        <v>10204.571806750497</v>
      </c>
    </row>
    <row r="6" spans="3:19" x14ac:dyDescent="0.35">
      <c r="C6">
        <v>51.8</v>
      </c>
      <c r="D6">
        <v>336</v>
      </c>
      <c r="E6">
        <v>3.6</v>
      </c>
      <c r="F6" s="14">
        <v>141046.94</v>
      </c>
      <c r="G6">
        <v>1051</v>
      </c>
      <c r="J6" t="s">
        <v>392</v>
      </c>
      <c r="K6">
        <v>0.67688957362154012</v>
      </c>
      <c r="L6" t="s">
        <v>392</v>
      </c>
      <c r="M6">
        <v>2.6450599027652735</v>
      </c>
      <c r="N6" t="s">
        <v>392</v>
      </c>
      <c r="O6">
        <v>6.0950180031875079E-2</v>
      </c>
      <c r="P6" t="s">
        <v>392</v>
      </c>
      <c r="Q6">
        <v>630.39510356527035</v>
      </c>
      <c r="R6" t="s">
        <v>392</v>
      </c>
      <c r="S6">
        <v>105.03298243408472</v>
      </c>
    </row>
    <row r="7" spans="3:19" x14ac:dyDescent="0.35">
      <c r="C7">
        <v>138.69999999999999</v>
      </c>
      <c r="D7">
        <v>390</v>
      </c>
      <c r="E7">
        <v>2.9</v>
      </c>
      <c r="F7" s="14">
        <v>89907.75</v>
      </c>
      <c r="G7">
        <v>1051</v>
      </c>
      <c r="J7" t="s">
        <v>393</v>
      </c>
      <c r="K7">
        <v>83.6</v>
      </c>
      <c r="L7" t="s">
        <v>393</v>
      </c>
      <c r="M7">
        <v>347</v>
      </c>
      <c r="N7" t="s">
        <v>393</v>
      </c>
      <c r="O7">
        <v>6.2</v>
      </c>
      <c r="P7" t="s">
        <v>393</v>
      </c>
      <c r="Q7">
        <v>90929.705000000002</v>
      </c>
      <c r="R7" t="s">
        <v>393</v>
      </c>
      <c r="S7">
        <v>10350</v>
      </c>
    </row>
    <row r="8" spans="3:19" x14ac:dyDescent="0.35">
      <c r="C8">
        <v>67.099999999999994</v>
      </c>
      <c r="D8">
        <v>170</v>
      </c>
      <c r="E8">
        <v>1.5</v>
      </c>
      <c r="F8" s="14">
        <v>35653.97</v>
      </c>
      <c r="G8">
        <v>12504</v>
      </c>
      <c r="J8" t="s">
        <v>394</v>
      </c>
      <c r="K8">
        <v>37.200000000000003</v>
      </c>
      <c r="L8" t="s">
        <v>394</v>
      </c>
      <c r="M8">
        <v>502</v>
      </c>
      <c r="N8" t="s">
        <v>394</v>
      </c>
      <c r="O8">
        <v>3.3</v>
      </c>
      <c r="P8" t="s">
        <v>394</v>
      </c>
      <c r="Q8">
        <v>49450.75</v>
      </c>
      <c r="R8" t="s">
        <v>394</v>
      </c>
      <c r="S8">
        <v>19667</v>
      </c>
    </row>
    <row r="9" spans="3:19" x14ac:dyDescent="0.35">
      <c r="C9">
        <v>131.9</v>
      </c>
      <c r="D9">
        <v>105</v>
      </c>
      <c r="E9">
        <v>8.3000000000000007</v>
      </c>
      <c r="F9" s="14">
        <v>94436.44</v>
      </c>
      <c r="G9">
        <v>8630</v>
      </c>
      <c r="J9" t="s">
        <v>395</v>
      </c>
      <c r="K9">
        <v>37.210461345164177</v>
      </c>
      <c r="L9" t="s">
        <v>395</v>
      </c>
      <c r="M9">
        <v>145.40613876041368</v>
      </c>
      <c r="N9" t="s">
        <v>395</v>
      </c>
      <c r="O9">
        <v>3.3505972117764538</v>
      </c>
      <c r="P9" t="s">
        <v>395</v>
      </c>
      <c r="Q9">
        <v>34654.533837614712</v>
      </c>
      <c r="R9" t="s">
        <v>395</v>
      </c>
      <c r="S9">
        <v>5773.9487874221932</v>
      </c>
    </row>
    <row r="10" spans="3:19" x14ac:dyDescent="0.35">
      <c r="C10">
        <v>33.799999999999997</v>
      </c>
      <c r="D10">
        <v>420</v>
      </c>
      <c r="E10">
        <v>10.199999999999999</v>
      </c>
      <c r="F10" s="14">
        <v>90919.55</v>
      </c>
      <c r="G10">
        <v>18</v>
      </c>
      <c r="J10" t="s">
        <v>396</v>
      </c>
      <c r="K10">
        <v>1384.6184335199573</v>
      </c>
      <c r="L10" t="s">
        <v>396</v>
      </c>
      <c r="M10">
        <v>21142.945189212674</v>
      </c>
      <c r="N10" t="s">
        <v>396</v>
      </c>
      <c r="O10">
        <v>11.226501675564148</v>
      </c>
      <c r="P10" t="s">
        <v>396</v>
      </c>
      <c r="Q10">
        <v>1200936715.502383</v>
      </c>
      <c r="R10" t="s">
        <v>396</v>
      </c>
      <c r="S10">
        <v>33338484.599774215</v>
      </c>
    </row>
    <row r="11" spans="3:19" x14ac:dyDescent="0.35">
      <c r="C11">
        <v>140.80000000000001</v>
      </c>
      <c r="D11">
        <v>549</v>
      </c>
      <c r="E11">
        <v>3.3</v>
      </c>
      <c r="F11" s="14">
        <v>58904.59</v>
      </c>
      <c r="G11">
        <v>17455</v>
      </c>
      <c r="J11" t="s">
        <v>397</v>
      </c>
      <c r="K11">
        <v>-1.1667091216190253</v>
      </c>
      <c r="L11" t="s">
        <v>397</v>
      </c>
      <c r="M11">
        <v>-1.2215569901927499</v>
      </c>
      <c r="N11" t="s">
        <v>397</v>
      </c>
      <c r="O11">
        <v>-1.2165196423798015</v>
      </c>
      <c r="P11" t="s">
        <v>397</v>
      </c>
      <c r="Q11">
        <v>-1.192808418190157</v>
      </c>
      <c r="R11" t="s">
        <v>397</v>
      </c>
      <c r="S11">
        <v>-1.1975454112102653</v>
      </c>
    </row>
    <row r="12" spans="3:19" x14ac:dyDescent="0.35">
      <c r="C12">
        <v>41.5</v>
      </c>
      <c r="D12">
        <v>370</v>
      </c>
      <c r="E12">
        <v>11.6</v>
      </c>
      <c r="F12" s="14">
        <v>141469.62</v>
      </c>
      <c r="G12">
        <v>16959</v>
      </c>
      <c r="J12" t="s">
        <v>398</v>
      </c>
      <c r="K12">
        <v>3.5456940714122614E-2</v>
      </c>
      <c r="L12" t="s">
        <v>398</v>
      </c>
      <c r="M12">
        <v>2.0022955342035534E-2</v>
      </c>
      <c r="N12" t="s">
        <v>398</v>
      </c>
      <c r="O12">
        <v>2.7880113187992335E-2</v>
      </c>
      <c r="P12" t="s">
        <v>398</v>
      </c>
      <c r="Q12">
        <v>-2.7894171523145269E-2</v>
      </c>
      <c r="R12" t="s">
        <v>398</v>
      </c>
      <c r="S12">
        <v>-2.7687486170094078E-2</v>
      </c>
    </row>
    <row r="13" spans="3:19" x14ac:dyDescent="0.35">
      <c r="C13">
        <v>64</v>
      </c>
      <c r="D13">
        <v>401</v>
      </c>
      <c r="E13">
        <v>7.3</v>
      </c>
      <c r="F13" s="14">
        <v>30862.9</v>
      </c>
      <c r="G13">
        <v>7798</v>
      </c>
      <c r="J13" t="s">
        <v>399</v>
      </c>
      <c r="K13">
        <v>130</v>
      </c>
      <c r="L13" t="s">
        <v>399</v>
      </c>
      <c r="M13">
        <v>500</v>
      </c>
      <c r="N13" t="s">
        <v>399</v>
      </c>
      <c r="O13">
        <v>11.5</v>
      </c>
      <c r="P13" t="s">
        <v>399</v>
      </c>
      <c r="Q13">
        <v>119964.07</v>
      </c>
      <c r="R13" t="s">
        <v>399</v>
      </c>
      <c r="S13">
        <v>19990</v>
      </c>
    </row>
    <row r="14" spans="3:19" x14ac:dyDescent="0.35">
      <c r="C14">
        <v>37.200000000000003</v>
      </c>
      <c r="D14">
        <v>578</v>
      </c>
      <c r="E14">
        <v>3.3</v>
      </c>
      <c r="F14" s="14">
        <v>86756.75</v>
      </c>
      <c r="G14">
        <v>15303</v>
      </c>
      <c r="J14" t="s">
        <v>400</v>
      </c>
      <c r="K14">
        <v>20</v>
      </c>
      <c r="L14" t="s">
        <v>400</v>
      </c>
      <c r="M14">
        <v>100</v>
      </c>
      <c r="N14" t="s">
        <v>400</v>
      </c>
      <c r="O14">
        <v>0.5</v>
      </c>
      <c r="P14" t="s">
        <v>400</v>
      </c>
      <c r="Q14">
        <v>30014.46</v>
      </c>
      <c r="R14" t="s">
        <v>400</v>
      </c>
      <c r="S14">
        <v>6</v>
      </c>
    </row>
    <row r="15" spans="3:19" x14ac:dyDescent="0.35">
      <c r="C15">
        <v>32.799999999999997</v>
      </c>
      <c r="D15">
        <v>306</v>
      </c>
      <c r="E15">
        <v>9.6999999999999993</v>
      </c>
      <c r="F15" s="14">
        <v>43112.28</v>
      </c>
      <c r="G15">
        <v>2470</v>
      </c>
      <c r="J15" t="s">
        <v>401</v>
      </c>
      <c r="K15">
        <v>150</v>
      </c>
      <c r="L15" t="s">
        <v>401</v>
      </c>
      <c r="M15">
        <v>600</v>
      </c>
      <c r="N15" t="s">
        <v>401</v>
      </c>
      <c r="O15">
        <v>12</v>
      </c>
      <c r="P15" t="s">
        <v>401</v>
      </c>
      <c r="Q15">
        <v>149978.53</v>
      </c>
      <c r="R15" t="s">
        <v>401</v>
      </c>
      <c r="S15">
        <v>19996</v>
      </c>
    </row>
    <row r="16" spans="3:19" x14ac:dyDescent="0.35">
      <c r="C16">
        <v>149.9</v>
      </c>
      <c r="D16">
        <v>528</v>
      </c>
      <c r="E16">
        <v>11.6</v>
      </c>
      <c r="F16" s="14">
        <v>141164.04</v>
      </c>
      <c r="G16">
        <v>5394</v>
      </c>
      <c r="J16" t="s">
        <v>402</v>
      </c>
      <c r="K16">
        <v>254798.99999999994</v>
      </c>
      <c r="L16" t="s">
        <v>402</v>
      </c>
      <c r="M16">
        <v>1057401</v>
      </c>
      <c r="N16" t="s">
        <v>402</v>
      </c>
      <c r="O16">
        <v>18772.800000000014</v>
      </c>
      <c r="P16" t="s">
        <v>402</v>
      </c>
      <c r="Q16">
        <v>273829182.23000026</v>
      </c>
      <c r="R16" t="s">
        <v>402</v>
      </c>
      <c r="S16">
        <v>30838216</v>
      </c>
    </row>
    <row r="17" spans="3:19" ht="15" thickBot="1" x14ac:dyDescent="0.4">
      <c r="C17">
        <v>121.9</v>
      </c>
      <c r="D17">
        <v>332</v>
      </c>
      <c r="E17">
        <v>5.4</v>
      </c>
      <c r="F17" s="14">
        <v>144878.12</v>
      </c>
      <c r="G17">
        <v>18978</v>
      </c>
      <c r="J17" s="21" t="s">
        <v>403</v>
      </c>
      <c r="K17" s="21">
        <v>3022</v>
      </c>
      <c r="L17" s="21" t="s">
        <v>403</v>
      </c>
      <c r="M17" s="21">
        <v>3022</v>
      </c>
      <c r="N17" s="21" t="s">
        <v>403</v>
      </c>
      <c r="O17" s="21">
        <v>3022</v>
      </c>
      <c r="P17" s="21" t="s">
        <v>403</v>
      </c>
      <c r="Q17" s="21">
        <v>3022</v>
      </c>
      <c r="R17" s="21" t="s">
        <v>403</v>
      </c>
      <c r="S17" s="21">
        <v>3022</v>
      </c>
    </row>
    <row r="18" spans="3:19" x14ac:dyDescent="0.35">
      <c r="C18">
        <v>26.5</v>
      </c>
      <c r="D18">
        <v>344</v>
      </c>
      <c r="E18">
        <v>1.2</v>
      </c>
      <c r="F18" s="14">
        <v>90939.42</v>
      </c>
      <c r="G18">
        <v>3928</v>
      </c>
    </row>
    <row r="19" spans="3:19" x14ac:dyDescent="0.35">
      <c r="C19">
        <v>74.5</v>
      </c>
      <c r="D19">
        <v>398</v>
      </c>
      <c r="E19">
        <v>11.2</v>
      </c>
      <c r="F19" s="14">
        <v>54511.1</v>
      </c>
      <c r="G19">
        <v>10360</v>
      </c>
    </row>
    <row r="20" spans="3:19" x14ac:dyDescent="0.35">
      <c r="C20">
        <v>149.5</v>
      </c>
      <c r="D20">
        <v>137</v>
      </c>
      <c r="E20">
        <v>6.3</v>
      </c>
      <c r="F20" s="14">
        <v>45894.79</v>
      </c>
      <c r="G20">
        <v>9912</v>
      </c>
    </row>
    <row r="21" spans="3:19" x14ac:dyDescent="0.35">
      <c r="C21">
        <v>92.1</v>
      </c>
      <c r="D21">
        <v>577</v>
      </c>
      <c r="E21">
        <v>11.3</v>
      </c>
      <c r="F21" s="14">
        <v>46114.93</v>
      </c>
      <c r="G21">
        <v>11235</v>
      </c>
    </row>
    <row r="22" spans="3:19" x14ac:dyDescent="0.35">
      <c r="C22">
        <v>83.5</v>
      </c>
      <c r="D22">
        <v>563</v>
      </c>
      <c r="E22">
        <v>1.6</v>
      </c>
      <c r="F22" s="14">
        <v>80829.09</v>
      </c>
      <c r="G22">
        <v>5294</v>
      </c>
    </row>
    <row r="23" spans="3:19" x14ac:dyDescent="0.35">
      <c r="C23">
        <v>21.3</v>
      </c>
      <c r="D23">
        <v>138</v>
      </c>
      <c r="E23">
        <v>6.8</v>
      </c>
      <c r="F23" s="14">
        <v>130151.4</v>
      </c>
      <c r="G23">
        <v>11724</v>
      </c>
    </row>
    <row r="24" spans="3:19" x14ac:dyDescent="0.35">
      <c r="C24">
        <v>66</v>
      </c>
      <c r="D24">
        <v>386</v>
      </c>
      <c r="E24">
        <v>11.7</v>
      </c>
      <c r="F24" s="14">
        <v>119937.31</v>
      </c>
      <c r="G24">
        <v>10885</v>
      </c>
    </row>
    <row r="25" spans="3:19" x14ac:dyDescent="0.35">
      <c r="C25">
        <v>122.4</v>
      </c>
      <c r="D25">
        <v>155</v>
      </c>
      <c r="E25">
        <v>10.5</v>
      </c>
      <c r="F25" s="14">
        <v>133031.19</v>
      </c>
      <c r="G25">
        <v>7304</v>
      </c>
    </row>
    <row r="26" spans="3:19" x14ac:dyDescent="0.35">
      <c r="C26">
        <v>56.2</v>
      </c>
      <c r="D26">
        <v>135</v>
      </c>
      <c r="E26">
        <v>4.5</v>
      </c>
      <c r="F26" s="14">
        <v>91128.68</v>
      </c>
      <c r="G26">
        <v>19024</v>
      </c>
    </row>
    <row r="27" spans="3:19" x14ac:dyDescent="0.35">
      <c r="C27">
        <v>64.900000000000006</v>
      </c>
      <c r="D27">
        <v>502</v>
      </c>
      <c r="E27">
        <v>5.5</v>
      </c>
      <c r="F27" s="14">
        <v>148108.29999999999</v>
      </c>
      <c r="G27">
        <v>17036</v>
      </c>
    </row>
    <row r="28" spans="3:19" x14ac:dyDescent="0.35">
      <c r="C28">
        <v>67.3</v>
      </c>
      <c r="D28">
        <v>135</v>
      </c>
      <c r="E28">
        <v>7.7</v>
      </c>
      <c r="F28" s="14">
        <v>109606.5</v>
      </c>
      <c r="G28">
        <v>18166</v>
      </c>
    </row>
    <row r="29" spans="3:19" x14ac:dyDescent="0.35">
      <c r="C29">
        <v>108.1</v>
      </c>
      <c r="D29">
        <v>562</v>
      </c>
      <c r="E29">
        <v>7.6</v>
      </c>
      <c r="F29" s="14">
        <v>66113.98</v>
      </c>
      <c r="G29">
        <v>10559</v>
      </c>
    </row>
    <row r="30" spans="3:19" x14ac:dyDescent="0.35">
      <c r="C30">
        <v>86.5</v>
      </c>
      <c r="D30">
        <v>506</v>
      </c>
      <c r="E30">
        <v>8.1</v>
      </c>
      <c r="F30" s="14">
        <v>64054.37</v>
      </c>
      <c r="G30">
        <v>4828</v>
      </c>
    </row>
    <row r="31" spans="3:19" x14ac:dyDescent="0.35">
      <c r="C31">
        <v>130.5</v>
      </c>
      <c r="D31">
        <v>137</v>
      </c>
      <c r="E31">
        <v>5.3</v>
      </c>
      <c r="F31" s="14">
        <v>105571.85</v>
      </c>
      <c r="G31">
        <v>13931</v>
      </c>
    </row>
    <row r="32" spans="3:19" x14ac:dyDescent="0.35">
      <c r="C32">
        <v>52.4</v>
      </c>
      <c r="D32">
        <v>534</v>
      </c>
      <c r="E32">
        <v>5.7</v>
      </c>
      <c r="F32" s="14">
        <v>126169.99</v>
      </c>
      <c r="G32">
        <v>16540</v>
      </c>
    </row>
    <row r="33" spans="3:7" x14ac:dyDescent="0.35">
      <c r="C33">
        <v>132</v>
      </c>
      <c r="D33">
        <v>330</v>
      </c>
      <c r="E33">
        <v>9.1</v>
      </c>
      <c r="F33" s="14">
        <v>130783.55</v>
      </c>
      <c r="G33">
        <v>9362</v>
      </c>
    </row>
    <row r="34" spans="3:7" x14ac:dyDescent="0.35">
      <c r="C34">
        <v>90.2</v>
      </c>
      <c r="D34">
        <v>170</v>
      </c>
      <c r="E34">
        <v>3.2</v>
      </c>
      <c r="F34" s="14">
        <v>113273.98</v>
      </c>
      <c r="G34">
        <v>2040</v>
      </c>
    </row>
    <row r="35" spans="3:7" x14ac:dyDescent="0.35">
      <c r="C35">
        <v>22.5</v>
      </c>
      <c r="D35">
        <v>550</v>
      </c>
      <c r="E35">
        <v>6</v>
      </c>
      <c r="F35" s="14">
        <v>143129</v>
      </c>
      <c r="G35">
        <v>7226</v>
      </c>
    </row>
    <row r="36" spans="3:7" x14ac:dyDescent="0.35">
      <c r="C36">
        <v>23.8</v>
      </c>
      <c r="D36">
        <v>272</v>
      </c>
      <c r="E36">
        <v>8.8000000000000007</v>
      </c>
      <c r="F36" s="14">
        <v>130860.68</v>
      </c>
      <c r="G36">
        <v>14044</v>
      </c>
    </row>
    <row r="37" spans="3:7" x14ac:dyDescent="0.35">
      <c r="C37">
        <v>69.3</v>
      </c>
      <c r="D37">
        <v>208</v>
      </c>
      <c r="E37">
        <v>4.3</v>
      </c>
      <c r="F37" s="14">
        <v>121347.56</v>
      </c>
      <c r="G37">
        <v>635</v>
      </c>
    </row>
    <row r="38" spans="3:7" x14ac:dyDescent="0.35">
      <c r="C38">
        <v>104.5</v>
      </c>
      <c r="D38">
        <v>499</v>
      </c>
      <c r="E38">
        <v>9.1999999999999993</v>
      </c>
      <c r="F38" s="14">
        <v>143953.41</v>
      </c>
      <c r="G38">
        <v>7142</v>
      </c>
    </row>
    <row r="39" spans="3:7" x14ac:dyDescent="0.35">
      <c r="C39">
        <v>98.8</v>
      </c>
      <c r="D39">
        <v>593</v>
      </c>
      <c r="E39">
        <v>9.4</v>
      </c>
      <c r="F39" s="14">
        <v>49651.9</v>
      </c>
      <c r="G39">
        <v>12997</v>
      </c>
    </row>
    <row r="40" spans="3:7" x14ac:dyDescent="0.35">
      <c r="C40">
        <v>128</v>
      </c>
      <c r="D40">
        <v>224</v>
      </c>
      <c r="E40">
        <v>8.5</v>
      </c>
      <c r="F40" s="14">
        <v>66189.919999999998</v>
      </c>
      <c r="G40">
        <v>12142</v>
      </c>
    </row>
    <row r="41" spans="3:7" x14ac:dyDescent="0.35">
      <c r="C41">
        <v>74.599999999999994</v>
      </c>
      <c r="D41">
        <v>350</v>
      </c>
      <c r="E41">
        <v>5.5</v>
      </c>
      <c r="F41" s="14">
        <v>73462.559999999998</v>
      </c>
      <c r="G41">
        <v>8850</v>
      </c>
    </row>
    <row r="42" spans="3:7" x14ac:dyDescent="0.35">
      <c r="C42">
        <v>127.3</v>
      </c>
      <c r="D42">
        <v>403</v>
      </c>
      <c r="E42">
        <v>4.2</v>
      </c>
      <c r="F42" s="14">
        <v>59459.42</v>
      </c>
      <c r="G42">
        <v>12418</v>
      </c>
    </row>
    <row r="43" spans="3:7" x14ac:dyDescent="0.35">
      <c r="C43">
        <v>83.4</v>
      </c>
      <c r="D43">
        <v>281</v>
      </c>
      <c r="E43">
        <v>4.4000000000000004</v>
      </c>
      <c r="F43" s="14">
        <v>135638.39999999999</v>
      </c>
      <c r="G43">
        <v>13317</v>
      </c>
    </row>
    <row r="44" spans="3:7" x14ac:dyDescent="0.35">
      <c r="C44">
        <v>112.5</v>
      </c>
      <c r="D44">
        <v>329</v>
      </c>
      <c r="E44">
        <v>1.6</v>
      </c>
      <c r="F44" s="14">
        <v>56591.57</v>
      </c>
      <c r="G44">
        <v>13942</v>
      </c>
    </row>
    <row r="45" spans="3:7" x14ac:dyDescent="0.35">
      <c r="C45">
        <v>79</v>
      </c>
      <c r="D45">
        <v>256</v>
      </c>
      <c r="E45">
        <v>3.2</v>
      </c>
      <c r="F45" s="14">
        <v>116554.12</v>
      </c>
      <c r="G45">
        <v>9060</v>
      </c>
    </row>
    <row r="46" spans="3:7" x14ac:dyDescent="0.35">
      <c r="C46">
        <v>45.2</v>
      </c>
      <c r="D46">
        <v>216</v>
      </c>
      <c r="E46">
        <v>2.6</v>
      </c>
      <c r="F46" s="14">
        <v>31697.8</v>
      </c>
      <c r="G46">
        <v>16085</v>
      </c>
    </row>
    <row r="47" spans="3:7" x14ac:dyDescent="0.35">
      <c r="C47">
        <v>82.2</v>
      </c>
      <c r="D47">
        <v>274</v>
      </c>
      <c r="E47">
        <v>11.6</v>
      </c>
      <c r="F47" s="14">
        <v>60297.41</v>
      </c>
      <c r="G47">
        <v>1756</v>
      </c>
    </row>
    <row r="48" spans="3:7" x14ac:dyDescent="0.35">
      <c r="C48">
        <v>35.4</v>
      </c>
      <c r="D48">
        <v>491</v>
      </c>
      <c r="E48">
        <v>7.5</v>
      </c>
      <c r="F48" s="14">
        <v>124888.9</v>
      </c>
      <c r="G48">
        <v>10006</v>
      </c>
    </row>
    <row r="49" spans="3:7" x14ac:dyDescent="0.35">
      <c r="C49">
        <v>32.9</v>
      </c>
      <c r="D49">
        <v>490</v>
      </c>
      <c r="E49">
        <v>7.7</v>
      </c>
      <c r="F49" s="14">
        <v>61757.54</v>
      </c>
      <c r="G49">
        <v>14762</v>
      </c>
    </row>
    <row r="50" spans="3:7" x14ac:dyDescent="0.35">
      <c r="C50">
        <v>50.1</v>
      </c>
      <c r="D50">
        <v>461</v>
      </c>
      <c r="E50">
        <v>8.6</v>
      </c>
      <c r="F50" s="14">
        <v>84483.76</v>
      </c>
      <c r="G50">
        <v>13930</v>
      </c>
    </row>
    <row r="51" spans="3:7" x14ac:dyDescent="0.35">
      <c r="C51">
        <v>138.1</v>
      </c>
      <c r="D51">
        <v>523</v>
      </c>
      <c r="E51">
        <v>1.3</v>
      </c>
      <c r="F51" s="14">
        <v>49910.73</v>
      </c>
      <c r="G51">
        <v>9964</v>
      </c>
    </row>
    <row r="52" spans="3:7" x14ac:dyDescent="0.35">
      <c r="C52">
        <v>84.2</v>
      </c>
      <c r="D52">
        <v>141</v>
      </c>
      <c r="E52">
        <v>10.7</v>
      </c>
      <c r="F52" s="14">
        <v>118144.07</v>
      </c>
      <c r="G52">
        <v>19238</v>
      </c>
    </row>
    <row r="53" spans="3:7" x14ac:dyDescent="0.35">
      <c r="C53">
        <v>25.2</v>
      </c>
      <c r="D53">
        <v>487</v>
      </c>
      <c r="E53">
        <v>5.9</v>
      </c>
      <c r="F53" s="14">
        <v>108181.14</v>
      </c>
      <c r="G53">
        <v>15401</v>
      </c>
    </row>
    <row r="54" spans="3:7" x14ac:dyDescent="0.35">
      <c r="C54">
        <v>33.6</v>
      </c>
      <c r="D54">
        <v>182</v>
      </c>
      <c r="E54">
        <v>5.2</v>
      </c>
      <c r="F54" s="14">
        <v>89456.28</v>
      </c>
      <c r="G54">
        <v>8270</v>
      </c>
    </row>
    <row r="55" spans="3:7" x14ac:dyDescent="0.35">
      <c r="C55">
        <v>148.5</v>
      </c>
      <c r="D55">
        <v>436</v>
      </c>
      <c r="E55">
        <v>5.3</v>
      </c>
      <c r="F55" s="14">
        <v>52509.9</v>
      </c>
      <c r="G55">
        <v>8750</v>
      </c>
    </row>
    <row r="56" spans="3:7" x14ac:dyDescent="0.35">
      <c r="C56">
        <v>110.8</v>
      </c>
      <c r="D56">
        <v>162</v>
      </c>
      <c r="E56">
        <v>11.7</v>
      </c>
      <c r="F56" s="14">
        <v>103064.6</v>
      </c>
      <c r="G56">
        <v>3717</v>
      </c>
    </row>
    <row r="57" spans="3:7" x14ac:dyDescent="0.35">
      <c r="C57">
        <v>113.2</v>
      </c>
      <c r="D57">
        <v>360</v>
      </c>
      <c r="E57">
        <v>5.3</v>
      </c>
      <c r="F57" s="14">
        <v>87899.95</v>
      </c>
      <c r="G57">
        <v>4473</v>
      </c>
    </row>
    <row r="58" spans="3:7" x14ac:dyDescent="0.35">
      <c r="C58">
        <v>122.4</v>
      </c>
      <c r="D58">
        <v>236</v>
      </c>
      <c r="E58">
        <v>3.8</v>
      </c>
      <c r="F58" s="14">
        <v>65826.7</v>
      </c>
      <c r="G58">
        <v>11309</v>
      </c>
    </row>
    <row r="59" spans="3:7" x14ac:dyDescent="0.35">
      <c r="C59">
        <v>61.8</v>
      </c>
      <c r="D59">
        <v>196</v>
      </c>
      <c r="E59">
        <v>7.1</v>
      </c>
      <c r="F59" s="14">
        <v>58027.49</v>
      </c>
      <c r="G59">
        <v>12651</v>
      </c>
    </row>
    <row r="60" spans="3:7" x14ac:dyDescent="0.35">
      <c r="C60">
        <v>36.4</v>
      </c>
      <c r="D60">
        <v>594</v>
      </c>
      <c r="E60">
        <v>10.5</v>
      </c>
      <c r="F60" s="14">
        <v>134902.84</v>
      </c>
      <c r="G60">
        <v>5058</v>
      </c>
    </row>
    <row r="61" spans="3:7" x14ac:dyDescent="0.35">
      <c r="C61">
        <v>110.1</v>
      </c>
      <c r="D61">
        <v>432</v>
      </c>
      <c r="E61">
        <v>10.3</v>
      </c>
      <c r="F61" s="14">
        <v>132280.95999999999</v>
      </c>
      <c r="G61">
        <v>17728</v>
      </c>
    </row>
    <row r="62" spans="3:7" x14ac:dyDescent="0.35">
      <c r="C62">
        <v>109</v>
      </c>
      <c r="D62">
        <v>247</v>
      </c>
      <c r="E62">
        <v>9.1</v>
      </c>
      <c r="F62" s="14">
        <v>82076.58</v>
      </c>
      <c r="G62">
        <v>10629</v>
      </c>
    </row>
    <row r="63" spans="3:7" x14ac:dyDescent="0.35">
      <c r="C63">
        <v>38.9</v>
      </c>
      <c r="D63">
        <v>371</v>
      </c>
      <c r="E63">
        <v>7</v>
      </c>
      <c r="F63" s="14">
        <v>125102.34</v>
      </c>
      <c r="G63">
        <v>16307</v>
      </c>
    </row>
    <row r="64" spans="3:7" x14ac:dyDescent="0.35">
      <c r="C64">
        <v>53</v>
      </c>
      <c r="D64">
        <v>230</v>
      </c>
      <c r="E64">
        <v>10.8</v>
      </c>
      <c r="F64" s="14">
        <v>85830.39</v>
      </c>
      <c r="G64">
        <v>13903</v>
      </c>
    </row>
    <row r="65" spans="3:7" x14ac:dyDescent="0.35">
      <c r="C65">
        <v>149.9</v>
      </c>
      <c r="D65">
        <v>536</v>
      </c>
      <c r="E65">
        <v>1.7</v>
      </c>
      <c r="F65" s="14">
        <v>75763.72</v>
      </c>
      <c r="G65">
        <v>12969</v>
      </c>
    </row>
    <row r="66" spans="3:7" x14ac:dyDescent="0.35">
      <c r="C66">
        <v>116.8</v>
      </c>
      <c r="D66">
        <v>125</v>
      </c>
      <c r="E66">
        <v>10.1</v>
      </c>
      <c r="F66" s="14">
        <v>138352.19</v>
      </c>
      <c r="G66">
        <v>4481</v>
      </c>
    </row>
    <row r="67" spans="3:7" x14ac:dyDescent="0.35">
      <c r="C67">
        <v>77.3</v>
      </c>
      <c r="D67">
        <v>396</v>
      </c>
      <c r="E67">
        <v>8.9</v>
      </c>
      <c r="F67" s="14">
        <v>40816.01</v>
      </c>
      <c r="G67">
        <v>17394</v>
      </c>
    </row>
    <row r="68" spans="3:7" x14ac:dyDescent="0.35">
      <c r="C68">
        <v>127.2</v>
      </c>
      <c r="D68">
        <v>346</v>
      </c>
      <c r="E68">
        <v>9.1</v>
      </c>
      <c r="F68" s="14">
        <v>70645.83</v>
      </c>
      <c r="G68">
        <v>13022</v>
      </c>
    </row>
    <row r="69" spans="3:7" x14ac:dyDescent="0.35">
      <c r="C69">
        <v>54.4</v>
      </c>
      <c r="D69">
        <v>163</v>
      </c>
      <c r="E69">
        <v>4.7</v>
      </c>
      <c r="F69" s="14">
        <v>119881.39</v>
      </c>
      <c r="G69">
        <v>15449</v>
      </c>
    </row>
    <row r="70" spans="3:7" x14ac:dyDescent="0.35">
      <c r="C70">
        <v>104.2</v>
      </c>
      <c r="D70">
        <v>425</v>
      </c>
      <c r="E70">
        <v>11</v>
      </c>
      <c r="F70" s="14">
        <v>66262.820000000007</v>
      </c>
      <c r="G70">
        <v>3805</v>
      </c>
    </row>
    <row r="71" spans="3:7" x14ac:dyDescent="0.35">
      <c r="C71">
        <v>68.2</v>
      </c>
      <c r="D71">
        <v>586</v>
      </c>
      <c r="E71">
        <v>7.3</v>
      </c>
      <c r="F71" s="14">
        <v>117191.9</v>
      </c>
      <c r="G71">
        <v>12141</v>
      </c>
    </row>
    <row r="72" spans="3:7" x14ac:dyDescent="0.35">
      <c r="C72">
        <v>67.099999999999994</v>
      </c>
      <c r="D72">
        <v>451</v>
      </c>
      <c r="E72">
        <v>6.8</v>
      </c>
      <c r="F72" s="14">
        <v>147341.1</v>
      </c>
      <c r="G72">
        <v>3003</v>
      </c>
    </row>
    <row r="73" spans="3:7" x14ac:dyDescent="0.35">
      <c r="C73">
        <v>146.19999999999999</v>
      </c>
      <c r="D73">
        <v>125</v>
      </c>
      <c r="E73">
        <v>3.3</v>
      </c>
      <c r="F73" s="14">
        <v>45110.87</v>
      </c>
      <c r="G73">
        <v>7634</v>
      </c>
    </row>
    <row r="74" spans="3:7" x14ac:dyDescent="0.35">
      <c r="C74">
        <v>56</v>
      </c>
      <c r="D74">
        <v>174</v>
      </c>
      <c r="E74">
        <v>6.7</v>
      </c>
      <c r="F74" s="14">
        <v>125821.66</v>
      </c>
      <c r="G74">
        <v>10609</v>
      </c>
    </row>
    <row r="75" spans="3:7" x14ac:dyDescent="0.35">
      <c r="C75">
        <v>116.4</v>
      </c>
      <c r="D75">
        <v>369</v>
      </c>
      <c r="E75">
        <v>9.1</v>
      </c>
      <c r="F75" s="14">
        <v>87149.52</v>
      </c>
      <c r="G75">
        <v>1420</v>
      </c>
    </row>
    <row r="76" spans="3:7" x14ac:dyDescent="0.35">
      <c r="C76">
        <v>103.6</v>
      </c>
      <c r="D76">
        <v>115</v>
      </c>
      <c r="E76">
        <v>12</v>
      </c>
      <c r="F76" s="14">
        <v>131675.82999999999</v>
      </c>
      <c r="G76">
        <v>19932</v>
      </c>
    </row>
    <row r="77" spans="3:7" x14ac:dyDescent="0.35">
      <c r="C77">
        <v>102.3</v>
      </c>
      <c r="D77">
        <v>380</v>
      </c>
      <c r="E77">
        <v>4.9000000000000004</v>
      </c>
      <c r="F77" s="14">
        <v>101687.02</v>
      </c>
      <c r="G77">
        <v>18066</v>
      </c>
    </row>
    <row r="78" spans="3:7" x14ac:dyDescent="0.35">
      <c r="C78">
        <v>49.7</v>
      </c>
      <c r="D78">
        <v>273</v>
      </c>
      <c r="E78">
        <v>5.0999999999999996</v>
      </c>
      <c r="F78" s="14">
        <v>117553.5</v>
      </c>
      <c r="G78">
        <v>2199</v>
      </c>
    </row>
    <row r="79" spans="3:7" x14ac:dyDescent="0.35">
      <c r="C79">
        <v>116.8</v>
      </c>
      <c r="D79">
        <v>290</v>
      </c>
      <c r="E79">
        <v>6.9</v>
      </c>
      <c r="F79" s="14">
        <v>100375.81</v>
      </c>
      <c r="G79">
        <v>1685</v>
      </c>
    </row>
    <row r="80" spans="3:7" x14ac:dyDescent="0.35">
      <c r="C80">
        <v>95.1</v>
      </c>
      <c r="D80">
        <v>208</v>
      </c>
      <c r="E80">
        <v>8.1</v>
      </c>
      <c r="F80" s="14">
        <v>56909.38</v>
      </c>
      <c r="G80">
        <v>14061</v>
      </c>
    </row>
    <row r="81" spans="3:7" x14ac:dyDescent="0.35">
      <c r="C81">
        <v>103.6</v>
      </c>
      <c r="D81">
        <v>113</v>
      </c>
      <c r="E81">
        <v>0.8</v>
      </c>
      <c r="F81" s="14">
        <v>62792.45</v>
      </c>
      <c r="G81">
        <v>13132</v>
      </c>
    </row>
    <row r="82" spans="3:7" x14ac:dyDescent="0.35">
      <c r="C82">
        <v>89</v>
      </c>
      <c r="D82">
        <v>292</v>
      </c>
      <c r="E82">
        <v>5.7</v>
      </c>
      <c r="F82" s="14">
        <v>48889.11</v>
      </c>
      <c r="G82">
        <v>5158</v>
      </c>
    </row>
    <row r="83" spans="3:7" x14ac:dyDescent="0.35">
      <c r="C83">
        <v>77.599999999999994</v>
      </c>
      <c r="D83">
        <v>317</v>
      </c>
      <c r="E83">
        <v>7.5</v>
      </c>
      <c r="F83" s="14">
        <v>79702.05</v>
      </c>
      <c r="G83">
        <v>19435</v>
      </c>
    </row>
    <row r="84" spans="3:7" x14ac:dyDescent="0.35">
      <c r="C84">
        <v>48.7</v>
      </c>
      <c r="D84">
        <v>406</v>
      </c>
      <c r="E84">
        <v>0.6</v>
      </c>
      <c r="F84" s="14">
        <v>66170.320000000007</v>
      </c>
      <c r="G84">
        <v>14111</v>
      </c>
    </row>
    <row r="85" spans="3:7" x14ac:dyDescent="0.35">
      <c r="C85">
        <v>49.9</v>
      </c>
      <c r="D85">
        <v>386</v>
      </c>
      <c r="E85">
        <v>1.3</v>
      </c>
      <c r="F85" s="14">
        <v>133411.72</v>
      </c>
      <c r="G85">
        <v>14066</v>
      </c>
    </row>
    <row r="86" spans="3:7" x14ac:dyDescent="0.35">
      <c r="C86">
        <v>72.7</v>
      </c>
      <c r="D86">
        <v>594</v>
      </c>
      <c r="E86">
        <v>2.5</v>
      </c>
      <c r="F86" s="14">
        <v>143713.72</v>
      </c>
      <c r="G86">
        <v>13121</v>
      </c>
    </row>
    <row r="87" spans="3:7" x14ac:dyDescent="0.35">
      <c r="C87">
        <v>64.099999999999994</v>
      </c>
      <c r="D87">
        <v>270</v>
      </c>
      <c r="E87">
        <v>1.4</v>
      </c>
      <c r="F87" s="14">
        <v>105986.96</v>
      </c>
      <c r="G87">
        <v>4839</v>
      </c>
    </row>
    <row r="88" spans="3:7" x14ac:dyDescent="0.35">
      <c r="C88">
        <v>42.6</v>
      </c>
      <c r="D88">
        <v>178</v>
      </c>
      <c r="E88">
        <v>2.5</v>
      </c>
      <c r="F88" s="14">
        <v>122741.77</v>
      </c>
      <c r="G88">
        <v>10590</v>
      </c>
    </row>
    <row r="89" spans="3:7" x14ac:dyDescent="0.35">
      <c r="C89">
        <v>81</v>
      </c>
      <c r="D89">
        <v>423</v>
      </c>
      <c r="E89">
        <v>9.6999999999999993</v>
      </c>
      <c r="F89" s="14">
        <v>100970.37</v>
      </c>
      <c r="G89">
        <v>12082</v>
      </c>
    </row>
    <row r="90" spans="3:7" x14ac:dyDescent="0.35">
      <c r="C90">
        <v>85.9</v>
      </c>
      <c r="D90">
        <v>336</v>
      </c>
      <c r="E90">
        <v>5.7</v>
      </c>
      <c r="F90" s="14">
        <v>127177.91</v>
      </c>
      <c r="G90">
        <v>3391</v>
      </c>
    </row>
    <row r="91" spans="3:7" x14ac:dyDescent="0.35">
      <c r="C91">
        <v>42.4</v>
      </c>
      <c r="D91">
        <v>226</v>
      </c>
      <c r="E91">
        <v>11.9</v>
      </c>
      <c r="F91" s="14">
        <v>92888.23</v>
      </c>
      <c r="G91">
        <v>19591</v>
      </c>
    </row>
    <row r="92" spans="3:7" x14ac:dyDescent="0.35">
      <c r="C92">
        <v>32.299999999999997</v>
      </c>
      <c r="D92">
        <v>447</v>
      </c>
      <c r="E92">
        <v>3.8</v>
      </c>
      <c r="F92" s="14">
        <v>116848.04</v>
      </c>
      <c r="G92">
        <v>10165</v>
      </c>
    </row>
    <row r="93" spans="3:7" x14ac:dyDescent="0.35">
      <c r="C93">
        <v>112.1</v>
      </c>
      <c r="D93">
        <v>143</v>
      </c>
      <c r="E93">
        <v>6.9</v>
      </c>
      <c r="F93" s="14">
        <v>107219.19</v>
      </c>
      <c r="G93">
        <v>13874</v>
      </c>
    </row>
    <row r="94" spans="3:7" x14ac:dyDescent="0.35">
      <c r="C94">
        <v>43.4</v>
      </c>
      <c r="D94">
        <v>209</v>
      </c>
      <c r="E94">
        <v>11.4</v>
      </c>
      <c r="F94" s="14">
        <v>88352.51</v>
      </c>
      <c r="G94">
        <v>17253</v>
      </c>
    </row>
    <row r="95" spans="3:7" x14ac:dyDescent="0.35">
      <c r="C95">
        <v>97.6</v>
      </c>
      <c r="D95">
        <v>178</v>
      </c>
      <c r="E95">
        <v>2.6</v>
      </c>
      <c r="F95" s="14">
        <v>113141.48</v>
      </c>
      <c r="G95">
        <v>14555</v>
      </c>
    </row>
    <row r="96" spans="3:7" x14ac:dyDescent="0.35">
      <c r="C96">
        <v>51.1</v>
      </c>
      <c r="D96">
        <v>594</v>
      </c>
      <c r="E96">
        <v>10.9</v>
      </c>
      <c r="F96" s="14">
        <v>53281.94</v>
      </c>
      <c r="G96">
        <v>17283</v>
      </c>
    </row>
    <row r="97" spans="3:7" x14ac:dyDescent="0.35">
      <c r="C97">
        <v>133.5</v>
      </c>
      <c r="D97">
        <v>126</v>
      </c>
      <c r="E97">
        <v>10.6</v>
      </c>
      <c r="F97" s="14">
        <v>96544.89</v>
      </c>
      <c r="G97">
        <v>16821</v>
      </c>
    </row>
    <row r="98" spans="3:7" x14ac:dyDescent="0.35">
      <c r="C98">
        <v>78.599999999999994</v>
      </c>
      <c r="D98">
        <v>278</v>
      </c>
      <c r="E98">
        <v>5.3</v>
      </c>
      <c r="F98" s="14">
        <v>77574.48</v>
      </c>
      <c r="G98">
        <v>3246</v>
      </c>
    </row>
    <row r="99" spans="3:7" x14ac:dyDescent="0.35">
      <c r="C99">
        <v>25</v>
      </c>
      <c r="D99">
        <v>569</v>
      </c>
      <c r="E99">
        <v>8.5</v>
      </c>
      <c r="F99" s="14">
        <v>46655.12</v>
      </c>
      <c r="G99">
        <v>7066</v>
      </c>
    </row>
    <row r="100" spans="3:7" x14ac:dyDescent="0.35">
      <c r="C100">
        <v>57.5</v>
      </c>
      <c r="D100">
        <v>254</v>
      </c>
      <c r="E100">
        <v>1</v>
      </c>
      <c r="F100" s="14">
        <v>80379.070000000007</v>
      </c>
      <c r="G100">
        <v>538</v>
      </c>
    </row>
    <row r="101" spans="3:7" x14ac:dyDescent="0.35">
      <c r="C101">
        <v>75.8</v>
      </c>
      <c r="D101">
        <v>414</v>
      </c>
      <c r="E101">
        <v>3.3</v>
      </c>
      <c r="F101" s="14">
        <v>79988.11</v>
      </c>
      <c r="G101">
        <v>16633</v>
      </c>
    </row>
    <row r="102" spans="3:7" x14ac:dyDescent="0.35">
      <c r="C102">
        <v>102.6</v>
      </c>
      <c r="D102">
        <v>291</v>
      </c>
      <c r="E102">
        <v>9.1</v>
      </c>
      <c r="F102" s="14">
        <v>72851.27</v>
      </c>
      <c r="G102">
        <v>10895</v>
      </c>
    </row>
    <row r="103" spans="3:7" x14ac:dyDescent="0.35">
      <c r="C103">
        <v>125.8</v>
      </c>
      <c r="D103">
        <v>189</v>
      </c>
      <c r="E103">
        <v>11.8</v>
      </c>
      <c r="F103" s="14">
        <v>87423.74</v>
      </c>
      <c r="G103">
        <v>6605</v>
      </c>
    </row>
    <row r="104" spans="3:7" x14ac:dyDescent="0.35">
      <c r="C104">
        <v>141.30000000000001</v>
      </c>
      <c r="D104">
        <v>363</v>
      </c>
      <c r="E104">
        <v>11.9</v>
      </c>
      <c r="F104" s="14">
        <v>95163.68</v>
      </c>
      <c r="G104">
        <v>10876</v>
      </c>
    </row>
    <row r="105" spans="3:7" x14ac:dyDescent="0.35">
      <c r="C105">
        <v>72</v>
      </c>
      <c r="D105">
        <v>325</v>
      </c>
      <c r="E105">
        <v>4.4000000000000004</v>
      </c>
      <c r="F105" s="14">
        <v>52418.07</v>
      </c>
      <c r="G105">
        <v>13910</v>
      </c>
    </row>
    <row r="106" spans="3:7" x14ac:dyDescent="0.35">
      <c r="C106">
        <v>61.8</v>
      </c>
      <c r="D106">
        <v>140</v>
      </c>
      <c r="E106">
        <v>8.1</v>
      </c>
      <c r="F106" s="14">
        <v>66779.5</v>
      </c>
      <c r="G106">
        <v>11552</v>
      </c>
    </row>
    <row r="107" spans="3:7" x14ac:dyDescent="0.35">
      <c r="C107">
        <v>143.19999999999999</v>
      </c>
      <c r="D107">
        <v>138</v>
      </c>
      <c r="E107">
        <v>4.7</v>
      </c>
      <c r="F107" s="14">
        <v>126131.52</v>
      </c>
      <c r="G107">
        <v>1140</v>
      </c>
    </row>
    <row r="108" spans="3:7" x14ac:dyDescent="0.35">
      <c r="C108">
        <v>67.099999999999994</v>
      </c>
      <c r="D108">
        <v>586</v>
      </c>
      <c r="E108">
        <v>7.5</v>
      </c>
      <c r="F108" s="14">
        <v>111487.45</v>
      </c>
      <c r="G108">
        <v>10301</v>
      </c>
    </row>
    <row r="109" spans="3:7" x14ac:dyDescent="0.35">
      <c r="C109">
        <v>115.6</v>
      </c>
      <c r="D109">
        <v>355</v>
      </c>
      <c r="E109">
        <v>11</v>
      </c>
      <c r="F109" s="14">
        <v>44131.32</v>
      </c>
      <c r="G109">
        <v>6559</v>
      </c>
    </row>
    <row r="110" spans="3:7" x14ac:dyDescent="0.35">
      <c r="C110">
        <v>42.4</v>
      </c>
      <c r="D110">
        <v>465</v>
      </c>
      <c r="E110">
        <v>12</v>
      </c>
      <c r="F110" s="14">
        <v>127261.59</v>
      </c>
      <c r="G110">
        <v>5161</v>
      </c>
    </row>
    <row r="111" spans="3:7" x14ac:dyDescent="0.35">
      <c r="C111">
        <v>49.2</v>
      </c>
      <c r="D111">
        <v>202</v>
      </c>
      <c r="E111">
        <v>3.2</v>
      </c>
      <c r="F111" s="14">
        <v>89282.63</v>
      </c>
      <c r="G111">
        <v>2825</v>
      </c>
    </row>
    <row r="112" spans="3:7" x14ac:dyDescent="0.35">
      <c r="C112">
        <v>73.400000000000006</v>
      </c>
      <c r="D112">
        <v>309</v>
      </c>
      <c r="E112">
        <v>1.9</v>
      </c>
      <c r="F112" s="14">
        <v>68043.320000000007</v>
      </c>
      <c r="G112">
        <v>19260</v>
      </c>
    </row>
    <row r="113" spans="3:7" x14ac:dyDescent="0.35">
      <c r="C113">
        <v>138.4</v>
      </c>
      <c r="D113">
        <v>128</v>
      </c>
      <c r="E113">
        <v>6.5</v>
      </c>
      <c r="F113" s="14">
        <v>66494.95</v>
      </c>
      <c r="G113">
        <v>2584</v>
      </c>
    </row>
    <row r="114" spans="3:7" x14ac:dyDescent="0.35">
      <c r="C114">
        <v>36.299999999999997</v>
      </c>
      <c r="D114">
        <v>255</v>
      </c>
      <c r="E114">
        <v>6.3</v>
      </c>
      <c r="F114" s="14">
        <v>50236.31</v>
      </c>
      <c r="G114">
        <v>1349</v>
      </c>
    </row>
    <row r="115" spans="3:7" x14ac:dyDescent="0.35">
      <c r="C115">
        <v>95</v>
      </c>
      <c r="D115">
        <v>433</v>
      </c>
      <c r="E115">
        <v>9.3000000000000007</v>
      </c>
      <c r="F115" s="14">
        <v>79990.41</v>
      </c>
      <c r="G115">
        <v>15825</v>
      </c>
    </row>
    <row r="116" spans="3:7" x14ac:dyDescent="0.35">
      <c r="C116">
        <v>29.5</v>
      </c>
      <c r="D116">
        <v>130</v>
      </c>
      <c r="E116">
        <v>5.6</v>
      </c>
      <c r="F116" s="14">
        <v>88110.14</v>
      </c>
      <c r="G116">
        <v>13065</v>
      </c>
    </row>
    <row r="117" spans="3:7" x14ac:dyDescent="0.35">
      <c r="C117">
        <v>33.799999999999997</v>
      </c>
      <c r="D117">
        <v>223</v>
      </c>
      <c r="E117">
        <v>1.9</v>
      </c>
      <c r="F117" s="14">
        <v>83951.52</v>
      </c>
      <c r="G117">
        <v>8135</v>
      </c>
    </row>
    <row r="118" spans="3:7" x14ac:dyDescent="0.35">
      <c r="C118">
        <v>60.7</v>
      </c>
      <c r="D118">
        <v>490</v>
      </c>
      <c r="E118">
        <v>6.2</v>
      </c>
      <c r="F118" s="14">
        <v>91766.98</v>
      </c>
      <c r="G118">
        <v>7049</v>
      </c>
    </row>
    <row r="119" spans="3:7" x14ac:dyDescent="0.35">
      <c r="C119">
        <v>84.3</v>
      </c>
      <c r="D119">
        <v>551</v>
      </c>
      <c r="E119">
        <v>3.8</v>
      </c>
      <c r="F119" s="14">
        <v>30981.29</v>
      </c>
      <c r="G119">
        <v>11991</v>
      </c>
    </row>
    <row r="120" spans="3:7" x14ac:dyDescent="0.35">
      <c r="C120">
        <v>45.3</v>
      </c>
      <c r="D120">
        <v>383</v>
      </c>
      <c r="E120">
        <v>1.3</v>
      </c>
      <c r="F120" s="14">
        <v>90510.66</v>
      </c>
      <c r="G120">
        <v>12907</v>
      </c>
    </row>
    <row r="121" spans="3:7" x14ac:dyDescent="0.35">
      <c r="C121">
        <v>118.1</v>
      </c>
      <c r="D121">
        <v>201</v>
      </c>
      <c r="E121">
        <v>6.3</v>
      </c>
      <c r="F121" s="14">
        <v>35436.400000000001</v>
      </c>
      <c r="G121">
        <v>4580</v>
      </c>
    </row>
    <row r="122" spans="3:7" x14ac:dyDescent="0.35">
      <c r="C122">
        <v>148.80000000000001</v>
      </c>
      <c r="D122">
        <v>478</v>
      </c>
      <c r="E122">
        <v>7.3</v>
      </c>
      <c r="F122" s="14">
        <v>90877.8</v>
      </c>
      <c r="G122">
        <v>10854</v>
      </c>
    </row>
    <row r="123" spans="3:7" x14ac:dyDescent="0.35">
      <c r="C123">
        <v>123.6</v>
      </c>
      <c r="D123">
        <v>471</v>
      </c>
      <c r="E123">
        <v>7.4</v>
      </c>
      <c r="F123" s="14">
        <v>61863.65</v>
      </c>
      <c r="G123">
        <v>12458</v>
      </c>
    </row>
    <row r="124" spans="3:7" x14ac:dyDescent="0.35">
      <c r="C124">
        <v>94.4</v>
      </c>
      <c r="D124">
        <v>458</v>
      </c>
      <c r="E124">
        <v>2.7</v>
      </c>
      <c r="F124" s="14">
        <v>82924.63</v>
      </c>
      <c r="G124">
        <v>2040</v>
      </c>
    </row>
    <row r="125" spans="3:7" x14ac:dyDescent="0.35">
      <c r="C125">
        <v>62.3</v>
      </c>
      <c r="D125">
        <v>439</v>
      </c>
      <c r="E125">
        <v>6.5</v>
      </c>
      <c r="F125" s="14">
        <v>67650.31</v>
      </c>
      <c r="G125">
        <v>8662</v>
      </c>
    </row>
    <row r="126" spans="3:7" x14ac:dyDescent="0.35">
      <c r="C126">
        <v>92.6</v>
      </c>
      <c r="D126">
        <v>215</v>
      </c>
      <c r="E126">
        <v>9.4</v>
      </c>
      <c r="F126" s="14">
        <v>114588.11</v>
      </c>
      <c r="G126">
        <v>8960</v>
      </c>
    </row>
    <row r="127" spans="3:7" x14ac:dyDescent="0.35">
      <c r="C127">
        <v>64.900000000000006</v>
      </c>
      <c r="D127">
        <v>495</v>
      </c>
      <c r="E127">
        <v>3.8</v>
      </c>
      <c r="F127" s="14">
        <v>64515.64</v>
      </c>
      <c r="G127">
        <v>6621</v>
      </c>
    </row>
    <row r="128" spans="3:7" x14ac:dyDescent="0.35">
      <c r="C128">
        <v>34.200000000000003</v>
      </c>
      <c r="D128">
        <v>479</v>
      </c>
      <c r="E128">
        <v>3.3</v>
      </c>
      <c r="F128" s="14">
        <v>110380.08</v>
      </c>
      <c r="G128">
        <v>3294</v>
      </c>
    </row>
    <row r="129" spans="3:7" x14ac:dyDescent="0.35">
      <c r="C129">
        <v>147.1</v>
      </c>
      <c r="D129">
        <v>180</v>
      </c>
      <c r="E129">
        <v>8</v>
      </c>
      <c r="F129" s="14">
        <v>135677.69</v>
      </c>
      <c r="G129">
        <v>18813</v>
      </c>
    </row>
    <row r="130" spans="3:7" x14ac:dyDescent="0.35">
      <c r="C130">
        <v>134.69999999999999</v>
      </c>
      <c r="D130">
        <v>190</v>
      </c>
      <c r="E130">
        <v>12</v>
      </c>
      <c r="F130" s="14">
        <v>77639.350000000006</v>
      </c>
      <c r="G130">
        <v>18610</v>
      </c>
    </row>
    <row r="131" spans="3:7" x14ac:dyDescent="0.35">
      <c r="C131">
        <v>148.6</v>
      </c>
      <c r="D131">
        <v>378</v>
      </c>
      <c r="E131">
        <v>10.7</v>
      </c>
      <c r="F131" s="14">
        <v>46103.99</v>
      </c>
      <c r="G131">
        <v>8430</v>
      </c>
    </row>
    <row r="132" spans="3:7" x14ac:dyDescent="0.35">
      <c r="C132">
        <v>58.4</v>
      </c>
      <c r="D132">
        <v>445</v>
      </c>
      <c r="E132">
        <v>2.5</v>
      </c>
      <c r="F132" s="14">
        <v>132737.57999999999</v>
      </c>
      <c r="G132">
        <v>4607</v>
      </c>
    </row>
    <row r="133" spans="3:7" x14ac:dyDescent="0.35">
      <c r="C133">
        <v>69.900000000000006</v>
      </c>
      <c r="D133">
        <v>328</v>
      </c>
      <c r="E133">
        <v>11.5</v>
      </c>
      <c r="F133" s="14">
        <v>66233.5</v>
      </c>
      <c r="G133">
        <v>3873</v>
      </c>
    </row>
    <row r="134" spans="3:7" x14ac:dyDescent="0.35">
      <c r="C134">
        <v>85.3</v>
      </c>
      <c r="D134">
        <v>558</v>
      </c>
      <c r="E134">
        <v>8.4</v>
      </c>
      <c r="F134" s="14">
        <v>106645.36</v>
      </c>
      <c r="G134">
        <v>19848</v>
      </c>
    </row>
    <row r="135" spans="3:7" x14ac:dyDescent="0.35">
      <c r="C135">
        <v>106.3</v>
      </c>
      <c r="D135">
        <v>211</v>
      </c>
      <c r="E135">
        <v>8.3000000000000007</v>
      </c>
      <c r="F135" s="14">
        <v>101497.74</v>
      </c>
      <c r="G135">
        <v>18486</v>
      </c>
    </row>
    <row r="136" spans="3:7" x14ac:dyDescent="0.35">
      <c r="C136">
        <v>94.5</v>
      </c>
      <c r="D136">
        <v>176</v>
      </c>
      <c r="E136">
        <v>4.3</v>
      </c>
      <c r="F136" s="14">
        <v>92440.98</v>
      </c>
      <c r="G136">
        <v>14858</v>
      </c>
    </row>
    <row r="137" spans="3:7" x14ac:dyDescent="0.35">
      <c r="C137">
        <v>27.5</v>
      </c>
      <c r="D137">
        <v>336</v>
      </c>
      <c r="E137">
        <v>8.8000000000000007</v>
      </c>
      <c r="F137" s="14">
        <v>77513.850000000006</v>
      </c>
      <c r="G137">
        <v>2089</v>
      </c>
    </row>
    <row r="138" spans="3:7" x14ac:dyDescent="0.35">
      <c r="C138">
        <v>57.3</v>
      </c>
      <c r="D138">
        <v>192</v>
      </c>
      <c r="E138">
        <v>9.3000000000000007</v>
      </c>
      <c r="F138" s="14">
        <v>147399.99</v>
      </c>
      <c r="G138">
        <v>12309</v>
      </c>
    </row>
    <row r="139" spans="3:7" x14ac:dyDescent="0.35">
      <c r="C139">
        <v>105</v>
      </c>
      <c r="D139">
        <v>278</v>
      </c>
      <c r="E139">
        <v>2.6</v>
      </c>
      <c r="F139" s="14">
        <v>94471.02</v>
      </c>
      <c r="G139">
        <v>15171</v>
      </c>
    </row>
    <row r="140" spans="3:7" x14ac:dyDescent="0.35">
      <c r="C140">
        <v>127</v>
      </c>
      <c r="D140">
        <v>226</v>
      </c>
      <c r="E140">
        <v>4.5</v>
      </c>
      <c r="F140" s="14">
        <v>63077.97</v>
      </c>
      <c r="G140">
        <v>7886</v>
      </c>
    </row>
    <row r="141" spans="3:7" x14ac:dyDescent="0.35">
      <c r="C141">
        <v>78</v>
      </c>
      <c r="D141">
        <v>444</v>
      </c>
      <c r="E141">
        <v>3.3</v>
      </c>
      <c r="F141" s="14">
        <v>35308.410000000003</v>
      </c>
      <c r="G141">
        <v>18877</v>
      </c>
    </row>
    <row r="142" spans="3:7" x14ac:dyDescent="0.35">
      <c r="C142">
        <v>61.7</v>
      </c>
      <c r="D142">
        <v>254</v>
      </c>
      <c r="E142">
        <v>11.8</v>
      </c>
      <c r="F142" s="14">
        <v>92550.13</v>
      </c>
      <c r="G142">
        <v>13998</v>
      </c>
    </row>
    <row r="143" spans="3:7" x14ac:dyDescent="0.35">
      <c r="C143">
        <v>107.3</v>
      </c>
      <c r="D143">
        <v>502</v>
      </c>
      <c r="E143">
        <v>8.5</v>
      </c>
      <c r="F143" s="14">
        <v>78991.100000000006</v>
      </c>
      <c r="G143">
        <v>4730</v>
      </c>
    </row>
    <row r="144" spans="3:7" x14ac:dyDescent="0.35">
      <c r="C144">
        <v>92.4</v>
      </c>
      <c r="D144">
        <v>168</v>
      </c>
      <c r="E144">
        <v>3.3</v>
      </c>
      <c r="F144" s="14">
        <v>54400.41</v>
      </c>
      <c r="G144">
        <v>1688</v>
      </c>
    </row>
    <row r="145" spans="3:7" x14ac:dyDescent="0.35">
      <c r="C145">
        <v>124.6</v>
      </c>
      <c r="D145">
        <v>400</v>
      </c>
      <c r="E145">
        <v>6</v>
      </c>
      <c r="F145" s="14">
        <v>134336.85999999999</v>
      </c>
      <c r="G145">
        <v>3844</v>
      </c>
    </row>
    <row r="146" spans="3:7" x14ac:dyDescent="0.35">
      <c r="C146">
        <v>98.6</v>
      </c>
      <c r="D146">
        <v>204</v>
      </c>
      <c r="E146">
        <v>11</v>
      </c>
      <c r="F146" s="14">
        <v>96249.52</v>
      </c>
      <c r="G146">
        <v>16803</v>
      </c>
    </row>
    <row r="147" spans="3:7" x14ac:dyDescent="0.35">
      <c r="C147">
        <v>129.19999999999999</v>
      </c>
      <c r="D147">
        <v>568</v>
      </c>
      <c r="E147">
        <v>4.8</v>
      </c>
      <c r="F147" s="14">
        <v>79671.62</v>
      </c>
      <c r="G147">
        <v>13683</v>
      </c>
    </row>
    <row r="148" spans="3:7" x14ac:dyDescent="0.35">
      <c r="C148">
        <v>69.400000000000006</v>
      </c>
      <c r="D148">
        <v>526</v>
      </c>
      <c r="E148">
        <v>6.2</v>
      </c>
      <c r="F148" s="14">
        <v>108552.96000000001</v>
      </c>
      <c r="G148">
        <v>15100</v>
      </c>
    </row>
    <row r="149" spans="3:7" x14ac:dyDescent="0.35">
      <c r="C149">
        <v>113.6</v>
      </c>
      <c r="D149">
        <v>350</v>
      </c>
      <c r="E149">
        <v>11</v>
      </c>
      <c r="F149" s="14">
        <v>95056.42</v>
      </c>
      <c r="G149">
        <v>13513</v>
      </c>
    </row>
    <row r="150" spans="3:7" x14ac:dyDescent="0.35">
      <c r="C150">
        <v>39.6</v>
      </c>
      <c r="D150">
        <v>211</v>
      </c>
      <c r="E150">
        <v>4.8</v>
      </c>
      <c r="F150" s="14">
        <v>104140.23</v>
      </c>
      <c r="G150">
        <v>18076</v>
      </c>
    </row>
    <row r="151" spans="3:7" x14ac:dyDescent="0.35">
      <c r="C151">
        <v>55.7</v>
      </c>
      <c r="D151">
        <v>600</v>
      </c>
      <c r="E151">
        <v>0.7</v>
      </c>
      <c r="F151" s="14">
        <v>127578.87</v>
      </c>
      <c r="G151">
        <v>4879</v>
      </c>
    </row>
    <row r="152" spans="3:7" x14ac:dyDescent="0.35">
      <c r="C152">
        <v>126</v>
      </c>
      <c r="D152">
        <v>236</v>
      </c>
      <c r="E152">
        <v>1.4</v>
      </c>
      <c r="F152" s="14">
        <v>145115.74</v>
      </c>
      <c r="G152">
        <v>1038</v>
      </c>
    </row>
    <row r="153" spans="3:7" x14ac:dyDescent="0.35">
      <c r="C153">
        <v>81.900000000000006</v>
      </c>
      <c r="D153">
        <v>426</v>
      </c>
      <c r="E153">
        <v>8.6</v>
      </c>
      <c r="F153" s="14">
        <v>39922.33</v>
      </c>
      <c r="G153">
        <v>17306</v>
      </c>
    </row>
    <row r="154" spans="3:7" x14ac:dyDescent="0.35">
      <c r="C154">
        <v>55.2</v>
      </c>
      <c r="D154">
        <v>573</v>
      </c>
      <c r="E154">
        <v>8.4</v>
      </c>
      <c r="F154" s="14">
        <v>63644.76</v>
      </c>
      <c r="G154">
        <v>19235</v>
      </c>
    </row>
    <row r="155" spans="3:7" x14ac:dyDescent="0.35">
      <c r="C155">
        <v>30</v>
      </c>
      <c r="D155">
        <v>183</v>
      </c>
      <c r="E155">
        <v>7</v>
      </c>
      <c r="F155" s="14">
        <v>131933.09</v>
      </c>
      <c r="G155">
        <v>2569</v>
      </c>
    </row>
    <row r="156" spans="3:7" x14ac:dyDescent="0.35">
      <c r="C156">
        <v>76.8</v>
      </c>
      <c r="D156">
        <v>529</v>
      </c>
      <c r="E156">
        <v>4.4000000000000004</v>
      </c>
      <c r="F156" s="14">
        <v>122280.68</v>
      </c>
      <c r="G156">
        <v>16076</v>
      </c>
    </row>
    <row r="157" spans="3:7" x14ac:dyDescent="0.35">
      <c r="C157">
        <v>108.4</v>
      </c>
      <c r="D157">
        <v>438</v>
      </c>
      <c r="E157">
        <v>1.5</v>
      </c>
      <c r="F157" s="14">
        <v>104233.91</v>
      </c>
      <c r="G157">
        <v>5055</v>
      </c>
    </row>
    <row r="158" spans="3:7" x14ac:dyDescent="0.35">
      <c r="C158">
        <v>31.9</v>
      </c>
      <c r="D158">
        <v>582</v>
      </c>
      <c r="E158">
        <v>5.6</v>
      </c>
      <c r="F158" s="14">
        <v>121361.58</v>
      </c>
      <c r="G158">
        <v>13370</v>
      </c>
    </row>
    <row r="159" spans="3:7" x14ac:dyDescent="0.35">
      <c r="C159">
        <v>32.1</v>
      </c>
      <c r="D159">
        <v>406</v>
      </c>
      <c r="E159">
        <v>10.4</v>
      </c>
      <c r="F159" s="14">
        <v>31480.87</v>
      </c>
      <c r="G159">
        <v>18741</v>
      </c>
    </row>
    <row r="160" spans="3:7" x14ac:dyDescent="0.35">
      <c r="C160">
        <v>55</v>
      </c>
      <c r="D160">
        <v>237</v>
      </c>
      <c r="E160">
        <v>2.2000000000000002</v>
      </c>
      <c r="F160" s="14">
        <v>50064.89</v>
      </c>
      <c r="G160">
        <v>16246</v>
      </c>
    </row>
    <row r="161" spans="3:7" x14ac:dyDescent="0.35">
      <c r="C161">
        <v>37.6</v>
      </c>
      <c r="D161">
        <v>103</v>
      </c>
      <c r="E161">
        <v>4.3</v>
      </c>
      <c r="F161" s="14">
        <v>104423.06</v>
      </c>
      <c r="G161">
        <v>4460</v>
      </c>
    </row>
    <row r="162" spans="3:7" x14ac:dyDescent="0.35">
      <c r="C162">
        <v>43.1</v>
      </c>
      <c r="D162">
        <v>303</v>
      </c>
      <c r="E162">
        <v>3.9</v>
      </c>
      <c r="F162" s="14">
        <v>113394.93</v>
      </c>
      <c r="G162">
        <v>11960</v>
      </c>
    </row>
    <row r="163" spans="3:7" x14ac:dyDescent="0.35">
      <c r="C163">
        <v>43.4</v>
      </c>
      <c r="D163">
        <v>493</v>
      </c>
      <c r="E163">
        <v>11.5</v>
      </c>
      <c r="F163" s="14">
        <v>85394.67</v>
      </c>
      <c r="G163">
        <v>13406</v>
      </c>
    </row>
    <row r="164" spans="3:7" x14ac:dyDescent="0.35">
      <c r="C164">
        <v>51.5</v>
      </c>
      <c r="D164">
        <v>437</v>
      </c>
      <c r="E164">
        <v>8.6999999999999993</v>
      </c>
      <c r="F164" s="14">
        <v>124689.21</v>
      </c>
      <c r="G164">
        <v>13706</v>
      </c>
    </row>
    <row r="165" spans="3:7" x14ac:dyDescent="0.35">
      <c r="C165">
        <v>103</v>
      </c>
      <c r="D165">
        <v>143</v>
      </c>
      <c r="E165">
        <v>9.3000000000000007</v>
      </c>
      <c r="F165" s="14">
        <v>108912.2</v>
      </c>
      <c r="G165">
        <v>13094</v>
      </c>
    </row>
    <row r="166" spans="3:7" x14ac:dyDescent="0.35">
      <c r="C166">
        <v>32.799999999999997</v>
      </c>
      <c r="D166">
        <v>213</v>
      </c>
      <c r="E166">
        <v>5.6</v>
      </c>
      <c r="F166" s="14">
        <v>76936.100000000006</v>
      </c>
      <c r="G166">
        <v>3425</v>
      </c>
    </row>
    <row r="167" spans="3:7" x14ac:dyDescent="0.35">
      <c r="C167">
        <v>142.30000000000001</v>
      </c>
      <c r="D167">
        <v>172</v>
      </c>
      <c r="E167">
        <v>4.0999999999999996</v>
      </c>
      <c r="F167" s="14">
        <v>84639.92</v>
      </c>
      <c r="G167">
        <v>10450</v>
      </c>
    </row>
    <row r="168" spans="3:7" x14ac:dyDescent="0.35">
      <c r="C168">
        <v>130.4</v>
      </c>
      <c r="D168">
        <v>431</v>
      </c>
      <c r="E168">
        <v>8.3000000000000007</v>
      </c>
      <c r="F168" s="14">
        <v>49722.49</v>
      </c>
      <c r="G168">
        <v>7597</v>
      </c>
    </row>
    <row r="169" spans="3:7" x14ac:dyDescent="0.35">
      <c r="C169">
        <v>105.5</v>
      </c>
      <c r="D169">
        <v>302</v>
      </c>
      <c r="E169">
        <v>9</v>
      </c>
      <c r="F169" s="14">
        <v>135971.68</v>
      </c>
      <c r="G169">
        <v>2050</v>
      </c>
    </row>
    <row r="170" spans="3:7" x14ac:dyDescent="0.35">
      <c r="C170">
        <v>45.6</v>
      </c>
      <c r="D170">
        <v>158</v>
      </c>
      <c r="E170">
        <v>8.1999999999999993</v>
      </c>
      <c r="F170" s="14">
        <v>88738.08</v>
      </c>
      <c r="G170">
        <v>15003</v>
      </c>
    </row>
    <row r="171" spans="3:7" x14ac:dyDescent="0.35">
      <c r="C171">
        <v>31</v>
      </c>
      <c r="D171">
        <v>168</v>
      </c>
      <c r="E171">
        <v>1.9</v>
      </c>
      <c r="F171" s="14">
        <v>66645.600000000006</v>
      </c>
      <c r="G171">
        <v>12573</v>
      </c>
    </row>
    <row r="172" spans="3:7" x14ac:dyDescent="0.35">
      <c r="C172">
        <v>110.1</v>
      </c>
      <c r="D172">
        <v>430</v>
      </c>
      <c r="E172">
        <v>6.9</v>
      </c>
      <c r="F172" s="14">
        <v>88757.04</v>
      </c>
      <c r="G172">
        <v>15879</v>
      </c>
    </row>
    <row r="173" spans="3:7" x14ac:dyDescent="0.35">
      <c r="C173">
        <v>104.9</v>
      </c>
      <c r="D173">
        <v>309</v>
      </c>
      <c r="E173">
        <v>5.3</v>
      </c>
      <c r="F173" s="14">
        <v>130787.02</v>
      </c>
      <c r="G173">
        <v>1071</v>
      </c>
    </row>
    <row r="174" spans="3:7" x14ac:dyDescent="0.35">
      <c r="C174">
        <v>79.5</v>
      </c>
      <c r="D174">
        <v>480</v>
      </c>
      <c r="E174">
        <v>6.8</v>
      </c>
      <c r="F174" s="14">
        <v>43585.32</v>
      </c>
      <c r="G174">
        <v>14462</v>
      </c>
    </row>
    <row r="175" spans="3:7" x14ac:dyDescent="0.35">
      <c r="C175">
        <v>127.9</v>
      </c>
      <c r="D175">
        <v>484</v>
      </c>
      <c r="E175">
        <v>3.9</v>
      </c>
      <c r="F175" s="14">
        <v>149917.51999999999</v>
      </c>
      <c r="G175">
        <v>6877</v>
      </c>
    </row>
    <row r="176" spans="3:7" x14ac:dyDescent="0.35">
      <c r="C176">
        <v>75.7</v>
      </c>
      <c r="D176">
        <v>415</v>
      </c>
      <c r="E176">
        <v>9.5</v>
      </c>
      <c r="F176" s="14">
        <v>127623.58</v>
      </c>
      <c r="G176">
        <v>9589</v>
      </c>
    </row>
    <row r="177" spans="3:7" x14ac:dyDescent="0.35">
      <c r="C177">
        <v>108.3</v>
      </c>
      <c r="D177">
        <v>148</v>
      </c>
      <c r="E177">
        <v>11.6</v>
      </c>
      <c r="F177" s="14">
        <v>124282.93</v>
      </c>
      <c r="G177">
        <v>10554</v>
      </c>
    </row>
    <row r="178" spans="3:7" x14ac:dyDescent="0.35">
      <c r="C178">
        <v>38.5</v>
      </c>
      <c r="D178">
        <v>423</v>
      </c>
      <c r="E178">
        <v>7.7</v>
      </c>
      <c r="F178" s="14">
        <v>75020.679999999993</v>
      </c>
      <c r="G178">
        <v>14899</v>
      </c>
    </row>
    <row r="179" spans="3:7" x14ac:dyDescent="0.35">
      <c r="C179">
        <v>146.4</v>
      </c>
      <c r="D179">
        <v>425</v>
      </c>
      <c r="E179">
        <v>10.3</v>
      </c>
      <c r="F179" s="14">
        <v>125481.35</v>
      </c>
      <c r="G179">
        <v>11067</v>
      </c>
    </row>
    <row r="180" spans="3:7" x14ac:dyDescent="0.35">
      <c r="C180">
        <v>83.1</v>
      </c>
      <c r="D180">
        <v>275</v>
      </c>
      <c r="E180">
        <v>1</v>
      </c>
      <c r="F180" s="14">
        <v>105141.54</v>
      </c>
      <c r="G180">
        <v>22</v>
      </c>
    </row>
    <row r="181" spans="3:7" x14ac:dyDescent="0.35">
      <c r="C181">
        <v>104.5</v>
      </c>
      <c r="D181">
        <v>181</v>
      </c>
      <c r="E181">
        <v>1.6</v>
      </c>
      <c r="F181" s="14">
        <v>73252.25</v>
      </c>
      <c r="G181">
        <v>7672</v>
      </c>
    </row>
    <row r="182" spans="3:7" x14ac:dyDescent="0.35">
      <c r="C182">
        <v>47.7</v>
      </c>
      <c r="D182">
        <v>139</v>
      </c>
      <c r="E182">
        <v>7.3</v>
      </c>
      <c r="F182" s="14">
        <v>92333.31</v>
      </c>
      <c r="G182">
        <v>4331</v>
      </c>
    </row>
    <row r="183" spans="3:7" x14ac:dyDescent="0.35">
      <c r="C183">
        <v>115</v>
      </c>
      <c r="D183">
        <v>152</v>
      </c>
      <c r="E183">
        <v>4.0999999999999996</v>
      </c>
      <c r="F183" s="14">
        <v>135718.68</v>
      </c>
      <c r="G183">
        <v>17383</v>
      </c>
    </row>
    <row r="184" spans="3:7" x14ac:dyDescent="0.35">
      <c r="C184">
        <v>77.2</v>
      </c>
      <c r="D184">
        <v>469</v>
      </c>
      <c r="E184">
        <v>7.7</v>
      </c>
      <c r="F184" s="14">
        <v>48164.9</v>
      </c>
      <c r="G184">
        <v>19319</v>
      </c>
    </row>
    <row r="185" spans="3:7" x14ac:dyDescent="0.35">
      <c r="C185">
        <v>122.8</v>
      </c>
      <c r="D185">
        <v>226</v>
      </c>
      <c r="E185">
        <v>7.9</v>
      </c>
      <c r="F185" s="14">
        <v>59780.04</v>
      </c>
      <c r="G185">
        <v>9884</v>
      </c>
    </row>
    <row r="186" spans="3:7" x14ac:dyDescent="0.35">
      <c r="C186">
        <v>117.2</v>
      </c>
      <c r="D186">
        <v>251</v>
      </c>
      <c r="E186">
        <v>9.5</v>
      </c>
      <c r="F186" s="14">
        <v>125253.36</v>
      </c>
      <c r="G186">
        <v>395</v>
      </c>
    </row>
    <row r="187" spans="3:7" x14ac:dyDescent="0.35">
      <c r="C187">
        <v>129.1</v>
      </c>
      <c r="D187">
        <v>315</v>
      </c>
      <c r="E187">
        <v>6.8</v>
      </c>
      <c r="F187" s="14">
        <v>50732.44</v>
      </c>
      <c r="G187">
        <v>1981</v>
      </c>
    </row>
    <row r="188" spans="3:7" x14ac:dyDescent="0.35">
      <c r="C188">
        <v>85.1</v>
      </c>
      <c r="D188">
        <v>312</v>
      </c>
      <c r="E188">
        <v>8.6</v>
      </c>
      <c r="F188" s="14">
        <v>39891.339999999997</v>
      </c>
      <c r="G188">
        <v>6658</v>
      </c>
    </row>
    <row r="189" spans="3:7" x14ac:dyDescent="0.35">
      <c r="C189">
        <v>102.5</v>
      </c>
      <c r="D189">
        <v>527</v>
      </c>
      <c r="E189">
        <v>4.0999999999999996</v>
      </c>
      <c r="F189" s="14">
        <v>82498.33</v>
      </c>
      <c r="G189">
        <v>19950</v>
      </c>
    </row>
    <row r="190" spans="3:7" x14ac:dyDescent="0.35">
      <c r="C190">
        <v>112</v>
      </c>
      <c r="D190">
        <v>459</v>
      </c>
      <c r="E190">
        <v>2.4</v>
      </c>
      <c r="F190" s="14">
        <v>144361.94</v>
      </c>
      <c r="G190">
        <v>8806</v>
      </c>
    </row>
    <row r="191" spans="3:7" x14ac:dyDescent="0.35">
      <c r="C191">
        <v>75.8</v>
      </c>
      <c r="D191">
        <v>368</v>
      </c>
      <c r="E191">
        <v>3.5</v>
      </c>
      <c r="F191" s="14">
        <v>147006.07</v>
      </c>
      <c r="G191">
        <v>5468</v>
      </c>
    </row>
    <row r="192" spans="3:7" x14ac:dyDescent="0.35">
      <c r="C192">
        <v>94.6</v>
      </c>
      <c r="D192">
        <v>470</v>
      </c>
      <c r="E192">
        <v>3.1</v>
      </c>
      <c r="F192" s="14">
        <v>91058.99</v>
      </c>
      <c r="G192">
        <v>1158</v>
      </c>
    </row>
    <row r="193" spans="3:7" x14ac:dyDescent="0.35">
      <c r="C193">
        <v>52.3</v>
      </c>
      <c r="D193">
        <v>568</v>
      </c>
      <c r="E193">
        <v>3.6</v>
      </c>
      <c r="F193" s="14">
        <v>39346.449999999997</v>
      </c>
      <c r="G193">
        <v>13137</v>
      </c>
    </row>
    <row r="194" spans="3:7" x14ac:dyDescent="0.35">
      <c r="C194">
        <v>31.2</v>
      </c>
      <c r="D194">
        <v>333</v>
      </c>
      <c r="E194">
        <v>4.7</v>
      </c>
      <c r="F194" s="14">
        <v>64991.41</v>
      </c>
      <c r="G194">
        <v>6403</v>
      </c>
    </row>
    <row r="195" spans="3:7" x14ac:dyDescent="0.35">
      <c r="C195">
        <v>141.19999999999999</v>
      </c>
      <c r="D195">
        <v>112</v>
      </c>
      <c r="E195">
        <v>6.7</v>
      </c>
      <c r="F195" s="14">
        <v>106313.02</v>
      </c>
      <c r="G195">
        <v>10076</v>
      </c>
    </row>
    <row r="196" spans="3:7" x14ac:dyDescent="0.35">
      <c r="C196">
        <v>84</v>
      </c>
      <c r="D196">
        <v>130</v>
      </c>
      <c r="E196">
        <v>8.6999999999999993</v>
      </c>
      <c r="F196" s="14">
        <v>41163.199999999997</v>
      </c>
      <c r="G196">
        <v>3131</v>
      </c>
    </row>
    <row r="197" spans="3:7" x14ac:dyDescent="0.35">
      <c r="C197">
        <v>96.9</v>
      </c>
      <c r="D197">
        <v>131</v>
      </c>
      <c r="E197">
        <v>8.1</v>
      </c>
      <c r="F197" s="14">
        <v>45684.99</v>
      </c>
      <c r="G197">
        <v>14835</v>
      </c>
    </row>
    <row r="198" spans="3:7" x14ac:dyDescent="0.35">
      <c r="C198">
        <v>121.4</v>
      </c>
      <c r="D198">
        <v>399</v>
      </c>
      <c r="E198">
        <v>2.2999999999999998</v>
      </c>
      <c r="F198" s="14">
        <v>49725</v>
      </c>
      <c r="G198">
        <v>10102</v>
      </c>
    </row>
    <row r="199" spans="3:7" x14ac:dyDescent="0.35">
      <c r="C199">
        <v>125</v>
      </c>
      <c r="D199">
        <v>255</v>
      </c>
      <c r="E199">
        <v>3</v>
      </c>
      <c r="F199" s="14">
        <v>132788.79</v>
      </c>
      <c r="G199">
        <v>9792</v>
      </c>
    </row>
    <row r="200" spans="3:7" x14ac:dyDescent="0.35">
      <c r="C200">
        <v>131.1</v>
      </c>
      <c r="D200">
        <v>384</v>
      </c>
      <c r="E200">
        <v>1.6</v>
      </c>
      <c r="F200" s="14">
        <v>42228.88</v>
      </c>
      <c r="G200">
        <v>4283</v>
      </c>
    </row>
    <row r="201" spans="3:7" x14ac:dyDescent="0.35">
      <c r="C201">
        <v>101.9</v>
      </c>
      <c r="D201">
        <v>430</v>
      </c>
      <c r="E201">
        <v>7.2</v>
      </c>
      <c r="F201" s="14">
        <v>61058.48</v>
      </c>
      <c r="G201">
        <v>4220</v>
      </c>
    </row>
    <row r="202" spans="3:7" x14ac:dyDescent="0.35">
      <c r="C202">
        <v>142.5</v>
      </c>
      <c r="D202">
        <v>125</v>
      </c>
      <c r="E202">
        <v>11.1</v>
      </c>
      <c r="F202" s="14">
        <v>81978.77</v>
      </c>
      <c r="G202">
        <v>6132</v>
      </c>
    </row>
    <row r="203" spans="3:7" x14ac:dyDescent="0.35">
      <c r="C203">
        <v>99.8</v>
      </c>
      <c r="D203">
        <v>415</v>
      </c>
      <c r="E203">
        <v>7.9</v>
      </c>
      <c r="F203" s="14">
        <v>89866.99</v>
      </c>
      <c r="G203">
        <v>17229</v>
      </c>
    </row>
    <row r="204" spans="3:7" x14ac:dyDescent="0.35">
      <c r="C204">
        <v>112.7</v>
      </c>
      <c r="D204">
        <v>345</v>
      </c>
      <c r="E204">
        <v>4.5</v>
      </c>
      <c r="F204" s="14">
        <v>97878.13</v>
      </c>
      <c r="G204">
        <v>1919</v>
      </c>
    </row>
    <row r="205" spans="3:7" x14ac:dyDescent="0.35">
      <c r="C205">
        <v>146.6</v>
      </c>
      <c r="D205">
        <v>151</v>
      </c>
      <c r="E205">
        <v>8.1</v>
      </c>
      <c r="F205" s="14">
        <v>61983.24</v>
      </c>
      <c r="G205">
        <v>11626</v>
      </c>
    </row>
    <row r="206" spans="3:7" x14ac:dyDescent="0.35">
      <c r="C206">
        <v>124.8</v>
      </c>
      <c r="D206">
        <v>457</v>
      </c>
      <c r="E206">
        <v>11</v>
      </c>
      <c r="F206" s="14">
        <v>33384.79</v>
      </c>
      <c r="G206">
        <v>17764</v>
      </c>
    </row>
    <row r="207" spans="3:7" x14ac:dyDescent="0.35">
      <c r="C207">
        <v>27.3</v>
      </c>
      <c r="D207">
        <v>408</v>
      </c>
      <c r="E207">
        <v>0.7</v>
      </c>
      <c r="F207" s="14">
        <v>87358.68</v>
      </c>
      <c r="G207">
        <v>1951</v>
      </c>
    </row>
    <row r="208" spans="3:7" x14ac:dyDescent="0.35">
      <c r="C208">
        <v>88.4</v>
      </c>
      <c r="D208">
        <v>286</v>
      </c>
      <c r="E208">
        <v>4.8</v>
      </c>
      <c r="F208" s="14">
        <v>143030.79</v>
      </c>
      <c r="G208">
        <v>14315</v>
      </c>
    </row>
    <row r="209" spans="3:7" x14ac:dyDescent="0.35">
      <c r="C209">
        <v>145.9</v>
      </c>
      <c r="D209">
        <v>455</v>
      </c>
      <c r="E209">
        <v>3.1</v>
      </c>
      <c r="F209" s="14">
        <v>100674.02</v>
      </c>
      <c r="G209">
        <v>18770</v>
      </c>
    </row>
    <row r="210" spans="3:7" x14ac:dyDescent="0.35">
      <c r="C210">
        <v>98.3</v>
      </c>
      <c r="D210">
        <v>571</v>
      </c>
      <c r="E210">
        <v>7.9</v>
      </c>
      <c r="F210" s="14">
        <v>42493.23</v>
      </c>
      <c r="G210">
        <v>2907</v>
      </c>
    </row>
    <row r="211" spans="3:7" x14ac:dyDescent="0.35">
      <c r="C211">
        <v>21.5</v>
      </c>
      <c r="D211">
        <v>207</v>
      </c>
      <c r="E211">
        <v>8.5</v>
      </c>
      <c r="F211" s="14">
        <v>72057.740000000005</v>
      </c>
      <c r="G211">
        <v>13566</v>
      </c>
    </row>
    <row r="212" spans="3:7" x14ac:dyDescent="0.35">
      <c r="C212">
        <v>33.200000000000003</v>
      </c>
      <c r="D212">
        <v>345</v>
      </c>
      <c r="E212">
        <v>2.4</v>
      </c>
      <c r="F212" s="14">
        <v>38845.129999999997</v>
      </c>
      <c r="G212">
        <v>5574</v>
      </c>
    </row>
    <row r="213" spans="3:7" x14ac:dyDescent="0.35">
      <c r="C213">
        <v>147.1</v>
      </c>
      <c r="D213">
        <v>273</v>
      </c>
      <c r="E213">
        <v>8.6</v>
      </c>
      <c r="F213" s="14">
        <v>81758.8</v>
      </c>
      <c r="G213">
        <v>6225</v>
      </c>
    </row>
    <row r="214" spans="3:7" x14ac:dyDescent="0.35">
      <c r="C214">
        <v>58.7</v>
      </c>
      <c r="D214">
        <v>149</v>
      </c>
      <c r="E214">
        <v>5</v>
      </c>
      <c r="F214" s="14">
        <v>95959.52</v>
      </c>
      <c r="G214">
        <v>19667</v>
      </c>
    </row>
    <row r="215" spans="3:7" x14ac:dyDescent="0.35">
      <c r="C215">
        <v>42.2</v>
      </c>
      <c r="D215">
        <v>249</v>
      </c>
      <c r="E215">
        <v>5.9</v>
      </c>
      <c r="F215" s="14">
        <v>43861.07</v>
      </c>
      <c r="G215">
        <v>6058</v>
      </c>
    </row>
    <row r="216" spans="3:7" x14ac:dyDescent="0.35">
      <c r="C216">
        <v>25.8</v>
      </c>
      <c r="D216">
        <v>325</v>
      </c>
      <c r="E216">
        <v>3.5</v>
      </c>
      <c r="F216" s="14">
        <v>130449.45</v>
      </c>
      <c r="G216">
        <v>11265</v>
      </c>
    </row>
    <row r="217" spans="3:7" x14ac:dyDescent="0.35">
      <c r="C217">
        <v>129.30000000000001</v>
      </c>
      <c r="D217">
        <v>519</v>
      </c>
      <c r="E217">
        <v>11.6</v>
      </c>
      <c r="F217" s="14">
        <v>112448.15</v>
      </c>
      <c r="G217">
        <v>1137</v>
      </c>
    </row>
    <row r="218" spans="3:7" x14ac:dyDescent="0.35">
      <c r="C218">
        <v>147.80000000000001</v>
      </c>
      <c r="D218">
        <v>175</v>
      </c>
      <c r="E218">
        <v>11.4</v>
      </c>
      <c r="F218" s="14">
        <v>83884.77</v>
      </c>
      <c r="G218">
        <v>14266</v>
      </c>
    </row>
    <row r="219" spans="3:7" x14ac:dyDescent="0.35">
      <c r="C219">
        <v>97.4</v>
      </c>
      <c r="D219">
        <v>263</v>
      </c>
      <c r="E219">
        <v>1.5</v>
      </c>
      <c r="F219" s="14">
        <v>96763.7</v>
      </c>
      <c r="G219">
        <v>19253</v>
      </c>
    </row>
    <row r="220" spans="3:7" x14ac:dyDescent="0.35">
      <c r="C220">
        <v>39.5</v>
      </c>
      <c r="D220">
        <v>390</v>
      </c>
      <c r="E220">
        <v>11.1</v>
      </c>
      <c r="F220" s="14">
        <v>97522.05</v>
      </c>
      <c r="G220">
        <v>15911</v>
      </c>
    </row>
    <row r="221" spans="3:7" x14ac:dyDescent="0.35">
      <c r="C221">
        <v>55.8</v>
      </c>
      <c r="D221">
        <v>173</v>
      </c>
      <c r="E221">
        <v>0.9</v>
      </c>
      <c r="F221" s="14">
        <v>136748.91</v>
      </c>
      <c r="G221">
        <v>662</v>
      </c>
    </row>
    <row r="222" spans="3:7" x14ac:dyDescent="0.35">
      <c r="C222">
        <v>129.6</v>
      </c>
      <c r="D222">
        <v>539</v>
      </c>
      <c r="E222">
        <v>11.7</v>
      </c>
      <c r="F222" s="14">
        <v>57354.89</v>
      </c>
      <c r="G222">
        <v>2925</v>
      </c>
    </row>
    <row r="223" spans="3:7" x14ac:dyDescent="0.35">
      <c r="C223">
        <v>83</v>
      </c>
      <c r="D223">
        <v>364</v>
      </c>
      <c r="E223">
        <v>9.9</v>
      </c>
      <c r="F223" s="14">
        <v>91832.36</v>
      </c>
      <c r="G223">
        <v>18634</v>
      </c>
    </row>
    <row r="224" spans="3:7" x14ac:dyDescent="0.35">
      <c r="C224">
        <v>27.5</v>
      </c>
      <c r="D224">
        <v>116</v>
      </c>
      <c r="E224">
        <v>1.1000000000000001</v>
      </c>
      <c r="F224" s="14">
        <v>73245.009999999995</v>
      </c>
      <c r="G224">
        <v>1001</v>
      </c>
    </row>
    <row r="225" spans="3:7" x14ac:dyDescent="0.35">
      <c r="C225">
        <v>43.1</v>
      </c>
      <c r="D225">
        <v>545</v>
      </c>
      <c r="E225">
        <v>7.2</v>
      </c>
      <c r="F225" s="14">
        <v>71971.19</v>
      </c>
      <c r="G225">
        <v>1626</v>
      </c>
    </row>
    <row r="226" spans="3:7" x14ac:dyDescent="0.35">
      <c r="C226">
        <v>49.3</v>
      </c>
      <c r="D226">
        <v>205</v>
      </c>
      <c r="E226">
        <v>8</v>
      </c>
      <c r="F226" s="14">
        <v>91593.75</v>
      </c>
      <c r="G226">
        <v>7332</v>
      </c>
    </row>
    <row r="227" spans="3:7" x14ac:dyDescent="0.35">
      <c r="C227">
        <v>75.099999999999994</v>
      </c>
      <c r="D227">
        <v>292</v>
      </c>
      <c r="E227">
        <v>5.8</v>
      </c>
      <c r="F227" s="14">
        <v>56185.09</v>
      </c>
      <c r="G227">
        <v>12262</v>
      </c>
    </row>
    <row r="228" spans="3:7" x14ac:dyDescent="0.35">
      <c r="C228">
        <v>34.1</v>
      </c>
      <c r="D228">
        <v>132</v>
      </c>
      <c r="E228">
        <v>11.9</v>
      </c>
      <c r="F228" s="14">
        <v>106871.37</v>
      </c>
      <c r="G228">
        <v>1860</v>
      </c>
    </row>
    <row r="229" spans="3:7" x14ac:dyDescent="0.35">
      <c r="C229">
        <v>113.8</v>
      </c>
      <c r="D229">
        <v>435</v>
      </c>
      <c r="E229">
        <v>12</v>
      </c>
      <c r="F229" s="14">
        <v>61131.15</v>
      </c>
      <c r="G229">
        <v>11244</v>
      </c>
    </row>
    <row r="230" spans="3:7" x14ac:dyDescent="0.35">
      <c r="C230">
        <v>103</v>
      </c>
      <c r="D230">
        <v>343</v>
      </c>
      <c r="E230">
        <v>6.3</v>
      </c>
      <c r="F230" s="14">
        <v>131450.31</v>
      </c>
      <c r="G230">
        <v>18318</v>
      </c>
    </row>
    <row r="231" spans="3:7" x14ac:dyDescent="0.35">
      <c r="C231">
        <v>48.9</v>
      </c>
      <c r="D231">
        <v>214</v>
      </c>
      <c r="E231">
        <v>5.3</v>
      </c>
      <c r="F231" s="14">
        <v>136421.23000000001</v>
      </c>
      <c r="G231">
        <v>19122</v>
      </c>
    </row>
    <row r="232" spans="3:7" x14ac:dyDescent="0.35">
      <c r="C232">
        <v>45.3</v>
      </c>
      <c r="D232">
        <v>161</v>
      </c>
      <c r="E232">
        <v>6.6</v>
      </c>
      <c r="F232" s="14">
        <v>79572.87</v>
      </c>
      <c r="G232">
        <v>14993</v>
      </c>
    </row>
    <row r="233" spans="3:7" x14ac:dyDescent="0.35">
      <c r="C233">
        <v>63.2</v>
      </c>
      <c r="D233">
        <v>190</v>
      </c>
      <c r="E233">
        <v>7.8</v>
      </c>
      <c r="F233" s="14">
        <v>30565.62</v>
      </c>
      <c r="G233">
        <v>4240</v>
      </c>
    </row>
    <row r="234" spans="3:7" x14ac:dyDescent="0.35">
      <c r="C234">
        <v>145.5</v>
      </c>
      <c r="D234">
        <v>296</v>
      </c>
      <c r="E234">
        <v>0.9</v>
      </c>
      <c r="F234" s="14">
        <v>53929.71</v>
      </c>
      <c r="G234">
        <v>8153</v>
      </c>
    </row>
    <row r="235" spans="3:7" x14ac:dyDescent="0.35">
      <c r="C235">
        <v>33.4</v>
      </c>
      <c r="D235">
        <v>357</v>
      </c>
      <c r="E235">
        <v>2.4</v>
      </c>
      <c r="F235" s="14">
        <v>128861.26</v>
      </c>
      <c r="G235">
        <v>4384</v>
      </c>
    </row>
    <row r="236" spans="3:7" x14ac:dyDescent="0.35">
      <c r="C236">
        <v>143.30000000000001</v>
      </c>
      <c r="D236">
        <v>570</v>
      </c>
      <c r="E236">
        <v>0.7</v>
      </c>
      <c r="F236" s="14">
        <v>56918.559999999998</v>
      </c>
      <c r="G236">
        <v>1224</v>
      </c>
    </row>
    <row r="237" spans="3:7" x14ac:dyDescent="0.35">
      <c r="C237">
        <v>26.3</v>
      </c>
      <c r="D237">
        <v>124</v>
      </c>
      <c r="E237">
        <v>8</v>
      </c>
      <c r="F237" s="14">
        <v>32369.01</v>
      </c>
      <c r="G237">
        <v>5017</v>
      </c>
    </row>
    <row r="238" spans="3:7" x14ac:dyDescent="0.35">
      <c r="C238">
        <v>106</v>
      </c>
      <c r="D238">
        <v>439</v>
      </c>
      <c r="E238">
        <v>7.7</v>
      </c>
      <c r="F238" s="14">
        <v>114087.16</v>
      </c>
      <c r="G238">
        <v>16309</v>
      </c>
    </row>
    <row r="239" spans="3:7" x14ac:dyDescent="0.35">
      <c r="C239">
        <v>88</v>
      </c>
      <c r="D239">
        <v>203</v>
      </c>
      <c r="E239">
        <v>8.6</v>
      </c>
      <c r="F239" s="14">
        <v>65442.14</v>
      </c>
      <c r="G239">
        <v>89</v>
      </c>
    </row>
    <row r="240" spans="3:7" x14ac:dyDescent="0.35">
      <c r="C240">
        <v>94.6</v>
      </c>
      <c r="D240">
        <v>352</v>
      </c>
      <c r="E240">
        <v>11.4</v>
      </c>
      <c r="F240" s="14">
        <v>123543.15</v>
      </c>
      <c r="G240">
        <v>8654</v>
      </c>
    </row>
    <row r="241" spans="3:7" x14ac:dyDescent="0.35">
      <c r="C241">
        <v>25.1</v>
      </c>
      <c r="D241">
        <v>248</v>
      </c>
      <c r="E241">
        <v>9.6999999999999993</v>
      </c>
      <c r="F241" s="14">
        <v>67524.850000000006</v>
      </c>
      <c r="G241">
        <v>4534</v>
      </c>
    </row>
    <row r="242" spans="3:7" x14ac:dyDescent="0.35">
      <c r="C242">
        <v>136.30000000000001</v>
      </c>
      <c r="D242">
        <v>589</v>
      </c>
      <c r="E242">
        <v>10.6</v>
      </c>
      <c r="F242" s="14">
        <v>41154.160000000003</v>
      </c>
      <c r="G242">
        <v>15671</v>
      </c>
    </row>
    <row r="243" spans="3:7" x14ac:dyDescent="0.35">
      <c r="C243">
        <v>110.5</v>
      </c>
      <c r="D243">
        <v>130</v>
      </c>
      <c r="E243">
        <v>1.7</v>
      </c>
      <c r="F243" s="14">
        <v>139347.21</v>
      </c>
      <c r="G243">
        <v>944</v>
      </c>
    </row>
    <row r="244" spans="3:7" x14ac:dyDescent="0.35">
      <c r="C244">
        <v>83.5</v>
      </c>
      <c r="D244">
        <v>554</v>
      </c>
      <c r="E244">
        <v>5.6</v>
      </c>
      <c r="F244" s="14">
        <v>37600.33</v>
      </c>
      <c r="G244">
        <v>18895</v>
      </c>
    </row>
    <row r="245" spans="3:7" x14ac:dyDescent="0.35">
      <c r="C245">
        <v>64</v>
      </c>
      <c r="D245">
        <v>367</v>
      </c>
      <c r="E245">
        <v>5.5</v>
      </c>
      <c r="F245" s="14">
        <v>117198.24</v>
      </c>
      <c r="G245">
        <v>1788</v>
      </c>
    </row>
    <row r="246" spans="3:7" x14ac:dyDescent="0.35">
      <c r="C246">
        <v>81</v>
      </c>
      <c r="D246">
        <v>353</v>
      </c>
      <c r="E246">
        <v>1.4</v>
      </c>
      <c r="F246" s="14">
        <v>88997.759999999995</v>
      </c>
      <c r="G246">
        <v>13214</v>
      </c>
    </row>
    <row r="247" spans="3:7" x14ac:dyDescent="0.35">
      <c r="C247">
        <v>94.5</v>
      </c>
      <c r="D247">
        <v>145</v>
      </c>
      <c r="E247">
        <v>5.6</v>
      </c>
      <c r="F247" s="14">
        <v>44244.82</v>
      </c>
      <c r="G247">
        <v>2978</v>
      </c>
    </row>
    <row r="248" spans="3:7" x14ac:dyDescent="0.35">
      <c r="C248">
        <v>46.9</v>
      </c>
      <c r="D248">
        <v>443</v>
      </c>
      <c r="E248">
        <v>11.4</v>
      </c>
      <c r="F248" s="14">
        <v>73601.100000000006</v>
      </c>
      <c r="G248">
        <v>11904</v>
      </c>
    </row>
    <row r="249" spans="3:7" x14ac:dyDescent="0.35">
      <c r="C249">
        <v>105.7</v>
      </c>
      <c r="D249">
        <v>101</v>
      </c>
      <c r="E249">
        <v>4.5999999999999996</v>
      </c>
      <c r="F249" s="14">
        <v>106039.34</v>
      </c>
      <c r="G249">
        <v>5379</v>
      </c>
    </row>
    <row r="250" spans="3:7" x14ac:dyDescent="0.35">
      <c r="C250">
        <v>53.1</v>
      </c>
      <c r="D250">
        <v>200</v>
      </c>
      <c r="E250">
        <v>1.9</v>
      </c>
      <c r="F250" s="14">
        <v>132263.32</v>
      </c>
      <c r="G250">
        <v>1523</v>
      </c>
    </row>
    <row r="251" spans="3:7" x14ac:dyDescent="0.35">
      <c r="C251">
        <v>135.9</v>
      </c>
      <c r="D251">
        <v>334</v>
      </c>
      <c r="E251">
        <v>11.6</v>
      </c>
      <c r="F251" s="14">
        <v>30520.52</v>
      </c>
      <c r="G251">
        <v>5806</v>
      </c>
    </row>
    <row r="252" spans="3:7" x14ac:dyDescent="0.35">
      <c r="C252">
        <v>70.400000000000006</v>
      </c>
      <c r="D252">
        <v>407</v>
      </c>
      <c r="E252">
        <v>6.3</v>
      </c>
      <c r="F252" s="14">
        <v>76159.520000000004</v>
      </c>
      <c r="G252">
        <v>4527</v>
      </c>
    </row>
    <row r="253" spans="3:7" x14ac:dyDescent="0.35">
      <c r="C253">
        <v>129.6</v>
      </c>
      <c r="D253">
        <v>380</v>
      </c>
      <c r="E253">
        <v>8.6999999999999993</v>
      </c>
      <c r="F253" s="14">
        <v>142261.45000000001</v>
      </c>
      <c r="G253">
        <v>4347</v>
      </c>
    </row>
    <row r="254" spans="3:7" x14ac:dyDescent="0.35">
      <c r="C254">
        <v>110.3</v>
      </c>
      <c r="D254">
        <v>265</v>
      </c>
      <c r="E254">
        <v>9.1999999999999993</v>
      </c>
      <c r="F254" s="14">
        <v>97473.63</v>
      </c>
      <c r="G254">
        <v>9369</v>
      </c>
    </row>
    <row r="255" spans="3:7" x14ac:dyDescent="0.35">
      <c r="C255">
        <v>23.3</v>
      </c>
      <c r="D255">
        <v>174</v>
      </c>
      <c r="E255">
        <v>8.1999999999999993</v>
      </c>
      <c r="F255" s="14">
        <v>53988.29</v>
      </c>
      <c r="G255">
        <v>9671</v>
      </c>
    </row>
    <row r="256" spans="3:7" x14ac:dyDescent="0.35">
      <c r="C256">
        <v>125.8</v>
      </c>
      <c r="D256">
        <v>152</v>
      </c>
      <c r="E256">
        <v>9</v>
      </c>
      <c r="F256" s="14">
        <v>97352.47</v>
      </c>
      <c r="G256">
        <v>12699</v>
      </c>
    </row>
    <row r="257" spans="3:7" x14ac:dyDescent="0.35">
      <c r="C257">
        <v>21.7</v>
      </c>
      <c r="D257">
        <v>228</v>
      </c>
      <c r="E257">
        <v>7.6</v>
      </c>
      <c r="F257" s="14">
        <v>123710.99</v>
      </c>
      <c r="G257">
        <v>17911</v>
      </c>
    </row>
    <row r="258" spans="3:7" x14ac:dyDescent="0.35">
      <c r="C258">
        <v>78.3</v>
      </c>
      <c r="D258">
        <v>449</v>
      </c>
      <c r="E258">
        <v>2.7</v>
      </c>
      <c r="F258" s="14">
        <v>50855.42</v>
      </c>
      <c r="G258">
        <v>19136</v>
      </c>
    </row>
    <row r="259" spans="3:7" x14ac:dyDescent="0.35">
      <c r="C259">
        <v>141.9</v>
      </c>
      <c r="D259">
        <v>120</v>
      </c>
      <c r="E259">
        <v>11.2</v>
      </c>
      <c r="F259" s="14">
        <v>101625.64</v>
      </c>
      <c r="G259">
        <v>2388</v>
      </c>
    </row>
    <row r="260" spans="3:7" x14ac:dyDescent="0.35">
      <c r="C260">
        <v>28.9</v>
      </c>
      <c r="D260">
        <v>358</v>
      </c>
      <c r="E260">
        <v>5.3</v>
      </c>
      <c r="F260" s="14">
        <v>94444.31</v>
      </c>
      <c r="G260">
        <v>7158</v>
      </c>
    </row>
    <row r="261" spans="3:7" x14ac:dyDescent="0.35">
      <c r="C261">
        <v>117.8</v>
      </c>
      <c r="D261">
        <v>432</v>
      </c>
      <c r="E261">
        <v>1.8</v>
      </c>
      <c r="F261" s="14">
        <v>71520.87</v>
      </c>
      <c r="G261">
        <v>12496</v>
      </c>
    </row>
    <row r="262" spans="3:7" x14ac:dyDescent="0.35">
      <c r="C262">
        <v>56.8</v>
      </c>
      <c r="D262">
        <v>566</v>
      </c>
      <c r="E262">
        <v>6.4</v>
      </c>
      <c r="F262" s="14">
        <v>91048.27</v>
      </c>
      <c r="G262">
        <v>5485</v>
      </c>
    </row>
    <row r="263" spans="3:7" x14ac:dyDescent="0.35">
      <c r="C263">
        <v>47.4</v>
      </c>
      <c r="D263">
        <v>422</v>
      </c>
      <c r="E263">
        <v>10.4</v>
      </c>
      <c r="F263" s="14">
        <v>80905.13</v>
      </c>
      <c r="G263">
        <v>2363</v>
      </c>
    </row>
    <row r="264" spans="3:7" x14ac:dyDescent="0.35">
      <c r="C264">
        <v>113.2</v>
      </c>
      <c r="D264">
        <v>119</v>
      </c>
      <c r="E264">
        <v>1.3</v>
      </c>
      <c r="F264" s="14">
        <v>51359.06</v>
      </c>
      <c r="G264">
        <v>12715</v>
      </c>
    </row>
    <row r="265" spans="3:7" x14ac:dyDescent="0.35">
      <c r="C265">
        <v>22.2</v>
      </c>
      <c r="D265">
        <v>444</v>
      </c>
      <c r="E265">
        <v>6.7</v>
      </c>
      <c r="F265" s="14">
        <v>106970.73</v>
      </c>
      <c r="G265">
        <v>16476</v>
      </c>
    </row>
    <row r="266" spans="3:7" x14ac:dyDescent="0.35">
      <c r="C266">
        <v>56.6</v>
      </c>
      <c r="D266">
        <v>574</v>
      </c>
      <c r="E266">
        <v>4.9000000000000004</v>
      </c>
      <c r="F266" s="14">
        <v>128654.68</v>
      </c>
      <c r="G266">
        <v>9665</v>
      </c>
    </row>
    <row r="267" spans="3:7" x14ac:dyDescent="0.35">
      <c r="C267">
        <v>138.80000000000001</v>
      </c>
      <c r="D267">
        <v>507</v>
      </c>
      <c r="E267">
        <v>11.5</v>
      </c>
      <c r="F267" s="14">
        <v>31338.02</v>
      </c>
      <c r="G267">
        <v>17941</v>
      </c>
    </row>
    <row r="268" spans="3:7" x14ac:dyDescent="0.35">
      <c r="C268">
        <v>73.599999999999994</v>
      </c>
      <c r="D268">
        <v>430</v>
      </c>
      <c r="E268">
        <v>2.4</v>
      </c>
      <c r="F268" s="14">
        <v>56494.559999999998</v>
      </c>
      <c r="G268">
        <v>17984</v>
      </c>
    </row>
    <row r="269" spans="3:7" x14ac:dyDescent="0.35">
      <c r="C269">
        <v>28.8</v>
      </c>
      <c r="D269">
        <v>150</v>
      </c>
      <c r="E269">
        <v>8.8000000000000007</v>
      </c>
      <c r="F269" s="14">
        <v>88462.85</v>
      </c>
      <c r="G269">
        <v>2287</v>
      </c>
    </row>
    <row r="270" spans="3:7" x14ac:dyDescent="0.35">
      <c r="C270">
        <v>100.1</v>
      </c>
      <c r="D270">
        <v>256</v>
      </c>
      <c r="E270">
        <v>7</v>
      </c>
      <c r="F270" s="14">
        <v>73739.210000000006</v>
      </c>
      <c r="G270">
        <v>14290</v>
      </c>
    </row>
    <row r="271" spans="3:7" x14ac:dyDescent="0.35">
      <c r="C271">
        <v>63.1</v>
      </c>
      <c r="D271">
        <v>345</v>
      </c>
      <c r="E271">
        <v>5.6</v>
      </c>
      <c r="F271" s="14">
        <v>122972.04</v>
      </c>
      <c r="G271">
        <v>9195</v>
      </c>
    </row>
    <row r="272" spans="3:7" x14ac:dyDescent="0.35">
      <c r="C272">
        <v>135.19999999999999</v>
      </c>
      <c r="D272">
        <v>139</v>
      </c>
      <c r="E272">
        <v>10.8</v>
      </c>
      <c r="F272" s="14">
        <v>131950.47</v>
      </c>
      <c r="G272">
        <v>18074</v>
      </c>
    </row>
    <row r="273" spans="3:7" x14ac:dyDescent="0.35">
      <c r="C273">
        <v>39.299999999999997</v>
      </c>
      <c r="D273">
        <v>300</v>
      </c>
      <c r="E273">
        <v>10.8</v>
      </c>
      <c r="F273" s="14">
        <v>100752.09</v>
      </c>
      <c r="G273">
        <v>11923</v>
      </c>
    </row>
    <row r="274" spans="3:7" x14ac:dyDescent="0.35">
      <c r="C274">
        <v>145.30000000000001</v>
      </c>
      <c r="D274">
        <v>414</v>
      </c>
      <c r="E274">
        <v>9.1999999999999993</v>
      </c>
      <c r="F274" s="14">
        <v>46844.480000000003</v>
      </c>
      <c r="G274">
        <v>15843</v>
      </c>
    </row>
    <row r="275" spans="3:7" x14ac:dyDescent="0.35">
      <c r="C275">
        <v>28.2</v>
      </c>
      <c r="D275">
        <v>289</v>
      </c>
      <c r="E275">
        <v>1</v>
      </c>
      <c r="F275" s="14">
        <v>54812.89</v>
      </c>
      <c r="G275">
        <v>10619</v>
      </c>
    </row>
    <row r="276" spans="3:7" x14ac:dyDescent="0.35">
      <c r="C276">
        <v>90.8</v>
      </c>
      <c r="D276">
        <v>189</v>
      </c>
      <c r="E276">
        <v>8</v>
      </c>
      <c r="F276" s="14">
        <v>73835.61</v>
      </c>
      <c r="G276">
        <v>11563</v>
      </c>
    </row>
    <row r="277" spans="3:7" x14ac:dyDescent="0.35">
      <c r="C277">
        <v>85.2</v>
      </c>
      <c r="D277">
        <v>171</v>
      </c>
      <c r="E277">
        <v>2.4</v>
      </c>
      <c r="F277" s="14">
        <v>39250.589999999997</v>
      </c>
      <c r="G277">
        <v>7547</v>
      </c>
    </row>
    <row r="278" spans="3:7" x14ac:dyDescent="0.35">
      <c r="C278">
        <v>107.8</v>
      </c>
      <c r="D278">
        <v>345</v>
      </c>
      <c r="E278">
        <v>7.3</v>
      </c>
      <c r="F278" s="14">
        <v>107671.11</v>
      </c>
      <c r="G278">
        <v>16798</v>
      </c>
    </row>
    <row r="279" spans="3:7" x14ac:dyDescent="0.35">
      <c r="C279">
        <v>53.6</v>
      </c>
      <c r="D279">
        <v>192</v>
      </c>
      <c r="E279">
        <v>7.4</v>
      </c>
      <c r="F279" s="14">
        <v>97632.56</v>
      </c>
      <c r="G279">
        <v>5589</v>
      </c>
    </row>
    <row r="280" spans="3:7" x14ac:dyDescent="0.35">
      <c r="C280">
        <v>119.8</v>
      </c>
      <c r="D280">
        <v>419</v>
      </c>
      <c r="E280">
        <v>2.4</v>
      </c>
      <c r="F280" s="14">
        <v>112270.94</v>
      </c>
      <c r="G280">
        <v>6630</v>
      </c>
    </row>
    <row r="281" spans="3:7" x14ac:dyDescent="0.35">
      <c r="C281">
        <v>32.5</v>
      </c>
      <c r="D281">
        <v>343</v>
      </c>
      <c r="E281">
        <v>10.6</v>
      </c>
      <c r="F281" s="14">
        <v>93771.59</v>
      </c>
      <c r="G281">
        <v>39</v>
      </c>
    </row>
    <row r="282" spans="3:7" x14ac:dyDescent="0.35">
      <c r="C282">
        <v>68.099999999999994</v>
      </c>
      <c r="D282">
        <v>122</v>
      </c>
      <c r="E282">
        <v>3.1</v>
      </c>
      <c r="F282" s="14">
        <v>126276.02</v>
      </c>
      <c r="G282">
        <v>3201</v>
      </c>
    </row>
    <row r="283" spans="3:7" x14ac:dyDescent="0.35">
      <c r="C283">
        <v>50.2</v>
      </c>
      <c r="D283">
        <v>539</v>
      </c>
      <c r="E283">
        <v>3.8</v>
      </c>
      <c r="F283" s="14">
        <v>135211.96</v>
      </c>
      <c r="G283">
        <v>17122</v>
      </c>
    </row>
    <row r="284" spans="3:7" x14ac:dyDescent="0.35">
      <c r="C284">
        <v>46.7</v>
      </c>
      <c r="D284">
        <v>511</v>
      </c>
      <c r="E284">
        <v>5.2</v>
      </c>
      <c r="F284" s="14">
        <v>42789.99</v>
      </c>
      <c r="G284">
        <v>13023</v>
      </c>
    </row>
    <row r="285" spans="3:7" x14ac:dyDescent="0.35">
      <c r="C285">
        <v>92.7</v>
      </c>
      <c r="D285">
        <v>347</v>
      </c>
      <c r="E285">
        <v>11.9</v>
      </c>
      <c r="F285" s="14">
        <v>99318.14</v>
      </c>
      <c r="G285">
        <v>5301</v>
      </c>
    </row>
    <row r="286" spans="3:7" x14ac:dyDescent="0.35">
      <c r="C286">
        <v>64</v>
      </c>
      <c r="D286">
        <v>381</v>
      </c>
      <c r="E286">
        <v>2.2999999999999998</v>
      </c>
      <c r="F286" s="14">
        <v>145748.43</v>
      </c>
      <c r="G286">
        <v>8620</v>
      </c>
    </row>
    <row r="287" spans="3:7" x14ac:dyDescent="0.35">
      <c r="C287">
        <v>114.2</v>
      </c>
      <c r="D287">
        <v>576</v>
      </c>
      <c r="E287">
        <v>7.6</v>
      </c>
      <c r="F287" s="14">
        <v>92520.67</v>
      </c>
      <c r="G287">
        <v>14384</v>
      </c>
    </row>
    <row r="288" spans="3:7" x14ac:dyDescent="0.35">
      <c r="C288">
        <v>45.3</v>
      </c>
      <c r="D288">
        <v>501</v>
      </c>
      <c r="E288">
        <v>7.6</v>
      </c>
      <c r="F288" s="14">
        <v>110882.93</v>
      </c>
      <c r="G288">
        <v>11571</v>
      </c>
    </row>
    <row r="289" spans="3:7" x14ac:dyDescent="0.35">
      <c r="C289">
        <v>87.3</v>
      </c>
      <c r="D289">
        <v>477</v>
      </c>
      <c r="E289">
        <v>11.1</v>
      </c>
      <c r="F289" s="14">
        <v>95951.12</v>
      </c>
      <c r="G289">
        <v>19869</v>
      </c>
    </row>
    <row r="290" spans="3:7" x14ac:dyDescent="0.35">
      <c r="C290">
        <v>53.9</v>
      </c>
      <c r="D290">
        <v>308</v>
      </c>
      <c r="E290">
        <v>6.9</v>
      </c>
      <c r="F290" s="14">
        <v>90380.3</v>
      </c>
      <c r="G290">
        <v>8196</v>
      </c>
    </row>
    <row r="291" spans="3:7" x14ac:dyDescent="0.35">
      <c r="C291">
        <v>120.1</v>
      </c>
      <c r="D291">
        <v>487</v>
      </c>
      <c r="E291">
        <v>11.6</v>
      </c>
      <c r="F291" s="14">
        <v>85061.81</v>
      </c>
      <c r="G291">
        <v>7221</v>
      </c>
    </row>
    <row r="292" spans="3:7" x14ac:dyDescent="0.35">
      <c r="C292">
        <v>144.19999999999999</v>
      </c>
      <c r="D292">
        <v>364</v>
      </c>
      <c r="E292">
        <v>8.6</v>
      </c>
      <c r="F292" s="14">
        <v>61601.96</v>
      </c>
      <c r="G292">
        <v>5848</v>
      </c>
    </row>
    <row r="293" spans="3:7" x14ac:dyDescent="0.35">
      <c r="C293">
        <v>94.6</v>
      </c>
      <c r="D293">
        <v>193</v>
      </c>
      <c r="E293">
        <v>6.2</v>
      </c>
      <c r="F293" s="14">
        <v>53959.98</v>
      </c>
      <c r="G293">
        <v>11666</v>
      </c>
    </row>
    <row r="294" spans="3:7" x14ac:dyDescent="0.35">
      <c r="C294">
        <v>30.2</v>
      </c>
      <c r="D294">
        <v>589</v>
      </c>
      <c r="E294">
        <v>7.6</v>
      </c>
      <c r="F294" s="14">
        <v>121709.31</v>
      </c>
      <c r="G294">
        <v>9002</v>
      </c>
    </row>
    <row r="295" spans="3:7" x14ac:dyDescent="0.35">
      <c r="C295">
        <v>117.5</v>
      </c>
      <c r="D295">
        <v>165</v>
      </c>
      <c r="E295">
        <v>6.5</v>
      </c>
      <c r="F295" s="14">
        <v>80781.100000000006</v>
      </c>
      <c r="G295">
        <v>3944</v>
      </c>
    </row>
    <row r="296" spans="3:7" x14ac:dyDescent="0.35">
      <c r="C296">
        <v>21.1</v>
      </c>
      <c r="D296">
        <v>445</v>
      </c>
      <c r="E296">
        <v>4.9000000000000004</v>
      </c>
      <c r="F296" s="14">
        <v>42089.74</v>
      </c>
      <c r="G296">
        <v>11242</v>
      </c>
    </row>
    <row r="297" spans="3:7" x14ac:dyDescent="0.35">
      <c r="C297">
        <v>74.5</v>
      </c>
      <c r="D297">
        <v>485</v>
      </c>
      <c r="E297">
        <v>4.7</v>
      </c>
      <c r="F297" s="14">
        <v>78071.11</v>
      </c>
      <c r="G297">
        <v>8845</v>
      </c>
    </row>
    <row r="298" spans="3:7" x14ac:dyDescent="0.35">
      <c r="C298">
        <v>39</v>
      </c>
      <c r="D298">
        <v>591</v>
      </c>
      <c r="E298">
        <v>5.9</v>
      </c>
      <c r="F298" s="14">
        <v>31169.07</v>
      </c>
      <c r="G298">
        <v>10345</v>
      </c>
    </row>
    <row r="299" spans="3:7" x14ac:dyDescent="0.35">
      <c r="C299">
        <v>93.8</v>
      </c>
      <c r="D299">
        <v>303</v>
      </c>
      <c r="E299">
        <v>8.4</v>
      </c>
      <c r="F299" s="14">
        <v>37204.370000000003</v>
      </c>
      <c r="G299">
        <v>11828</v>
      </c>
    </row>
    <row r="300" spans="3:7" x14ac:dyDescent="0.35">
      <c r="C300">
        <v>73.5</v>
      </c>
      <c r="D300">
        <v>279</v>
      </c>
      <c r="E300">
        <v>7.1</v>
      </c>
      <c r="F300" s="14">
        <v>107983.86</v>
      </c>
      <c r="G300">
        <v>14645</v>
      </c>
    </row>
    <row r="301" spans="3:7" x14ac:dyDescent="0.35">
      <c r="C301">
        <v>144.4</v>
      </c>
      <c r="D301">
        <v>544</v>
      </c>
      <c r="E301">
        <v>7.9</v>
      </c>
      <c r="F301" s="14">
        <v>141428</v>
      </c>
      <c r="G301">
        <v>10383</v>
      </c>
    </row>
    <row r="302" spans="3:7" x14ac:dyDescent="0.35">
      <c r="C302">
        <v>71.400000000000006</v>
      </c>
      <c r="D302">
        <v>554</v>
      </c>
      <c r="E302">
        <v>9.5</v>
      </c>
      <c r="F302" s="14">
        <v>142652.38</v>
      </c>
      <c r="G302">
        <v>4097</v>
      </c>
    </row>
    <row r="303" spans="3:7" x14ac:dyDescent="0.35">
      <c r="C303">
        <v>41.7</v>
      </c>
      <c r="D303">
        <v>152</v>
      </c>
      <c r="E303">
        <v>1.2</v>
      </c>
      <c r="F303" s="14">
        <v>135442.92000000001</v>
      </c>
      <c r="G303">
        <v>3405</v>
      </c>
    </row>
    <row r="304" spans="3:7" x14ac:dyDescent="0.35">
      <c r="C304">
        <v>141.1</v>
      </c>
      <c r="D304">
        <v>299</v>
      </c>
      <c r="E304">
        <v>3.1</v>
      </c>
      <c r="F304" s="14">
        <v>118511.19</v>
      </c>
      <c r="G304">
        <v>11692</v>
      </c>
    </row>
    <row r="305" spans="3:7" x14ac:dyDescent="0.35">
      <c r="C305">
        <v>55.4</v>
      </c>
      <c r="D305">
        <v>327</v>
      </c>
      <c r="E305">
        <v>11.6</v>
      </c>
      <c r="F305" s="14">
        <v>113714.75</v>
      </c>
      <c r="G305">
        <v>17152</v>
      </c>
    </row>
    <row r="306" spans="3:7" x14ac:dyDescent="0.35">
      <c r="C306">
        <v>90.2</v>
      </c>
      <c r="D306">
        <v>512</v>
      </c>
      <c r="E306">
        <v>5.6</v>
      </c>
      <c r="F306" s="14">
        <v>73894</v>
      </c>
      <c r="G306">
        <v>11268</v>
      </c>
    </row>
    <row r="307" spans="3:7" x14ac:dyDescent="0.35">
      <c r="C307">
        <v>139.9</v>
      </c>
      <c r="D307">
        <v>584</v>
      </c>
      <c r="E307">
        <v>3.9</v>
      </c>
      <c r="F307" s="14">
        <v>121904.3</v>
      </c>
      <c r="G307">
        <v>14323</v>
      </c>
    </row>
    <row r="308" spans="3:7" x14ac:dyDescent="0.35">
      <c r="C308">
        <v>127.7</v>
      </c>
      <c r="D308">
        <v>212</v>
      </c>
      <c r="E308">
        <v>1.4</v>
      </c>
      <c r="F308" s="14">
        <v>105038.76</v>
      </c>
      <c r="G308">
        <v>8808</v>
      </c>
    </row>
    <row r="309" spans="3:7" x14ac:dyDescent="0.35">
      <c r="C309">
        <v>57.6</v>
      </c>
      <c r="D309">
        <v>426</v>
      </c>
      <c r="E309">
        <v>7.6</v>
      </c>
      <c r="F309" s="14">
        <v>62656.1</v>
      </c>
      <c r="G309">
        <v>6092</v>
      </c>
    </row>
    <row r="310" spans="3:7" x14ac:dyDescent="0.35">
      <c r="C310">
        <v>77</v>
      </c>
      <c r="D310">
        <v>104</v>
      </c>
      <c r="E310">
        <v>1.5</v>
      </c>
      <c r="F310" s="14">
        <v>31766.98</v>
      </c>
      <c r="G310">
        <v>10821</v>
      </c>
    </row>
    <row r="311" spans="3:7" x14ac:dyDescent="0.35">
      <c r="C311">
        <v>120.8</v>
      </c>
      <c r="D311">
        <v>136</v>
      </c>
      <c r="E311">
        <v>2.6</v>
      </c>
      <c r="F311" s="14">
        <v>137483.88</v>
      </c>
      <c r="G311">
        <v>14514</v>
      </c>
    </row>
    <row r="312" spans="3:7" x14ac:dyDescent="0.35">
      <c r="C312">
        <v>115.6</v>
      </c>
      <c r="D312">
        <v>148</v>
      </c>
      <c r="E312">
        <v>5.9</v>
      </c>
      <c r="F312" s="14">
        <v>111773.08</v>
      </c>
      <c r="G312">
        <v>4002</v>
      </c>
    </row>
    <row r="313" spans="3:7" x14ac:dyDescent="0.35">
      <c r="C313">
        <v>66.900000000000006</v>
      </c>
      <c r="D313">
        <v>126</v>
      </c>
      <c r="E313">
        <v>11.7</v>
      </c>
      <c r="F313" s="14">
        <v>58315.9</v>
      </c>
      <c r="G313">
        <v>7965</v>
      </c>
    </row>
    <row r="314" spans="3:7" x14ac:dyDescent="0.35">
      <c r="C314">
        <v>97.5</v>
      </c>
      <c r="D314">
        <v>290</v>
      </c>
      <c r="E314">
        <v>3.4</v>
      </c>
      <c r="F314" s="14">
        <v>89990.3</v>
      </c>
      <c r="G314">
        <v>17575</v>
      </c>
    </row>
    <row r="315" spans="3:7" x14ac:dyDescent="0.35">
      <c r="C315">
        <v>147.6</v>
      </c>
      <c r="D315">
        <v>503</v>
      </c>
      <c r="E315">
        <v>9.8000000000000007</v>
      </c>
      <c r="F315" s="14">
        <v>82646.27</v>
      </c>
      <c r="G315">
        <v>15902</v>
      </c>
    </row>
    <row r="316" spans="3:7" x14ac:dyDescent="0.35">
      <c r="C316">
        <v>110.6</v>
      </c>
      <c r="D316">
        <v>197</v>
      </c>
      <c r="E316">
        <v>6.8</v>
      </c>
      <c r="F316" s="14">
        <v>68841.710000000006</v>
      </c>
      <c r="G316">
        <v>17404</v>
      </c>
    </row>
    <row r="317" spans="3:7" x14ac:dyDescent="0.35">
      <c r="C317">
        <v>67.7</v>
      </c>
      <c r="D317">
        <v>100</v>
      </c>
      <c r="E317">
        <v>8.9</v>
      </c>
      <c r="F317" s="14">
        <v>135951.88</v>
      </c>
      <c r="G317">
        <v>17660</v>
      </c>
    </row>
    <row r="318" spans="3:7" x14ac:dyDescent="0.35">
      <c r="C318">
        <v>119.5</v>
      </c>
      <c r="D318">
        <v>178</v>
      </c>
      <c r="E318">
        <v>4.2</v>
      </c>
      <c r="F318" s="14">
        <v>106908.47</v>
      </c>
      <c r="G318">
        <v>1024</v>
      </c>
    </row>
    <row r="319" spans="3:7" x14ac:dyDescent="0.35">
      <c r="C319">
        <v>24.1</v>
      </c>
      <c r="D319">
        <v>428</v>
      </c>
      <c r="E319">
        <v>8.1</v>
      </c>
      <c r="F319" s="14">
        <v>93098.559999999998</v>
      </c>
      <c r="G319">
        <v>6839</v>
      </c>
    </row>
    <row r="320" spans="3:7" x14ac:dyDescent="0.35">
      <c r="C320">
        <v>103.1</v>
      </c>
      <c r="D320">
        <v>284</v>
      </c>
      <c r="E320">
        <v>10</v>
      </c>
      <c r="F320" s="14">
        <v>125309.95</v>
      </c>
      <c r="G320">
        <v>7074</v>
      </c>
    </row>
    <row r="321" spans="3:7" x14ac:dyDescent="0.35">
      <c r="C321">
        <v>70.099999999999994</v>
      </c>
      <c r="D321">
        <v>198</v>
      </c>
      <c r="E321">
        <v>7.1</v>
      </c>
      <c r="F321" s="14">
        <v>143700.4</v>
      </c>
      <c r="G321">
        <v>15031</v>
      </c>
    </row>
    <row r="322" spans="3:7" x14ac:dyDescent="0.35">
      <c r="C322">
        <v>123</v>
      </c>
      <c r="D322">
        <v>381</v>
      </c>
      <c r="E322">
        <v>6.3</v>
      </c>
      <c r="F322" s="14">
        <v>108903.83</v>
      </c>
      <c r="G322">
        <v>12180</v>
      </c>
    </row>
    <row r="323" spans="3:7" x14ac:dyDescent="0.35">
      <c r="C323">
        <v>114.4</v>
      </c>
      <c r="D323">
        <v>411</v>
      </c>
      <c r="E323">
        <v>7</v>
      </c>
      <c r="F323" s="14">
        <v>55671.38</v>
      </c>
      <c r="G323">
        <v>6</v>
      </c>
    </row>
    <row r="324" spans="3:7" x14ac:dyDescent="0.35">
      <c r="C324">
        <v>87.3</v>
      </c>
      <c r="D324">
        <v>555</v>
      </c>
      <c r="E324">
        <v>0.6</v>
      </c>
      <c r="F324" s="14">
        <v>148127.32999999999</v>
      </c>
      <c r="G324">
        <v>18142</v>
      </c>
    </row>
    <row r="325" spans="3:7" x14ac:dyDescent="0.35">
      <c r="C325">
        <v>79.8</v>
      </c>
      <c r="D325">
        <v>179</v>
      </c>
      <c r="E325">
        <v>3.5</v>
      </c>
      <c r="F325" s="14">
        <v>136755.04</v>
      </c>
      <c r="G325">
        <v>2529</v>
      </c>
    </row>
    <row r="326" spans="3:7" x14ac:dyDescent="0.35">
      <c r="C326">
        <v>127.3</v>
      </c>
      <c r="D326">
        <v>453</v>
      </c>
      <c r="E326">
        <v>7.3</v>
      </c>
      <c r="F326" s="14">
        <v>66047.19</v>
      </c>
      <c r="G326">
        <v>13648</v>
      </c>
    </row>
    <row r="327" spans="3:7" x14ac:dyDescent="0.35">
      <c r="C327">
        <v>98.3</v>
      </c>
      <c r="D327">
        <v>105</v>
      </c>
      <c r="E327">
        <v>1.1000000000000001</v>
      </c>
      <c r="F327" s="14">
        <v>92926</v>
      </c>
      <c r="G327">
        <v>12873</v>
      </c>
    </row>
    <row r="328" spans="3:7" x14ac:dyDescent="0.35">
      <c r="C328">
        <v>31.7</v>
      </c>
      <c r="D328">
        <v>321</v>
      </c>
      <c r="E328">
        <v>9.5</v>
      </c>
      <c r="F328" s="14">
        <v>47761.49</v>
      </c>
      <c r="G328">
        <v>13058</v>
      </c>
    </row>
    <row r="329" spans="3:7" x14ac:dyDescent="0.35">
      <c r="C329">
        <v>92.7</v>
      </c>
      <c r="D329">
        <v>349</v>
      </c>
      <c r="E329">
        <v>8</v>
      </c>
      <c r="F329" s="14">
        <v>53531.92</v>
      </c>
      <c r="G329">
        <v>18874</v>
      </c>
    </row>
    <row r="330" spans="3:7" x14ac:dyDescent="0.35">
      <c r="C330">
        <v>65.3</v>
      </c>
      <c r="D330">
        <v>264</v>
      </c>
      <c r="E330">
        <v>7.3</v>
      </c>
      <c r="F330" s="14">
        <v>32904.82</v>
      </c>
      <c r="G330">
        <v>4778</v>
      </c>
    </row>
    <row r="331" spans="3:7" x14ac:dyDescent="0.35">
      <c r="C331">
        <v>68.599999999999994</v>
      </c>
      <c r="D331">
        <v>487</v>
      </c>
      <c r="E331">
        <v>1.8</v>
      </c>
      <c r="F331" s="14">
        <v>36544.559999999998</v>
      </c>
      <c r="G331">
        <v>9998</v>
      </c>
    </row>
    <row r="332" spans="3:7" x14ac:dyDescent="0.35">
      <c r="C332">
        <v>116.2</v>
      </c>
      <c r="D332">
        <v>208</v>
      </c>
      <c r="E332">
        <v>6.8</v>
      </c>
      <c r="F332" s="14">
        <v>120042.62</v>
      </c>
      <c r="G332">
        <v>19103</v>
      </c>
    </row>
    <row r="333" spans="3:7" x14ac:dyDescent="0.35">
      <c r="C333">
        <v>27.8</v>
      </c>
      <c r="D333">
        <v>202</v>
      </c>
      <c r="E333">
        <v>1.1000000000000001</v>
      </c>
      <c r="F333" s="14">
        <v>108570.94</v>
      </c>
      <c r="G333">
        <v>3535</v>
      </c>
    </row>
    <row r="334" spans="3:7" x14ac:dyDescent="0.35">
      <c r="C334">
        <v>86.1</v>
      </c>
      <c r="D334">
        <v>463</v>
      </c>
      <c r="E334">
        <v>10.9</v>
      </c>
      <c r="F334" s="14">
        <v>88159.46</v>
      </c>
      <c r="G334">
        <v>704</v>
      </c>
    </row>
    <row r="335" spans="3:7" x14ac:dyDescent="0.35">
      <c r="C335">
        <v>71.099999999999994</v>
      </c>
      <c r="D335">
        <v>180</v>
      </c>
      <c r="E335">
        <v>4.5</v>
      </c>
      <c r="F335" s="14">
        <v>72229.570000000007</v>
      </c>
      <c r="G335">
        <v>8443</v>
      </c>
    </row>
    <row r="336" spans="3:7" x14ac:dyDescent="0.35">
      <c r="C336">
        <v>49.3</v>
      </c>
      <c r="D336">
        <v>274</v>
      </c>
      <c r="E336">
        <v>8.1</v>
      </c>
      <c r="F336" s="14">
        <v>40535.4</v>
      </c>
      <c r="G336">
        <v>7876</v>
      </c>
    </row>
    <row r="337" spans="3:7" x14ac:dyDescent="0.35">
      <c r="C337">
        <v>98.7</v>
      </c>
      <c r="D337">
        <v>329</v>
      </c>
      <c r="E337">
        <v>2.9</v>
      </c>
      <c r="F337" s="14">
        <v>46629.18</v>
      </c>
      <c r="G337">
        <v>14092</v>
      </c>
    </row>
    <row r="338" spans="3:7" x14ac:dyDescent="0.35">
      <c r="C338">
        <v>92.5</v>
      </c>
      <c r="D338">
        <v>585</v>
      </c>
      <c r="E338">
        <v>2.6</v>
      </c>
      <c r="F338" s="14">
        <v>130742.7</v>
      </c>
      <c r="G338">
        <v>8971</v>
      </c>
    </row>
    <row r="339" spans="3:7" x14ac:dyDescent="0.35">
      <c r="C339">
        <v>44</v>
      </c>
      <c r="D339">
        <v>490</v>
      </c>
      <c r="E339">
        <v>7.5</v>
      </c>
      <c r="F339" s="14">
        <v>103483.44</v>
      </c>
      <c r="G339">
        <v>4393</v>
      </c>
    </row>
    <row r="340" spans="3:7" x14ac:dyDescent="0.35">
      <c r="C340">
        <v>43.9</v>
      </c>
      <c r="D340">
        <v>298</v>
      </c>
      <c r="E340">
        <v>5.9</v>
      </c>
      <c r="F340" s="14">
        <v>49654.37</v>
      </c>
      <c r="G340">
        <v>6646</v>
      </c>
    </row>
    <row r="341" spans="3:7" x14ac:dyDescent="0.35">
      <c r="C341">
        <v>100.2</v>
      </c>
      <c r="D341">
        <v>452</v>
      </c>
      <c r="E341">
        <v>10.5</v>
      </c>
      <c r="F341" s="14">
        <v>136510.43</v>
      </c>
      <c r="G341">
        <v>12915</v>
      </c>
    </row>
    <row r="342" spans="3:7" x14ac:dyDescent="0.35">
      <c r="C342">
        <v>78.7</v>
      </c>
      <c r="D342">
        <v>523</v>
      </c>
      <c r="E342">
        <v>10.6</v>
      </c>
      <c r="F342" s="14">
        <v>59486.6</v>
      </c>
      <c r="G342">
        <v>1615</v>
      </c>
    </row>
    <row r="343" spans="3:7" x14ac:dyDescent="0.35">
      <c r="C343">
        <v>59.6</v>
      </c>
      <c r="D343">
        <v>523</v>
      </c>
      <c r="E343">
        <v>5.8</v>
      </c>
      <c r="F343" s="14">
        <v>80695.460000000006</v>
      </c>
      <c r="G343">
        <v>16405</v>
      </c>
    </row>
    <row r="344" spans="3:7" x14ac:dyDescent="0.35">
      <c r="C344">
        <v>62</v>
      </c>
      <c r="D344">
        <v>112</v>
      </c>
      <c r="E344">
        <v>5.7</v>
      </c>
      <c r="F344" s="14">
        <v>137594.1</v>
      </c>
      <c r="G344">
        <v>5373</v>
      </c>
    </row>
    <row r="345" spans="3:7" x14ac:dyDescent="0.35">
      <c r="C345">
        <v>111.8</v>
      </c>
      <c r="D345">
        <v>424</v>
      </c>
      <c r="E345">
        <v>1.5</v>
      </c>
      <c r="F345" s="14">
        <v>114873.49</v>
      </c>
      <c r="G345">
        <v>10983</v>
      </c>
    </row>
    <row r="346" spans="3:7" x14ac:dyDescent="0.35">
      <c r="C346">
        <v>38.799999999999997</v>
      </c>
      <c r="D346">
        <v>493</v>
      </c>
      <c r="E346">
        <v>5.3</v>
      </c>
      <c r="F346" s="14">
        <v>67142.2</v>
      </c>
      <c r="G346">
        <v>115</v>
      </c>
    </row>
    <row r="347" spans="3:7" x14ac:dyDescent="0.35">
      <c r="C347">
        <v>84.7</v>
      </c>
      <c r="D347">
        <v>355</v>
      </c>
      <c r="E347">
        <v>7.5</v>
      </c>
      <c r="F347" s="14">
        <v>89216.02</v>
      </c>
      <c r="G347">
        <v>19664</v>
      </c>
    </row>
    <row r="348" spans="3:7" x14ac:dyDescent="0.35">
      <c r="C348">
        <v>92.5</v>
      </c>
      <c r="D348">
        <v>522</v>
      </c>
      <c r="E348">
        <v>1.1000000000000001</v>
      </c>
      <c r="F348" s="14">
        <v>47790.74</v>
      </c>
      <c r="G348">
        <v>9779</v>
      </c>
    </row>
    <row r="349" spans="3:7" x14ac:dyDescent="0.35">
      <c r="C349">
        <v>149.19999999999999</v>
      </c>
      <c r="D349">
        <v>182</v>
      </c>
      <c r="E349">
        <v>7.5</v>
      </c>
      <c r="F349" s="14">
        <v>112981.63</v>
      </c>
      <c r="G349">
        <v>1174</v>
      </c>
    </row>
    <row r="350" spans="3:7" x14ac:dyDescent="0.35">
      <c r="C350">
        <v>136.69999999999999</v>
      </c>
      <c r="D350">
        <v>519</v>
      </c>
      <c r="E350">
        <v>9.1999999999999993</v>
      </c>
      <c r="F350" s="14">
        <v>131197.16</v>
      </c>
      <c r="G350">
        <v>13558</v>
      </c>
    </row>
    <row r="351" spans="3:7" x14ac:dyDescent="0.35">
      <c r="C351">
        <v>27.6</v>
      </c>
      <c r="D351">
        <v>392</v>
      </c>
      <c r="E351">
        <v>6.1</v>
      </c>
      <c r="F351" s="14">
        <v>112638.51</v>
      </c>
      <c r="G351">
        <v>11595</v>
      </c>
    </row>
    <row r="352" spans="3:7" x14ac:dyDescent="0.35">
      <c r="C352">
        <v>102.1</v>
      </c>
      <c r="D352">
        <v>352</v>
      </c>
      <c r="E352">
        <v>10.7</v>
      </c>
      <c r="F352" s="14">
        <v>57926.6</v>
      </c>
      <c r="G352">
        <v>6793</v>
      </c>
    </row>
    <row r="353" spans="3:7" x14ac:dyDescent="0.35">
      <c r="C353">
        <v>65.5</v>
      </c>
      <c r="D353">
        <v>512</v>
      </c>
      <c r="E353">
        <v>0.6</v>
      </c>
      <c r="F353" s="14">
        <v>54142.46</v>
      </c>
      <c r="G353">
        <v>3730</v>
      </c>
    </row>
    <row r="354" spans="3:7" x14ac:dyDescent="0.35">
      <c r="C354">
        <v>94</v>
      </c>
      <c r="D354">
        <v>591</v>
      </c>
      <c r="E354">
        <v>10.1</v>
      </c>
      <c r="F354" s="14">
        <v>53281.87</v>
      </c>
      <c r="G354">
        <v>4448</v>
      </c>
    </row>
    <row r="355" spans="3:7" x14ac:dyDescent="0.35">
      <c r="C355">
        <v>63.6</v>
      </c>
      <c r="D355">
        <v>501</v>
      </c>
      <c r="E355">
        <v>11.2</v>
      </c>
      <c r="F355" s="14">
        <v>36722.67</v>
      </c>
      <c r="G355">
        <v>18920</v>
      </c>
    </row>
    <row r="356" spans="3:7" x14ac:dyDescent="0.35">
      <c r="C356">
        <v>56.5</v>
      </c>
      <c r="D356">
        <v>115</v>
      </c>
      <c r="E356">
        <v>11.8</v>
      </c>
      <c r="F356" s="14">
        <v>105181.3</v>
      </c>
      <c r="G356">
        <v>10305</v>
      </c>
    </row>
    <row r="357" spans="3:7" x14ac:dyDescent="0.35">
      <c r="C357">
        <v>84.6</v>
      </c>
      <c r="D357">
        <v>221</v>
      </c>
      <c r="E357">
        <v>5.7</v>
      </c>
      <c r="F357" s="14">
        <v>144087.21</v>
      </c>
      <c r="G357">
        <v>6622</v>
      </c>
    </row>
    <row r="358" spans="3:7" x14ac:dyDescent="0.35">
      <c r="C358">
        <v>82.7</v>
      </c>
      <c r="D358">
        <v>356</v>
      </c>
      <c r="E358">
        <v>2.7</v>
      </c>
      <c r="F358" s="14">
        <v>140836.41</v>
      </c>
      <c r="G358">
        <v>4348</v>
      </c>
    </row>
    <row r="359" spans="3:7" x14ac:dyDescent="0.35">
      <c r="C359">
        <v>112.8</v>
      </c>
      <c r="D359">
        <v>367</v>
      </c>
      <c r="E359">
        <v>0.5</v>
      </c>
      <c r="F359" s="14">
        <v>141880.48000000001</v>
      </c>
      <c r="G359">
        <v>17058</v>
      </c>
    </row>
    <row r="360" spans="3:7" x14ac:dyDescent="0.35">
      <c r="C360">
        <v>118.6</v>
      </c>
      <c r="D360">
        <v>427</v>
      </c>
      <c r="E360">
        <v>4.2</v>
      </c>
      <c r="F360" s="14">
        <v>53105.48</v>
      </c>
      <c r="G360">
        <v>8966</v>
      </c>
    </row>
    <row r="361" spans="3:7" x14ac:dyDescent="0.35">
      <c r="C361">
        <v>33.299999999999997</v>
      </c>
      <c r="D361">
        <v>377</v>
      </c>
      <c r="E361">
        <v>6.8</v>
      </c>
      <c r="F361" s="14">
        <v>62526.25</v>
      </c>
      <c r="G361">
        <v>17713</v>
      </c>
    </row>
    <row r="362" spans="3:7" x14ac:dyDescent="0.35">
      <c r="C362">
        <v>137.4</v>
      </c>
      <c r="D362">
        <v>125</v>
      </c>
      <c r="E362">
        <v>4.9000000000000004</v>
      </c>
      <c r="F362" s="14">
        <v>40334.35</v>
      </c>
      <c r="G362">
        <v>11653</v>
      </c>
    </row>
    <row r="363" spans="3:7" x14ac:dyDescent="0.35">
      <c r="C363">
        <v>89.4</v>
      </c>
      <c r="D363">
        <v>598</v>
      </c>
      <c r="E363">
        <v>7</v>
      </c>
      <c r="F363" s="14">
        <v>41149.94</v>
      </c>
      <c r="G363">
        <v>15418</v>
      </c>
    </row>
    <row r="364" spans="3:7" x14ac:dyDescent="0.35">
      <c r="C364">
        <v>138.69999999999999</v>
      </c>
      <c r="D364">
        <v>300</v>
      </c>
      <c r="E364">
        <v>8.5</v>
      </c>
      <c r="F364" s="14">
        <v>109821.67</v>
      </c>
      <c r="G364">
        <v>15113</v>
      </c>
    </row>
    <row r="365" spans="3:7" x14ac:dyDescent="0.35">
      <c r="C365">
        <v>36.6</v>
      </c>
      <c r="D365">
        <v>152</v>
      </c>
      <c r="E365">
        <v>9.9</v>
      </c>
      <c r="F365" s="14">
        <v>125610.93</v>
      </c>
      <c r="G365">
        <v>7817</v>
      </c>
    </row>
    <row r="366" spans="3:7" x14ac:dyDescent="0.35">
      <c r="C366">
        <v>28.6</v>
      </c>
      <c r="D366">
        <v>206</v>
      </c>
      <c r="E366">
        <v>9.5</v>
      </c>
      <c r="F366" s="14">
        <v>82242.44</v>
      </c>
      <c r="G366">
        <v>18815</v>
      </c>
    </row>
    <row r="367" spans="3:7" x14ac:dyDescent="0.35">
      <c r="C367">
        <v>32.700000000000003</v>
      </c>
      <c r="D367">
        <v>327</v>
      </c>
      <c r="E367">
        <v>4</v>
      </c>
      <c r="F367" s="14">
        <v>78695.240000000005</v>
      </c>
      <c r="G367">
        <v>2014</v>
      </c>
    </row>
    <row r="368" spans="3:7" x14ac:dyDescent="0.35">
      <c r="C368">
        <v>118.1</v>
      </c>
      <c r="D368">
        <v>514</v>
      </c>
      <c r="E368">
        <v>9.1999999999999993</v>
      </c>
      <c r="F368" s="14">
        <v>109305.77</v>
      </c>
      <c r="G368">
        <v>10374</v>
      </c>
    </row>
    <row r="369" spans="3:7" x14ac:dyDescent="0.35">
      <c r="C369">
        <v>142.6</v>
      </c>
      <c r="D369">
        <v>322</v>
      </c>
      <c r="E369">
        <v>11.9</v>
      </c>
      <c r="F369" s="14">
        <v>99927.24</v>
      </c>
      <c r="G369">
        <v>17985</v>
      </c>
    </row>
    <row r="370" spans="3:7" x14ac:dyDescent="0.35">
      <c r="C370">
        <v>147.19999999999999</v>
      </c>
      <c r="D370">
        <v>156</v>
      </c>
      <c r="E370">
        <v>10.5</v>
      </c>
      <c r="F370" s="14">
        <v>58228.94</v>
      </c>
      <c r="G370">
        <v>17862</v>
      </c>
    </row>
    <row r="371" spans="3:7" x14ac:dyDescent="0.35">
      <c r="C371">
        <v>44.5</v>
      </c>
      <c r="D371">
        <v>296</v>
      </c>
      <c r="E371">
        <v>10.199999999999999</v>
      </c>
      <c r="F371" s="14">
        <v>48512.07</v>
      </c>
      <c r="G371">
        <v>15948</v>
      </c>
    </row>
    <row r="372" spans="3:7" x14ac:dyDescent="0.35">
      <c r="C372">
        <v>103.5</v>
      </c>
      <c r="D372">
        <v>312</v>
      </c>
      <c r="E372">
        <v>10.8</v>
      </c>
      <c r="F372" s="14">
        <v>113446.86</v>
      </c>
      <c r="G372">
        <v>11642</v>
      </c>
    </row>
    <row r="373" spans="3:7" x14ac:dyDescent="0.35">
      <c r="C373">
        <v>95.1</v>
      </c>
      <c r="D373">
        <v>533</v>
      </c>
      <c r="E373">
        <v>8.6999999999999993</v>
      </c>
      <c r="F373" s="14">
        <v>62310.05</v>
      </c>
      <c r="G373">
        <v>19014</v>
      </c>
    </row>
    <row r="374" spans="3:7" x14ac:dyDescent="0.35">
      <c r="C374">
        <v>115.1</v>
      </c>
      <c r="D374">
        <v>539</v>
      </c>
      <c r="E374">
        <v>5.8</v>
      </c>
      <c r="F374" s="14">
        <v>39388.15</v>
      </c>
      <c r="G374">
        <v>17668</v>
      </c>
    </row>
    <row r="375" spans="3:7" x14ac:dyDescent="0.35">
      <c r="C375">
        <v>121.2</v>
      </c>
      <c r="D375">
        <v>340</v>
      </c>
      <c r="E375">
        <v>6.4</v>
      </c>
      <c r="F375" s="14">
        <v>86307.89</v>
      </c>
      <c r="G375">
        <v>19583</v>
      </c>
    </row>
    <row r="376" spans="3:7" x14ac:dyDescent="0.35">
      <c r="C376">
        <v>81.5</v>
      </c>
      <c r="D376">
        <v>186</v>
      </c>
      <c r="E376">
        <v>8</v>
      </c>
      <c r="F376" s="14">
        <v>65010.39</v>
      </c>
      <c r="G376">
        <v>9104</v>
      </c>
    </row>
    <row r="377" spans="3:7" x14ac:dyDescent="0.35">
      <c r="C377">
        <v>131.5</v>
      </c>
      <c r="D377">
        <v>107</v>
      </c>
      <c r="E377">
        <v>7.4</v>
      </c>
      <c r="F377" s="14">
        <v>139215.78</v>
      </c>
      <c r="G377">
        <v>7739</v>
      </c>
    </row>
    <row r="378" spans="3:7" x14ac:dyDescent="0.35">
      <c r="C378">
        <v>145.80000000000001</v>
      </c>
      <c r="D378">
        <v>404</v>
      </c>
      <c r="E378">
        <v>10.1</v>
      </c>
      <c r="F378" s="14">
        <v>120331.36</v>
      </c>
      <c r="G378">
        <v>11307</v>
      </c>
    </row>
    <row r="379" spans="3:7" x14ac:dyDescent="0.35">
      <c r="C379">
        <v>41.8</v>
      </c>
      <c r="D379">
        <v>304</v>
      </c>
      <c r="E379">
        <v>4</v>
      </c>
      <c r="F379" s="14">
        <v>119538.07</v>
      </c>
      <c r="G379">
        <v>17381</v>
      </c>
    </row>
    <row r="380" spans="3:7" x14ac:dyDescent="0.35">
      <c r="C380">
        <v>108.2</v>
      </c>
      <c r="D380">
        <v>592</v>
      </c>
      <c r="E380">
        <v>1.6</v>
      </c>
      <c r="F380" s="14">
        <v>93755.199999999997</v>
      </c>
      <c r="G380">
        <v>3220</v>
      </c>
    </row>
    <row r="381" spans="3:7" x14ac:dyDescent="0.35">
      <c r="C381">
        <v>107.8</v>
      </c>
      <c r="D381">
        <v>223</v>
      </c>
      <c r="E381">
        <v>6.5</v>
      </c>
      <c r="F381" s="14">
        <v>111326.18</v>
      </c>
      <c r="G381">
        <v>13475</v>
      </c>
    </row>
    <row r="382" spans="3:7" x14ac:dyDescent="0.35">
      <c r="C382">
        <v>65.7</v>
      </c>
      <c r="D382">
        <v>471</v>
      </c>
      <c r="E382">
        <v>3.4</v>
      </c>
      <c r="F382" s="14">
        <v>34085.01</v>
      </c>
      <c r="G382">
        <v>19640</v>
      </c>
    </row>
    <row r="383" spans="3:7" x14ac:dyDescent="0.35">
      <c r="C383">
        <v>98.6</v>
      </c>
      <c r="D383">
        <v>292</v>
      </c>
      <c r="E383">
        <v>10.8</v>
      </c>
      <c r="F383" s="14">
        <v>113478.44</v>
      </c>
      <c r="G383">
        <v>13991</v>
      </c>
    </row>
    <row r="384" spans="3:7" x14ac:dyDescent="0.35">
      <c r="C384">
        <v>121.5</v>
      </c>
      <c r="D384">
        <v>241</v>
      </c>
      <c r="E384">
        <v>4.9000000000000004</v>
      </c>
      <c r="F384" s="14">
        <v>69918.570000000007</v>
      </c>
      <c r="G384">
        <v>6575</v>
      </c>
    </row>
    <row r="385" spans="3:7" x14ac:dyDescent="0.35">
      <c r="C385">
        <v>34.1</v>
      </c>
      <c r="D385">
        <v>376</v>
      </c>
      <c r="E385">
        <v>3</v>
      </c>
      <c r="F385" s="14">
        <v>107200.58</v>
      </c>
      <c r="G385">
        <v>14610</v>
      </c>
    </row>
    <row r="386" spans="3:7" x14ac:dyDescent="0.35">
      <c r="C386">
        <v>20.100000000000001</v>
      </c>
      <c r="D386">
        <v>119</v>
      </c>
      <c r="E386">
        <v>3.6</v>
      </c>
      <c r="F386" s="14">
        <v>114006.62</v>
      </c>
      <c r="G386">
        <v>14288</v>
      </c>
    </row>
    <row r="387" spans="3:7" x14ac:dyDescent="0.35">
      <c r="C387">
        <v>20.399999999999999</v>
      </c>
      <c r="D387">
        <v>588</v>
      </c>
      <c r="E387">
        <v>1.9</v>
      </c>
      <c r="F387" s="14">
        <v>94236.49</v>
      </c>
      <c r="G387">
        <v>2970</v>
      </c>
    </row>
    <row r="388" spans="3:7" x14ac:dyDescent="0.35">
      <c r="C388">
        <v>79.8</v>
      </c>
      <c r="D388">
        <v>492</v>
      </c>
      <c r="E388">
        <v>7.9</v>
      </c>
      <c r="F388" s="14">
        <v>51194.2</v>
      </c>
      <c r="G388">
        <v>11772</v>
      </c>
    </row>
    <row r="389" spans="3:7" x14ac:dyDescent="0.35">
      <c r="C389">
        <v>24.6</v>
      </c>
      <c r="D389">
        <v>112</v>
      </c>
      <c r="E389">
        <v>6.1</v>
      </c>
      <c r="F389" s="14">
        <v>37559.120000000003</v>
      </c>
      <c r="G389">
        <v>11117</v>
      </c>
    </row>
    <row r="390" spans="3:7" x14ac:dyDescent="0.35">
      <c r="C390">
        <v>47.5</v>
      </c>
      <c r="D390">
        <v>434</v>
      </c>
      <c r="E390">
        <v>11.3</v>
      </c>
      <c r="F390" s="14">
        <v>134424</v>
      </c>
      <c r="G390">
        <v>4639</v>
      </c>
    </row>
    <row r="391" spans="3:7" x14ac:dyDescent="0.35">
      <c r="C391">
        <v>139.30000000000001</v>
      </c>
      <c r="D391">
        <v>123</v>
      </c>
      <c r="E391">
        <v>8.6</v>
      </c>
      <c r="F391" s="14">
        <v>45664.53</v>
      </c>
      <c r="G391">
        <v>2095</v>
      </c>
    </row>
    <row r="392" spans="3:7" x14ac:dyDescent="0.35">
      <c r="C392">
        <v>100</v>
      </c>
      <c r="D392">
        <v>132</v>
      </c>
      <c r="E392">
        <v>5.4</v>
      </c>
      <c r="F392" s="14">
        <v>127382.52</v>
      </c>
      <c r="G392">
        <v>1493</v>
      </c>
    </row>
    <row r="393" spans="3:7" x14ac:dyDescent="0.35">
      <c r="C393">
        <v>55.6</v>
      </c>
      <c r="D393">
        <v>487</v>
      </c>
      <c r="E393">
        <v>2.4</v>
      </c>
      <c r="F393" s="14">
        <v>74391.28</v>
      </c>
      <c r="G393">
        <v>12325</v>
      </c>
    </row>
    <row r="394" spans="3:7" x14ac:dyDescent="0.35">
      <c r="C394">
        <v>20.9</v>
      </c>
      <c r="D394">
        <v>574</v>
      </c>
      <c r="E394">
        <v>8.6</v>
      </c>
      <c r="F394" s="14">
        <v>101247.66</v>
      </c>
      <c r="G394">
        <v>8878</v>
      </c>
    </row>
    <row r="395" spans="3:7" x14ac:dyDescent="0.35">
      <c r="C395">
        <v>99.4</v>
      </c>
      <c r="D395">
        <v>119</v>
      </c>
      <c r="E395">
        <v>8.6999999999999993</v>
      </c>
      <c r="F395" s="14">
        <v>103445.98</v>
      </c>
      <c r="G395">
        <v>3135</v>
      </c>
    </row>
    <row r="396" spans="3:7" x14ac:dyDescent="0.35">
      <c r="C396">
        <v>80.3</v>
      </c>
      <c r="D396">
        <v>420</v>
      </c>
      <c r="E396">
        <v>3.7</v>
      </c>
      <c r="F396" s="14">
        <v>53246.28</v>
      </c>
      <c r="G396">
        <v>1770</v>
      </c>
    </row>
    <row r="397" spans="3:7" x14ac:dyDescent="0.35">
      <c r="C397">
        <v>52.7</v>
      </c>
      <c r="D397">
        <v>415</v>
      </c>
      <c r="E397">
        <v>1</v>
      </c>
      <c r="F397" s="14">
        <v>118850.03</v>
      </c>
      <c r="G397">
        <v>14575</v>
      </c>
    </row>
    <row r="398" spans="3:7" x14ac:dyDescent="0.35">
      <c r="C398">
        <v>117.1</v>
      </c>
      <c r="D398">
        <v>559</v>
      </c>
      <c r="E398">
        <v>3.1</v>
      </c>
      <c r="F398" s="14">
        <v>43215.94</v>
      </c>
      <c r="G398">
        <v>2409</v>
      </c>
    </row>
    <row r="399" spans="3:7" x14ac:dyDescent="0.35">
      <c r="C399">
        <v>76.7</v>
      </c>
      <c r="D399">
        <v>210</v>
      </c>
      <c r="E399">
        <v>2.5</v>
      </c>
      <c r="F399" s="14">
        <v>74818.210000000006</v>
      </c>
      <c r="G399">
        <v>18634</v>
      </c>
    </row>
    <row r="400" spans="3:7" x14ac:dyDescent="0.35">
      <c r="C400">
        <v>80.5</v>
      </c>
      <c r="D400">
        <v>314</v>
      </c>
      <c r="E400">
        <v>9.1999999999999993</v>
      </c>
      <c r="F400" s="14">
        <v>56382.43</v>
      </c>
      <c r="G400">
        <v>18112</v>
      </c>
    </row>
    <row r="401" spans="3:7" x14ac:dyDescent="0.35">
      <c r="C401">
        <v>132.1</v>
      </c>
      <c r="D401">
        <v>210</v>
      </c>
      <c r="E401">
        <v>10.1</v>
      </c>
      <c r="F401" s="14">
        <v>63500.51</v>
      </c>
      <c r="G401">
        <v>19391</v>
      </c>
    </row>
    <row r="402" spans="3:7" x14ac:dyDescent="0.35">
      <c r="C402">
        <v>25.2</v>
      </c>
      <c r="D402">
        <v>340</v>
      </c>
      <c r="E402">
        <v>5.4</v>
      </c>
      <c r="F402" s="14">
        <v>77318.42</v>
      </c>
      <c r="G402">
        <v>13324</v>
      </c>
    </row>
    <row r="403" spans="3:7" x14ac:dyDescent="0.35">
      <c r="C403">
        <v>104.2</v>
      </c>
      <c r="D403">
        <v>146</v>
      </c>
      <c r="E403">
        <v>6</v>
      </c>
      <c r="F403" s="14">
        <v>66580.39</v>
      </c>
      <c r="G403">
        <v>4542</v>
      </c>
    </row>
    <row r="404" spans="3:7" x14ac:dyDescent="0.35">
      <c r="C404">
        <v>80.400000000000006</v>
      </c>
      <c r="D404">
        <v>424</v>
      </c>
      <c r="E404">
        <v>10.4</v>
      </c>
      <c r="F404" s="14">
        <v>38483.83</v>
      </c>
      <c r="G404">
        <v>17774</v>
      </c>
    </row>
    <row r="405" spans="3:7" x14ac:dyDescent="0.35">
      <c r="C405">
        <v>100.7</v>
      </c>
      <c r="D405">
        <v>271</v>
      </c>
      <c r="E405">
        <v>6.4</v>
      </c>
      <c r="F405" s="14">
        <v>139200.49</v>
      </c>
      <c r="G405">
        <v>12007</v>
      </c>
    </row>
    <row r="406" spans="3:7" x14ac:dyDescent="0.35">
      <c r="C406">
        <v>120.6</v>
      </c>
      <c r="D406">
        <v>170</v>
      </c>
      <c r="E406">
        <v>3.2</v>
      </c>
      <c r="F406" s="14">
        <v>43626.92</v>
      </c>
      <c r="G406">
        <v>10500</v>
      </c>
    </row>
    <row r="407" spans="3:7" x14ac:dyDescent="0.35">
      <c r="C407">
        <v>56</v>
      </c>
      <c r="D407">
        <v>132</v>
      </c>
      <c r="E407">
        <v>4.5</v>
      </c>
      <c r="F407" s="14">
        <v>88347.23</v>
      </c>
      <c r="G407">
        <v>14810</v>
      </c>
    </row>
    <row r="408" spans="3:7" x14ac:dyDescent="0.35">
      <c r="C408">
        <v>135.9</v>
      </c>
      <c r="D408">
        <v>334</v>
      </c>
      <c r="E408">
        <v>1.4</v>
      </c>
      <c r="F408" s="14">
        <v>137753.5</v>
      </c>
      <c r="G408">
        <v>4931</v>
      </c>
    </row>
    <row r="409" spans="3:7" x14ac:dyDescent="0.35">
      <c r="C409">
        <v>74.099999999999994</v>
      </c>
      <c r="D409">
        <v>449</v>
      </c>
      <c r="E409">
        <v>5.9</v>
      </c>
      <c r="F409" s="14">
        <v>80415.600000000006</v>
      </c>
      <c r="G409">
        <v>11006</v>
      </c>
    </row>
    <row r="410" spans="3:7" x14ac:dyDescent="0.35">
      <c r="C410">
        <v>122.3</v>
      </c>
      <c r="D410">
        <v>348</v>
      </c>
      <c r="E410">
        <v>5.8</v>
      </c>
      <c r="F410" s="14">
        <v>98070.2</v>
      </c>
      <c r="G410">
        <v>1550</v>
      </c>
    </row>
    <row r="411" spans="3:7" x14ac:dyDescent="0.35">
      <c r="C411">
        <v>100.4</v>
      </c>
      <c r="D411">
        <v>182</v>
      </c>
      <c r="E411">
        <v>2.6</v>
      </c>
      <c r="F411" s="14">
        <v>51043.12</v>
      </c>
      <c r="G411">
        <v>14447</v>
      </c>
    </row>
    <row r="412" spans="3:7" x14ac:dyDescent="0.35">
      <c r="C412">
        <v>111.9</v>
      </c>
      <c r="D412">
        <v>440</v>
      </c>
      <c r="E412">
        <v>11.7</v>
      </c>
      <c r="F412" s="14">
        <v>47753.31</v>
      </c>
      <c r="G412">
        <v>16364</v>
      </c>
    </row>
    <row r="413" spans="3:7" x14ac:dyDescent="0.35">
      <c r="C413">
        <v>146.1</v>
      </c>
      <c r="D413">
        <v>379</v>
      </c>
      <c r="E413">
        <v>7.9</v>
      </c>
      <c r="F413" s="14">
        <v>65466.82</v>
      </c>
      <c r="G413">
        <v>3680</v>
      </c>
    </row>
    <row r="414" spans="3:7" x14ac:dyDescent="0.35">
      <c r="C414">
        <v>91.6</v>
      </c>
      <c r="D414">
        <v>257</v>
      </c>
      <c r="E414">
        <v>5.0999999999999996</v>
      </c>
      <c r="F414" s="14">
        <v>130905.23</v>
      </c>
      <c r="G414">
        <v>17250</v>
      </c>
    </row>
    <row r="415" spans="3:7" x14ac:dyDescent="0.35">
      <c r="C415">
        <v>30.9</v>
      </c>
      <c r="D415">
        <v>534</v>
      </c>
      <c r="E415">
        <v>8.3000000000000007</v>
      </c>
      <c r="F415" s="14">
        <v>144914.84</v>
      </c>
      <c r="G415">
        <v>11831</v>
      </c>
    </row>
    <row r="416" spans="3:7" x14ac:dyDescent="0.35">
      <c r="C416">
        <v>68.5</v>
      </c>
      <c r="D416">
        <v>245</v>
      </c>
      <c r="E416">
        <v>4.5</v>
      </c>
      <c r="F416" s="14">
        <v>147302.84</v>
      </c>
      <c r="G416">
        <v>9457</v>
      </c>
    </row>
    <row r="417" spans="3:7" x14ac:dyDescent="0.35">
      <c r="C417">
        <v>128.6</v>
      </c>
      <c r="D417">
        <v>406</v>
      </c>
      <c r="E417">
        <v>2.2000000000000002</v>
      </c>
      <c r="F417" s="14">
        <v>66387.740000000005</v>
      </c>
      <c r="G417">
        <v>216</v>
      </c>
    </row>
    <row r="418" spans="3:7" x14ac:dyDescent="0.35">
      <c r="C418">
        <v>92.3</v>
      </c>
      <c r="D418">
        <v>463</v>
      </c>
      <c r="E418">
        <v>2.8</v>
      </c>
      <c r="F418" s="14">
        <v>129874.05</v>
      </c>
      <c r="G418">
        <v>15186</v>
      </c>
    </row>
    <row r="419" spans="3:7" x14ac:dyDescent="0.35">
      <c r="C419">
        <v>59</v>
      </c>
      <c r="D419">
        <v>427</v>
      </c>
      <c r="E419">
        <v>1.9</v>
      </c>
      <c r="F419" s="14">
        <v>109909.62</v>
      </c>
      <c r="G419">
        <v>9083</v>
      </c>
    </row>
    <row r="420" spans="3:7" x14ac:dyDescent="0.35">
      <c r="C420">
        <v>82.5</v>
      </c>
      <c r="D420">
        <v>323</v>
      </c>
      <c r="E420">
        <v>7.7</v>
      </c>
      <c r="F420" s="14">
        <v>87124.89</v>
      </c>
      <c r="G420">
        <v>19059</v>
      </c>
    </row>
    <row r="421" spans="3:7" x14ac:dyDescent="0.35">
      <c r="C421">
        <v>110.1</v>
      </c>
      <c r="D421">
        <v>282</v>
      </c>
      <c r="E421">
        <v>1.1000000000000001</v>
      </c>
      <c r="F421" s="14">
        <v>73339.61</v>
      </c>
      <c r="G421">
        <v>16838</v>
      </c>
    </row>
    <row r="422" spans="3:7" x14ac:dyDescent="0.35">
      <c r="C422">
        <v>32.299999999999997</v>
      </c>
      <c r="D422">
        <v>485</v>
      </c>
      <c r="E422">
        <v>6.8</v>
      </c>
      <c r="F422" s="14">
        <v>134693.18</v>
      </c>
      <c r="G422">
        <v>19006</v>
      </c>
    </row>
    <row r="423" spans="3:7" x14ac:dyDescent="0.35">
      <c r="C423">
        <v>87.4</v>
      </c>
      <c r="D423">
        <v>290</v>
      </c>
      <c r="E423">
        <v>5.2</v>
      </c>
      <c r="F423" s="14">
        <v>140508.89000000001</v>
      </c>
      <c r="G423">
        <v>17224</v>
      </c>
    </row>
    <row r="424" spans="3:7" x14ac:dyDescent="0.35">
      <c r="C424">
        <v>139.1</v>
      </c>
      <c r="D424">
        <v>159</v>
      </c>
      <c r="E424">
        <v>11.1</v>
      </c>
      <c r="F424" s="14">
        <v>87542.19</v>
      </c>
      <c r="G424">
        <v>11208</v>
      </c>
    </row>
    <row r="425" spans="3:7" x14ac:dyDescent="0.35">
      <c r="C425">
        <v>125.9</v>
      </c>
      <c r="D425">
        <v>213</v>
      </c>
      <c r="E425">
        <v>10.4</v>
      </c>
      <c r="F425" s="14">
        <v>47083.12</v>
      </c>
      <c r="G425">
        <v>3660</v>
      </c>
    </row>
    <row r="426" spans="3:7" x14ac:dyDescent="0.35">
      <c r="C426">
        <v>45.5</v>
      </c>
      <c r="D426">
        <v>116</v>
      </c>
      <c r="E426">
        <v>5.9</v>
      </c>
      <c r="F426" s="14">
        <v>139023.51999999999</v>
      </c>
      <c r="G426">
        <v>6730</v>
      </c>
    </row>
    <row r="427" spans="3:7" x14ac:dyDescent="0.35">
      <c r="C427">
        <v>23.8</v>
      </c>
      <c r="D427">
        <v>174</v>
      </c>
      <c r="E427">
        <v>11.4</v>
      </c>
      <c r="F427" s="14">
        <v>71740.39</v>
      </c>
      <c r="G427">
        <v>18944</v>
      </c>
    </row>
    <row r="428" spans="3:7" x14ac:dyDescent="0.35">
      <c r="C428">
        <v>42.3</v>
      </c>
      <c r="D428">
        <v>486</v>
      </c>
      <c r="E428">
        <v>11.7</v>
      </c>
      <c r="F428" s="14">
        <v>41842.29</v>
      </c>
      <c r="G428">
        <v>3516</v>
      </c>
    </row>
    <row r="429" spans="3:7" x14ac:dyDescent="0.35">
      <c r="C429">
        <v>86.9</v>
      </c>
      <c r="D429">
        <v>308</v>
      </c>
      <c r="E429">
        <v>9.3000000000000007</v>
      </c>
      <c r="F429" s="14">
        <v>67713.63</v>
      </c>
      <c r="G429">
        <v>1330</v>
      </c>
    </row>
    <row r="430" spans="3:7" x14ac:dyDescent="0.35">
      <c r="C430">
        <v>56.9</v>
      </c>
      <c r="D430">
        <v>407</v>
      </c>
      <c r="E430">
        <v>8.4</v>
      </c>
      <c r="F430" s="14">
        <v>130930.82</v>
      </c>
      <c r="G430">
        <v>15586</v>
      </c>
    </row>
    <row r="431" spans="3:7" x14ac:dyDescent="0.35">
      <c r="C431">
        <v>83.9</v>
      </c>
      <c r="D431">
        <v>153</v>
      </c>
      <c r="E431">
        <v>5.5</v>
      </c>
      <c r="F431" s="14">
        <v>109025.79</v>
      </c>
      <c r="G431">
        <v>5528</v>
      </c>
    </row>
    <row r="432" spans="3:7" x14ac:dyDescent="0.35">
      <c r="C432">
        <v>97.3</v>
      </c>
      <c r="D432">
        <v>306</v>
      </c>
      <c r="E432">
        <v>3.2</v>
      </c>
      <c r="F432" s="14">
        <v>80964.5</v>
      </c>
      <c r="G432">
        <v>13114</v>
      </c>
    </row>
    <row r="433" spans="3:7" x14ac:dyDescent="0.35">
      <c r="C433">
        <v>148.4</v>
      </c>
      <c r="D433">
        <v>361</v>
      </c>
      <c r="E433">
        <v>2.2000000000000002</v>
      </c>
      <c r="F433" s="14">
        <v>84556.17</v>
      </c>
      <c r="G433">
        <v>1731</v>
      </c>
    </row>
    <row r="434" spans="3:7" x14ac:dyDescent="0.35">
      <c r="C434">
        <v>98.6</v>
      </c>
      <c r="D434">
        <v>267</v>
      </c>
      <c r="E434">
        <v>4</v>
      </c>
      <c r="F434" s="14">
        <v>104787.91</v>
      </c>
      <c r="G434">
        <v>9619</v>
      </c>
    </row>
    <row r="435" spans="3:7" x14ac:dyDescent="0.35">
      <c r="C435">
        <v>90.5</v>
      </c>
      <c r="D435">
        <v>514</v>
      </c>
      <c r="E435">
        <v>11.5</v>
      </c>
      <c r="F435" s="14">
        <v>33791.82</v>
      </c>
      <c r="G435">
        <v>1076</v>
      </c>
    </row>
    <row r="436" spans="3:7" x14ac:dyDescent="0.35">
      <c r="C436">
        <v>76</v>
      </c>
      <c r="D436">
        <v>259</v>
      </c>
      <c r="E436">
        <v>6.1</v>
      </c>
      <c r="F436" s="14">
        <v>43125.84</v>
      </c>
      <c r="G436">
        <v>5121</v>
      </c>
    </row>
    <row r="437" spans="3:7" x14ac:dyDescent="0.35">
      <c r="C437">
        <v>96.8</v>
      </c>
      <c r="D437">
        <v>293</v>
      </c>
      <c r="E437">
        <v>9.3000000000000007</v>
      </c>
      <c r="F437" s="14">
        <v>64132.5</v>
      </c>
      <c r="G437">
        <v>19135</v>
      </c>
    </row>
    <row r="438" spans="3:7" x14ac:dyDescent="0.35">
      <c r="C438">
        <v>32.700000000000003</v>
      </c>
      <c r="D438">
        <v>276</v>
      </c>
      <c r="E438">
        <v>5.2</v>
      </c>
      <c r="F438" s="14">
        <v>36773.910000000003</v>
      </c>
      <c r="G438">
        <v>9991</v>
      </c>
    </row>
    <row r="439" spans="3:7" x14ac:dyDescent="0.35">
      <c r="C439">
        <v>62.4</v>
      </c>
      <c r="D439">
        <v>335</v>
      </c>
      <c r="E439">
        <v>7</v>
      </c>
      <c r="F439" s="14">
        <v>138169.18</v>
      </c>
      <c r="G439">
        <v>12789</v>
      </c>
    </row>
    <row r="440" spans="3:7" x14ac:dyDescent="0.35">
      <c r="C440">
        <v>109.8</v>
      </c>
      <c r="D440">
        <v>205</v>
      </c>
      <c r="E440">
        <v>6.2</v>
      </c>
      <c r="F440" s="14">
        <v>127374.86</v>
      </c>
      <c r="G440">
        <v>2468</v>
      </c>
    </row>
    <row r="441" spans="3:7" x14ac:dyDescent="0.35">
      <c r="C441">
        <v>58.7</v>
      </c>
      <c r="D441">
        <v>393</v>
      </c>
      <c r="E441">
        <v>9.8000000000000007</v>
      </c>
      <c r="F441" s="14">
        <v>104948.67</v>
      </c>
      <c r="G441">
        <v>17401</v>
      </c>
    </row>
    <row r="442" spans="3:7" x14ac:dyDescent="0.35">
      <c r="C442">
        <v>30</v>
      </c>
      <c r="D442">
        <v>521</v>
      </c>
      <c r="E442">
        <v>6.3</v>
      </c>
      <c r="F442" s="14">
        <v>65989.08</v>
      </c>
      <c r="G442">
        <v>17942</v>
      </c>
    </row>
    <row r="443" spans="3:7" x14ac:dyDescent="0.35">
      <c r="C443">
        <v>47.7</v>
      </c>
      <c r="D443">
        <v>592</v>
      </c>
      <c r="E443">
        <v>3.6</v>
      </c>
      <c r="F443" s="14">
        <v>106551.16</v>
      </c>
      <c r="G443">
        <v>17113</v>
      </c>
    </row>
    <row r="444" spans="3:7" x14ac:dyDescent="0.35">
      <c r="C444">
        <v>39.6</v>
      </c>
      <c r="D444">
        <v>450</v>
      </c>
      <c r="E444">
        <v>10.199999999999999</v>
      </c>
      <c r="F444" s="14">
        <v>79231.23</v>
      </c>
      <c r="G444">
        <v>8403</v>
      </c>
    </row>
    <row r="445" spans="3:7" x14ac:dyDescent="0.35">
      <c r="C445">
        <v>34.799999999999997</v>
      </c>
      <c r="D445">
        <v>198</v>
      </c>
      <c r="E445">
        <v>3.3</v>
      </c>
      <c r="F445" s="14">
        <v>129267.46</v>
      </c>
      <c r="G445">
        <v>5221</v>
      </c>
    </row>
    <row r="446" spans="3:7" x14ac:dyDescent="0.35">
      <c r="C446">
        <v>124.5</v>
      </c>
      <c r="D446">
        <v>437</v>
      </c>
      <c r="E446">
        <v>7.9</v>
      </c>
      <c r="F446" s="14">
        <v>35067.879999999997</v>
      </c>
      <c r="G446">
        <v>19713</v>
      </c>
    </row>
    <row r="447" spans="3:7" x14ac:dyDescent="0.35">
      <c r="C447">
        <v>105.5</v>
      </c>
      <c r="D447">
        <v>146</v>
      </c>
      <c r="E447">
        <v>11.3</v>
      </c>
      <c r="F447" s="14">
        <v>116908.13</v>
      </c>
      <c r="G447">
        <v>19019</v>
      </c>
    </row>
    <row r="448" spans="3:7" x14ac:dyDescent="0.35">
      <c r="C448">
        <v>98</v>
      </c>
      <c r="D448">
        <v>495</v>
      </c>
      <c r="E448">
        <v>4.3</v>
      </c>
      <c r="F448" s="14">
        <v>100119.15</v>
      </c>
      <c r="G448">
        <v>14400</v>
      </c>
    </row>
    <row r="449" spans="3:7" x14ac:dyDescent="0.35">
      <c r="C449">
        <v>89.4</v>
      </c>
      <c r="D449">
        <v>458</v>
      </c>
      <c r="E449">
        <v>4.0999999999999996</v>
      </c>
      <c r="F449" s="14">
        <v>80853.759999999995</v>
      </c>
      <c r="G449">
        <v>690</v>
      </c>
    </row>
    <row r="450" spans="3:7" x14ac:dyDescent="0.35">
      <c r="C450">
        <v>142.30000000000001</v>
      </c>
      <c r="D450">
        <v>453</v>
      </c>
      <c r="E450">
        <v>3.4</v>
      </c>
      <c r="F450" s="14">
        <v>76162.83</v>
      </c>
      <c r="G450">
        <v>12729</v>
      </c>
    </row>
    <row r="451" spans="3:7" x14ac:dyDescent="0.35">
      <c r="C451">
        <v>141.69999999999999</v>
      </c>
      <c r="D451">
        <v>487</v>
      </c>
      <c r="E451">
        <v>3.9</v>
      </c>
      <c r="F451" s="14">
        <v>133130.01</v>
      </c>
      <c r="G451">
        <v>2624</v>
      </c>
    </row>
    <row r="452" spans="3:7" x14ac:dyDescent="0.35">
      <c r="C452">
        <v>129.4</v>
      </c>
      <c r="D452">
        <v>467</v>
      </c>
      <c r="E452">
        <v>10.6</v>
      </c>
      <c r="F452" s="14">
        <v>128428.96</v>
      </c>
      <c r="G452">
        <v>17947</v>
      </c>
    </row>
    <row r="453" spans="3:7" x14ac:dyDescent="0.35">
      <c r="C453">
        <v>26.8</v>
      </c>
      <c r="D453">
        <v>428</v>
      </c>
      <c r="E453">
        <v>7.7</v>
      </c>
      <c r="F453" s="14">
        <v>124922.32</v>
      </c>
      <c r="G453">
        <v>5171</v>
      </c>
    </row>
    <row r="454" spans="3:7" x14ac:dyDescent="0.35">
      <c r="C454">
        <v>36.9</v>
      </c>
      <c r="D454">
        <v>404</v>
      </c>
      <c r="E454">
        <v>9.6</v>
      </c>
      <c r="F454" s="14">
        <v>68327.899999999994</v>
      </c>
      <c r="G454">
        <v>6509</v>
      </c>
    </row>
    <row r="455" spans="3:7" x14ac:dyDescent="0.35">
      <c r="C455">
        <v>133.9</v>
      </c>
      <c r="D455">
        <v>583</v>
      </c>
      <c r="E455">
        <v>0.7</v>
      </c>
      <c r="F455" s="14">
        <v>32756.41</v>
      </c>
      <c r="G455">
        <v>5529</v>
      </c>
    </row>
    <row r="456" spans="3:7" x14ac:dyDescent="0.35">
      <c r="C456">
        <v>53.8</v>
      </c>
      <c r="D456">
        <v>145</v>
      </c>
      <c r="E456">
        <v>2.5</v>
      </c>
      <c r="F456" s="14">
        <v>98069.15</v>
      </c>
      <c r="G456">
        <v>6656</v>
      </c>
    </row>
    <row r="457" spans="3:7" x14ac:dyDescent="0.35">
      <c r="C457">
        <v>84.2</v>
      </c>
      <c r="D457">
        <v>166</v>
      </c>
      <c r="E457">
        <v>10.3</v>
      </c>
      <c r="F457" s="14">
        <v>102009.93</v>
      </c>
      <c r="G457">
        <v>942</v>
      </c>
    </row>
    <row r="458" spans="3:7" x14ac:dyDescent="0.35">
      <c r="C458">
        <v>138</v>
      </c>
      <c r="D458">
        <v>289</v>
      </c>
      <c r="E458">
        <v>1.5</v>
      </c>
      <c r="F458" s="14">
        <v>86265.79</v>
      </c>
      <c r="G458">
        <v>8396</v>
      </c>
    </row>
    <row r="459" spans="3:7" x14ac:dyDescent="0.35">
      <c r="C459">
        <v>141</v>
      </c>
      <c r="D459">
        <v>341</v>
      </c>
      <c r="E459">
        <v>12</v>
      </c>
      <c r="F459" s="14">
        <v>142718.63</v>
      </c>
      <c r="G459">
        <v>9912</v>
      </c>
    </row>
    <row r="460" spans="3:7" x14ac:dyDescent="0.35">
      <c r="C460">
        <v>92.7</v>
      </c>
      <c r="D460">
        <v>397</v>
      </c>
      <c r="E460">
        <v>3.5</v>
      </c>
      <c r="F460" s="14">
        <v>90449.61</v>
      </c>
      <c r="G460">
        <v>8532</v>
      </c>
    </row>
    <row r="461" spans="3:7" x14ac:dyDescent="0.35">
      <c r="C461">
        <v>133.30000000000001</v>
      </c>
      <c r="D461">
        <v>527</v>
      </c>
      <c r="E461">
        <v>9.1</v>
      </c>
      <c r="F461" s="14">
        <v>141148.45000000001</v>
      </c>
      <c r="G461">
        <v>10339</v>
      </c>
    </row>
    <row r="462" spans="3:7" x14ac:dyDescent="0.35">
      <c r="C462">
        <v>140</v>
      </c>
      <c r="D462">
        <v>425</v>
      </c>
      <c r="E462">
        <v>1.1000000000000001</v>
      </c>
      <c r="F462" s="14">
        <v>47834.5</v>
      </c>
      <c r="G462">
        <v>3801</v>
      </c>
    </row>
    <row r="463" spans="3:7" x14ac:dyDescent="0.35">
      <c r="C463">
        <v>92.9</v>
      </c>
      <c r="D463">
        <v>334</v>
      </c>
      <c r="E463">
        <v>1.8</v>
      </c>
      <c r="F463" s="14">
        <v>116371.68</v>
      </c>
      <c r="G463">
        <v>16670</v>
      </c>
    </row>
    <row r="464" spans="3:7" x14ac:dyDescent="0.35">
      <c r="C464">
        <v>95.9</v>
      </c>
      <c r="D464">
        <v>597</v>
      </c>
      <c r="E464">
        <v>6.5</v>
      </c>
      <c r="F464" s="14">
        <v>98494.54</v>
      </c>
      <c r="G464">
        <v>9315</v>
      </c>
    </row>
    <row r="465" spans="3:7" x14ac:dyDescent="0.35">
      <c r="C465">
        <v>96.7</v>
      </c>
      <c r="D465">
        <v>587</v>
      </c>
      <c r="E465">
        <v>10.1</v>
      </c>
      <c r="F465" s="14">
        <v>48453.06</v>
      </c>
      <c r="G465">
        <v>19470</v>
      </c>
    </row>
    <row r="466" spans="3:7" x14ac:dyDescent="0.35">
      <c r="C466">
        <v>100.9</v>
      </c>
      <c r="D466">
        <v>331</v>
      </c>
      <c r="E466">
        <v>11.4</v>
      </c>
      <c r="F466" s="14">
        <v>149978.53</v>
      </c>
      <c r="G466">
        <v>10589</v>
      </c>
    </row>
    <row r="467" spans="3:7" x14ac:dyDescent="0.35">
      <c r="C467">
        <v>69.599999999999994</v>
      </c>
      <c r="D467">
        <v>304</v>
      </c>
      <c r="E467">
        <v>2.5</v>
      </c>
      <c r="F467" s="14">
        <v>145805.92000000001</v>
      </c>
      <c r="G467">
        <v>9336</v>
      </c>
    </row>
    <row r="468" spans="3:7" x14ac:dyDescent="0.35">
      <c r="C468">
        <v>58.8</v>
      </c>
      <c r="D468">
        <v>510</v>
      </c>
      <c r="E468">
        <v>9</v>
      </c>
      <c r="F468" s="14">
        <v>140603.98000000001</v>
      </c>
      <c r="G468">
        <v>6549</v>
      </c>
    </row>
    <row r="469" spans="3:7" x14ac:dyDescent="0.35">
      <c r="C469">
        <v>93.2</v>
      </c>
      <c r="D469">
        <v>316</v>
      </c>
      <c r="E469">
        <v>9.1999999999999993</v>
      </c>
      <c r="F469" s="14">
        <v>127319.32</v>
      </c>
      <c r="G469">
        <v>7347</v>
      </c>
    </row>
    <row r="470" spans="3:7" x14ac:dyDescent="0.35">
      <c r="C470">
        <v>84.4</v>
      </c>
      <c r="D470">
        <v>422</v>
      </c>
      <c r="E470">
        <v>3.8</v>
      </c>
      <c r="F470" s="14">
        <v>82482.66</v>
      </c>
      <c r="G470">
        <v>17140</v>
      </c>
    </row>
    <row r="471" spans="3:7" x14ac:dyDescent="0.35">
      <c r="C471">
        <v>139.19999999999999</v>
      </c>
      <c r="D471">
        <v>362</v>
      </c>
      <c r="E471">
        <v>6.4</v>
      </c>
      <c r="F471" s="14">
        <v>79562.33</v>
      </c>
      <c r="G471">
        <v>16496</v>
      </c>
    </row>
    <row r="472" spans="3:7" x14ac:dyDescent="0.35">
      <c r="C472">
        <v>43.7</v>
      </c>
      <c r="D472">
        <v>301</v>
      </c>
      <c r="E472">
        <v>1.5</v>
      </c>
      <c r="F472" s="14">
        <v>135210.64000000001</v>
      </c>
      <c r="G472">
        <v>11184</v>
      </c>
    </row>
    <row r="473" spans="3:7" x14ac:dyDescent="0.35">
      <c r="C473">
        <v>147.69999999999999</v>
      </c>
      <c r="D473">
        <v>232</v>
      </c>
      <c r="E473">
        <v>5.5</v>
      </c>
      <c r="F473" s="14">
        <v>32149.83</v>
      </c>
      <c r="G473">
        <v>19722</v>
      </c>
    </row>
    <row r="474" spans="3:7" x14ac:dyDescent="0.35">
      <c r="C474">
        <v>146.6</v>
      </c>
      <c r="D474">
        <v>284</v>
      </c>
      <c r="E474">
        <v>9.8000000000000007</v>
      </c>
      <c r="F474" s="14">
        <v>40516.22</v>
      </c>
      <c r="G474">
        <v>6856</v>
      </c>
    </row>
    <row r="475" spans="3:7" x14ac:dyDescent="0.35">
      <c r="C475">
        <v>76.7</v>
      </c>
      <c r="D475">
        <v>420</v>
      </c>
      <c r="E475">
        <v>1.5</v>
      </c>
      <c r="F475" s="14">
        <v>122366.54</v>
      </c>
      <c r="G475">
        <v>14590</v>
      </c>
    </row>
    <row r="476" spans="3:7" x14ac:dyDescent="0.35">
      <c r="C476">
        <v>51.5</v>
      </c>
      <c r="D476">
        <v>250</v>
      </c>
      <c r="E476">
        <v>1.1000000000000001</v>
      </c>
      <c r="F476" s="14">
        <v>30944.91</v>
      </c>
      <c r="G476">
        <v>9528</v>
      </c>
    </row>
    <row r="477" spans="3:7" x14ac:dyDescent="0.35">
      <c r="C477">
        <v>96.8</v>
      </c>
      <c r="D477">
        <v>413</v>
      </c>
      <c r="E477">
        <v>3.2</v>
      </c>
      <c r="F477" s="14">
        <v>37284.559999999998</v>
      </c>
      <c r="G477">
        <v>15510</v>
      </c>
    </row>
    <row r="478" spans="3:7" x14ac:dyDescent="0.35">
      <c r="C478">
        <v>76.7</v>
      </c>
      <c r="D478">
        <v>182</v>
      </c>
      <c r="E478">
        <v>8.9</v>
      </c>
      <c r="F478" s="14">
        <v>86308.85</v>
      </c>
      <c r="G478">
        <v>15350</v>
      </c>
    </row>
    <row r="479" spans="3:7" x14ac:dyDescent="0.35">
      <c r="C479">
        <v>142.4</v>
      </c>
      <c r="D479">
        <v>434</v>
      </c>
      <c r="E479">
        <v>9.6999999999999993</v>
      </c>
      <c r="F479" s="14">
        <v>125970.61</v>
      </c>
      <c r="G479">
        <v>15823</v>
      </c>
    </row>
    <row r="480" spans="3:7" x14ac:dyDescent="0.35">
      <c r="C480">
        <v>84</v>
      </c>
      <c r="D480">
        <v>506</v>
      </c>
      <c r="E480">
        <v>11.3</v>
      </c>
      <c r="F480" s="14">
        <v>89247.01</v>
      </c>
      <c r="G480">
        <v>5197</v>
      </c>
    </row>
    <row r="481" spans="3:7" x14ac:dyDescent="0.35">
      <c r="C481">
        <v>28.3</v>
      </c>
      <c r="D481">
        <v>320</v>
      </c>
      <c r="E481">
        <v>7.6</v>
      </c>
      <c r="F481" s="14">
        <v>44482.559999999998</v>
      </c>
      <c r="G481">
        <v>8765</v>
      </c>
    </row>
    <row r="482" spans="3:7" x14ac:dyDescent="0.35">
      <c r="C482">
        <v>143</v>
      </c>
      <c r="D482">
        <v>509</v>
      </c>
      <c r="E482">
        <v>11.6</v>
      </c>
      <c r="F482" s="14">
        <v>120691.72</v>
      </c>
      <c r="G482">
        <v>3454</v>
      </c>
    </row>
    <row r="483" spans="3:7" x14ac:dyDescent="0.35">
      <c r="C483">
        <v>67</v>
      </c>
      <c r="D483">
        <v>472</v>
      </c>
      <c r="E483">
        <v>8.6</v>
      </c>
      <c r="F483" s="14">
        <v>121435.76</v>
      </c>
      <c r="G483">
        <v>14388</v>
      </c>
    </row>
    <row r="484" spans="3:7" x14ac:dyDescent="0.35">
      <c r="C484">
        <v>125.2</v>
      </c>
      <c r="D484">
        <v>274</v>
      </c>
      <c r="E484">
        <v>6.3</v>
      </c>
      <c r="F484" s="14">
        <v>40228.06</v>
      </c>
      <c r="G484">
        <v>13818</v>
      </c>
    </row>
    <row r="485" spans="3:7" x14ac:dyDescent="0.35">
      <c r="C485">
        <v>139.30000000000001</v>
      </c>
      <c r="D485">
        <v>559</v>
      </c>
      <c r="E485">
        <v>11.4</v>
      </c>
      <c r="F485" s="14">
        <v>91938.64</v>
      </c>
      <c r="G485">
        <v>16952</v>
      </c>
    </row>
    <row r="486" spans="3:7" x14ac:dyDescent="0.35">
      <c r="C486">
        <v>147.69999999999999</v>
      </c>
      <c r="D486">
        <v>184</v>
      </c>
      <c r="E486">
        <v>1.2</v>
      </c>
      <c r="F486" s="14">
        <v>121103.09</v>
      </c>
      <c r="G486">
        <v>17032</v>
      </c>
    </row>
    <row r="487" spans="3:7" x14ac:dyDescent="0.35">
      <c r="C487">
        <v>92</v>
      </c>
      <c r="D487">
        <v>255</v>
      </c>
      <c r="E487">
        <v>11</v>
      </c>
      <c r="F487" s="14">
        <v>30948.27</v>
      </c>
      <c r="G487">
        <v>17839</v>
      </c>
    </row>
    <row r="488" spans="3:7" x14ac:dyDescent="0.35">
      <c r="C488">
        <v>110.7</v>
      </c>
      <c r="D488">
        <v>554</v>
      </c>
      <c r="E488">
        <v>9.4</v>
      </c>
      <c r="F488" s="14">
        <v>135716.96</v>
      </c>
      <c r="G488">
        <v>17054</v>
      </c>
    </row>
    <row r="489" spans="3:7" x14ac:dyDescent="0.35">
      <c r="C489">
        <v>91.7</v>
      </c>
      <c r="D489">
        <v>366</v>
      </c>
      <c r="E489">
        <v>9.1999999999999993</v>
      </c>
      <c r="F489" s="14">
        <v>49203.28</v>
      </c>
      <c r="G489">
        <v>16556</v>
      </c>
    </row>
    <row r="490" spans="3:7" x14ac:dyDescent="0.35">
      <c r="C490">
        <v>101.5</v>
      </c>
      <c r="D490">
        <v>281</v>
      </c>
      <c r="E490">
        <v>1</v>
      </c>
      <c r="F490" s="14">
        <v>108115.49</v>
      </c>
      <c r="G490">
        <v>19057</v>
      </c>
    </row>
    <row r="491" spans="3:7" x14ac:dyDescent="0.35">
      <c r="C491">
        <v>57</v>
      </c>
      <c r="D491">
        <v>501</v>
      </c>
      <c r="E491">
        <v>8.6999999999999993</v>
      </c>
      <c r="F491" s="14">
        <v>92360</v>
      </c>
      <c r="G491">
        <v>3210</v>
      </c>
    </row>
    <row r="492" spans="3:7" x14ac:dyDescent="0.35">
      <c r="C492">
        <v>32</v>
      </c>
      <c r="D492">
        <v>317</v>
      </c>
      <c r="E492">
        <v>6</v>
      </c>
      <c r="F492" s="14">
        <v>83539.69</v>
      </c>
      <c r="G492">
        <v>19146</v>
      </c>
    </row>
    <row r="493" spans="3:7" x14ac:dyDescent="0.35">
      <c r="C493">
        <v>141</v>
      </c>
      <c r="D493">
        <v>350</v>
      </c>
      <c r="E493">
        <v>10</v>
      </c>
      <c r="F493" s="14">
        <v>47321.54</v>
      </c>
      <c r="G493">
        <v>3868</v>
      </c>
    </row>
    <row r="494" spans="3:7" x14ac:dyDescent="0.35">
      <c r="C494">
        <v>117</v>
      </c>
      <c r="D494">
        <v>583</v>
      </c>
      <c r="E494">
        <v>11.1</v>
      </c>
      <c r="F494" s="14">
        <v>44251.93</v>
      </c>
      <c r="G494">
        <v>5023</v>
      </c>
    </row>
    <row r="495" spans="3:7" x14ac:dyDescent="0.35">
      <c r="C495">
        <v>58.2</v>
      </c>
      <c r="D495">
        <v>114</v>
      </c>
      <c r="E495">
        <v>2.1</v>
      </c>
      <c r="F495" s="14">
        <v>100754.91</v>
      </c>
      <c r="G495">
        <v>4008</v>
      </c>
    </row>
    <row r="496" spans="3:7" x14ac:dyDescent="0.35">
      <c r="C496">
        <v>82.6</v>
      </c>
      <c r="D496">
        <v>258</v>
      </c>
      <c r="E496">
        <v>10.9</v>
      </c>
      <c r="F496" s="14">
        <v>123761.92</v>
      </c>
      <c r="G496">
        <v>14715</v>
      </c>
    </row>
    <row r="497" spans="3:7" x14ac:dyDescent="0.35">
      <c r="C497">
        <v>101.2</v>
      </c>
      <c r="D497">
        <v>419</v>
      </c>
      <c r="E497">
        <v>5</v>
      </c>
      <c r="F497" s="14">
        <v>138029.32999999999</v>
      </c>
      <c r="G497">
        <v>2900</v>
      </c>
    </row>
    <row r="498" spans="3:7" x14ac:dyDescent="0.35">
      <c r="C498">
        <v>123.5</v>
      </c>
      <c r="D498">
        <v>462</v>
      </c>
      <c r="E498">
        <v>7</v>
      </c>
      <c r="F498" s="14">
        <v>44853.79</v>
      </c>
      <c r="G498">
        <v>17096</v>
      </c>
    </row>
    <row r="499" spans="3:7" x14ac:dyDescent="0.35">
      <c r="C499">
        <v>22.4</v>
      </c>
      <c r="D499">
        <v>437</v>
      </c>
      <c r="E499">
        <v>11.6</v>
      </c>
      <c r="F499" s="14">
        <v>62995.5</v>
      </c>
      <c r="G499">
        <v>10499</v>
      </c>
    </row>
    <row r="500" spans="3:7" x14ac:dyDescent="0.35">
      <c r="C500">
        <v>141.4</v>
      </c>
      <c r="D500">
        <v>274</v>
      </c>
      <c r="E500">
        <v>2.6</v>
      </c>
      <c r="F500" s="14">
        <v>32886.83</v>
      </c>
      <c r="G500">
        <v>5510</v>
      </c>
    </row>
    <row r="501" spans="3:7" x14ac:dyDescent="0.35">
      <c r="C501">
        <v>31.7</v>
      </c>
      <c r="D501">
        <v>257</v>
      </c>
      <c r="E501">
        <v>8.3000000000000007</v>
      </c>
      <c r="F501" s="14">
        <v>37069.65</v>
      </c>
      <c r="G501">
        <v>4668</v>
      </c>
    </row>
    <row r="502" spans="3:7" x14ac:dyDescent="0.35">
      <c r="C502">
        <v>136.9</v>
      </c>
      <c r="D502">
        <v>126</v>
      </c>
      <c r="E502">
        <v>3.3</v>
      </c>
      <c r="F502" s="14">
        <v>101640.55</v>
      </c>
      <c r="G502">
        <v>10431</v>
      </c>
    </row>
    <row r="503" spans="3:7" x14ac:dyDescent="0.35">
      <c r="C503">
        <v>23.8</v>
      </c>
      <c r="D503">
        <v>424</v>
      </c>
      <c r="E503">
        <v>11</v>
      </c>
      <c r="F503" s="14">
        <v>32234.74</v>
      </c>
      <c r="G503">
        <v>9981</v>
      </c>
    </row>
    <row r="504" spans="3:7" x14ac:dyDescent="0.35">
      <c r="C504">
        <v>102.7</v>
      </c>
      <c r="D504">
        <v>204</v>
      </c>
      <c r="E504">
        <v>4.8</v>
      </c>
      <c r="F504" s="14">
        <v>148237.04999999999</v>
      </c>
      <c r="G504">
        <v>32</v>
      </c>
    </row>
    <row r="505" spans="3:7" x14ac:dyDescent="0.35">
      <c r="C505">
        <v>20.100000000000001</v>
      </c>
      <c r="D505">
        <v>577</v>
      </c>
      <c r="E505">
        <v>3.6</v>
      </c>
      <c r="F505" s="14">
        <v>60106.67</v>
      </c>
      <c r="G505">
        <v>1490</v>
      </c>
    </row>
    <row r="506" spans="3:7" x14ac:dyDescent="0.35">
      <c r="C506">
        <v>71.400000000000006</v>
      </c>
      <c r="D506">
        <v>162</v>
      </c>
      <c r="E506">
        <v>8.8000000000000007</v>
      </c>
      <c r="F506" s="14">
        <v>149858.54999999999</v>
      </c>
      <c r="G506">
        <v>8564</v>
      </c>
    </row>
    <row r="507" spans="3:7" x14ac:dyDescent="0.35">
      <c r="C507">
        <v>147.80000000000001</v>
      </c>
      <c r="D507">
        <v>274</v>
      </c>
      <c r="E507">
        <v>5.8</v>
      </c>
      <c r="F507" s="14">
        <v>101941.64</v>
      </c>
      <c r="G507">
        <v>313</v>
      </c>
    </row>
    <row r="508" spans="3:7" x14ac:dyDescent="0.35">
      <c r="C508">
        <v>110.5</v>
      </c>
      <c r="D508">
        <v>350</v>
      </c>
      <c r="E508">
        <v>6.7</v>
      </c>
      <c r="F508" s="14">
        <v>124476.63</v>
      </c>
      <c r="G508">
        <v>19703</v>
      </c>
    </row>
    <row r="509" spans="3:7" x14ac:dyDescent="0.35">
      <c r="C509">
        <v>80.2</v>
      </c>
      <c r="D509">
        <v>579</v>
      </c>
      <c r="E509">
        <v>5.6</v>
      </c>
      <c r="F509" s="14">
        <v>56582.49</v>
      </c>
      <c r="G509">
        <v>9934</v>
      </c>
    </row>
    <row r="510" spans="3:7" x14ac:dyDescent="0.35">
      <c r="C510">
        <v>24.8</v>
      </c>
      <c r="D510">
        <v>352</v>
      </c>
      <c r="E510">
        <v>0.6</v>
      </c>
      <c r="F510" s="14">
        <v>148111.62</v>
      </c>
      <c r="G510">
        <v>18080</v>
      </c>
    </row>
    <row r="511" spans="3:7" x14ac:dyDescent="0.35">
      <c r="C511">
        <v>108.7</v>
      </c>
      <c r="D511">
        <v>389</v>
      </c>
      <c r="E511">
        <v>1.3</v>
      </c>
      <c r="F511" s="14">
        <v>45389.57</v>
      </c>
      <c r="G511">
        <v>8989</v>
      </c>
    </row>
    <row r="512" spans="3:7" x14ac:dyDescent="0.35">
      <c r="C512">
        <v>99.9</v>
      </c>
      <c r="D512">
        <v>448</v>
      </c>
      <c r="E512">
        <v>0.5</v>
      </c>
      <c r="F512" s="14">
        <v>81253.740000000005</v>
      </c>
      <c r="G512">
        <v>3988</v>
      </c>
    </row>
    <row r="513" spans="3:7" x14ac:dyDescent="0.35">
      <c r="C513">
        <v>87.2</v>
      </c>
      <c r="D513">
        <v>122</v>
      </c>
      <c r="E513">
        <v>1</v>
      </c>
      <c r="F513" s="14">
        <v>140206.98000000001</v>
      </c>
      <c r="G513">
        <v>18737</v>
      </c>
    </row>
    <row r="514" spans="3:7" x14ac:dyDescent="0.35">
      <c r="C514">
        <v>139.19999999999999</v>
      </c>
      <c r="D514">
        <v>200</v>
      </c>
      <c r="E514">
        <v>4.3</v>
      </c>
      <c r="F514" s="14">
        <v>37541.29</v>
      </c>
      <c r="G514">
        <v>10954</v>
      </c>
    </row>
    <row r="515" spans="3:7" x14ac:dyDescent="0.35">
      <c r="C515">
        <v>144.6</v>
      </c>
      <c r="D515">
        <v>526</v>
      </c>
      <c r="E515">
        <v>9.9</v>
      </c>
      <c r="F515" s="14">
        <v>92361.01</v>
      </c>
      <c r="G515">
        <v>14629</v>
      </c>
    </row>
    <row r="516" spans="3:7" x14ac:dyDescent="0.35">
      <c r="C516">
        <v>24.3</v>
      </c>
      <c r="D516">
        <v>260</v>
      </c>
      <c r="E516">
        <v>9.5</v>
      </c>
      <c r="F516" s="14">
        <v>37440.269999999997</v>
      </c>
      <c r="G516">
        <v>1828</v>
      </c>
    </row>
    <row r="517" spans="3:7" x14ac:dyDescent="0.35">
      <c r="C517">
        <v>32.5</v>
      </c>
      <c r="D517">
        <v>485</v>
      </c>
      <c r="E517">
        <v>3.2</v>
      </c>
      <c r="F517" s="14">
        <v>101949.1</v>
      </c>
      <c r="G517">
        <v>3318</v>
      </c>
    </row>
    <row r="518" spans="3:7" x14ac:dyDescent="0.35">
      <c r="C518">
        <v>62.7</v>
      </c>
      <c r="D518">
        <v>198</v>
      </c>
      <c r="E518">
        <v>1.7</v>
      </c>
      <c r="F518" s="14">
        <v>101421.01</v>
      </c>
      <c r="G518">
        <v>8397</v>
      </c>
    </row>
    <row r="519" spans="3:7" x14ac:dyDescent="0.35">
      <c r="C519">
        <v>44.2</v>
      </c>
      <c r="D519">
        <v>170</v>
      </c>
      <c r="E519">
        <v>1.2</v>
      </c>
      <c r="F519" s="14">
        <v>67400.02</v>
      </c>
      <c r="G519">
        <v>4830</v>
      </c>
    </row>
    <row r="520" spans="3:7" x14ac:dyDescent="0.35">
      <c r="C520">
        <v>146.1</v>
      </c>
      <c r="D520">
        <v>365</v>
      </c>
      <c r="E520">
        <v>1.2</v>
      </c>
      <c r="F520" s="14">
        <v>90852.94</v>
      </c>
      <c r="G520">
        <v>6594</v>
      </c>
    </row>
    <row r="521" spans="3:7" x14ac:dyDescent="0.35">
      <c r="C521">
        <v>110.3</v>
      </c>
      <c r="D521">
        <v>339</v>
      </c>
      <c r="E521">
        <v>10.3</v>
      </c>
      <c r="F521" s="14">
        <v>97931.63</v>
      </c>
      <c r="G521">
        <v>16250</v>
      </c>
    </row>
    <row r="522" spans="3:7" x14ac:dyDescent="0.35">
      <c r="C522">
        <v>49.9</v>
      </c>
      <c r="D522">
        <v>419</v>
      </c>
      <c r="E522">
        <v>3.2</v>
      </c>
      <c r="F522" s="14">
        <v>118150.34</v>
      </c>
      <c r="G522">
        <v>11888</v>
      </c>
    </row>
    <row r="523" spans="3:7" x14ac:dyDescent="0.35">
      <c r="C523">
        <v>35</v>
      </c>
      <c r="D523">
        <v>248</v>
      </c>
      <c r="E523">
        <v>2.7</v>
      </c>
      <c r="F523" s="14">
        <v>100282.37</v>
      </c>
      <c r="G523">
        <v>7174</v>
      </c>
    </row>
    <row r="524" spans="3:7" x14ac:dyDescent="0.35">
      <c r="C524">
        <v>92.1</v>
      </c>
      <c r="D524">
        <v>191</v>
      </c>
      <c r="E524">
        <v>0.7</v>
      </c>
      <c r="F524" s="14">
        <v>131145.76999999999</v>
      </c>
      <c r="G524">
        <v>11088</v>
      </c>
    </row>
    <row r="525" spans="3:7" x14ac:dyDescent="0.35">
      <c r="C525">
        <v>125.2</v>
      </c>
      <c r="D525">
        <v>438</v>
      </c>
      <c r="E525">
        <v>11.3</v>
      </c>
      <c r="F525" s="14">
        <v>147252.22</v>
      </c>
      <c r="G525">
        <v>6214</v>
      </c>
    </row>
    <row r="526" spans="3:7" x14ac:dyDescent="0.35">
      <c r="C526">
        <v>97.9</v>
      </c>
      <c r="D526">
        <v>600</v>
      </c>
      <c r="E526">
        <v>11.1</v>
      </c>
      <c r="F526" s="14">
        <v>121569.88</v>
      </c>
      <c r="G526">
        <v>9177</v>
      </c>
    </row>
    <row r="527" spans="3:7" x14ac:dyDescent="0.35">
      <c r="C527">
        <v>30.6</v>
      </c>
      <c r="D527">
        <v>340</v>
      </c>
      <c r="E527">
        <v>2.4</v>
      </c>
      <c r="F527" s="14">
        <v>76573.899999999994</v>
      </c>
      <c r="G527">
        <v>17218</v>
      </c>
    </row>
    <row r="528" spans="3:7" x14ac:dyDescent="0.35">
      <c r="C528">
        <v>54.9</v>
      </c>
      <c r="D528">
        <v>305</v>
      </c>
      <c r="E528">
        <v>2.9</v>
      </c>
      <c r="F528" s="14">
        <v>137386.16</v>
      </c>
      <c r="G528">
        <v>12258</v>
      </c>
    </row>
    <row r="529" spans="3:7" x14ac:dyDescent="0.35">
      <c r="C529">
        <v>30.9</v>
      </c>
      <c r="D529">
        <v>327</v>
      </c>
      <c r="E529">
        <v>3.1</v>
      </c>
      <c r="F529" s="14">
        <v>34937.15</v>
      </c>
      <c r="G529">
        <v>10388</v>
      </c>
    </row>
    <row r="530" spans="3:7" x14ac:dyDescent="0.35">
      <c r="C530">
        <v>50.4</v>
      </c>
      <c r="D530">
        <v>430</v>
      </c>
      <c r="E530">
        <v>4.5999999999999996</v>
      </c>
      <c r="F530" s="14">
        <v>39890.22</v>
      </c>
      <c r="G530">
        <v>3224</v>
      </c>
    </row>
    <row r="531" spans="3:7" x14ac:dyDescent="0.35">
      <c r="C531">
        <v>46</v>
      </c>
      <c r="D531">
        <v>200</v>
      </c>
      <c r="E531">
        <v>3.4</v>
      </c>
      <c r="F531" s="14">
        <v>119425.36</v>
      </c>
      <c r="G531">
        <v>17797</v>
      </c>
    </row>
    <row r="532" spans="3:7" x14ac:dyDescent="0.35">
      <c r="C532">
        <v>65.099999999999994</v>
      </c>
      <c r="D532">
        <v>306</v>
      </c>
      <c r="E532">
        <v>10</v>
      </c>
      <c r="F532" s="14">
        <v>120936.73</v>
      </c>
      <c r="G532">
        <v>6877</v>
      </c>
    </row>
    <row r="533" spans="3:7" x14ac:dyDescent="0.35">
      <c r="C533">
        <v>122.9</v>
      </c>
      <c r="D533">
        <v>260</v>
      </c>
      <c r="E533">
        <v>5.4</v>
      </c>
      <c r="F533" s="14">
        <v>143031.57</v>
      </c>
      <c r="G533">
        <v>10012</v>
      </c>
    </row>
    <row r="534" spans="3:7" x14ac:dyDescent="0.35">
      <c r="C534">
        <v>66.099999999999994</v>
      </c>
      <c r="D534">
        <v>215</v>
      </c>
      <c r="E534">
        <v>5.4</v>
      </c>
      <c r="F534" s="14">
        <v>120315.14</v>
      </c>
      <c r="G534">
        <v>5036</v>
      </c>
    </row>
    <row r="535" spans="3:7" x14ac:dyDescent="0.35">
      <c r="C535">
        <v>99</v>
      </c>
      <c r="D535">
        <v>543</v>
      </c>
      <c r="E535">
        <v>11.8</v>
      </c>
      <c r="F535" s="14">
        <v>54504.55</v>
      </c>
      <c r="G535">
        <v>9982</v>
      </c>
    </row>
    <row r="536" spans="3:7" x14ac:dyDescent="0.35">
      <c r="C536">
        <v>43.1</v>
      </c>
      <c r="D536">
        <v>523</v>
      </c>
      <c r="E536">
        <v>0.8</v>
      </c>
      <c r="F536" s="14">
        <v>53879.85</v>
      </c>
      <c r="G536">
        <v>1882</v>
      </c>
    </row>
    <row r="537" spans="3:7" x14ac:dyDescent="0.35">
      <c r="C537">
        <v>131.80000000000001</v>
      </c>
      <c r="D537">
        <v>310</v>
      </c>
      <c r="E537">
        <v>2.2999999999999998</v>
      </c>
      <c r="F537" s="14">
        <v>43289.27</v>
      </c>
      <c r="G537">
        <v>4257</v>
      </c>
    </row>
    <row r="538" spans="3:7" x14ac:dyDescent="0.35">
      <c r="C538">
        <v>40.6</v>
      </c>
      <c r="D538">
        <v>394</v>
      </c>
      <c r="E538">
        <v>7.3</v>
      </c>
      <c r="F538" s="14">
        <v>90297</v>
      </c>
      <c r="G538">
        <v>19819</v>
      </c>
    </row>
    <row r="539" spans="3:7" x14ac:dyDescent="0.35">
      <c r="C539">
        <v>83.8</v>
      </c>
      <c r="D539">
        <v>336</v>
      </c>
      <c r="E539">
        <v>9</v>
      </c>
      <c r="F539" s="14">
        <v>64549.41</v>
      </c>
      <c r="G539">
        <v>13600</v>
      </c>
    </row>
    <row r="540" spans="3:7" x14ac:dyDescent="0.35">
      <c r="C540">
        <v>138.4</v>
      </c>
      <c r="D540">
        <v>193</v>
      </c>
      <c r="E540">
        <v>5</v>
      </c>
      <c r="F540" s="14">
        <v>143482.48000000001</v>
      </c>
      <c r="G540">
        <v>7119</v>
      </c>
    </row>
    <row r="541" spans="3:7" x14ac:dyDescent="0.35">
      <c r="C541">
        <v>118.2</v>
      </c>
      <c r="D541">
        <v>358</v>
      </c>
      <c r="E541">
        <v>5.2</v>
      </c>
      <c r="F541" s="14">
        <v>49780.69</v>
      </c>
      <c r="G541">
        <v>15135</v>
      </c>
    </row>
    <row r="542" spans="3:7" x14ac:dyDescent="0.35">
      <c r="C542">
        <v>24.9</v>
      </c>
      <c r="D542">
        <v>228</v>
      </c>
      <c r="E542">
        <v>8.6999999999999993</v>
      </c>
      <c r="F542" s="14">
        <v>46377.67</v>
      </c>
      <c r="G542">
        <v>14343</v>
      </c>
    </row>
    <row r="543" spans="3:7" x14ac:dyDescent="0.35">
      <c r="C543">
        <v>129</v>
      </c>
      <c r="D543">
        <v>410</v>
      </c>
      <c r="E543">
        <v>2.5</v>
      </c>
      <c r="F543" s="14">
        <v>44898.17</v>
      </c>
      <c r="G543">
        <v>14439</v>
      </c>
    </row>
    <row r="544" spans="3:7" x14ac:dyDescent="0.35">
      <c r="C544">
        <v>107.8</v>
      </c>
      <c r="D544">
        <v>210</v>
      </c>
      <c r="E544">
        <v>8.5</v>
      </c>
      <c r="F544" s="14">
        <v>130380.14</v>
      </c>
      <c r="G544">
        <v>10103</v>
      </c>
    </row>
    <row r="545" spans="3:7" x14ac:dyDescent="0.35">
      <c r="C545">
        <v>120.4</v>
      </c>
      <c r="D545">
        <v>492</v>
      </c>
      <c r="E545">
        <v>11.2</v>
      </c>
      <c r="F545" s="14">
        <v>74957.36</v>
      </c>
      <c r="G545">
        <v>6296</v>
      </c>
    </row>
    <row r="546" spans="3:7" x14ac:dyDescent="0.35">
      <c r="C546">
        <v>32.6</v>
      </c>
      <c r="D546">
        <v>527</v>
      </c>
      <c r="E546">
        <v>8.8000000000000007</v>
      </c>
      <c r="F546" s="14">
        <v>35281.5</v>
      </c>
      <c r="G546">
        <v>17750</v>
      </c>
    </row>
    <row r="547" spans="3:7" x14ac:dyDescent="0.35">
      <c r="C547">
        <v>33.799999999999997</v>
      </c>
      <c r="D547">
        <v>265</v>
      </c>
      <c r="E547">
        <v>0.7</v>
      </c>
      <c r="F547" s="14">
        <v>108479.13</v>
      </c>
      <c r="G547">
        <v>12090</v>
      </c>
    </row>
    <row r="548" spans="3:7" x14ac:dyDescent="0.35">
      <c r="C548">
        <v>119.8</v>
      </c>
      <c r="D548">
        <v>355</v>
      </c>
      <c r="E548">
        <v>8.6999999999999993</v>
      </c>
      <c r="F548" s="14">
        <v>124951.17</v>
      </c>
      <c r="G548">
        <v>12732</v>
      </c>
    </row>
    <row r="549" spans="3:7" x14ac:dyDescent="0.35">
      <c r="C549">
        <v>42.8</v>
      </c>
      <c r="D549">
        <v>489</v>
      </c>
      <c r="E549">
        <v>11.7</v>
      </c>
      <c r="F549" s="14">
        <v>109964.47</v>
      </c>
      <c r="G549">
        <v>7616</v>
      </c>
    </row>
    <row r="550" spans="3:7" x14ac:dyDescent="0.35">
      <c r="C550">
        <v>100.1</v>
      </c>
      <c r="D550">
        <v>559</v>
      </c>
      <c r="E550">
        <v>4.0999999999999996</v>
      </c>
      <c r="F550" s="14">
        <v>118549.59</v>
      </c>
      <c r="G550">
        <v>4969</v>
      </c>
    </row>
    <row r="551" spans="3:7" x14ac:dyDescent="0.35">
      <c r="C551">
        <v>140</v>
      </c>
      <c r="D551">
        <v>406</v>
      </c>
      <c r="E551">
        <v>9</v>
      </c>
      <c r="F551" s="14">
        <v>69442.78</v>
      </c>
      <c r="G551">
        <v>9452</v>
      </c>
    </row>
    <row r="552" spans="3:7" x14ac:dyDescent="0.35">
      <c r="C552">
        <v>46.8</v>
      </c>
      <c r="D552">
        <v>127</v>
      </c>
      <c r="E552">
        <v>9.6999999999999993</v>
      </c>
      <c r="F552" s="14">
        <v>113553.37</v>
      </c>
      <c r="G552">
        <v>2117</v>
      </c>
    </row>
    <row r="553" spans="3:7" x14ac:dyDescent="0.35">
      <c r="C553">
        <v>149</v>
      </c>
      <c r="D553">
        <v>580</v>
      </c>
      <c r="E553">
        <v>1.9</v>
      </c>
      <c r="F553" s="14">
        <v>50841.1</v>
      </c>
      <c r="G553">
        <v>6472</v>
      </c>
    </row>
    <row r="554" spans="3:7" x14ac:dyDescent="0.35">
      <c r="C554">
        <v>59.4</v>
      </c>
      <c r="D554">
        <v>395</v>
      </c>
      <c r="E554">
        <v>11.6</v>
      </c>
      <c r="F554" s="14">
        <v>54168.12</v>
      </c>
      <c r="G554">
        <v>15424</v>
      </c>
    </row>
    <row r="555" spans="3:7" x14ac:dyDescent="0.35">
      <c r="C555">
        <v>144</v>
      </c>
      <c r="D555">
        <v>346</v>
      </c>
      <c r="E555">
        <v>9.3000000000000007</v>
      </c>
      <c r="F555" s="14">
        <v>81287.67</v>
      </c>
      <c r="G555">
        <v>15192</v>
      </c>
    </row>
    <row r="556" spans="3:7" x14ac:dyDescent="0.35">
      <c r="C556">
        <v>98.8</v>
      </c>
      <c r="D556">
        <v>136</v>
      </c>
      <c r="E556">
        <v>2.1</v>
      </c>
      <c r="F556" s="14">
        <v>86311.02</v>
      </c>
      <c r="G556">
        <v>16103</v>
      </c>
    </row>
    <row r="557" spans="3:7" x14ac:dyDescent="0.35">
      <c r="C557">
        <v>83.6</v>
      </c>
      <c r="D557">
        <v>428</v>
      </c>
      <c r="E557">
        <v>5.2</v>
      </c>
      <c r="F557" s="14">
        <v>34659.230000000003</v>
      </c>
      <c r="G557">
        <v>11422</v>
      </c>
    </row>
    <row r="558" spans="3:7" x14ac:dyDescent="0.35">
      <c r="C558">
        <v>67.900000000000006</v>
      </c>
      <c r="D558">
        <v>129</v>
      </c>
      <c r="E558">
        <v>11.2</v>
      </c>
      <c r="F558" s="14">
        <v>118279.7</v>
      </c>
      <c r="G558">
        <v>925</v>
      </c>
    </row>
    <row r="559" spans="3:7" x14ac:dyDescent="0.35">
      <c r="C559">
        <v>98.7</v>
      </c>
      <c r="D559">
        <v>583</v>
      </c>
      <c r="E559">
        <v>3.4</v>
      </c>
      <c r="F559" s="14">
        <v>102257.92</v>
      </c>
      <c r="G559">
        <v>13030</v>
      </c>
    </row>
    <row r="560" spans="3:7" x14ac:dyDescent="0.35">
      <c r="C560">
        <v>44.5</v>
      </c>
      <c r="D560">
        <v>316</v>
      </c>
      <c r="E560">
        <v>10</v>
      </c>
      <c r="F560" s="14">
        <v>60344.55</v>
      </c>
      <c r="G560">
        <v>13487</v>
      </c>
    </row>
    <row r="561" spans="3:7" x14ac:dyDescent="0.35">
      <c r="C561">
        <v>121</v>
      </c>
      <c r="D561">
        <v>276</v>
      </c>
      <c r="E561">
        <v>3.6</v>
      </c>
      <c r="F561" s="14">
        <v>55143.07</v>
      </c>
      <c r="G561">
        <v>3174</v>
      </c>
    </row>
    <row r="562" spans="3:7" x14ac:dyDescent="0.35">
      <c r="C562">
        <v>74.2</v>
      </c>
      <c r="D562">
        <v>247</v>
      </c>
      <c r="E562">
        <v>2.5</v>
      </c>
      <c r="F562" s="14">
        <v>74958.17</v>
      </c>
      <c r="G562">
        <v>6965</v>
      </c>
    </row>
    <row r="563" spans="3:7" x14ac:dyDescent="0.35">
      <c r="C563">
        <v>118.7</v>
      </c>
      <c r="D563">
        <v>232</v>
      </c>
      <c r="E563">
        <v>5.6</v>
      </c>
      <c r="F563" s="14">
        <v>139556.57</v>
      </c>
      <c r="G563">
        <v>11211</v>
      </c>
    </row>
    <row r="564" spans="3:7" x14ac:dyDescent="0.35">
      <c r="C564">
        <v>107.5</v>
      </c>
      <c r="D564">
        <v>151</v>
      </c>
      <c r="E564">
        <v>1.2</v>
      </c>
      <c r="F564" s="14">
        <v>120215.84</v>
      </c>
      <c r="G564">
        <v>12309</v>
      </c>
    </row>
    <row r="565" spans="3:7" x14ac:dyDescent="0.35">
      <c r="C565">
        <v>118.4</v>
      </c>
      <c r="D565">
        <v>409</v>
      </c>
      <c r="E565">
        <v>4.4000000000000004</v>
      </c>
      <c r="F565" s="14">
        <v>111823.2</v>
      </c>
      <c r="G565">
        <v>11666</v>
      </c>
    </row>
    <row r="566" spans="3:7" x14ac:dyDescent="0.35">
      <c r="C566">
        <v>133.19999999999999</v>
      </c>
      <c r="D566">
        <v>305</v>
      </c>
      <c r="E566">
        <v>0.8</v>
      </c>
      <c r="F566" s="14">
        <v>44747.34</v>
      </c>
      <c r="G566">
        <v>15571</v>
      </c>
    </row>
    <row r="567" spans="3:7" x14ac:dyDescent="0.35">
      <c r="C567">
        <v>144.5</v>
      </c>
      <c r="D567">
        <v>516</v>
      </c>
      <c r="E567">
        <v>0.7</v>
      </c>
      <c r="F567" s="14">
        <v>73224.67</v>
      </c>
      <c r="G567">
        <v>2666</v>
      </c>
    </row>
    <row r="568" spans="3:7" x14ac:dyDescent="0.35">
      <c r="C568">
        <v>110.9</v>
      </c>
      <c r="D568">
        <v>151</v>
      </c>
      <c r="E568">
        <v>3.9</v>
      </c>
      <c r="F568" s="14">
        <v>53409.23</v>
      </c>
      <c r="G568">
        <v>9874</v>
      </c>
    </row>
    <row r="569" spans="3:7" x14ac:dyDescent="0.35">
      <c r="C569">
        <v>78</v>
      </c>
      <c r="D569">
        <v>159</v>
      </c>
      <c r="E569">
        <v>8.1</v>
      </c>
      <c r="F569" s="14">
        <v>58908.19</v>
      </c>
      <c r="G569">
        <v>957</v>
      </c>
    </row>
    <row r="570" spans="3:7" x14ac:dyDescent="0.35">
      <c r="C570">
        <v>113.5</v>
      </c>
      <c r="D570">
        <v>440</v>
      </c>
      <c r="E570">
        <v>11.4</v>
      </c>
      <c r="F570" s="14">
        <v>110472.15</v>
      </c>
      <c r="G570">
        <v>10905</v>
      </c>
    </row>
    <row r="571" spans="3:7" x14ac:dyDescent="0.35">
      <c r="C571">
        <v>64.599999999999994</v>
      </c>
      <c r="D571">
        <v>566</v>
      </c>
      <c r="E571">
        <v>8</v>
      </c>
      <c r="F571" s="14">
        <v>124209.83</v>
      </c>
      <c r="G571">
        <v>2920</v>
      </c>
    </row>
    <row r="572" spans="3:7" x14ac:dyDescent="0.35">
      <c r="C572">
        <v>67.8</v>
      </c>
      <c r="D572">
        <v>536</v>
      </c>
      <c r="E572">
        <v>11.5</v>
      </c>
      <c r="F572" s="14">
        <v>99230.02</v>
      </c>
      <c r="G572">
        <v>10474</v>
      </c>
    </row>
    <row r="573" spans="3:7" x14ac:dyDescent="0.35">
      <c r="C573">
        <v>98.2</v>
      </c>
      <c r="D573">
        <v>213</v>
      </c>
      <c r="E573">
        <v>5</v>
      </c>
      <c r="F573" s="14">
        <v>94595.15</v>
      </c>
      <c r="G573">
        <v>14935</v>
      </c>
    </row>
    <row r="574" spans="3:7" x14ac:dyDescent="0.35">
      <c r="C574">
        <v>106.5</v>
      </c>
      <c r="D574">
        <v>510</v>
      </c>
      <c r="E574">
        <v>7.4</v>
      </c>
      <c r="F574" s="14">
        <v>67066.97</v>
      </c>
      <c r="G574">
        <v>16220</v>
      </c>
    </row>
    <row r="575" spans="3:7" x14ac:dyDescent="0.35">
      <c r="C575">
        <v>63.3</v>
      </c>
      <c r="D575">
        <v>523</v>
      </c>
      <c r="E575">
        <v>10.3</v>
      </c>
      <c r="F575" s="14">
        <v>142131.95000000001</v>
      </c>
      <c r="G575">
        <v>5216</v>
      </c>
    </row>
    <row r="576" spans="3:7" x14ac:dyDescent="0.35">
      <c r="C576">
        <v>108.1</v>
      </c>
      <c r="D576">
        <v>278</v>
      </c>
      <c r="E576">
        <v>5</v>
      </c>
      <c r="F576" s="14">
        <v>93341.33</v>
      </c>
      <c r="G576">
        <v>4289</v>
      </c>
    </row>
    <row r="577" spans="3:7" x14ac:dyDescent="0.35">
      <c r="C577">
        <v>141.5</v>
      </c>
      <c r="D577">
        <v>255</v>
      </c>
      <c r="E577">
        <v>8</v>
      </c>
      <c r="F577" s="14">
        <v>99258.89</v>
      </c>
      <c r="G577">
        <v>299</v>
      </c>
    </row>
    <row r="578" spans="3:7" x14ac:dyDescent="0.35">
      <c r="C578">
        <v>148.5</v>
      </c>
      <c r="D578">
        <v>175</v>
      </c>
      <c r="E578">
        <v>11.4</v>
      </c>
      <c r="F578" s="14">
        <v>81253.33</v>
      </c>
      <c r="G578">
        <v>3845</v>
      </c>
    </row>
    <row r="579" spans="3:7" x14ac:dyDescent="0.35">
      <c r="C579">
        <v>146.1</v>
      </c>
      <c r="D579">
        <v>421</v>
      </c>
      <c r="E579">
        <v>3.3</v>
      </c>
      <c r="F579" s="14">
        <v>44256.31</v>
      </c>
      <c r="G579">
        <v>2936</v>
      </c>
    </row>
    <row r="580" spans="3:7" x14ac:dyDescent="0.35">
      <c r="C580">
        <v>102.2</v>
      </c>
      <c r="D580">
        <v>327</v>
      </c>
      <c r="E580">
        <v>0.6</v>
      </c>
      <c r="F580" s="14">
        <v>43995.32</v>
      </c>
      <c r="G580">
        <v>15712</v>
      </c>
    </row>
    <row r="581" spans="3:7" x14ac:dyDescent="0.35">
      <c r="C581">
        <v>69.900000000000006</v>
      </c>
      <c r="D581">
        <v>430</v>
      </c>
      <c r="E581">
        <v>3.9</v>
      </c>
      <c r="F581" s="14">
        <v>45028.37</v>
      </c>
      <c r="G581">
        <v>12903</v>
      </c>
    </row>
    <row r="582" spans="3:7" x14ac:dyDescent="0.35">
      <c r="C582">
        <v>28.3</v>
      </c>
      <c r="D582">
        <v>528</v>
      </c>
      <c r="E582">
        <v>9.1999999999999993</v>
      </c>
      <c r="F582" s="14">
        <v>54895.65</v>
      </c>
      <c r="G582">
        <v>14654</v>
      </c>
    </row>
    <row r="583" spans="3:7" x14ac:dyDescent="0.35">
      <c r="C583">
        <v>46.8</v>
      </c>
      <c r="D583">
        <v>182</v>
      </c>
      <c r="E583">
        <v>7</v>
      </c>
      <c r="F583" s="14">
        <v>132174.01</v>
      </c>
      <c r="G583">
        <v>13862</v>
      </c>
    </row>
    <row r="584" spans="3:7" x14ac:dyDescent="0.35">
      <c r="C584">
        <v>143</v>
      </c>
      <c r="D584">
        <v>365</v>
      </c>
      <c r="E584">
        <v>8.1</v>
      </c>
      <c r="F584" s="14">
        <v>83390.429999999993</v>
      </c>
      <c r="G584">
        <v>17636</v>
      </c>
    </row>
    <row r="585" spans="3:7" x14ac:dyDescent="0.35">
      <c r="C585">
        <v>126.6</v>
      </c>
      <c r="D585">
        <v>221</v>
      </c>
      <c r="E585">
        <v>2.7</v>
      </c>
      <c r="F585" s="14">
        <v>65965.11</v>
      </c>
      <c r="G585">
        <v>4210</v>
      </c>
    </row>
    <row r="586" spans="3:7" x14ac:dyDescent="0.35">
      <c r="C586">
        <v>53.1</v>
      </c>
      <c r="D586">
        <v>295</v>
      </c>
      <c r="E586">
        <v>5.0999999999999996</v>
      </c>
      <c r="F586" s="14">
        <v>39990.49</v>
      </c>
      <c r="G586">
        <v>8827</v>
      </c>
    </row>
    <row r="587" spans="3:7" x14ac:dyDescent="0.35">
      <c r="C587">
        <v>105.5</v>
      </c>
      <c r="D587">
        <v>520</v>
      </c>
      <c r="E587">
        <v>5.3</v>
      </c>
      <c r="F587" s="14">
        <v>48418.97</v>
      </c>
      <c r="G587">
        <v>3604</v>
      </c>
    </row>
    <row r="588" spans="3:7" x14ac:dyDescent="0.35">
      <c r="C588">
        <v>103.2</v>
      </c>
      <c r="D588">
        <v>285</v>
      </c>
      <c r="E588">
        <v>9.4</v>
      </c>
      <c r="F588" s="14">
        <v>47559.56</v>
      </c>
      <c r="G588">
        <v>3440</v>
      </c>
    </row>
    <row r="589" spans="3:7" x14ac:dyDescent="0.35">
      <c r="C589">
        <v>124.9</v>
      </c>
      <c r="D589">
        <v>148</v>
      </c>
      <c r="E589">
        <v>8.6</v>
      </c>
      <c r="F589" s="14">
        <v>133847.79999999999</v>
      </c>
      <c r="G589">
        <v>5920</v>
      </c>
    </row>
    <row r="590" spans="3:7" x14ac:dyDescent="0.35">
      <c r="C590">
        <v>36.6</v>
      </c>
      <c r="D590">
        <v>104</v>
      </c>
      <c r="E590">
        <v>8.1</v>
      </c>
      <c r="F590" s="14">
        <v>47120.42</v>
      </c>
      <c r="G590">
        <v>8162</v>
      </c>
    </row>
    <row r="591" spans="3:7" x14ac:dyDescent="0.35">
      <c r="C591">
        <v>77.099999999999994</v>
      </c>
      <c r="D591">
        <v>281</v>
      </c>
      <c r="E591">
        <v>6.3</v>
      </c>
      <c r="F591" s="14">
        <v>63098.76</v>
      </c>
      <c r="G591">
        <v>13320</v>
      </c>
    </row>
    <row r="592" spans="3:7" x14ac:dyDescent="0.35">
      <c r="C592">
        <v>51.2</v>
      </c>
      <c r="D592">
        <v>147</v>
      </c>
      <c r="E592">
        <v>7.1</v>
      </c>
      <c r="F592" s="14">
        <v>40150.21</v>
      </c>
      <c r="G592">
        <v>4470</v>
      </c>
    </row>
    <row r="593" spans="3:7" x14ac:dyDescent="0.35">
      <c r="C593">
        <v>100.1</v>
      </c>
      <c r="D593">
        <v>566</v>
      </c>
      <c r="E593">
        <v>8.6999999999999993</v>
      </c>
      <c r="F593" s="14">
        <v>114311.01</v>
      </c>
      <c r="G593">
        <v>19962</v>
      </c>
    </row>
    <row r="594" spans="3:7" x14ac:dyDescent="0.35">
      <c r="C594">
        <v>140.9</v>
      </c>
      <c r="D594">
        <v>491</v>
      </c>
      <c r="E594">
        <v>2.5</v>
      </c>
      <c r="F594" s="14">
        <v>74046.11</v>
      </c>
      <c r="G594">
        <v>3710</v>
      </c>
    </row>
    <row r="595" spans="3:7" x14ac:dyDescent="0.35">
      <c r="C595">
        <v>119.6</v>
      </c>
      <c r="D595">
        <v>160</v>
      </c>
      <c r="E595">
        <v>3.9</v>
      </c>
      <c r="F595" s="14">
        <v>65225.4</v>
      </c>
      <c r="G595">
        <v>16892</v>
      </c>
    </row>
    <row r="596" spans="3:7" x14ac:dyDescent="0.35">
      <c r="C596">
        <v>66.2</v>
      </c>
      <c r="D596">
        <v>415</v>
      </c>
      <c r="E596">
        <v>4.3</v>
      </c>
      <c r="F596" s="14">
        <v>72467.13</v>
      </c>
      <c r="G596">
        <v>14116</v>
      </c>
    </row>
    <row r="597" spans="3:7" x14ac:dyDescent="0.35">
      <c r="C597">
        <v>136.80000000000001</v>
      </c>
      <c r="D597">
        <v>310</v>
      </c>
      <c r="E597">
        <v>11</v>
      </c>
      <c r="F597" s="14">
        <v>30829.25</v>
      </c>
      <c r="G597">
        <v>17577</v>
      </c>
    </row>
    <row r="598" spans="3:7" x14ac:dyDescent="0.35">
      <c r="C598">
        <v>77.099999999999994</v>
      </c>
      <c r="D598">
        <v>171</v>
      </c>
      <c r="E598">
        <v>9.1</v>
      </c>
      <c r="F598" s="14">
        <v>30697.23</v>
      </c>
      <c r="G598">
        <v>10853</v>
      </c>
    </row>
    <row r="599" spans="3:7" x14ac:dyDescent="0.35">
      <c r="C599">
        <v>147.80000000000001</v>
      </c>
      <c r="D599">
        <v>160</v>
      </c>
      <c r="E599">
        <v>6.1</v>
      </c>
      <c r="F599" s="14">
        <v>89468.11</v>
      </c>
      <c r="G599">
        <v>4306</v>
      </c>
    </row>
    <row r="600" spans="3:7" x14ac:dyDescent="0.35">
      <c r="C600">
        <v>64.7</v>
      </c>
      <c r="D600">
        <v>106</v>
      </c>
      <c r="E600">
        <v>1.1000000000000001</v>
      </c>
      <c r="F600" s="14">
        <v>129580.29</v>
      </c>
      <c r="G600">
        <v>14055</v>
      </c>
    </row>
    <row r="601" spans="3:7" x14ac:dyDescent="0.35">
      <c r="C601">
        <v>52.4</v>
      </c>
      <c r="D601">
        <v>492</v>
      </c>
      <c r="E601">
        <v>10.4</v>
      </c>
      <c r="F601" s="14">
        <v>149310.85</v>
      </c>
      <c r="G601">
        <v>16460</v>
      </c>
    </row>
    <row r="602" spans="3:7" x14ac:dyDescent="0.35">
      <c r="C602">
        <v>102.5</v>
      </c>
      <c r="D602">
        <v>217</v>
      </c>
      <c r="E602">
        <v>2</v>
      </c>
      <c r="F602" s="14">
        <v>34603.97</v>
      </c>
      <c r="G602">
        <v>13346</v>
      </c>
    </row>
    <row r="603" spans="3:7" x14ac:dyDescent="0.35">
      <c r="C603">
        <v>75.400000000000006</v>
      </c>
      <c r="D603">
        <v>131</v>
      </c>
      <c r="E603">
        <v>7.9</v>
      </c>
      <c r="F603" s="14">
        <v>66514.8</v>
      </c>
      <c r="G603">
        <v>5955</v>
      </c>
    </row>
    <row r="604" spans="3:7" x14ac:dyDescent="0.35">
      <c r="C604">
        <v>61.8</v>
      </c>
      <c r="D604">
        <v>246</v>
      </c>
      <c r="E604">
        <v>3.7</v>
      </c>
      <c r="F604" s="14">
        <v>102782.62</v>
      </c>
      <c r="G604">
        <v>447</v>
      </c>
    </row>
    <row r="605" spans="3:7" x14ac:dyDescent="0.35">
      <c r="C605">
        <v>116.4</v>
      </c>
      <c r="D605">
        <v>285</v>
      </c>
      <c r="E605">
        <v>3.2</v>
      </c>
      <c r="F605" s="14">
        <v>63113.63</v>
      </c>
      <c r="G605">
        <v>3943</v>
      </c>
    </row>
    <row r="606" spans="3:7" x14ac:dyDescent="0.35">
      <c r="C606">
        <v>78</v>
      </c>
      <c r="D606">
        <v>150</v>
      </c>
      <c r="E606">
        <v>11.3</v>
      </c>
      <c r="F606" s="14">
        <v>104281.24</v>
      </c>
      <c r="G606">
        <v>6281</v>
      </c>
    </row>
    <row r="607" spans="3:7" x14ac:dyDescent="0.35">
      <c r="C607">
        <v>136.30000000000001</v>
      </c>
      <c r="D607">
        <v>329</v>
      </c>
      <c r="E607">
        <v>11</v>
      </c>
      <c r="F607" s="14">
        <v>38125.019999999997</v>
      </c>
      <c r="G607">
        <v>4224</v>
      </c>
    </row>
    <row r="608" spans="3:7" x14ac:dyDescent="0.35">
      <c r="C608">
        <v>146.4</v>
      </c>
      <c r="D608">
        <v>197</v>
      </c>
      <c r="E608">
        <v>6.2</v>
      </c>
      <c r="F608" s="14">
        <v>93896.38</v>
      </c>
      <c r="G608">
        <v>19897</v>
      </c>
    </row>
    <row r="609" spans="3:7" x14ac:dyDescent="0.35">
      <c r="C609">
        <v>94.3</v>
      </c>
      <c r="D609">
        <v>403</v>
      </c>
      <c r="E609">
        <v>10.6</v>
      </c>
      <c r="F609" s="14">
        <v>124877.63</v>
      </c>
      <c r="G609">
        <v>8798</v>
      </c>
    </row>
    <row r="610" spans="3:7" x14ac:dyDescent="0.35">
      <c r="C610">
        <v>89.4</v>
      </c>
      <c r="D610">
        <v>249</v>
      </c>
      <c r="E610">
        <v>7.9</v>
      </c>
      <c r="F610" s="14">
        <v>143045.51999999999</v>
      </c>
      <c r="G610">
        <v>17517</v>
      </c>
    </row>
    <row r="611" spans="3:7" x14ac:dyDescent="0.35">
      <c r="C611">
        <v>98.7</v>
      </c>
      <c r="D611">
        <v>288</v>
      </c>
      <c r="E611">
        <v>1.5</v>
      </c>
      <c r="F611" s="14">
        <v>114655.41</v>
      </c>
      <c r="G611">
        <v>341</v>
      </c>
    </row>
    <row r="612" spans="3:7" x14ac:dyDescent="0.35">
      <c r="C612">
        <v>146.30000000000001</v>
      </c>
      <c r="D612">
        <v>375</v>
      </c>
      <c r="E612">
        <v>8.8000000000000007</v>
      </c>
      <c r="F612" s="14">
        <v>112573.85</v>
      </c>
      <c r="G612">
        <v>7229</v>
      </c>
    </row>
    <row r="613" spans="3:7" x14ac:dyDescent="0.35">
      <c r="C613">
        <v>125</v>
      </c>
      <c r="D613">
        <v>485</v>
      </c>
      <c r="E613">
        <v>2.2999999999999998</v>
      </c>
      <c r="F613" s="14">
        <v>57806.78</v>
      </c>
      <c r="G613">
        <v>5770</v>
      </c>
    </row>
    <row r="614" spans="3:7" x14ac:dyDescent="0.35">
      <c r="C614">
        <v>56.7</v>
      </c>
      <c r="D614">
        <v>258</v>
      </c>
      <c r="E614">
        <v>10.7</v>
      </c>
      <c r="F614" s="14">
        <v>128099.9</v>
      </c>
      <c r="G614">
        <v>13189</v>
      </c>
    </row>
    <row r="615" spans="3:7" x14ac:dyDescent="0.35">
      <c r="C615">
        <v>33</v>
      </c>
      <c r="D615">
        <v>296</v>
      </c>
      <c r="E615">
        <v>1.8</v>
      </c>
      <c r="F615" s="14">
        <v>31626.25</v>
      </c>
      <c r="G615">
        <v>19648</v>
      </c>
    </row>
    <row r="616" spans="3:7" x14ac:dyDescent="0.35">
      <c r="C616">
        <v>115.7</v>
      </c>
      <c r="D616">
        <v>273</v>
      </c>
      <c r="E616">
        <v>2.8</v>
      </c>
      <c r="F616" s="14">
        <v>87651.05</v>
      </c>
      <c r="G616">
        <v>17810</v>
      </c>
    </row>
    <row r="617" spans="3:7" x14ac:dyDescent="0.35">
      <c r="C617">
        <v>22.8</v>
      </c>
      <c r="D617">
        <v>122</v>
      </c>
      <c r="E617">
        <v>6.8</v>
      </c>
      <c r="F617" s="14">
        <v>42307.93</v>
      </c>
      <c r="G617">
        <v>13996</v>
      </c>
    </row>
    <row r="618" spans="3:7" x14ac:dyDescent="0.35">
      <c r="C618">
        <v>49.4</v>
      </c>
      <c r="D618">
        <v>550</v>
      </c>
      <c r="E618">
        <v>8.4</v>
      </c>
      <c r="F618" s="14">
        <v>115782.14</v>
      </c>
      <c r="G618">
        <v>11708</v>
      </c>
    </row>
    <row r="619" spans="3:7" x14ac:dyDescent="0.35">
      <c r="C619">
        <v>140</v>
      </c>
      <c r="D619">
        <v>570</v>
      </c>
      <c r="E619">
        <v>10.8</v>
      </c>
      <c r="F619" s="14">
        <v>102540.77</v>
      </c>
      <c r="G619">
        <v>9881</v>
      </c>
    </row>
    <row r="620" spans="3:7" x14ac:dyDescent="0.35">
      <c r="C620">
        <v>33.5</v>
      </c>
      <c r="D620">
        <v>569</v>
      </c>
      <c r="E620">
        <v>8.1</v>
      </c>
      <c r="F620" s="14">
        <v>141945.82</v>
      </c>
      <c r="G620">
        <v>12799</v>
      </c>
    </row>
    <row r="621" spans="3:7" x14ac:dyDescent="0.35">
      <c r="C621">
        <v>95.1</v>
      </c>
      <c r="D621">
        <v>591</v>
      </c>
      <c r="E621">
        <v>2.2000000000000002</v>
      </c>
      <c r="F621" s="14">
        <v>68766.41</v>
      </c>
      <c r="G621">
        <v>13564</v>
      </c>
    </row>
    <row r="622" spans="3:7" x14ac:dyDescent="0.35">
      <c r="C622">
        <v>142.69999999999999</v>
      </c>
      <c r="D622">
        <v>571</v>
      </c>
      <c r="E622">
        <v>4.9000000000000004</v>
      </c>
      <c r="F622" s="14">
        <v>95920.71</v>
      </c>
      <c r="G622">
        <v>13822</v>
      </c>
    </row>
    <row r="623" spans="3:7" x14ac:dyDescent="0.35">
      <c r="C623">
        <v>31.3</v>
      </c>
      <c r="D623">
        <v>285</v>
      </c>
      <c r="E623">
        <v>2.8</v>
      </c>
      <c r="F623" s="14">
        <v>132071.41</v>
      </c>
      <c r="G623">
        <v>11447</v>
      </c>
    </row>
    <row r="624" spans="3:7" x14ac:dyDescent="0.35">
      <c r="C624">
        <v>38.700000000000003</v>
      </c>
      <c r="D624">
        <v>536</v>
      </c>
      <c r="E624">
        <v>3.3</v>
      </c>
      <c r="F624" s="14">
        <v>129338.62</v>
      </c>
      <c r="G624">
        <v>863</v>
      </c>
    </row>
    <row r="625" spans="3:7" x14ac:dyDescent="0.35">
      <c r="C625">
        <v>33.799999999999997</v>
      </c>
      <c r="D625">
        <v>397</v>
      </c>
      <c r="E625">
        <v>6</v>
      </c>
      <c r="F625" s="14">
        <v>101271.08</v>
      </c>
      <c r="G625">
        <v>18650</v>
      </c>
    </row>
    <row r="626" spans="3:7" x14ac:dyDescent="0.35">
      <c r="C626">
        <v>38.200000000000003</v>
      </c>
      <c r="D626">
        <v>370</v>
      </c>
      <c r="E626">
        <v>5.9</v>
      </c>
      <c r="F626" s="14">
        <v>116706.89</v>
      </c>
      <c r="G626">
        <v>5687</v>
      </c>
    </row>
    <row r="627" spans="3:7" x14ac:dyDescent="0.35">
      <c r="C627">
        <v>75.099999999999994</v>
      </c>
      <c r="D627">
        <v>585</v>
      </c>
      <c r="E627">
        <v>6.9</v>
      </c>
      <c r="F627" s="14">
        <v>129542.19</v>
      </c>
      <c r="G627">
        <v>17088</v>
      </c>
    </row>
    <row r="628" spans="3:7" x14ac:dyDescent="0.35">
      <c r="C628">
        <v>100.5</v>
      </c>
      <c r="D628">
        <v>212</v>
      </c>
      <c r="E628">
        <v>2.6</v>
      </c>
      <c r="F628" s="14">
        <v>119519.49</v>
      </c>
      <c r="G628">
        <v>13274</v>
      </c>
    </row>
    <row r="629" spans="3:7" x14ac:dyDescent="0.35">
      <c r="C629">
        <v>75.099999999999994</v>
      </c>
      <c r="D629">
        <v>238</v>
      </c>
      <c r="E629">
        <v>1.7</v>
      </c>
      <c r="F629" s="14">
        <v>73524.2</v>
      </c>
      <c r="G629">
        <v>6943</v>
      </c>
    </row>
    <row r="630" spans="3:7" x14ac:dyDescent="0.35">
      <c r="C630">
        <v>46.2</v>
      </c>
      <c r="D630">
        <v>575</v>
      </c>
      <c r="E630">
        <v>3.3</v>
      </c>
      <c r="F630" s="14">
        <v>40204.720000000001</v>
      </c>
      <c r="G630">
        <v>10308</v>
      </c>
    </row>
    <row r="631" spans="3:7" x14ac:dyDescent="0.35">
      <c r="C631">
        <v>56.7</v>
      </c>
      <c r="D631">
        <v>303</v>
      </c>
      <c r="E631">
        <v>4.0999999999999996</v>
      </c>
      <c r="F631" s="14">
        <v>76876.960000000006</v>
      </c>
      <c r="G631">
        <v>3309</v>
      </c>
    </row>
    <row r="632" spans="3:7" x14ac:dyDescent="0.35">
      <c r="C632">
        <v>123.5</v>
      </c>
      <c r="D632">
        <v>344</v>
      </c>
      <c r="E632">
        <v>3.8</v>
      </c>
      <c r="F632" s="14">
        <v>48184.54</v>
      </c>
      <c r="G632">
        <v>4615</v>
      </c>
    </row>
    <row r="633" spans="3:7" x14ac:dyDescent="0.35">
      <c r="C633">
        <v>37.1</v>
      </c>
      <c r="D633">
        <v>248</v>
      </c>
      <c r="E633">
        <v>7.7</v>
      </c>
      <c r="F633" s="14">
        <v>142816.94</v>
      </c>
      <c r="G633">
        <v>16302</v>
      </c>
    </row>
    <row r="634" spans="3:7" x14ac:dyDescent="0.35">
      <c r="C634">
        <v>133.19999999999999</v>
      </c>
      <c r="D634">
        <v>380</v>
      </c>
      <c r="E634">
        <v>6.2</v>
      </c>
      <c r="F634" s="14">
        <v>84576.94</v>
      </c>
      <c r="G634">
        <v>5871</v>
      </c>
    </row>
    <row r="635" spans="3:7" x14ac:dyDescent="0.35">
      <c r="C635">
        <v>147.19999999999999</v>
      </c>
      <c r="D635">
        <v>490</v>
      </c>
      <c r="E635">
        <v>8</v>
      </c>
      <c r="F635" s="14">
        <v>46853.67</v>
      </c>
      <c r="G635">
        <v>4226</v>
      </c>
    </row>
    <row r="636" spans="3:7" x14ac:dyDescent="0.35">
      <c r="C636">
        <v>68.599999999999994</v>
      </c>
      <c r="D636">
        <v>449</v>
      </c>
      <c r="E636">
        <v>6.3</v>
      </c>
      <c r="F636" s="14">
        <v>61539.29</v>
      </c>
      <c r="G636">
        <v>18376</v>
      </c>
    </row>
    <row r="637" spans="3:7" x14ac:dyDescent="0.35">
      <c r="C637">
        <v>40.6</v>
      </c>
      <c r="D637">
        <v>304</v>
      </c>
      <c r="E637">
        <v>3.1</v>
      </c>
      <c r="F637" s="14">
        <v>134899.07</v>
      </c>
      <c r="G637">
        <v>3575</v>
      </c>
    </row>
    <row r="638" spans="3:7" x14ac:dyDescent="0.35">
      <c r="C638">
        <v>76.3</v>
      </c>
      <c r="D638">
        <v>305</v>
      </c>
      <c r="E638">
        <v>1.2</v>
      </c>
      <c r="F638" s="14">
        <v>71090.83</v>
      </c>
      <c r="G638">
        <v>17861</v>
      </c>
    </row>
    <row r="639" spans="3:7" x14ac:dyDescent="0.35">
      <c r="C639">
        <v>61.6</v>
      </c>
      <c r="D639">
        <v>116</v>
      </c>
      <c r="E639">
        <v>1.2</v>
      </c>
      <c r="F639" s="14">
        <v>127024.03</v>
      </c>
      <c r="G639">
        <v>13858</v>
      </c>
    </row>
    <row r="640" spans="3:7" x14ac:dyDescent="0.35">
      <c r="C640">
        <v>38.4</v>
      </c>
      <c r="D640">
        <v>240</v>
      </c>
      <c r="E640">
        <v>1.4</v>
      </c>
      <c r="F640" s="14">
        <v>134853.10999999999</v>
      </c>
      <c r="G640">
        <v>3029</v>
      </c>
    </row>
    <row r="641" spans="3:7" x14ac:dyDescent="0.35">
      <c r="C641">
        <v>65.400000000000006</v>
      </c>
      <c r="D641">
        <v>314</v>
      </c>
      <c r="E641">
        <v>6</v>
      </c>
      <c r="F641" s="14">
        <v>112659.66</v>
      </c>
      <c r="G641">
        <v>19566</v>
      </c>
    </row>
    <row r="642" spans="3:7" x14ac:dyDescent="0.35">
      <c r="C642">
        <v>62.1</v>
      </c>
      <c r="D642">
        <v>521</v>
      </c>
      <c r="E642">
        <v>0.7</v>
      </c>
      <c r="F642" s="14">
        <v>137580.13</v>
      </c>
      <c r="G642">
        <v>17062</v>
      </c>
    </row>
    <row r="643" spans="3:7" x14ac:dyDescent="0.35">
      <c r="C643">
        <v>78.400000000000006</v>
      </c>
      <c r="D643">
        <v>596</v>
      </c>
      <c r="E643">
        <v>0.9</v>
      </c>
      <c r="F643" s="14">
        <v>119484.9</v>
      </c>
      <c r="G643">
        <v>6263</v>
      </c>
    </row>
    <row r="644" spans="3:7" x14ac:dyDescent="0.35">
      <c r="C644">
        <v>67.3</v>
      </c>
      <c r="D644">
        <v>254</v>
      </c>
      <c r="E644">
        <v>6.3</v>
      </c>
      <c r="F644" s="14">
        <v>134130.98000000001</v>
      </c>
      <c r="G644">
        <v>13954</v>
      </c>
    </row>
    <row r="645" spans="3:7" x14ac:dyDescent="0.35">
      <c r="C645">
        <v>42.9</v>
      </c>
      <c r="D645">
        <v>319</v>
      </c>
      <c r="E645">
        <v>2.5</v>
      </c>
      <c r="F645" s="14">
        <v>101387.02</v>
      </c>
      <c r="G645">
        <v>3251</v>
      </c>
    </row>
    <row r="646" spans="3:7" x14ac:dyDescent="0.35">
      <c r="C646">
        <v>22.1</v>
      </c>
      <c r="D646">
        <v>577</v>
      </c>
      <c r="E646">
        <v>1.7</v>
      </c>
      <c r="F646" s="14">
        <v>119993.24</v>
      </c>
      <c r="G646">
        <v>9499</v>
      </c>
    </row>
    <row r="647" spans="3:7" x14ac:dyDescent="0.35">
      <c r="C647">
        <v>69.5</v>
      </c>
      <c r="D647">
        <v>200</v>
      </c>
      <c r="E647">
        <v>11.4</v>
      </c>
      <c r="F647" s="14">
        <v>72073.64</v>
      </c>
      <c r="G647">
        <v>12276</v>
      </c>
    </row>
    <row r="648" spans="3:7" x14ac:dyDescent="0.35">
      <c r="C648">
        <v>105.6</v>
      </c>
      <c r="D648">
        <v>257</v>
      </c>
      <c r="E648">
        <v>8.1999999999999993</v>
      </c>
      <c r="F648" s="14">
        <v>30498.91</v>
      </c>
      <c r="G648">
        <v>19659</v>
      </c>
    </row>
    <row r="649" spans="3:7" x14ac:dyDescent="0.35">
      <c r="C649">
        <v>51.4</v>
      </c>
      <c r="D649">
        <v>598</v>
      </c>
      <c r="E649">
        <v>2.7</v>
      </c>
      <c r="F649" s="14">
        <v>107332.12</v>
      </c>
      <c r="G649">
        <v>5692</v>
      </c>
    </row>
    <row r="650" spans="3:7" x14ac:dyDescent="0.35">
      <c r="C650">
        <v>32.9</v>
      </c>
      <c r="D650">
        <v>510</v>
      </c>
      <c r="E650">
        <v>6.3</v>
      </c>
      <c r="F650" s="14">
        <v>105772.93</v>
      </c>
      <c r="G650">
        <v>10564</v>
      </c>
    </row>
    <row r="651" spans="3:7" x14ac:dyDescent="0.35">
      <c r="C651">
        <v>21.5</v>
      </c>
      <c r="D651">
        <v>494</v>
      </c>
      <c r="E651">
        <v>0.8</v>
      </c>
      <c r="F651" s="14">
        <v>114909.11</v>
      </c>
      <c r="G651">
        <v>11734</v>
      </c>
    </row>
    <row r="652" spans="3:7" x14ac:dyDescent="0.35">
      <c r="C652">
        <v>89.6</v>
      </c>
      <c r="D652">
        <v>225</v>
      </c>
      <c r="E652">
        <v>9.4</v>
      </c>
      <c r="F652" s="14">
        <v>109110.92</v>
      </c>
      <c r="G652">
        <v>3635</v>
      </c>
    </row>
    <row r="653" spans="3:7" x14ac:dyDescent="0.35">
      <c r="C653">
        <v>56.7</v>
      </c>
      <c r="D653">
        <v>558</v>
      </c>
      <c r="E653">
        <v>1.6</v>
      </c>
      <c r="F653" s="14">
        <v>89309.41</v>
      </c>
      <c r="G653">
        <v>2500</v>
      </c>
    </row>
    <row r="654" spans="3:7" x14ac:dyDescent="0.35">
      <c r="C654">
        <v>60.8</v>
      </c>
      <c r="D654">
        <v>565</v>
      </c>
      <c r="E654">
        <v>9.8000000000000007</v>
      </c>
      <c r="F654" s="14">
        <v>51576.77</v>
      </c>
      <c r="G654">
        <v>11233</v>
      </c>
    </row>
    <row r="655" spans="3:7" x14ac:dyDescent="0.35">
      <c r="C655">
        <v>20.7</v>
      </c>
      <c r="D655">
        <v>367</v>
      </c>
      <c r="E655">
        <v>11.2</v>
      </c>
      <c r="F655" s="14">
        <v>53141.43</v>
      </c>
      <c r="G655">
        <v>3761</v>
      </c>
    </row>
    <row r="656" spans="3:7" x14ac:dyDescent="0.35">
      <c r="C656">
        <v>30.8</v>
      </c>
      <c r="D656">
        <v>454</v>
      </c>
      <c r="E656">
        <v>3.6</v>
      </c>
      <c r="F656" s="14">
        <v>87788.98</v>
      </c>
      <c r="G656">
        <v>14288</v>
      </c>
    </row>
    <row r="657" spans="3:7" x14ac:dyDescent="0.35">
      <c r="C657">
        <v>45.7</v>
      </c>
      <c r="D657">
        <v>533</v>
      </c>
      <c r="E657">
        <v>11.6</v>
      </c>
      <c r="F657" s="14">
        <v>42347.35</v>
      </c>
      <c r="G657">
        <v>13885</v>
      </c>
    </row>
    <row r="658" spans="3:7" x14ac:dyDescent="0.35">
      <c r="C658">
        <v>34</v>
      </c>
      <c r="D658">
        <v>296</v>
      </c>
      <c r="E658">
        <v>2.8</v>
      </c>
      <c r="F658" s="14">
        <v>72349.86</v>
      </c>
      <c r="G658">
        <v>9616</v>
      </c>
    </row>
    <row r="659" spans="3:7" x14ac:dyDescent="0.35">
      <c r="C659">
        <v>71.8</v>
      </c>
      <c r="D659">
        <v>158</v>
      </c>
      <c r="E659">
        <v>9.8000000000000007</v>
      </c>
      <c r="F659" s="14">
        <v>81526.42</v>
      </c>
      <c r="G659">
        <v>4007</v>
      </c>
    </row>
    <row r="660" spans="3:7" x14ac:dyDescent="0.35">
      <c r="C660">
        <v>80.5</v>
      </c>
      <c r="D660">
        <v>507</v>
      </c>
      <c r="E660">
        <v>10.8</v>
      </c>
      <c r="F660" s="14">
        <v>97396.87</v>
      </c>
      <c r="G660">
        <v>19919</v>
      </c>
    </row>
    <row r="661" spans="3:7" x14ac:dyDescent="0.35">
      <c r="C661">
        <v>108.7</v>
      </c>
      <c r="D661">
        <v>322</v>
      </c>
      <c r="E661">
        <v>9.9</v>
      </c>
      <c r="F661" s="14">
        <v>53778.05</v>
      </c>
      <c r="G661">
        <v>19707</v>
      </c>
    </row>
    <row r="662" spans="3:7" x14ac:dyDescent="0.35">
      <c r="C662">
        <v>22.8</v>
      </c>
      <c r="D662">
        <v>109</v>
      </c>
      <c r="E662">
        <v>11</v>
      </c>
      <c r="F662" s="14">
        <v>64123.9</v>
      </c>
      <c r="G662">
        <v>533</v>
      </c>
    </row>
    <row r="663" spans="3:7" x14ac:dyDescent="0.35">
      <c r="C663">
        <v>59.1</v>
      </c>
      <c r="D663">
        <v>262</v>
      </c>
      <c r="E663">
        <v>5.0999999999999996</v>
      </c>
      <c r="F663" s="14">
        <v>96774.02</v>
      </c>
      <c r="G663">
        <v>3978</v>
      </c>
    </row>
    <row r="664" spans="3:7" x14ac:dyDescent="0.35">
      <c r="C664">
        <v>26.2</v>
      </c>
      <c r="D664">
        <v>105</v>
      </c>
      <c r="E664">
        <v>1.7</v>
      </c>
      <c r="F664" s="14">
        <v>68743.08</v>
      </c>
      <c r="G664">
        <v>17614</v>
      </c>
    </row>
    <row r="665" spans="3:7" x14ac:dyDescent="0.35">
      <c r="C665">
        <v>122</v>
      </c>
      <c r="D665">
        <v>156</v>
      </c>
      <c r="E665">
        <v>11.4</v>
      </c>
      <c r="F665" s="14">
        <v>39005.06</v>
      </c>
      <c r="G665">
        <v>19118</v>
      </c>
    </row>
    <row r="666" spans="3:7" x14ac:dyDescent="0.35">
      <c r="C666">
        <v>39.200000000000003</v>
      </c>
      <c r="D666">
        <v>399</v>
      </c>
      <c r="E666">
        <v>7.8</v>
      </c>
      <c r="F666" s="14">
        <v>110188.23</v>
      </c>
      <c r="G666">
        <v>15817</v>
      </c>
    </row>
    <row r="667" spans="3:7" x14ac:dyDescent="0.35">
      <c r="C667">
        <v>30.8</v>
      </c>
      <c r="D667">
        <v>385</v>
      </c>
      <c r="E667">
        <v>8.1</v>
      </c>
      <c r="F667" s="14">
        <v>118232.19</v>
      </c>
      <c r="G667">
        <v>7082</v>
      </c>
    </row>
    <row r="668" spans="3:7" x14ac:dyDescent="0.35">
      <c r="C668">
        <v>33.6</v>
      </c>
      <c r="D668">
        <v>206</v>
      </c>
      <c r="E668">
        <v>9.1999999999999993</v>
      </c>
      <c r="F668" s="14">
        <v>67419.05</v>
      </c>
      <c r="G668">
        <v>12634</v>
      </c>
    </row>
    <row r="669" spans="3:7" x14ac:dyDescent="0.35">
      <c r="C669">
        <v>28.9</v>
      </c>
      <c r="D669">
        <v>316</v>
      </c>
      <c r="E669">
        <v>8.4</v>
      </c>
      <c r="F669" s="14">
        <v>144179.35</v>
      </c>
      <c r="G669">
        <v>543</v>
      </c>
    </row>
    <row r="670" spans="3:7" x14ac:dyDescent="0.35">
      <c r="C670">
        <v>106</v>
      </c>
      <c r="D670">
        <v>331</v>
      </c>
      <c r="E670">
        <v>3.6</v>
      </c>
      <c r="F670" s="14">
        <v>141231.32999999999</v>
      </c>
      <c r="G670">
        <v>1741</v>
      </c>
    </row>
    <row r="671" spans="3:7" x14ac:dyDescent="0.35">
      <c r="C671">
        <v>104.3</v>
      </c>
      <c r="D671">
        <v>474</v>
      </c>
      <c r="E671">
        <v>2.7</v>
      </c>
      <c r="F671" s="14">
        <v>52733.96</v>
      </c>
      <c r="G671">
        <v>1634</v>
      </c>
    </row>
    <row r="672" spans="3:7" x14ac:dyDescent="0.35">
      <c r="C672">
        <v>26.9</v>
      </c>
      <c r="D672">
        <v>118</v>
      </c>
      <c r="E672">
        <v>3.2</v>
      </c>
      <c r="F672" s="14">
        <v>93855.81</v>
      </c>
      <c r="G672">
        <v>7205</v>
      </c>
    </row>
    <row r="673" spans="3:7" x14ac:dyDescent="0.35">
      <c r="C673">
        <v>46.7</v>
      </c>
      <c r="D673">
        <v>502</v>
      </c>
      <c r="E673">
        <v>4.5</v>
      </c>
      <c r="F673" s="14">
        <v>64559.11</v>
      </c>
      <c r="G673">
        <v>15622</v>
      </c>
    </row>
    <row r="674" spans="3:7" x14ac:dyDescent="0.35">
      <c r="C674">
        <v>108.6</v>
      </c>
      <c r="D674">
        <v>185</v>
      </c>
      <c r="E674">
        <v>4.3</v>
      </c>
      <c r="F674" s="14">
        <v>84625.96</v>
      </c>
      <c r="G674">
        <v>5594</v>
      </c>
    </row>
    <row r="675" spans="3:7" x14ac:dyDescent="0.35">
      <c r="C675">
        <v>146</v>
      </c>
      <c r="D675">
        <v>398</v>
      </c>
      <c r="E675">
        <v>6.1</v>
      </c>
      <c r="F675" s="14">
        <v>59701.25</v>
      </c>
      <c r="G675">
        <v>17212</v>
      </c>
    </row>
    <row r="676" spans="3:7" x14ac:dyDescent="0.35">
      <c r="C676">
        <v>59.6</v>
      </c>
      <c r="D676">
        <v>476</v>
      </c>
      <c r="E676">
        <v>5.7</v>
      </c>
      <c r="F676" s="14">
        <v>118177.8</v>
      </c>
      <c r="G676">
        <v>11554</v>
      </c>
    </row>
    <row r="677" spans="3:7" x14ac:dyDescent="0.35">
      <c r="C677">
        <v>106.3</v>
      </c>
      <c r="D677">
        <v>542</v>
      </c>
      <c r="E677">
        <v>1.8</v>
      </c>
      <c r="F677" s="14">
        <v>112294.1</v>
      </c>
      <c r="G677">
        <v>11704</v>
      </c>
    </row>
    <row r="678" spans="3:7" x14ac:dyDescent="0.35">
      <c r="C678">
        <v>110.5</v>
      </c>
      <c r="D678">
        <v>320</v>
      </c>
      <c r="E678">
        <v>2.9</v>
      </c>
      <c r="F678" s="14">
        <v>40712.879999999997</v>
      </c>
      <c r="G678">
        <v>17265</v>
      </c>
    </row>
    <row r="679" spans="3:7" x14ac:dyDescent="0.35">
      <c r="C679">
        <v>63.1</v>
      </c>
      <c r="D679">
        <v>401</v>
      </c>
      <c r="E679">
        <v>11.4</v>
      </c>
      <c r="F679" s="14">
        <v>63149.66</v>
      </c>
      <c r="G679">
        <v>14910</v>
      </c>
    </row>
    <row r="680" spans="3:7" x14ac:dyDescent="0.35">
      <c r="C680">
        <v>146</v>
      </c>
      <c r="D680">
        <v>355</v>
      </c>
      <c r="E680">
        <v>5.9</v>
      </c>
      <c r="F680" s="14">
        <v>48027.33</v>
      </c>
      <c r="G680">
        <v>510</v>
      </c>
    </row>
    <row r="681" spans="3:7" x14ac:dyDescent="0.35">
      <c r="C681">
        <v>97.1</v>
      </c>
      <c r="D681">
        <v>127</v>
      </c>
      <c r="E681">
        <v>4</v>
      </c>
      <c r="F681" s="14">
        <v>81638.740000000005</v>
      </c>
      <c r="G681">
        <v>18374</v>
      </c>
    </row>
    <row r="682" spans="3:7" x14ac:dyDescent="0.35">
      <c r="C682">
        <v>45.6</v>
      </c>
      <c r="D682">
        <v>399</v>
      </c>
      <c r="E682">
        <v>3.8</v>
      </c>
      <c r="F682" s="14">
        <v>33856.400000000001</v>
      </c>
      <c r="G682">
        <v>8560</v>
      </c>
    </row>
    <row r="683" spans="3:7" x14ac:dyDescent="0.35">
      <c r="C683">
        <v>76.7</v>
      </c>
      <c r="D683">
        <v>548</v>
      </c>
      <c r="E683">
        <v>9.8000000000000007</v>
      </c>
      <c r="F683" s="14">
        <v>46701.16</v>
      </c>
      <c r="G683">
        <v>9743</v>
      </c>
    </row>
    <row r="684" spans="3:7" x14ac:dyDescent="0.35">
      <c r="C684">
        <v>68.900000000000006</v>
      </c>
      <c r="D684">
        <v>548</v>
      </c>
      <c r="E684">
        <v>1.6</v>
      </c>
      <c r="F684" s="14">
        <v>93188.57</v>
      </c>
      <c r="G684">
        <v>15287</v>
      </c>
    </row>
    <row r="685" spans="3:7" x14ac:dyDescent="0.35">
      <c r="C685">
        <v>92.7</v>
      </c>
      <c r="D685">
        <v>590</v>
      </c>
      <c r="E685">
        <v>1.5</v>
      </c>
      <c r="F685" s="14">
        <v>46870.27</v>
      </c>
      <c r="G685">
        <v>9612</v>
      </c>
    </row>
    <row r="686" spans="3:7" x14ac:dyDescent="0.35">
      <c r="C686">
        <v>107.1</v>
      </c>
      <c r="D686">
        <v>336</v>
      </c>
      <c r="E686">
        <v>10.199999999999999</v>
      </c>
      <c r="F686" s="14">
        <v>40159.089999999997</v>
      </c>
      <c r="G686">
        <v>10856</v>
      </c>
    </row>
    <row r="687" spans="3:7" x14ac:dyDescent="0.35">
      <c r="C687">
        <v>38.700000000000003</v>
      </c>
      <c r="D687">
        <v>479</v>
      </c>
      <c r="E687">
        <v>2.1</v>
      </c>
      <c r="F687" s="14">
        <v>137406.28</v>
      </c>
      <c r="G687">
        <v>6576</v>
      </c>
    </row>
    <row r="688" spans="3:7" x14ac:dyDescent="0.35">
      <c r="C688">
        <v>134.4</v>
      </c>
      <c r="D688">
        <v>366</v>
      </c>
      <c r="E688">
        <v>3.3</v>
      </c>
      <c r="F688" s="14">
        <v>42432.84</v>
      </c>
      <c r="G688">
        <v>6030</v>
      </c>
    </row>
    <row r="689" spans="3:7" x14ac:dyDescent="0.35">
      <c r="C689">
        <v>77.099999999999994</v>
      </c>
      <c r="D689">
        <v>436</v>
      </c>
      <c r="E689">
        <v>5.5</v>
      </c>
      <c r="F689" s="14">
        <v>106343.66</v>
      </c>
      <c r="G689">
        <v>17913</v>
      </c>
    </row>
    <row r="690" spans="3:7" x14ac:dyDescent="0.35">
      <c r="C690">
        <v>106.8</v>
      </c>
      <c r="D690">
        <v>591</v>
      </c>
      <c r="E690">
        <v>4.7</v>
      </c>
      <c r="F690" s="14">
        <v>63021.760000000002</v>
      </c>
      <c r="G690">
        <v>18488</v>
      </c>
    </row>
    <row r="691" spans="3:7" x14ac:dyDescent="0.35">
      <c r="C691">
        <v>103.9</v>
      </c>
      <c r="D691">
        <v>557</v>
      </c>
      <c r="E691">
        <v>1</v>
      </c>
      <c r="F691" s="14">
        <v>138847.01</v>
      </c>
      <c r="G691">
        <v>16404</v>
      </c>
    </row>
    <row r="692" spans="3:7" x14ac:dyDescent="0.35">
      <c r="C692">
        <v>86.7</v>
      </c>
      <c r="D692">
        <v>189</v>
      </c>
      <c r="E692">
        <v>4.5</v>
      </c>
      <c r="F692" s="14">
        <v>116305.09</v>
      </c>
      <c r="G692">
        <v>12908</v>
      </c>
    </row>
    <row r="693" spans="3:7" x14ac:dyDescent="0.35">
      <c r="C693">
        <v>98.8</v>
      </c>
      <c r="D693">
        <v>192</v>
      </c>
      <c r="E693">
        <v>2</v>
      </c>
      <c r="F693" s="14">
        <v>68889.19</v>
      </c>
      <c r="G693">
        <v>5215</v>
      </c>
    </row>
    <row r="694" spans="3:7" x14ac:dyDescent="0.35">
      <c r="C694">
        <v>108.3</v>
      </c>
      <c r="D694">
        <v>265</v>
      </c>
      <c r="E694">
        <v>11.8</v>
      </c>
      <c r="F694" s="14">
        <v>127026.66</v>
      </c>
      <c r="G694">
        <v>13764</v>
      </c>
    </row>
    <row r="695" spans="3:7" x14ac:dyDescent="0.35">
      <c r="C695">
        <v>24.9</v>
      </c>
      <c r="D695">
        <v>483</v>
      </c>
      <c r="E695">
        <v>5.6</v>
      </c>
      <c r="F695" s="14">
        <v>74918.649999999994</v>
      </c>
      <c r="G695">
        <v>18801</v>
      </c>
    </row>
    <row r="696" spans="3:7" x14ac:dyDescent="0.35">
      <c r="C696">
        <v>76.900000000000006</v>
      </c>
      <c r="D696">
        <v>246</v>
      </c>
      <c r="E696">
        <v>2.8</v>
      </c>
      <c r="F696" s="14">
        <v>49450.75</v>
      </c>
      <c r="G696">
        <v>3152</v>
      </c>
    </row>
    <row r="697" spans="3:7" x14ac:dyDescent="0.35">
      <c r="C697">
        <v>120.7</v>
      </c>
      <c r="D697">
        <v>390</v>
      </c>
      <c r="E697">
        <v>4.4000000000000004</v>
      </c>
      <c r="F697" s="14">
        <v>111883.34</v>
      </c>
      <c r="G697">
        <v>11681</v>
      </c>
    </row>
    <row r="698" spans="3:7" x14ac:dyDescent="0.35">
      <c r="C698">
        <v>75.599999999999994</v>
      </c>
      <c r="D698">
        <v>292</v>
      </c>
      <c r="E698">
        <v>7</v>
      </c>
      <c r="F698" s="14">
        <v>45263.09</v>
      </c>
      <c r="G698">
        <v>17712</v>
      </c>
    </row>
    <row r="699" spans="3:7" x14ac:dyDescent="0.35">
      <c r="C699">
        <v>127.7</v>
      </c>
      <c r="D699">
        <v>299</v>
      </c>
      <c r="E699">
        <v>1.3</v>
      </c>
      <c r="F699" s="14">
        <v>134576.79999999999</v>
      </c>
      <c r="G699">
        <v>10231</v>
      </c>
    </row>
    <row r="700" spans="3:7" x14ac:dyDescent="0.35">
      <c r="C700">
        <v>135.9</v>
      </c>
      <c r="D700">
        <v>398</v>
      </c>
      <c r="E700">
        <v>11.3</v>
      </c>
      <c r="F700" s="14">
        <v>148192.07</v>
      </c>
      <c r="G700">
        <v>4564</v>
      </c>
    </row>
    <row r="701" spans="3:7" x14ac:dyDescent="0.35">
      <c r="C701">
        <v>134.19999999999999</v>
      </c>
      <c r="D701">
        <v>220</v>
      </c>
      <c r="E701">
        <v>1.3</v>
      </c>
      <c r="F701" s="14">
        <v>143759.71</v>
      </c>
      <c r="G701">
        <v>2640</v>
      </c>
    </row>
    <row r="702" spans="3:7" x14ac:dyDescent="0.35">
      <c r="C702">
        <v>25.4</v>
      </c>
      <c r="D702">
        <v>118</v>
      </c>
      <c r="E702">
        <v>6.3</v>
      </c>
      <c r="F702" s="14">
        <v>108040.44</v>
      </c>
      <c r="G702">
        <v>6428</v>
      </c>
    </row>
    <row r="703" spans="3:7" x14ac:dyDescent="0.35">
      <c r="C703">
        <v>115.9</v>
      </c>
      <c r="D703">
        <v>382</v>
      </c>
      <c r="E703">
        <v>1.1000000000000001</v>
      </c>
      <c r="F703" s="14">
        <v>121881.78</v>
      </c>
      <c r="G703">
        <v>12049</v>
      </c>
    </row>
    <row r="704" spans="3:7" x14ac:dyDescent="0.35">
      <c r="C704">
        <v>27.5</v>
      </c>
      <c r="D704">
        <v>218</v>
      </c>
      <c r="E704">
        <v>7.3</v>
      </c>
      <c r="F704" s="14">
        <v>57255.11</v>
      </c>
      <c r="G704">
        <v>2510</v>
      </c>
    </row>
    <row r="705" spans="3:7" x14ac:dyDescent="0.35">
      <c r="C705">
        <v>25.7</v>
      </c>
      <c r="D705">
        <v>279</v>
      </c>
      <c r="E705">
        <v>12</v>
      </c>
      <c r="F705" s="14">
        <v>45565.95</v>
      </c>
      <c r="G705">
        <v>6745</v>
      </c>
    </row>
    <row r="706" spans="3:7" x14ac:dyDescent="0.35">
      <c r="C706">
        <v>112.7</v>
      </c>
      <c r="D706">
        <v>582</v>
      </c>
      <c r="E706">
        <v>9.5</v>
      </c>
      <c r="F706" s="14">
        <v>65122.01</v>
      </c>
      <c r="G706">
        <v>1769</v>
      </c>
    </row>
    <row r="707" spans="3:7" x14ac:dyDescent="0.35">
      <c r="C707">
        <v>46.5</v>
      </c>
      <c r="D707">
        <v>170</v>
      </c>
      <c r="E707">
        <v>4</v>
      </c>
      <c r="F707" s="14">
        <v>96355.88</v>
      </c>
      <c r="G707">
        <v>14868</v>
      </c>
    </row>
    <row r="708" spans="3:7" x14ac:dyDescent="0.35">
      <c r="C708">
        <v>56.1</v>
      </c>
      <c r="D708">
        <v>296</v>
      </c>
      <c r="E708">
        <v>10</v>
      </c>
      <c r="F708" s="14">
        <v>40139.199999999997</v>
      </c>
      <c r="G708">
        <v>7354</v>
      </c>
    </row>
    <row r="709" spans="3:7" x14ac:dyDescent="0.35">
      <c r="C709">
        <v>89.2</v>
      </c>
      <c r="D709">
        <v>438</v>
      </c>
      <c r="E709">
        <v>0.9</v>
      </c>
      <c r="F709" s="14">
        <v>121559.56</v>
      </c>
      <c r="G709">
        <v>7095</v>
      </c>
    </row>
    <row r="710" spans="3:7" x14ac:dyDescent="0.35">
      <c r="C710">
        <v>114.8</v>
      </c>
      <c r="D710">
        <v>476</v>
      </c>
      <c r="E710">
        <v>9.8000000000000007</v>
      </c>
      <c r="F710" s="14">
        <v>96395.3</v>
      </c>
      <c r="G710">
        <v>17003</v>
      </c>
    </row>
    <row r="711" spans="3:7" x14ac:dyDescent="0.35">
      <c r="C711">
        <v>149</v>
      </c>
      <c r="D711">
        <v>221</v>
      </c>
      <c r="E711">
        <v>10.9</v>
      </c>
      <c r="F711" s="14">
        <v>63684.02</v>
      </c>
      <c r="G711">
        <v>18713</v>
      </c>
    </row>
    <row r="712" spans="3:7" x14ac:dyDescent="0.35">
      <c r="C712">
        <v>54.9</v>
      </c>
      <c r="D712">
        <v>228</v>
      </c>
      <c r="E712">
        <v>1.9</v>
      </c>
      <c r="F712" s="14">
        <v>98212.93</v>
      </c>
      <c r="G712">
        <v>1212</v>
      </c>
    </row>
    <row r="713" spans="3:7" x14ac:dyDescent="0.35">
      <c r="C713">
        <v>73.099999999999994</v>
      </c>
      <c r="D713">
        <v>396</v>
      </c>
      <c r="E713">
        <v>3.7</v>
      </c>
      <c r="F713" s="14">
        <v>103239.42</v>
      </c>
      <c r="G713">
        <v>4168</v>
      </c>
    </row>
    <row r="714" spans="3:7" x14ac:dyDescent="0.35">
      <c r="C714">
        <v>100.3</v>
      </c>
      <c r="D714">
        <v>125</v>
      </c>
      <c r="E714">
        <v>1.8</v>
      </c>
      <c r="F714" s="14">
        <v>34620.21</v>
      </c>
      <c r="G714">
        <v>1992</v>
      </c>
    </row>
    <row r="715" spans="3:7" x14ac:dyDescent="0.35">
      <c r="C715">
        <v>129.80000000000001</v>
      </c>
      <c r="D715">
        <v>534</v>
      </c>
      <c r="E715">
        <v>6.7</v>
      </c>
      <c r="F715" s="14">
        <v>35367.97</v>
      </c>
      <c r="G715">
        <v>7765</v>
      </c>
    </row>
    <row r="716" spans="3:7" x14ac:dyDescent="0.35">
      <c r="C716">
        <v>29.3</v>
      </c>
      <c r="D716">
        <v>318</v>
      </c>
      <c r="E716">
        <v>2.1</v>
      </c>
      <c r="F716" s="14">
        <v>69184.87</v>
      </c>
      <c r="G716">
        <v>1020</v>
      </c>
    </row>
    <row r="717" spans="3:7" x14ac:dyDescent="0.35">
      <c r="C717">
        <v>39.5</v>
      </c>
      <c r="D717">
        <v>402</v>
      </c>
      <c r="E717">
        <v>1.7</v>
      </c>
      <c r="F717" s="14">
        <v>55377.56</v>
      </c>
      <c r="G717">
        <v>7040</v>
      </c>
    </row>
    <row r="718" spans="3:7" x14ac:dyDescent="0.35">
      <c r="C718">
        <v>39.5</v>
      </c>
      <c r="D718">
        <v>490</v>
      </c>
      <c r="E718">
        <v>11.5</v>
      </c>
      <c r="F718" s="14">
        <v>145035.01999999999</v>
      </c>
      <c r="G718">
        <v>3972</v>
      </c>
    </row>
    <row r="719" spans="3:7" x14ac:dyDescent="0.35">
      <c r="C719">
        <v>105.7</v>
      </c>
      <c r="D719">
        <v>366</v>
      </c>
      <c r="E719">
        <v>4.0999999999999996</v>
      </c>
      <c r="F719" s="14">
        <v>53402.83</v>
      </c>
      <c r="G719">
        <v>7565</v>
      </c>
    </row>
    <row r="720" spans="3:7" x14ac:dyDescent="0.35">
      <c r="C720">
        <v>115.3</v>
      </c>
      <c r="D720">
        <v>550</v>
      </c>
      <c r="E720">
        <v>4.7</v>
      </c>
      <c r="F720" s="14">
        <v>72238.149999999994</v>
      </c>
      <c r="G720">
        <v>7528</v>
      </c>
    </row>
    <row r="721" spans="3:7" x14ac:dyDescent="0.35">
      <c r="C721">
        <v>120.9</v>
      </c>
      <c r="D721">
        <v>308</v>
      </c>
      <c r="E721">
        <v>7.5</v>
      </c>
      <c r="F721" s="14">
        <v>125502.71</v>
      </c>
      <c r="G721">
        <v>18874</v>
      </c>
    </row>
    <row r="722" spans="3:7" x14ac:dyDescent="0.35">
      <c r="C722">
        <v>79</v>
      </c>
      <c r="D722">
        <v>185</v>
      </c>
      <c r="E722">
        <v>5.3</v>
      </c>
      <c r="F722" s="14">
        <v>121861.15</v>
      </c>
      <c r="G722">
        <v>5470</v>
      </c>
    </row>
    <row r="723" spans="3:7" x14ac:dyDescent="0.35">
      <c r="C723">
        <v>70.5</v>
      </c>
      <c r="D723">
        <v>316</v>
      </c>
      <c r="E723">
        <v>2</v>
      </c>
      <c r="F723" s="14">
        <v>113631.44</v>
      </c>
      <c r="G723">
        <v>19947</v>
      </c>
    </row>
    <row r="724" spans="3:7" x14ac:dyDescent="0.35">
      <c r="C724">
        <v>139.69999999999999</v>
      </c>
      <c r="D724">
        <v>586</v>
      </c>
      <c r="E724">
        <v>11</v>
      </c>
      <c r="F724" s="14">
        <v>105699.84</v>
      </c>
      <c r="G724">
        <v>19318</v>
      </c>
    </row>
    <row r="725" spans="3:7" x14ac:dyDescent="0.35">
      <c r="C725">
        <v>97.1</v>
      </c>
      <c r="D725">
        <v>445</v>
      </c>
      <c r="E725">
        <v>4.9000000000000004</v>
      </c>
      <c r="F725" s="14">
        <v>82630.44</v>
      </c>
      <c r="G725">
        <v>18485</v>
      </c>
    </row>
    <row r="726" spans="3:7" x14ac:dyDescent="0.35">
      <c r="C726">
        <v>140.6</v>
      </c>
      <c r="D726">
        <v>246</v>
      </c>
      <c r="E726">
        <v>4.9000000000000004</v>
      </c>
      <c r="F726" s="14">
        <v>120876.03</v>
      </c>
      <c r="G726">
        <v>17011</v>
      </c>
    </row>
    <row r="727" spans="3:7" x14ac:dyDescent="0.35">
      <c r="C727">
        <v>65.2</v>
      </c>
      <c r="D727">
        <v>184</v>
      </c>
      <c r="E727">
        <v>3.8</v>
      </c>
      <c r="F727" s="14">
        <v>88396.29</v>
      </c>
      <c r="G727">
        <v>9130</v>
      </c>
    </row>
    <row r="728" spans="3:7" x14ac:dyDescent="0.35">
      <c r="C728">
        <v>86.1</v>
      </c>
      <c r="D728">
        <v>186</v>
      </c>
      <c r="E728">
        <v>7.4</v>
      </c>
      <c r="F728" s="14">
        <v>34769.4</v>
      </c>
      <c r="G728">
        <v>6656</v>
      </c>
    </row>
    <row r="729" spans="3:7" x14ac:dyDescent="0.35">
      <c r="C729">
        <v>36.4</v>
      </c>
      <c r="D729">
        <v>332</v>
      </c>
      <c r="E729">
        <v>11.1</v>
      </c>
      <c r="F729" s="14">
        <v>115950.11</v>
      </c>
      <c r="G729">
        <v>4483</v>
      </c>
    </row>
    <row r="730" spans="3:7" x14ac:dyDescent="0.35">
      <c r="C730">
        <v>30.3</v>
      </c>
      <c r="D730">
        <v>506</v>
      </c>
      <c r="E730">
        <v>8.9</v>
      </c>
      <c r="F730" s="14">
        <v>69253.89</v>
      </c>
      <c r="G730">
        <v>10315</v>
      </c>
    </row>
    <row r="731" spans="3:7" x14ac:dyDescent="0.35">
      <c r="C731">
        <v>44.8</v>
      </c>
      <c r="D731">
        <v>385</v>
      </c>
      <c r="E731">
        <v>11.4</v>
      </c>
      <c r="F731" s="14">
        <v>105274.21</v>
      </c>
      <c r="G731">
        <v>15876</v>
      </c>
    </row>
    <row r="732" spans="3:7" x14ac:dyDescent="0.35">
      <c r="C732">
        <v>45.8</v>
      </c>
      <c r="D732">
        <v>548</v>
      </c>
      <c r="E732">
        <v>11.4</v>
      </c>
      <c r="F732" s="14">
        <v>132858.82</v>
      </c>
      <c r="G732">
        <v>5836</v>
      </c>
    </row>
    <row r="733" spans="3:7" x14ac:dyDescent="0.35">
      <c r="C733">
        <v>102</v>
      </c>
      <c r="D733">
        <v>220</v>
      </c>
      <c r="E733">
        <v>6.1</v>
      </c>
      <c r="F733" s="14">
        <v>108832.92</v>
      </c>
      <c r="G733">
        <v>12851</v>
      </c>
    </row>
    <row r="734" spans="3:7" x14ac:dyDescent="0.35">
      <c r="C734">
        <v>48.5</v>
      </c>
      <c r="D734">
        <v>593</v>
      </c>
      <c r="E734">
        <v>5.3</v>
      </c>
      <c r="F734" s="14">
        <v>83660.75</v>
      </c>
      <c r="G734">
        <v>11389</v>
      </c>
    </row>
    <row r="735" spans="3:7" x14ac:dyDescent="0.35">
      <c r="C735">
        <v>124.6</v>
      </c>
      <c r="D735">
        <v>350</v>
      </c>
      <c r="E735">
        <v>8.4</v>
      </c>
      <c r="F735" s="14">
        <v>33475.51</v>
      </c>
      <c r="G735">
        <v>10407</v>
      </c>
    </row>
    <row r="736" spans="3:7" x14ac:dyDescent="0.35">
      <c r="C736">
        <v>53.9</v>
      </c>
      <c r="D736">
        <v>127</v>
      </c>
      <c r="E736">
        <v>6.1</v>
      </c>
      <c r="F736" s="14">
        <v>56273.78</v>
      </c>
      <c r="G736">
        <v>6756</v>
      </c>
    </row>
    <row r="737" spans="3:7" x14ac:dyDescent="0.35">
      <c r="C737">
        <v>90.2</v>
      </c>
      <c r="D737">
        <v>586</v>
      </c>
      <c r="E737">
        <v>9.6999999999999993</v>
      </c>
      <c r="F737" s="14">
        <v>40830.33</v>
      </c>
      <c r="G737">
        <v>6896</v>
      </c>
    </row>
    <row r="738" spans="3:7" x14ac:dyDescent="0.35">
      <c r="C738">
        <v>89.6</v>
      </c>
      <c r="D738">
        <v>540</v>
      </c>
      <c r="E738">
        <v>3.8</v>
      </c>
      <c r="F738" s="14">
        <v>49368.5</v>
      </c>
      <c r="G738">
        <v>656</v>
      </c>
    </row>
    <row r="739" spans="3:7" x14ac:dyDescent="0.35">
      <c r="C739">
        <v>40.4</v>
      </c>
      <c r="D739">
        <v>254</v>
      </c>
      <c r="E739">
        <v>3.1</v>
      </c>
      <c r="F739" s="14">
        <v>122689.4</v>
      </c>
      <c r="G739">
        <v>4298</v>
      </c>
    </row>
    <row r="740" spans="3:7" x14ac:dyDescent="0.35">
      <c r="C740">
        <v>85.6</v>
      </c>
      <c r="D740">
        <v>460</v>
      </c>
      <c r="E740">
        <v>0.7</v>
      </c>
      <c r="F740" s="14">
        <v>119118.24</v>
      </c>
      <c r="G740">
        <v>19847</v>
      </c>
    </row>
    <row r="741" spans="3:7" x14ac:dyDescent="0.35">
      <c r="C741">
        <v>116.7</v>
      </c>
      <c r="D741">
        <v>254</v>
      </c>
      <c r="E741">
        <v>5.8</v>
      </c>
      <c r="F741" s="14">
        <v>41961.51</v>
      </c>
      <c r="G741">
        <v>18382</v>
      </c>
    </row>
    <row r="742" spans="3:7" x14ac:dyDescent="0.35">
      <c r="C742">
        <v>51.8</v>
      </c>
      <c r="D742">
        <v>108</v>
      </c>
      <c r="E742">
        <v>8.9</v>
      </c>
      <c r="F742" s="14">
        <v>144174.89000000001</v>
      </c>
      <c r="G742">
        <v>7605</v>
      </c>
    </row>
    <row r="743" spans="3:7" x14ac:dyDescent="0.35">
      <c r="C743">
        <v>103.6</v>
      </c>
      <c r="D743">
        <v>270</v>
      </c>
      <c r="E743">
        <v>9.8000000000000007</v>
      </c>
      <c r="F743" s="14">
        <v>147098.09</v>
      </c>
      <c r="G743">
        <v>13211</v>
      </c>
    </row>
    <row r="744" spans="3:7" x14ac:dyDescent="0.35">
      <c r="C744">
        <v>50.2</v>
      </c>
      <c r="D744">
        <v>492</v>
      </c>
      <c r="E744">
        <v>3.4</v>
      </c>
      <c r="F744" s="14">
        <v>67374.59</v>
      </c>
      <c r="G744">
        <v>8786</v>
      </c>
    </row>
    <row r="745" spans="3:7" x14ac:dyDescent="0.35">
      <c r="C745">
        <v>85</v>
      </c>
      <c r="D745">
        <v>591</v>
      </c>
      <c r="E745">
        <v>4.2</v>
      </c>
      <c r="F745" s="14">
        <v>115064.18</v>
      </c>
      <c r="G745">
        <v>2539</v>
      </c>
    </row>
    <row r="746" spans="3:7" x14ac:dyDescent="0.35">
      <c r="C746">
        <v>87.6</v>
      </c>
      <c r="D746">
        <v>162</v>
      </c>
      <c r="E746">
        <v>2.8</v>
      </c>
      <c r="F746" s="14">
        <v>134369.9</v>
      </c>
      <c r="G746">
        <v>4583</v>
      </c>
    </row>
    <row r="747" spans="3:7" x14ac:dyDescent="0.35">
      <c r="C747">
        <v>58.6</v>
      </c>
      <c r="D747">
        <v>322</v>
      </c>
      <c r="E747">
        <v>8.8000000000000007</v>
      </c>
      <c r="F747" s="14">
        <v>135627.14000000001</v>
      </c>
      <c r="G747">
        <v>17145</v>
      </c>
    </row>
    <row r="748" spans="3:7" x14ac:dyDescent="0.35">
      <c r="C748">
        <v>98.6</v>
      </c>
      <c r="D748">
        <v>341</v>
      </c>
      <c r="E748">
        <v>2.9</v>
      </c>
      <c r="F748" s="14">
        <v>69621.259999999995</v>
      </c>
      <c r="G748">
        <v>13641</v>
      </c>
    </row>
    <row r="749" spans="3:7" x14ac:dyDescent="0.35">
      <c r="C749">
        <v>60.5</v>
      </c>
      <c r="D749">
        <v>196</v>
      </c>
      <c r="E749">
        <v>8.5</v>
      </c>
      <c r="F749" s="14">
        <v>94527.78</v>
      </c>
      <c r="G749">
        <v>18322</v>
      </c>
    </row>
    <row r="750" spans="3:7" x14ac:dyDescent="0.35">
      <c r="C750">
        <v>56.9</v>
      </c>
      <c r="D750">
        <v>566</v>
      </c>
      <c r="E750">
        <v>7.2</v>
      </c>
      <c r="F750" s="14">
        <v>66690.039999999994</v>
      </c>
      <c r="G750">
        <v>19419</v>
      </c>
    </row>
    <row r="751" spans="3:7" x14ac:dyDescent="0.35">
      <c r="C751">
        <v>54.2</v>
      </c>
      <c r="D751">
        <v>152</v>
      </c>
      <c r="E751">
        <v>9.6999999999999993</v>
      </c>
      <c r="F751" s="14">
        <v>100478.05</v>
      </c>
      <c r="G751">
        <v>15512</v>
      </c>
    </row>
    <row r="752" spans="3:7" x14ac:dyDescent="0.35">
      <c r="C752">
        <v>31.9</v>
      </c>
      <c r="D752">
        <v>511</v>
      </c>
      <c r="E752">
        <v>2.1</v>
      </c>
      <c r="F752" s="14">
        <v>87055.679999999993</v>
      </c>
      <c r="G752">
        <v>13939</v>
      </c>
    </row>
    <row r="753" spans="3:7" x14ac:dyDescent="0.35">
      <c r="C753">
        <v>118.8</v>
      </c>
      <c r="D753">
        <v>223</v>
      </c>
      <c r="E753">
        <v>4.8</v>
      </c>
      <c r="F753" s="14">
        <v>76263.58</v>
      </c>
      <c r="G753">
        <v>19837</v>
      </c>
    </row>
    <row r="754" spans="3:7" x14ac:dyDescent="0.35">
      <c r="C754">
        <v>76.8</v>
      </c>
      <c r="D754">
        <v>326</v>
      </c>
      <c r="E754">
        <v>8.5</v>
      </c>
      <c r="F754" s="14">
        <v>60064.68</v>
      </c>
      <c r="G754">
        <v>11982</v>
      </c>
    </row>
    <row r="755" spans="3:7" x14ac:dyDescent="0.35">
      <c r="C755">
        <v>75.099999999999994</v>
      </c>
      <c r="D755">
        <v>415</v>
      </c>
      <c r="E755">
        <v>4.9000000000000004</v>
      </c>
      <c r="F755" s="14">
        <v>51480.67</v>
      </c>
      <c r="G755">
        <v>10170</v>
      </c>
    </row>
    <row r="756" spans="3:7" x14ac:dyDescent="0.35">
      <c r="C756">
        <v>139.80000000000001</v>
      </c>
      <c r="D756">
        <v>410</v>
      </c>
      <c r="E756">
        <v>0.9</v>
      </c>
      <c r="F756" s="14">
        <v>62994.17</v>
      </c>
      <c r="G756">
        <v>1875</v>
      </c>
    </row>
    <row r="757" spans="3:7" x14ac:dyDescent="0.35">
      <c r="C757">
        <v>102.2</v>
      </c>
      <c r="D757">
        <v>351</v>
      </c>
      <c r="E757">
        <v>5.9</v>
      </c>
      <c r="F757" s="14">
        <v>134992.42000000001</v>
      </c>
      <c r="G757">
        <v>5019</v>
      </c>
    </row>
    <row r="758" spans="3:7" x14ac:dyDescent="0.35">
      <c r="C758">
        <v>74.5</v>
      </c>
      <c r="D758">
        <v>533</v>
      </c>
      <c r="E758">
        <v>1.1000000000000001</v>
      </c>
      <c r="F758" s="14">
        <v>106497.38</v>
      </c>
      <c r="G758">
        <v>546</v>
      </c>
    </row>
    <row r="759" spans="3:7" x14ac:dyDescent="0.35">
      <c r="C759">
        <v>148.19999999999999</v>
      </c>
      <c r="D759">
        <v>469</v>
      </c>
      <c r="E759">
        <v>6.4</v>
      </c>
      <c r="F759" s="14">
        <v>142865.42000000001</v>
      </c>
      <c r="G759">
        <v>4833</v>
      </c>
    </row>
    <row r="760" spans="3:7" x14ac:dyDescent="0.35">
      <c r="C760">
        <v>25.8</v>
      </c>
      <c r="D760">
        <v>411</v>
      </c>
      <c r="E760">
        <v>8.4</v>
      </c>
      <c r="F760" s="14">
        <v>79110.179999999993</v>
      </c>
      <c r="G760">
        <v>2821</v>
      </c>
    </row>
    <row r="761" spans="3:7" x14ac:dyDescent="0.35">
      <c r="C761">
        <v>31.8</v>
      </c>
      <c r="D761">
        <v>473</v>
      </c>
      <c r="E761">
        <v>2.6</v>
      </c>
      <c r="F761" s="14">
        <v>100937.82</v>
      </c>
      <c r="G761">
        <v>8084</v>
      </c>
    </row>
    <row r="762" spans="3:7" x14ac:dyDescent="0.35">
      <c r="C762">
        <v>118.3</v>
      </c>
      <c r="D762">
        <v>167</v>
      </c>
      <c r="E762">
        <v>1.1000000000000001</v>
      </c>
      <c r="F762" s="14">
        <v>114709.68</v>
      </c>
      <c r="G762">
        <v>8939</v>
      </c>
    </row>
    <row r="763" spans="3:7" x14ac:dyDescent="0.35">
      <c r="C763">
        <v>77.099999999999994</v>
      </c>
      <c r="D763">
        <v>147</v>
      </c>
      <c r="E763">
        <v>4.5999999999999996</v>
      </c>
      <c r="F763" s="14">
        <v>73633.58</v>
      </c>
      <c r="G763">
        <v>12637</v>
      </c>
    </row>
    <row r="764" spans="3:7" x14ac:dyDescent="0.35">
      <c r="C764">
        <v>104</v>
      </c>
      <c r="D764">
        <v>449</v>
      </c>
      <c r="E764">
        <v>2.9</v>
      </c>
      <c r="F764" s="14">
        <v>113958.46</v>
      </c>
      <c r="G764">
        <v>7151</v>
      </c>
    </row>
    <row r="765" spans="3:7" x14ac:dyDescent="0.35">
      <c r="C765">
        <v>105.6</v>
      </c>
      <c r="D765">
        <v>195</v>
      </c>
      <c r="E765">
        <v>2.1</v>
      </c>
      <c r="F765" s="14">
        <v>100418.49</v>
      </c>
      <c r="G765">
        <v>11759</v>
      </c>
    </row>
    <row r="766" spans="3:7" x14ac:dyDescent="0.35">
      <c r="C766">
        <v>63.8</v>
      </c>
      <c r="D766">
        <v>562</v>
      </c>
      <c r="E766">
        <v>2.7</v>
      </c>
      <c r="F766" s="14">
        <v>72960.539999999994</v>
      </c>
      <c r="G766">
        <v>18873</v>
      </c>
    </row>
    <row r="767" spans="3:7" x14ac:dyDescent="0.35">
      <c r="C767">
        <v>51.7</v>
      </c>
      <c r="D767">
        <v>470</v>
      </c>
      <c r="E767">
        <v>7.4</v>
      </c>
      <c r="F767" s="14">
        <v>87906.91</v>
      </c>
      <c r="G767">
        <v>3534</v>
      </c>
    </row>
    <row r="768" spans="3:7" x14ac:dyDescent="0.35">
      <c r="C768">
        <v>97.1</v>
      </c>
      <c r="D768">
        <v>183</v>
      </c>
      <c r="E768">
        <v>11.1</v>
      </c>
      <c r="F768" s="14">
        <v>136391.43</v>
      </c>
      <c r="G768">
        <v>1762</v>
      </c>
    </row>
    <row r="769" spans="3:7" x14ac:dyDescent="0.35">
      <c r="C769">
        <v>71.5</v>
      </c>
      <c r="D769">
        <v>335</v>
      </c>
      <c r="E769">
        <v>8.1</v>
      </c>
      <c r="F769" s="14">
        <v>54048.78</v>
      </c>
      <c r="G769">
        <v>8019</v>
      </c>
    </row>
    <row r="770" spans="3:7" x14ac:dyDescent="0.35">
      <c r="C770">
        <v>82.1</v>
      </c>
      <c r="D770">
        <v>276</v>
      </c>
      <c r="E770">
        <v>5.9</v>
      </c>
      <c r="F770" s="14">
        <v>112414.37</v>
      </c>
      <c r="G770">
        <v>3139</v>
      </c>
    </row>
    <row r="771" spans="3:7" x14ac:dyDescent="0.35">
      <c r="C771">
        <v>120.5</v>
      </c>
      <c r="D771">
        <v>559</v>
      </c>
      <c r="E771">
        <v>9.9</v>
      </c>
      <c r="F771" s="14">
        <v>117644.65</v>
      </c>
      <c r="G771">
        <v>881</v>
      </c>
    </row>
    <row r="772" spans="3:7" x14ac:dyDescent="0.35">
      <c r="C772">
        <v>67.099999999999994</v>
      </c>
      <c r="D772">
        <v>356</v>
      </c>
      <c r="E772">
        <v>7.5</v>
      </c>
      <c r="F772" s="14">
        <v>120202.14</v>
      </c>
      <c r="G772">
        <v>3042</v>
      </c>
    </row>
    <row r="773" spans="3:7" x14ac:dyDescent="0.35">
      <c r="C773">
        <v>57</v>
      </c>
      <c r="D773">
        <v>298</v>
      </c>
      <c r="E773">
        <v>0.9</v>
      </c>
      <c r="F773" s="14">
        <v>145021.53</v>
      </c>
      <c r="G773">
        <v>11347</v>
      </c>
    </row>
    <row r="774" spans="3:7" x14ac:dyDescent="0.35">
      <c r="C774">
        <v>72.599999999999994</v>
      </c>
      <c r="D774">
        <v>513</v>
      </c>
      <c r="E774">
        <v>2.4</v>
      </c>
      <c r="F774" s="14">
        <v>45448.74</v>
      </c>
      <c r="G774">
        <v>13843</v>
      </c>
    </row>
    <row r="775" spans="3:7" x14ac:dyDescent="0.35">
      <c r="C775">
        <v>102.4</v>
      </c>
      <c r="D775">
        <v>409</v>
      </c>
      <c r="E775">
        <v>6.3</v>
      </c>
      <c r="F775" s="14">
        <v>123720.42</v>
      </c>
      <c r="G775">
        <v>17423</v>
      </c>
    </row>
    <row r="776" spans="3:7" x14ac:dyDescent="0.35">
      <c r="C776">
        <v>63.8</v>
      </c>
      <c r="D776">
        <v>578</v>
      </c>
      <c r="E776">
        <v>2.8</v>
      </c>
      <c r="F776" s="14">
        <v>127540.21</v>
      </c>
      <c r="G776">
        <v>15081</v>
      </c>
    </row>
    <row r="777" spans="3:7" x14ac:dyDescent="0.35">
      <c r="C777">
        <v>52.8</v>
      </c>
      <c r="D777">
        <v>272</v>
      </c>
      <c r="E777">
        <v>9.3000000000000007</v>
      </c>
      <c r="F777" s="14">
        <v>32823.64</v>
      </c>
      <c r="G777">
        <v>1167</v>
      </c>
    </row>
    <row r="778" spans="3:7" x14ac:dyDescent="0.35">
      <c r="C778">
        <v>116</v>
      </c>
      <c r="D778">
        <v>227</v>
      </c>
      <c r="E778">
        <v>1.5</v>
      </c>
      <c r="F778" s="14">
        <v>41348.71</v>
      </c>
      <c r="G778">
        <v>7998</v>
      </c>
    </row>
    <row r="779" spans="3:7" x14ac:dyDescent="0.35">
      <c r="C779">
        <v>25.3</v>
      </c>
      <c r="D779">
        <v>267</v>
      </c>
      <c r="E779">
        <v>0.9</v>
      </c>
      <c r="F779" s="14">
        <v>103122.42</v>
      </c>
      <c r="G779">
        <v>9895</v>
      </c>
    </row>
    <row r="780" spans="3:7" x14ac:dyDescent="0.35">
      <c r="C780">
        <v>53.4</v>
      </c>
      <c r="D780">
        <v>434</v>
      </c>
      <c r="E780">
        <v>10.1</v>
      </c>
      <c r="F780" s="14">
        <v>82012.23</v>
      </c>
      <c r="G780">
        <v>1600</v>
      </c>
    </row>
    <row r="781" spans="3:7" x14ac:dyDescent="0.35">
      <c r="C781">
        <v>141.6</v>
      </c>
      <c r="D781">
        <v>240</v>
      </c>
      <c r="E781">
        <v>3.7</v>
      </c>
      <c r="F781" s="14">
        <v>110572.76</v>
      </c>
      <c r="G781">
        <v>6787</v>
      </c>
    </row>
    <row r="782" spans="3:7" x14ac:dyDescent="0.35">
      <c r="C782">
        <v>55.7</v>
      </c>
      <c r="D782">
        <v>336</v>
      </c>
      <c r="E782">
        <v>1.6</v>
      </c>
      <c r="F782" s="14">
        <v>56978.97</v>
      </c>
      <c r="G782">
        <v>19264</v>
      </c>
    </row>
    <row r="783" spans="3:7" x14ac:dyDescent="0.35">
      <c r="C783">
        <v>81.8</v>
      </c>
      <c r="D783">
        <v>385</v>
      </c>
      <c r="E783">
        <v>4.4000000000000004</v>
      </c>
      <c r="F783" s="14">
        <v>68357.14</v>
      </c>
      <c r="G783">
        <v>12781</v>
      </c>
    </row>
    <row r="784" spans="3:7" x14ac:dyDescent="0.35">
      <c r="C784">
        <v>94.3</v>
      </c>
      <c r="D784">
        <v>140</v>
      </c>
      <c r="E784">
        <v>7</v>
      </c>
      <c r="F784" s="14">
        <v>71435.899999999994</v>
      </c>
      <c r="G784">
        <v>968</v>
      </c>
    </row>
    <row r="785" spans="3:7" x14ac:dyDescent="0.35">
      <c r="C785">
        <v>93.4</v>
      </c>
      <c r="D785">
        <v>312</v>
      </c>
      <c r="E785">
        <v>9.1</v>
      </c>
      <c r="F785" s="14">
        <v>64066.52</v>
      </c>
      <c r="G785">
        <v>4046</v>
      </c>
    </row>
    <row r="786" spans="3:7" x14ac:dyDescent="0.35">
      <c r="C786">
        <v>94.2</v>
      </c>
      <c r="D786">
        <v>191</v>
      </c>
      <c r="E786">
        <v>9.3000000000000007</v>
      </c>
      <c r="F786" s="14">
        <v>148125.93</v>
      </c>
      <c r="G786">
        <v>11900</v>
      </c>
    </row>
    <row r="787" spans="3:7" x14ac:dyDescent="0.35">
      <c r="C787">
        <v>89.2</v>
      </c>
      <c r="D787">
        <v>215</v>
      </c>
      <c r="E787">
        <v>6.2</v>
      </c>
      <c r="F787" s="14">
        <v>85669.67</v>
      </c>
      <c r="G787">
        <v>10946</v>
      </c>
    </row>
    <row r="788" spans="3:7" x14ac:dyDescent="0.35">
      <c r="C788">
        <v>32.799999999999997</v>
      </c>
      <c r="D788">
        <v>397</v>
      </c>
      <c r="E788">
        <v>11.7</v>
      </c>
      <c r="F788" s="14">
        <v>79235.259999999995</v>
      </c>
      <c r="G788">
        <v>19646</v>
      </c>
    </row>
    <row r="789" spans="3:7" x14ac:dyDescent="0.35">
      <c r="C789">
        <v>99.3</v>
      </c>
      <c r="D789">
        <v>185</v>
      </c>
      <c r="E789">
        <v>8.4</v>
      </c>
      <c r="F789" s="14">
        <v>144221.53</v>
      </c>
      <c r="G789">
        <v>5288</v>
      </c>
    </row>
    <row r="790" spans="3:7" x14ac:dyDescent="0.35">
      <c r="C790">
        <v>81.400000000000006</v>
      </c>
      <c r="D790">
        <v>464</v>
      </c>
      <c r="E790">
        <v>4.2</v>
      </c>
      <c r="F790" s="14">
        <v>65157.83</v>
      </c>
      <c r="G790">
        <v>5795</v>
      </c>
    </row>
    <row r="791" spans="3:7" x14ac:dyDescent="0.35">
      <c r="C791">
        <v>63.1</v>
      </c>
      <c r="D791">
        <v>571</v>
      </c>
      <c r="E791">
        <v>3.3</v>
      </c>
      <c r="F791" s="14">
        <v>116645.55</v>
      </c>
      <c r="G791">
        <v>12626</v>
      </c>
    </row>
    <row r="792" spans="3:7" x14ac:dyDescent="0.35">
      <c r="C792">
        <v>113.1</v>
      </c>
      <c r="D792">
        <v>161</v>
      </c>
      <c r="E792">
        <v>5.5</v>
      </c>
      <c r="F792" s="14">
        <v>129330.46</v>
      </c>
      <c r="G792">
        <v>16762</v>
      </c>
    </row>
    <row r="793" spans="3:7" x14ac:dyDescent="0.35">
      <c r="C793">
        <v>36.1</v>
      </c>
      <c r="D793">
        <v>174</v>
      </c>
      <c r="E793">
        <v>9.1999999999999993</v>
      </c>
      <c r="F793" s="14">
        <v>99577.44</v>
      </c>
      <c r="G793">
        <v>15813</v>
      </c>
    </row>
    <row r="794" spans="3:7" x14ac:dyDescent="0.35">
      <c r="C794">
        <v>110.2</v>
      </c>
      <c r="D794">
        <v>334</v>
      </c>
      <c r="E794">
        <v>9.1999999999999993</v>
      </c>
      <c r="F794" s="14">
        <v>120837.67</v>
      </c>
      <c r="G794">
        <v>9020</v>
      </c>
    </row>
    <row r="795" spans="3:7" x14ac:dyDescent="0.35">
      <c r="C795">
        <v>57.5</v>
      </c>
      <c r="D795">
        <v>213</v>
      </c>
      <c r="E795">
        <v>7</v>
      </c>
      <c r="F795" s="14">
        <v>115656.38</v>
      </c>
      <c r="G795">
        <v>5060</v>
      </c>
    </row>
    <row r="796" spans="3:7" x14ac:dyDescent="0.35">
      <c r="C796">
        <v>58</v>
      </c>
      <c r="D796">
        <v>296</v>
      </c>
      <c r="E796">
        <v>7.8</v>
      </c>
      <c r="F796" s="14">
        <v>33360.559999999998</v>
      </c>
      <c r="G796">
        <v>16935</v>
      </c>
    </row>
    <row r="797" spans="3:7" x14ac:dyDescent="0.35">
      <c r="C797">
        <v>103.7</v>
      </c>
      <c r="D797">
        <v>400</v>
      </c>
      <c r="E797">
        <v>6.5</v>
      </c>
      <c r="F797" s="14">
        <v>75357.45</v>
      </c>
      <c r="G797">
        <v>2121</v>
      </c>
    </row>
    <row r="798" spans="3:7" x14ac:dyDescent="0.35">
      <c r="C798">
        <v>39.5</v>
      </c>
      <c r="D798">
        <v>411</v>
      </c>
      <c r="E798">
        <v>8</v>
      </c>
      <c r="F798" s="14">
        <v>72780.179999999993</v>
      </c>
      <c r="G798">
        <v>7483</v>
      </c>
    </row>
    <row r="799" spans="3:7" x14ac:dyDescent="0.35">
      <c r="C799">
        <v>71.8</v>
      </c>
      <c r="D799">
        <v>150</v>
      </c>
      <c r="E799">
        <v>6.3</v>
      </c>
      <c r="F799" s="14">
        <v>62576.83</v>
      </c>
      <c r="G799">
        <v>8390</v>
      </c>
    </row>
    <row r="800" spans="3:7" x14ac:dyDescent="0.35">
      <c r="C800">
        <v>113.3</v>
      </c>
      <c r="D800">
        <v>190</v>
      </c>
      <c r="E800">
        <v>11.8</v>
      </c>
      <c r="F800" s="14">
        <v>61891.6</v>
      </c>
      <c r="G800">
        <v>4343</v>
      </c>
    </row>
    <row r="801" spans="3:7" x14ac:dyDescent="0.35">
      <c r="C801">
        <v>51.7</v>
      </c>
      <c r="D801">
        <v>489</v>
      </c>
      <c r="E801">
        <v>5.8</v>
      </c>
      <c r="F801" s="14">
        <v>94432.04</v>
      </c>
      <c r="G801">
        <v>2732</v>
      </c>
    </row>
    <row r="802" spans="3:7" x14ac:dyDescent="0.35">
      <c r="C802">
        <v>47.9</v>
      </c>
      <c r="D802">
        <v>349</v>
      </c>
      <c r="E802">
        <v>7</v>
      </c>
      <c r="F802" s="14">
        <v>99805.63</v>
      </c>
      <c r="G802">
        <v>16</v>
      </c>
    </row>
    <row r="803" spans="3:7" x14ac:dyDescent="0.35">
      <c r="C803">
        <v>84</v>
      </c>
      <c r="D803">
        <v>190</v>
      </c>
      <c r="E803">
        <v>6.3</v>
      </c>
      <c r="F803" s="14">
        <v>91704.03</v>
      </c>
      <c r="G803">
        <v>16484</v>
      </c>
    </row>
    <row r="804" spans="3:7" x14ac:dyDescent="0.35">
      <c r="C804">
        <v>142.9</v>
      </c>
      <c r="D804">
        <v>349</v>
      </c>
      <c r="E804">
        <v>4.2</v>
      </c>
      <c r="F804" s="14">
        <v>146922.53</v>
      </c>
      <c r="G804">
        <v>14522</v>
      </c>
    </row>
    <row r="805" spans="3:7" x14ac:dyDescent="0.35">
      <c r="C805">
        <v>34.1</v>
      </c>
      <c r="D805">
        <v>218</v>
      </c>
      <c r="E805">
        <v>4</v>
      </c>
      <c r="F805" s="14">
        <v>66646.06</v>
      </c>
      <c r="G805">
        <v>5065</v>
      </c>
    </row>
    <row r="806" spans="3:7" x14ac:dyDescent="0.35">
      <c r="C806">
        <v>42.3</v>
      </c>
      <c r="D806">
        <v>180</v>
      </c>
      <c r="E806">
        <v>4.2</v>
      </c>
      <c r="F806" s="14">
        <v>91975.96</v>
      </c>
      <c r="G806">
        <v>9948</v>
      </c>
    </row>
    <row r="807" spans="3:7" x14ac:dyDescent="0.35">
      <c r="C807">
        <v>66</v>
      </c>
      <c r="D807">
        <v>481</v>
      </c>
      <c r="E807">
        <v>5.7</v>
      </c>
      <c r="F807" s="14">
        <v>81035.75</v>
      </c>
      <c r="G807">
        <v>13395</v>
      </c>
    </row>
    <row r="808" spans="3:7" x14ac:dyDescent="0.35">
      <c r="C808">
        <v>55.6</v>
      </c>
      <c r="D808">
        <v>519</v>
      </c>
      <c r="E808">
        <v>2.9</v>
      </c>
      <c r="F808" s="14">
        <v>116000.72</v>
      </c>
      <c r="G808">
        <v>18349</v>
      </c>
    </row>
    <row r="809" spans="3:7" x14ac:dyDescent="0.35">
      <c r="C809">
        <v>77.2</v>
      </c>
      <c r="D809">
        <v>240</v>
      </c>
      <c r="E809">
        <v>1.4</v>
      </c>
      <c r="F809" s="14">
        <v>49250.15</v>
      </c>
      <c r="G809">
        <v>12781</v>
      </c>
    </row>
    <row r="810" spans="3:7" x14ac:dyDescent="0.35">
      <c r="C810">
        <v>148.30000000000001</v>
      </c>
      <c r="D810">
        <v>400</v>
      </c>
      <c r="E810">
        <v>1.2</v>
      </c>
      <c r="F810" s="14">
        <v>36733.75</v>
      </c>
      <c r="G810">
        <v>2424</v>
      </c>
    </row>
    <row r="811" spans="3:7" x14ac:dyDescent="0.35">
      <c r="C811">
        <v>39.700000000000003</v>
      </c>
      <c r="D811">
        <v>177</v>
      </c>
      <c r="E811">
        <v>7.1</v>
      </c>
      <c r="F811" s="14">
        <v>97420.37</v>
      </c>
      <c r="G811">
        <v>9549</v>
      </c>
    </row>
    <row r="812" spans="3:7" x14ac:dyDescent="0.35">
      <c r="C812">
        <v>122.2</v>
      </c>
      <c r="D812">
        <v>464</v>
      </c>
      <c r="E812">
        <v>11.5</v>
      </c>
      <c r="F812" s="14">
        <v>73347.55</v>
      </c>
      <c r="G812">
        <v>11868</v>
      </c>
    </row>
    <row r="813" spans="3:7" x14ac:dyDescent="0.35">
      <c r="C813">
        <v>98.5</v>
      </c>
      <c r="D813">
        <v>577</v>
      </c>
      <c r="E813">
        <v>2.1</v>
      </c>
      <c r="F813" s="14">
        <v>107068.83</v>
      </c>
      <c r="G813">
        <v>16785</v>
      </c>
    </row>
    <row r="814" spans="3:7" x14ac:dyDescent="0.35">
      <c r="C814">
        <v>133.5</v>
      </c>
      <c r="D814">
        <v>267</v>
      </c>
      <c r="E814">
        <v>3.8</v>
      </c>
      <c r="F814" s="14">
        <v>70050.31</v>
      </c>
      <c r="G814">
        <v>2874</v>
      </c>
    </row>
    <row r="815" spans="3:7" x14ac:dyDescent="0.35">
      <c r="C815">
        <v>117.7</v>
      </c>
      <c r="D815">
        <v>492</v>
      </c>
      <c r="E815">
        <v>9.9</v>
      </c>
      <c r="F815" s="14">
        <v>85885.82</v>
      </c>
      <c r="G815">
        <v>17292</v>
      </c>
    </row>
    <row r="816" spans="3:7" x14ac:dyDescent="0.35">
      <c r="C816">
        <v>94.7</v>
      </c>
      <c r="D816">
        <v>103</v>
      </c>
      <c r="E816">
        <v>0.7</v>
      </c>
      <c r="F816" s="14">
        <v>57027.59</v>
      </c>
      <c r="G816">
        <v>14999</v>
      </c>
    </row>
    <row r="817" spans="3:7" x14ac:dyDescent="0.35">
      <c r="C817">
        <v>66.099999999999994</v>
      </c>
      <c r="D817">
        <v>550</v>
      </c>
      <c r="E817">
        <v>2.7</v>
      </c>
      <c r="F817" s="14">
        <v>47794.06</v>
      </c>
      <c r="G817">
        <v>4172</v>
      </c>
    </row>
    <row r="818" spans="3:7" x14ac:dyDescent="0.35">
      <c r="C818">
        <v>61</v>
      </c>
      <c r="D818">
        <v>217</v>
      </c>
      <c r="E818">
        <v>2.8</v>
      </c>
      <c r="F818" s="14">
        <v>49594.67</v>
      </c>
      <c r="G818">
        <v>14406</v>
      </c>
    </row>
    <row r="819" spans="3:7" x14ac:dyDescent="0.35">
      <c r="C819">
        <v>116.7</v>
      </c>
      <c r="D819">
        <v>478</v>
      </c>
      <c r="E819">
        <v>4.9000000000000004</v>
      </c>
      <c r="F819" s="14">
        <v>83617.490000000005</v>
      </c>
      <c r="G819">
        <v>16603</v>
      </c>
    </row>
    <row r="820" spans="3:7" x14ac:dyDescent="0.35">
      <c r="C820">
        <v>47.3</v>
      </c>
      <c r="D820">
        <v>581</v>
      </c>
      <c r="E820">
        <v>9</v>
      </c>
      <c r="F820" s="14">
        <v>73006.84</v>
      </c>
      <c r="G820">
        <v>16670</v>
      </c>
    </row>
    <row r="821" spans="3:7" x14ac:dyDescent="0.35">
      <c r="C821">
        <v>124.4</v>
      </c>
      <c r="D821">
        <v>304</v>
      </c>
      <c r="E821">
        <v>4.5999999999999996</v>
      </c>
      <c r="F821" s="14">
        <v>143487.81</v>
      </c>
      <c r="G821">
        <v>12769</v>
      </c>
    </row>
    <row r="822" spans="3:7" x14ac:dyDescent="0.35">
      <c r="C822">
        <v>62</v>
      </c>
      <c r="D822">
        <v>172</v>
      </c>
      <c r="E822">
        <v>2.5</v>
      </c>
      <c r="F822" s="14">
        <v>31112.87</v>
      </c>
      <c r="G822">
        <v>19536</v>
      </c>
    </row>
    <row r="823" spans="3:7" x14ac:dyDescent="0.35">
      <c r="C823">
        <v>73.900000000000006</v>
      </c>
      <c r="D823">
        <v>180</v>
      </c>
      <c r="E823">
        <v>2.5</v>
      </c>
      <c r="F823" s="14">
        <v>142354.99</v>
      </c>
      <c r="G823">
        <v>6687</v>
      </c>
    </row>
    <row r="824" spans="3:7" x14ac:dyDescent="0.35">
      <c r="C824">
        <v>61.7</v>
      </c>
      <c r="D824">
        <v>501</v>
      </c>
      <c r="E824">
        <v>4.3</v>
      </c>
      <c r="F824" s="14">
        <v>136658.45000000001</v>
      </c>
      <c r="G824">
        <v>17209</v>
      </c>
    </row>
    <row r="825" spans="3:7" x14ac:dyDescent="0.35">
      <c r="C825">
        <v>136.6</v>
      </c>
      <c r="D825">
        <v>147</v>
      </c>
      <c r="E825">
        <v>11.9</v>
      </c>
      <c r="F825" s="14">
        <v>43489.27</v>
      </c>
      <c r="G825">
        <v>23</v>
      </c>
    </row>
    <row r="826" spans="3:7" x14ac:dyDescent="0.35">
      <c r="C826">
        <v>62</v>
      </c>
      <c r="D826">
        <v>376</v>
      </c>
      <c r="E826">
        <v>11.5</v>
      </c>
      <c r="F826" s="14">
        <v>110211.83</v>
      </c>
      <c r="G826">
        <v>4672</v>
      </c>
    </row>
    <row r="827" spans="3:7" x14ac:dyDescent="0.35">
      <c r="C827">
        <v>72.5</v>
      </c>
      <c r="D827">
        <v>554</v>
      </c>
      <c r="E827">
        <v>3.4</v>
      </c>
      <c r="F827" s="14">
        <v>60080.480000000003</v>
      </c>
      <c r="G827">
        <v>8740</v>
      </c>
    </row>
    <row r="828" spans="3:7" x14ac:dyDescent="0.35">
      <c r="C828">
        <v>38.9</v>
      </c>
      <c r="D828">
        <v>477</v>
      </c>
      <c r="E828">
        <v>9.1</v>
      </c>
      <c r="F828" s="14">
        <v>125972.57</v>
      </c>
      <c r="G828">
        <v>5304</v>
      </c>
    </row>
    <row r="829" spans="3:7" x14ac:dyDescent="0.35">
      <c r="C829">
        <v>82.9</v>
      </c>
      <c r="D829">
        <v>276</v>
      </c>
      <c r="E829">
        <v>7.7</v>
      </c>
      <c r="F829" s="14">
        <v>128038.74</v>
      </c>
      <c r="G829">
        <v>3860</v>
      </c>
    </row>
    <row r="830" spans="3:7" x14ac:dyDescent="0.35">
      <c r="C830">
        <v>63.9</v>
      </c>
      <c r="D830">
        <v>556</v>
      </c>
      <c r="E830">
        <v>3.4</v>
      </c>
      <c r="F830" s="14">
        <v>126838.62</v>
      </c>
      <c r="G830">
        <v>8613</v>
      </c>
    </row>
    <row r="831" spans="3:7" x14ac:dyDescent="0.35">
      <c r="C831">
        <v>23.3</v>
      </c>
      <c r="D831">
        <v>378</v>
      </c>
      <c r="E831">
        <v>1.6</v>
      </c>
      <c r="F831" s="14">
        <v>147010.54999999999</v>
      </c>
      <c r="G831">
        <v>10060</v>
      </c>
    </row>
    <row r="832" spans="3:7" x14ac:dyDescent="0.35">
      <c r="C832">
        <v>71.7</v>
      </c>
      <c r="D832">
        <v>581</v>
      </c>
      <c r="E832">
        <v>2.1</v>
      </c>
      <c r="F832" s="14">
        <v>111668.92</v>
      </c>
      <c r="G832">
        <v>18444</v>
      </c>
    </row>
    <row r="833" spans="3:7" x14ac:dyDescent="0.35">
      <c r="C833">
        <v>90.1</v>
      </c>
      <c r="D833">
        <v>455</v>
      </c>
      <c r="E833">
        <v>4.8</v>
      </c>
      <c r="F833" s="14">
        <v>42016.57</v>
      </c>
      <c r="G833">
        <v>13894</v>
      </c>
    </row>
    <row r="834" spans="3:7" x14ac:dyDescent="0.35">
      <c r="C834">
        <v>70.7</v>
      </c>
      <c r="D834">
        <v>367</v>
      </c>
      <c r="E834">
        <v>10.8</v>
      </c>
      <c r="F834" s="14">
        <v>86160.5</v>
      </c>
      <c r="G834">
        <v>6840</v>
      </c>
    </row>
    <row r="835" spans="3:7" x14ac:dyDescent="0.35">
      <c r="C835">
        <v>73.3</v>
      </c>
      <c r="D835">
        <v>173</v>
      </c>
      <c r="E835">
        <v>10</v>
      </c>
      <c r="F835" s="14">
        <v>121751.15</v>
      </c>
      <c r="G835">
        <v>8145</v>
      </c>
    </row>
    <row r="836" spans="3:7" x14ac:dyDescent="0.35">
      <c r="C836">
        <v>136</v>
      </c>
      <c r="D836">
        <v>163</v>
      </c>
      <c r="E836">
        <v>2.9</v>
      </c>
      <c r="F836" s="14">
        <v>47089.01</v>
      </c>
      <c r="G836">
        <v>19609</v>
      </c>
    </row>
    <row r="837" spans="3:7" x14ac:dyDescent="0.35">
      <c r="C837">
        <v>36.200000000000003</v>
      </c>
      <c r="D837">
        <v>480</v>
      </c>
      <c r="E837">
        <v>2.2999999999999998</v>
      </c>
      <c r="F837" s="14">
        <v>135627.23000000001</v>
      </c>
      <c r="G837">
        <v>15287</v>
      </c>
    </row>
    <row r="838" spans="3:7" x14ac:dyDescent="0.35">
      <c r="C838">
        <v>57.8</v>
      </c>
      <c r="D838">
        <v>367</v>
      </c>
      <c r="E838">
        <v>1.5</v>
      </c>
      <c r="F838" s="14">
        <v>117811.12</v>
      </c>
      <c r="G838">
        <v>13817</v>
      </c>
    </row>
    <row r="839" spans="3:7" x14ac:dyDescent="0.35">
      <c r="C839">
        <v>114.1</v>
      </c>
      <c r="D839">
        <v>241</v>
      </c>
      <c r="E839">
        <v>7.9</v>
      </c>
      <c r="F839" s="14">
        <v>69459.56</v>
      </c>
      <c r="G839">
        <v>7954</v>
      </c>
    </row>
    <row r="840" spans="3:7" x14ac:dyDescent="0.35">
      <c r="C840">
        <v>106.5</v>
      </c>
      <c r="D840">
        <v>153</v>
      </c>
      <c r="E840">
        <v>6.9</v>
      </c>
      <c r="F840" s="14">
        <v>130489.44</v>
      </c>
      <c r="G840">
        <v>3230</v>
      </c>
    </row>
    <row r="841" spans="3:7" x14ac:dyDescent="0.35">
      <c r="C841">
        <v>95.4</v>
      </c>
      <c r="D841">
        <v>463</v>
      </c>
      <c r="E841">
        <v>9.9</v>
      </c>
      <c r="F841" s="14">
        <v>116194.68</v>
      </c>
      <c r="G841">
        <v>1221</v>
      </c>
    </row>
    <row r="842" spans="3:7" x14ac:dyDescent="0.35">
      <c r="C842">
        <v>138.1</v>
      </c>
      <c r="D842">
        <v>210</v>
      </c>
      <c r="E842">
        <v>0.8</v>
      </c>
      <c r="F842" s="14">
        <v>143513.97</v>
      </c>
      <c r="G842">
        <v>11750</v>
      </c>
    </row>
    <row r="843" spans="3:7" x14ac:dyDescent="0.35">
      <c r="C843">
        <v>78</v>
      </c>
      <c r="D843">
        <v>124</v>
      </c>
      <c r="E843">
        <v>5.8</v>
      </c>
      <c r="F843" s="14">
        <v>148917.07999999999</v>
      </c>
      <c r="G843">
        <v>5637</v>
      </c>
    </row>
    <row r="844" spans="3:7" x14ac:dyDescent="0.35">
      <c r="C844">
        <v>90</v>
      </c>
      <c r="D844">
        <v>512</v>
      </c>
      <c r="E844">
        <v>4.0999999999999996</v>
      </c>
      <c r="F844" s="14">
        <v>66700.22</v>
      </c>
      <c r="G844">
        <v>6624</v>
      </c>
    </row>
    <row r="845" spans="3:7" x14ac:dyDescent="0.35">
      <c r="C845">
        <v>124.8</v>
      </c>
      <c r="D845">
        <v>558</v>
      </c>
      <c r="E845">
        <v>9.1999999999999993</v>
      </c>
      <c r="F845" s="14">
        <v>145117</v>
      </c>
      <c r="G845">
        <v>18365</v>
      </c>
    </row>
    <row r="846" spans="3:7" x14ac:dyDescent="0.35">
      <c r="C846">
        <v>71.7</v>
      </c>
      <c r="D846">
        <v>456</v>
      </c>
      <c r="E846">
        <v>2.8</v>
      </c>
      <c r="F846" s="14">
        <v>40865.07</v>
      </c>
      <c r="G846">
        <v>4359</v>
      </c>
    </row>
    <row r="847" spans="3:7" x14ac:dyDescent="0.35">
      <c r="C847">
        <v>146.19999999999999</v>
      </c>
      <c r="D847">
        <v>265</v>
      </c>
      <c r="E847">
        <v>5.6</v>
      </c>
      <c r="F847" s="14">
        <v>34892.74</v>
      </c>
      <c r="G847">
        <v>7175</v>
      </c>
    </row>
    <row r="848" spans="3:7" x14ac:dyDescent="0.35">
      <c r="C848">
        <v>48.1</v>
      </c>
      <c r="D848">
        <v>106</v>
      </c>
      <c r="E848">
        <v>3.3</v>
      </c>
      <c r="F848" s="14">
        <v>32492.87</v>
      </c>
      <c r="G848">
        <v>13511</v>
      </c>
    </row>
    <row r="849" spans="3:7" x14ac:dyDescent="0.35">
      <c r="C849">
        <v>94.8</v>
      </c>
      <c r="D849">
        <v>561</v>
      </c>
      <c r="E849">
        <v>9.1</v>
      </c>
      <c r="F849" s="14">
        <v>114809.51</v>
      </c>
      <c r="G849">
        <v>17706</v>
      </c>
    </row>
    <row r="850" spans="3:7" x14ac:dyDescent="0.35">
      <c r="C850">
        <v>127.6</v>
      </c>
      <c r="D850">
        <v>459</v>
      </c>
      <c r="E850">
        <v>9.6</v>
      </c>
      <c r="F850" s="14">
        <v>99475.02</v>
      </c>
      <c r="G850">
        <v>7465</v>
      </c>
    </row>
    <row r="851" spans="3:7" x14ac:dyDescent="0.35">
      <c r="C851">
        <v>94.7</v>
      </c>
      <c r="D851">
        <v>127</v>
      </c>
      <c r="E851">
        <v>7.6</v>
      </c>
      <c r="F851" s="14">
        <v>89655.95</v>
      </c>
      <c r="G851">
        <v>1885</v>
      </c>
    </row>
    <row r="852" spans="3:7" x14ac:dyDescent="0.35">
      <c r="C852">
        <v>108.7</v>
      </c>
      <c r="D852">
        <v>133</v>
      </c>
      <c r="E852">
        <v>7.1</v>
      </c>
      <c r="F852" s="14">
        <v>143682.14000000001</v>
      </c>
      <c r="G852">
        <v>12984</v>
      </c>
    </row>
    <row r="853" spans="3:7" x14ac:dyDescent="0.35">
      <c r="C853">
        <v>110.6</v>
      </c>
      <c r="D853">
        <v>255</v>
      </c>
      <c r="E853">
        <v>3.2</v>
      </c>
      <c r="F853" s="14">
        <v>125809.96</v>
      </c>
      <c r="G853">
        <v>222</v>
      </c>
    </row>
    <row r="854" spans="3:7" x14ac:dyDescent="0.35">
      <c r="C854">
        <v>35.6</v>
      </c>
      <c r="D854">
        <v>600</v>
      </c>
      <c r="E854">
        <v>7.6</v>
      </c>
      <c r="F854" s="14">
        <v>93572.64</v>
      </c>
      <c r="G854">
        <v>5938</v>
      </c>
    </row>
    <row r="855" spans="3:7" x14ac:dyDescent="0.35">
      <c r="C855">
        <v>31.6</v>
      </c>
      <c r="D855">
        <v>584</v>
      </c>
      <c r="E855">
        <v>7.1</v>
      </c>
      <c r="F855" s="14">
        <v>143883.59</v>
      </c>
      <c r="G855">
        <v>10197</v>
      </c>
    </row>
    <row r="856" spans="3:7" x14ac:dyDescent="0.35">
      <c r="C856">
        <v>31.8</v>
      </c>
      <c r="D856">
        <v>233</v>
      </c>
      <c r="E856">
        <v>2.8</v>
      </c>
      <c r="F856" s="14">
        <v>72144.08</v>
      </c>
      <c r="G856">
        <v>19862</v>
      </c>
    </row>
    <row r="857" spans="3:7" x14ac:dyDescent="0.35">
      <c r="C857">
        <v>32.4</v>
      </c>
      <c r="D857">
        <v>100</v>
      </c>
      <c r="E857">
        <v>0.6</v>
      </c>
      <c r="F857" s="14">
        <v>76170.42</v>
      </c>
      <c r="G857">
        <v>16325</v>
      </c>
    </row>
    <row r="858" spans="3:7" x14ac:dyDescent="0.35">
      <c r="C858">
        <v>133.4</v>
      </c>
      <c r="D858">
        <v>567</v>
      </c>
      <c r="E858">
        <v>7.4</v>
      </c>
      <c r="F858" s="14">
        <v>98878.2</v>
      </c>
      <c r="G858">
        <v>17615</v>
      </c>
    </row>
    <row r="859" spans="3:7" x14ac:dyDescent="0.35">
      <c r="C859">
        <v>65.400000000000006</v>
      </c>
      <c r="D859">
        <v>192</v>
      </c>
      <c r="E859">
        <v>10.9</v>
      </c>
      <c r="F859" s="14">
        <v>89718.13</v>
      </c>
      <c r="G859">
        <v>12741</v>
      </c>
    </row>
    <row r="860" spans="3:7" x14ac:dyDescent="0.35">
      <c r="C860">
        <v>67.5</v>
      </c>
      <c r="D860">
        <v>222</v>
      </c>
      <c r="E860">
        <v>2.7</v>
      </c>
      <c r="F860" s="14">
        <v>78514.16</v>
      </c>
      <c r="G860">
        <v>19370</v>
      </c>
    </row>
    <row r="861" spans="3:7" x14ac:dyDescent="0.35">
      <c r="C861">
        <v>61.7</v>
      </c>
      <c r="D861">
        <v>369</v>
      </c>
      <c r="E861">
        <v>9.1999999999999993</v>
      </c>
      <c r="F861" s="14">
        <v>107183.82</v>
      </c>
      <c r="G861">
        <v>13969</v>
      </c>
    </row>
    <row r="862" spans="3:7" x14ac:dyDescent="0.35">
      <c r="C862">
        <v>23.1</v>
      </c>
      <c r="D862">
        <v>153</v>
      </c>
      <c r="E862">
        <v>7</v>
      </c>
      <c r="F862" s="14">
        <v>103159.59</v>
      </c>
      <c r="G862">
        <v>1364</v>
      </c>
    </row>
    <row r="863" spans="3:7" x14ac:dyDescent="0.35">
      <c r="C863">
        <v>137</v>
      </c>
      <c r="D863">
        <v>377</v>
      </c>
      <c r="E863">
        <v>7.9</v>
      </c>
      <c r="F863" s="14">
        <v>118710.85</v>
      </c>
      <c r="G863">
        <v>1718</v>
      </c>
    </row>
    <row r="864" spans="3:7" x14ac:dyDescent="0.35">
      <c r="C864">
        <v>108.5</v>
      </c>
      <c r="D864">
        <v>122</v>
      </c>
      <c r="E864">
        <v>1.6</v>
      </c>
      <c r="F864" s="14">
        <v>143995.72</v>
      </c>
      <c r="G864">
        <v>510</v>
      </c>
    </row>
    <row r="865" spans="3:7" x14ac:dyDescent="0.35">
      <c r="C865">
        <v>57.8</v>
      </c>
      <c r="D865">
        <v>563</v>
      </c>
      <c r="E865">
        <v>8.1</v>
      </c>
      <c r="F865" s="14">
        <v>139829.4</v>
      </c>
      <c r="G865">
        <v>5109</v>
      </c>
    </row>
    <row r="866" spans="3:7" x14ac:dyDescent="0.35">
      <c r="C866">
        <v>53.6</v>
      </c>
      <c r="D866">
        <v>572</v>
      </c>
      <c r="E866">
        <v>8.3000000000000007</v>
      </c>
      <c r="F866" s="14">
        <v>115220.69</v>
      </c>
      <c r="G866">
        <v>335</v>
      </c>
    </row>
    <row r="867" spans="3:7" x14ac:dyDescent="0.35">
      <c r="C867">
        <v>129.5</v>
      </c>
      <c r="D867">
        <v>197</v>
      </c>
      <c r="E867">
        <v>3.4</v>
      </c>
      <c r="F867" s="14">
        <v>31251.56</v>
      </c>
      <c r="G867">
        <v>7306</v>
      </c>
    </row>
    <row r="868" spans="3:7" x14ac:dyDescent="0.35">
      <c r="C868">
        <v>137.30000000000001</v>
      </c>
      <c r="D868">
        <v>350</v>
      </c>
      <c r="E868">
        <v>2.6</v>
      </c>
      <c r="F868" s="14">
        <v>69285.429999999993</v>
      </c>
      <c r="G868">
        <v>9386</v>
      </c>
    </row>
    <row r="869" spans="3:7" x14ac:dyDescent="0.35">
      <c r="C869">
        <v>35.5</v>
      </c>
      <c r="D869">
        <v>521</v>
      </c>
      <c r="E869">
        <v>11.4</v>
      </c>
      <c r="F869" s="14">
        <v>96570</v>
      </c>
      <c r="G869">
        <v>3650</v>
      </c>
    </row>
    <row r="870" spans="3:7" x14ac:dyDescent="0.35">
      <c r="C870">
        <v>119.1</v>
      </c>
      <c r="D870">
        <v>512</v>
      </c>
      <c r="E870">
        <v>3.3</v>
      </c>
      <c r="F870" s="14">
        <v>103838.5</v>
      </c>
      <c r="G870">
        <v>6895</v>
      </c>
    </row>
    <row r="871" spans="3:7" x14ac:dyDescent="0.35">
      <c r="C871">
        <v>143.30000000000001</v>
      </c>
      <c r="D871">
        <v>274</v>
      </c>
      <c r="E871">
        <v>11.1</v>
      </c>
      <c r="F871" s="14">
        <v>72014.070000000007</v>
      </c>
      <c r="G871">
        <v>6028</v>
      </c>
    </row>
    <row r="872" spans="3:7" x14ac:dyDescent="0.35">
      <c r="C872">
        <v>77.099999999999994</v>
      </c>
      <c r="D872">
        <v>546</v>
      </c>
      <c r="E872">
        <v>1.3</v>
      </c>
      <c r="F872" s="14">
        <v>59493.13</v>
      </c>
      <c r="G872">
        <v>2134</v>
      </c>
    </row>
    <row r="873" spans="3:7" x14ac:dyDescent="0.35">
      <c r="C873">
        <v>113.7</v>
      </c>
      <c r="D873">
        <v>470</v>
      </c>
      <c r="E873">
        <v>4.8</v>
      </c>
      <c r="F873" s="14">
        <v>47218.38</v>
      </c>
      <c r="G873">
        <v>12698</v>
      </c>
    </row>
    <row r="874" spans="3:7" x14ac:dyDescent="0.35">
      <c r="C874">
        <v>93.3</v>
      </c>
      <c r="D874">
        <v>137</v>
      </c>
      <c r="E874">
        <v>8</v>
      </c>
      <c r="F874" s="14">
        <v>139297.37</v>
      </c>
      <c r="G874">
        <v>16074</v>
      </c>
    </row>
    <row r="875" spans="3:7" x14ac:dyDescent="0.35">
      <c r="C875">
        <v>82.3</v>
      </c>
      <c r="D875">
        <v>560</v>
      </c>
      <c r="E875">
        <v>5.7</v>
      </c>
      <c r="F875" s="14">
        <v>135533.32</v>
      </c>
      <c r="G875">
        <v>5253</v>
      </c>
    </row>
    <row r="876" spans="3:7" x14ac:dyDescent="0.35">
      <c r="C876">
        <v>59</v>
      </c>
      <c r="D876">
        <v>121</v>
      </c>
      <c r="E876">
        <v>5.2</v>
      </c>
      <c r="F876" s="14">
        <v>135576.6</v>
      </c>
      <c r="G876">
        <v>13799</v>
      </c>
    </row>
    <row r="877" spans="3:7" x14ac:dyDescent="0.35">
      <c r="C877">
        <v>143.80000000000001</v>
      </c>
      <c r="D877">
        <v>337</v>
      </c>
      <c r="E877">
        <v>4.4000000000000004</v>
      </c>
      <c r="F877" s="14">
        <v>109844.81</v>
      </c>
      <c r="G877">
        <v>11908</v>
      </c>
    </row>
    <row r="878" spans="3:7" x14ac:dyDescent="0.35">
      <c r="C878">
        <v>59.9</v>
      </c>
      <c r="D878">
        <v>301</v>
      </c>
      <c r="E878">
        <v>5.9</v>
      </c>
      <c r="F878" s="14">
        <v>95139.44</v>
      </c>
      <c r="G878">
        <v>18077</v>
      </c>
    </row>
    <row r="879" spans="3:7" x14ac:dyDescent="0.35">
      <c r="C879">
        <v>43.4</v>
      </c>
      <c r="D879">
        <v>326</v>
      </c>
      <c r="E879">
        <v>8.5</v>
      </c>
      <c r="F879" s="14">
        <v>76316.479999999996</v>
      </c>
      <c r="G879">
        <v>13168</v>
      </c>
    </row>
    <row r="880" spans="3:7" x14ac:dyDescent="0.35">
      <c r="C880">
        <v>61.1</v>
      </c>
      <c r="D880">
        <v>225</v>
      </c>
      <c r="E880">
        <v>9.3000000000000007</v>
      </c>
      <c r="F880" s="14">
        <v>88402.2</v>
      </c>
      <c r="G880">
        <v>2809</v>
      </c>
    </row>
    <row r="881" spans="3:7" x14ac:dyDescent="0.35">
      <c r="C881">
        <v>31.7</v>
      </c>
      <c r="D881">
        <v>576</v>
      </c>
      <c r="E881">
        <v>2.8</v>
      </c>
      <c r="F881" s="14">
        <v>48072.35</v>
      </c>
      <c r="G881">
        <v>15567</v>
      </c>
    </row>
    <row r="882" spans="3:7" x14ac:dyDescent="0.35">
      <c r="C882">
        <v>33.200000000000003</v>
      </c>
      <c r="D882">
        <v>387</v>
      </c>
      <c r="E882">
        <v>10.9</v>
      </c>
      <c r="F882" s="14">
        <v>48242.03</v>
      </c>
      <c r="G882">
        <v>15386</v>
      </c>
    </row>
    <row r="883" spans="3:7" x14ac:dyDescent="0.35">
      <c r="C883">
        <v>106.3</v>
      </c>
      <c r="D883">
        <v>175</v>
      </c>
      <c r="E883">
        <v>1.6</v>
      </c>
      <c r="F883" s="14">
        <v>34725.4</v>
      </c>
      <c r="G883">
        <v>14448</v>
      </c>
    </row>
    <row r="884" spans="3:7" x14ac:dyDescent="0.35">
      <c r="C884">
        <v>22.6</v>
      </c>
      <c r="D884">
        <v>351</v>
      </c>
      <c r="E884">
        <v>10.7</v>
      </c>
      <c r="F884" s="14">
        <v>148537.84</v>
      </c>
      <c r="G884">
        <v>3636</v>
      </c>
    </row>
    <row r="885" spans="3:7" x14ac:dyDescent="0.35">
      <c r="C885">
        <v>112.5</v>
      </c>
      <c r="D885">
        <v>585</v>
      </c>
      <c r="E885">
        <v>4.5999999999999996</v>
      </c>
      <c r="F885" s="14">
        <v>148028.51</v>
      </c>
      <c r="G885">
        <v>6292</v>
      </c>
    </row>
    <row r="886" spans="3:7" x14ac:dyDescent="0.35">
      <c r="C886">
        <v>61.4</v>
      </c>
      <c r="D886">
        <v>185</v>
      </c>
      <c r="E886">
        <v>8</v>
      </c>
      <c r="F886" s="14">
        <v>114061.79</v>
      </c>
      <c r="G886">
        <v>15010</v>
      </c>
    </row>
    <row r="887" spans="3:7" x14ac:dyDescent="0.35">
      <c r="C887">
        <v>37</v>
      </c>
      <c r="D887">
        <v>600</v>
      </c>
      <c r="E887">
        <v>8.9</v>
      </c>
      <c r="F887" s="14">
        <v>32305.46</v>
      </c>
      <c r="G887">
        <v>12292</v>
      </c>
    </row>
    <row r="888" spans="3:7" x14ac:dyDescent="0.35">
      <c r="C888">
        <v>111.9</v>
      </c>
      <c r="D888">
        <v>167</v>
      </c>
      <c r="E888">
        <v>8.8000000000000007</v>
      </c>
      <c r="F888" s="14">
        <v>96285.92</v>
      </c>
      <c r="G888">
        <v>10440</v>
      </c>
    </row>
    <row r="889" spans="3:7" x14ac:dyDescent="0.35">
      <c r="C889">
        <v>119.1</v>
      </c>
      <c r="D889">
        <v>224</v>
      </c>
      <c r="E889">
        <v>2.5</v>
      </c>
      <c r="F889" s="14">
        <v>37795.1</v>
      </c>
      <c r="G889">
        <v>11178</v>
      </c>
    </row>
    <row r="890" spans="3:7" x14ac:dyDescent="0.35">
      <c r="C890">
        <v>145.5</v>
      </c>
      <c r="D890">
        <v>596</v>
      </c>
      <c r="E890">
        <v>7.8</v>
      </c>
      <c r="F890" s="14">
        <v>69708.08</v>
      </c>
      <c r="G890">
        <v>2659</v>
      </c>
    </row>
    <row r="891" spans="3:7" x14ac:dyDescent="0.35">
      <c r="C891">
        <v>122.9</v>
      </c>
      <c r="D891">
        <v>219</v>
      </c>
      <c r="E891">
        <v>1.1000000000000001</v>
      </c>
      <c r="F891" s="14">
        <v>39529.43</v>
      </c>
      <c r="G891">
        <v>6096</v>
      </c>
    </row>
    <row r="892" spans="3:7" x14ac:dyDescent="0.35">
      <c r="C892">
        <v>86</v>
      </c>
      <c r="D892">
        <v>140</v>
      </c>
      <c r="E892">
        <v>11.7</v>
      </c>
      <c r="F892" s="14">
        <v>61591.39</v>
      </c>
      <c r="G892">
        <v>6129</v>
      </c>
    </row>
    <row r="893" spans="3:7" x14ac:dyDescent="0.35">
      <c r="C893">
        <v>102.6</v>
      </c>
      <c r="D893">
        <v>403</v>
      </c>
      <c r="E893">
        <v>7.4</v>
      </c>
      <c r="F893" s="14">
        <v>90798.53</v>
      </c>
      <c r="G893">
        <v>8246</v>
      </c>
    </row>
    <row r="894" spans="3:7" x14ac:dyDescent="0.35">
      <c r="C894">
        <v>28.2</v>
      </c>
      <c r="D894">
        <v>276</v>
      </c>
      <c r="E894">
        <v>7.6</v>
      </c>
      <c r="F894" s="14">
        <v>128124.42</v>
      </c>
      <c r="G894">
        <v>19272</v>
      </c>
    </row>
    <row r="895" spans="3:7" x14ac:dyDescent="0.35">
      <c r="C895">
        <v>114.5</v>
      </c>
      <c r="D895">
        <v>263</v>
      </c>
      <c r="E895">
        <v>4.5999999999999996</v>
      </c>
      <c r="F895" s="14">
        <v>127315.84</v>
      </c>
      <c r="G895">
        <v>7474</v>
      </c>
    </row>
    <row r="896" spans="3:7" x14ac:dyDescent="0.35">
      <c r="C896">
        <v>80.400000000000006</v>
      </c>
      <c r="D896">
        <v>336</v>
      </c>
      <c r="E896">
        <v>11.1</v>
      </c>
      <c r="F896" s="14">
        <v>131577.79</v>
      </c>
      <c r="G896">
        <v>13749</v>
      </c>
    </row>
    <row r="897" spans="3:7" x14ac:dyDescent="0.35">
      <c r="C897">
        <v>148.69999999999999</v>
      </c>
      <c r="D897">
        <v>423</v>
      </c>
      <c r="E897">
        <v>5.0999999999999996</v>
      </c>
      <c r="F897" s="14">
        <v>31674.02</v>
      </c>
      <c r="G897">
        <v>15475</v>
      </c>
    </row>
    <row r="898" spans="3:7" x14ac:dyDescent="0.35">
      <c r="C898">
        <v>84.7</v>
      </c>
      <c r="D898">
        <v>181</v>
      </c>
      <c r="E898">
        <v>10</v>
      </c>
      <c r="F898" s="14">
        <v>132457.76</v>
      </c>
      <c r="G898">
        <v>15969</v>
      </c>
    </row>
    <row r="899" spans="3:7" x14ac:dyDescent="0.35">
      <c r="C899">
        <v>143.9</v>
      </c>
      <c r="D899">
        <v>461</v>
      </c>
      <c r="E899">
        <v>7.5</v>
      </c>
      <c r="F899" s="14">
        <v>46977.34</v>
      </c>
      <c r="G899">
        <v>5197</v>
      </c>
    </row>
    <row r="900" spans="3:7" x14ac:dyDescent="0.35">
      <c r="C900">
        <v>75.8</v>
      </c>
      <c r="D900">
        <v>162</v>
      </c>
      <c r="E900">
        <v>6.6</v>
      </c>
      <c r="F900" s="14">
        <v>70931.67</v>
      </c>
      <c r="G900">
        <v>8064</v>
      </c>
    </row>
    <row r="901" spans="3:7" x14ac:dyDescent="0.35">
      <c r="C901">
        <v>139</v>
      </c>
      <c r="D901">
        <v>597</v>
      </c>
      <c r="E901">
        <v>9.5</v>
      </c>
      <c r="F901" s="14">
        <v>96599.49</v>
      </c>
      <c r="G901">
        <v>7501</v>
      </c>
    </row>
    <row r="902" spans="3:7" x14ac:dyDescent="0.35">
      <c r="C902">
        <v>93.2</v>
      </c>
      <c r="D902">
        <v>555</v>
      </c>
      <c r="E902">
        <v>4.0999999999999996</v>
      </c>
      <c r="F902" s="14">
        <v>135687.38</v>
      </c>
      <c r="G902">
        <v>8716</v>
      </c>
    </row>
    <row r="903" spans="3:7" x14ac:dyDescent="0.35">
      <c r="C903">
        <v>120.1</v>
      </c>
      <c r="D903">
        <v>464</v>
      </c>
      <c r="E903">
        <v>4.7</v>
      </c>
      <c r="F903" s="14">
        <v>123331.11</v>
      </c>
      <c r="G903">
        <v>18411</v>
      </c>
    </row>
    <row r="904" spans="3:7" x14ac:dyDescent="0.35">
      <c r="C904">
        <v>148.1</v>
      </c>
      <c r="D904">
        <v>409</v>
      </c>
      <c r="E904">
        <v>10</v>
      </c>
      <c r="F904" s="14">
        <v>107500.99</v>
      </c>
      <c r="G904">
        <v>17154</v>
      </c>
    </row>
    <row r="905" spans="3:7" x14ac:dyDescent="0.35">
      <c r="C905">
        <v>111.1</v>
      </c>
      <c r="D905">
        <v>536</v>
      </c>
      <c r="E905">
        <v>3.9</v>
      </c>
      <c r="F905" s="14">
        <v>54508.800000000003</v>
      </c>
      <c r="G905">
        <v>15235</v>
      </c>
    </row>
    <row r="906" spans="3:7" x14ac:dyDescent="0.35">
      <c r="C906">
        <v>40.4</v>
      </c>
      <c r="D906">
        <v>327</v>
      </c>
      <c r="E906">
        <v>1.7</v>
      </c>
      <c r="F906" s="14">
        <v>62826.25</v>
      </c>
      <c r="G906">
        <v>555</v>
      </c>
    </row>
    <row r="907" spans="3:7" x14ac:dyDescent="0.35">
      <c r="C907">
        <v>67.900000000000006</v>
      </c>
      <c r="D907">
        <v>261</v>
      </c>
      <c r="E907">
        <v>6.8</v>
      </c>
      <c r="F907" s="14">
        <v>105466.84</v>
      </c>
      <c r="G907">
        <v>9270</v>
      </c>
    </row>
    <row r="908" spans="3:7" x14ac:dyDescent="0.35">
      <c r="C908">
        <v>86.5</v>
      </c>
      <c r="D908">
        <v>470</v>
      </c>
      <c r="E908">
        <v>6.2</v>
      </c>
      <c r="F908" s="14">
        <v>141233.85</v>
      </c>
      <c r="G908">
        <v>11806</v>
      </c>
    </row>
    <row r="909" spans="3:7" x14ac:dyDescent="0.35">
      <c r="C909">
        <v>117.6</v>
      </c>
      <c r="D909">
        <v>352</v>
      </c>
      <c r="E909">
        <v>6.8</v>
      </c>
      <c r="F909" s="14">
        <v>92961.52</v>
      </c>
      <c r="G909">
        <v>5212</v>
      </c>
    </row>
    <row r="910" spans="3:7" x14ac:dyDescent="0.35">
      <c r="C910">
        <v>27.3</v>
      </c>
      <c r="D910">
        <v>449</v>
      </c>
      <c r="E910">
        <v>1.1000000000000001</v>
      </c>
      <c r="F910" s="14">
        <v>131147.18</v>
      </c>
      <c r="G910">
        <v>4511</v>
      </c>
    </row>
    <row r="911" spans="3:7" x14ac:dyDescent="0.35">
      <c r="C911">
        <v>102.5</v>
      </c>
      <c r="D911">
        <v>302</v>
      </c>
      <c r="E911">
        <v>6.4</v>
      </c>
      <c r="F911" s="14">
        <v>64756.73</v>
      </c>
      <c r="G911">
        <v>7520</v>
      </c>
    </row>
    <row r="912" spans="3:7" x14ac:dyDescent="0.35">
      <c r="C912">
        <v>30.5</v>
      </c>
      <c r="D912">
        <v>551</v>
      </c>
      <c r="E912">
        <v>6.4</v>
      </c>
      <c r="F912" s="14">
        <v>129484.4</v>
      </c>
      <c r="G912">
        <v>8704</v>
      </c>
    </row>
    <row r="913" spans="3:7" x14ac:dyDescent="0.35">
      <c r="C913">
        <v>128.5</v>
      </c>
      <c r="D913">
        <v>486</v>
      </c>
      <c r="E913">
        <v>4.3</v>
      </c>
      <c r="F913" s="14">
        <v>69246.97</v>
      </c>
      <c r="G913">
        <v>19771</v>
      </c>
    </row>
    <row r="914" spans="3:7" x14ac:dyDescent="0.35">
      <c r="C914">
        <v>44</v>
      </c>
      <c r="D914">
        <v>121</v>
      </c>
      <c r="E914">
        <v>9.8000000000000007</v>
      </c>
      <c r="F914" s="14">
        <v>119137.61</v>
      </c>
      <c r="G914">
        <v>7023</v>
      </c>
    </row>
    <row r="915" spans="3:7" x14ac:dyDescent="0.35">
      <c r="C915">
        <v>27.1</v>
      </c>
      <c r="D915">
        <v>420</v>
      </c>
      <c r="E915">
        <v>7</v>
      </c>
      <c r="F915" s="14">
        <v>136125.65</v>
      </c>
      <c r="G915">
        <v>6761</v>
      </c>
    </row>
    <row r="916" spans="3:7" x14ac:dyDescent="0.35">
      <c r="C916">
        <v>147.9</v>
      </c>
      <c r="D916">
        <v>408</v>
      </c>
      <c r="E916">
        <v>11.1</v>
      </c>
      <c r="F916" s="14">
        <v>87621.07</v>
      </c>
      <c r="G916">
        <v>3514</v>
      </c>
    </row>
    <row r="917" spans="3:7" x14ac:dyDescent="0.35">
      <c r="C917">
        <v>140.9</v>
      </c>
      <c r="D917">
        <v>255</v>
      </c>
      <c r="E917">
        <v>4.9000000000000004</v>
      </c>
      <c r="F917" s="14">
        <v>98173.31</v>
      </c>
      <c r="G917">
        <v>12216</v>
      </c>
    </row>
    <row r="918" spans="3:7" x14ac:dyDescent="0.35">
      <c r="C918">
        <v>58.7</v>
      </c>
      <c r="D918">
        <v>117</v>
      </c>
      <c r="E918">
        <v>4</v>
      </c>
      <c r="F918" s="14">
        <v>61527.08</v>
      </c>
      <c r="G918">
        <v>15614</v>
      </c>
    </row>
    <row r="919" spans="3:7" x14ac:dyDescent="0.35">
      <c r="C919">
        <v>50.5</v>
      </c>
      <c r="D919">
        <v>545</v>
      </c>
      <c r="E919">
        <v>3.6</v>
      </c>
      <c r="F919" s="14">
        <v>114345.21</v>
      </c>
      <c r="G919">
        <v>979</v>
      </c>
    </row>
    <row r="920" spans="3:7" x14ac:dyDescent="0.35">
      <c r="C920">
        <v>42.8</v>
      </c>
      <c r="D920">
        <v>106</v>
      </c>
      <c r="E920">
        <v>8.1</v>
      </c>
      <c r="F920" s="14">
        <v>145131.47</v>
      </c>
      <c r="G920">
        <v>8911</v>
      </c>
    </row>
    <row r="921" spans="3:7" x14ac:dyDescent="0.35">
      <c r="C921">
        <v>25.7</v>
      </c>
      <c r="D921">
        <v>388</v>
      </c>
      <c r="E921">
        <v>6.9</v>
      </c>
      <c r="F921" s="14">
        <v>114353.63</v>
      </c>
      <c r="G921">
        <v>12035</v>
      </c>
    </row>
    <row r="922" spans="3:7" x14ac:dyDescent="0.35">
      <c r="C922">
        <v>68.5</v>
      </c>
      <c r="D922">
        <v>561</v>
      </c>
      <c r="E922">
        <v>8.9</v>
      </c>
      <c r="F922" s="14">
        <v>94892.04</v>
      </c>
      <c r="G922">
        <v>9582</v>
      </c>
    </row>
    <row r="923" spans="3:7" x14ac:dyDescent="0.35">
      <c r="C923">
        <v>90.5</v>
      </c>
      <c r="D923">
        <v>284</v>
      </c>
      <c r="E923">
        <v>1.5</v>
      </c>
      <c r="F923" s="14">
        <v>60384.04</v>
      </c>
      <c r="G923">
        <v>5383</v>
      </c>
    </row>
    <row r="924" spans="3:7" x14ac:dyDescent="0.35">
      <c r="C924">
        <v>90.2</v>
      </c>
      <c r="D924">
        <v>525</v>
      </c>
      <c r="E924">
        <v>10.3</v>
      </c>
      <c r="F924" s="14">
        <v>98843.11</v>
      </c>
      <c r="G924">
        <v>16429</v>
      </c>
    </row>
    <row r="925" spans="3:7" x14ac:dyDescent="0.35">
      <c r="C925">
        <v>20.5</v>
      </c>
      <c r="D925">
        <v>578</v>
      </c>
      <c r="E925">
        <v>9</v>
      </c>
      <c r="F925" s="14">
        <v>112081.28</v>
      </c>
      <c r="G925">
        <v>12942</v>
      </c>
    </row>
    <row r="926" spans="3:7" x14ac:dyDescent="0.35">
      <c r="C926">
        <v>65.599999999999994</v>
      </c>
      <c r="D926">
        <v>308</v>
      </c>
      <c r="E926">
        <v>3.1</v>
      </c>
      <c r="F926" s="14">
        <v>107268.27</v>
      </c>
      <c r="G926">
        <v>10045</v>
      </c>
    </row>
    <row r="927" spans="3:7" x14ac:dyDescent="0.35">
      <c r="C927">
        <v>47.2</v>
      </c>
      <c r="D927">
        <v>426</v>
      </c>
      <c r="E927">
        <v>11.4</v>
      </c>
      <c r="F927" s="14">
        <v>52920.79</v>
      </c>
      <c r="G927">
        <v>2196</v>
      </c>
    </row>
    <row r="928" spans="3:7" x14ac:dyDescent="0.35">
      <c r="C928">
        <v>106</v>
      </c>
      <c r="D928">
        <v>105</v>
      </c>
      <c r="E928">
        <v>4.4000000000000004</v>
      </c>
      <c r="F928" s="14">
        <v>74989.91</v>
      </c>
      <c r="G928">
        <v>16100</v>
      </c>
    </row>
    <row r="929" spans="3:7" x14ac:dyDescent="0.35">
      <c r="C929">
        <v>53.3</v>
      </c>
      <c r="D929">
        <v>342</v>
      </c>
      <c r="E929">
        <v>9.1999999999999993</v>
      </c>
      <c r="F929" s="14">
        <v>122374.49</v>
      </c>
      <c r="G929">
        <v>12450</v>
      </c>
    </row>
    <row r="930" spans="3:7" x14ac:dyDescent="0.35">
      <c r="C930">
        <v>90.7</v>
      </c>
      <c r="D930">
        <v>142</v>
      </c>
      <c r="E930">
        <v>8.8000000000000007</v>
      </c>
      <c r="F930" s="14">
        <v>115873.02</v>
      </c>
      <c r="G930">
        <v>10579</v>
      </c>
    </row>
    <row r="931" spans="3:7" x14ac:dyDescent="0.35">
      <c r="C931">
        <v>73.400000000000006</v>
      </c>
      <c r="D931">
        <v>105</v>
      </c>
      <c r="E931">
        <v>7.3</v>
      </c>
      <c r="F931" s="14">
        <v>111029.12</v>
      </c>
      <c r="G931">
        <v>12719</v>
      </c>
    </row>
    <row r="932" spans="3:7" x14ac:dyDescent="0.35">
      <c r="C932">
        <v>35.299999999999997</v>
      </c>
      <c r="D932">
        <v>364</v>
      </c>
      <c r="E932">
        <v>2.5</v>
      </c>
      <c r="F932" s="14">
        <v>84207.11</v>
      </c>
      <c r="G932">
        <v>5072</v>
      </c>
    </row>
    <row r="933" spans="3:7" x14ac:dyDescent="0.35">
      <c r="C933">
        <v>20.7</v>
      </c>
      <c r="D933">
        <v>497</v>
      </c>
      <c r="E933">
        <v>9.4</v>
      </c>
      <c r="F933" s="14">
        <v>35264.959999999999</v>
      </c>
      <c r="G933">
        <v>14570</v>
      </c>
    </row>
    <row r="934" spans="3:7" x14ac:dyDescent="0.35">
      <c r="C934">
        <v>37.200000000000003</v>
      </c>
      <c r="D934">
        <v>584</v>
      </c>
      <c r="E934">
        <v>5.5</v>
      </c>
      <c r="F934" s="14">
        <v>74001.08</v>
      </c>
      <c r="G934">
        <v>17808</v>
      </c>
    </row>
    <row r="935" spans="3:7" x14ac:dyDescent="0.35">
      <c r="C935">
        <v>76.7</v>
      </c>
      <c r="D935">
        <v>459</v>
      </c>
      <c r="E935">
        <v>1.3</v>
      </c>
      <c r="F935" s="14">
        <v>40469.15</v>
      </c>
      <c r="G935">
        <v>3965</v>
      </c>
    </row>
    <row r="936" spans="3:7" x14ac:dyDescent="0.35">
      <c r="C936">
        <v>106.4</v>
      </c>
      <c r="D936">
        <v>328</v>
      </c>
      <c r="E936">
        <v>6.9</v>
      </c>
      <c r="F936" s="14">
        <v>87345.57</v>
      </c>
      <c r="G936">
        <v>9841</v>
      </c>
    </row>
    <row r="937" spans="3:7" x14ac:dyDescent="0.35">
      <c r="C937">
        <v>27.8</v>
      </c>
      <c r="D937">
        <v>503</v>
      </c>
      <c r="E937">
        <v>1.8</v>
      </c>
      <c r="F937" s="14">
        <v>109909.34</v>
      </c>
      <c r="G937">
        <v>15741</v>
      </c>
    </row>
    <row r="938" spans="3:7" x14ac:dyDescent="0.35">
      <c r="C938">
        <v>82.2</v>
      </c>
      <c r="D938">
        <v>150</v>
      </c>
      <c r="E938">
        <v>5</v>
      </c>
      <c r="F938" s="14">
        <v>106007.59</v>
      </c>
      <c r="G938">
        <v>15652</v>
      </c>
    </row>
    <row r="939" spans="3:7" x14ac:dyDescent="0.35">
      <c r="C939">
        <v>101.5</v>
      </c>
      <c r="D939">
        <v>311</v>
      </c>
      <c r="E939">
        <v>11.3</v>
      </c>
      <c r="F939" s="14">
        <v>129357.08</v>
      </c>
      <c r="G939">
        <v>6311</v>
      </c>
    </row>
    <row r="940" spans="3:7" x14ac:dyDescent="0.35">
      <c r="C940">
        <v>98.8</v>
      </c>
      <c r="D940">
        <v>543</v>
      </c>
      <c r="E940">
        <v>9.1</v>
      </c>
      <c r="F940" s="14">
        <v>45279.16</v>
      </c>
      <c r="G940">
        <v>19627</v>
      </c>
    </row>
    <row r="941" spans="3:7" x14ac:dyDescent="0.35">
      <c r="C941">
        <v>98</v>
      </c>
      <c r="D941">
        <v>313</v>
      </c>
      <c r="E941">
        <v>7</v>
      </c>
      <c r="F941" s="14">
        <v>114536.92</v>
      </c>
      <c r="G941">
        <v>11189</v>
      </c>
    </row>
    <row r="942" spans="3:7" x14ac:dyDescent="0.35">
      <c r="C942">
        <v>143.30000000000001</v>
      </c>
      <c r="D942">
        <v>361</v>
      </c>
      <c r="E942">
        <v>4.9000000000000004</v>
      </c>
      <c r="F942" s="14">
        <v>134539.09</v>
      </c>
      <c r="G942">
        <v>4497</v>
      </c>
    </row>
    <row r="943" spans="3:7" x14ac:dyDescent="0.35">
      <c r="C943">
        <v>89.3</v>
      </c>
      <c r="D943">
        <v>415</v>
      </c>
      <c r="E943">
        <v>3.4</v>
      </c>
      <c r="F943" s="14">
        <v>62185.4</v>
      </c>
      <c r="G943">
        <v>18547</v>
      </c>
    </row>
    <row r="944" spans="3:7" x14ac:dyDescent="0.35">
      <c r="C944">
        <v>63.5</v>
      </c>
      <c r="D944">
        <v>446</v>
      </c>
      <c r="E944">
        <v>3.7</v>
      </c>
      <c r="F944" s="14">
        <v>101731.26</v>
      </c>
      <c r="G944">
        <v>11845</v>
      </c>
    </row>
    <row r="945" spans="3:7" x14ac:dyDescent="0.35">
      <c r="C945">
        <v>80.099999999999994</v>
      </c>
      <c r="D945">
        <v>366</v>
      </c>
      <c r="E945">
        <v>1.8</v>
      </c>
      <c r="F945" s="14">
        <v>116729.11</v>
      </c>
      <c r="G945">
        <v>16284</v>
      </c>
    </row>
    <row r="946" spans="3:7" x14ac:dyDescent="0.35">
      <c r="C946">
        <v>55.2</v>
      </c>
      <c r="D946">
        <v>390</v>
      </c>
      <c r="E946">
        <v>6.7</v>
      </c>
      <c r="F946" s="14">
        <v>47560.79</v>
      </c>
      <c r="G946">
        <v>2180</v>
      </c>
    </row>
    <row r="947" spans="3:7" x14ac:dyDescent="0.35">
      <c r="C947">
        <v>141.5</v>
      </c>
      <c r="D947">
        <v>381</v>
      </c>
      <c r="E947">
        <v>6.4</v>
      </c>
      <c r="F947" s="14">
        <v>80459.179999999993</v>
      </c>
      <c r="G947">
        <v>14325</v>
      </c>
    </row>
    <row r="948" spans="3:7" x14ac:dyDescent="0.35">
      <c r="C948">
        <v>36</v>
      </c>
      <c r="D948">
        <v>489</v>
      </c>
      <c r="E948">
        <v>1</v>
      </c>
      <c r="F948" s="14">
        <v>38433.599999999999</v>
      </c>
      <c r="G948">
        <v>13869</v>
      </c>
    </row>
    <row r="949" spans="3:7" x14ac:dyDescent="0.35">
      <c r="C949">
        <v>34.5</v>
      </c>
      <c r="D949">
        <v>600</v>
      </c>
      <c r="E949">
        <v>3.8</v>
      </c>
      <c r="F949" s="14">
        <v>58881.63</v>
      </c>
      <c r="G949">
        <v>4971</v>
      </c>
    </row>
    <row r="950" spans="3:7" x14ac:dyDescent="0.35">
      <c r="C950">
        <v>124.7</v>
      </c>
      <c r="D950">
        <v>522</v>
      </c>
      <c r="E950">
        <v>2.8</v>
      </c>
      <c r="F950" s="14">
        <v>103955.6</v>
      </c>
      <c r="G950">
        <v>4081</v>
      </c>
    </row>
    <row r="951" spans="3:7" x14ac:dyDescent="0.35">
      <c r="C951">
        <v>79.7</v>
      </c>
      <c r="D951">
        <v>184</v>
      </c>
      <c r="E951">
        <v>11.1</v>
      </c>
      <c r="F951" s="14">
        <v>63536.480000000003</v>
      </c>
      <c r="G951">
        <v>14619</v>
      </c>
    </row>
    <row r="952" spans="3:7" x14ac:dyDescent="0.35">
      <c r="C952">
        <v>112.6</v>
      </c>
      <c r="D952">
        <v>326</v>
      </c>
      <c r="E952">
        <v>9</v>
      </c>
      <c r="F952" s="14">
        <v>76137.06</v>
      </c>
      <c r="G952">
        <v>16106</v>
      </c>
    </row>
    <row r="953" spans="3:7" x14ac:dyDescent="0.35">
      <c r="C953">
        <v>22.7</v>
      </c>
      <c r="D953">
        <v>359</v>
      </c>
      <c r="E953">
        <v>10.1</v>
      </c>
      <c r="F953" s="14">
        <v>102786.47</v>
      </c>
      <c r="G953">
        <v>13238</v>
      </c>
    </row>
    <row r="954" spans="3:7" x14ac:dyDescent="0.35">
      <c r="C954">
        <v>55.6</v>
      </c>
      <c r="D954">
        <v>466</v>
      </c>
      <c r="E954">
        <v>10.8</v>
      </c>
      <c r="F954" s="14">
        <v>75533.289999999994</v>
      </c>
      <c r="G954">
        <v>716</v>
      </c>
    </row>
    <row r="955" spans="3:7" x14ac:dyDescent="0.35">
      <c r="C955">
        <v>22.7</v>
      </c>
      <c r="D955">
        <v>323</v>
      </c>
      <c r="E955">
        <v>11</v>
      </c>
      <c r="F955" s="14">
        <v>40735.31</v>
      </c>
      <c r="G955">
        <v>5522</v>
      </c>
    </row>
    <row r="956" spans="3:7" x14ac:dyDescent="0.35">
      <c r="C956">
        <v>67.400000000000006</v>
      </c>
      <c r="D956">
        <v>489</v>
      </c>
      <c r="E956">
        <v>1.5</v>
      </c>
      <c r="F956" s="14">
        <v>139901.99</v>
      </c>
      <c r="G956">
        <v>14847</v>
      </c>
    </row>
    <row r="957" spans="3:7" x14ac:dyDescent="0.35">
      <c r="C957">
        <v>133.19999999999999</v>
      </c>
      <c r="D957">
        <v>195</v>
      </c>
      <c r="E957">
        <v>5.2</v>
      </c>
      <c r="F957" s="14">
        <v>49995.46</v>
      </c>
      <c r="G957">
        <v>5765</v>
      </c>
    </row>
    <row r="958" spans="3:7" x14ac:dyDescent="0.35">
      <c r="C958">
        <v>41.8</v>
      </c>
      <c r="D958">
        <v>108</v>
      </c>
      <c r="E958">
        <v>7.4</v>
      </c>
      <c r="F958" s="14">
        <v>39245.699999999997</v>
      </c>
      <c r="G958">
        <v>12089</v>
      </c>
    </row>
    <row r="959" spans="3:7" x14ac:dyDescent="0.35">
      <c r="C959">
        <v>44.3</v>
      </c>
      <c r="D959">
        <v>502</v>
      </c>
      <c r="E959">
        <v>4.2</v>
      </c>
      <c r="F959" s="14">
        <v>50615.35</v>
      </c>
      <c r="G959">
        <v>4422</v>
      </c>
    </row>
    <row r="960" spans="3:7" x14ac:dyDescent="0.35">
      <c r="C960">
        <v>37.200000000000003</v>
      </c>
      <c r="D960">
        <v>541</v>
      </c>
      <c r="E960">
        <v>7.1</v>
      </c>
      <c r="F960" s="14">
        <v>63513.25</v>
      </c>
      <c r="G960">
        <v>1385</v>
      </c>
    </row>
    <row r="961" spans="3:7" x14ac:dyDescent="0.35">
      <c r="C961">
        <v>79.900000000000006</v>
      </c>
      <c r="D961">
        <v>509</v>
      </c>
      <c r="E961">
        <v>8.3000000000000007</v>
      </c>
      <c r="F961" s="14">
        <v>77402.03</v>
      </c>
      <c r="G961">
        <v>19841</v>
      </c>
    </row>
    <row r="962" spans="3:7" x14ac:dyDescent="0.35">
      <c r="C962">
        <v>141.80000000000001</v>
      </c>
      <c r="D962">
        <v>185</v>
      </c>
      <c r="E962">
        <v>2</v>
      </c>
      <c r="F962" s="14">
        <v>34370</v>
      </c>
      <c r="G962">
        <v>12318</v>
      </c>
    </row>
    <row r="963" spans="3:7" x14ac:dyDescent="0.35">
      <c r="C963">
        <v>45.8</v>
      </c>
      <c r="D963">
        <v>108</v>
      </c>
      <c r="E963">
        <v>5.5</v>
      </c>
      <c r="F963" s="14">
        <v>106614.44</v>
      </c>
      <c r="G963">
        <v>8011</v>
      </c>
    </row>
    <row r="964" spans="3:7" x14ac:dyDescent="0.35">
      <c r="C964">
        <v>83.3</v>
      </c>
      <c r="D964">
        <v>338</v>
      </c>
      <c r="E964">
        <v>4.8</v>
      </c>
      <c r="F964" s="14">
        <v>54563.09</v>
      </c>
      <c r="G964">
        <v>9680</v>
      </c>
    </row>
    <row r="965" spans="3:7" x14ac:dyDescent="0.35">
      <c r="C965">
        <v>70.3</v>
      </c>
      <c r="D965">
        <v>434</v>
      </c>
      <c r="E965">
        <v>1.4</v>
      </c>
      <c r="F965" s="14">
        <v>65274.12</v>
      </c>
      <c r="G965">
        <v>2220</v>
      </c>
    </row>
    <row r="966" spans="3:7" x14ac:dyDescent="0.35">
      <c r="C966">
        <v>85.9</v>
      </c>
      <c r="D966">
        <v>105</v>
      </c>
      <c r="E966">
        <v>2.2000000000000002</v>
      </c>
      <c r="F966" s="14">
        <v>115332.6</v>
      </c>
      <c r="G966">
        <v>14691</v>
      </c>
    </row>
    <row r="967" spans="3:7" x14ac:dyDescent="0.35">
      <c r="C967">
        <v>62.5</v>
      </c>
      <c r="D967">
        <v>288</v>
      </c>
      <c r="E967">
        <v>9.6999999999999993</v>
      </c>
      <c r="F967" s="14">
        <v>100274.54</v>
      </c>
      <c r="G967">
        <v>18558</v>
      </c>
    </row>
    <row r="968" spans="3:7" x14ac:dyDescent="0.35">
      <c r="C968">
        <v>105.9</v>
      </c>
      <c r="D968">
        <v>325</v>
      </c>
      <c r="E968">
        <v>2.2000000000000002</v>
      </c>
      <c r="F968" s="14">
        <v>121453.05</v>
      </c>
      <c r="G968">
        <v>9925</v>
      </c>
    </row>
    <row r="969" spans="3:7" x14ac:dyDescent="0.35">
      <c r="C969">
        <v>45.2</v>
      </c>
      <c r="D969">
        <v>509</v>
      </c>
      <c r="E969">
        <v>5.4</v>
      </c>
      <c r="F969" s="14">
        <v>98182.42</v>
      </c>
      <c r="G969">
        <v>2165</v>
      </c>
    </row>
    <row r="970" spans="3:7" x14ac:dyDescent="0.35">
      <c r="C970">
        <v>34.9</v>
      </c>
      <c r="D970">
        <v>442</v>
      </c>
      <c r="E970">
        <v>9.8000000000000007</v>
      </c>
      <c r="F970" s="14">
        <v>71128.460000000006</v>
      </c>
      <c r="G970">
        <v>10833</v>
      </c>
    </row>
    <row r="971" spans="3:7" x14ac:dyDescent="0.35">
      <c r="C971">
        <v>106.8</v>
      </c>
      <c r="D971">
        <v>527</v>
      </c>
      <c r="E971">
        <v>9.8000000000000007</v>
      </c>
      <c r="F971" s="14">
        <v>123395.53</v>
      </c>
      <c r="G971">
        <v>9849</v>
      </c>
    </row>
    <row r="972" spans="3:7" x14ac:dyDescent="0.35">
      <c r="C972">
        <v>59</v>
      </c>
      <c r="D972">
        <v>541</v>
      </c>
      <c r="E972">
        <v>1.7</v>
      </c>
      <c r="F972" s="14">
        <v>47756.639999999999</v>
      </c>
      <c r="G972">
        <v>17767</v>
      </c>
    </row>
    <row r="973" spans="3:7" x14ac:dyDescent="0.35">
      <c r="C973">
        <v>93.7</v>
      </c>
      <c r="D973">
        <v>253</v>
      </c>
      <c r="E973">
        <v>3.3</v>
      </c>
      <c r="F973" s="14">
        <v>104766.98</v>
      </c>
      <c r="G973">
        <v>13573</v>
      </c>
    </row>
    <row r="974" spans="3:7" x14ac:dyDescent="0.35">
      <c r="C974">
        <v>60</v>
      </c>
      <c r="D974">
        <v>349</v>
      </c>
      <c r="E974">
        <v>11.2</v>
      </c>
      <c r="F974" s="14">
        <v>77561.36</v>
      </c>
      <c r="G974">
        <v>11013</v>
      </c>
    </row>
    <row r="975" spans="3:7" x14ac:dyDescent="0.35">
      <c r="C975">
        <v>130.9</v>
      </c>
      <c r="D975">
        <v>151</v>
      </c>
      <c r="E975">
        <v>1.4</v>
      </c>
      <c r="F975" s="14">
        <v>118491.62</v>
      </c>
      <c r="G975">
        <v>4977</v>
      </c>
    </row>
    <row r="976" spans="3:7" x14ac:dyDescent="0.35">
      <c r="C976">
        <v>37.4</v>
      </c>
      <c r="D976">
        <v>531</v>
      </c>
      <c r="E976">
        <v>8.3000000000000007</v>
      </c>
      <c r="F976" s="14">
        <v>140170.03</v>
      </c>
      <c r="G976">
        <v>3275</v>
      </c>
    </row>
    <row r="977" spans="3:7" x14ac:dyDescent="0.35">
      <c r="C977">
        <v>20</v>
      </c>
      <c r="D977">
        <v>572</v>
      </c>
      <c r="E977">
        <v>9.6</v>
      </c>
      <c r="F977" s="14">
        <v>137646.74</v>
      </c>
      <c r="G977">
        <v>2348</v>
      </c>
    </row>
    <row r="978" spans="3:7" x14ac:dyDescent="0.35">
      <c r="C978">
        <v>98.8</v>
      </c>
      <c r="D978">
        <v>233</v>
      </c>
      <c r="E978">
        <v>7.9</v>
      </c>
      <c r="F978" s="14">
        <v>113993.13</v>
      </c>
      <c r="G978">
        <v>5334</v>
      </c>
    </row>
    <row r="979" spans="3:7" x14ac:dyDescent="0.35">
      <c r="C979">
        <v>59.8</v>
      </c>
      <c r="D979">
        <v>434</v>
      </c>
      <c r="E979">
        <v>5.3</v>
      </c>
      <c r="F979" s="14">
        <v>141659.65</v>
      </c>
      <c r="G979">
        <v>1205</v>
      </c>
    </row>
    <row r="980" spans="3:7" x14ac:dyDescent="0.35">
      <c r="C980">
        <v>34</v>
      </c>
      <c r="D980">
        <v>329</v>
      </c>
      <c r="E980">
        <v>2.2000000000000002</v>
      </c>
      <c r="F980" s="14">
        <v>38813.06</v>
      </c>
      <c r="G980">
        <v>4017</v>
      </c>
    </row>
    <row r="981" spans="3:7" x14ac:dyDescent="0.35">
      <c r="C981">
        <v>96.4</v>
      </c>
      <c r="D981">
        <v>579</v>
      </c>
      <c r="E981">
        <v>10.8</v>
      </c>
      <c r="F981" s="14">
        <v>108741.8</v>
      </c>
      <c r="G981">
        <v>8263</v>
      </c>
    </row>
    <row r="982" spans="3:7" x14ac:dyDescent="0.35">
      <c r="C982">
        <v>145.69999999999999</v>
      </c>
      <c r="D982">
        <v>501</v>
      </c>
      <c r="E982">
        <v>5.7</v>
      </c>
      <c r="F982" s="14">
        <v>127893.74</v>
      </c>
      <c r="G982">
        <v>8211</v>
      </c>
    </row>
    <row r="983" spans="3:7" x14ac:dyDescent="0.35">
      <c r="C983">
        <v>25.5</v>
      </c>
      <c r="D983">
        <v>171</v>
      </c>
      <c r="E983">
        <v>6.4</v>
      </c>
      <c r="F983" s="14">
        <v>89442.92</v>
      </c>
      <c r="G983">
        <v>11820</v>
      </c>
    </row>
    <row r="984" spans="3:7" x14ac:dyDescent="0.35">
      <c r="C984">
        <v>33.6</v>
      </c>
      <c r="D984">
        <v>495</v>
      </c>
      <c r="E984">
        <v>2.9</v>
      </c>
      <c r="F984" s="14">
        <v>69902.149999999994</v>
      </c>
      <c r="G984">
        <v>6444</v>
      </c>
    </row>
    <row r="985" spans="3:7" x14ac:dyDescent="0.35">
      <c r="C985">
        <v>145.30000000000001</v>
      </c>
      <c r="D985">
        <v>402</v>
      </c>
      <c r="E985">
        <v>6.7</v>
      </c>
      <c r="F985" s="14">
        <v>120692.83</v>
      </c>
      <c r="G985">
        <v>15548</v>
      </c>
    </row>
    <row r="986" spans="3:7" x14ac:dyDescent="0.35">
      <c r="C986">
        <v>140</v>
      </c>
      <c r="D986">
        <v>527</v>
      </c>
      <c r="E986">
        <v>5.7</v>
      </c>
      <c r="F986" s="14">
        <v>66033.899999999994</v>
      </c>
      <c r="G986">
        <v>140</v>
      </c>
    </row>
    <row r="987" spans="3:7" x14ac:dyDescent="0.35">
      <c r="C987">
        <v>78.400000000000006</v>
      </c>
      <c r="D987">
        <v>303</v>
      </c>
      <c r="E987">
        <v>5.4</v>
      </c>
      <c r="F987" s="14">
        <v>145036.49</v>
      </c>
      <c r="G987">
        <v>10033</v>
      </c>
    </row>
    <row r="988" spans="3:7" x14ac:dyDescent="0.35">
      <c r="C988">
        <v>47.7</v>
      </c>
      <c r="D988">
        <v>438</v>
      </c>
      <c r="E988">
        <v>9.5</v>
      </c>
      <c r="F988" s="14">
        <v>132628.07</v>
      </c>
      <c r="G988">
        <v>14073</v>
      </c>
    </row>
    <row r="989" spans="3:7" x14ac:dyDescent="0.35">
      <c r="C989">
        <v>32.9</v>
      </c>
      <c r="D989">
        <v>576</v>
      </c>
      <c r="E989">
        <v>2.4</v>
      </c>
      <c r="F989" s="14">
        <v>65078</v>
      </c>
      <c r="G989">
        <v>9462</v>
      </c>
    </row>
    <row r="990" spans="3:7" x14ac:dyDescent="0.35">
      <c r="C990">
        <v>133.5</v>
      </c>
      <c r="D990">
        <v>536</v>
      </c>
      <c r="E990">
        <v>11.5</v>
      </c>
      <c r="F990" s="14">
        <v>37917.870000000003</v>
      </c>
      <c r="G990">
        <v>17517</v>
      </c>
    </row>
    <row r="991" spans="3:7" x14ac:dyDescent="0.35">
      <c r="C991">
        <v>99.9</v>
      </c>
      <c r="D991">
        <v>502</v>
      </c>
      <c r="E991">
        <v>4.5999999999999996</v>
      </c>
      <c r="F991" s="14">
        <v>41043.61</v>
      </c>
      <c r="G991">
        <v>2831</v>
      </c>
    </row>
    <row r="992" spans="3:7" x14ac:dyDescent="0.35">
      <c r="C992">
        <v>87.9</v>
      </c>
      <c r="D992">
        <v>453</v>
      </c>
      <c r="E992">
        <v>6</v>
      </c>
      <c r="F992" s="14">
        <v>140965.67000000001</v>
      </c>
      <c r="G992">
        <v>3393</v>
      </c>
    </row>
    <row r="993" spans="3:7" x14ac:dyDescent="0.35">
      <c r="C993">
        <v>44.7</v>
      </c>
      <c r="D993">
        <v>426</v>
      </c>
      <c r="E993">
        <v>9.4</v>
      </c>
      <c r="F993" s="14">
        <v>119728.12</v>
      </c>
      <c r="G993">
        <v>12087</v>
      </c>
    </row>
    <row r="994" spans="3:7" x14ac:dyDescent="0.35">
      <c r="C994">
        <v>20.5</v>
      </c>
      <c r="D994">
        <v>281</v>
      </c>
      <c r="E994">
        <v>11.9</v>
      </c>
      <c r="F994" s="14">
        <v>142070.41</v>
      </c>
      <c r="G994">
        <v>4393</v>
      </c>
    </row>
    <row r="995" spans="3:7" x14ac:dyDescent="0.35">
      <c r="C995">
        <v>35.1</v>
      </c>
      <c r="D995">
        <v>169</v>
      </c>
      <c r="E995">
        <v>6.2</v>
      </c>
      <c r="F995" s="14">
        <v>149536.28</v>
      </c>
      <c r="G995">
        <v>10389</v>
      </c>
    </row>
    <row r="996" spans="3:7" x14ac:dyDescent="0.35">
      <c r="C996">
        <v>131.6</v>
      </c>
      <c r="D996">
        <v>128</v>
      </c>
      <c r="E996">
        <v>8.1</v>
      </c>
      <c r="F996" s="14">
        <v>149808.37</v>
      </c>
      <c r="G996">
        <v>17398</v>
      </c>
    </row>
    <row r="997" spans="3:7" x14ac:dyDescent="0.35">
      <c r="C997">
        <v>59</v>
      </c>
      <c r="D997">
        <v>111</v>
      </c>
      <c r="E997">
        <v>11.8</v>
      </c>
      <c r="F997" s="14">
        <v>69330.460000000006</v>
      </c>
      <c r="G997">
        <v>3715</v>
      </c>
    </row>
    <row r="998" spans="3:7" x14ac:dyDescent="0.35">
      <c r="C998">
        <v>36.1</v>
      </c>
      <c r="D998">
        <v>395</v>
      </c>
      <c r="E998">
        <v>7.2</v>
      </c>
      <c r="F998" s="14">
        <v>39460.660000000003</v>
      </c>
      <c r="G998">
        <v>17987</v>
      </c>
    </row>
    <row r="999" spans="3:7" x14ac:dyDescent="0.35">
      <c r="C999">
        <v>58.7</v>
      </c>
      <c r="D999">
        <v>558</v>
      </c>
      <c r="E999">
        <v>9.1999999999999993</v>
      </c>
      <c r="F999" s="14">
        <v>34888.49</v>
      </c>
      <c r="G999">
        <v>19277</v>
      </c>
    </row>
    <row r="1000" spans="3:7" x14ac:dyDescent="0.35">
      <c r="C1000">
        <v>125.2</v>
      </c>
      <c r="D1000">
        <v>307</v>
      </c>
      <c r="E1000">
        <v>3.5</v>
      </c>
      <c r="F1000" s="14">
        <v>100902.46</v>
      </c>
      <c r="G1000">
        <v>3403</v>
      </c>
    </row>
    <row r="1001" spans="3:7" x14ac:dyDescent="0.35">
      <c r="C1001">
        <v>114.7</v>
      </c>
      <c r="D1001">
        <v>164</v>
      </c>
      <c r="E1001">
        <v>9</v>
      </c>
      <c r="F1001" s="14">
        <v>128661.08</v>
      </c>
      <c r="G1001">
        <v>18897</v>
      </c>
    </row>
    <row r="1002" spans="3:7" x14ac:dyDescent="0.35">
      <c r="C1002">
        <v>50.9</v>
      </c>
      <c r="D1002">
        <v>320</v>
      </c>
      <c r="E1002">
        <v>7.6</v>
      </c>
      <c r="F1002" s="14">
        <v>76612.94</v>
      </c>
      <c r="G1002">
        <v>9426</v>
      </c>
    </row>
    <row r="1003" spans="3:7" x14ac:dyDescent="0.35">
      <c r="C1003">
        <v>104.3</v>
      </c>
      <c r="D1003">
        <v>354</v>
      </c>
      <c r="E1003">
        <v>11.7</v>
      </c>
      <c r="F1003" s="14">
        <v>78665.399999999994</v>
      </c>
      <c r="G1003">
        <v>8152</v>
      </c>
    </row>
    <row r="1004" spans="3:7" x14ac:dyDescent="0.35">
      <c r="C1004">
        <v>116.8</v>
      </c>
      <c r="D1004">
        <v>474</v>
      </c>
      <c r="E1004">
        <v>8.4</v>
      </c>
      <c r="F1004" s="14">
        <v>45955.45</v>
      </c>
      <c r="G1004">
        <v>450</v>
      </c>
    </row>
    <row r="1005" spans="3:7" x14ac:dyDescent="0.35">
      <c r="C1005">
        <v>38.799999999999997</v>
      </c>
      <c r="D1005">
        <v>470</v>
      </c>
      <c r="E1005">
        <v>10.5</v>
      </c>
      <c r="F1005" s="14">
        <v>69013.39</v>
      </c>
      <c r="G1005">
        <v>4781</v>
      </c>
    </row>
    <row r="1006" spans="3:7" x14ac:dyDescent="0.35">
      <c r="C1006">
        <v>106.6</v>
      </c>
      <c r="D1006">
        <v>584</v>
      </c>
      <c r="E1006">
        <v>6.1</v>
      </c>
      <c r="F1006" s="14">
        <v>143897.16</v>
      </c>
      <c r="G1006">
        <v>1952</v>
      </c>
    </row>
    <row r="1007" spans="3:7" x14ac:dyDescent="0.35">
      <c r="C1007">
        <v>73.7</v>
      </c>
      <c r="D1007">
        <v>551</v>
      </c>
      <c r="E1007">
        <v>2.1</v>
      </c>
      <c r="F1007" s="14">
        <v>63519.37</v>
      </c>
      <c r="G1007">
        <v>7350</v>
      </c>
    </row>
    <row r="1008" spans="3:7" x14ac:dyDescent="0.35">
      <c r="C1008">
        <v>82</v>
      </c>
      <c r="D1008">
        <v>299</v>
      </c>
      <c r="E1008">
        <v>2.2999999999999998</v>
      </c>
      <c r="F1008" s="14">
        <v>56467.88</v>
      </c>
      <c r="G1008">
        <v>16701</v>
      </c>
    </row>
    <row r="1009" spans="3:7" x14ac:dyDescent="0.35">
      <c r="C1009">
        <v>68.2</v>
      </c>
      <c r="D1009">
        <v>230</v>
      </c>
      <c r="E1009">
        <v>3.6</v>
      </c>
      <c r="F1009" s="14">
        <v>108995.26</v>
      </c>
      <c r="G1009">
        <v>7904</v>
      </c>
    </row>
    <row r="1010" spans="3:7" x14ac:dyDescent="0.35">
      <c r="C1010">
        <v>92.3</v>
      </c>
      <c r="D1010">
        <v>414</v>
      </c>
      <c r="E1010">
        <v>7.7</v>
      </c>
      <c r="F1010" s="14">
        <v>147294.21</v>
      </c>
      <c r="G1010">
        <v>18610</v>
      </c>
    </row>
    <row r="1011" spans="3:7" x14ac:dyDescent="0.35">
      <c r="C1011">
        <v>34.1</v>
      </c>
      <c r="D1011">
        <v>256</v>
      </c>
      <c r="E1011">
        <v>3.4</v>
      </c>
      <c r="F1011" s="14">
        <v>126551.18</v>
      </c>
      <c r="G1011">
        <v>11694</v>
      </c>
    </row>
    <row r="1012" spans="3:7" x14ac:dyDescent="0.35">
      <c r="C1012">
        <v>135.69999999999999</v>
      </c>
      <c r="D1012">
        <v>266</v>
      </c>
      <c r="E1012">
        <v>10.4</v>
      </c>
      <c r="F1012" s="14">
        <v>72825.679999999993</v>
      </c>
      <c r="G1012">
        <v>2499</v>
      </c>
    </row>
    <row r="1013" spans="3:7" x14ac:dyDescent="0.35">
      <c r="C1013">
        <v>132.69999999999999</v>
      </c>
      <c r="D1013">
        <v>204</v>
      </c>
      <c r="E1013">
        <v>5.2</v>
      </c>
      <c r="F1013" s="14">
        <v>149514.73000000001</v>
      </c>
      <c r="G1013">
        <v>7029</v>
      </c>
    </row>
    <row r="1014" spans="3:7" x14ac:dyDescent="0.35">
      <c r="C1014">
        <v>21.5</v>
      </c>
      <c r="D1014">
        <v>400</v>
      </c>
      <c r="E1014">
        <v>1.9</v>
      </c>
      <c r="F1014" s="14">
        <v>63649.31</v>
      </c>
      <c r="G1014">
        <v>3064</v>
      </c>
    </row>
    <row r="1015" spans="3:7" x14ac:dyDescent="0.35">
      <c r="C1015">
        <v>101.8</v>
      </c>
      <c r="D1015">
        <v>489</v>
      </c>
      <c r="E1015">
        <v>1</v>
      </c>
      <c r="F1015" s="14">
        <v>112679.6</v>
      </c>
      <c r="G1015">
        <v>7089</v>
      </c>
    </row>
    <row r="1016" spans="3:7" x14ac:dyDescent="0.35">
      <c r="C1016">
        <v>95.8</v>
      </c>
      <c r="D1016">
        <v>573</v>
      </c>
      <c r="E1016">
        <v>0.5</v>
      </c>
      <c r="F1016" s="14">
        <v>113565.49</v>
      </c>
      <c r="G1016">
        <v>18733</v>
      </c>
    </row>
    <row r="1017" spans="3:7" x14ac:dyDescent="0.35">
      <c r="C1017">
        <v>126.9</v>
      </c>
      <c r="D1017">
        <v>219</v>
      </c>
      <c r="E1017">
        <v>8.9</v>
      </c>
      <c r="F1017" s="14">
        <v>53502.73</v>
      </c>
      <c r="G1017">
        <v>4407</v>
      </c>
    </row>
    <row r="1018" spans="3:7" x14ac:dyDescent="0.35">
      <c r="C1018">
        <v>118.4</v>
      </c>
      <c r="D1018">
        <v>489</v>
      </c>
      <c r="E1018">
        <v>10.1</v>
      </c>
      <c r="F1018" s="14">
        <v>81818.7</v>
      </c>
      <c r="G1018">
        <v>12272</v>
      </c>
    </row>
    <row r="1019" spans="3:7" x14ac:dyDescent="0.35">
      <c r="C1019">
        <v>136.1</v>
      </c>
      <c r="D1019">
        <v>155</v>
      </c>
      <c r="E1019">
        <v>9.3000000000000007</v>
      </c>
      <c r="F1019" s="14">
        <v>55414.22</v>
      </c>
      <c r="G1019">
        <v>17047</v>
      </c>
    </row>
    <row r="1020" spans="3:7" x14ac:dyDescent="0.35">
      <c r="C1020">
        <v>127.7</v>
      </c>
      <c r="D1020">
        <v>404</v>
      </c>
      <c r="E1020">
        <v>11.5</v>
      </c>
      <c r="F1020" s="14">
        <v>80986.36</v>
      </c>
      <c r="G1020">
        <v>6431</v>
      </c>
    </row>
    <row r="1021" spans="3:7" x14ac:dyDescent="0.35">
      <c r="C1021">
        <v>140.5</v>
      </c>
      <c r="D1021">
        <v>547</v>
      </c>
      <c r="E1021">
        <v>9.6999999999999993</v>
      </c>
      <c r="F1021" s="14">
        <v>45213.47</v>
      </c>
      <c r="G1021">
        <v>12930</v>
      </c>
    </row>
    <row r="1022" spans="3:7" x14ac:dyDescent="0.35">
      <c r="C1022">
        <v>43.4</v>
      </c>
      <c r="D1022">
        <v>548</v>
      </c>
      <c r="E1022">
        <v>9.6999999999999993</v>
      </c>
      <c r="F1022" s="14">
        <v>58857.95</v>
      </c>
      <c r="G1022">
        <v>2738</v>
      </c>
    </row>
    <row r="1023" spans="3:7" x14ac:dyDescent="0.35">
      <c r="C1023">
        <v>53.9</v>
      </c>
      <c r="D1023">
        <v>381</v>
      </c>
      <c r="E1023">
        <v>10</v>
      </c>
      <c r="F1023" s="14">
        <v>35282.230000000003</v>
      </c>
      <c r="G1023">
        <v>16972</v>
      </c>
    </row>
    <row r="1024" spans="3:7" x14ac:dyDescent="0.35">
      <c r="C1024">
        <v>113.7</v>
      </c>
      <c r="D1024">
        <v>379</v>
      </c>
      <c r="E1024">
        <v>9</v>
      </c>
      <c r="F1024" s="14">
        <v>68621.09</v>
      </c>
      <c r="G1024">
        <v>793</v>
      </c>
    </row>
    <row r="1025" spans="3:7" x14ac:dyDescent="0.35">
      <c r="C1025">
        <v>118.5</v>
      </c>
      <c r="D1025">
        <v>513</v>
      </c>
      <c r="E1025">
        <v>1.5</v>
      </c>
      <c r="F1025" s="14">
        <v>52850.64</v>
      </c>
      <c r="G1025">
        <v>19820</v>
      </c>
    </row>
    <row r="1026" spans="3:7" x14ac:dyDescent="0.35">
      <c r="C1026">
        <v>69.3</v>
      </c>
      <c r="D1026">
        <v>158</v>
      </c>
      <c r="E1026">
        <v>9.1999999999999993</v>
      </c>
      <c r="F1026" s="14">
        <v>61296.49</v>
      </c>
      <c r="G1026">
        <v>16093</v>
      </c>
    </row>
    <row r="1027" spans="3:7" x14ac:dyDescent="0.35">
      <c r="C1027">
        <v>127.2</v>
      </c>
      <c r="D1027">
        <v>247</v>
      </c>
      <c r="E1027">
        <v>4.0999999999999996</v>
      </c>
      <c r="F1027" s="14">
        <v>86264.93</v>
      </c>
      <c r="G1027">
        <v>8561</v>
      </c>
    </row>
    <row r="1028" spans="3:7" x14ac:dyDescent="0.35">
      <c r="C1028">
        <v>31.5</v>
      </c>
      <c r="D1028">
        <v>470</v>
      </c>
      <c r="E1028">
        <v>6.6</v>
      </c>
      <c r="F1028" s="14">
        <v>78622</v>
      </c>
      <c r="G1028">
        <v>12109</v>
      </c>
    </row>
    <row r="1029" spans="3:7" x14ac:dyDescent="0.35">
      <c r="C1029">
        <v>42.1</v>
      </c>
      <c r="D1029">
        <v>395</v>
      </c>
      <c r="E1029">
        <v>8.9</v>
      </c>
      <c r="F1029" s="14">
        <v>96305.2</v>
      </c>
      <c r="G1029">
        <v>18293</v>
      </c>
    </row>
    <row r="1030" spans="3:7" x14ac:dyDescent="0.35">
      <c r="C1030">
        <v>101.2</v>
      </c>
      <c r="D1030">
        <v>425</v>
      </c>
      <c r="E1030">
        <v>1.9</v>
      </c>
      <c r="F1030" s="14">
        <v>37285.410000000003</v>
      </c>
      <c r="G1030">
        <v>17343</v>
      </c>
    </row>
    <row r="1031" spans="3:7" x14ac:dyDescent="0.35">
      <c r="C1031">
        <v>53.6</v>
      </c>
      <c r="D1031">
        <v>538</v>
      </c>
      <c r="E1031">
        <v>6.8</v>
      </c>
      <c r="F1031" s="14">
        <v>86837.01</v>
      </c>
      <c r="G1031">
        <v>13097</v>
      </c>
    </row>
    <row r="1032" spans="3:7" x14ac:dyDescent="0.35">
      <c r="C1032">
        <v>38.4</v>
      </c>
      <c r="D1032">
        <v>304</v>
      </c>
      <c r="E1032">
        <v>8.8000000000000007</v>
      </c>
      <c r="F1032" s="14">
        <v>92606.82</v>
      </c>
      <c r="G1032">
        <v>4276</v>
      </c>
    </row>
    <row r="1033" spans="3:7" x14ac:dyDescent="0.35">
      <c r="C1033">
        <v>60.2</v>
      </c>
      <c r="D1033">
        <v>498</v>
      </c>
      <c r="E1033">
        <v>1.4</v>
      </c>
      <c r="F1033" s="14">
        <v>134813.29999999999</v>
      </c>
      <c r="G1033">
        <v>9522</v>
      </c>
    </row>
    <row r="1034" spans="3:7" x14ac:dyDescent="0.35">
      <c r="C1034">
        <v>107.8</v>
      </c>
      <c r="D1034">
        <v>274</v>
      </c>
      <c r="E1034">
        <v>3.9</v>
      </c>
      <c r="F1034" s="14">
        <v>145106.21</v>
      </c>
      <c r="G1034">
        <v>9522</v>
      </c>
    </row>
    <row r="1035" spans="3:7" x14ac:dyDescent="0.35">
      <c r="C1035">
        <v>139.30000000000001</v>
      </c>
      <c r="D1035">
        <v>495</v>
      </c>
      <c r="E1035">
        <v>8.9</v>
      </c>
      <c r="F1035" s="14">
        <v>74204.62</v>
      </c>
      <c r="G1035">
        <v>19991</v>
      </c>
    </row>
    <row r="1036" spans="3:7" x14ac:dyDescent="0.35">
      <c r="C1036">
        <v>57.7</v>
      </c>
      <c r="D1036">
        <v>427</v>
      </c>
      <c r="E1036">
        <v>11.9</v>
      </c>
      <c r="F1036" s="14">
        <v>64965.15</v>
      </c>
      <c r="G1036">
        <v>10324</v>
      </c>
    </row>
    <row r="1037" spans="3:7" x14ac:dyDescent="0.35">
      <c r="C1037">
        <v>38.4</v>
      </c>
      <c r="D1037">
        <v>152</v>
      </c>
      <c r="E1037">
        <v>1.6</v>
      </c>
      <c r="F1037" s="14">
        <v>101982.62</v>
      </c>
      <c r="G1037">
        <v>7900</v>
      </c>
    </row>
    <row r="1038" spans="3:7" x14ac:dyDescent="0.35">
      <c r="C1038">
        <v>37.5</v>
      </c>
      <c r="D1038">
        <v>429</v>
      </c>
      <c r="E1038">
        <v>12</v>
      </c>
      <c r="F1038" s="14">
        <v>34705.339999999997</v>
      </c>
      <c r="G1038">
        <v>16274</v>
      </c>
    </row>
    <row r="1039" spans="3:7" x14ac:dyDescent="0.35">
      <c r="C1039">
        <v>131.6</v>
      </c>
      <c r="D1039">
        <v>498</v>
      </c>
      <c r="E1039">
        <v>0.6</v>
      </c>
      <c r="F1039" s="14">
        <v>52179.46</v>
      </c>
      <c r="G1039">
        <v>3670</v>
      </c>
    </row>
    <row r="1040" spans="3:7" x14ac:dyDescent="0.35">
      <c r="C1040">
        <v>140.19999999999999</v>
      </c>
      <c r="D1040">
        <v>225</v>
      </c>
      <c r="E1040">
        <v>4.3</v>
      </c>
      <c r="F1040" s="14">
        <v>106420.01</v>
      </c>
      <c r="G1040">
        <v>100</v>
      </c>
    </row>
    <row r="1041" spans="3:7" x14ac:dyDescent="0.35">
      <c r="C1041">
        <v>99.3</v>
      </c>
      <c r="D1041">
        <v>277</v>
      </c>
      <c r="E1041">
        <v>10.7</v>
      </c>
      <c r="F1041" s="14">
        <v>39150.230000000003</v>
      </c>
      <c r="G1041">
        <v>17669</v>
      </c>
    </row>
    <row r="1042" spans="3:7" x14ac:dyDescent="0.35">
      <c r="C1042">
        <v>82.1</v>
      </c>
      <c r="D1042">
        <v>529</v>
      </c>
      <c r="E1042">
        <v>7.2</v>
      </c>
      <c r="F1042" s="14">
        <v>120782.54</v>
      </c>
      <c r="G1042">
        <v>16575</v>
      </c>
    </row>
    <row r="1043" spans="3:7" x14ac:dyDescent="0.35">
      <c r="C1043">
        <v>63.6</v>
      </c>
      <c r="D1043">
        <v>314</v>
      </c>
      <c r="E1043">
        <v>1.6</v>
      </c>
      <c r="F1043" s="14">
        <v>142053.35</v>
      </c>
      <c r="G1043">
        <v>12020</v>
      </c>
    </row>
    <row r="1044" spans="3:7" x14ac:dyDescent="0.35">
      <c r="C1044">
        <v>141.6</v>
      </c>
      <c r="D1044">
        <v>319</v>
      </c>
      <c r="E1044">
        <v>11.6</v>
      </c>
      <c r="F1044" s="14">
        <v>119250.86</v>
      </c>
      <c r="G1044">
        <v>1381</v>
      </c>
    </row>
    <row r="1045" spans="3:7" x14ac:dyDescent="0.35">
      <c r="C1045">
        <v>70.8</v>
      </c>
      <c r="D1045">
        <v>552</v>
      </c>
      <c r="E1045">
        <v>9.9</v>
      </c>
      <c r="F1045" s="14">
        <v>121528.34</v>
      </c>
      <c r="G1045">
        <v>5751</v>
      </c>
    </row>
    <row r="1046" spans="3:7" x14ac:dyDescent="0.35">
      <c r="C1046">
        <v>126.3</v>
      </c>
      <c r="D1046">
        <v>360</v>
      </c>
      <c r="E1046">
        <v>5.5</v>
      </c>
      <c r="F1046" s="14">
        <v>43052.84</v>
      </c>
      <c r="G1046">
        <v>17186</v>
      </c>
    </row>
    <row r="1047" spans="3:7" x14ac:dyDescent="0.35">
      <c r="C1047">
        <v>59.5</v>
      </c>
      <c r="D1047">
        <v>383</v>
      </c>
      <c r="E1047">
        <v>9.6</v>
      </c>
      <c r="F1047" s="14">
        <v>148217.63</v>
      </c>
      <c r="G1047">
        <v>17321</v>
      </c>
    </row>
    <row r="1048" spans="3:7" x14ac:dyDescent="0.35">
      <c r="C1048">
        <v>103.9</v>
      </c>
      <c r="D1048">
        <v>414</v>
      </c>
      <c r="E1048">
        <v>1.1000000000000001</v>
      </c>
      <c r="F1048" s="14">
        <v>110043.09</v>
      </c>
      <c r="G1048">
        <v>2124</v>
      </c>
    </row>
    <row r="1049" spans="3:7" x14ac:dyDescent="0.35">
      <c r="C1049">
        <v>149.4</v>
      </c>
      <c r="D1049">
        <v>230</v>
      </c>
      <c r="E1049">
        <v>5.0999999999999996</v>
      </c>
      <c r="F1049" s="14">
        <v>101742.04</v>
      </c>
      <c r="G1049">
        <v>9712</v>
      </c>
    </row>
    <row r="1050" spans="3:7" x14ac:dyDescent="0.35">
      <c r="C1050">
        <v>87.9</v>
      </c>
      <c r="D1050">
        <v>174</v>
      </c>
      <c r="E1050">
        <v>7.2</v>
      </c>
      <c r="F1050" s="14">
        <v>106413.24</v>
      </c>
      <c r="G1050">
        <v>10144</v>
      </c>
    </row>
    <row r="1051" spans="3:7" x14ac:dyDescent="0.35">
      <c r="C1051">
        <v>44.7</v>
      </c>
      <c r="D1051">
        <v>194</v>
      </c>
      <c r="E1051">
        <v>3.9</v>
      </c>
      <c r="F1051" s="14">
        <v>46955.07</v>
      </c>
      <c r="G1051">
        <v>15498</v>
      </c>
    </row>
    <row r="1052" spans="3:7" x14ac:dyDescent="0.35">
      <c r="C1052">
        <v>74.3</v>
      </c>
      <c r="D1052">
        <v>556</v>
      </c>
      <c r="E1052">
        <v>7.9</v>
      </c>
      <c r="F1052" s="14">
        <v>50869.75</v>
      </c>
      <c r="G1052">
        <v>19739</v>
      </c>
    </row>
    <row r="1053" spans="3:7" x14ac:dyDescent="0.35">
      <c r="C1053">
        <v>105.4</v>
      </c>
      <c r="D1053">
        <v>387</v>
      </c>
      <c r="E1053">
        <v>10.1</v>
      </c>
      <c r="F1053" s="14">
        <v>147712.4</v>
      </c>
      <c r="G1053">
        <v>18555</v>
      </c>
    </row>
    <row r="1054" spans="3:7" x14ac:dyDescent="0.35">
      <c r="C1054">
        <v>124.6</v>
      </c>
      <c r="D1054">
        <v>501</v>
      </c>
      <c r="E1054">
        <v>5.2</v>
      </c>
      <c r="F1054" s="14">
        <v>121572.63</v>
      </c>
      <c r="G1054">
        <v>12396</v>
      </c>
    </row>
    <row r="1055" spans="3:7" x14ac:dyDescent="0.35">
      <c r="C1055">
        <v>93</v>
      </c>
      <c r="D1055">
        <v>514</v>
      </c>
      <c r="E1055">
        <v>1.6</v>
      </c>
      <c r="F1055" s="14">
        <v>129673.7</v>
      </c>
      <c r="G1055">
        <v>8255</v>
      </c>
    </row>
    <row r="1056" spans="3:7" x14ac:dyDescent="0.35">
      <c r="C1056">
        <v>39.4</v>
      </c>
      <c r="D1056">
        <v>400</v>
      </c>
      <c r="E1056">
        <v>10.3</v>
      </c>
      <c r="F1056" s="14">
        <v>62628.17</v>
      </c>
      <c r="G1056">
        <v>16839</v>
      </c>
    </row>
    <row r="1057" spans="3:7" x14ac:dyDescent="0.35">
      <c r="C1057">
        <v>149.80000000000001</v>
      </c>
      <c r="D1057">
        <v>159</v>
      </c>
      <c r="E1057">
        <v>6.3</v>
      </c>
      <c r="F1057" s="14">
        <v>39006.81</v>
      </c>
      <c r="G1057">
        <v>1570</v>
      </c>
    </row>
    <row r="1058" spans="3:7" x14ac:dyDescent="0.35">
      <c r="C1058">
        <v>56.3</v>
      </c>
      <c r="D1058">
        <v>250</v>
      </c>
      <c r="E1058">
        <v>10.4</v>
      </c>
      <c r="F1058" s="14">
        <v>68567.13</v>
      </c>
      <c r="G1058">
        <v>13472</v>
      </c>
    </row>
    <row r="1059" spans="3:7" x14ac:dyDescent="0.35">
      <c r="C1059">
        <v>102.9</v>
      </c>
      <c r="D1059">
        <v>238</v>
      </c>
      <c r="E1059">
        <v>10.8</v>
      </c>
      <c r="F1059" s="14">
        <v>82877.95</v>
      </c>
      <c r="G1059">
        <v>13212</v>
      </c>
    </row>
    <row r="1060" spans="3:7" x14ac:dyDescent="0.35">
      <c r="C1060">
        <v>64.8</v>
      </c>
      <c r="D1060">
        <v>384</v>
      </c>
      <c r="E1060">
        <v>9.1</v>
      </c>
      <c r="F1060" s="14">
        <v>89051.29</v>
      </c>
      <c r="G1060">
        <v>2188</v>
      </c>
    </row>
    <row r="1061" spans="3:7" x14ac:dyDescent="0.35">
      <c r="C1061">
        <v>89.4</v>
      </c>
      <c r="D1061">
        <v>134</v>
      </c>
      <c r="E1061">
        <v>2.8</v>
      </c>
      <c r="F1061" s="14">
        <v>84463.97</v>
      </c>
      <c r="G1061">
        <v>11296</v>
      </c>
    </row>
    <row r="1062" spans="3:7" x14ac:dyDescent="0.35">
      <c r="C1062">
        <v>30.3</v>
      </c>
      <c r="D1062">
        <v>105</v>
      </c>
      <c r="E1062">
        <v>10.3</v>
      </c>
      <c r="F1062" s="14">
        <v>137893.67000000001</v>
      </c>
      <c r="G1062">
        <v>13824</v>
      </c>
    </row>
    <row r="1063" spans="3:7" x14ac:dyDescent="0.35">
      <c r="C1063">
        <v>37.200000000000003</v>
      </c>
      <c r="D1063">
        <v>353</v>
      </c>
      <c r="E1063">
        <v>4.8</v>
      </c>
      <c r="F1063" s="14">
        <v>52846.46</v>
      </c>
      <c r="G1063">
        <v>5527</v>
      </c>
    </row>
    <row r="1064" spans="3:7" x14ac:dyDescent="0.35">
      <c r="C1064">
        <v>71.400000000000006</v>
      </c>
      <c r="D1064">
        <v>361</v>
      </c>
      <c r="E1064">
        <v>11.7</v>
      </c>
      <c r="F1064" s="14">
        <v>41341.949999999997</v>
      </c>
      <c r="G1064">
        <v>13053</v>
      </c>
    </row>
    <row r="1065" spans="3:7" x14ac:dyDescent="0.35">
      <c r="C1065">
        <v>80.2</v>
      </c>
      <c r="D1065">
        <v>504</v>
      </c>
      <c r="E1065">
        <v>8.1999999999999993</v>
      </c>
      <c r="F1065" s="14">
        <v>50438.18</v>
      </c>
      <c r="G1065">
        <v>16107</v>
      </c>
    </row>
    <row r="1066" spans="3:7" x14ac:dyDescent="0.35">
      <c r="C1066">
        <v>45.1</v>
      </c>
      <c r="D1066">
        <v>365</v>
      </c>
      <c r="E1066">
        <v>2.5</v>
      </c>
      <c r="F1066" s="14">
        <v>95535.01</v>
      </c>
      <c r="G1066">
        <v>7590</v>
      </c>
    </row>
    <row r="1067" spans="3:7" x14ac:dyDescent="0.35">
      <c r="C1067">
        <v>90.7</v>
      </c>
      <c r="D1067">
        <v>263</v>
      </c>
      <c r="E1067">
        <v>0.8</v>
      </c>
      <c r="F1067" s="14">
        <v>57468.99</v>
      </c>
      <c r="G1067">
        <v>14047</v>
      </c>
    </row>
    <row r="1068" spans="3:7" x14ac:dyDescent="0.35">
      <c r="C1068">
        <v>111</v>
      </c>
      <c r="D1068">
        <v>306</v>
      </c>
      <c r="E1068">
        <v>3.2</v>
      </c>
      <c r="F1068" s="14">
        <v>78610.16</v>
      </c>
      <c r="G1068">
        <v>17715</v>
      </c>
    </row>
    <row r="1069" spans="3:7" x14ac:dyDescent="0.35">
      <c r="C1069">
        <v>101.8</v>
      </c>
      <c r="D1069">
        <v>267</v>
      </c>
      <c r="E1069">
        <v>1.5</v>
      </c>
      <c r="F1069" s="14">
        <v>77202.81</v>
      </c>
      <c r="G1069">
        <v>8680</v>
      </c>
    </row>
    <row r="1070" spans="3:7" x14ac:dyDescent="0.35">
      <c r="C1070">
        <v>104.7</v>
      </c>
      <c r="D1070">
        <v>579</v>
      </c>
      <c r="E1070">
        <v>1.3</v>
      </c>
      <c r="F1070" s="14">
        <v>98474.19</v>
      </c>
      <c r="G1070">
        <v>19353</v>
      </c>
    </row>
    <row r="1071" spans="3:7" x14ac:dyDescent="0.35">
      <c r="C1071">
        <v>75.900000000000006</v>
      </c>
      <c r="D1071">
        <v>411</v>
      </c>
      <c r="E1071">
        <v>9.5</v>
      </c>
      <c r="F1071" s="14">
        <v>134169.32</v>
      </c>
      <c r="G1071">
        <v>7530</v>
      </c>
    </row>
    <row r="1072" spans="3:7" x14ac:dyDescent="0.35">
      <c r="C1072">
        <v>109.9</v>
      </c>
      <c r="D1072">
        <v>359</v>
      </c>
      <c r="E1072">
        <v>8</v>
      </c>
      <c r="F1072" s="14">
        <v>65776.47</v>
      </c>
      <c r="G1072">
        <v>2752</v>
      </c>
    </row>
    <row r="1073" spans="3:7" x14ac:dyDescent="0.35">
      <c r="C1073">
        <v>86</v>
      </c>
      <c r="D1073">
        <v>592</v>
      </c>
      <c r="E1073">
        <v>8.5</v>
      </c>
      <c r="F1073" s="14">
        <v>82968.67</v>
      </c>
      <c r="G1073">
        <v>17670</v>
      </c>
    </row>
    <row r="1074" spans="3:7" x14ac:dyDescent="0.35">
      <c r="C1074">
        <v>55.7</v>
      </c>
      <c r="D1074">
        <v>499</v>
      </c>
      <c r="E1074">
        <v>11.6</v>
      </c>
      <c r="F1074" s="14">
        <v>37617.730000000003</v>
      </c>
      <c r="G1074">
        <v>18828</v>
      </c>
    </row>
    <row r="1075" spans="3:7" x14ac:dyDescent="0.35">
      <c r="C1075">
        <v>128.4</v>
      </c>
      <c r="D1075">
        <v>263</v>
      </c>
      <c r="E1075">
        <v>6.2</v>
      </c>
      <c r="F1075" s="14">
        <v>119971.74</v>
      </c>
      <c r="G1075">
        <v>7781</v>
      </c>
    </row>
    <row r="1076" spans="3:7" x14ac:dyDescent="0.35">
      <c r="C1076">
        <v>23.9</v>
      </c>
      <c r="D1076">
        <v>558</v>
      </c>
      <c r="E1076">
        <v>9.1999999999999993</v>
      </c>
      <c r="F1076" s="14">
        <v>76818.53</v>
      </c>
      <c r="G1076">
        <v>4090</v>
      </c>
    </row>
    <row r="1077" spans="3:7" x14ac:dyDescent="0.35">
      <c r="C1077">
        <v>117</v>
      </c>
      <c r="D1077">
        <v>536</v>
      </c>
      <c r="E1077">
        <v>3.6</v>
      </c>
      <c r="F1077" s="14">
        <v>51906.720000000001</v>
      </c>
      <c r="G1077">
        <v>9639</v>
      </c>
    </row>
    <row r="1078" spans="3:7" x14ac:dyDescent="0.35">
      <c r="C1078">
        <v>108.9</v>
      </c>
      <c r="D1078">
        <v>478</v>
      </c>
      <c r="E1078">
        <v>9.6</v>
      </c>
      <c r="F1078" s="14">
        <v>129637</v>
      </c>
      <c r="G1078">
        <v>8543</v>
      </c>
    </row>
    <row r="1079" spans="3:7" x14ac:dyDescent="0.35">
      <c r="C1079">
        <v>89.3</v>
      </c>
      <c r="D1079">
        <v>272</v>
      </c>
      <c r="E1079">
        <v>2.5</v>
      </c>
      <c r="F1079" s="14">
        <v>143402.93</v>
      </c>
      <c r="G1079">
        <v>7283</v>
      </c>
    </row>
    <row r="1080" spans="3:7" x14ac:dyDescent="0.35">
      <c r="C1080">
        <v>33.299999999999997</v>
      </c>
      <c r="D1080">
        <v>540</v>
      </c>
      <c r="E1080">
        <v>6.9</v>
      </c>
      <c r="F1080" s="14">
        <v>76946.320000000007</v>
      </c>
      <c r="G1080">
        <v>10629</v>
      </c>
    </row>
    <row r="1081" spans="3:7" x14ac:dyDescent="0.35">
      <c r="C1081">
        <v>108.4</v>
      </c>
      <c r="D1081">
        <v>522</v>
      </c>
      <c r="E1081">
        <v>3.1</v>
      </c>
      <c r="F1081" s="14">
        <v>53299.14</v>
      </c>
      <c r="G1081">
        <v>2441</v>
      </c>
    </row>
    <row r="1082" spans="3:7" x14ac:dyDescent="0.35">
      <c r="C1082">
        <v>26.1</v>
      </c>
      <c r="D1082">
        <v>367</v>
      </c>
      <c r="E1082">
        <v>7.2</v>
      </c>
      <c r="F1082" s="14">
        <v>62296.05</v>
      </c>
      <c r="G1082">
        <v>9622</v>
      </c>
    </row>
    <row r="1083" spans="3:7" x14ac:dyDescent="0.35">
      <c r="C1083">
        <v>33.9</v>
      </c>
      <c r="D1083">
        <v>473</v>
      </c>
      <c r="E1083">
        <v>4.7</v>
      </c>
      <c r="F1083" s="14">
        <v>136331.87</v>
      </c>
      <c r="G1083">
        <v>10397</v>
      </c>
    </row>
    <row r="1084" spans="3:7" x14ac:dyDescent="0.35">
      <c r="C1084">
        <v>132.4</v>
      </c>
      <c r="D1084">
        <v>510</v>
      </c>
      <c r="E1084">
        <v>3.8</v>
      </c>
      <c r="F1084" s="14">
        <v>122371.13</v>
      </c>
      <c r="G1084">
        <v>19389</v>
      </c>
    </row>
    <row r="1085" spans="3:7" x14ac:dyDescent="0.35">
      <c r="C1085">
        <v>115.2</v>
      </c>
      <c r="D1085">
        <v>167</v>
      </c>
      <c r="E1085">
        <v>0.6</v>
      </c>
      <c r="F1085" s="14">
        <v>73318.39</v>
      </c>
      <c r="G1085">
        <v>18265</v>
      </c>
    </row>
    <row r="1086" spans="3:7" x14ac:dyDescent="0.35">
      <c r="C1086">
        <v>120.5</v>
      </c>
      <c r="D1086">
        <v>359</v>
      </c>
      <c r="E1086">
        <v>9.6</v>
      </c>
      <c r="F1086" s="14">
        <v>83973.56</v>
      </c>
      <c r="G1086">
        <v>11052</v>
      </c>
    </row>
    <row r="1087" spans="3:7" x14ac:dyDescent="0.35">
      <c r="C1087">
        <v>64.099999999999994</v>
      </c>
      <c r="D1087">
        <v>401</v>
      </c>
      <c r="E1087">
        <v>11.6</v>
      </c>
      <c r="F1087" s="14">
        <v>125592.29</v>
      </c>
      <c r="G1087">
        <v>2719</v>
      </c>
    </row>
    <row r="1088" spans="3:7" x14ac:dyDescent="0.35">
      <c r="C1088">
        <v>141.19999999999999</v>
      </c>
      <c r="D1088">
        <v>103</v>
      </c>
      <c r="E1088">
        <v>1</v>
      </c>
      <c r="F1088" s="14">
        <v>126194.58</v>
      </c>
      <c r="G1088">
        <v>3792</v>
      </c>
    </row>
    <row r="1089" spans="3:7" x14ac:dyDescent="0.35">
      <c r="C1089">
        <v>62.1</v>
      </c>
      <c r="D1089">
        <v>346</v>
      </c>
      <c r="E1089">
        <v>6.5</v>
      </c>
      <c r="F1089" s="14">
        <v>106010.14</v>
      </c>
      <c r="G1089">
        <v>17196</v>
      </c>
    </row>
    <row r="1090" spans="3:7" x14ac:dyDescent="0.35">
      <c r="C1090">
        <v>149.4</v>
      </c>
      <c r="D1090">
        <v>351</v>
      </c>
      <c r="E1090">
        <v>6.2</v>
      </c>
      <c r="F1090" s="14">
        <v>132041.04</v>
      </c>
      <c r="G1090">
        <v>13542</v>
      </c>
    </row>
    <row r="1091" spans="3:7" x14ac:dyDescent="0.35">
      <c r="C1091">
        <v>130</v>
      </c>
      <c r="D1091">
        <v>478</v>
      </c>
      <c r="E1091">
        <v>11.1</v>
      </c>
      <c r="F1091" s="14">
        <v>64549.59</v>
      </c>
      <c r="G1091">
        <v>4381</v>
      </c>
    </row>
    <row r="1092" spans="3:7" x14ac:dyDescent="0.35">
      <c r="C1092">
        <v>38.6</v>
      </c>
      <c r="D1092">
        <v>530</v>
      </c>
      <c r="E1092">
        <v>7.7</v>
      </c>
      <c r="F1092" s="14">
        <v>104888.14</v>
      </c>
      <c r="G1092">
        <v>5247</v>
      </c>
    </row>
    <row r="1093" spans="3:7" x14ac:dyDescent="0.35">
      <c r="C1093">
        <v>89.2</v>
      </c>
      <c r="D1093">
        <v>492</v>
      </c>
      <c r="E1093">
        <v>5.0999999999999996</v>
      </c>
      <c r="F1093" s="14">
        <v>114740</v>
      </c>
      <c r="G1093">
        <v>8530</v>
      </c>
    </row>
    <row r="1094" spans="3:7" x14ac:dyDescent="0.35">
      <c r="C1094">
        <v>82.9</v>
      </c>
      <c r="D1094">
        <v>294</v>
      </c>
      <c r="E1094">
        <v>10.4</v>
      </c>
      <c r="F1094" s="14">
        <v>143056.53</v>
      </c>
      <c r="G1094">
        <v>14862</v>
      </c>
    </row>
    <row r="1095" spans="3:7" x14ac:dyDescent="0.35">
      <c r="C1095">
        <v>33.299999999999997</v>
      </c>
      <c r="D1095">
        <v>127</v>
      </c>
      <c r="E1095">
        <v>8.8000000000000007</v>
      </c>
      <c r="F1095" s="14">
        <v>145242.07</v>
      </c>
      <c r="G1095">
        <v>7119</v>
      </c>
    </row>
    <row r="1096" spans="3:7" x14ac:dyDescent="0.35">
      <c r="C1096">
        <v>43.6</v>
      </c>
      <c r="D1096">
        <v>179</v>
      </c>
      <c r="E1096">
        <v>9</v>
      </c>
      <c r="F1096" s="14">
        <v>135787.04999999999</v>
      </c>
      <c r="G1096">
        <v>9935</v>
      </c>
    </row>
    <row r="1097" spans="3:7" x14ac:dyDescent="0.35">
      <c r="C1097">
        <v>41.7</v>
      </c>
      <c r="D1097">
        <v>434</v>
      </c>
      <c r="E1097">
        <v>8.6</v>
      </c>
      <c r="F1097" s="14">
        <v>59342.54</v>
      </c>
      <c r="G1097">
        <v>16026</v>
      </c>
    </row>
    <row r="1098" spans="3:7" x14ac:dyDescent="0.35">
      <c r="C1098">
        <v>41</v>
      </c>
      <c r="D1098">
        <v>301</v>
      </c>
      <c r="E1098">
        <v>3.3</v>
      </c>
      <c r="F1098" s="14">
        <v>32347.24</v>
      </c>
      <c r="G1098">
        <v>3816</v>
      </c>
    </row>
    <row r="1099" spans="3:7" x14ac:dyDescent="0.35">
      <c r="C1099">
        <v>20.3</v>
      </c>
      <c r="D1099">
        <v>392</v>
      </c>
      <c r="E1099">
        <v>5.6</v>
      </c>
      <c r="F1099" s="14">
        <v>49450.75</v>
      </c>
      <c r="G1099">
        <v>3686</v>
      </c>
    </row>
    <row r="1100" spans="3:7" x14ac:dyDescent="0.35">
      <c r="C1100">
        <v>143.69999999999999</v>
      </c>
      <c r="D1100">
        <v>584</v>
      </c>
      <c r="E1100">
        <v>2</v>
      </c>
      <c r="F1100" s="14">
        <v>33369.410000000003</v>
      </c>
      <c r="G1100">
        <v>1778</v>
      </c>
    </row>
    <row r="1101" spans="3:7" x14ac:dyDescent="0.35">
      <c r="C1101">
        <v>25.8</v>
      </c>
      <c r="D1101">
        <v>489</v>
      </c>
      <c r="E1101">
        <v>7.5</v>
      </c>
      <c r="F1101" s="14">
        <v>142767.23000000001</v>
      </c>
      <c r="G1101">
        <v>12196</v>
      </c>
    </row>
    <row r="1102" spans="3:7" x14ac:dyDescent="0.35">
      <c r="C1102">
        <v>102.9</v>
      </c>
      <c r="D1102">
        <v>301</v>
      </c>
      <c r="E1102">
        <v>9.6999999999999993</v>
      </c>
      <c r="F1102" s="14">
        <v>140705.69</v>
      </c>
      <c r="G1102">
        <v>2687</v>
      </c>
    </row>
    <row r="1103" spans="3:7" x14ac:dyDescent="0.35">
      <c r="C1103">
        <v>79.8</v>
      </c>
      <c r="D1103">
        <v>277</v>
      </c>
      <c r="E1103">
        <v>11.5</v>
      </c>
      <c r="F1103" s="14">
        <v>134640.79</v>
      </c>
      <c r="G1103">
        <v>19230</v>
      </c>
    </row>
    <row r="1104" spans="3:7" x14ac:dyDescent="0.35">
      <c r="C1104">
        <v>45.8</v>
      </c>
      <c r="D1104">
        <v>241</v>
      </c>
      <c r="E1104">
        <v>1.2</v>
      </c>
      <c r="F1104" s="14">
        <v>128789.9</v>
      </c>
      <c r="G1104">
        <v>3045</v>
      </c>
    </row>
    <row r="1105" spans="3:7" x14ac:dyDescent="0.35">
      <c r="C1105">
        <v>102.3</v>
      </c>
      <c r="D1105">
        <v>474</v>
      </c>
      <c r="E1105">
        <v>1.8</v>
      </c>
      <c r="F1105" s="14">
        <v>48888.55</v>
      </c>
      <c r="G1105">
        <v>2924</v>
      </c>
    </row>
    <row r="1106" spans="3:7" x14ac:dyDescent="0.35">
      <c r="C1106">
        <v>36.799999999999997</v>
      </c>
      <c r="D1106">
        <v>192</v>
      </c>
      <c r="E1106">
        <v>1.9</v>
      </c>
      <c r="F1106" s="14">
        <v>116600.48</v>
      </c>
      <c r="G1106">
        <v>8148</v>
      </c>
    </row>
    <row r="1107" spans="3:7" x14ac:dyDescent="0.35">
      <c r="C1107">
        <v>94.3</v>
      </c>
      <c r="D1107">
        <v>320</v>
      </c>
      <c r="E1107">
        <v>4.4000000000000004</v>
      </c>
      <c r="F1107" s="14">
        <v>94337.82</v>
      </c>
      <c r="G1107">
        <v>4903</v>
      </c>
    </row>
    <row r="1108" spans="3:7" x14ac:dyDescent="0.35">
      <c r="C1108">
        <v>23</v>
      </c>
      <c r="D1108">
        <v>385</v>
      </c>
      <c r="E1108">
        <v>7.7</v>
      </c>
      <c r="F1108" s="14">
        <v>46873.35</v>
      </c>
      <c r="G1108">
        <v>12306</v>
      </c>
    </row>
    <row r="1109" spans="3:7" x14ac:dyDescent="0.35">
      <c r="C1109">
        <v>113.8</v>
      </c>
      <c r="D1109">
        <v>529</v>
      </c>
      <c r="E1109">
        <v>9.8000000000000007</v>
      </c>
      <c r="F1109" s="14">
        <v>118317.99</v>
      </c>
      <c r="G1109">
        <v>19118</v>
      </c>
    </row>
    <row r="1110" spans="3:7" x14ac:dyDescent="0.35">
      <c r="C1110">
        <v>146</v>
      </c>
      <c r="D1110">
        <v>160</v>
      </c>
      <c r="E1110">
        <v>3.7</v>
      </c>
      <c r="F1110" s="14">
        <v>80863.45</v>
      </c>
      <c r="G1110">
        <v>6947</v>
      </c>
    </row>
    <row r="1111" spans="3:7" x14ac:dyDescent="0.35">
      <c r="C1111">
        <v>38.299999999999997</v>
      </c>
      <c r="D1111">
        <v>346</v>
      </c>
      <c r="E1111">
        <v>5.4</v>
      </c>
      <c r="F1111" s="14">
        <v>73418.710000000006</v>
      </c>
      <c r="G1111">
        <v>2015</v>
      </c>
    </row>
    <row r="1112" spans="3:7" x14ac:dyDescent="0.35">
      <c r="C1112">
        <v>132.1</v>
      </c>
      <c r="D1112">
        <v>111</v>
      </c>
      <c r="E1112">
        <v>3.1</v>
      </c>
      <c r="F1112" s="14">
        <v>45177.93</v>
      </c>
      <c r="G1112">
        <v>248</v>
      </c>
    </row>
    <row r="1113" spans="3:7" x14ac:dyDescent="0.35">
      <c r="C1113">
        <v>27.6</v>
      </c>
      <c r="D1113">
        <v>108</v>
      </c>
      <c r="E1113">
        <v>10.9</v>
      </c>
      <c r="F1113" s="14">
        <v>78664.800000000003</v>
      </c>
      <c r="G1113">
        <v>2126</v>
      </c>
    </row>
    <row r="1114" spans="3:7" x14ac:dyDescent="0.35">
      <c r="C1114">
        <v>149.69999999999999</v>
      </c>
      <c r="D1114">
        <v>290</v>
      </c>
      <c r="E1114">
        <v>5.4</v>
      </c>
      <c r="F1114" s="14">
        <v>50697.9</v>
      </c>
      <c r="G1114">
        <v>14227</v>
      </c>
    </row>
    <row r="1115" spans="3:7" x14ac:dyDescent="0.35">
      <c r="C1115">
        <v>120</v>
      </c>
      <c r="D1115">
        <v>508</v>
      </c>
      <c r="E1115">
        <v>0.9</v>
      </c>
      <c r="F1115" s="14">
        <v>33197.449999999997</v>
      </c>
      <c r="G1115">
        <v>16023</v>
      </c>
    </row>
    <row r="1116" spans="3:7" x14ac:dyDescent="0.35">
      <c r="C1116">
        <v>87.2</v>
      </c>
      <c r="D1116">
        <v>515</v>
      </c>
      <c r="E1116">
        <v>5.6</v>
      </c>
      <c r="F1116" s="14">
        <v>47775.86</v>
      </c>
      <c r="G1116">
        <v>16658</v>
      </c>
    </row>
    <row r="1117" spans="3:7" x14ac:dyDescent="0.35">
      <c r="C1117">
        <v>27</v>
      </c>
      <c r="D1117">
        <v>464</v>
      </c>
      <c r="E1117">
        <v>4.3</v>
      </c>
      <c r="F1117" s="14">
        <v>146253.04</v>
      </c>
      <c r="G1117">
        <v>13127</v>
      </c>
    </row>
    <row r="1118" spans="3:7" x14ac:dyDescent="0.35">
      <c r="C1118">
        <v>93.5</v>
      </c>
      <c r="D1118">
        <v>193</v>
      </c>
      <c r="E1118">
        <v>6.6</v>
      </c>
      <c r="F1118" s="14">
        <v>93374.68</v>
      </c>
      <c r="G1118">
        <v>3948</v>
      </c>
    </row>
    <row r="1119" spans="3:7" x14ac:dyDescent="0.35">
      <c r="C1119">
        <v>124.5</v>
      </c>
      <c r="D1119">
        <v>497</v>
      </c>
      <c r="E1119">
        <v>7.5</v>
      </c>
      <c r="F1119" s="14">
        <v>48790.14</v>
      </c>
      <c r="G1119">
        <v>2586</v>
      </c>
    </row>
    <row r="1120" spans="3:7" x14ac:dyDescent="0.35">
      <c r="C1120">
        <v>128</v>
      </c>
      <c r="D1120">
        <v>458</v>
      </c>
      <c r="E1120">
        <v>0.7</v>
      </c>
      <c r="F1120" s="14">
        <v>36909.71</v>
      </c>
      <c r="G1120">
        <v>817</v>
      </c>
    </row>
    <row r="1121" spans="3:7" x14ac:dyDescent="0.35">
      <c r="C1121">
        <v>96.5</v>
      </c>
      <c r="D1121">
        <v>441</v>
      </c>
      <c r="E1121">
        <v>1.9</v>
      </c>
      <c r="F1121" s="14">
        <v>60277.99</v>
      </c>
      <c r="G1121">
        <v>18445</v>
      </c>
    </row>
    <row r="1122" spans="3:7" x14ac:dyDescent="0.35">
      <c r="C1122">
        <v>61</v>
      </c>
      <c r="D1122">
        <v>441</v>
      </c>
      <c r="E1122">
        <v>4.0999999999999996</v>
      </c>
      <c r="F1122" s="14">
        <v>50654.47</v>
      </c>
      <c r="G1122">
        <v>16282</v>
      </c>
    </row>
    <row r="1123" spans="3:7" x14ac:dyDescent="0.35">
      <c r="C1123">
        <v>103.1</v>
      </c>
      <c r="D1123">
        <v>431</v>
      </c>
      <c r="E1123">
        <v>2.8</v>
      </c>
      <c r="F1123" s="14">
        <v>100838.06</v>
      </c>
      <c r="G1123">
        <v>13463</v>
      </c>
    </row>
    <row r="1124" spans="3:7" x14ac:dyDescent="0.35">
      <c r="C1124">
        <v>57.3</v>
      </c>
      <c r="D1124">
        <v>125</v>
      </c>
      <c r="E1124">
        <v>6</v>
      </c>
      <c r="F1124" s="14">
        <v>61940.89</v>
      </c>
      <c r="G1124">
        <v>19365</v>
      </c>
    </row>
    <row r="1125" spans="3:7" x14ac:dyDescent="0.35">
      <c r="C1125">
        <v>124.9</v>
      </c>
      <c r="D1125">
        <v>134</v>
      </c>
      <c r="E1125">
        <v>2.4</v>
      </c>
      <c r="F1125" s="14">
        <v>81694.44</v>
      </c>
      <c r="G1125">
        <v>5620</v>
      </c>
    </row>
    <row r="1126" spans="3:7" x14ac:dyDescent="0.35">
      <c r="C1126">
        <v>40.6</v>
      </c>
      <c r="D1126">
        <v>440</v>
      </c>
      <c r="E1126">
        <v>7.8</v>
      </c>
      <c r="F1126" s="14">
        <v>109252.82</v>
      </c>
      <c r="G1126">
        <v>12103</v>
      </c>
    </row>
    <row r="1127" spans="3:7" x14ac:dyDescent="0.35">
      <c r="C1127">
        <v>34.6</v>
      </c>
      <c r="D1127">
        <v>599</v>
      </c>
      <c r="E1127">
        <v>11.6</v>
      </c>
      <c r="F1127" s="14">
        <v>117714.81</v>
      </c>
      <c r="G1127">
        <v>17911</v>
      </c>
    </row>
    <row r="1128" spans="3:7" x14ac:dyDescent="0.35">
      <c r="C1128">
        <v>40.9</v>
      </c>
      <c r="D1128">
        <v>161</v>
      </c>
      <c r="E1128">
        <v>11.4</v>
      </c>
      <c r="F1128" s="14">
        <v>136012.96</v>
      </c>
      <c r="G1128">
        <v>12248</v>
      </c>
    </row>
    <row r="1129" spans="3:7" x14ac:dyDescent="0.35">
      <c r="C1129">
        <v>125.5</v>
      </c>
      <c r="D1129">
        <v>232</v>
      </c>
      <c r="E1129">
        <v>5.3</v>
      </c>
      <c r="F1129" s="14">
        <v>68423.78</v>
      </c>
      <c r="G1129">
        <v>9815</v>
      </c>
    </row>
    <row r="1130" spans="3:7" x14ac:dyDescent="0.35">
      <c r="C1130">
        <v>30.9</v>
      </c>
      <c r="D1130">
        <v>180</v>
      </c>
      <c r="E1130">
        <v>8.3000000000000007</v>
      </c>
      <c r="F1130" s="14">
        <v>100851.59</v>
      </c>
      <c r="G1130">
        <v>12848</v>
      </c>
    </row>
    <row r="1131" spans="3:7" x14ac:dyDescent="0.35">
      <c r="C1131">
        <v>26.5</v>
      </c>
      <c r="D1131">
        <v>122</v>
      </c>
      <c r="E1131">
        <v>3.1</v>
      </c>
      <c r="F1131" s="14">
        <v>44149.68</v>
      </c>
      <c r="G1131">
        <v>18082</v>
      </c>
    </row>
    <row r="1132" spans="3:7" x14ac:dyDescent="0.35">
      <c r="C1132">
        <v>107.6</v>
      </c>
      <c r="D1132">
        <v>513</v>
      </c>
      <c r="E1132">
        <v>4.3</v>
      </c>
      <c r="F1132" s="14">
        <v>75286.42</v>
      </c>
      <c r="G1132">
        <v>1480</v>
      </c>
    </row>
    <row r="1133" spans="3:7" x14ac:dyDescent="0.35">
      <c r="C1133">
        <v>69.900000000000006</v>
      </c>
      <c r="D1133">
        <v>227</v>
      </c>
      <c r="E1133">
        <v>11.3</v>
      </c>
      <c r="F1133" s="14">
        <v>81516.990000000005</v>
      </c>
      <c r="G1133">
        <v>18377</v>
      </c>
    </row>
    <row r="1134" spans="3:7" x14ac:dyDescent="0.35">
      <c r="C1134">
        <v>147.6</v>
      </c>
      <c r="D1134">
        <v>282</v>
      </c>
      <c r="E1134">
        <v>10</v>
      </c>
      <c r="F1134" s="14">
        <v>78795.710000000006</v>
      </c>
      <c r="G1134">
        <v>8713</v>
      </c>
    </row>
    <row r="1135" spans="3:7" x14ac:dyDescent="0.35">
      <c r="C1135">
        <v>99.8</v>
      </c>
      <c r="D1135">
        <v>550</v>
      </c>
      <c r="E1135">
        <v>2.1</v>
      </c>
      <c r="F1135" s="14">
        <v>61023.79</v>
      </c>
      <c r="G1135">
        <v>722</v>
      </c>
    </row>
    <row r="1136" spans="3:7" x14ac:dyDescent="0.35">
      <c r="C1136">
        <v>47.9</v>
      </c>
      <c r="D1136">
        <v>524</v>
      </c>
      <c r="E1136">
        <v>7.2</v>
      </c>
      <c r="F1136" s="14">
        <v>120802.63</v>
      </c>
      <c r="G1136">
        <v>13349</v>
      </c>
    </row>
    <row r="1137" spans="3:7" x14ac:dyDescent="0.35">
      <c r="C1137">
        <v>73</v>
      </c>
      <c r="D1137">
        <v>100</v>
      </c>
      <c r="E1137">
        <v>2.6</v>
      </c>
      <c r="F1137" s="14">
        <v>59835.040000000001</v>
      </c>
      <c r="G1137">
        <v>718</v>
      </c>
    </row>
    <row r="1138" spans="3:7" x14ac:dyDescent="0.35">
      <c r="C1138">
        <v>38.799999999999997</v>
      </c>
      <c r="D1138">
        <v>163</v>
      </c>
      <c r="E1138">
        <v>5.4</v>
      </c>
      <c r="F1138" s="14">
        <v>108034.29</v>
      </c>
      <c r="G1138">
        <v>15867</v>
      </c>
    </row>
    <row r="1139" spans="3:7" x14ac:dyDescent="0.35">
      <c r="C1139">
        <v>53.6</v>
      </c>
      <c r="D1139">
        <v>375</v>
      </c>
      <c r="E1139">
        <v>6.8</v>
      </c>
      <c r="F1139" s="14">
        <v>144771.13</v>
      </c>
      <c r="G1139">
        <v>2608</v>
      </c>
    </row>
    <row r="1140" spans="3:7" x14ac:dyDescent="0.35">
      <c r="C1140">
        <v>149.4</v>
      </c>
      <c r="D1140">
        <v>503</v>
      </c>
      <c r="E1140">
        <v>10.199999999999999</v>
      </c>
      <c r="F1140" s="14">
        <v>104705.7</v>
      </c>
      <c r="G1140">
        <v>8158</v>
      </c>
    </row>
    <row r="1141" spans="3:7" x14ac:dyDescent="0.35">
      <c r="C1141">
        <v>77.2</v>
      </c>
      <c r="D1141">
        <v>576</v>
      </c>
      <c r="E1141">
        <v>7</v>
      </c>
      <c r="F1141" s="14">
        <v>112642.7</v>
      </c>
      <c r="G1141">
        <v>3625</v>
      </c>
    </row>
    <row r="1142" spans="3:7" x14ac:dyDescent="0.35">
      <c r="C1142">
        <v>43.5</v>
      </c>
      <c r="D1142">
        <v>532</v>
      </c>
      <c r="E1142">
        <v>11.9</v>
      </c>
      <c r="F1142" s="14">
        <v>59567.58</v>
      </c>
      <c r="G1142">
        <v>2027</v>
      </c>
    </row>
    <row r="1143" spans="3:7" x14ac:dyDescent="0.35">
      <c r="C1143">
        <v>71.3</v>
      </c>
      <c r="D1143">
        <v>315</v>
      </c>
      <c r="E1143">
        <v>3.4</v>
      </c>
      <c r="F1143" s="14">
        <v>147103.71</v>
      </c>
      <c r="G1143">
        <v>1828</v>
      </c>
    </row>
    <row r="1144" spans="3:7" x14ac:dyDescent="0.35">
      <c r="C1144">
        <v>97.2</v>
      </c>
      <c r="D1144">
        <v>433</v>
      </c>
      <c r="E1144">
        <v>9.8000000000000007</v>
      </c>
      <c r="F1144" s="14">
        <v>65845.61</v>
      </c>
      <c r="G1144">
        <v>8977</v>
      </c>
    </row>
    <row r="1145" spans="3:7" x14ac:dyDescent="0.35">
      <c r="C1145">
        <v>73.400000000000006</v>
      </c>
      <c r="D1145">
        <v>267</v>
      </c>
      <c r="E1145">
        <v>3.5</v>
      </c>
      <c r="F1145" s="14">
        <v>31722.61</v>
      </c>
      <c r="G1145">
        <v>956</v>
      </c>
    </row>
    <row r="1146" spans="3:7" x14ac:dyDescent="0.35">
      <c r="C1146">
        <v>45</v>
      </c>
      <c r="D1146">
        <v>359</v>
      </c>
      <c r="E1146">
        <v>5.4</v>
      </c>
      <c r="F1146" s="14">
        <v>59102</v>
      </c>
      <c r="G1146">
        <v>6039</v>
      </c>
    </row>
    <row r="1147" spans="3:7" x14ac:dyDescent="0.35">
      <c r="C1147">
        <v>71.5</v>
      </c>
      <c r="D1147">
        <v>271</v>
      </c>
      <c r="E1147">
        <v>3.1</v>
      </c>
      <c r="F1147" s="14">
        <v>36443.89</v>
      </c>
      <c r="G1147">
        <v>14808</v>
      </c>
    </row>
    <row r="1148" spans="3:7" x14ac:dyDescent="0.35">
      <c r="C1148">
        <v>60.4</v>
      </c>
      <c r="D1148">
        <v>168</v>
      </c>
      <c r="E1148">
        <v>7.6</v>
      </c>
      <c r="F1148" s="14">
        <v>76817.22</v>
      </c>
      <c r="G1148">
        <v>16494</v>
      </c>
    </row>
    <row r="1149" spans="3:7" x14ac:dyDescent="0.35">
      <c r="C1149">
        <v>118.9</v>
      </c>
      <c r="D1149">
        <v>374</v>
      </c>
      <c r="E1149">
        <v>1.7</v>
      </c>
      <c r="F1149" s="14">
        <v>100657.19</v>
      </c>
      <c r="G1149">
        <v>18934</v>
      </c>
    </row>
    <row r="1150" spans="3:7" x14ac:dyDescent="0.35">
      <c r="C1150">
        <v>124.2</v>
      </c>
      <c r="D1150">
        <v>328</v>
      </c>
      <c r="E1150">
        <v>11.9</v>
      </c>
      <c r="F1150" s="14">
        <v>79025.84</v>
      </c>
      <c r="G1150">
        <v>1752</v>
      </c>
    </row>
    <row r="1151" spans="3:7" x14ac:dyDescent="0.35">
      <c r="C1151">
        <v>118.8</v>
      </c>
      <c r="D1151">
        <v>345</v>
      </c>
      <c r="E1151">
        <v>3.1</v>
      </c>
      <c r="F1151" s="14">
        <v>71486.31</v>
      </c>
      <c r="G1151">
        <v>5531</v>
      </c>
    </row>
    <row r="1152" spans="3:7" x14ac:dyDescent="0.35">
      <c r="C1152">
        <v>36.6</v>
      </c>
      <c r="D1152">
        <v>443</v>
      </c>
      <c r="E1152">
        <v>6.3</v>
      </c>
      <c r="F1152" s="14">
        <v>135437.99</v>
      </c>
      <c r="G1152">
        <v>12039</v>
      </c>
    </row>
    <row r="1153" spans="3:7" x14ac:dyDescent="0.35">
      <c r="C1153">
        <v>38.9</v>
      </c>
      <c r="D1153">
        <v>200</v>
      </c>
      <c r="E1153">
        <v>1.8</v>
      </c>
      <c r="F1153" s="14">
        <v>143335.72</v>
      </c>
      <c r="G1153">
        <v>2780</v>
      </c>
    </row>
    <row r="1154" spans="3:7" x14ac:dyDescent="0.35">
      <c r="C1154">
        <v>106.4</v>
      </c>
      <c r="D1154">
        <v>430</v>
      </c>
      <c r="E1154">
        <v>6.1</v>
      </c>
      <c r="F1154" s="14">
        <v>33684.61</v>
      </c>
      <c r="G1154">
        <v>15556</v>
      </c>
    </row>
    <row r="1155" spans="3:7" x14ac:dyDescent="0.35">
      <c r="C1155">
        <v>27.9</v>
      </c>
      <c r="D1155">
        <v>533</v>
      </c>
      <c r="E1155">
        <v>7.5</v>
      </c>
      <c r="F1155" s="14">
        <v>76442.98</v>
      </c>
      <c r="G1155">
        <v>19951</v>
      </c>
    </row>
    <row r="1156" spans="3:7" x14ac:dyDescent="0.35">
      <c r="C1156">
        <v>136.19999999999999</v>
      </c>
      <c r="D1156">
        <v>269</v>
      </c>
      <c r="E1156">
        <v>10.6</v>
      </c>
      <c r="F1156" s="14">
        <v>31417.84</v>
      </c>
      <c r="G1156">
        <v>9391</v>
      </c>
    </row>
    <row r="1157" spans="3:7" x14ac:dyDescent="0.35">
      <c r="C1157">
        <v>56.3</v>
      </c>
      <c r="D1157">
        <v>230</v>
      </c>
      <c r="E1157">
        <v>3.5</v>
      </c>
      <c r="F1157" s="14">
        <v>81299.7</v>
      </c>
      <c r="G1157">
        <v>19751</v>
      </c>
    </row>
    <row r="1158" spans="3:7" x14ac:dyDescent="0.35">
      <c r="C1158">
        <v>22</v>
      </c>
      <c r="D1158">
        <v>451</v>
      </c>
      <c r="E1158">
        <v>3.3</v>
      </c>
      <c r="F1158" s="14">
        <v>101490.77</v>
      </c>
      <c r="G1158">
        <v>12648</v>
      </c>
    </row>
    <row r="1159" spans="3:7" x14ac:dyDescent="0.35">
      <c r="C1159">
        <v>88.6</v>
      </c>
      <c r="D1159">
        <v>497</v>
      </c>
      <c r="E1159">
        <v>10.7</v>
      </c>
      <c r="F1159" s="14">
        <v>121720.1</v>
      </c>
      <c r="G1159">
        <v>3429</v>
      </c>
    </row>
    <row r="1160" spans="3:7" x14ac:dyDescent="0.35">
      <c r="C1160">
        <v>69</v>
      </c>
      <c r="D1160">
        <v>118</v>
      </c>
      <c r="E1160">
        <v>10.4</v>
      </c>
      <c r="F1160" s="14">
        <v>148379.48000000001</v>
      </c>
      <c r="G1160">
        <v>7418</v>
      </c>
    </row>
    <row r="1161" spans="3:7" x14ac:dyDescent="0.35">
      <c r="C1161">
        <v>51</v>
      </c>
      <c r="D1161">
        <v>505</v>
      </c>
      <c r="E1161">
        <v>2.2000000000000002</v>
      </c>
      <c r="F1161" s="14">
        <v>43527.55</v>
      </c>
      <c r="G1161">
        <v>6884</v>
      </c>
    </row>
    <row r="1162" spans="3:7" x14ac:dyDescent="0.35">
      <c r="C1162">
        <v>95.1</v>
      </c>
      <c r="D1162">
        <v>573</v>
      </c>
      <c r="E1162">
        <v>2.4</v>
      </c>
      <c r="F1162" s="14">
        <v>44535.19</v>
      </c>
      <c r="G1162">
        <v>2065</v>
      </c>
    </row>
    <row r="1163" spans="3:7" x14ac:dyDescent="0.35">
      <c r="C1163">
        <v>69.3</v>
      </c>
      <c r="D1163">
        <v>123</v>
      </c>
      <c r="E1163">
        <v>6.3</v>
      </c>
      <c r="F1163" s="14">
        <v>105765.49</v>
      </c>
      <c r="G1163">
        <v>17948</v>
      </c>
    </row>
    <row r="1164" spans="3:7" x14ac:dyDescent="0.35">
      <c r="C1164">
        <v>69.900000000000006</v>
      </c>
      <c r="D1164">
        <v>147</v>
      </c>
      <c r="E1164">
        <v>1.2</v>
      </c>
      <c r="F1164" s="14">
        <v>116940.71</v>
      </c>
      <c r="G1164">
        <v>16722</v>
      </c>
    </row>
    <row r="1165" spans="3:7" x14ac:dyDescent="0.35">
      <c r="C1165">
        <v>121.8</v>
      </c>
      <c r="D1165">
        <v>492</v>
      </c>
      <c r="E1165">
        <v>2.7</v>
      </c>
      <c r="F1165" s="14">
        <v>67119.600000000006</v>
      </c>
      <c r="G1165">
        <v>14976</v>
      </c>
    </row>
    <row r="1166" spans="3:7" x14ac:dyDescent="0.35">
      <c r="C1166">
        <v>126</v>
      </c>
      <c r="D1166">
        <v>583</v>
      </c>
      <c r="E1166">
        <v>11.5</v>
      </c>
      <c r="F1166" s="14">
        <v>100599.16</v>
      </c>
      <c r="G1166">
        <v>12777</v>
      </c>
    </row>
    <row r="1167" spans="3:7" x14ac:dyDescent="0.35">
      <c r="C1167">
        <v>137.6</v>
      </c>
      <c r="D1167">
        <v>301</v>
      </c>
      <c r="E1167">
        <v>3.9</v>
      </c>
      <c r="F1167" s="14">
        <v>40385.01</v>
      </c>
      <c r="G1167">
        <v>13068</v>
      </c>
    </row>
    <row r="1168" spans="3:7" x14ac:dyDescent="0.35">
      <c r="C1168">
        <v>100.4</v>
      </c>
      <c r="D1168">
        <v>121</v>
      </c>
      <c r="E1168">
        <v>4.7</v>
      </c>
      <c r="F1168" s="14">
        <v>97403.74</v>
      </c>
      <c r="G1168">
        <v>18594</v>
      </c>
    </row>
    <row r="1169" spans="3:7" x14ac:dyDescent="0.35">
      <c r="C1169">
        <v>98.9</v>
      </c>
      <c r="D1169">
        <v>501</v>
      </c>
      <c r="E1169">
        <v>6.6</v>
      </c>
      <c r="F1169" s="14">
        <v>94792.27</v>
      </c>
      <c r="G1169">
        <v>15902</v>
      </c>
    </row>
    <row r="1170" spans="3:7" x14ac:dyDescent="0.35">
      <c r="C1170">
        <v>124.4</v>
      </c>
      <c r="D1170">
        <v>319</v>
      </c>
      <c r="E1170">
        <v>4.7</v>
      </c>
      <c r="F1170" s="14">
        <v>131267.15</v>
      </c>
      <c r="G1170">
        <v>2850</v>
      </c>
    </row>
    <row r="1171" spans="3:7" x14ac:dyDescent="0.35">
      <c r="C1171">
        <v>145.19999999999999</v>
      </c>
      <c r="D1171">
        <v>367</v>
      </c>
      <c r="E1171">
        <v>4.9000000000000004</v>
      </c>
      <c r="F1171" s="14">
        <v>66327.08</v>
      </c>
      <c r="G1171">
        <v>15105</v>
      </c>
    </row>
    <row r="1172" spans="3:7" x14ac:dyDescent="0.35">
      <c r="C1172">
        <v>83.3</v>
      </c>
      <c r="D1172">
        <v>248</v>
      </c>
      <c r="E1172">
        <v>8.1999999999999993</v>
      </c>
      <c r="F1172" s="14">
        <v>46556.37</v>
      </c>
      <c r="G1172">
        <v>18069</v>
      </c>
    </row>
    <row r="1173" spans="3:7" x14ac:dyDescent="0.35">
      <c r="C1173">
        <v>97</v>
      </c>
      <c r="D1173">
        <v>581</v>
      </c>
      <c r="E1173">
        <v>5.5</v>
      </c>
      <c r="F1173" s="14">
        <v>51243.14</v>
      </c>
      <c r="G1173">
        <v>1749</v>
      </c>
    </row>
    <row r="1174" spans="3:7" x14ac:dyDescent="0.35">
      <c r="C1174">
        <v>139.1</v>
      </c>
      <c r="D1174">
        <v>153</v>
      </c>
      <c r="E1174">
        <v>8.3000000000000007</v>
      </c>
      <c r="F1174" s="14">
        <v>74741.81</v>
      </c>
      <c r="G1174">
        <v>4139</v>
      </c>
    </row>
    <row r="1175" spans="3:7" x14ac:dyDescent="0.35">
      <c r="C1175">
        <v>142</v>
      </c>
      <c r="D1175">
        <v>125</v>
      </c>
      <c r="E1175">
        <v>7.8</v>
      </c>
      <c r="F1175" s="14">
        <v>56346.879999999997</v>
      </c>
      <c r="G1175">
        <v>9124</v>
      </c>
    </row>
    <row r="1176" spans="3:7" x14ac:dyDescent="0.35">
      <c r="C1176">
        <v>62.7</v>
      </c>
      <c r="D1176">
        <v>469</v>
      </c>
      <c r="E1176">
        <v>0.6</v>
      </c>
      <c r="F1176" s="14">
        <v>40675.129999999997</v>
      </c>
      <c r="G1176">
        <v>4464</v>
      </c>
    </row>
    <row r="1177" spans="3:7" x14ac:dyDescent="0.35">
      <c r="C1177">
        <v>141.1</v>
      </c>
      <c r="D1177">
        <v>495</v>
      </c>
      <c r="E1177">
        <v>0.6</v>
      </c>
      <c r="F1177" s="14">
        <v>37909.33</v>
      </c>
      <c r="G1177">
        <v>3806</v>
      </c>
    </row>
    <row r="1178" spans="3:7" x14ac:dyDescent="0.35">
      <c r="C1178">
        <v>129.69999999999999</v>
      </c>
      <c r="D1178">
        <v>553</v>
      </c>
      <c r="E1178">
        <v>11.8</v>
      </c>
      <c r="F1178" s="14">
        <v>108832.47</v>
      </c>
      <c r="G1178">
        <v>14437</v>
      </c>
    </row>
    <row r="1179" spans="3:7" x14ac:dyDescent="0.35">
      <c r="C1179">
        <v>25.7</v>
      </c>
      <c r="D1179">
        <v>336</v>
      </c>
      <c r="E1179">
        <v>9.8000000000000007</v>
      </c>
      <c r="F1179" s="14">
        <v>101237.81</v>
      </c>
      <c r="G1179">
        <v>2838</v>
      </c>
    </row>
    <row r="1180" spans="3:7" x14ac:dyDescent="0.35">
      <c r="C1180">
        <v>62.5</v>
      </c>
      <c r="D1180">
        <v>250</v>
      </c>
      <c r="E1180">
        <v>9.8000000000000007</v>
      </c>
      <c r="F1180" s="14">
        <v>46901.91</v>
      </c>
      <c r="G1180">
        <v>11292</v>
      </c>
    </row>
    <row r="1181" spans="3:7" x14ac:dyDescent="0.35">
      <c r="C1181">
        <v>119.6</v>
      </c>
      <c r="D1181">
        <v>311</v>
      </c>
      <c r="E1181">
        <v>11.5</v>
      </c>
      <c r="F1181" s="14">
        <v>125163.78</v>
      </c>
      <c r="G1181">
        <v>6986</v>
      </c>
    </row>
    <row r="1182" spans="3:7" x14ac:dyDescent="0.35">
      <c r="C1182">
        <v>63.2</v>
      </c>
      <c r="D1182">
        <v>178</v>
      </c>
      <c r="E1182">
        <v>9.4</v>
      </c>
      <c r="F1182" s="14">
        <v>109678.54</v>
      </c>
      <c r="G1182">
        <v>11794</v>
      </c>
    </row>
    <row r="1183" spans="3:7" x14ac:dyDescent="0.35">
      <c r="C1183">
        <v>133.30000000000001</v>
      </c>
      <c r="D1183">
        <v>177</v>
      </c>
      <c r="E1183">
        <v>6.6</v>
      </c>
      <c r="F1183" s="14">
        <v>78675.789999999994</v>
      </c>
      <c r="G1183">
        <v>7177</v>
      </c>
    </row>
    <row r="1184" spans="3:7" x14ac:dyDescent="0.35">
      <c r="C1184">
        <v>45.4</v>
      </c>
      <c r="D1184">
        <v>255</v>
      </c>
      <c r="E1184">
        <v>4.2</v>
      </c>
      <c r="F1184" s="14">
        <v>57342.18</v>
      </c>
      <c r="G1184">
        <v>14598</v>
      </c>
    </row>
    <row r="1185" spans="3:7" x14ac:dyDescent="0.35">
      <c r="C1185">
        <v>66.8</v>
      </c>
      <c r="D1185">
        <v>417</v>
      </c>
      <c r="E1185">
        <v>4.5999999999999996</v>
      </c>
      <c r="F1185" s="14">
        <v>73706.649999999994</v>
      </c>
      <c r="G1185">
        <v>1114</v>
      </c>
    </row>
    <row r="1186" spans="3:7" x14ac:dyDescent="0.35">
      <c r="C1186">
        <v>84.1</v>
      </c>
      <c r="D1186">
        <v>458</v>
      </c>
      <c r="E1186">
        <v>8.9</v>
      </c>
      <c r="F1186" s="14">
        <v>109929.89</v>
      </c>
      <c r="G1186">
        <v>16630</v>
      </c>
    </row>
    <row r="1187" spans="3:7" x14ac:dyDescent="0.35">
      <c r="C1187">
        <v>124.7</v>
      </c>
      <c r="D1187">
        <v>460</v>
      </c>
      <c r="E1187">
        <v>8.3000000000000007</v>
      </c>
      <c r="F1187" s="14">
        <v>36478.01</v>
      </c>
      <c r="G1187">
        <v>10326</v>
      </c>
    </row>
    <row r="1188" spans="3:7" x14ac:dyDescent="0.35">
      <c r="C1188">
        <v>149.80000000000001</v>
      </c>
      <c r="D1188">
        <v>557</v>
      </c>
      <c r="E1188">
        <v>8.1999999999999993</v>
      </c>
      <c r="F1188" s="14">
        <v>51868.91</v>
      </c>
      <c r="G1188">
        <v>1663</v>
      </c>
    </row>
    <row r="1189" spans="3:7" x14ac:dyDescent="0.35">
      <c r="C1189">
        <v>132.19999999999999</v>
      </c>
      <c r="D1189">
        <v>576</v>
      </c>
      <c r="E1189">
        <v>10.9</v>
      </c>
      <c r="F1189" s="14">
        <v>71642.94</v>
      </c>
      <c r="G1189">
        <v>9257</v>
      </c>
    </row>
    <row r="1190" spans="3:7" x14ac:dyDescent="0.35">
      <c r="C1190">
        <v>44.9</v>
      </c>
      <c r="D1190">
        <v>166</v>
      </c>
      <c r="E1190">
        <v>7.3</v>
      </c>
      <c r="F1190" s="14">
        <v>35942.1</v>
      </c>
      <c r="G1190">
        <v>1577</v>
      </c>
    </row>
    <row r="1191" spans="3:7" x14ac:dyDescent="0.35">
      <c r="C1191">
        <v>48.1</v>
      </c>
      <c r="D1191">
        <v>255</v>
      </c>
      <c r="E1191">
        <v>2.8</v>
      </c>
      <c r="F1191" s="14">
        <v>137671.49</v>
      </c>
      <c r="G1191">
        <v>1494</v>
      </c>
    </row>
    <row r="1192" spans="3:7" x14ac:dyDescent="0.35">
      <c r="C1192">
        <v>90.6</v>
      </c>
      <c r="D1192">
        <v>420</v>
      </c>
      <c r="E1192">
        <v>11.5</v>
      </c>
      <c r="F1192" s="14">
        <v>148858.28</v>
      </c>
      <c r="G1192">
        <v>12248</v>
      </c>
    </row>
    <row r="1193" spans="3:7" x14ac:dyDescent="0.35">
      <c r="C1193">
        <v>67</v>
      </c>
      <c r="D1193">
        <v>136</v>
      </c>
      <c r="E1193">
        <v>1.2</v>
      </c>
      <c r="F1193" s="14">
        <v>145650.49</v>
      </c>
      <c r="G1193">
        <v>1926</v>
      </c>
    </row>
    <row r="1194" spans="3:7" x14ac:dyDescent="0.35">
      <c r="C1194">
        <v>54.2</v>
      </c>
      <c r="D1194">
        <v>498</v>
      </c>
      <c r="E1194">
        <v>12</v>
      </c>
      <c r="F1194" s="14">
        <v>90114.46</v>
      </c>
      <c r="G1194">
        <v>10051</v>
      </c>
    </row>
    <row r="1195" spans="3:7" x14ac:dyDescent="0.35">
      <c r="C1195">
        <v>20.399999999999999</v>
      </c>
      <c r="D1195">
        <v>351</v>
      </c>
      <c r="E1195">
        <v>4.8</v>
      </c>
      <c r="F1195" s="14">
        <v>131767.95000000001</v>
      </c>
      <c r="G1195">
        <v>2388</v>
      </c>
    </row>
    <row r="1196" spans="3:7" x14ac:dyDescent="0.35">
      <c r="C1196">
        <v>36.9</v>
      </c>
      <c r="D1196">
        <v>300</v>
      </c>
      <c r="E1196">
        <v>3.8</v>
      </c>
      <c r="F1196" s="14">
        <v>85125.42</v>
      </c>
      <c r="G1196">
        <v>4897</v>
      </c>
    </row>
    <row r="1197" spans="3:7" x14ac:dyDescent="0.35">
      <c r="C1197">
        <v>131.30000000000001</v>
      </c>
      <c r="D1197">
        <v>135</v>
      </c>
      <c r="E1197">
        <v>9</v>
      </c>
      <c r="F1197" s="14">
        <v>33833.800000000003</v>
      </c>
      <c r="G1197">
        <v>17727</v>
      </c>
    </row>
    <row r="1198" spans="3:7" x14ac:dyDescent="0.35">
      <c r="C1198">
        <v>39.700000000000003</v>
      </c>
      <c r="D1198">
        <v>562</v>
      </c>
      <c r="E1198">
        <v>1.5</v>
      </c>
      <c r="F1198" s="14">
        <v>77109.850000000006</v>
      </c>
      <c r="G1198">
        <v>10947</v>
      </c>
    </row>
    <row r="1199" spans="3:7" x14ac:dyDescent="0.35">
      <c r="C1199">
        <v>93.5</v>
      </c>
      <c r="D1199">
        <v>195</v>
      </c>
      <c r="E1199">
        <v>2.5</v>
      </c>
      <c r="F1199" s="14">
        <v>118433.60000000001</v>
      </c>
      <c r="G1199">
        <v>13732</v>
      </c>
    </row>
    <row r="1200" spans="3:7" x14ac:dyDescent="0.35">
      <c r="C1200">
        <v>110.2</v>
      </c>
      <c r="D1200">
        <v>334</v>
      </c>
      <c r="E1200">
        <v>4.5999999999999996</v>
      </c>
      <c r="F1200" s="14">
        <v>52384.63</v>
      </c>
      <c r="G1200">
        <v>3753</v>
      </c>
    </row>
    <row r="1201" spans="3:7" x14ac:dyDescent="0.35">
      <c r="C1201">
        <v>112.8</v>
      </c>
      <c r="D1201">
        <v>381</v>
      </c>
      <c r="E1201">
        <v>2.6</v>
      </c>
      <c r="F1201" s="14">
        <v>81773.89</v>
      </c>
      <c r="G1201">
        <v>17184</v>
      </c>
    </row>
    <row r="1202" spans="3:7" x14ac:dyDescent="0.35">
      <c r="C1202">
        <v>20.6</v>
      </c>
      <c r="D1202">
        <v>287</v>
      </c>
      <c r="E1202">
        <v>5.5</v>
      </c>
      <c r="F1202" s="14">
        <v>122736.31</v>
      </c>
      <c r="G1202">
        <v>19285</v>
      </c>
    </row>
    <row r="1203" spans="3:7" x14ac:dyDescent="0.35">
      <c r="C1203">
        <v>146.5</v>
      </c>
      <c r="D1203">
        <v>185</v>
      </c>
      <c r="E1203">
        <v>4.9000000000000004</v>
      </c>
      <c r="F1203" s="14">
        <v>92011.68</v>
      </c>
      <c r="G1203">
        <v>19787</v>
      </c>
    </row>
    <row r="1204" spans="3:7" x14ac:dyDescent="0.35">
      <c r="C1204">
        <v>142.5</v>
      </c>
      <c r="D1204">
        <v>360</v>
      </c>
      <c r="E1204">
        <v>10.8</v>
      </c>
      <c r="F1204" s="14">
        <v>126444.7</v>
      </c>
      <c r="G1204">
        <v>4525</v>
      </c>
    </row>
    <row r="1205" spans="3:7" x14ac:dyDescent="0.35">
      <c r="C1205">
        <v>27</v>
      </c>
      <c r="D1205">
        <v>382</v>
      </c>
      <c r="E1205">
        <v>7.6</v>
      </c>
      <c r="F1205" s="14">
        <v>94398.55</v>
      </c>
      <c r="G1205">
        <v>2905</v>
      </c>
    </row>
    <row r="1206" spans="3:7" x14ac:dyDescent="0.35">
      <c r="C1206">
        <v>47.5</v>
      </c>
      <c r="D1206">
        <v>167</v>
      </c>
      <c r="E1206">
        <v>1.3</v>
      </c>
      <c r="F1206" s="14">
        <v>146872.57</v>
      </c>
      <c r="G1206">
        <v>427</v>
      </c>
    </row>
    <row r="1207" spans="3:7" x14ac:dyDescent="0.35">
      <c r="C1207">
        <v>141.80000000000001</v>
      </c>
      <c r="D1207">
        <v>456</v>
      </c>
      <c r="E1207">
        <v>3</v>
      </c>
      <c r="F1207" s="14">
        <v>45744.07</v>
      </c>
      <c r="G1207">
        <v>6355</v>
      </c>
    </row>
    <row r="1208" spans="3:7" x14ac:dyDescent="0.35">
      <c r="C1208">
        <v>74.3</v>
      </c>
      <c r="D1208">
        <v>553</v>
      </c>
      <c r="E1208">
        <v>5.2</v>
      </c>
      <c r="F1208" s="14">
        <v>77504.75</v>
      </c>
      <c r="G1208">
        <v>15060</v>
      </c>
    </row>
    <row r="1209" spans="3:7" x14ac:dyDescent="0.35">
      <c r="C1209">
        <v>89.8</v>
      </c>
      <c r="D1209">
        <v>167</v>
      </c>
      <c r="E1209">
        <v>8.4</v>
      </c>
      <c r="F1209" s="14">
        <v>108211.35</v>
      </c>
      <c r="G1209">
        <v>9782</v>
      </c>
    </row>
    <row r="1210" spans="3:7" x14ac:dyDescent="0.35">
      <c r="C1210">
        <v>117.4</v>
      </c>
      <c r="D1210">
        <v>371</v>
      </c>
      <c r="E1210">
        <v>1.9</v>
      </c>
      <c r="F1210" s="14">
        <v>124218.98</v>
      </c>
      <c r="G1210">
        <v>12684</v>
      </c>
    </row>
    <row r="1211" spans="3:7" x14ac:dyDescent="0.35">
      <c r="C1211">
        <v>124.2</v>
      </c>
      <c r="D1211">
        <v>203</v>
      </c>
      <c r="E1211">
        <v>5.3</v>
      </c>
      <c r="F1211" s="14">
        <v>31679.05</v>
      </c>
      <c r="G1211">
        <v>15089</v>
      </c>
    </row>
    <row r="1212" spans="3:7" x14ac:dyDescent="0.35">
      <c r="C1212">
        <v>39.9</v>
      </c>
      <c r="D1212">
        <v>392</v>
      </c>
      <c r="E1212">
        <v>4.7</v>
      </c>
      <c r="F1212" s="14">
        <v>37253.35</v>
      </c>
      <c r="G1212">
        <v>14138</v>
      </c>
    </row>
    <row r="1213" spans="3:7" x14ac:dyDescent="0.35">
      <c r="C1213">
        <v>120.1</v>
      </c>
      <c r="D1213">
        <v>467</v>
      </c>
      <c r="E1213">
        <v>7</v>
      </c>
      <c r="F1213" s="14">
        <v>71254.789999999994</v>
      </c>
      <c r="G1213">
        <v>4413</v>
      </c>
    </row>
    <row r="1214" spans="3:7" x14ac:dyDescent="0.35">
      <c r="C1214">
        <v>53.2</v>
      </c>
      <c r="D1214">
        <v>502</v>
      </c>
      <c r="E1214">
        <v>8.1999999999999993</v>
      </c>
      <c r="F1214" s="14">
        <v>140356.22</v>
      </c>
      <c r="G1214">
        <v>3323</v>
      </c>
    </row>
    <row r="1215" spans="3:7" x14ac:dyDescent="0.35">
      <c r="C1215">
        <v>84.1</v>
      </c>
      <c r="D1215">
        <v>404</v>
      </c>
      <c r="E1215">
        <v>9</v>
      </c>
      <c r="F1215" s="14">
        <v>141636.62</v>
      </c>
      <c r="G1215">
        <v>12460</v>
      </c>
    </row>
    <row r="1216" spans="3:7" x14ac:dyDescent="0.35">
      <c r="C1216">
        <v>124.6</v>
      </c>
      <c r="D1216">
        <v>554</v>
      </c>
      <c r="E1216">
        <v>8.8000000000000007</v>
      </c>
      <c r="F1216" s="14">
        <v>145488.68</v>
      </c>
      <c r="G1216">
        <v>17420</v>
      </c>
    </row>
    <row r="1217" spans="3:7" x14ac:dyDescent="0.35">
      <c r="C1217">
        <v>143.4</v>
      </c>
      <c r="D1217">
        <v>117</v>
      </c>
      <c r="E1217">
        <v>1.4</v>
      </c>
      <c r="F1217" s="14">
        <v>114768.7</v>
      </c>
      <c r="G1217">
        <v>15299</v>
      </c>
    </row>
    <row r="1218" spans="3:7" x14ac:dyDescent="0.35">
      <c r="C1218">
        <v>123.5</v>
      </c>
      <c r="D1218">
        <v>305</v>
      </c>
      <c r="E1218">
        <v>8.8000000000000007</v>
      </c>
      <c r="F1218" s="14">
        <v>143128.97</v>
      </c>
      <c r="G1218">
        <v>15472</v>
      </c>
    </row>
    <row r="1219" spans="3:7" x14ac:dyDescent="0.35">
      <c r="C1219">
        <v>85.4</v>
      </c>
      <c r="D1219">
        <v>592</v>
      </c>
      <c r="E1219">
        <v>5.5</v>
      </c>
      <c r="F1219" s="14">
        <v>138713.37</v>
      </c>
      <c r="G1219">
        <v>18765</v>
      </c>
    </row>
    <row r="1220" spans="3:7" x14ac:dyDescent="0.35">
      <c r="C1220">
        <v>125.9</v>
      </c>
      <c r="D1220">
        <v>194</v>
      </c>
      <c r="E1220">
        <v>7.4</v>
      </c>
      <c r="F1220" s="14">
        <v>68771.58</v>
      </c>
      <c r="G1220">
        <v>443</v>
      </c>
    </row>
    <row r="1221" spans="3:7" x14ac:dyDescent="0.35">
      <c r="C1221">
        <v>121</v>
      </c>
      <c r="D1221">
        <v>401</v>
      </c>
      <c r="E1221">
        <v>3.6</v>
      </c>
      <c r="F1221" s="14">
        <v>76176.72</v>
      </c>
      <c r="G1221">
        <v>19120</v>
      </c>
    </row>
    <row r="1222" spans="3:7" x14ac:dyDescent="0.35">
      <c r="C1222">
        <v>35.1</v>
      </c>
      <c r="D1222">
        <v>497</v>
      </c>
      <c r="E1222">
        <v>10.7</v>
      </c>
      <c r="F1222" s="14">
        <v>55618.92</v>
      </c>
      <c r="G1222">
        <v>3416</v>
      </c>
    </row>
    <row r="1223" spans="3:7" x14ac:dyDescent="0.35">
      <c r="C1223">
        <v>109.2</v>
      </c>
      <c r="D1223">
        <v>162</v>
      </c>
      <c r="E1223">
        <v>11.3</v>
      </c>
      <c r="F1223" s="14">
        <v>128634.2</v>
      </c>
      <c r="G1223">
        <v>18251</v>
      </c>
    </row>
    <row r="1224" spans="3:7" x14ac:dyDescent="0.35">
      <c r="C1224">
        <v>126</v>
      </c>
      <c r="D1224">
        <v>436</v>
      </c>
      <c r="E1224">
        <v>9</v>
      </c>
      <c r="F1224" s="14">
        <v>51146.18</v>
      </c>
      <c r="G1224">
        <v>3684</v>
      </c>
    </row>
    <row r="1225" spans="3:7" x14ac:dyDescent="0.35">
      <c r="C1225">
        <v>104.3</v>
      </c>
      <c r="D1225">
        <v>517</v>
      </c>
      <c r="E1225">
        <v>8.5</v>
      </c>
      <c r="F1225" s="14">
        <v>79310.66</v>
      </c>
      <c r="G1225">
        <v>13117</v>
      </c>
    </row>
    <row r="1226" spans="3:7" x14ac:dyDescent="0.35">
      <c r="C1226">
        <v>80.8</v>
      </c>
      <c r="D1226">
        <v>157</v>
      </c>
      <c r="E1226">
        <v>11</v>
      </c>
      <c r="F1226" s="14">
        <v>107484.66</v>
      </c>
      <c r="G1226">
        <v>12041</v>
      </c>
    </row>
    <row r="1227" spans="3:7" x14ac:dyDescent="0.35">
      <c r="C1227">
        <v>139.69999999999999</v>
      </c>
      <c r="D1227">
        <v>347</v>
      </c>
      <c r="E1227">
        <v>8.9</v>
      </c>
      <c r="F1227" s="14">
        <v>37885.51</v>
      </c>
      <c r="G1227">
        <v>9867</v>
      </c>
    </row>
    <row r="1228" spans="3:7" x14ac:dyDescent="0.35">
      <c r="C1228">
        <v>139.4</v>
      </c>
      <c r="D1228">
        <v>490</v>
      </c>
      <c r="E1228">
        <v>6.6</v>
      </c>
      <c r="F1228" s="14">
        <v>105305.58</v>
      </c>
      <c r="G1228">
        <v>11333</v>
      </c>
    </row>
    <row r="1229" spans="3:7" x14ac:dyDescent="0.35">
      <c r="C1229">
        <v>70.8</v>
      </c>
      <c r="D1229">
        <v>564</v>
      </c>
      <c r="E1229">
        <v>7.4</v>
      </c>
      <c r="F1229" s="14">
        <v>52378.44</v>
      </c>
      <c r="G1229">
        <v>11542</v>
      </c>
    </row>
    <row r="1230" spans="3:7" x14ac:dyDescent="0.35">
      <c r="C1230">
        <v>42</v>
      </c>
      <c r="D1230">
        <v>427</v>
      </c>
      <c r="E1230">
        <v>3.1</v>
      </c>
      <c r="F1230" s="14">
        <v>103913.83</v>
      </c>
      <c r="G1230">
        <v>7276</v>
      </c>
    </row>
    <row r="1231" spans="3:7" x14ac:dyDescent="0.35">
      <c r="C1231">
        <v>75.5</v>
      </c>
      <c r="D1231">
        <v>359</v>
      </c>
      <c r="E1231">
        <v>11.7</v>
      </c>
      <c r="F1231" s="14">
        <v>86345.09</v>
      </c>
      <c r="G1231">
        <v>16313</v>
      </c>
    </row>
    <row r="1232" spans="3:7" x14ac:dyDescent="0.35">
      <c r="C1232">
        <v>131</v>
      </c>
      <c r="D1232">
        <v>295</v>
      </c>
      <c r="E1232">
        <v>1.6</v>
      </c>
      <c r="F1232" s="14">
        <v>88967.06</v>
      </c>
      <c r="G1232">
        <v>7283</v>
      </c>
    </row>
    <row r="1233" spans="3:7" x14ac:dyDescent="0.35">
      <c r="C1233">
        <v>111.8</v>
      </c>
      <c r="D1233">
        <v>593</v>
      </c>
      <c r="E1233">
        <v>8.1999999999999993</v>
      </c>
      <c r="F1233" s="14">
        <v>131017.74</v>
      </c>
      <c r="G1233">
        <v>14503</v>
      </c>
    </row>
    <row r="1234" spans="3:7" x14ac:dyDescent="0.35">
      <c r="C1234">
        <v>147.69999999999999</v>
      </c>
      <c r="D1234">
        <v>178</v>
      </c>
      <c r="E1234">
        <v>11.5</v>
      </c>
      <c r="F1234" s="14">
        <v>140357.12</v>
      </c>
      <c r="G1234">
        <v>18357</v>
      </c>
    </row>
    <row r="1235" spans="3:7" x14ac:dyDescent="0.35">
      <c r="C1235">
        <v>102.1</v>
      </c>
      <c r="D1235">
        <v>194</v>
      </c>
      <c r="E1235">
        <v>8.9</v>
      </c>
      <c r="F1235" s="14">
        <v>72448.679999999993</v>
      </c>
      <c r="G1235">
        <v>1615</v>
      </c>
    </row>
    <row r="1236" spans="3:7" x14ac:dyDescent="0.35">
      <c r="C1236">
        <v>131.19999999999999</v>
      </c>
      <c r="D1236">
        <v>158</v>
      </c>
      <c r="E1236">
        <v>3.6</v>
      </c>
      <c r="F1236" s="14">
        <v>112040.9</v>
      </c>
      <c r="G1236">
        <v>7507</v>
      </c>
    </row>
    <row r="1237" spans="3:7" x14ac:dyDescent="0.35">
      <c r="C1237">
        <v>62.1</v>
      </c>
      <c r="D1237">
        <v>106</v>
      </c>
      <c r="E1237">
        <v>3</v>
      </c>
      <c r="F1237" s="14">
        <v>76244.009999999995</v>
      </c>
      <c r="G1237">
        <v>15516</v>
      </c>
    </row>
    <row r="1238" spans="3:7" x14ac:dyDescent="0.35">
      <c r="C1238">
        <v>115</v>
      </c>
      <c r="D1238">
        <v>504</v>
      </c>
      <c r="E1238">
        <v>1</v>
      </c>
      <c r="F1238" s="14">
        <v>68210.45</v>
      </c>
      <c r="G1238">
        <v>8770</v>
      </c>
    </row>
    <row r="1239" spans="3:7" x14ac:dyDescent="0.35">
      <c r="C1239">
        <v>62.9</v>
      </c>
      <c r="D1239">
        <v>239</v>
      </c>
      <c r="E1239">
        <v>7.1</v>
      </c>
      <c r="F1239" s="14">
        <v>110463.03</v>
      </c>
      <c r="G1239">
        <v>11722</v>
      </c>
    </row>
    <row r="1240" spans="3:7" x14ac:dyDescent="0.35">
      <c r="C1240">
        <v>37.799999999999997</v>
      </c>
      <c r="D1240">
        <v>229</v>
      </c>
      <c r="E1240">
        <v>5.5</v>
      </c>
      <c r="F1240" s="14">
        <v>48995.49</v>
      </c>
      <c r="G1240">
        <v>2942</v>
      </c>
    </row>
    <row r="1241" spans="3:7" x14ac:dyDescent="0.35">
      <c r="C1241">
        <v>51.7</v>
      </c>
      <c r="D1241">
        <v>466</v>
      </c>
      <c r="E1241">
        <v>10.9</v>
      </c>
      <c r="F1241" s="14">
        <v>104436.5</v>
      </c>
      <c r="G1241">
        <v>15550</v>
      </c>
    </row>
    <row r="1242" spans="3:7" x14ac:dyDescent="0.35">
      <c r="C1242">
        <v>136.1</v>
      </c>
      <c r="D1242">
        <v>218</v>
      </c>
      <c r="E1242">
        <v>9.6999999999999993</v>
      </c>
      <c r="F1242" s="14">
        <v>148210.79999999999</v>
      </c>
      <c r="G1242">
        <v>11112</v>
      </c>
    </row>
    <row r="1243" spans="3:7" x14ac:dyDescent="0.35">
      <c r="C1243">
        <v>81.8</v>
      </c>
      <c r="D1243">
        <v>378</v>
      </c>
      <c r="E1243">
        <v>4.5999999999999996</v>
      </c>
      <c r="F1243" s="14">
        <v>130879.21</v>
      </c>
      <c r="G1243">
        <v>3004</v>
      </c>
    </row>
    <row r="1244" spans="3:7" x14ac:dyDescent="0.35">
      <c r="C1244">
        <v>44.5</v>
      </c>
      <c r="D1244">
        <v>588</v>
      </c>
      <c r="E1244">
        <v>2.6</v>
      </c>
      <c r="F1244" s="14">
        <v>44962.71</v>
      </c>
      <c r="G1244">
        <v>15934</v>
      </c>
    </row>
    <row r="1245" spans="3:7" x14ac:dyDescent="0.35">
      <c r="C1245">
        <v>79.3</v>
      </c>
      <c r="D1245">
        <v>571</v>
      </c>
      <c r="E1245">
        <v>6</v>
      </c>
      <c r="F1245" s="14">
        <v>115315.97</v>
      </c>
      <c r="G1245">
        <v>14262</v>
      </c>
    </row>
    <row r="1246" spans="3:7" x14ac:dyDescent="0.35">
      <c r="C1246">
        <v>97.1</v>
      </c>
      <c r="D1246">
        <v>572</v>
      </c>
      <c r="E1246">
        <v>10.7</v>
      </c>
      <c r="F1246" s="14">
        <v>40683.230000000003</v>
      </c>
      <c r="G1246">
        <v>10833</v>
      </c>
    </row>
    <row r="1247" spans="3:7" x14ac:dyDescent="0.35">
      <c r="C1247">
        <v>60.9</v>
      </c>
      <c r="D1247">
        <v>212</v>
      </c>
      <c r="E1247">
        <v>2.8</v>
      </c>
      <c r="F1247" s="14">
        <v>100663.6</v>
      </c>
      <c r="G1247">
        <v>3601</v>
      </c>
    </row>
    <row r="1248" spans="3:7" x14ac:dyDescent="0.35">
      <c r="C1248">
        <v>94</v>
      </c>
      <c r="D1248">
        <v>294</v>
      </c>
      <c r="E1248">
        <v>4.2</v>
      </c>
      <c r="F1248" s="14">
        <v>35945.440000000002</v>
      </c>
      <c r="G1248">
        <v>17334</v>
      </c>
    </row>
    <row r="1249" spans="3:7" x14ac:dyDescent="0.35">
      <c r="C1249">
        <v>75.5</v>
      </c>
      <c r="D1249">
        <v>220</v>
      </c>
      <c r="E1249">
        <v>10.3</v>
      </c>
      <c r="F1249" s="14">
        <v>103689.78</v>
      </c>
      <c r="G1249">
        <v>9230</v>
      </c>
    </row>
    <row r="1250" spans="3:7" x14ac:dyDescent="0.35">
      <c r="C1250">
        <v>146.4</v>
      </c>
      <c r="D1250">
        <v>485</v>
      </c>
      <c r="E1250">
        <v>10.6</v>
      </c>
      <c r="F1250" s="14">
        <v>143051.48000000001</v>
      </c>
      <c r="G1250">
        <v>3975</v>
      </c>
    </row>
    <row r="1251" spans="3:7" x14ac:dyDescent="0.35">
      <c r="C1251">
        <v>117.9</v>
      </c>
      <c r="D1251">
        <v>224</v>
      </c>
      <c r="E1251">
        <v>3.7</v>
      </c>
      <c r="F1251" s="14">
        <v>84106.85</v>
      </c>
      <c r="G1251">
        <v>18394</v>
      </c>
    </row>
    <row r="1252" spans="3:7" x14ac:dyDescent="0.35">
      <c r="C1252">
        <v>62.7</v>
      </c>
      <c r="D1252">
        <v>315</v>
      </c>
      <c r="E1252">
        <v>7.5</v>
      </c>
      <c r="F1252" s="14">
        <v>87243.36</v>
      </c>
      <c r="G1252">
        <v>8834</v>
      </c>
    </row>
    <row r="1253" spans="3:7" x14ac:dyDescent="0.35">
      <c r="C1253">
        <v>149.69999999999999</v>
      </c>
      <c r="D1253">
        <v>489</v>
      </c>
      <c r="E1253">
        <v>2</v>
      </c>
      <c r="F1253" s="14">
        <v>112952.63</v>
      </c>
      <c r="G1253">
        <v>11394</v>
      </c>
    </row>
    <row r="1254" spans="3:7" x14ac:dyDescent="0.35">
      <c r="C1254">
        <v>81.400000000000006</v>
      </c>
      <c r="D1254">
        <v>399</v>
      </c>
      <c r="E1254">
        <v>10.4</v>
      </c>
      <c r="F1254" s="14">
        <v>45079.31</v>
      </c>
      <c r="G1254">
        <v>12501</v>
      </c>
    </row>
    <row r="1255" spans="3:7" x14ac:dyDescent="0.35">
      <c r="C1255">
        <v>127</v>
      </c>
      <c r="D1255">
        <v>172</v>
      </c>
      <c r="E1255">
        <v>1.7</v>
      </c>
      <c r="F1255" s="14">
        <v>123454.22</v>
      </c>
      <c r="G1255">
        <v>12832</v>
      </c>
    </row>
    <row r="1256" spans="3:7" x14ac:dyDescent="0.35">
      <c r="C1256">
        <v>129.1</v>
      </c>
      <c r="D1256">
        <v>593</v>
      </c>
      <c r="E1256">
        <v>6.9</v>
      </c>
      <c r="F1256" s="14">
        <v>81629.289999999994</v>
      </c>
      <c r="G1256">
        <v>11812</v>
      </c>
    </row>
    <row r="1257" spans="3:7" x14ac:dyDescent="0.35">
      <c r="C1257">
        <v>62.5</v>
      </c>
      <c r="D1257">
        <v>298</v>
      </c>
      <c r="E1257">
        <v>1.5</v>
      </c>
      <c r="F1257" s="14">
        <v>56738.67</v>
      </c>
      <c r="G1257">
        <v>5163</v>
      </c>
    </row>
    <row r="1258" spans="3:7" x14ac:dyDescent="0.35">
      <c r="C1258">
        <v>52.3</v>
      </c>
      <c r="D1258">
        <v>258</v>
      </c>
      <c r="E1258">
        <v>3.9</v>
      </c>
      <c r="F1258" s="14">
        <v>61814.78</v>
      </c>
      <c r="G1258">
        <v>13621</v>
      </c>
    </row>
    <row r="1259" spans="3:7" x14ac:dyDescent="0.35">
      <c r="C1259">
        <v>23.6</v>
      </c>
      <c r="D1259">
        <v>382</v>
      </c>
      <c r="E1259">
        <v>8.6999999999999993</v>
      </c>
      <c r="F1259" s="14">
        <v>137662.37</v>
      </c>
      <c r="G1259">
        <v>2938</v>
      </c>
    </row>
    <row r="1260" spans="3:7" x14ac:dyDescent="0.35">
      <c r="C1260">
        <v>57.2</v>
      </c>
      <c r="D1260">
        <v>338</v>
      </c>
      <c r="E1260">
        <v>2.7</v>
      </c>
      <c r="F1260" s="14">
        <v>34504.78</v>
      </c>
      <c r="G1260">
        <v>1537</v>
      </c>
    </row>
    <row r="1261" spans="3:7" x14ac:dyDescent="0.35">
      <c r="C1261">
        <v>64</v>
      </c>
      <c r="D1261">
        <v>329</v>
      </c>
      <c r="E1261">
        <v>8.9</v>
      </c>
      <c r="F1261" s="14">
        <v>120467</v>
      </c>
      <c r="G1261">
        <v>305</v>
      </c>
    </row>
    <row r="1262" spans="3:7" x14ac:dyDescent="0.35">
      <c r="C1262">
        <v>94.6</v>
      </c>
      <c r="D1262">
        <v>155</v>
      </c>
      <c r="E1262">
        <v>2.9</v>
      </c>
      <c r="F1262" s="14">
        <v>31195.3</v>
      </c>
      <c r="G1262">
        <v>4025</v>
      </c>
    </row>
    <row r="1263" spans="3:7" x14ac:dyDescent="0.35">
      <c r="C1263">
        <v>126.1</v>
      </c>
      <c r="D1263">
        <v>324</v>
      </c>
      <c r="E1263">
        <v>2.1</v>
      </c>
      <c r="F1263" s="14">
        <v>87406.57</v>
      </c>
      <c r="G1263">
        <v>9109</v>
      </c>
    </row>
    <row r="1264" spans="3:7" x14ac:dyDescent="0.35">
      <c r="C1264">
        <v>142.4</v>
      </c>
      <c r="D1264">
        <v>188</v>
      </c>
      <c r="E1264">
        <v>8.9</v>
      </c>
      <c r="F1264" s="14">
        <v>96735.43</v>
      </c>
      <c r="G1264">
        <v>1529</v>
      </c>
    </row>
    <row r="1265" spans="3:7" x14ac:dyDescent="0.35">
      <c r="C1265">
        <v>143.1</v>
      </c>
      <c r="D1265">
        <v>509</v>
      </c>
      <c r="E1265">
        <v>1.5</v>
      </c>
      <c r="F1265" s="14">
        <v>116123.92</v>
      </c>
      <c r="G1265">
        <v>13552</v>
      </c>
    </row>
    <row r="1266" spans="3:7" x14ac:dyDescent="0.35">
      <c r="C1266">
        <v>120.9</v>
      </c>
      <c r="D1266">
        <v>152</v>
      </c>
      <c r="E1266">
        <v>7.9</v>
      </c>
      <c r="F1266" s="14">
        <v>112918.06</v>
      </c>
      <c r="G1266">
        <v>8641</v>
      </c>
    </row>
    <row r="1267" spans="3:7" x14ac:dyDescent="0.35">
      <c r="C1267">
        <v>49.6</v>
      </c>
      <c r="D1267">
        <v>546</v>
      </c>
      <c r="E1267">
        <v>2.2999999999999998</v>
      </c>
      <c r="F1267" s="14">
        <v>111316.59</v>
      </c>
      <c r="G1267">
        <v>19167</v>
      </c>
    </row>
    <row r="1268" spans="3:7" x14ac:dyDescent="0.35">
      <c r="C1268">
        <v>89.4</v>
      </c>
      <c r="D1268">
        <v>464</v>
      </c>
      <c r="E1268">
        <v>11</v>
      </c>
      <c r="F1268" s="14">
        <v>116964.85</v>
      </c>
      <c r="G1268">
        <v>6104</v>
      </c>
    </row>
    <row r="1269" spans="3:7" x14ac:dyDescent="0.35">
      <c r="C1269">
        <v>35.5</v>
      </c>
      <c r="D1269">
        <v>334</v>
      </c>
      <c r="E1269">
        <v>3.2</v>
      </c>
      <c r="F1269" s="14">
        <v>71598.67</v>
      </c>
      <c r="G1269">
        <v>14890</v>
      </c>
    </row>
    <row r="1270" spans="3:7" x14ac:dyDescent="0.35">
      <c r="C1270">
        <v>24.7</v>
      </c>
      <c r="D1270">
        <v>422</v>
      </c>
      <c r="E1270">
        <v>7.4</v>
      </c>
      <c r="F1270" s="14">
        <v>72302.61</v>
      </c>
      <c r="G1270">
        <v>3584</v>
      </c>
    </row>
    <row r="1271" spans="3:7" x14ac:dyDescent="0.35">
      <c r="C1271">
        <v>137.69999999999999</v>
      </c>
      <c r="D1271">
        <v>584</v>
      </c>
      <c r="E1271">
        <v>9.1</v>
      </c>
      <c r="F1271" s="14">
        <v>59972.800000000003</v>
      </c>
      <c r="G1271">
        <v>3702</v>
      </c>
    </row>
    <row r="1272" spans="3:7" x14ac:dyDescent="0.35">
      <c r="C1272">
        <v>109.1</v>
      </c>
      <c r="D1272">
        <v>233</v>
      </c>
      <c r="E1272">
        <v>10.3</v>
      </c>
      <c r="F1272" s="14">
        <v>53082.92</v>
      </c>
      <c r="G1272">
        <v>14510</v>
      </c>
    </row>
    <row r="1273" spans="3:7" x14ac:dyDescent="0.35">
      <c r="C1273">
        <v>95.4</v>
      </c>
      <c r="D1273">
        <v>269</v>
      </c>
      <c r="E1273">
        <v>3.6</v>
      </c>
      <c r="F1273" s="14">
        <v>32497.15</v>
      </c>
      <c r="G1273">
        <v>11447</v>
      </c>
    </row>
    <row r="1274" spans="3:7" x14ac:dyDescent="0.35">
      <c r="C1274">
        <v>108.6</v>
      </c>
      <c r="D1274">
        <v>354</v>
      </c>
      <c r="E1274">
        <v>7.7</v>
      </c>
      <c r="F1274" s="14">
        <v>138452.85</v>
      </c>
      <c r="G1274">
        <v>10372</v>
      </c>
    </row>
    <row r="1275" spans="3:7" x14ac:dyDescent="0.35">
      <c r="C1275">
        <v>139.80000000000001</v>
      </c>
      <c r="D1275">
        <v>342</v>
      </c>
      <c r="E1275">
        <v>9.6</v>
      </c>
      <c r="F1275" s="14">
        <v>49202.16</v>
      </c>
      <c r="G1275">
        <v>2743</v>
      </c>
    </row>
    <row r="1276" spans="3:7" x14ac:dyDescent="0.35">
      <c r="C1276">
        <v>68</v>
      </c>
      <c r="D1276">
        <v>471</v>
      </c>
      <c r="E1276">
        <v>2.2000000000000002</v>
      </c>
      <c r="F1276" s="14">
        <v>64300.5</v>
      </c>
      <c r="G1276">
        <v>10348</v>
      </c>
    </row>
    <row r="1277" spans="3:7" x14ac:dyDescent="0.35">
      <c r="C1277">
        <v>51.8</v>
      </c>
      <c r="D1277">
        <v>442</v>
      </c>
      <c r="E1277">
        <v>7.9</v>
      </c>
      <c r="F1277" s="14">
        <v>50683.26</v>
      </c>
      <c r="G1277">
        <v>8493</v>
      </c>
    </row>
    <row r="1278" spans="3:7" x14ac:dyDescent="0.35">
      <c r="C1278">
        <v>91.7</v>
      </c>
      <c r="D1278">
        <v>149</v>
      </c>
      <c r="E1278">
        <v>2.9</v>
      </c>
      <c r="F1278" s="14">
        <v>42836.3</v>
      </c>
      <c r="G1278">
        <v>5145</v>
      </c>
    </row>
    <row r="1279" spans="3:7" x14ac:dyDescent="0.35">
      <c r="C1279">
        <v>130.6</v>
      </c>
      <c r="D1279">
        <v>148</v>
      </c>
      <c r="E1279">
        <v>9.5</v>
      </c>
      <c r="F1279" s="14">
        <v>74653.58</v>
      </c>
      <c r="G1279">
        <v>17807</v>
      </c>
    </row>
    <row r="1280" spans="3:7" x14ac:dyDescent="0.35">
      <c r="C1280">
        <v>136.19999999999999</v>
      </c>
      <c r="D1280">
        <v>153</v>
      </c>
      <c r="E1280">
        <v>6.6</v>
      </c>
      <c r="F1280" s="14">
        <v>61457.27</v>
      </c>
      <c r="G1280">
        <v>31</v>
      </c>
    </row>
    <row r="1281" spans="3:7" x14ac:dyDescent="0.35">
      <c r="C1281">
        <v>140.6</v>
      </c>
      <c r="D1281">
        <v>568</v>
      </c>
      <c r="E1281">
        <v>5.6</v>
      </c>
      <c r="F1281" s="14">
        <v>92930.09</v>
      </c>
      <c r="G1281">
        <v>13084</v>
      </c>
    </row>
    <row r="1282" spans="3:7" x14ac:dyDescent="0.35">
      <c r="C1282">
        <v>114.1</v>
      </c>
      <c r="D1282">
        <v>211</v>
      </c>
      <c r="E1282">
        <v>8.1</v>
      </c>
      <c r="F1282" s="14">
        <v>43415.17</v>
      </c>
      <c r="G1282">
        <v>2095</v>
      </c>
    </row>
    <row r="1283" spans="3:7" x14ac:dyDescent="0.35">
      <c r="C1283">
        <v>89.1</v>
      </c>
      <c r="D1283">
        <v>507</v>
      </c>
      <c r="E1283">
        <v>3.7</v>
      </c>
      <c r="F1283" s="14">
        <v>88271.71</v>
      </c>
      <c r="G1283">
        <v>14631</v>
      </c>
    </row>
    <row r="1284" spans="3:7" x14ac:dyDescent="0.35">
      <c r="C1284">
        <v>97.2</v>
      </c>
      <c r="D1284">
        <v>413</v>
      </c>
      <c r="E1284">
        <v>7.1</v>
      </c>
      <c r="F1284" s="14">
        <v>93221.51</v>
      </c>
      <c r="G1284">
        <v>7187</v>
      </c>
    </row>
    <row r="1285" spans="3:7" x14ac:dyDescent="0.35">
      <c r="C1285">
        <v>109.5</v>
      </c>
      <c r="D1285">
        <v>186</v>
      </c>
      <c r="E1285">
        <v>1.2</v>
      </c>
      <c r="F1285" s="14">
        <v>71740.259999999995</v>
      </c>
      <c r="G1285">
        <v>126</v>
      </c>
    </row>
    <row r="1286" spans="3:7" x14ac:dyDescent="0.35">
      <c r="C1286">
        <v>43.3</v>
      </c>
      <c r="D1286">
        <v>225</v>
      </c>
      <c r="E1286">
        <v>6.8</v>
      </c>
      <c r="F1286" s="14">
        <v>30229.32</v>
      </c>
      <c r="G1286">
        <v>18499</v>
      </c>
    </row>
    <row r="1287" spans="3:7" x14ac:dyDescent="0.35">
      <c r="C1287">
        <v>89.4</v>
      </c>
      <c r="D1287">
        <v>321</v>
      </c>
      <c r="E1287">
        <v>10</v>
      </c>
      <c r="F1287" s="14">
        <v>120754.38</v>
      </c>
      <c r="G1287">
        <v>19969</v>
      </c>
    </row>
    <row r="1288" spans="3:7" x14ac:dyDescent="0.35">
      <c r="C1288">
        <v>82.9</v>
      </c>
      <c r="D1288">
        <v>560</v>
      </c>
      <c r="E1288">
        <v>6.3</v>
      </c>
      <c r="F1288" s="14">
        <v>106199.97</v>
      </c>
      <c r="G1288">
        <v>14223</v>
      </c>
    </row>
    <row r="1289" spans="3:7" x14ac:dyDescent="0.35">
      <c r="C1289">
        <v>44.7</v>
      </c>
      <c r="D1289">
        <v>439</v>
      </c>
      <c r="E1289">
        <v>2.8</v>
      </c>
      <c r="F1289" s="14">
        <v>57073.06</v>
      </c>
      <c r="G1289">
        <v>11446</v>
      </c>
    </row>
    <row r="1290" spans="3:7" x14ac:dyDescent="0.35">
      <c r="C1290">
        <v>131.30000000000001</v>
      </c>
      <c r="D1290">
        <v>370</v>
      </c>
      <c r="E1290">
        <v>4.2</v>
      </c>
      <c r="F1290" s="14">
        <v>142547.47</v>
      </c>
      <c r="G1290">
        <v>1423</v>
      </c>
    </row>
    <row r="1291" spans="3:7" x14ac:dyDescent="0.35">
      <c r="C1291">
        <v>95.7</v>
      </c>
      <c r="D1291">
        <v>103</v>
      </c>
      <c r="E1291">
        <v>10.3</v>
      </c>
      <c r="F1291" s="14">
        <v>127586.24000000001</v>
      </c>
      <c r="G1291">
        <v>15094</v>
      </c>
    </row>
    <row r="1292" spans="3:7" x14ac:dyDescent="0.35">
      <c r="C1292">
        <v>74.5</v>
      </c>
      <c r="D1292">
        <v>536</v>
      </c>
      <c r="E1292">
        <v>6.7</v>
      </c>
      <c r="F1292" s="14">
        <v>65869.03</v>
      </c>
      <c r="G1292">
        <v>4937</v>
      </c>
    </row>
    <row r="1293" spans="3:7" x14ac:dyDescent="0.35">
      <c r="C1293">
        <v>143.9</v>
      </c>
      <c r="D1293">
        <v>304</v>
      </c>
      <c r="E1293">
        <v>9.3000000000000007</v>
      </c>
      <c r="F1293" s="14">
        <v>103396.27</v>
      </c>
      <c r="G1293">
        <v>16620</v>
      </c>
    </row>
    <row r="1294" spans="3:7" x14ac:dyDescent="0.35">
      <c r="C1294">
        <v>49.1</v>
      </c>
      <c r="D1294">
        <v>239</v>
      </c>
      <c r="E1294">
        <v>7.7</v>
      </c>
      <c r="F1294" s="14">
        <v>31083.9</v>
      </c>
      <c r="G1294">
        <v>8785</v>
      </c>
    </row>
    <row r="1295" spans="3:7" x14ac:dyDescent="0.35">
      <c r="C1295">
        <v>75</v>
      </c>
      <c r="D1295">
        <v>255</v>
      </c>
      <c r="E1295">
        <v>9.3000000000000007</v>
      </c>
      <c r="F1295" s="14">
        <v>98891.32</v>
      </c>
      <c r="G1295">
        <v>10059</v>
      </c>
    </row>
    <row r="1296" spans="3:7" x14ac:dyDescent="0.35">
      <c r="C1296">
        <v>65.8</v>
      </c>
      <c r="D1296">
        <v>416</v>
      </c>
      <c r="E1296">
        <v>5.2</v>
      </c>
      <c r="F1296" s="14">
        <v>39032.160000000003</v>
      </c>
      <c r="G1296">
        <v>7947</v>
      </c>
    </row>
    <row r="1297" spans="3:7" x14ac:dyDescent="0.35">
      <c r="C1297">
        <v>46.8</v>
      </c>
      <c r="D1297">
        <v>475</v>
      </c>
      <c r="E1297">
        <v>12</v>
      </c>
      <c r="F1297" s="14">
        <v>65156.08</v>
      </c>
      <c r="G1297">
        <v>19822</v>
      </c>
    </row>
    <row r="1298" spans="3:7" x14ac:dyDescent="0.35">
      <c r="C1298">
        <v>71.3</v>
      </c>
      <c r="D1298">
        <v>105</v>
      </c>
      <c r="E1298">
        <v>11.6</v>
      </c>
      <c r="F1298" s="14">
        <v>44192.11</v>
      </c>
      <c r="G1298">
        <v>19720</v>
      </c>
    </row>
    <row r="1299" spans="3:7" x14ac:dyDescent="0.35">
      <c r="C1299">
        <v>128.4</v>
      </c>
      <c r="D1299">
        <v>283</v>
      </c>
      <c r="E1299">
        <v>9.4</v>
      </c>
      <c r="F1299" s="14">
        <v>30065.37</v>
      </c>
      <c r="G1299">
        <v>17722</v>
      </c>
    </row>
    <row r="1300" spans="3:7" x14ac:dyDescent="0.35">
      <c r="C1300">
        <v>131.1</v>
      </c>
      <c r="D1300">
        <v>154</v>
      </c>
      <c r="E1300">
        <v>5.3</v>
      </c>
      <c r="F1300" s="14">
        <v>133859.25</v>
      </c>
      <c r="G1300">
        <v>20</v>
      </c>
    </row>
    <row r="1301" spans="3:7" x14ac:dyDescent="0.35">
      <c r="C1301">
        <v>108.2</v>
      </c>
      <c r="D1301">
        <v>152</v>
      </c>
      <c r="E1301">
        <v>7.9</v>
      </c>
      <c r="F1301" s="14">
        <v>32074.49</v>
      </c>
      <c r="G1301">
        <v>17739</v>
      </c>
    </row>
    <row r="1302" spans="3:7" x14ac:dyDescent="0.35">
      <c r="C1302">
        <v>26.7</v>
      </c>
      <c r="D1302">
        <v>489</v>
      </c>
      <c r="E1302">
        <v>11</v>
      </c>
      <c r="F1302" s="14">
        <v>139471.94</v>
      </c>
      <c r="G1302">
        <v>1023</v>
      </c>
    </row>
    <row r="1303" spans="3:7" x14ac:dyDescent="0.35">
      <c r="C1303">
        <v>135.5</v>
      </c>
      <c r="D1303">
        <v>162</v>
      </c>
      <c r="E1303">
        <v>3.2</v>
      </c>
      <c r="F1303" s="14">
        <v>140272.07999999999</v>
      </c>
      <c r="G1303">
        <v>15858</v>
      </c>
    </row>
    <row r="1304" spans="3:7" x14ac:dyDescent="0.35">
      <c r="C1304">
        <v>137.30000000000001</v>
      </c>
      <c r="D1304">
        <v>305</v>
      </c>
      <c r="E1304">
        <v>2.4</v>
      </c>
      <c r="F1304" s="14">
        <v>142799.82</v>
      </c>
      <c r="G1304">
        <v>19574</v>
      </c>
    </row>
    <row r="1305" spans="3:7" x14ac:dyDescent="0.35">
      <c r="C1305">
        <v>75.3</v>
      </c>
      <c r="D1305">
        <v>191</v>
      </c>
      <c r="E1305">
        <v>11.3</v>
      </c>
      <c r="F1305" s="14">
        <v>51696</v>
      </c>
      <c r="G1305">
        <v>14404</v>
      </c>
    </row>
    <row r="1306" spans="3:7" x14ac:dyDescent="0.35">
      <c r="C1306">
        <v>137.1</v>
      </c>
      <c r="D1306">
        <v>255</v>
      </c>
      <c r="E1306">
        <v>8.4</v>
      </c>
      <c r="F1306" s="14">
        <v>69081.64</v>
      </c>
      <c r="G1306">
        <v>17510</v>
      </c>
    </row>
    <row r="1307" spans="3:7" x14ac:dyDescent="0.35">
      <c r="C1307">
        <v>30.6</v>
      </c>
      <c r="D1307">
        <v>170</v>
      </c>
      <c r="E1307">
        <v>4.3</v>
      </c>
      <c r="F1307" s="14">
        <v>71723.78</v>
      </c>
      <c r="G1307">
        <v>4185</v>
      </c>
    </row>
    <row r="1308" spans="3:7" x14ac:dyDescent="0.35">
      <c r="C1308">
        <v>113.2</v>
      </c>
      <c r="D1308">
        <v>341</v>
      </c>
      <c r="E1308">
        <v>11.1</v>
      </c>
      <c r="F1308" s="14">
        <v>106811.1</v>
      </c>
      <c r="G1308">
        <v>8073</v>
      </c>
    </row>
    <row r="1309" spans="3:7" x14ac:dyDescent="0.35">
      <c r="C1309">
        <v>92</v>
      </c>
      <c r="D1309">
        <v>187</v>
      </c>
      <c r="E1309">
        <v>7.2</v>
      </c>
      <c r="F1309" s="14">
        <v>66632.86</v>
      </c>
      <c r="G1309">
        <v>16461</v>
      </c>
    </row>
    <row r="1310" spans="3:7" x14ac:dyDescent="0.35">
      <c r="C1310">
        <v>78.3</v>
      </c>
      <c r="D1310">
        <v>128</v>
      </c>
      <c r="E1310">
        <v>11</v>
      </c>
      <c r="F1310" s="14">
        <v>93491.16</v>
      </c>
      <c r="G1310">
        <v>8822</v>
      </c>
    </row>
    <row r="1311" spans="3:7" x14ac:dyDescent="0.35">
      <c r="C1311">
        <v>66.400000000000006</v>
      </c>
      <c r="D1311">
        <v>172</v>
      </c>
      <c r="E1311">
        <v>5.5</v>
      </c>
      <c r="F1311" s="14">
        <v>93470.93</v>
      </c>
      <c r="G1311">
        <v>19024</v>
      </c>
    </row>
    <row r="1312" spans="3:7" x14ac:dyDescent="0.35">
      <c r="C1312">
        <v>57.6</v>
      </c>
      <c r="D1312">
        <v>561</v>
      </c>
      <c r="E1312">
        <v>0.9</v>
      </c>
      <c r="F1312" s="14">
        <v>57764.160000000003</v>
      </c>
      <c r="G1312">
        <v>2724</v>
      </c>
    </row>
    <row r="1313" spans="3:7" x14ac:dyDescent="0.35">
      <c r="C1313">
        <v>103.8</v>
      </c>
      <c r="D1313">
        <v>570</v>
      </c>
      <c r="E1313">
        <v>5.4</v>
      </c>
      <c r="F1313" s="14">
        <v>34492.15</v>
      </c>
      <c r="G1313">
        <v>5704</v>
      </c>
    </row>
    <row r="1314" spans="3:7" x14ac:dyDescent="0.35">
      <c r="C1314">
        <v>57.1</v>
      </c>
      <c r="D1314">
        <v>384</v>
      </c>
      <c r="E1314">
        <v>2.6</v>
      </c>
      <c r="F1314" s="14">
        <v>112112.55</v>
      </c>
      <c r="G1314">
        <v>6969</v>
      </c>
    </row>
    <row r="1315" spans="3:7" x14ac:dyDescent="0.35">
      <c r="C1315">
        <v>124.8</v>
      </c>
      <c r="D1315">
        <v>362</v>
      </c>
      <c r="E1315">
        <v>1.7</v>
      </c>
      <c r="F1315" s="14">
        <v>97743.01</v>
      </c>
      <c r="G1315">
        <v>16271</v>
      </c>
    </row>
    <row r="1316" spans="3:7" x14ac:dyDescent="0.35">
      <c r="C1316">
        <v>69.3</v>
      </c>
      <c r="D1316">
        <v>183</v>
      </c>
      <c r="E1316">
        <v>7.3</v>
      </c>
      <c r="F1316" s="14">
        <v>37836.53</v>
      </c>
      <c r="G1316">
        <v>12323</v>
      </c>
    </row>
    <row r="1317" spans="3:7" x14ac:dyDescent="0.35">
      <c r="C1317">
        <v>64.400000000000006</v>
      </c>
      <c r="D1317">
        <v>412</v>
      </c>
      <c r="E1317">
        <v>8.4</v>
      </c>
      <c r="F1317" s="14">
        <v>43459.86</v>
      </c>
      <c r="G1317">
        <v>7666</v>
      </c>
    </row>
    <row r="1318" spans="3:7" x14ac:dyDescent="0.35">
      <c r="C1318">
        <v>111.6</v>
      </c>
      <c r="D1318">
        <v>376</v>
      </c>
      <c r="E1318">
        <v>8.1</v>
      </c>
      <c r="F1318" s="14">
        <v>64861.13</v>
      </c>
      <c r="G1318">
        <v>9749</v>
      </c>
    </row>
    <row r="1319" spans="3:7" x14ac:dyDescent="0.35">
      <c r="C1319">
        <v>79.5</v>
      </c>
      <c r="D1319">
        <v>289</v>
      </c>
      <c r="E1319">
        <v>2.5</v>
      </c>
      <c r="F1319" s="14">
        <v>139300.64000000001</v>
      </c>
      <c r="G1319">
        <v>16984</v>
      </c>
    </row>
    <row r="1320" spans="3:7" x14ac:dyDescent="0.35">
      <c r="C1320">
        <v>29.3</v>
      </c>
      <c r="D1320">
        <v>481</v>
      </c>
      <c r="E1320">
        <v>8.9</v>
      </c>
      <c r="F1320" s="14">
        <v>103104.33</v>
      </c>
      <c r="G1320">
        <v>14806</v>
      </c>
    </row>
    <row r="1321" spans="3:7" x14ac:dyDescent="0.35">
      <c r="C1321">
        <v>95.5</v>
      </c>
      <c r="D1321">
        <v>253</v>
      </c>
      <c r="E1321">
        <v>11.1</v>
      </c>
      <c r="F1321" s="14">
        <v>127306.22</v>
      </c>
      <c r="G1321">
        <v>17140</v>
      </c>
    </row>
    <row r="1322" spans="3:7" x14ac:dyDescent="0.35">
      <c r="C1322">
        <v>114.4</v>
      </c>
      <c r="D1322">
        <v>426</v>
      </c>
      <c r="E1322">
        <v>2.9</v>
      </c>
      <c r="F1322" s="14">
        <v>90333.3</v>
      </c>
      <c r="G1322">
        <v>16111</v>
      </c>
    </row>
    <row r="1323" spans="3:7" x14ac:dyDescent="0.35">
      <c r="C1323">
        <v>21.5</v>
      </c>
      <c r="D1323">
        <v>520</v>
      </c>
      <c r="E1323">
        <v>9</v>
      </c>
      <c r="F1323" s="14">
        <v>104063.42</v>
      </c>
      <c r="G1323">
        <v>1539</v>
      </c>
    </row>
    <row r="1324" spans="3:7" x14ac:dyDescent="0.35">
      <c r="C1324">
        <v>75.3</v>
      </c>
      <c r="D1324">
        <v>316</v>
      </c>
      <c r="E1324">
        <v>3</v>
      </c>
      <c r="F1324" s="14">
        <v>124718.24</v>
      </c>
      <c r="G1324">
        <v>389</v>
      </c>
    </row>
    <row r="1325" spans="3:7" x14ac:dyDescent="0.35">
      <c r="C1325">
        <v>71.3</v>
      </c>
      <c r="D1325">
        <v>482</v>
      </c>
      <c r="E1325">
        <v>1.9</v>
      </c>
      <c r="F1325" s="14">
        <v>58935.73</v>
      </c>
      <c r="G1325">
        <v>15542</v>
      </c>
    </row>
    <row r="1326" spans="3:7" x14ac:dyDescent="0.35">
      <c r="C1326">
        <v>35.799999999999997</v>
      </c>
      <c r="D1326">
        <v>470</v>
      </c>
      <c r="E1326">
        <v>1</v>
      </c>
      <c r="F1326" s="14">
        <v>37088.5</v>
      </c>
      <c r="G1326">
        <v>9286</v>
      </c>
    </row>
    <row r="1327" spans="3:7" x14ac:dyDescent="0.35">
      <c r="C1327">
        <v>112.9</v>
      </c>
      <c r="D1327">
        <v>205</v>
      </c>
      <c r="E1327">
        <v>1.3</v>
      </c>
      <c r="F1327" s="14">
        <v>71190.12</v>
      </c>
      <c r="G1327">
        <v>2584</v>
      </c>
    </row>
    <row r="1328" spans="3:7" x14ac:dyDescent="0.35">
      <c r="C1328">
        <v>97.9</v>
      </c>
      <c r="D1328">
        <v>390</v>
      </c>
      <c r="E1328">
        <v>2.9</v>
      </c>
      <c r="F1328" s="14">
        <v>59039.34</v>
      </c>
      <c r="G1328">
        <v>2960</v>
      </c>
    </row>
    <row r="1329" spans="3:7" x14ac:dyDescent="0.35">
      <c r="C1329">
        <v>52</v>
      </c>
      <c r="D1329">
        <v>433</v>
      </c>
      <c r="E1329">
        <v>10.4</v>
      </c>
      <c r="F1329" s="14">
        <v>128449.36</v>
      </c>
      <c r="G1329">
        <v>3318</v>
      </c>
    </row>
    <row r="1330" spans="3:7" x14ac:dyDescent="0.35">
      <c r="C1330">
        <v>99.7</v>
      </c>
      <c r="D1330">
        <v>437</v>
      </c>
      <c r="E1330">
        <v>10.1</v>
      </c>
      <c r="F1330" s="14">
        <v>139321.63</v>
      </c>
      <c r="G1330">
        <v>12393</v>
      </c>
    </row>
    <row r="1331" spans="3:7" x14ac:dyDescent="0.35">
      <c r="C1331">
        <v>43</v>
      </c>
      <c r="D1331">
        <v>142</v>
      </c>
      <c r="E1331">
        <v>9.8000000000000007</v>
      </c>
      <c r="F1331" s="14">
        <v>60770.97</v>
      </c>
      <c r="G1331">
        <v>15133</v>
      </c>
    </row>
    <row r="1332" spans="3:7" x14ac:dyDescent="0.35">
      <c r="C1332">
        <v>133.4</v>
      </c>
      <c r="D1332">
        <v>425</v>
      </c>
      <c r="E1332">
        <v>5.2</v>
      </c>
      <c r="F1332" s="14">
        <v>61872.12</v>
      </c>
      <c r="G1332">
        <v>16069</v>
      </c>
    </row>
    <row r="1333" spans="3:7" x14ac:dyDescent="0.35">
      <c r="C1333">
        <v>74.599999999999994</v>
      </c>
      <c r="D1333">
        <v>316</v>
      </c>
      <c r="E1333">
        <v>11.2</v>
      </c>
      <c r="F1333" s="14">
        <v>91093.22</v>
      </c>
      <c r="G1333">
        <v>7533</v>
      </c>
    </row>
    <row r="1334" spans="3:7" x14ac:dyDescent="0.35">
      <c r="C1334">
        <v>73.5</v>
      </c>
      <c r="D1334">
        <v>508</v>
      </c>
      <c r="E1334">
        <v>5.3</v>
      </c>
      <c r="F1334" s="14">
        <v>78255.83</v>
      </c>
      <c r="G1334">
        <v>16569</v>
      </c>
    </row>
    <row r="1335" spans="3:7" x14ac:dyDescent="0.35">
      <c r="C1335">
        <v>79.099999999999994</v>
      </c>
      <c r="D1335">
        <v>238</v>
      </c>
      <c r="E1335">
        <v>9.1999999999999993</v>
      </c>
      <c r="F1335" s="14">
        <v>72072.600000000006</v>
      </c>
      <c r="G1335">
        <v>16087</v>
      </c>
    </row>
    <row r="1336" spans="3:7" x14ac:dyDescent="0.35">
      <c r="C1336">
        <v>103.4</v>
      </c>
      <c r="D1336">
        <v>317</v>
      </c>
      <c r="E1336">
        <v>9.6</v>
      </c>
      <c r="F1336" s="14">
        <v>120907.08</v>
      </c>
      <c r="G1336">
        <v>16511</v>
      </c>
    </row>
    <row r="1337" spans="3:7" x14ac:dyDescent="0.35">
      <c r="C1337">
        <v>91.3</v>
      </c>
      <c r="D1337">
        <v>326</v>
      </c>
      <c r="E1337">
        <v>11.6</v>
      </c>
      <c r="F1337" s="14">
        <v>56693.36</v>
      </c>
      <c r="G1337">
        <v>7620</v>
      </c>
    </row>
    <row r="1338" spans="3:7" x14ac:dyDescent="0.35">
      <c r="C1338">
        <v>138.69999999999999</v>
      </c>
      <c r="D1338">
        <v>582</v>
      </c>
      <c r="E1338">
        <v>2.7</v>
      </c>
      <c r="F1338" s="14">
        <v>129108.56</v>
      </c>
      <c r="G1338">
        <v>1294</v>
      </c>
    </row>
    <row r="1339" spans="3:7" x14ac:dyDescent="0.35">
      <c r="C1339">
        <v>31</v>
      </c>
      <c r="D1339">
        <v>117</v>
      </c>
      <c r="E1339">
        <v>5.7</v>
      </c>
      <c r="F1339" s="14">
        <v>46074.06</v>
      </c>
      <c r="G1339">
        <v>19384</v>
      </c>
    </row>
    <row r="1340" spans="3:7" x14ac:dyDescent="0.35">
      <c r="C1340">
        <v>40.700000000000003</v>
      </c>
      <c r="D1340">
        <v>290</v>
      </c>
      <c r="E1340">
        <v>10.199999999999999</v>
      </c>
      <c r="F1340" s="14">
        <v>107189.59</v>
      </c>
      <c r="G1340">
        <v>4725</v>
      </c>
    </row>
    <row r="1341" spans="3:7" x14ac:dyDescent="0.35">
      <c r="C1341">
        <v>114.9</v>
      </c>
      <c r="D1341">
        <v>385</v>
      </c>
      <c r="E1341">
        <v>2.2000000000000002</v>
      </c>
      <c r="F1341" s="14">
        <v>76772.95</v>
      </c>
      <c r="G1341">
        <v>16253</v>
      </c>
    </row>
    <row r="1342" spans="3:7" x14ac:dyDescent="0.35">
      <c r="C1342">
        <v>21.8</v>
      </c>
      <c r="D1342">
        <v>526</v>
      </c>
      <c r="E1342">
        <v>2.5</v>
      </c>
      <c r="F1342" s="14">
        <v>41961.45</v>
      </c>
      <c r="G1342">
        <v>3251</v>
      </c>
    </row>
    <row r="1343" spans="3:7" x14ac:dyDescent="0.35">
      <c r="C1343">
        <v>21.6</v>
      </c>
      <c r="D1343">
        <v>379</v>
      </c>
      <c r="E1343">
        <v>5.7</v>
      </c>
      <c r="F1343" s="14">
        <v>108335.73</v>
      </c>
      <c r="G1343">
        <v>12809</v>
      </c>
    </row>
    <row r="1344" spans="3:7" x14ac:dyDescent="0.35">
      <c r="C1344">
        <v>66.900000000000006</v>
      </c>
      <c r="D1344">
        <v>309</v>
      </c>
      <c r="E1344">
        <v>0.6</v>
      </c>
      <c r="F1344" s="14">
        <v>85781.56</v>
      </c>
      <c r="G1344">
        <v>18451</v>
      </c>
    </row>
    <row r="1345" spans="3:7" x14ac:dyDescent="0.35">
      <c r="C1345">
        <v>80</v>
      </c>
      <c r="D1345">
        <v>197</v>
      </c>
      <c r="E1345">
        <v>8</v>
      </c>
      <c r="F1345" s="14">
        <v>50599.82</v>
      </c>
      <c r="G1345">
        <v>2476</v>
      </c>
    </row>
    <row r="1346" spans="3:7" x14ac:dyDescent="0.35">
      <c r="C1346">
        <v>35.6</v>
      </c>
      <c r="D1346">
        <v>511</v>
      </c>
      <c r="E1346">
        <v>4.0999999999999996</v>
      </c>
      <c r="F1346" s="14">
        <v>140645.92000000001</v>
      </c>
      <c r="G1346">
        <v>17929</v>
      </c>
    </row>
    <row r="1347" spans="3:7" x14ac:dyDescent="0.35">
      <c r="C1347">
        <v>59.8</v>
      </c>
      <c r="D1347">
        <v>308</v>
      </c>
      <c r="E1347">
        <v>11.8</v>
      </c>
      <c r="F1347" s="14">
        <v>47363.97</v>
      </c>
      <c r="G1347">
        <v>13019</v>
      </c>
    </row>
    <row r="1348" spans="3:7" x14ac:dyDescent="0.35">
      <c r="C1348">
        <v>138.5</v>
      </c>
      <c r="D1348">
        <v>238</v>
      </c>
      <c r="E1348">
        <v>2.1</v>
      </c>
      <c r="F1348" s="14">
        <v>117908.21</v>
      </c>
      <c r="G1348">
        <v>5907</v>
      </c>
    </row>
    <row r="1349" spans="3:7" x14ac:dyDescent="0.35">
      <c r="C1349">
        <v>43.7</v>
      </c>
      <c r="D1349">
        <v>428</v>
      </c>
      <c r="E1349">
        <v>4.0999999999999996</v>
      </c>
      <c r="F1349" s="14">
        <v>56957.919999999998</v>
      </c>
      <c r="G1349">
        <v>18258</v>
      </c>
    </row>
    <row r="1350" spans="3:7" x14ac:dyDescent="0.35">
      <c r="C1350">
        <v>127.5</v>
      </c>
      <c r="D1350">
        <v>283</v>
      </c>
      <c r="E1350">
        <v>1.8</v>
      </c>
      <c r="F1350" s="14">
        <v>34446.65</v>
      </c>
      <c r="G1350">
        <v>2979</v>
      </c>
    </row>
    <row r="1351" spans="3:7" x14ac:dyDescent="0.35">
      <c r="C1351">
        <v>72.599999999999994</v>
      </c>
      <c r="D1351">
        <v>487</v>
      </c>
      <c r="E1351">
        <v>8.9</v>
      </c>
      <c r="F1351" s="14">
        <v>126280.05</v>
      </c>
      <c r="G1351">
        <v>13805</v>
      </c>
    </row>
    <row r="1352" spans="3:7" x14ac:dyDescent="0.35">
      <c r="C1352">
        <v>138</v>
      </c>
      <c r="D1352">
        <v>356</v>
      </c>
      <c r="E1352">
        <v>4.0999999999999996</v>
      </c>
      <c r="F1352" s="14">
        <v>61058.15</v>
      </c>
      <c r="G1352">
        <v>18499</v>
      </c>
    </row>
    <row r="1353" spans="3:7" x14ac:dyDescent="0.35">
      <c r="C1353">
        <v>100.6</v>
      </c>
      <c r="D1353">
        <v>390</v>
      </c>
      <c r="E1353">
        <v>1.5</v>
      </c>
      <c r="F1353" s="14">
        <v>66093.06</v>
      </c>
      <c r="G1353">
        <v>12879</v>
      </c>
    </row>
    <row r="1354" spans="3:7" x14ac:dyDescent="0.35">
      <c r="C1354">
        <v>62.4</v>
      </c>
      <c r="D1354">
        <v>217</v>
      </c>
      <c r="E1354">
        <v>6.7</v>
      </c>
      <c r="F1354" s="14">
        <v>91183.38</v>
      </c>
      <c r="G1354">
        <v>17294</v>
      </c>
    </row>
    <row r="1355" spans="3:7" x14ac:dyDescent="0.35">
      <c r="C1355">
        <v>39.200000000000003</v>
      </c>
      <c r="D1355">
        <v>538</v>
      </c>
      <c r="E1355">
        <v>2.4</v>
      </c>
      <c r="F1355" s="14">
        <v>149744.53</v>
      </c>
      <c r="G1355">
        <v>10775</v>
      </c>
    </row>
    <row r="1356" spans="3:7" x14ac:dyDescent="0.35">
      <c r="C1356">
        <v>22.7</v>
      </c>
      <c r="D1356">
        <v>380</v>
      </c>
      <c r="E1356">
        <v>3.4</v>
      </c>
      <c r="F1356" s="14">
        <v>65002.9</v>
      </c>
      <c r="G1356">
        <v>16913</v>
      </c>
    </row>
    <row r="1357" spans="3:7" x14ac:dyDescent="0.35">
      <c r="C1357">
        <v>52.8</v>
      </c>
      <c r="D1357">
        <v>307</v>
      </c>
      <c r="E1357">
        <v>0.8</v>
      </c>
      <c r="F1357" s="14">
        <v>144593.4</v>
      </c>
      <c r="G1357">
        <v>16202</v>
      </c>
    </row>
    <row r="1358" spans="3:7" x14ac:dyDescent="0.35">
      <c r="C1358">
        <v>89.2</v>
      </c>
      <c r="D1358">
        <v>495</v>
      </c>
      <c r="E1358">
        <v>9</v>
      </c>
      <c r="F1358" s="14">
        <v>104133.11</v>
      </c>
      <c r="G1358">
        <v>17944</v>
      </c>
    </row>
    <row r="1359" spans="3:7" x14ac:dyDescent="0.35">
      <c r="C1359">
        <v>25.3</v>
      </c>
      <c r="D1359">
        <v>111</v>
      </c>
      <c r="E1359">
        <v>8.4</v>
      </c>
      <c r="F1359" s="14">
        <v>59884.94</v>
      </c>
      <c r="G1359">
        <v>3149</v>
      </c>
    </row>
    <row r="1360" spans="3:7" x14ac:dyDescent="0.35">
      <c r="C1360">
        <v>98.5</v>
      </c>
      <c r="D1360">
        <v>430</v>
      </c>
      <c r="E1360">
        <v>8.5</v>
      </c>
      <c r="F1360" s="14">
        <v>69567.13</v>
      </c>
      <c r="G1360">
        <v>8512</v>
      </c>
    </row>
    <row r="1361" spans="3:7" x14ac:dyDescent="0.35">
      <c r="C1361">
        <v>62.1</v>
      </c>
      <c r="D1361">
        <v>222</v>
      </c>
      <c r="E1361">
        <v>5.2</v>
      </c>
      <c r="F1361" s="14">
        <v>33596.559999999998</v>
      </c>
      <c r="G1361">
        <v>8956</v>
      </c>
    </row>
    <row r="1362" spans="3:7" x14ac:dyDescent="0.35">
      <c r="C1362">
        <v>27</v>
      </c>
      <c r="D1362">
        <v>129</v>
      </c>
      <c r="E1362">
        <v>3.6</v>
      </c>
      <c r="F1362" s="14">
        <v>107275.49</v>
      </c>
      <c r="G1362">
        <v>4514</v>
      </c>
    </row>
    <row r="1363" spans="3:7" x14ac:dyDescent="0.35">
      <c r="C1363">
        <v>119.7</v>
      </c>
      <c r="D1363">
        <v>595</v>
      </c>
      <c r="E1363">
        <v>2.2000000000000002</v>
      </c>
      <c r="F1363" s="14">
        <v>136881.95000000001</v>
      </c>
      <c r="G1363">
        <v>10641</v>
      </c>
    </row>
    <row r="1364" spans="3:7" x14ac:dyDescent="0.35">
      <c r="C1364">
        <v>146.19999999999999</v>
      </c>
      <c r="D1364">
        <v>310</v>
      </c>
      <c r="E1364">
        <v>2.2999999999999998</v>
      </c>
      <c r="F1364" s="14">
        <v>141666.25</v>
      </c>
      <c r="G1364">
        <v>18350</v>
      </c>
    </row>
    <row r="1365" spans="3:7" x14ac:dyDescent="0.35">
      <c r="C1365">
        <v>35.1</v>
      </c>
      <c r="D1365">
        <v>314</v>
      </c>
      <c r="E1365">
        <v>7.7</v>
      </c>
      <c r="F1365" s="14">
        <v>124356.21</v>
      </c>
      <c r="G1365">
        <v>1038</v>
      </c>
    </row>
    <row r="1366" spans="3:7" x14ac:dyDescent="0.35">
      <c r="C1366">
        <v>27.2</v>
      </c>
      <c r="D1366">
        <v>318</v>
      </c>
      <c r="E1366">
        <v>0.8</v>
      </c>
      <c r="F1366" s="14">
        <v>40230.370000000003</v>
      </c>
      <c r="G1366">
        <v>5759</v>
      </c>
    </row>
    <row r="1367" spans="3:7" x14ac:dyDescent="0.35">
      <c r="C1367">
        <v>28.9</v>
      </c>
      <c r="D1367">
        <v>145</v>
      </c>
      <c r="E1367">
        <v>0.8</v>
      </c>
      <c r="F1367" s="14">
        <v>138533.93</v>
      </c>
      <c r="G1367">
        <v>7352</v>
      </c>
    </row>
    <row r="1368" spans="3:7" x14ac:dyDescent="0.35">
      <c r="C1368">
        <v>114.3</v>
      </c>
      <c r="D1368">
        <v>596</v>
      </c>
      <c r="E1368">
        <v>8</v>
      </c>
      <c r="F1368" s="14">
        <v>137260.04</v>
      </c>
      <c r="G1368">
        <v>3508</v>
      </c>
    </row>
    <row r="1369" spans="3:7" x14ac:dyDescent="0.35">
      <c r="C1369">
        <v>67.599999999999994</v>
      </c>
      <c r="D1369">
        <v>468</v>
      </c>
      <c r="E1369">
        <v>11.6</v>
      </c>
      <c r="F1369" s="14">
        <v>67095.320000000007</v>
      </c>
      <c r="G1369">
        <v>13429</v>
      </c>
    </row>
    <row r="1370" spans="3:7" x14ac:dyDescent="0.35">
      <c r="C1370">
        <v>33.200000000000003</v>
      </c>
      <c r="D1370">
        <v>447</v>
      </c>
      <c r="E1370">
        <v>10</v>
      </c>
      <c r="F1370" s="14">
        <v>110181.42</v>
      </c>
      <c r="G1370">
        <v>12695</v>
      </c>
    </row>
    <row r="1371" spans="3:7" x14ac:dyDescent="0.35">
      <c r="C1371">
        <v>36.9</v>
      </c>
      <c r="D1371">
        <v>139</v>
      </c>
      <c r="E1371">
        <v>10.7</v>
      </c>
      <c r="F1371" s="14">
        <v>79052.37</v>
      </c>
      <c r="G1371">
        <v>2638</v>
      </c>
    </row>
    <row r="1372" spans="3:7" x14ac:dyDescent="0.35">
      <c r="C1372">
        <v>67</v>
      </c>
      <c r="D1372">
        <v>118</v>
      </c>
      <c r="E1372">
        <v>11.7</v>
      </c>
      <c r="F1372" s="14">
        <v>43062.37</v>
      </c>
      <c r="G1372">
        <v>7710</v>
      </c>
    </row>
    <row r="1373" spans="3:7" x14ac:dyDescent="0.35">
      <c r="C1373">
        <v>59.9</v>
      </c>
      <c r="D1373">
        <v>314</v>
      </c>
      <c r="E1373">
        <v>6.8</v>
      </c>
      <c r="F1373" s="14">
        <v>143696.91</v>
      </c>
      <c r="G1373">
        <v>11674</v>
      </c>
    </row>
    <row r="1374" spans="3:7" x14ac:dyDescent="0.35">
      <c r="C1374">
        <v>42.4</v>
      </c>
      <c r="D1374">
        <v>596</v>
      </c>
      <c r="E1374">
        <v>8.1</v>
      </c>
      <c r="F1374" s="14">
        <v>63169.47</v>
      </c>
      <c r="G1374">
        <v>17914</v>
      </c>
    </row>
    <row r="1375" spans="3:7" x14ac:dyDescent="0.35">
      <c r="C1375">
        <v>20.3</v>
      </c>
      <c r="D1375">
        <v>442</v>
      </c>
      <c r="E1375">
        <v>3.2</v>
      </c>
      <c r="F1375" s="14">
        <v>57041.68</v>
      </c>
      <c r="G1375">
        <v>2122</v>
      </c>
    </row>
    <row r="1376" spans="3:7" x14ac:dyDescent="0.35">
      <c r="C1376">
        <v>74.599999999999994</v>
      </c>
      <c r="D1376">
        <v>111</v>
      </c>
      <c r="E1376">
        <v>5.2</v>
      </c>
      <c r="F1376" s="14">
        <v>133940.56</v>
      </c>
      <c r="G1376">
        <v>12159</v>
      </c>
    </row>
    <row r="1377" spans="3:7" x14ac:dyDescent="0.35">
      <c r="C1377">
        <v>124.3</v>
      </c>
      <c r="D1377">
        <v>195</v>
      </c>
      <c r="E1377">
        <v>10.4</v>
      </c>
      <c r="F1377" s="14">
        <v>44215.66</v>
      </c>
      <c r="G1377">
        <v>16274</v>
      </c>
    </row>
    <row r="1378" spans="3:7" x14ac:dyDescent="0.35">
      <c r="C1378">
        <v>46.3</v>
      </c>
      <c r="D1378">
        <v>131</v>
      </c>
      <c r="E1378">
        <v>1.7</v>
      </c>
      <c r="F1378" s="14">
        <v>83606.62</v>
      </c>
      <c r="G1378">
        <v>432</v>
      </c>
    </row>
    <row r="1379" spans="3:7" x14ac:dyDescent="0.35">
      <c r="C1379">
        <v>33.9</v>
      </c>
      <c r="D1379">
        <v>453</v>
      </c>
      <c r="E1379">
        <v>9.1</v>
      </c>
      <c r="F1379" s="14">
        <v>100763.28</v>
      </c>
      <c r="G1379">
        <v>5098</v>
      </c>
    </row>
    <row r="1380" spans="3:7" x14ac:dyDescent="0.35">
      <c r="C1380">
        <v>148.80000000000001</v>
      </c>
      <c r="D1380">
        <v>469</v>
      </c>
      <c r="E1380">
        <v>1.6</v>
      </c>
      <c r="F1380" s="14">
        <v>107761.7</v>
      </c>
      <c r="G1380">
        <v>3947</v>
      </c>
    </row>
    <row r="1381" spans="3:7" x14ac:dyDescent="0.35">
      <c r="C1381">
        <v>63.9</v>
      </c>
      <c r="D1381">
        <v>184</v>
      </c>
      <c r="E1381">
        <v>0.8</v>
      </c>
      <c r="F1381" s="14">
        <v>140714.88</v>
      </c>
      <c r="G1381">
        <v>4508</v>
      </c>
    </row>
    <row r="1382" spans="3:7" x14ac:dyDescent="0.35">
      <c r="C1382">
        <v>34.6</v>
      </c>
      <c r="D1382">
        <v>312</v>
      </c>
      <c r="E1382">
        <v>5.4</v>
      </c>
      <c r="F1382" s="14">
        <v>96302.98</v>
      </c>
      <c r="G1382">
        <v>19520</v>
      </c>
    </row>
    <row r="1383" spans="3:7" x14ac:dyDescent="0.35">
      <c r="C1383">
        <v>83.8</v>
      </c>
      <c r="D1383">
        <v>161</v>
      </c>
      <c r="E1383">
        <v>6.1</v>
      </c>
      <c r="F1383" s="14">
        <v>130500.15</v>
      </c>
      <c r="G1383">
        <v>5965</v>
      </c>
    </row>
    <row r="1384" spans="3:7" x14ac:dyDescent="0.35">
      <c r="C1384">
        <v>113.1</v>
      </c>
      <c r="D1384">
        <v>287</v>
      </c>
      <c r="E1384">
        <v>5.9</v>
      </c>
      <c r="F1384" s="14">
        <v>146433.67000000001</v>
      </c>
      <c r="G1384">
        <v>6988</v>
      </c>
    </row>
    <row r="1385" spans="3:7" x14ac:dyDescent="0.35">
      <c r="C1385">
        <v>96.1</v>
      </c>
      <c r="D1385">
        <v>504</v>
      </c>
      <c r="E1385">
        <v>7.4</v>
      </c>
      <c r="F1385" s="14">
        <v>121610.2</v>
      </c>
      <c r="G1385">
        <v>14499</v>
      </c>
    </row>
    <row r="1386" spans="3:7" x14ac:dyDescent="0.35">
      <c r="C1386">
        <v>100.6</v>
      </c>
      <c r="D1386">
        <v>160</v>
      </c>
      <c r="E1386">
        <v>7.1</v>
      </c>
      <c r="F1386" s="14">
        <v>147905.13</v>
      </c>
      <c r="G1386">
        <v>9771</v>
      </c>
    </row>
    <row r="1387" spans="3:7" x14ac:dyDescent="0.35">
      <c r="C1387">
        <v>140.6</v>
      </c>
      <c r="D1387">
        <v>211</v>
      </c>
      <c r="E1387">
        <v>4.7</v>
      </c>
      <c r="F1387" s="14">
        <v>147507.01999999999</v>
      </c>
      <c r="G1387">
        <v>3686</v>
      </c>
    </row>
    <row r="1388" spans="3:7" x14ac:dyDescent="0.35">
      <c r="C1388">
        <v>57.5</v>
      </c>
      <c r="D1388">
        <v>537</v>
      </c>
      <c r="E1388">
        <v>6.3</v>
      </c>
      <c r="F1388" s="14">
        <v>56446.879999999997</v>
      </c>
      <c r="G1388">
        <v>506</v>
      </c>
    </row>
    <row r="1389" spans="3:7" x14ac:dyDescent="0.35">
      <c r="C1389">
        <v>67.900000000000006</v>
      </c>
      <c r="D1389">
        <v>136</v>
      </c>
      <c r="E1389">
        <v>6</v>
      </c>
      <c r="F1389" s="14">
        <v>73767.41</v>
      </c>
      <c r="G1389">
        <v>7572</v>
      </c>
    </row>
    <row r="1390" spans="3:7" x14ac:dyDescent="0.35">
      <c r="C1390">
        <v>91.5</v>
      </c>
      <c r="D1390">
        <v>147</v>
      </c>
      <c r="E1390">
        <v>4.2</v>
      </c>
      <c r="F1390" s="14">
        <v>128422.25</v>
      </c>
      <c r="G1390">
        <v>16566</v>
      </c>
    </row>
    <row r="1391" spans="3:7" x14ac:dyDescent="0.35">
      <c r="C1391">
        <v>81.400000000000006</v>
      </c>
      <c r="D1391">
        <v>382</v>
      </c>
      <c r="E1391">
        <v>4.2</v>
      </c>
      <c r="F1391" s="14">
        <v>121790.2</v>
      </c>
      <c r="G1391">
        <v>3227</v>
      </c>
    </row>
    <row r="1392" spans="3:7" x14ac:dyDescent="0.35">
      <c r="C1392">
        <v>85.9</v>
      </c>
      <c r="D1392">
        <v>274</v>
      </c>
      <c r="E1392">
        <v>3.5</v>
      </c>
      <c r="F1392" s="14">
        <v>75165.67</v>
      </c>
      <c r="G1392">
        <v>618</v>
      </c>
    </row>
    <row r="1393" spans="3:7" x14ac:dyDescent="0.35">
      <c r="C1393">
        <v>116</v>
      </c>
      <c r="D1393">
        <v>289</v>
      </c>
      <c r="E1393">
        <v>5.4</v>
      </c>
      <c r="F1393" s="14">
        <v>85509.119999999995</v>
      </c>
      <c r="G1393">
        <v>16385</v>
      </c>
    </row>
    <row r="1394" spans="3:7" x14ac:dyDescent="0.35">
      <c r="C1394">
        <v>54.3</v>
      </c>
      <c r="D1394">
        <v>433</v>
      </c>
      <c r="E1394">
        <v>6.6</v>
      </c>
      <c r="F1394" s="14">
        <v>106946.08</v>
      </c>
      <c r="G1394">
        <v>7479</v>
      </c>
    </row>
    <row r="1395" spans="3:7" x14ac:dyDescent="0.35">
      <c r="C1395">
        <v>126.8</v>
      </c>
      <c r="D1395">
        <v>530</v>
      </c>
      <c r="E1395">
        <v>6.3</v>
      </c>
      <c r="F1395" s="14">
        <v>68918.11</v>
      </c>
      <c r="G1395">
        <v>17304</v>
      </c>
    </row>
    <row r="1396" spans="3:7" x14ac:dyDescent="0.35">
      <c r="C1396">
        <v>87.1</v>
      </c>
      <c r="D1396">
        <v>253</v>
      </c>
      <c r="E1396">
        <v>5.7</v>
      </c>
      <c r="F1396" s="14">
        <v>81433.289999999994</v>
      </c>
      <c r="G1396">
        <v>6767</v>
      </c>
    </row>
    <row r="1397" spans="3:7" x14ac:dyDescent="0.35">
      <c r="C1397">
        <v>72.099999999999994</v>
      </c>
      <c r="D1397">
        <v>313</v>
      </c>
      <c r="E1397">
        <v>4.5999999999999996</v>
      </c>
      <c r="F1397" s="14">
        <v>45045.64</v>
      </c>
      <c r="G1397">
        <v>989</v>
      </c>
    </row>
    <row r="1398" spans="3:7" x14ac:dyDescent="0.35">
      <c r="C1398">
        <v>108.3</v>
      </c>
      <c r="D1398">
        <v>190</v>
      </c>
      <c r="E1398">
        <v>8.5</v>
      </c>
      <c r="F1398" s="14">
        <v>123620.65</v>
      </c>
      <c r="G1398">
        <v>4744</v>
      </c>
    </row>
    <row r="1399" spans="3:7" x14ac:dyDescent="0.35">
      <c r="C1399">
        <v>30.9</v>
      </c>
      <c r="D1399">
        <v>563</v>
      </c>
      <c r="E1399">
        <v>7.4</v>
      </c>
      <c r="F1399" s="14">
        <v>83924.64</v>
      </c>
      <c r="G1399">
        <v>1893</v>
      </c>
    </row>
    <row r="1400" spans="3:7" x14ac:dyDescent="0.35">
      <c r="C1400">
        <v>80.2</v>
      </c>
      <c r="D1400">
        <v>463</v>
      </c>
      <c r="E1400">
        <v>4.5</v>
      </c>
      <c r="F1400" s="14">
        <v>49054.23</v>
      </c>
      <c r="G1400">
        <v>4822</v>
      </c>
    </row>
    <row r="1401" spans="3:7" x14ac:dyDescent="0.35">
      <c r="C1401">
        <v>128.80000000000001</v>
      </c>
      <c r="D1401">
        <v>333</v>
      </c>
      <c r="E1401">
        <v>2.6</v>
      </c>
      <c r="F1401" s="14">
        <v>114739.99</v>
      </c>
      <c r="G1401">
        <v>16059</v>
      </c>
    </row>
    <row r="1402" spans="3:7" x14ac:dyDescent="0.35">
      <c r="C1402">
        <v>75</v>
      </c>
      <c r="D1402">
        <v>129</v>
      </c>
      <c r="E1402">
        <v>2.2999999999999998</v>
      </c>
      <c r="F1402" s="14">
        <v>135964.91</v>
      </c>
      <c r="G1402">
        <v>12281</v>
      </c>
    </row>
    <row r="1403" spans="3:7" x14ac:dyDescent="0.35">
      <c r="C1403">
        <v>47</v>
      </c>
      <c r="D1403">
        <v>538</v>
      </c>
      <c r="E1403">
        <v>2.7</v>
      </c>
      <c r="F1403" s="14">
        <v>137818.65</v>
      </c>
      <c r="G1403">
        <v>8720</v>
      </c>
    </row>
    <row r="1404" spans="3:7" x14ac:dyDescent="0.35">
      <c r="C1404">
        <v>127.7</v>
      </c>
      <c r="D1404">
        <v>131</v>
      </c>
      <c r="E1404">
        <v>6.8</v>
      </c>
      <c r="F1404" s="14">
        <v>134202.18</v>
      </c>
      <c r="G1404">
        <v>13109</v>
      </c>
    </row>
    <row r="1405" spans="3:7" x14ac:dyDescent="0.35">
      <c r="C1405">
        <v>21.4</v>
      </c>
      <c r="D1405">
        <v>116</v>
      </c>
      <c r="E1405">
        <v>7.2</v>
      </c>
      <c r="F1405" s="14">
        <v>55041.43</v>
      </c>
      <c r="G1405">
        <v>14436</v>
      </c>
    </row>
    <row r="1406" spans="3:7" x14ac:dyDescent="0.35">
      <c r="C1406">
        <v>147.30000000000001</v>
      </c>
      <c r="D1406">
        <v>568</v>
      </c>
      <c r="E1406">
        <v>6.7</v>
      </c>
      <c r="F1406" s="14">
        <v>144948.32999999999</v>
      </c>
      <c r="G1406">
        <v>18023</v>
      </c>
    </row>
    <row r="1407" spans="3:7" x14ac:dyDescent="0.35">
      <c r="C1407">
        <v>36.5</v>
      </c>
      <c r="D1407">
        <v>458</v>
      </c>
      <c r="E1407">
        <v>11.9</v>
      </c>
      <c r="F1407" s="14">
        <v>89190.75</v>
      </c>
      <c r="G1407">
        <v>1564</v>
      </c>
    </row>
    <row r="1408" spans="3:7" x14ac:dyDescent="0.35">
      <c r="C1408">
        <v>36.299999999999997</v>
      </c>
      <c r="D1408">
        <v>320</v>
      </c>
      <c r="E1408">
        <v>5.7</v>
      </c>
      <c r="F1408" s="14">
        <v>107505.8</v>
      </c>
      <c r="G1408">
        <v>19271</v>
      </c>
    </row>
    <row r="1409" spans="3:7" x14ac:dyDescent="0.35">
      <c r="C1409">
        <v>68.599999999999994</v>
      </c>
      <c r="D1409">
        <v>331</v>
      </c>
      <c r="E1409">
        <v>6.3</v>
      </c>
      <c r="F1409" s="14">
        <v>95535.79</v>
      </c>
      <c r="G1409">
        <v>5558</v>
      </c>
    </row>
    <row r="1410" spans="3:7" x14ac:dyDescent="0.35">
      <c r="C1410">
        <v>139.9</v>
      </c>
      <c r="D1410">
        <v>389</v>
      </c>
      <c r="E1410">
        <v>7.3</v>
      </c>
      <c r="F1410" s="14">
        <v>49908.47</v>
      </c>
      <c r="G1410">
        <v>9158</v>
      </c>
    </row>
    <row r="1411" spans="3:7" x14ac:dyDescent="0.35">
      <c r="C1411">
        <v>42.5</v>
      </c>
      <c r="D1411">
        <v>180</v>
      </c>
      <c r="E1411">
        <v>11.5</v>
      </c>
      <c r="F1411" s="14">
        <v>59671.94</v>
      </c>
      <c r="G1411">
        <v>12263</v>
      </c>
    </row>
    <row r="1412" spans="3:7" x14ac:dyDescent="0.35">
      <c r="C1412">
        <v>146.5</v>
      </c>
      <c r="D1412">
        <v>158</v>
      </c>
      <c r="E1412">
        <v>11.9</v>
      </c>
      <c r="F1412" s="14">
        <v>64041.59</v>
      </c>
      <c r="G1412">
        <v>9333</v>
      </c>
    </row>
    <row r="1413" spans="3:7" x14ac:dyDescent="0.35">
      <c r="C1413">
        <v>118.2</v>
      </c>
      <c r="D1413">
        <v>225</v>
      </c>
      <c r="E1413">
        <v>10.6</v>
      </c>
      <c r="F1413" s="14">
        <v>65345.19</v>
      </c>
      <c r="G1413">
        <v>17609</v>
      </c>
    </row>
    <row r="1414" spans="3:7" x14ac:dyDescent="0.35">
      <c r="C1414">
        <v>128.1</v>
      </c>
      <c r="D1414">
        <v>503</v>
      </c>
      <c r="E1414">
        <v>9.1999999999999993</v>
      </c>
      <c r="F1414" s="14">
        <v>40855.9</v>
      </c>
      <c r="G1414">
        <v>19698</v>
      </c>
    </row>
    <row r="1415" spans="3:7" x14ac:dyDescent="0.35">
      <c r="C1415">
        <v>51.6</v>
      </c>
      <c r="D1415">
        <v>354</v>
      </c>
      <c r="E1415">
        <v>2.8</v>
      </c>
      <c r="F1415" s="14">
        <v>87734.65</v>
      </c>
      <c r="G1415">
        <v>5972</v>
      </c>
    </row>
    <row r="1416" spans="3:7" x14ac:dyDescent="0.35">
      <c r="C1416">
        <v>93.6</v>
      </c>
      <c r="D1416">
        <v>561</v>
      </c>
      <c r="E1416">
        <v>4.4000000000000004</v>
      </c>
      <c r="F1416" s="14">
        <v>148318.04</v>
      </c>
      <c r="G1416">
        <v>7506</v>
      </c>
    </row>
    <row r="1417" spans="3:7" x14ac:dyDescent="0.35">
      <c r="C1417">
        <v>72.099999999999994</v>
      </c>
      <c r="D1417">
        <v>583</v>
      </c>
      <c r="E1417">
        <v>10.3</v>
      </c>
      <c r="F1417" s="14">
        <v>62888.34</v>
      </c>
      <c r="G1417">
        <v>3371</v>
      </c>
    </row>
    <row r="1418" spans="3:7" x14ac:dyDescent="0.35">
      <c r="C1418">
        <v>35.700000000000003</v>
      </c>
      <c r="D1418">
        <v>514</v>
      </c>
      <c r="E1418">
        <v>0.8</v>
      </c>
      <c r="F1418" s="14">
        <v>98529.83</v>
      </c>
      <c r="G1418">
        <v>5446</v>
      </c>
    </row>
    <row r="1419" spans="3:7" x14ac:dyDescent="0.35">
      <c r="C1419">
        <v>49.9</v>
      </c>
      <c r="D1419">
        <v>269</v>
      </c>
      <c r="E1419">
        <v>0.6</v>
      </c>
      <c r="F1419" s="14">
        <v>41290.46</v>
      </c>
      <c r="G1419">
        <v>1617</v>
      </c>
    </row>
    <row r="1420" spans="3:7" x14ac:dyDescent="0.35">
      <c r="C1420">
        <v>102.9</v>
      </c>
      <c r="D1420">
        <v>233</v>
      </c>
      <c r="E1420">
        <v>7.5</v>
      </c>
      <c r="F1420" s="14">
        <v>45221.98</v>
      </c>
      <c r="G1420">
        <v>8335</v>
      </c>
    </row>
    <row r="1421" spans="3:7" x14ac:dyDescent="0.35">
      <c r="C1421">
        <v>34.200000000000003</v>
      </c>
      <c r="D1421">
        <v>192</v>
      </c>
      <c r="E1421">
        <v>4</v>
      </c>
      <c r="F1421" s="14">
        <v>95127.79</v>
      </c>
      <c r="G1421">
        <v>7683</v>
      </c>
    </row>
    <row r="1422" spans="3:7" x14ac:dyDescent="0.35">
      <c r="C1422">
        <v>66.5</v>
      </c>
      <c r="D1422">
        <v>416</v>
      </c>
      <c r="E1422">
        <v>2.4</v>
      </c>
      <c r="F1422" s="14">
        <v>86072.39</v>
      </c>
      <c r="G1422">
        <v>16497</v>
      </c>
    </row>
    <row r="1423" spans="3:7" x14ac:dyDescent="0.35">
      <c r="C1423">
        <v>146.4</v>
      </c>
      <c r="D1423">
        <v>264</v>
      </c>
      <c r="E1423">
        <v>8.6999999999999993</v>
      </c>
      <c r="F1423" s="14">
        <v>87339.11</v>
      </c>
      <c r="G1423">
        <v>19152</v>
      </c>
    </row>
    <row r="1424" spans="3:7" x14ac:dyDescent="0.35">
      <c r="C1424">
        <v>121.4</v>
      </c>
      <c r="D1424">
        <v>547</v>
      </c>
      <c r="E1424">
        <v>9</v>
      </c>
      <c r="F1424" s="14">
        <v>39618.370000000003</v>
      </c>
      <c r="G1424">
        <v>3482</v>
      </c>
    </row>
    <row r="1425" spans="3:7" x14ac:dyDescent="0.35">
      <c r="C1425">
        <v>102.6</v>
      </c>
      <c r="D1425">
        <v>186</v>
      </c>
      <c r="E1425">
        <v>5.6</v>
      </c>
      <c r="F1425" s="14">
        <v>96296.48</v>
      </c>
      <c r="G1425">
        <v>5555</v>
      </c>
    </row>
    <row r="1426" spans="3:7" x14ac:dyDescent="0.35">
      <c r="C1426">
        <v>94.1</v>
      </c>
      <c r="D1426">
        <v>189</v>
      </c>
      <c r="E1426">
        <v>9.6</v>
      </c>
      <c r="F1426" s="14">
        <v>102658.14</v>
      </c>
      <c r="G1426">
        <v>8</v>
      </c>
    </row>
    <row r="1427" spans="3:7" x14ac:dyDescent="0.35">
      <c r="C1427">
        <v>75.900000000000006</v>
      </c>
      <c r="D1427">
        <v>194</v>
      </c>
      <c r="E1427">
        <v>6</v>
      </c>
      <c r="F1427" s="14">
        <v>64204.84</v>
      </c>
      <c r="G1427">
        <v>18839</v>
      </c>
    </row>
    <row r="1428" spans="3:7" x14ac:dyDescent="0.35">
      <c r="C1428">
        <v>100.5</v>
      </c>
      <c r="D1428">
        <v>168</v>
      </c>
      <c r="E1428">
        <v>3.9</v>
      </c>
      <c r="F1428" s="14">
        <v>85641.64</v>
      </c>
      <c r="G1428">
        <v>17330</v>
      </c>
    </row>
    <row r="1429" spans="3:7" x14ac:dyDescent="0.35">
      <c r="C1429">
        <v>61.6</v>
      </c>
      <c r="D1429">
        <v>243</v>
      </c>
      <c r="E1429">
        <v>1.8</v>
      </c>
      <c r="F1429" s="14">
        <v>112210.48</v>
      </c>
      <c r="G1429">
        <v>17226</v>
      </c>
    </row>
    <row r="1430" spans="3:7" x14ac:dyDescent="0.35">
      <c r="C1430">
        <v>62.3</v>
      </c>
      <c r="D1430">
        <v>337</v>
      </c>
      <c r="E1430">
        <v>2.8</v>
      </c>
      <c r="F1430" s="14">
        <v>80839.11</v>
      </c>
      <c r="G1430">
        <v>13446</v>
      </c>
    </row>
    <row r="1431" spans="3:7" x14ac:dyDescent="0.35">
      <c r="C1431">
        <v>56.8</v>
      </c>
      <c r="D1431">
        <v>147</v>
      </c>
      <c r="E1431">
        <v>3.9</v>
      </c>
      <c r="F1431" s="14">
        <v>142642.95000000001</v>
      </c>
      <c r="G1431">
        <v>6443</v>
      </c>
    </row>
    <row r="1432" spans="3:7" x14ac:dyDescent="0.35">
      <c r="C1432">
        <v>136.30000000000001</v>
      </c>
      <c r="D1432">
        <v>367</v>
      </c>
      <c r="E1432">
        <v>6</v>
      </c>
      <c r="F1432" s="14">
        <v>80426.789999999994</v>
      </c>
      <c r="G1432">
        <v>5900</v>
      </c>
    </row>
    <row r="1433" spans="3:7" x14ac:dyDescent="0.35">
      <c r="C1433">
        <v>29</v>
      </c>
      <c r="D1433">
        <v>267</v>
      </c>
      <c r="E1433">
        <v>1.7</v>
      </c>
      <c r="F1433" s="14">
        <v>96057.48</v>
      </c>
      <c r="G1433">
        <v>9823</v>
      </c>
    </row>
    <row r="1434" spans="3:7" x14ac:dyDescent="0.35">
      <c r="C1434">
        <v>92.8</v>
      </c>
      <c r="D1434">
        <v>327</v>
      </c>
      <c r="E1434">
        <v>3.6</v>
      </c>
      <c r="F1434" s="14">
        <v>62078.29</v>
      </c>
      <c r="G1434">
        <v>16416</v>
      </c>
    </row>
    <row r="1435" spans="3:7" x14ac:dyDescent="0.35">
      <c r="C1435">
        <v>118.9</v>
      </c>
      <c r="D1435">
        <v>105</v>
      </c>
      <c r="E1435">
        <v>4.5999999999999996</v>
      </c>
      <c r="F1435" s="14">
        <v>65210.63</v>
      </c>
      <c r="G1435">
        <v>18606</v>
      </c>
    </row>
    <row r="1436" spans="3:7" x14ac:dyDescent="0.35">
      <c r="C1436">
        <v>45.7</v>
      </c>
      <c r="D1436">
        <v>322</v>
      </c>
      <c r="E1436">
        <v>1.2</v>
      </c>
      <c r="F1436" s="14">
        <v>31450.55</v>
      </c>
      <c r="G1436">
        <v>15784</v>
      </c>
    </row>
    <row r="1437" spans="3:7" x14ac:dyDescent="0.35">
      <c r="C1437">
        <v>114.4</v>
      </c>
      <c r="D1437">
        <v>220</v>
      </c>
      <c r="E1437">
        <v>9.5</v>
      </c>
      <c r="F1437" s="14">
        <v>102408.71</v>
      </c>
      <c r="G1437">
        <v>14003</v>
      </c>
    </row>
    <row r="1438" spans="3:7" x14ac:dyDescent="0.35">
      <c r="C1438">
        <v>73.400000000000006</v>
      </c>
      <c r="D1438">
        <v>148</v>
      </c>
      <c r="E1438">
        <v>3.1</v>
      </c>
      <c r="F1438" s="14">
        <v>90622.66</v>
      </c>
      <c r="G1438">
        <v>17767</v>
      </c>
    </row>
    <row r="1439" spans="3:7" x14ac:dyDescent="0.35">
      <c r="C1439">
        <v>136.5</v>
      </c>
      <c r="D1439">
        <v>534</v>
      </c>
      <c r="E1439">
        <v>2</v>
      </c>
      <c r="F1439" s="14">
        <v>135220.69</v>
      </c>
      <c r="G1439">
        <v>2855</v>
      </c>
    </row>
    <row r="1440" spans="3:7" x14ac:dyDescent="0.35">
      <c r="C1440">
        <v>24.4</v>
      </c>
      <c r="D1440">
        <v>130</v>
      </c>
      <c r="E1440">
        <v>5.7</v>
      </c>
      <c r="F1440" s="14">
        <v>140940.34</v>
      </c>
      <c r="G1440">
        <v>14890</v>
      </c>
    </row>
    <row r="1441" spans="3:7" x14ac:dyDescent="0.35">
      <c r="C1441">
        <v>146.9</v>
      </c>
      <c r="D1441">
        <v>286</v>
      </c>
      <c r="E1441">
        <v>9.1999999999999993</v>
      </c>
      <c r="F1441" s="14">
        <v>81408.56</v>
      </c>
      <c r="G1441">
        <v>16685</v>
      </c>
    </row>
    <row r="1442" spans="3:7" x14ac:dyDescent="0.35">
      <c r="C1442">
        <v>103.8</v>
      </c>
      <c r="D1442">
        <v>440</v>
      </c>
      <c r="E1442">
        <v>0.8</v>
      </c>
      <c r="F1442" s="14">
        <v>78546.179999999993</v>
      </c>
      <c r="G1442">
        <v>15577</v>
      </c>
    </row>
    <row r="1443" spans="3:7" x14ac:dyDescent="0.35">
      <c r="C1443">
        <v>22.1</v>
      </c>
      <c r="D1443">
        <v>362</v>
      </c>
      <c r="E1443">
        <v>6.3</v>
      </c>
      <c r="F1443" s="14">
        <v>90848</v>
      </c>
      <c r="G1443">
        <v>12688</v>
      </c>
    </row>
    <row r="1444" spans="3:7" x14ac:dyDescent="0.35">
      <c r="C1444">
        <v>46.6</v>
      </c>
      <c r="D1444">
        <v>448</v>
      </c>
      <c r="E1444">
        <v>8.5</v>
      </c>
      <c r="F1444" s="14">
        <v>113231.94</v>
      </c>
      <c r="G1444">
        <v>10572</v>
      </c>
    </row>
    <row r="1445" spans="3:7" x14ac:dyDescent="0.35">
      <c r="C1445">
        <v>37.9</v>
      </c>
      <c r="D1445">
        <v>524</v>
      </c>
      <c r="E1445">
        <v>8.5</v>
      </c>
      <c r="F1445" s="14">
        <v>37041.919999999998</v>
      </c>
      <c r="G1445">
        <v>14509</v>
      </c>
    </row>
    <row r="1446" spans="3:7" x14ac:dyDescent="0.35">
      <c r="C1446">
        <v>129.1</v>
      </c>
      <c r="D1446">
        <v>490</v>
      </c>
      <c r="E1446">
        <v>5.0999999999999996</v>
      </c>
      <c r="F1446" s="14">
        <v>49543.12</v>
      </c>
      <c r="G1446">
        <v>2624</v>
      </c>
    </row>
    <row r="1447" spans="3:7" x14ac:dyDescent="0.35">
      <c r="C1447">
        <v>35.6</v>
      </c>
      <c r="D1447">
        <v>178</v>
      </c>
      <c r="E1447">
        <v>8.6</v>
      </c>
      <c r="F1447" s="14">
        <v>145893.06</v>
      </c>
      <c r="G1447">
        <v>17494</v>
      </c>
    </row>
    <row r="1448" spans="3:7" x14ac:dyDescent="0.35">
      <c r="C1448">
        <v>42.3</v>
      </c>
      <c r="D1448">
        <v>400</v>
      </c>
      <c r="E1448">
        <v>2.2999999999999998</v>
      </c>
      <c r="F1448" s="14">
        <v>54749.62</v>
      </c>
      <c r="G1448">
        <v>7779</v>
      </c>
    </row>
    <row r="1449" spans="3:7" x14ac:dyDescent="0.35">
      <c r="C1449">
        <v>66.599999999999994</v>
      </c>
      <c r="D1449">
        <v>389</v>
      </c>
      <c r="E1449">
        <v>5.7</v>
      </c>
      <c r="F1449" s="14">
        <v>149266.07</v>
      </c>
      <c r="G1449">
        <v>65</v>
      </c>
    </row>
    <row r="1450" spans="3:7" x14ac:dyDescent="0.35">
      <c r="C1450">
        <v>144.6</v>
      </c>
      <c r="D1450">
        <v>239</v>
      </c>
      <c r="E1450">
        <v>7</v>
      </c>
      <c r="F1450" s="14">
        <v>91515.56</v>
      </c>
      <c r="G1450">
        <v>2468</v>
      </c>
    </row>
    <row r="1451" spans="3:7" x14ac:dyDescent="0.35">
      <c r="C1451">
        <v>85.3</v>
      </c>
      <c r="D1451">
        <v>574</v>
      </c>
      <c r="E1451">
        <v>4.9000000000000004</v>
      </c>
      <c r="F1451" s="14">
        <v>75228.62</v>
      </c>
      <c r="G1451">
        <v>19002</v>
      </c>
    </row>
    <row r="1452" spans="3:7" x14ac:dyDescent="0.35">
      <c r="C1452">
        <v>52.8</v>
      </c>
      <c r="D1452">
        <v>495</v>
      </c>
      <c r="E1452">
        <v>10.9</v>
      </c>
      <c r="F1452" s="14">
        <v>108485.87</v>
      </c>
      <c r="G1452">
        <v>15596</v>
      </c>
    </row>
    <row r="1453" spans="3:7" x14ac:dyDescent="0.35">
      <c r="C1453">
        <v>58.8</v>
      </c>
      <c r="D1453">
        <v>328</v>
      </c>
      <c r="E1453">
        <v>2.8</v>
      </c>
      <c r="F1453" s="14">
        <v>91581.3</v>
      </c>
      <c r="G1453">
        <v>5426</v>
      </c>
    </row>
    <row r="1454" spans="3:7" x14ac:dyDescent="0.35">
      <c r="C1454">
        <v>120.2</v>
      </c>
      <c r="D1454">
        <v>526</v>
      </c>
      <c r="E1454">
        <v>10.199999999999999</v>
      </c>
      <c r="F1454" s="14">
        <v>69149.88</v>
      </c>
      <c r="G1454">
        <v>18512</v>
      </c>
    </row>
    <row r="1455" spans="3:7" x14ac:dyDescent="0.35">
      <c r="C1455">
        <v>31.5</v>
      </c>
      <c r="D1455">
        <v>314</v>
      </c>
      <c r="E1455">
        <v>5.4</v>
      </c>
      <c r="F1455" s="14">
        <v>101080.36</v>
      </c>
      <c r="G1455">
        <v>13308</v>
      </c>
    </row>
    <row r="1456" spans="3:7" x14ac:dyDescent="0.35">
      <c r="C1456">
        <v>88.9</v>
      </c>
      <c r="D1456">
        <v>530</v>
      </c>
      <c r="E1456">
        <v>3.3</v>
      </c>
      <c r="F1456" s="14">
        <v>44405.63</v>
      </c>
      <c r="G1456">
        <v>9195</v>
      </c>
    </row>
    <row r="1457" spans="3:7" x14ac:dyDescent="0.35">
      <c r="C1457">
        <v>101.9</v>
      </c>
      <c r="D1457">
        <v>194</v>
      </c>
      <c r="E1457">
        <v>4.3</v>
      </c>
      <c r="F1457" s="14">
        <v>92630.48</v>
      </c>
      <c r="G1457">
        <v>4672</v>
      </c>
    </row>
    <row r="1458" spans="3:7" x14ac:dyDescent="0.35">
      <c r="C1458">
        <v>97.6</v>
      </c>
      <c r="D1458">
        <v>399</v>
      </c>
      <c r="E1458">
        <v>11.3</v>
      </c>
      <c r="F1458" s="14">
        <v>48745.21</v>
      </c>
      <c r="G1458">
        <v>14789</v>
      </c>
    </row>
    <row r="1459" spans="3:7" x14ac:dyDescent="0.35">
      <c r="C1459">
        <v>99.3</v>
      </c>
      <c r="D1459">
        <v>432</v>
      </c>
      <c r="E1459">
        <v>0.5</v>
      </c>
      <c r="F1459" s="14">
        <v>140194.9</v>
      </c>
      <c r="G1459">
        <v>1377</v>
      </c>
    </row>
    <row r="1460" spans="3:7" x14ac:dyDescent="0.35">
      <c r="C1460">
        <v>85.2</v>
      </c>
      <c r="D1460">
        <v>140</v>
      </c>
      <c r="E1460">
        <v>9.6</v>
      </c>
      <c r="F1460" s="14">
        <v>123466.14</v>
      </c>
      <c r="G1460">
        <v>17917</v>
      </c>
    </row>
    <row r="1461" spans="3:7" x14ac:dyDescent="0.35">
      <c r="C1461">
        <v>149.80000000000001</v>
      </c>
      <c r="D1461">
        <v>227</v>
      </c>
      <c r="E1461">
        <v>3.7</v>
      </c>
      <c r="F1461" s="14">
        <v>115476.02</v>
      </c>
      <c r="G1461">
        <v>13213</v>
      </c>
    </row>
    <row r="1462" spans="3:7" x14ac:dyDescent="0.35">
      <c r="C1462">
        <v>56.9</v>
      </c>
      <c r="D1462">
        <v>137</v>
      </c>
      <c r="E1462">
        <v>4.8</v>
      </c>
      <c r="F1462" s="14">
        <v>67249.429999999993</v>
      </c>
      <c r="G1462">
        <v>8407</v>
      </c>
    </row>
    <row r="1463" spans="3:7" x14ac:dyDescent="0.35">
      <c r="C1463">
        <v>41.6</v>
      </c>
      <c r="D1463">
        <v>310</v>
      </c>
      <c r="E1463">
        <v>0.6</v>
      </c>
      <c r="F1463" s="14">
        <v>80034.350000000006</v>
      </c>
      <c r="G1463">
        <v>12352</v>
      </c>
    </row>
    <row r="1464" spans="3:7" x14ac:dyDescent="0.35">
      <c r="C1464">
        <v>115.8</v>
      </c>
      <c r="D1464">
        <v>505</v>
      </c>
      <c r="E1464">
        <v>3</v>
      </c>
      <c r="F1464" s="14">
        <v>120179.48</v>
      </c>
      <c r="G1464">
        <v>14776</v>
      </c>
    </row>
    <row r="1465" spans="3:7" x14ac:dyDescent="0.35">
      <c r="C1465">
        <v>59.1</v>
      </c>
      <c r="D1465">
        <v>226</v>
      </c>
      <c r="E1465">
        <v>6.5</v>
      </c>
      <c r="F1465" s="14">
        <v>35862.69</v>
      </c>
      <c r="G1465">
        <v>6212</v>
      </c>
    </row>
    <row r="1466" spans="3:7" x14ac:dyDescent="0.35">
      <c r="C1466">
        <v>21.3</v>
      </c>
      <c r="D1466">
        <v>102</v>
      </c>
      <c r="E1466">
        <v>3.8</v>
      </c>
      <c r="F1466" s="14">
        <v>35960.44</v>
      </c>
      <c r="G1466">
        <v>9992</v>
      </c>
    </row>
    <row r="1467" spans="3:7" x14ac:dyDescent="0.35">
      <c r="C1467">
        <v>57</v>
      </c>
      <c r="D1467">
        <v>579</v>
      </c>
      <c r="E1467">
        <v>3</v>
      </c>
      <c r="F1467" s="14">
        <v>44185.05</v>
      </c>
      <c r="G1467">
        <v>15403</v>
      </c>
    </row>
    <row r="1468" spans="3:7" x14ac:dyDescent="0.35">
      <c r="C1468">
        <v>76.5</v>
      </c>
      <c r="D1468">
        <v>267</v>
      </c>
      <c r="E1468">
        <v>3.9</v>
      </c>
      <c r="F1468" s="14">
        <v>119073.94</v>
      </c>
      <c r="G1468">
        <v>4958</v>
      </c>
    </row>
    <row r="1469" spans="3:7" x14ac:dyDescent="0.35">
      <c r="C1469">
        <v>128.1</v>
      </c>
      <c r="D1469">
        <v>115</v>
      </c>
      <c r="E1469">
        <v>11.9</v>
      </c>
      <c r="F1469" s="14">
        <v>81372.86</v>
      </c>
      <c r="G1469">
        <v>18624</v>
      </c>
    </row>
    <row r="1470" spans="3:7" x14ac:dyDescent="0.35">
      <c r="C1470">
        <v>68.099999999999994</v>
      </c>
      <c r="D1470">
        <v>373</v>
      </c>
      <c r="E1470">
        <v>10.6</v>
      </c>
      <c r="F1470" s="14">
        <v>40221.01</v>
      </c>
      <c r="G1470">
        <v>17242</v>
      </c>
    </row>
    <row r="1471" spans="3:7" x14ac:dyDescent="0.35">
      <c r="C1471">
        <v>118.5</v>
      </c>
      <c r="D1471">
        <v>433</v>
      </c>
      <c r="E1471">
        <v>10.3</v>
      </c>
      <c r="F1471" s="14">
        <v>30807.31</v>
      </c>
      <c r="G1471">
        <v>6362</v>
      </c>
    </row>
    <row r="1472" spans="3:7" x14ac:dyDescent="0.35">
      <c r="C1472">
        <v>72.599999999999994</v>
      </c>
      <c r="D1472">
        <v>106</v>
      </c>
      <c r="E1472">
        <v>6.2</v>
      </c>
      <c r="F1472" s="14">
        <v>89504.17</v>
      </c>
      <c r="G1472">
        <v>13731</v>
      </c>
    </row>
    <row r="1473" spans="3:7" x14ac:dyDescent="0.35">
      <c r="C1473">
        <v>145.6</v>
      </c>
      <c r="D1473">
        <v>175</v>
      </c>
      <c r="E1473">
        <v>10.1</v>
      </c>
      <c r="F1473" s="14">
        <v>119305.3</v>
      </c>
      <c r="G1473">
        <v>15060</v>
      </c>
    </row>
    <row r="1474" spans="3:7" x14ac:dyDescent="0.35">
      <c r="C1474">
        <v>58.2</v>
      </c>
      <c r="D1474">
        <v>258</v>
      </c>
      <c r="E1474">
        <v>10.199999999999999</v>
      </c>
      <c r="F1474" s="14">
        <v>64393.34</v>
      </c>
      <c r="G1474">
        <v>13630</v>
      </c>
    </row>
    <row r="1475" spans="3:7" x14ac:dyDescent="0.35">
      <c r="C1475">
        <v>140</v>
      </c>
      <c r="D1475">
        <v>553</v>
      </c>
      <c r="E1475">
        <v>8.5</v>
      </c>
      <c r="F1475" s="14">
        <v>86452.32</v>
      </c>
      <c r="G1475">
        <v>18263</v>
      </c>
    </row>
    <row r="1476" spans="3:7" x14ac:dyDescent="0.35">
      <c r="C1476">
        <v>41.6</v>
      </c>
      <c r="D1476">
        <v>375</v>
      </c>
      <c r="E1476">
        <v>1.4</v>
      </c>
      <c r="F1476" s="14">
        <v>72201.03</v>
      </c>
      <c r="G1476">
        <v>16675</v>
      </c>
    </row>
    <row r="1477" spans="3:7" x14ac:dyDescent="0.35">
      <c r="C1477">
        <v>30.3</v>
      </c>
      <c r="D1477">
        <v>477</v>
      </c>
      <c r="E1477">
        <v>4.2</v>
      </c>
      <c r="F1477" s="14">
        <v>130220.14</v>
      </c>
      <c r="G1477">
        <v>3832</v>
      </c>
    </row>
    <row r="1478" spans="3:7" x14ac:dyDescent="0.35">
      <c r="C1478">
        <v>81.5</v>
      </c>
      <c r="D1478">
        <v>125</v>
      </c>
      <c r="E1478">
        <v>0.6</v>
      </c>
      <c r="F1478" s="14">
        <v>59499.59</v>
      </c>
      <c r="G1478">
        <v>602</v>
      </c>
    </row>
    <row r="1479" spans="3:7" x14ac:dyDescent="0.35">
      <c r="C1479">
        <v>43.2</v>
      </c>
      <c r="D1479">
        <v>511</v>
      </c>
      <c r="E1479">
        <v>8.3000000000000007</v>
      </c>
      <c r="F1479" s="14">
        <v>100627.96</v>
      </c>
      <c r="G1479">
        <v>17825</v>
      </c>
    </row>
    <row r="1480" spans="3:7" x14ac:dyDescent="0.35">
      <c r="C1480">
        <v>116.7</v>
      </c>
      <c r="D1480">
        <v>437</v>
      </c>
      <c r="E1480">
        <v>6.6</v>
      </c>
      <c r="F1480" s="14">
        <v>31493.71</v>
      </c>
      <c r="G1480">
        <v>9256</v>
      </c>
    </row>
    <row r="1481" spans="3:7" x14ac:dyDescent="0.35">
      <c r="C1481">
        <v>50.8</v>
      </c>
      <c r="D1481">
        <v>469</v>
      </c>
      <c r="E1481">
        <v>2</v>
      </c>
      <c r="F1481" s="14">
        <v>36659.25</v>
      </c>
      <c r="G1481">
        <v>16620</v>
      </c>
    </row>
    <row r="1482" spans="3:7" x14ac:dyDescent="0.35">
      <c r="C1482">
        <v>85.7</v>
      </c>
      <c r="D1482">
        <v>594</v>
      </c>
      <c r="E1482">
        <v>11.9</v>
      </c>
      <c r="F1482" s="14">
        <v>35107.21</v>
      </c>
      <c r="G1482">
        <v>17722</v>
      </c>
    </row>
    <row r="1483" spans="3:7" x14ac:dyDescent="0.35">
      <c r="C1483">
        <v>147.30000000000001</v>
      </c>
      <c r="D1483">
        <v>543</v>
      </c>
      <c r="E1483">
        <v>1.4</v>
      </c>
      <c r="F1483" s="14">
        <v>53963.06</v>
      </c>
      <c r="G1483">
        <v>18138</v>
      </c>
    </row>
    <row r="1484" spans="3:7" x14ac:dyDescent="0.35">
      <c r="C1484">
        <v>124</v>
      </c>
      <c r="D1484">
        <v>223</v>
      </c>
      <c r="E1484">
        <v>8.1</v>
      </c>
      <c r="F1484" s="14">
        <v>43372.61</v>
      </c>
      <c r="G1484">
        <v>5207</v>
      </c>
    </row>
    <row r="1485" spans="3:7" x14ac:dyDescent="0.35">
      <c r="C1485">
        <v>137.6</v>
      </c>
      <c r="D1485">
        <v>447</v>
      </c>
      <c r="E1485">
        <v>6</v>
      </c>
      <c r="F1485" s="14">
        <v>144236.76</v>
      </c>
      <c r="G1485">
        <v>4508</v>
      </c>
    </row>
    <row r="1486" spans="3:7" x14ac:dyDescent="0.35">
      <c r="C1486">
        <v>28.3</v>
      </c>
      <c r="D1486">
        <v>299</v>
      </c>
      <c r="E1486">
        <v>10</v>
      </c>
      <c r="F1486" s="14">
        <v>98675.39</v>
      </c>
      <c r="G1486">
        <v>13375</v>
      </c>
    </row>
    <row r="1487" spans="3:7" x14ac:dyDescent="0.35">
      <c r="C1487">
        <v>111.4</v>
      </c>
      <c r="D1487">
        <v>395</v>
      </c>
      <c r="E1487">
        <v>11.1</v>
      </c>
      <c r="F1487" s="14">
        <v>73596.25</v>
      </c>
      <c r="G1487">
        <v>12254</v>
      </c>
    </row>
    <row r="1488" spans="3:7" x14ac:dyDescent="0.35">
      <c r="C1488">
        <v>48.1</v>
      </c>
      <c r="D1488">
        <v>298</v>
      </c>
      <c r="E1488">
        <v>1.1000000000000001</v>
      </c>
      <c r="F1488" s="14">
        <v>141375.16</v>
      </c>
      <c r="G1488">
        <v>12155</v>
      </c>
    </row>
    <row r="1489" spans="3:7" x14ac:dyDescent="0.35">
      <c r="C1489">
        <v>103.3</v>
      </c>
      <c r="D1489">
        <v>431</v>
      </c>
      <c r="E1489">
        <v>3.6</v>
      </c>
      <c r="F1489" s="14">
        <v>30961.71</v>
      </c>
      <c r="G1489">
        <v>3875</v>
      </c>
    </row>
    <row r="1490" spans="3:7" x14ac:dyDescent="0.35">
      <c r="C1490">
        <v>23.7</v>
      </c>
      <c r="D1490">
        <v>286</v>
      </c>
      <c r="E1490">
        <v>0.8</v>
      </c>
      <c r="F1490" s="14">
        <v>61475.08</v>
      </c>
      <c r="G1490">
        <v>19577</v>
      </c>
    </row>
    <row r="1491" spans="3:7" x14ac:dyDescent="0.35">
      <c r="C1491">
        <v>127.2</v>
      </c>
      <c r="D1491">
        <v>596</v>
      </c>
      <c r="E1491">
        <v>1</v>
      </c>
      <c r="F1491" s="14">
        <v>104793.72</v>
      </c>
      <c r="G1491">
        <v>9675</v>
      </c>
    </row>
    <row r="1492" spans="3:7" x14ac:dyDescent="0.35">
      <c r="C1492">
        <v>96.8</v>
      </c>
      <c r="D1492">
        <v>170</v>
      </c>
      <c r="E1492">
        <v>4.2</v>
      </c>
      <c r="F1492" s="14">
        <v>119659.99</v>
      </c>
      <c r="G1492">
        <v>18266</v>
      </c>
    </row>
    <row r="1493" spans="3:7" x14ac:dyDescent="0.35">
      <c r="C1493">
        <v>70.599999999999994</v>
      </c>
      <c r="D1493">
        <v>422</v>
      </c>
      <c r="E1493">
        <v>6.6</v>
      </c>
      <c r="F1493" s="14">
        <v>64007.22</v>
      </c>
      <c r="G1493">
        <v>19566</v>
      </c>
    </row>
    <row r="1494" spans="3:7" x14ac:dyDescent="0.35">
      <c r="C1494">
        <v>100.1</v>
      </c>
      <c r="D1494">
        <v>126</v>
      </c>
      <c r="E1494">
        <v>8.5</v>
      </c>
      <c r="F1494" s="14">
        <v>75586.34</v>
      </c>
      <c r="G1494">
        <v>13862</v>
      </c>
    </row>
    <row r="1495" spans="3:7" x14ac:dyDescent="0.35">
      <c r="C1495">
        <v>132.30000000000001</v>
      </c>
      <c r="D1495">
        <v>178</v>
      </c>
      <c r="E1495">
        <v>10.9</v>
      </c>
      <c r="F1495" s="14">
        <v>78732.600000000006</v>
      </c>
      <c r="G1495">
        <v>12270</v>
      </c>
    </row>
    <row r="1496" spans="3:7" x14ac:dyDescent="0.35">
      <c r="C1496">
        <v>50</v>
      </c>
      <c r="D1496">
        <v>471</v>
      </c>
      <c r="E1496">
        <v>5.4</v>
      </c>
      <c r="F1496" s="14">
        <v>127075.6</v>
      </c>
      <c r="G1496">
        <v>4225</v>
      </c>
    </row>
    <row r="1497" spans="3:7" x14ac:dyDescent="0.35">
      <c r="C1497">
        <v>51.9</v>
      </c>
      <c r="D1497">
        <v>267</v>
      </c>
      <c r="E1497">
        <v>5.6</v>
      </c>
      <c r="F1497" s="14">
        <v>61841.79</v>
      </c>
      <c r="G1497">
        <v>10481</v>
      </c>
    </row>
    <row r="1498" spans="3:7" x14ac:dyDescent="0.35">
      <c r="C1498">
        <v>113.9</v>
      </c>
      <c r="D1498">
        <v>163</v>
      </c>
      <c r="E1498">
        <v>9.1999999999999993</v>
      </c>
      <c r="F1498" s="14">
        <v>141888.71</v>
      </c>
      <c r="G1498">
        <v>13258</v>
      </c>
    </row>
    <row r="1499" spans="3:7" x14ac:dyDescent="0.35">
      <c r="C1499">
        <v>135.1</v>
      </c>
      <c r="D1499">
        <v>383</v>
      </c>
      <c r="E1499">
        <v>2.7</v>
      </c>
      <c r="F1499" s="14">
        <v>68672.3</v>
      </c>
      <c r="G1499">
        <v>12263</v>
      </c>
    </row>
    <row r="1500" spans="3:7" x14ac:dyDescent="0.35">
      <c r="C1500">
        <v>149.19999999999999</v>
      </c>
      <c r="D1500">
        <v>455</v>
      </c>
      <c r="E1500">
        <v>10.199999999999999</v>
      </c>
      <c r="F1500" s="14">
        <v>126154.66</v>
      </c>
      <c r="G1500">
        <v>5372</v>
      </c>
    </row>
    <row r="1501" spans="3:7" x14ac:dyDescent="0.35">
      <c r="C1501">
        <v>51.4</v>
      </c>
      <c r="D1501">
        <v>197</v>
      </c>
      <c r="E1501">
        <v>8.4</v>
      </c>
      <c r="F1501" s="14">
        <v>102444.53</v>
      </c>
      <c r="G1501">
        <v>9473</v>
      </c>
    </row>
    <row r="1502" spans="3:7" x14ac:dyDescent="0.35">
      <c r="C1502">
        <v>37.299999999999997</v>
      </c>
      <c r="D1502">
        <v>222</v>
      </c>
      <c r="E1502">
        <v>9.9</v>
      </c>
      <c r="F1502" s="14">
        <v>142172.56</v>
      </c>
      <c r="G1502">
        <v>15512</v>
      </c>
    </row>
    <row r="1503" spans="3:7" x14ac:dyDescent="0.35">
      <c r="C1503">
        <v>89.5</v>
      </c>
      <c r="D1503">
        <v>273</v>
      </c>
      <c r="E1503">
        <v>1</v>
      </c>
      <c r="F1503" s="14">
        <v>58595.82</v>
      </c>
      <c r="G1503">
        <v>13870</v>
      </c>
    </row>
    <row r="1504" spans="3:7" x14ac:dyDescent="0.35">
      <c r="C1504">
        <v>56.3</v>
      </c>
      <c r="D1504">
        <v>170</v>
      </c>
      <c r="E1504">
        <v>11.6</v>
      </c>
      <c r="F1504" s="14">
        <v>89357.28</v>
      </c>
      <c r="G1504">
        <v>15835</v>
      </c>
    </row>
    <row r="1505" spans="3:7" x14ac:dyDescent="0.35">
      <c r="C1505">
        <v>129.6</v>
      </c>
      <c r="D1505">
        <v>453</v>
      </c>
      <c r="E1505">
        <v>2</v>
      </c>
      <c r="F1505" s="14">
        <v>76680.479999999996</v>
      </c>
      <c r="G1505">
        <v>18058</v>
      </c>
    </row>
    <row r="1506" spans="3:7" x14ac:dyDescent="0.35">
      <c r="C1506">
        <v>128.19999999999999</v>
      </c>
      <c r="D1506">
        <v>503</v>
      </c>
      <c r="E1506">
        <v>11.8</v>
      </c>
      <c r="F1506" s="14">
        <v>55613.29</v>
      </c>
      <c r="G1506">
        <v>4203</v>
      </c>
    </row>
    <row r="1507" spans="3:7" x14ac:dyDescent="0.35">
      <c r="C1507">
        <v>46.5</v>
      </c>
      <c r="D1507">
        <v>138</v>
      </c>
      <c r="E1507">
        <v>10.7</v>
      </c>
      <c r="F1507" s="14">
        <v>90747.839999999997</v>
      </c>
      <c r="G1507">
        <v>14514</v>
      </c>
    </row>
    <row r="1508" spans="3:7" x14ac:dyDescent="0.35">
      <c r="C1508">
        <v>50.9</v>
      </c>
      <c r="D1508">
        <v>508</v>
      </c>
      <c r="E1508">
        <v>4.4000000000000004</v>
      </c>
      <c r="F1508" s="14">
        <v>67583.03</v>
      </c>
      <c r="G1508">
        <v>1231</v>
      </c>
    </row>
    <row r="1509" spans="3:7" x14ac:dyDescent="0.35">
      <c r="C1509">
        <v>27</v>
      </c>
      <c r="D1509">
        <v>559</v>
      </c>
      <c r="E1509">
        <v>3.6</v>
      </c>
      <c r="F1509" s="14">
        <v>111047.7</v>
      </c>
      <c r="G1509">
        <v>4512</v>
      </c>
    </row>
    <row r="1510" spans="3:7" x14ac:dyDescent="0.35">
      <c r="C1510">
        <v>40.799999999999997</v>
      </c>
      <c r="D1510">
        <v>531</v>
      </c>
      <c r="E1510">
        <v>3.3</v>
      </c>
      <c r="F1510" s="14">
        <v>78580.56</v>
      </c>
      <c r="G1510">
        <v>8597</v>
      </c>
    </row>
    <row r="1511" spans="3:7" x14ac:dyDescent="0.35">
      <c r="C1511">
        <v>78.2</v>
      </c>
      <c r="D1511">
        <v>261</v>
      </c>
      <c r="E1511">
        <v>7.9</v>
      </c>
      <c r="F1511" s="14">
        <v>55063.89</v>
      </c>
      <c r="G1511">
        <v>18819</v>
      </c>
    </row>
    <row r="1512" spans="3:7" x14ac:dyDescent="0.35">
      <c r="C1512">
        <v>30.1</v>
      </c>
      <c r="D1512">
        <v>406</v>
      </c>
      <c r="E1512">
        <v>0.9</v>
      </c>
      <c r="F1512" s="14">
        <v>118811.14</v>
      </c>
      <c r="G1512">
        <v>6800</v>
      </c>
    </row>
    <row r="1513" spans="3:7" x14ac:dyDescent="0.35">
      <c r="C1513">
        <v>48.1</v>
      </c>
      <c r="D1513">
        <v>167</v>
      </c>
      <c r="E1513">
        <v>11.7</v>
      </c>
      <c r="F1513" s="14">
        <v>60871.19</v>
      </c>
      <c r="G1513">
        <v>17487</v>
      </c>
    </row>
    <row r="1514" spans="3:7" x14ac:dyDescent="0.35">
      <c r="C1514">
        <v>57.5</v>
      </c>
      <c r="D1514">
        <v>577</v>
      </c>
      <c r="E1514">
        <v>3.1</v>
      </c>
      <c r="F1514" s="14">
        <v>31954.04</v>
      </c>
      <c r="G1514">
        <v>4504</v>
      </c>
    </row>
    <row r="1515" spans="3:7" x14ac:dyDescent="0.35">
      <c r="C1515">
        <v>139</v>
      </c>
      <c r="D1515">
        <v>580</v>
      </c>
      <c r="E1515">
        <v>4</v>
      </c>
      <c r="F1515" s="14">
        <v>129205.31</v>
      </c>
      <c r="G1515">
        <v>2104</v>
      </c>
    </row>
    <row r="1516" spans="3:7" x14ac:dyDescent="0.35">
      <c r="C1516">
        <v>138.19999999999999</v>
      </c>
      <c r="D1516">
        <v>165</v>
      </c>
      <c r="E1516">
        <v>5.7</v>
      </c>
      <c r="F1516" s="14">
        <v>107155.2</v>
      </c>
      <c r="G1516">
        <v>2208</v>
      </c>
    </row>
    <row r="1517" spans="3:7" x14ac:dyDescent="0.35">
      <c r="C1517">
        <v>30</v>
      </c>
      <c r="D1517">
        <v>474</v>
      </c>
      <c r="E1517">
        <v>8.5</v>
      </c>
      <c r="F1517" s="14">
        <v>60650.14</v>
      </c>
      <c r="G1517">
        <v>8880</v>
      </c>
    </row>
    <row r="1518" spans="3:7" x14ac:dyDescent="0.35">
      <c r="C1518">
        <v>109.3</v>
      </c>
      <c r="D1518">
        <v>419</v>
      </c>
      <c r="E1518">
        <v>7</v>
      </c>
      <c r="F1518" s="14">
        <v>125613.57</v>
      </c>
      <c r="G1518">
        <v>5051</v>
      </c>
    </row>
    <row r="1519" spans="3:7" x14ac:dyDescent="0.35">
      <c r="C1519">
        <v>90.6</v>
      </c>
      <c r="D1519">
        <v>393</v>
      </c>
      <c r="E1519">
        <v>5.3</v>
      </c>
      <c r="F1519" s="14">
        <v>76102.929999999993</v>
      </c>
      <c r="G1519">
        <v>14733</v>
      </c>
    </row>
    <row r="1520" spans="3:7" x14ac:dyDescent="0.35">
      <c r="C1520">
        <v>84.9</v>
      </c>
      <c r="D1520">
        <v>574</v>
      </c>
      <c r="E1520">
        <v>4.2</v>
      </c>
      <c r="F1520" s="14">
        <v>120192.95</v>
      </c>
      <c r="G1520">
        <v>224</v>
      </c>
    </row>
    <row r="1521" spans="3:7" x14ac:dyDescent="0.35">
      <c r="C1521">
        <v>122.3</v>
      </c>
      <c r="D1521">
        <v>312</v>
      </c>
      <c r="E1521">
        <v>3.8</v>
      </c>
      <c r="F1521" s="14">
        <v>36898.78</v>
      </c>
      <c r="G1521">
        <v>9913</v>
      </c>
    </row>
    <row r="1522" spans="3:7" x14ac:dyDescent="0.35">
      <c r="C1522">
        <v>81.400000000000006</v>
      </c>
      <c r="D1522">
        <v>251</v>
      </c>
      <c r="E1522">
        <v>2.2000000000000002</v>
      </c>
      <c r="F1522" s="14">
        <v>131763.60999999999</v>
      </c>
      <c r="G1522">
        <v>7647</v>
      </c>
    </row>
    <row r="1523" spans="3:7" x14ac:dyDescent="0.35">
      <c r="C1523">
        <v>28.3</v>
      </c>
      <c r="D1523">
        <v>110</v>
      </c>
      <c r="E1523">
        <v>5.2</v>
      </c>
      <c r="F1523" s="14">
        <v>35469.82</v>
      </c>
      <c r="G1523">
        <v>13474</v>
      </c>
    </row>
    <row r="1524" spans="3:7" x14ac:dyDescent="0.35">
      <c r="C1524">
        <v>26.3</v>
      </c>
      <c r="D1524">
        <v>413</v>
      </c>
      <c r="E1524">
        <v>0.8</v>
      </c>
      <c r="F1524" s="14">
        <v>103045.6</v>
      </c>
      <c r="G1524">
        <v>2169</v>
      </c>
    </row>
    <row r="1525" spans="3:7" x14ac:dyDescent="0.35">
      <c r="C1525">
        <v>129.80000000000001</v>
      </c>
      <c r="D1525">
        <v>520</v>
      </c>
      <c r="E1525">
        <v>2.1</v>
      </c>
      <c r="F1525" s="14">
        <v>62728.32</v>
      </c>
      <c r="G1525">
        <v>431</v>
      </c>
    </row>
    <row r="1526" spans="3:7" x14ac:dyDescent="0.35">
      <c r="C1526">
        <v>66</v>
      </c>
      <c r="D1526">
        <v>494</v>
      </c>
      <c r="E1526">
        <v>9.1</v>
      </c>
      <c r="F1526" s="14">
        <v>89057.16</v>
      </c>
      <c r="G1526">
        <v>8231</v>
      </c>
    </row>
    <row r="1527" spans="3:7" x14ac:dyDescent="0.35">
      <c r="C1527">
        <v>101.6</v>
      </c>
      <c r="D1527">
        <v>380</v>
      </c>
      <c r="E1527">
        <v>2.1</v>
      </c>
      <c r="F1527" s="14">
        <v>147910.92000000001</v>
      </c>
      <c r="G1527">
        <v>7643</v>
      </c>
    </row>
    <row r="1528" spans="3:7" x14ac:dyDescent="0.35">
      <c r="C1528">
        <v>56.4</v>
      </c>
      <c r="D1528">
        <v>530</v>
      </c>
      <c r="E1528">
        <v>5.9</v>
      </c>
      <c r="F1528" s="14">
        <v>131326.07999999999</v>
      </c>
      <c r="G1528">
        <v>9361</v>
      </c>
    </row>
    <row r="1529" spans="3:7" x14ac:dyDescent="0.35">
      <c r="C1529">
        <v>67.5</v>
      </c>
      <c r="D1529">
        <v>585</v>
      </c>
      <c r="E1529">
        <v>8</v>
      </c>
      <c r="F1529" s="14">
        <v>38003.24</v>
      </c>
      <c r="G1529">
        <v>16412</v>
      </c>
    </row>
    <row r="1530" spans="3:7" x14ac:dyDescent="0.35">
      <c r="C1530">
        <v>98.8</v>
      </c>
      <c r="D1530">
        <v>502</v>
      </c>
      <c r="E1530">
        <v>8.5</v>
      </c>
      <c r="F1530" s="14">
        <v>126717.71</v>
      </c>
      <c r="G1530">
        <v>14069</v>
      </c>
    </row>
    <row r="1531" spans="3:7" x14ac:dyDescent="0.35">
      <c r="C1531">
        <v>113.1</v>
      </c>
      <c r="D1531">
        <v>487</v>
      </c>
      <c r="E1531">
        <v>2.4</v>
      </c>
      <c r="F1531" s="14">
        <v>80398.8</v>
      </c>
      <c r="G1531">
        <v>81</v>
      </c>
    </row>
    <row r="1532" spans="3:7" x14ac:dyDescent="0.35">
      <c r="C1532">
        <v>105.4</v>
      </c>
      <c r="D1532">
        <v>428</v>
      </c>
      <c r="E1532">
        <v>4.8</v>
      </c>
      <c r="F1532" s="14">
        <v>147807.12</v>
      </c>
      <c r="G1532">
        <v>11855</v>
      </c>
    </row>
    <row r="1533" spans="3:7" x14ac:dyDescent="0.35">
      <c r="C1533">
        <v>91.3</v>
      </c>
      <c r="D1533">
        <v>528</v>
      </c>
      <c r="E1533">
        <v>11.2</v>
      </c>
      <c r="F1533" s="14">
        <v>141342.13</v>
      </c>
      <c r="G1533">
        <v>16468</v>
      </c>
    </row>
    <row r="1534" spans="3:7" x14ac:dyDescent="0.35">
      <c r="C1534">
        <v>81.3</v>
      </c>
      <c r="D1534">
        <v>523</v>
      </c>
      <c r="E1534">
        <v>0.9</v>
      </c>
      <c r="F1534" s="14">
        <v>127506.17</v>
      </c>
      <c r="G1534">
        <v>14680</v>
      </c>
    </row>
    <row r="1535" spans="3:7" x14ac:dyDescent="0.35">
      <c r="C1535">
        <v>80.599999999999994</v>
      </c>
      <c r="D1535">
        <v>328</v>
      </c>
      <c r="E1535">
        <v>8.6</v>
      </c>
      <c r="F1535" s="14">
        <v>38472.160000000003</v>
      </c>
      <c r="G1535">
        <v>17846</v>
      </c>
    </row>
    <row r="1536" spans="3:7" x14ac:dyDescent="0.35">
      <c r="C1536">
        <v>47.3</v>
      </c>
      <c r="D1536">
        <v>363</v>
      </c>
      <c r="E1536">
        <v>4.5999999999999996</v>
      </c>
      <c r="F1536" s="14">
        <v>37776.239999999998</v>
      </c>
      <c r="G1536">
        <v>12799</v>
      </c>
    </row>
    <row r="1537" spans="3:7" x14ac:dyDescent="0.35">
      <c r="C1537">
        <v>54.3</v>
      </c>
      <c r="D1537">
        <v>362</v>
      </c>
      <c r="E1537">
        <v>5.2</v>
      </c>
      <c r="F1537" s="14">
        <v>93014.84</v>
      </c>
      <c r="G1537">
        <v>3564</v>
      </c>
    </row>
    <row r="1538" spans="3:7" x14ac:dyDescent="0.35">
      <c r="C1538">
        <v>63.4</v>
      </c>
      <c r="D1538">
        <v>145</v>
      </c>
      <c r="E1538">
        <v>2.2999999999999998</v>
      </c>
      <c r="F1538" s="14">
        <v>98048.69</v>
      </c>
      <c r="G1538">
        <v>16736</v>
      </c>
    </row>
    <row r="1539" spans="3:7" x14ac:dyDescent="0.35">
      <c r="C1539">
        <v>83.5</v>
      </c>
      <c r="D1539">
        <v>568</v>
      </c>
      <c r="E1539">
        <v>5</v>
      </c>
      <c r="F1539" s="14">
        <v>121251.01</v>
      </c>
      <c r="G1539">
        <v>4808</v>
      </c>
    </row>
    <row r="1540" spans="3:7" x14ac:dyDescent="0.35">
      <c r="C1540">
        <v>98.9</v>
      </c>
      <c r="D1540">
        <v>218</v>
      </c>
      <c r="E1540">
        <v>3.7</v>
      </c>
      <c r="F1540" s="14">
        <v>114772.81</v>
      </c>
      <c r="G1540">
        <v>10360</v>
      </c>
    </row>
    <row r="1541" spans="3:7" x14ac:dyDescent="0.35">
      <c r="C1541">
        <v>86.4</v>
      </c>
      <c r="D1541">
        <v>311</v>
      </c>
      <c r="E1541">
        <v>12</v>
      </c>
      <c r="F1541" s="14">
        <v>52921.07</v>
      </c>
      <c r="G1541">
        <v>5597</v>
      </c>
    </row>
    <row r="1542" spans="3:7" x14ac:dyDescent="0.35">
      <c r="C1542">
        <v>64.2</v>
      </c>
      <c r="D1542">
        <v>121</v>
      </c>
      <c r="E1542">
        <v>5.6</v>
      </c>
      <c r="F1542" s="14">
        <v>138608.20000000001</v>
      </c>
      <c r="G1542">
        <v>7295</v>
      </c>
    </row>
    <row r="1543" spans="3:7" x14ac:dyDescent="0.35">
      <c r="C1543">
        <v>25.8</v>
      </c>
      <c r="D1543">
        <v>288</v>
      </c>
      <c r="E1543">
        <v>1.7</v>
      </c>
      <c r="F1543" s="14">
        <v>39161.99</v>
      </c>
      <c r="G1543">
        <v>7432</v>
      </c>
    </row>
    <row r="1544" spans="3:7" x14ac:dyDescent="0.35">
      <c r="C1544">
        <v>72.099999999999994</v>
      </c>
      <c r="D1544">
        <v>327</v>
      </c>
      <c r="E1544">
        <v>4.2</v>
      </c>
      <c r="F1544" s="14">
        <v>120006.24</v>
      </c>
      <c r="G1544">
        <v>14627</v>
      </c>
    </row>
    <row r="1545" spans="3:7" x14ac:dyDescent="0.35">
      <c r="C1545">
        <v>146.6</v>
      </c>
      <c r="D1545">
        <v>511</v>
      </c>
      <c r="E1545">
        <v>4.5999999999999996</v>
      </c>
      <c r="F1545" s="14">
        <v>91485.37</v>
      </c>
      <c r="G1545">
        <v>7598</v>
      </c>
    </row>
    <row r="1546" spans="3:7" x14ac:dyDescent="0.35">
      <c r="C1546">
        <v>22.8</v>
      </c>
      <c r="D1546">
        <v>321</v>
      </c>
      <c r="E1546">
        <v>11.3</v>
      </c>
      <c r="F1546" s="14">
        <v>103578.72</v>
      </c>
      <c r="G1546">
        <v>19080</v>
      </c>
    </row>
    <row r="1547" spans="3:7" x14ac:dyDescent="0.35">
      <c r="C1547">
        <v>138.30000000000001</v>
      </c>
      <c r="D1547">
        <v>442</v>
      </c>
      <c r="E1547">
        <v>8.1</v>
      </c>
      <c r="F1547" s="14">
        <v>58022.57</v>
      </c>
      <c r="G1547">
        <v>18511</v>
      </c>
    </row>
    <row r="1548" spans="3:7" x14ac:dyDescent="0.35">
      <c r="C1548">
        <v>103.5</v>
      </c>
      <c r="D1548">
        <v>520</v>
      </c>
      <c r="E1548">
        <v>3.1</v>
      </c>
      <c r="F1548" s="14">
        <v>66010.31</v>
      </c>
      <c r="G1548">
        <v>8108</v>
      </c>
    </row>
    <row r="1549" spans="3:7" x14ac:dyDescent="0.35">
      <c r="C1549">
        <v>138.30000000000001</v>
      </c>
      <c r="D1549">
        <v>253</v>
      </c>
      <c r="E1549">
        <v>9.6</v>
      </c>
      <c r="F1549" s="14">
        <v>131587.07999999999</v>
      </c>
      <c r="G1549">
        <v>11689</v>
      </c>
    </row>
    <row r="1550" spans="3:7" x14ac:dyDescent="0.35">
      <c r="C1550">
        <v>54.8</v>
      </c>
      <c r="D1550">
        <v>577</v>
      </c>
      <c r="E1550">
        <v>5.4</v>
      </c>
      <c r="F1550" s="14">
        <v>83034.41</v>
      </c>
      <c r="G1550">
        <v>18498</v>
      </c>
    </row>
    <row r="1551" spans="3:7" x14ac:dyDescent="0.35">
      <c r="C1551">
        <v>122.4</v>
      </c>
      <c r="D1551">
        <v>253</v>
      </c>
      <c r="E1551">
        <v>8.1999999999999993</v>
      </c>
      <c r="F1551" s="14">
        <v>76392.479999999996</v>
      </c>
      <c r="G1551">
        <v>9430</v>
      </c>
    </row>
    <row r="1552" spans="3:7" x14ac:dyDescent="0.35">
      <c r="C1552">
        <v>113.5</v>
      </c>
      <c r="D1552">
        <v>164</v>
      </c>
      <c r="E1552">
        <v>3.8</v>
      </c>
      <c r="F1552" s="14">
        <v>106430.63</v>
      </c>
      <c r="G1552">
        <v>11399</v>
      </c>
    </row>
    <row r="1553" spans="3:7" x14ac:dyDescent="0.35">
      <c r="C1553">
        <v>92.5</v>
      </c>
      <c r="D1553">
        <v>196</v>
      </c>
      <c r="E1553">
        <v>4.8</v>
      </c>
      <c r="F1553" s="14">
        <v>85161.56</v>
      </c>
      <c r="G1553">
        <v>4572</v>
      </c>
    </row>
    <row r="1554" spans="3:7" x14ac:dyDescent="0.35">
      <c r="C1554">
        <v>42.6</v>
      </c>
      <c r="D1554">
        <v>586</v>
      </c>
      <c r="E1554">
        <v>2</v>
      </c>
      <c r="F1554" s="14">
        <v>131883.56</v>
      </c>
      <c r="G1554">
        <v>2371</v>
      </c>
    </row>
    <row r="1555" spans="3:7" x14ac:dyDescent="0.35">
      <c r="C1555">
        <v>48.7</v>
      </c>
      <c r="D1555">
        <v>315</v>
      </c>
      <c r="E1555">
        <v>4.5999999999999996</v>
      </c>
      <c r="F1555" s="14">
        <v>118844.33</v>
      </c>
      <c r="G1555">
        <v>9046</v>
      </c>
    </row>
    <row r="1556" spans="3:7" x14ac:dyDescent="0.35">
      <c r="C1556">
        <v>100.2</v>
      </c>
      <c r="D1556">
        <v>208</v>
      </c>
      <c r="E1556">
        <v>9.4</v>
      </c>
      <c r="F1556" s="14">
        <v>72055.42</v>
      </c>
      <c r="G1556">
        <v>1721</v>
      </c>
    </row>
    <row r="1557" spans="3:7" x14ac:dyDescent="0.35">
      <c r="C1557">
        <v>117.7</v>
      </c>
      <c r="D1557">
        <v>294</v>
      </c>
      <c r="E1557">
        <v>1.3</v>
      </c>
      <c r="F1557" s="14">
        <v>100146.78</v>
      </c>
      <c r="G1557">
        <v>11665</v>
      </c>
    </row>
    <row r="1558" spans="3:7" x14ac:dyDescent="0.35">
      <c r="C1558">
        <v>83.2</v>
      </c>
      <c r="D1558">
        <v>324</v>
      </c>
      <c r="E1558">
        <v>10.3</v>
      </c>
      <c r="F1558" s="14">
        <v>61524.98</v>
      </c>
      <c r="G1558">
        <v>10596</v>
      </c>
    </row>
    <row r="1559" spans="3:7" x14ac:dyDescent="0.35">
      <c r="C1559">
        <v>114.7</v>
      </c>
      <c r="D1559">
        <v>206</v>
      </c>
      <c r="E1559">
        <v>9.5</v>
      </c>
      <c r="F1559" s="14">
        <v>141043.15</v>
      </c>
      <c r="G1559">
        <v>18765</v>
      </c>
    </row>
    <row r="1560" spans="3:7" x14ac:dyDescent="0.35">
      <c r="C1560">
        <v>28.6</v>
      </c>
      <c r="D1560">
        <v>573</v>
      </c>
      <c r="E1560">
        <v>3.7</v>
      </c>
      <c r="F1560" s="14">
        <v>117745.81</v>
      </c>
      <c r="G1560">
        <v>11717</v>
      </c>
    </row>
    <row r="1561" spans="3:7" x14ac:dyDescent="0.35">
      <c r="C1561">
        <v>88.4</v>
      </c>
      <c r="D1561">
        <v>338</v>
      </c>
      <c r="E1561">
        <v>3</v>
      </c>
      <c r="F1561" s="14">
        <v>46081.57</v>
      </c>
      <c r="G1561">
        <v>14268</v>
      </c>
    </row>
    <row r="1562" spans="3:7" x14ac:dyDescent="0.35">
      <c r="C1562">
        <v>88.7</v>
      </c>
      <c r="D1562">
        <v>291</v>
      </c>
      <c r="E1562">
        <v>1.2</v>
      </c>
      <c r="F1562" s="14">
        <v>116770.4</v>
      </c>
      <c r="G1562">
        <v>3017</v>
      </c>
    </row>
    <row r="1563" spans="3:7" x14ac:dyDescent="0.35">
      <c r="C1563">
        <v>89.5</v>
      </c>
      <c r="D1563">
        <v>187</v>
      </c>
      <c r="E1563">
        <v>11.4</v>
      </c>
      <c r="F1563" s="14">
        <v>31773.86</v>
      </c>
      <c r="G1563">
        <v>13283</v>
      </c>
    </row>
    <row r="1564" spans="3:7" x14ac:dyDescent="0.35">
      <c r="C1564">
        <v>36.799999999999997</v>
      </c>
      <c r="D1564">
        <v>489</v>
      </c>
      <c r="E1564">
        <v>10.1</v>
      </c>
      <c r="F1564" s="14">
        <v>78785.539999999994</v>
      </c>
      <c r="G1564">
        <v>8008</v>
      </c>
    </row>
    <row r="1565" spans="3:7" x14ac:dyDescent="0.35">
      <c r="C1565">
        <v>111.9</v>
      </c>
      <c r="D1565">
        <v>200</v>
      </c>
      <c r="E1565">
        <v>5.0999999999999996</v>
      </c>
      <c r="F1565" s="14">
        <v>36335.26</v>
      </c>
      <c r="G1565">
        <v>10981</v>
      </c>
    </row>
    <row r="1566" spans="3:7" x14ac:dyDescent="0.35">
      <c r="C1566">
        <v>57.5</v>
      </c>
      <c r="D1566">
        <v>148</v>
      </c>
      <c r="E1566">
        <v>3.8</v>
      </c>
      <c r="F1566" s="14">
        <v>48408.3</v>
      </c>
      <c r="G1566">
        <v>19294</v>
      </c>
    </row>
    <row r="1567" spans="3:7" x14ac:dyDescent="0.35">
      <c r="C1567">
        <v>72.2</v>
      </c>
      <c r="D1567">
        <v>557</v>
      </c>
      <c r="E1567">
        <v>2.9</v>
      </c>
      <c r="F1567" s="14">
        <v>118822.63</v>
      </c>
      <c r="G1567">
        <v>10469</v>
      </c>
    </row>
    <row r="1568" spans="3:7" x14ac:dyDescent="0.35">
      <c r="C1568">
        <v>42.9</v>
      </c>
      <c r="D1568">
        <v>290</v>
      </c>
      <c r="E1568">
        <v>2.1</v>
      </c>
      <c r="F1568" s="14">
        <v>33303.760000000002</v>
      </c>
      <c r="G1568">
        <v>10051</v>
      </c>
    </row>
    <row r="1569" spans="3:7" x14ac:dyDescent="0.35">
      <c r="C1569">
        <v>103.4</v>
      </c>
      <c r="D1569">
        <v>286</v>
      </c>
      <c r="E1569">
        <v>6.4</v>
      </c>
      <c r="F1569" s="14">
        <v>144642.82</v>
      </c>
      <c r="G1569">
        <v>9283</v>
      </c>
    </row>
    <row r="1570" spans="3:7" x14ac:dyDescent="0.35">
      <c r="C1570">
        <v>85.1</v>
      </c>
      <c r="D1570">
        <v>252</v>
      </c>
      <c r="E1570">
        <v>7.5</v>
      </c>
      <c r="F1570" s="14">
        <v>81383.62</v>
      </c>
      <c r="G1570">
        <v>1786</v>
      </c>
    </row>
    <row r="1571" spans="3:7" x14ac:dyDescent="0.35">
      <c r="C1571">
        <v>117.5</v>
      </c>
      <c r="D1571">
        <v>425</v>
      </c>
      <c r="E1571">
        <v>7.7</v>
      </c>
      <c r="F1571" s="14">
        <v>134036.35</v>
      </c>
      <c r="G1571">
        <v>15463</v>
      </c>
    </row>
    <row r="1572" spans="3:7" x14ac:dyDescent="0.35">
      <c r="C1572">
        <v>109.5</v>
      </c>
      <c r="D1572">
        <v>296</v>
      </c>
      <c r="E1572">
        <v>4.8</v>
      </c>
      <c r="F1572" s="14">
        <v>69901.87</v>
      </c>
      <c r="G1572">
        <v>16741</v>
      </c>
    </row>
    <row r="1573" spans="3:7" x14ac:dyDescent="0.35">
      <c r="C1573">
        <v>33.700000000000003</v>
      </c>
      <c r="D1573">
        <v>342</v>
      </c>
      <c r="E1573">
        <v>3</v>
      </c>
      <c r="F1573" s="14">
        <v>78518.37</v>
      </c>
      <c r="G1573">
        <v>14231</v>
      </c>
    </row>
    <row r="1574" spans="3:7" x14ac:dyDescent="0.35">
      <c r="C1574">
        <v>93</v>
      </c>
      <c r="D1574">
        <v>457</v>
      </c>
      <c r="E1574">
        <v>2</v>
      </c>
      <c r="F1574" s="14">
        <v>106054.84</v>
      </c>
      <c r="G1574">
        <v>12722</v>
      </c>
    </row>
    <row r="1575" spans="3:7" x14ac:dyDescent="0.35">
      <c r="C1575">
        <v>64</v>
      </c>
      <c r="D1575">
        <v>141</v>
      </c>
      <c r="E1575">
        <v>7.9</v>
      </c>
      <c r="F1575" s="14">
        <v>133609.35</v>
      </c>
      <c r="G1575">
        <v>8894</v>
      </c>
    </row>
    <row r="1576" spans="3:7" x14ac:dyDescent="0.35">
      <c r="C1576">
        <v>62.7</v>
      </c>
      <c r="D1576">
        <v>483</v>
      </c>
      <c r="E1576">
        <v>3.3</v>
      </c>
      <c r="F1576" s="14">
        <v>99330.14</v>
      </c>
      <c r="G1576">
        <v>7745</v>
      </c>
    </row>
    <row r="1577" spans="3:7" x14ac:dyDescent="0.35">
      <c r="C1577">
        <v>74</v>
      </c>
      <c r="D1577">
        <v>281</v>
      </c>
      <c r="E1577">
        <v>8.1999999999999993</v>
      </c>
      <c r="F1577" s="14">
        <v>90011.17</v>
      </c>
      <c r="G1577">
        <v>957</v>
      </c>
    </row>
    <row r="1578" spans="3:7" x14ac:dyDescent="0.35">
      <c r="C1578">
        <v>37</v>
      </c>
      <c r="D1578">
        <v>130</v>
      </c>
      <c r="E1578">
        <v>8.4</v>
      </c>
      <c r="F1578" s="14">
        <v>123001.86</v>
      </c>
      <c r="G1578">
        <v>18149</v>
      </c>
    </row>
    <row r="1579" spans="3:7" x14ac:dyDescent="0.35">
      <c r="C1579">
        <v>55.8</v>
      </c>
      <c r="D1579">
        <v>206</v>
      </c>
      <c r="E1579">
        <v>2</v>
      </c>
      <c r="F1579" s="14">
        <v>44698.33</v>
      </c>
      <c r="G1579">
        <v>13004</v>
      </c>
    </row>
    <row r="1580" spans="3:7" x14ac:dyDescent="0.35">
      <c r="C1580">
        <v>95.2</v>
      </c>
      <c r="D1580">
        <v>525</v>
      </c>
      <c r="E1580">
        <v>5</v>
      </c>
      <c r="F1580" s="14">
        <v>114303.75</v>
      </c>
      <c r="G1580">
        <v>19171</v>
      </c>
    </row>
    <row r="1581" spans="3:7" x14ac:dyDescent="0.35">
      <c r="C1581">
        <v>71.400000000000006</v>
      </c>
      <c r="D1581">
        <v>393</v>
      </c>
      <c r="E1581">
        <v>6.3</v>
      </c>
      <c r="F1581" s="14">
        <v>109793.25</v>
      </c>
      <c r="G1581">
        <v>18584</v>
      </c>
    </row>
    <row r="1582" spans="3:7" x14ac:dyDescent="0.35">
      <c r="C1582">
        <v>23.3</v>
      </c>
      <c r="D1582">
        <v>449</v>
      </c>
      <c r="E1582">
        <v>3</v>
      </c>
      <c r="F1582" s="14">
        <v>56480.84</v>
      </c>
      <c r="G1582">
        <v>902</v>
      </c>
    </row>
    <row r="1583" spans="3:7" x14ac:dyDescent="0.35">
      <c r="C1583">
        <v>55.4</v>
      </c>
      <c r="D1583">
        <v>399</v>
      </c>
      <c r="E1583">
        <v>9.3000000000000007</v>
      </c>
      <c r="F1583" s="14">
        <v>39756.46</v>
      </c>
      <c r="G1583">
        <v>15795</v>
      </c>
    </row>
    <row r="1584" spans="3:7" x14ac:dyDescent="0.35">
      <c r="C1584">
        <v>89.4</v>
      </c>
      <c r="D1584">
        <v>151</v>
      </c>
      <c r="E1584">
        <v>1</v>
      </c>
      <c r="F1584" s="14">
        <v>97602.21</v>
      </c>
      <c r="G1584">
        <v>14226</v>
      </c>
    </row>
    <row r="1585" spans="3:7" x14ac:dyDescent="0.35">
      <c r="C1585">
        <v>149.19999999999999</v>
      </c>
      <c r="D1585">
        <v>565</v>
      </c>
      <c r="E1585">
        <v>1.7</v>
      </c>
      <c r="F1585" s="14">
        <v>31250.63</v>
      </c>
      <c r="G1585">
        <v>816</v>
      </c>
    </row>
    <row r="1586" spans="3:7" x14ac:dyDescent="0.35">
      <c r="C1586">
        <v>88.9</v>
      </c>
      <c r="D1586">
        <v>525</v>
      </c>
      <c r="E1586">
        <v>10.3</v>
      </c>
      <c r="F1586" s="14">
        <v>141099.54999999999</v>
      </c>
      <c r="G1586">
        <v>1296</v>
      </c>
    </row>
    <row r="1587" spans="3:7" x14ac:dyDescent="0.35">
      <c r="C1587">
        <v>120.1</v>
      </c>
      <c r="D1587">
        <v>232</v>
      </c>
      <c r="E1587">
        <v>4</v>
      </c>
      <c r="F1587" s="14">
        <v>61335.98</v>
      </c>
      <c r="G1587">
        <v>15664</v>
      </c>
    </row>
    <row r="1588" spans="3:7" x14ac:dyDescent="0.35">
      <c r="C1588">
        <v>142.1</v>
      </c>
      <c r="D1588">
        <v>402</v>
      </c>
      <c r="E1588">
        <v>2.9</v>
      </c>
      <c r="F1588" s="14">
        <v>95225.42</v>
      </c>
      <c r="G1588">
        <v>16236</v>
      </c>
    </row>
    <row r="1589" spans="3:7" x14ac:dyDescent="0.35">
      <c r="C1589">
        <v>108.6</v>
      </c>
      <c r="D1589">
        <v>574</v>
      </c>
      <c r="E1589">
        <v>12</v>
      </c>
      <c r="F1589" s="14">
        <v>66414.61</v>
      </c>
      <c r="G1589">
        <v>3015</v>
      </c>
    </row>
    <row r="1590" spans="3:7" x14ac:dyDescent="0.35">
      <c r="C1590">
        <v>130.6</v>
      </c>
      <c r="D1590">
        <v>253</v>
      </c>
      <c r="E1590">
        <v>2.1</v>
      </c>
      <c r="F1590" s="14">
        <v>88149.47</v>
      </c>
      <c r="G1590">
        <v>12075</v>
      </c>
    </row>
    <row r="1591" spans="3:7" x14ac:dyDescent="0.35">
      <c r="C1591">
        <v>98.7</v>
      </c>
      <c r="D1591">
        <v>222</v>
      </c>
      <c r="E1591">
        <v>0.9</v>
      </c>
      <c r="F1591" s="14">
        <v>106458.26</v>
      </c>
      <c r="G1591">
        <v>9380</v>
      </c>
    </row>
    <row r="1592" spans="3:7" x14ac:dyDescent="0.35">
      <c r="C1592">
        <v>56.9</v>
      </c>
      <c r="D1592">
        <v>124</v>
      </c>
      <c r="E1592">
        <v>8.6999999999999993</v>
      </c>
      <c r="F1592" s="14">
        <v>39888.14</v>
      </c>
      <c r="G1592">
        <v>6079</v>
      </c>
    </row>
    <row r="1593" spans="3:7" x14ac:dyDescent="0.35">
      <c r="C1593">
        <v>125.8</v>
      </c>
      <c r="D1593">
        <v>272</v>
      </c>
      <c r="E1593">
        <v>12</v>
      </c>
      <c r="F1593" s="14">
        <v>51060.04</v>
      </c>
      <c r="G1593">
        <v>15943</v>
      </c>
    </row>
    <row r="1594" spans="3:7" x14ac:dyDescent="0.35">
      <c r="C1594">
        <v>90.6</v>
      </c>
      <c r="D1594">
        <v>460</v>
      </c>
      <c r="E1594">
        <v>6.5</v>
      </c>
      <c r="F1594" s="14">
        <v>139788.17000000001</v>
      </c>
      <c r="G1594">
        <v>7238</v>
      </c>
    </row>
    <row r="1595" spans="3:7" x14ac:dyDescent="0.35">
      <c r="C1595">
        <v>148.80000000000001</v>
      </c>
      <c r="D1595">
        <v>458</v>
      </c>
      <c r="E1595">
        <v>5.5</v>
      </c>
      <c r="F1595" s="14">
        <v>71744.17</v>
      </c>
      <c r="G1595">
        <v>6036</v>
      </c>
    </row>
    <row r="1596" spans="3:7" x14ac:dyDescent="0.35">
      <c r="C1596">
        <v>70.7</v>
      </c>
      <c r="D1596">
        <v>168</v>
      </c>
      <c r="E1596">
        <v>5.2</v>
      </c>
      <c r="F1596" s="14">
        <v>33106.839999999997</v>
      </c>
      <c r="G1596">
        <v>8993</v>
      </c>
    </row>
    <row r="1597" spans="3:7" x14ac:dyDescent="0.35">
      <c r="C1597">
        <v>104.3</v>
      </c>
      <c r="D1597">
        <v>592</v>
      </c>
      <c r="E1597">
        <v>10.4</v>
      </c>
      <c r="F1597" s="14">
        <v>61281.24</v>
      </c>
      <c r="G1597">
        <v>13495</v>
      </c>
    </row>
    <row r="1598" spans="3:7" x14ac:dyDescent="0.35">
      <c r="C1598">
        <v>148.5</v>
      </c>
      <c r="D1598">
        <v>511</v>
      </c>
      <c r="E1598">
        <v>6.1</v>
      </c>
      <c r="F1598" s="14">
        <v>94355.839999999997</v>
      </c>
      <c r="G1598">
        <v>5286</v>
      </c>
    </row>
    <row r="1599" spans="3:7" x14ac:dyDescent="0.35">
      <c r="C1599">
        <v>43.5</v>
      </c>
      <c r="D1599">
        <v>384</v>
      </c>
      <c r="E1599">
        <v>3.8</v>
      </c>
      <c r="F1599" s="14">
        <v>94326</v>
      </c>
      <c r="G1599">
        <v>19513</v>
      </c>
    </row>
    <row r="1600" spans="3:7" x14ac:dyDescent="0.35">
      <c r="C1600">
        <v>25.1</v>
      </c>
      <c r="D1600">
        <v>484</v>
      </c>
      <c r="E1600">
        <v>5.7</v>
      </c>
      <c r="F1600" s="14">
        <v>126304.05</v>
      </c>
      <c r="G1600">
        <v>973</v>
      </c>
    </row>
    <row r="1601" spans="3:7" x14ac:dyDescent="0.35">
      <c r="C1601">
        <v>38.9</v>
      </c>
      <c r="D1601">
        <v>492</v>
      </c>
      <c r="E1601">
        <v>11.1</v>
      </c>
      <c r="F1601" s="14">
        <v>30918.69</v>
      </c>
      <c r="G1601">
        <v>18236</v>
      </c>
    </row>
    <row r="1602" spans="3:7" x14ac:dyDescent="0.35">
      <c r="C1602">
        <v>23.8</v>
      </c>
      <c r="D1602">
        <v>574</v>
      </c>
      <c r="E1602">
        <v>10.3</v>
      </c>
      <c r="F1602" s="14">
        <v>32847.56</v>
      </c>
      <c r="G1602">
        <v>10909</v>
      </c>
    </row>
    <row r="1603" spans="3:7" x14ac:dyDescent="0.35">
      <c r="C1603">
        <v>105.3</v>
      </c>
      <c r="D1603">
        <v>247</v>
      </c>
      <c r="E1603">
        <v>6.9</v>
      </c>
      <c r="F1603" s="14">
        <v>125984.09</v>
      </c>
      <c r="G1603">
        <v>19996</v>
      </c>
    </row>
    <row r="1604" spans="3:7" x14ac:dyDescent="0.35">
      <c r="C1604">
        <v>64.8</v>
      </c>
      <c r="D1604">
        <v>567</v>
      </c>
      <c r="E1604">
        <v>8.1999999999999993</v>
      </c>
      <c r="F1604" s="14">
        <v>57281.34</v>
      </c>
      <c r="G1604">
        <v>14569</v>
      </c>
    </row>
    <row r="1605" spans="3:7" x14ac:dyDescent="0.35">
      <c r="C1605">
        <v>21.8</v>
      </c>
      <c r="D1605">
        <v>516</v>
      </c>
      <c r="E1605">
        <v>6.9</v>
      </c>
      <c r="F1605" s="14">
        <v>144938.6</v>
      </c>
      <c r="G1605">
        <v>9117</v>
      </c>
    </row>
    <row r="1606" spans="3:7" x14ac:dyDescent="0.35">
      <c r="C1606">
        <v>74.5</v>
      </c>
      <c r="D1606">
        <v>593</v>
      </c>
      <c r="E1606">
        <v>7</v>
      </c>
      <c r="F1606" s="14">
        <v>35860.67</v>
      </c>
      <c r="G1606">
        <v>12362</v>
      </c>
    </row>
    <row r="1607" spans="3:7" x14ac:dyDescent="0.35">
      <c r="C1607">
        <v>74.599999999999994</v>
      </c>
      <c r="D1607">
        <v>223</v>
      </c>
      <c r="E1607">
        <v>5.7</v>
      </c>
      <c r="F1607" s="14">
        <v>62804.21</v>
      </c>
      <c r="G1607">
        <v>7296</v>
      </c>
    </row>
    <row r="1608" spans="3:7" x14ac:dyDescent="0.35">
      <c r="C1608">
        <v>96.4</v>
      </c>
      <c r="D1608">
        <v>382</v>
      </c>
      <c r="E1608">
        <v>2.1</v>
      </c>
      <c r="F1608" s="14">
        <v>56394.239999999998</v>
      </c>
      <c r="G1608">
        <v>13034</v>
      </c>
    </row>
    <row r="1609" spans="3:7" x14ac:dyDescent="0.35">
      <c r="C1609">
        <v>128.9</v>
      </c>
      <c r="D1609">
        <v>540</v>
      </c>
      <c r="E1609">
        <v>4.2</v>
      </c>
      <c r="F1609" s="14">
        <v>135172.73000000001</v>
      </c>
      <c r="G1609">
        <v>5705</v>
      </c>
    </row>
    <row r="1610" spans="3:7" x14ac:dyDescent="0.35">
      <c r="C1610">
        <v>30.4</v>
      </c>
      <c r="D1610">
        <v>463</v>
      </c>
      <c r="E1610">
        <v>4</v>
      </c>
      <c r="F1610" s="14">
        <v>116417.55</v>
      </c>
      <c r="G1610">
        <v>10332</v>
      </c>
    </row>
    <row r="1611" spans="3:7" x14ac:dyDescent="0.35">
      <c r="C1611">
        <v>128.4</v>
      </c>
      <c r="D1611">
        <v>388</v>
      </c>
      <c r="E1611">
        <v>0.7</v>
      </c>
      <c r="F1611" s="14">
        <v>63306.05</v>
      </c>
      <c r="G1611">
        <v>4731</v>
      </c>
    </row>
    <row r="1612" spans="3:7" x14ac:dyDescent="0.35">
      <c r="C1612">
        <v>57.8</v>
      </c>
      <c r="D1612">
        <v>192</v>
      </c>
      <c r="E1612">
        <v>10.3</v>
      </c>
      <c r="F1612" s="14">
        <v>68659.02</v>
      </c>
      <c r="G1612">
        <v>4581</v>
      </c>
    </row>
    <row r="1613" spans="3:7" x14ac:dyDescent="0.35">
      <c r="C1613">
        <v>134.6</v>
      </c>
      <c r="D1613">
        <v>416</v>
      </c>
      <c r="E1613">
        <v>5.6</v>
      </c>
      <c r="F1613" s="14">
        <v>41905.050000000003</v>
      </c>
      <c r="G1613">
        <v>15204</v>
      </c>
    </row>
    <row r="1614" spans="3:7" x14ac:dyDescent="0.35">
      <c r="C1614">
        <v>109</v>
      </c>
      <c r="D1614">
        <v>402</v>
      </c>
      <c r="E1614">
        <v>10.8</v>
      </c>
      <c r="F1614" s="14">
        <v>75893.97</v>
      </c>
      <c r="G1614">
        <v>1081</v>
      </c>
    </row>
    <row r="1615" spans="3:7" x14ac:dyDescent="0.35">
      <c r="C1615">
        <v>85</v>
      </c>
      <c r="D1615">
        <v>254</v>
      </c>
      <c r="E1615">
        <v>0.6</v>
      </c>
      <c r="F1615" s="14">
        <v>48146.85</v>
      </c>
      <c r="G1615">
        <v>6935</v>
      </c>
    </row>
    <row r="1616" spans="3:7" x14ac:dyDescent="0.35">
      <c r="C1616">
        <v>83.3</v>
      </c>
      <c r="D1616">
        <v>409</v>
      </c>
      <c r="E1616">
        <v>0.5</v>
      </c>
      <c r="F1616" s="14">
        <v>107535.32</v>
      </c>
      <c r="G1616">
        <v>12339</v>
      </c>
    </row>
    <row r="1617" spans="3:7" x14ac:dyDescent="0.35">
      <c r="C1617">
        <v>86.8</v>
      </c>
      <c r="D1617">
        <v>288</v>
      </c>
      <c r="E1617">
        <v>11.7</v>
      </c>
      <c r="F1617" s="14">
        <v>67092.52</v>
      </c>
      <c r="G1617">
        <v>9360</v>
      </c>
    </row>
    <row r="1618" spans="3:7" x14ac:dyDescent="0.35">
      <c r="C1618">
        <v>50.5</v>
      </c>
      <c r="D1618">
        <v>592</v>
      </c>
      <c r="E1618">
        <v>8</v>
      </c>
      <c r="F1618" s="14">
        <v>86246.77</v>
      </c>
      <c r="G1618">
        <v>9435</v>
      </c>
    </row>
    <row r="1619" spans="3:7" x14ac:dyDescent="0.35">
      <c r="C1619">
        <v>58.4</v>
      </c>
      <c r="D1619">
        <v>487</v>
      </c>
      <c r="E1619">
        <v>2.8</v>
      </c>
      <c r="F1619" s="14">
        <v>103713.46</v>
      </c>
      <c r="G1619">
        <v>11140</v>
      </c>
    </row>
    <row r="1620" spans="3:7" x14ac:dyDescent="0.35">
      <c r="C1620">
        <v>104.3</v>
      </c>
      <c r="D1620">
        <v>488</v>
      </c>
      <c r="E1620">
        <v>1.3</v>
      </c>
      <c r="F1620" s="14">
        <v>33180.33</v>
      </c>
      <c r="G1620">
        <v>13329</v>
      </c>
    </row>
    <row r="1621" spans="3:7" x14ac:dyDescent="0.35">
      <c r="C1621">
        <v>37.200000000000003</v>
      </c>
      <c r="D1621">
        <v>135</v>
      </c>
      <c r="E1621">
        <v>5</v>
      </c>
      <c r="F1621" s="14">
        <v>105127.63</v>
      </c>
      <c r="G1621">
        <v>6700</v>
      </c>
    </row>
    <row r="1622" spans="3:7" x14ac:dyDescent="0.35">
      <c r="C1622">
        <v>108.9</v>
      </c>
      <c r="D1622">
        <v>163</v>
      </c>
      <c r="E1622">
        <v>7.2</v>
      </c>
      <c r="F1622" s="14">
        <v>38593.480000000003</v>
      </c>
      <c r="G1622">
        <v>13568</v>
      </c>
    </row>
    <row r="1623" spans="3:7" x14ac:dyDescent="0.35">
      <c r="C1623">
        <v>130</v>
      </c>
      <c r="D1623">
        <v>410</v>
      </c>
      <c r="E1623">
        <v>2.7</v>
      </c>
      <c r="F1623" s="14">
        <v>34805.089999999997</v>
      </c>
      <c r="G1623">
        <v>18500</v>
      </c>
    </row>
    <row r="1624" spans="3:7" x14ac:dyDescent="0.35">
      <c r="C1624">
        <v>38.6</v>
      </c>
      <c r="D1624">
        <v>323</v>
      </c>
      <c r="E1624">
        <v>7.4</v>
      </c>
      <c r="F1624" s="14">
        <v>105164.29</v>
      </c>
      <c r="G1624">
        <v>8449</v>
      </c>
    </row>
    <row r="1625" spans="3:7" x14ac:dyDescent="0.35">
      <c r="C1625">
        <v>73.7</v>
      </c>
      <c r="D1625">
        <v>391</v>
      </c>
      <c r="E1625">
        <v>10.6</v>
      </c>
      <c r="F1625" s="14">
        <v>70899.27</v>
      </c>
      <c r="G1625">
        <v>993</v>
      </c>
    </row>
    <row r="1626" spans="3:7" x14ac:dyDescent="0.35">
      <c r="C1626">
        <v>75.599999999999994</v>
      </c>
      <c r="D1626">
        <v>249</v>
      </c>
      <c r="E1626">
        <v>5.5</v>
      </c>
      <c r="F1626" s="14">
        <v>133895.84</v>
      </c>
      <c r="G1626">
        <v>10352</v>
      </c>
    </row>
    <row r="1627" spans="3:7" x14ac:dyDescent="0.35">
      <c r="C1627">
        <v>67.5</v>
      </c>
      <c r="D1627">
        <v>300</v>
      </c>
      <c r="E1627">
        <v>11.2</v>
      </c>
      <c r="F1627" s="14">
        <v>76308.34</v>
      </c>
      <c r="G1627">
        <v>5396</v>
      </c>
    </row>
    <row r="1628" spans="3:7" x14ac:dyDescent="0.35">
      <c r="C1628">
        <v>67.8</v>
      </c>
      <c r="D1628">
        <v>161</v>
      </c>
      <c r="E1628">
        <v>4</v>
      </c>
      <c r="F1628" s="14">
        <v>105056.91</v>
      </c>
      <c r="G1628">
        <v>12552</v>
      </c>
    </row>
    <row r="1629" spans="3:7" x14ac:dyDescent="0.35">
      <c r="C1629">
        <v>107.4</v>
      </c>
      <c r="D1629">
        <v>543</v>
      </c>
      <c r="E1629">
        <v>9.3000000000000007</v>
      </c>
      <c r="F1629" s="14">
        <v>120083.26</v>
      </c>
      <c r="G1629">
        <v>14445</v>
      </c>
    </row>
    <row r="1630" spans="3:7" x14ac:dyDescent="0.35">
      <c r="C1630">
        <v>134.1</v>
      </c>
      <c r="D1630">
        <v>543</v>
      </c>
      <c r="E1630">
        <v>1.3</v>
      </c>
      <c r="F1630" s="14">
        <v>99063.360000000001</v>
      </c>
      <c r="G1630">
        <v>4828</v>
      </c>
    </row>
    <row r="1631" spans="3:7" x14ac:dyDescent="0.35">
      <c r="C1631">
        <v>147.9</v>
      </c>
      <c r="D1631">
        <v>453</v>
      </c>
      <c r="E1631">
        <v>3.8</v>
      </c>
      <c r="F1631" s="14">
        <v>71386.67</v>
      </c>
      <c r="G1631">
        <v>1701</v>
      </c>
    </row>
    <row r="1632" spans="3:7" x14ac:dyDescent="0.35">
      <c r="C1632">
        <v>99.4</v>
      </c>
      <c r="D1632">
        <v>168</v>
      </c>
      <c r="E1632">
        <v>3.9</v>
      </c>
      <c r="F1632" s="14">
        <v>96660.07</v>
      </c>
      <c r="G1632">
        <v>1838</v>
      </c>
    </row>
    <row r="1633" spans="3:7" x14ac:dyDescent="0.35">
      <c r="C1633">
        <v>113.3</v>
      </c>
      <c r="D1633">
        <v>302</v>
      </c>
      <c r="E1633">
        <v>5.0999999999999996</v>
      </c>
      <c r="F1633" s="14">
        <v>117581.26</v>
      </c>
      <c r="G1633">
        <v>13970</v>
      </c>
    </row>
    <row r="1634" spans="3:7" x14ac:dyDescent="0.35">
      <c r="C1634">
        <v>134.80000000000001</v>
      </c>
      <c r="D1634">
        <v>522</v>
      </c>
      <c r="E1634">
        <v>0.8</v>
      </c>
      <c r="F1634" s="14">
        <v>143897.79999999999</v>
      </c>
      <c r="G1634">
        <v>6669</v>
      </c>
    </row>
    <row r="1635" spans="3:7" x14ac:dyDescent="0.35">
      <c r="C1635">
        <v>78.7</v>
      </c>
      <c r="D1635">
        <v>395</v>
      </c>
      <c r="E1635">
        <v>0.8</v>
      </c>
      <c r="F1635" s="14">
        <v>124798.03</v>
      </c>
      <c r="G1635">
        <v>6777</v>
      </c>
    </row>
    <row r="1636" spans="3:7" x14ac:dyDescent="0.35">
      <c r="C1636">
        <v>52.9</v>
      </c>
      <c r="D1636">
        <v>569</v>
      </c>
      <c r="E1636">
        <v>10.7</v>
      </c>
      <c r="F1636" s="14">
        <v>135204.97</v>
      </c>
      <c r="G1636">
        <v>18620</v>
      </c>
    </row>
    <row r="1637" spans="3:7" x14ac:dyDescent="0.35">
      <c r="C1637">
        <v>54</v>
      </c>
      <c r="D1637">
        <v>289</v>
      </c>
      <c r="E1637">
        <v>10.9</v>
      </c>
      <c r="F1637" s="14">
        <v>141663.41</v>
      </c>
      <c r="G1637">
        <v>12828</v>
      </c>
    </row>
    <row r="1638" spans="3:7" x14ac:dyDescent="0.35">
      <c r="C1638">
        <v>109.8</v>
      </c>
      <c r="D1638">
        <v>462</v>
      </c>
      <c r="E1638">
        <v>6.7</v>
      </c>
      <c r="F1638" s="14">
        <v>35854.51</v>
      </c>
      <c r="G1638">
        <v>2232</v>
      </c>
    </row>
    <row r="1639" spans="3:7" x14ac:dyDescent="0.35">
      <c r="C1639">
        <v>28.3</v>
      </c>
      <c r="D1639">
        <v>307</v>
      </c>
      <c r="E1639">
        <v>10.8</v>
      </c>
      <c r="F1639" s="14">
        <v>70791.66</v>
      </c>
      <c r="G1639">
        <v>16877</v>
      </c>
    </row>
    <row r="1640" spans="3:7" x14ac:dyDescent="0.35">
      <c r="C1640">
        <v>61.6</v>
      </c>
      <c r="D1640">
        <v>358</v>
      </c>
      <c r="E1640">
        <v>2.8</v>
      </c>
      <c r="F1640" s="14">
        <v>104935.85</v>
      </c>
      <c r="G1640">
        <v>3604</v>
      </c>
    </row>
    <row r="1641" spans="3:7" x14ac:dyDescent="0.35">
      <c r="C1641">
        <v>24.7</v>
      </c>
      <c r="D1641">
        <v>592</v>
      </c>
      <c r="E1641">
        <v>2.2999999999999998</v>
      </c>
      <c r="F1641" s="14">
        <v>85510.76</v>
      </c>
      <c r="G1641">
        <v>6691</v>
      </c>
    </row>
    <row r="1642" spans="3:7" x14ac:dyDescent="0.35">
      <c r="C1642">
        <v>33.9</v>
      </c>
      <c r="D1642">
        <v>364</v>
      </c>
      <c r="E1642">
        <v>5.4</v>
      </c>
      <c r="F1642" s="14">
        <v>125859.98</v>
      </c>
      <c r="G1642">
        <v>14370</v>
      </c>
    </row>
    <row r="1643" spans="3:7" x14ac:dyDescent="0.35">
      <c r="C1643">
        <v>40.799999999999997</v>
      </c>
      <c r="D1643">
        <v>133</v>
      </c>
      <c r="E1643">
        <v>10.5</v>
      </c>
      <c r="F1643" s="14">
        <v>116330.06</v>
      </c>
      <c r="G1643">
        <v>17665</v>
      </c>
    </row>
    <row r="1644" spans="3:7" x14ac:dyDescent="0.35">
      <c r="C1644">
        <v>77.2</v>
      </c>
      <c r="D1644">
        <v>176</v>
      </c>
      <c r="E1644">
        <v>3.3</v>
      </c>
      <c r="F1644" s="14">
        <v>144222.64000000001</v>
      </c>
      <c r="G1644">
        <v>4653</v>
      </c>
    </row>
    <row r="1645" spans="3:7" x14ac:dyDescent="0.35">
      <c r="C1645">
        <v>92.7</v>
      </c>
      <c r="D1645">
        <v>134</v>
      </c>
      <c r="E1645">
        <v>6.7</v>
      </c>
      <c r="F1645" s="14">
        <v>62122.16</v>
      </c>
      <c r="G1645">
        <v>6632</v>
      </c>
    </row>
    <row r="1646" spans="3:7" x14ac:dyDescent="0.35">
      <c r="C1646">
        <v>137.1</v>
      </c>
      <c r="D1646">
        <v>336</v>
      </c>
      <c r="E1646">
        <v>6</v>
      </c>
      <c r="F1646" s="14">
        <v>76109.84</v>
      </c>
      <c r="G1646">
        <v>12156</v>
      </c>
    </row>
    <row r="1647" spans="3:7" x14ac:dyDescent="0.35">
      <c r="C1647">
        <v>36.4</v>
      </c>
      <c r="D1647">
        <v>365</v>
      </c>
      <c r="E1647">
        <v>11.3</v>
      </c>
      <c r="F1647" s="14">
        <v>81176.289999999994</v>
      </c>
      <c r="G1647">
        <v>17536</v>
      </c>
    </row>
    <row r="1648" spans="3:7" x14ac:dyDescent="0.35">
      <c r="C1648">
        <v>79.400000000000006</v>
      </c>
      <c r="D1648">
        <v>524</v>
      </c>
      <c r="E1648">
        <v>6.9</v>
      </c>
      <c r="F1648" s="14">
        <v>115802.95</v>
      </c>
      <c r="G1648">
        <v>3960</v>
      </c>
    </row>
    <row r="1649" spans="3:7" x14ac:dyDescent="0.35">
      <c r="C1649">
        <v>110.1</v>
      </c>
      <c r="D1649">
        <v>346</v>
      </c>
      <c r="E1649">
        <v>2.8</v>
      </c>
      <c r="F1649" s="14">
        <v>123627.93</v>
      </c>
      <c r="G1649">
        <v>4638</v>
      </c>
    </row>
    <row r="1650" spans="3:7" x14ac:dyDescent="0.35">
      <c r="C1650">
        <v>107.8</v>
      </c>
      <c r="D1650">
        <v>350</v>
      </c>
      <c r="E1650">
        <v>10.7</v>
      </c>
      <c r="F1650" s="14">
        <v>145717.44</v>
      </c>
      <c r="G1650">
        <v>13998</v>
      </c>
    </row>
    <row r="1651" spans="3:7" x14ac:dyDescent="0.35">
      <c r="C1651">
        <v>81.7</v>
      </c>
      <c r="D1651">
        <v>292</v>
      </c>
      <c r="E1651">
        <v>8.6999999999999993</v>
      </c>
      <c r="F1651" s="14">
        <v>82140.3</v>
      </c>
      <c r="G1651">
        <v>19968</v>
      </c>
    </row>
    <row r="1652" spans="3:7" x14ac:dyDescent="0.35">
      <c r="C1652">
        <v>50.5</v>
      </c>
      <c r="D1652">
        <v>247</v>
      </c>
      <c r="E1652">
        <v>0.7</v>
      </c>
      <c r="F1652" s="14">
        <v>103799.19</v>
      </c>
      <c r="G1652">
        <v>11944</v>
      </c>
    </row>
    <row r="1653" spans="3:7" x14ac:dyDescent="0.35">
      <c r="C1653">
        <v>144.4</v>
      </c>
      <c r="D1653">
        <v>193</v>
      </c>
      <c r="E1653">
        <v>10.1</v>
      </c>
      <c r="F1653" s="14">
        <v>99534.65</v>
      </c>
      <c r="G1653">
        <v>9322</v>
      </c>
    </row>
    <row r="1654" spans="3:7" x14ac:dyDescent="0.35">
      <c r="C1654">
        <v>119.1</v>
      </c>
      <c r="D1654">
        <v>271</v>
      </c>
      <c r="E1654">
        <v>9.6</v>
      </c>
      <c r="F1654" s="14">
        <v>100409.26</v>
      </c>
      <c r="G1654">
        <v>13007</v>
      </c>
    </row>
    <row r="1655" spans="3:7" x14ac:dyDescent="0.35">
      <c r="C1655">
        <v>85.5</v>
      </c>
      <c r="D1655">
        <v>168</v>
      </c>
      <c r="E1655">
        <v>4.5</v>
      </c>
      <c r="F1655" s="14">
        <v>98618.47</v>
      </c>
      <c r="G1655">
        <v>7230</v>
      </c>
    </row>
    <row r="1656" spans="3:7" x14ac:dyDescent="0.35">
      <c r="C1656">
        <v>136.30000000000001</v>
      </c>
      <c r="D1656">
        <v>407</v>
      </c>
      <c r="E1656">
        <v>1.7</v>
      </c>
      <c r="F1656" s="14">
        <v>98454.6</v>
      </c>
      <c r="G1656">
        <v>16559</v>
      </c>
    </row>
    <row r="1657" spans="3:7" x14ac:dyDescent="0.35">
      <c r="C1657">
        <v>128.1</v>
      </c>
      <c r="D1657">
        <v>515</v>
      </c>
      <c r="E1657">
        <v>0.8</v>
      </c>
      <c r="F1657" s="14">
        <v>54920.21</v>
      </c>
      <c r="G1657">
        <v>4652</v>
      </c>
    </row>
    <row r="1658" spans="3:7" x14ac:dyDescent="0.35">
      <c r="C1658">
        <v>131.6</v>
      </c>
      <c r="D1658">
        <v>403</v>
      </c>
      <c r="E1658">
        <v>11.9</v>
      </c>
      <c r="F1658" s="14">
        <v>89767.2</v>
      </c>
      <c r="G1658">
        <v>4628</v>
      </c>
    </row>
    <row r="1659" spans="3:7" x14ac:dyDescent="0.35">
      <c r="C1659">
        <v>31.2</v>
      </c>
      <c r="D1659">
        <v>441</v>
      </c>
      <c r="E1659">
        <v>9.6</v>
      </c>
      <c r="F1659" s="14">
        <v>68355.55</v>
      </c>
      <c r="G1659">
        <v>3753</v>
      </c>
    </row>
    <row r="1660" spans="3:7" x14ac:dyDescent="0.35">
      <c r="C1660">
        <v>103.8</v>
      </c>
      <c r="D1660">
        <v>471</v>
      </c>
      <c r="E1660">
        <v>11.9</v>
      </c>
      <c r="F1660" s="14">
        <v>68432.19</v>
      </c>
      <c r="G1660">
        <v>2929</v>
      </c>
    </row>
    <row r="1661" spans="3:7" x14ac:dyDescent="0.35">
      <c r="C1661">
        <v>26.8</v>
      </c>
      <c r="D1661">
        <v>520</v>
      </c>
      <c r="E1661">
        <v>1.3</v>
      </c>
      <c r="F1661" s="14">
        <v>83204.070000000007</v>
      </c>
      <c r="G1661">
        <v>5684</v>
      </c>
    </row>
    <row r="1662" spans="3:7" x14ac:dyDescent="0.35">
      <c r="C1662">
        <v>143.69999999999999</v>
      </c>
      <c r="D1662">
        <v>133</v>
      </c>
      <c r="E1662">
        <v>6.8</v>
      </c>
      <c r="F1662" s="14">
        <v>143199.01999999999</v>
      </c>
      <c r="G1662">
        <v>7229</v>
      </c>
    </row>
    <row r="1663" spans="3:7" x14ac:dyDescent="0.35">
      <c r="C1663">
        <v>51.5</v>
      </c>
      <c r="D1663">
        <v>313</v>
      </c>
      <c r="E1663">
        <v>2.5</v>
      </c>
      <c r="F1663" s="14">
        <v>139942.79999999999</v>
      </c>
      <c r="G1663">
        <v>14060</v>
      </c>
    </row>
    <row r="1664" spans="3:7" x14ac:dyDescent="0.35">
      <c r="C1664">
        <v>121.4</v>
      </c>
      <c r="D1664">
        <v>557</v>
      </c>
      <c r="E1664">
        <v>9.3000000000000007</v>
      </c>
      <c r="F1664" s="14">
        <v>131616.5</v>
      </c>
      <c r="G1664">
        <v>11431</v>
      </c>
    </row>
    <row r="1665" spans="3:7" x14ac:dyDescent="0.35">
      <c r="C1665">
        <v>116.4</v>
      </c>
      <c r="D1665">
        <v>104</v>
      </c>
      <c r="E1665">
        <v>6.2</v>
      </c>
      <c r="F1665" s="14">
        <v>54336.36</v>
      </c>
      <c r="G1665">
        <v>10106</v>
      </c>
    </row>
    <row r="1666" spans="3:7" x14ac:dyDescent="0.35">
      <c r="C1666">
        <v>81.7</v>
      </c>
      <c r="D1666">
        <v>308</v>
      </c>
      <c r="E1666">
        <v>7.9</v>
      </c>
      <c r="F1666" s="14">
        <v>120896.17</v>
      </c>
      <c r="G1666">
        <v>16228</v>
      </c>
    </row>
    <row r="1667" spans="3:7" x14ac:dyDescent="0.35">
      <c r="C1667">
        <v>90.6</v>
      </c>
      <c r="D1667">
        <v>590</v>
      </c>
      <c r="E1667">
        <v>5.2</v>
      </c>
      <c r="F1667" s="14">
        <v>58342.5</v>
      </c>
      <c r="G1667">
        <v>12992</v>
      </c>
    </row>
    <row r="1668" spans="3:7" x14ac:dyDescent="0.35">
      <c r="C1668">
        <v>97</v>
      </c>
      <c r="D1668">
        <v>194</v>
      </c>
      <c r="E1668">
        <v>5.5</v>
      </c>
      <c r="F1668" s="14">
        <v>83262.39</v>
      </c>
      <c r="G1668">
        <v>13011</v>
      </c>
    </row>
    <row r="1669" spans="3:7" x14ac:dyDescent="0.35">
      <c r="C1669">
        <v>91.5</v>
      </c>
      <c r="D1669">
        <v>428</v>
      </c>
      <c r="E1669">
        <v>5.8</v>
      </c>
      <c r="F1669" s="14">
        <v>99693.62</v>
      </c>
      <c r="G1669">
        <v>15737</v>
      </c>
    </row>
    <row r="1670" spans="3:7" x14ac:dyDescent="0.35">
      <c r="C1670">
        <v>128.69999999999999</v>
      </c>
      <c r="D1670">
        <v>294</v>
      </c>
      <c r="E1670">
        <v>0.8</v>
      </c>
      <c r="F1670" s="14">
        <v>130632.55</v>
      </c>
      <c r="G1670">
        <v>2373</v>
      </c>
    </row>
    <row r="1671" spans="3:7" x14ac:dyDescent="0.35">
      <c r="C1671">
        <v>136</v>
      </c>
      <c r="D1671">
        <v>499</v>
      </c>
      <c r="E1671">
        <v>4.3</v>
      </c>
      <c r="F1671" s="14">
        <v>96172.33</v>
      </c>
      <c r="G1671">
        <v>12991</v>
      </c>
    </row>
    <row r="1672" spans="3:7" x14ac:dyDescent="0.35">
      <c r="C1672">
        <v>77.400000000000006</v>
      </c>
      <c r="D1672">
        <v>431</v>
      </c>
      <c r="E1672">
        <v>10.199999999999999</v>
      </c>
      <c r="F1672" s="14">
        <v>67004.38</v>
      </c>
      <c r="G1672">
        <v>19774</v>
      </c>
    </row>
    <row r="1673" spans="3:7" x14ac:dyDescent="0.35">
      <c r="C1673">
        <v>103</v>
      </c>
      <c r="D1673">
        <v>367</v>
      </c>
      <c r="E1673">
        <v>7</v>
      </c>
      <c r="F1673" s="14">
        <v>136679.23000000001</v>
      </c>
      <c r="G1673">
        <v>4629</v>
      </c>
    </row>
    <row r="1674" spans="3:7" x14ac:dyDescent="0.35">
      <c r="C1674">
        <v>115</v>
      </c>
      <c r="D1674">
        <v>176</v>
      </c>
      <c r="E1674">
        <v>7.8</v>
      </c>
      <c r="F1674" s="14">
        <v>37656.94</v>
      </c>
      <c r="G1674">
        <v>13156</v>
      </c>
    </row>
    <row r="1675" spans="3:7" x14ac:dyDescent="0.35">
      <c r="C1675">
        <v>41.1</v>
      </c>
      <c r="D1675">
        <v>535</v>
      </c>
      <c r="E1675">
        <v>5.2</v>
      </c>
      <c r="F1675" s="14">
        <v>55298.47</v>
      </c>
      <c r="G1675">
        <v>16334</v>
      </c>
    </row>
    <row r="1676" spans="3:7" x14ac:dyDescent="0.35">
      <c r="C1676">
        <v>54</v>
      </c>
      <c r="D1676">
        <v>188</v>
      </c>
      <c r="E1676">
        <v>8</v>
      </c>
      <c r="F1676" s="14">
        <v>80816.94</v>
      </c>
      <c r="G1676">
        <v>9446</v>
      </c>
    </row>
    <row r="1677" spans="3:7" x14ac:dyDescent="0.35">
      <c r="C1677">
        <v>121.6</v>
      </c>
      <c r="D1677">
        <v>147</v>
      </c>
      <c r="E1677">
        <v>4</v>
      </c>
      <c r="F1677" s="14">
        <v>143524.45000000001</v>
      </c>
      <c r="G1677">
        <v>12465</v>
      </c>
    </row>
    <row r="1678" spans="3:7" x14ac:dyDescent="0.35">
      <c r="C1678">
        <v>59.5</v>
      </c>
      <c r="D1678">
        <v>581</v>
      </c>
      <c r="E1678">
        <v>3</v>
      </c>
      <c r="F1678" s="14">
        <v>69636.759999999995</v>
      </c>
      <c r="G1678">
        <v>13724</v>
      </c>
    </row>
    <row r="1679" spans="3:7" x14ac:dyDescent="0.35">
      <c r="C1679">
        <v>133.4</v>
      </c>
      <c r="D1679">
        <v>359</v>
      </c>
      <c r="E1679">
        <v>9.5</v>
      </c>
      <c r="F1679" s="14">
        <v>97387.72</v>
      </c>
      <c r="G1679">
        <v>5243</v>
      </c>
    </row>
    <row r="1680" spans="3:7" x14ac:dyDescent="0.35">
      <c r="C1680">
        <v>127.9</v>
      </c>
      <c r="D1680">
        <v>365</v>
      </c>
      <c r="E1680">
        <v>3.3</v>
      </c>
      <c r="F1680" s="14">
        <v>33515.82</v>
      </c>
      <c r="G1680">
        <v>9526</v>
      </c>
    </row>
    <row r="1681" spans="3:7" x14ac:dyDescent="0.35">
      <c r="C1681">
        <v>48.4</v>
      </c>
      <c r="D1681">
        <v>524</v>
      </c>
      <c r="E1681">
        <v>4</v>
      </c>
      <c r="F1681" s="14">
        <v>134552.1</v>
      </c>
      <c r="G1681">
        <v>779</v>
      </c>
    </row>
    <row r="1682" spans="3:7" x14ac:dyDescent="0.35">
      <c r="C1682">
        <v>27.7</v>
      </c>
      <c r="D1682">
        <v>469</v>
      </c>
      <c r="E1682">
        <v>7.4</v>
      </c>
      <c r="F1682" s="14">
        <v>93841.4</v>
      </c>
      <c r="G1682">
        <v>19775</v>
      </c>
    </row>
    <row r="1683" spans="3:7" x14ac:dyDescent="0.35">
      <c r="C1683">
        <v>49.5</v>
      </c>
      <c r="D1683">
        <v>478</v>
      </c>
      <c r="E1683">
        <v>10.9</v>
      </c>
      <c r="F1683" s="14">
        <v>131344.35999999999</v>
      </c>
      <c r="G1683">
        <v>7919</v>
      </c>
    </row>
    <row r="1684" spans="3:7" x14ac:dyDescent="0.35">
      <c r="C1684">
        <v>63.6</v>
      </c>
      <c r="D1684">
        <v>279</v>
      </c>
      <c r="E1684">
        <v>4.5999999999999996</v>
      </c>
      <c r="F1684" s="14">
        <v>111190.09</v>
      </c>
      <c r="G1684">
        <v>3087</v>
      </c>
    </row>
    <row r="1685" spans="3:7" x14ac:dyDescent="0.35">
      <c r="C1685">
        <v>28.4</v>
      </c>
      <c r="D1685">
        <v>565</v>
      </c>
      <c r="E1685">
        <v>7.4</v>
      </c>
      <c r="F1685" s="14">
        <v>122613.44</v>
      </c>
      <c r="G1685">
        <v>6163</v>
      </c>
    </row>
    <row r="1686" spans="3:7" x14ac:dyDescent="0.35">
      <c r="C1686">
        <v>51.1</v>
      </c>
      <c r="D1686">
        <v>280</v>
      </c>
      <c r="E1686">
        <v>3.7</v>
      </c>
      <c r="F1686" s="14">
        <v>134272.47</v>
      </c>
      <c r="G1686">
        <v>12461</v>
      </c>
    </row>
    <row r="1687" spans="3:7" x14ac:dyDescent="0.35">
      <c r="C1687">
        <v>26.6</v>
      </c>
      <c r="D1687">
        <v>286</v>
      </c>
      <c r="E1687">
        <v>3.1</v>
      </c>
      <c r="F1687" s="14">
        <v>53092.66</v>
      </c>
      <c r="G1687">
        <v>1342</v>
      </c>
    </row>
    <row r="1688" spans="3:7" x14ac:dyDescent="0.35">
      <c r="C1688">
        <v>50.2</v>
      </c>
      <c r="D1688">
        <v>148</v>
      </c>
      <c r="E1688">
        <v>6</v>
      </c>
      <c r="F1688" s="14">
        <v>138225.25</v>
      </c>
      <c r="G1688">
        <v>1024</v>
      </c>
    </row>
    <row r="1689" spans="3:7" x14ac:dyDescent="0.35">
      <c r="C1689">
        <v>129.9</v>
      </c>
      <c r="D1689">
        <v>312</v>
      </c>
      <c r="E1689">
        <v>2.8</v>
      </c>
      <c r="F1689" s="14">
        <v>83071.42</v>
      </c>
      <c r="G1689">
        <v>12273</v>
      </c>
    </row>
    <row r="1690" spans="3:7" x14ac:dyDescent="0.35">
      <c r="C1690">
        <v>134.80000000000001</v>
      </c>
      <c r="D1690">
        <v>188</v>
      </c>
      <c r="E1690">
        <v>0.8</v>
      </c>
      <c r="F1690" s="14">
        <v>60904.63</v>
      </c>
      <c r="G1690">
        <v>1940</v>
      </c>
    </row>
    <row r="1691" spans="3:7" x14ac:dyDescent="0.35">
      <c r="C1691">
        <v>128.19999999999999</v>
      </c>
      <c r="D1691">
        <v>223</v>
      </c>
      <c r="E1691">
        <v>9.6</v>
      </c>
      <c r="F1691" s="14">
        <v>58184.56</v>
      </c>
      <c r="G1691">
        <v>10183</v>
      </c>
    </row>
    <row r="1692" spans="3:7" x14ac:dyDescent="0.35">
      <c r="C1692">
        <v>96.7</v>
      </c>
      <c r="D1692">
        <v>173</v>
      </c>
      <c r="E1692">
        <v>11</v>
      </c>
      <c r="F1692" s="14">
        <v>114467.86</v>
      </c>
      <c r="G1692">
        <v>9188</v>
      </c>
    </row>
    <row r="1693" spans="3:7" x14ac:dyDescent="0.35">
      <c r="C1693">
        <v>144.4</v>
      </c>
      <c r="D1693">
        <v>257</v>
      </c>
      <c r="E1693">
        <v>10.3</v>
      </c>
      <c r="F1693" s="14">
        <v>40854.18</v>
      </c>
      <c r="G1693">
        <v>9757</v>
      </c>
    </row>
    <row r="1694" spans="3:7" x14ac:dyDescent="0.35">
      <c r="C1694">
        <v>122.1</v>
      </c>
      <c r="D1694">
        <v>221</v>
      </c>
      <c r="E1694">
        <v>3.3</v>
      </c>
      <c r="F1694" s="14">
        <v>45901.75</v>
      </c>
      <c r="G1694">
        <v>10853</v>
      </c>
    </row>
    <row r="1695" spans="3:7" x14ac:dyDescent="0.35">
      <c r="C1695">
        <v>53.6</v>
      </c>
      <c r="D1695">
        <v>558</v>
      </c>
      <c r="E1695">
        <v>6.5</v>
      </c>
      <c r="F1695" s="14">
        <v>114869.75999999999</v>
      </c>
      <c r="G1695">
        <v>1249</v>
      </c>
    </row>
    <row r="1696" spans="3:7" x14ac:dyDescent="0.35">
      <c r="C1696">
        <v>82.9</v>
      </c>
      <c r="D1696">
        <v>160</v>
      </c>
      <c r="E1696">
        <v>4.2</v>
      </c>
      <c r="F1696" s="14">
        <v>78960.03</v>
      </c>
      <c r="G1696">
        <v>12773</v>
      </c>
    </row>
    <row r="1697" spans="3:7" x14ac:dyDescent="0.35">
      <c r="C1697">
        <v>131.4</v>
      </c>
      <c r="D1697">
        <v>360</v>
      </c>
      <c r="E1697">
        <v>10.199999999999999</v>
      </c>
      <c r="F1697" s="14">
        <v>46950.55</v>
      </c>
      <c r="G1697">
        <v>5099</v>
      </c>
    </row>
    <row r="1698" spans="3:7" x14ac:dyDescent="0.35">
      <c r="C1698">
        <v>137</v>
      </c>
      <c r="D1698">
        <v>502</v>
      </c>
      <c r="E1698">
        <v>5.6</v>
      </c>
      <c r="F1698" s="14">
        <v>111527.69</v>
      </c>
      <c r="G1698">
        <v>14785</v>
      </c>
    </row>
    <row r="1699" spans="3:7" x14ac:dyDescent="0.35">
      <c r="C1699">
        <v>65</v>
      </c>
      <c r="D1699">
        <v>404</v>
      </c>
      <c r="E1699">
        <v>4.8</v>
      </c>
      <c r="F1699" s="14">
        <v>53579.61</v>
      </c>
      <c r="G1699">
        <v>12362</v>
      </c>
    </row>
    <row r="1700" spans="3:7" x14ac:dyDescent="0.35">
      <c r="C1700">
        <v>92.1</v>
      </c>
      <c r="D1700">
        <v>117</v>
      </c>
      <c r="E1700">
        <v>9.1</v>
      </c>
      <c r="F1700" s="14">
        <v>67161.429999999993</v>
      </c>
      <c r="G1700">
        <v>1547</v>
      </c>
    </row>
    <row r="1701" spans="3:7" x14ac:dyDescent="0.35">
      <c r="C1701">
        <v>98.6</v>
      </c>
      <c r="D1701">
        <v>468</v>
      </c>
      <c r="E1701">
        <v>3.6</v>
      </c>
      <c r="F1701" s="14">
        <v>112181.29</v>
      </c>
      <c r="G1701">
        <v>13892</v>
      </c>
    </row>
    <row r="1702" spans="3:7" x14ac:dyDescent="0.35">
      <c r="C1702">
        <v>135.5</v>
      </c>
      <c r="D1702">
        <v>525</v>
      </c>
      <c r="E1702">
        <v>5.6</v>
      </c>
      <c r="F1702" s="14">
        <v>38600.51</v>
      </c>
      <c r="G1702">
        <v>17874</v>
      </c>
    </row>
    <row r="1703" spans="3:7" x14ac:dyDescent="0.35">
      <c r="C1703">
        <v>50.6</v>
      </c>
      <c r="D1703">
        <v>436</v>
      </c>
      <c r="E1703">
        <v>4.7</v>
      </c>
      <c r="F1703" s="14">
        <v>58325.51</v>
      </c>
      <c r="G1703">
        <v>12672</v>
      </c>
    </row>
    <row r="1704" spans="3:7" x14ac:dyDescent="0.35">
      <c r="C1704">
        <v>129.30000000000001</v>
      </c>
      <c r="D1704">
        <v>221</v>
      </c>
      <c r="E1704">
        <v>8</v>
      </c>
      <c r="F1704" s="14">
        <v>114169.65</v>
      </c>
      <c r="G1704">
        <v>15928</v>
      </c>
    </row>
    <row r="1705" spans="3:7" x14ac:dyDescent="0.35">
      <c r="C1705">
        <v>23</v>
      </c>
      <c r="D1705">
        <v>166</v>
      </c>
      <c r="E1705">
        <v>3.5</v>
      </c>
      <c r="F1705" s="14">
        <v>116072.57</v>
      </c>
      <c r="G1705">
        <v>18370</v>
      </c>
    </row>
    <row r="1706" spans="3:7" x14ac:dyDescent="0.35">
      <c r="C1706">
        <v>89.3</v>
      </c>
      <c r="D1706">
        <v>410</v>
      </c>
      <c r="E1706">
        <v>1.7</v>
      </c>
      <c r="F1706" s="14">
        <v>56002.99</v>
      </c>
      <c r="G1706">
        <v>8677</v>
      </c>
    </row>
    <row r="1707" spans="3:7" x14ac:dyDescent="0.35">
      <c r="C1707">
        <v>67.2</v>
      </c>
      <c r="D1707">
        <v>410</v>
      </c>
      <c r="E1707">
        <v>2.1</v>
      </c>
      <c r="F1707" s="14">
        <v>77451.350000000006</v>
      </c>
      <c r="G1707">
        <v>7743</v>
      </c>
    </row>
    <row r="1708" spans="3:7" x14ac:dyDescent="0.35">
      <c r="C1708">
        <v>35.1</v>
      </c>
      <c r="D1708">
        <v>486</v>
      </c>
      <c r="E1708">
        <v>9.1</v>
      </c>
      <c r="F1708" s="14">
        <v>131574.88</v>
      </c>
      <c r="G1708">
        <v>14438</v>
      </c>
    </row>
    <row r="1709" spans="3:7" x14ac:dyDescent="0.35">
      <c r="C1709">
        <v>84.3</v>
      </c>
      <c r="D1709">
        <v>334</v>
      </c>
      <c r="E1709">
        <v>2.7</v>
      </c>
      <c r="F1709" s="14">
        <v>131528.07999999999</v>
      </c>
      <c r="G1709">
        <v>9459</v>
      </c>
    </row>
    <row r="1710" spans="3:7" x14ac:dyDescent="0.35">
      <c r="C1710">
        <v>122.4</v>
      </c>
      <c r="D1710">
        <v>553</v>
      </c>
      <c r="E1710">
        <v>2.5</v>
      </c>
      <c r="F1710" s="14">
        <v>80911.55</v>
      </c>
      <c r="G1710">
        <v>13634</v>
      </c>
    </row>
    <row r="1711" spans="3:7" x14ac:dyDescent="0.35">
      <c r="C1711">
        <v>107.2</v>
      </c>
      <c r="D1711">
        <v>291</v>
      </c>
      <c r="E1711">
        <v>3.9</v>
      </c>
      <c r="F1711" s="14">
        <v>57211.71</v>
      </c>
      <c r="G1711">
        <v>8582</v>
      </c>
    </row>
    <row r="1712" spans="3:7" x14ac:dyDescent="0.35">
      <c r="C1712">
        <v>69</v>
      </c>
      <c r="D1712">
        <v>600</v>
      </c>
      <c r="E1712">
        <v>7.3</v>
      </c>
      <c r="F1712" s="14">
        <v>138287.29</v>
      </c>
      <c r="G1712">
        <v>9119</v>
      </c>
    </row>
    <row r="1713" spans="3:7" x14ac:dyDescent="0.35">
      <c r="C1713">
        <v>139.69999999999999</v>
      </c>
      <c r="D1713">
        <v>216</v>
      </c>
      <c r="E1713">
        <v>8.9</v>
      </c>
      <c r="F1713" s="14">
        <v>112811.43</v>
      </c>
      <c r="G1713">
        <v>19459</v>
      </c>
    </row>
    <row r="1714" spans="3:7" x14ac:dyDescent="0.35">
      <c r="C1714">
        <v>141.6</v>
      </c>
      <c r="D1714">
        <v>296</v>
      </c>
      <c r="E1714">
        <v>7.4</v>
      </c>
      <c r="F1714" s="14">
        <v>63619.15</v>
      </c>
      <c r="G1714">
        <v>3086</v>
      </c>
    </row>
    <row r="1715" spans="3:7" x14ac:dyDescent="0.35">
      <c r="C1715">
        <v>86.8</v>
      </c>
      <c r="D1715">
        <v>243</v>
      </c>
      <c r="E1715">
        <v>1.9</v>
      </c>
      <c r="F1715" s="14">
        <v>53109.55</v>
      </c>
      <c r="G1715">
        <v>1750</v>
      </c>
    </row>
    <row r="1716" spans="3:7" x14ac:dyDescent="0.35">
      <c r="C1716">
        <v>114.8</v>
      </c>
      <c r="D1716">
        <v>528</v>
      </c>
      <c r="E1716">
        <v>10.1</v>
      </c>
      <c r="F1716" s="14">
        <v>87247.72</v>
      </c>
      <c r="G1716">
        <v>3488</v>
      </c>
    </row>
    <row r="1717" spans="3:7" x14ac:dyDescent="0.35">
      <c r="C1717">
        <v>131</v>
      </c>
      <c r="D1717">
        <v>504</v>
      </c>
      <c r="E1717">
        <v>11.9</v>
      </c>
      <c r="F1717" s="14">
        <v>72713.539999999994</v>
      </c>
      <c r="G1717">
        <v>14177</v>
      </c>
    </row>
    <row r="1718" spans="3:7" x14ac:dyDescent="0.35">
      <c r="C1718">
        <v>109</v>
      </c>
      <c r="D1718">
        <v>590</v>
      </c>
      <c r="E1718">
        <v>5.2</v>
      </c>
      <c r="F1718" s="14">
        <v>59190.48</v>
      </c>
      <c r="G1718">
        <v>11547</v>
      </c>
    </row>
    <row r="1719" spans="3:7" x14ac:dyDescent="0.35">
      <c r="C1719">
        <v>74.400000000000006</v>
      </c>
      <c r="D1719">
        <v>256</v>
      </c>
      <c r="E1719">
        <v>3</v>
      </c>
      <c r="F1719" s="14">
        <v>139662.71</v>
      </c>
      <c r="G1719">
        <v>19332</v>
      </c>
    </row>
    <row r="1720" spans="3:7" x14ac:dyDescent="0.35">
      <c r="C1720">
        <v>147.1</v>
      </c>
      <c r="D1720">
        <v>185</v>
      </c>
      <c r="E1720">
        <v>1.8</v>
      </c>
      <c r="F1720" s="14">
        <v>54861.78</v>
      </c>
      <c r="G1720">
        <v>5627</v>
      </c>
    </row>
    <row r="1721" spans="3:7" x14ac:dyDescent="0.35">
      <c r="C1721">
        <v>139.69999999999999</v>
      </c>
      <c r="D1721">
        <v>510</v>
      </c>
      <c r="E1721">
        <v>1.4</v>
      </c>
      <c r="F1721" s="14">
        <v>103670.43</v>
      </c>
      <c r="G1721">
        <v>19728</v>
      </c>
    </row>
    <row r="1722" spans="3:7" x14ac:dyDescent="0.35">
      <c r="C1722">
        <v>98.2</v>
      </c>
      <c r="D1722">
        <v>483</v>
      </c>
      <c r="E1722">
        <v>4.8</v>
      </c>
      <c r="F1722" s="14">
        <v>123182.99</v>
      </c>
      <c r="G1722">
        <v>19585</v>
      </c>
    </row>
    <row r="1723" spans="3:7" x14ac:dyDescent="0.35">
      <c r="C1723">
        <v>130.6</v>
      </c>
      <c r="D1723">
        <v>475</v>
      </c>
      <c r="E1723">
        <v>7.4</v>
      </c>
      <c r="F1723" s="14">
        <v>48495.26</v>
      </c>
      <c r="G1723">
        <v>19667</v>
      </c>
    </row>
    <row r="1724" spans="3:7" x14ac:dyDescent="0.35">
      <c r="C1724">
        <v>134.5</v>
      </c>
      <c r="D1724">
        <v>134</v>
      </c>
      <c r="E1724">
        <v>10.1</v>
      </c>
      <c r="F1724" s="14">
        <v>134117.56</v>
      </c>
      <c r="G1724">
        <v>3981</v>
      </c>
    </row>
    <row r="1725" spans="3:7" x14ac:dyDescent="0.35">
      <c r="C1725">
        <v>97.8</v>
      </c>
      <c r="D1725">
        <v>283</v>
      </c>
      <c r="E1725">
        <v>1.6</v>
      </c>
      <c r="F1725" s="14">
        <v>54949.1</v>
      </c>
      <c r="G1725">
        <v>19762</v>
      </c>
    </row>
    <row r="1726" spans="3:7" x14ac:dyDescent="0.35">
      <c r="C1726">
        <v>87.8</v>
      </c>
      <c r="D1726">
        <v>477</v>
      </c>
      <c r="E1726">
        <v>9.4</v>
      </c>
      <c r="F1726" s="14">
        <v>104611.49</v>
      </c>
      <c r="G1726">
        <v>17641</v>
      </c>
    </row>
    <row r="1727" spans="3:7" x14ac:dyDescent="0.35">
      <c r="C1727">
        <v>114.8</v>
      </c>
      <c r="D1727">
        <v>387</v>
      </c>
      <c r="E1727">
        <v>8.6</v>
      </c>
      <c r="F1727" s="14">
        <v>85308.27</v>
      </c>
      <c r="G1727">
        <v>6756</v>
      </c>
    </row>
    <row r="1728" spans="3:7" x14ac:dyDescent="0.35">
      <c r="C1728">
        <v>75.7</v>
      </c>
      <c r="D1728">
        <v>114</v>
      </c>
      <c r="E1728">
        <v>8.5</v>
      </c>
      <c r="F1728" s="14">
        <v>44522.87</v>
      </c>
      <c r="G1728">
        <v>5624</v>
      </c>
    </row>
    <row r="1729" spans="3:7" x14ac:dyDescent="0.35">
      <c r="C1729">
        <v>100.2</v>
      </c>
      <c r="D1729">
        <v>550</v>
      </c>
      <c r="E1729">
        <v>9.8000000000000007</v>
      </c>
      <c r="F1729" s="14">
        <v>37359.71</v>
      </c>
      <c r="G1729">
        <v>3084</v>
      </c>
    </row>
    <row r="1730" spans="3:7" x14ac:dyDescent="0.35">
      <c r="C1730">
        <v>41.9</v>
      </c>
      <c r="D1730">
        <v>489</v>
      </c>
      <c r="E1730">
        <v>2.2999999999999998</v>
      </c>
      <c r="F1730" s="14">
        <v>148229.97</v>
      </c>
      <c r="G1730">
        <v>19691</v>
      </c>
    </row>
    <row r="1731" spans="3:7" x14ac:dyDescent="0.35">
      <c r="C1731">
        <v>136.30000000000001</v>
      </c>
      <c r="D1731">
        <v>146</v>
      </c>
      <c r="E1731">
        <v>8.1999999999999993</v>
      </c>
      <c r="F1731" s="14">
        <v>91770.46</v>
      </c>
      <c r="G1731">
        <v>18872</v>
      </c>
    </row>
    <row r="1732" spans="3:7" x14ac:dyDescent="0.35">
      <c r="C1732">
        <v>45</v>
      </c>
      <c r="D1732">
        <v>376</v>
      </c>
      <c r="E1732">
        <v>10.8</v>
      </c>
      <c r="F1732" s="14">
        <v>86094.97</v>
      </c>
      <c r="G1732">
        <v>1828</v>
      </c>
    </row>
    <row r="1733" spans="3:7" x14ac:dyDescent="0.35">
      <c r="C1733">
        <v>29.9</v>
      </c>
      <c r="D1733">
        <v>561</v>
      </c>
      <c r="E1733">
        <v>0.8</v>
      </c>
      <c r="F1733" s="14">
        <v>53956.08</v>
      </c>
      <c r="G1733">
        <v>1154</v>
      </c>
    </row>
    <row r="1734" spans="3:7" x14ac:dyDescent="0.35">
      <c r="C1734">
        <v>112.4</v>
      </c>
      <c r="D1734">
        <v>321</v>
      </c>
      <c r="E1734">
        <v>7.4</v>
      </c>
      <c r="F1734" s="14">
        <v>123044.13</v>
      </c>
      <c r="G1734">
        <v>2143</v>
      </c>
    </row>
    <row r="1735" spans="3:7" x14ac:dyDescent="0.35">
      <c r="C1735">
        <v>108</v>
      </c>
      <c r="D1735">
        <v>527</v>
      </c>
      <c r="E1735">
        <v>9.5</v>
      </c>
      <c r="F1735" s="14">
        <v>66665.25</v>
      </c>
      <c r="G1735">
        <v>6154</v>
      </c>
    </row>
    <row r="1736" spans="3:7" x14ac:dyDescent="0.35">
      <c r="C1736">
        <v>59</v>
      </c>
      <c r="D1736">
        <v>364</v>
      </c>
      <c r="E1736">
        <v>11.5</v>
      </c>
      <c r="F1736" s="14">
        <v>60882.51</v>
      </c>
      <c r="G1736">
        <v>8336</v>
      </c>
    </row>
    <row r="1737" spans="3:7" x14ac:dyDescent="0.35">
      <c r="C1737">
        <v>125.1</v>
      </c>
      <c r="D1737">
        <v>515</v>
      </c>
      <c r="E1737">
        <v>2.5</v>
      </c>
      <c r="F1737" s="14">
        <v>59890.720000000001</v>
      </c>
      <c r="G1737">
        <v>682</v>
      </c>
    </row>
    <row r="1738" spans="3:7" x14ac:dyDescent="0.35">
      <c r="C1738">
        <v>128.30000000000001</v>
      </c>
      <c r="D1738">
        <v>395</v>
      </c>
      <c r="E1738">
        <v>2.4</v>
      </c>
      <c r="F1738" s="14">
        <v>121094.19</v>
      </c>
      <c r="G1738">
        <v>270</v>
      </c>
    </row>
    <row r="1739" spans="3:7" x14ac:dyDescent="0.35">
      <c r="C1739">
        <v>144.80000000000001</v>
      </c>
      <c r="D1739">
        <v>245</v>
      </c>
      <c r="E1739">
        <v>2.9</v>
      </c>
      <c r="F1739" s="14">
        <v>102112.77</v>
      </c>
      <c r="G1739">
        <v>17138</v>
      </c>
    </row>
    <row r="1740" spans="3:7" x14ac:dyDescent="0.35">
      <c r="C1740">
        <v>96.5</v>
      </c>
      <c r="D1740">
        <v>240</v>
      </c>
      <c r="E1740">
        <v>6.8</v>
      </c>
      <c r="F1740" s="14">
        <v>143944.79</v>
      </c>
      <c r="G1740">
        <v>12363</v>
      </c>
    </row>
    <row r="1741" spans="3:7" x14ac:dyDescent="0.35">
      <c r="C1741">
        <v>90.1</v>
      </c>
      <c r="D1741">
        <v>396</v>
      </c>
      <c r="E1741">
        <v>5.8</v>
      </c>
      <c r="F1741" s="14">
        <v>79029.960000000006</v>
      </c>
      <c r="G1741">
        <v>19144</v>
      </c>
    </row>
    <row r="1742" spans="3:7" x14ac:dyDescent="0.35">
      <c r="C1742">
        <v>138.1</v>
      </c>
      <c r="D1742">
        <v>141</v>
      </c>
      <c r="E1742">
        <v>11.6</v>
      </c>
      <c r="F1742" s="14">
        <v>55787.14</v>
      </c>
      <c r="G1742">
        <v>12851</v>
      </c>
    </row>
    <row r="1743" spans="3:7" x14ac:dyDescent="0.35">
      <c r="C1743">
        <v>62.4</v>
      </c>
      <c r="D1743">
        <v>434</v>
      </c>
      <c r="E1743">
        <v>1.4</v>
      </c>
      <c r="F1743" s="14">
        <v>117356.56</v>
      </c>
      <c r="G1743">
        <v>5921</v>
      </c>
    </row>
    <row r="1744" spans="3:7" x14ac:dyDescent="0.35">
      <c r="C1744">
        <v>135.4</v>
      </c>
      <c r="D1744">
        <v>322</v>
      </c>
      <c r="E1744">
        <v>0.7</v>
      </c>
      <c r="F1744" s="14">
        <v>147168.59</v>
      </c>
      <c r="G1744">
        <v>18894</v>
      </c>
    </row>
    <row r="1745" spans="3:7" x14ac:dyDescent="0.35">
      <c r="C1745">
        <v>37.6</v>
      </c>
      <c r="D1745">
        <v>464</v>
      </c>
      <c r="E1745">
        <v>10.9</v>
      </c>
      <c r="F1745" s="14">
        <v>125448.57</v>
      </c>
      <c r="G1745">
        <v>14604</v>
      </c>
    </row>
    <row r="1746" spans="3:7" x14ac:dyDescent="0.35">
      <c r="C1746">
        <v>27.2</v>
      </c>
      <c r="D1746">
        <v>541</v>
      </c>
      <c r="E1746">
        <v>6.7</v>
      </c>
      <c r="F1746" s="14">
        <v>134555.19</v>
      </c>
      <c r="G1746">
        <v>13476</v>
      </c>
    </row>
    <row r="1747" spans="3:7" x14ac:dyDescent="0.35">
      <c r="C1747">
        <v>51.8</v>
      </c>
      <c r="D1747">
        <v>483</v>
      </c>
      <c r="E1747">
        <v>10.4</v>
      </c>
      <c r="F1747" s="14">
        <v>134180.69</v>
      </c>
      <c r="G1747">
        <v>2771</v>
      </c>
    </row>
    <row r="1748" spans="3:7" x14ac:dyDescent="0.35">
      <c r="C1748">
        <v>91.4</v>
      </c>
      <c r="D1748">
        <v>293</v>
      </c>
      <c r="E1748">
        <v>1.5</v>
      </c>
      <c r="F1748" s="14">
        <v>126781.5</v>
      </c>
      <c r="G1748">
        <v>4830</v>
      </c>
    </row>
    <row r="1749" spans="3:7" x14ac:dyDescent="0.35">
      <c r="C1749">
        <v>68.900000000000006</v>
      </c>
      <c r="D1749">
        <v>343</v>
      </c>
      <c r="E1749">
        <v>10.8</v>
      </c>
      <c r="F1749" s="14">
        <v>76474.95</v>
      </c>
      <c r="G1749">
        <v>9962</v>
      </c>
    </row>
    <row r="1750" spans="3:7" x14ac:dyDescent="0.35">
      <c r="C1750">
        <v>53.6</v>
      </c>
      <c r="D1750">
        <v>360</v>
      </c>
      <c r="E1750">
        <v>9.1</v>
      </c>
      <c r="F1750" s="14">
        <v>116247.7</v>
      </c>
      <c r="G1750">
        <v>14409</v>
      </c>
    </row>
    <row r="1751" spans="3:7" x14ac:dyDescent="0.35">
      <c r="C1751">
        <v>129.5</v>
      </c>
      <c r="D1751">
        <v>561</v>
      </c>
      <c r="E1751">
        <v>5.7</v>
      </c>
      <c r="F1751" s="14">
        <v>56380.9</v>
      </c>
      <c r="G1751">
        <v>13548</v>
      </c>
    </row>
    <row r="1752" spans="3:7" x14ac:dyDescent="0.35">
      <c r="C1752">
        <v>90</v>
      </c>
      <c r="D1752">
        <v>456</v>
      </c>
      <c r="E1752">
        <v>6.4</v>
      </c>
      <c r="F1752" s="14">
        <v>138207.46</v>
      </c>
      <c r="G1752">
        <v>8933</v>
      </c>
    </row>
    <row r="1753" spans="3:7" x14ac:dyDescent="0.35">
      <c r="C1753">
        <v>85.3</v>
      </c>
      <c r="D1753">
        <v>271</v>
      </c>
      <c r="E1753">
        <v>7.3</v>
      </c>
      <c r="F1753" s="14">
        <v>131813</v>
      </c>
      <c r="G1753">
        <v>12756</v>
      </c>
    </row>
    <row r="1754" spans="3:7" x14ac:dyDescent="0.35">
      <c r="C1754">
        <v>54.5</v>
      </c>
      <c r="D1754">
        <v>176</v>
      </c>
      <c r="E1754">
        <v>11.5</v>
      </c>
      <c r="F1754" s="14">
        <v>87602.22</v>
      </c>
      <c r="G1754">
        <v>2892</v>
      </c>
    </row>
    <row r="1755" spans="3:7" x14ac:dyDescent="0.35">
      <c r="C1755">
        <v>121</v>
      </c>
      <c r="D1755">
        <v>130</v>
      </c>
      <c r="E1755">
        <v>9.6</v>
      </c>
      <c r="F1755" s="14">
        <v>107201.97</v>
      </c>
      <c r="G1755">
        <v>11700</v>
      </c>
    </row>
    <row r="1756" spans="3:7" x14ac:dyDescent="0.35">
      <c r="C1756">
        <v>57.8</v>
      </c>
      <c r="D1756">
        <v>234</v>
      </c>
      <c r="E1756">
        <v>3.3</v>
      </c>
      <c r="F1756" s="14">
        <v>147982.91</v>
      </c>
      <c r="G1756">
        <v>6562</v>
      </c>
    </row>
    <row r="1757" spans="3:7" x14ac:dyDescent="0.35">
      <c r="C1757">
        <v>102.1</v>
      </c>
      <c r="D1757">
        <v>568</v>
      </c>
      <c r="E1757">
        <v>10.4</v>
      </c>
      <c r="F1757" s="14">
        <v>34418.300000000003</v>
      </c>
      <c r="G1757">
        <v>8045</v>
      </c>
    </row>
    <row r="1758" spans="3:7" x14ac:dyDescent="0.35">
      <c r="C1758">
        <v>30.2</v>
      </c>
      <c r="D1758">
        <v>452</v>
      </c>
      <c r="E1758">
        <v>10.1</v>
      </c>
      <c r="F1758" s="14">
        <v>149234.21</v>
      </c>
      <c r="G1758">
        <v>14674</v>
      </c>
    </row>
    <row r="1759" spans="3:7" x14ac:dyDescent="0.35">
      <c r="C1759">
        <v>114.9</v>
      </c>
      <c r="D1759">
        <v>340</v>
      </c>
      <c r="E1759">
        <v>5.4</v>
      </c>
      <c r="F1759" s="14">
        <v>41161.129999999997</v>
      </c>
      <c r="G1759">
        <v>19121</v>
      </c>
    </row>
    <row r="1760" spans="3:7" x14ac:dyDescent="0.35">
      <c r="C1760">
        <v>39.1</v>
      </c>
      <c r="D1760">
        <v>414</v>
      </c>
      <c r="E1760">
        <v>9</v>
      </c>
      <c r="F1760" s="14">
        <v>115441.78</v>
      </c>
      <c r="G1760">
        <v>2221</v>
      </c>
    </row>
    <row r="1761" spans="3:7" x14ac:dyDescent="0.35">
      <c r="C1761">
        <v>50.1</v>
      </c>
      <c r="D1761">
        <v>473</v>
      </c>
      <c r="E1761">
        <v>7.1</v>
      </c>
      <c r="F1761" s="14">
        <v>52312.3</v>
      </c>
      <c r="G1761">
        <v>17531</v>
      </c>
    </row>
    <row r="1762" spans="3:7" x14ac:dyDescent="0.35">
      <c r="C1762">
        <v>27.1</v>
      </c>
      <c r="D1762">
        <v>134</v>
      </c>
      <c r="E1762">
        <v>10.6</v>
      </c>
      <c r="F1762" s="14">
        <v>93832.09</v>
      </c>
      <c r="G1762">
        <v>19358</v>
      </c>
    </row>
    <row r="1763" spans="3:7" x14ac:dyDescent="0.35">
      <c r="C1763">
        <v>41.8</v>
      </c>
      <c r="D1763">
        <v>333</v>
      </c>
      <c r="E1763">
        <v>10.4</v>
      </c>
      <c r="F1763" s="14">
        <v>129313.66</v>
      </c>
      <c r="G1763">
        <v>5455</v>
      </c>
    </row>
    <row r="1764" spans="3:7" x14ac:dyDescent="0.35">
      <c r="C1764">
        <v>129</v>
      </c>
      <c r="D1764">
        <v>142</v>
      </c>
      <c r="E1764">
        <v>5.3</v>
      </c>
      <c r="F1764" s="14">
        <v>141080.54</v>
      </c>
      <c r="G1764">
        <v>2501</v>
      </c>
    </row>
    <row r="1765" spans="3:7" x14ac:dyDescent="0.35">
      <c r="C1765">
        <v>66.2</v>
      </c>
      <c r="D1765">
        <v>291</v>
      </c>
      <c r="E1765">
        <v>3.6</v>
      </c>
      <c r="F1765" s="14">
        <v>143361.17000000001</v>
      </c>
      <c r="G1765">
        <v>17628</v>
      </c>
    </row>
    <row r="1766" spans="3:7" x14ac:dyDescent="0.35">
      <c r="C1766">
        <v>91.5</v>
      </c>
      <c r="D1766">
        <v>267</v>
      </c>
      <c r="E1766">
        <v>10.6</v>
      </c>
      <c r="F1766" s="14">
        <v>126807.74</v>
      </c>
      <c r="G1766">
        <v>5597</v>
      </c>
    </row>
    <row r="1767" spans="3:7" x14ac:dyDescent="0.35">
      <c r="C1767">
        <v>87.4</v>
      </c>
      <c r="D1767">
        <v>554</v>
      </c>
      <c r="E1767">
        <v>4.8</v>
      </c>
      <c r="F1767" s="14">
        <v>71419.42</v>
      </c>
      <c r="G1767">
        <v>7220</v>
      </c>
    </row>
    <row r="1768" spans="3:7" x14ac:dyDescent="0.35">
      <c r="C1768">
        <v>113.1</v>
      </c>
      <c r="D1768">
        <v>121</v>
      </c>
      <c r="E1768">
        <v>11.9</v>
      </c>
      <c r="F1768" s="14">
        <v>145262.07999999999</v>
      </c>
      <c r="G1768">
        <v>10215</v>
      </c>
    </row>
    <row r="1769" spans="3:7" x14ac:dyDescent="0.35">
      <c r="C1769">
        <v>116.8</v>
      </c>
      <c r="D1769">
        <v>223</v>
      </c>
      <c r="E1769">
        <v>10.199999999999999</v>
      </c>
      <c r="F1769" s="14">
        <v>118260.66</v>
      </c>
      <c r="G1769">
        <v>9672</v>
      </c>
    </row>
    <row r="1770" spans="3:7" x14ac:dyDescent="0.35">
      <c r="C1770">
        <v>45.6</v>
      </c>
      <c r="D1770">
        <v>142</v>
      </c>
      <c r="E1770">
        <v>10.7</v>
      </c>
      <c r="F1770" s="14">
        <v>72763.02</v>
      </c>
      <c r="G1770">
        <v>9726</v>
      </c>
    </row>
    <row r="1771" spans="3:7" x14ac:dyDescent="0.35">
      <c r="C1771">
        <v>107.3</v>
      </c>
      <c r="D1771">
        <v>151</v>
      </c>
      <c r="E1771">
        <v>7.6</v>
      </c>
      <c r="F1771" s="14">
        <v>136559.93</v>
      </c>
      <c r="G1771">
        <v>13329</v>
      </c>
    </row>
    <row r="1772" spans="3:7" x14ac:dyDescent="0.35">
      <c r="C1772">
        <v>124</v>
      </c>
      <c r="D1772">
        <v>266</v>
      </c>
      <c r="E1772">
        <v>1.9</v>
      </c>
      <c r="F1772" s="14">
        <v>97003.41</v>
      </c>
      <c r="G1772">
        <v>8745</v>
      </c>
    </row>
    <row r="1773" spans="3:7" x14ac:dyDescent="0.35">
      <c r="C1773">
        <v>109</v>
      </c>
      <c r="D1773">
        <v>578</v>
      </c>
      <c r="E1773">
        <v>0.8</v>
      </c>
      <c r="F1773" s="14">
        <v>146603.88</v>
      </c>
      <c r="G1773">
        <v>1929</v>
      </c>
    </row>
    <row r="1774" spans="3:7" x14ac:dyDescent="0.35">
      <c r="C1774">
        <v>52.5</v>
      </c>
      <c r="D1774">
        <v>509</v>
      </c>
      <c r="E1774">
        <v>5.2</v>
      </c>
      <c r="F1774" s="14">
        <v>46967.44</v>
      </c>
      <c r="G1774">
        <v>11660</v>
      </c>
    </row>
    <row r="1775" spans="3:7" x14ac:dyDescent="0.35">
      <c r="C1775">
        <v>69.5</v>
      </c>
      <c r="D1775">
        <v>416</v>
      </c>
      <c r="E1775">
        <v>11.5</v>
      </c>
      <c r="F1775" s="14">
        <v>33657.24</v>
      </c>
      <c r="G1775">
        <v>11313</v>
      </c>
    </row>
    <row r="1776" spans="3:7" x14ac:dyDescent="0.35">
      <c r="C1776">
        <v>102.4</v>
      </c>
      <c r="D1776">
        <v>572</v>
      </c>
      <c r="E1776">
        <v>6.2</v>
      </c>
      <c r="F1776" s="14">
        <v>121207.6</v>
      </c>
      <c r="G1776">
        <v>15181</v>
      </c>
    </row>
    <row r="1777" spans="3:7" x14ac:dyDescent="0.35">
      <c r="C1777">
        <v>115.6</v>
      </c>
      <c r="D1777">
        <v>230</v>
      </c>
      <c r="E1777">
        <v>6.9</v>
      </c>
      <c r="F1777" s="14">
        <v>142713.07</v>
      </c>
      <c r="G1777">
        <v>10852</v>
      </c>
    </row>
    <row r="1778" spans="3:7" x14ac:dyDescent="0.35">
      <c r="C1778">
        <v>102.1</v>
      </c>
      <c r="D1778">
        <v>364</v>
      </c>
      <c r="E1778">
        <v>0.7</v>
      </c>
      <c r="F1778" s="14">
        <v>75612.399999999994</v>
      </c>
      <c r="G1778">
        <v>419</v>
      </c>
    </row>
    <row r="1779" spans="3:7" x14ac:dyDescent="0.35">
      <c r="C1779">
        <v>82</v>
      </c>
      <c r="D1779">
        <v>330</v>
      </c>
      <c r="E1779">
        <v>8.5</v>
      </c>
      <c r="F1779" s="14">
        <v>102838.46</v>
      </c>
      <c r="G1779">
        <v>16471</v>
      </c>
    </row>
    <row r="1780" spans="3:7" x14ac:dyDescent="0.35">
      <c r="C1780">
        <v>145.19999999999999</v>
      </c>
      <c r="D1780">
        <v>232</v>
      </c>
      <c r="E1780">
        <v>0.9</v>
      </c>
      <c r="F1780" s="14">
        <v>138069.60999999999</v>
      </c>
      <c r="G1780">
        <v>16667</v>
      </c>
    </row>
    <row r="1781" spans="3:7" x14ac:dyDescent="0.35">
      <c r="C1781">
        <v>75.3</v>
      </c>
      <c r="D1781">
        <v>566</v>
      </c>
      <c r="E1781">
        <v>1.4</v>
      </c>
      <c r="F1781" s="14">
        <v>76722.34</v>
      </c>
      <c r="G1781">
        <v>2889</v>
      </c>
    </row>
    <row r="1782" spans="3:7" x14ac:dyDescent="0.35">
      <c r="C1782">
        <v>21.2</v>
      </c>
      <c r="D1782">
        <v>243</v>
      </c>
      <c r="E1782">
        <v>10.1</v>
      </c>
      <c r="F1782" s="14">
        <v>63251.3</v>
      </c>
      <c r="G1782">
        <v>16676</v>
      </c>
    </row>
    <row r="1783" spans="3:7" x14ac:dyDescent="0.35">
      <c r="C1783">
        <v>113.7</v>
      </c>
      <c r="D1783">
        <v>231</v>
      </c>
      <c r="E1783">
        <v>8.9</v>
      </c>
      <c r="F1783" s="14">
        <v>97214.34</v>
      </c>
      <c r="G1783">
        <v>15060</v>
      </c>
    </row>
    <row r="1784" spans="3:7" x14ac:dyDescent="0.35">
      <c r="C1784">
        <v>60</v>
      </c>
      <c r="D1784">
        <v>165</v>
      </c>
      <c r="E1784">
        <v>7.3</v>
      </c>
      <c r="F1784" s="14">
        <v>135924.6</v>
      </c>
      <c r="G1784">
        <v>7243</v>
      </c>
    </row>
    <row r="1785" spans="3:7" x14ac:dyDescent="0.35">
      <c r="C1785">
        <v>21</v>
      </c>
      <c r="D1785">
        <v>384</v>
      </c>
      <c r="E1785">
        <v>10.4</v>
      </c>
      <c r="F1785" s="14">
        <v>121096.7</v>
      </c>
      <c r="G1785">
        <v>4890</v>
      </c>
    </row>
    <row r="1786" spans="3:7" x14ac:dyDescent="0.35">
      <c r="C1786">
        <v>89.5</v>
      </c>
      <c r="D1786">
        <v>195</v>
      </c>
      <c r="E1786">
        <v>6.5</v>
      </c>
      <c r="F1786" s="14">
        <v>49769.96</v>
      </c>
      <c r="G1786">
        <v>6870</v>
      </c>
    </row>
    <row r="1787" spans="3:7" x14ac:dyDescent="0.35">
      <c r="C1787">
        <v>114.6</v>
      </c>
      <c r="D1787">
        <v>448</v>
      </c>
      <c r="E1787">
        <v>6.1</v>
      </c>
      <c r="F1787" s="14">
        <v>79140.509999999995</v>
      </c>
      <c r="G1787">
        <v>7169</v>
      </c>
    </row>
    <row r="1788" spans="3:7" x14ac:dyDescent="0.35">
      <c r="C1788">
        <v>62.3</v>
      </c>
      <c r="D1788">
        <v>394</v>
      </c>
      <c r="E1788">
        <v>4.3</v>
      </c>
      <c r="F1788" s="14">
        <v>39521.93</v>
      </c>
      <c r="G1788">
        <v>10805</v>
      </c>
    </row>
    <row r="1789" spans="3:7" x14ac:dyDescent="0.35">
      <c r="C1789">
        <v>100.9</v>
      </c>
      <c r="D1789">
        <v>240</v>
      </c>
      <c r="E1789">
        <v>11.6</v>
      </c>
      <c r="F1789" s="14">
        <v>40438.269999999997</v>
      </c>
      <c r="G1789">
        <v>14042</v>
      </c>
    </row>
    <row r="1790" spans="3:7" x14ac:dyDescent="0.35">
      <c r="C1790">
        <v>122.7</v>
      </c>
      <c r="D1790">
        <v>416</v>
      </c>
      <c r="E1790">
        <v>5.4</v>
      </c>
      <c r="F1790" s="14">
        <v>70157.42</v>
      </c>
      <c r="G1790">
        <v>14281</v>
      </c>
    </row>
    <row r="1791" spans="3:7" x14ac:dyDescent="0.35">
      <c r="C1791">
        <v>97.9</v>
      </c>
      <c r="D1791">
        <v>221</v>
      </c>
      <c r="E1791">
        <v>11</v>
      </c>
      <c r="F1791" s="14">
        <v>35978.449999999997</v>
      </c>
      <c r="G1791">
        <v>1233</v>
      </c>
    </row>
    <row r="1792" spans="3:7" x14ac:dyDescent="0.35">
      <c r="C1792">
        <v>81.8</v>
      </c>
      <c r="D1792">
        <v>427</v>
      </c>
      <c r="E1792">
        <v>2.5</v>
      </c>
      <c r="F1792" s="14">
        <v>63693.82</v>
      </c>
      <c r="G1792">
        <v>19667</v>
      </c>
    </row>
    <row r="1793" spans="3:7" x14ac:dyDescent="0.35">
      <c r="C1793">
        <v>26.3</v>
      </c>
      <c r="D1793">
        <v>421</v>
      </c>
      <c r="E1793">
        <v>5.5</v>
      </c>
      <c r="F1793" s="14">
        <v>113298.94</v>
      </c>
      <c r="G1793">
        <v>18138</v>
      </c>
    </row>
    <row r="1794" spans="3:7" x14ac:dyDescent="0.35">
      <c r="C1794">
        <v>117.2</v>
      </c>
      <c r="D1794">
        <v>291</v>
      </c>
      <c r="E1794">
        <v>5.0999999999999996</v>
      </c>
      <c r="F1794" s="14">
        <v>119624.5</v>
      </c>
      <c r="G1794">
        <v>8029</v>
      </c>
    </row>
    <row r="1795" spans="3:7" x14ac:dyDescent="0.35">
      <c r="C1795">
        <v>135.80000000000001</v>
      </c>
      <c r="D1795">
        <v>348</v>
      </c>
      <c r="E1795">
        <v>11.2</v>
      </c>
      <c r="F1795" s="14">
        <v>128963.45</v>
      </c>
      <c r="G1795">
        <v>9794</v>
      </c>
    </row>
    <row r="1796" spans="3:7" x14ac:dyDescent="0.35">
      <c r="C1796">
        <v>109.8</v>
      </c>
      <c r="D1796">
        <v>463</v>
      </c>
      <c r="E1796">
        <v>5.2</v>
      </c>
      <c r="F1796" s="14">
        <v>118666.3</v>
      </c>
      <c r="G1796">
        <v>11711</v>
      </c>
    </row>
    <row r="1797" spans="3:7" x14ac:dyDescent="0.35">
      <c r="C1797">
        <v>131.9</v>
      </c>
      <c r="D1797">
        <v>444</v>
      </c>
      <c r="E1797">
        <v>5.7</v>
      </c>
      <c r="F1797" s="14">
        <v>134970.22</v>
      </c>
      <c r="G1797">
        <v>7128</v>
      </c>
    </row>
    <row r="1798" spans="3:7" x14ac:dyDescent="0.35">
      <c r="C1798">
        <v>86.6</v>
      </c>
      <c r="D1798">
        <v>247</v>
      </c>
      <c r="E1798">
        <v>0.5</v>
      </c>
      <c r="F1798" s="14">
        <v>97341.440000000002</v>
      </c>
      <c r="G1798">
        <v>18661</v>
      </c>
    </row>
    <row r="1799" spans="3:7" x14ac:dyDescent="0.35">
      <c r="C1799">
        <v>82.8</v>
      </c>
      <c r="D1799">
        <v>289</v>
      </c>
      <c r="E1799">
        <v>2.2999999999999998</v>
      </c>
      <c r="F1799" s="14">
        <v>111310.34</v>
      </c>
      <c r="G1799">
        <v>6750</v>
      </c>
    </row>
    <row r="1800" spans="3:7" x14ac:dyDescent="0.35">
      <c r="C1800">
        <v>90.4</v>
      </c>
      <c r="D1800">
        <v>366</v>
      </c>
      <c r="E1800">
        <v>6.4</v>
      </c>
      <c r="F1800" s="14">
        <v>107291.13</v>
      </c>
      <c r="G1800">
        <v>19082</v>
      </c>
    </row>
    <row r="1801" spans="3:7" x14ac:dyDescent="0.35">
      <c r="C1801">
        <v>59.4</v>
      </c>
      <c r="D1801">
        <v>413</v>
      </c>
      <c r="E1801">
        <v>8</v>
      </c>
      <c r="F1801" s="14">
        <v>115003.58</v>
      </c>
      <c r="G1801">
        <v>11019</v>
      </c>
    </row>
    <row r="1802" spans="3:7" x14ac:dyDescent="0.35">
      <c r="C1802">
        <v>20.3</v>
      </c>
      <c r="D1802">
        <v>398</v>
      </c>
      <c r="E1802">
        <v>9.3000000000000007</v>
      </c>
      <c r="F1802" s="14">
        <v>133031.49</v>
      </c>
      <c r="G1802">
        <v>6897</v>
      </c>
    </row>
    <row r="1803" spans="3:7" x14ac:dyDescent="0.35">
      <c r="C1803">
        <v>149.19999999999999</v>
      </c>
      <c r="D1803">
        <v>439</v>
      </c>
      <c r="E1803">
        <v>1.8</v>
      </c>
      <c r="F1803" s="14">
        <v>143969.60000000001</v>
      </c>
      <c r="G1803">
        <v>7877</v>
      </c>
    </row>
    <row r="1804" spans="3:7" x14ac:dyDescent="0.35">
      <c r="C1804">
        <v>37.4</v>
      </c>
      <c r="D1804">
        <v>280</v>
      </c>
      <c r="E1804">
        <v>5.9</v>
      </c>
      <c r="F1804" s="14">
        <v>90057.78</v>
      </c>
      <c r="G1804">
        <v>15984</v>
      </c>
    </row>
    <row r="1805" spans="3:7" x14ac:dyDescent="0.35">
      <c r="C1805">
        <v>133.80000000000001</v>
      </c>
      <c r="D1805">
        <v>291</v>
      </c>
      <c r="E1805">
        <v>3</v>
      </c>
      <c r="F1805" s="14">
        <v>109822.96</v>
      </c>
      <c r="G1805">
        <v>578</v>
      </c>
    </row>
    <row r="1806" spans="3:7" x14ac:dyDescent="0.35">
      <c r="C1806">
        <v>97.7</v>
      </c>
      <c r="D1806">
        <v>526</v>
      </c>
      <c r="E1806">
        <v>4.7</v>
      </c>
      <c r="F1806" s="14">
        <v>90190.21</v>
      </c>
      <c r="G1806">
        <v>3852</v>
      </c>
    </row>
    <row r="1807" spans="3:7" x14ac:dyDescent="0.35">
      <c r="C1807">
        <v>116.4</v>
      </c>
      <c r="D1807">
        <v>435</v>
      </c>
      <c r="E1807">
        <v>5.6</v>
      </c>
      <c r="F1807" s="14">
        <v>66069.960000000006</v>
      </c>
      <c r="G1807">
        <v>3146</v>
      </c>
    </row>
    <row r="1808" spans="3:7" x14ac:dyDescent="0.35">
      <c r="C1808">
        <v>83.6</v>
      </c>
      <c r="D1808">
        <v>514</v>
      </c>
      <c r="E1808">
        <v>11.7</v>
      </c>
      <c r="F1808" s="14">
        <v>44938.27</v>
      </c>
      <c r="G1808">
        <v>12217</v>
      </c>
    </row>
    <row r="1809" spans="3:7" x14ac:dyDescent="0.35">
      <c r="C1809">
        <v>80</v>
      </c>
      <c r="D1809">
        <v>197</v>
      </c>
      <c r="E1809">
        <v>1.7</v>
      </c>
      <c r="F1809" s="14">
        <v>39339.97</v>
      </c>
      <c r="G1809">
        <v>1155</v>
      </c>
    </row>
    <row r="1810" spans="3:7" x14ac:dyDescent="0.35">
      <c r="C1810">
        <v>94.7</v>
      </c>
      <c r="D1810">
        <v>350</v>
      </c>
      <c r="E1810">
        <v>8.6</v>
      </c>
      <c r="F1810" s="14">
        <v>51371.76</v>
      </c>
      <c r="G1810">
        <v>11965</v>
      </c>
    </row>
    <row r="1811" spans="3:7" x14ac:dyDescent="0.35">
      <c r="C1811">
        <v>120.2</v>
      </c>
      <c r="D1811">
        <v>572</v>
      </c>
      <c r="E1811">
        <v>5.6</v>
      </c>
      <c r="F1811" s="14">
        <v>111222.71</v>
      </c>
      <c r="G1811">
        <v>11666</v>
      </c>
    </row>
    <row r="1812" spans="3:7" x14ac:dyDescent="0.35">
      <c r="C1812">
        <v>83.6</v>
      </c>
      <c r="D1812">
        <v>332</v>
      </c>
      <c r="E1812">
        <v>2</v>
      </c>
      <c r="F1812" s="14">
        <v>94599.71</v>
      </c>
      <c r="G1812">
        <v>239</v>
      </c>
    </row>
    <row r="1813" spans="3:7" x14ac:dyDescent="0.35">
      <c r="C1813">
        <v>80.900000000000006</v>
      </c>
      <c r="D1813">
        <v>538</v>
      </c>
      <c r="E1813">
        <v>2.4</v>
      </c>
      <c r="F1813" s="14">
        <v>106230.35</v>
      </c>
      <c r="G1813">
        <v>18604</v>
      </c>
    </row>
    <row r="1814" spans="3:7" x14ac:dyDescent="0.35">
      <c r="C1814">
        <v>145.19999999999999</v>
      </c>
      <c r="D1814">
        <v>200</v>
      </c>
      <c r="E1814">
        <v>8.1</v>
      </c>
      <c r="F1814" s="14">
        <v>139700.76</v>
      </c>
      <c r="G1814">
        <v>12774</v>
      </c>
    </row>
    <row r="1815" spans="3:7" x14ac:dyDescent="0.35">
      <c r="C1815">
        <v>143.30000000000001</v>
      </c>
      <c r="D1815">
        <v>442</v>
      </c>
      <c r="E1815">
        <v>3.2</v>
      </c>
      <c r="F1815" s="14">
        <v>117535.17</v>
      </c>
      <c r="G1815">
        <v>16599</v>
      </c>
    </row>
    <row r="1816" spans="3:7" x14ac:dyDescent="0.35">
      <c r="C1816">
        <v>31.5</v>
      </c>
      <c r="D1816">
        <v>164</v>
      </c>
      <c r="E1816">
        <v>11.5</v>
      </c>
      <c r="F1816" s="14">
        <v>125611.67</v>
      </c>
      <c r="G1816">
        <v>2706</v>
      </c>
    </row>
    <row r="1817" spans="3:7" x14ac:dyDescent="0.35">
      <c r="C1817">
        <v>93.8</v>
      </c>
      <c r="D1817">
        <v>600</v>
      </c>
      <c r="E1817">
        <v>10.199999999999999</v>
      </c>
      <c r="F1817" s="14">
        <v>127201.44</v>
      </c>
      <c r="G1817">
        <v>8940</v>
      </c>
    </row>
    <row r="1818" spans="3:7" x14ac:dyDescent="0.35">
      <c r="C1818">
        <v>68.7</v>
      </c>
      <c r="D1818">
        <v>519</v>
      </c>
      <c r="E1818">
        <v>3.7</v>
      </c>
      <c r="F1818" s="14">
        <v>140944.12</v>
      </c>
      <c r="G1818">
        <v>11226</v>
      </c>
    </row>
    <row r="1819" spans="3:7" x14ac:dyDescent="0.35">
      <c r="C1819">
        <v>86.5</v>
      </c>
      <c r="D1819">
        <v>109</v>
      </c>
      <c r="E1819">
        <v>2.2000000000000002</v>
      </c>
      <c r="F1819" s="14">
        <v>54729.3</v>
      </c>
      <c r="G1819">
        <v>14052</v>
      </c>
    </row>
    <row r="1820" spans="3:7" x14ac:dyDescent="0.35">
      <c r="C1820">
        <v>136.69999999999999</v>
      </c>
      <c r="D1820">
        <v>541</v>
      </c>
      <c r="E1820">
        <v>11.3</v>
      </c>
      <c r="F1820" s="14">
        <v>61220.49</v>
      </c>
      <c r="G1820">
        <v>7960</v>
      </c>
    </row>
    <row r="1821" spans="3:7" x14ac:dyDescent="0.35">
      <c r="C1821">
        <v>44</v>
      </c>
      <c r="D1821">
        <v>186</v>
      </c>
      <c r="E1821">
        <v>11</v>
      </c>
      <c r="F1821" s="14">
        <v>31370.15</v>
      </c>
      <c r="G1821">
        <v>1514</v>
      </c>
    </row>
    <row r="1822" spans="3:7" x14ac:dyDescent="0.35">
      <c r="C1822">
        <v>106.5</v>
      </c>
      <c r="D1822">
        <v>322</v>
      </c>
      <c r="E1822">
        <v>11.7</v>
      </c>
      <c r="F1822" s="14">
        <v>58468.6</v>
      </c>
      <c r="G1822">
        <v>13797</v>
      </c>
    </row>
    <row r="1823" spans="3:7" x14ac:dyDescent="0.35">
      <c r="C1823">
        <v>74.099999999999994</v>
      </c>
      <c r="D1823">
        <v>590</v>
      </c>
      <c r="E1823">
        <v>6.2</v>
      </c>
      <c r="F1823" s="14">
        <v>35015.599999999999</v>
      </c>
      <c r="G1823">
        <v>16416</v>
      </c>
    </row>
    <row r="1824" spans="3:7" x14ac:dyDescent="0.35">
      <c r="C1824">
        <v>49.4</v>
      </c>
      <c r="D1824">
        <v>523</v>
      </c>
      <c r="E1824">
        <v>5</v>
      </c>
      <c r="F1824" s="14">
        <v>65684.759999999995</v>
      </c>
      <c r="G1824">
        <v>2730</v>
      </c>
    </row>
    <row r="1825" spans="3:7" x14ac:dyDescent="0.35">
      <c r="C1825">
        <v>50</v>
      </c>
      <c r="D1825">
        <v>449</v>
      </c>
      <c r="E1825">
        <v>4.9000000000000004</v>
      </c>
      <c r="F1825" s="14">
        <v>139406.73000000001</v>
      </c>
      <c r="G1825">
        <v>506</v>
      </c>
    </row>
    <row r="1826" spans="3:7" x14ac:dyDescent="0.35">
      <c r="C1826">
        <v>106.1</v>
      </c>
      <c r="D1826">
        <v>158</v>
      </c>
      <c r="E1826">
        <v>8.4</v>
      </c>
      <c r="F1826" s="14">
        <v>44805.94</v>
      </c>
      <c r="G1826">
        <v>18991</v>
      </c>
    </row>
    <row r="1827" spans="3:7" x14ac:dyDescent="0.35">
      <c r="C1827">
        <v>42.8</v>
      </c>
      <c r="D1827">
        <v>591</v>
      </c>
      <c r="E1827">
        <v>11.1</v>
      </c>
      <c r="F1827" s="14">
        <v>38038.160000000003</v>
      </c>
      <c r="G1827">
        <v>4607</v>
      </c>
    </row>
    <row r="1828" spans="3:7" x14ac:dyDescent="0.35">
      <c r="C1828">
        <v>140.80000000000001</v>
      </c>
      <c r="D1828">
        <v>112</v>
      </c>
      <c r="E1828">
        <v>4.7</v>
      </c>
      <c r="F1828" s="14">
        <v>63161.33</v>
      </c>
      <c r="G1828">
        <v>17866</v>
      </c>
    </row>
    <row r="1829" spans="3:7" x14ac:dyDescent="0.35">
      <c r="C1829">
        <v>108.7</v>
      </c>
      <c r="D1829">
        <v>418</v>
      </c>
      <c r="E1829">
        <v>0.5</v>
      </c>
      <c r="F1829" s="14">
        <v>73450.53</v>
      </c>
      <c r="G1829">
        <v>18805</v>
      </c>
    </row>
    <row r="1830" spans="3:7" x14ac:dyDescent="0.35">
      <c r="C1830">
        <v>23.4</v>
      </c>
      <c r="D1830">
        <v>183</v>
      </c>
      <c r="E1830">
        <v>4</v>
      </c>
      <c r="F1830" s="14">
        <v>138881.54</v>
      </c>
      <c r="G1830">
        <v>10827</v>
      </c>
    </row>
    <row r="1831" spans="3:7" x14ac:dyDescent="0.35">
      <c r="C1831">
        <v>21.6</v>
      </c>
      <c r="D1831">
        <v>212</v>
      </c>
      <c r="E1831">
        <v>9.8000000000000007</v>
      </c>
      <c r="F1831" s="14">
        <v>133478.74</v>
      </c>
      <c r="G1831">
        <v>6299</v>
      </c>
    </row>
    <row r="1832" spans="3:7" x14ac:dyDescent="0.35">
      <c r="C1832">
        <v>138</v>
      </c>
      <c r="D1832">
        <v>557</v>
      </c>
      <c r="E1832">
        <v>1.3</v>
      </c>
      <c r="F1832" s="14">
        <v>60437.9</v>
      </c>
      <c r="G1832">
        <v>7597</v>
      </c>
    </row>
    <row r="1833" spans="3:7" x14ac:dyDescent="0.35">
      <c r="C1833">
        <v>78.3</v>
      </c>
      <c r="D1833">
        <v>386</v>
      </c>
      <c r="E1833">
        <v>1.8</v>
      </c>
      <c r="F1833" s="14">
        <v>96882.3</v>
      </c>
      <c r="G1833">
        <v>12706</v>
      </c>
    </row>
    <row r="1834" spans="3:7" x14ac:dyDescent="0.35">
      <c r="C1834">
        <v>129.6</v>
      </c>
      <c r="D1834">
        <v>576</v>
      </c>
      <c r="E1834">
        <v>8.3000000000000007</v>
      </c>
      <c r="F1834" s="14">
        <v>110195.57</v>
      </c>
      <c r="G1834">
        <v>7398</v>
      </c>
    </row>
    <row r="1835" spans="3:7" x14ac:dyDescent="0.35">
      <c r="C1835">
        <v>127.7</v>
      </c>
      <c r="D1835">
        <v>471</v>
      </c>
      <c r="E1835">
        <v>4.3</v>
      </c>
      <c r="F1835" s="14">
        <v>120591.61</v>
      </c>
      <c r="G1835">
        <v>17787</v>
      </c>
    </row>
    <row r="1836" spans="3:7" x14ac:dyDescent="0.35">
      <c r="C1836">
        <v>111.1</v>
      </c>
      <c r="D1836">
        <v>324</v>
      </c>
      <c r="E1836">
        <v>10.199999999999999</v>
      </c>
      <c r="F1836" s="14">
        <v>94968.16</v>
      </c>
      <c r="G1836">
        <v>1686</v>
      </c>
    </row>
    <row r="1837" spans="3:7" x14ac:dyDescent="0.35">
      <c r="C1837">
        <v>95.4</v>
      </c>
      <c r="D1837">
        <v>555</v>
      </c>
      <c r="E1837">
        <v>9.6999999999999993</v>
      </c>
      <c r="F1837" s="14">
        <v>79626.789999999994</v>
      </c>
      <c r="G1837">
        <v>12851</v>
      </c>
    </row>
    <row r="1838" spans="3:7" x14ac:dyDescent="0.35">
      <c r="C1838">
        <v>116.6</v>
      </c>
      <c r="D1838">
        <v>314</v>
      </c>
      <c r="E1838">
        <v>5.8</v>
      </c>
      <c r="F1838" s="14">
        <v>91408.33</v>
      </c>
      <c r="G1838">
        <v>11070</v>
      </c>
    </row>
    <row r="1839" spans="3:7" x14ac:dyDescent="0.35">
      <c r="C1839">
        <v>21.4</v>
      </c>
      <c r="D1839">
        <v>359</v>
      </c>
      <c r="E1839">
        <v>11.5</v>
      </c>
      <c r="F1839" s="14">
        <v>75627.070000000007</v>
      </c>
      <c r="G1839">
        <v>19577</v>
      </c>
    </row>
    <row r="1840" spans="3:7" x14ac:dyDescent="0.35">
      <c r="C1840">
        <v>87.5</v>
      </c>
      <c r="D1840">
        <v>576</v>
      </c>
      <c r="E1840">
        <v>9.5</v>
      </c>
      <c r="F1840" s="14">
        <v>87162.94</v>
      </c>
      <c r="G1840">
        <v>6721</v>
      </c>
    </row>
    <row r="1841" spans="3:7" x14ac:dyDescent="0.35">
      <c r="C1841">
        <v>49</v>
      </c>
      <c r="D1841">
        <v>339</v>
      </c>
      <c r="E1841">
        <v>10.6</v>
      </c>
      <c r="F1841" s="14">
        <v>126947.65</v>
      </c>
      <c r="G1841">
        <v>11717</v>
      </c>
    </row>
    <row r="1842" spans="3:7" x14ac:dyDescent="0.35">
      <c r="C1842">
        <v>42.4</v>
      </c>
      <c r="D1842">
        <v>438</v>
      </c>
      <c r="E1842">
        <v>5.2</v>
      </c>
      <c r="F1842" s="14">
        <v>146020.29</v>
      </c>
      <c r="G1842">
        <v>1700</v>
      </c>
    </row>
    <row r="1843" spans="3:7" x14ac:dyDescent="0.35">
      <c r="C1843">
        <v>49.9</v>
      </c>
      <c r="D1843">
        <v>243</v>
      </c>
      <c r="E1843">
        <v>0.8</v>
      </c>
      <c r="F1843" s="14">
        <v>78136.27</v>
      </c>
      <c r="G1843">
        <v>7424</v>
      </c>
    </row>
    <row r="1844" spans="3:7" x14ac:dyDescent="0.35">
      <c r="C1844">
        <v>105.1</v>
      </c>
      <c r="D1844">
        <v>197</v>
      </c>
      <c r="E1844">
        <v>5.5</v>
      </c>
      <c r="F1844" s="14">
        <v>135594.57</v>
      </c>
      <c r="G1844">
        <v>1591</v>
      </c>
    </row>
    <row r="1845" spans="3:7" x14ac:dyDescent="0.35">
      <c r="C1845">
        <v>89</v>
      </c>
      <c r="D1845">
        <v>523</v>
      </c>
      <c r="E1845">
        <v>3.8</v>
      </c>
      <c r="F1845" s="14">
        <v>87465.18</v>
      </c>
      <c r="G1845">
        <v>321</v>
      </c>
    </row>
    <row r="1846" spans="3:7" x14ac:dyDescent="0.35">
      <c r="C1846">
        <v>137.6</v>
      </c>
      <c r="D1846">
        <v>371</v>
      </c>
      <c r="E1846">
        <v>4.2</v>
      </c>
      <c r="F1846" s="14">
        <v>146931.18</v>
      </c>
      <c r="G1846">
        <v>18256</v>
      </c>
    </row>
    <row r="1847" spans="3:7" x14ac:dyDescent="0.35">
      <c r="C1847">
        <v>23.6</v>
      </c>
      <c r="D1847">
        <v>192</v>
      </c>
      <c r="E1847">
        <v>3.1</v>
      </c>
      <c r="F1847" s="14">
        <v>100811.01</v>
      </c>
      <c r="G1847">
        <v>3048</v>
      </c>
    </row>
    <row r="1848" spans="3:7" x14ac:dyDescent="0.35">
      <c r="C1848">
        <v>145.4</v>
      </c>
      <c r="D1848">
        <v>572</v>
      </c>
      <c r="E1848">
        <v>11.4</v>
      </c>
      <c r="F1848" s="14">
        <v>123082.3</v>
      </c>
      <c r="G1848">
        <v>17019</v>
      </c>
    </row>
    <row r="1849" spans="3:7" x14ac:dyDescent="0.35">
      <c r="C1849">
        <v>124.2</v>
      </c>
      <c r="D1849">
        <v>512</v>
      </c>
      <c r="E1849">
        <v>7</v>
      </c>
      <c r="F1849" s="14">
        <v>125664.43</v>
      </c>
      <c r="G1849">
        <v>9844</v>
      </c>
    </row>
    <row r="1850" spans="3:7" x14ac:dyDescent="0.35">
      <c r="C1850">
        <v>118.8</v>
      </c>
      <c r="D1850">
        <v>377</v>
      </c>
      <c r="E1850">
        <v>5.9</v>
      </c>
      <c r="F1850" s="14">
        <v>32326.34</v>
      </c>
      <c r="G1850">
        <v>694</v>
      </c>
    </row>
    <row r="1851" spans="3:7" x14ac:dyDescent="0.35">
      <c r="C1851">
        <v>20.5</v>
      </c>
      <c r="D1851">
        <v>470</v>
      </c>
      <c r="E1851">
        <v>4.5999999999999996</v>
      </c>
      <c r="F1851" s="14">
        <v>73988.88</v>
      </c>
      <c r="G1851">
        <v>2233</v>
      </c>
    </row>
    <row r="1852" spans="3:7" x14ac:dyDescent="0.35">
      <c r="C1852">
        <v>133.69999999999999</v>
      </c>
      <c r="D1852">
        <v>263</v>
      </c>
      <c r="E1852">
        <v>9.5</v>
      </c>
      <c r="F1852" s="14">
        <v>72661.41</v>
      </c>
      <c r="G1852">
        <v>13049</v>
      </c>
    </row>
    <row r="1853" spans="3:7" x14ac:dyDescent="0.35">
      <c r="C1853">
        <v>115.5</v>
      </c>
      <c r="D1853">
        <v>577</v>
      </c>
      <c r="E1853">
        <v>2.8</v>
      </c>
      <c r="F1853" s="14">
        <v>98743.79</v>
      </c>
      <c r="G1853">
        <v>13038</v>
      </c>
    </row>
    <row r="1854" spans="3:7" x14ac:dyDescent="0.35">
      <c r="C1854">
        <v>123.4</v>
      </c>
      <c r="D1854">
        <v>542</v>
      </c>
      <c r="E1854">
        <v>4.4000000000000004</v>
      </c>
      <c r="F1854" s="14">
        <v>147338.79</v>
      </c>
      <c r="G1854">
        <v>17417</v>
      </c>
    </row>
    <row r="1855" spans="3:7" x14ac:dyDescent="0.35">
      <c r="C1855">
        <v>79.8</v>
      </c>
      <c r="D1855">
        <v>148</v>
      </c>
      <c r="E1855">
        <v>1</v>
      </c>
      <c r="F1855" s="14">
        <v>42822.89</v>
      </c>
      <c r="G1855">
        <v>4231</v>
      </c>
    </row>
    <row r="1856" spans="3:7" x14ac:dyDescent="0.35">
      <c r="C1856">
        <v>35.5</v>
      </c>
      <c r="D1856">
        <v>387</v>
      </c>
      <c r="E1856">
        <v>6.8</v>
      </c>
      <c r="F1856" s="14">
        <v>116504.46</v>
      </c>
      <c r="G1856">
        <v>8803</v>
      </c>
    </row>
    <row r="1857" spans="3:7" x14ac:dyDescent="0.35">
      <c r="C1857">
        <v>64.3</v>
      </c>
      <c r="D1857">
        <v>182</v>
      </c>
      <c r="E1857">
        <v>4.5</v>
      </c>
      <c r="F1857" s="14">
        <v>145759.98000000001</v>
      </c>
      <c r="G1857">
        <v>14536</v>
      </c>
    </row>
    <row r="1858" spans="3:7" x14ac:dyDescent="0.35">
      <c r="C1858">
        <v>122.4</v>
      </c>
      <c r="D1858">
        <v>271</v>
      </c>
      <c r="E1858">
        <v>4</v>
      </c>
      <c r="F1858" s="14">
        <v>133105.37</v>
      </c>
      <c r="G1858">
        <v>19097</v>
      </c>
    </row>
    <row r="1859" spans="3:7" x14ac:dyDescent="0.35">
      <c r="C1859">
        <v>98.2</v>
      </c>
      <c r="D1859">
        <v>364</v>
      </c>
      <c r="E1859">
        <v>8.5</v>
      </c>
      <c r="F1859" s="14">
        <v>51338.07</v>
      </c>
      <c r="G1859">
        <v>14229</v>
      </c>
    </row>
    <row r="1860" spans="3:7" x14ac:dyDescent="0.35">
      <c r="C1860">
        <v>134.6</v>
      </c>
      <c r="D1860">
        <v>232</v>
      </c>
      <c r="E1860">
        <v>2.7</v>
      </c>
      <c r="F1860" s="14">
        <v>66685.990000000005</v>
      </c>
      <c r="G1860">
        <v>19778</v>
      </c>
    </row>
    <row r="1861" spans="3:7" x14ac:dyDescent="0.35">
      <c r="C1861">
        <v>137.5</v>
      </c>
      <c r="D1861">
        <v>485</v>
      </c>
      <c r="E1861">
        <v>3.1</v>
      </c>
      <c r="F1861" s="14">
        <v>92223.29</v>
      </c>
      <c r="G1861">
        <v>7418</v>
      </c>
    </row>
    <row r="1862" spans="3:7" x14ac:dyDescent="0.35">
      <c r="C1862">
        <v>36.299999999999997</v>
      </c>
      <c r="D1862">
        <v>341</v>
      </c>
      <c r="E1862">
        <v>11.6</v>
      </c>
      <c r="F1862" s="14">
        <v>105178.11</v>
      </c>
      <c r="G1862">
        <v>15824</v>
      </c>
    </row>
    <row r="1863" spans="3:7" x14ac:dyDescent="0.35">
      <c r="C1863">
        <v>134.30000000000001</v>
      </c>
      <c r="D1863">
        <v>307</v>
      </c>
      <c r="E1863">
        <v>8.5</v>
      </c>
      <c r="F1863" s="14">
        <v>146280.66</v>
      </c>
      <c r="G1863">
        <v>7235</v>
      </c>
    </row>
    <row r="1864" spans="3:7" x14ac:dyDescent="0.35">
      <c r="C1864">
        <v>97.4</v>
      </c>
      <c r="D1864">
        <v>143</v>
      </c>
      <c r="E1864">
        <v>11.1</v>
      </c>
      <c r="F1864" s="14">
        <v>105543.49</v>
      </c>
      <c r="G1864">
        <v>3724</v>
      </c>
    </row>
    <row r="1865" spans="3:7" x14ac:dyDescent="0.35">
      <c r="C1865">
        <v>138.5</v>
      </c>
      <c r="D1865">
        <v>232</v>
      </c>
      <c r="E1865">
        <v>11.5</v>
      </c>
      <c r="F1865" s="14">
        <v>69391.06</v>
      </c>
      <c r="G1865">
        <v>7299</v>
      </c>
    </row>
    <row r="1866" spans="3:7" x14ac:dyDescent="0.35">
      <c r="C1866">
        <v>59.8</v>
      </c>
      <c r="D1866">
        <v>180</v>
      </c>
      <c r="E1866">
        <v>10.1</v>
      </c>
      <c r="F1866" s="14">
        <v>145539.26</v>
      </c>
      <c r="G1866">
        <v>2700</v>
      </c>
    </row>
    <row r="1867" spans="3:7" x14ac:dyDescent="0.35">
      <c r="C1867">
        <v>76.099999999999994</v>
      </c>
      <c r="D1867">
        <v>567</v>
      </c>
      <c r="E1867">
        <v>9</v>
      </c>
      <c r="F1867" s="14">
        <v>85796.800000000003</v>
      </c>
      <c r="G1867">
        <v>18440</v>
      </c>
    </row>
    <row r="1868" spans="3:7" x14ac:dyDescent="0.35">
      <c r="C1868">
        <v>76.2</v>
      </c>
      <c r="D1868">
        <v>531</v>
      </c>
      <c r="E1868">
        <v>5.2</v>
      </c>
      <c r="F1868" s="14">
        <v>133759.82999999999</v>
      </c>
      <c r="G1868">
        <v>10645</v>
      </c>
    </row>
    <row r="1869" spans="3:7" x14ac:dyDescent="0.35">
      <c r="C1869">
        <v>139.69999999999999</v>
      </c>
      <c r="D1869">
        <v>190</v>
      </c>
      <c r="E1869">
        <v>1.9</v>
      </c>
      <c r="F1869" s="14">
        <v>104309.18</v>
      </c>
      <c r="G1869">
        <v>8770</v>
      </c>
    </row>
    <row r="1870" spans="3:7" x14ac:dyDescent="0.35">
      <c r="C1870">
        <v>108.9</v>
      </c>
      <c r="D1870">
        <v>304</v>
      </c>
      <c r="E1870">
        <v>3.7</v>
      </c>
      <c r="F1870" s="14">
        <v>132440.6</v>
      </c>
      <c r="G1870">
        <v>7288</v>
      </c>
    </row>
    <row r="1871" spans="3:7" x14ac:dyDescent="0.35">
      <c r="C1871">
        <v>123.8</v>
      </c>
      <c r="D1871">
        <v>361</v>
      </c>
      <c r="E1871">
        <v>10.8</v>
      </c>
      <c r="F1871" s="14">
        <v>59552.800000000003</v>
      </c>
      <c r="G1871">
        <v>1653</v>
      </c>
    </row>
    <row r="1872" spans="3:7" x14ac:dyDescent="0.35">
      <c r="C1872">
        <v>129.9</v>
      </c>
      <c r="D1872">
        <v>178</v>
      </c>
      <c r="E1872">
        <v>9.1999999999999993</v>
      </c>
      <c r="F1872" s="14">
        <v>142008.56</v>
      </c>
      <c r="G1872">
        <v>7920</v>
      </c>
    </row>
    <row r="1873" spans="3:7" x14ac:dyDescent="0.35">
      <c r="C1873">
        <v>29.4</v>
      </c>
      <c r="D1873">
        <v>124</v>
      </c>
      <c r="E1873">
        <v>3.4</v>
      </c>
      <c r="F1873" s="14">
        <v>45848.28</v>
      </c>
      <c r="G1873">
        <v>16339</v>
      </c>
    </row>
    <row r="1874" spans="3:7" x14ac:dyDescent="0.35">
      <c r="C1874">
        <v>26.8</v>
      </c>
      <c r="D1874">
        <v>177</v>
      </c>
      <c r="E1874">
        <v>10.8</v>
      </c>
      <c r="F1874" s="14">
        <v>128138.36</v>
      </c>
      <c r="G1874">
        <v>5120</v>
      </c>
    </row>
    <row r="1875" spans="3:7" x14ac:dyDescent="0.35">
      <c r="C1875">
        <v>61.7</v>
      </c>
      <c r="D1875">
        <v>361</v>
      </c>
      <c r="E1875">
        <v>11.3</v>
      </c>
      <c r="F1875" s="14">
        <v>122483.37</v>
      </c>
      <c r="G1875">
        <v>698</v>
      </c>
    </row>
    <row r="1876" spans="3:7" x14ac:dyDescent="0.35">
      <c r="C1876">
        <v>144.9</v>
      </c>
      <c r="D1876">
        <v>576</v>
      </c>
      <c r="E1876">
        <v>7.6</v>
      </c>
      <c r="F1876" s="14">
        <v>134938.34</v>
      </c>
      <c r="G1876">
        <v>14163</v>
      </c>
    </row>
    <row r="1877" spans="3:7" x14ac:dyDescent="0.35">
      <c r="C1877">
        <v>52</v>
      </c>
      <c r="D1877">
        <v>530</v>
      </c>
      <c r="E1877">
        <v>1.9</v>
      </c>
      <c r="F1877" s="14">
        <v>79262.080000000002</v>
      </c>
      <c r="G1877">
        <v>14174</v>
      </c>
    </row>
    <row r="1878" spans="3:7" x14ac:dyDescent="0.35">
      <c r="C1878">
        <v>121.3</v>
      </c>
      <c r="D1878">
        <v>334</v>
      </c>
      <c r="E1878">
        <v>11.3</v>
      </c>
      <c r="F1878" s="14">
        <v>67519.3</v>
      </c>
      <c r="G1878">
        <v>11747</v>
      </c>
    </row>
    <row r="1879" spans="3:7" x14ac:dyDescent="0.35">
      <c r="C1879">
        <v>79.900000000000006</v>
      </c>
      <c r="D1879">
        <v>139</v>
      </c>
      <c r="E1879">
        <v>2.7</v>
      </c>
      <c r="F1879" s="14">
        <v>55892.63</v>
      </c>
      <c r="G1879">
        <v>3581</v>
      </c>
    </row>
    <row r="1880" spans="3:7" x14ac:dyDescent="0.35">
      <c r="C1880">
        <v>32.5</v>
      </c>
      <c r="D1880">
        <v>125</v>
      </c>
      <c r="E1880">
        <v>7.4</v>
      </c>
      <c r="F1880" s="14">
        <v>88271.06</v>
      </c>
      <c r="G1880">
        <v>12803</v>
      </c>
    </row>
    <row r="1881" spans="3:7" x14ac:dyDescent="0.35">
      <c r="C1881">
        <v>88</v>
      </c>
      <c r="D1881">
        <v>308</v>
      </c>
      <c r="E1881">
        <v>8.6</v>
      </c>
      <c r="F1881" s="14">
        <v>118063.09</v>
      </c>
      <c r="G1881">
        <v>11485</v>
      </c>
    </row>
    <row r="1882" spans="3:7" x14ac:dyDescent="0.35">
      <c r="C1882">
        <v>149.1</v>
      </c>
      <c r="D1882">
        <v>488</v>
      </c>
      <c r="E1882">
        <v>4.9000000000000004</v>
      </c>
      <c r="F1882" s="14">
        <v>51131.67</v>
      </c>
      <c r="G1882">
        <v>18152</v>
      </c>
    </row>
    <row r="1883" spans="3:7" x14ac:dyDescent="0.35">
      <c r="C1883">
        <v>40.1</v>
      </c>
      <c r="D1883">
        <v>198</v>
      </c>
      <c r="E1883">
        <v>2.9</v>
      </c>
      <c r="F1883" s="14">
        <v>80397</v>
      </c>
      <c r="G1883">
        <v>7272</v>
      </c>
    </row>
    <row r="1884" spans="3:7" x14ac:dyDescent="0.35">
      <c r="C1884">
        <v>143.80000000000001</v>
      </c>
      <c r="D1884">
        <v>366</v>
      </c>
      <c r="E1884">
        <v>1.7</v>
      </c>
      <c r="F1884" s="14">
        <v>60636.39</v>
      </c>
      <c r="G1884">
        <v>12698</v>
      </c>
    </row>
    <row r="1885" spans="3:7" x14ac:dyDescent="0.35">
      <c r="C1885">
        <v>69.3</v>
      </c>
      <c r="D1885">
        <v>363</v>
      </c>
      <c r="E1885">
        <v>5.7</v>
      </c>
      <c r="F1885" s="14">
        <v>38205.370000000003</v>
      </c>
      <c r="G1885">
        <v>1488</v>
      </c>
    </row>
    <row r="1886" spans="3:7" x14ac:dyDescent="0.35">
      <c r="C1886">
        <v>72.3</v>
      </c>
      <c r="D1886">
        <v>255</v>
      </c>
      <c r="E1886">
        <v>11.2</v>
      </c>
      <c r="F1886" s="14">
        <v>40728.58</v>
      </c>
      <c r="G1886">
        <v>11452</v>
      </c>
    </row>
    <row r="1887" spans="3:7" x14ac:dyDescent="0.35">
      <c r="C1887">
        <v>122.8</v>
      </c>
      <c r="D1887">
        <v>222</v>
      </c>
      <c r="E1887">
        <v>8.6</v>
      </c>
      <c r="F1887" s="14">
        <v>87853.32</v>
      </c>
      <c r="G1887">
        <v>3547</v>
      </c>
    </row>
    <row r="1888" spans="3:7" x14ac:dyDescent="0.35">
      <c r="C1888">
        <v>68.3</v>
      </c>
      <c r="D1888">
        <v>380</v>
      </c>
      <c r="E1888">
        <v>8.1999999999999993</v>
      </c>
      <c r="F1888" s="14">
        <v>31513.83</v>
      </c>
      <c r="G1888">
        <v>11043</v>
      </c>
    </row>
    <row r="1889" spans="3:7" x14ac:dyDescent="0.35">
      <c r="C1889">
        <v>96.7</v>
      </c>
      <c r="D1889">
        <v>116</v>
      </c>
      <c r="E1889">
        <v>8.1999999999999993</v>
      </c>
      <c r="F1889" s="14">
        <v>100337.9</v>
      </c>
      <c r="G1889">
        <v>16711</v>
      </c>
    </row>
    <row r="1890" spans="3:7" x14ac:dyDescent="0.35">
      <c r="C1890">
        <v>70.900000000000006</v>
      </c>
      <c r="D1890">
        <v>106</v>
      </c>
      <c r="E1890">
        <v>9.6999999999999993</v>
      </c>
      <c r="F1890" s="14">
        <v>122632.69</v>
      </c>
      <c r="G1890">
        <v>2604</v>
      </c>
    </row>
    <row r="1891" spans="3:7" x14ac:dyDescent="0.35">
      <c r="C1891">
        <v>59.9</v>
      </c>
      <c r="D1891">
        <v>579</v>
      </c>
      <c r="E1891">
        <v>11.8</v>
      </c>
      <c r="F1891" s="14">
        <v>89006.23</v>
      </c>
      <c r="G1891">
        <v>13525</v>
      </c>
    </row>
    <row r="1892" spans="3:7" x14ac:dyDescent="0.35">
      <c r="C1892">
        <v>86.6</v>
      </c>
      <c r="D1892">
        <v>354</v>
      </c>
      <c r="E1892">
        <v>4.5999999999999996</v>
      </c>
      <c r="F1892" s="14">
        <v>92624.27</v>
      </c>
      <c r="G1892">
        <v>13245</v>
      </c>
    </row>
    <row r="1893" spans="3:7" x14ac:dyDescent="0.35">
      <c r="C1893">
        <v>24.9</v>
      </c>
      <c r="D1893">
        <v>214</v>
      </c>
      <c r="E1893">
        <v>0.9</v>
      </c>
      <c r="F1893" s="14">
        <v>75869</v>
      </c>
      <c r="G1893">
        <v>12090</v>
      </c>
    </row>
    <row r="1894" spans="3:7" x14ac:dyDescent="0.35">
      <c r="C1894">
        <v>54.1</v>
      </c>
      <c r="D1894">
        <v>572</v>
      </c>
      <c r="E1894">
        <v>9.4</v>
      </c>
      <c r="F1894" s="14">
        <v>90820.92</v>
      </c>
      <c r="G1894">
        <v>17768</v>
      </c>
    </row>
    <row r="1895" spans="3:7" x14ac:dyDescent="0.35">
      <c r="C1895">
        <v>83.4</v>
      </c>
      <c r="D1895">
        <v>383</v>
      </c>
      <c r="E1895">
        <v>9.4</v>
      </c>
      <c r="F1895" s="14">
        <v>88309.7</v>
      </c>
      <c r="G1895">
        <v>4605</v>
      </c>
    </row>
    <row r="1896" spans="3:7" x14ac:dyDescent="0.35">
      <c r="C1896">
        <v>91.7</v>
      </c>
      <c r="D1896">
        <v>515</v>
      </c>
      <c r="E1896">
        <v>4</v>
      </c>
      <c r="F1896" s="14">
        <v>48635.13</v>
      </c>
      <c r="G1896">
        <v>17832</v>
      </c>
    </row>
    <row r="1897" spans="3:7" x14ac:dyDescent="0.35">
      <c r="C1897">
        <v>132.9</v>
      </c>
      <c r="D1897">
        <v>220</v>
      </c>
      <c r="E1897">
        <v>1.4</v>
      </c>
      <c r="F1897" s="14">
        <v>74038.95</v>
      </c>
      <c r="G1897">
        <v>4997</v>
      </c>
    </row>
    <row r="1898" spans="3:7" x14ac:dyDescent="0.35">
      <c r="C1898">
        <v>125.6</v>
      </c>
      <c r="D1898">
        <v>571</v>
      </c>
      <c r="E1898">
        <v>9.6</v>
      </c>
      <c r="F1898" s="14">
        <v>102513.93</v>
      </c>
      <c r="G1898">
        <v>16428</v>
      </c>
    </row>
    <row r="1899" spans="3:7" x14ac:dyDescent="0.35">
      <c r="C1899">
        <v>95.4</v>
      </c>
      <c r="D1899">
        <v>509</v>
      </c>
      <c r="E1899">
        <v>8.9</v>
      </c>
      <c r="F1899" s="14">
        <v>131639.87</v>
      </c>
      <c r="G1899">
        <v>18094</v>
      </c>
    </row>
    <row r="1900" spans="3:7" x14ac:dyDescent="0.35">
      <c r="C1900">
        <v>145.9</v>
      </c>
      <c r="D1900">
        <v>212</v>
      </c>
      <c r="E1900">
        <v>1.4</v>
      </c>
      <c r="F1900" s="14">
        <v>41188.36</v>
      </c>
      <c r="G1900">
        <v>3393</v>
      </c>
    </row>
    <row r="1901" spans="3:7" x14ac:dyDescent="0.35">
      <c r="C1901">
        <v>111.5</v>
      </c>
      <c r="D1901">
        <v>180</v>
      </c>
      <c r="E1901">
        <v>7.8</v>
      </c>
      <c r="F1901" s="14">
        <v>83392.11</v>
      </c>
      <c r="G1901">
        <v>18760</v>
      </c>
    </row>
    <row r="1902" spans="3:7" x14ac:dyDescent="0.35">
      <c r="C1902">
        <v>33</v>
      </c>
      <c r="D1902">
        <v>438</v>
      </c>
      <c r="E1902">
        <v>6.6</v>
      </c>
      <c r="F1902" s="14">
        <v>38305.08</v>
      </c>
      <c r="G1902">
        <v>15525</v>
      </c>
    </row>
    <row r="1903" spans="3:7" x14ac:dyDescent="0.35">
      <c r="C1903">
        <v>106</v>
      </c>
      <c r="D1903">
        <v>341</v>
      </c>
      <c r="E1903">
        <v>9.6</v>
      </c>
      <c r="F1903" s="14">
        <v>84599.27</v>
      </c>
      <c r="G1903">
        <v>17211</v>
      </c>
    </row>
    <row r="1904" spans="3:7" x14ac:dyDescent="0.35">
      <c r="C1904">
        <v>99.1</v>
      </c>
      <c r="D1904">
        <v>462</v>
      </c>
      <c r="E1904">
        <v>5</v>
      </c>
      <c r="F1904" s="14">
        <v>146360.46</v>
      </c>
      <c r="G1904">
        <v>2320</v>
      </c>
    </row>
    <row r="1905" spans="3:7" x14ac:dyDescent="0.35">
      <c r="C1905">
        <v>75.5</v>
      </c>
      <c r="D1905">
        <v>514</v>
      </c>
      <c r="E1905">
        <v>4.5</v>
      </c>
      <c r="F1905" s="14">
        <v>142836.38</v>
      </c>
      <c r="G1905">
        <v>2870</v>
      </c>
    </row>
    <row r="1906" spans="3:7" x14ac:dyDescent="0.35">
      <c r="C1906">
        <v>98.3</v>
      </c>
      <c r="D1906">
        <v>429</v>
      </c>
      <c r="E1906">
        <v>3.9</v>
      </c>
      <c r="F1906" s="14">
        <v>124416.65</v>
      </c>
      <c r="G1906">
        <v>9204</v>
      </c>
    </row>
    <row r="1907" spans="3:7" x14ac:dyDescent="0.35">
      <c r="C1907">
        <v>59</v>
      </c>
      <c r="D1907">
        <v>387</v>
      </c>
      <c r="E1907">
        <v>9.4</v>
      </c>
      <c r="F1907" s="14">
        <v>106337.96</v>
      </c>
      <c r="G1907">
        <v>397</v>
      </c>
    </row>
    <row r="1908" spans="3:7" x14ac:dyDescent="0.35">
      <c r="C1908">
        <v>148.5</v>
      </c>
      <c r="D1908">
        <v>571</v>
      </c>
      <c r="E1908">
        <v>9.6999999999999993</v>
      </c>
      <c r="F1908" s="14">
        <v>30471.45</v>
      </c>
      <c r="G1908">
        <v>19513</v>
      </c>
    </row>
    <row r="1909" spans="3:7" x14ac:dyDescent="0.35">
      <c r="C1909">
        <v>88.6</v>
      </c>
      <c r="D1909">
        <v>156</v>
      </c>
      <c r="E1909">
        <v>5.6</v>
      </c>
      <c r="F1909" s="14">
        <v>98848.13</v>
      </c>
      <c r="G1909">
        <v>3041</v>
      </c>
    </row>
    <row r="1910" spans="3:7" x14ac:dyDescent="0.35">
      <c r="C1910">
        <v>66.400000000000006</v>
      </c>
      <c r="D1910">
        <v>534</v>
      </c>
      <c r="E1910">
        <v>5.6</v>
      </c>
      <c r="F1910" s="14">
        <v>57293.95</v>
      </c>
      <c r="G1910">
        <v>12256</v>
      </c>
    </row>
    <row r="1911" spans="3:7" x14ac:dyDescent="0.35">
      <c r="C1911">
        <v>108.4</v>
      </c>
      <c r="D1911">
        <v>519</v>
      </c>
      <c r="E1911">
        <v>8.9</v>
      </c>
      <c r="F1911" s="14">
        <v>73223.17</v>
      </c>
      <c r="G1911">
        <v>13245</v>
      </c>
    </row>
    <row r="1912" spans="3:7" x14ac:dyDescent="0.35">
      <c r="C1912">
        <v>34.5</v>
      </c>
      <c r="D1912">
        <v>478</v>
      </c>
      <c r="E1912">
        <v>7.9</v>
      </c>
      <c r="F1912" s="14">
        <v>84763.44</v>
      </c>
      <c r="G1912">
        <v>5071</v>
      </c>
    </row>
    <row r="1913" spans="3:7" x14ac:dyDescent="0.35">
      <c r="C1913">
        <v>139.4</v>
      </c>
      <c r="D1913">
        <v>505</v>
      </c>
      <c r="E1913">
        <v>10.199999999999999</v>
      </c>
      <c r="F1913" s="14">
        <v>75133.899999999994</v>
      </c>
      <c r="G1913">
        <v>18134</v>
      </c>
    </row>
    <row r="1914" spans="3:7" x14ac:dyDescent="0.35">
      <c r="C1914">
        <v>30.2</v>
      </c>
      <c r="D1914">
        <v>573</v>
      </c>
      <c r="E1914">
        <v>3.6</v>
      </c>
      <c r="F1914" s="14">
        <v>54090.98</v>
      </c>
      <c r="G1914">
        <v>192</v>
      </c>
    </row>
    <row r="1915" spans="3:7" x14ac:dyDescent="0.35">
      <c r="C1915">
        <v>82.1</v>
      </c>
      <c r="D1915">
        <v>217</v>
      </c>
      <c r="E1915">
        <v>5.8</v>
      </c>
      <c r="F1915" s="14">
        <v>45035.45</v>
      </c>
      <c r="G1915">
        <v>18261</v>
      </c>
    </row>
    <row r="1916" spans="3:7" x14ac:dyDescent="0.35">
      <c r="C1916">
        <v>59.3</v>
      </c>
      <c r="D1916">
        <v>206</v>
      </c>
      <c r="E1916">
        <v>0.7</v>
      </c>
      <c r="F1916" s="14">
        <v>142640.57999999999</v>
      </c>
      <c r="G1916">
        <v>7777</v>
      </c>
    </row>
    <row r="1917" spans="3:7" x14ac:dyDescent="0.35">
      <c r="C1917">
        <v>129.19999999999999</v>
      </c>
      <c r="D1917">
        <v>150</v>
      </c>
      <c r="E1917">
        <v>5.0999999999999996</v>
      </c>
      <c r="F1917" s="14">
        <v>119683.58</v>
      </c>
      <c r="G1917">
        <v>781</v>
      </c>
    </row>
    <row r="1918" spans="3:7" x14ac:dyDescent="0.35">
      <c r="C1918">
        <v>26.2</v>
      </c>
      <c r="D1918">
        <v>141</v>
      </c>
      <c r="E1918">
        <v>8.1999999999999993</v>
      </c>
      <c r="F1918" s="14">
        <v>119981.51</v>
      </c>
      <c r="G1918">
        <v>18410</v>
      </c>
    </row>
    <row r="1919" spans="3:7" x14ac:dyDescent="0.35">
      <c r="C1919">
        <v>86.9</v>
      </c>
      <c r="D1919">
        <v>171</v>
      </c>
      <c r="E1919">
        <v>10.3</v>
      </c>
      <c r="F1919" s="14">
        <v>30144.880000000001</v>
      </c>
      <c r="G1919">
        <v>12303</v>
      </c>
    </row>
    <row r="1920" spans="3:7" x14ac:dyDescent="0.35">
      <c r="C1920">
        <v>143.5</v>
      </c>
      <c r="D1920">
        <v>567</v>
      </c>
      <c r="E1920">
        <v>6</v>
      </c>
      <c r="F1920" s="14">
        <v>53597.06</v>
      </c>
      <c r="G1920">
        <v>15276</v>
      </c>
    </row>
    <row r="1921" spans="3:7" x14ac:dyDescent="0.35">
      <c r="C1921">
        <v>114.2</v>
      </c>
      <c r="D1921">
        <v>135</v>
      </c>
      <c r="E1921">
        <v>2</v>
      </c>
      <c r="F1921" s="14">
        <v>38618.6</v>
      </c>
      <c r="G1921">
        <v>17244</v>
      </c>
    </row>
    <row r="1922" spans="3:7" x14ac:dyDescent="0.35">
      <c r="C1922">
        <v>70</v>
      </c>
      <c r="D1922">
        <v>426</v>
      </c>
      <c r="E1922">
        <v>10</v>
      </c>
      <c r="F1922" s="14">
        <v>48664.88</v>
      </c>
      <c r="G1922">
        <v>16604</v>
      </c>
    </row>
    <row r="1923" spans="3:7" x14ac:dyDescent="0.35">
      <c r="C1923">
        <v>80.099999999999994</v>
      </c>
      <c r="D1923">
        <v>240</v>
      </c>
      <c r="E1923">
        <v>10.1</v>
      </c>
      <c r="F1923" s="14">
        <v>47681.03</v>
      </c>
      <c r="G1923">
        <v>11248</v>
      </c>
    </row>
    <row r="1924" spans="3:7" x14ac:dyDescent="0.35">
      <c r="C1924">
        <v>135.30000000000001</v>
      </c>
      <c r="D1924">
        <v>512</v>
      </c>
      <c r="E1924">
        <v>9.8000000000000007</v>
      </c>
      <c r="F1924" s="14">
        <v>139381.12</v>
      </c>
      <c r="G1924">
        <v>18601</v>
      </c>
    </row>
    <row r="1925" spans="3:7" x14ac:dyDescent="0.35">
      <c r="C1925">
        <v>137.9</v>
      </c>
      <c r="D1925">
        <v>312</v>
      </c>
      <c r="E1925">
        <v>3.5</v>
      </c>
      <c r="F1925" s="14">
        <v>112055.3</v>
      </c>
      <c r="G1925">
        <v>17764</v>
      </c>
    </row>
    <row r="1926" spans="3:7" x14ac:dyDescent="0.35">
      <c r="C1926">
        <v>60.2</v>
      </c>
      <c r="D1926">
        <v>597</v>
      </c>
      <c r="E1926">
        <v>3</v>
      </c>
      <c r="F1926" s="14">
        <v>81130.28</v>
      </c>
      <c r="G1926">
        <v>10942</v>
      </c>
    </row>
    <row r="1927" spans="3:7" x14ac:dyDescent="0.35">
      <c r="C1927">
        <v>105.8</v>
      </c>
      <c r="D1927">
        <v>455</v>
      </c>
      <c r="E1927">
        <v>9.4</v>
      </c>
      <c r="F1927" s="14">
        <v>139181.54999999999</v>
      </c>
      <c r="G1927">
        <v>11676</v>
      </c>
    </row>
    <row r="1928" spans="3:7" x14ac:dyDescent="0.35">
      <c r="C1928">
        <v>114.9</v>
      </c>
      <c r="D1928">
        <v>588</v>
      </c>
      <c r="E1928">
        <v>11.5</v>
      </c>
      <c r="F1928" s="14">
        <v>86155.45</v>
      </c>
      <c r="G1928">
        <v>7089</v>
      </c>
    </row>
    <row r="1929" spans="3:7" x14ac:dyDescent="0.35">
      <c r="C1929">
        <v>29.4</v>
      </c>
      <c r="D1929">
        <v>507</v>
      </c>
      <c r="E1929">
        <v>2.5</v>
      </c>
      <c r="F1929" s="14">
        <v>68336.990000000005</v>
      </c>
      <c r="G1929">
        <v>18718</v>
      </c>
    </row>
    <row r="1930" spans="3:7" x14ac:dyDescent="0.35">
      <c r="C1930">
        <v>95.3</v>
      </c>
      <c r="D1930">
        <v>490</v>
      </c>
      <c r="E1930">
        <v>1.3</v>
      </c>
      <c r="F1930" s="14">
        <v>145400.46</v>
      </c>
      <c r="G1930">
        <v>2109</v>
      </c>
    </row>
    <row r="1931" spans="3:7" x14ac:dyDescent="0.35">
      <c r="C1931">
        <v>79.3</v>
      </c>
      <c r="D1931">
        <v>211</v>
      </c>
      <c r="E1931">
        <v>2.2000000000000002</v>
      </c>
      <c r="F1931" s="14">
        <v>72617.56</v>
      </c>
      <c r="G1931">
        <v>9557</v>
      </c>
    </row>
    <row r="1932" spans="3:7" x14ac:dyDescent="0.35">
      <c r="C1932">
        <v>123.5</v>
      </c>
      <c r="D1932">
        <v>378</v>
      </c>
      <c r="E1932">
        <v>4.7</v>
      </c>
      <c r="F1932" s="14">
        <v>144748.88</v>
      </c>
      <c r="G1932">
        <v>18304</v>
      </c>
    </row>
    <row r="1933" spans="3:7" x14ac:dyDescent="0.35">
      <c r="C1933">
        <v>129</v>
      </c>
      <c r="D1933">
        <v>187</v>
      </c>
      <c r="E1933">
        <v>1</v>
      </c>
      <c r="F1933" s="14">
        <v>86604.38</v>
      </c>
      <c r="G1933">
        <v>13984</v>
      </c>
    </row>
    <row r="1934" spans="3:7" x14ac:dyDescent="0.35">
      <c r="C1934">
        <v>39.4</v>
      </c>
      <c r="D1934">
        <v>101</v>
      </c>
      <c r="E1934">
        <v>2</v>
      </c>
      <c r="F1934" s="14">
        <v>37686.410000000003</v>
      </c>
      <c r="G1934">
        <v>2272</v>
      </c>
    </row>
    <row r="1935" spans="3:7" x14ac:dyDescent="0.35">
      <c r="C1935">
        <v>99.7</v>
      </c>
      <c r="D1935">
        <v>320</v>
      </c>
      <c r="E1935">
        <v>7.7</v>
      </c>
      <c r="F1935" s="14">
        <v>69149.66</v>
      </c>
      <c r="G1935">
        <v>638</v>
      </c>
    </row>
    <row r="1936" spans="3:7" x14ac:dyDescent="0.35">
      <c r="C1936">
        <v>34.9</v>
      </c>
      <c r="D1936">
        <v>255</v>
      </c>
      <c r="E1936">
        <v>8.6999999999999993</v>
      </c>
      <c r="F1936" s="14">
        <v>45458.559999999998</v>
      </c>
      <c r="G1936">
        <v>14804</v>
      </c>
    </row>
    <row r="1937" spans="3:7" x14ac:dyDescent="0.35">
      <c r="C1937">
        <v>40</v>
      </c>
      <c r="D1937">
        <v>434</v>
      </c>
      <c r="E1937">
        <v>0.5</v>
      </c>
      <c r="F1937" s="14">
        <v>138529.75</v>
      </c>
      <c r="G1937">
        <v>6707</v>
      </c>
    </row>
    <row r="1938" spans="3:7" x14ac:dyDescent="0.35">
      <c r="C1938">
        <v>130.4</v>
      </c>
      <c r="D1938">
        <v>386</v>
      </c>
      <c r="E1938">
        <v>10.4</v>
      </c>
      <c r="F1938" s="14">
        <v>43422.87</v>
      </c>
      <c r="G1938">
        <v>12632</v>
      </c>
    </row>
    <row r="1939" spans="3:7" x14ac:dyDescent="0.35">
      <c r="C1939">
        <v>21.2</v>
      </c>
      <c r="D1939">
        <v>205</v>
      </c>
      <c r="E1939">
        <v>3.4</v>
      </c>
      <c r="F1939" s="14">
        <v>63413.78</v>
      </c>
      <c r="G1939">
        <v>15214</v>
      </c>
    </row>
    <row r="1940" spans="3:7" x14ac:dyDescent="0.35">
      <c r="C1940">
        <v>115.5</v>
      </c>
      <c r="D1940">
        <v>382</v>
      </c>
      <c r="E1940">
        <v>1.6</v>
      </c>
      <c r="F1940" s="14">
        <v>117464.18</v>
      </c>
      <c r="G1940">
        <v>5569</v>
      </c>
    </row>
    <row r="1941" spans="3:7" x14ac:dyDescent="0.35">
      <c r="C1941">
        <v>32.5</v>
      </c>
      <c r="D1941">
        <v>283</v>
      </c>
      <c r="E1941">
        <v>4.2</v>
      </c>
      <c r="F1941" s="14">
        <v>32179.01</v>
      </c>
      <c r="G1941">
        <v>4003</v>
      </c>
    </row>
    <row r="1942" spans="3:7" x14ac:dyDescent="0.35">
      <c r="C1942">
        <v>110.8</v>
      </c>
      <c r="D1942">
        <v>456</v>
      </c>
      <c r="E1942">
        <v>2</v>
      </c>
      <c r="F1942" s="14">
        <v>125182</v>
      </c>
      <c r="G1942">
        <v>9966</v>
      </c>
    </row>
    <row r="1943" spans="3:7" x14ac:dyDescent="0.35">
      <c r="C1943">
        <v>130.6</v>
      </c>
      <c r="D1943">
        <v>256</v>
      </c>
      <c r="E1943">
        <v>11.9</v>
      </c>
      <c r="F1943" s="14">
        <v>50922.82</v>
      </c>
      <c r="G1943">
        <v>10800</v>
      </c>
    </row>
    <row r="1944" spans="3:7" x14ac:dyDescent="0.35">
      <c r="C1944">
        <v>109.2</v>
      </c>
      <c r="D1944">
        <v>527</v>
      </c>
      <c r="E1944">
        <v>5.8</v>
      </c>
      <c r="F1944" s="14">
        <v>114494.92</v>
      </c>
      <c r="G1944">
        <v>17416</v>
      </c>
    </row>
    <row r="1945" spans="3:7" x14ac:dyDescent="0.35">
      <c r="C1945">
        <v>138.1</v>
      </c>
      <c r="D1945">
        <v>283</v>
      </c>
      <c r="E1945">
        <v>8.6</v>
      </c>
      <c r="F1945" s="14">
        <v>101161.07</v>
      </c>
      <c r="G1945">
        <v>7215</v>
      </c>
    </row>
    <row r="1946" spans="3:7" x14ac:dyDescent="0.35">
      <c r="C1946">
        <v>115</v>
      </c>
      <c r="D1946">
        <v>405</v>
      </c>
      <c r="E1946">
        <v>1</v>
      </c>
      <c r="F1946" s="14">
        <v>118374.27</v>
      </c>
      <c r="G1946">
        <v>3505</v>
      </c>
    </row>
    <row r="1947" spans="3:7" x14ac:dyDescent="0.35">
      <c r="C1947">
        <v>91.3</v>
      </c>
      <c r="D1947">
        <v>109</v>
      </c>
      <c r="E1947">
        <v>9.1999999999999993</v>
      </c>
      <c r="F1947" s="14">
        <v>86128.31</v>
      </c>
      <c r="G1947">
        <v>12748</v>
      </c>
    </row>
    <row r="1948" spans="3:7" x14ac:dyDescent="0.35">
      <c r="C1948">
        <v>80.400000000000006</v>
      </c>
      <c r="D1948">
        <v>585</v>
      </c>
      <c r="E1948">
        <v>9.6999999999999993</v>
      </c>
      <c r="F1948" s="14">
        <v>43083.57</v>
      </c>
      <c r="G1948">
        <v>12319</v>
      </c>
    </row>
    <row r="1949" spans="3:7" x14ac:dyDescent="0.35">
      <c r="C1949">
        <v>79.599999999999994</v>
      </c>
      <c r="D1949">
        <v>448</v>
      </c>
      <c r="E1949">
        <v>2</v>
      </c>
      <c r="F1949" s="14">
        <v>90910.48</v>
      </c>
      <c r="G1949">
        <v>9200</v>
      </c>
    </row>
    <row r="1950" spans="3:7" x14ac:dyDescent="0.35">
      <c r="C1950">
        <v>128.80000000000001</v>
      </c>
      <c r="D1950">
        <v>409</v>
      </c>
      <c r="E1950">
        <v>7.1</v>
      </c>
      <c r="F1950" s="14">
        <v>133236</v>
      </c>
      <c r="G1950">
        <v>1593</v>
      </c>
    </row>
    <row r="1951" spans="3:7" x14ac:dyDescent="0.35">
      <c r="C1951">
        <v>117.3</v>
      </c>
      <c r="D1951">
        <v>551</v>
      </c>
      <c r="E1951">
        <v>10.6</v>
      </c>
      <c r="F1951" s="14">
        <v>47464.06</v>
      </c>
      <c r="G1951">
        <v>8460</v>
      </c>
    </row>
    <row r="1952" spans="3:7" x14ac:dyDescent="0.35">
      <c r="C1952">
        <v>51.6</v>
      </c>
      <c r="D1952">
        <v>464</v>
      </c>
      <c r="E1952">
        <v>7.9</v>
      </c>
      <c r="F1952" s="14">
        <v>86431.679999999993</v>
      </c>
      <c r="G1952">
        <v>9738</v>
      </c>
    </row>
    <row r="1953" spans="3:7" x14ac:dyDescent="0.35">
      <c r="C1953">
        <v>103.5</v>
      </c>
      <c r="D1953">
        <v>229</v>
      </c>
      <c r="E1953">
        <v>3.7</v>
      </c>
      <c r="F1953" s="14">
        <v>131999.88</v>
      </c>
      <c r="G1953">
        <v>11251</v>
      </c>
    </row>
    <row r="1954" spans="3:7" x14ac:dyDescent="0.35">
      <c r="C1954">
        <v>78.8</v>
      </c>
      <c r="D1954">
        <v>281</v>
      </c>
      <c r="E1954">
        <v>8.4</v>
      </c>
      <c r="F1954" s="14">
        <v>33719.11</v>
      </c>
      <c r="G1954">
        <v>16899</v>
      </c>
    </row>
    <row r="1955" spans="3:7" x14ac:dyDescent="0.35">
      <c r="C1955">
        <v>98.8</v>
      </c>
      <c r="D1955">
        <v>500</v>
      </c>
      <c r="E1955">
        <v>4.7</v>
      </c>
      <c r="F1955" s="14">
        <v>132608.64000000001</v>
      </c>
      <c r="G1955">
        <v>2360</v>
      </c>
    </row>
    <row r="1956" spans="3:7" x14ac:dyDescent="0.35">
      <c r="C1956">
        <v>48.4</v>
      </c>
      <c r="D1956">
        <v>256</v>
      </c>
      <c r="E1956">
        <v>6.1</v>
      </c>
      <c r="F1956" s="14">
        <v>144629.42000000001</v>
      </c>
      <c r="G1956">
        <v>15259</v>
      </c>
    </row>
    <row r="1957" spans="3:7" x14ac:dyDescent="0.35">
      <c r="C1957">
        <v>23.3</v>
      </c>
      <c r="D1957">
        <v>420</v>
      </c>
      <c r="E1957">
        <v>6.2</v>
      </c>
      <c r="F1957" s="14">
        <v>94152.18</v>
      </c>
      <c r="G1957">
        <v>9257</v>
      </c>
    </row>
    <row r="1958" spans="3:7" x14ac:dyDescent="0.35">
      <c r="C1958">
        <v>96.4</v>
      </c>
      <c r="D1958">
        <v>274</v>
      </c>
      <c r="E1958">
        <v>11.5</v>
      </c>
      <c r="F1958" s="14">
        <v>69963.679999999993</v>
      </c>
      <c r="G1958">
        <v>12864</v>
      </c>
    </row>
    <row r="1959" spans="3:7" x14ac:dyDescent="0.35">
      <c r="C1959">
        <v>60.8</v>
      </c>
      <c r="D1959">
        <v>443</v>
      </c>
      <c r="E1959">
        <v>9.8000000000000007</v>
      </c>
      <c r="F1959" s="14">
        <v>64169.22</v>
      </c>
      <c r="G1959">
        <v>8050</v>
      </c>
    </row>
    <row r="1960" spans="3:7" x14ac:dyDescent="0.35">
      <c r="C1960">
        <v>75.099999999999994</v>
      </c>
      <c r="D1960">
        <v>413</v>
      </c>
      <c r="E1960">
        <v>10.7</v>
      </c>
      <c r="F1960" s="14">
        <v>100219.21</v>
      </c>
      <c r="G1960">
        <v>4875</v>
      </c>
    </row>
    <row r="1961" spans="3:7" x14ac:dyDescent="0.35">
      <c r="C1961">
        <v>52.7</v>
      </c>
      <c r="D1961">
        <v>199</v>
      </c>
      <c r="E1961">
        <v>11.7</v>
      </c>
      <c r="F1961" s="14">
        <v>61856.27</v>
      </c>
      <c r="G1961">
        <v>3531</v>
      </c>
    </row>
    <row r="1962" spans="3:7" x14ac:dyDescent="0.35">
      <c r="C1962">
        <v>32.1</v>
      </c>
      <c r="D1962">
        <v>425</v>
      </c>
      <c r="E1962">
        <v>6</v>
      </c>
      <c r="F1962" s="14">
        <v>117890.29</v>
      </c>
      <c r="G1962">
        <v>5040</v>
      </c>
    </row>
    <row r="1963" spans="3:7" x14ac:dyDescent="0.35">
      <c r="C1963">
        <v>102.2</v>
      </c>
      <c r="D1963">
        <v>286</v>
      </c>
      <c r="E1963">
        <v>3.9</v>
      </c>
      <c r="F1963" s="14">
        <v>80309.56</v>
      </c>
      <c r="G1963">
        <v>11144</v>
      </c>
    </row>
    <row r="1964" spans="3:7" x14ac:dyDescent="0.35">
      <c r="C1964">
        <v>47.6</v>
      </c>
      <c r="D1964">
        <v>270</v>
      </c>
      <c r="E1964">
        <v>0.6</v>
      </c>
      <c r="F1964" s="14">
        <v>89810.28</v>
      </c>
      <c r="G1964">
        <v>4485</v>
      </c>
    </row>
    <row r="1965" spans="3:7" x14ac:dyDescent="0.35">
      <c r="C1965">
        <v>98.1</v>
      </c>
      <c r="D1965">
        <v>234</v>
      </c>
      <c r="E1965">
        <v>0.9</v>
      </c>
      <c r="F1965" s="14">
        <v>92345.83</v>
      </c>
      <c r="G1965">
        <v>13896</v>
      </c>
    </row>
    <row r="1966" spans="3:7" x14ac:dyDescent="0.35">
      <c r="C1966">
        <v>39.5</v>
      </c>
      <c r="D1966">
        <v>388</v>
      </c>
      <c r="E1966">
        <v>4.8</v>
      </c>
      <c r="F1966" s="14">
        <v>70459.039999999994</v>
      </c>
      <c r="G1966">
        <v>15146</v>
      </c>
    </row>
    <row r="1967" spans="3:7" x14ac:dyDescent="0.35">
      <c r="C1967">
        <v>34</v>
      </c>
      <c r="D1967">
        <v>119</v>
      </c>
      <c r="E1967">
        <v>2.9</v>
      </c>
      <c r="F1967" s="14">
        <v>131801.21</v>
      </c>
      <c r="G1967">
        <v>3752</v>
      </c>
    </row>
    <row r="1968" spans="3:7" x14ac:dyDescent="0.35">
      <c r="C1968">
        <v>45.2</v>
      </c>
      <c r="D1968">
        <v>221</v>
      </c>
      <c r="E1968">
        <v>7.3</v>
      </c>
      <c r="F1968" s="14">
        <v>106223.17</v>
      </c>
      <c r="G1968">
        <v>19968</v>
      </c>
    </row>
    <row r="1969" spans="3:7" x14ac:dyDescent="0.35">
      <c r="C1969">
        <v>23.2</v>
      </c>
      <c r="D1969">
        <v>143</v>
      </c>
      <c r="E1969">
        <v>2.5</v>
      </c>
      <c r="F1969" s="14">
        <v>80148.36</v>
      </c>
      <c r="G1969">
        <v>14564</v>
      </c>
    </row>
    <row r="1970" spans="3:7" x14ac:dyDescent="0.35">
      <c r="C1970">
        <v>27</v>
      </c>
      <c r="D1970">
        <v>246</v>
      </c>
      <c r="E1970">
        <v>6.1</v>
      </c>
      <c r="F1970" s="14">
        <v>94976.85</v>
      </c>
      <c r="G1970">
        <v>16991</v>
      </c>
    </row>
    <row r="1971" spans="3:7" x14ac:dyDescent="0.35">
      <c r="C1971">
        <v>74.8</v>
      </c>
      <c r="D1971">
        <v>395</v>
      </c>
      <c r="E1971">
        <v>10.9</v>
      </c>
      <c r="F1971" s="14">
        <v>61042.35</v>
      </c>
      <c r="G1971">
        <v>16091</v>
      </c>
    </row>
    <row r="1972" spans="3:7" x14ac:dyDescent="0.35">
      <c r="C1972">
        <v>110</v>
      </c>
      <c r="D1972">
        <v>109</v>
      </c>
      <c r="E1972">
        <v>10.7</v>
      </c>
      <c r="F1972" s="14">
        <v>144096.94</v>
      </c>
      <c r="G1972">
        <v>11855</v>
      </c>
    </row>
    <row r="1973" spans="3:7" x14ac:dyDescent="0.35">
      <c r="C1973">
        <v>110.3</v>
      </c>
      <c r="D1973">
        <v>340</v>
      </c>
      <c r="E1973">
        <v>6.8</v>
      </c>
      <c r="F1973" s="14">
        <v>94361.13</v>
      </c>
      <c r="G1973">
        <v>10422</v>
      </c>
    </row>
    <row r="1974" spans="3:7" x14ac:dyDescent="0.35">
      <c r="C1974">
        <v>31.2</v>
      </c>
      <c r="D1974">
        <v>563</v>
      </c>
      <c r="E1974">
        <v>11.5</v>
      </c>
      <c r="F1974" s="14">
        <v>48378.38</v>
      </c>
      <c r="G1974">
        <v>13141</v>
      </c>
    </row>
    <row r="1975" spans="3:7" x14ac:dyDescent="0.35">
      <c r="C1975">
        <v>69.099999999999994</v>
      </c>
      <c r="D1975">
        <v>161</v>
      </c>
      <c r="E1975">
        <v>0.8</v>
      </c>
      <c r="F1975" s="14">
        <v>70992.009999999995</v>
      </c>
      <c r="G1975">
        <v>13035</v>
      </c>
    </row>
    <row r="1976" spans="3:7" x14ac:dyDescent="0.35">
      <c r="C1976">
        <v>109.7</v>
      </c>
      <c r="D1976">
        <v>593</v>
      </c>
      <c r="E1976">
        <v>4.8</v>
      </c>
      <c r="F1976" s="14">
        <v>149934.82999999999</v>
      </c>
      <c r="G1976">
        <v>5708</v>
      </c>
    </row>
    <row r="1977" spans="3:7" x14ac:dyDescent="0.35">
      <c r="C1977">
        <v>51</v>
      </c>
      <c r="D1977">
        <v>291</v>
      </c>
      <c r="E1977">
        <v>1.5</v>
      </c>
      <c r="F1977" s="14">
        <v>77869.149999999994</v>
      </c>
      <c r="G1977">
        <v>18224</v>
      </c>
    </row>
    <row r="1978" spans="3:7" x14ac:dyDescent="0.35">
      <c r="C1978">
        <v>111.3</v>
      </c>
      <c r="D1978">
        <v>341</v>
      </c>
      <c r="E1978">
        <v>8.5</v>
      </c>
      <c r="F1978" s="14">
        <v>123533.34</v>
      </c>
      <c r="G1978">
        <v>15313</v>
      </c>
    </row>
    <row r="1979" spans="3:7" x14ac:dyDescent="0.35">
      <c r="C1979">
        <v>57.1</v>
      </c>
      <c r="D1979">
        <v>245</v>
      </c>
      <c r="E1979">
        <v>3.1</v>
      </c>
      <c r="F1979" s="14">
        <v>147005.03</v>
      </c>
      <c r="G1979">
        <v>9623</v>
      </c>
    </row>
    <row r="1980" spans="3:7" x14ac:dyDescent="0.35">
      <c r="C1980">
        <v>31.9</v>
      </c>
      <c r="D1980">
        <v>574</v>
      </c>
      <c r="E1980">
        <v>1.1000000000000001</v>
      </c>
      <c r="F1980" s="14">
        <v>86277.82</v>
      </c>
      <c r="G1980">
        <v>12197</v>
      </c>
    </row>
    <row r="1981" spans="3:7" x14ac:dyDescent="0.35">
      <c r="C1981">
        <v>93.5</v>
      </c>
      <c r="D1981">
        <v>183</v>
      </c>
      <c r="E1981">
        <v>8.6</v>
      </c>
      <c r="F1981" s="14">
        <v>104132.83</v>
      </c>
      <c r="G1981">
        <v>11943</v>
      </c>
    </row>
    <row r="1982" spans="3:7" x14ac:dyDescent="0.35">
      <c r="C1982">
        <v>104.3</v>
      </c>
      <c r="D1982">
        <v>445</v>
      </c>
      <c r="E1982">
        <v>7.9</v>
      </c>
      <c r="F1982" s="14">
        <v>134178.73000000001</v>
      </c>
      <c r="G1982">
        <v>5472</v>
      </c>
    </row>
    <row r="1983" spans="3:7" x14ac:dyDescent="0.35">
      <c r="C1983">
        <v>108.5</v>
      </c>
      <c r="D1983">
        <v>490</v>
      </c>
      <c r="E1983">
        <v>8.1999999999999993</v>
      </c>
      <c r="F1983" s="14">
        <v>49891.62</v>
      </c>
      <c r="G1983">
        <v>9559</v>
      </c>
    </row>
    <row r="1984" spans="3:7" x14ac:dyDescent="0.35">
      <c r="C1984">
        <v>136.69999999999999</v>
      </c>
      <c r="D1984">
        <v>196</v>
      </c>
      <c r="E1984">
        <v>5.8</v>
      </c>
      <c r="F1984" s="14">
        <v>123717.2</v>
      </c>
      <c r="G1984">
        <v>19920</v>
      </c>
    </row>
    <row r="1985" spans="3:7" x14ac:dyDescent="0.35">
      <c r="C1985">
        <v>69</v>
      </c>
      <c r="D1985">
        <v>569</v>
      </c>
      <c r="E1985">
        <v>10.1</v>
      </c>
      <c r="F1985" s="14">
        <v>68427.679999999993</v>
      </c>
      <c r="G1985">
        <v>17070</v>
      </c>
    </row>
    <row r="1986" spans="3:7" x14ac:dyDescent="0.35">
      <c r="C1986">
        <v>30.2</v>
      </c>
      <c r="D1986">
        <v>239</v>
      </c>
      <c r="E1986">
        <v>6.4</v>
      </c>
      <c r="F1986" s="14">
        <v>55372.67</v>
      </c>
      <c r="G1986">
        <v>11648</v>
      </c>
    </row>
    <row r="1987" spans="3:7" x14ac:dyDescent="0.35">
      <c r="C1987">
        <v>93.4</v>
      </c>
      <c r="D1987">
        <v>395</v>
      </c>
      <c r="E1987">
        <v>2.9</v>
      </c>
      <c r="F1987" s="14">
        <v>61012.45</v>
      </c>
      <c r="G1987">
        <v>2966</v>
      </c>
    </row>
    <row r="1988" spans="3:7" x14ac:dyDescent="0.35">
      <c r="C1988">
        <v>124.1</v>
      </c>
      <c r="D1988">
        <v>541</v>
      </c>
      <c r="E1988">
        <v>11.6</v>
      </c>
      <c r="F1988" s="14">
        <v>60034.239999999998</v>
      </c>
      <c r="G1988">
        <v>19544</v>
      </c>
    </row>
    <row r="1989" spans="3:7" x14ac:dyDescent="0.35">
      <c r="C1989">
        <v>66.400000000000006</v>
      </c>
      <c r="D1989">
        <v>395</v>
      </c>
      <c r="E1989">
        <v>1.9</v>
      </c>
      <c r="F1989" s="14">
        <v>109921.01</v>
      </c>
      <c r="G1989">
        <v>272</v>
      </c>
    </row>
    <row r="1990" spans="3:7" x14ac:dyDescent="0.35">
      <c r="C1990">
        <v>74.400000000000006</v>
      </c>
      <c r="D1990">
        <v>179</v>
      </c>
      <c r="E1990">
        <v>7.6</v>
      </c>
      <c r="F1990" s="14">
        <v>143792.51999999999</v>
      </c>
      <c r="G1990">
        <v>18823</v>
      </c>
    </row>
    <row r="1991" spans="3:7" x14ac:dyDescent="0.35">
      <c r="C1991">
        <v>99.3</v>
      </c>
      <c r="D1991">
        <v>595</v>
      </c>
      <c r="E1991">
        <v>10.3</v>
      </c>
      <c r="F1991" s="14">
        <v>126523.85</v>
      </c>
      <c r="G1991">
        <v>9656</v>
      </c>
    </row>
    <row r="1992" spans="3:7" x14ac:dyDescent="0.35">
      <c r="C1992">
        <v>82.6</v>
      </c>
      <c r="D1992">
        <v>380</v>
      </c>
      <c r="E1992">
        <v>8.3000000000000007</v>
      </c>
      <c r="F1992" s="14">
        <v>148400</v>
      </c>
      <c r="G1992">
        <v>1553</v>
      </c>
    </row>
    <row r="1993" spans="3:7" x14ac:dyDescent="0.35">
      <c r="C1993">
        <v>136.6</v>
      </c>
      <c r="D1993">
        <v>316</v>
      </c>
      <c r="E1993">
        <v>10.4</v>
      </c>
      <c r="F1993" s="14">
        <v>130671.1</v>
      </c>
      <c r="G1993">
        <v>15106</v>
      </c>
    </row>
    <row r="1994" spans="3:7" x14ac:dyDescent="0.35">
      <c r="C1994">
        <v>86.7</v>
      </c>
      <c r="D1994">
        <v>552</v>
      </c>
      <c r="E1994">
        <v>9.1999999999999993</v>
      </c>
      <c r="F1994" s="14">
        <v>145977.14000000001</v>
      </c>
      <c r="G1994">
        <v>19046</v>
      </c>
    </row>
    <row r="1995" spans="3:7" x14ac:dyDescent="0.35">
      <c r="C1995">
        <v>62.7</v>
      </c>
      <c r="D1995">
        <v>408</v>
      </c>
      <c r="E1995">
        <v>2.6</v>
      </c>
      <c r="F1995" s="14">
        <v>84441.41</v>
      </c>
      <c r="G1995">
        <v>16906</v>
      </c>
    </row>
    <row r="1996" spans="3:7" x14ac:dyDescent="0.35">
      <c r="C1996">
        <v>56.2</v>
      </c>
      <c r="D1996">
        <v>600</v>
      </c>
      <c r="E1996">
        <v>9.6</v>
      </c>
      <c r="F1996" s="14">
        <v>87422.04</v>
      </c>
      <c r="G1996">
        <v>11801</v>
      </c>
    </row>
    <row r="1997" spans="3:7" x14ac:dyDescent="0.35">
      <c r="C1997">
        <v>37.200000000000003</v>
      </c>
      <c r="D1997">
        <v>571</v>
      </c>
      <c r="E1997">
        <v>10.5</v>
      </c>
      <c r="F1997" s="14">
        <v>37452.300000000003</v>
      </c>
      <c r="G1997">
        <v>991</v>
      </c>
    </row>
    <row r="1998" spans="3:7" x14ac:dyDescent="0.35">
      <c r="C1998">
        <v>37.1</v>
      </c>
      <c r="D1998">
        <v>166</v>
      </c>
      <c r="E1998">
        <v>7.8</v>
      </c>
      <c r="F1998" s="14">
        <v>65941.09</v>
      </c>
      <c r="G1998">
        <v>16123</v>
      </c>
    </row>
    <row r="1999" spans="3:7" x14ac:dyDescent="0.35">
      <c r="C1999">
        <v>41.1</v>
      </c>
      <c r="D1999">
        <v>252</v>
      </c>
      <c r="E1999">
        <v>10.5</v>
      </c>
      <c r="F1999" s="14">
        <v>72257.27</v>
      </c>
      <c r="G1999">
        <v>17812</v>
      </c>
    </row>
    <row r="2000" spans="3:7" x14ac:dyDescent="0.35">
      <c r="C2000">
        <v>44.2</v>
      </c>
      <c r="D2000">
        <v>562</v>
      </c>
      <c r="E2000">
        <v>6.7</v>
      </c>
      <c r="F2000" s="14">
        <v>125753.56</v>
      </c>
      <c r="G2000">
        <v>16733</v>
      </c>
    </row>
    <row r="2001" spans="3:7" x14ac:dyDescent="0.35">
      <c r="C2001">
        <v>66</v>
      </c>
      <c r="D2001">
        <v>266</v>
      </c>
      <c r="E2001">
        <v>1.4</v>
      </c>
      <c r="F2001" s="14">
        <v>141611.07999999999</v>
      </c>
      <c r="G2001">
        <v>5614</v>
      </c>
    </row>
    <row r="2002" spans="3:7" x14ac:dyDescent="0.35">
      <c r="C2002">
        <v>76.3</v>
      </c>
      <c r="D2002">
        <v>121</v>
      </c>
      <c r="E2002">
        <v>10.1</v>
      </c>
      <c r="F2002" s="14">
        <v>103614.33</v>
      </c>
      <c r="G2002">
        <v>16433</v>
      </c>
    </row>
    <row r="2003" spans="3:7" x14ac:dyDescent="0.35">
      <c r="C2003">
        <v>24.7</v>
      </c>
      <c r="D2003">
        <v>178</v>
      </c>
      <c r="E2003">
        <v>3.3</v>
      </c>
      <c r="F2003" s="14">
        <v>110381.86</v>
      </c>
      <c r="G2003">
        <v>5491</v>
      </c>
    </row>
    <row r="2004" spans="3:7" x14ac:dyDescent="0.35">
      <c r="C2004">
        <v>132.80000000000001</v>
      </c>
      <c r="D2004">
        <v>583</v>
      </c>
      <c r="E2004">
        <v>6.5</v>
      </c>
      <c r="F2004" s="14">
        <v>147619.53</v>
      </c>
      <c r="G2004">
        <v>17746</v>
      </c>
    </row>
    <row r="2005" spans="3:7" x14ac:dyDescent="0.35">
      <c r="C2005">
        <v>38.700000000000003</v>
      </c>
      <c r="D2005">
        <v>336</v>
      </c>
      <c r="E2005">
        <v>11.8</v>
      </c>
      <c r="F2005" s="14">
        <v>116685.03</v>
      </c>
      <c r="G2005">
        <v>14340</v>
      </c>
    </row>
    <row r="2006" spans="3:7" x14ac:dyDescent="0.35">
      <c r="C2006">
        <v>106.6</v>
      </c>
      <c r="D2006">
        <v>216</v>
      </c>
      <c r="E2006">
        <v>3.6</v>
      </c>
      <c r="F2006" s="14">
        <v>105995.44</v>
      </c>
      <c r="G2006">
        <v>4229</v>
      </c>
    </row>
    <row r="2007" spans="3:7" x14ac:dyDescent="0.35">
      <c r="C2007">
        <v>63</v>
      </c>
      <c r="D2007">
        <v>273</v>
      </c>
      <c r="E2007">
        <v>8.6</v>
      </c>
      <c r="F2007" s="14">
        <v>86377.95</v>
      </c>
      <c r="G2007">
        <v>5577</v>
      </c>
    </row>
    <row r="2008" spans="3:7" x14ac:dyDescent="0.35">
      <c r="C2008">
        <v>112.2</v>
      </c>
      <c r="D2008">
        <v>503</v>
      </c>
      <c r="E2008">
        <v>1</v>
      </c>
      <c r="F2008" s="14">
        <v>117218.51</v>
      </c>
      <c r="G2008">
        <v>7305</v>
      </c>
    </row>
    <row r="2009" spans="3:7" x14ac:dyDescent="0.35">
      <c r="C2009">
        <v>25</v>
      </c>
      <c r="D2009">
        <v>153</v>
      </c>
      <c r="E2009">
        <v>5.3</v>
      </c>
      <c r="F2009" s="14">
        <v>146527.92000000001</v>
      </c>
      <c r="G2009">
        <v>13098</v>
      </c>
    </row>
    <row r="2010" spans="3:7" x14ac:dyDescent="0.35">
      <c r="C2010">
        <v>129.4</v>
      </c>
      <c r="D2010">
        <v>547</v>
      </c>
      <c r="E2010">
        <v>4.9000000000000004</v>
      </c>
      <c r="F2010" s="14">
        <v>31219.1</v>
      </c>
      <c r="G2010">
        <v>7479</v>
      </c>
    </row>
    <row r="2011" spans="3:7" x14ac:dyDescent="0.35">
      <c r="C2011">
        <v>29.2</v>
      </c>
      <c r="D2011">
        <v>453</v>
      </c>
      <c r="E2011">
        <v>3.8</v>
      </c>
      <c r="F2011" s="14">
        <v>102274.52</v>
      </c>
      <c r="G2011">
        <v>13868</v>
      </c>
    </row>
    <row r="2012" spans="3:7" x14ac:dyDescent="0.35">
      <c r="C2012">
        <v>129.19999999999999</v>
      </c>
      <c r="D2012">
        <v>446</v>
      </c>
      <c r="E2012">
        <v>11.5</v>
      </c>
      <c r="F2012" s="14">
        <v>80609.5</v>
      </c>
      <c r="G2012">
        <v>2789</v>
      </c>
    </row>
    <row r="2013" spans="3:7" x14ac:dyDescent="0.35">
      <c r="C2013">
        <v>144.19999999999999</v>
      </c>
      <c r="D2013">
        <v>394</v>
      </c>
      <c r="E2013">
        <v>8.5</v>
      </c>
      <c r="F2013" s="14">
        <v>58958.87</v>
      </c>
      <c r="G2013">
        <v>8118</v>
      </c>
    </row>
    <row r="2014" spans="3:7" x14ac:dyDescent="0.35">
      <c r="C2014">
        <v>135.4</v>
      </c>
      <c r="D2014">
        <v>496</v>
      </c>
      <c r="E2014">
        <v>0.9</v>
      </c>
      <c r="F2014" s="14">
        <v>110839.03</v>
      </c>
      <c r="G2014">
        <v>10684</v>
      </c>
    </row>
    <row r="2015" spans="3:7" x14ac:dyDescent="0.35">
      <c r="C2015">
        <v>105.3</v>
      </c>
      <c r="D2015">
        <v>351</v>
      </c>
      <c r="E2015">
        <v>6.4</v>
      </c>
      <c r="F2015" s="14">
        <v>85296.88</v>
      </c>
      <c r="G2015">
        <v>19050</v>
      </c>
    </row>
    <row r="2016" spans="3:7" x14ac:dyDescent="0.35">
      <c r="C2016">
        <v>93.9</v>
      </c>
      <c r="D2016">
        <v>413</v>
      </c>
      <c r="E2016">
        <v>11.7</v>
      </c>
      <c r="F2016" s="14">
        <v>33050.17</v>
      </c>
      <c r="G2016">
        <v>2719</v>
      </c>
    </row>
    <row r="2017" spans="3:7" x14ac:dyDescent="0.35">
      <c r="C2017">
        <v>133.80000000000001</v>
      </c>
      <c r="D2017">
        <v>590</v>
      </c>
      <c r="E2017">
        <v>10.8</v>
      </c>
      <c r="F2017" s="14">
        <v>97098.09</v>
      </c>
      <c r="G2017">
        <v>12024</v>
      </c>
    </row>
    <row r="2018" spans="3:7" x14ac:dyDescent="0.35">
      <c r="C2018">
        <v>106.9</v>
      </c>
      <c r="D2018">
        <v>371</v>
      </c>
      <c r="E2018">
        <v>9.4</v>
      </c>
      <c r="F2018" s="14">
        <v>38916.71</v>
      </c>
      <c r="G2018">
        <v>3032</v>
      </c>
    </row>
    <row r="2019" spans="3:7" x14ac:dyDescent="0.35">
      <c r="C2019">
        <v>58.5</v>
      </c>
      <c r="D2019">
        <v>176</v>
      </c>
      <c r="E2019">
        <v>9.6999999999999993</v>
      </c>
      <c r="F2019" s="14">
        <v>34843.22</v>
      </c>
      <c r="G2019">
        <v>6634</v>
      </c>
    </row>
    <row r="2020" spans="3:7" x14ac:dyDescent="0.35">
      <c r="C2020">
        <v>44.5</v>
      </c>
      <c r="D2020">
        <v>473</v>
      </c>
      <c r="E2020">
        <v>8.4</v>
      </c>
      <c r="F2020" s="14">
        <v>59036.69</v>
      </c>
      <c r="G2020">
        <v>314</v>
      </c>
    </row>
    <row r="2021" spans="3:7" x14ac:dyDescent="0.35">
      <c r="C2021">
        <v>149.80000000000001</v>
      </c>
      <c r="D2021">
        <v>323</v>
      </c>
      <c r="E2021">
        <v>3.8</v>
      </c>
      <c r="F2021" s="14">
        <v>130259.58</v>
      </c>
      <c r="G2021">
        <v>1270</v>
      </c>
    </row>
    <row r="2022" spans="3:7" x14ac:dyDescent="0.35">
      <c r="C2022">
        <v>94.3</v>
      </c>
      <c r="D2022">
        <v>398</v>
      </c>
      <c r="E2022">
        <v>8.6</v>
      </c>
      <c r="F2022" s="14">
        <v>63877.57</v>
      </c>
      <c r="G2022">
        <v>7755</v>
      </c>
    </row>
    <row r="2023" spans="3:7" x14ac:dyDescent="0.35">
      <c r="C2023">
        <v>31.2</v>
      </c>
      <c r="D2023">
        <v>560</v>
      </c>
      <c r="E2023">
        <v>11.5</v>
      </c>
      <c r="F2023" s="14">
        <v>123807.42</v>
      </c>
      <c r="G2023">
        <v>12022</v>
      </c>
    </row>
    <row r="2024" spans="3:7" x14ac:dyDescent="0.35">
      <c r="C2024">
        <v>119.7</v>
      </c>
      <c r="D2024">
        <v>419</v>
      </c>
      <c r="E2024">
        <v>8.5</v>
      </c>
      <c r="F2024" s="14">
        <v>137099.25</v>
      </c>
      <c r="G2024">
        <v>3800</v>
      </c>
    </row>
    <row r="2025" spans="3:7" x14ac:dyDescent="0.35">
      <c r="C2025">
        <v>31.2</v>
      </c>
      <c r="D2025">
        <v>456</v>
      </c>
      <c r="E2025">
        <v>6.3</v>
      </c>
      <c r="F2025" s="14">
        <v>149271.84</v>
      </c>
      <c r="G2025">
        <v>19737</v>
      </c>
    </row>
    <row r="2026" spans="3:7" x14ac:dyDescent="0.35">
      <c r="C2026">
        <v>108.1</v>
      </c>
      <c r="D2026">
        <v>254</v>
      </c>
      <c r="E2026">
        <v>2.2999999999999998</v>
      </c>
      <c r="F2026" s="14">
        <v>44042.07</v>
      </c>
      <c r="G2026">
        <v>7109</v>
      </c>
    </row>
    <row r="2027" spans="3:7" x14ac:dyDescent="0.35">
      <c r="C2027">
        <v>126.2</v>
      </c>
      <c r="D2027">
        <v>205</v>
      </c>
      <c r="E2027">
        <v>5.6</v>
      </c>
      <c r="F2027" s="14">
        <v>48192.54</v>
      </c>
      <c r="G2027">
        <v>9843</v>
      </c>
    </row>
    <row r="2028" spans="3:7" x14ac:dyDescent="0.35">
      <c r="C2028">
        <v>21.5</v>
      </c>
      <c r="D2028">
        <v>435</v>
      </c>
      <c r="E2028">
        <v>8.4</v>
      </c>
      <c r="F2028" s="14">
        <v>138229.57</v>
      </c>
      <c r="G2028">
        <v>1171</v>
      </c>
    </row>
    <row r="2029" spans="3:7" x14ac:dyDescent="0.35">
      <c r="C2029">
        <v>113.9</v>
      </c>
      <c r="D2029">
        <v>500</v>
      </c>
      <c r="E2029">
        <v>0.8</v>
      </c>
      <c r="F2029" s="14">
        <v>136482.5</v>
      </c>
      <c r="G2029">
        <v>2510</v>
      </c>
    </row>
    <row r="2030" spans="3:7" x14ac:dyDescent="0.35">
      <c r="C2030">
        <v>27.5</v>
      </c>
      <c r="D2030">
        <v>466</v>
      </c>
      <c r="E2030">
        <v>5.7</v>
      </c>
      <c r="F2030" s="14">
        <v>120135.5</v>
      </c>
      <c r="G2030">
        <v>6847</v>
      </c>
    </row>
    <row r="2031" spans="3:7" x14ac:dyDescent="0.35">
      <c r="C2031">
        <v>84.7</v>
      </c>
      <c r="D2031">
        <v>428</v>
      </c>
      <c r="E2031">
        <v>1.6</v>
      </c>
      <c r="F2031" s="14">
        <v>146690.38</v>
      </c>
      <c r="G2031">
        <v>6159</v>
      </c>
    </row>
    <row r="2032" spans="3:7" x14ac:dyDescent="0.35">
      <c r="C2032">
        <v>75.2</v>
      </c>
      <c r="D2032">
        <v>545</v>
      </c>
      <c r="E2032">
        <v>0.8</v>
      </c>
      <c r="F2032" s="14">
        <v>71444.399999999994</v>
      </c>
      <c r="G2032">
        <v>19811</v>
      </c>
    </row>
    <row r="2033" spans="3:7" x14ac:dyDescent="0.35">
      <c r="C2033">
        <v>109.7</v>
      </c>
      <c r="D2033">
        <v>130</v>
      </c>
      <c r="E2033">
        <v>6.2</v>
      </c>
      <c r="F2033" s="14">
        <v>119062.74</v>
      </c>
      <c r="G2033">
        <v>8989</v>
      </c>
    </row>
    <row r="2034" spans="3:7" x14ac:dyDescent="0.35">
      <c r="C2034">
        <v>52.5</v>
      </c>
      <c r="D2034">
        <v>210</v>
      </c>
      <c r="E2034">
        <v>3</v>
      </c>
      <c r="F2034" s="14">
        <v>33674.5</v>
      </c>
      <c r="G2034">
        <v>17750</v>
      </c>
    </row>
    <row r="2035" spans="3:7" x14ac:dyDescent="0.35">
      <c r="C2035">
        <v>133.80000000000001</v>
      </c>
      <c r="D2035">
        <v>187</v>
      </c>
      <c r="E2035">
        <v>5.9</v>
      </c>
      <c r="F2035" s="14">
        <v>101973.44</v>
      </c>
      <c r="G2035">
        <v>4632</v>
      </c>
    </row>
    <row r="2036" spans="3:7" x14ac:dyDescent="0.35">
      <c r="C2036">
        <v>55.7</v>
      </c>
      <c r="D2036">
        <v>261</v>
      </c>
      <c r="E2036">
        <v>2.9</v>
      </c>
      <c r="F2036" s="14">
        <v>122315.52</v>
      </c>
      <c r="G2036">
        <v>7707</v>
      </c>
    </row>
    <row r="2037" spans="3:7" x14ac:dyDescent="0.35">
      <c r="C2037">
        <v>83.6</v>
      </c>
      <c r="D2037">
        <v>302</v>
      </c>
      <c r="E2037">
        <v>2.2000000000000002</v>
      </c>
      <c r="F2037" s="14">
        <v>58862.47</v>
      </c>
      <c r="G2037">
        <v>10197</v>
      </c>
    </row>
    <row r="2038" spans="3:7" x14ac:dyDescent="0.35">
      <c r="C2038">
        <v>115.9</v>
      </c>
      <c r="D2038">
        <v>583</v>
      </c>
      <c r="E2038">
        <v>1.6</v>
      </c>
      <c r="F2038" s="14">
        <v>57706.59</v>
      </c>
      <c r="G2038">
        <v>11311</v>
      </c>
    </row>
    <row r="2039" spans="3:7" x14ac:dyDescent="0.35">
      <c r="C2039">
        <v>24.9</v>
      </c>
      <c r="D2039">
        <v>233</v>
      </c>
      <c r="E2039">
        <v>6.4</v>
      </c>
      <c r="F2039" s="14">
        <v>30584.51</v>
      </c>
      <c r="G2039">
        <v>14398</v>
      </c>
    </row>
    <row r="2040" spans="3:7" x14ac:dyDescent="0.35">
      <c r="C2040">
        <v>47.8</v>
      </c>
      <c r="D2040">
        <v>294</v>
      </c>
      <c r="E2040">
        <v>1.3</v>
      </c>
      <c r="F2040" s="14">
        <v>94681.79</v>
      </c>
      <c r="G2040">
        <v>2927</v>
      </c>
    </row>
    <row r="2041" spans="3:7" x14ac:dyDescent="0.35">
      <c r="C2041">
        <v>117.3</v>
      </c>
      <c r="D2041">
        <v>500</v>
      </c>
      <c r="E2041">
        <v>4.4000000000000004</v>
      </c>
      <c r="F2041" s="14">
        <v>115113.27</v>
      </c>
      <c r="G2041">
        <v>12444</v>
      </c>
    </row>
    <row r="2042" spans="3:7" x14ac:dyDescent="0.35">
      <c r="C2042">
        <v>78.8</v>
      </c>
      <c r="D2042">
        <v>236</v>
      </c>
      <c r="E2042">
        <v>2.8</v>
      </c>
      <c r="F2042" s="14">
        <v>135274.20000000001</v>
      </c>
      <c r="G2042">
        <v>11605</v>
      </c>
    </row>
    <row r="2043" spans="3:7" x14ac:dyDescent="0.35">
      <c r="C2043">
        <v>50</v>
      </c>
      <c r="D2043">
        <v>103</v>
      </c>
      <c r="E2043">
        <v>1.6</v>
      </c>
      <c r="F2043" s="14">
        <v>144633.73000000001</v>
      </c>
      <c r="G2043">
        <v>19236</v>
      </c>
    </row>
    <row r="2044" spans="3:7" x14ac:dyDescent="0.35">
      <c r="C2044">
        <v>32.9</v>
      </c>
      <c r="D2044">
        <v>538</v>
      </c>
      <c r="E2044">
        <v>9.1</v>
      </c>
      <c r="F2044" s="14">
        <v>126350.58</v>
      </c>
      <c r="G2044">
        <v>10644</v>
      </c>
    </row>
    <row r="2045" spans="3:7" x14ac:dyDescent="0.35">
      <c r="C2045">
        <v>96.1</v>
      </c>
      <c r="D2045">
        <v>232</v>
      </c>
      <c r="E2045">
        <v>9.5</v>
      </c>
      <c r="F2045" s="14">
        <v>102547.12</v>
      </c>
      <c r="G2045">
        <v>13495</v>
      </c>
    </row>
    <row r="2046" spans="3:7" x14ac:dyDescent="0.35">
      <c r="C2046">
        <v>55.8</v>
      </c>
      <c r="D2046">
        <v>370</v>
      </c>
      <c r="E2046">
        <v>7</v>
      </c>
      <c r="F2046" s="14">
        <v>52658.33</v>
      </c>
      <c r="G2046">
        <v>18691</v>
      </c>
    </row>
    <row r="2047" spans="3:7" x14ac:dyDescent="0.35">
      <c r="C2047">
        <v>125.5</v>
      </c>
      <c r="D2047">
        <v>404</v>
      </c>
      <c r="E2047">
        <v>3.4</v>
      </c>
      <c r="F2047" s="14">
        <v>103566.8</v>
      </c>
      <c r="G2047">
        <v>15596</v>
      </c>
    </row>
    <row r="2048" spans="3:7" x14ac:dyDescent="0.35">
      <c r="C2048">
        <v>81.7</v>
      </c>
      <c r="D2048">
        <v>186</v>
      </c>
      <c r="E2048">
        <v>11.6</v>
      </c>
      <c r="F2048" s="14">
        <v>43469.52</v>
      </c>
      <c r="G2048">
        <v>9324</v>
      </c>
    </row>
    <row r="2049" spans="3:7" x14ac:dyDescent="0.35">
      <c r="C2049">
        <v>50.5</v>
      </c>
      <c r="D2049">
        <v>445</v>
      </c>
      <c r="E2049">
        <v>9.9</v>
      </c>
      <c r="F2049" s="14">
        <v>115391.86</v>
      </c>
      <c r="G2049">
        <v>15938</v>
      </c>
    </row>
    <row r="2050" spans="3:7" x14ac:dyDescent="0.35">
      <c r="C2050">
        <v>77.8</v>
      </c>
      <c r="D2050">
        <v>338</v>
      </c>
      <c r="E2050">
        <v>1.9</v>
      </c>
      <c r="F2050" s="14">
        <v>115452.34</v>
      </c>
      <c r="G2050">
        <v>18555</v>
      </c>
    </row>
    <row r="2051" spans="3:7" x14ac:dyDescent="0.35">
      <c r="C2051">
        <v>139.69999999999999</v>
      </c>
      <c r="D2051">
        <v>247</v>
      </c>
      <c r="E2051">
        <v>7.7</v>
      </c>
      <c r="F2051" s="14">
        <v>136923.23000000001</v>
      </c>
      <c r="G2051">
        <v>6618</v>
      </c>
    </row>
    <row r="2052" spans="3:7" x14ac:dyDescent="0.35">
      <c r="C2052">
        <v>89.5</v>
      </c>
      <c r="D2052">
        <v>341</v>
      </c>
      <c r="E2052">
        <v>10.4</v>
      </c>
      <c r="F2052" s="14">
        <v>109012.19</v>
      </c>
      <c r="G2052">
        <v>10672</v>
      </c>
    </row>
    <row r="2053" spans="3:7" x14ac:dyDescent="0.35">
      <c r="C2053">
        <v>81.400000000000006</v>
      </c>
      <c r="D2053">
        <v>523</v>
      </c>
      <c r="E2053">
        <v>4.4000000000000004</v>
      </c>
      <c r="F2053" s="14">
        <v>97244.12</v>
      </c>
      <c r="G2053">
        <v>19481</v>
      </c>
    </row>
    <row r="2054" spans="3:7" x14ac:dyDescent="0.35">
      <c r="C2054">
        <v>95</v>
      </c>
      <c r="D2054">
        <v>159</v>
      </c>
      <c r="E2054">
        <v>1.9</v>
      </c>
      <c r="F2054" s="14">
        <v>66083.61</v>
      </c>
      <c r="G2054">
        <v>16542</v>
      </c>
    </row>
    <row r="2055" spans="3:7" x14ac:dyDescent="0.35">
      <c r="C2055">
        <v>124</v>
      </c>
      <c r="D2055">
        <v>188</v>
      </c>
      <c r="E2055">
        <v>10.5</v>
      </c>
      <c r="F2055" s="14">
        <v>88736.73</v>
      </c>
      <c r="G2055">
        <v>7902</v>
      </c>
    </row>
    <row r="2056" spans="3:7" x14ac:dyDescent="0.35">
      <c r="C2056">
        <v>107.7</v>
      </c>
      <c r="D2056">
        <v>597</v>
      </c>
      <c r="E2056">
        <v>5.8</v>
      </c>
      <c r="F2056" s="14">
        <v>36780.730000000003</v>
      </c>
      <c r="G2056">
        <v>3106</v>
      </c>
    </row>
    <row r="2057" spans="3:7" x14ac:dyDescent="0.35">
      <c r="C2057">
        <v>118.1</v>
      </c>
      <c r="D2057">
        <v>307</v>
      </c>
      <c r="E2057">
        <v>7.1</v>
      </c>
      <c r="F2057" s="14">
        <v>100266.71</v>
      </c>
      <c r="G2057">
        <v>11815</v>
      </c>
    </row>
    <row r="2058" spans="3:7" x14ac:dyDescent="0.35">
      <c r="C2058">
        <v>94.2</v>
      </c>
      <c r="D2058">
        <v>284</v>
      </c>
      <c r="E2058">
        <v>1.2</v>
      </c>
      <c r="F2058" s="14">
        <v>66892.66</v>
      </c>
      <c r="G2058">
        <v>6190</v>
      </c>
    </row>
    <row r="2059" spans="3:7" x14ac:dyDescent="0.35">
      <c r="C2059">
        <v>118.4</v>
      </c>
      <c r="D2059">
        <v>403</v>
      </c>
      <c r="E2059">
        <v>5.6</v>
      </c>
      <c r="F2059" s="14">
        <v>127289.11</v>
      </c>
      <c r="G2059">
        <v>14242</v>
      </c>
    </row>
    <row r="2060" spans="3:7" x14ac:dyDescent="0.35">
      <c r="C2060">
        <v>124.1</v>
      </c>
      <c r="D2060">
        <v>506</v>
      </c>
      <c r="E2060">
        <v>7.1</v>
      </c>
      <c r="F2060" s="14">
        <v>136716.24</v>
      </c>
      <c r="G2060">
        <v>14260</v>
      </c>
    </row>
    <row r="2061" spans="3:7" x14ac:dyDescent="0.35">
      <c r="C2061">
        <v>132.5</v>
      </c>
      <c r="D2061">
        <v>578</v>
      </c>
      <c r="E2061">
        <v>7.6</v>
      </c>
      <c r="F2061" s="14">
        <v>71713.58</v>
      </c>
      <c r="G2061">
        <v>10376</v>
      </c>
    </row>
    <row r="2062" spans="3:7" x14ac:dyDescent="0.35">
      <c r="C2062">
        <v>66.900000000000006</v>
      </c>
      <c r="D2062">
        <v>241</v>
      </c>
      <c r="E2062">
        <v>9.4</v>
      </c>
      <c r="F2062" s="14">
        <v>91179.74</v>
      </c>
      <c r="G2062">
        <v>114</v>
      </c>
    </row>
    <row r="2063" spans="3:7" x14ac:dyDescent="0.35">
      <c r="C2063">
        <v>37.200000000000003</v>
      </c>
      <c r="D2063">
        <v>176</v>
      </c>
      <c r="E2063">
        <v>2.6</v>
      </c>
      <c r="F2063" s="14">
        <v>146996.23000000001</v>
      </c>
      <c r="G2063">
        <v>12744</v>
      </c>
    </row>
    <row r="2064" spans="3:7" x14ac:dyDescent="0.35">
      <c r="C2064">
        <v>68.3</v>
      </c>
      <c r="D2064">
        <v>326</v>
      </c>
      <c r="E2064">
        <v>3.3</v>
      </c>
      <c r="F2064" s="14">
        <v>103414.52</v>
      </c>
      <c r="G2064">
        <v>12487</v>
      </c>
    </row>
    <row r="2065" spans="3:7" x14ac:dyDescent="0.35">
      <c r="C2065">
        <v>64.599999999999994</v>
      </c>
      <c r="D2065">
        <v>431</v>
      </c>
      <c r="E2065">
        <v>3.6</v>
      </c>
      <c r="F2065" s="14">
        <v>77965.45</v>
      </c>
      <c r="G2065">
        <v>18833</v>
      </c>
    </row>
    <row r="2066" spans="3:7" x14ac:dyDescent="0.35">
      <c r="C2066">
        <v>129</v>
      </c>
      <c r="D2066">
        <v>207</v>
      </c>
      <c r="E2066">
        <v>8.8000000000000007</v>
      </c>
      <c r="F2066" s="14">
        <v>122048.3</v>
      </c>
      <c r="G2066">
        <v>4244</v>
      </c>
    </row>
    <row r="2067" spans="3:7" x14ac:dyDescent="0.35">
      <c r="C2067">
        <v>120.5</v>
      </c>
      <c r="D2067">
        <v>494</v>
      </c>
      <c r="E2067">
        <v>5.9</v>
      </c>
      <c r="F2067" s="14">
        <v>137425.14000000001</v>
      </c>
      <c r="G2067">
        <v>3342</v>
      </c>
    </row>
    <row r="2068" spans="3:7" x14ac:dyDescent="0.35">
      <c r="C2068">
        <v>119.7</v>
      </c>
      <c r="D2068">
        <v>457</v>
      </c>
      <c r="E2068">
        <v>0.6</v>
      </c>
      <c r="F2068" s="14">
        <v>113151.16</v>
      </c>
      <c r="G2068">
        <v>14607</v>
      </c>
    </row>
    <row r="2069" spans="3:7" x14ac:dyDescent="0.35">
      <c r="C2069">
        <v>135.30000000000001</v>
      </c>
      <c r="D2069">
        <v>200</v>
      </c>
      <c r="E2069">
        <v>7.8</v>
      </c>
      <c r="F2069" s="14">
        <v>94488.74</v>
      </c>
      <c r="G2069">
        <v>4190</v>
      </c>
    </row>
    <row r="2070" spans="3:7" x14ac:dyDescent="0.35">
      <c r="C2070">
        <v>139.80000000000001</v>
      </c>
      <c r="D2070">
        <v>237</v>
      </c>
      <c r="E2070">
        <v>3</v>
      </c>
      <c r="F2070" s="14">
        <v>42123.32</v>
      </c>
      <c r="G2070">
        <v>18722</v>
      </c>
    </row>
    <row r="2071" spans="3:7" x14ac:dyDescent="0.35">
      <c r="C2071">
        <v>70.2</v>
      </c>
      <c r="D2071">
        <v>289</v>
      </c>
      <c r="E2071">
        <v>4</v>
      </c>
      <c r="F2071" s="14">
        <v>117348.77</v>
      </c>
      <c r="G2071">
        <v>15190</v>
      </c>
    </row>
    <row r="2072" spans="3:7" x14ac:dyDescent="0.35">
      <c r="C2072">
        <v>23.9</v>
      </c>
      <c r="D2072">
        <v>205</v>
      </c>
      <c r="E2072">
        <v>7.7</v>
      </c>
      <c r="F2072" s="14">
        <v>84036.26</v>
      </c>
      <c r="G2072">
        <v>4351</v>
      </c>
    </row>
    <row r="2073" spans="3:7" x14ac:dyDescent="0.35">
      <c r="C2073">
        <v>94.4</v>
      </c>
      <c r="D2073">
        <v>213</v>
      </c>
      <c r="E2073">
        <v>7.6</v>
      </c>
      <c r="F2073" s="14">
        <v>102862.66</v>
      </c>
      <c r="G2073">
        <v>7799</v>
      </c>
    </row>
    <row r="2074" spans="3:7" x14ac:dyDescent="0.35">
      <c r="C2074">
        <v>107.6</v>
      </c>
      <c r="D2074">
        <v>593</v>
      </c>
      <c r="E2074">
        <v>9.6999999999999993</v>
      </c>
      <c r="F2074" s="14">
        <v>123525.29</v>
      </c>
      <c r="G2074">
        <v>17170</v>
      </c>
    </row>
    <row r="2075" spans="3:7" x14ac:dyDescent="0.35">
      <c r="C2075">
        <v>79.5</v>
      </c>
      <c r="D2075">
        <v>252</v>
      </c>
      <c r="E2075">
        <v>5.3</v>
      </c>
      <c r="F2075" s="14">
        <v>41234.44</v>
      </c>
      <c r="G2075">
        <v>11743</v>
      </c>
    </row>
    <row r="2076" spans="3:7" x14ac:dyDescent="0.35">
      <c r="C2076">
        <v>88.6</v>
      </c>
      <c r="D2076">
        <v>194</v>
      </c>
      <c r="E2076">
        <v>2.2000000000000002</v>
      </c>
      <c r="F2076" s="14">
        <v>86364.33</v>
      </c>
      <c r="G2076">
        <v>14475</v>
      </c>
    </row>
    <row r="2077" spans="3:7" x14ac:dyDescent="0.35">
      <c r="C2077">
        <v>49.6</v>
      </c>
      <c r="D2077">
        <v>409</v>
      </c>
      <c r="E2077">
        <v>7.6</v>
      </c>
      <c r="F2077" s="14">
        <v>140034.46</v>
      </c>
      <c r="G2077">
        <v>13590</v>
      </c>
    </row>
    <row r="2078" spans="3:7" x14ac:dyDescent="0.35">
      <c r="C2078">
        <v>81.099999999999994</v>
      </c>
      <c r="D2078">
        <v>362</v>
      </c>
      <c r="E2078">
        <v>3</v>
      </c>
      <c r="F2078" s="14">
        <v>36429.040000000001</v>
      </c>
      <c r="G2078">
        <v>6685</v>
      </c>
    </row>
    <row r="2079" spans="3:7" x14ac:dyDescent="0.35">
      <c r="C2079">
        <v>116.6</v>
      </c>
      <c r="D2079">
        <v>185</v>
      </c>
      <c r="E2079">
        <v>9</v>
      </c>
      <c r="F2079" s="14">
        <v>108817.41</v>
      </c>
      <c r="G2079">
        <v>16547</v>
      </c>
    </row>
    <row r="2080" spans="3:7" x14ac:dyDescent="0.35">
      <c r="C2080">
        <v>147.4</v>
      </c>
      <c r="D2080">
        <v>318</v>
      </c>
      <c r="E2080">
        <v>0.6</v>
      </c>
      <c r="F2080" s="14">
        <v>41524.589999999997</v>
      </c>
      <c r="G2080">
        <v>750</v>
      </c>
    </row>
    <row r="2081" spans="3:7" x14ac:dyDescent="0.35">
      <c r="C2081">
        <v>60.2</v>
      </c>
      <c r="D2081">
        <v>573</v>
      </c>
      <c r="E2081">
        <v>9.4</v>
      </c>
      <c r="F2081" s="14">
        <v>96914.46</v>
      </c>
      <c r="G2081">
        <v>2993</v>
      </c>
    </row>
    <row r="2082" spans="3:7" x14ac:dyDescent="0.35">
      <c r="C2082">
        <v>23</v>
      </c>
      <c r="D2082">
        <v>201</v>
      </c>
      <c r="E2082">
        <v>1.6</v>
      </c>
      <c r="F2082" s="14">
        <v>79780.039999999994</v>
      </c>
      <c r="G2082">
        <v>8091</v>
      </c>
    </row>
    <row r="2083" spans="3:7" x14ac:dyDescent="0.35">
      <c r="C2083">
        <v>128.6</v>
      </c>
      <c r="D2083">
        <v>230</v>
      </c>
      <c r="E2083">
        <v>9.6</v>
      </c>
      <c r="F2083" s="14">
        <v>112639.94</v>
      </c>
      <c r="G2083">
        <v>10668</v>
      </c>
    </row>
    <row r="2084" spans="3:7" x14ac:dyDescent="0.35">
      <c r="C2084">
        <v>70.599999999999994</v>
      </c>
      <c r="D2084">
        <v>276</v>
      </c>
      <c r="E2084">
        <v>6.9</v>
      </c>
      <c r="F2084" s="14">
        <v>83100.25</v>
      </c>
      <c r="G2084">
        <v>16464</v>
      </c>
    </row>
    <row r="2085" spans="3:7" x14ac:dyDescent="0.35">
      <c r="C2085">
        <v>54.3</v>
      </c>
      <c r="D2085">
        <v>122</v>
      </c>
      <c r="E2085">
        <v>6.3</v>
      </c>
      <c r="F2085" s="14">
        <v>104276.36</v>
      </c>
      <c r="G2085">
        <v>16760</v>
      </c>
    </row>
    <row r="2086" spans="3:7" x14ac:dyDescent="0.35">
      <c r="C2086">
        <v>124.3</v>
      </c>
      <c r="D2086">
        <v>587</v>
      </c>
      <c r="E2086">
        <v>3.6</v>
      </c>
      <c r="F2086" s="14">
        <v>56674.96</v>
      </c>
      <c r="G2086">
        <v>6116</v>
      </c>
    </row>
    <row r="2087" spans="3:7" x14ac:dyDescent="0.35">
      <c r="C2087">
        <v>126.9</v>
      </c>
      <c r="D2087">
        <v>358</v>
      </c>
      <c r="E2087">
        <v>1.2</v>
      </c>
      <c r="F2087" s="14">
        <v>92533.56</v>
      </c>
      <c r="G2087">
        <v>22</v>
      </c>
    </row>
    <row r="2088" spans="3:7" x14ac:dyDescent="0.35">
      <c r="C2088">
        <v>72.3</v>
      </c>
      <c r="D2088">
        <v>325</v>
      </c>
      <c r="E2088">
        <v>5.8</v>
      </c>
      <c r="F2088" s="14">
        <v>118158.64</v>
      </c>
      <c r="G2088">
        <v>11076</v>
      </c>
    </row>
    <row r="2089" spans="3:7" x14ac:dyDescent="0.35">
      <c r="C2089">
        <v>108.5</v>
      </c>
      <c r="D2089">
        <v>457</v>
      </c>
      <c r="E2089">
        <v>11.8</v>
      </c>
      <c r="F2089" s="14">
        <v>96149.9</v>
      </c>
      <c r="G2089">
        <v>1455</v>
      </c>
    </row>
    <row r="2090" spans="3:7" x14ac:dyDescent="0.35">
      <c r="C2090">
        <v>87.7</v>
      </c>
      <c r="D2090">
        <v>213</v>
      </c>
      <c r="E2090">
        <v>3</v>
      </c>
      <c r="F2090" s="14">
        <v>45722.66</v>
      </c>
      <c r="G2090">
        <v>16895</v>
      </c>
    </row>
    <row r="2091" spans="3:7" x14ac:dyDescent="0.35">
      <c r="C2091">
        <v>96.2</v>
      </c>
      <c r="D2091">
        <v>502</v>
      </c>
      <c r="E2091">
        <v>2.7</v>
      </c>
      <c r="F2091" s="14">
        <v>92238.99</v>
      </c>
      <c r="G2091">
        <v>3102</v>
      </c>
    </row>
    <row r="2092" spans="3:7" x14ac:dyDescent="0.35">
      <c r="C2092">
        <v>70</v>
      </c>
      <c r="D2092">
        <v>568</v>
      </c>
      <c r="E2092">
        <v>7.4</v>
      </c>
      <c r="F2092" s="14">
        <v>102910.26</v>
      </c>
      <c r="G2092">
        <v>12244</v>
      </c>
    </row>
    <row r="2093" spans="3:7" x14ac:dyDescent="0.35">
      <c r="C2093">
        <v>32.299999999999997</v>
      </c>
      <c r="D2093">
        <v>516</v>
      </c>
      <c r="E2093">
        <v>10.1</v>
      </c>
      <c r="F2093" s="14">
        <v>99166.6</v>
      </c>
      <c r="G2093">
        <v>15827</v>
      </c>
    </row>
    <row r="2094" spans="3:7" x14ac:dyDescent="0.35">
      <c r="C2094">
        <v>99.3</v>
      </c>
      <c r="D2094">
        <v>175</v>
      </c>
      <c r="E2094">
        <v>8.6</v>
      </c>
      <c r="F2094" s="14">
        <v>120145.63</v>
      </c>
      <c r="G2094">
        <v>3323</v>
      </c>
    </row>
    <row r="2095" spans="3:7" x14ac:dyDescent="0.35">
      <c r="C2095">
        <v>48.6</v>
      </c>
      <c r="D2095">
        <v>516</v>
      </c>
      <c r="E2095">
        <v>1.4</v>
      </c>
      <c r="F2095" s="14">
        <v>53365.59</v>
      </c>
      <c r="G2095">
        <v>1354</v>
      </c>
    </row>
    <row r="2096" spans="3:7" x14ac:dyDescent="0.35">
      <c r="C2096">
        <v>107.9</v>
      </c>
      <c r="D2096">
        <v>579</v>
      </c>
      <c r="E2096">
        <v>6.2</v>
      </c>
      <c r="F2096" s="14">
        <v>92658.04</v>
      </c>
      <c r="G2096">
        <v>13088</v>
      </c>
    </row>
    <row r="2097" spans="3:7" x14ac:dyDescent="0.35">
      <c r="C2097">
        <v>146.9</v>
      </c>
      <c r="D2097">
        <v>167</v>
      </c>
      <c r="E2097">
        <v>8</v>
      </c>
      <c r="F2097" s="14">
        <v>140022</v>
      </c>
      <c r="G2097">
        <v>3057</v>
      </c>
    </row>
    <row r="2098" spans="3:7" x14ac:dyDescent="0.35">
      <c r="C2098">
        <v>26.2</v>
      </c>
      <c r="D2098">
        <v>429</v>
      </c>
      <c r="E2098">
        <v>6.7</v>
      </c>
      <c r="F2098" s="14">
        <v>137906.09</v>
      </c>
      <c r="G2098">
        <v>19945</v>
      </c>
    </row>
    <row r="2099" spans="3:7" x14ac:dyDescent="0.35">
      <c r="C2099">
        <v>66.400000000000006</v>
      </c>
      <c r="D2099">
        <v>547</v>
      </c>
      <c r="E2099">
        <v>7.2</v>
      </c>
      <c r="F2099" s="14">
        <v>139833.04</v>
      </c>
      <c r="G2099">
        <v>11168</v>
      </c>
    </row>
    <row r="2100" spans="3:7" x14ac:dyDescent="0.35">
      <c r="C2100">
        <v>95.7</v>
      </c>
      <c r="D2100">
        <v>298</v>
      </c>
      <c r="E2100">
        <v>7.1</v>
      </c>
      <c r="F2100" s="14">
        <v>78547.360000000001</v>
      </c>
      <c r="G2100">
        <v>4619</v>
      </c>
    </row>
    <row r="2101" spans="3:7" x14ac:dyDescent="0.35">
      <c r="C2101">
        <v>35.9</v>
      </c>
      <c r="D2101">
        <v>502</v>
      </c>
      <c r="E2101">
        <v>9.4</v>
      </c>
      <c r="F2101" s="14">
        <v>142970.97</v>
      </c>
      <c r="G2101">
        <v>17731</v>
      </c>
    </row>
    <row r="2102" spans="3:7" x14ac:dyDescent="0.35">
      <c r="C2102">
        <v>33.299999999999997</v>
      </c>
      <c r="D2102">
        <v>119</v>
      </c>
      <c r="E2102">
        <v>3.6</v>
      </c>
      <c r="F2102" s="14">
        <v>97670.76</v>
      </c>
      <c r="G2102">
        <v>10892</v>
      </c>
    </row>
    <row r="2103" spans="3:7" x14ac:dyDescent="0.35">
      <c r="C2103">
        <v>142.80000000000001</v>
      </c>
      <c r="D2103">
        <v>234</v>
      </c>
      <c r="E2103">
        <v>5.0999999999999996</v>
      </c>
      <c r="F2103" s="14">
        <v>101294.52</v>
      </c>
      <c r="G2103">
        <v>8450</v>
      </c>
    </row>
    <row r="2104" spans="3:7" x14ac:dyDescent="0.35">
      <c r="C2104">
        <v>38.6</v>
      </c>
      <c r="D2104">
        <v>416</v>
      </c>
      <c r="E2104">
        <v>3.8</v>
      </c>
      <c r="F2104" s="14">
        <v>73090.41</v>
      </c>
      <c r="G2104">
        <v>17486</v>
      </c>
    </row>
    <row r="2105" spans="3:7" x14ac:dyDescent="0.35">
      <c r="C2105">
        <v>31.1</v>
      </c>
      <c r="D2105">
        <v>407</v>
      </c>
      <c r="E2105">
        <v>2.7</v>
      </c>
      <c r="F2105" s="14">
        <v>41487.15</v>
      </c>
      <c r="G2105">
        <v>9617</v>
      </c>
    </row>
    <row r="2106" spans="3:7" x14ac:dyDescent="0.35">
      <c r="C2106">
        <v>95.7</v>
      </c>
      <c r="D2106">
        <v>107</v>
      </c>
      <c r="E2106">
        <v>11.6</v>
      </c>
      <c r="F2106" s="14">
        <v>145431.6</v>
      </c>
      <c r="G2106">
        <v>12787</v>
      </c>
    </row>
    <row r="2107" spans="3:7" x14ac:dyDescent="0.35">
      <c r="C2107">
        <v>76.599999999999994</v>
      </c>
      <c r="D2107">
        <v>493</v>
      </c>
      <c r="E2107">
        <v>4</v>
      </c>
      <c r="F2107" s="14">
        <v>92651.21</v>
      </c>
      <c r="G2107">
        <v>13535</v>
      </c>
    </row>
    <row r="2108" spans="3:7" x14ac:dyDescent="0.35">
      <c r="C2108">
        <v>68</v>
      </c>
      <c r="D2108">
        <v>180</v>
      </c>
      <c r="E2108">
        <v>9.1</v>
      </c>
      <c r="F2108" s="14">
        <v>128582.41</v>
      </c>
      <c r="G2108">
        <v>6759</v>
      </c>
    </row>
    <row r="2109" spans="3:7" x14ac:dyDescent="0.35">
      <c r="C2109">
        <v>55.6</v>
      </c>
      <c r="D2109">
        <v>592</v>
      </c>
      <c r="E2109">
        <v>4.4000000000000004</v>
      </c>
      <c r="F2109" s="14">
        <v>70988.53</v>
      </c>
      <c r="G2109">
        <v>10122</v>
      </c>
    </row>
    <row r="2110" spans="3:7" x14ac:dyDescent="0.35">
      <c r="C2110">
        <v>34</v>
      </c>
      <c r="D2110">
        <v>589</v>
      </c>
      <c r="E2110">
        <v>4.4000000000000004</v>
      </c>
      <c r="F2110" s="14">
        <v>48023.85</v>
      </c>
      <c r="G2110">
        <v>3900</v>
      </c>
    </row>
    <row r="2111" spans="3:7" x14ac:dyDescent="0.35">
      <c r="C2111">
        <v>62.8</v>
      </c>
      <c r="D2111">
        <v>591</v>
      </c>
      <c r="E2111">
        <v>3.8</v>
      </c>
      <c r="F2111" s="14">
        <v>47929.64</v>
      </c>
      <c r="G2111">
        <v>18961</v>
      </c>
    </row>
    <row r="2112" spans="3:7" x14ac:dyDescent="0.35">
      <c r="C2112">
        <v>34.200000000000003</v>
      </c>
      <c r="D2112">
        <v>516</v>
      </c>
      <c r="E2112">
        <v>11</v>
      </c>
      <c r="F2112" s="14">
        <v>106881.03</v>
      </c>
      <c r="G2112">
        <v>8691</v>
      </c>
    </row>
    <row r="2113" spans="3:7" x14ac:dyDescent="0.35">
      <c r="C2113">
        <v>102.6</v>
      </c>
      <c r="D2113">
        <v>548</v>
      </c>
      <c r="E2113">
        <v>7.3</v>
      </c>
      <c r="F2113" s="14">
        <v>95278.98</v>
      </c>
      <c r="G2113">
        <v>17396</v>
      </c>
    </row>
    <row r="2114" spans="3:7" x14ac:dyDescent="0.35">
      <c r="C2114">
        <v>101</v>
      </c>
      <c r="D2114">
        <v>389</v>
      </c>
      <c r="E2114">
        <v>6.3</v>
      </c>
      <c r="F2114" s="14">
        <v>108377.23</v>
      </c>
      <c r="G2114">
        <v>17017</v>
      </c>
    </row>
    <row r="2115" spans="3:7" x14ac:dyDescent="0.35">
      <c r="C2115">
        <v>63.2</v>
      </c>
      <c r="D2115">
        <v>358</v>
      </c>
      <c r="E2115">
        <v>5.7</v>
      </c>
      <c r="F2115" s="14">
        <v>63868.89</v>
      </c>
      <c r="G2115">
        <v>4708</v>
      </c>
    </row>
    <row r="2116" spans="3:7" x14ac:dyDescent="0.35">
      <c r="C2116">
        <v>60.9</v>
      </c>
      <c r="D2116">
        <v>251</v>
      </c>
      <c r="E2116">
        <v>2</v>
      </c>
      <c r="F2116" s="14">
        <v>68631.570000000007</v>
      </c>
      <c r="G2116">
        <v>6113</v>
      </c>
    </row>
    <row r="2117" spans="3:7" x14ac:dyDescent="0.35">
      <c r="C2117">
        <v>52.7</v>
      </c>
      <c r="D2117">
        <v>287</v>
      </c>
      <c r="E2117">
        <v>6.9</v>
      </c>
      <c r="F2117" s="14">
        <v>93272.08</v>
      </c>
      <c r="G2117">
        <v>12414</v>
      </c>
    </row>
    <row r="2118" spans="3:7" x14ac:dyDescent="0.35">
      <c r="C2118">
        <v>91</v>
      </c>
      <c r="D2118">
        <v>353</v>
      </c>
      <c r="E2118">
        <v>4.2</v>
      </c>
      <c r="F2118" s="14">
        <v>113555.61</v>
      </c>
      <c r="G2118">
        <v>15487</v>
      </c>
    </row>
    <row r="2119" spans="3:7" x14ac:dyDescent="0.35">
      <c r="C2119">
        <v>126.8</v>
      </c>
      <c r="D2119">
        <v>466</v>
      </c>
      <c r="E2119">
        <v>6.9</v>
      </c>
      <c r="F2119" s="14">
        <v>102501.27</v>
      </c>
      <c r="G2119">
        <v>1129</v>
      </c>
    </row>
    <row r="2120" spans="3:7" x14ac:dyDescent="0.35">
      <c r="C2120">
        <v>144.1</v>
      </c>
      <c r="D2120">
        <v>212</v>
      </c>
      <c r="E2120">
        <v>7.8</v>
      </c>
      <c r="F2120" s="14">
        <v>44613.74</v>
      </c>
      <c r="G2120">
        <v>19578</v>
      </c>
    </row>
    <row r="2121" spans="3:7" x14ac:dyDescent="0.35">
      <c r="C2121">
        <v>55.3</v>
      </c>
      <c r="D2121">
        <v>204</v>
      </c>
      <c r="E2121">
        <v>1.3</v>
      </c>
      <c r="F2121" s="14">
        <v>125483.6</v>
      </c>
      <c r="G2121">
        <v>7441</v>
      </c>
    </row>
    <row r="2122" spans="3:7" x14ac:dyDescent="0.35">
      <c r="C2122">
        <v>100.9</v>
      </c>
      <c r="D2122">
        <v>531</v>
      </c>
      <c r="E2122">
        <v>0.8</v>
      </c>
      <c r="F2122" s="14">
        <v>33018.07</v>
      </c>
      <c r="G2122">
        <v>16263</v>
      </c>
    </row>
    <row r="2123" spans="3:7" x14ac:dyDescent="0.35">
      <c r="C2123">
        <v>73.7</v>
      </c>
      <c r="D2123">
        <v>135</v>
      </c>
      <c r="E2123">
        <v>10.1</v>
      </c>
      <c r="F2123" s="14">
        <v>87139.51</v>
      </c>
      <c r="G2123">
        <v>16355</v>
      </c>
    </row>
    <row r="2124" spans="3:7" x14ac:dyDescent="0.35">
      <c r="C2124">
        <v>147.1</v>
      </c>
      <c r="D2124">
        <v>212</v>
      </c>
      <c r="E2124">
        <v>6.1</v>
      </c>
      <c r="F2124" s="14">
        <v>64615.92</v>
      </c>
      <c r="G2124">
        <v>10534</v>
      </c>
    </row>
    <row r="2125" spans="3:7" x14ac:dyDescent="0.35">
      <c r="C2125">
        <v>57.7</v>
      </c>
      <c r="D2125">
        <v>205</v>
      </c>
      <c r="E2125">
        <v>11.8</v>
      </c>
      <c r="F2125" s="14">
        <v>117820.3</v>
      </c>
      <c r="G2125">
        <v>16265</v>
      </c>
    </row>
    <row r="2126" spans="3:7" x14ac:dyDescent="0.35">
      <c r="C2126">
        <v>72.3</v>
      </c>
      <c r="D2126">
        <v>310</v>
      </c>
      <c r="E2126">
        <v>5.0999999999999996</v>
      </c>
      <c r="F2126" s="14">
        <v>30447.82</v>
      </c>
      <c r="G2126">
        <v>3936</v>
      </c>
    </row>
    <row r="2127" spans="3:7" x14ac:dyDescent="0.35">
      <c r="C2127">
        <v>95.5</v>
      </c>
      <c r="D2127">
        <v>575</v>
      </c>
      <c r="E2127">
        <v>10.4</v>
      </c>
      <c r="F2127" s="14">
        <v>90413.440000000002</v>
      </c>
      <c r="G2127">
        <v>7061</v>
      </c>
    </row>
    <row r="2128" spans="3:7" x14ac:dyDescent="0.35">
      <c r="C2128">
        <v>58.9</v>
      </c>
      <c r="D2128">
        <v>498</v>
      </c>
      <c r="E2128">
        <v>7.9</v>
      </c>
      <c r="F2128" s="14">
        <v>149796</v>
      </c>
      <c r="G2128">
        <v>1063</v>
      </c>
    </row>
    <row r="2129" spans="3:7" x14ac:dyDescent="0.35">
      <c r="C2129">
        <v>43.6</v>
      </c>
      <c r="D2129">
        <v>229</v>
      </c>
      <c r="E2129">
        <v>2.9</v>
      </c>
      <c r="F2129" s="14">
        <v>70806.210000000006</v>
      </c>
      <c r="G2129">
        <v>10134</v>
      </c>
    </row>
    <row r="2130" spans="3:7" x14ac:dyDescent="0.35">
      <c r="C2130">
        <v>43.6</v>
      </c>
      <c r="D2130">
        <v>114</v>
      </c>
      <c r="E2130">
        <v>9.1</v>
      </c>
      <c r="F2130" s="14">
        <v>86121.91</v>
      </c>
      <c r="G2130">
        <v>7389</v>
      </c>
    </row>
    <row r="2131" spans="3:7" x14ac:dyDescent="0.35">
      <c r="C2131">
        <v>30.8</v>
      </c>
      <c r="D2131">
        <v>310</v>
      </c>
      <c r="E2131">
        <v>7.2</v>
      </c>
      <c r="F2131" s="14">
        <v>141085.96</v>
      </c>
      <c r="G2131">
        <v>2400</v>
      </c>
    </row>
    <row r="2132" spans="3:7" x14ac:dyDescent="0.35">
      <c r="C2132">
        <v>45.7</v>
      </c>
      <c r="D2132">
        <v>153</v>
      </c>
      <c r="E2132">
        <v>9.3000000000000007</v>
      </c>
      <c r="F2132" s="14">
        <v>79213.58</v>
      </c>
      <c r="G2132">
        <v>17028</v>
      </c>
    </row>
    <row r="2133" spans="3:7" x14ac:dyDescent="0.35">
      <c r="C2133">
        <v>47.2</v>
      </c>
      <c r="D2133">
        <v>503</v>
      </c>
      <c r="E2133">
        <v>1.3</v>
      </c>
      <c r="F2133" s="14">
        <v>130013.9</v>
      </c>
      <c r="G2133">
        <v>769</v>
      </c>
    </row>
    <row r="2134" spans="3:7" x14ac:dyDescent="0.35">
      <c r="C2134">
        <v>122.3</v>
      </c>
      <c r="D2134">
        <v>537</v>
      </c>
      <c r="E2134">
        <v>2.7</v>
      </c>
      <c r="F2134" s="14">
        <v>102936.67</v>
      </c>
      <c r="G2134">
        <v>3079</v>
      </c>
    </row>
    <row r="2135" spans="3:7" x14ac:dyDescent="0.35">
      <c r="C2135">
        <v>63.5</v>
      </c>
      <c r="D2135">
        <v>369</v>
      </c>
      <c r="E2135">
        <v>4</v>
      </c>
      <c r="F2135" s="14">
        <v>52011.44</v>
      </c>
      <c r="G2135">
        <v>19170</v>
      </c>
    </row>
    <row r="2136" spans="3:7" x14ac:dyDescent="0.35">
      <c r="C2136">
        <v>114.4</v>
      </c>
      <c r="D2136">
        <v>586</v>
      </c>
      <c r="E2136">
        <v>1.6</v>
      </c>
      <c r="F2136" s="14">
        <v>142052.29999999999</v>
      </c>
      <c r="G2136">
        <v>19752</v>
      </c>
    </row>
    <row r="2137" spans="3:7" x14ac:dyDescent="0.35">
      <c r="C2137">
        <v>88.9</v>
      </c>
      <c r="D2137">
        <v>572</v>
      </c>
      <c r="E2137">
        <v>4.9000000000000004</v>
      </c>
      <c r="F2137" s="14">
        <v>103571.63</v>
      </c>
      <c r="G2137">
        <v>19137</v>
      </c>
    </row>
    <row r="2138" spans="3:7" x14ac:dyDescent="0.35">
      <c r="C2138">
        <v>43.6</v>
      </c>
      <c r="D2138">
        <v>199</v>
      </c>
      <c r="E2138">
        <v>2.6</v>
      </c>
      <c r="F2138" s="14">
        <v>66666.320000000007</v>
      </c>
      <c r="G2138">
        <v>14379</v>
      </c>
    </row>
    <row r="2139" spans="3:7" x14ac:dyDescent="0.35">
      <c r="C2139">
        <v>33.5</v>
      </c>
      <c r="D2139">
        <v>532</v>
      </c>
      <c r="E2139">
        <v>4.7</v>
      </c>
      <c r="F2139" s="14">
        <v>111842.89</v>
      </c>
      <c r="G2139">
        <v>10998</v>
      </c>
    </row>
    <row r="2140" spans="3:7" x14ac:dyDescent="0.35">
      <c r="C2140">
        <v>145.5</v>
      </c>
      <c r="D2140">
        <v>446</v>
      </c>
      <c r="E2140">
        <v>2.9</v>
      </c>
      <c r="F2140" s="14">
        <v>127004.94</v>
      </c>
      <c r="G2140">
        <v>13313</v>
      </c>
    </row>
    <row r="2141" spans="3:7" x14ac:dyDescent="0.35">
      <c r="C2141">
        <v>140.6</v>
      </c>
      <c r="D2141">
        <v>368</v>
      </c>
      <c r="E2141">
        <v>8.1999999999999993</v>
      </c>
      <c r="F2141" s="14">
        <v>86913.93</v>
      </c>
      <c r="G2141">
        <v>9612</v>
      </c>
    </row>
    <row r="2142" spans="3:7" x14ac:dyDescent="0.35">
      <c r="C2142">
        <v>55.3</v>
      </c>
      <c r="D2142">
        <v>354</v>
      </c>
      <c r="E2142">
        <v>2.4</v>
      </c>
      <c r="F2142" s="14">
        <v>54091.75</v>
      </c>
      <c r="G2142">
        <v>19481</v>
      </c>
    </row>
    <row r="2143" spans="3:7" x14ac:dyDescent="0.35">
      <c r="C2143">
        <v>77.8</v>
      </c>
      <c r="D2143">
        <v>479</v>
      </c>
      <c r="E2143">
        <v>4.9000000000000004</v>
      </c>
      <c r="F2143" s="14">
        <v>61113.95</v>
      </c>
      <c r="G2143">
        <v>7818</v>
      </c>
    </row>
    <row r="2144" spans="3:7" x14ac:dyDescent="0.35">
      <c r="C2144">
        <v>24.7</v>
      </c>
      <c r="D2144">
        <v>426</v>
      </c>
      <c r="E2144">
        <v>3.4</v>
      </c>
      <c r="F2144" s="14">
        <v>122958.34</v>
      </c>
      <c r="G2144">
        <v>17177</v>
      </c>
    </row>
    <row r="2145" spans="3:7" x14ac:dyDescent="0.35">
      <c r="C2145">
        <v>101.1</v>
      </c>
      <c r="D2145">
        <v>270</v>
      </c>
      <c r="E2145">
        <v>3.2</v>
      </c>
      <c r="F2145" s="14">
        <v>126567.54</v>
      </c>
      <c r="G2145">
        <v>12274</v>
      </c>
    </row>
    <row r="2146" spans="3:7" x14ac:dyDescent="0.35">
      <c r="C2146">
        <v>89.4</v>
      </c>
      <c r="D2146">
        <v>573</v>
      </c>
      <c r="E2146">
        <v>7.2</v>
      </c>
      <c r="F2146" s="14">
        <v>52383.56</v>
      </c>
      <c r="G2146">
        <v>1405</v>
      </c>
    </row>
    <row r="2147" spans="3:7" x14ac:dyDescent="0.35">
      <c r="C2147">
        <v>79.599999999999994</v>
      </c>
      <c r="D2147">
        <v>128</v>
      </c>
      <c r="E2147">
        <v>1.5</v>
      </c>
      <c r="F2147" s="14">
        <v>30156.95</v>
      </c>
      <c r="G2147">
        <v>3386</v>
      </c>
    </row>
    <row r="2148" spans="3:7" x14ac:dyDescent="0.35">
      <c r="C2148">
        <v>87.1</v>
      </c>
      <c r="D2148">
        <v>545</v>
      </c>
      <c r="E2148">
        <v>7.8</v>
      </c>
      <c r="F2148" s="14">
        <v>81825.75</v>
      </c>
      <c r="G2148">
        <v>12913</v>
      </c>
    </row>
    <row r="2149" spans="3:7" x14ac:dyDescent="0.35">
      <c r="C2149">
        <v>130.6</v>
      </c>
      <c r="D2149">
        <v>587</v>
      </c>
      <c r="E2149">
        <v>10.9</v>
      </c>
      <c r="F2149" s="14">
        <v>53587.92</v>
      </c>
      <c r="G2149">
        <v>18860</v>
      </c>
    </row>
    <row r="2150" spans="3:7" x14ac:dyDescent="0.35">
      <c r="C2150">
        <v>31.5</v>
      </c>
      <c r="D2150">
        <v>191</v>
      </c>
      <c r="E2150">
        <v>5.5</v>
      </c>
      <c r="F2150" s="14">
        <v>87952.65</v>
      </c>
      <c r="G2150">
        <v>8597</v>
      </c>
    </row>
    <row r="2151" spans="3:7" x14ac:dyDescent="0.35">
      <c r="C2151">
        <v>81</v>
      </c>
      <c r="D2151">
        <v>365</v>
      </c>
      <c r="E2151">
        <v>12</v>
      </c>
      <c r="F2151" s="14">
        <v>133565.04999999999</v>
      </c>
      <c r="G2151">
        <v>12163</v>
      </c>
    </row>
    <row r="2152" spans="3:7" x14ac:dyDescent="0.35">
      <c r="C2152">
        <v>47.3</v>
      </c>
      <c r="D2152">
        <v>274</v>
      </c>
      <c r="E2152">
        <v>11.4</v>
      </c>
      <c r="F2152" s="14">
        <v>139354.17000000001</v>
      </c>
      <c r="G2152">
        <v>13221</v>
      </c>
    </row>
    <row r="2153" spans="3:7" x14ac:dyDescent="0.35">
      <c r="C2153">
        <v>81.2</v>
      </c>
      <c r="D2153">
        <v>346</v>
      </c>
      <c r="E2153">
        <v>7.8</v>
      </c>
      <c r="F2153" s="14">
        <v>139716.29999999999</v>
      </c>
      <c r="G2153">
        <v>3108</v>
      </c>
    </row>
    <row r="2154" spans="3:7" x14ac:dyDescent="0.35">
      <c r="C2154">
        <v>84</v>
      </c>
      <c r="D2154">
        <v>229</v>
      </c>
      <c r="E2154">
        <v>7.4</v>
      </c>
      <c r="F2154" s="14">
        <v>100589.96</v>
      </c>
      <c r="G2154">
        <v>16401</v>
      </c>
    </row>
    <row r="2155" spans="3:7" x14ac:dyDescent="0.35">
      <c r="C2155">
        <v>147.30000000000001</v>
      </c>
      <c r="D2155">
        <v>350</v>
      </c>
      <c r="E2155">
        <v>9.1999999999999993</v>
      </c>
      <c r="F2155" s="14">
        <v>105356.22</v>
      </c>
      <c r="G2155">
        <v>14002</v>
      </c>
    </row>
    <row r="2156" spans="3:7" x14ac:dyDescent="0.35">
      <c r="C2156">
        <v>88.6</v>
      </c>
      <c r="D2156">
        <v>489</v>
      </c>
      <c r="E2156">
        <v>5.6</v>
      </c>
      <c r="F2156" s="14">
        <v>117690.13</v>
      </c>
      <c r="G2156">
        <v>15153</v>
      </c>
    </row>
    <row r="2157" spans="3:7" x14ac:dyDescent="0.35">
      <c r="C2157">
        <v>109.7</v>
      </c>
      <c r="D2157">
        <v>103</v>
      </c>
      <c r="E2157">
        <v>10.6</v>
      </c>
      <c r="F2157" s="14">
        <v>104422.93</v>
      </c>
      <c r="G2157">
        <v>18156</v>
      </c>
    </row>
    <row r="2158" spans="3:7" x14ac:dyDescent="0.35">
      <c r="C2158">
        <v>116.1</v>
      </c>
      <c r="D2158">
        <v>142</v>
      </c>
      <c r="E2158">
        <v>6.2</v>
      </c>
      <c r="F2158" s="14">
        <v>92310.89</v>
      </c>
      <c r="G2158">
        <v>18049</v>
      </c>
    </row>
    <row r="2159" spans="3:7" x14ac:dyDescent="0.35">
      <c r="C2159">
        <v>96.4</v>
      </c>
      <c r="D2159">
        <v>112</v>
      </c>
      <c r="E2159">
        <v>12</v>
      </c>
      <c r="F2159" s="14">
        <v>146606.13</v>
      </c>
      <c r="G2159">
        <v>5063</v>
      </c>
    </row>
    <row r="2160" spans="3:7" x14ac:dyDescent="0.35">
      <c r="C2160">
        <v>67</v>
      </c>
      <c r="D2160">
        <v>205</v>
      </c>
      <c r="E2160">
        <v>10.8</v>
      </c>
      <c r="F2160" s="14">
        <v>102846.2</v>
      </c>
      <c r="G2160">
        <v>8057</v>
      </c>
    </row>
    <row r="2161" spans="3:7" x14ac:dyDescent="0.35">
      <c r="C2161">
        <v>147.19999999999999</v>
      </c>
      <c r="D2161">
        <v>115</v>
      </c>
      <c r="E2161">
        <v>7.4</v>
      </c>
      <c r="F2161" s="14">
        <v>101180.23</v>
      </c>
      <c r="G2161">
        <v>5352</v>
      </c>
    </row>
    <row r="2162" spans="3:7" x14ac:dyDescent="0.35">
      <c r="C2162">
        <v>66.400000000000006</v>
      </c>
      <c r="D2162">
        <v>147</v>
      </c>
      <c r="E2162">
        <v>0.6</v>
      </c>
      <c r="F2162" s="14">
        <v>65064.75</v>
      </c>
      <c r="G2162">
        <v>12599</v>
      </c>
    </row>
    <row r="2163" spans="3:7" x14ac:dyDescent="0.35">
      <c r="C2163">
        <v>88.7</v>
      </c>
      <c r="D2163">
        <v>163</v>
      </c>
      <c r="E2163">
        <v>7</v>
      </c>
      <c r="F2163" s="14">
        <v>139205.71</v>
      </c>
      <c r="G2163">
        <v>11760</v>
      </c>
    </row>
    <row r="2164" spans="3:7" x14ac:dyDescent="0.35">
      <c r="C2164">
        <v>135</v>
      </c>
      <c r="D2164">
        <v>400</v>
      </c>
      <c r="E2164">
        <v>3.6</v>
      </c>
      <c r="F2164" s="14">
        <v>116002.81</v>
      </c>
      <c r="G2164">
        <v>5138</v>
      </c>
    </row>
    <row r="2165" spans="3:7" x14ac:dyDescent="0.35">
      <c r="C2165">
        <v>38</v>
      </c>
      <c r="D2165">
        <v>577</v>
      </c>
      <c r="E2165">
        <v>10.3</v>
      </c>
      <c r="F2165" s="14">
        <v>100425.79</v>
      </c>
      <c r="G2165">
        <v>17297</v>
      </c>
    </row>
    <row r="2166" spans="3:7" x14ac:dyDescent="0.35">
      <c r="C2166">
        <v>137.69999999999999</v>
      </c>
      <c r="D2166">
        <v>402</v>
      </c>
      <c r="E2166">
        <v>3.3</v>
      </c>
      <c r="F2166" s="14">
        <v>142423.23000000001</v>
      </c>
      <c r="G2166">
        <v>8578</v>
      </c>
    </row>
    <row r="2167" spans="3:7" x14ac:dyDescent="0.35">
      <c r="C2167">
        <v>107.8</v>
      </c>
      <c r="D2167">
        <v>273</v>
      </c>
      <c r="E2167">
        <v>10</v>
      </c>
      <c r="F2167" s="14">
        <v>121464.84</v>
      </c>
      <c r="G2167">
        <v>997</v>
      </c>
    </row>
    <row r="2168" spans="3:7" x14ac:dyDescent="0.35">
      <c r="C2168">
        <v>57.5</v>
      </c>
      <c r="D2168">
        <v>464</v>
      </c>
      <c r="E2168">
        <v>1</v>
      </c>
      <c r="F2168" s="14">
        <v>140094</v>
      </c>
      <c r="G2168">
        <v>19704</v>
      </c>
    </row>
    <row r="2169" spans="3:7" x14ac:dyDescent="0.35">
      <c r="C2169">
        <v>63.2</v>
      </c>
      <c r="D2169">
        <v>361</v>
      </c>
      <c r="E2169">
        <v>10.4</v>
      </c>
      <c r="F2169" s="14">
        <v>90934.75</v>
      </c>
      <c r="G2169">
        <v>14811</v>
      </c>
    </row>
    <row r="2170" spans="3:7" x14ac:dyDescent="0.35">
      <c r="C2170">
        <v>94.7</v>
      </c>
      <c r="D2170">
        <v>192</v>
      </c>
      <c r="E2170">
        <v>3.8</v>
      </c>
      <c r="F2170" s="14">
        <v>114964.73</v>
      </c>
      <c r="G2170">
        <v>15811</v>
      </c>
    </row>
    <row r="2171" spans="3:7" x14ac:dyDescent="0.35">
      <c r="C2171">
        <v>84.1</v>
      </c>
      <c r="D2171">
        <v>463</v>
      </c>
      <c r="E2171">
        <v>10.6</v>
      </c>
      <c r="F2171" s="14">
        <v>137124.88</v>
      </c>
      <c r="G2171">
        <v>8688</v>
      </c>
    </row>
    <row r="2172" spans="3:7" x14ac:dyDescent="0.35">
      <c r="C2172">
        <v>45.7</v>
      </c>
      <c r="D2172">
        <v>388</v>
      </c>
      <c r="E2172">
        <v>9.6</v>
      </c>
      <c r="F2172" s="14">
        <v>109078.92</v>
      </c>
      <c r="G2172">
        <v>5529</v>
      </c>
    </row>
    <row r="2173" spans="3:7" x14ac:dyDescent="0.35">
      <c r="C2173">
        <v>115.5</v>
      </c>
      <c r="D2173">
        <v>110</v>
      </c>
      <c r="E2173">
        <v>4</v>
      </c>
      <c r="F2173" s="14">
        <v>123868.61</v>
      </c>
      <c r="G2173">
        <v>9274</v>
      </c>
    </row>
    <row r="2174" spans="3:7" x14ac:dyDescent="0.35">
      <c r="C2174">
        <v>84.5</v>
      </c>
      <c r="D2174">
        <v>575</v>
      </c>
      <c r="E2174">
        <v>1.1000000000000001</v>
      </c>
      <c r="F2174" s="14">
        <v>63950.12</v>
      </c>
      <c r="G2174">
        <v>11912</v>
      </c>
    </row>
    <row r="2175" spans="3:7" x14ac:dyDescent="0.35">
      <c r="C2175">
        <v>149</v>
      </c>
      <c r="D2175">
        <v>589</v>
      </c>
      <c r="E2175">
        <v>2.8</v>
      </c>
      <c r="F2175" s="14">
        <v>125319.84</v>
      </c>
      <c r="G2175">
        <v>11669</v>
      </c>
    </row>
    <row r="2176" spans="3:7" x14ac:dyDescent="0.35">
      <c r="C2176">
        <v>74.3</v>
      </c>
      <c r="D2176">
        <v>467</v>
      </c>
      <c r="E2176">
        <v>3.9</v>
      </c>
      <c r="F2176" s="14">
        <v>39534.92</v>
      </c>
      <c r="G2176">
        <v>3063</v>
      </c>
    </row>
    <row r="2177" spans="3:7" x14ac:dyDescent="0.35">
      <c r="C2177">
        <v>49</v>
      </c>
      <c r="D2177">
        <v>384</v>
      </c>
      <c r="E2177">
        <v>10.7</v>
      </c>
      <c r="F2177" s="14">
        <v>123412.37</v>
      </c>
      <c r="G2177">
        <v>18866</v>
      </c>
    </row>
    <row r="2178" spans="3:7" x14ac:dyDescent="0.35">
      <c r="C2178">
        <v>23.2</v>
      </c>
      <c r="D2178">
        <v>145</v>
      </c>
      <c r="E2178">
        <v>4.7</v>
      </c>
      <c r="F2178" s="14">
        <v>124806.63</v>
      </c>
      <c r="G2178">
        <v>1432</v>
      </c>
    </row>
    <row r="2179" spans="3:7" x14ac:dyDescent="0.35">
      <c r="C2179">
        <v>99.4</v>
      </c>
      <c r="D2179">
        <v>197</v>
      </c>
      <c r="E2179">
        <v>8.6</v>
      </c>
      <c r="F2179" s="14">
        <v>142851.72</v>
      </c>
      <c r="G2179">
        <v>7739</v>
      </c>
    </row>
    <row r="2180" spans="3:7" x14ac:dyDescent="0.35">
      <c r="C2180">
        <v>142.69999999999999</v>
      </c>
      <c r="D2180">
        <v>587</v>
      </c>
      <c r="E2180">
        <v>6.9</v>
      </c>
      <c r="F2180" s="14">
        <v>103792.59</v>
      </c>
      <c r="G2180">
        <v>14837</v>
      </c>
    </row>
    <row r="2181" spans="3:7" x14ac:dyDescent="0.35">
      <c r="C2181">
        <v>129.6</v>
      </c>
      <c r="D2181">
        <v>169</v>
      </c>
      <c r="E2181">
        <v>6.8</v>
      </c>
      <c r="F2181" s="14">
        <v>65877.320000000007</v>
      </c>
      <c r="G2181">
        <v>15752</v>
      </c>
    </row>
    <row r="2182" spans="3:7" x14ac:dyDescent="0.35">
      <c r="C2182">
        <v>130.30000000000001</v>
      </c>
      <c r="D2182">
        <v>231</v>
      </c>
      <c r="E2182">
        <v>8</v>
      </c>
      <c r="F2182" s="14">
        <v>53294.93</v>
      </c>
      <c r="G2182">
        <v>19460</v>
      </c>
    </row>
    <row r="2183" spans="3:7" x14ac:dyDescent="0.35">
      <c r="C2183">
        <v>91.5</v>
      </c>
      <c r="D2183">
        <v>327</v>
      </c>
      <c r="E2183">
        <v>3.6</v>
      </c>
      <c r="F2183" s="14">
        <v>97977.4</v>
      </c>
      <c r="G2183">
        <v>12583</v>
      </c>
    </row>
    <row r="2184" spans="3:7" x14ac:dyDescent="0.35">
      <c r="C2184">
        <v>63.5</v>
      </c>
      <c r="D2184">
        <v>147</v>
      </c>
      <c r="E2184">
        <v>4.3</v>
      </c>
      <c r="F2184" s="14">
        <v>82459.490000000005</v>
      </c>
      <c r="G2184">
        <v>19114</v>
      </c>
    </row>
    <row r="2185" spans="3:7" x14ac:dyDescent="0.35">
      <c r="C2185">
        <v>144.19999999999999</v>
      </c>
      <c r="D2185">
        <v>298</v>
      </c>
      <c r="E2185">
        <v>5.3</v>
      </c>
      <c r="F2185" s="14">
        <v>149519.96</v>
      </c>
      <c r="G2185">
        <v>18892</v>
      </c>
    </row>
    <row r="2186" spans="3:7" x14ac:dyDescent="0.35">
      <c r="C2186">
        <v>92.8</v>
      </c>
      <c r="D2186">
        <v>170</v>
      </c>
      <c r="E2186">
        <v>10.9</v>
      </c>
      <c r="F2186" s="14">
        <v>57186.77</v>
      </c>
      <c r="G2186">
        <v>12674</v>
      </c>
    </row>
    <row r="2187" spans="3:7" x14ac:dyDescent="0.35">
      <c r="C2187">
        <v>73.8</v>
      </c>
      <c r="D2187">
        <v>570</v>
      </c>
      <c r="E2187">
        <v>8.6</v>
      </c>
      <c r="F2187" s="14">
        <v>148723.04</v>
      </c>
      <c r="G2187">
        <v>19140</v>
      </c>
    </row>
    <row r="2188" spans="3:7" x14ac:dyDescent="0.35">
      <c r="C2188">
        <v>78.400000000000006</v>
      </c>
      <c r="D2188">
        <v>304</v>
      </c>
      <c r="E2188">
        <v>10</v>
      </c>
      <c r="F2188" s="14">
        <v>85244.97</v>
      </c>
      <c r="G2188">
        <v>4317</v>
      </c>
    </row>
    <row r="2189" spans="3:7" x14ac:dyDescent="0.35">
      <c r="C2189">
        <v>53.9</v>
      </c>
      <c r="D2189">
        <v>230</v>
      </c>
      <c r="E2189">
        <v>3</v>
      </c>
      <c r="F2189" s="14">
        <v>79707.73</v>
      </c>
      <c r="G2189">
        <v>11636</v>
      </c>
    </row>
    <row r="2190" spans="3:7" x14ac:dyDescent="0.35">
      <c r="C2190">
        <v>28</v>
      </c>
      <c r="D2190">
        <v>177</v>
      </c>
      <c r="E2190">
        <v>11.8</v>
      </c>
      <c r="F2190" s="14">
        <v>91212.19</v>
      </c>
      <c r="G2190">
        <v>10675</v>
      </c>
    </row>
    <row r="2191" spans="3:7" x14ac:dyDescent="0.35">
      <c r="C2191">
        <v>65.2</v>
      </c>
      <c r="D2191">
        <v>583</v>
      </c>
      <c r="E2191">
        <v>9.8000000000000007</v>
      </c>
      <c r="F2191" s="14">
        <v>79061.75</v>
      </c>
      <c r="G2191">
        <v>17806</v>
      </c>
    </row>
    <row r="2192" spans="3:7" x14ac:dyDescent="0.35">
      <c r="C2192">
        <v>44.1</v>
      </c>
      <c r="D2192">
        <v>195</v>
      </c>
      <c r="E2192">
        <v>10.8</v>
      </c>
      <c r="F2192" s="14">
        <v>79290.789999999994</v>
      </c>
      <c r="G2192">
        <v>4222</v>
      </c>
    </row>
    <row r="2193" spans="3:7" x14ac:dyDescent="0.35">
      <c r="C2193">
        <v>72.3</v>
      </c>
      <c r="D2193">
        <v>571</v>
      </c>
      <c r="E2193">
        <v>9</v>
      </c>
      <c r="F2193" s="14">
        <v>88927.87</v>
      </c>
      <c r="G2193">
        <v>9682</v>
      </c>
    </row>
    <row r="2194" spans="3:7" x14ac:dyDescent="0.35">
      <c r="C2194">
        <v>97.8</v>
      </c>
      <c r="D2194">
        <v>270</v>
      </c>
      <c r="E2194">
        <v>5.9</v>
      </c>
      <c r="F2194" s="14">
        <v>114394.86</v>
      </c>
      <c r="G2194">
        <v>10372</v>
      </c>
    </row>
    <row r="2195" spans="3:7" x14ac:dyDescent="0.35">
      <c r="C2195">
        <v>142.5</v>
      </c>
      <c r="D2195">
        <v>103</v>
      </c>
      <c r="E2195">
        <v>6</v>
      </c>
      <c r="F2195" s="14">
        <v>137621.99</v>
      </c>
      <c r="G2195">
        <v>19508</v>
      </c>
    </row>
    <row r="2196" spans="3:7" x14ac:dyDescent="0.35">
      <c r="C2196">
        <v>96.4</v>
      </c>
      <c r="D2196">
        <v>247</v>
      </c>
      <c r="E2196">
        <v>9.6999999999999993</v>
      </c>
      <c r="F2196" s="14">
        <v>54139.95</v>
      </c>
      <c r="G2196">
        <v>9287</v>
      </c>
    </row>
    <row r="2197" spans="3:7" x14ac:dyDescent="0.35">
      <c r="C2197">
        <v>52.4</v>
      </c>
      <c r="D2197">
        <v>144</v>
      </c>
      <c r="E2197">
        <v>5.3</v>
      </c>
      <c r="F2197" s="14">
        <v>79348.02</v>
      </c>
      <c r="G2197">
        <v>11133</v>
      </c>
    </row>
    <row r="2198" spans="3:7" x14ac:dyDescent="0.35">
      <c r="C2198">
        <v>79</v>
      </c>
      <c r="D2198">
        <v>269</v>
      </c>
      <c r="E2198">
        <v>2.2000000000000002</v>
      </c>
      <c r="F2198" s="14">
        <v>84828.34</v>
      </c>
      <c r="G2198">
        <v>4717</v>
      </c>
    </row>
    <row r="2199" spans="3:7" x14ac:dyDescent="0.35">
      <c r="C2199">
        <v>21</v>
      </c>
      <c r="D2199">
        <v>591</v>
      </c>
      <c r="E2199">
        <v>10.9</v>
      </c>
      <c r="F2199" s="14">
        <v>131455.04999999999</v>
      </c>
      <c r="G2199">
        <v>15150</v>
      </c>
    </row>
    <row r="2200" spans="3:7" x14ac:dyDescent="0.35">
      <c r="C2200">
        <v>110.7</v>
      </c>
      <c r="D2200">
        <v>146</v>
      </c>
      <c r="E2200">
        <v>5.7</v>
      </c>
      <c r="F2200" s="14">
        <v>112578.73</v>
      </c>
      <c r="G2200">
        <v>7580</v>
      </c>
    </row>
    <row r="2201" spans="3:7" x14ac:dyDescent="0.35">
      <c r="C2201">
        <v>56.6</v>
      </c>
      <c r="D2201">
        <v>398</v>
      </c>
      <c r="E2201">
        <v>11.6</v>
      </c>
      <c r="F2201" s="14">
        <v>134504.74</v>
      </c>
      <c r="G2201">
        <v>4760</v>
      </c>
    </row>
    <row r="2202" spans="3:7" x14ac:dyDescent="0.35">
      <c r="C2202">
        <v>55.3</v>
      </c>
      <c r="D2202">
        <v>302</v>
      </c>
      <c r="E2202">
        <v>5.2</v>
      </c>
      <c r="F2202" s="14">
        <v>93398.47</v>
      </c>
      <c r="G2202">
        <v>2255</v>
      </c>
    </row>
    <row r="2203" spans="3:7" x14ac:dyDescent="0.35">
      <c r="C2203">
        <v>85.6</v>
      </c>
      <c r="D2203">
        <v>498</v>
      </c>
      <c r="E2203">
        <v>1.6</v>
      </c>
      <c r="F2203" s="14">
        <v>102815.01</v>
      </c>
      <c r="G2203">
        <v>6654</v>
      </c>
    </row>
    <row r="2204" spans="3:7" x14ac:dyDescent="0.35">
      <c r="C2204">
        <v>120.4</v>
      </c>
      <c r="D2204">
        <v>458</v>
      </c>
      <c r="E2204">
        <v>2.7</v>
      </c>
      <c r="F2204" s="14">
        <v>114066.87</v>
      </c>
      <c r="G2204">
        <v>7644</v>
      </c>
    </row>
    <row r="2205" spans="3:7" x14ac:dyDescent="0.35">
      <c r="C2205">
        <v>39.1</v>
      </c>
      <c r="D2205">
        <v>502</v>
      </c>
      <c r="E2205">
        <v>0.6</v>
      </c>
      <c r="F2205" s="14">
        <v>145998.82999999999</v>
      </c>
      <c r="G2205">
        <v>5558</v>
      </c>
    </row>
    <row r="2206" spans="3:7" x14ac:dyDescent="0.35">
      <c r="C2206">
        <v>138.5</v>
      </c>
      <c r="D2206">
        <v>519</v>
      </c>
      <c r="E2206">
        <v>1.6</v>
      </c>
      <c r="F2206" s="14">
        <v>107033.26</v>
      </c>
      <c r="G2206">
        <v>12287</v>
      </c>
    </row>
    <row r="2207" spans="3:7" x14ac:dyDescent="0.35">
      <c r="C2207">
        <v>50.8</v>
      </c>
      <c r="D2207">
        <v>452</v>
      </c>
      <c r="E2207">
        <v>0.9</v>
      </c>
      <c r="F2207" s="14">
        <v>114173.39</v>
      </c>
      <c r="G2207">
        <v>6199</v>
      </c>
    </row>
    <row r="2208" spans="3:7" x14ac:dyDescent="0.35">
      <c r="C2208">
        <v>47.5</v>
      </c>
      <c r="D2208">
        <v>555</v>
      </c>
      <c r="E2208">
        <v>3.8</v>
      </c>
      <c r="F2208" s="14">
        <v>89948.12</v>
      </c>
      <c r="G2208">
        <v>11481</v>
      </c>
    </row>
    <row r="2209" spans="3:7" x14ac:dyDescent="0.35">
      <c r="C2209">
        <v>39.4</v>
      </c>
      <c r="D2209">
        <v>478</v>
      </c>
      <c r="E2209">
        <v>7.1</v>
      </c>
      <c r="F2209" s="14">
        <v>141767.49</v>
      </c>
      <c r="G2209">
        <v>12080</v>
      </c>
    </row>
    <row r="2210" spans="3:7" x14ac:dyDescent="0.35">
      <c r="C2210">
        <v>133</v>
      </c>
      <c r="D2210">
        <v>340</v>
      </c>
      <c r="E2210">
        <v>5.4</v>
      </c>
      <c r="F2210" s="14">
        <v>108306.36</v>
      </c>
      <c r="G2210">
        <v>4216</v>
      </c>
    </row>
    <row r="2211" spans="3:7" x14ac:dyDescent="0.35">
      <c r="C2211">
        <v>92.9</v>
      </c>
      <c r="D2211">
        <v>362</v>
      </c>
      <c r="E2211">
        <v>9</v>
      </c>
      <c r="F2211" s="14">
        <v>33166.75</v>
      </c>
      <c r="G2211">
        <v>9120</v>
      </c>
    </row>
    <row r="2212" spans="3:7" x14ac:dyDescent="0.35">
      <c r="C2212">
        <v>80.8</v>
      </c>
      <c r="D2212">
        <v>125</v>
      </c>
      <c r="E2212">
        <v>11.9</v>
      </c>
      <c r="F2212" s="14">
        <v>89951.3</v>
      </c>
      <c r="G2212">
        <v>17166</v>
      </c>
    </row>
    <row r="2213" spans="3:7" x14ac:dyDescent="0.35">
      <c r="C2213">
        <v>26.5</v>
      </c>
      <c r="D2213">
        <v>242</v>
      </c>
      <c r="E2213">
        <v>2</v>
      </c>
      <c r="F2213" s="14">
        <v>76283.66</v>
      </c>
      <c r="G2213">
        <v>19657</v>
      </c>
    </row>
    <row r="2214" spans="3:7" x14ac:dyDescent="0.35">
      <c r="C2214">
        <v>78.400000000000006</v>
      </c>
      <c r="D2214">
        <v>425</v>
      </c>
      <c r="E2214">
        <v>11.6</v>
      </c>
      <c r="F2214" s="14">
        <v>73442.039999999994</v>
      </c>
      <c r="G2214">
        <v>3936</v>
      </c>
    </row>
    <row r="2215" spans="3:7" x14ac:dyDescent="0.35">
      <c r="C2215">
        <v>140.6</v>
      </c>
      <c r="D2215">
        <v>526</v>
      </c>
      <c r="E2215">
        <v>9.6999999999999993</v>
      </c>
      <c r="F2215" s="14">
        <v>117672.84</v>
      </c>
      <c r="G2215">
        <v>15301</v>
      </c>
    </row>
    <row r="2216" spans="3:7" x14ac:dyDescent="0.35">
      <c r="C2216">
        <v>103.1</v>
      </c>
      <c r="D2216">
        <v>196</v>
      </c>
      <c r="E2216">
        <v>6.7</v>
      </c>
      <c r="F2216" s="14">
        <v>96119.61</v>
      </c>
      <c r="G2216">
        <v>16355</v>
      </c>
    </row>
    <row r="2217" spans="3:7" x14ac:dyDescent="0.35">
      <c r="C2217">
        <v>148</v>
      </c>
      <c r="D2217">
        <v>575</v>
      </c>
      <c r="E2217">
        <v>8</v>
      </c>
      <c r="F2217" s="14">
        <v>66827.39</v>
      </c>
      <c r="G2217">
        <v>5814</v>
      </c>
    </row>
    <row r="2218" spans="3:7" x14ac:dyDescent="0.35">
      <c r="C2218">
        <v>46</v>
      </c>
      <c r="D2218">
        <v>456</v>
      </c>
      <c r="E2218">
        <v>10.8</v>
      </c>
      <c r="F2218" s="14">
        <v>81094.289999999994</v>
      </c>
      <c r="G2218">
        <v>18631</v>
      </c>
    </row>
    <row r="2219" spans="3:7" x14ac:dyDescent="0.35">
      <c r="C2219">
        <v>51.1</v>
      </c>
      <c r="D2219">
        <v>119</v>
      </c>
      <c r="E2219">
        <v>7.7</v>
      </c>
      <c r="F2219" s="14">
        <v>59437.88</v>
      </c>
      <c r="G2219">
        <v>16895</v>
      </c>
    </row>
    <row r="2220" spans="3:7" x14ac:dyDescent="0.35">
      <c r="C2220">
        <v>50.6</v>
      </c>
      <c r="D2220">
        <v>531</v>
      </c>
      <c r="E2220">
        <v>2.5</v>
      </c>
      <c r="F2220" s="14">
        <v>112745.51</v>
      </c>
      <c r="G2220">
        <v>15730</v>
      </c>
    </row>
    <row r="2221" spans="3:7" x14ac:dyDescent="0.35">
      <c r="C2221">
        <v>40.5</v>
      </c>
      <c r="D2221">
        <v>402</v>
      </c>
      <c r="E2221">
        <v>3.8</v>
      </c>
      <c r="F2221" s="14">
        <v>74206.78</v>
      </c>
      <c r="G2221">
        <v>2710</v>
      </c>
    </row>
    <row r="2222" spans="3:7" x14ac:dyDescent="0.35">
      <c r="C2222">
        <v>63.6</v>
      </c>
      <c r="D2222">
        <v>577</v>
      </c>
      <c r="E2222">
        <v>9.6</v>
      </c>
      <c r="F2222" s="14">
        <v>98118.96</v>
      </c>
      <c r="G2222">
        <v>16218</v>
      </c>
    </row>
    <row r="2223" spans="3:7" x14ac:dyDescent="0.35">
      <c r="C2223">
        <v>59.1</v>
      </c>
      <c r="D2223">
        <v>137</v>
      </c>
      <c r="E2223">
        <v>8.1999999999999993</v>
      </c>
      <c r="F2223" s="14">
        <v>55401.95</v>
      </c>
      <c r="G2223">
        <v>10827</v>
      </c>
    </row>
    <row r="2224" spans="3:7" x14ac:dyDescent="0.35">
      <c r="C2224">
        <v>137</v>
      </c>
      <c r="D2224">
        <v>335</v>
      </c>
      <c r="E2224">
        <v>1.1000000000000001</v>
      </c>
      <c r="F2224" s="14">
        <v>62600.87</v>
      </c>
      <c r="G2224">
        <v>13687</v>
      </c>
    </row>
    <row r="2225" spans="3:7" x14ac:dyDescent="0.35">
      <c r="C2225">
        <v>95</v>
      </c>
      <c r="D2225">
        <v>308</v>
      </c>
      <c r="E2225">
        <v>10.7</v>
      </c>
      <c r="F2225" s="14">
        <v>124918.98</v>
      </c>
      <c r="G2225">
        <v>7465</v>
      </c>
    </row>
    <row r="2226" spans="3:7" x14ac:dyDescent="0.35">
      <c r="C2226">
        <v>33.799999999999997</v>
      </c>
      <c r="D2226">
        <v>502</v>
      </c>
      <c r="E2226">
        <v>0.7</v>
      </c>
      <c r="F2226" s="14">
        <v>47508.83</v>
      </c>
      <c r="G2226">
        <v>4923</v>
      </c>
    </row>
    <row r="2227" spans="3:7" x14ac:dyDescent="0.35">
      <c r="C2227">
        <v>29.2</v>
      </c>
      <c r="D2227">
        <v>379</v>
      </c>
      <c r="E2227">
        <v>7.5</v>
      </c>
      <c r="F2227" s="14">
        <v>142567.82999999999</v>
      </c>
      <c r="G2227">
        <v>8041</v>
      </c>
    </row>
    <row r="2228" spans="3:7" x14ac:dyDescent="0.35">
      <c r="C2228">
        <v>59.9</v>
      </c>
      <c r="D2228">
        <v>357</v>
      </c>
      <c r="E2228">
        <v>1.7</v>
      </c>
      <c r="F2228" s="14">
        <v>68994.09</v>
      </c>
      <c r="G2228">
        <v>3031</v>
      </c>
    </row>
    <row r="2229" spans="3:7" x14ac:dyDescent="0.35">
      <c r="C2229">
        <v>59.2</v>
      </c>
      <c r="D2229">
        <v>581</v>
      </c>
      <c r="E2229">
        <v>10.9</v>
      </c>
      <c r="F2229" s="14">
        <v>64059.88</v>
      </c>
      <c r="G2229">
        <v>12759</v>
      </c>
    </row>
    <row r="2230" spans="3:7" x14ac:dyDescent="0.35">
      <c r="C2230">
        <v>52.5</v>
      </c>
      <c r="D2230">
        <v>245</v>
      </c>
      <c r="E2230">
        <v>6.1</v>
      </c>
      <c r="F2230" s="14">
        <v>133211.57999999999</v>
      </c>
      <c r="G2230">
        <v>11158</v>
      </c>
    </row>
    <row r="2231" spans="3:7" x14ac:dyDescent="0.35">
      <c r="C2231">
        <v>106.1</v>
      </c>
      <c r="D2231">
        <v>313</v>
      </c>
      <c r="E2231">
        <v>9.6999999999999993</v>
      </c>
      <c r="F2231" s="14">
        <v>59980.24</v>
      </c>
      <c r="G2231">
        <v>3550</v>
      </c>
    </row>
    <row r="2232" spans="3:7" x14ac:dyDescent="0.35">
      <c r="C2232">
        <v>53.8</v>
      </c>
      <c r="D2232">
        <v>490</v>
      </c>
      <c r="E2232">
        <v>9</v>
      </c>
      <c r="F2232" s="14">
        <v>30054.61</v>
      </c>
      <c r="G2232">
        <v>16862</v>
      </c>
    </row>
    <row r="2233" spans="3:7" x14ac:dyDescent="0.35">
      <c r="C2233">
        <v>106.4</v>
      </c>
      <c r="D2233">
        <v>143</v>
      </c>
      <c r="E2233">
        <v>3.6</v>
      </c>
      <c r="F2233" s="14">
        <v>53009.4</v>
      </c>
      <c r="G2233">
        <v>16970</v>
      </c>
    </row>
    <row r="2234" spans="3:7" x14ac:dyDescent="0.35">
      <c r="C2234">
        <v>76</v>
      </c>
      <c r="D2234">
        <v>488</v>
      </c>
      <c r="E2234">
        <v>6.8</v>
      </c>
      <c r="F2234" s="14">
        <v>82709.38</v>
      </c>
      <c r="G2234">
        <v>10787</v>
      </c>
    </row>
    <row r="2235" spans="3:7" x14ac:dyDescent="0.35">
      <c r="C2235">
        <v>42.1</v>
      </c>
      <c r="D2235">
        <v>516</v>
      </c>
      <c r="E2235">
        <v>7.9</v>
      </c>
      <c r="F2235" s="14">
        <v>42317.279999999999</v>
      </c>
      <c r="G2235">
        <v>9314</v>
      </c>
    </row>
    <row r="2236" spans="3:7" x14ac:dyDescent="0.35">
      <c r="C2236">
        <v>86.7</v>
      </c>
      <c r="D2236">
        <v>285</v>
      </c>
      <c r="E2236">
        <v>10.9</v>
      </c>
      <c r="F2236" s="14">
        <v>99729.71</v>
      </c>
      <c r="G2236">
        <v>5317</v>
      </c>
    </row>
    <row r="2237" spans="3:7" x14ac:dyDescent="0.35">
      <c r="C2237">
        <v>135.69999999999999</v>
      </c>
      <c r="D2237">
        <v>177</v>
      </c>
      <c r="E2237">
        <v>7.6</v>
      </c>
      <c r="F2237" s="14">
        <v>90730.65</v>
      </c>
      <c r="G2237">
        <v>11927</v>
      </c>
    </row>
    <row r="2238" spans="3:7" x14ac:dyDescent="0.35">
      <c r="C2238">
        <v>80.2</v>
      </c>
      <c r="D2238">
        <v>581</v>
      </c>
      <c r="E2238">
        <v>3.3</v>
      </c>
      <c r="F2238" s="14">
        <v>76270.210000000006</v>
      </c>
      <c r="G2238">
        <v>18897</v>
      </c>
    </row>
    <row r="2239" spans="3:7" x14ac:dyDescent="0.35">
      <c r="C2239">
        <v>34.799999999999997</v>
      </c>
      <c r="D2239">
        <v>435</v>
      </c>
      <c r="E2239">
        <v>10.8</v>
      </c>
      <c r="F2239" s="14">
        <v>41804.870000000003</v>
      </c>
      <c r="G2239">
        <v>5597</v>
      </c>
    </row>
    <row r="2240" spans="3:7" x14ac:dyDescent="0.35">
      <c r="C2240">
        <v>141.4</v>
      </c>
      <c r="D2240">
        <v>598</v>
      </c>
      <c r="E2240">
        <v>8.9</v>
      </c>
      <c r="F2240" s="14">
        <v>47706.18</v>
      </c>
      <c r="G2240">
        <v>7952</v>
      </c>
    </row>
    <row r="2241" spans="3:7" x14ac:dyDescent="0.35">
      <c r="C2241">
        <v>141.80000000000001</v>
      </c>
      <c r="D2241">
        <v>595</v>
      </c>
      <c r="E2241">
        <v>2.2999999999999998</v>
      </c>
      <c r="F2241" s="14">
        <v>94427.56</v>
      </c>
      <c r="G2241">
        <v>6484</v>
      </c>
    </row>
    <row r="2242" spans="3:7" x14ac:dyDescent="0.35">
      <c r="C2242">
        <v>138.30000000000001</v>
      </c>
      <c r="D2242">
        <v>318</v>
      </c>
      <c r="E2242">
        <v>11</v>
      </c>
      <c r="F2242" s="14">
        <v>66286.070000000007</v>
      </c>
      <c r="G2242">
        <v>5848</v>
      </c>
    </row>
    <row r="2243" spans="3:7" x14ac:dyDescent="0.35">
      <c r="C2243">
        <v>128.19999999999999</v>
      </c>
      <c r="D2243">
        <v>457</v>
      </c>
      <c r="E2243">
        <v>10.6</v>
      </c>
      <c r="F2243" s="14">
        <v>74444.509999999995</v>
      </c>
      <c r="G2243">
        <v>9294</v>
      </c>
    </row>
    <row r="2244" spans="3:7" x14ac:dyDescent="0.35">
      <c r="C2244">
        <v>43.8</v>
      </c>
      <c r="D2244">
        <v>277</v>
      </c>
      <c r="E2244">
        <v>10.7</v>
      </c>
      <c r="F2244" s="14">
        <v>82424.160000000003</v>
      </c>
      <c r="G2244">
        <v>7665</v>
      </c>
    </row>
    <row r="2245" spans="3:7" x14ac:dyDescent="0.35">
      <c r="C2245">
        <v>92.2</v>
      </c>
      <c r="D2245">
        <v>152</v>
      </c>
      <c r="E2245">
        <v>9.6</v>
      </c>
      <c r="F2245" s="14">
        <v>91354.71</v>
      </c>
      <c r="G2245">
        <v>17998</v>
      </c>
    </row>
    <row r="2246" spans="3:7" x14ac:dyDescent="0.35">
      <c r="C2246">
        <v>147.9</v>
      </c>
      <c r="D2246">
        <v>570</v>
      </c>
      <c r="E2246">
        <v>3.7</v>
      </c>
      <c r="F2246" s="14">
        <v>108085.62</v>
      </c>
      <c r="G2246">
        <v>19729</v>
      </c>
    </row>
    <row r="2247" spans="3:7" x14ac:dyDescent="0.35">
      <c r="C2247">
        <v>30.5</v>
      </c>
      <c r="D2247">
        <v>318</v>
      </c>
      <c r="E2247">
        <v>8.3000000000000007</v>
      </c>
      <c r="F2247" s="14">
        <v>108096.08</v>
      </c>
      <c r="G2247">
        <v>108</v>
      </c>
    </row>
    <row r="2248" spans="3:7" x14ac:dyDescent="0.35">
      <c r="C2248">
        <v>92.6</v>
      </c>
      <c r="D2248">
        <v>570</v>
      </c>
      <c r="E2248">
        <v>7</v>
      </c>
      <c r="F2248" s="14">
        <v>109034.7</v>
      </c>
      <c r="G2248">
        <v>16533</v>
      </c>
    </row>
    <row r="2249" spans="3:7" x14ac:dyDescent="0.35">
      <c r="C2249">
        <v>29.2</v>
      </c>
      <c r="D2249">
        <v>379</v>
      </c>
      <c r="E2249">
        <v>9.8000000000000007</v>
      </c>
      <c r="F2249" s="14">
        <v>139434.32999999999</v>
      </c>
      <c r="G2249">
        <v>5613</v>
      </c>
    </row>
    <row r="2250" spans="3:7" x14ac:dyDescent="0.35">
      <c r="C2250">
        <v>33.1</v>
      </c>
      <c r="D2250">
        <v>518</v>
      </c>
      <c r="E2250">
        <v>8.6</v>
      </c>
      <c r="F2250" s="14">
        <v>119099.52</v>
      </c>
      <c r="G2250">
        <v>11612</v>
      </c>
    </row>
    <row r="2251" spans="3:7" x14ac:dyDescent="0.35">
      <c r="C2251">
        <v>73.400000000000006</v>
      </c>
      <c r="D2251">
        <v>258</v>
      </c>
      <c r="E2251">
        <v>1.7</v>
      </c>
      <c r="F2251" s="14">
        <v>57647.1</v>
      </c>
      <c r="G2251">
        <v>10983</v>
      </c>
    </row>
    <row r="2252" spans="3:7" x14ac:dyDescent="0.35">
      <c r="C2252">
        <v>50.9</v>
      </c>
      <c r="D2252">
        <v>552</v>
      </c>
      <c r="E2252">
        <v>2.1</v>
      </c>
      <c r="F2252" s="14">
        <v>61297.78</v>
      </c>
      <c r="G2252">
        <v>6511</v>
      </c>
    </row>
    <row r="2253" spans="3:7" x14ac:dyDescent="0.35">
      <c r="C2253">
        <v>90.8</v>
      </c>
      <c r="D2253">
        <v>171</v>
      </c>
      <c r="E2253">
        <v>5.6</v>
      </c>
      <c r="F2253" s="14">
        <v>136421.16</v>
      </c>
      <c r="G2253">
        <v>14520</v>
      </c>
    </row>
    <row r="2254" spans="3:7" x14ac:dyDescent="0.35">
      <c r="C2254">
        <v>38.1</v>
      </c>
      <c r="D2254">
        <v>520</v>
      </c>
      <c r="E2254">
        <v>1.3</v>
      </c>
      <c r="F2254" s="14">
        <v>49347.77</v>
      </c>
      <c r="G2254">
        <v>2304</v>
      </c>
    </row>
    <row r="2255" spans="3:7" x14ac:dyDescent="0.35">
      <c r="C2255">
        <v>136.69999999999999</v>
      </c>
      <c r="D2255">
        <v>373</v>
      </c>
      <c r="E2255">
        <v>2.4</v>
      </c>
      <c r="F2255" s="14">
        <v>58888.54</v>
      </c>
      <c r="G2255">
        <v>863</v>
      </c>
    </row>
    <row r="2256" spans="3:7" x14ac:dyDescent="0.35">
      <c r="C2256">
        <v>22.4</v>
      </c>
      <c r="D2256">
        <v>460</v>
      </c>
      <c r="E2256">
        <v>3.9</v>
      </c>
      <c r="F2256" s="14">
        <v>144220.20000000001</v>
      </c>
      <c r="G2256">
        <v>2483</v>
      </c>
    </row>
    <row r="2257" spans="3:7" x14ac:dyDescent="0.35">
      <c r="C2257">
        <v>78.2</v>
      </c>
      <c r="D2257">
        <v>168</v>
      </c>
      <c r="E2257">
        <v>11.7</v>
      </c>
      <c r="F2257" s="14">
        <v>37521.74</v>
      </c>
      <c r="G2257">
        <v>2104</v>
      </c>
    </row>
    <row r="2258" spans="3:7" x14ac:dyDescent="0.35">
      <c r="C2258">
        <v>132</v>
      </c>
      <c r="D2258">
        <v>537</v>
      </c>
      <c r="E2258">
        <v>2.9</v>
      </c>
      <c r="F2258" s="14">
        <v>45403.1</v>
      </c>
      <c r="G2258">
        <v>6715</v>
      </c>
    </row>
    <row r="2259" spans="3:7" x14ac:dyDescent="0.35">
      <c r="C2259">
        <v>73.5</v>
      </c>
      <c r="D2259">
        <v>133</v>
      </c>
      <c r="E2259">
        <v>9.8000000000000007</v>
      </c>
      <c r="F2259" s="14">
        <v>65307.45</v>
      </c>
      <c r="G2259">
        <v>7681</v>
      </c>
    </row>
    <row r="2260" spans="3:7" x14ac:dyDescent="0.35">
      <c r="C2260">
        <v>59.4</v>
      </c>
      <c r="D2260">
        <v>124</v>
      </c>
      <c r="E2260">
        <v>9.1999999999999993</v>
      </c>
      <c r="F2260" s="14">
        <v>149820.78</v>
      </c>
      <c r="G2260">
        <v>15212</v>
      </c>
    </row>
    <row r="2261" spans="3:7" x14ac:dyDescent="0.35">
      <c r="C2261">
        <v>123.3</v>
      </c>
      <c r="D2261">
        <v>139</v>
      </c>
      <c r="E2261">
        <v>8.6999999999999993</v>
      </c>
      <c r="F2261" s="14">
        <v>138746.76999999999</v>
      </c>
      <c r="G2261">
        <v>7134</v>
      </c>
    </row>
    <row r="2262" spans="3:7" x14ac:dyDescent="0.35">
      <c r="C2262">
        <v>36.700000000000003</v>
      </c>
      <c r="D2262">
        <v>209</v>
      </c>
      <c r="E2262">
        <v>6.6</v>
      </c>
      <c r="F2262" s="14">
        <v>98851.29</v>
      </c>
      <c r="G2262">
        <v>1272</v>
      </c>
    </row>
    <row r="2263" spans="3:7" x14ac:dyDescent="0.35">
      <c r="C2263">
        <v>61.5</v>
      </c>
      <c r="D2263">
        <v>478</v>
      </c>
      <c r="E2263">
        <v>11.2</v>
      </c>
      <c r="F2263" s="14">
        <v>127018.54</v>
      </c>
      <c r="G2263">
        <v>1003</v>
      </c>
    </row>
    <row r="2264" spans="3:7" x14ac:dyDescent="0.35">
      <c r="C2264">
        <v>108.1</v>
      </c>
      <c r="D2264">
        <v>226</v>
      </c>
      <c r="E2264">
        <v>4.5</v>
      </c>
      <c r="F2264" s="14">
        <v>88135.2</v>
      </c>
      <c r="G2264">
        <v>10659</v>
      </c>
    </row>
    <row r="2265" spans="3:7" x14ac:dyDescent="0.35">
      <c r="C2265">
        <v>67</v>
      </c>
      <c r="D2265">
        <v>242</v>
      </c>
      <c r="E2265">
        <v>7.4</v>
      </c>
      <c r="F2265" s="14">
        <v>122064.88</v>
      </c>
      <c r="G2265">
        <v>7467</v>
      </c>
    </row>
    <row r="2266" spans="3:7" x14ac:dyDescent="0.35">
      <c r="C2266">
        <v>38.200000000000003</v>
      </c>
      <c r="D2266">
        <v>127</v>
      </c>
      <c r="E2266">
        <v>11.6</v>
      </c>
      <c r="F2266" s="14">
        <v>38964.410000000003</v>
      </c>
      <c r="G2266">
        <v>11349</v>
      </c>
    </row>
    <row r="2267" spans="3:7" x14ac:dyDescent="0.35">
      <c r="C2267">
        <v>63.8</v>
      </c>
      <c r="D2267">
        <v>212</v>
      </c>
      <c r="E2267">
        <v>3.6</v>
      </c>
      <c r="F2267" s="14">
        <v>142436.39000000001</v>
      </c>
      <c r="G2267">
        <v>15334</v>
      </c>
    </row>
    <row r="2268" spans="3:7" x14ac:dyDescent="0.35">
      <c r="C2268">
        <v>136.69999999999999</v>
      </c>
      <c r="D2268">
        <v>169</v>
      </c>
      <c r="E2268">
        <v>9.3000000000000007</v>
      </c>
      <c r="F2268" s="14">
        <v>33754.03</v>
      </c>
      <c r="G2268">
        <v>10169</v>
      </c>
    </row>
    <row r="2269" spans="3:7" x14ac:dyDescent="0.35">
      <c r="C2269">
        <v>42.6</v>
      </c>
      <c r="D2269">
        <v>306</v>
      </c>
      <c r="E2269">
        <v>8.4</v>
      </c>
      <c r="F2269" s="14">
        <v>74047.320000000007</v>
      </c>
      <c r="G2269">
        <v>10178</v>
      </c>
    </row>
    <row r="2270" spans="3:7" x14ac:dyDescent="0.35">
      <c r="C2270">
        <v>87.8</v>
      </c>
      <c r="D2270">
        <v>231</v>
      </c>
      <c r="E2270">
        <v>2.2000000000000002</v>
      </c>
      <c r="F2270" s="14">
        <v>82008.44</v>
      </c>
      <c r="G2270">
        <v>13579</v>
      </c>
    </row>
    <row r="2271" spans="3:7" x14ac:dyDescent="0.35">
      <c r="C2271">
        <v>85.3</v>
      </c>
      <c r="D2271">
        <v>338</v>
      </c>
      <c r="E2271">
        <v>3.2</v>
      </c>
      <c r="F2271" s="14">
        <v>48843.62</v>
      </c>
      <c r="G2271">
        <v>15190</v>
      </c>
    </row>
    <row r="2272" spans="3:7" x14ac:dyDescent="0.35">
      <c r="C2272">
        <v>75</v>
      </c>
      <c r="D2272">
        <v>371</v>
      </c>
      <c r="E2272">
        <v>8.1</v>
      </c>
      <c r="F2272" s="14">
        <v>60764.04</v>
      </c>
      <c r="G2272">
        <v>16823</v>
      </c>
    </row>
    <row r="2273" spans="3:7" x14ac:dyDescent="0.35">
      <c r="C2273">
        <v>97.3</v>
      </c>
      <c r="D2273">
        <v>479</v>
      </c>
      <c r="E2273">
        <v>3.5</v>
      </c>
      <c r="F2273" s="14">
        <v>130977.7</v>
      </c>
      <c r="G2273">
        <v>6279</v>
      </c>
    </row>
    <row r="2274" spans="3:7" x14ac:dyDescent="0.35">
      <c r="C2274">
        <v>37.700000000000003</v>
      </c>
      <c r="D2274">
        <v>142</v>
      </c>
      <c r="E2274">
        <v>11.1</v>
      </c>
      <c r="F2274" s="14">
        <v>112720.77</v>
      </c>
      <c r="G2274">
        <v>19486</v>
      </c>
    </row>
    <row r="2275" spans="3:7" x14ac:dyDescent="0.35">
      <c r="C2275">
        <v>51.9</v>
      </c>
      <c r="D2275">
        <v>223</v>
      </c>
      <c r="E2275">
        <v>3.6</v>
      </c>
      <c r="F2275" s="14">
        <v>117460.47</v>
      </c>
      <c r="G2275">
        <v>10833</v>
      </c>
    </row>
    <row r="2276" spans="3:7" x14ac:dyDescent="0.35">
      <c r="C2276">
        <v>133.80000000000001</v>
      </c>
      <c r="D2276">
        <v>443</v>
      </c>
      <c r="E2276">
        <v>2.9</v>
      </c>
      <c r="F2276" s="14">
        <v>38764.74</v>
      </c>
      <c r="G2276">
        <v>4505</v>
      </c>
    </row>
    <row r="2277" spans="3:7" x14ac:dyDescent="0.35">
      <c r="C2277">
        <v>52.2</v>
      </c>
      <c r="D2277">
        <v>305</v>
      </c>
      <c r="E2277">
        <v>1.1000000000000001</v>
      </c>
      <c r="F2277" s="14">
        <v>33965.83</v>
      </c>
      <c r="G2277">
        <v>13888</v>
      </c>
    </row>
    <row r="2278" spans="3:7" x14ac:dyDescent="0.35">
      <c r="C2278">
        <v>46</v>
      </c>
      <c r="D2278">
        <v>235</v>
      </c>
      <c r="E2278">
        <v>4.0999999999999996</v>
      </c>
      <c r="F2278" s="14">
        <v>80930.41</v>
      </c>
      <c r="G2278">
        <v>18706</v>
      </c>
    </row>
    <row r="2279" spans="3:7" x14ac:dyDescent="0.35">
      <c r="C2279">
        <v>38.4</v>
      </c>
      <c r="D2279">
        <v>505</v>
      </c>
      <c r="E2279">
        <v>6.6</v>
      </c>
      <c r="F2279" s="14">
        <v>132122.22</v>
      </c>
      <c r="G2279">
        <v>4169</v>
      </c>
    </row>
    <row r="2280" spans="3:7" x14ac:dyDescent="0.35">
      <c r="C2280">
        <v>33.799999999999997</v>
      </c>
      <c r="D2280">
        <v>535</v>
      </c>
      <c r="E2280">
        <v>11.6</v>
      </c>
      <c r="F2280" s="14">
        <v>51956.69</v>
      </c>
      <c r="G2280">
        <v>16750</v>
      </c>
    </row>
    <row r="2281" spans="3:7" x14ac:dyDescent="0.35">
      <c r="C2281">
        <v>141.30000000000001</v>
      </c>
      <c r="D2281">
        <v>270</v>
      </c>
      <c r="E2281">
        <v>6.3</v>
      </c>
      <c r="F2281" s="14">
        <v>33631.18</v>
      </c>
      <c r="G2281">
        <v>14780</v>
      </c>
    </row>
    <row r="2282" spans="3:7" x14ac:dyDescent="0.35">
      <c r="C2282">
        <v>37.1</v>
      </c>
      <c r="D2282">
        <v>192</v>
      </c>
      <c r="E2282">
        <v>8.6</v>
      </c>
      <c r="F2282" s="14">
        <v>86803.32</v>
      </c>
      <c r="G2282">
        <v>8037</v>
      </c>
    </row>
    <row r="2283" spans="3:7" x14ac:dyDescent="0.35">
      <c r="C2283">
        <v>26.9</v>
      </c>
      <c r="D2283">
        <v>322</v>
      </c>
      <c r="E2283">
        <v>4.9000000000000004</v>
      </c>
      <c r="F2283" s="14">
        <v>93848.73</v>
      </c>
      <c r="G2283">
        <v>14990</v>
      </c>
    </row>
    <row r="2284" spans="3:7" x14ac:dyDescent="0.35">
      <c r="C2284">
        <v>80.099999999999994</v>
      </c>
      <c r="D2284">
        <v>216</v>
      </c>
      <c r="E2284">
        <v>10.9</v>
      </c>
      <c r="F2284" s="14">
        <v>133841.24</v>
      </c>
      <c r="G2284">
        <v>798</v>
      </c>
    </row>
    <row r="2285" spans="3:7" x14ac:dyDescent="0.35">
      <c r="C2285">
        <v>147.1</v>
      </c>
      <c r="D2285">
        <v>474</v>
      </c>
      <c r="E2285">
        <v>7.4</v>
      </c>
      <c r="F2285" s="14">
        <v>35222.81</v>
      </c>
      <c r="G2285">
        <v>4631</v>
      </c>
    </row>
    <row r="2286" spans="3:7" x14ac:dyDescent="0.35">
      <c r="C2286">
        <v>77.2</v>
      </c>
      <c r="D2286">
        <v>173</v>
      </c>
      <c r="E2286">
        <v>11.5</v>
      </c>
      <c r="F2286" s="14">
        <v>73268.27</v>
      </c>
      <c r="G2286">
        <v>7130</v>
      </c>
    </row>
    <row r="2287" spans="3:7" x14ac:dyDescent="0.35">
      <c r="C2287">
        <v>50</v>
      </c>
      <c r="D2287">
        <v>448</v>
      </c>
      <c r="E2287">
        <v>3.3</v>
      </c>
      <c r="F2287" s="14">
        <v>106154.57</v>
      </c>
      <c r="G2287">
        <v>11714</v>
      </c>
    </row>
    <row r="2288" spans="3:7" x14ac:dyDescent="0.35">
      <c r="C2288">
        <v>122.2</v>
      </c>
      <c r="D2288">
        <v>355</v>
      </c>
      <c r="E2288">
        <v>7.1</v>
      </c>
      <c r="F2288" s="14">
        <v>117109.05</v>
      </c>
      <c r="G2288">
        <v>14955</v>
      </c>
    </row>
    <row r="2289" spans="3:7" x14ac:dyDescent="0.35">
      <c r="C2289">
        <v>114.3</v>
      </c>
      <c r="D2289">
        <v>471</v>
      </c>
      <c r="E2289">
        <v>6.2</v>
      </c>
      <c r="F2289" s="14">
        <v>134889.82</v>
      </c>
      <c r="G2289">
        <v>9170</v>
      </c>
    </row>
    <row r="2290" spans="3:7" x14ac:dyDescent="0.35">
      <c r="C2290">
        <v>71.2</v>
      </c>
      <c r="D2290">
        <v>440</v>
      </c>
      <c r="E2290">
        <v>6</v>
      </c>
      <c r="F2290" s="14">
        <v>42283.44</v>
      </c>
      <c r="G2290">
        <v>12761</v>
      </c>
    </row>
    <row r="2291" spans="3:7" x14ac:dyDescent="0.35">
      <c r="C2291">
        <v>41.2</v>
      </c>
      <c r="D2291">
        <v>293</v>
      </c>
      <c r="E2291">
        <v>6.3</v>
      </c>
      <c r="F2291" s="14">
        <v>144840.21</v>
      </c>
      <c r="G2291">
        <v>17429</v>
      </c>
    </row>
    <row r="2292" spans="3:7" x14ac:dyDescent="0.35">
      <c r="C2292">
        <v>120.7</v>
      </c>
      <c r="D2292">
        <v>249</v>
      </c>
      <c r="E2292">
        <v>7.3</v>
      </c>
      <c r="F2292" s="14">
        <v>50364.98</v>
      </c>
      <c r="G2292">
        <v>6759</v>
      </c>
    </row>
    <row r="2293" spans="3:7" x14ac:dyDescent="0.35">
      <c r="C2293">
        <v>138.4</v>
      </c>
      <c r="D2293">
        <v>217</v>
      </c>
      <c r="E2293">
        <v>2.7</v>
      </c>
      <c r="F2293" s="14">
        <v>124504.43</v>
      </c>
      <c r="G2293">
        <v>6131</v>
      </c>
    </row>
    <row r="2294" spans="3:7" x14ac:dyDescent="0.35">
      <c r="C2294">
        <v>21.5</v>
      </c>
      <c r="D2294">
        <v>294</v>
      </c>
      <c r="E2294">
        <v>6.1</v>
      </c>
      <c r="F2294" s="14">
        <v>120790.84</v>
      </c>
      <c r="G2294">
        <v>17102</v>
      </c>
    </row>
    <row r="2295" spans="3:7" x14ac:dyDescent="0.35">
      <c r="C2295">
        <v>140.4</v>
      </c>
      <c r="D2295">
        <v>275</v>
      </c>
      <c r="E2295">
        <v>10.6</v>
      </c>
      <c r="F2295" s="14">
        <v>38193.980000000003</v>
      </c>
      <c r="G2295">
        <v>18605</v>
      </c>
    </row>
    <row r="2296" spans="3:7" x14ac:dyDescent="0.35">
      <c r="C2296">
        <v>48.9</v>
      </c>
      <c r="D2296">
        <v>440</v>
      </c>
      <c r="E2296">
        <v>1.1000000000000001</v>
      </c>
      <c r="F2296" s="14">
        <v>104723.61</v>
      </c>
      <c r="G2296">
        <v>6316</v>
      </c>
    </row>
    <row r="2297" spans="3:7" x14ac:dyDescent="0.35">
      <c r="C2297">
        <v>26.7</v>
      </c>
      <c r="D2297">
        <v>492</v>
      </c>
      <c r="E2297">
        <v>8.4</v>
      </c>
      <c r="F2297" s="14">
        <v>84464.22</v>
      </c>
      <c r="G2297">
        <v>607</v>
      </c>
    </row>
    <row r="2298" spans="3:7" x14ac:dyDescent="0.35">
      <c r="C2298">
        <v>42.5</v>
      </c>
      <c r="D2298">
        <v>387</v>
      </c>
      <c r="E2298">
        <v>1.5</v>
      </c>
      <c r="F2298" s="14">
        <v>48794.65</v>
      </c>
      <c r="G2298">
        <v>10595</v>
      </c>
    </row>
    <row r="2299" spans="3:7" x14ac:dyDescent="0.35">
      <c r="C2299">
        <v>47.3</v>
      </c>
      <c r="D2299">
        <v>516</v>
      </c>
      <c r="E2299">
        <v>9.8000000000000007</v>
      </c>
      <c r="F2299" s="14">
        <v>138831.96</v>
      </c>
      <c r="G2299">
        <v>968</v>
      </c>
    </row>
    <row r="2300" spans="3:7" x14ac:dyDescent="0.35">
      <c r="C2300">
        <v>141.69999999999999</v>
      </c>
      <c r="D2300">
        <v>369</v>
      </c>
      <c r="E2300">
        <v>9.6</v>
      </c>
      <c r="F2300" s="14">
        <v>133646.9</v>
      </c>
      <c r="G2300">
        <v>9164</v>
      </c>
    </row>
    <row r="2301" spans="3:7" x14ac:dyDescent="0.35">
      <c r="C2301">
        <v>86.7</v>
      </c>
      <c r="D2301">
        <v>379</v>
      </c>
      <c r="E2301">
        <v>6.2</v>
      </c>
      <c r="F2301" s="14">
        <v>71945.83</v>
      </c>
      <c r="G2301">
        <v>19257</v>
      </c>
    </row>
    <row r="2302" spans="3:7" x14ac:dyDescent="0.35">
      <c r="C2302">
        <v>25.6</v>
      </c>
      <c r="D2302">
        <v>416</v>
      </c>
      <c r="E2302">
        <v>2.5</v>
      </c>
      <c r="F2302" s="14">
        <v>59772.92</v>
      </c>
      <c r="G2302">
        <v>11112</v>
      </c>
    </row>
    <row r="2303" spans="3:7" x14ac:dyDescent="0.35">
      <c r="C2303">
        <v>109.7</v>
      </c>
      <c r="D2303">
        <v>120</v>
      </c>
      <c r="E2303">
        <v>9.6</v>
      </c>
      <c r="F2303" s="14">
        <v>140262.98000000001</v>
      </c>
      <c r="G2303">
        <v>8495</v>
      </c>
    </row>
    <row r="2304" spans="3:7" x14ac:dyDescent="0.35">
      <c r="C2304">
        <v>70.2</v>
      </c>
      <c r="D2304">
        <v>439</v>
      </c>
      <c r="E2304">
        <v>11.2</v>
      </c>
      <c r="F2304" s="14">
        <v>102572.9</v>
      </c>
      <c r="G2304">
        <v>12375</v>
      </c>
    </row>
    <row r="2305" spans="3:7" x14ac:dyDescent="0.35">
      <c r="C2305">
        <v>136.30000000000001</v>
      </c>
      <c r="D2305">
        <v>386</v>
      </c>
      <c r="E2305">
        <v>7</v>
      </c>
      <c r="F2305" s="14">
        <v>118293.1</v>
      </c>
      <c r="G2305">
        <v>2819</v>
      </c>
    </row>
    <row r="2306" spans="3:7" x14ac:dyDescent="0.35">
      <c r="C2306">
        <v>39.700000000000003</v>
      </c>
      <c r="D2306">
        <v>319</v>
      </c>
      <c r="E2306">
        <v>11.4</v>
      </c>
      <c r="F2306" s="14">
        <v>90480.45</v>
      </c>
      <c r="G2306">
        <v>14893</v>
      </c>
    </row>
    <row r="2307" spans="3:7" x14ac:dyDescent="0.35">
      <c r="C2307">
        <v>94.7</v>
      </c>
      <c r="D2307">
        <v>549</v>
      </c>
      <c r="E2307">
        <v>5.5</v>
      </c>
      <c r="F2307" s="14">
        <v>61916.38</v>
      </c>
      <c r="G2307">
        <v>14370</v>
      </c>
    </row>
    <row r="2308" spans="3:7" x14ac:dyDescent="0.35">
      <c r="C2308">
        <v>58.1</v>
      </c>
      <c r="D2308">
        <v>347</v>
      </c>
      <c r="E2308">
        <v>5</v>
      </c>
      <c r="F2308" s="14">
        <v>38192.660000000003</v>
      </c>
      <c r="G2308">
        <v>19316</v>
      </c>
    </row>
    <row r="2309" spans="3:7" x14ac:dyDescent="0.35">
      <c r="C2309">
        <v>146</v>
      </c>
      <c r="D2309">
        <v>471</v>
      </c>
      <c r="E2309">
        <v>5.9</v>
      </c>
      <c r="F2309" s="14">
        <v>55001.14</v>
      </c>
      <c r="G2309">
        <v>2371</v>
      </c>
    </row>
    <row r="2310" spans="3:7" x14ac:dyDescent="0.35">
      <c r="C2310">
        <v>121.5</v>
      </c>
      <c r="D2310">
        <v>334</v>
      </c>
      <c r="E2310">
        <v>9.6</v>
      </c>
      <c r="F2310" s="14">
        <v>43816.67</v>
      </c>
      <c r="G2310">
        <v>226</v>
      </c>
    </row>
    <row r="2311" spans="3:7" x14ac:dyDescent="0.35">
      <c r="C2311">
        <v>83.8</v>
      </c>
      <c r="D2311">
        <v>375</v>
      </c>
      <c r="E2311">
        <v>5.2</v>
      </c>
      <c r="F2311" s="14">
        <v>102689.87</v>
      </c>
      <c r="G2311">
        <v>13292</v>
      </c>
    </row>
    <row r="2312" spans="3:7" x14ac:dyDescent="0.35">
      <c r="C2312">
        <v>87</v>
      </c>
      <c r="D2312">
        <v>322</v>
      </c>
      <c r="E2312">
        <v>7.6</v>
      </c>
      <c r="F2312" s="14">
        <v>111558.43</v>
      </c>
      <c r="G2312">
        <v>16329</v>
      </c>
    </row>
    <row r="2313" spans="3:7" x14ac:dyDescent="0.35">
      <c r="C2313">
        <v>55.4</v>
      </c>
      <c r="D2313">
        <v>293</v>
      </c>
      <c r="E2313">
        <v>10.1</v>
      </c>
      <c r="F2313" s="14">
        <v>124461.54</v>
      </c>
      <c r="G2313">
        <v>2599</v>
      </c>
    </row>
    <row r="2314" spans="3:7" x14ac:dyDescent="0.35">
      <c r="C2314">
        <v>143.5</v>
      </c>
      <c r="D2314">
        <v>200</v>
      </c>
      <c r="E2314">
        <v>6.9</v>
      </c>
      <c r="F2314" s="14">
        <v>39893.78</v>
      </c>
      <c r="G2314">
        <v>11723</v>
      </c>
    </row>
    <row r="2315" spans="3:7" x14ac:dyDescent="0.35">
      <c r="C2315">
        <v>20.8</v>
      </c>
      <c r="D2315">
        <v>266</v>
      </c>
      <c r="E2315">
        <v>11.7</v>
      </c>
      <c r="F2315" s="14">
        <v>130000.81</v>
      </c>
      <c r="G2315">
        <v>16366</v>
      </c>
    </row>
    <row r="2316" spans="3:7" x14ac:dyDescent="0.35">
      <c r="C2316">
        <v>85.8</v>
      </c>
      <c r="D2316">
        <v>551</v>
      </c>
      <c r="E2316">
        <v>7.7</v>
      </c>
      <c r="F2316" s="14">
        <v>60083.11</v>
      </c>
      <c r="G2316">
        <v>18741</v>
      </c>
    </row>
    <row r="2317" spans="3:7" x14ac:dyDescent="0.35">
      <c r="C2317">
        <v>112.8</v>
      </c>
      <c r="D2317">
        <v>395</v>
      </c>
      <c r="E2317">
        <v>1.9</v>
      </c>
      <c r="F2317" s="14">
        <v>97582.43</v>
      </c>
      <c r="G2317">
        <v>220</v>
      </c>
    </row>
    <row r="2318" spans="3:7" x14ac:dyDescent="0.35">
      <c r="C2318">
        <v>140</v>
      </c>
      <c r="D2318">
        <v>279</v>
      </c>
      <c r="E2318">
        <v>5.7</v>
      </c>
      <c r="F2318" s="14">
        <v>125408.24</v>
      </c>
      <c r="G2318">
        <v>12447</v>
      </c>
    </row>
    <row r="2319" spans="3:7" x14ac:dyDescent="0.35">
      <c r="C2319">
        <v>91.2</v>
      </c>
      <c r="D2319">
        <v>528</v>
      </c>
      <c r="E2319">
        <v>7.1</v>
      </c>
      <c r="F2319" s="14">
        <v>137033.17000000001</v>
      </c>
      <c r="G2319">
        <v>14749</v>
      </c>
    </row>
    <row r="2320" spans="3:7" x14ac:dyDescent="0.35">
      <c r="C2320">
        <v>72.099999999999994</v>
      </c>
      <c r="D2320">
        <v>228</v>
      </c>
      <c r="E2320">
        <v>11.7</v>
      </c>
      <c r="F2320" s="14">
        <v>35624.269999999997</v>
      </c>
      <c r="G2320">
        <v>4576</v>
      </c>
    </row>
    <row r="2321" spans="3:7" x14ac:dyDescent="0.35">
      <c r="C2321">
        <v>61.7</v>
      </c>
      <c r="D2321">
        <v>194</v>
      </c>
      <c r="E2321">
        <v>6.1</v>
      </c>
      <c r="F2321" s="14">
        <v>37442.769999999997</v>
      </c>
      <c r="G2321">
        <v>15979</v>
      </c>
    </row>
    <row r="2322" spans="3:7" x14ac:dyDescent="0.35">
      <c r="C2322">
        <v>55.9</v>
      </c>
      <c r="D2322">
        <v>185</v>
      </c>
      <c r="E2322">
        <v>5.5</v>
      </c>
      <c r="F2322" s="14">
        <v>112432.69</v>
      </c>
      <c r="G2322">
        <v>15316</v>
      </c>
    </row>
    <row r="2323" spans="3:7" x14ac:dyDescent="0.35">
      <c r="C2323">
        <v>24.5</v>
      </c>
      <c r="D2323">
        <v>294</v>
      </c>
      <c r="E2323">
        <v>2.1</v>
      </c>
      <c r="F2323" s="14">
        <v>79786.27</v>
      </c>
      <c r="G2323">
        <v>8099</v>
      </c>
    </row>
    <row r="2324" spans="3:7" x14ac:dyDescent="0.35">
      <c r="C2324">
        <v>44.7</v>
      </c>
      <c r="D2324">
        <v>390</v>
      </c>
      <c r="E2324">
        <v>3.3</v>
      </c>
      <c r="F2324" s="14">
        <v>32378.18</v>
      </c>
      <c r="G2324">
        <v>11588</v>
      </c>
    </row>
    <row r="2325" spans="3:7" x14ac:dyDescent="0.35">
      <c r="C2325">
        <v>84.8</v>
      </c>
      <c r="D2325">
        <v>290</v>
      </c>
      <c r="E2325">
        <v>8.5</v>
      </c>
      <c r="F2325" s="14">
        <v>72657.5</v>
      </c>
      <c r="G2325">
        <v>14990</v>
      </c>
    </row>
    <row r="2326" spans="3:7" x14ac:dyDescent="0.35">
      <c r="C2326">
        <v>61.3</v>
      </c>
      <c r="D2326">
        <v>579</v>
      </c>
      <c r="E2326">
        <v>11.5</v>
      </c>
      <c r="F2326" s="14">
        <v>135563.39000000001</v>
      </c>
      <c r="G2326">
        <v>13900</v>
      </c>
    </row>
    <row r="2327" spans="3:7" x14ac:dyDescent="0.35">
      <c r="C2327">
        <v>125</v>
      </c>
      <c r="D2327">
        <v>377</v>
      </c>
      <c r="E2327">
        <v>8.6999999999999993</v>
      </c>
      <c r="F2327" s="14">
        <v>119345.97</v>
      </c>
      <c r="G2327">
        <v>12683</v>
      </c>
    </row>
    <row r="2328" spans="3:7" x14ac:dyDescent="0.35">
      <c r="C2328">
        <v>117.5</v>
      </c>
      <c r="D2328">
        <v>156</v>
      </c>
      <c r="E2328">
        <v>2</v>
      </c>
      <c r="F2328" s="14">
        <v>133285.39000000001</v>
      </c>
      <c r="G2328">
        <v>12888</v>
      </c>
    </row>
    <row r="2329" spans="3:7" x14ac:dyDescent="0.35">
      <c r="C2329">
        <v>88.3</v>
      </c>
      <c r="D2329">
        <v>285</v>
      </c>
      <c r="E2329">
        <v>6.1</v>
      </c>
      <c r="F2329" s="14">
        <v>100782.57</v>
      </c>
      <c r="G2329">
        <v>2964</v>
      </c>
    </row>
    <row r="2330" spans="3:7" x14ac:dyDescent="0.35">
      <c r="C2330">
        <v>30</v>
      </c>
      <c r="D2330">
        <v>488</v>
      </c>
      <c r="E2330">
        <v>8.3000000000000007</v>
      </c>
      <c r="F2330" s="14">
        <v>149616.97</v>
      </c>
      <c r="G2330">
        <v>3304</v>
      </c>
    </row>
    <row r="2331" spans="3:7" x14ac:dyDescent="0.35">
      <c r="C2331">
        <v>94.4</v>
      </c>
      <c r="D2331">
        <v>424</v>
      </c>
      <c r="E2331">
        <v>10.8</v>
      </c>
      <c r="F2331" s="14">
        <v>117721.16</v>
      </c>
      <c r="G2331">
        <v>1168</v>
      </c>
    </row>
    <row r="2332" spans="3:7" x14ac:dyDescent="0.35">
      <c r="C2332">
        <v>48.2</v>
      </c>
      <c r="D2332">
        <v>505</v>
      </c>
      <c r="E2332">
        <v>7.4</v>
      </c>
      <c r="F2332" s="14">
        <v>148249.32999999999</v>
      </c>
      <c r="G2332">
        <v>10585</v>
      </c>
    </row>
    <row r="2333" spans="3:7" x14ac:dyDescent="0.35">
      <c r="C2333">
        <v>21.9</v>
      </c>
      <c r="D2333">
        <v>127</v>
      </c>
      <c r="E2333">
        <v>4.0999999999999996</v>
      </c>
      <c r="F2333" s="14">
        <v>143327.97</v>
      </c>
      <c r="G2333">
        <v>4624</v>
      </c>
    </row>
    <row r="2334" spans="3:7" x14ac:dyDescent="0.35">
      <c r="C2334">
        <v>143.19999999999999</v>
      </c>
      <c r="D2334">
        <v>125</v>
      </c>
      <c r="E2334">
        <v>3.7</v>
      </c>
      <c r="F2334" s="14">
        <v>31737.919999999998</v>
      </c>
      <c r="G2334">
        <v>18514</v>
      </c>
    </row>
    <row r="2335" spans="3:7" x14ac:dyDescent="0.35">
      <c r="C2335">
        <v>54.4</v>
      </c>
      <c r="D2335">
        <v>102</v>
      </c>
      <c r="E2335">
        <v>11.2</v>
      </c>
      <c r="F2335" s="14">
        <v>54265.4</v>
      </c>
      <c r="G2335">
        <v>7720</v>
      </c>
    </row>
    <row r="2336" spans="3:7" x14ac:dyDescent="0.35">
      <c r="C2336">
        <v>133.1</v>
      </c>
      <c r="D2336">
        <v>343</v>
      </c>
      <c r="E2336">
        <v>6.1</v>
      </c>
      <c r="F2336" s="14">
        <v>72551.88</v>
      </c>
      <c r="G2336">
        <v>11060</v>
      </c>
    </row>
    <row r="2337" spans="3:7" x14ac:dyDescent="0.35">
      <c r="C2337">
        <v>141.9</v>
      </c>
      <c r="D2337">
        <v>192</v>
      </c>
      <c r="E2337">
        <v>5.2</v>
      </c>
      <c r="F2337" s="14">
        <v>42690.33</v>
      </c>
      <c r="G2337">
        <v>5873</v>
      </c>
    </row>
    <row r="2338" spans="3:7" x14ac:dyDescent="0.35">
      <c r="C2338">
        <v>64.900000000000006</v>
      </c>
      <c r="D2338">
        <v>578</v>
      </c>
      <c r="E2338">
        <v>2.9</v>
      </c>
      <c r="F2338" s="14">
        <v>60562</v>
      </c>
      <c r="G2338">
        <v>17681</v>
      </c>
    </row>
    <row r="2339" spans="3:7" x14ac:dyDescent="0.35">
      <c r="C2339">
        <v>135.9</v>
      </c>
      <c r="D2339">
        <v>515</v>
      </c>
      <c r="E2339">
        <v>5.9</v>
      </c>
      <c r="F2339" s="14">
        <v>55826.21</v>
      </c>
      <c r="G2339">
        <v>7243</v>
      </c>
    </row>
    <row r="2340" spans="3:7" x14ac:dyDescent="0.35">
      <c r="C2340">
        <v>65.099999999999994</v>
      </c>
      <c r="D2340">
        <v>224</v>
      </c>
      <c r="E2340">
        <v>4.0999999999999996</v>
      </c>
      <c r="F2340" s="14">
        <v>110154.9</v>
      </c>
      <c r="G2340">
        <v>6126</v>
      </c>
    </row>
    <row r="2341" spans="3:7" x14ac:dyDescent="0.35">
      <c r="C2341">
        <v>107.5</v>
      </c>
      <c r="D2341">
        <v>406</v>
      </c>
      <c r="E2341">
        <v>1</v>
      </c>
      <c r="F2341" s="14">
        <v>116056.97</v>
      </c>
      <c r="G2341">
        <v>8224</v>
      </c>
    </row>
    <row r="2342" spans="3:7" x14ac:dyDescent="0.35">
      <c r="C2342">
        <v>123.3</v>
      </c>
      <c r="D2342">
        <v>401</v>
      </c>
      <c r="E2342">
        <v>3.4</v>
      </c>
      <c r="F2342" s="14">
        <v>48757.21</v>
      </c>
      <c r="G2342">
        <v>13040</v>
      </c>
    </row>
    <row r="2343" spans="3:7" x14ac:dyDescent="0.35">
      <c r="C2343">
        <v>80</v>
      </c>
      <c r="D2343">
        <v>124</v>
      </c>
      <c r="E2343">
        <v>11.1</v>
      </c>
      <c r="F2343" s="14">
        <v>68352.92</v>
      </c>
      <c r="G2343">
        <v>7144</v>
      </c>
    </row>
    <row r="2344" spans="3:7" x14ac:dyDescent="0.35">
      <c r="C2344">
        <v>136.9</v>
      </c>
      <c r="D2344">
        <v>440</v>
      </c>
      <c r="E2344">
        <v>2.9</v>
      </c>
      <c r="F2344" s="14">
        <v>147056.35</v>
      </c>
      <c r="G2344">
        <v>10836</v>
      </c>
    </row>
    <row r="2345" spans="3:7" x14ac:dyDescent="0.35">
      <c r="C2345">
        <v>35.700000000000003</v>
      </c>
      <c r="D2345">
        <v>184</v>
      </c>
      <c r="E2345">
        <v>11.6</v>
      </c>
      <c r="F2345" s="14">
        <v>108506.7</v>
      </c>
      <c r="G2345">
        <v>9405</v>
      </c>
    </row>
    <row r="2346" spans="3:7" x14ac:dyDescent="0.35">
      <c r="C2346">
        <v>142</v>
      </c>
      <c r="D2346">
        <v>494</v>
      </c>
      <c r="E2346">
        <v>4.3</v>
      </c>
      <c r="F2346" s="14">
        <v>119827.74</v>
      </c>
      <c r="G2346">
        <v>16864</v>
      </c>
    </row>
    <row r="2347" spans="3:7" x14ac:dyDescent="0.35">
      <c r="C2347">
        <v>107.7</v>
      </c>
      <c r="D2347">
        <v>283</v>
      </c>
      <c r="E2347">
        <v>11</v>
      </c>
      <c r="F2347" s="14">
        <v>79006.570000000007</v>
      </c>
      <c r="G2347">
        <v>7173</v>
      </c>
    </row>
    <row r="2348" spans="3:7" x14ac:dyDescent="0.35">
      <c r="C2348">
        <v>94</v>
      </c>
      <c r="D2348">
        <v>302</v>
      </c>
      <c r="E2348">
        <v>6.4</v>
      </c>
      <c r="F2348" s="14">
        <v>106491.31</v>
      </c>
      <c r="G2348">
        <v>8702</v>
      </c>
    </row>
    <row r="2349" spans="3:7" x14ac:dyDescent="0.35">
      <c r="C2349">
        <v>67.900000000000006</v>
      </c>
      <c r="D2349">
        <v>468</v>
      </c>
      <c r="E2349">
        <v>5.7</v>
      </c>
      <c r="F2349" s="14">
        <v>45655.41</v>
      </c>
      <c r="G2349">
        <v>10056</v>
      </c>
    </row>
    <row r="2350" spans="3:7" x14ac:dyDescent="0.35">
      <c r="C2350">
        <v>81.3</v>
      </c>
      <c r="D2350">
        <v>379</v>
      </c>
      <c r="E2350">
        <v>3</v>
      </c>
      <c r="F2350" s="14">
        <v>88402.77</v>
      </c>
      <c r="G2350">
        <v>4869</v>
      </c>
    </row>
    <row r="2351" spans="3:7" x14ac:dyDescent="0.35">
      <c r="C2351">
        <v>41.6</v>
      </c>
      <c r="D2351">
        <v>426</v>
      </c>
      <c r="E2351">
        <v>0.9</v>
      </c>
      <c r="F2351" s="14">
        <v>115955.9</v>
      </c>
      <c r="G2351">
        <v>14172</v>
      </c>
    </row>
    <row r="2352" spans="3:7" x14ac:dyDescent="0.35">
      <c r="C2352">
        <v>27.1</v>
      </c>
      <c r="D2352">
        <v>379</v>
      </c>
      <c r="E2352">
        <v>6.7</v>
      </c>
      <c r="F2352" s="14">
        <v>55490.12</v>
      </c>
      <c r="G2352">
        <v>14362</v>
      </c>
    </row>
    <row r="2353" spans="3:7" x14ac:dyDescent="0.35">
      <c r="C2353">
        <v>76</v>
      </c>
      <c r="D2353">
        <v>300</v>
      </c>
      <c r="E2353">
        <v>7.5</v>
      </c>
      <c r="F2353" s="14">
        <v>112539.96</v>
      </c>
      <c r="G2353">
        <v>6893</v>
      </c>
    </row>
    <row r="2354" spans="3:7" x14ac:dyDescent="0.35">
      <c r="C2354">
        <v>66.3</v>
      </c>
      <c r="D2354">
        <v>473</v>
      </c>
      <c r="E2354">
        <v>6.6</v>
      </c>
      <c r="F2354" s="14">
        <v>70246.83</v>
      </c>
      <c r="G2354">
        <v>12353</v>
      </c>
    </row>
    <row r="2355" spans="3:7" x14ac:dyDescent="0.35">
      <c r="C2355">
        <v>138.69999999999999</v>
      </c>
      <c r="D2355">
        <v>173</v>
      </c>
      <c r="E2355">
        <v>5.7</v>
      </c>
      <c r="F2355" s="14">
        <v>127754.12</v>
      </c>
      <c r="G2355">
        <v>19848</v>
      </c>
    </row>
    <row r="2356" spans="3:7" x14ac:dyDescent="0.35">
      <c r="C2356">
        <v>108.7</v>
      </c>
      <c r="D2356">
        <v>339</v>
      </c>
      <c r="E2356">
        <v>2.7</v>
      </c>
      <c r="F2356" s="14">
        <v>110636.88</v>
      </c>
      <c r="G2356">
        <v>3281</v>
      </c>
    </row>
    <row r="2357" spans="3:7" x14ac:dyDescent="0.35">
      <c r="C2357">
        <v>91.1</v>
      </c>
      <c r="D2357">
        <v>293</v>
      </c>
      <c r="E2357">
        <v>2.4</v>
      </c>
      <c r="F2357" s="14">
        <v>127650.66</v>
      </c>
      <c r="G2357">
        <v>8907</v>
      </c>
    </row>
    <row r="2358" spans="3:7" x14ac:dyDescent="0.35">
      <c r="C2358">
        <v>52</v>
      </c>
      <c r="D2358">
        <v>578</v>
      </c>
      <c r="E2358">
        <v>1.5</v>
      </c>
      <c r="F2358" s="14">
        <v>144849.17000000001</v>
      </c>
      <c r="G2358">
        <v>18397</v>
      </c>
    </row>
    <row r="2359" spans="3:7" x14ac:dyDescent="0.35">
      <c r="C2359">
        <v>52.2</v>
      </c>
      <c r="D2359">
        <v>114</v>
      </c>
      <c r="E2359">
        <v>5</v>
      </c>
      <c r="F2359" s="14">
        <v>118944.19</v>
      </c>
      <c r="G2359">
        <v>16186</v>
      </c>
    </row>
    <row r="2360" spans="3:7" x14ac:dyDescent="0.35">
      <c r="C2360">
        <v>91.6</v>
      </c>
      <c r="D2360">
        <v>101</v>
      </c>
      <c r="E2360">
        <v>9.4</v>
      </c>
      <c r="F2360" s="14">
        <v>135198.93</v>
      </c>
      <c r="G2360">
        <v>5910</v>
      </c>
    </row>
    <row r="2361" spans="3:7" x14ac:dyDescent="0.35">
      <c r="C2361">
        <v>95.4</v>
      </c>
      <c r="D2361">
        <v>286</v>
      </c>
      <c r="E2361">
        <v>3</v>
      </c>
      <c r="F2361" s="14">
        <v>141381.68</v>
      </c>
      <c r="G2361">
        <v>159</v>
      </c>
    </row>
    <row r="2362" spans="3:7" x14ac:dyDescent="0.35">
      <c r="C2362">
        <v>83.1</v>
      </c>
      <c r="D2362">
        <v>193</v>
      </c>
      <c r="E2362">
        <v>1.9</v>
      </c>
      <c r="F2362" s="14">
        <v>101376.52</v>
      </c>
      <c r="G2362">
        <v>8024</v>
      </c>
    </row>
    <row r="2363" spans="3:7" x14ac:dyDescent="0.35">
      <c r="C2363">
        <v>61.6</v>
      </c>
      <c r="D2363">
        <v>562</v>
      </c>
      <c r="E2363">
        <v>0.6</v>
      </c>
      <c r="F2363" s="14">
        <v>30684.38</v>
      </c>
      <c r="G2363">
        <v>6965</v>
      </c>
    </row>
    <row r="2364" spans="3:7" x14ac:dyDescent="0.35">
      <c r="C2364">
        <v>53.4</v>
      </c>
      <c r="D2364">
        <v>211</v>
      </c>
      <c r="E2364">
        <v>1.8</v>
      </c>
      <c r="F2364" s="14">
        <v>139577.44</v>
      </c>
      <c r="G2364">
        <v>1919</v>
      </c>
    </row>
    <row r="2365" spans="3:7" x14ac:dyDescent="0.35">
      <c r="C2365">
        <v>82.7</v>
      </c>
      <c r="D2365">
        <v>372</v>
      </c>
      <c r="E2365">
        <v>10.9</v>
      </c>
      <c r="F2365" s="14">
        <v>131251.93</v>
      </c>
      <c r="G2365">
        <v>17868</v>
      </c>
    </row>
    <row r="2366" spans="3:7" x14ac:dyDescent="0.35">
      <c r="C2366">
        <v>93.8</v>
      </c>
      <c r="D2366">
        <v>158</v>
      </c>
      <c r="E2366">
        <v>10.1</v>
      </c>
      <c r="F2366" s="14">
        <v>50127.75</v>
      </c>
      <c r="G2366">
        <v>5831</v>
      </c>
    </row>
    <row r="2367" spans="3:7" x14ac:dyDescent="0.35">
      <c r="C2367">
        <v>38</v>
      </c>
      <c r="D2367">
        <v>476</v>
      </c>
      <c r="E2367">
        <v>2.6</v>
      </c>
      <c r="F2367" s="14">
        <v>84104.19</v>
      </c>
      <c r="G2367">
        <v>7216</v>
      </c>
    </row>
    <row r="2368" spans="3:7" x14ac:dyDescent="0.35">
      <c r="C2368">
        <v>65</v>
      </c>
      <c r="D2368">
        <v>248</v>
      </c>
      <c r="E2368">
        <v>6.6</v>
      </c>
      <c r="F2368" s="14">
        <v>138642.79999999999</v>
      </c>
      <c r="G2368">
        <v>13136</v>
      </c>
    </row>
    <row r="2369" spans="3:7" x14ac:dyDescent="0.35">
      <c r="C2369">
        <v>76.3</v>
      </c>
      <c r="D2369">
        <v>572</v>
      </c>
      <c r="E2369">
        <v>9.6</v>
      </c>
      <c r="F2369" s="14">
        <v>119036.44</v>
      </c>
      <c r="G2369">
        <v>6186</v>
      </c>
    </row>
    <row r="2370" spans="3:7" x14ac:dyDescent="0.35">
      <c r="C2370">
        <v>77.5</v>
      </c>
      <c r="D2370">
        <v>499</v>
      </c>
      <c r="E2370">
        <v>2.5</v>
      </c>
      <c r="F2370" s="14">
        <v>34895.5</v>
      </c>
      <c r="G2370">
        <v>6839</v>
      </c>
    </row>
    <row r="2371" spans="3:7" x14ac:dyDescent="0.35">
      <c r="C2371">
        <v>66.900000000000006</v>
      </c>
      <c r="D2371">
        <v>201</v>
      </c>
      <c r="E2371">
        <v>7.5</v>
      </c>
      <c r="F2371" s="14">
        <v>63721.43</v>
      </c>
      <c r="G2371">
        <v>17288</v>
      </c>
    </row>
    <row r="2372" spans="3:7" x14ac:dyDescent="0.35">
      <c r="C2372">
        <v>57.9</v>
      </c>
      <c r="D2372">
        <v>575</v>
      </c>
      <c r="E2372">
        <v>5.6</v>
      </c>
      <c r="F2372" s="14">
        <v>57922.19</v>
      </c>
      <c r="G2372">
        <v>227</v>
      </c>
    </row>
    <row r="2373" spans="3:7" x14ac:dyDescent="0.35">
      <c r="C2373">
        <v>78.400000000000006</v>
      </c>
      <c r="D2373">
        <v>239</v>
      </c>
      <c r="E2373">
        <v>10.1</v>
      </c>
      <c r="F2373" s="14">
        <v>70769.100000000006</v>
      </c>
      <c r="G2373">
        <v>5354</v>
      </c>
    </row>
    <row r="2374" spans="3:7" x14ac:dyDescent="0.35">
      <c r="C2374">
        <v>147.6</v>
      </c>
      <c r="D2374">
        <v>224</v>
      </c>
      <c r="E2374">
        <v>6.8</v>
      </c>
      <c r="F2374" s="14">
        <v>97764.94</v>
      </c>
      <c r="G2374">
        <v>2071</v>
      </c>
    </row>
    <row r="2375" spans="3:7" x14ac:dyDescent="0.35">
      <c r="C2375">
        <v>45.4</v>
      </c>
      <c r="D2375">
        <v>296</v>
      </c>
      <c r="E2375">
        <v>1.3</v>
      </c>
      <c r="F2375" s="14">
        <v>104154.12</v>
      </c>
      <c r="G2375">
        <v>2167</v>
      </c>
    </row>
    <row r="2376" spans="3:7" x14ac:dyDescent="0.35">
      <c r="C2376">
        <v>143.6</v>
      </c>
      <c r="D2376">
        <v>510</v>
      </c>
      <c r="E2376">
        <v>8.8000000000000007</v>
      </c>
      <c r="F2376" s="14">
        <v>85306.59</v>
      </c>
      <c r="G2376">
        <v>14274</v>
      </c>
    </row>
    <row r="2377" spans="3:7" x14ac:dyDescent="0.35">
      <c r="C2377">
        <v>105.5</v>
      </c>
      <c r="D2377">
        <v>183</v>
      </c>
      <c r="E2377">
        <v>10</v>
      </c>
      <c r="F2377" s="14">
        <v>83739.72</v>
      </c>
      <c r="G2377">
        <v>8075</v>
      </c>
    </row>
    <row r="2378" spans="3:7" x14ac:dyDescent="0.35">
      <c r="C2378">
        <v>28.1</v>
      </c>
      <c r="D2378">
        <v>163</v>
      </c>
      <c r="E2378">
        <v>12</v>
      </c>
      <c r="F2378" s="14">
        <v>143859.70000000001</v>
      </c>
      <c r="G2378">
        <v>13634</v>
      </c>
    </row>
    <row r="2379" spans="3:7" x14ac:dyDescent="0.35">
      <c r="C2379">
        <v>93.4</v>
      </c>
      <c r="D2379">
        <v>477</v>
      </c>
      <c r="E2379">
        <v>1.6</v>
      </c>
      <c r="F2379" s="14">
        <v>34681.26</v>
      </c>
      <c r="G2379">
        <v>15292</v>
      </c>
    </row>
    <row r="2380" spans="3:7" x14ac:dyDescent="0.35">
      <c r="C2380">
        <v>92.2</v>
      </c>
      <c r="D2380">
        <v>228</v>
      </c>
      <c r="E2380">
        <v>11.5</v>
      </c>
      <c r="F2380" s="14">
        <v>66640.039999999994</v>
      </c>
      <c r="G2380">
        <v>4874</v>
      </c>
    </row>
    <row r="2381" spans="3:7" x14ac:dyDescent="0.35">
      <c r="C2381">
        <v>103.8</v>
      </c>
      <c r="D2381">
        <v>193</v>
      </c>
      <c r="E2381">
        <v>6.5</v>
      </c>
      <c r="F2381" s="14">
        <v>96675.45</v>
      </c>
      <c r="G2381">
        <v>19912</v>
      </c>
    </row>
    <row r="2382" spans="3:7" x14ac:dyDescent="0.35">
      <c r="C2382">
        <v>81.400000000000006</v>
      </c>
      <c r="D2382">
        <v>450</v>
      </c>
      <c r="E2382">
        <v>2.4</v>
      </c>
      <c r="F2382" s="14">
        <v>138136.99</v>
      </c>
      <c r="G2382">
        <v>19871</v>
      </c>
    </row>
    <row r="2383" spans="3:7" x14ac:dyDescent="0.35">
      <c r="C2383">
        <v>57.2</v>
      </c>
      <c r="D2383">
        <v>169</v>
      </c>
      <c r="E2383">
        <v>3.4</v>
      </c>
      <c r="F2383" s="14">
        <v>96868.41</v>
      </c>
      <c r="G2383">
        <v>18123</v>
      </c>
    </row>
    <row r="2384" spans="3:7" x14ac:dyDescent="0.35">
      <c r="C2384">
        <v>72.7</v>
      </c>
      <c r="D2384">
        <v>503</v>
      </c>
      <c r="E2384">
        <v>5.9</v>
      </c>
      <c r="F2384" s="14">
        <v>70018.84</v>
      </c>
      <c r="G2384">
        <v>3419</v>
      </c>
    </row>
    <row r="2385" spans="3:7" x14ac:dyDescent="0.35">
      <c r="C2385">
        <v>121.3</v>
      </c>
      <c r="D2385">
        <v>159</v>
      </c>
      <c r="E2385">
        <v>8.4</v>
      </c>
      <c r="F2385" s="14">
        <v>45983.11</v>
      </c>
      <c r="G2385">
        <v>13618</v>
      </c>
    </row>
    <row r="2386" spans="3:7" x14ac:dyDescent="0.35">
      <c r="C2386">
        <v>74.5</v>
      </c>
      <c r="D2386">
        <v>554</v>
      </c>
      <c r="E2386">
        <v>2.7</v>
      </c>
      <c r="F2386" s="14">
        <v>85124.41</v>
      </c>
      <c r="G2386">
        <v>10042</v>
      </c>
    </row>
    <row r="2387" spans="3:7" x14ac:dyDescent="0.35">
      <c r="C2387">
        <v>30.1</v>
      </c>
      <c r="D2387">
        <v>339</v>
      </c>
      <c r="E2387">
        <v>3.5</v>
      </c>
      <c r="F2387" s="14">
        <v>99103.63</v>
      </c>
      <c r="G2387">
        <v>18160</v>
      </c>
    </row>
    <row r="2388" spans="3:7" x14ac:dyDescent="0.35">
      <c r="C2388">
        <v>101.3</v>
      </c>
      <c r="D2388">
        <v>253</v>
      </c>
      <c r="E2388">
        <v>3.2</v>
      </c>
      <c r="F2388" s="14">
        <v>43159.28</v>
      </c>
      <c r="G2388">
        <v>16092</v>
      </c>
    </row>
    <row r="2389" spans="3:7" x14ac:dyDescent="0.35">
      <c r="C2389">
        <v>70.400000000000006</v>
      </c>
      <c r="D2389">
        <v>191</v>
      </c>
      <c r="E2389">
        <v>2.5</v>
      </c>
      <c r="F2389" s="14">
        <v>82911.25</v>
      </c>
      <c r="G2389">
        <v>18675</v>
      </c>
    </row>
    <row r="2390" spans="3:7" x14ac:dyDescent="0.35">
      <c r="C2390">
        <v>80.400000000000006</v>
      </c>
      <c r="D2390">
        <v>514</v>
      </c>
      <c r="E2390">
        <v>3.5</v>
      </c>
      <c r="F2390" s="14">
        <v>147788.67000000001</v>
      </c>
      <c r="G2390">
        <v>5813</v>
      </c>
    </row>
    <row r="2391" spans="3:7" x14ac:dyDescent="0.35">
      <c r="C2391">
        <v>125.7</v>
      </c>
      <c r="D2391">
        <v>385</v>
      </c>
      <c r="E2391">
        <v>3.5</v>
      </c>
      <c r="F2391" s="14">
        <v>118818.03</v>
      </c>
      <c r="G2391">
        <v>7818</v>
      </c>
    </row>
    <row r="2392" spans="3:7" x14ac:dyDescent="0.35">
      <c r="C2392">
        <v>127.4</v>
      </c>
      <c r="D2392">
        <v>296</v>
      </c>
      <c r="E2392">
        <v>4</v>
      </c>
      <c r="F2392" s="14">
        <v>119373.26</v>
      </c>
      <c r="G2392">
        <v>19344</v>
      </c>
    </row>
    <row r="2393" spans="3:7" x14ac:dyDescent="0.35">
      <c r="C2393">
        <v>132.4</v>
      </c>
      <c r="D2393">
        <v>420</v>
      </c>
      <c r="E2393">
        <v>3.3</v>
      </c>
      <c r="F2393" s="14">
        <v>83504.87</v>
      </c>
      <c r="G2393">
        <v>17002</v>
      </c>
    </row>
    <row r="2394" spans="3:7" x14ac:dyDescent="0.35">
      <c r="C2394">
        <v>70.099999999999994</v>
      </c>
      <c r="D2394">
        <v>104</v>
      </c>
      <c r="E2394">
        <v>1.4</v>
      </c>
      <c r="F2394" s="14">
        <v>122729.19</v>
      </c>
      <c r="G2394">
        <v>72</v>
      </c>
    </row>
    <row r="2395" spans="3:7" x14ac:dyDescent="0.35">
      <c r="C2395">
        <v>25.7</v>
      </c>
      <c r="D2395">
        <v>565</v>
      </c>
      <c r="E2395">
        <v>9.3000000000000007</v>
      </c>
      <c r="F2395" s="14">
        <v>52469.57</v>
      </c>
      <c r="G2395">
        <v>7432</v>
      </c>
    </row>
    <row r="2396" spans="3:7" x14ac:dyDescent="0.35">
      <c r="C2396">
        <v>92</v>
      </c>
      <c r="D2396">
        <v>554</v>
      </c>
      <c r="E2396">
        <v>3.5</v>
      </c>
      <c r="F2396" s="14">
        <v>114241.95</v>
      </c>
      <c r="G2396">
        <v>12475</v>
      </c>
    </row>
    <row r="2397" spans="3:7" x14ac:dyDescent="0.35">
      <c r="C2397">
        <v>133.80000000000001</v>
      </c>
      <c r="D2397">
        <v>183</v>
      </c>
      <c r="E2397">
        <v>11.2</v>
      </c>
      <c r="F2397" s="14">
        <v>107679.76</v>
      </c>
      <c r="G2397">
        <v>15587</v>
      </c>
    </row>
    <row r="2398" spans="3:7" x14ac:dyDescent="0.35">
      <c r="C2398">
        <v>129.69999999999999</v>
      </c>
      <c r="D2398">
        <v>569</v>
      </c>
      <c r="E2398">
        <v>1.3</v>
      </c>
      <c r="F2398" s="14">
        <v>147570.67000000001</v>
      </c>
      <c r="G2398">
        <v>19648</v>
      </c>
    </row>
    <row r="2399" spans="3:7" x14ac:dyDescent="0.35">
      <c r="C2399">
        <v>110.7</v>
      </c>
      <c r="D2399">
        <v>209</v>
      </c>
      <c r="E2399">
        <v>8.6</v>
      </c>
      <c r="F2399" s="14">
        <v>103056.52</v>
      </c>
      <c r="G2399">
        <v>19687</v>
      </c>
    </row>
    <row r="2400" spans="3:7" x14ac:dyDescent="0.35">
      <c r="C2400">
        <v>76.5</v>
      </c>
      <c r="D2400">
        <v>340</v>
      </c>
      <c r="E2400">
        <v>8.8000000000000007</v>
      </c>
      <c r="F2400" s="14">
        <v>41964.6</v>
      </c>
      <c r="G2400">
        <v>145</v>
      </c>
    </row>
    <row r="2401" spans="3:7" x14ac:dyDescent="0.35">
      <c r="C2401">
        <v>146.80000000000001</v>
      </c>
      <c r="D2401">
        <v>274</v>
      </c>
      <c r="E2401">
        <v>9</v>
      </c>
      <c r="F2401" s="14">
        <v>134948.72</v>
      </c>
      <c r="G2401">
        <v>13943</v>
      </c>
    </row>
    <row r="2402" spans="3:7" x14ac:dyDescent="0.35">
      <c r="C2402">
        <v>66.400000000000006</v>
      </c>
      <c r="D2402">
        <v>446</v>
      </c>
      <c r="E2402">
        <v>10.9</v>
      </c>
      <c r="F2402" s="14">
        <v>77135.5</v>
      </c>
      <c r="G2402">
        <v>9534</v>
      </c>
    </row>
    <row r="2403" spans="3:7" x14ac:dyDescent="0.35">
      <c r="C2403">
        <v>69.400000000000006</v>
      </c>
      <c r="D2403">
        <v>529</v>
      </c>
      <c r="E2403">
        <v>11</v>
      </c>
      <c r="F2403" s="14">
        <v>93167.64</v>
      </c>
      <c r="G2403">
        <v>11437</v>
      </c>
    </row>
    <row r="2404" spans="3:7" x14ac:dyDescent="0.35">
      <c r="C2404">
        <v>68.599999999999994</v>
      </c>
      <c r="D2404">
        <v>272</v>
      </c>
      <c r="E2404">
        <v>9.6999999999999993</v>
      </c>
      <c r="F2404" s="14">
        <v>106909.17</v>
      </c>
      <c r="G2404">
        <v>13675</v>
      </c>
    </row>
    <row r="2405" spans="3:7" x14ac:dyDescent="0.35">
      <c r="C2405">
        <v>49.1</v>
      </c>
      <c r="D2405">
        <v>548</v>
      </c>
      <c r="E2405">
        <v>6.9</v>
      </c>
      <c r="F2405" s="14">
        <v>119938.14</v>
      </c>
      <c r="G2405">
        <v>5588</v>
      </c>
    </row>
    <row r="2406" spans="3:7" x14ac:dyDescent="0.35">
      <c r="C2406">
        <v>57.8</v>
      </c>
      <c r="D2406">
        <v>334</v>
      </c>
      <c r="E2406">
        <v>1.4</v>
      </c>
      <c r="F2406" s="14">
        <v>89012.86</v>
      </c>
      <c r="G2406">
        <v>8970</v>
      </c>
    </row>
    <row r="2407" spans="3:7" x14ac:dyDescent="0.35">
      <c r="C2407">
        <v>41.1</v>
      </c>
      <c r="D2407">
        <v>502</v>
      </c>
      <c r="E2407">
        <v>6.2</v>
      </c>
      <c r="F2407" s="14">
        <v>111437.23</v>
      </c>
      <c r="G2407">
        <v>11122</v>
      </c>
    </row>
    <row r="2408" spans="3:7" x14ac:dyDescent="0.35">
      <c r="C2408">
        <v>92.8</v>
      </c>
      <c r="D2408">
        <v>488</v>
      </c>
      <c r="E2408">
        <v>4.4000000000000004</v>
      </c>
      <c r="F2408" s="14">
        <v>115739.84</v>
      </c>
      <c r="G2408">
        <v>7254</v>
      </c>
    </row>
    <row r="2409" spans="3:7" x14ac:dyDescent="0.35">
      <c r="C2409">
        <v>149.1</v>
      </c>
      <c r="D2409">
        <v>445</v>
      </c>
      <c r="E2409">
        <v>4.8</v>
      </c>
      <c r="F2409" s="14">
        <v>59718.93</v>
      </c>
      <c r="G2409">
        <v>5491</v>
      </c>
    </row>
    <row r="2410" spans="3:7" x14ac:dyDescent="0.35">
      <c r="C2410">
        <v>38.299999999999997</v>
      </c>
      <c r="D2410">
        <v>303</v>
      </c>
      <c r="E2410">
        <v>2.9</v>
      </c>
      <c r="F2410" s="14">
        <v>136217.28</v>
      </c>
      <c r="G2410">
        <v>17081</v>
      </c>
    </row>
    <row r="2411" spans="3:7" x14ac:dyDescent="0.35">
      <c r="C2411">
        <v>136.1</v>
      </c>
      <c r="D2411">
        <v>196</v>
      </c>
      <c r="E2411">
        <v>8.5</v>
      </c>
      <c r="F2411" s="14">
        <v>34928.019999999997</v>
      </c>
      <c r="G2411">
        <v>1581</v>
      </c>
    </row>
    <row r="2412" spans="3:7" x14ac:dyDescent="0.35">
      <c r="C2412">
        <v>28</v>
      </c>
      <c r="D2412">
        <v>517</v>
      </c>
      <c r="E2412">
        <v>3.9</v>
      </c>
      <c r="F2412" s="14">
        <v>40420.46</v>
      </c>
      <c r="G2412">
        <v>5922</v>
      </c>
    </row>
    <row r="2413" spans="3:7" x14ac:dyDescent="0.35">
      <c r="C2413">
        <v>81.3</v>
      </c>
      <c r="D2413">
        <v>383</v>
      </c>
      <c r="E2413">
        <v>8.9</v>
      </c>
      <c r="F2413" s="14">
        <v>112098.42</v>
      </c>
      <c r="G2413">
        <v>16340</v>
      </c>
    </row>
    <row r="2414" spans="3:7" x14ac:dyDescent="0.35">
      <c r="C2414">
        <v>130.9</v>
      </c>
      <c r="D2414">
        <v>275</v>
      </c>
      <c r="E2414">
        <v>4.8</v>
      </c>
      <c r="F2414" s="14">
        <v>72849.66</v>
      </c>
      <c r="G2414">
        <v>3631</v>
      </c>
    </row>
    <row r="2415" spans="3:7" x14ac:dyDescent="0.35">
      <c r="C2415">
        <v>120.3</v>
      </c>
      <c r="D2415">
        <v>469</v>
      </c>
      <c r="E2415">
        <v>1.7</v>
      </c>
      <c r="F2415" s="14">
        <v>36062.629999999997</v>
      </c>
      <c r="G2415">
        <v>17608</v>
      </c>
    </row>
    <row r="2416" spans="3:7" x14ac:dyDescent="0.35">
      <c r="C2416">
        <v>52.4</v>
      </c>
      <c r="D2416">
        <v>434</v>
      </c>
      <c r="E2416">
        <v>2.9</v>
      </c>
      <c r="F2416" s="14">
        <v>111445.8</v>
      </c>
      <c r="G2416">
        <v>15221</v>
      </c>
    </row>
    <row r="2417" spans="3:7" x14ac:dyDescent="0.35">
      <c r="C2417">
        <v>76.2</v>
      </c>
      <c r="D2417">
        <v>509</v>
      </c>
      <c r="E2417">
        <v>0.7</v>
      </c>
      <c r="F2417" s="14">
        <v>82801.97</v>
      </c>
      <c r="G2417">
        <v>15647</v>
      </c>
    </row>
    <row r="2418" spans="3:7" x14ac:dyDescent="0.35">
      <c r="C2418">
        <v>93.1</v>
      </c>
      <c r="D2418">
        <v>225</v>
      </c>
      <c r="E2418">
        <v>8.1</v>
      </c>
      <c r="F2418" s="14">
        <v>84379.91</v>
      </c>
      <c r="G2418">
        <v>18572</v>
      </c>
    </row>
    <row r="2419" spans="3:7" x14ac:dyDescent="0.35">
      <c r="C2419">
        <v>41.8</v>
      </c>
      <c r="D2419">
        <v>117</v>
      </c>
      <c r="E2419">
        <v>3.1</v>
      </c>
      <c r="F2419" s="14">
        <v>125712.83</v>
      </c>
      <c r="G2419">
        <v>17897</v>
      </c>
    </row>
    <row r="2420" spans="3:7" x14ac:dyDescent="0.35">
      <c r="C2420">
        <v>92.7</v>
      </c>
      <c r="D2420">
        <v>557</v>
      </c>
      <c r="E2420">
        <v>7.3</v>
      </c>
      <c r="F2420" s="14">
        <v>136840.62</v>
      </c>
      <c r="G2420">
        <v>12585</v>
      </c>
    </row>
    <row r="2421" spans="3:7" x14ac:dyDescent="0.35">
      <c r="C2421">
        <v>28.7</v>
      </c>
      <c r="D2421">
        <v>461</v>
      </c>
      <c r="E2421">
        <v>4.0999999999999996</v>
      </c>
      <c r="F2421" s="14">
        <v>127979.96</v>
      </c>
      <c r="G2421">
        <v>19142</v>
      </c>
    </row>
    <row r="2422" spans="3:7" x14ac:dyDescent="0.35">
      <c r="C2422">
        <v>42.1</v>
      </c>
      <c r="D2422">
        <v>546</v>
      </c>
      <c r="E2422">
        <v>11.8</v>
      </c>
      <c r="F2422" s="14">
        <v>135462.85999999999</v>
      </c>
      <c r="G2422">
        <v>2265</v>
      </c>
    </row>
    <row r="2423" spans="3:7" x14ac:dyDescent="0.35">
      <c r="C2423">
        <v>109.4</v>
      </c>
      <c r="D2423">
        <v>491</v>
      </c>
      <c r="E2423">
        <v>1.9</v>
      </c>
      <c r="F2423" s="14">
        <v>112182.68</v>
      </c>
      <c r="G2423">
        <v>13877</v>
      </c>
    </row>
    <row r="2424" spans="3:7" x14ac:dyDescent="0.35">
      <c r="C2424">
        <v>36.700000000000003</v>
      </c>
      <c r="D2424">
        <v>357</v>
      </c>
      <c r="E2424">
        <v>1.2</v>
      </c>
      <c r="F2424" s="14">
        <v>112943.08</v>
      </c>
      <c r="G2424">
        <v>8842</v>
      </c>
    </row>
    <row r="2425" spans="3:7" x14ac:dyDescent="0.35">
      <c r="C2425">
        <v>33.799999999999997</v>
      </c>
      <c r="D2425">
        <v>150</v>
      </c>
      <c r="E2425">
        <v>8.1</v>
      </c>
      <c r="F2425" s="14">
        <v>31509.22</v>
      </c>
      <c r="G2425">
        <v>11470</v>
      </c>
    </row>
    <row r="2426" spans="3:7" x14ac:dyDescent="0.35">
      <c r="C2426">
        <v>57.5</v>
      </c>
      <c r="D2426">
        <v>191</v>
      </c>
      <c r="E2426">
        <v>10.5</v>
      </c>
      <c r="F2426" s="14">
        <v>121233.69</v>
      </c>
      <c r="G2426">
        <v>11634</v>
      </c>
    </row>
    <row r="2427" spans="3:7" x14ac:dyDescent="0.35">
      <c r="C2427">
        <v>141.6</v>
      </c>
      <c r="D2427">
        <v>135</v>
      </c>
      <c r="E2427">
        <v>4.5999999999999996</v>
      </c>
      <c r="F2427" s="14">
        <v>86171.520000000004</v>
      </c>
      <c r="G2427">
        <v>13807</v>
      </c>
    </row>
    <row r="2428" spans="3:7" x14ac:dyDescent="0.35">
      <c r="C2428">
        <v>51.1</v>
      </c>
      <c r="D2428">
        <v>578</v>
      </c>
      <c r="E2428">
        <v>5</v>
      </c>
      <c r="F2428" s="14">
        <v>78879.86</v>
      </c>
      <c r="G2428">
        <v>2351</v>
      </c>
    </row>
    <row r="2429" spans="3:7" x14ac:dyDescent="0.35">
      <c r="C2429">
        <v>147.9</v>
      </c>
      <c r="D2429">
        <v>195</v>
      </c>
      <c r="E2429">
        <v>3.5</v>
      </c>
      <c r="F2429" s="14">
        <v>74574.02</v>
      </c>
      <c r="G2429">
        <v>4215</v>
      </c>
    </row>
    <row r="2430" spans="3:7" x14ac:dyDescent="0.35">
      <c r="C2430">
        <v>129.9</v>
      </c>
      <c r="D2430">
        <v>556</v>
      </c>
      <c r="E2430">
        <v>6.9</v>
      </c>
      <c r="F2430" s="14">
        <v>121177.35</v>
      </c>
      <c r="G2430">
        <v>19874</v>
      </c>
    </row>
    <row r="2431" spans="3:7" x14ac:dyDescent="0.35">
      <c r="C2431">
        <v>75.2</v>
      </c>
      <c r="D2431">
        <v>214</v>
      </c>
      <c r="E2431">
        <v>4.5</v>
      </c>
      <c r="F2431" s="14">
        <v>89359.27</v>
      </c>
      <c r="G2431">
        <v>5912</v>
      </c>
    </row>
    <row r="2432" spans="3:7" x14ac:dyDescent="0.35">
      <c r="C2432">
        <v>52.6</v>
      </c>
      <c r="D2432">
        <v>220</v>
      </c>
      <c r="E2432">
        <v>11.3</v>
      </c>
      <c r="F2432" s="14">
        <v>46097.17</v>
      </c>
      <c r="G2432">
        <v>6678</v>
      </c>
    </row>
    <row r="2433" spans="3:7" x14ac:dyDescent="0.35">
      <c r="C2433">
        <v>127.3</v>
      </c>
      <c r="D2433">
        <v>541</v>
      </c>
      <c r="E2433">
        <v>3.3</v>
      </c>
      <c r="F2433" s="14">
        <v>149543.43</v>
      </c>
      <c r="G2433">
        <v>145</v>
      </c>
    </row>
    <row r="2434" spans="3:7" x14ac:dyDescent="0.35">
      <c r="C2434">
        <v>21.6</v>
      </c>
      <c r="D2434">
        <v>196</v>
      </c>
      <c r="E2434">
        <v>5.3</v>
      </c>
      <c r="F2434" s="14">
        <v>54730.21</v>
      </c>
      <c r="G2434">
        <v>19922</v>
      </c>
    </row>
    <row r="2435" spans="3:7" x14ac:dyDescent="0.35">
      <c r="C2435">
        <v>58.7</v>
      </c>
      <c r="D2435">
        <v>104</v>
      </c>
      <c r="E2435">
        <v>3</v>
      </c>
      <c r="F2435" s="14">
        <v>119339.11</v>
      </c>
      <c r="G2435">
        <v>5705</v>
      </c>
    </row>
    <row r="2436" spans="3:7" x14ac:dyDescent="0.35">
      <c r="C2436">
        <v>117.3</v>
      </c>
      <c r="D2436">
        <v>266</v>
      </c>
      <c r="E2436">
        <v>8.4</v>
      </c>
      <c r="F2436" s="14">
        <v>57512.19</v>
      </c>
      <c r="G2436">
        <v>421</v>
      </c>
    </row>
    <row r="2437" spans="3:7" x14ac:dyDescent="0.35">
      <c r="C2437">
        <v>75.8</v>
      </c>
      <c r="D2437">
        <v>522</v>
      </c>
      <c r="E2437">
        <v>6.3</v>
      </c>
      <c r="F2437" s="14">
        <v>148196.18</v>
      </c>
      <c r="G2437">
        <v>3374</v>
      </c>
    </row>
    <row r="2438" spans="3:7" x14ac:dyDescent="0.35">
      <c r="C2438">
        <v>30.2</v>
      </c>
      <c r="D2438">
        <v>348</v>
      </c>
      <c r="E2438">
        <v>9.8000000000000007</v>
      </c>
      <c r="F2438" s="14">
        <v>55091.74</v>
      </c>
      <c r="G2438">
        <v>9952</v>
      </c>
    </row>
    <row r="2439" spans="3:7" x14ac:dyDescent="0.35">
      <c r="C2439">
        <v>40.6</v>
      </c>
      <c r="D2439">
        <v>587</v>
      </c>
      <c r="E2439">
        <v>7.2</v>
      </c>
      <c r="F2439" s="14">
        <v>63585.73</v>
      </c>
      <c r="G2439">
        <v>5669</v>
      </c>
    </row>
    <row r="2440" spans="3:7" x14ac:dyDescent="0.35">
      <c r="C2440">
        <v>128.19999999999999</v>
      </c>
      <c r="D2440">
        <v>351</v>
      </c>
      <c r="E2440">
        <v>3</v>
      </c>
      <c r="F2440" s="14">
        <v>105953.02</v>
      </c>
      <c r="G2440">
        <v>14687</v>
      </c>
    </row>
    <row r="2441" spans="3:7" x14ac:dyDescent="0.35">
      <c r="C2441">
        <v>32.799999999999997</v>
      </c>
      <c r="D2441">
        <v>423</v>
      </c>
      <c r="E2441">
        <v>1</v>
      </c>
      <c r="F2441" s="14">
        <v>126748.58</v>
      </c>
      <c r="G2441">
        <v>14944</v>
      </c>
    </row>
    <row r="2442" spans="3:7" x14ac:dyDescent="0.35">
      <c r="C2442">
        <v>39.700000000000003</v>
      </c>
      <c r="D2442">
        <v>534</v>
      </c>
      <c r="E2442">
        <v>9.6</v>
      </c>
      <c r="F2442" s="14">
        <v>102435.89</v>
      </c>
      <c r="G2442">
        <v>16475</v>
      </c>
    </row>
    <row r="2443" spans="3:7" x14ac:dyDescent="0.35">
      <c r="C2443">
        <v>35.700000000000003</v>
      </c>
      <c r="D2443">
        <v>400</v>
      </c>
      <c r="E2443">
        <v>5.6</v>
      </c>
      <c r="F2443" s="14">
        <v>79638.710000000006</v>
      </c>
      <c r="G2443">
        <v>13563</v>
      </c>
    </row>
    <row r="2444" spans="3:7" x14ac:dyDescent="0.35">
      <c r="C2444">
        <v>111.4</v>
      </c>
      <c r="D2444">
        <v>512</v>
      </c>
      <c r="E2444">
        <v>1.7</v>
      </c>
      <c r="F2444" s="14">
        <v>98099.62</v>
      </c>
      <c r="G2444">
        <v>4293</v>
      </c>
    </row>
    <row r="2445" spans="3:7" x14ac:dyDescent="0.35">
      <c r="C2445">
        <v>58.5</v>
      </c>
      <c r="D2445">
        <v>443</v>
      </c>
      <c r="E2445">
        <v>9</v>
      </c>
      <c r="F2445" s="14">
        <v>68380.78</v>
      </c>
      <c r="G2445">
        <v>17565</v>
      </c>
    </row>
    <row r="2446" spans="3:7" x14ac:dyDescent="0.35">
      <c r="C2446">
        <v>115.8</v>
      </c>
      <c r="D2446">
        <v>551</v>
      </c>
      <c r="E2446">
        <v>8.6</v>
      </c>
      <c r="F2446" s="14">
        <v>99914.47</v>
      </c>
      <c r="G2446">
        <v>4641</v>
      </c>
    </row>
    <row r="2447" spans="3:7" x14ac:dyDescent="0.35">
      <c r="C2447">
        <v>122</v>
      </c>
      <c r="D2447">
        <v>286</v>
      </c>
      <c r="E2447">
        <v>4.9000000000000004</v>
      </c>
      <c r="F2447" s="14">
        <v>31831.8</v>
      </c>
      <c r="G2447">
        <v>12545</v>
      </c>
    </row>
    <row r="2448" spans="3:7" x14ac:dyDescent="0.35">
      <c r="C2448">
        <v>73.3</v>
      </c>
      <c r="D2448">
        <v>461</v>
      </c>
      <c r="E2448">
        <v>6.7</v>
      </c>
      <c r="F2448" s="14">
        <v>149429.51</v>
      </c>
      <c r="G2448">
        <v>7034</v>
      </c>
    </row>
    <row r="2449" spans="3:7" x14ac:dyDescent="0.35">
      <c r="C2449">
        <v>21.5</v>
      </c>
      <c r="D2449">
        <v>567</v>
      </c>
      <c r="E2449">
        <v>5.0999999999999996</v>
      </c>
      <c r="F2449" s="14">
        <v>87208.29</v>
      </c>
      <c r="G2449">
        <v>8199</v>
      </c>
    </row>
    <row r="2450" spans="3:7" x14ac:dyDescent="0.35">
      <c r="C2450">
        <v>82.8</v>
      </c>
      <c r="D2450">
        <v>335</v>
      </c>
      <c r="E2450">
        <v>7.2</v>
      </c>
      <c r="F2450" s="14">
        <v>113582.33</v>
      </c>
      <c r="G2450">
        <v>19298</v>
      </c>
    </row>
    <row r="2451" spans="3:7" x14ac:dyDescent="0.35">
      <c r="C2451">
        <v>53.9</v>
      </c>
      <c r="D2451">
        <v>519</v>
      </c>
      <c r="E2451">
        <v>2.8</v>
      </c>
      <c r="F2451" s="14">
        <v>59278.65</v>
      </c>
      <c r="G2451">
        <v>8865</v>
      </c>
    </row>
    <row r="2452" spans="3:7" x14ac:dyDescent="0.35">
      <c r="C2452">
        <v>105.9</v>
      </c>
      <c r="D2452">
        <v>486</v>
      </c>
      <c r="E2452">
        <v>6.5</v>
      </c>
      <c r="F2452" s="14">
        <v>90313.64</v>
      </c>
      <c r="G2452">
        <v>4476</v>
      </c>
    </row>
    <row r="2453" spans="3:7" x14ac:dyDescent="0.35">
      <c r="C2453">
        <v>134.69999999999999</v>
      </c>
      <c r="D2453">
        <v>165</v>
      </c>
      <c r="E2453">
        <v>3.6</v>
      </c>
      <c r="F2453" s="14">
        <v>89440.54</v>
      </c>
      <c r="G2453">
        <v>462</v>
      </c>
    </row>
    <row r="2454" spans="3:7" x14ac:dyDescent="0.35">
      <c r="C2454">
        <v>128.19999999999999</v>
      </c>
      <c r="D2454">
        <v>411</v>
      </c>
      <c r="E2454">
        <v>9.3000000000000007</v>
      </c>
      <c r="F2454" s="14">
        <v>31559.53</v>
      </c>
      <c r="G2454">
        <v>14770</v>
      </c>
    </row>
    <row r="2455" spans="3:7" x14ac:dyDescent="0.35">
      <c r="C2455">
        <v>71</v>
      </c>
      <c r="D2455">
        <v>569</v>
      </c>
      <c r="E2455">
        <v>7.8</v>
      </c>
      <c r="F2455" s="14">
        <v>117415.69</v>
      </c>
      <c r="G2455">
        <v>18168</v>
      </c>
    </row>
    <row r="2456" spans="3:7" x14ac:dyDescent="0.35">
      <c r="C2456">
        <v>94.7</v>
      </c>
      <c r="D2456">
        <v>262</v>
      </c>
      <c r="E2456">
        <v>6.2</v>
      </c>
      <c r="F2456" s="14">
        <v>92841.1</v>
      </c>
      <c r="G2456">
        <v>17745</v>
      </c>
    </row>
    <row r="2457" spans="3:7" x14ac:dyDescent="0.35">
      <c r="C2457">
        <v>101.9</v>
      </c>
      <c r="D2457">
        <v>153</v>
      </c>
      <c r="E2457">
        <v>11.6</v>
      </c>
      <c r="F2457" s="14">
        <v>99950.95</v>
      </c>
      <c r="G2457">
        <v>9627</v>
      </c>
    </row>
    <row r="2458" spans="3:7" x14ac:dyDescent="0.35">
      <c r="C2458">
        <v>127.3</v>
      </c>
      <c r="D2458">
        <v>260</v>
      </c>
      <c r="E2458">
        <v>7.6</v>
      </c>
      <c r="F2458" s="14">
        <v>118599.67999999999</v>
      </c>
      <c r="G2458">
        <v>17768</v>
      </c>
    </row>
    <row r="2459" spans="3:7" x14ac:dyDescent="0.35">
      <c r="C2459">
        <v>70.599999999999994</v>
      </c>
      <c r="D2459">
        <v>320</v>
      </c>
      <c r="E2459">
        <v>11.9</v>
      </c>
      <c r="F2459" s="14">
        <v>76469.100000000006</v>
      </c>
      <c r="G2459">
        <v>10149</v>
      </c>
    </row>
    <row r="2460" spans="3:7" x14ac:dyDescent="0.35">
      <c r="C2460">
        <v>126.4</v>
      </c>
      <c r="D2460">
        <v>340</v>
      </c>
      <c r="E2460">
        <v>6.6</v>
      </c>
      <c r="F2460" s="14">
        <v>64412.41</v>
      </c>
      <c r="G2460">
        <v>5278</v>
      </c>
    </row>
    <row r="2461" spans="3:7" x14ac:dyDescent="0.35">
      <c r="C2461">
        <v>102.4</v>
      </c>
      <c r="D2461">
        <v>546</v>
      </c>
      <c r="E2461">
        <v>8.6</v>
      </c>
      <c r="F2461" s="14">
        <v>51643.26</v>
      </c>
      <c r="G2461">
        <v>10122</v>
      </c>
    </row>
    <row r="2462" spans="3:7" x14ac:dyDescent="0.35">
      <c r="C2462">
        <v>49</v>
      </c>
      <c r="D2462">
        <v>543</v>
      </c>
      <c r="E2462">
        <v>1.4</v>
      </c>
      <c r="F2462" s="14">
        <v>86388.479999999996</v>
      </c>
      <c r="G2462">
        <v>19428</v>
      </c>
    </row>
    <row r="2463" spans="3:7" x14ac:dyDescent="0.35">
      <c r="C2463">
        <v>49.6</v>
      </c>
      <c r="D2463">
        <v>571</v>
      </c>
      <c r="E2463">
        <v>6.6</v>
      </c>
      <c r="F2463" s="14">
        <v>147907.91</v>
      </c>
      <c r="G2463">
        <v>7806</v>
      </c>
    </row>
    <row r="2464" spans="3:7" x14ac:dyDescent="0.35">
      <c r="C2464">
        <v>69.099999999999994</v>
      </c>
      <c r="D2464">
        <v>350</v>
      </c>
      <c r="E2464">
        <v>1.8</v>
      </c>
      <c r="F2464" s="14">
        <v>134629.64000000001</v>
      </c>
      <c r="G2464">
        <v>11193</v>
      </c>
    </row>
    <row r="2465" spans="3:7" x14ac:dyDescent="0.35">
      <c r="C2465">
        <v>94.9</v>
      </c>
      <c r="D2465">
        <v>312</v>
      </c>
      <c r="E2465">
        <v>11.4</v>
      </c>
      <c r="F2465" s="14">
        <v>113761.62</v>
      </c>
      <c r="G2465">
        <v>9845</v>
      </c>
    </row>
    <row r="2466" spans="3:7" x14ac:dyDescent="0.35">
      <c r="C2466">
        <v>147.80000000000001</v>
      </c>
      <c r="D2466">
        <v>265</v>
      </c>
      <c r="E2466">
        <v>8.8000000000000007</v>
      </c>
      <c r="F2466" s="14">
        <v>108563.42</v>
      </c>
      <c r="G2466">
        <v>3375</v>
      </c>
    </row>
    <row r="2467" spans="3:7" x14ac:dyDescent="0.35">
      <c r="C2467">
        <v>52.5</v>
      </c>
      <c r="D2467">
        <v>218</v>
      </c>
      <c r="E2467">
        <v>1.4</v>
      </c>
      <c r="F2467" s="14">
        <v>85193.64</v>
      </c>
      <c r="G2467">
        <v>13556</v>
      </c>
    </row>
    <row r="2468" spans="3:7" x14ac:dyDescent="0.35">
      <c r="C2468">
        <v>85.5</v>
      </c>
      <c r="D2468">
        <v>207</v>
      </c>
      <c r="E2468">
        <v>10.4</v>
      </c>
      <c r="F2468" s="14">
        <v>56800.73</v>
      </c>
      <c r="G2468">
        <v>1691</v>
      </c>
    </row>
    <row r="2469" spans="3:7" x14ac:dyDescent="0.35">
      <c r="C2469">
        <v>46.4</v>
      </c>
      <c r="D2469">
        <v>223</v>
      </c>
      <c r="E2469">
        <v>9.4</v>
      </c>
      <c r="F2469" s="14">
        <v>99370.06</v>
      </c>
      <c r="G2469">
        <v>1756</v>
      </c>
    </row>
    <row r="2470" spans="3:7" x14ac:dyDescent="0.35">
      <c r="C2470">
        <v>81.2</v>
      </c>
      <c r="D2470">
        <v>371</v>
      </c>
      <c r="E2470">
        <v>5.0999999999999996</v>
      </c>
      <c r="F2470" s="14">
        <v>94249.74</v>
      </c>
      <c r="G2470">
        <v>15203</v>
      </c>
    </row>
    <row r="2471" spans="3:7" x14ac:dyDescent="0.35">
      <c r="C2471">
        <v>117.2</v>
      </c>
      <c r="D2471">
        <v>299</v>
      </c>
      <c r="E2471">
        <v>8.6999999999999993</v>
      </c>
      <c r="F2471" s="14">
        <v>112562.4</v>
      </c>
      <c r="G2471">
        <v>5893</v>
      </c>
    </row>
    <row r="2472" spans="3:7" x14ac:dyDescent="0.35">
      <c r="C2472">
        <v>109</v>
      </c>
      <c r="D2472">
        <v>276</v>
      </c>
      <c r="E2472">
        <v>5.9</v>
      </c>
      <c r="F2472" s="14">
        <v>120890.93</v>
      </c>
      <c r="G2472">
        <v>5079</v>
      </c>
    </row>
    <row r="2473" spans="3:7" x14ac:dyDescent="0.35">
      <c r="C2473">
        <v>123.2</v>
      </c>
      <c r="D2473">
        <v>593</v>
      </c>
      <c r="E2473">
        <v>11.2</v>
      </c>
      <c r="F2473" s="14">
        <v>114203.73</v>
      </c>
      <c r="G2473">
        <v>6076</v>
      </c>
    </row>
    <row r="2474" spans="3:7" x14ac:dyDescent="0.35">
      <c r="C2474">
        <v>85.2</v>
      </c>
      <c r="D2474">
        <v>240</v>
      </c>
      <c r="E2474">
        <v>4.7</v>
      </c>
      <c r="F2474" s="14">
        <v>37730.9</v>
      </c>
      <c r="G2474">
        <v>2802</v>
      </c>
    </row>
    <row r="2475" spans="3:7" x14ac:dyDescent="0.35">
      <c r="C2475">
        <v>50.2</v>
      </c>
      <c r="D2475">
        <v>305</v>
      </c>
      <c r="E2475">
        <v>0.8</v>
      </c>
      <c r="F2475" s="14">
        <v>138549.47</v>
      </c>
      <c r="G2475">
        <v>297</v>
      </c>
    </row>
    <row r="2476" spans="3:7" x14ac:dyDescent="0.35">
      <c r="C2476">
        <v>66.8</v>
      </c>
      <c r="D2476">
        <v>151</v>
      </c>
      <c r="E2476">
        <v>10</v>
      </c>
      <c r="F2476" s="14">
        <v>90449.46</v>
      </c>
      <c r="G2476">
        <v>1955</v>
      </c>
    </row>
    <row r="2477" spans="3:7" x14ac:dyDescent="0.35">
      <c r="C2477">
        <v>137.9</v>
      </c>
      <c r="D2477">
        <v>260</v>
      </c>
      <c r="E2477">
        <v>3.9</v>
      </c>
      <c r="F2477" s="14">
        <v>105012.82</v>
      </c>
      <c r="G2477">
        <v>5729</v>
      </c>
    </row>
    <row r="2478" spans="3:7" x14ac:dyDescent="0.35">
      <c r="C2478">
        <v>77.099999999999994</v>
      </c>
      <c r="D2478">
        <v>366</v>
      </c>
      <c r="E2478">
        <v>5</v>
      </c>
      <c r="F2478" s="14">
        <v>141949.03</v>
      </c>
      <c r="G2478">
        <v>9617</v>
      </c>
    </row>
    <row r="2479" spans="3:7" x14ac:dyDescent="0.35">
      <c r="C2479">
        <v>116.7</v>
      </c>
      <c r="D2479">
        <v>595</v>
      </c>
      <c r="E2479">
        <v>6.4</v>
      </c>
      <c r="F2479" s="14">
        <v>31713.78</v>
      </c>
      <c r="G2479">
        <v>16371</v>
      </c>
    </row>
    <row r="2480" spans="3:7" x14ac:dyDescent="0.35">
      <c r="C2480">
        <v>76.3</v>
      </c>
      <c r="D2480">
        <v>222</v>
      </c>
      <c r="E2480">
        <v>10.3</v>
      </c>
      <c r="F2480" s="14">
        <v>114883.73</v>
      </c>
      <c r="G2480">
        <v>12720</v>
      </c>
    </row>
    <row r="2481" spans="3:7" x14ac:dyDescent="0.35">
      <c r="C2481">
        <v>148</v>
      </c>
      <c r="D2481">
        <v>597</v>
      </c>
      <c r="E2481">
        <v>6.5</v>
      </c>
      <c r="F2481" s="14">
        <v>73539.98</v>
      </c>
      <c r="G2481">
        <v>14867</v>
      </c>
    </row>
    <row r="2482" spans="3:7" x14ac:dyDescent="0.35">
      <c r="C2482">
        <v>94.7</v>
      </c>
      <c r="D2482">
        <v>138</v>
      </c>
      <c r="E2482">
        <v>7.8</v>
      </c>
      <c r="F2482" s="14">
        <v>91374.01</v>
      </c>
      <c r="G2482">
        <v>1433</v>
      </c>
    </row>
    <row r="2483" spans="3:7" x14ac:dyDescent="0.35">
      <c r="C2483">
        <v>70.599999999999994</v>
      </c>
      <c r="D2483">
        <v>103</v>
      </c>
      <c r="E2483">
        <v>5.3</v>
      </c>
      <c r="F2483" s="14">
        <v>32110.5</v>
      </c>
      <c r="G2483">
        <v>3471</v>
      </c>
    </row>
    <row r="2484" spans="3:7" x14ac:dyDescent="0.35">
      <c r="C2484">
        <v>29.4</v>
      </c>
      <c r="D2484">
        <v>112</v>
      </c>
      <c r="E2484">
        <v>5</v>
      </c>
      <c r="F2484" s="14">
        <v>88992.78</v>
      </c>
      <c r="G2484">
        <v>2495</v>
      </c>
    </row>
    <row r="2485" spans="3:7" x14ac:dyDescent="0.35">
      <c r="C2485">
        <v>108.8</v>
      </c>
      <c r="D2485">
        <v>178</v>
      </c>
      <c r="E2485">
        <v>9.4</v>
      </c>
      <c r="F2485" s="14">
        <v>98668.26</v>
      </c>
      <c r="G2485">
        <v>501</v>
      </c>
    </row>
    <row r="2486" spans="3:7" x14ac:dyDescent="0.35">
      <c r="C2486">
        <v>68.7</v>
      </c>
      <c r="D2486">
        <v>186</v>
      </c>
      <c r="E2486">
        <v>8.1</v>
      </c>
      <c r="F2486" s="14">
        <v>33064.129999999997</v>
      </c>
      <c r="G2486">
        <v>7667</v>
      </c>
    </row>
    <row r="2487" spans="3:7" x14ac:dyDescent="0.35">
      <c r="C2487">
        <v>119.3</v>
      </c>
      <c r="D2487">
        <v>230</v>
      </c>
      <c r="E2487">
        <v>7.1</v>
      </c>
      <c r="F2487" s="14">
        <v>68014.73</v>
      </c>
      <c r="G2487">
        <v>5825</v>
      </c>
    </row>
    <row r="2488" spans="3:7" x14ac:dyDescent="0.35">
      <c r="C2488">
        <v>137.1</v>
      </c>
      <c r="D2488">
        <v>136</v>
      </c>
      <c r="E2488">
        <v>9.5</v>
      </c>
      <c r="F2488" s="14">
        <v>51719.71</v>
      </c>
      <c r="G2488">
        <v>12860</v>
      </c>
    </row>
    <row r="2489" spans="3:7" x14ac:dyDescent="0.35">
      <c r="C2489">
        <v>98.9</v>
      </c>
      <c r="D2489">
        <v>185</v>
      </c>
      <c r="E2489">
        <v>11.6</v>
      </c>
      <c r="F2489" s="14">
        <v>132124.5</v>
      </c>
      <c r="G2489">
        <v>19665</v>
      </c>
    </row>
    <row r="2490" spans="3:7" x14ac:dyDescent="0.35">
      <c r="C2490">
        <v>52.1</v>
      </c>
      <c r="D2490">
        <v>593</v>
      </c>
      <c r="E2490">
        <v>4.7</v>
      </c>
      <c r="F2490" s="14">
        <v>119024.29</v>
      </c>
      <c r="G2490">
        <v>18387</v>
      </c>
    </row>
    <row r="2491" spans="3:7" x14ac:dyDescent="0.35">
      <c r="C2491">
        <v>118.6</v>
      </c>
      <c r="D2491">
        <v>576</v>
      </c>
      <c r="E2491">
        <v>6</v>
      </c>
      <c r="F2491" s="14">
        <v>77158.149999999994</v>
      </c>
      <c r="G2491">
        <v>11677</v>
      </c>
    </row>
    <row r="2492" spans="3:7" x14ac:dyDescent="0.35">
      <c r="C2492">
        <v>148.1</v>
      </c>
      <c r="D2492">
        <v>367</v>
      </c>
      <c r="E2492">
        <v>7.9</v>
      </c>
      <c r="F2492" s="14">
        <v>128535.73</v>
      </c>
      <c r="G2492">
        <v>16886</v>
      </c>
    </row>
    <row r="2493" spans="3:7" x14ac:dyDescent="0.35">
      <c r="C2493">
        <v>118</v>
      </c>
      <c r="D2493">
        <v>239</v>
      </c>
      <c r="E2493">
        <v>8.1</v>
      </c>
      <c r="F2493" s="14">
        <v>70149.59</v>
      </c>
      <c r="G2493">
        <v>5583</v>
      </c>
    </row>
    <row r="2494" spans="3:7" x14ac:dyDescent="0.35">
      <c r="C2494">
        <v>52.9</v>
      </c>
      <c r="D2494">
        <v>231</v>
      </c>
      <c r="E2494">
        <v>7.1</v>
      </c>
      <c r="F2494" s="14">
        <v>57780.54</v>
      </c>
      <c r="G2494">
        <v>968</v>
      </c>
    </row>
    <row r="2495" spans="3:7" x14ac:dyDescent="0.35">
      <c r="C2495">
        <v>88.6</v>
      </c>
      <c r="D2495">
        <v>555</v>
      </c>
      <c r="E2495">
        <v>11</v>
      </c>
      <c r="F2495" s="14">
        <v>93594.87</v>
      </c>
      <c r="G2495">
        <v>13266</v>
      </c>
    </row>
    <row r="2496" spans="3:7" x14ac:dyDescent="0.35">
      <c r="C2496">
        <v>71.2</v>
      </c>
      <c r="D2496">
        <v>473</v>
      </c>
      <c r="E2496">
        <v>9.3000000000000007</v>
      </c>
      <c r="F2496" s="14">
        <v>132144.16</v>
      </c>
      <c r="G2496">
        <v>6322</v>
      </c>
    </row>
    <row r="2497" spans="3:7" x14ac:dyDescent="0.35">
      <c r="C2497">
        <v>103.1</v>
      </c>
      <c r="D2497">
        <v>282</v>
      </c>
      <c r="E2497">
        <v>9.6</v>
      </c>
      <c r="F2497" s="14">
        <v>111405.69</v>
      </c>
      <c r="G2497">
        <v>3832</v>
      </c>
    </row>
    <row r="2498" spans="3:7" x14ac:dyDescent="0.35">
      <c r="C2498">
        <v>120.6</v>
      </c>
      <c r="D2498">
        <v>268</v>
      </c>
      <c r="E2498">
        <v>11.7</v>
      </c>
      <c r="F2498" s="14">
        <v>74816.100000000006</v>
      </c>
      <c r="G2498">
        <v>3232</v>
      </c>
    </row>
    <row r="2499" spans="3:7" x14ac:dyDescent="0.35">
      <c r="C2499">
        <v>29</v>
      </c>
      <c r="D2499">
        <v>261</v>
      </c>
      <c r="E2499">
        <v>3.5</v>
      </c>
      <c r="F2499" s="14">
        <v>107703.03999999999</v>
      </c>
      <c r="G2499">
        <v>16880</v>
      </c>
    </row>
    <row r="2500" spans="3:7" x14ac:dyDescent="0.35">
      <c r="C2500">
        <v>47.2</v>
      </c>
      <c r="D2500">
        <v>419</v>
      </c>
      <c r="E2500">
        <v>3.3</v>
      </c>
      <c r="F2500" s="14">
        <v>74003.39</v>
      </c>
      <c r="G2500">
        <v>5925</v>
      </c>
    </row>
    <row r="2501" spans="3:7" x14ac:dyDescent="0.35">
      <c r="C2501">
        <v>111.6</v>
      </c>
      <c r="D2501">
        <v>115</v>
      </c>
      <c r="E2501">
        <v>1.5</v>
      </c>
      <c r="F2501" s="14">
        <v>104328.15</v>
      </c>
      <c r="G2501">
        <v>16038</v>
      </c>
    </row>
    <row r="2502" spans="3:7" x14ac:dyDescent="0.35">
      <c r="C2502">
        <v>80.2</v>
      </c>
      <c r="D2502">
        <v>241</v>
      </c>
      <c r="E2502">
        <v>7.1</v>
      </c>
      <c r="F2502" s="14">
        <v>80041.320000000007</v>
      </c>
      <c r="G2502">
        <v>18840</v>
      </c>
    </row>
    <row r="2503" spans="3:7" x14ac:dyDescent="0.35">
      <c r="C2503">
        <v>32.200000000000003</v>
      </c>
      <c r="D2503">
        <v>575</v>
      </c>
      <c r="E2503">
        <v>8.1</v>
      </c>
      <c r="F2503" s="14">
        <v>122797.8</v>
      </c>
      <c r="G2503">
        <v>19023</v>
      </c>
    </row>
    <row r="2504" spans="3:7" x14ac:dyDescent="0.35">
      <c r="C2504">
        <v>125.3</v>
      </c>
      <c r="D2504">
        <v>461</v>
      </c>
      <c r="E2504">
        <v>11.6</v>
      </c>
      <c r="F2504" s="14">
        <v>67652.570000000007</v>
      </c>
      <c r="G2504">
        <v>3410</v>
      </c>
    </row>
    <row r="2505" spans="3:7" x14ac:dyDescent="0.35">
      <c r="C2505">
        <v>124.2</v>
      </c>
      <c r="D2505">
        <v>446</v>
      </c>
      <c r="E2505">
        <v>11.5</v>
      </c>
      <c r="F2505" s="14">
        <v>99140.81</v>
      </c>
      <c r="G2505">
        <v>2298</v>
      </c>
    </row>
    <row r="2506" spans="3:7" x14ac:dyDescent="0.35">
      <c r="C2506">
        <v>63.1</v>
      </c>
      <c r="D2506">
        <v>384</v>
      </c>
      <c r="E2506">
        <v>5.7</v>
      </c>
      <c r="F2506" s="14">
        <v>139549.21</v>
      </c>
      <c r="G2506">
        <v>18128</v>
      </c>
    </row>
    <row r="2507" spans="3:7" x14ac:dyDescent="0.35">
      <c r="C2507">
        <v>130.4</v>
      </c>
      <c r="D2507">
        <v>488</v>
      </c>
      <c r="E2507">
        <v>11</v>
      </c>
      <c r="F2507" s="14">
        <v>49752.59</v>
      </c>
      <c r="G2507">
        <v>17361</v>
      </c>
    </row>
    <row r="2508" spans="3:7" x14ac:dyDescent="0.35">
      <c r="C2508">
        <v>121.2</v>
      </c>
      <c r="D2508">
        <v>548</v>
      </c>
      <c r="E2508">
        <v>2.7</v>
      </c>
      <c r="F2508" s="14">
        <v>115591.46</v>
      </c>
      <c r="G2508">
        <v>18529</v>
      </c>
    </row>
    <row r="2509" spans="3:7" x14ac:dyDescent="0.35">
      <c r="C2509">
        <v>36</v>
      </c>
      <c r="D2509">
        <v>484</v>
      </c>
      <c r="E2509">
        <v>3.4</v>
      </c>
      <c r="F2509" s="14">
        <v>115198.36</v>
      </c>
      <c r="G2509">
        <v>8904</v>
      </c>
    </row>
    <row r="2510" spans="3:7" x14ac:dyDescent="0.35">
      <c r="C2510">
        <v>25.9</v>
      </c>
      <c r="D2510">
        <v>222</v>
      </c>
      <c r="E2510">
        <v>1.1000000000000001</v>
      </c>
      <c r="F2510" s="14">
        <v>80737.05</v>
      </c>
      <c r="G2510">
        <v>5286</v>
      </c>
    </row>
    <row r="2511" spans="3:7" x14ac:dyDescent="0.35">
      <c r="C2511">
        <v>78.900000000000006</v>
      </c>
      <c r="D2511">
        <v>205</v>
      </c>
      <c r="E2511">
        <v>3.5</v>
      </c>
      <c r="F2511" s="14">
        <v>100642.84</v>
      </c>
      <c r="G2511">
        <v>19548</v>
      </c>
    </row>
    <row r="2512" spans="3:7" x14ac:dyDescent="0.35">
      <c r="C2512">
        <v>102</v>
      </c>
      <c r="D2512">
        <v>549</v>
      </c>
      <c r="E2512">
        <v>11.9</v>
      </c>
      <c r="F2512" s="14">
        <v>83442.649999999994</v>
      </c>
      <c r="G2512">
        <v>7975</v>
      </c>
    </row>
    <row r="2513" spans="3:7" x14ac:dyDescent="0.35">
      <c r="C2513">
        <v>111.1</v>
      </c>
      <c r="D2513">
        <v>196</v>
      </c>
      <c r="E2513">
        <v>4.5999999999999996</v>
      </c>
      <c r="F2513" s="14">
        <v>115673.64</v>
      </c>
      <c r="G2513">
        <v>13149</v>
      </c>
    </row>
    <row r="2514" spans="3:7" x14ac:dyDescent="0.35">
      <c r="C2514">
        <v>57.6</v>
      </c>
      <c r="D2514">
        <v>214</v>
      </c>
      <c r="E2514">
        <v>3.5</v>
      </c>
      <c r="F2514" s="14">
        <v>145561.53</v>
      </c>
      <c r="G2514">
        <v>13402</v>
      </c>
    </row>
    <row r="2515" spans="3:7" x14ac:dyDescent="0.35">
      <c r="C2515">
        <v>39.200000000000003</v>
      </c>
      <c r="D2515">
        <v>497</v>
      </c>
      <c r="E2515">
        <v>5.5</v>
      </c>
      <c r="F2515" s="14">
        <v>148873.51999999999</v>
      </c>
      <c r="G2515">
        <v>6979</v>
      </c>
    </row>
    <row r="2516" spans="3:7" x14ac:dyDescent="0.35">
      <c r="C2516">
        <v>123.6</v>
      </c>
      <c r="D2516">
        <v>251</v>
      </c>
      <c r="E2516">
        <v>12</v>
      </c>
      <c r="F2516" s="14">
        <v>85022.3</v>
      </c>
      <c r="G2516">
        <v>3299</v>
      </c>
    </row>
    <row r="2517" spans="3:7" x14ac:dyDescent="0.35">
      <c r="C2517">
        <v>37.6</v>
      </c>
      <c r="D2517">
        <v>542</v>
      </c>
      <c r="E2517">
        <v>10.3</v>
      </c>
      <c r="F2517" s="14">
        <v>82608.38</v>
      </c>
      <c r="G2517">
        <v>18826</v>
      </c>
    </row>
    <row r="2518" spans="3:7" x14ac:dyDescent="0.35">
      <c r="C2518">
        <v>135.19999999999999</v>
      </c>
      <c r="D2518">
        <v>164</v>
      </c>
      <c r="E2518">
        <v>5.3</v>
      </c>
      <c r="F2518" s="14">
        <v>129139.34</v>
      </c>
      <c r="G2518">
        <v>6690</v>
      </c>
    </row>
    <row r="2519" spans="3:7" x14ac:dyDescent="0.35">
      <c r="C2519">
        <v>138</v>
      </c>
      <c r="D2519">
        <v>263</v>
      </c>
      <c r="E2519">
        <v>0.9</v>
      </c>
      <c r="F2519" s="14">
        <v>127576.95</v>
      </c>
      <c r="G2519">
        <v>7419</v>
      </c>
    </row>
    <row r="2520" spans="3:7" x14ac:dyDescent="0.35">
      <c r="C2520">
        <v>126</v>
      </c>
      <c r="D2520">
        <v>464</v>
      </c>
      <c r="E2520">
        <v>4.9000000000000004</v>
      </c>
      <c r="F2520" s="14">
        <v>82251.22</v>
      </c>
      <c r="G2520">
        <v>5137</v>
      </c>
    </row>
    <row r="2521" spans="3:7" x14ac:dyDescent="0.35">
      <c r="C2521">
        <v>56.1</v>
      </c>
      <c r="D2521">
        <v>271</v>
      </c>
      <c r="E2521">
        <v>8.6</v>
      </c>
      <c r="F2521" s="14">
        <v>143405.71</v>
      </c>
      <c r="G2521">
        <v>18154</v>
      </c>
    </row>
    <row r="2522" spans="3:7" x14ac:dyDescent="0.35">
      <c r="C2522">
        <v>49.2</v>
      </c>
      <c r="D2522">
        <v>159</v>
      </c>
      <c r="E2522">
        <v>4.8</v>
      </c>
      <c r="F2522" s="14">
        <v>126774.65</v>
      </c>
      <c r="G2522">
        <v>12199</v>
      </c>
    </row>
    <row r="2523" spans="3:7" x14ac:dyDescent="0.35">
      <c r="C2523">
        <v>23.9</v>
      </c>
      <c r="D2523">
        <v>105</v>
      </c>
      <c r="E2523">
        <v>8.1999999999999993</v>
      </c>
      <c r="F2523" s="14">
        <v>147813.28</v>
      </c>
      <c r="G2523">
        <v>13057</v>
      </c>
    </row>
    <row r="2524" spans="3:7" x14ac:dyDescent="0.35">
      <c r="C2524">
        <v>36.5</v>
      </c>
      <c r="D2524">
        <v>197</v>
      </c>
      <c r="E2524">
        <v>11.2</v>
      </c>
      <c r="F2524" s="14">
        <v>100401.48</v>
      </c>
      <c r="G2524">
        <v>13013</v>
      </c>
    </row>
    <row r="2525" spans="3:7" x14ac:dyDescent="0.35">
      <c r="C2525">
        <v>76</v>
      </c>
      <c r="D2525">
        <v>117</v>
      </c>
      <c r="E2525">
        <v>8</v>
      </c>
      <c r="F2525" s="14">
        <v>70167.14</v>
      </c>
      <c r="G2525">
        <v>11902</v>
      </c>
    </row>
    <row r="2526" spans="3:7" x14ac:dyDescent="0.35">
      <c r="C2526">
        <v>87.7</v>
      </c>
      <c r="D2526">
        <v>401</v>
      </c>
      <c r="E2526">
        <v>3</v>
      </c>
      <c r="F2526" s="14">
        <v>130213.31</v>
      </c>
      <c r="G2526">
        <v>17365</v>
      </c>
    </row>
    <row r="2527" spans="3:7" x14ac:dyDescent="0.35">
      <c r="C2527">
        <v>75</v>
      </c>
      <c r="D2527">
        <v>181</v>
      </c>
      <c r="E2527">
        <v>2.8</v>
      </c>
      <c r="F2527" s="14">
        <v>62261.33</v>
      </c>
      <c r="G2527">
        <v>14140</v>
      </c>
    </row>
    <row r="2528" spans="3:7" x14ac:dyDescent="0.35">
      <c r="C2528">
        <v>130.1</v>
      </c>
      <c r="D2528">
        <v>504</v>
      </c>
      <c r="E2528">
        <v>10.9</v>
      </c>
      <c r="F2528" s="14">
        <v>122853.66</v>
      </c>
      <c r="G2528">
        <v>3543</v>
      </c>
    </row>
    <row r="2529" spans="3:7" x14ac:dyDescent="0.35">
      <c r="C2529">
        <v>92.6</v>
      </c>
      <c r="D2529">
        <v>239</v>
      </c>
      <c r="E2529">
        <v>9.4</v>
      </c>
      <c r="F2529" s="14">
        <v>96666.78</v>
      </c>
      <c r="G2529">
        <v>3912</v>
      </c>
    </row>
    <row r="2530" spans="3:7" x14ac:dyDescent="0.35">
      <c r="C2530">
        <v>118</v>
      </c>
      <c r="D2530">
        <v>407</v>
      </c>
      <c r="E2530">
        <v>0.6</v>
      </c>
      <c r="F2530" s="14">
        <v>31704.6</v>
      </c>
      <c r="G2530">
        <v>10803</v>
      </c>
    </row>
    <row r="2531" spans="3:7" x14ac:dyDescent="0.35">
      <c r="C2531">
        <v>54.8</v>
      </c>
      <c r="D2531">
        <v>198</v>
      </c>
      <c r="E2531">
        <v>3.8</v>
      </c>
      <c r="F2531" s="14">
        <v>130722.4</v>
      </c>
      <c r="G2531">
        <v>11111</v>
      </c>
    </row>
    <row r="2532" spans="3:7" x14ac:dyDescent="0.35">
      <c r="C2532">
        <v>87.4</v>
      </c>
      <c r="D2532">
        <v>521</v>
      </c>
      <c r="E2532">
        <v>9.8000000000000007</v>
      </c>
      <c r="F2532" s="14">
        <v>100957.07</v>
      </c>
      <c r="G2532">
        <v>13593</v>
      </c>
    </row>
    <row r="2533" spans="3:7" x14ac:dyDescent="0.35">
      <c r="C2533">
        <v>37.799999999999997</v>
      </c>
      <c r="D2533">
        <v>425</v>
      </c>
      <c r="E2533">
        <v>2.2999999999999998</v>
      </c>
      <c r="F2533" s="14">
        <v>144721.18</v>
      </c>
      <c r="G2533">
        <v>4883</v>
      </c>
    </row>
    <row r="2534" spans="3:7" x14ac:dyDescent="0.35">
      <c r="C2534">
        <v>88.1</v>
      </c>
      <c r="D2534">
        <v>197</v>
      </c>
      <c r="E2534">
        <v>9.4</v>
      </c>
      <c r="F2534" s="14">
        <v>36188.94</v>
      </c>
      <c r="G2534">
        <v>10519</v>
      </c>
    </row>
    <row r="2535" spans="3:7" x14ac:dyDescent="0.35">
      <c r="C2535">
        <v>132.1</v>
      </c>
      <c r="D2535">
        <v>176</v>
      </c>
      <c r="E2535">
        <v>3.3</v>
      </c>
      <c r="F2535" s="14">
        <v>39484.19</v>
      </c>
      <c r="G2535">
        <v>3931</v>
      </c>
    </row>
    <row r="2536" spans="3:7" x14ac:dyDescent="0.35">
      <c r="C2536">
        <v>131.9</v>
      </c>
      <c r="D2536">
        <v>362</v>
      </c>
      <c r="E2536">
        <v>2.9</v>
      </c>
      <c r="F2536" s="14">
        <v>64249.14</v>
      </c>
      <c r="G2536">
        <v>12979</v>
      </c>
    </row>
    <row r="2537" spans="3:7" x14ac:dyDescent="0.35">
      <c r="C2537">
        <v>65.7</v>
      </c>
      <c r="D2537">
        <v>370</v>
      </c>
      <c r="E2537">
        <v>2.2000000000000002</v>
      </c>
      <c r="F2537" s="14">
        <v>116893.2</v>
      </c>
      <c r="G2537">
        <v>15458</v>
      </c>
    </row>
    <row r="2538" spans="3:7" x14ac:dyDescent="0.35">
      <c r="C2538">
        <v>83.6</v>
      </c>
      <c r="D2538">
        <v>230</v>
      </c>
      <c r="E2538">
        <v>11</v>
      </c>
      <c r="F2538" s="14">
        <v>79586.509999999995</v>
      </c>
      <c r="G2538">
        <v>3885</v>
      </c>
    </row>
    <row r="2539" spans="3:7" x14ac:dyDescent="0.35">
      <c r="C2539">
        <v>85.5</v>
      </c>
      <c r="D2539">
        <v>395</v>
      </c>
      <c r="E2539">
        <v>4.0999999999999996</v>
      </c>
      <c r="F2539" s="14">
        <v>145723.63</v>
      </c>
      <c r="G2539">
        <v>15526</v>
      </c>
    </row>
    <row r="2540" spans="3:7" x14ac:dyDescent="0.35">
      <c r="C2540">
        <v>140.6</v>
      </c>
      <c r="D2540">
        <v>163</v>
      </c>
      <c r="E2540">
        <v>0.7</v>
      </c>
      <c r="F2540" s="14">
        <v>103429.51</v>
      </c>
      <c r="G2540">
        <v>4655</v>
      </c>
    </row>
    <row r="2541" spans="3:7" x14ac:dyDescent="0.35">
      <c r="C2541">
        <v>73.900000000000006</v>
      </c>
      <c r="D2541">
        <v>220</v>
      </c>
      <c r="E2541">
        <v>9.8000000000000007</v>
      </c>
      <c r="F2541" s="14">
        <v>86401.31</v>
      </c>
      <c r="G2541">
        <v>11284</v>
      </c>
    </row>
    <row r="2542" spans="3:7" x14ac:dyDescent="0.35">
      <c r="C2542">
        <v>117.3</v>
      </c>
      <c r="D2542">
        <v>586</v>
      </c>
      <c r="E2542">
        <v>2.4</v>
      </c>
      <c r="F2542" s="14">
        <v>145428.01999999999</v>
      </c>
      <c r="G2542">
        <v>876</v>
      </c>
    </row>
    <row r="2543" spans="3:7" x14ac:dyDescent="0.35">
      <c r="C2543">
        <v>132.80000000000001</v>
      </c>
      <c r="D2543">
        <v>109</v>
      </c>
      <c r="E2543">
        <v>9.1</v>
      </c>
      <c r="F2543" s="14">
        <v>109264.82</v>
      </c>
      <c r="G2543">
        <v>3128</v>
      </c>
    </row>
    <row r="2544" spans="3:7" x14ac:dyDescent="0.35">
      <c r="C2544">
        <v>24</v>
      </c>
      <c r="D2544">
        <v>211</v>
      </c>
      <c r="E2544">
        <v>11.4</v>
      </c>
      <c r="F2544" s="14">
        <v>118314.72</v>
      </c>
      <c r="G2544">
        <v>1636</v>
      </c>
    </row>
    <row r="2545" spans="3:7" x14ac:dyDescent="0.35">
      <c r="C2545">
        <v>82.7</v>
      </c>
      <c r="D2545">
        <v>424</v>
      </c>
      <c r="E2545">
        <v>9.1</v>
      </c>
      <c r="F2545" s="14">
        <v>115491.65</v>
      </c>
      <c r="G2545">
        <v>8202</v>
      </c>
    </row>
    <row r="2546" spans="3:7" x14ac:dyDescent="0.35">
      <c r="C2546">
        <v>71.3</v>
      </c>
      <c r="D2546">
        <v>505</v>
      </c>
      <c r="E2546">
        <v>7.9</v>
      </c>
      <c r="F2546" s="14">
        <v>83635.850000000006</v>
      </c>
      <c r="G2546">
        <v>9257</v>
      </c>
    </row>
    <row r="2547" spans="3:7" x14ac:dyDescent="0.35">
      <c r="C2547">
        <v>49.4</v>
      </c>
      <c r="D2547">
        <v>415</v>
      </c>
      <c r="E2547">
        <v>2</v>
      </c>
      <c r="F2547" s="14">
        <v>45377.85</v>
      </c>
      <c r="G2547">
        <v>11110</v>
      </c>
    </row>
    <row r="2548" spans="3:7" x14ac:dyDescent="0.35">
      <c r="C2548">
        <v>87.8</v>
      </c>
      <c r="D2548">
        <v>549</v>
      </c>
      <c r="E2548">
        <v>2.6</v>
      </c>
      <c r="F2548" s="14">
        <v>41976.9</v>
      </c>
      <c r="G2548">
        <v>7546</v>
      </c>
    </row>
    <row r="2549" spans="3:7" x14ac:dyDescent="0.35">
      <c r="C2549">
        <v>90.5</v>
      </c>
      <c r="D2549">
        <v>358</v>
      </c>
      <c r="E2549">
        <v>2.5</v>
      </c>
      <c r="F2549" s="14">
        <v>124052.49</v>
      </c>
      <c r="G2549">
        <v>8080</v>
      </c>
    </row>
    <row r="2550" spans="3:7" x14ac:dyDescent="0.35">
      <c r="C2550">
        <v>78.099999999999994</v>
      </c>
      <c r="D2550">
        <v>343</v>
      </c>
      <c r="E2550">
        <v>10.6</v>
      </c>
      <c r="F2550" s="14">
        <v>99147.39</v>
      </c>
      <c r="G2550">
        <v>1788</v>
      </c>
    </row>
    <row r="2551" spans="3:7" x14ac:dyDescent="0.35">
      <c r="C2551">
        <v>130.80000000000001</v>
      </c>
      <c r="D2551">
        <v>464</v>
      </c>
      <c r="E2551">
        <v>7.3</v>
      </c>
      <c r="F2551" s="14">
        <v>64777.34</v>
      </c>
      <c r="G2551">
        <v>18661</v>
      </c>
    </row>
    <row r="2552" spans="3:7" x14ac:dyDescent="0.35">
      <c r="C2552">
        <v>73.900000000000006</v>
      </c>
      <c r="D2552">
        <v>570</v>
      </c>
      <c r="E2552">
        <v>10.5</v>
      </c>
      <c r="F2552" s="14">
        <v>134367.39000000001</v>
      </c>
      <c r="G2552">
        <v>2118</v>
      </c>
    </row>
    <row r="2553" spans="3:7" x14ac:dyDescent="0.35">
      <c r="C2553">
        <v>49.9</v>
      </c>
      <c r="D2553">
        <v>423</v>
      </c>
      <c r="E2553">
        <v>11.6</v>
      </c>
      <c r="F2553" s="14">
        <v>36199.089999999997</v>
      </c>
      <c r="G2553">
        <v>6445</v>
      </c>
    </row>
    <row r="2554" spans="3:7" x14ac:dyDescent="0.35">
      <c r="C2554">
        <v>128</v>
      </c>
      <c r="D2554">
        <v>249</v>
      </c>
      <c r="E2554">
        <v>8.3000000000000007</v>
      </c>
      <c r="F2554" s="14">
        <v>98423.08</v>
      </c>
      <c r="G2554">
        <v>666</v>
      </c>
    </row>
    <row r="2555" spans="3:7" x14ac:dyDescent="0.35">
      <c r="C2555">
        <v>23.9</v>
      </c>
      <c r="D2555">
        <v>480</v>
      </c>
      <c r="E2555">
        <v>2.5</v>
      </c>
      <c r="F2555" s="14">
        <v>128039.67</v>
      </c>
      <c r="G2555">
        <v>16005</v>
      </c>
    </row>
    <row r="2556" spans="3:7" x14ac:dyDescent="0.35">
      <c r="C2556">
        <v>132.69999999999999</v>
      </c>
      <c r="D2556">
        <v>492</v>
      </c>
      <c r="E2556">
        <v>7</v>
      </c>
      <c r="F2556" s="14">
        <v>77704.62</v>
      </c>
      <c r="G2556">
        <v>16870</v>
      </c>
    </row>
    <row r="2557" spans="3:7" x14ac:dyDescent="0.35">
      <c r="C2557">
        <v>105.7</v>
      </c>
      <c r="D2557">
        <v>347</v>
      </c>
      <c r="E2557">
        <v>10.6</v>
      </c>
      <c r="F2557" s="14">
        <v>116483.56</v>
      </c>
      <c r="G2557">
        <v>6500</v>
      </c>
    </row>
    <row r="2558" spans="3:7" x14ac:dyDescent="0.35">
      <c r="C2558">
        <v>96.2</v>
      </c>
      <c r="D2558">
        <v>179</v>
      </c>
      <c r="E2558">
        <v>1.2</v>
      </c>
      <c r="F2558" s="14">
        <v>108304.18</v>
      </c>
      <c r="G2558">
        <v>12227</v>
      </c>
    </row>
    <row r="2559" spans="3:7" x14ac:dyDescent="0.35">
      <c r="C2559">
        <v>77.8</v>
      </c>
      <c r="D2559">
        <v>228</v>
      </c>
      <c r="E2559">
        <v>5</v>
      </c>
      <c r="F2559" s="14">
        <v>129957.22</v>
      </c>
      <c r="G2559">
        <v>9815</v>
      </c>
    </row>
    <row r="2560" spans="3:7" x14ac:dyDescent="0.35">
      <c r="C2560">
        <v>53.4</v>
      </c>
      <c r="D2560">
        <v>340</v>
      </c>
      <c r="E2560">
        <v>1.4</v>
      </c>
      <c r="F2560" s="14">
        <v>137452.66</v>
      </c>
      <c r="G2560">
        <v>18888</v>
      </c>
    </row>
    <row r="2561" spans="3:7" x14ac:dyDescent="0.35">
      <c r="C2561">
        <v>71.099999999999994</v>
      </c>
      <c r="D2561">
        <v>462</v>
      </c>
      <c r="E2561">
        <v>7.4</v>
      </c>
      <c r="F2561" s="14">
        <v>89704.33</v>
      </c>
      <c r="G2561">
        <v>9497</v>
      </c>
    </row>
    <row r="2562" spans="3:7" x14ac:dyDescent="0.35">
      <c r="C2562">
        <v>105.3</v>
      </c>
      <c r="D2562">
        <v>225</v>
      </c>
      <c r="E2562">
        <v>3</v>
      </c>
      <c r="F2562" s="14">
        <v>71791.78</v>
      </c>
      <c r="G2562">
        <v>10679</v>
      </c>
    </row>
    <row r="2563" spans="3:7" x14ac:dyDescent="0.35">
      <c r="C2563">
        <v>46.9</v>
      </c>
      <c r="D2563">
        <v>473</v>
      </c>
      <c r="E2563">
        <v>6</v>
      </c>
      <c r="F2563" s="14">
        <v>97228.32</v>
      </c>
      <c r="G2563">
        <v>9749</v>
      </c>
    </row>
    <row r="2564" spans="3:7" x14ac:dyDescent="0.35">
      <c r="C2564">
        <v>108.2</v>
      </c>
      <c r="D2564">
        <v>581</v>
      </c>
      <c r="E2564">
        <v>2.6</v>
      </c>
      <c r="F2564" s="14">
        <v>75465.3</v>
      </c>
      <c r="G2564">
        <v>3516</v>
      </c>
    </row>
    <row r="2565" spans="3:7" x14ac:dyDescent="0.35">
      <c r="C2565">
        <v>71.3</v>
      </c>
      <c r="D2565">
        <v>252</v>
      </c>
      <c r="E2565">
        <v>3.1</v>
      </c>
      <c r="F2565" s="14">
        <v>134098.62</v>
      </c>
      <c r="G2565">
        <v>7133</v>
      </c>
    </row>
    <row r="2566" spans="3:7" x14ac:dyDescent="0.35">
      <c r="C2566">
        <v>70.7</v>
      </c>
      <c r="D2566">
        <v>464</v>
      </c>
      <c r="E2566">
        <v>9.6</v>
      </c>
      <c r="F2566" s="14">
        <v>36458.03</v>
      </c>
      <c r="G2566">
        <v>1817</v>
      </c>
    </row>
    <row r="2567" spans="3:7" x14ac:dyDescent="0.35">
      <c r="C2567">
        <v>116.3</v>
      </c>
      <c r="D2567">
        <v>286</v>
      </c>
      <c r="E2567">
        <v>10.5</v>
      </c>
      <c r="F2567" s="14">
        <v>112539.19</v>
      </c>
      <c r="G2567">
        <v>5347</v>
      </c>
    </row>
    <row r="2568" spans="3:7" x14ac:dyDescent="0.35">
      <c r="C2568">
        <v>80.900000000000006</v>
      </c>
      <c r="D2568">
        <v>131</v>
      </c>
      <c r="E2568">
        <v>4.5999999999999996</v>
      </c>
      <c r="F2568" s="14">
        <v>92019.48</v>
      </c>
      <c r="G2568">
        <v>19955</v>
      </c>
    </row>
    <row r="2569" spans="3:7" x14ac:dyDescent="0.35">
      <c r="C2569">
        <v>91.4</v>
      </c>
      <c r="D2569">
        <v>598</v>
      </c>
      <c r="E2569">
        <v>0.6</v>
      </c>
      <c r="F2569" s="14">
        <v>108822.94</v>
      </c>
      <c r="G2569">
        <v>12815</v>
      </c>
    </row>
    <row r="2570" spans="3:7" x14ac:dyDescent="0.35">
      <c r="C2570">
        <v>54</v>
      </c>
      <c r="D2570">
        <v>110</v>
      </c>
      <c r="E2570">
        <v>1.2</v>
      </c>
      <c r="F2570" s="14">
        <v>82147.06</v>
      </c>
      <c r="G2570">
        <v>4437</v>
      </c>
    </row>
    <row r="2571" spans="3:7" x14ac:dyDescent="0.35">
      <c r="C2571">
        <v>42.5</v>
      </c>
      <c r="D2571">
        <v>420</v>
      </c>
      <c r="E2571">
        <v>1.2</v>
      </c>
      <c r="F2571" s="14">
        <v>100852.31</v>
      </c>
      <c r="G2571">
        <v>11009</v>
      </c>
    </row>
    <row r="2572" spans="3:7" x14ac:dyDescent="0.35">
      <c r="C2572">
        <v>110.1</v>
      </c>
      <c r="D2572">
        <v>285</v>
      </c>
      <c r="E2572">
        <v>8.4</v>
      </c>
      <c r="F2572" s="14">
        <v>68779.62</v>
      </c>
      <c r="G2572">
        <v>4844</v>
      </c>
    </row>
    <row r="2573" spans="3:7" x14ac:dyDescent="0.35">
      <c r="C2573">
        <v>140.69999999999999</v>
      </c>
      <c r="D2573">
        <v>508</v>
      </c>
      <c r="E2573">
        <v>4.5999999999999996</v>
      </c>
      <c r="F2573" s="14">
        <v>47246.35</v>
      </c>
      <c r="G2573">
        <v>11493</v>
      </c>
    </row>
    <row r="2574" spans="3:7" x14ac:dyDescent="0.35">
      <c r="C2574">
        <v>142.6</v>
      </c>
      <c r="D2574">
        <v>310</v>
      </c>
      <c r="E2574">
        <v>10.3</v>
      </c>
      <c r="F2574" s="14">
        <v>89860.42</v>
      </c>
      <c r="G2574">
        <v>8040</v>
      </c>
    </row>
    <row r="2575" spans="3:7" x14ac:dyDescent="0.35">
      <c r="C2575">
        <v>143.4</v>
      </c>
      <c r="D2575">
        <v>471</v>
      </c>
      <c r="E2575">
        <v>6.6</v>
      </c>
      <c r="F2575" s="14">
        <v>35894.120000000003</v>
      </c>
      <c r="G2575">
        <v>837</v>
      </c>
    </row>
    <row r="2576" spans="3:7" x14ac:dyDescent="0.35">
      <c r="C2576">
        <v>104.6</v>
      </c>
      <c r="D2576">
        <v>263</v>
      </c>
      <c r="E2576">
        <v>1.8</v>
      </c>
      <c r="F2576" s="14">
        <v>97441.44</v>
      </c>
      <c r="G2576">
        <v>8311</v>
      </c>
    </row>
    <row r="2577" spans="3:7" x14ac:dyDescent="0.35">
      <c r="C2577">
        <v>78</v>
      </c>
      <c r="D2577">
        <v>515</v>
      </c>
      <c r="E2577">
        <v>4.8</v>
      </c>
      <c r="F2577" s="14">
        <v>129609.13</v>
      </c>
      <c r="G2577">
        <v>14555</v>
      </c>
    </row>
    <row r="2578" spans="3:7" x14ac:dyDescent="0.35">
      <c r="C2578">
        <v>146.6</v>
      </c>
      <c r="D2578">
        <v>201</v>
      </c>
      <c r="E2578">
        <v>7.1</v>
      </c>
      <c r="F2578" s="14">
        <v>133274.31</v>
      </c>
      <c r="G2578">
        <v>11302</v>
      </c>
    </row>
    <row r="2579" spans="3:7" x14ac:dyDescent="0.35">
      <c r="C2579">
        <v>46.9</v>
      </c>
      <c r="D2579">
        <v>553</v>
      </c>
      <c r="E2579">
        <v>3.3</v>
      </c>
      <c r="F2579" s="14">
        <v>148433.17000000001</v>
      </c>
      <c r="G2579">
        <v>127</v>
      </c>
    </row>
    <row r="2580" spans="3:7" x14ac:dyDescent="0.35">
      <c r="C2580">
        <v>101.2</v>
      </c>
      <c r="D2580">
        <v>542</v>
      </c>
      <c r="E2580">
        <v>2.4</v>
      </c>
      <c r="F2580" s="14">
        <v>39124.22</v>
      </c>
      <c r="G2580">
        <v>18747</v>
      </c>
    </row>
    <row r="2581" spans="3:7" x14ac:dyDescent="0.35">
      <c r="C2581">
        <v>34.9</v>
      </c>
      <c r="D2581">
        <v>385</v>
      </c>
      <c r="E2581">
        <v>5.5</v>
      </c>
      <c r="F2581" s="14">
        <v>65764.67</v>
      </c>
      <c r="G2581">
        <v>17273</v>
      </c>
    </row>
    <row r="2582" spans="3:7" x14ac:dyDescent="0.35">
      <c r="C2582">
        <v>117.2</v>
      </c>
      <c r="D2582">
        <v>449</v>
      </c>
      <c r="E2582">
        <v>10.9</v>
      </c>
      <c r="F2582" s="14">
        <v>134651.01999999999</v>
      </c>
      <c r="G2582">
        <v>8648</v>
      </c>
    </row>
    <row r="2583" spans="3:7" x14ac:dyDescent="0.35">
      <c r="C2583">
        <v>76.599999999999994</v>
      </c>
      <c r="D2583">
        <v>532</v>
      </c>
      <c r="E2583">
        <v>2.6</v>
      </c>
      <c r="F2583" s="14">
        <v>87467.04</v>
      </c>
      <c r="G2583">
        <v>7283</v>
      </c>
    </row>
    <row r="2584" spans="3:7" x14ac:dyDescent="0.35">
      <c r="C2584">
        <v>68</v>
      </c>
      <c r="D2584">
        <v>562</v>
      </c>
      <c r="E2584">
        <v>9.5</v>
      </c>
      <c r="F2584" s="14">
        <v>140094.56</v>
      </c>
      <c r="G2584">
        <v>17624</v>
      </c>
    </row>
    <row r="2585" spans="3:7" x14ac:dyDescent="0.35">
      <c r="C2585">
        <v>97.3</v>
      </c>
      <c r="D2585">
        <v>427</v>
      </c>
      <c r="E2585">
        <v>11.1</v>
      </c>
      <c r="F2585" s="14">
        <v>68842.48</v>
      </c>
      <c r="G2585">
        <v>18039</v>
      </c>
    </row>
    <row r="2586" spans="3:7" x14ac:dyDescent="0.35">
      <c r="C2586">
        <v>93.7</v>
      </c>
      <c r="D2586">
        <v>392</v>
      </c>
      <c r="E2586">
        <v>3.7</v>
      </c>
      <c r="F2586" s="14">
        <v>141067</v>
      </c>
      <c r="G2586">
        <v>4414</v>
      </c>
    </row>
    <row r="2587" spans="3:7" x14ac:dyDescent="0.35">
      <c r="C2587">
        <v>138.30000000000001</v>
      </c>
      <c r="D2587">
        <v>496</v>
      </c>
      <c r="E2587">
        <v>4.4000000000000004</v>
      </c>
      <c r="F2587" s="14">
        <v>54261.4</v>
      </c>
      <c r="G2587">
        <v>17750</v>
      </c>
    </row>
    <row r="2588" spans="3:7" x14ac:dyDescent="0.35">
      <c r="C2588">
        <v>44.2</v>
      </c>
      <c r="D2588">
        <v>460</v>
      </c>
      <c r="E2588">
        <v>7.3</v>
      </c>
      <c r="F2588" s="14">
        <v>139947.23000000001</v>
      </c>
      <c r="G2588">
        <v>18088</v>
      </c>
    </row>
    <row r="2589" spans="3:7" x14ac:dyDescent="0.35">
      <c r="C2589">
        <v>80.5</v>
      </c>
      <c r="D2589">
        <v>580</v>
      </c>
      <c r="E2589">
        <v>3.3</v>
      </c>
      <c r="F2589" s="14">
        <v>100558.76</v>
      </c>
      <c r="G2589">
        <v>12609</v>
      </c>
    </row>
    <row r="2590" spans="3:7" x14ac:dyDescent="0.35">
      <c r="C2590">
        <v>149.4</v>
      </c>
      <c r="D2590">
        <v>357</v>
      </c>
      <c r="E2590">
        <v>11.2</v>
      </c>
      <c r="F2590" s="14">
        <v>147129.85999999999</v>
      </c>
      <c r="G2590">
        <v>14538</v>
      </c>
    </row>
    <row r="2591" spans="3:7" x14ac:dyDescent="0.35">
      <c r="C2591">
        <v>142.9</v>
      </c>
      <c r="D2591">
        <v>558</v>
      </c>
      <c r="E2591">
        <v>8.4</v>
      </c>
      <c r="F2591" s="14">
        <v>32066.13</v>
      </c>
      <c r="G2591">
        <v>4840</v>
      </c>
    </row>
    <row r="2592" spans="3:7" x14ac:dyDescent="0.35">
      <c r="C2592">
        <v>70.2</v>
      </c>
      <c r="D2592">
        <v>108</v>
      </c>
      <c r="E2592">
        <v>7.6</v>
      </c>
      <c r="F2592" s="14">
        <v>110485.34</v>
      </c>
      <c r="G2592">
        <v>19138</v>
      </c>
    </row>
    <row r="2593" spans="3:7" x14ac:dyDescent="0.35">
      <c r="C2593">
        <v>56.1</v>
      </c>
      <c r="D2593">
        <v>426</v>
      </c>
      <c r="E2593">
        <v>6.9</v>
      </c>
      <c r="F2593" s="14">
        <v>116001.34</v>
      </c>
      <c r="G2593">
        <v>234</v>
      </c>
    </row>
    <row r="2594" spans="3:7" x14ac:dyDescent="0.35">
      <c r="C2594">
        <v>91.6</v>
      </c>
      <c r="D2594">
        <v>101</v>
      </c>
      <c r="E2594">
        <v>2.8</v>
      </c>
      <c r="F2594" s="14">
        <v>77025.87</v>
      </c>
      <c r="G2594">
        <v>1089</v>
      </c>
    </row>
    <row r="2595" spans="3:7" x14ac:dyDescent="0.35">
      <c r="C2595">
        <v>123.7</v>
      </c>
      <c r="D2595">
        <v>536</v>
      </c>
      <c r="E2595">
        <v>5.2</v>
      </c>
      <c r="F2595" s="14">
        <v>79848.94</v>
      </c>
      <c r="G2595">
        <v>18113</v>
      </c>
    </row>
    <row r="2596" spans="3:7" x14ac:dyDescent="0.35">
      <c r="C2596">
        <v>132.5</v>
      </c>
      <c r="D2596">
        <v>366</v>
      </c>
      <c r="E2596">
        <v>3.1</v>
      </c>
      <c r="F2596" s="14">
        <v>98299.48</v>
      </c>
      <c r="G2596">
        <v>5591</v>
      </c>
    </row>
    <row r="2597" spans="3:7" x14ac:dyDescent="0.35">
      <c r="C2597">
        <v>82.3</v>
      </c>
      <c r="D2597">
        <v>101</v>
      </c>
      <c r="E2597">
        <v>8.4</v>
      </c>
      <c r="F2597" s="14">
        <v>97963.02</v>
      </c>
      <c r="G2597">
        <v>16444</v>
      </c>
    </row>
    <row r="2598" spans="3:7" x14ac:dyDescent="0.35">
      <c r="C2598">
        <v>41</v>
      </c>
      <c r="D2598">
        <v>374</v>
      </c>
      <c r="E2598">
        <v>5.4</v>
      </c>
      <c r="F2598" s="14">
        <v>110005.01</v>
      </c>
      <c r="G2598">
        <v>14709</v>
      </c>
    </row>
    <row r="2599" spans="3:7" x14ac:dyDescent="0.35">
      <c r="C2599">
        <v>125.4</v>
      </c>
      <c r="D2599">
        <v>263</v>
      </c>
      <c r="E2599">
        <v>6</v>
      </c>
      <c r="F2599" s="14">
        <v>109072.77</v>
      </c>
      <c r="G2599">
        <v>17471</v>
      </c>
    </row>
    <row r="2600" spans="3:7" x14ac:dyDescent="0.35">
      <c r="C2600">
        <v>90.3</v>
      </c>
      <c r="D2600">
        <v>263</v>
      </c>
      <c r="E2600">
        <v>6.6</v>
      </c>
      <c r="F2600" s="14">
        <v>48149.84</v>
      </c>
      <c r="G2600">
        <v>17248</v>
      </c>
    </row>
    <row r="2601" spans="3:7" x14ac:dyDescent="0.35">
      <c r="C2601">
        <v>123.1</v>
      </c>
      <c r="D2601">
        <v>143</v>
      </c>
      <c r="E2601">
        <v>1.2</v>
      </c>
      <c r="F2601" s="14">
        <v>86029.81</v>
      </c>
      <c r="G2601">
        <v>3895</v>
      </c>
    </row>
    <row r="2602" spans="3:7" x14ac:dyDescent="0.35">
      <c r="C2602">
        <v>64.599999999999994</v>
      </c>
      <c r="D2602">
        <v>287</v>
      </c>
      <c r="E2602">
        <v>11.6</v>
      </c>
      <c r="F2602" s="14">
        <v>40719.9</v>
      </c>
      <c r="G2602">
        <v>1475</v>
      </c>
    </row>
    <row r="2603" spans="3:7" x14ac:dyDescent="0.35">
      <c r="C2603">
        <v>59.1</v>
      </c>
      <c r="D2603">
        <v>585</v>
      </c>
      <c r="E2603">
        <v>2</v>
      </c>
      <c r="F2603" s="14">
        <v>87306.92</v>
      </c>
      <c r="G2603">
        <v>10084</v>
      </c>
    </row>
    <row r="2604" spans="3:7" x14ac:dyDescent="0.35">
      <c r="C2604">
        <v>65.3</v>
      </c>
      <c r="D2604">
        <v>456</v>
      </c>
      <c r="E2604">
        <v>11.1</v>
      </c>
      <c r="F2604" s="14">
        <v>57031.71</v>
      </c>
      <c r="G2604">
        <v>9974</v>
      </c>
    </row>
    <row r="2605" spans="3:7" x14ac:dyDescent="0.35">
      <c r="C2605">
        <v>88.1</v>
      </c>
      <c r="D2605">
        <v>213</v>
      </c>
      <c r="E2605">
        <v>4.5</v>
      </c>
      <c r="F2605" s="14">
        <v>123881.73</v>
      </c>
      <c r="G2605">
        <v>13335</v>
      </c>
    </row>
    <row r="2606" spans="3:7" x14ac:dyDescent="0.35">
      <c r="C2606">
        <v>24.6</v>
      </c>
      <c r="D2606">
        <v>120</v>
      </c>
      <c r="E2606">
        <v>3.5</v>
      </c>
      <c r="F2606" s="14">
        <v>55406.26</v>
      </c>
      <c r="G2606">
        <v>18026</v>
      </c>
    </row>
    <row r="2607" spans="3:7" x14ac:dyDescent="0.35">
      <c r="C2607">
        <v>41.5</v>
      </c>
      <c r="D2607">
        <v>261</v>
      </c>
      <c r="E2607">
        <v>4</v>
      </c>
      <c r="F2607" s="14">
        <v>112490.97</v>
      </c>
      <c r="G2607">
        <v>6906</v>
      </c>
    </row>
    <row r="2608" spans="3:7" x14ac:dyDescent="0.35">
      <c r="C2608">
        <v>145.9</v>
      </c>
      <c r="D2608">
        <v>554</v>
      </c>
      <c r="E2608">
        <v>11.7</v>
      </c>
      <c r="F2608" s="14">
        <v>145109.64000000001</v>
      </c>
      <c r="G2608">
        <v>12442</v>
      </c>
    </row>
    <row r="2609" spans="3:7" x14ac:dyDescent="0.35">
      <c r="C2609">
        <v>67.400000000000006</v>
      </c>
      <c r="D2609">
        <v>151</v>
      </c>
      <c r="E2609">
        <v>3.4</v>
      </c>
      <c r="F2609" s="14">
        <v>61333.09</v>
      </c>
      <c r="G2609">
        <v>7177</v>
      </c>
    </row>
    <row r="2610" spans="3:7" x14ac:dyDescent="0.35">
      <c r="C2610">
        <v>97.2</v>
      </c>
      <c r="D2610">
        <v>331</v>
      </c>
      <c r="E2610">
        <v>2.5</v>
      </c>
      <c r="F2610" s="14">
        <v>134031.67999999999</v>
      </c>
      <c r="G2610">
        <v>16000</v>
      </c>
    </row>
    <row r="2611" spans="3:7" x14ac:dyDescent="0.35">
      <c r="C2611">
        <v>102</v>
      </c>
      <c r="D2611">
        <v>431</v>
      </c>
      <c r="E2611">
        <v>1.9</v>
      </c>
      <c r="F2611" s="14">
        <v>138449.17000000001</v>
      </c>
      <c r="G2611">
        <v>1206</v>
      </c>
    </row>
    <row r="2612" spans="3:7" x14ac:dyDescent="0.35">
      <c r="C2612">
        <v>128.5</v>
      </c>
      <c r="D2612">
        <v>494</v>
      </c>
      <c r="E2612">
        <v>5.6</v>
      </c>
      <c r="F2612" s="14">
        <v>137598.53</v>
      </c>
      <c r="G2612">
        <v>8560</v>
      </c>
    </row>
    <row r="2613" spans="3:7" x14ac:dyDescent="0.35">
      <c r="C2613">
        <v>122.9</v>
      </c>
      <c r="D2613">
        <v>478</v>
      </c>
      <c r="E2613">
        <v>8.9</v>
      </c>
      <c r="F2613" s="14">
        <v>74293.259999999995</v>
      </c>
      <c r="G2613">
        <v>18274</v>
      </c>
    </row>
    <row r="2614" spans="3:7" x14ac:dyDescent="0.35">
      <c r="C2614">
        <v>127.7</v>
      </c>
      <c r="D2614">
        <v>169</v>
      </c>
      <c r="E2614">
        <v>7.4</v>
      </c>
      <c r="F2614" s="14">
        <v>127270.14</v>
      </c>
      <c r="G2614">
        <v>10238</v>
      </c>
    </row>
    <row r="2615" spans="3:7" x14ac:dyDescent="0.35">
      <c r="C2615">
        <v>20.3</v>
      </c>
      <c r="D2615">
        <v>510</v>
      </c>
      <c r="E2615">
        <v>3.7</v>
      </c>
      <c r="F2615" s="14">
        <v>111104.82</v>
      </c>
      <c r="G2615">
        <v>4062</v>
      </c>
    </row>
    <row r="2616" spans="3:7" x14ac:dyDescent="0.35">
      <c r="C2616">
        <v>62.3</v>
      </c>
      <c r="D2616">
        <v>274</v>
      </c>
      <c r="E2616">
        <v>1.5</v>
      </c>
      <c r="F2616" s="14">
        <v>53694.85</v>
      </c>
      <c r="G2616">
        <v>11799</v>
      </c>
    </row>
    <row r="2617" spans="3:7" x14ac:dyDescent="0.35">
      <c r="C2617">
        <v>65.7</v>
      </c>
      <c r="D2617">
        <v>576</v>
      </c>
      <c r="E2617">
        <v>10.5</v>
      </c>
      <c r="F2617" s="14">
        <v>105411.53</v>
      </c>
      <c r="G2617">
        <v>16492</v>
      </c>
    </row>
    <row r="2618" spans="3:7" x14ac:dyDescent="0.35">
      <c r="C2618">
        <v>134</v>
      </c>
      <c r="D2618">
        <v>572</v>
      </c>
      <c r="E2618">
        <v>8.5</v>
      </c>
      <c r="F2618" s="14">
        <v>82632.210000000006</v>
      </c>
      <c r="G2618">
        <v>6040</v>
      </c>
    </row>
    <row r="2619" spans="3:7" x14ac:dyDescent="0.35">
      <c r="C2619">
        <v>141.69999999999999</v>
      </c>
      <c r="D2619">
        <v>475</v>
      </c>
      <c r="E2619">
        <v>2.2000000000000002</v>
      </c>
      <c r="F2619" s="14">
        <v>86383.47</v>
      </c>
      <c r="G2619">
        <v>14075</v>
      </c>
    </row>
    <row r="2620" spans="3:7" x14ac:dyDescent="0.35">
      <c r="C2620">
        <v>138.5</v>
      </c>
      <c r="D2620">
        <v>506</v>
      </c>
      <c r="E2620">
        <v>7.2</v>
      </c>
      <c r="F2620" s="14">
        <v>131342.84</v>
      </c>
      <c r="G2620">
        <v>19122</v>
      </c>
    </row>
    <row r="2621" spans="3:7" x14ac:dyDescent="0.35">
      <c r="C2621">
        <v>99.4</v>
      </c>
      <c r="D2621">
        <v>503</v>
      </c>
      <c r="E2621">
        <v>2.8</v>
      </c>
      <c r="F2621" s="14">
        <v>88678.05</v>
      </c>
      <c r="G2621">
        <v>8540</v>
      </c>
    </row>
    <row r="2622" spans="3:7" x14ac:dyDescent="0.35">
      <c r="C2622">
        <v>109.3</v>
      </c>
      <c r="D2622">
        <v>217</v>
      </c>
      <c r="E2622">
        <v>8</v>
      </c>
      <c r="F2622" s="14">
        <v>137707.73000000001</v>
      </c>
      <c r="G2622">
        <v>4044</v>
      </c>
    </row>
    <row r="2623" spans="3:7" x14ac:dyDescent="0.35">
      <c r="C2623">
        <v>78.5</v>
      </c>
      <c r="D2623">
        <v>107</v>
      </c>
      <c r="E2623">
        <v>3.3</v>
      </c>
      <c r="F2623" s="14">
        <v>34947.699999999997</v>
      </c>
      <c r="G2623">
        <v>3140</v>
      </c>
    </row>
    <row r="2624" spans="3:7" x14ac:dyDescent="0.35">
      <c r="C2624">
        <v>56.3</v>
      </c>
      <c r="D2624">
        <v>518</v>
      </c>
      <c r="E2624">
        <v>2.2999999999999998</v>
      </c>
      <c r="F2624" s="14">
        <v>80804.960000000006</v>
      </c>
      <c r="G2624">
        <v>11972</v>
      </c>
    </row>
    <row r="2625" spans="3:7" x14ac:dyDescent="0.35">
      <c r="C2625">
        <v>120.7</v>
      </c>
      <c r="D2625">
        <v>442</v>
      </c>
      <c r="E2625">
        <v>7</v>
      </c>
      <c r="F2625" s="14">
        <v>95301.3</v>
      </c>
      <c r="G2625">
        <v>2767</v>
      </c>
    </row>
    <row r="2626" spans="3:7" x14ac:dyDescent="0.35">
      <c r="C2626">
        <v>85</v>
      </c>
      <c r="D2626">
        <v>533</v>
      </c>
      <c r="E2626">
        <v>3.2</v>
      </c>
      <c r="F2626" s="14">
        <v>75606.710000000006</v>
      </c>
      <c r="G2626">
        <v>4703</v>
      </c>
    </row>
    <row r="2627" spans="3:7" x14ac:dyDescent="0.35">
      <c r="C2627">
        <v>140.1</v>
      </c>
      <c r="D2627">
        <v>272</v>
      </c>
      <c r="E2627">
        <v>7.8</v>
      </c>
      <c r="F2627" s="14">
        <v>96031.48</v>
      </c>
      <c r="G2627">
        <v>8018</v>
      </c>
    </row>
    <row r="2628" spans="3:7" x14ac:dyDescent="0.35">
      <c r="C2628">
        <v>27.8</v>
      </c>
      <c r="D2628">
        <v>248</v>
      </c>
      <c r="E2628">
        <v>1.4</v>
      </c>
      <c r="F2628" s="14">
        <v>133973.75</v>
      </c>
      <c r="G2628">
        <v>4454</v>
      </c>
    </row>
    <row r="2629" spans="3:7" x14ac:dyDescent="0.35">
      <c r="C2629">
        <v>149.80000000000001</v>
      </c>
      <c r="D2629">
        <v>344</v>
      </c>
      <c r="E2629">
        <v>2.6</v>
      </c>
      <c r="F2629" s="14">
        <v>144721.89000000001</v>
      </c>
      <c r="G2629">
        <v>18099</v>
      </c>
    </row>
    <row r="2630" spans="3:7" x14ac:dyDescent="0.35">
      <c r="C2630">
        <v>125.2</v>
      </c>
      <c r="D2630">
        <v>577</v>
      </c>
      <c r="E2630">
        <v>1.8</v>
      </c>
      <c r="F2630" s="14">
        <v>35036.660000000003</v>
      </c>
      <c r="G2630">
        <v>9193</v>
      </c>
    </row>
    <row r="2631" spans="3:7" x14ac:dyDescent="0.35">
      <c r="C2631">
        <v>21.3</v>
      </c>
      <c r="D2631">
        <v>557</v>
      </c>
      <c r="E2631">
        <v>0.8</v>
      </c>
      <c r="F2631" s="14">
        <v>36245.89</v>
      </c>
      <c r="G2631">
        <v>9323</v>
      </c>
    </row>
    <row r="2632" spans="3:7" x14ac:dyDescent="0.35">
      <c r="C2632">
        <v>101.1</v>
      </c>
      <c r="D2632">
        <v>466</v>
      </c>
      <c r="E2632">
        <v>1.2</v>
      </c>
      <c r="F2632" s="14">
        <v>50188.59</v>
      </c>
      <c r="G2632">
        <v>6789</v>
      </c>
    </row>
    <row r="2633" spans="3:7" x14ac:dyDescent="0.35">
      <c r="C2633">
        <v>108.3</v>
      </c>
      <c r="D2633">
        <v>593</v>
      </c>
      <c r="E2633">
        <v>3.4</v>
      </c>
      <c r="F2633" s="14">
        <v>43456.03</v>
      </c>
      <c r="G2633">
        <v>7691</v>
      </c>
    </row>
    <row r="2634" spans="3:7" x14ac:dyDescent="0.35">
      <c r="C2634">
        <v>98</v>
      </c>
      <c r="D2634">
        <v>332</v>
      </c>
      <c r="E2634">
        <v>1.2</v>
      </c>
      <c r="F2634" s="14">
        <v>127678.89</v>
      </c>
      <c r="G2634">
        <v>19616</v>
      </c>
    </row>
    <row r="2635" spans="3:7" x14ac:dyDescent="0.35">
      <c r="C2635">
        <v>147.1</v>
      </c>
      <c r="D2635">
        <v>432</v>
      </c>
      <c r="E2635">
        <v>8</v>
      </c>
      <c r="F2635" s="14">
        <v>63617.13</v>
      </c>
      <c r="G2635">
        <v>16377</v>
      </c>
    </row>
    <row r="2636" spans="3:7" x14ac:dyDescent="0.35">
      <c r="C2636">
        <v>27</v>
      </c>
      <c r="D2636">
        <v>196</v>
      </c>
      <c r="E2636">
        <v>5.6</v>
      </c>
      <c r="F2636" s="14">
        <v>47377.26</v>
      </c>
      <c r="G2636">
        <v>9265</v>
      </c>
    </row>
    <row r="2637" spans="3:7" x14ac:dyDescent="0.35">
      <c r="C2637">
        <v>118.5</v>
      </c>
      <c r="D2637">
        <v>444</v>
      </c>
      <c r="E2637">
        <v>7.2</v>
      </c>
      <c r="F2637" s="14">
        <v>61757.05</v>
      </c>
      <c r="G2637">
        <v>6550</v>
      </c>
    </row>
    <row r="2638" spans="3:7" x14ac:dyDescent="0.35">
      <c r="C2638">
        <v>141.69999999999999</v>
      </c>
      <c r="D2638">
        <v>185</v>
      </c>
      <c r="E2638">
        <v>9.8000000000000007</v>
      </c>
      <c r="F2638" s="14">
        <v>75986.03</v>
      </c>
      <c r="G2638">
        <v>13061</v>
      </c>
    </row>
    <row r="2639" spans="3:7" x14ac:dyDescent="0.35">
      <c r="C2639">
        <v>58.1</v>
      </c>
      <c r="D2639">
        <v>562</v>
      </c>
      <c r="E2639">
        <v>2.7</v>
      </c>
      <c r="F2639" s="14">
        <v>30936.19</v>
      </c>
      <c r="G2639">
        <v>15240</v>
      </c>
    </row>
    <row r="2640" spans="3:7" x14ac:dyDescent="0.35">
      <c r="C2640">
        <v>34.299999999999997</v>
      </c>
      <c r="D2640">
        <v>440</v>
      </c>
      <c r="E2640">
        <v>0.8</v>
      </c>
      <c r="F2640" s="14">
        <v>38832.339999999997</v>
      </c>
      <c r="G2640">
        <v>14449</v>
      </c>
    </row>
    <row r="2641" spans="3:7" x14ac:dyDescent="0.35">
      <c r="C2641">
        <v>74.2</v>
      </c>
      <c r="D2641">
        <v>215</v>
      </c>
      <c r="E2641">
        <v>7.4</v>
      </c>
      <c r="F2641" s="14">
        <v>40443.39</v>
      </c>
      <c r="G2641">
        <v>4917</v>
      </c>
    </row>
    <row r="2642" spans="3:7" x14ac:dyDescent="0.35">
      <c r="C2642">
        <v>27.1</v>
      </c>
      <c r="D2642">
        <v>312</v>
      </c>
      <c r="E2642">
        <v>9</v>
      </c>
      <c r="F2642" s="14">
        <v>32604.25</v>
      </c>
      <c r="G2642">
        <v>9422</v>
      </c>
    </row>
    <row r="2643" spans="3:7" x14ac:dyDescent="0.35">
      <c r="C2643">
        <v>67.7</v>
      </c>
      <c r="D2643">
        <v>143</v>
      </c>
      <c r="E2643">
        <v>4.4000000000000004</v>
      </c>
      <c r="F2643" s="14">
        <v>48139.06</v>
      </c>
      <c r="G2643">
        <v>11399</v>
      </c>
    </row>
    <row r="2644" spans="3:7" x14ac:dyDescent="0.35">
      <c r="C2644">
        <v>80.400000000000006</v>
      </c>
      <c r="D2644">
        <v>567</v>
      </c>
      <c r="E2644">
        <v>5.0999999999999996</v>
      </c>
      <c r="F2644" s="14">
        <v>117443.56</v>
      </c>
      <c r="G2644">
        <v>2185</v>
      </c>
    </row>
    <row r="2645" spans="3:7" x14ac:dyDescent="0.35">
      <c r="C2645">
        <v>58.1</v>
      </c>
      <c r="D2645">
        <v>512</v>
      </c>
      <c r="E2645">
        <v>11.9</v>
      </c>
      <c r="F2645" s="14">
        <v>136420.35</v>
      </c>
      <c r="G2645">
        <v>15399</v>
      </c>
    </row>
    <row r="2646" spans="3:7" x14ac:dyDescent="0.35">
      <c r="C2646">
        <v>139.9</v>
      </c>
      <c r="D2646">
        <v>449</v>
      </c>
      <c r="E2646">
        <v>5.0999999999999996</v>
      </c>
      <c r="F2646" s="14">
        <v>68541.17</v>
      </c>
      <c r="G2646">
        <v>8328</v>
      </c>
    </row>
    <row r="2647" spans="3:7" x14ac:dyDescent="0.35">
      <c r="C2647">
        <v>134.80000000000001</v>
      </c>
      <c r="D2647">
        <v>145</v>
      </c>
      <c r="E2647">
        <v>0.8</v>
      </c>
      <c r="F2647" s="14">
        <v>42511.91</v>
      </c>
      <c r="G2647">
        <v>7263</v>
      </c>
    </row>
    <row r="2648" spans="3:7" x14ac:dyDescent="0.35">
      <c r="C2648">
        <v>104.5</v>
      </c>
      <c r="D2648">
        <v>332</v>
      </c>
      <c r="E2648">
        <v>0.8</v>
      </c>
      <c r="F2648" s="14">
        <v>59326.879999999997</v>
      </c>
      <c r="G2648">
        <v>1004</v>
      </c>
    </row>
    <row r="2649" spans="3:7" x14ac:dyDescent="0.35">
      <c r="C2649">
        <v>130.80000000000001</v>
      </c>
      <c r="D2649">
        <v>576</v>
      </c>
      <c r="E2649">
        <v>3.8</v>
      </c>
      <c r="F2649" s="14">
        <v>45585.63</v>
      </c>
      <c r="G2649">
        <v>2461</v>
      </c>
    </row>
    <row r="2650" spans="3:7" x14ac:dyDescent="0.35">
      <c r="C2650">
        <v>119.1</v>
      </c>
      <c r="D2650">
        <v>188</v>
      </c>
      <c r="E2650">
        <v>11.5</v>
      </c>
      <c r="F2650" s="14">
        <v>114883.67</v>
      </c>
      <c r="G2650">
        <v>12968</v>
      </c>
    </row>
    <row r="2651" spans="3:7" x14ac:dyDescent="0.35">
      <c r="C2651">
        <v>36.5</v>
      </c>
      <c r="D2651">
        <v>587</v>
      </c>
      <c r="E2651">
        <v>7.9</v>
      </c>
      <c r="F2651" s="14">
        <v>137346.69</v>
      </c>
      <c r="G2651">
        <v>1796</v>
      </c>
    </row>
    <row r="2652" spans="3:7" x14ac:dyDescent="0.35">
      <c r="C2652">
        <v>101.6</v>
      </c>
      <c r="D2652">
        <v>273</v>
      </c>
      <c r="E2652">
        <v>3.2</v>
      </c>
      <c r="F2652" s="14">
        <v>140321.99</v>
      </c>
      <c r="G2652">
        <v>8425</v>
      </c>
    </row>
    <row r="2653" spans="3:7" x14ac:dyDescent="0.35">
      <c r="C2653">
        <v>117.8</v>
      </c>
      <c r="D2653">
        <v>238</v>
      </c>
      <c r="E2653">
        <v>0.6</v>
      </c>
      <c r="F2653" s="14">
        <v>34047.93</v>
      </c>
      <c r="G2653">
        <v>3415</v>
      </c>
    </row>
    <row r="2654" spans="3:7" x14ac:dyDescent="0.35">
      <c r="C2654">
        <v>116.6</v>
      </c>
      <c r="D2654">
        <v>504</v>
      </c>
      <c r="E2654">
        <v>7.8</v>
      </c>
      <c r="F2654" s="14">
        <v>120829.71</v>
      </c>
      <c r="G2654">
        <v>18894</v>
      </c>
    </row>
    <row r="2655" spans="3:7" x14ac:dyDescent="0.35">
      <c r="C2655">
        <v>68.8</v>
      </c>
      <c r="D2655">
        <v>157</v>
      </c>
      <c r="E2655">
        <v>11.8</v>
      </c>
      <c r="F2655" s="14">
        <v>62914.74</v>
      </c>
      <c r="G2655">
        <v>7878</v>
      </c>
    </row>
    <row r="2656" spans="3:7" x14ac:dyDescent="0.35">
      <c r="C2656">
        <v>148.1</v>
      </c>
      <c r="D2656">
        <v>524</v>
      </c>
      <c r="E2656">
        <v>3.4</v>
      </c>
      <c r="F2656" s="14">
        <v>121086.77</v>
      </c>
      <c r="G2656">
        <v>11888</v>
      </c>
    </row>
    <row r="2657" spans="3:7" x14ac:dyDescent="0.35">
      <c r="C2657">
        <v>53</v>
      </c>
      <c r="D2657">
        <v>102</v>
      </c>
      <c r="E2657">
        <v>5.9</v>
      </c>
      <c r="F2657" s="14">
        <v>39912.769999999997</v>
      </c>
      <c r="G2657">
        <v>8803</v>
      </c>
    </row>
    <row r="2658" spans="3:7" x14ac:dyDescent="0.35">
      <c r="C2658">
        <v>22.8</v>
      </c>
      <c r="D2658">
        <v>470</v>
      </c>
      <c r="E2658">
        <v>0.9</v>
      </c>
      <c r="F2658" s="14">
        <v>72012.08</v>
      </c>
      <c r="G2658">
        <v>13048</v>
      </c>
    </row>
    <row r="2659" spans="3:7" x14ac:dyDescent="0.35">
      <c r="C2659">
        <v>134.19999999999999</v>
      </c>
      <c r="D2659">
        <v>410</v>
      </c>
      <c r="E2659">
        <v>3.8</v>
      </c>
      <c r="F2659" s="14">
        <v>81122.490000000005</v>
      </c>
      <c r="G2659">
        <v>12492</v>
      </c>
    </row>
    <row r="2660" spans="3:7" x14ac:dyDescent="0.35">
      <c r="C2660">
        <v>136</v>
      </c>
      <c r="D2660">
        <v>413</v>
      </c>
      <c r="E2660">
        <v>6.4</v>
      </c>
      <c r="F2660" s="14">
        <v>93928.91</v>
      </c>
      <c r="G2660">
        <v>3858</v>
      </c>
    </row>
    <row r="2661" spans="3:7" x14ac:dyDescent="0.35">
      <c r="C2661">
        <v>134.19999999999999</v>
      </c>
      <c r="D2661">
        <v>176</v>
      </c>
      <c r="E2661">
        <v>2.9</v>
      </c>
      <c r="F2661" s="14">
        <v>144668.51</v>
      </c>
      <c r="G2661">
        <v>7018</v>
      </c>
    </row>
    <row r="2662" spans="3:7" x14ac:dyDescent="0.35">
      <c r="C2662">
        <v>42.7</v>
      </c>
      <c r="D2662">
        <v>335</v>
      </c>
      <c r="E2662">
        <v>11.5</v>
      </c>
      <c r="F2662" s="14">
        <v>61344.68</v>
      </c>
      <c r="G2662">
        <v>6604</v>
      </c>
    </row>
    <row r="2663" spans="3:7" x14ac:dyDescent="0.35">
      <c r="C2663">
        <v>83.7</v>
      </c>
      <c r="D2663">
        <v>230</v>
      </c>
      <c r="E2663">
        <v>10.9</v>
      </c>
      <c r="F2663" s="14">
        <v>42147.78</v>
      </c>
      <c r="G2663">
        <v>19461</v>
      </c>
    </row>
    <row r="2664" spans="3:7" x14ac:dyDescent="0.35">
      <c r="C2664">
        <v>104.4</v>
      </c>
      <c r="D2664">
        <v>333</v>
      </c>
      <c r="E2664">
        <v>7.6</v>
      </c>
      <c r="F2664" s="14">
        <v>103973.21</v>
      </c>
      <c r="G2664">
        <v>4454</v>
      </c>
    </row>
    <row r="2665" spans="3:7" x14ac:dyDescent="0.35">
      <c r="C2665">
        <v>137.5</v>
      </c>
      <c r="D2665">
        <v>513</v>
      </c>
      <c r="E2665">
        <v>10.4</v>
      </c>
      <c r="F2665" s="14">
        <v>98961.34</v>
      </c>
      <c r="G2665">
        <v>12955</v>
      </c>
    </row>
    <row r="2666" spans="3:7" x14ac:dyDescent="0.35">
      <c r="C2666">
        <v>79.8</v>
      </c>
      <c r="D2666">
        <v>278</v>
      </c>
      <c r="E2666">
        <v>2.2000000000000002</v>
      </c>
      <c r="F2666" s="14">
        <v>92468.58</v>
      </c>
      <c r="G2666">
        <v>19103</v>
      </c>
    </row>
    <row r="2667" spans="3:7" x14ac:dyDescent="0.35">
      <c r="C2667">
        <v>33.299999999999997</v>
      </c>
      <c r="D2667">
        <v>554</v>
      </c>
      <c r="E2667">
        <v>3.3</v>
      </c>
      <c r="F2667" s="14">
        <v>54897.26</v>
      </c>
      <c r="G2667">
        <v>5836</v>
      </c>
    </row>
    <row r="2668" spans="3:7" x14ac:dyDescent="0.35">
      <c r="C2668">
        <v>128.19999999999999</v>
      </c>
      <c r="D2668">
        <v>516</v>
      </c>
      <c r="E2668">
        <v>8.6999999999999993</v>
      </c>
      <c r="F2668" s="14">
        <v>135222.82</v>
      </c>
      <c r="G2668">
        <v>1093</v>
      </c>
    </row>
    <row r="2669" spans="3:7" x14ac:dyDescent="0.35">
      <c r="C2669">
        <v>61.8</v>
      </c>
      <c r="D2669">
        <v>460</v>
      </c>
      <c r="E2669">
        <v>1.2</v>
      </c>
      <c r="F2669" s="14">
        <v>122176.3</v>
      </c>
      <c r="G2669">
        <v>391</v>
      </c>
    </row>
    <row r="2670" spans="3:7" x14ac:dyDescent="0.35">
      <c r="C2670">
        <v>82.4</v>
      </c>
      <c r="D2670">
        <v>186</v>
      </c>
      <c r="E2670">
        <v>3.1</v>
      </c>
      <c r="F2670" s="14">
        <v>148492.54</v>
      </c>
      <c r="G2670">
        <v>19531</v>
      </c>
    </row>
    <row r="2671" spans="3:7" x14ac:dyDescent="0.35">
      <c r="C2671">
        <v>101.2</v>
      </c>
      <c r="D2671">
        <v>138</v>
      </c>
      <c r="E2671">
        <v>10.199999999999999</v>
      </c>
      <c r="F2671" s="14">
        <v>66191.53</v>
      </c>
      <c r="G2671">
        <v>9119</v>
      </c>
    </row>
    <row r="2672" spans="3:7" x14ac:dyDescent="0.35">
      <c r="C2672">
        <v>36</v>
      </c>
      <c r="D2672">
        <v>214</v>
      </c>
      <c r="E2672">
        <v>5.6</v>
      </c>
      <c r="F2672" s="14">
        <v>110537.2</v>
      </c>
      <c r="G2672">
        <v>14405</v>
      </c>
    </row>
    <row r="2673" spans="3:7" x14ac:dyDescent="0.35">
      <c r="C2673">
        <v>50.2</v>
      </c>
      <c r="D2673">
        <v>282</v>
      </c>
      <c r="E2673">
        <v>8</v>
      </c>
      <c r="F2673" s="14">
        <v>90924.66</v>
      </c>
      <c r="G2673">
        <v>898</v>
      </c>
    </row>
    <row r="2674" spans="3:7" x14ac:dyDescent="0.35">
      <c r="C2674">
        <v>117</v>
      </c>
      <c r="D2674">
        <v>364</v>
      </c>
      <c r="E2674">
        <v>1.2</v>
      </c>
      <c r="F2674" s="14">
        <v>141657.62</v>
      </c>
      <c r="G2674">
        <v>11161</v>
      </c>
    </row>
    <row r="2675" spans="3:7" x14ac:dyDescent="0.35">
      <c r="C2675">
        <v>29.1</v>
      </c>
      <c r="D2675">
        <v>290</v>
      </c>
      <c r="E2675">
        <v>9.4</v>
      </c>
      <c r="F2675" s="14">
        <v>42037.78</v>
      </c>
      <c r="G2675">
        <v>13466</v>
      </c>
    </row>
    <row r="2676" spans="3:7" x14ac:dyDescent="0.35">
      <c r="C2676">
        <v>135.69999999999999</v>
      </c>
      <c r="D2676">
        <v>457</v>
      </c>
      <c r="E2676">
        <v>3</v>
      </c>
      <c r="F2676" s="14">
        <v>138650.57</v>
      </c>
      <c r="G2676">
        <v>19342</v>
      </c>
    </row>
    <row r="2677" spans="3:7" x14ac:dyDescent="0.35">
      <c r="C2677">
        <v>51.8</v>
      </c>
      <c r="D2677">
        <v>205</v>
      </c>
      <c r="E2677">
        <v>10.199999999999999</v>
      </c>
      <c r="F2677" s="14">
        <v>60676.04</v>
      </c>
      <c r="G2677">
        <v>15913</v>
      </c>
    </row>
    <row r="2678" spans="3:7" x14ac:dyDescent="0.35">
      <c r="C2678">
        <v>32.700000000000003</v>
      </c>
      <c r="D2678">
        <v>375</v>
      </c>
      <c r="E2678">
        <v>10.6</v>
      </c>
      <c r="F2678" s="14">
        <v>137538.74</v>
      </c>
      <c r="G2678">
        <v>5980</v>
      </c>
    </row>
    <row r="2679" spans="3:7" x14ac:dyDescent="0.35">
      <c r="C2679">
        <v>58.8</v>
      </c>
      <c r="D2679">
        <v>386</v>
      </c>
      <c r="E2679">
        <v>11.2</v>
      </c>
      <c r="F2679" s="14">
        <v>59260.13</v>
      </c>
      <c r="G2679">
        <v>18859</v>
      </c>
    </row>
    <row r="2680" spans="3:7" x14ac:dyDescent="0.35">
      <c r="C2680">
        <v>135.80000000000001</v>
      </c>
      <c r="D2680">
        <v>296</v>
      </c>
      <c r="E2680">
        <v>7.7</v>
      </c>
      <c r="F2680" s="14">
        <v>44357.65</v>
      </c>
      <c r="G2680">
        <v>17980</v>
      </c>
    </row>
    <row r="2681" spans="3:7" x14ac:dyDescent="0.35">
      <c r="C2681">
        <v>110.4</v>
      </c>
      <c r="D2681">
        <v>459</v>
      </c>
      <c r="E2681">
        <v>0.6</v>
      </c>
      <c r="F2681" s="14">
        <v>147420.89000000001</v>
      </c>
      <c r="G2681">
        <v>8619</v>
      </c>
    </row>
    <row r="2682" spans="3:7" x14ac:dyDescent="0.35">
      <c r="C2682">
        <v>78.099999999999994</v>
      </c>
      <c r="D2682">
        <v>480</v>
      </c>
      <c r="E2682">
        <v>10</v>
      </c>
      <c r="F2682" s="14">
        <v>83671.520000000004</v>
      </c>
      <c r="G2682">
        <v>11847</v>
      </c>
    </row>
    <row r="2683" spans="3:7" x14ac:dyDescent="0.35">
      <c r="C2683">
        <v>74.599999999999994</v>
      </c>
      <c r="D2683">
        <v>508</v>
      </c>
      <c r="E2683">
        <v>0.6</v>
      </c>
      <c r="F2683" s="14">
        <v>124447.66</v>
      </c>
      <c r="G2683">
        <v>19554</v>
      </c>
    </row>
    <row r="2684" spans="3:7" x14ac:dyDescent="0.35">
      <c r="C2684">
        <v>49.1</v>
      </c>
      <c r="D2684">
        <v>231</v>
      </c>
      <c r="E2684">
        <v>4</v>
      </c>
      <c r="F2684" s="14">
        <v>33992.300000000003</v>
      </c>
      <c r="G2684">
        <v>2364</v>
      </c>
    </row>
    <row r="2685" spans="3:7" x14ac:dyDescent="0.35">
      <c r="C2685">
        <v>60.2</v>
      </c>
      <c r="D2685">
        <v>231</v>
      </c>
      <c r="E2685">
        <v>11.7</v>
      </c>
      <c r="F2685" s="14">
        <v>31626.18</v>
      </c>
      <c r="G2685">
        <v>8254</v>
      </c>
    </row>
    <row r="2686" spans="3:7" x14ac:dyDescent="0.35">
      <c r="C2686">
        <v>47.4</v>
      </c>
      <c r="D2686">
        <v>474</v>
      </c>
      <c r="E2686">
        <v>4.5</v>
      </c>
      <c r="F2686" s="14">
        <v>73353.789999999994</v>
      </c>
      <c r="G2686">
        <v>12986</v>
      </c>
    </row>
    <row r="2687" spans="3:7" x14ac:dyDescent="0.35">
      <c r="C2687">
        <v>27.9</v>
      </c>
      <c r="D2687">
        <v>594</v>
      </c>
      <c r="E2687">
        <v>6.6</v>
      </c>
      <c r="F2687" s="14">
        <v>113601.64</v>
      </c>
      <c r="G2687">
        <v>3498</v>
      </c>
    </row>
    <row r="2688" spans="3:7" x14ac:dyDescent="0.35">
      <c r="C2688">
        <v>68.5</v>
      </c>
      <c r="D2688">
        <v>385</v>
      </c>
      <c r="E2688">
        <v>4.7</v>
      </c>
      <c r="F2688" s="14">
        <v>69588.13</v>
      </c>
      <c r="G2688">
        <v>16294</v>
      </c>
    </row>
    <row r="2689" spans="3:7" x14ac:dyDescent="0.35">
      <c r="C2689">
        <v>82.5</v>
      </c>
      <c r="D2689">
        <v>511</v>
      </c>
      <c r="E2689">
        <v>10.4</v>
      </c>
      <c r="F2689" s="14">
        <v>146476.35999999999</v>
      </c>
      <c r="G2689">
        <v>5121</v>
      </c>
    </row>
    <row r="2690" spans="3:7" x14ac:dyDescent="0.35">
      <c r="C2690">
        <v>72.3</v>
      </c>
      <c r="D2690">
        <v>129</v>
      </c>
      <c r="E2690">
        <v>4.7</v>
      </c>
      <c r="F2690" s="14">
        <v>145609.07</v>
      </c>
      <c r="G2690">
        <v>11975</v>
      </c>
    </row>
    <row r="2691" spans="3:7" x14ac:dyDescent="0.35">
      <c r="C2691">
        <v>60.1</v>
      </c>
      <c r="D2691">
        <v>582</v>
      </c>
      <c r="E2691">
        <v>2.6</v>
      </c>
      <c r="F2691" s="14">
        <v>137367.82999999999</v>
      </c>
      <c r="G2691">
        <v>9143</v>
      </c>
    </row>
    <row r="2692" spans="3:7" x14ac:dyDescent="0.35">
      <c r="C2692">
        <v>117.3</v>
      </c>
      <c r="D2692">
        <v>266</v>
      </c>
      <c r="E2692">
        <v>8.8000000000000007</v>
      </c>
      <c r="F2692" s="14">
        <v>61938.57</v>
      </c>
      <c r="G2692">
        <v>162</v>
      </c>
    </row>
    <row r="2693" spans="3:7" x14ac:dyDescent="0.35">
      <c r="C2693">
        <v>130.6</v>
      </c>
      <c r="D2693">
        <v>542</v>
      </c>
      <c r="E2693">
        <v>10.8</v>
      </c>
      <c r="F2693" s="14">
        <v>58155.3</v>
      </c>
      <c r="G2693">
        <v>16198</v>
      </c>
    </row>
    <row r="2694" spans="3:7" x14ac:dyDescent="0.35">
      <c r="C2694">
        <v>71.599999999999994</v>
      </c>
      <c r="D2694">
        <v>426</v>
      </c>
      <c r="E2694">
        <v>5.3</v>
      </c>
      <c r="F2694" s="14">
        <v>60557.2</v>
      </c>
      <c r="G2694">
        <v>4850</v>
      </c>
    </row>
    <row r="2695" spans="3:7" x14ac:dyDescent="0.35">
      <c r="C2695">
        <v>35.9</v>
      </c>
      <c r="D2695">
        <v>164</v>
      </c>
      <c r="E2695">
        <v>4</v>
      </c>
      <c r="F2695" s="14">
        <v>82226.05</v>
      </c>
      <c r="G2695">
        <v>19278</v>
      </c>
    </row>
    <row r="2696" spans="3:7" x14ac:dyDescent="0.35">
      <c r="C2696">
        <v>69.5</v>
      </c>
      <c r="D2696">
        <v>229</v>
      </c>
      <c r="E2696">
        <v>4.4000000000000004</v>
      </c>
      <c r="F2696" s="14">
        <v>108938.53</v>
      </c>
      <c r="G2696">
        <v>17398</v>
      </c>
    </row>
    <row r="2697" spans="3:7" x14ac:dyDescent="0.35">
      <c r="C2697">
        <v>35.200000000000003</v>
      </c>
      <c r="D2697">
        <v>421</v>
      </c>
      <c r="E2697">
        <v>10.199999999999999</v>
      </c>
      <c r="F2697" s="14">
        <v>82328.55</v>
      </c>
      <c r="G2697">
        <v>15890</v>
      </c>
    </row>
    <row r="2698" spans="3:7" x14ac:dyDescent="0.35">
      <c r="C2698">
        <v>77.900000000000006</v>
      </c>
      <c r="D2698">
        <v>594</v>
      </c>
      <c r="E2698">
        <v>11</v>
      </c>
      <c r="F2698" s="14">
        <v>149322.93</v>
      </c>
      <c r="G2698">
        <v>4416</v>
      </c>
    </row>
    <row r="2699" spans="3:7" x14ac:dyDescent="0.35">
      <c r="C2699">
        <v>67.900000000000006</v>
      </c>
      <c r="D2699">
        <v>244</v>
      </c>
      <c r="E2699">
        <v>7.6</v>
      </c>
      <c r="F2699" s="14">
        <v>34293.730000000003</v>
      </c>
      <c r="G2699">
        <v>12130</v>
      </c>
    </row>
    <row r="2700" spans="3:7" x14ac:dyDescent="0.35">
      <c r="C2700">
        <v>143.5</v>
      </c>
      <c r="D2700">
        <v>236</v>
      </c>
      <c r="E2700">
        <v>4.5999999999999996</v>
      </c>
      <c r="F2700" s="14">
        <v>117907.54</v>
      </c>
      <c r="G2700">
        <v>8896</v>
      </c>
    </row>
    <row r="2701" spans="3:7" x14ac:dyDescent="0.35">
      <c r="C2701">
        <v>150</v>
      </c>
      <c r="D2701">
        <v>560</v>
      </c>
      <c r="E2701">
        <v>11.4</v>
      </c>
      <c r="F2701" s="14">
        <v>123641.63</v>
      </c>
      <c r="G2701">
        <v>4682</v>
      </c>
    </row>
    <row r="2702" spans="3:7" x14ac:dyDescent="0.35">
      <c r="C2702">
        <v>134.5</v>
      </c>
      <c r="D2702">
        <v>354</v>
      </c>
      <c r="E2702">
        <v>11.4</v>
      </c>
      <c r="F2702" s="14">
        <v>96638.7</v>
      </c>
      <c r="G2702">
        <v>7692</v>
      </c>
    </row>
    <row r="2703" spans="3:7" x14ac:dyDescent="0.35">
      <c r="C2703">
        <v>121.1</v>
      </c>
      <c r="D2703">
        <v>322</v>
      </c>
      <c r="E2703">
        <v>3.5</v>
      </c>
      <c r="F2703" s="14">
        <v>50697.52</v>
      </c>
      <c r="G2703">
        <v>15792</v>
      </c>
    </row>
    <row r="2704" spans="3:7" x14ac:dyDescent="0.35">
      <c r="C2704">
        <v>49.1</v>
      </c>
      <c r="D2704">
        <v>353</v>
      </c>
      <c r="E2704">
        <v>8.3000000000000007</v>
      </c>
      <c r="F2704" s="14">
        <v>60725.82</v>
      </c>
      <c r="G2704">
        <v>19215</v>
      </c>
    </row>
    <row r="2705" spans="3:7" x14ac:dyDescent="0.35">
      <c r="C2705">
        <v>95.7</v>
      </c>
      <c r="D2705">
        <v>111</v>
      </c>
      <c r="E2705">
        <v>9.6999999999999993</v>
      </c>
      <c r="F2705" s="14">
        <v>71172.88</v>
      </c>
      <c r="G2705">
        <v>13994</v>
      </c>
    </row>
    <row r="2706" spans="3:7" x14ac:dyDescent="0.35">
      <c r="C2706">
        <v>101.2</v>
      </c>
      <c r="D2706">
        <v>172</v>
      </c>
      <c r="E2706">
        <v>1.1000000000000001</v>
      </c>
      <c r="F2706" s="14">
        <v>110386.88</v>
      </c>
      <c r="G2706">
        <v>18989</v>
      </c>
    </row>
    <row r="2707" spans="3:7" x14ac:dyDescent="0.35">
      <c r="C2707">
        <v>50.1</v>
      </c>
      <c r="D2707">
        <v>525</v>
      </c>
      <c r="E2707">
        <v>7.1</v>
      </c>
      <c r="F2707" s="14">
        <v>115933.09</v>
      </c>
      <c r="G2707">
        <v>12430</v>
      </c>
    </row>
    <row r="2708" spans="3:7" x14ac:dyDescent="0.35">
      <c r="C2708">
        <v>99.4</v>
      </c>
      <c r="D2708">
        <v>160</v>
      </c>
      <c r="E2708">
        <v>7.9</v>
      </c>
      <c r="F2708" s="14">
        <v>50945.32</v>
      </c>
      <c r="G2708">
        <v>3505</v>
      </c>
    </row>
    <row r="2709" spans="3:7" x14ac:dyDescent="0.35">
      <c r="C2709">
        <v>32.299999999999997</v>
      </c>
      <c r="D2709">
        <v>322</v>
      </c>
      <c r="E2709">
        <v>7.3</v>
      </c>
      <c r="F2709" s="14">
        <v>41506.589999999997</v>
      </c>
      <c r="G2709">
        <v>1951</v>
      </c>
    </row>
    <row r="2710" spans="3:7" x14ac:dyDescent="0.35">
      <c r="C2710">
        <v>76.3</v>
      </c>
      <c r="D2710">
        <v>396</v>
      </c>
      <c r="E2710">
        <v>2.2999999999999998</v>
      </c>
      <c r="F2710" s="14">
        <v>98874.99</v>
      </c>
      <c r="G2710">
        <v>9404</v>
      </c>
    </row>
    <row r="2711" spans="3:7" x14ac:dyDescent="0.35">
      <c r="C2711">
        <v>51.5</v>
      </c>
      <c r="D2711">
        <v>468</v>
      </c>
      <c r="E2711">
        <v>3.3</v>
      </c>
      <c r="F2711" s="14">
        <v>105337</v>
      </c>
      <c r="G2711">
        <v>5875</v>
      </c>
    </row>
    <row r="2712" spans="3:7" x14ac:dyDescent="0.35">
      <c r="C2712">
        <v>30.3</v>
      </c>
      <c r="D2712">
        <v>332</v>
      </c>
      <c r="E2712">
        <v>9.9</v>
      </c>
      <c r="F2712" s="14">
        <v>78123.740000000005</v>
      </c>
      <c r="G2712">
        <v>19868</v>
      </c>
    </row>
    <row r="2713" spans="3:7" x14ac:dyDescent="0.35">
      <c r="C2713">
        <v>107.8</v>
      </c>
      <c r="D2713">
        <v>459</v>
      </c>
      <c r="E2713">
        <v>8.4</v>
      </c>
      <c r="F2713" s="14">
        <v>47229.96</v>
      </c>
      <c r="G2713">
        <v>17252</v>
      </c>
    </row>
    <row r="2714" spans="3:7" x14ac:dyDescent="0.35">
      <c r="C2714">
        <v>42.3</v>
      </c>
      <c r="D2714">
        <v>369</v>
      </c>
      <c r="E2714">
        <v>5.6</v>
      </c>
      <c r="F2714" s="14">
        <v>90771.06</v>
      </c>
      <c r="G2714">
        <v>9652</v>
      </c>
    </row>
    <row r="2715" spans="3:7" x14ac:dyDescent="0.35">
      <c r="C2715">
        <v>69</v>
      </c>
      <c r="D2715">
        <v>417</v>
      </c>
      <c r="E2715">
        <v>4.0999999999999996</v>
      </c>
      <c r="F2715" s="14">
        <v>130182.07</v>
      </c>
      <c r="G2715">
        <v>4611</v>
      </c>
    </row>
    <row r="2716" spans="3:7" x14ac:dyDescent="0.35">
      <c r="C2716">
        <v>111.6</v>
      </c>
      <c r="D2716">
        <v>104</v>
      </c>
      <c r="E2716">
        <v>9.8000000000000007</v>
      </c>
      <c r="F2716" s="14">
        <v>98013.46</v>
      </c>
      <c r="G2716">
        <v>1842</v>
      </c>
    </row>
    <row r="2717" spans="3:7" x14ac:dyDescent="0.35">
      <c r="C2717">
        <v>140</v>
      </c>
      <c r="D2717">
        <v>249</v>
      </c>
      <c r="E2717">
        <v>3.1</v>
      </c>
      <c r="F2717" s="14">
        <v>72912.539999999994</v>
      </c>
      <c r="G2717">
        <v>2603</v>
      </c>
    </row>
    <row r="2718" spans="3:7" x14ac:dyDescent="0.35">
      <c r="C2718">
        <v>68</v>
      </c>
      <c r="D2718">
        <v>326</v>
      </c>
      <c r="E2718">
        <v>11.5</v>
      </c>
      <c r="F2718" s="14">
        <v>40995.43</v>
      </c>
      <c r="G2718">
        <v>15111</v>
      </c>
    </row>
    <row r="2719" spans="3:7" x14ac:dyDescent="0.35">
      <c r="C2719">
        <v>143.6</v>
      </c>
      <c r="D2719">
        <v>284</v>
      </c>
      <c r="E2719">
        <v>11.4</v>
      </c>
      <c r="F2719" s="14">
        <v>126229.16</v>
      </c>
      <c r="G2719">
        <v>6983</v>
      </c>
    </row>
    <row r="2720" spans="3:7" x14ac:dyDescent="0.35">
      <c r="C2720">
        <v>125.5</v>
      </c>
      <c r="D2720">
        <v>437</v>
      </c>
      <c r="E2720">
        <v>1.5</v>
      </c>
      <c r="F2720" s="14">
        <v>136277.20000000001</v>
      </c>
      <c r="G2720">
        <v>18074</v>
      </c>
    </row>
    <row r="2721" spans="3:7" x14ac:dyDescent="0.35">
      <c r="C2721">
        <v>53.9</v>
      </c>
      <c r="D2721">
        <v>100</v>
      </c>
      <c r="E2721">
        <v>1.4</v>
      </c>
      <c r="F2721" s="14">
        <v>92906.18</v>
      </c>
      <c r="G2721">
        <v>10259</v>
      </c>
    </row>
    <row r="2722" spans="3:7" x14ac:dyDescent="0.35">
      <c r="C2722">
        <v>113.8</v>
      </c>
      <c r="D2722">
        <v>527</v>
      </c>
      <c r="E2722">
        <v>10</v>
      </c>
      <c r="F2722" s="14">
        <v>40015.25</v>
      </c>
      <c r="G2722">
        <v>9923</v>
      </c>
    </row>
    <row r="2723" spans="3:7" x14ac:dyDescent="0.35">
      <c r="C2723">
        <v>51.5</v>
      </c>
      <c r="D2723">
        <v>135</v>
      </c>
      <c r="E2723">
        <v>7.1</v>
      </c>
      <c r="F2723" s="14">
        <v>69357.36</v>
      </c>
      <c r="G2723">
        <v>6243</v>
      </c>
    </row>
    <row r="2724" spans="3:7" x14ac:dyDescent="0.35">
      <c r="C2724">
        <v>76.8</v>
      </c>
      <c r="D2724">
        <v>125</v>
      </c>
      <c r="E2724">
        <v>3.5</v>
      </c>
      <c r="F2724" s="14">
        <v>90291.01</v>
      </c>
      <c r="G2724">
        <v>8957</v>
      </c>
    </row>
    <row r="2725" spans="3:7" x14ac:dyDescent="0.35">
      <c r="C2725">
        <v>53.9</v>
      </c>
      <c r="D2725">
        <v>129</v>
      </c>
      <c r="E2725">
        <v>7.3</v>
      </c>
      <c r="F2725" s="14">
        <v>61614.23</v>
      </c>
      <c r="G2725">
        <v>8449</v>
      </c>
    </row>
    <row r="2726" spans="3:7" x14ac:dyDescent="0.35">
      <c r="C2726">
        <v>84.9</v>
      </c>
      <c r="D2726">
        <v>506</v>
      </c>
      <c r="E2726">
        <v>4</v>
      </c>
      <c r="F2726" s="14">
        <v>96969.01</v>
      </c>
      <c r="G2726">
        <v>2478</v>
      </c>
    </row>
    <row r="2727" spans="3:7" x14ac:dyDescent="0.35">
      <c r="C2727">
        <v>83.7</v>
      </c>
      <c r="D2727">
        <v>385</v>
      </c>
      <c r="E2727">
        <v>5.0999999999999996</v>
      </c>
      <c r="F2727" s="14">
        <v>118562.03</v>
      </c>
      <c r="G2727">
        <v>9142</v>
      </c>
    </row>
    <row r="2728" spans="3:7" x14ac:dyDescent="0.35">
      <c r="C2728">
        <v>38.799999999999997</v>
      </c>
      <c r="D2728">
        <v>307</v>
      </c>
      <c r="E2728">
        <v>9.6</v>
      </c>
      <c r="F2728" s="14">
        <v>32253.88</v>
      </c>
      <c r="G2728">
        <v>14360</v>
      </c>
    </row>
    <row r="2729" spans="3:7" x14ac:dyDescent="0.35">
      <c r="C2729">
        <v>86.3</v>
      </c>
      <c r="D2729">
        <v>549</v>
      </c>
      <c r="E2729">
        <v>1</v>
      </c>
      <c r="F2729" s="14">
        <v>47157.55</v>
      </c>
      <c r="G2729">
        <v>14591</v>
      </c>
    </row>
    <row r="2730" spans="3:7" x14ac:dyDescent="0.35">
      <c r="C2730">
        <v>104.9</v>
      </c>
      <c r="D2730">
        <v>122</v>
      </c>
      <c r="E2730">
        <v>6.7</v>
      </c>
      <c r="F2730" s="14">
        <v>138200.85999999999</v>
      </c>
      <c r="G2730">
        <v>15319</v>
      </c>
    </row>
    <row r="2731" spans="3:7" x14ac:dyDescent="0.35">
      <c r="C2731">
        <v>60.7</v>
      </c>
      <c r="D2731">
        <v>162</v>
      </c>
      <c r="E2731">
        <v>9.5</v>
      </c>
      <c r="F2731" s="14">
        <v>68693.52</v>
      </c>
      <c r="G2731">
        <v>3633</v>
      </c>
    </row>
    <row r="2732" spans="3:7" x14ac:dyDescent="0.35">
      <c r="C2732">
        <v>78.3</v>
      </c>
      <c r="D2732">
        <v>342</v>
      </c>
      <c r="E2732">
        <v>2.6</v>
      </c>
      <c r="F2732" s="14">
        <v>64073.81</v>
      </c>
      <c r="G2732">
        <v>15801</v>
      </c>
    </row>
    <row r="2733" spans="3:7" x14ac:dyDescent="0.35">
      <c r="C2733">
        <v>109.4</v>
      </c>
      <c r="D2733">
        <v>409</v>
      </c>
      <c r="E2733">
        <v>9.6999999999999993</v>
      </c>
      <c r="F2733" s="14">
        <v>51225.19</v>
      </c>
      <c r="G2733">
        <v>19394</v>
      </c>
    </row>
    <row r="2734" spans="3:7" x14ac:dyDescent="0.35">
      <c r="C2734">
        <v>143.80000000000001</v>
      </c>
      <c r="D2734">
        <v>481</v>
      </c>
      <c r="E2734">
        <v>7.7</v>
      </c>
      <c r="F2734" s="14">
        <v>94168.34</v>
      </c>
      <c r="G2734">
        <v>1782</v>
      </c>
    </row>
    <row r="2735" spans="3:7" x14ac:dyDescent="0.35">
      <c r="C2735">
        <v>109.3</v>
      </c>
      <c r="D2735">
        <v>123</v>
      </c>
      <c r="E2735">
        <v>7.3</v>
      </c>
      <c r="F2735" s="14">
        <v>127009.04</v>
      </c>
      <c r="G2735">
        <v>17478</v>
      </c>
    </row>
    <row r="2736" spans="3:7" x14ac:dyDescent="0.35">
      <c r="C2736">
        <v>120.6</v>
      </c>
      <c r="D2736">
        <v>275</v>
      </c>
      <c r="E2736">
        <v>9.6999999999999993</v>
      </c>
      <c r="F2736" s="14">
        <v>37299.379999999997</v>
      </c>
      <c r="G2736">
        <v>4873</v>
      </c>
    </row>
    <row r="2737" spans="3:7" x14ac:dyDescent="0.35">
      <c r="C2737">
        <v>72.400000000000006</v>
      </c>
      <c r="D2737">
        <v>432</v>
      </c>
      <c r="E2737">
        <v>8.8000000000000007</v>
      </c>
      <c r="F2737" s="14">
        <v>118226.92</v>
      </c>
      <c r="G2737">
        <v>11525</v>
      </c>
    </row>
    <row r="2738" spans="3:7" x14ac:dyDescent="0.35">
      <c r="C2738">
        <v>77</v>
      </c>
      <c r="D2738">
        <v>293</v>
      </c>
      <c r="E2738">
        <v>5.5</v>
      </c>
      <c r="F2738" s="14">
        <v>79602.02</v>
      </c>
      <c r="G2738">
        <v>6319</v>
      </c>
    </row>
    <row r="2739" spans="3:7" x14ac:dyDescent="0.35">
      <c r="C2739">
        <v>147.5</v>
      </c>
      <c r="D2739">
        <v>292</v>
      </c>
      <c r="E2739">
        <v>2.7</v>
      </c>
      <c r="F2739" s="14">
        <v>47315.21</v>
      </c>
      <c r="G2739">
        <v>18008</v>
      </c>
    </row>
    <row r="2740" spans="3:7" x14ac:dyDescent="0.35">
      <c r="C2740">
        <v>77.099999999999994</v>
      </c>
      <c r="D2740">
        <v>509</v>
      </c>
      <c r="E2740">
        <v>9.9</v>
      </c>
      <c r="F2740" s="14">
        <v>128682.82</v>
      </c>
      <c r="G2740">
        <v>9421</v>
      </c>
    </row>
    <row r="2741" spans="3:7" x14ac:dyDescent="0.35">
      <c r="C2741">
        <v>20.6</v>
      </c>
      <c r="D2741">
        <v>299</v>
      </c>
      <c r="E2741">
        <v>6.7</v>
      </c>
      <c r="F2741" s="14">
        <v>91832.9</v>
      </c>
      <c r="G2741">
        <v>7377</v>
      </c>
    </row>
    <row r="2742" spans="3:7" x14ac:dyDescent="0.35">
      <c r="C2742">
        <v>73.8</v>
      </c>
      <c r="D2742">
        <v>462</v>
      </c>
      <c r="E2742">
        <v>10.7</v>
      </c>
      <c r="F2742" s="14">
        <v>76057.570000000007</v>
      </c>
      <c r="G2742">
        <v>1669</v>
      </c>
    </row>
    <row r="2743" spans="3:7" x14ac:dyDescent="0.35">
      <c r="C2743">
        <v>81.099999999999994</v>
      </c>
      <c r="D2743">
        <v>164</v>
      </c>
      <c r="E2743">
        <v>8</v>
      </c>
      <c r="F2743" s="14">
        <v>99233.98</v>
      </c>
      <c r="G2743">
        <v>1565</v>
      </c>
    </row>
    <row r="2744" spans="3:7" x14ac:dyDescent="0.35">
      <c r="C2744">
        <v>101</v>
      </c>
      <c r="D2744">
        <v>574</v>
      </c>
      <c r="E2744">
        <v>11</v>
      </c>
      <c r="F2744" s="14">
        <v>69408.39</v>
      </c>
      <c r="G2744">
        <v>15883</v>
      </c>
    </row>
    <row r="2745" spans="3:7" x14ac:dyDescent="0.35">
      <c r="C2745">
        <v>41.4</v>
      </c>
      <c r="D2745">
        <v>266</v>
      </c>
      <c r="E2745">
        <v>5.6</v>
      </c>
      <c r="F2745" s="14">
        <v>71336.92</v>
      </c>
      <c r="G2745">
        <v>2390</v>
      </c>
    </row>
    <row r="2746" spans="3:7" x14ac:dyDescent="0.35">
      <c r="C2746">
        <v>62.8</v>
      </c>
      <c r="D2746">
        <v>229</v>
      </c>
      <c r="E2746">
        <v>1.4</v>
      </c>
      <c r="F2746" s="14">
        <v>126117.03</v>
      </c>
      <c r="G2746">
        <v>3944</v>
      </c>
    </row>
    <row r="2747" spans="3:7" x14ac:dyDescent="0.35">
      <c r="C2747">
        <v>23.2</v>
      </c>
      <c r="D2747">
        <v>483</v>
      </c>
      <c r="E2747">
        <v>9.9</v>
      </c>
      <c r="F2747" s="14">
        <v>42219.42</v>
      </c>
      <c r="G2747">
        <v>12244</v>
      </c>
    </row>
    <row r="2748" spans="3:7" x14ac:dyDescent="0.35">
      <c r="C2748">
        <v>138.80000000000001</v>
      </c>
      <c r="D2748">
        <v>208</v>
      </c>
      <c r="E2748">
        <v>9.6999999999999993</v>
      </c>
      <c r="F2748" s="14">
        <v>48482.98</v>
      </c>
      <c r="G2748">
        <v>8691</v>
      </c>
    </row>
    <row r="2749" spans="3:7" x14ac:dyDescent="0.35">
      <c r="C2749">
        <v>25.5</v>
      </c>
      <c r="D2749">
        <v>579</v>
      </c>
      <c r="E2749">
        <v>8.3000000000000007</v>
      </c>
      <c r="F2749" s="14">
        <v>51380.09</v>
      </c>
      <c r="G2749">
        <v>13482</v>
      </c>
    </row>
    <row r="2750" spans="3:7" x14ac:dyDescent="0.35">
      <c r="C2750">
        <v>127.8</v>
      </c>
      <c r="D2750">
        <v>533</v>
      </c>
      <c r="E2750">
        <v>2.8</v>
      </c>
      <c r="F2750" s="14">
        <v>54621.98</v>
      </c>
      <c r="G2750">
        <v>18595</v>
      </c>
    </row>
    <row r="2751" spans="3:7" x14ac:dyDescent="0.35">
      <c r="C2751">
        <v>133.1</v>
      </c>
      <c r="D2751">
        <v>320</v>
      </c>
      <c r="E2751">
        <v>2.9</v>
      </c>
      <c r="F2751" s="14">
        <v>81302.62</v>
      </c>
      <c r="G2751">
        <v>19535</v>
      </c>
    </row>
    <row r="2752" spans="3:7" x14ac:dyDescent="0.35">
      <c r="C2752">
        <v>35.299999999999997</v>
      </c>
      <c r="D2752">
        <v>116</v>
      </c>
      <c r="E2752">
        <v>11.9</v>
      </c>
      <c r="F2752" s="14">
        <v>139937.62</v>
      </c>
      <c r="G2752">
        <v>15693</v>
      </c>
    </row>
    <row r="2753" spans="3:7" x14ac:dyDescent="0.35">
      <c r="C2753">
        <v>118.8</v>
      </c>
      <c r="D2753">
        <v>165</v>
      </c>
      <c r="E2753">
        <v>0.6</v>
      </c>
      <c r="F2753" s="14">
        <v>48678.54</v>
      </c>
      <c r="G2753">
        <v>3396</v>
      </c>
    </row>
    <row r="2754" spans="3:7" x14ac:dyDescent="0.35">
      <c r="C2754">
        <v>38.9</v>
      </c>
      <c r="D2754">
        <v>113</v>
      </c>
      <c r="E2754">
        <v>6.2</v>
      </c>
      <c r="F2754" s="14">
        <v>61020.68</v>
      </c>
      <c r="G2754">
        <v>16878</v>
      </c>
    </row>
    <row r="2755" spans="3:7" x14ac:dyDescent="0.35">
      <c r="C2755">
        <v>39.9</v>
      </c>
      <c r="D2755">
        <v>121</v>
      </c>
      <c r="E2755">
        <v>5.8</v>
      </c>
      <c r="F2755" s="14">
        <v>87195.83</v>
      </c>
      <c r="G2755">
        <v>6722</v>
      </c>
    </row>
    <row r="2756" spans="3:7" x14ac:dyDescent="0.35">
      <c r="C2756">
        <v>92.1</v>
      </c>
      <c r="D2756">
        <v>369</v>
      </c>
      <c r="E2756">
        <v>2.8</v>
      </c>
      <c r="F2756" s="14">
        <v>135951.34</v>
      </c>
      <c r="G2756">
        <v>5561</v>
      </c>
    </row>
    <row r="2757" spans="3:7" x14ac:dyDescent="0.35">
      <c r="C2757">
        <v>109.4</v>
      </c>
      <c r="D2757">
        <v>285</v>
      </c>
      <c r="E2757">
        <v>6.5</v>
      </c>
      <c r="F2757" s="14">
        <v>140663.03</v>
      </c>
      <c r="G2757">
        <v>13566</v>
      </c>
    </row>
    <row r="2758" spans="3:7" x14ac:dyDescent="0.35">
      <c r="C2758">
        <v>148.1</v>
      </c>
      <c r="D2758">
        <v>189</v>
      </c>
      <c r="E2758">
        <v>10.6</v>
      </c>
      <c r="F2758" s="14">
        <v>95333.16</v>
      </c>
      <c r="G2758">
        <v>16521</v>
      </c>
    </row>
    <row r="2759" spans="3:7" x14ac:dyDescent="0.35">
      <c r="C2759">
        <v>96.4</v>
      </c>
      <c r="D2759">
        <v>259</v>
      </c>
      <c r="E2759">
        <v>4.7</v>
      </c>
      <c r="F2759" s="14">
        <v>95315.8</v>
      </c>
      <c r="G2759">
        <v>14732</v>
      </c>
    </row>
    <row r="2760" spans="3:7" x14ac:dyDescent="0.35">
      <c r="C2760">
        <v>33.1</v>
      </c>
      <c r="D2760">
        <v>412</v>
      </c>
      <c r="E2760">
        <v>11.9</v>
      </c>
      <c r="F2760" s="14">
        <v>83143.89</v>
      </c>
      <c r="G2760">
        <v>143</v>
      </c>
    </row>
    <row r="2761" spans="3:7" x14ac:dyDescent="0.35">
      <c r="C2761">
        <v>138.1</v>
      </c>
      <c r="D2761">
        <v>333</v>
      </c>
      <c r="E2761">
        <v>11.4</v>
      </c>
      <c r="F2761" s="14">
        <v>125800.4</v>
      </c>
      <c r="G2761">
        <v>12358</v>
      </c>
    </row>
    <row r="2762" spans="3:7" x14ac:dyDescent="0.35">
      <c r="C2762">
        <v>70.3</v>
      </c>
      <c r="D2762">
        <v>193</v>
      </c>
      <c r="E2762">
        <v>3</v>
      </c>
      <c r="F2762" s="14">
        <v>110395.96</v>
      </c>
      <c r="G2762">
        <v>10491</v>
      </c>
    </row>
    <row r="2763" spans="3:7" x14ac:dyDescent="0.35">
      <c r="C2763">
        <v>108.9</v>
      </c>
      <c r="D2763">
        <v>213</v>
      </c>
      <c r="E2763">
        <v>6.6</v>
      </c>
      <c r="F2763" s="14">
        <v>116975.88</v>
      </c>
      <c r="G2763">
        <v>7903</v>
      </c>
    </row>
    <row r="2764" spans="3:7" x14ac:dyDescent="0.35">
      <c r="C2764">
        <v>134</v>
      </c>
      <c r="D2764">
        <v>369</v>
      </c>
      <c r="E2764">
        <v>0.8</v>
      </c>
      <c r="F2764" s="14">
        <v>149154.47</v>
      </c>
      <c r="G2764">
        <v>7698</v>
      </c>
    </row>
    <row r="2765" spans="3:7" x14ac:dyDescent="0.35">
      <c r="C2765">
        <v>30.1</v>
      </c>
      <c r="D2765">
        <v>519</v>
      </c>
      <c r="E2765">
        <v>11.7</v>
      </c>
      <c r="F2765" s="14">
        <v>44333.01</v>
      </c>
      <c r="G2765">
        <v>8258</v>
      </c>
    </row>
    <row r="2766" spans="3:7" x14ac:dyDescent="0.35">
      <c r="C2766">
        <v>40.700000000000003</v>
      </c>
      <c r="D2766">
        <v>215</v>
      </c>
      <c r="E2766">
        <v>4.5</v>
      </c>
      <c r="F2766" s="14">
        <v>133682.57</v>
      </c>
      <c r="G2766">
        <v>17067</v>
      </c>
    </row>
    <row r="2767" spans="3:7" x14ac:dyDescent="0.35">
      <c r="C2767">
        <v>21.8</v>
      </c>
      <c r="D2767">
        <v>158</v>
      </c>
      <c r="E2767">
        <v>5.6</v>
      </c>
      <c r="F2767" s="14">
        <v>65316.3</v>
      </c>
      <c r="G2767">
        <v>10374</v>
      </c>
    </row>
    <row r="2768" spans="3:7" x14ac:dyDescent="0.35">
      <c r="C2768">
        <v>64.7</v>
      </c>
      <c r="D2768">
        <v>537</v>
      </c>
      <c r="E2768">
        <v>2.2000000000000002</v>
      </c>
      <c r="F2768" s="14">
        <v>70092.039999999994</v>
      </c>
      <c r="G2768">
        <v>15178</v>
      </c>
    </row>
    <row r="2769" spans="3:7" x14ac:dyDescent="0.35">
      <c r="C2769">
        <v>100.1</v>
      </c>
      <c r="D2769">
        <v>122</v>
      </c>
      <c r="E2769">
        <v>8.1999999999999993</v>
      </c>
      <c r="F2769" s="14">
        <v>41867.18</v>
      </c>
      <c r="G2769">
        <v>18254</v>
      </c>
    </row>
    <row r="2770" spans="3:7" x14ac:dyDescent="0.35">
      <c r="C2770">
        <v>148.6</v>
      </c>
      <c r="D2770">
        <v>415</v>
      </c>
      <c r="E2770">
        <v>9.6999999999999993</v>
      </c>
      <c r="F2770" s="14">
        <v>130117.93</v>
      </c>
      <c r="G2770">
        <v>13867</v>
      </c>
    </row>
    <row r="2771" spans="3:7" x14ac:dyDescent="0.35">
      <c r="C2771">
        <v>73.599999999999994</v>
      </c>
      <c r="D2771">
        <v>320</v>
      </c>
      <c r="E2771">
        <v>1.2</v>
      </c>
      <c r="F2771" s="14">
        <v>73248.28</v>
      </c>
      <c r="G2771">
        <v>16076</v>
      </c>
    </row>
    <row r="2772" spans="3:7" x14ac:dyDescent="0.35">
      <c r="C2772">
        <v>73.400000000000006</v>
      </c>
      <c r="D2772">
        <v>346</v>
      </c>
      <c r="E2772">
        <v>7.7</v>
      </c>
      <c r="F2772" s="14">
        <v>30488.05</v>
      </c>
      <c r="G2772">
        <v>9350</v>
      </c>
    </row>
    <row r="2773" spans="3:7" x14ac:dyDescent="0.35">
      <c r="C2773">
        <v>76.400000000000006</v>
      </c>
      <c r="D2773">
        <v>245</v>
      </c>
      <c r="E2773">
        <v>7</v>
      </c>
      <c r="F2773" s="14">
        <v>132857.5</v>
      </c>
      <c r="G2773">
        <v>10586</v>
      </c>
    </row>
    <row r="2774" spans="3:7" x14ac:dyDescent="0.35">
      <c r="C2774">
        <v>27.1</v>
      </c>
      <c r="D2774">
        <v>342</v>
      </c>
      <c r="E2774">
        <v>10.3</v>
      </c>
      <c r="F2774" s="14">
        <v>45635.17</v>
      </c>
      <c r="G2774">
        <v>10315</v>
      </c>
    </row>
    <row r="2775" spans="3:7" x14ac:dyDescent="0.35">
      <c r="C2775">
        <v>106.5</v>
      </c>
      <c r="D2775">
        <v>381</v>
      </c>
      <c r="E2775">
        <v>8.4</v>
      </c>
      <c r="F2775" s="14">
        <v>128943.61</v>
      </c>
      <c r="G2775">
        <v>12239</v>
      </c>
    </row>
    <row r="2776" spans="3:7" x14ac:dyDescent="0.35">
      <c r="C2776">
        <v>78.2</v>
      </c>
      <c r="D2776">
        <v>421</v>
      </c>
      <c r="E2776">
        <v>9.1</v>
      </c>
      <c r="F2776" s="14">
        <v>37887.019999999997</v>
      </c>
      <c r="G2776">
        <v>4811</v>
      </c>
    </row>
    <row r="2777" spans="3:7" x14ac:dyDescent="0.35">
      <c r="C2777">
        <v>42.9</v>
      </c>
      <c r="D2777">
        <v>334</v>
      </c>
      <c r="E2777">
        <v>10.9</v>
      </c>
      <c r="F2777" s="14">
        <v>60868.22</v>
      </c>
      <c r="G2777">
        <v>11669</v>
      </c>
    </row>
    <row r="2778" spans="3:7" x14ac:dyDescent="0.35">
      <c r="C2778">
        <v>135.5</v>
      </c>
      <c r="D2778">
        <v>444</v>
      </c>
      <c r="E2778">
        <v>1.4</v>
      </c>
      <c r="F2778" s="14">
        <v>149516.21</v>
      </c>
      <c r="G2778">
        <v>18003</v>
      </c>
    </row>
    <row r="2779" spans="3:7" x14ac:dyDescent="0.35">
      <c r="C2779">
        <v>97.9</v>
      </c>
      <c r="D2779">
        <v>560</v>
      </c>
      <c r="E2779">
        <v>11.1</v>
      </c>
      <c r="F2779" s="14">
        <v>97653.6</v>
      </c>
      <c r="G2779">
        <v>5362</v>
      </c>
    </row>
    <row r="2780" spans="3:7" x14ac:dyDescent="0.35">
      <c r="C2780">
        <v>124.8</v>
      </c>
      <c r="D2780">
        <v>150</v>
      </c>
      <c r="E2780">
        <v>11.1</v>
      </c>
      <c r="F2780" s="14">
        <v>62853.57</v>
      </c>
      <c r="G2780">
        <v>16220</v>
      </c>
    </row>
    <row r="2781" spans="3:7" x14ac:dyDescent="0.35">
      <c r="C2781">
        <v>120.7</v>
      </c>
      <c r="D2781">
        <v>216</v>
      </c>
      <c r="E2781">
        <v>9.4</v>
      </c>
      <c r="F2781" s="14">
        <v>147031.82999999999</v>
      </c>
      <c r="G2781">
        <v>9252</v>
      </c>
    </row>
    <row r="2782" spans="3:7" x14ac:dyDescent="0.35">
      <c r="C2782">
        <v>36.799999999999997</v>
      </c>
      <c r="D2782">
        <v>425</v>
      </c>
      <c r="E2782">
        <v>8.8000000000000007</v>
      </c>
      <c r="F2782" s="14">
        <v>139621.32</v>
      </c>
      <c r="G2782">
        <v>3367</v>
      </c>
    </row>
    <row r="2783" spans="3:7" x14ac:dyDescent="0.35">
      <c r="C2783">
        <v>101.6</v>
      </c>
      <c r="D2783">
        <v>505</v>
      </c>
      <c r="E2783">
        <v>0.8</v>
      </c>
      <c r="F2783" s="14">
        <v>101572.39</v>
      </c>
      <c r="G2783">
        <v>8114</v>
      </c>
    </row>
    <row r="2784" spans="3:7" x14ac:dyDescent="0.35">
      <c r="C2784">
        <v>36.700000000000003</v>
      </c>
      <c r="D2784">
        <v>164</v>
      </c>
      <c r="E2784">
        <v>4.5999999999999996</v>
      </c>
      <c r="F2784" s="14">
        <v>71838.429999999993</v>
      </c>
      <c r="G2784">
        <v>9312</v>
      </c>
    </row>
    <row r="2785" spans="3:7" x14ac:dyDescent="0.35">
      <c r="C2785">
        <v>103.6</v>
      </c>
      <c r="D2785">
        <v>340</v>
      </c>
      <c r="E2785">
        <v>4.7</v>
      </c>
      <c r="F2785" s="14">
        <v>131834.29</v>
      </c>
      <c r="G2785">
        <v>3833</v>
      </c>
    </row>
    <row r="2786" spans="3:7" x14ac:dyDescent="0.35">
      <c r="C2786">
        <v>139.5</v>
      </c>
      <c r="D2786">
        <v>240</v>
      </c>
      <c r="E2786">
        <v>8.6999999999999993</v>
      </c>
      <c r="F2786" s="14">
        <v>86087.78</v>
      </c>
      <c r="G2786">
        <v>7842</v>
      </c>
    </row>
    <row r="2787" spans="3:7" x14ac:dyDescent="0.35">
      <c r="C2787">
        <v>141.30000000000001</v>
      </c>
      <c r="D2787">
        <v>376</v>
      </c>
      <c r="E2787">
        <v>10.4</v>
      </c>
      <c r="F2787" s="14">
        <v>104325.3</v>
      </c>
      <c r="G2787">
        <v>5358</v>
      </c>
    </row>
    <row r="2788" spans="3:7" x14ac:dyDescent="0.35">
      <c r="C2788">
        <v>71.099999999999994</v>
      </c>
      <c r="D2788">
        <v>426</v>
      </c>
      <c r="E2788">
        <v>1.6</v>
      </c>
      <c r="F2788" s="14">
        <v>109200.84</v>
      </c>
      <c r="G2788">
        <v>15217</v>
      </c>
    </row>
    <row r="2789" spans="3:7" x14ac:dyDescent="0.35">
      <c r="C2789">
        <v>68.099999999999994</v>
      </c>
      <c r="D2789">
        <v>114</v>
      </c>
      <c r="E2789">
        <v>0.8</v>
      </c>
      <c r="F2789" s="14">
        <v>74523.22</v>
      </c>
      <c r="G2789">
        <v>13260</v>
      </c>
    </row>
    <row r="2790" spans="3:7" x14ac:dyDescent="0.35">
      <c r="C2790">
        <v>119.2</v>
      </c>
      <c r="D2790">
        <v>203</v>
      </c>
      <c r="E2790">
        <v>5.4</v>
      </c>
      <c r="F2790" s="14">
        <v>84360.48</v>
      </c>
      <c r="G2790">
        <v>16823</v>
      </c>
    </row>
    <row r="2791" spans="3:7" x14ac:dyDescent="0.35">
      <c r="C2791">
        <v>140.19999999999999</v>
      </c>
      <c r="D2791">
        <v>355</v>
      </c>
      <c r="E2791">
        <v>8.1</v>
      </c>
      <c r="F2791" s="14">
        <v>49569.86</v>
      </c>
      <c r="G2791">
        <v>18537</v>
      </c>
    </row>
    <row r="2792" spans="3:7" x14ac:dyDescent="0.35">
      <c r="C2792">
        <v>54.8</v>
      </c>
      <c r="D2792">
        <v>543</v>
      </c>
      <c r="E2792">
        <v>11.8</v>
      </c>
      <c r="F2792" s="14">
        <v>139737.66</v>
      </c>
      <c r="G2792">
        <v>585</v>
      </c>
    </row>
    <row r="2793" spans="3:7" x14ac:dyDescent="0.35">
      <c r="C2793">
        <v>98.4</v>
      </c>
      <c r="D2793">
        <v>395</v>
      </c>
      <c r="E2793">
        <v>2.4</v>
      </c>
      <c r="F2793" s="14">
        <v>141422.21</v>
      </c>
      <c r="G2793">
        <v>7336</v>
      </c>
    </row>
    <row r="2794" spans="3:7" x14ac:dyDescent="0.35">
      <c r="C2794">
        <v>94.6</v>
      </c>
      <c r="D2794">
        <v>496</v>
      </c>
      <c r="E2794">
        <v>1.3</v>
      </c>
      <c r="F2794" s="14">
        <v>109817.05</v>
      </c>
      <c r="G2794">
        <v>13861</v>
      </c>
    </row>
    <row r="2795" spans="3:7" x14ac:dyDescent="0.35">
      <c r="C2795">
        <v>102</v>
      </c>
      <c r="D2795">
        <v>172</v>
      </c>
      <c r="E2795">
        <v>9.6999999999999993</v>
      </c>
      <c r="F2795" s="14">
        <v>126212.54</v>
      </c>
      <c r="G2795">
        <v>11690</v>
      </c>
    </row>
    <row r="2796" spans="3:7" x14ac:dyDescent="0.35">
      <c r="C2796">
        <v>20.6</v>
      </c>
      <c r="D2796">
        <v>161</v>
      </c>
      <c r="E2796">
        <v>11.3</v>
      </c>
      <c r="F2796" s="14">
        <v>57276.58</v>
      </c>
      <c r="G2796">
        <v>10843</v>
      </c>
    </row>
    <row r="2797" spans="3:7" x14ac:dyDescent="0.35">
      <c r="C2797">
        <v>42.2</v>
      </c>
      <c r="D2797">
        <v>384</v>
      </c>
      <c r="E2797">
        <v>7.8</v>
      </c>
      <c r="F2797" s="14">
        <v>138823.63</v>
      </c>
      <c r="G2797">
        <v>6137</v>
      </c>
    </row>
    <row r="2798" spans="3:7" x14ac:dyDescent="0.35">
      <c r="C2798">
        <v>81.8</v>
      </c>
      <c r="D2798">
        <v>199</v>
      </c>
      <c r="E2798">
        <v>1.4</v>
      </c>
      <c r="F2798" s="14">
        <v>135812.56</v>
      </c>
      <c r="G2798">
        <v>861</v>
      </c>
    </row>
    <row r="2799" spans="3:7" x14ac:dyDescent="0.35">
      <c r="C2799">
        <v>115.3</v>
      </c>
      <c r="D2799">
        <v>258</v>
      </c>
      <c r="E2799">
        <v>3.4</v>
      </c>
      <c r="F2799" s="14">
        <v>103044.9</v>
      </c>
      <c r="G2799">
        <v>18831</v>
      </c>
    </row>
    <row r="2800" spans="3:7" x14ac:dyDescent="0.35">
      <c r="C2800">
        <v>107</v>
      </c>
      <c r="D2800">
        <v>383</v>
      </c>
      <c r="E2800">
        <v>0.6</v>
      </c>
      <c r="F2800" s="14">
        <v>98963.93</v>
      </c>
      <c r="G2800">
        <v>11624</v>
      </c>
    </row>
    <row r="2801" spans="3:7" x14ac:dyDescent="0.35">
      <c r="C2801">
        <v>20.7</v>
      </c>
      <c r="D2801">
        <v>327</v>
      </c>
      <c r="E2801">
        <v>4.2</v>
      </c>
      <c r="F2801" s="14">
        <v>43176.97</v>
      </c>
      <c r="G2801">
        <v>2937</v>
      </c>
    </row>
    <row r="2802" spans="3:7" x14ac:dyDescent="0.35">
      <c r="C2802">
        <v>149.6</v>
      </c>
      <c r="D2802">
        <v>344</v>
      </c>
      <c r="E2802">
        <v>7.2</v>
      </c>
      <c r="F2802" s="14">
        <v>62866.65</v>
      </c>
      <c r="G2802">
        <v>15044</v>
      </c>
    </row>
    <row r="2803" spans="3:7" x14ac:dyDescent="0.35">
      <c r="C2803">
        <v>63.3</v>
      </c>
      <c r="D2803">
        <v>466</v>
      </c>
      <c r="E2803">
        <v>3.2</v>
      </c>
      <c r="F2803" s="14">
        <v>149376.71</v>
      </c>
      <c r="G2803">
        <v>14863</v>
      </c>
    </row>
    <row r="2804" spans="3:7" x14ac:dyDescent="0.35">
      <c r="C2804">
        <v>74.5</v>
      </c>
      <c r="D2804">
        <v>428</v>
      </c>
      <c r="E2804">
        <v>4.7</v>
      </c>
      <c r="F2804" s="14">
        <v>84957.78</v>
      </c>
      <c r="G2804">
        <v>11061</v>
      </c>
    </row>
    <row r="2805" spans="3:7" x14ac:dyDescent="0.35">
      <c r="C2805">
        <v>123</v>
      </c>
      <c r="D2805">
        <v>510</v>
      </c>
      <c r="E2805">
        <v>3.3</v>
      </c>
      <c r="F2805" s="14">
        <v>36541.85</v>
      </c>
      <c r="G2805">
        <v>15900</v>
      </c>
    </row>
    <row r="2806" spans="3:7" x14ac:dyDescent="0.35">
      <c r="C2806">
        <v>68.8</v>
      </c>
      <c r="D2806">
        <v>526</v>
      </c>
      <c r="E2806">
        <v>3</v>
      </c>
      <c r="F2806" s="14">
        <v>130494.3</v>
      </c>
      <c r="G2806">
        <v>5403</v>
      </c>
    </row>
    <row r="2807" spans="3:7" x14ac:dyDescent="0.35">
      <c r="C2807">
        <v>88.7</v>
      </c>
      <c r="D2807">
        <v>425</v>
      </c>
      <c r="E2807">
        <v>2.2000000000000002</v>
      </c>
      <c r="F2807" s="14">
        <v>54287.14</v>
      </c>
      <c r="G2807">
        <v>14150</v>
      </c>
    </row>
    <row r="2808" spans="3:7" x14ac:dyDescent="0.35">
      <c r="C2808">
        <v>48.6</v>
      </c>
      <c r="D2808">
        <v>533</v>
      </c>
      <c r="E2808">
        <v>1.2</v>
      </c>
      <c r="F2808" s="14">
        <v>99141.6</v>
      </c>
      <c r="G2808">
        <v>15377</v>
      </c>
    </row>
    <row r="2809" spans="3:7" x14ac:dyDescent="0.35">
      <c r="C2809">
        <v>33.5</v>
      </c>
      <c r="D2809">
        <v>394</v>
      </c>
      <c r="E2809">
        <v>5.2</v>
      </c>
      <c r="F2809" s="14">
        <v>33873.54</v>
      </c>
      <c r="G2809">
        <v>4873</v>
      </c>
    </row>
    <row r="2810" spans="3:7" x14ac:dyDescent="0.35">
      <c r="C2810">
        <v>86.7</v>
      </c>
      <c r="D2810">
        <v>484</v>
      </c>
      <c r="E2810">
        <v>6.7</v>
      </c>
      <c r="F2810" s="14">
        <v>67316.45</v>
      </c>
      <c r="G2810">
        <v>7103</v>
      </c>
    </row>
    <row r="2811" spans="3:7" x14ac:dyDescent="0.35">
      <c r="C2811">
        <v>70.900000000000006</v>
      </c>
      <c r="D2811">
        <v>451</v>
      </c>
      <c r="E2811">
        <v>12</v>
      </c>
      <c r="F2811" s="14">
        <v>83638.990000000005</v>
      </c>
      <c r="G2811">
        <v>18673</v>
      </c>
    </row>
    <row r="2812" spans="3:7" x14ac:dyDescent="0.35">
      <c r="C2812">
        <v>83.5</v>
      </c>
      <c r="D2812">
        <v>270</v>
      </c>
      <c r="E2812">
        <v>0.7</v>
      </c>
      <c r="F2812" s="14">
        <v>127489.51</v>
      </c>
      <c r="G2812">
        <v>10732</v>
      </c>
    </row>
    <row r="2813" spans="3:7" x14ac:dyDescent="0.35">
      <c r="C2813">
        <v>56</v>
      </c>
      <c r="D2813">
        <v>374</v>
      </c>
      <c r="E2813">
        <v>10.9</v>
      </c>
      <c r="F2813" s="14">
        <v>51901.3</v>
      </c>
      <c r="G2813">
        <v>7863</v>
      </c>
    </row>
    <row r="2814" spans="3:7" x14ac:dyDescent="0.35">
      <c r="C2814">
        <v>93.8</v>
      </c>
      <c r="D2814">
        <v>443</v>
      </c>
      <c r="E2814">
        <v>8.1</v>
      </c>
      <c r="F2814" s="14">
        <v>123914.34</v>
      </c>
      <c r="G2814">
        <v>2811</v>
      </c>
    </row>
    <row r="2815" spans="3:7" x14ac:dyDescent="0.35">
      <c r="C2815">
        <v>86.6</v>
      </c>
      <c r="D2815">
        <v>138</v>
      </c>
      <c r="E2815">
        <v>4.9000000000000004</v>
      </c>
      <c r="F2815" s="14">
        <v>99625.77</v>
      </c>
      <c r="G2815">
        <v>10003</v>
      </c>
    </row>
    <row r="2816" spans="3:7" x14ac:dyDescent="0.35">
      <c r="C2816">
        <v>65.099999999999994</v>
      </c>
      <c r="D2816">
        <v>512</v>
      </c>
      <c r="E2816">
        <v>4.3</v>
      </c>
      <c r="F2816" s="14">
        <v>102581.77</v>
      </c>
      <c r="G2816">
        <v>2380</v>
      </c>
    </row>
    <row r="2817" spans="3:7" x14ac:dyDescent="0.35">
      <c r="C2817">
        <v>129.4</v>
      </c>
      <c r="D2817">
        <v>405</v>
      </c>
      <c r="E2817">
        <v>0.7</v>
      </c>
      <c r="F2817" s="14">
        <v>90063.94</v>
      </c>
      <c r="G2817">
        <v>10102</v>
      </c>
    </row>
    <row r="2818" spans="3:7" x14ac:dyDescent="0.35">
      <c r="C2818">
        <v>33.4</v>
      </c>
      <c r="D2818">
        <v>488</v>
      </c>
      <c r="E2818">
        <v>8.4</v>
      </c>
      <c r="F2818" s="14">
        <v>130231.16</v>
      </c>
      <c r="G2818">
        <v>976</v>
      </c>
    </row>
    <row r="2819" spans="3:7" x14ac:dyDescent="0.35">
      <c r="C2819">
        <v>56.4</v>
      </c>
      <c r="D2819">
        <v>447</v>
      </c>
      <c r="E2819">
        <v>3.4</v>
      </c>
      <c r="F2819" s="14">
        <v>107703.99</v>
      </c>
      <c r="G2819">
        <v>1097</v>
      </c>
    </row>
    <row r="2820" spans="3:7" x14ac:dyDescent="0.35">
      <c r="C2820">
        <v>28.4</v>
      </c>
      <c r="D2820">
        <v>502</v>
      </c>
      <c r="E2820">
        <v>1.6</v>
      </c>
      <c r="F2820" s="14">
        <v>71705.89</v>
      </c>
      <c r="G2820">
        <v>15343</v>
      </c>
    </row>
    <row r="2821" spans="3:7" x14ac:dyDescent="0.35">
      <c r="C2821">
        <v>55.2</v>
      </c>
      <c r="D2821">
        <v>594</v>
      </c>
      <c r="E2821">
        <v>10.4</v>
      </c>
      <c r="F2821" s="14">
        <v>141864.44</v>
      </c>
      <c r="G2821">
        <v>4465</v>
      </c>
    </row>
    <row r="2822" spans="3:7" x14ac:dyDescent="0.35">
      <c r="C2822">
        <v>101</v>
      </c>
      <c r="D2822">
        <v>168</v>
      </c>
      <c r="E2822">
        <v>5.6</v>
      </c>
      <c r="F2822" s="14">
        <v>120229.77</v>
      </c>
      <c r="G2822">
        <v>5420</v>
      </c>
    </row>
    <row r="2823" spans="3:7" x14ac:dyDescent="0.35">
      <c r="C2823">
        <v>105.6</v>
      </c>
      <c r="D2823">
        <v>284</v>
      </c>
      <c r="E2823">
        <v>3.5</v>
      </c>
      <c r="F2823" s="14">
        <v>113294.97</v>
      </c>
      <c r="G2823">
        <v>3955</v>
      </c>
    </row>
    <row r="2824" spans="3:7" x14ac:dyDescent="0.35">
      <c r="C2824">
        <v>98.3</v>
      </c>
      <c r="D2824">
        <v>498</v>
      </c>
      <c r="E2824">
        <v>8.1999999999999993</v>
      </c>
      <c r="F2824" s="14">
        <v>74478.92</v>
      </c>
      <c r="G2824">
        <v>5147</v>
      </c>
    </row>
    <row r="2825" spans="3:7" x14ac:dyDescent="0.35">
      <c r="C2825">
        <v>118.6</v>
      </c>
      <c r="D2825">
        <v>412</v>
      </c>
      <c r="E2825">
        <v>3.3</v>
      </c>
      <c r="F2825" s="14">
        <v>85541.46</v>
      </c>
      <c r="G2825">
        <v>7691</v>
      </c>
    </row>
    <row r="2826" spans="3:7" x14ac:dyDescent="0.35">
      <c r="C2826">
        <v>46.6</v>
      </c>
      <c r="D2826">
        <v>278</v>
      </c>
      <c r="E2826">
        <v>9.6</v>
      </c>
      <c r="F2826" s="14">
        <v>136301.76000000001</v>
      </c>
      <c r="G2826">
        <v>622</v>
      </c>
    </row>
    <row r="2827" spans="3:7" x14ac:dyDescent="0.35">
      <c r="C2827">
        <v>62.4</v>
      </c>
      <c r="D2827">
        <v>367</v>
      </c>
      <c r="E2827">
        <v>12</v>
      </c>
      <c r="F2827" s="14">
        <v>66578.37</v>
      </c>
      <c r="G2827">
        <v>5217</v>
      </c>
    </row>
    <row r="2828" spans="3:7" x14ac:dyDescent="0.35">
      <c r="C2828">
        <v>65.099999999999994</v>
      </c>
      <c r="D2828">
        <v>325</v>
      </c>
      <c r="E2828">
        <v>7.1</v>
      </c>
      <c r="F2828" s="14">
        <v>134074.9</v>
      </c>
      <c r="G2828">
        <v>11835</v>
      </c>
    </row>
    <row r="2829" spans="3:7" x14ac:dyDescent="0.35">
      <c r="C2829">
        <v>22.5</v>
      </c>
      <c r="D2829">
        <v>130</v>
      </c>
      <c r="E2829">
        <v>4.5</v>
      </c>
      <c r="F2829" s="14">
        <v>45957.47</v>
      </c>
      <c r="G2829">
        <v>15079</v>
      </c>
    </row>
    <row r="2830" spans="3:7" x14ac:dyDescent="0.35">
      <c r="C2830">
        <v>45.7</v>
      </c>
      <c r="D2830">
        <v>169</v>
      </c>
      <c r="E2830">
        <v>9.1</v>
      </c>
      <c r="F2830" s="14">
        <v>148584.62</v>
      </c>
      <c r="G2830">
        <v>12442</v>
      </c>
    </row>
    <row r="2831" spans="3:7" x14ac:dyDescent="0.35">
      <c r="C2831">
        <v>83.4</v>
      </c>
      <c r="D2831">
        <v>221</v>
      </c>
      <c r="E2831">
        <v>11.9</v>
      </c>
      <c r="F2831" s="14">
        <v>100542.09</v>
      </c>
      <c r="G2831">
        <v>6039</v>
      </c>
    </row>
    <row r="2832" spans="3:7" x14ac:dyDescent="0.35">
      <c r="C2832">
        <v>39.5</v>
      </c>
      <c r="D2832">
        <v>500</v>
      </c>
      <c r="E2832">
        <v>11.8</v>
      </c>
      <c r="F2832" s="14">
        <v>134265.96</v>
      </c>
      <c r="G2832">
        <v>15948</v>
      </c>
    </row>
    <row r="2833" spans="3:7" x14ac:dyDescent="0.35">
      <c r="C2833">
        <v>40.6</v>
      </c>
      <c r="D2833">
        <v>267</v>
      </c>
      <c r="E2833">
        <v>2.2999999999999998</v>
      </c>
      <c r="F2833" s="14">
        <v>50283.87</v>
      </c>
      <c r="G2833">
        <v>8401</v>
      </c>
    </row>
    <row r="2834" spans="3:7" x14ac:dyDescent="0.35">
      <c r="C2834">
        <v>109.3</v>
      </c>
      <c r="D2834">
        <v>297</v>
      </c>
      <c r="E2834">
        <v>2.9</v>
      </c>
      <c r="F2834" s="14">
        <v>36825.730000000003</v>
      </c>
      <c r="G2834">
        <v>19419</v>
      </c>
    </row>
    <row r="2835" spans="3:7" x14ac:dyDescent="0.35">
      <c r="C2835">
        <v>64.2</v>
      </c>
      <c r="D2835">
        <v>118</v>
      </c>
      <c r="E2835">
        <v>8.1</v>
      </c>
      <c r="F2835" s="14">
        <v>93513.69</v>
      </c>
      <c r="G2835">
        <v>12376</v>
      </c>
    </row>
    <row r="2836" spans="3:7" x14ac:dyDescent="0.35">
      <c r="C2836">
        <v>68.5</v>
      </c>
      <c r="D2836">
        <v>353</v>
      </c>
      <c r="E2836">
        <v>9.1</v>
      </c>
      <c r="F2836" s="14">
        <v>59455.97</v>
      </c>
      <c r="G2836">
        <v>13604</v>
      </c>
    </row>
    <row r="2837" spans="3:7" x14ac:dyDescent="0.35">
      <c r="C2837">
        <v>69.8</v>
      </c>
      <c r="D2837">
        <v>253</v>
      </c>
      <c r="E2837">
        <v>2.1</v>
      </c>
      <c r="F2837" s="14">
        <v>68292.460000000006</v>
      </c>
      <c r="G2837">
        <v>17970</v>
      </c>
    </row>
    <row r="2838" spans="3:7" x14ac:dyDescent="0.35">
      <c r="C2838">
        <v>24</v>
      </c>
      <c r="D2838">
        <v>135</v>
      </c>
      <c r="E2838">
        <v>10.7</v>
      </c>
      <c r="F2838" s="14">
        <v>30435.06</v>
      </c>
      <c r="G2838">
        <v>841</v>
      </c>
    </row>
    <row r="2839" spans="3:7" x14ac:dyDescent="0.35">
      <c r="C2839">
        <v>86</v>
      </c>
      <c r="D2839">
        <v>270</v>
      </c>
      <c r="E2839">
        <v>3.5</v>
      </c>
      <c r="F2839" s="14">
        <v>122384.74</v>
      </c>
      <c r="G2839">
        <v>16198</v>
      </c>
    </row>
    <row r="2840" spans="3:7" x14ac:dyDescent="0.35">
      <c r="C2840">
        <v>143.9</v>
      </c>
      <c r="D2840">
        <v>497</v>
      </c>
      <c r="E2840">
        <v>8.6999999999999993</v>
      </c>
      <c r="F2840" s="14">
        <v>39110.76</v>
      </c>
      <c r="G2840">
        <v>1528</v>
      </c>
    </row>
    <row r="2841" spans="3:7" x14ac:dyDescent="0.35">
      <c r="C2841">
        <v>144.6</v>
      </c>
      <c r="D2841">
        <v>292</v>
      </c>
      <c r="E2841">
        <v>2.5</v>
      </c>
      <c r="F2841" s="14">
        <v>96638.88</v>
      </c>
      <c r="G2841">
        <v>15160</v>
      </c>
    </row>
    <row r="2842" spans="3:7" x14ac:dyDescent="0.35">
      <c r="C2842">
        <v>36</v>
      </c>
      <c r="D2842">
        <v>593</v>
      </c>
      <c r="E2842">
        <v>4.5999999999999996</v>
      </c>
      <c r="F2842" s="14">
        <v>113010.36</v>
      </c>
      <c r="G2842">
        <v>4355</v>
      </c>
    </row>
    <row r="2843" spans="3:7" x14ac:dyDescent="0.35">
      <c r="C2843">
        <v>117.7</v>
      </c>
      <c r="D2843">
        <v>257</v>
      </c>
      <c r="E2843">
        <v>8.6</v>
      </c>
      <c r="F2843" s="14">
        <v>134239.53</v>
      </c>
      <c r="G2843">
        <v>10402</v>
      </c>
    </row>
    <row r="2844" spans="3:7" x14ac:dyDescent="0.35">
      <c r="C2844">
        <v>48.4</v>
      </c>
      <c r="D2844">
        <v>538</v>
      </c>
      <c r="E2844">
        <v>1.8</v>
      </c>
      <c r="F2844" s="14">
        <v>71288.36</v>
      </c>
      <c r="G2844">
        <v>18834</v>
      </c>
    </row>
    <row r="2845" spans="3:7" x14ac:dyDescent="0.35">
      <c r="C2845">
        <v>146.6</v>
      </c>
      <c r="D2845">
        <v>522</v>
      </c>
      <c r="E2845">
        <v>5.8</v>
      </c>
      <c r="F2845" s="14">
        <v>109057.37</v>
      </c>
      <c r="G2845">
        <v>6388</v>
      </c>
    </row>
    <row r="2846" spans="3:7" x14ac:dyDescent="0.35">
      <c r="C2846">
        <v>106.1</v>
      </c>
      <c r="D2846">
        <v>588</v>
      </c>
      <c r="E2846">
        <v>2.5</v>
      </c>
      <c r="F2846" s="14">
        <v>132068.6</v>
      </c>
      <c r="G2846">
        <v>9084</v>
      </c>
    </row>
    <row r="2847" spans="3:7" x14ac:dyDescent="0.35">
      <c r="C2847">
        <v>111.6</v>
      </c>
      <c r="D2847">
        <v>517</v>
      </c>
      <c r="E2847">
        <v>0.9</v>
      </c>
      <c r="F2847" s="14">
        <v>85850.93</v>
      </c>
      <c r="G2847">
        <v>18723</v>
      </c>
    </row>
    <row r="2848" spans="3:7" x14ac:dyDescent="0.35">
      <c r="C2848">
        <v>109.1</v>
      </c>
      <c r="D2848">
        <v>553</v>
      </c>
      <c r="E2848">
        <v>3.1</v>
      </c>
      <c r="F2848" s="14">
        <v>145270.93</v>
      </c>
      <c r="G2848">
        <v>10664</v>
      </c>
    </row>
    <row r="2849" spans="3:7" x14ac:dyDescent="0.35">
      <c r="C2849">
        <v>69.099999999999994</v>
      </c>
      <c r="D2849">
        <v>161</v>
      </c>
      <c r="E2849">
        <v>3.3</v>
      </c>
      <c r="F2849" s="14">
        <v>135418.32</v>
      </c>
      <c r="G2849">
        <v>960</v>
      </c>
    </row>
    <row r="2850" spans="3:7" x14ac:dyDescent="0.35">
      <c r="C2850">
        <v>132.4</v>
      </c>
      <c r="D2850">
        <v>578</v>
      </c>
      <c r="E2850">
        <v>3.9</v>
      </c>
      <c r="F2850" s="14">
        <v>30014.46</v>
      </c>
      <c r="G2850">
        <v>13594</v>
      </c>
    </row>
    <row r="2851" spans="3:7" x14ac:dyDescent="0.35">
      <c r="C2851">
        <v>48.9</v>
      </c>
      <c r="D2851">
        <v>296</v>
      </c>
      <c r="E2851">
        <v>8.1</v>
      </c>
      <c r="F2851" s="14">
        <v>92097.37</v>
      </c>
      <c r="G2851">
        <v>636</v>
      </c>
    </row>
    <row r="2852" spans="3:7" x14ac:dyDescent="0.35">
      <c r="C2852">
        <v>33.299999999999997</v>
      </c>
      <c r="D2852">
        <v>172</v>
      </c>
      <c r="E2852">
        <v>6.1</v>
      </c>
      <c r="F2852" s="14">
        <v>35255.94</v>
      </c>
      <c r="G2852">
        <v>178</v>
      </c>
    </row>
    <row r="2853" spans="3:7" x14ac:dyDescent="0.35">
      <c r="C2853">
        <v>148.1</v>
      </c>
      <c r="D2853">
        <v>544</v>
      </c>
      <c r="E2853">
        <v>6.4</v>
      </c>
      <c r="F2853" s="14">
        <v>111062.28</v>
      </c>
      <c r="G2853">
        <v>16449</v>
      </c>
    </row>
    <row r="2854" spans="3:7" x14ac:dyDescent="0.35">
      <c r="C2854">
        <v>38.299999999999997</v>
      </c>
      <c r="D2854">
        <v>186</v>
      </c>
      <c r="E2854">
        <v>1.6</v>
      </c>
      <c r="F2854" s="14">
        <v>147304.53</v>
      </c>
      <c r="G2854">
        <v>3673</v>
      </c>
    </row>
    <row r="2855" spans="3:7" x14ac:dyDescent="0.35">
      <c r="C2855">
        <v>146</v>
      </c>
      <c r="D2855">
        <v>161</v>
      </c>
      <c r="E2855">
        <v>5</v>
      </c>
      <c r="F2855" s="14">
        <v>138432.79</v>
      </c>
      <c r="G2855">
        <v>5226</v>
      </c>
    </row>
    <row r="2856" spans="3:7" x14ac:dyDescent="0.35">
      <c r="C2856">
        <v>98.5</v>
      </c>
      <c r="D2856">
        <v>320</v>
      </c>
      <c r="E2856">
        <v>5.4</v>
      </c>
      <c r="F2856" s="14">
        <v>135571.29999999999</v>
      </c>
      <c r="G2856">
        <v>4659</v>
      </c>
    </row>
    <row r="2857" spans="3:7" x14ac:dyDescent="0.35">
      <c r="C2857">
        <v>135.69999999999999</v>
      </c>
      <c r="D2857">
        <v>524</v>
      </c>
      <c r="E2857">
        <v>4.9000000000000004</v>
      </c>
      <c r="F2857" s="14">
        <v>110835.13</v>
      </c>
      <c r="G2857">
        <v>15368</v>
      </c>
    </row>
    <row r="2858" spans="3:7" x14ac:dyDescent="0.35">
      <c r="C2858">
        <v>63.8</v>
      </c>
      <c r="D2858">
        <v>132</v>
      </c>
      <c r="E2858">
        <v>4.7</v>
      </c>
      <c r="F2858" s="14">
        <v>74184.350000000006</v>
      </c>
      <c r="G2858">
        <v>13976</v>
      </c>
    </row>
    <row r="2859" spans="3:7" x14ac:dyDescent="0.35">
      <c r="C2859">
        <v>45.5</v>
      </c>
      <c r="D2859">
        <v>261</v>
      </c>
      <c r="E2859">
        <v>11</v>
      </c>
      <c r="F2859" s="14">
        <v>60513.2</v>
      </c>
      <c r="G2859">
        <v>1245</v>
      </c>
    </row>
    <row r="2860" spans="3:7" x14ac:dyDescent="0.35">
      <c r="C2860">
        <v>27.4</v>
      </c>
      <c r="D2860">
        <v>367</v>
      </c>
      <c r="E2860">
        <v>3.5</v>
      </c>
      <c r="F2860" s="14">
        <v>81672.75</v>
      </c>
      <c r="G2860">
        <v>9686</v>
      </c>
    </row>
    <row r="2861" spans="3:7" x14ac:dyDescent="0.35">
      <c r="C2861">
        <v>41.8</v>
      </c>
      <c r="D2861">
        <v>285</v>
      </c>
      <c r="E2861">
        <v>4.4000000000000004</v>
      </c>
      <c r="F2861" s="14">
        <v>138967.96</v>
      </c>
      <c r="G2861">
        <v>17890</v>
      </c>
    </row>
    <row r="2862" spans="3:7" x14ac:dyDescent="0.35">
      <c r="C2862">
        <v>29</v>
      </c>
      <c r="D2862">
        <v>289</v>
      </c>
      <c r="E2862">
        <v>8.3000000000000007</v>
      </c>
      <c r="F2862" s="14">
        <v>41545.760000000002</v>
      </c>
      <c r="G2862">
        <v>18143</v>
      </c>
    </row>
    <row r="2863" spans="3:7" x14ac:dyDescent="0.35">
      <c r="C2863">
        <v>47.5</v>
      </c>
      <c r="D2863">
        <v>534</v>
      </c>
      <c r="E2863">
        <v>7.6</v>
      </c>
      <c r="F2863" s="14">
        <v>138456.63</v>
      </c>
      <c r="G2863">
        <v>14223</v>
      </c>
    </row>
    <row r="2864" spans="3:7" x14ac:dyDescent="0.35">
      <c r="C2864">
        <v>129.30000000000001</v>
      </c>
      <c r="D2864">
        <v>295</v>
      </c>
      <c r="E2864">
        <v>4.9000000000000004</v>
      </c>
      <c r="F2864" s="14">
        <v>116502.32</v>
      </c>
      <c r="G2864">
        <v>10842</v>
      </c>
    </row>
    <row r="2865" spans="3:7" x14ac:dyDescent="0.35">
      <c r="C2865">
        <v>116.8</v>
      </c>
      <c r="D2865">
        <v>139</v>
      </c>
      <c r="E2865">
        <v>3.3</v>
      </c>
      <c r="F2865" s="14">
        <v>148103.98000000001</v>
      </c>
      <c r="G2865">
        <v>19009</v>
      </c>
    </row>
    <row r="2866" spans="3:7" x14ac:dyDescent="0.35">
      <c r="C2866">
        <v>38.799999999999997</v>
      </c>
      <c r="D2866">
        <v>276</v>
      </c>
      <c r="E2866">
        <v>9.3000000000000007</v>
      </c>
      <c r="F2866" s="14">
        <v>42848.21</v>
      </c>
      <c r="G2866">
        <v>8064</v>
      </c>
    </row>
    <row r="2867" spans="3:7" x14ac:dyDescent="0.35">
      <c r="C2867">
        <v>73.2</v>
      </c>
      <c r="D2867">
        <v>526</v>
      </c>
      <c r="E2867">
        <v>6.7</v>
      </c>
      <c r="F2867" s="14">
        <v>145742.67000000001</v>
      </c>
      <c r="G2867">
        <v>6722</v>
      </c>
    </row>
    <row r="2868" spans="3:7" x14ac:dyDescent="0.35">
      <c r="C2868">
        <v>22</v>
      </c>
      <c r="D2868">
        <v>321</v>
      </c>
      <c r="E2868">
        <v>3</v>
      </c>
      <c r="F2868" s="14">
        <v>31796.38</v>
      </c>
      <c r="G2868">
        <v>608</v>
      </c>
    </row>
    <row r="2869" spans="3:7" x14ac:dyDescent="0.35">
      <c r="C2869">
        <v>80.3</v>
      </c>
      <c r="D2869">
        <v>305</v>
      </c>
      <c r="E2869">
        <v>8.5</v>
      </c>
      <c r="F2869" s="14">
        <v>134518.70000000001</v>
      </c>
      <c r="G2869">
        <v>18960</v>
      </c>
    </row>
    <row r="2870" spans="3:7" x14ac:dyDescent="0.35">
      <c r="C2870">
        <v>58.1</v>
      </c>
      <c r="D2870">
        <v>566</v>
      </c>
      <c r="E2870">
        <v>4.5</v>
      </c>
      <c r="F2870" s="14">
        <v>114799.75</v>
      </c>
      <c r="G2870">
        <v>14220</v>
      </c>
    </row>
    <row r="2871" spans="3:7" x14ac:dyDescent="0.35">
      <c r="C2871">
        <v>51.9</v>
      </c>
      <c r="D2871">
        <v>495</v>
      </c>
      <c r="E2871">
        <v>9.1</v>
      </c>
      <c r="F2871" s="14">
        <v>74719.02</v>
      </c>
      <c r="G2871">
        <v>12357</v>
      </c>
    </row>
    <row r="2872" spans="3:7" x14ac:dyDescent="0.35">
      <c r="C2872">
        <v>113.1</v>
      </c>
      <c r="D2872">
        <v>211</v>
      </c>
      <c r="E2872">
        <v>11.6</v>
      </c>
      <c r="F2872" s="14">
        <v>143732.41</v>
      </c>
      <c r="G2872">
        <v>10697</v>
      </c>
    </row>
    <row r="2873" spans="3:7" x14ac:dyDescent="0.35">
      <c r="C2873">
        <v>146.80000000000001</v>
      </c>
      <c r="D2873">
        <v>573</v>
      </c>
      <c r="E2873">
        <v>1.2</v>
      </c>
      <c r="F2873" s="14">
        <v>58028.82</v>
      </c>
      <c r="G2873">
        <v>18916</v>
      </c>
    </row>
    <row r="2874" spans="3:7" x14ac:dyDescent="0.35">
      <c r="C2874">
        <v>103.3</v>
      </c>
      <c r="D2874">
        <v>483</v>
      </c>
      <c r="E2874">
        <v>0.9</v>
      </c>
      <c r="F2874" s="14">
        <v>72506.7</v>
      </c>
      <c r="G2874">
        <v>6097</v>
      </c>
    </row>
    <row r="2875" spans="3:7" x14ac:dyDescent="0.35">
      <c r="C2875">
        <v>114.8</v>
      </c>
      <c r="D2875">
        <v>210</v>
      </c>
      <c r="E2875">
        <v>3.4</v>
      </c>
      <c r="F2875" s="14">
        <v>35431.1</v>
      </c>
      <c r="G2875">
        <v>11287</v>
      </c>
    </row>
    <row r="2876" spans="3:7" x14ac:dyDescent="0.35">
      <c r="C2876">
        <v>76.900000000000006</v>
      </c>
      <c r="D2876">
        <v>387</v>
      </c>
      <c r="E2876">
        <v>5.3</v>
      </c>
      <c r="F2876" s="14">
        <v>37845.54</v>
      </c>
      <c r="G2876">
        <v>17651</v>
      </c>
    </row>
    <row r="2877" spans="3:7" x14ac:dyDescent="0.35">
      <c r="C2877">
        <v>35.700000000000003</v>
      </c>
      <c r="D2877">
        <v>522</v>
      </c>
      <c r="E2877">
        <v>11.2</v>
      </c>
      <c r="F2877" s="14">
        <v>125220.18</v>
      </c>
      <c r="G2877">
        <v>12990</v>
      </c>
    </row>
    <row r="2878" spans="3:7" x14ac:dyDescent="0.35">
      <c r="C2878">
        <v>72.599999999999994</v>
      </c>
      <c r="D2878">
        <v>218</v>
      </c>
      <c r="E2878">
        <v>7.8</v>
      </c>
      <c r="F2878" s="14">
        <v>32260.06</v>
      </c>
      <c r="G2878">
        <v>9771</v>
      </c>
    </row>
    <row r="2879" spans="3:7" x14ac:dyDescent="0.35">
      <c r="C2879">
        <v>115.7</v>
      </c>
      <c r="D2879">
        <v>555</v>
      </c>
      <c r="E2879">
        <v>5.2</v>
      </c>
      <c r="F2879" s="14">
        <v>138236.82999999999</v>
      </c>
      <c r="G2879">
        <v>2245</v>
      </c>
    </row>
    <row r="2880" spans="3:7" x14ac:dyDescent="0.35">
      <c r="C2880">
        <v>143.5</v>
      </c>
      <c r="D2880">
        <v>166</v>
      </c>
      <c r="E2880">
        <v>3.8</v>
      </c>
      <c r="F2880" s="14">
        <v>78257.61</v>
      </c>
      <c r="G2880">
        <v>12371</v>
      </c>
    </row>
    <row r="2881" spans="3:7" x14ac:dyDescent="0.35">
      <c r="C2881">
        <v>125.1</v>
      </c>
      <c r="D2881">
        <v>527</v>
      </c>
      <c r="E2881">
        <v>1.4</v>
      </c>
      <c r="F2881" s="14">
        <v>97676.93</v>
      </c>
      <c r="G2881">
        <v>19315</v>
      </c>
    </row>
    <row r="2882" spans="3:7" x14ac:dyDescent="0.35">
      <c r="C2882">
        <v>64.099999999999994</v>
      </c>
      <c r="D2882">
        <v>432</v>
      </c>
      <c r="E2882">
        <v>0.5</v>
      </c>
      <c r="F2882" s="14">
        <v>137771.94</v>
      </c>
      <c r="G2882">
        <v>13514</v>
      </c>
    </row>
    <row r="2883" spans="3:7" x14ac:dyDescent="0.35">
      <c r="C2883">
        <v>92.9</v>
      </c>
      <c r="D2883">
        <v>598</v>
      </c>
      <c r="E2883">
        <v>6.9</v>
      </c>
      <c r="F2883" s="14">
        <v>41491.15</v>
      </c>
      <c r="G2883">
        <v>18297</v>
      </c>
    </row>
    <row r="2884" spans="3:7" x14ac:dyDescent="0.35">
      <c r="C2884">
        <v>136.69999999999999</v>
      </c>
      <c r="D2884">
        <v>437</v>
      </c>
      <c r="E2884">
        <v>4.7</v>
      </c>
      <c r="F2884" s="14">
        <v>90462.37</v>
      </c>
      <c r="G2884">
        <v>1682</v>
      </c>
    </row>
    <row r="2885" spans="3:7" x14ac:dyDescent="0.35">
      <c r="C2885">
        <v>29.4</v>
      </c>
      <c r="D2885">
        <v>471</v>
      </c>
      <c r="E2885">
        <v>9.1999999999999993</v>
      </c>
      <c r="F2885" s="14">
        <v>84609.2</v>
      </c>
      <c r="G2885">
        <v>5238</v>
      </c>
    </row>
    <row r="2886" spans="3:7" x14ac:dyDescent="0.35">
      <c r="C2886">
        <v>29.2</v>
      </c>
      <c r="D2886">
        <v>273</v>
      </c>
      <c r="E2886">
        <v>3.4</v>
      </c>
      <c r="F2886" s="14">
        <v>40569.14</v>
      </c>
      <c r="G2886">
        <v>19974</v>
      </c>
    </row>
    <row r="2887" spans="3:7" x14ac:dyDescent="0.35">
      <c r="C2887">
        <v>49</v>
      </c>
      <c r="D2887">
        <v>487</v>
      </c>
      <c r="E2887">
        <v>9.4</v>
      </c>
      <c r="F2887" s="14">
        <v>137131.24</v>
      </c>
      <c r="G2887">
        <v>13949</v>
      </c>
    </row>
    <row r="2888" spans="3:7" x14ac:dyDescent="0.35">
      <c r="C2888">
        <v>51.9</v>
      </c>
      <c r="D2888">
        <v>496</v>
      </c>
      <c r="E2888">
        <v>7.3</v>
      </c>
      <c r="F2888" s="14">
        <v>117494.54</v>
      </c>
      <c r="G2888">
        <v>13576</v>
      </c>
    </row>
    <row r="2889" spans="3:7" x14ac:dyDescent="0.35">
      <c r="C2889">
        <v>124</v>
      </c>
      <c r="D2889">
        <v>444</v>
      </c>
      <c r="E2889">
        <v>3.2</v>
      </c>
      <c r="F2889" s="14">
        <v>36238.300000000003</v>
      </c>
      <c r="G2889">
        <v>16096</v>
      </c>
    </row>
    <row r="2890" spans="3:7" x14ac:dyDescent="0.35">
      <c r="C2890">
        <v>39.6</v>
      </c>
      <c r="D2890">
        <v>554</v>
      </c>
      <c r="E2890">
        <v>3.4</v>
      </c>
      <c r="F2890" s="14">
        <v>82502.789999999994</v>
      </c>
      <c r="G2890">
        <v>14628</v>
      </c>
    </row>
    <row r="2891" spans="3:7" x14ac:dyDescent="0.35">
      <c r="C2891">
        <v>47.8</v>
      </c>
      <c r="D2891">
        <v>329</v>
      </c>
      <c r="E2891">
        <v>8.6</v>
      </c>
      <c r="F2891" s="14">
        <v>87557.67</v>
      </c>
      <c r="G2891">
        <v>13631</v>
      </c>
    </row>
    <row r="2892" spans="3:7" x14ac:dyDescent="0.35">
      <c r="C2892">
        <v>111.8</v>
      </c>
      <c r="D2892">
        <v>308</v>
      </c>
      <c r="E2892">
        <v>5.4</v>
      </c>
      <c r="F2892" s="14">
        <v>122712.57</v>
      </c>
      <c r="G2892">
        <v>13260</v>
      </c>
    </row>
    <row r="2893" spans="3:7" x14ac:dyDescent="0.35">
      <c r="C2893">
        <v>128.5</v>
      </c>
      <c r="D2893">
        <v>290</v>
      </c>
      <c r="E2893">
        <v>9.5</v>
      </c>
      <c r="F2893" s="14">
        <v>138743.20000000001</v>
      </c>
      <c r="G2893">
        <v>17189</v>
      </c>
    </row>
    <row r="2894" spans="3:7" x14ac:dyDescent="0.35">
      <c r="C2894">
        <v>145.4</v>
      </c>
      <c r="D2894">
        <v>358</v>
      </c>
      <c r="E2894">
        <v>5.3</v>
      </c>
      <c r="F2894" s="14">
        <v>94286.77</v>
      </c>
      <c r="G2894">
        <v>5445</v>
      </c>
    </row>
    <row r="2895" spans="3:7" x14ac:dyDescent="0.35">
      <c r="C2895">
        <v>56.7</v>
      </c>
      <c r="D2895">
        <v>237</v>
      </c>
      <c r="E2895">
        <v>4.2</v>
      </c>
      <c r="F2895" s="14">
        <v>51889.81</v>
      </c>
      <c r="G2895">
        <v>5670</v>
      </c>
    </row>
    <row r="2896" spans="3:7" x14ac:dyDescent="0.35">
      <c r="C2896">
        <v>34.1</v>
      </c>
      <c r="D2896">
        <v>101</v>
      </c>
      <c r="E2896">
        <v>5.5</v>
      </c>
      <c r="F2896" s="14">
        <v>79324.179999999993</v>
      </c>
      <c r="G2896">
        <v>1014</v>
      </c>
    </row>
    <row r="2897" spans="3:7" x14ac:dyDescent="0.35">
      <c r="C2897">
        <v>101.3</v>
      </c>
      <c r="D2897">
        <v>323</v>
      </c>
      <c r="E2897">
        <v>6.4</v>
      </c>
      <c r="F2897" s="14">
        <v>75038.73</v>
      </c>
      <c r="G2897">
        <v>19450</v>
      </c>
    </row>
    <row r="2898" spans="3:7" x14ac:dyDescent="0.35">
      <c r="C2898">
        <v>101.2</v>
      </c>
      <c r="D2898">
        <v>205</v>
      </c>
      <c r="E2898">
        <v>3.2</v>
      </c>
      <c r="F2898" s="14">
        <v>104697.82</v>
      </c>
      <c r="G2898">
        <v>2161</v>
      </c>
    </row>
    <row r="2899" spans="3:7" x14ac:dyDescent="0.35">
      <c r="C2899">
        <v>61.5</v>
      </c>
      <c r="D2899">
        <v>254</v>
      </c>
      <c r="E2899">
        <v>2.9</v>
      </c>
      <c r="F2899" s="14">
        <v>47815.37</v>
      </c>
      <c r="G2899">
        <v>11169</v>
      </c>
    </row>
    <row r="2900" spans="3:7" x14ac:dyDescent="0.35">
      <c r="C2900">
        <v>47.3</v>
      </c>
      <c r="D2900">
        <v>467</v>
      </c>
      <c r="E2900">
        <v>1.8</v>
      </c>
      <c r="F2900" s="14">
        <v>98669.32</v>
      </c>
      <c r="G2900">
        <v>2190</v>
      </c>
    </row>
    <row r="2901" spans="3:7" x14ac:dyDescent="0.35">
      <c r="C2901">
        <v>69.2</v>
      </c>
      <c r="D2901">
        <v>110</v>
      </c>
      <c r="E2901">
        <v>3.9</v>
      </c>
      <c r="F2901" s="14">
        <v>113234.3</v>
      </c>
      <c r="G2901">
        <v>6977</v>
      </c>
    </row>
    <row r="2902" spans="3:7" x14ac:dyDescent="0.35">
      <c r="C2902">
        <v>100.6</v>
      </c>
      <c r="D2902">
        <v>331</v>
      </c>
      <c r="E2902">
        <v>5.8</v>
      </c>
      <c r="F2902" s="14">
        <v>131634.85</v>
      </c>
      <c r="G2902">
        <v>13694</v>
      </c>
    </row>
    <row r="2903" spans="3:7" x14ac:dyDescent="0.35">
      <c r="C2903">
        <v>88.2</v>
      </c>
      <c r="D2903">
        <v>180</v>
      </c>
      <c r="E2903">
        <v>7.5</v>
      </c>
      <c r="F2903" s="14">
        <v>100658.5</v>
      </c>
      <c r="G2903">
        <v>3778</v>
      </c>
    </row>
    <row r="2904" spans="3:7" x14ac:dyDescent="0.35">
      <c r="C2904">
        <v>24.7</v>
      </c>
      <c r="D2904">
        <v>155</v>
      </c>
      <c r="E2904">
        <v>7.9</v>
      </c>
      <c r="F2904" s="14">
        <v>53155.57</v>
      </c>
      <c r="G2904">
        <v>12790</v>
      </c>
    </row>
    <row r="2905" spans="3:7" x14ac:dyDescent="0.35">
      <c r="C2905">
        <v>27.3</v>
      </c>
      <c r="D2905">
        <v>184</v>
      </c>
      <c r="E2905">
        <v>8</v>
      </c>
      <c r="F2905" s="14">
        <v>137261.53</v>
      </c>
      <c r="G2905">
        <v>5351</v>
      </c>
    </row>
    <row r="2906" spans="3:7" x14ac:dyDescent="0.35">
      <c r="C2906">
        <v>112.7</v>
      </c>
      <c r="D2906">
        <v>269</v>
      </c>
      <c r="E2906">
        <v>7.5</v>
      </c>
      <c r="F2906" s="14">
        <v>101588.05</v>
      </c>
      <c r="G2906">
        <v>15896</v>
      </c>
    </row>
    <row r="2907" spans="3:7" x14ac:dyDescent="0.35">
      <c r="C2907">
        <v>47.3</v>
      </c>
      <c r="D2907">
        <v>314</v>
      </c>
      <c r="E2907">
        <v>5.6</v>
      </c>
      <c r="F2907" s="14">
        <v>93225.72</v>
      </c>
      <c r="G2907">
        <v>9332</v>
      </c>
    </row>
    <row r="2908" spans="3:7" x14ac:dyDescent="0.35">
      <c r="C2908">
        <v>82.8</v>
      </c>
      <c r="D2908">
        <v>294</v>
      </c>
      <c r="E2908">
        <v>7.5</v>
      </c>
      <c r="F2908" s="14">
        <v>126545.1</v>
      </c>
      <c r="G2908">
        <v>12551</v>
      </c>
    </row>
    <row r="2909" spans="3:7" x14ac:dyDescent="0.35">
      <c r="C2909">
        <v>74.8</v>
      </c>
      <c r="D2909">
        <v>260</v>
      </c>
      <c r="E2909">
        <v>9.5</v>
      </c>
      <c r="F2909" s="14">
        <v>99914.52</v>
      </c>
      <c r="G2909">
        <v>783</v>
      </c>
    </row>
    <row r="2910" spans="3:7" x14ac:dyDescent="0.35">
      <c r="C2910">
        <v>92.8</v>
      </c>
      <c r="D2910">
        <v>477</v>
      </c>
      <c r="E2910">
        <v>4.8</v>
      </c>
      <c r="F2910" s="14">
        <v>100560.66</v>
      </c>
      <c r="G2910">
        <v>8832</v>
      </c>
    </row>
    <row r="2911" spans="3:7" x14ac:dyDescent="0.35">
      <c r="C2911">
        <v>148.69999999999999</v>
      </c>
      <c r="D2911">
        <v>300</v>
      </c>
      <c r="E2911">
        <v>6.5</v>
      </c>
      <c r="F2911" s="14">
        <v>87471.51</v>
      </c>
      <c r="G2911">
        <v>7843</v>
      </c>
    </row>
    <row r="2912" spans="3:7" x14ac:dyDescent="0.35">
      <c r="C2912">
        <v>99.3</v>
      </c>
      <c r="D2912">
        <v>451</v>
      </c>
      <c r="E2912">
        <v>9.6</v>
      </c>
      <c r="F2912" s="14">
        <v>61249.440000000002</v>
      </c>
      <c r="G2912">
        <v>4933</v>
      </c>
    </row>
    <row r="2913" spans="3:7" x14ac:dyDescent="0.35">
      <c r="C2913">
        <v>98.2</v>
      </c>
      <c r="D2913">
        <v>229</v>
      </c>
      <c r="E2913">
        <v>10</v>
      </c>
      <c r="F2913" s="14">
        <v>49573.14</v>
      </c>
      <c r="G2913">
        <v>8050</v>
      </c>
    </row>
    <row r="2914" spans="3:7" x14ac:dyDescent="0.35">
      <c r="C2914">
        <v>20.9</v>
      </c>
      <c r="D2914">
        <v>329</v>
      </c>
      <c r="E2914">
        <v>11.8</v>
      </c>
      <c r="F2914" s="14">
        <v>142875.35999999999</v>
      </c>
      <c r="G2914">
        <v>609</v>
      </c>
    </row>
    <row r="2915" spans="3:7" x14ac:dyDescent="0.35">
      <c r="C2915">
        <v>82.4</v>
      </c>
      <c r="D2915">
        <v>100</v>
      </c>
      <c r="E2915">
        <v>4.5999999999999996</v>
      </c>
      <c r="F2915" s="14">
        <v>42757.43</v>
      </c>
      <c r="G2915">
        <v>14806</v>
      </c>
    </row>
    <row r="2916" spans="3:7" x14ac:dyDescent="0.35">
      <c r="C2916">
        <v>107.9</v>
      </c>
      <c r="D2916">
        <v>301</v>
      </c>
      <c r="E2916">
        <v>1.6</v>
      </c>
      <c r="F2916" s="14">
        <v>147890.82999999999</v>
      </c>
      <c r="G2916">
        <v>14406</v>
      </c>
    </row>
    <row r="2917" spans="3:7" x14ac:dyDescent="0.35">
      <c r="C2917">
        <v>72.5</v>
      </c>
      <c r="D2917">
        <v>219</v>
      </c>
      <c r="E2917">
        <v>9.3000000000000007</v>
      </c>
      <c r="F2917" s="14">
        <v>77079.42</v>
      </c>
      <c r="G2917">
        <v>13437</v>
      </c>
    </row>
    <row r="2918" spans="3:7" x14ac:dyDescent="0.35">
      <c r="C2918">
        <v>99.3</v>
      </c>
      <c r="D2918">
        <v>306</v>
      </c>
      <c r="E2918">
        <v>4.7</v>
      </c>
      <c r="F2918" s="14">
        <v>129006.91</v>
      </c>
      <c r="G2918">
        <v>8411</v>
      </c>
    </row>
    <row r="2919" spans="3:7" x14ac:dyDescent="0.35">
      <c r="C2919">
        <v>37.200000000000003</v>
      </c>
      <c r="D2919">
        <v>434</v>
      </c>
      <c r="E2919">
        <v>4.9000000000000004</v>
      </c>
      <c r="F2919" s="14">
        <v>35807.599999999999</v>
      </c>
      <c r="G2919">
        <v>8344</v>
      </c>
    </row>
    <row r="2920" spans="3:7" x14ac:dyDescent="0.35">
      <c r="C2920">
        <v>107.6</v>
      </c>
      <c r="D2920">
        <v>183</v>
      </c>
      <c r="E2920">
        <v>4.5999999999999996</v>
      </c>
      <c r="F2920" s="14">
        <v>133019.06</v>
      </c>
      <c r="G2920">
        <v>19617</v>
      </c>
    </row>
    <row r="2921" spans="3:7" x14ac:dyDescent="0.35">
      <c r="C2921">
        <v>134</v>
      </c>
      <c r="D2921">
        <v>196</v>
      </c>
      <c r="E2921">
        <v>9.5</v>
      </c>
      <c r="F2921" s="14">
        <v>67936.44</v>
      </c>
      <c r="G2921">
        <v>14947</v>
      </c>
    </row>
    <row r="2922" spans="3:7" x14ac:dyDescent="0.35">
      <c r="C2922">
        <v>75</v>
      </c>
      <c r="D2922">
        <v>313</v>
      </c>
      <c r="E2922">
        <v>8</v>
      </c>
      <c r="F2922" s="14">
        <v>50946.5</v>
      </c>
      <c r="G2922">
        <v>14283</v>
      </c>
    </row>
    <row r="2923" spans="3:7" x14ac:dyDescent="0.35">
      <c r="C2923">
        <v>91.7</v>
      </c>
      <c r="D2923">
        <v>231</v>
      </c>
      <c r="E2923">
        <v>5.6</v>
      </c>
      <c r="F2923" s="14">
        <v>145578.70000000001</v>
      </c>
      <c r="G2923">
        <v>11927</v>
      </c>
    </row>
    <row r="2924" spans="3:7" x14ac:dyDescent="0.35">
      <c r="C2924">
        <v>21.8</v>
      </c>
      <c r="D2924">
        <v>139</v>
      </c>
      <c r="E2924">
        <v>1.2</v>
      </c>
      <c r="F2924" s="14">
        <v>108072.44</v>
      </c>
      <c r="G2924">
        <v>8376</v>
      </c>
    </row>
    <row r="2925" spans="3:7" x14ac:dyDescent="0.35">
      <c r="C2925">
        <v>75.8</v>
      </c>
      <c r="D2925">
        <v>132</v>
      </c>
      <c r="E2925">
        <v>9.9</v>
      </c>
      <c r="F2925" s="14">
        <v>126025.02</v>
      </c>
      <c r="G2925">
        <v>9919</v>
      </c>
    </row>
    <row r="2926" spans="3:7" x14ac:dyDescent="0.35">
      <c r="C2926">
        <v>118</v>
      </c>
      <c r="D2926">
        <v>416</v>
      </c>
      <c r="E2926">
        <v>8.6</v>
      </c>
      <c r="F2926" s="14">
        <v>91216.23</v>
      </c>
      <c r="G2926">
        <v>11129</v>
      </c>
    </row>
    <row r="2927" spans="3:7" x14ac:dyDescent="0.35">
      <c r="C2927">
        <v>113</v>
      </c>
      <c r="D2927">
        <v>519</v>
      </c>
      <c r="E2927">
        <v>1.9</v>
      </c>
      <c r="F2927" s="14">
        <v>148253.34</v>
      </c>
      <c r="G2927">
        <v>2774</v>
      </c>
    </row>
    <row r="2928" spans="3:7" x14ac:dyDescent="0.35">
      <c r="C2928">
        <v>79.099999999999994</v>
      </c>
      <c r="D2928">
        <v>270</v>
      </c>
      <c r="E2928">
        <v>3.3</v>
      </c>
      <c r="F2928" s="14">
        <v>121763.76</v>
      </c>
      <c r="G2928">
        <v>10397</v>
      </c>
    </row>
    <row r="2929" spans="3:7" x14ac:dyDescent="0.35">
      <c r="C2929">
        <v>145.9</v>
      </c>
      <c r="D2929">
        <v>442</v>
      </c>
      <c r="E2929">
        <v>1.1000000000000001</v>
      </c>
      <c r="F2929" s="14">
        <v>71492.100000000006</v>
      </c>
      <c r="G2929">
        <v>756</v>
      </c>
    </row>
    <row r="2930" spans="3:7" x14ac:dyDescent="0.35">
      <c r="C2930">
        <v>101.2</v>
      </c>
      <c r="D2930">
        <v>500</v>
      </c>
      <c r="E2930">
        <v>9.4</v>
      </c>
      <c r="F2930" s="14">
        <v>84519.99</v>
      </c>
      <c r="G2930">
        <v>17535</v>
      </c>
    </row>
    <row r="2931" spans="3:7" x14ac:dyDescent="0.35">
      <c r="C2931">
        <v>97.5</v>
      </c>
      <c r="D2931">
        <v>228</v>
      </c>
      <c r="E2931">
        <v>10.8</v>
      </c>
      <c r="F2931" s="14">
        <v>121013.96</v>
      </c>
      <c r="G2931">
        <v>5403</v>
      </c>
    </row>
    <row r="2932" spans="3:7" x14ac:dyDescent="0.35">
      <c r="C2932">
        <v>66.099999999999994</v>
      </c>
      <c r="D2932">
        <v>573</v>
      </c>
      <c r="E2932">
        <v>11.5</v>
      </c>
      <c r="F2932" s="14">
        <v>97224.11</v>
      </c>
      <c r="G2932">
        <v>7860</v>
      </c>
    </row>
    <row r="2933" spans="3:7" x14ac:dyDescent="0.35">
      <c r="C2933">
        <v>101</v>
      </c>
      <c r="D2933">
        <v>550</v>
      </c>
      <c r="E2933">
        <v>2.1</v>
      </c>
      <c r="F2933" s="14">
        <v>137232.76</v>
      </c>
      <c r="G2933">
        <v>12536</v>
      </c>
    </row>
    <row r="2934" spans="3:7" x14ac:dyDescent="0.35">
      <c r="C2934">
        <v>68.3</v>
      </c>
      <c r="D2934">
        <v>507</v>
      </c>
      <c r="E2934">
        <v>8.9</v>
      </c>
      <c r="F2934" s="14">
        <v>83108.649999999994</v>
      </c>
      <c r="G2934">
        <v>6800</v>
      </c>
    </row>
    <row r="2935" spans="3:7" x14ac:dyDescent="0.35">
      <c r="C2935">
        <v>85.6</v>
      </c>
      <c r="D2935">
        <v>280</v>
      </c>
      <c r="E2935">
        <v>6.8</v>
      </c>
      <c r="F2935" s="14">
        <v>93690.58</v>
      </c>
      <c r="G2935">
        <v>5901</v>
      </c>
    </row>
    <row r="2936" spans="3:7" x14ac:dyDescent="0.35">
      <c r="C2936">
        <v>87.4</v>
      </c>
      <c r="D2936">
        <v>106</v>
      </c>
      <c r="E2936">
        <v>6.9</v>
      </c>
      <c r="F2936" s="14">
        <v>97494.53</v>
      </c>
      <c r="G2936">
        <v>13245</v>
      </c>
    </row>
    <row r="2937" spans="3:7" x14ac:dyDescent="0.35">
      <c r="C2937">
        <v>58</v>
      </c>
      <c r="D2937">
        <v>544</v>
      </c>
      <c r="E2937">
        <v>2.2999999999999998</v>
      </c>
      <c r="F2937" s="14">
        <v>68325.81</v>
      </c>
      <c r="G2937">
        <v>3257</v>
      </c>
    </row>
    <row r="2938" spans="3:7" x14ac:dyDescent="0.35">
      <c r="C2938">
        <v>78.8</v>
      </c>
      <c r="D2938">
        <v>268</v>
      </c>
      <c r="E2938">
        <v>9.6</v>
      </c>
      <c r="F2938" s="14">
        <v>96259.98</v>
      </c>
      <c r="G2938">
        <v>1495</v>
      </c>
    </row>
    <row r="2939" spans="3:7" x14ac:dyDescent="0.35">
      <c r="C2939">
        <v>80.2</v>
      </c>
      <c r="D2939">
        <v>247</v>
      </c>
      <c r="E2939">
        <v>7.2</v>
      </c>
      <c r="F2939" s="14">
        <v>105934.5</v>
      </c>
      <c r="G2939">
        <v>5496</v>
      </c>
    </row>
    <row r="2940" spans="3:7" x14ac:dyDescent="0.35">
      <c r="C2940">
        <v>53.2</v>
      </c>
      <c r="D2940">
        <v>558</v>
      </c>
      <c r="E2940">
        <v>0.6</v>
      </c>
      <c r="F2940" s="14">
        <v>87319.8</v>
      </c>
      <c r="G2940">
        <v>13</v>
      </c>
    </row>
    <row r="2941" spans="3:7" x14ac:dyDescent="0.35">
      <c r="C2941">
        <v>45.5</v>
      </c>
      <c r="D2941">
        <v>303</v>
      </c>
      <c r="E2941">
        <v>11</v>
      </c>
      <c r="F2941" s="14">
        <v>103250.88</v>
      </c>
      <c r="G2941">
        <v>14206</v>
      </c>
    </row>
    <row r="2942" spans="3:7" x14ac:dyDescent="0.35">
      <c r="C2942">
        <v>74.599999999999994</v>
      </c>
      <c r="D2942">
        <v>347</v>
      </c>
      <c r="E2942">
        <v>11.9</v>
      </c>
      <c r="F2942" s="14">
        <v>88645.67</v>
      </c>
      <c r="G2942">
        <v>817</v>
      </c>
    </row>
    <row r="2943" spans="3:7" x14ac:dyDescent="0.35">
      <c r="C2943">
        <v>136.4</v>
      </c>
      <c r="D2943">
        <v>484</v>
      </c>
      <c r="E2943">
        <v>0.6</v>
      </c>
      <c r="F2943" s="14">
        <v>30619.88</v>
      </c>
      <c r="G2943">
        <v>10830</v>
      </c>
    </row>
    <row r="2944" spans="3:7" x14ac:dyDescent="0.35">
      <c r="C2944">
        <v>144.1</v>
      </c>
      <c r="D2944">
        <v>251</v>
      </c>
      <c r="E2944">
        <v>9.8000000000000007</v>
      </c>
      <c r="F2944" s="14">
        <v>75982.179999999993</v>
      </c>
      <c r="G2944">
        <v>9724</v>
      </c>
    </row>
    <row r="2945" spans="3:7" x14ac:dyDescent="0.35">
      <c r="C2945">
        <v>83.8</v>
      </c>
      <c r="D2945">
        <v>208</v>
      </c>
      <c r="E2945">
        <v>10.3</v>
      </c>
      <c r="F2945" s="14">
        <v>66083.679999999993</v>
      </c>
      <c r="G2945">
        <v>2008</v>
      </c>
    </row>
    <row r="2946" spans="3:7" x14ac:dyDescent="0.35">
      <c r="C2946">
        <v>138</v>
      </c>
      <c r="D2946">
        <v>370</v>
      </c>
      <c r="E2946">
        <v>1.3</v>
      </c>
      <c r="F2946" s="14">
        <v>44669.85</v>
      </c>
      <c r="G2946">
        <v>8428</v>
      </c>
    </row>
    <row r="2947" spans="3:7" x14ac:dyDescent="0.35">
      <c r="C2947">
        <v>32.4</v>
      </c>
      <c r="D2947">
        <v>131</v>
      </c>
      <c r="E2947">
        <v>9.3000000000000007</v>
      </c>
      <c r="F2947" s="14">
        <v>62570.85</v>
      </c>
      <c r="G2947">
        <v>14741</v>
      </c>
    </row>
    <row r="2948" spans="3:7" x14ac:dyDescent="0.35">
      <c r="C2948">
        <v>101.7</v>
      </c>
      <c r="D2948">
        <v>545</v>
      </c>
      <c r="E2948">
        <v>7.8</v>
      </c>
      <c r="F2948" s="14">
        <v>120042.82</v>
      </c>
      <c r="G2948">
        <v>19107</v>
      </c>
    </row>
    <row r="2949" spans="3:7" x14ac:dyDescent="0.35">
      <c r="C2949">
        <v>56.7</v>
      </c>
      <c r="D2949">
        <v>466</v>
      </c>
      <c r="E2949">
        <v>4.0999999999999996</v>
      </c>
      <c r="F2949" s="14">
        <v>56065.48</v>
      </c>
      <c r="G2949">
        <v>6947</v>
      </c>
    </row>
    <row r="2950" spans="3:7" x14ac:dyDescent="0.35">
      <c r="C2950">
        <v>23.4</v>
      </c>
      <c r="D2950">
        <v>337</v>
      </c>
      <c r="E2950">
        <v>0.5</v>
      </c>
      <c r="F2950" s="14">
        <v>48469.77</v>
      </c>
      <c r="G2950">
        <v>14226</v>
      </c>
    </row>
    <row r="2951" spans="3:7" x14ac:dyDescent="0.35">
      <c r="C2951">
        <v>88.8</v>
      </c>
      <c r="D2951">
        <v>274</v>
      </c>
      <c r="E2951">
        <v>1.7</v>
      </c>
      <c r="F2951" s="14">
        <v>132452.82</v>
      </c>
      <c r="G2951">
        <v>2940</v>
      </c>
    </row>
    <row r="2952" spans="3:7" x14ac:dyDescent="0.35">
      <c r="C2952">
        <v>109.1</v>
      </c>
      <c r="D2952">
        <v>543</v>
      </c>
      <c r="E2952">
        <v>6.8</v>
      </c>
      <c r="F2952" s="14">
        <v>138825.89000000001</v>
      </c>
      <c r="G2952">
        <v>16892</v>
      </c>
    </row>
    <row r="2953" spans="3:7" x14ac:dyDescent="0.35">
      <c r="C2953">
        <v>120.3</v>
      </c>
      <c r="D2953">
        <v>357</v>
      </c>
      <c r="E2953">
        <v>4</v>
      </c>
      <c r="F2953" s="14">
        <v>114250.52</v>
      </c>
      <c r="G2953">
        <v>4157</v>
      </c>
    </row>
    <row r="2954" spans="3:7" x14ac:dyDescent="0.35">
      <c r="C2954">
        <v>111.3</v>
      </c>
      <c r="D2954">
        <v>364</v>
      </c>
      <c r="E2954">
        <v>0.5</v>
      </c>
      <c r="F2954" s="14">
        <v>93696.17</v>
      </c>
      <c r="G2954">
        <v>2793</v>
      </c>
    </row>
    <row r="2955" spans="3:7" x14ac:dyDescent="0.35">
      <c r="C2955">
        <v>127.7</v>
      </c>
      <c r="D2955">
        <v>331</v>
      </c>
      <c r="E2955">
        <v>1.3</v>
      </c>
      <c r="F2955" s="14">
        <v>84240.01</v>
      </c>
      <c r="G2955">
        <v>10064</v>
      </c>
    </row>
    <row r="2956" spans="3:7" x14ac:dyDescent="0.35">
      <c r="C2956">
        <v>133.69999999999999</v>
      </c>
      <c r="D2956">
        <v>530</v>
      </c>
      <c r="E2956">
        <v>5.4</v>
      </c>
      <c r="F2956" s="14">
        <v>98312.6</v>
      </c>
      <c r="G2956">
        <v>12446</v>
      </c>
    </row>
    <row r="2957" spans="3:7" x14ac:dyDescent="0.35">
      <c r="C2957">
        <v>117.9</v>
      </c>
      <c r="D2957">
        <v>448</v>
      </c>
      <c r="E2957">
        <v>1.5</v>
      </c>
      <c r="F2957" s="14">
        <v>105178.61</v>
      </c>
      <c r="G2957">
        <v>15742</v>
      </c>
    </row>
    <row r="2958" spans="3:7" x14ac:dyDescent="0.35">
      <c r="C2958">
        <v>114.2</v>
      </c>
      <c r="D2958">
        <v>551</v>
      </c>
      <c r="E2958">
        <v>8.6999999999999993</v>
      </c>
      <c r="F2958" s="14">
        <v>145949.76000000001</v>
      </c>
      <c r="G2958">
        <v>19985</v>
      </c>
    </row>
    <row r="2959" spans="3:7" x14ac:dyDescent="0.35">
      <c r="C2959">
        <v>27.5</v>
      </c>
      <c r="D2959">
        <v>257</v>
      </c>
      <c r="E2959">
        <v>11</v>
      </c>
      <c r="F2959" s="14">
        <v>48113.67</v>
      </c>
      <c r="G2959">
        <v>19943</v>
      </c>
    </row>
    <row r="2960" spans="3:7" x14ac:dyDescent="0.35">
      <c r="C2960">
        <v>121.1</v>
      </c>
      <c r="D2960">
        <v>496</v>
      </c>
      <c r="E2960">
        <v>1.6</v>
      </c>
      <c r="F2960" s="14">
        <v>45084.58</v>
      </c>
      <c r="G2960">
        <v>2853</v>
      </c>
    </row>
    <row r="2961" spans="3:7" x14ac:dyDescent="0.35">
      <c r="C2961">
        <v>106</v>
      </c>
      <c r="D2961">
        <v>505</v>
      </c>
      <c r="E2961">
        <v>0.8</v>
      </c>
      <c r="F2961" s="14">
        <v>141614.73000000001</v>
      </c>
      <c r="G2961">
        <v>8982</v>
      </c>
    </row>
    <row r="2962" spans="3:7" x14ac:dyDescent="0.35">
      <c r="C2962">
        <v>76.599999999999994</v>
      </c>
      <c r="D2962">
        <v>131</v>
      </c>
      <c r="E2962">
        <v>5.6</v>
      </c>
      <c r="F2962" s="14">
        <v>105479.5</v>
      </c>
      <c r="G2962">
        <v>13906</v>
      </c>
    </row>
    <row r="2963" spans="3:7" x14ac:dyDescent="0.35">
      <c r="C2963">
        <v>89.8</v>
      </c>
      <c r="D2963">
        <v>481</v>
      </c>
      <c r="E2963">
        <v>3.3</v>
      </c>
      <c r="F2963" s="14">
        <v>104068.1</v>
      </c>
      <c r="G2963">
        <v>7741</v>
      </c>
    </row>
    <row r="2964" spans="3:7" x14ac:dyDescent="0.35">
      <c r="C2964">
        <v>113.5</v>
      </c>
      <c r="D2964">
        <v>426</v>
      </c>
      <c r="E2964">
        <v>7.2</v>
      </c>
      <c r="F2964" s="14">
        <v>70271.91</v>
      </c>
      <c r="G2964">
        <v>17242</v>
      </c>
    </row>
    <row r="2965" spans="3:7" x14ac:dyDescent="0.35">
      <c r="C2965">
        <v>137.80000000000001</v>
      </c>
      <c r="D2965">
        <v>214</v>
      </c>
      <c r="E2965">
        <v>10.4</v>
      </c>
      <c r="F2965" s="14">
        <v>52469.48</v>
      </c>
      <c r="G2965">
        <v>12889</v>
      </c>
    </row>
    <row r="2966" spans="3:7" x14ac:dyDescent="0.35">
      <c r="C2966">
        <v>123.7</v>
      </c>
      <c r="D2966">
        <v>418</v>
      </c>
      <c r="E2966">
        <v>11.7</v>
      </c>
      <c r="F2966" s="14">
        <v>119074.24000000001</v>
      </c>
      <c r="G2966">
        <v>13137</v>
      </c>
    </row>
    <row r="2967" spans="3:7" x14ac:dyDescent="0.35">
      <c r="C2967">
        <v>34.9</v>
      </c>
      <c r="D2967">
        <v>403</v>
      </c>
      <c r="E2967">
        <v>1.3</v>
      </c>
      <c r="F2967" s="14">
        <v>74484.800000000003</v>
      </c>
      <c r="G2967">
        <v>10738</v>
      </c>
    </row>
    <row r="2968" spans="3:7" x14ac:dyDescent="0.35">
      <c r="C2968">
        <v>101.4</v>
      </c>
      <c r="D2968">
        <v>267</v>
      </c>
      <c r="E2968">
        <v>7.7</v>
      </c>
      <c r="F2968" s="14">
        <v>72533.649999999994</v>
      </c>
      <c r="G2968">
        <v>13631</v>
      </c>
    </row>
    <row r="2969" spans="3:7" x14ac:dyDescent="0.35">
      <c r="C2969">
        <v>35</v>
      </c>
      <c r="D2969">
        <v>379</v>
      </c>
      <c r="E2969">
        <v>1.9</v>
      </c>
      <c r="F2969" s="14">
        <v>84736.45</v>
      </c>
      <c r="G2969">
        <v>5782</v>
      </c>
    </row>
    <row r="2970" spans="3:7" x14ac:dyDescent="0.35">
      <c r="C2970">
        <v>36.5</v>
      </c>
      <c r="D2970">
        <v>522</v>
      </c>
      <c r="E2970">
        <v>4.9000000000000004</v>
      </c>
      <c r="F2970" s="14">
        <v>31855.91</v>
      </c>
      <c r="G2970">
        <v>10204</v>
      </c>
    </row>
    <row r="2971" spans="3:7" x14ac:dyDescent="0.35">
      <c r="C2971">
        <v>103.8</v>
      </c>
      <c r="D2971">
        <v>396</v>
      </c>
      <c r="E2971">
        <v>0.9</v>
      </c>
      <c r="F2971" s="14">
        <v>41978.04</v>
      </c>
      <c r="G2971">
        <v>5551</v>
      </c>
    </row>
    <row r="2972" spans="3:7" x14ac:dyDescent="0.35">
      <c r="C2972">
        <v>52.6</v>
      </c>
      <c r="D2972">
        <v>386</v>
      </c>
      <c r="E2972">
        <v>8.3000000000000007</v>
      </c>
      <c r="F2972" s="14">
        <v>46160.23</v>
      </c>
      <c r="G2972">
        <v>10541</v>
      </c>
    </row>
    <row r="2973" spans="3:7" x14ac:dyDescent="0.35">
      <c r="C2973">
        <v>128.4</v>
      </c>
      <c r="D2973">
        <v>102</v>
      </c>
      <c r="E2973">
        <v>8.3000000000000007</v>
      </c>
      <c r="F2973" s="14">
        <v>63814.09</v>
      </c>
      <c r="G2973">
        <v>6301</v>
      </c>
    </row>
    <row r="2974" spans="3:7" x14ac:dyDescent="0.35">
      <c r="C2974">
        <v>40.799999999999997</v>
      </c>
      <c r="D2974">
        <v>389</v>
      </c>
      <c r="E2974">
        <v>10.4</v>
      </c>
      <c r="F2974" s="14">
        <v>61370.97</v>
      </c>
      <c r="G2974">
        <v>5064</v>
      </c>
    </row>
    <row r="2975" spans="3:7" x14ac:dyDescent="0.35">
      <c r="C2975">
        <v>52.7</v>
      </c>
      <c r="D2975">
        <v>164</v>
      </c>
      <c r="E2975">
        <v>7.9</v>
      </c>
      <c r="F2975" s="14">
        <v>96611.68</v>
      </c>
      <c r="G2975">
        <v>10493</v>
      </c>
    </row>
    <row r="2976" spans="3:7" x14ac:dyDescent="0.35">
      <c r="C2976">
        <v>92.1</v>
      </c>
      <c r="D2976">
        <v>286</v>
      </c>
      <c r="E2976">
        <v>8.1999999999999993</v>
      </c>
      <c r="F2976" s="14">
        <v>44414.92</v>
      </c>
      <c r="G2976">
        <v>10884</v>
      </c>
    </row>
    <row r="2977" spans="3:7" x14ac:dyDescent="0.35">
      <c r="C2977">
        <v>146.4</v>
      </c>
      <c r="D2977">
        <v>543</v>
      </c>
      <c r="E2977">
        <v>7.7</v>
      </c>
      <c r="F2977" s="14">
        <v>124317.19</v>
      </c>
      <c r="G2977">
        <v>2310</v>
      </c>
    </row>
    <row r="2978" spans="3:7" x14ac:dyDescent="0.35">
      <c r="C2978">
        <v>115.9</v>
      </c>
      <c r="D2978">
        <v>581</v>
      </c>
      <c r="E2978">
        <v>2.9</v>
      </c>
      <c r="F2978" s="14">
        <v>114912.49</v>
      </c>
      <c r="G2978">
        <v>11416</v>
      </c>
    </row>
    <row r="2979" spans="3:7" x14ac:dyDescent="0.35">
      <c r="C2979">
        <v>77.900000000000006</v>
      </c>
      <c r="D2979">
        <v>529</v>
      </c>
      <c r="E2979">
        <v>5.7</v>
      </c>
      <c r="F2979" s="14">
        <v>46090.92</v>
      </c>
      <c r="G2979">
        <v>18304</v>
      </c>
    </row>
    <row r="2980" spans="3:7" x14ac:dyDescent="0.35">
      <c r="C2980">
        <v>130.80000000000001</v>
      </c>
      <c r="D2980">
        <v>256</v>
      </c>
      <c r="E2980">
        <v>8.6</v>
      </c>
      <c r="F2980" s="14">
        <v>76853.14</v>
      </c>
      <c r="G2980">
        <v>8825</v>
      </c>
    </row>
    <row r="2981" spans="3:7" x14ac:dyDescent="0.35">
      <c r="C2981">
        <v>26.9</v>
      </c>
      <c r="D2981">
        <v>172</v>
      </c>
      <c r="E2981">
        <v>11.3</v>
      </c>
      <c r="F2981" s="14">
        <v>73134.789999999994</v>
      </c>
      <c r="G2981">
        <v>7243</v>
      </c>
    </row>
    <row r="2982" spans="3:7" x14ac:dyDescent="0.35">
      <c r="C2982">
        <v>126.1</v>
      </c>
      <c r="D2982">
        <v>149</v>
      </c>
      <c r="E2982">
        <v>1.4</v>
      </c>
      <c r="F2982" s="14">
        <v>101984.41</v>
      </c>
      <c r="G2982">
        <v>4901</v>
      </c>
    </row>
    <row r="2983" spans="3:7" x14ac:dyDescent="0.35">
      <c r="C2983">
        <v>96.1</v>
      </c>
      <c r="D2983">
        <v>442</v>
      </c>
      <c r="E2983">
        <v>11.8</v>
      </c>
      <c r="F2983" s="14">
        <v>135029.6</v>
      </c>
      <c r="G2983">
        <v>5138</v>
      </c>
    </row>
    <row r="2984" spans="3:7" x14ac:dyDescent="0.35">
      <c r="C2984">
        <v>121.5</v>
      </c>
      <c r="D2984">
        <v>360</v>
      </c>
      <c r="E2984">
        <v>3.7</v>
      </c>
      <c r="F2984" s="14">
        <v>132097.15</v>
      </c>
      <c r="G2984">
        <v>5299</v>
      </c>
    </row>
    <row r="2985" spans="3:7" x14ac:dyDescent="0.35">
      <c r="C2985">
        <v>89.7</v>
      </c>
      <c r="D2985">
        <v>347</v>
      </c>
      <c r="E2985">
        <v>7.2</v>
      </c>
      <c r="F2985" s="14">
        <v>35151.199999999997</v>
      </c>
      <c r="G2985">
        <v>13036</v>
      </c>
    </row>
    <row r="2986" spans="3:7" x14ac:dyDescent="0.35">
      <c r="C2986">
        <v>44.1</v>
      </c>
      <c r="D2986">
        <v>110</v>
      </c>
      <c r="E2986">
        <v>6.9</v>
      </c>
      <c r="F2986" s="14">
        <v>109440.37</v>
      </c>
      <c r="G2986">
        <v>10544</v>
      </c>
    </row>
    <row r="2987" spans="3:7" x14ac:dyDescent="0.35">
      <c r="C2987">
        <v>100.2</v>
      </c>
      <c r="D2987">
        <v>269</v>
      </c>
      <c r="E2987">
        <v>11.9</v>
      </c>
      <c r="F2987" s="14">
        <v>138556.89000000001</v>
      </c>
      <c r="G2987">
        <v>8799</v>
      </c>
    </row>
    <row r="2988" spans="3:7" x14ac:dyDescent="0.35">
      <c r="C2988">
        <v>33.5</v>
      </c>
      <c r="D2988">
        <v>455</v>
      </c>
      <c r="E2988">
        <v>2</v>
      </c>
      <c r="F2988" s="14">
        <v>55327.67</v>
      </c>
      <c r="G2988">
        <v>9353</v>
      </c>
    </row>
    <row r="2989" spans="3:7" x14ac:dyDescent="0.35">
      <c r="C2989">
        <v>146.5</v>
      </c>
      <c r="D2989">
        <v>276</v>
      </c>
      <c r="E2989">
        <v>7.1</v>
      </c>
      <c r="F2989" s="14">
        <v>34774.36</v>
      </c>
      <c r="G2989">
        <v>11781</v>
      </c>
    </row>
    <row r="2990" spans="3:7" x14ac:dyDescent="0.35">
      <c r="C2990">
        <v>57.3</v>
      </c>
      <c r="D2990">
        <v>345</v>
      </c>
      <c r="E2990">
        <v>3.8</v>
      </c>
      <c r="F2990" s="14">
        <v>76360.66</v>
      </c>
      <c r="G2990">
        <v>3096</v>
      </c>
    </row>
    <row r="2991" spans="3:7" x14ac:dyDescent="0.35">
      <c r="C2991">
        <v>54.7</v>
      </c>
      <c r="D2991">
        <v>335</v>
      </c>
      <c r="E2991">
        <v>7.7</v>
      </c>
      <c r="F2991" s="14">
        <v>110981.46</v>
      </c>
      <c r="G2991">
        <v>504</v>
      </c>
    </row>
    <row r="2992" spans="3:7" x14ac:dyDescent="0.35">
      <c r="C2992">
        <v>64.8</v>
      </c>
      <c r="D2992">
        <v>227</v>
      </c>
      <c r="E2992">
        <v>11.8</v>
      </c>
      <c r="F2992" s="14">
        <v>129135.71</v>
      </c>
      <c r="G2992">
        <v>11705</v>
      </c>
    </row>
    <row r="2993" spans="3:7" x14ac:dyDescent="0.35">
      <c r="C2993">
        <v>92.5</v>
      </c>
      <c r="D2993">
        <v>581</v>
      </c>
      <c r="E2993">
        <v>10.6</v>
      </c>
      <c r="F2993" s="14">
        <v>73210.77</v>
      </c>
      <c r="G2993">
        <v>5498</v>
      </c>
    </row>
    <row r="2994" spans="3:7" x14ac:dyDescent="0.35">
      <c r="C2994">
        <v>34.5</v>
      </c>
      <c r="D2994">
        <v>123</v>
      </c>
      <c r="E2994">
        <v>1.1000000000000001</v>
      </c>
      <c r="F2994" s="14">
        <v>71208.539999999994</v>
      </c>
      <c r="G2994">
        <v>16702</v>
      </c>
    </row>
    <row r="2995" spans="3:7" x14ac:dyDescent="0.35">
      <c r="C2995">
        <v>101.5</v>
      </c>
      <c r="D2995">
        <v>360</v>
      </c>
      <c r="E2995">
        <v>3.8</v>
      </c>
      <c r="F2995" s="14">
        <v>30726.36</v>
      </c>
      <c r="G2995">
        <v>12636</v>
      </c>
    </row>
    <row r="2996" spans="3:7" x14ac:dyDescent="0.35">
      <c r="C2996">
        <v>75.599999999999994</v>
      </c>
      <c r="D2996">
        <v>565</v>
      </c>
      <c r="E2996">
        <v>8</v>
      </c>
      <c r="F2996" s="14">
        <v>132330.01</v>
      </c>
      <c r="G2996">
        <v>11926</v>
      </c>
    </row>
    <row r="2997" spans="3:7" x14ac:dyDescent="0.35">
      <c r="C2997">
        <v>56.3</v>
      </c>
      <c r="D2997">
        <v>191</v>
      </c>
      <c r="E2997">
        <v>8.1</v>
      </c>
      <c r="F2997" s="14">
        <v>59538.11</v>
      </c>
      <c r="G2997">
        <v>2854</v>
      </c>
    </row>
    <row r="2998" spans="3:7" x14ac:dyDescent="0.35">
      <c r="C2998">
        <v>110.2</v>
      </c>
      <c r="D2998">
        <v>326</v>
      </c>
      <c r="E2998">
        <v>3.9</v>
      </c>
      <c r="F2998" s="14">
        <v>128150.81</v>
      </c>
      <c r="G2998">
        <v>19435</v>
      </c>
    </row>
    <row r="2999" spans="3:7" x14ac:dyDescent="0.35">
      <c r="C2999">
        <v>149.30000000000001</v>
      </c>
      <c r="D2999">
        <v>214</v>
      </c>
      <c r="E2999">
        <v>7.1</v>
      </c>
      <c r="F2999" s="14">
        <v>62556.49</v>
      </c>
      <c r="G2999">
        <v>16933</v>
      </c>
    </row>
    <row r="3000" spans="3:7" x14ac:dyDescent="0.35">
      <c r="C3000">
        <v>30.6</v>
      </c>
      <c r="D3000">
        <v>423</v>
      </c>
      <c r="E3000">
        <v>8.6</v>
      </c>
      <c r="F3000" s="14">
        <v>93173.32</v>
      </c>
      <c r="G3000">
        <v>9598</v>
      </c>
    </row>
    <row r="3001" spans="3:7" x14ac:dyDescent="0.35">
      <c r="C3001">
        <v>41.1</v>
      </c>
      <c r="D3001">
        <v>134</v>
      </c>
      <c r="E3001">
        <v>10.1</v>
      </c>
      <c r="F3001" s="14">
        <v>118326.64</v>
      </c>
      <c r="G3001">
        <v>650</v>
      </c>
    </row>
    <row r="3002" spans="3:7" x14ac:dyDescent="0.35">
      <c r="C3002">
        <v>38.200000000000003</v>
      </c>
      <c r="D3002">
        <v>421</v>
      </c>
      <c r="E3002">
        <v>11.2</v>
      </c>
      <c r="F3002" s="14">
        <v>104540.55</v>
      </c>
      <c r="G3002">
        <v>5589</v>
      </c>
    </row>
    <row r="3003" spans="3:7" x14ac:dyDescent="0.35">
      <c r="C3003">
        <v>84.5</v>
      </c>
      <c r="D3003">
        <v>223</v>
      </c>
      <c r="E3003">
        <v>10.5</v>
      </c>
      <c r="F3003" s="14">
        <v>43103.48</v>
      </c>
      <c r="G3003">
        <v>8574</v>
      </c>
    </row>
    <row r="3004" spans="3:7" x14ac:dyDescent="0.35">
      <c r="C3004">
        <v>125.4</v>
      </c>
      <c r="D3004">
        <v>454</v>
      </c>
      <c r="E3004">
        <v>11.6</v>
      </c>
      <c r="F3004" s="14">
        <v>51734.97</v>
      </c>
      <c r="G3004">
        <v>15244</v>
      </c>
    </row>
    <row r="3005" spans="3:7" x14ac:dyDescent="0.35">
      <c r="C3005">
        <v>138.4</v>
      </c>
      <c r="D3005">
        <v>244</v>
      </c>
      <c r="E3005">
        <v>6.4</v>
      </c>
      <c r="F3005" s="14">
        <v>79398.55</v>
      </c>
      <c r="G3005">
        <v>1091</v>
      </c>
    </row>
    <row r="3006" spans="3:7" x14ac:dyDescent="0.35">
      <c r="C3006">
        <v>145.1</v>
      </c>
      <c r="D3006">
        <v>101</v>
      </c>
      <c r="E3006">
        <v>5</v>
      </c>
      <c r="F3006" s="14">
        <v>129649.85</v>
      </c>
      <c r="G3006">
        <v>12299</v>
      </c>
    </row>
    <row r="3007" spans="3:7" x14ac:dyDescent="0.35">
      <c r="C3007">
        <v>29.6</v>
      </c>
      <c r="D3007">
        <v>306</v>
      </c>
      <c r="E3007">
        <v>7.3</v>
      </c>
      <c r="F3007" s="14">
        <v>95673.93</v>
      </c>
      <c r="G3007">
        <v>2888</v>
      </c>
    </row>
    <row r="3008" spans="3:7" x14ac:dyDescent="0.35">
      <c r="C3008">
        <v>131.1</v>
      </c>
      <c r="D3008">
        <v>148</v>
      </c>
      <c r="E3008">
        <v>2</v>
      </c>
      <c r="F3008" s="14">
        <v>53758.94</v>
      </c>
      <c r="G3008">
        <v>17563</v>
      </c>
    </row>
    <row r="3009" spans="3:7" x14ac:dyDescent="0.35">
      <c r="C3009">
        <v>134.9</v>
      </c>
      <c r="D3009">
        <v>172</v>
      </c>
      <c r="E3009">
        <v>4.3</v>
      </c>
      <c r="F3009" s="14">
        <v>108616.56</v>
      </c>
      <c r="G3009">
        <v>1489</v>
      </c>
    </row>
    <row r="3010" spans="3:7" x14ac:dyDescent="0.35">
      <c r="C3010">
        <v>22.2</v>
      </c>
      <c r="D3010">
        <v>236</v>
      </c>
      <c r="E3010">
        <v>8</v>
      </c>
      <c r="F3010" s="14">
        <v>139528.87</v>
      </c>
      <c r="G3010">
        <v>16115</v>
      </c>
    </row>
    <row r="3011" spans="3:7" x14ac:dyDescent="0.35">
      <c r="C3011">
        <v>123.3</v>
      </c>
      <c r="D3011">
        <v>440</v>
      </c>
      <c r="E3011">
        <v>3</v>
      </c>
      <c r="F3011" s="14">
        <v>73917.98</v>
      </c>
      <c r="G3011">
        <v>5041</v>
      </c>
    </row>
    <row r="3012" spans="3:7" x14ac:dyDescent="0.35">
      <c r="C3012">
        <v>121.1</v>
      </c>
      <c r="D3012">
        <v>252</v>
      </c>
      <c r="E3012">
        <v>7.2</v>
      </c>
      <c r="F3012" s="14">
        <v>35081.17</v>
      </c>
      <c r="G3012">
        <v>108</v>
      </c>
    </row>
    <row r="3013" spans="3:7" x14ac:dyDescent="0.35">
      <c r="C3013">
        <v>70.5</v>
      </c>
      <c r="D3013">
        <v>395</v>
      </c>
      <c r="E3013">
        <v>0.6</v>
      </c>
      <c r="F3013" s="14">
        <v>60224.23</v>
      </c>
      <c r="G3013">
        <v>13512</v>
      </c>
    </row>
    <row r="3014" spans="3:7" x14ac:dyDescent="0.35">
      <c r="C3014">
        <v>97.4</v>
      </c>
      <c r="D3014">
        <v>413</v>
      </c>
      <c r="E3014">
        <v>7.9</v>
      </c>
      <c r="F3014" s="14">
        <v>68768.97</v>
      </c>
      <c r="G3014">
        <v>5545</v>
      </c>
    </row>
    <row r="3015" spans="3:7" x14ac:dyDescent="0.35">
      <c r="C3015">
        <v>22.4</v>
      </c>
      <c r="D3015">
        <v>304</v>
      </c>
      <c r="E3015">
        <v>8.4</v>
      </c>
      <c r="F3015" s="14">
        <v>98898.46</v>
      </c>
      <c r="G3015">
        <v>12510</v>
      </c>
    </row>
    <row r="3016" spans="3:7" x14ac:dyDescent="0.35">
      <c r="C3016">
        <v>124.4</v>
      </c>
      <c r="D3016">
        <v>532</v>
      </c>
      <c r="E3016">
        <v>11.8</v>
      </c>
      <c r="F3016" s="14">
        <v>47638.19</v>
      </c>
      <c r="G3016">
        <v>18146</v>
      </c>
    </row>
    <row r="3017" spans="3:7" x14ac:dyDescent="0.35">
      <c r="C3017">
        <v>113.1</v>
      </c>
      <c r="D3017">
        <v>167</v>
      </c>
      <c r="E3017">
        <v>11.2</v>
      </c>
      <c r="F3017" s="14">
        <v>65753.59</v>
      </c>
      <c r="G3017">
        <v>7583</v>
      </c>
    </row>
    <row r="3018" spans="3:7" x14ac:dyDescent="0.35">
      <c r="C3018">
        <v>23.5</v>
      </c>
      <c r="D3018">
        <v>197</v>
      </c>
      <c r="E3018">
        <v>5.6</v>
      </c>
      <c r="F3018" s="14">
        <v>142589.43</v>
      </c>
      <c r="G3018">
        <v>19203</v>
      </c>
    </row>
    <row r="3019" spans="3:7" x14ac:dyDescent="0.35">
      <c r="C3019">
        <v>49.9</v>
      </c>
      <c r="D3019">
        <v>182</v>
      </c>
      <c r="E3019">
        <v>11.7</v>
      </c>
      <c r="F3019" s="14">
        <v>43988.9</v>
      </c>
      <c r="G3019">
        <v>13366</v>
      </c>
    </row>
    <row r="3020" spans="3:7" x14ac:dyDescent="0.35">
      <c r="C3020">
        <v>136.9</v>
      </c>
      <c r="D3020">
        <v>375</v>
      </c>
      <c r="E3020">
        <v>5.8</v>
      </c>
      <c r="F3020" s="14">
        <v>142072.84</v>
      </c>
      <c r="G3020">
        <v>15235</v>
      </c>
    </row>
    <row r="3021" spans="3:7" x14ac:dyDescent="0.35">
      <c r="C3021">
        <v>136.5</v>
      </c>
      <c r="D3021">
        <v>221</v>
      </c>
      <c r="E3021">
        <v>1.1000000000000001</v>
      </c>
      <c r="F3021" s="14">
        <v>88218.53</v>
      </c>
      <c r="G3021">
        <v>13808</v>
      </c>
    </row>
    <row r="3022" spans="3:7" x14ac:dyDescent="0.35">
      <c r="C3022">
        <v>96.4</v>
      </c>
      <c r="D3022">
        <v>249</v>
      </c>
      <c r="E3022">
        <v>9.8000000000000007</v>
      </c>
      <c r="F3022" s="14">
        <v>110221.3</v>
      </c>
      <c r="G3022">
        <v>9854</v>
      </c>
    </row>
    <row r="3023" spans="3:7" x14ac:dyDescent="0.35">
      <c r="C3023">
        <v>76.2</v>
      </c>
      <c r="D3023">
        <v>404</v>
      </c>
      <c r="E3023">
        <v>2.4</v>
      </c>
      <c r="F3023" s="14">
        <v>148993.26</v>
      </c>
      <c r="G3023">
        <v>5786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1C1F-4267-4841-ABE5-F30C1363D44B}">
  <dimension ref="C1:G15"/>
  <sheetViews>
    <sheetView workbookViewId="0">
      <selection activeCell="D18" sqref="D18"/>
    </sheetView>
  </sheetViews>
  <sheetFormatPr defaultRowHeight="14.5" x14ac:dyDescent="0.35"/>
  <cols>
    <col min="4" max="4" width="16.7265625" customWidth="1"/>
    <col min="5" max="5" width="25.08984375" customWidth="1"/>
    <col min="6" max="6" width="38.81640625" customWidth="1"/>
    <col min="7" max="7" width="38.90625" customWidth="1"/>
  </cols>
  <sheetData>
    <row r="1" spans="3:7" x14ac:dyDescent="0.35">
      <c r="C1" t="s">
        <v>3</v>
      </c>
      <c r="D1" t="s">
        <v>14</v>
      </c>
      <c r="E1" t="s">
        <v>404</v>
      </c>
      <c r="F1" t="s">
        <v>405</v>
      </c>
      <c r="G1" t="s">
        <v>406</v>
      </c>
    </row>
    <row r="2" spans="3:7" x14ac:dyDescent="0.35">
      <c r="C2">
        <v>2015</v>
      </c>
      <c r="D2" s="11">
        <v>2664792</v>
      </c>
    </row>
    <row r="3" spans="3:7" x14ac:dyDescent="0.35">
      <c r="C3">
        <v>2016</v>
      </c>
      <c r="D3" s="11">
        <v>2792397</v>
      </c>
    </row>
    <row r="4" spans="3:7" x14ac:dyDescent="0.35">
      <c r="C4">
        <v>2017</v>
      </c>
      <c r="D4" s="11">
        <v>2785020</v>
      </c>
    </row>
    <row r="5" spans="3:7" x14ac:dyDescent="0.35">
      <c r="C5">
        <v>2018</v>
      </c>
      <c r="D5" s="11">
        <v>2819000</v>
      </c>
    </row>
    <row r="6" spans="3:7" x14ac:dyDescent="0.35">
      <c r="C6">
        <v>2019</v>
      </c>
      <c r="D6" s="11">
        <v>2799408</v>
      </c>
    </row>
    <row r="7" spans="3:7" x14ac:dyDescent="0.35">
      <c r="C7">
        <v>2020</v>
      </c>
      <c r="D7" s="11">
        <v>3074665</v>
      </c>
    </row>
    <row r="8" spans="3:7" x14ac:dyDescent="0.35">
      <c r="C8">
        <v>2021</v>
      </c>
      <c r="D8" s="11">
        <v>3103741</v>
      </c>
    </row>
    <row r="9" spans="3:7" x14ac:dyDescent="0.35">
      <c r="C9">
        <v>2022</v>
      </c>
      <c r="D9" s="11">
        <v>2949938</v>
      </c>
    </row>
    <row r="10" spans="3:7" x14ac:dyDescent="0.35">
      <c r="C10">
        <v>2023</v>
      </c>
      <c r="D10" s="11">
        <v>2619635</v>
      </c>
    </row>
    <row r="11" spans="3:7" x14ac:dyDescent="0.35">
      <c r="C11">
        <v>2024</v>
      </c>
      <c r="D11" s="11">
        <v>2748211</v>
      </c>
    </row>
    <row r="12" spans="3:7" x14ac:dyDescent="0.35">
      <c r="C12">
        <v>2025</v>
      </c>
      <c r="D12" s="11">
        <v>2800993</v>
      </c>
      <c r="E12" s="11">
        <v>2800993</v>
      </c>
      <c r="F12" s="11">
        <v>2800993</v>
      </c>
      <c r="G12" s="11">
        <v>2800993</v>
      </c>
    </row>
    <row r="13" spans="3:7" x14ac:dyDescent="0.35">
      <c r="C13">
        <v>2026</v>
      </c>
      <c r="E13" s="11">
        <f>_xlfn.FORECAST.ETS(C13,$D$2:$D$12,$C$2:$C$12,1,1)</f>
        <v>2830899.8913297076</v>
      </c>
      <c r="F13" s="11">
        <f>E13-_xlfn.FORECAST.ETS.CONFINT(C13,$D$2:$D$12,$C$2:$C$12,0.95,1,1)</f>
        <v>2492835.8546989295</v>
      </c>
      <c r="G13" s="11">
        <f>E13+_xlfn.FORECAST.ETS.CONFINT(C13,$D$2:$D$12,$C$2:$C$12,0.95,1,1)</f>
        <v>3168963.9279604857</v>
      </c>
    </row>
    <row r="14" spans="3:7" x14ac:dyDescent="0.35">
      <c r="C14">
        <v>2027</v>
      </c>
      <c r="E14" s="11">
        <f>_xlfn.FORECAST.ETS(C14,$D$2:$D$12,$C$2:$C$12,1,1)</f>
        <v>2836931.283313035</v>
      </c>
      <c r="F14" s="11">
        <f>E14-_xlfn.FORECAST.ETS.CONFINT(C14,$D$2:$D$12,$C$2:$C$12,0.95,1,1)</f>
        <v>2496151.8346813945</v>
      </c>
      <c r="G14" s="11">
        <f>E14+_xlfn.FORECAST.ETS.CONFINT(C14,$D$2:$D$12,$C$2:$C$12,0.95,1,1)</f>
        <v>3177710.7319446756</v>
      </c>
    </row>
    <row r="15" spans="3:7" x14ac:dyDescent="0.35">
      <c r="C15">
        <v>2028</v>
      </c>
      <c r="E15" s="11">
        <f>_xlfn.FORECAST.ETS(C15,$D$2:$D$12,$C$2:$C$12,1,1)</f>
        <v>2842962.675296362</v>
      </c>
      <c r="F15" s="11">
        <f>E15-_xlfn.FORECAST.ETS.CONFINT(C15,$D$2:$D$12,$C$2:$C$12,0.95,1,1)</f>
        <v>2499446.8596255928</v>
      </c>
      <c r="G15" s="11">
        <f>E15+_xlfn.FORECAST.ETS.CONFINT(C15,$D$2:$D$12,$C$2:$C$12,0.95,1,1)</f>
        <v>3186478.4909671312</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FB934-7843-41F8-A238-8D9064CE3D8C}">
  <dimension ref="A1:C3023"/>
  <sheetViews>
    <sheetView topLeftCell="B1" workbookViewId="0">
      <selection activeCell="B1" sqref="B1:C12"/>
    </sheetView>
  </sheetViews>
  <sheetFormatPr defaultRowHeight="14.5" x14ac:dyDescent="0.35"/>
  <cols>
    <col min="1" max="1" width="9.6328125" hidden="1" customWidth="1"/>
    <col min="3" max="3" width="14.81640625" bestFit="1" customWidth="1"/>
  </cols>
  <sheetData>
    <row r="1" spans="1:3" x14ac:dyDescent="0.35">
      <c r="A1" s="20" t="s">
        <v>3</v>
      </c>
      <c r="B1" s="20" t="s">
        <v>3</v>
      </c>
      <c r="C1" s="20" t="s">
        <v>14</v>
      </c>
    </row>
    <row r="2" spans="1:3" x14ac:dyDescent="0.35">
      <c r="A2">
        <v>2015</v>
      </c>
      <c r="B2">
        <v>2015</v>
      </c>
      <c r="C2" s="11">
        <f>SUMIF(Dataset!F2:F3018,B2,Table1[Units_Sold_2024])</f>
        <v>2664792</v>
      </c>
    </row>
    <row r="3" spans="1:3" x14ac:dyDescent="0.35">
      <c r="A3">
        <v>2025</v>
      </c>
      <c r="B3">
        <v>2016</v>
      </c>
      <c r="C3" s="11">
        <f>SUMIF(Dataset!F3:F3019,B3,Table1[Units_Sold_2024])</f>
        <v>2792397</v>
      </c>
    </row>
    <row r="4" spans="1:3" x14ac:dyDescent="0.35">
      <c r="A4">
        <v>2020</v>
      </c>
      <c r="B4">
        <v>2017</v>
      </c>
      <c r="C4" s="11">
        <f>SUMIF(Dataset!F4:F3020,B4,Table1[Units_Sold_2024])</f>
        <v>2785020</v>
      </c>
    </row>
    <row r="5" spans="1:3" x14ac:dyDescent="0.35">
      <c r="A5">
        <v>2025</v>
      </c>
      <c r="B5">
        <v>2018</v>
      </c>
      <c r="C5" s="11">
        <f>SUMIF(Dataset!F5:F3021,B5,Table1[Units_Sold_2024])</f>
        <v>2819000</v>
      </c>
    </row>
    <row r="6" spans="1:3" x14ac:dyDescent="0.35">
      <c r="A6">
        <v>2023</v>
      </c>
      <c r="B6">
        <v>2019</v>
      </c>
      <c r="C6" s="11">
        <f>SUMIF(Dataset!F6:F3022,B6,Table1[Units_Sold_2024])</f>
        <v>2799408</v>
      </c>
    </row>
    <row r="7" spans="1:3" x14ac:dyDescent="0.35">
      <c r="A7">
        <v>2016</v>
      </c>
      <c r="B7">
        <v>2020</v>
      </c>
      <c r="C7" s="11">
        <f>SUMIF(Dataset!F7:F3023,B7,Table1[Units_Sold_2024])</f>
        <v>3074665</v>
      </c>
    </row>
    <row r="8" spans="1:3" x14ac:dyDescent="0.35">
      <c r="A8">
        <v>2024</v>
      </c>
      <c r="B8">
        <v>2021</v>
      </c>
      <c r="C8" s="11">
        <f>SUMIF(Dataset!F8:F3024,B8,Table1[Units_Sold_2024])</f>
        <v>3103741</v>
      </c>
    </row>
    <row r="9" spans="1:3" x14ac:dyDescent="0.35">
      <c r="A9">
        <v>2019</v>
      </c>
      <c r="B9">
        <v>2022</v>
      </c>
      <c r="C9" s="11">
        <f>SUMIF(Dataset!F9:F3025,B9,Table1[Units_Sold_2024])</f>
        <v>2949938</v>
      </c>
    </row>
    <row r="10" spans="1:3" x14ac:dyDescent="0.35">
      <c r="A10">
        <v>2023</v>
      </c>
      <c r="B10">
        <v>2023</v>
      </c>
      <c r="C10" s="11">
        <f>SUMIF(Dataset!F10:F3026,B10,Table1[Units_Sold_2024])</f>
        <v>2619635</v>
      </c>
    </row>
    <row r="11" spans="1:3" x14ac:dyDescent="0.35">
      <c r="A11">
        <v>2015</v>
      </c>
      <c r="B11">
        <v>2024</v>
      </c>
      <c r="C11" s="11">
        <f>SUMIF(Dataset!F11:F3027,B11,Table1[Units_Sold_2024])</f>
        <v>2748211</v>
      </c>
    </row>
    <row r="12" spans="1:3" x14ac:dyDescent="0.35">
      <c r="A12">
        <v>2022</v>
      </c>
      <c r="B12">
        <v>2025</v>
      </c>
      <c r="C12" s="11">
        <f>SUMIF(Dataset!F12:F3028,B12,Table1[Units_Sold_2024])</f>
        <v>2800993</v>
      </c>
    </row>
    <row r="13" spans="1:3" x14ac:dyDescent="0.35">
      <c r="A13">
        <v>2018</v>
      </c>
    </row>
    <row r="14" spans="1:3" x14ac:dyDescent="0.35">
      <c r="A14">
        <v>2018</v>
      </c>
    </row>
    <row r="15" spans="1:3" x14ac:dyDescent="0.35">
      <c r="A15">
        <v>2025</v>
      </c>
    </row>
    <row r="16" spans="1:3" x14ac:dyDescent="0.35">
      <c r="A16">
        <v>2015</v>
      </c>
    </row>
    <row r="17" spans="1:1" x14ac:dyDescent="0.35">
      <c r="A17">
        <v>2019</v>
      </c>
    </row>
    <row r="18" spans="1:1" x14ac:dyDescent="0.35">
      <c r="A18">
        <v>2020</v>
      </c>
    </row>
    <row r="19" spans="1:1" x14ac:dyDescent="0.35">
      <c r="A19">
        <v>2024</v>
      </c>
    </row>
    <row r="20" spans="1:1" x14ac:dyDescent="0.35">
      <c r="A20">
        <v>2024</v>
      </c>
    </row>
    <row r="21" spans="1:1" x14ac:dyDescent="0.35">
      <c r="A21">
        <v>2025</v>
      </c>
    </row>
    <row r="22" spans="1:1" x14ac:dyDescent="0.35">
      <c r="A22">
        <v>2019</v>
      </c>
    </row>
    <row r="23" spans="1:1" x14ac:dyDescent="0.35">
      <c r="A23">
        <v>2021</v>
      </c>
    </row>
    <row r="24" spans="1:1" x14ac:dyDescent="0.35">
      <c r="A24">
        <v>2025</v>
      </c>
    </row>
    <row r="25" spans="1:1" x14ac:dyDescent="0.35">
      <c r="A25">
        <v>2019</v>
      </c>
    </row>
    <row r="26" spans="1:1" x14ac:dyDescent="0.35">
      <c r="A26">
        <v>2021</v>
      </c>
    </row>
    <row r="27" spans="1:1" x14ac:dyDescent="0.35">
      <c r="A27">
        <v>2024</v>
      </c>
    </row>
    <row r="28" spans="1:1" x14ac:dyDescent="0.35">
      <c r="A28">
        <v>2025</v>
      </c>
    </row>
    <row r="29" spans="1:1" x14ac:dyDescent="0.35">
      <c r="A29">
        <v>2025</v>
      </c>
    </row>
    <row r="30" spans="1:1" x14ac:dyDescent="0.35">
      <c r="A30">
        <v>2025</v>
      </c>
    </row>
    <row r="31" spans="1:1" x14ac:dyDescent="0.35">
      <c r="A31">
        <v>2022</v>
      </c>
    </row>
    <row r="32" spans="1:1" x14ac:dyDescent="0.35">
      <c r="A32">
        <v>2015</v>
      </c>
    </row>
    <row r="33" spans="1:1" x14ac:dyDescent="0.35">
      <c r="A33">
        <v>2017</v>
      </c>
    </row>
    <row r="34" spans="1:1" x14ac:dyDescent="0.35">
      <c r="A34">
        <v>2020</v>
      </c>
    </row>
    <row r="35" spans="1:1" x14ac:dyDescent="0.35">
      <c r="A35">
        <v>2024</v>
      </c>
    </row>
    <row r="36" spans="1:1" x14ac:dyDescent="0.35">
      <c r="A36">
        <v>2021</v>
      </c>
    </row>
    <row r="37" spans="1:1" x14ac:dyDescent="0.35">
      <c r="A37">
        <v>2015</v>
      </c>
    </row>
    <row r="38" spans="1:1" x14ac:dyDescent="0.35">
      <c r="A38">
        <v>2020</v>
      </c>
    </row>
    <row r="39" spans="1:1" x14ac:dyDescent="0.35">
      <c r="A39">
        <v>2020</v>
      </c>
    </row>
    <row r="40" spans="1:1" x14ac:dyDescent="0.35">
      <c r="A40">
        <v>2024</v>
      </c>
    </row>
    <row r="41" spans="1:1" x14ac:dyDescent="0.35">
      <c r="A41">
        <v>2015</v>
      </c>
    </row>
    <row r="42" spans="1:1" x14ac:dyDescent="0.35">
      <c r="A42">
        <v>2022</v>
      </c>
    </row>
    <row r="43" spans="1:1" x14ac:dyDescent="0.35">
      <c r="A43">
        <v>2020</v>
      </c>
    </row>
    <row r="44" spans="1:1" x14ac:dyDescent="0.35">
      <c r="A44">
        <v>2022</v>
      </c>
    </row>
    <row r="45" spans="1:1" x14ac:dyDescent="0.35">
      <c r="A45">
        <v>2020</v>
      </c>
    </row>
    <row r="46" spans="1:1" x14ac:dyDescent="0.35">
      <c r="A46">
        <v>2016</v>
      </c>
    </row>
    <row r="47" spans="1:1" x14ac:dyDescent="0.35">
      <c r="A47">
        <v>2019</v>
      </c>
    </row>
    <row r="48" spans="1:1" x14ac:dyDescent="0.35">
      <c r="A48">
        <v>2016</v>
      </c>
    </row>
    <row r="49" spans="1:1" x14ac:dyDescent="0.35">
      <c r="A49">
        <v>2024</v>
      </c>
    </row>
    <row r="50" spans="1:1" x14ac:dyDescent="0.35">
      <c r="A50">
        <v>2019</v>
      </c>
    </row>
    <row r="51" spans="1:1" x14ac:dyDescent="0.35">
      <c r="A51">
        <v>2025</v>
      </c>
    </row>
    <row r="52" spans="1:1" x14ac:dyDescent="0.35">
      <c r="A52">
        <v>2023</v>
      </c>
    </row>
    <row r="53" spans="1:1" x14ac:dyDescent="0.35">
      <c r="A53">
        <v>2019</v>
      </c>
    </row>
    <row r="54" spans="1:1" x14ac:dyDescent="0.35">
      <c r="A54">
        <v>2020</v>
      </c>
    </row>
    <row r="55" spans="1:1" x14ac:dyDescent="0.35">
      <c r="A55">
        <v>2023</v>
      </c>
    </row>
    <row r="56" spans="1:1" x14ac:dyDescent="0.35">
      <c r="A56">
        <v>2022</v>
      </c>
    </row>
    <row r="57" spans="1:1" x14ac:dyDescent="0.35">
      <c r="A57">
        <v>2022</v>
      </c>
    </row>
    <row r="58" spans="1:1" x14ac:dyDescent="0.35">
      <c r="A58">
        <v>2020</v>
      </c>
    </row>
    <row r="59" spans="1:1" x14ac:dyDescent="0.35">
      <c r="A59">
        <v>2022</v>
      </c>
    </row>
    <row r="60" spans="1:1" x14ac:dyDescent="0.35">
      <c r="A60">
        <v>2022</v>
      </c>
    </row>
    <row r="61" spans="1:1" x14ac:dyDescent="0.35">
      <c r="A61">
        <v>2020</v>
      </c>
    </row>
    <row r="62" spans="1:1" x14ac:dyDescent="0.35">
      <c r="A62">
        <v>2018</v>
      </c>
    </row>
    <row r="63" spans="1:1" x14ac:dyDescent="0.35">
      <c r="A63">
        <v>2020</v>
      </c>
    </row>
    <row r="64" spans="1:1" x14ac:dyDescent="0.35">
      <c r="A64">
        <v>2022</v>
      </c>
    </row>
    <row r="65" spans="1:1" x14ac:dyDescent="0.35">
      <c r="A65">
        <v>2019</v>
      </c>
    </row>
    <row r="66" spans="1:1" x14ac:dyDescent="0.35">
      <c r="A66">
        <v>2025</v>
      </c>
    </row>
    <row r="67" spans="1:1" x14ac:dyDescent="0.35">
      <c r="A67">
        <v>2019</v>
      </c>
    </row>
    <row r="68" spans="1:1" x14ac:dyDescent="0.35">
      <c r="A68">
        <v>2019</v>
      </c>
    </row>
    <row r="69" spans="1:1" x14ac:dyDescent="0.35">
      <c r="A69">
        <v>2021</v>
      </c>
    </row>
    <row r="70" spans="1:1" x14ac:dyDescent="0.35">
      <c r="A70">
        <v>2024</v>
      </c>
    </row>
    <row r="71" spans="1:1" x14ac:dyDescent="0.35">
      <c r="A71">
        <v>2021</v>
      </c>
    </row>
    <row r="72" spans="1:1" x14ac:dyDescent="0.35">
      <c r="A72">
        <v>2018</v>
      </c>
    </row>
    <row r="73" spans="1:1" x14ac:dyDescent="0.35">
      <c r="A73">
        <v>2025</v>
      </c>
    </row>
    <row r="74" spans="1:1" x14ac:dyDescent="0.35">
      <c r="A74">
        <v>2024</v>
      </c>
    </row>
    <row r="75" spans="1:1" x14ac:dyDescent="0.35">
      <c r="A75">
        <v>2015</v>
      </c>
    </row>
    <row r="76" spans="1:1" x14ac:dyDescent="0.35">
      <c r="A76">
        <v>2019</v>
      </c>
    </row>
    <row r="77" spans="1:1" x14ac:dyDescent="0.35">
      <c r="A77">
        <v>2019</v>
      </c>
    </row>
    <row r="78" spans="1:1" x14ac:dyDescent="0.35">
      <c r="A78">
        <v>2022</v>
      </c>
    </row>
    <row r="79" spans="1:1" x14ac:dyDescent="0.35">
      <c r="A79">
        <v>2021</v>
      </c>
    </row>
    <row r="80" spans="1:1" x14ac:dyDescent="0.35">
      <c r="A80">
        <v>2020</v>
      </c>
    </row>
    <row r="81" spans="1:1" x14ac:dyDescent="0.35">
      <c r="A81">
        <v>2024</v>
      </c>
    </row>
    <row r="82" spans="1:1" x14ac:dyDescent="0.35">
      <c r="A82">
        <v>2016</v>
      </c>
    </row>
    <row r="83" spans="1:1" x14ac:dyDescent="0.35">
      <c r="A83">
        <v>2016</v>
      </c>
    </row>
    <row r="84" spans="1:1" x14ac:dyDescent="0.35">
      <c r="A84">
        <v>2019</v>
      </c>
    </row>
    <row r="85" spans="1:1" x14ac:dyDescent="0.35">
      <c r="A85">
        <v>2023</v>
      </c>
    </row>
    <row r="86" spans="1:1" x14ac:dyDescent="0.35">
      <c r="A86">
        <v>2019</v>
      </c>
    </row>
    <row r="87" spans="1:1" x14ac:dyDescent="0.35">
      <c r="A87">
        <v>2019</v>
      </c>
    </row>
    <row r="88" spans="1:1" x14ac:dyDescent="0.35">
      <c r="A88">
        <v>2019</v>
      </c>
    </row>
    <row r="89" spans="1:1" x14ac:dyDescent="0.35">
      <c r="A89">
        <v>2022</v>
      </c>
    </row>
    <row r="90" spans="1:1" x14ac:dyDescent="0.35">
      <c r="A90">
        <v>2024</v>
      </c>
    </row>
    <row r="91" spans="1:1" x14ac:dyDescent="0.35">
      <c r="A91">
        <v>2023</v>
      </c>
    </row>
    <row r="92" spans="1:1" x14ac:dyDescent="0.35">
      <c r="A92">
        <v>2016</v>
      </c>
    </row>
    <row r="93" spans="1:1" x14ac:dyDescent="0.35">
      <c r="A93">
        <v>2017</v>
      </c>
    </row>
    <row r="94" spans="1:1" x14ac:dyDescent="0.35">
      <c r="A94">
        <v>2020</v>
      </c>
    </row>
    <row r="95" spans="1:1" x14ac:dyDescent="0.35">
      <c r="A95">
        <v>2024</v>
      </c>
    </row>
    <row r="96" spans="1:1" x14ac:dyDescent="0.35">
      <c r="A96">
        <v>2018</v>
      </c>
    </row>
    <row r="97" spans="1:1" x14ac:dyDescent="0.35">
      <c r="A97">
        <v>2024</v>
      </c>
    </row>
    <row r="98" spans="1:1" x14ac:dyDescent="0.35">
      <c r="A98">
        <v>2018</v>
      </c>
    </row>
    <row r="99" spans="1:1" x14ac:dyDescent="0.35">
      <c r="A99">
        <v>2017</v>
      </c>
    </row>
    <row r="100" spans="1:1" x14ac:dyDescent="0.35">
      <c r="A100">
        <v>2016</v>
      </c>
    </row>
    <row r="101" spans="1:1" x14ac:dyDescent="0.35">
      <c r="A101">
        <v>2017</v>
      </c>
    </row>
    <row r="102" spans="1:1" x14ac:dyDescent="0.35">
      <c r="A102">
        <v>2022</v>
      </c>
    </row>
    <row r="103" spans="1:1" x14ac:dyDescent="0.35">
      <c r="A103">
        <v>2023</v>
      </c>
    </row>
    <row r="104" spans="1:1" x14ac:dyDescent="0.35">
      <c r="A104">
        <v>2015</v>
      </c>
    </row>
    <row r="105" spans="1:1" x14ac:dyDescent="0.35">
      <c r="A105">
        <v>2021</v>
      </c>
    </row>
    <row r="106" spans="1:1" x14ac:dyDescent="0.35">
      <c r="A106">
        <v>2023</v>
      </c>
    </row>
    <row r="107" spans="1:1" x14ac:dyDescent="0.35">
      <c r="A107">
        <v>2025</v>
      </c>
    </row>
    <row r="108" spans="1:1" x14ac:dyDescent="0.35">
      <c r="A108">
        <v>2025</v>
      </c>
    </row>
    <row r="109" spans="1:1" x14ac:dyDescent="0.35">
      <c r="A109">
        <v>2016</v>
      </c>
    </row>
    <row r="110" spans="1:1" x14ac:dyDescent="0.35">
      <c r="A110">
        <v>2016</v>
      </c>
    </row>
    <row r="111" spans="1:1" x14ac:dyDescent="0.35">
      <c r="A111">
        <v>2020</v>
      </c>
    </row>
    <row r="112" spans="1:1" x14ac:dyDescent="0.35">
      <c r="A112">
        <v>2022</v>
      </c>
    </row>
    <row r="113" spans="1:1" x14ac:dyDescent="0.35">
      <c r="A113">
        <v>2021</v>
      </c>
    </row>
    <row r="114" spans="1:1" x14ac:dyDescent="0.35">
      <c r="A114">
        <v>2023</v>
      </c>
    </row>
    <row r="115" spans="1:1" x14ac:dyDescent="0.35">
      <c r="A115">
        <v>2025</v>
      </c>
    </row>
    <row r="116" spans="1:1" x14ac:dyDescent="0.35">
      <c r="A116">
        <v>2019</v>
      </c>
    </row>
    <row r="117" spans="1:1" x14ac:dyDescent="0.35">
      <c r="A117">
        <v>2023</v>
      </c>
    </row>
    <row r="118" spans="1:1" x14ac:dyDescent="0.35">
      <c r="A118">
        <v>2024</v>
      </c>
    </row>
    <row r="119" spans="1:1" x14ac:dyDescent="0.35">
      <c r="A119">
        <v>2015</v>
      </c>
    </row>
    <row r="120" spans="1:1" x14ac:dyDescent="0.35">
      <c r="A120">
        <v>2024</v>
      </c>
    </row>
    <row r="121" spans="1:1" x14ac:dyDescent="0.35">
      <c r="A121">
        <v>2023</v>
      </c>
    </row>
    <row r="122" spans="1:1" x14ac:dyDescent="0.35">
      <c r="A122">
        <v>2017</v>
      </c>
    </row>
    <row r="123" spans="1:1" x14ac:dyDescent="0.35">
      <c r="A123">
        <v>2024</v>
      </c>
    </row>
    <row r="124" spans="1:1" x14ac:dyDescent="0.35">
      <c r="A124">
        <v>2018</v>
      </c>
    </row>
    <row r="125" spans="1:1" x14ac:dyDescent="0.35">
      <c r="A125">
        <v>2018</v>
      </c>
    </row>
    <row r="126" spans="1:1" x14ac:dyDescent="0.35">
      <c r="A126">
        <v>2018</v>
      </c>
    </row>
    <row r="127" spans="1:1" x14ac:dyDescent="0.35">
      <c r="A127">
        <v>2021</v>
      </c>
    </row>
    <row r="128" spans="1:1" x14ac:dyDescent="0.35">
      <c r="A128">
        <v>2019</v>
      </c>
    </row>
    <row r="129" spans="1:1" x14ac:dyDescent="0.35">
      <c r="A129">
        <v>2015</v>
      </c>
    </row>
    <row r="130" spans="1:1" x14ac:dyDescent="0.35">
      <c r="A130">
        <v>2017</v>
      </c>
    </row>
    <row r="131" spans="1:1" x14ac:dyDescent="0.35">
      <c r="A131">
        <v>2019</v>
      </c>
    </row>
    <row r="132" spans="1:1" x14ac:dyDescent="0.35">
      <c r="A132">
        <v>2020</v>
      </c>
    </row>
    <row r="133" spans="1:1" x14ac:dyDescent="0.35">
      <c r="A133">
        <v>2015</v>
      </c>
    </row>
    <row r="134" spans="1:1" x14ac:dyDescent="0.35">
      <c r="A134">
        <v>2021</v>
      </c>
    </row>
    <row r="135" spans="1:1" x14ac:dyDescent="0.35">
      <c r="A135">
        <v>2023</v>
      </c>
    </row>
    <row r="136" spans="1:1" x14ac:dyDescent="0.35">
      <c r="A136">
        <v>2023</v>
      </c>
    </row>
    <row r="137" spans="1:1" x14ac:dyDescent="0.35">
      <c r="A137">
        <v>2022</v>
      </c>
    </row>
    <row r="138" spans="1:1" x14ac:dyDescent="0.35">
      <c r="A138">
        <v>2022</v>
      </c>
    </row>
    <row r="139" spans="1:1" x14ac:dyDescent="0.35">
      <c r="A139">
        <v>2023</v>
      </c>
    </row>
    <row r="140" spans="1:1" x14ac:dyDescent="0.35">
      <c r="A140">
        <v>2023</v>
      </c>
    </row>
    <row r="141" spans="1:1" x14ac:dyDescent="0.35">
      <c r="A141">
        <v>2024</v>
      </c>
    </row>
    <row r="142" spans="1:1" x14ac:dyDescent="0.35">
      <c r="A142">
        <v>2025</v>
      </c>
    </row>
    <row r="143" spans="1:1" x14ac:dyDescent="0.35">
      <c r="A143">
        <v>2020</v>
      </c>
    </row>
    <row r="144" spans="1:1" x14ac:dyDescent="0.35">
      <c r="A144">
        <v>2021</v>
      </c>
    </row>
    <row r="145" spans="1:1" x14ac:dyDescent="0.35">
      <c r="A145">
        <v>2016</v>
      </c>
    </row>
    <row r="146" spans="1:1" x14ac:dyDescent="0.35">
      <c r="A146">
        <v>2018</v>
      </c>
    </row>
    <row r="147" spans="1:1" x14ac:dyDescent="0.35">
      <c r="A147">
        <v>2022</v>
      </c>
    </row>
    <row r="148" spans="1:1" x14ac:dyDescent="0.35">
      <c r="A148">
        <v>2020</v>
      </c>
    </row>
    <row r="149" spans="1:1" x14ac:dyDescent="0.35">
      <c r="A149">
        <v>2017</v>
      </c>
    </row>
    <row r="150" spans="1:1" x14ac:dyDescent="0.35">
      <c r="A150">
        <v>2016</v>
      </c>
    </row>
    <row r="151" spans="1:1" x14ac:dyDescent="0.35">
      <c r="A151">
        <v>2023</v>
      </c>
    </row>
    <row r="152" spans="1:1" x14ac:dyDescent="0.35">
      <c r="A152">
        <v>2023</v>
      </c>
    </row>
    <row r="153" spans="1:1" x14ac:dyDescent="0.35">
      <c r="A153">
        <v>2021</v>
      </c>
    </row>
    <row r="154" spans="1:1" x14ac:dyDescent="0.35">
      <c r="A154">
        <v>2024</v>
      </c>
    </row>
    <row r="155" spans="1:1" x14ac:dyDescent="0.35">
      <c r="A155">
        <v>2021</v>
      </c>
    </row>
    <row r="156" spans="1:1" x14ac:dyDescent="0.35">
      <c r="A156">
        <v>2015</v>
      </c>
    </row>
    <row r="157" spans="1:1" x14ac:dyDescent="0.35">
      <c r="A157">
        <v>2021</v>
      </c>
    </row>
    <row r="158" spans="1:1" x14ac:dyDescent="0.35">
      <c r="A158">
        <v>2020</v>
      </c>
    </row>
    <row r="159" spans="1:1" x14ac:dyDescent="0.35">
      <c r="A159">
        <v>2020</v>
      </c>
    </row>
    <row r="160" spans="1:1" x14ac:dyDescent="0.35">
      <c r="A160">
        <v>2017</v>
      </c>
    </row>
    <row r="161" spans="1:1" x14ac:dyDescent="0.35">
      <c r="A161">
        <v>2022</v>
      </c>
    </row>
    <row r="162" spans="1:1" x14ac:dyDescent="0.35">
      <c r="A162">
        <v>2022</v>
      </c>
    </row>
    <row r="163" spans="1:1" x14ac:dyDescent="0.35">
      <c r="A163">
        <v>2024</v>
      </c>
    </row>
    <row r="164" spans="1:1" x14ac:dyDescent="0.35">
      <c r="A164">
        <v>2025</v>
      </c>
    </row>
    <row r="165" spans="1:1" x14ac:dyDescent="0.35">
      <c r="A165">
        <v>2023</v>
      </c>
    </row>
    <row r="166" spans="1:1" x14ac:dyDescent="0.35">
      <c r="A166">
        <v>2016</v>
      </c>
    </row>
    <row r="167" spans="1:1" x14ac:dyDescent="0.35">
      <c r="A167">
        <v>2016</v>
      </c>
    </row>
    <row r="168" spans="1:1" x14ac:dyDescent="0.35">
      <c r="A168">
        <v>2016</v>
      </c>
    </row>
    <row r="169" spans="1:1" x14ac:dyDescent="0.35">
      <c r="A169">
        <v>2017</v>
      </c>
    </row>
    <row r="170" spans="1:1" x14ac:dyDescent="0.35">
      <c r="A170">
        <v>2020</v>
      </c>
    </row>
    <row r="171" spans="1:1" x14ac:dyDescent="0.35">
      <c r="A171">
        <v>2024</v>
      </c>
    </row>
    <row r="172" spans="1:1" x14ac:dyDescent="0.35">
      <c r="A172">
        <v>2025</v>
      </c>
    </row>
    <row r="173" spans="1:1" x14ac:dyDescent="0.35">
      <c r="A173">
        <v>2023</v>
      </c>
    </row>
    <row r="174" spans="1:1" x14ac:dyDescent="0.35">
      <c r="A174">
        <v>2017</v>
      </c>
    </row>
    <row r="175" spans="1:1" x14ac:dyDescent="0.35">
      <c r="A175">
        <v>2016</v>
      </c>
    </row>
    <row r="176" spans="1:1" x14ac:dyDescent="0.35">
      <c r="A176">
        <v>2024</v>
      </c>
    </row>
    <row r="177" spans="1:1" x14ac:dyDescent="0.35">
      <c r="A177">
        <v>2023</v>
      </c>
    </row>
    <row r="178" spans="1:1" x14ac:dyDescent="0.35">
      <c r="A178">
        <v>2021</v>
      </c>
    </row>
    <row r="179" spans="1:1" x14ac:dyDescent="0.35">
      <c r="A179">
        <v>2016</v>
      </c>
    </row>
    <row r="180" spans="1:1" x14ac:dyDescent="0.35">
      <c r="A180">
        <v>2024</v>
      </c>
    </row>
    <row r="181" spans="1:1" x14ac:dyDescent="0.35">
      <c r="A181">
        <v>2017</v>
      </c>
    </row>
    <row r="182" spans="1:1" x14ac:dyDescent="0.35">
      <c r="A182">
        <v>2016</v>
      </c>
    </row>
    <row r="183" spans="1:1" x14ac:dyDescent="0.35">
      <c r="A183">
        <v>2021</v>
      </c>
    </row>
    <row r="184" spans="1:1" x14ac:dyDescent="0.35">
      <c r="A184">
        <v>2025</v>
      </c>
    </row>
    <row r="185" spans="1:1" x14ac:dyDescent="0.35">
      <c r="A185">
        <v>2021</v>
      </c>
    </row>
    <row r="186" spans="1:1" x14ac:dyDescent="0.35">
      <c r="A186">
        <v>2023</v>
      </c>
    </row>
    <row r="187" spans="1:1" x14ac:dyDescent="0.35">
      <c r="A187">
        <v>2021</v>
      </c>
    </row>
    <row r="188" spans="1:1" x14ac:dyDescent="0.35">
      <c r="A188">
        <v>2025</v>
      </c>
    </row>
    <row r="189" spans="1:1" x14ac:dyDescent="0.35">
      <c r="A189">
        <v>2021</v>
      </c>
    </row>
    <row r="190" spans="1:1" x14ac:dyDescent="0.35">
      <c r="A190">
        <v>2016</v>
      </c>
    </row>
    <row r="191" spans="1:1" x14ac:dyDescent="0.35">
      <c r="A191">
        <v>2020</v>
      </c>
    </row>
    <row r="192" spans="1:1" x14ac:dyDescent="0.35">
      <c r="A192">
        <v>2016</v>
      </c>
    </row>
    <row r="193" spans="1:1" x14ac:dyDescent="0.35">
      <c r="A193">
        <v>2018</v>
      </c>
    </row>
    <row r="194" spans="1:1" x14ac:dyDescent="0.35">
      <c r="A194">
        <v>2019</v>
      </c>
    </row>
    <row r="195" spans="1:1" x14ac:dyDescent="0.35">
      <c r="A195">
        <v>2017</v>
      </c>
    </row>
    <row r="196" spans="1:1" x14ac:dyDescent="0.35">
      <c r="A196">
        <v>2018</v>
      </c>
    </row>
    <row r="197" spans="1:1" x14ac:dyDescent="0.35">
      <c r="A197">
        <v>2021</v>
      </c>
    </row>
    <row r="198" spans="1:1" x14ac:dyDescent="0.35">
      <c r="A198">
        <v>2018</v>
      </c>
    </row>
    <row r="199" spans="1:1" x14ac:dyDescent="0.35">
      <c r="A199">
        <v>2016</v>
      </c>
    </row>
    <row r="200" spans="1:1" x14ac:dyDescent="0.35">
      <c r="A200">
        <v>2015</v>
      </c>
    </row>
    <row r="201" spans="1:1" x14ac:dyDescent="0.35">
      <c r="A201">
        <v>2020</v>
      </c>
    </row>
    <row r="202" spans="1:1" x14ac:dyDescent="0.35">
      <c r="A202">
        <v>2016</v>
      </c>
    </row>
    <row r="203" spans="1:1" x14ac:dyDescent="0.35">
      <c r="A203">
        <v>2017</v>
      </c>
    </row>
    <row r="204" spans="1:1" x14ac:dyDescent="0.35">
      <c r="A204">
        <v>2021</v>
      </c>
    </row>
    <row r="205" spans="1:1" x14ac:dyDescent="0.35">
      <c r="A205">
        <v>2024</v>
      </c>
    </row>
    <row r="206" spans="1:1" x14ac:dyDescent="0.35">
      <c r="A206">
        <v>2024</v>
      </c>
    </row>
    <row r="207" spans="1:1" x14ac:dyDescent="0.35">
      <c r="A207">
        <v>2015</v>
      </c>
    </row>
    <row r="208" spans="1:1" x14ac:dyDescent="0.35">
      <c r="A208">
        <v>2016</v>
      </c>
    </row>
    <row r="209" spans="1:1" x14ac:dyDescent="0.35">
      <c r="A209">
        <v>2017</v>
      </c>
    </row>
    <row r="210" spans="1:1" x14ac:dyDescent="0.35">
      <c r="A210">
        <v>2015</v>
      </c>
    </row>
    <row r="211" spans="1:1" x14ac:dyDescent="0.35">
      <c r="A211">
        <v>2020</v>
      </c>
    </row>
    <row r="212" spans="1:1" x14ac:dyDescent="0.35">
      <c r="A212">
        <v>2023</v>
      </c>
    </row>
    <row r="213" spans="1:1" x14ac:dyDescent="0.35">
      <c r="A213">
        <v>2023</v>
      </c>
    </row>
    <row r="214" spans="1:1" x14ac:dyDescent="0.35">
      <c r="A214">
        <v>2025</v>
      </c>
    </row>
    <row r="215" spans="1:1" x14ac:dyDescent="0.35">
      <c r="A215">
        <v>2015</v>
      </c>
    </row>
    <row r="216" spans="1:1" x14ac:dyDescent="0.35">
      <c r="A216">
        <v>2017</v>
      </c>
    </row>
    <row r="217" spans="1:1" x14ac:dyDescent="0.35">
      <c r="A217">
        <v>2023</v>
      </c>
    </row>
    <row r="218" spans="1:1" x14ac:dyDescent="0.35">
      <c r="A218">
        <v>2024</v>
      </c>
    </row>
    <row r="219" spans="1:1" x14ac:dyDescent="0.35">
      <c r="A219">
        <v>2017</v>
      </c>
    </row>
    <row r="220" spans="1:1" x14ac:dyDescent="0.35">
      <c r="A220">
        <v>2016</v>
      </c>
    </row>
    <row r="221" spans="1:1" x14ac:dyDescent="0.35">
      <c r="A221">
        <v>2015</v>
      </c>
    </row>
    <row r="222" spans="1:1" x14ac:dyDescent="0.35">
      <c r="A222">
        <v>2019</v>
      </c>
    </row>
    <row r="223" spans="1:1" x14ac:dyDescent="0.35">
      <c r="A223">
        <v>2021</v>
      </c>
    </row>
    <row r="224" spans="1:1" x14ac:dyDescent="0.35">
      <c r="A224">
        <v>2018</v>
      </c>
    </row>
    <row r="225" spans="1:1" x14ac:dyDescent="0.35">
      <c r="A225">
        <v>2024</v>
      </c>
    </row>
    <row r="226" spans="1:1" x14ac:dyDescent="0.35">
      <c r="A226">
        <v>2018</v>
      </c>
    </row>
    <row r="227" spans="1:1" x14ac:dyDescent="0.35">
      <c r="A227">
        <v>2025</v>
      </c>
    </row>
    <row r="228" spans="1:1" x14ac:dyDescent="0.35">
      <c r="A228">
        <v>2019</v>
      </c>
    </row>
    <row r="229" spans="1:1" x14ac:dyDescent="0.35">
      <c r="A229">
        <v>2025</v>
      </c>
    </row>
    <row r="230" spans="1:1" x14ac:dyDescent="0.35">
      <c r="A230">
        <v>2025</v>
      </c>
    </row>
    <row r="231" spans="1:1" x14ac:dyDescent="0.35">
      <c r="A231">
        <v>2025</v>
      </c>
    </row>
    <row r="232" spans="1:1" x14ac:dyDescent="0.35">
      <c r="A232">
        <v>2022</v>
      </c>
    </row>
    <row r="233" spans="1:1" x14ac:dyDescent="0.35">
      <c r="A233">
        <v>2016</v>
      </c>
    </row>
    <row r="234" spans="1:1" x14ac:dyDescent="0.35">
      <c r="A234">
        <v>2021</v>
      </c>
    </row>
    <row r="235" spans="1:1" x14ac:dyDescent="0.35">
      <c r="A235">
        <v>2019</v>
      </c>
    </row>
    <row r="236" spans="1:1" x14ac:dyDescent="0.35">
      <c r="A236">
        <v>2018</v>
      </c>
    </row>
    <row r="237" spans="1:1" x14ac:dyDescent="0.35">
      <c r="A237">
        <v>2023</v>
      </c>
    </row>
    <row r="238" spans="1:1" x14ac:dyDescent="0.35">
      <c r="A238">
        <v>2019</v>
      </c>
    </row>
    <row r="239" spans="1:1" x14ac:dyDescent="0.35">
      <c r="A239">
        <v>2019</v>
      </c>
    </row>
    <row r="240" spans="1:1" x14ac:dyDescent="0.35">
      <c r="A240">
        <v>2016</v>
      </c>
    </row>
    <row r="241" spans="1:1" x14ac:dyDescent="0.35">
      <c r="A241">
        <v>2017</v>
      </c>
    </row>
    <row r="242" spans="1:1" x14ac:dyDescent="0.35">
      <c r="A242">
        <v>2020</v>
      </c>
    </row>
    <row r="243" spans="1:1" x14ac:dyDescent="0.35">
      <c r="A243">
        <v>2016</v>
      </c>
    </row>
    <row r="244" spans="1:1" x14ac:dyDescent="0.35">
      <c r="A244">
        <v>2022</v>
      </c>
    </row>
    <row r="245" spans="1:1" x14ac:dyDescent="0.35">
      <c r="A245">
        <v>2025</v>
      </c>
    </row>
    <row r="246" spans="1:1" x14ac:dyDescent="0.35">
      <c r="A246">
        <v>2023</v>
      </c>
    </row>
    <row r="247" spans="1:1" x14ac:dyDescent="0.35">
      <c r="A247">
        <v>2022</v>
      </c>
    </row>
    <row r="248" spans="1:1" x14ac:dyDescent="0.35">
      <c r="A248">
        <v>2023</v>
      </c>
    </row>
    <row r="249" spans="1:1" x14ac:dyDescent="0.35">
      <c r="A249">
        <v>2016</v>
      </c>
    </row>
    <row r="250" spans="1:1" x14ac:dyDescent="0.35">
      <c r="A250">
        <v>2021</v>
      </c>
    </row>
    <row r="251" spans="1:1" x14ac:dyDescent="0.35">
      <c r="A251">
        <v>2016</v>
      </c>
    </row>
    <row r="252" spans="1:1" x14ac:dyDescent="0.35">
      <c r="A252">
        <v>2017</v>
      </c>
    </row>
    <row r="253" spans="1:1" x14ac:dyDescent="0.35">
      <c r="A253">
        <v>2023</v>
      </c>
    </row>
    <row r="254" spans="1:1" x14ac:dyDescent="0.35">
      <c r="A254">
        <v>2023</v>
      </c>
    </row>
    <row r="255" spans="1:1" x14ac:dyDescent="0.35">
      <c r="A255">
        <v>2023</v>
      </c>
    </row>
    <row r="256" spans="1:1" x14ac:dyDescent="0.35">
      <c r="A256">
        <v>2015</v>
      </c>
    </row>
    <row r="257" spans="1:1" x14ac:dyDescent="0.35">
      <c r="A257">
        <v>2023</v>
      </c>
    </row>
    <row r="258" spans="1:1" x14ac:dyDescent="0.35">
      <c r="A258">
        <v>2018</v>
      </c>
    </row>
    <row r="259" spans="1:1" x14ac:dyDescent="0.35">
      <c r="A259">
        <v>2022</v>
      </c>
    </row>
    <row r="260" spans="1:1" x14ac:dyDescent="0.35">
      <c r="A260">
        <v>2017</v>
      </c>
    </row>
    <row r="261" spans="1:1" x14ac:dyDescent="0.35">
      <c r="A261">
        <v>2023</v>
      </c>
    </row>
    <row r="262" spans="1:1" x14ac:dyDescent="0.35">
      <c r="A262">
        <v>2023</v>
      </c>
    </row>
    <row r="263" spans="1:1" x14ac:dyDescent="0.35">
      <c r="A263">
        <v>2025</v>
      </c>
    </row>
    <row r="264" spans="1:1" x14ac:dyDescent="0.35">
      <c r="A264">
        <v>2015</v>
      </c>
    </row>
    <row r="265" spans="1:1" x14ac:dyDescent="0.35">
      <c r="A265">
        <v>2021</v>
      </c>
    </row>
    <row r="266" spans="1:1" x14ac:dyDescent="0.35">
      <c r="A266">
        <v>2024</v>
      </c>
    </row>
    <row r="267" spans="1:1" x14ac:dyDescent="0.35">
      <c r="A267">
        <v>2025</v>
      </c>
    </row>
    <row r="268" spans="1:1" x14ac:dyDescent="0.35">
      <c r="A268">
        <v>2020</v>
      </c>
    </row>
    <row r="269" spans="1:1" x14ac:dyDescent="0.35">
      <c r="A269">
        <v>2019</v>
      </c>
    </row>
    <row r="270" spans="1:1" x14ac:dyDescent="0.35">
      <c r="A270">
        <v>2022</v>
      </c>
    </row>
    <row r="271" spans="1:1" x14ac:dyDescent="0.35">
      <c r="A271">
        <v>2025</v>
      </c>
    </row>
    <row r="272" spans="1:1" x14ac:dyDescent="0.35">
      <c r="A272">
        <v>2019</v>
      </c>
    </row>
    <row r="273" spans="1:1" x14ac:dyDescent="0.35">
      <c r="A273">
        <v>2025</v>
      </c>
    </row>
    <row r="274" spans="1:1" x14ac:dyDescent="0.35">
      <c r="A274">
        <v>2018</v>
      </c>
    </row>
    <row r="275" spans="1:1" x14ac:dyDescent="0.35">
      <c r="A275">
        <v>2022</v>
      </c>
    </row>
    <row r="276" spans="1:1" x14ac:dyDescent="0.35">
      <c r="A276">
        <v>2019</v>
      </c>
    </row>
    <row r="277" spans="1:1" x14ac:dyDescent="0.35">
      <c r="A277">
        <v>2024</v>
      </c>
    </row>
    <row r="278" spans="1:1" x14ac:dyDescent="0.35">
      <c r="A278">
        <v>2016</v>
      </c>
    </row>
    <row r="279" spans="1:1" x14ac:dyDescent="0.35">
      <c r="A279">
        <v>2015</v>
      </c>
    </row>
    <row r="280" spans="1:1" x14ac:dyDescent="0.35">
      <c r="A280">
        <v>2024</v>
      </c>
    </row>
    <row r="281" spans="1:1" x14ac:dyDescent="0.35">
      <c r="A281">
        <v>2017</v>
      </c>
    </row>
    <row r="282" spans="1:1" x14ac:dyDescent="0.35">
      <c r="A282">
        <v>2023</v>
      </c>
    </row>
    <row r="283" spans="1:1" x14ac:dyDescent="0.35">
      <c r="A283">
        <v>2022</v>
      </c>
    </row>
    <row r="284" spans="1:1" x14ac:dyDescent="0.35">
      <c r="A284">
        <v>2021</v>
      </c>
    </row>
    <row r="285" spans="1:1" x14ac:dyDescent="0.35">
      <c r="A285">
        <v>2017</v>
      </c>
    </row>
    <row r="286" spans="1:1" x14ac:dyDescent="0.35">
      <c r="A286">
        <v>2021</v>
      </c>
    </row>
    <row r="287" spans="1:1" x14ac:dyDescent="0.35">
      <c r="A287">
        <v>2024</v>
      </c>
    </row>
    <row r="288" spans="1:1" x14ac:dyDescent="0.35">
      <c r="A288">
        <v>2023</v>
      </c>
    </row>
    <row r="289" spans="1:1" x14ac:dyDescent="0.35">
      <c r="A289">
        <v>2024</v>
      </c>
    </row>
    <row r="290" spans="1:1" x14ac:dyDescent="0.35">
      <c r="A290">
        <v>2024</v>
      </c>
    </row>
    <row r="291" spans="1:1" x14ac:dyDescent="0.35">
      <c r="A291">
        <v>2024</v>
      </c>
    </row>
    <row r="292" spans="1:1" x14ac:dyDescent="0.35">
      <c r="A292">
        <v>2020</v>
      </c>
    </row>
    <row r="293" spans="1:1" x14ac:dyDescent="0.35">
      <c r="A293">
        <v>2018</v>
      </c>
    </row>
    <row r="294" spans="1:1" x14ac:dyDescent="0.35">
      <c r="A294">
        <v>2016</v>
      </c>
    </row>
    <row r="295" spans="1:1" x14ac:dyDescent="0.35">
      <c r="A295">
        <v>2021</v>
      </c>
    </row>
    <row r="296" spans="1:1" x14ac:dyDescent="0.35">
      <c r="A296">
        <v>2020</v>
      </c>
    </row>
    <row r="297" spans="1:1" x14ac:dyDescent="0.35">
      <c r="A297">
        <v>2021</v>
      </c>
    </row>
    <row r="298" spans="1:1" x14ac:dyDescent="0.35">
      <c r="A298">
        <v>2021</v>
      </c>
    </row>
    <row r="299" spans="1:1" x14ac:dyDescent="0.35">
      <c r="A299">
        <v>2023</v>
      </c>
    </row>
    <row r="300" spans="1:1" x14ac:dyDescent="0.35">
      <c r="A300">
        <v>2020</v>
      </c>
    </row>
    <row r="301" spans="1:1" x14ac:dyDescent="0.35">
      <c r="A301">
        <v>2022</v>
      </c>
    </row>
    <row r="302" spans="1:1" x14ac:dyDescent="0.35">
      <c r="A302">
        <v>2024</v>
      </c>
    </row>
    <row r="303" spans="1:1" x14ac:dyDescent="0.35">
      <c r="A303">
        <v>2016</v>
      </c>
    </row>
    <row r="304" spans="1:1" x14ac:dyDescent="0.35">
      <c r="A304">
        <v>2016</v>
      </c>
    </row>
    <row r="305" spans="1:1" x14ac:dyDescent="0.35">
      <c r="A305">
        <v>2023</v>
      </c>
    </row>
    <row r="306" spans="1:1" x14ac:dyDescent="0.35">
      <c r="A306">
        <v>2020</v>
      </c>
    </row>
    <row r="307" spans="1:1" x14ac:dyDescent="0.35">
      <c r="A307">
        <v>2015</v>
      </c>
    </row>
    <row r="308" spans="1:1" x14ac:dyDescent="0.35">
      <c r="A308">
        <v>2025</v>
      </c>
    </row>
    <row r="309" spans="1:1" x14ac:dyDescent="0.35">
      <c r="A309">
        <v>2017</v>
      </c>
    </row>
    <row r="310" spans="1:1" x14ac:dyDescent="0.35">
      <c r="A310">
        <v>2017</v>
      </c>
    </row>
    <row r="311" spans="1:1" x14ac:dyDescent="0.35">
      <c r="A311">
        <v>2015</v>
      </c>
    </row>
    <row r="312" spans="1:1" x14ac:dyDescent="0.35">
      <c r="A312">
        <v>2018</v>
      </c>
    </row>
    <row r="313" spans="1:1" x14ac:dyDescent="0.35">
      <c r="A313">
        <v>2019</v>
      </c>
    </row>
    <row r="314" spans="1:1" x14ac:dyDescent="0.35">
      <c r="A314">
        <v>2022</v>
      </c>
    </row>
    <row r="315" spans="1:1" x14ac:dyDescent="0.35">
      <c r="A315">
        <v>2018</v>
      </c>
    </row>
    <row r="316" spans="1:1" x14ac:dyDescent="0.35">
      <c r="A316">
        <v>2019</v>
      </c>
    </row>
    <row r="317" spans="1:1" x14ac:dyDescent="0.35">
      <c r="A317">
        <v>2019</v>
      </c>
    </row>
    <row r="318" spans="1:1" x14ac:dyDescent="0.35">
      <c r="A318">
        <v>2025</v>
      </c>
    </row>
    <row r="319" spans="1:1" x14ac:dyDescent="0.35">
      <c r="A319">
        <v>2018</v>
      </c>
    </row>
    <row r="320" spans="1:1" x14ac:dyDescent="0.35">
      <c r="A320">
        <v>2022</v>
      </c>
    </row>
    <row r="321" spans="1:1" x14ac:dyDescent="0.35">
      <c r="A321">
        <v>2018</v>
      </c>
    </row>
    <row r="322" spans="1:1" x14ac:dyDescent="0.35">
      <c r="A322">
        <v>2016</v>
      </c>
    </row>
    <row r="323" spans="1:1" x14ac:dyDescent="0.35">
      <c r="A323">
        <v>2021</v>
      </c>
    </row>
    <row r="324" spans="1:1" x14ac:dyDescent="0.35">
      <c r="A324">
        <v>2024</v>
      </c>
    </row>
    <row r="325" spans="1:1" x14ac:dyDescent="0.35">
      <c r="A325">
        <v>2016</v>
      </c>
    </row>
    <row r="326" spans="1:1" x14ac:dyDescent="0.35">
      <c r="A326">
        <v>2017</v>
      </c>
    </row>
    <row r="327" spans="1:1" x14ac:dyDescent="0.35">
      <c r="A327">
        <v>2025</v>
      </c>
    </row>
    <row r="328" spans="1:1" x14ac:dyDescent="0.35">
      <c r="A328">
        <v>2024</v>
      </c>
    </row>
    <row r="329" spans="1:1" x14ac:dyDescent="0.35">
      <c r="A329">
        <v>2017</v>
      </c>
    </row>
    <row r="330" spans="1:1" x14ac:dyDescent="0.35">
      <c r="A330">
        <v>2021</v>
      </c>
    </row>
    <row r="331" spans="1:1" x14ac:dyDescent="0.35">
      <c r="A331">
        <v>2018</v>
      </c>
    </row>
    <row r="332" spans="1:1" x14ac:dyDescent="0.35">
      <c r="A332">
        <v>2020</v>
      </c>
    </row>
    <row r="333" spans="1:1" x14ac:dyDescent="0.35">
      <c r="A333">
        <v>2019</v>
      </c>
    </row>
    <row r="334" spans="1:1" x14ac:dyDescent="0.35">
      <c r="A334">
        <v>2018</v>
      </c>
    </row>
    <row r="335" spans="1:1" x14ac:dyDescent="0.35">
      <c r="A335">
        <v>2020</v>
      </c>
    </row>
    <row r="336" spans="1:1" x14ac:dyDescent="0.35">
      <c r="A336">
        <v>2023</v>
      </c>
    </row>
    <row r="337" spans="1:1" x14ac:dyDescent="0.35">
      <c r="A337">
        <v>2019</v>
      </c>
    </row>
    <row r="338" spans="1:1" x14ac:dyDescent="0.35">
      <c r="A338">
        <v>2020</v>
      </c>
    </row>
    <row r="339" spans="1:1" x14ac:dyDescent="0.35">
      <c r="A339">
        <v>2016</v>
      </c>
    </row>
    <row r="340" spans="1:1" x14ac:dyDescent="0.35">
      <c r="A340">
        <v>2025</v>
      </c>
    </row>
    <row r="341" spans="1:1" x14ac:dyDescent="0.35">
      <c r="A341">
        <v>2022</v>
      </c>
    </row>
    <row r="342" spans="1:1" x14ac:dyDescent="0.35">
      <c r="A342">
        <v>2023</v>
      </c>
    </row>
    <row r="343" spans="1:1" x14ac:dyDescent="0.35">
      <c r="A343">
        <v>2021</v>
      </c>
    </row>
    <row r="344" spans="1:1" x14ac:dyDescent="0.35">
      <c r="A344">
        <v>2021</v>
      </c>
    </row>
    <row r="345" spans="1:1" x14ac:dyDescent="0.35">
      <c r="A345">
        <v>2016</v>
      </c>
    </row>
    <row r="346" spans="1:1" x14ac:dyDescent="0.35">
      <c r="A346">
        <v>2017</v>
      </c>
    </row>
    <row r="347" spans="1:1" x14ac:dyDescent="0.35">
      <c r="A347">
        <v>2015</v>
      </c>
    </row>
    <row r="348" spans="1:1" x14ac:dyDescent="0.35">
      <c r="A348">
        <v>2024</v>
      </c>
    </row>
    <row r="349" spans="1:1" x14ac:dyDescent="0.35">
      <c r="A349">
        <v>2016</v>
      </c>
    </row>
    <row r="350" spans="1:1" x14ac:dyDescent="0.35">
      <c r="A350">
        <v>2020</v>
      </c>
    </row>
    <row r="351" spans="1:1" x14ac:dyDescent="0.35">
      <c r="A351">
        <v>2018</v>
      </c>
    </row>
    <row r="352" spans="1:1" x14ac:dyDescent="0.35">
      <c r="A352">
        <v>2023</v>
      </c>
    </row>
    <row r="353" spans="1:1" x14ac:dyDescent="0.35">
      <c r="A353">
        <v>2015</v>
      </c>
    </row>
    <row r="354" spans="1:1" x14ac:dyDescent="0.35">
      <c r="A354">
        <v>2021</v>
      </c>
    </row>
    <row r="355" spans="1:1" x14ac:dyDescent="0.35">
      <c r="A355">
        <v>2023</v>
      </c>
    </row>
    <row r="356" spans="1:1" x14ac:dyDescent="0.35">
      <c r="A356">
        <v>2016</v>
      </c>
    </row>
    <row r="357" spans="1:1" x14ac:dyDescent="0.35">
      <c r="A357">
        <v>2021</v>
      </c>
    </row>
    <row r="358" spans="1:1" x14ac:dyDescent="0.35">
      <c r="A358">
        <v>2015</v>
      </c>
    </row>
    <row r="359" spans="1:1" x14ac:dyDescent="0.35">
      <c r="A359">
        <v>2022</v>
      </c>
    </row>
    <row r="360" spans="1:1" x14ac:dyDescent="0.35">
      <c r="A360">
        <v>2015</v>
      </c>
    </row>
    <row r="361" spans="1:1" x14ac:dyDescent="0.35">
      <c r="A361">
        <v>2023</v>
      </c>
    </row>
    <row r="362" spans="1:1" x14ac:dyDescent="0.35">
      <c r="A362">
        <v>2015</v>
      </c>
    </row>
    <row r="363" spans="1:1" x14ac:dyDescent="0.35">
      <c r="A363">
        <v>2025</v>
      </c>
    </row>
    <row r="364" spans="1:1" x14ac:dyDescent="0.35">
      <c r="A364">
        <v>2024</v>
      </c>
    </row>
    <row r="365" spans="1:1" x14ac:dyDescent="0.35">
      <c r="A365">
        <v>2024</v>
      </c>
    </row>
    <row r="366" spans="1:1" x14ac:dyDescent="0.35">
      <c r="A366">
        <v>2022</v>
      </c>
    </row>
    <row r="367" spans="1:1" x14ac:dyDescent="0.35">
      <c r="A367">
        <v>2020</v>
      </c>
    </row>
    <row r="368" spans="1:1" x14ac:dyDescent="0.35">
      <c r="A368">
        <v>2024</v>
      </c>
    </row>
    <row r="369" spans="1:1" x14ac:dyDescent="0.35">
      <c r="A369">
        <v>2019</v>
      </c>
    </row>
    <row r="370" spans="1:1" x14ac:dyDescent="0.35">
      <c r="A370">
        <v>2023</v>
      </c>
    </row>
    <row r="371" spans="1:1" x14ac:dyDescent="0.35">
      <c r="A371">
        <v>2022</v>
      </c>
    </row>
    <row r="372" spans="1:1" x14ac:dyDescent="0.35">
      <c r="A372">
        <v>2016</v>
      </c>
    </row>
    <row r="373" spans="1:1" x14ac:dyDescent="0.35">
      <c r="A373">
        <v>2024</v>
      </c>
    </row>
    <row r="374" spans="1:1" x14ac:dyDescent="0.35">
      <c r="A374">
        <v>2017</v>
      </c>
    </row>
    <row r="375" spans="1:1" x14ac:dyDescent="0.35">
      <c r="A375">
        <v>2020</v>
      </c>
    </row>
    <row r="376" spans="1:1" x14ac:dyDescent="0.35">
      <c r="A376">
        <v>2015</v>
      </c>
    </row>
    <row r="377" spans="1:1" x14ac:dyDescent="0.35">
      <c r="A377">
        <v>2019</v>
      </c>
    </row>
    <row r="378" spans="1:1" x14ac:dyDescent="0.35">
      <c r="A378">
        <v>2020</v>
      </c>
    </row>
    <row r="379" spans="1:1" x14ac:dyDescent="0.35">
      <c r="A379">
        <v>2016</v>
      </c>
    </row>
    <row r="380" spans="1:1" x14ac:dyDescent="0.35">
      <c r="A380">
        <v>2022</v>
      </c>
    </row>
    <row r="381" spans="1:1" x14ac:dyDescent="0.35">
      <c r="A381">
        <v>2022</v>
      </c>
    </row>
    <row r="382" spans="1:1" x14ac:dyDescent="0.35">
      <c r="A382">
        <v>2025</v>
      </c>
    </row>
    <row r="383" spans="1:1" x14ac:dyDescent="0.35">
      <c r="A383">
        <v>2016</v>
      </c>
    </row>
    <row r="384" spans="1:1" x14ac:dyDescent="0.35">
      <c r="A384">
        <v>2019</v>
      </c>
    </row>
    <row r="385" spans="1:1" x14ac:dyDescent="0.35">
      <c r="A385">
        <v>2025</v>
      </c>
    </row>
    <row r="386" spans="1:1" x14ac:dyDescent="0.35">
      <c r="A386">
        <v>2025</v>
      </c>
    </row>
    <row r="387" spans="1:1" x14ac:dyDescent="0.35">
      <c r="A387">
        <v>2023</v>
      </c>
    </row>
    <row r="388" spans="1:1" x14ac:dyDescent="0.35">
      <c r="A388">
        <v>2016</v>
      </c>
    </row>
    <row r="389" spans="1:1" x14ac:dyDescent="0.35">
      <c r="A389">
        <v>2018</v>
      </c>
    </row>
    <row r="390" spans="1:1" x14ac:dyDescent="0.35">
      <c r="A390">
        <v>2021</v>
      </c>
    </row>
    <row r="391" spans="1:1" x14ac:dyDescent="0.35">
      <c r="A391">
        <v>2022</v>
      </c>
    </row>
    <row r="392" spans="1:1" x14ac:dyDescent="0.35">
      <c r="A392">
        <v>2024</v>
      </c>
    </row>
    <row r="393" spans="1:1" x14ac:dyDescent="0.35">
      <c r="A393">
        <v>2016</v>
      </c>
    </row>
    <row r="394" spans="1:1" x14ac:dyDescent="0.35">
      <c r="A394">
        <v>2016</v>
      </c>
    </row>
    <row r="395" spans="1:1" x14ac:dyDescent="0.35">
      <c r="A395">
        <v>2018</v>
      </c>
    </row>
    <row r="396" spans="1:1" x14ac:dyDescent="0.35">
      <c r="A396">
        <v>2023</v>
      </c>
    </row>
    <row r="397" spans="1:1" x14ac:dyDescent="0.35">
      <c r="A397">
        <v>2018</v>
      </c>
    </row>
    <row r="398" spans="1:1" x14ac:dyDescent="0.35">
      <c r="A398">
        <v>2021</v>
      </c>
    </row>
    <row r="399" spans="1:1" x14ac:dyDescent="0.35">
      <c r="A399">
        <v>2015</v>
      </c>
    </row>
    <row r="400" spans="1:1" x14ac:dyDescent="0.35">
      <c r="A400">
        <v>2016</v>
      </c>
    </row>
    <row r="401" spans="1:1" x14ac:dyDescent="0.35">
      <c r="A401">
        <v>2023</v>
      </c>
    </row>
    <row r="402" spans="1:1" x14ac:dyDescent="0.35">
      <c r="A402">
        <v>2021</v>
      </c>
    </row>
    <row r="403" spans="1:1" x14ac:dyDescent="0.35">
      <c r="A403">
        <v>2019</v>
      </c>
    </row>
    <row r="404" spans="1:1" x14ac:dyDescent="0.35">
      <c r="A404">
        <v>2020</v>
      </c>
    </row>
    <row r="405" spans="1:1" x14ac:dyDescent="0.35">
      <c r="A405">
        <v>2025</v>
      </c>
    </row>
    <row r="406" spans="1:1" x14ac:dyDescent="0.35">
      <c r="A406">
        <v>2023</v>
      </c>
    </row>
    <row r="407" spans="1:1" x14ac:dyDescent="0.35">
      <c r="A407">
        <v>2025</v>
      </c>
    </row>
    <row r="408" spans="1:1" x14ac:dyDescent="0.35">
      <c r="A408">
        <v>2016</v>
      </c>
    </row>
    <row r="409" spans="1:1" x14ac:dyDescent="0.35">
      <c r="A409">
        <v>2015</v>
      </c>
    </row>
    <row r="410" spans="1:1" x14ac:dyDescent="0.35">
      <c r="A410">
        <v>2025</v>
      </c>
    </row>
    <row r="411" spans="1:1" x14ac:dyDescent="0.35">
      <c r="A411">
        <v>2022</v>
      </c>
    </row>
    <row r="412" spans="1:1" x14ac:dyDescent="0.35">
      <c r="A412">
        <v>2018</v>
      </c>
    </row>
    <row r="413" spans="1:1" x14ac:dyDescent="0.35">
      <c r="A413">
        <v>2017</v>
      </c>
    </row>
    <row r="414" spans="1:1" x14ac:dyDescent="0.35">
      <c r="A414">
        <v>2017</v>
      </c>
    </row>
    <row r="415" spans="1:1" x14ac:dyDescent="0.35">
      <c r="A415">
        <v>2018</v>
      </c>
    </row>
    <row r="416" spans="1:1" x14ac:dyDescent="0.35">
      <c r="A416">
        <v>2020</v>
      </c>
    </row>
    <row r="417" spans="1:1" x14ac:dyDescent="0.35">
      <c r="A417">
        <v>2021</v>
      </c>
    </row>
    <row r="418" spans="1:1" x14ac:dyDescent="0.35">
      <c r="A418">
        <v>2021</v>
      </c>
    </row>
    <row r="419" spans="1:1" x14ac:dyDescent="0.35">
      <c r="A419">
        <v>2017</v>
      </c>
    </row>
    <row r="420" spans="1:1" x14ac:dyDescent="0.35">
      <c r="A420">
        <v>2020</v>
      </c>
    </row>
    <row r="421" spans="1:1" x14ac:dyDescent="0.35">
      <c r="A421">
        <v>2022</v>
      </c>
    </row>
    <row r="422" spans="1:1" x14ac:dyDescent="0.35">
      <c r="A422">
        <v>2017</v>
      </c>
    </row>
    <row r="423" spans="1:1" x14ac:dyDescent="0.35">
      <c r="A423">
        <v>2015</v>
      </c>
    </row>
    <row r="424" spans="1:1" x14ac:dyDescent="0.35">
      <c r="A424">
        <v>2021</v>
      </c>
    </row>
    <row r="425" spans="1:1" x14ac:dyDescent="0.35">
      <c r="A425">
        <v>2015</v>
      </c>
    </row>
    <row r="426" spans="1:1" x14ac:dyDescent="0.35">
      <c r="A426">
        <v>2021</v>
      </c>
    </row>
    <row r="427" spans="1:1" x14ac:dyDescent="0.35">
      <c r="A427">
        <v>2025</v>
      </c>
    </row>
    <row r="428" spans="1:1" x14ac:dyDescent="0.35">
      <c r="A428">
        <v>2018</v>
      </c>
    </row>
    <row r="429" spans="1:1" x14ac:dyDescent="0.35">
      <c r="A429">
        <v>2021</v>
      </c>
    </row>
    <row r="430" spans="1:1" x14ac:dyDescent="0.35">
      <c r="A430">
        <v>2016</v>
      </c>
    </row>
    <row r="431" spans="1:1" x14ac:dyDescent="0.35">
      <c r="A431">
        <v>2015</v>
      </c>
    </row>
    <row r="432" spans="1:1" x14ac:dyDescent="0.35">
      <c r="A432">
        <v>2020</v>
      </c>
    </row>
    <row r="433" spans="1:1" x14ac:dyDescent="0.35">
      <c r="A433">
        <v>2024</v>
      </c>
    </row>
    <row r="434" spans="1:1" x14ac:dyDescent="0.35">
      <c r="A434">
        <v>2017</v>
      </c>
    </row>
    <row r="435" spans="1:1" x14ac:dyDescent="0.35">
      <c r="A435">
        <v>2023</v>
      </c>
    </row>
    <row r="436" spans="1:1" x14ac:dyDescent="0.35">
      <c r="A436">
        <v>2017</v>
      </c>
    </row>
    <row r="437" spans="1:1" x14ac:dyDescent="0.35">
      <c r="A437">
        <v>2019</v>
      </c>
    </row>
    <row r="438" spans="1:1" x14ac:dyDescent="0.35">
      <c r="A438">
        <v>2020</v>
      </c>
    </row>
    <row r="439" spans="1:1" x14ac:dyDescent="0.35">
      <c r="A439">
        <v>2015</v>
      </c>
    </row>
    <row r="440" spans="1:1" x14ac:dyDescent="0.35">
      <c r="A440">
        <v>2022</v>
      </c>
    </row>
    <row r="441" spans="1:1" x14ac:dyDescent="0.35">
      <c r="A441">
        <v>2019</v>
      </c>
    </row>
    <row r="442" spans="1:1" x14ac:dyDescent="0.35">
      <c r="A442">
        <v>2020</v>
      </c>
    </row>
    <row r="443" spans="1:1" x14ac:dyDescent="0.35">
      <c r="A443">
        <v>2024</v>
      </c>
    </row>
    <row r="444" spans="1:1" x14ac:dyDescent="0.35">
      <c r="A444">
        <v>2017</v>
      </c>
    </row>
    <row r="445" spans="1:1" x14ac:dyDescent="0.35">
      <c r="A445">
        <v>2021</v>
      </c>
    </row>
    <row r="446" spans="1:1" x14ac:dyDescent="0.35">
      <c r="A446">
        <v>2019</v>
      </c>
    </row>
    <row r="447" spans="1:1" x14ac:dyDescent="0.35">
      <c r="A447">
        <v>2020</v>
      </c>
    </row>
    <row r="448" spans="1:1" x14ac:dyDescent="0.35">
      <c r="A448">
        <v>2016</v>
      </c>
    </row>
    <row r="449" spans="1:1" x14ac:dyDescent="0.35">
      <c r="A449">
        <v>2015</v>
      </c>
    </row>
    <row r="450" spans="1:1" x14ac:dyDescent="0.35">
      <c r="A450">
        <v>2025</v>
      </c>
    </row>
    <row r="451" spans="1:1" x14ac:dyDescent="0.35">
      <c r="A451">
        <v>2019</v>
      </c>
    </row>
    <row r="452" spans="1:1" x14ac:dyDescent="0.35">
      <c r="A452">
        <v>2021</v>
      </c>
    </row>
    <row r="453" spans="1:1" x14ac:dyDescent="0.35">
      <c r="A453">
        <v>2015</v>
      </c>
    </row>
    <row r="454" spans="1:1" x14ac:dyDescent="0.35">
      <c r="A454">
        <v>2025</v>
      </c>
    </row>
    <row r="455" spans="1:1" x14ac:dyDescent="0.35">
      <c r="A455">
        <v>2017</v>
      </c>
    </row>
    <row r="456" spans="1:1" x14ac:dyDescent="0.35">
      <c r="A456">
        <v>2021</v>
      </c>
    </row>
    <row r="457" spans="1:1" x14ac:dyDescent="0.35">
      <c r="A457">
        <v>2019</v>
      </c>
    </row>
    <row r="458" spans="1:1" x14ac:dyDescent="0.35">
      <c r="A458">
        <v>2024</v>
      </c>
    </row>
    <row r="459" spans="1:1" x14ac:dyDescent="0.35">
      <c r="A459">
        <v>2015</v>
      </c>
    </row>
    <row r="460" spans="1:1" x14ac:dyDescent="0.35">
      <c r="A460">
        <v>2017</v>
      </c>
    </row>
    <row r="461" spans="1:1" x14ac:dyDescent="0.35">
      <c r="A461">
        <v>2017</v>
      </c>
    </row>
    <row r="462" spans="1:1" x14ac:dyDescent="0.35">
      <c r="A462">
        <v>2023</v>
      </c>
    </row>
    <row r="463" spans="1:1" x14ac:dyDescent="0.35">
      <c r="A463">
        <v>2020</v>
      </c>
    </row>
    <row r="464" spans="1:1" x14ac:dyDescent="0.35">
      <c r="A464">
        <v>2024</v>
      </c>
    </row>
    <row r="465" spans="1:1" x14ac:dyDescent="0.35">
      <c r="A465">
        <v>2021</v>
      </c>
    </row>
    <row r="466" spans="1:1" x14ac:dyDescent="0.35">
      <c r="A466">
        <v>2015</v>
      </c>
    </row>
    <row r="467" spans="1:1" x14ac:dyDescent="0.35">
      <c r="A467">
        <v>2023</v>
      </c>
    </row>
    <row r="468" spans="1:1" x14ac:dyDescent="0.35">
      <c r="A468">
        <v>2017</v>
      </c>
    </row>
    <row r="469" spans="1:1" x14ac:dyDescent="0.35">
      <c r="A469">
        <v>2022</v>
      </c>
    </row>
    <row r="470" spans="1:1" x14ac:dyDescent="0.35">
      <c r="A470">
        <v>2017</v>
      </c>
    </row>
    <row r="471" spans="1:1" x14ac:dyDescent="0.35">
      <c r="A471">
        <v>2023</v>
      </c>
    </row>
    <row r="472" spans="1:1" x14ac:dyDescent="0.35">
      <c r="A472">
        <v>2017</v>
      </c>
    </row>
    <row r="473" spans="1:1" x14ac:dyDescent="0.35">
      <c r="A473">
        <v>2016</v>
      </c>
    </row>
    <row r="474" spans="1:1" x14ac:dyDescent="0.35">
      <c r="A474">
        <v>2024</v>
      </c>
    </row>
    <row r="475" spans="1:1" x14ac:dyDescent="0.35">
      <c r="A475">
        <v>2025</v>
      </c>
    </row>
    <row r="476" spans="1:1" x14ac:dyDescent="0.35">
      <c r="A476">
        <v>2022</v>
      </c>
    </row>
    <row r="477" spans="1:1" x14ac:dyDescent="0.35">
      <c r="A477">
        <v>2022</v>
      </c>
    </row>
    <row r="478" spans="1:1" x14ac:dyDescent="0.35">
      <c r="A478">
        <v>2022</v>
      </c>
    </row>
    <row r="479" spans="1:1" x14ac:dyDescent="0.35">
      <c r="A479">
        <v>2021</v>
      </c>
    </row>
    <row r="480" spans="1:1" x14ac:dyDescent="0.35">
      <c r="A480">
        <v>2017</v>
      </c>
    </row>
    <row r="481" spans="1:1" x14ac:dyDescent="0.35">
      <c r="A481">
        <v>2015</v>
      </c>
    </row>
    <row r="482" spans="1:1" x14ac:dyDescent="0.35">
      <c r="A482">
        <v>2015</v>
      </c>
    </row>
    <row r="483" spans="1:1" x14ac:dyDescent="0.35">
      <c r="A483">
        <v>2018</v>
      </c>
    </row>
    <row r="484" spans="1:1" x14ac:dyDescent="0.35">
      <c r="A484">
        <v>2018</v>
      </c>
    </row>
    <row r="485" spans="1:1" x14ac:dyDescent="0.35">
      <c r="A485">
        <v>2021</v>
      </c>
    </row>
    <row r="486" spans="1:1" x14ac:dyDescent="0.35">
      <c r="A486">
        <v>2020</v>
      </c>
    </row>
    <row r="487" spans="1:1" x14ac:dyDescent="0.35">
      <c r="A487">
        <v>2025</v>
      </c>
    </row>
    <row r="488" spans="1:1" x14ac:dyDescent="0.35">
      <c r="A488">
        <v>2025</v>
      </c>
    </row>
    <row r="489" spans="1:1" x14ac:dyDescent="0.35">
      <c r="A489">
        <v>2016</v>
      </c>
    </row>
    <row r="490" spans="1:1" x14ac:dyDescent="0.35">
      <c r="A490">
        <v>2020</v>
      </c>
    </row>
    <row r="491" spans="1:1" x14ac:dyDescent="0.35">
      <c r="A491">
        <v>2020</v>
      </c>
    </row>
    <row r="492" spans="1:1" x14ac:dyDescent="0.35">
      <c r="A492">
        <v>2021</v>
      </c>
    </row>
    <row r="493" spans="1:1" x14ac:dyDescent="0.35">
      <c r="A493">
        <v>2022</v>
      </c>
    </row>
    <row r="494" spans="1:1" x14ac:dyDescent="0.35">
      <c r="A494">
        <v>2022</v>
      </c>
    </row>
    <row r="495" spans="1:1" x14ac:dyDescent="0.35">
      <c r="A495">
        <v>2020</v>
      </c>
    </row>
    <row r="496" spans="1:1" x14ac:dyDescent="0.35">
      <c r="A496">
        <v>2015</v>
      </c>
    </row>
    <row r="497" spans="1:1" x14ac:dyDescent="0.35">
      <c r="A497">
        <v>2016</v>
      </c>
    </row>
    <row r="498" spans="1:1" x14ac:dyDescent="0.35">
      <c r="A498">
        <v>2024</v>
      </c>
    </row>
    <row r="499" spans="1:1" x14ac:dyDescent="0.35">
      <c r="A499">
        <v>2023</v>
      </c>
    </row>
    <row r="500" spans="1:1" x14ac:dyDescent="0.35">
      <c r="A500">
        <v>2022</v>
      </c>
    </row>
    <row r="501" spans="1:1" x14ac:dyDescent="0.35">
      <c r="A501">
        <v>2019</v>
      </c>
    </row>
    <row r="502" spans="1:1" x14ac:dyDescent="0.35">
      <c r="A502">
        <v>2021</v>
      </c>
    </row>
    <row r="503" spans="1:1" x14ac:dyDescent="0.35">
      <c r="A503">
        <v>2016</v>
      </c>
    </row>
    <row r="504" spans="1:1" x14ac:dyDescent="0.35">
      <c r="A504">
        <v>2016</v>
      </c>
    </row>
    <row r="505" spans="1:1" x14ac:dyDescent="0.35">
      <c r="A505">
        <v>2025</v>
      </c>
    </row>
    <row r="506" spans="1:1" x14ac:dyDescent="0.35">
      <c r="A506">
        <v>2019</v>
      </c>
    </row>
    <row r="507" spans="1:1" x14ac:dyDescent="0.35">
      <c r="A507">
        <v>2018</v>
      </c>
    </row>
    <row r="508" spans="1:1" x14ac:dyDescent="0.35">
      <c r="A508">
        <v>2023</v>
      </c>
    </row>
    <row r="509" spans="1:1" x14ac:dyDescent="0.35">
      <c r="A509">
        <v>2015</v>
      </c>
    </row>
    <row r="510" spans="1:1" x14ac:dyDescent="0.35">
      <c r="A510">
        <v>2022</v>
      </c>
    </row>
    <row r="511" spans="1:1" x14ac:dyDescent="0.35">
      <c r="A511">
        <v>2024</v>
      </c>
    </row>
    <row r="512" spans="1:1" x14ac:dyDescent="0.35">
      <c r="A512">
        <v>2025</v>
      </c>
    </row>
    <row r="513" spans="1:1" x14ac:dyDescent="0.35">
      <c r="A513">
        <v>2022</v>
      </c>
    </row>
    <row r="514" spans="1:1" x14ac:dyDescent="0.35">
      <c r="A514">
        <v>2021</v>
      </c>
    </row>
    <row r="515" spans="1:1" x14ac:dyDescent="0.35">
      <c r="A515">
        <v>2022</v>
      </c>
    </row>
    <row r="516" spans="1:1" x14ac:dyDescent="0.35">
      <c r="A516">
        <v>2015</v>
      </c>
    </row>
    <row r="517" spans="1:1" x14ac:dyDescent="0.35">
      <c r="A517">
        <v>2021</v>
      </c>
    </row>
    <row r="518" spans="1:1" x14ac:dyDescent="0.35">
      <c r="A518">
        <v>2022</v>
      </c>
    </row>
    <row r="519" spans="1:1" x14ac:dyDescent="0.35">
      <c r="A519">
        <v>2024</v>
      </c>
    </row>
    <row r="520" spans="1:1" x14ac:dyDescent="0.35">
      <c r="A520">
        <v>2019</v>
      </c>
    </row>
    <row r="521" spans="1:1" x14ac:dyDescent="0.35">
      <c r="A521">
        <v>2025</v>
      </c>
    </row>
    <row r="522" spans="1:1" x14ac:dyDescent="0.35">
      <c r="A522">
        <v>2018</v>
      </c>
    </row>
    <row r="523" spans="1:1" x14ac:dyDescent="0.35">
      <c r="A523">
        <v>2015</v>
      </c>
    </row>
    <row r="524" spans="1:1" x14ac:dyDescent="0.35">
      <c r="A524">
        <v>2020</v>
      </c>
    </row>
    <row r="525" spans="1:1" x14ac:dyDescent="0.35">
      <c r="A525">
        <v>2018</v>
      </c>
    </row>
    <row r="526" spans="1:1" x14ac:dyDescent="0.35">
      <c r="A526">
        <v>2020</v>
      </c>
    </row>
    <row r="527" spans="1:1" x14ac:dyDescent="0.35">
      <c r="A527">
        <v>2018</v>
      </c>
    </row>
    <row r="528" spans="1:1" x14ac:dyDescent="0.35">
      <c r="A528">
        <v>2022</v>
      </c>
    </row>
    <row r="529" spans="1:1" x14ac:dyDescent="0.35">
      <c r="A529">
        <v>2017</v>
      </c>
    </row>
    <row r="530" spans="1:1" x14ac:dyDescent="0.35">
      <c r="A530">
        <v>2017</v>
      </c>
    </row>
    <row r="531" spans="1:1" x14ac:dyDescent="0.35">
      <c r="A531">
        <v>2015</v>
      </c>
    </row>
    <row r="532" spans="1:1" x14ac:dyDescent="0.35">
      <c r="A532">
        <v>2019</v>
      </c>
    </row>
    <row r="533" spans="1:1" x14ac:dyDescent="0.35">
      <c r="A533">
        <v>2022</v>
      </c>
    </row>
    <row r="534" spans="1:1" x14ac:dyDescent="0.35">
      <c r="A534">
        <v>2025</v>
      </c>
    </row>
    <row r="535" spans="1:1" x14ac:dyDescent="0.35">
      <c r="A535">
        <v>2024</v>
      </c>
    </row>
    <row r="536" spans="1:1" x14ac:dyDescent="0.35">
      <c r="A536">
        <v>2025</v>
      </c>
    </row>
    <row r="537" spans="1:1" x14ac:dyDescent="0.35">
      <c r="A537">
        <v>2017</v>
      </c>
    </row>
    <row r="538" spans="1:1" x14ac:dyDescent="0.35">
      <c r="A538">
        <v>2025</v>
      </c>
    </row>
    <row r="539" spans="1:1" x14ac:dyDescent="0.35">
      <c r="A539">
        <v>2024</v>
      </c>
    </row>
    <row r="540" spans="1:1" x14ac:dyDescent="0.35">
      <c r="A540">
        <v>2022</v>
      </c>
    </row>
    <row r="541" spans="1:1" x14ac:dyDescent="0.35">
      <c r="A541">
        <v>2020</v>
      </c>
    </row>
    <row r="542" spans="1:1" x14ac:dyDescent="0.35">
      <c r="A542">
        <v>2018</v>
      </c>
    </row>
    <row r="543" spans="1:1" x14ac:dyDescent="0.35">
      <c r="A543">
        <v>2017</v>
      </c>
    </row>
    <row r="544" spans="1:1" x14ac:dyDescent="0.35">
      <c r="A544">
        <v>2015</v>
      </c>
    </row>
    <row r="545" spans="1:1" x14ac:dyDescent="0.35">
      <c r="A545">
        <v>2015</v>
      </c>
    </row>
    <row r="546" spans="1:1" x14ac:dyDescent="0.35">
      <c r="A546">
        <v>2018</v>
      </c>
    </row>
    <row r="547" spans="1:1" x14ac:dyDescent="0.35">
      <c r="A547">
        <v>2018</v>
      </c>
    </row>
    <row r="548" spans="1:1" x14ac:dyDescent="0.35">
      <c r="A548">
        <v>2021</v>
      </c>
    </row>
    <row r="549" spans="1:1" x14ac:dyDescent="0.35">
      <c r="A549">
        <v>2017</v>
      </c>
    </row>
    <row r="550" spans="1:1" x14ac:dyDescent="0.35">
      <c r="A550">
        <v>2018</v>
      </c>
    </row>
    <row r="551" spans="1:1" x14ac:dyDescent="0.35">
      <c r="A551">
        <v>2015</v>
      </c>
    </row>
    <row r="552" spans="1:1" x14ac:dyDescent="0.35">
      <c r="A552">
        <v>2020</v>
      </c>
    </row>
    <row r="553" spans="1:1" x14ac:dyDescent="0.35">
      <c r="A553">
        <v>2015</v>
      </c>
    </row>
    <row r="554" spans="1:1" x14ac:dyDescent="0.35">
      <c r="A554">
        <v>2024</v>
      </c>
    </row>
    <row r="555" spans="1:1" x14ac:dyDescent="0.35">
      <c r="A555">
        <v>2017</v>
      </c>
    </row>
    <row r="556" spans="1:1" x14ac:dyDescent="0.35">
      <c r="A556">
        <v>2021</v>
      </c>
    </row>
    <row r="557" spans="1:1" x14ac:dyDescent="0.35">
      <c r="A557">
        <v>2020</v>
      </c>
    </row>
    <row r="558" spans="1:1" x14ac:dyDescent="0.35">
      <c r="A558">
        <v>2025</v>
      </c>
    </row>
    <row r="559" spans="1:1" x14ac:dyDescent="0.35">
      <c r="A559">
        <v>2017</v>
      </c>
    </row>
    <row r="560" spans="1:1" x14ac:dyDescent="0.35">
      <c r="A560">
        <v>2023</v>
      </c>
    </row>
    <row r="561" spans="1:1" x14ac:dyDescent="0.35">
      <c r="A561">
        <v>2025</v>
      </c>
    </row>
    <row r="562" spans="1:1" x14ac:dyDescent="0.35">
      <c r="A562">
        <v>2021</v>
      </c>
    </row>
    <row r="563" spans="1:1" x14ac:dyDescent="0.35">
      <c r="A563">
        <v>2017</v>
      </c>
    </row>
    <row r="564" spans="1:1" x14ac:dyDescent="0.35">
      <c r="A564">
        <v>2022</v>
      </c>
    </row>
    <row r="565" spans="1:1" x14ac:dyDescent="0.35">
      <c r="A565">
        <v>2022</v>
      </c>
    </row>
    <row r="566" spans="1:1" x14ac:dyDescent="0.35">
      <c r="A566">
        <v>2015</v>
      </c>
    </row>
    <row r="567" spans="1:1" x14ac:dyDescent="0.35">
      <c r="A567">
        <v>2015</v>
      </c>
    </row>
    <row r="568" spans="1:1" x14ac:dyDescent="0.35">
      <c r="A568">
        <v>2025</v>
      </c>
    </row>
    <row r="569" spans="1:1" x14ac:dyDescent="0.35">
      <c r="A569">
        <v>2017</v>
      </c>
    </row>
    <row r="570" spans="1:1" x14ac:dyDescent="0.35">
      <c r="A570">
        <v>2019</v>
      </c>
    </row>
    <row r="571" spans="1:1" x14ac:dyDescent="0.35">
      <c r="A571">
        <v>2016</v>
      </c>
    </row>
    <row r="572" spans="1:1" x14ac:dyDescent="0.35">
      <c r="A572">
        <v>2016</v>
      </c>
    </row>
    <row r="573" spans="1:1" x14ac:dyDescent="0.35">
      <c r="A573">
        <v>2023</v>
      </c>
    </row>
    <row r="574" spans="1:1" x14ac:dyDescent="0.35">
      <c r="A574">
        <v>2017</v>
      </c>
    </row>
    <row r="575" spans="1:1" x14ac:dyDescent="0.35">
      <c r="A575">
        <v>2015</v>
      </c>
    </row>
    <row r="576" spans="1:1" x14ac:dyDescent="0.35">
      <c r="A576">
        <v>2020</v>
      </c>
    </row>
    <row r="577" spans="1:1" x14ac:dyDescent="0.35">
      <c r="A577">
        <v>2015</v>
      </c>
    </row>
    <row r="578" spans="1:1" x14ac:dyDescent="0.35">
      <c r="A578">
        <v>2025</v>
      </c>
    </row>
    <row r="579" spans="1:1" x14ac:dyDescent="0.35">
      <c r="A579">
        <v>2024</v>
      </c>
    </row>
    <row r="580" spans="1:1" x14ac:dyDescent="0.35">
      <c r="A580">
        <v>2021</v>
      </c>
    </row>
    <row r="581" spans="1:1" x14ac:dyDescent="0.35">
      <c r="A581">
        <v>2024</v>
      </c>
    </row>
    <row r="582" spans="1:1" x14ac:dyDescent="0.35">
      <c r="A582">
        <v>2023</v>
      </c>
    </row>
    <row r="583" spans="1:1" x14ac:dyDescent="0.35">
      <c r="A583">
        <v>2017</v>
      </c>
    </row>
    <row r="584" spans="1:1" x14ac:dyDescent="0.35">
      <c r="A584">
        <v>2019</v>
      </c>
    </row>
    <row r="585" spans="1:1" x14ac:dyDescent="0.35">
      <c r="A585">
        <v>2016</v>
      </c>
    </row>
    <row r="586" spans="1:1" x14ac:dyDescent="0.35">
      <c r="A586">
        <v>2016</v>
      </c>
    </row>
    <row r="587" spans="1:1" x14ac:dyDescent="0.35">
      <c r="A587">
        <v>2020</v>
      </c>
    </row>
    <row r="588" spans="1:1" x14ac:dyDescent="0.35">
      <c r="A588">
        <v>2016</v>
      </c>
    </row>
    <row r="589" spans="1:1" x14ac:dyDescent="0.35">
      <c r="A589">
        <v>2024</v>
      </c>
    </row>
    <row r="590" spans="1:1" x14ac:dyDescent="0.35">
      <c r="A590">
        <v>2022</v>
      </c>
    </row>
    <row r="591" spans="1:1" x14ac:dyDescent="0.35">
      <c r="A591">
        <v>2022</v>
      </c>
    </row>
    <row r="592" spans="1:1" x14ac:dyDescent="0.35">
      <c r="A592">
        <v>2016</v>
      </c>
    </row>
    <row r="593" spans="1:1" x14ac:dyDescent="0.35">
      <c r="A593">
        <v>2021</v>
      </c>
    </row>
    <row r="594" spans="1:1" x14ac:dyDescent="0.35">
      <c r="A594">
        <v>2017</v>
      </c>
    </row>
    <row r="595" spans="1:1" x14ac:dyDescent="0.35">
      <c r="A595">
        <v>2023</v>
      </c>
    </row>
    <row r="596" spans="1:1" x14ac:dyDescent="0.35">
      <c r="A596">
        <v>2022</v>
      </c>
    </row>
    <row r="597" spans="1:1" x14ac:dyDescent="0.35">
      <c r="A597">
        <v>2023</v>
      </c>
    </row>
    <row r="598" spans="1:1" x14ac:dyDescent="0.35">
      <c r="A598">
        <v>2025</v>
      </c>
    </row>
    <row r="599" spans="1:1" x14ac:dyDescent="0.35">
      <c r="A599">
        <v>2022</v>
      </c>
    </row>
    <row r="600" spans="1:1" x14ac:dyDescent="0.35">
      <c r="A600">
        <v>2017</v>
      </c>
    </row>
    <row r="601" spans="1:1" x14ac:dyDescent="0.35">
      <c r="A601">
        <v>2023</v>
      </c>
    </row>
    <row r="602" spans="1:1" x14ac:dyDescent="0.35">
      <c r="A602">
        <v>2024</v>
      </c>
    </row>
    <row r="603" spans="1:1" x14ac:dyDescent="0.35">
      <c r="A603">
        <v>2018</v>
      </c>
    </row>
    <row r="604" spans="1:1" x14ac:dyDescent="0.35">
      <c r="A604">
        <v>2025</v>
      </c>
    </row>
    <row r="605" spans="1:1" x14ac:dyDescent="0.35">
      <c r="A605">
        <v>2020</v>
      </c>
    </row>
    <row r="606" spans="1:1" x14ac:dyDescent="0.35">
      <c r="A606">
        <v>2018</v>
      </c>
    </row>
    <row r="607" spans="1:1" x14ac:dyDescent="0.35">
      <c r="A607">
        <v>2023</v>
      </c>
    </row>
    <row r="608" spans="1:1" x14ac:dyDescent="0.35">
      <c r="A608">
        <v>2015</v>
      </c>
    </row>
    <row r="609" spans="1:1" x14ac:dyDescent="0.35">
      <c r="A609">
        <v>2015</v>
      </c>
    </row>
    <row r="610" spans="1:1" x14ac:dyDescent="0.35">
      <c r="A610">
        <v>2018</v>
      </c>
    </row>
    <row r="611" spans="1:1" x14ac:dyDescent="0.35">
      <c r="A611">
        <v>2020</v>
      </c>
    </row>
    <row r="612" spans="1:1" x14ac:dyDescent="0.35">
      <c r="A612">
        <v>2017</v>
      </c>
    </row>
    <row r="613" spans="1:1" x14ac:dyDescent="0.35">
      <c r="A613">
        <v>2024</v>
      </c>
    </row>
    <row r="614" spans="1:1" x14ac:dyDescent="0.35">
      <c r="A614">
        <v>2017</v>
      </c>
    </row>
    <row r="615" spans="1:1" x14ac:dyDescent="0.35">
      <c r="A615">
        <v>2015</v>
      </c>
    </row>
    <row r="616" spans="1:1" x14ac:dyDescent="0.35">
      <c r="A616">
        <v>2016</v>
      </c>
    </row>
    <row r="617" spans="1:1" x14ac:dyDescent="0.35">
      <c r="A617">
        <v>2023</v>
      </c>
    </row>
    <row r="618" spans="1:1" x14ac:dyDescent="0.35">
      <c r="A618">
        <v>2025</v>
      </c>
    </row>
    <row r="619" spans="1:1" x14ac:dyDescent="0.35">
      <c r="A619">
        <v>2016</v>
      </c>
    </row>
    <row r="620" spans="1:1" x14ac:dyDescent="0.35">
      <c r="A620">
        <v>2020</v>
      </c>
    </row>
    <row r="621" spans="1:1" x14ac:dyDescent="0.35">
      <c r="A621">
        <v>2016</v>
      </c>
    </row>
    <row r="622" spans="1:1" x14ac:dyDescent="0.35">
      <c r="A622">
        <v>2017</v>
      </c>
    </row>
    <row r="623" spans="1:1" x14ac:dyDescent="0.35">
      <c r="A623">
        <v>2018</v>
      </c>
    </row>
    <row r="624" spans="1:1" x14ac:dyDescent="0.35">
      <c r="A624">
        <v>2019</v>
      </c>
    </row>
    <row r="625" spans="1:1" x14ac:dyDescent="0.35">
      <c r="A625">
        <v>2015</v>
      </c>
    </row>
    <row r="626" spans="1:1" x14ac:dyDescent="0.35">
      <c r="A626">
        <v>2022</v>
      </c>
    </row>
    <row r="627" spans="1:1" x14ac:dyDescent="0.35">
      <c r="A627">
        <v>2021</v>
      </c>
    </row>
    <row r="628" spans="1:1" x14ac:dyDescent="0.35">
      <c r="A628">
        <v>2018</v>
      </c>
    </row>
    <row r="629" spans="1:1" x14ac:dyDescent="0.35">
      <c r="A629">
        <v>2020</v>
      </c>
    </row>
    <row r="630" spans="1:1" x14ac:dyDescent="0.35">
      <c r="A630">
        <v>2018</v>
      </c>
    </row>
    <row r="631" spans="1:1" x14ac:dyDescent="0.35">
      <c r="A631">
        <v>2020</v>
      </c>
    </row>
    <row r="632" spans="1:1" x14ac:dyDescent="0.35">
      <c r="A632">
        <v>2015</v>
      </c>
    </row>
    <row r="633" spans="1:1" x14ac:dyDescent="0.35">
      <c r="A633">
        <v>2022</v>
      </c>
    </row>
    <row r="634" spans="1:1" x14ac:dyDescent="0.35">
      <c r="A634">
        <v>2017</v>
      </c>
    </row>
    <row r="635" spans="1:1" x14ac:dyDescent="0.35">
      <c r="A635">
        <v>2019</v>
      </c>
    </row>
    <row r="636" spans="1:1" x14ac:dyDescent="0.35">
      <c r="A636">
        <v>2024</v>
      </c>
    </row>
    <row r="637" spans="1:1" x14ac:dyDescent="0.35">
      <c r="A637">
        <v>2019</v>
      </c>
    </row>
    <row r="638" spans="1:1" x14ac:dyDescent="0.35">
      <c r="A638">
        <v>2021</v>
      </c>
    </row>
    <row r="639" spans="1:1" x14ac:dyDescent="0.35">
      <c r="A639">
        <v>2025</v>
      </c>
    </row>
    <row r="640" spans="1:1" x14ac:dyDescent="0.35">
      <c r="A640">
        <v>2017</v>
      </c>
    </row>
    <row r="641" spans="1:1" x14ac:dyDescent="0.35">
      <c r="A641">
        <v>2017</v>
      </c>
    </row>
    <row r="642" spans="1:1" x14ac:dyDescent="0.35">
      <c r="A642">
        <v>2024</v>
      </c>
    </row>
    <row r="643" spans="1:1" x14ac:dyDescent="0.35">
      <c r="A643">
        <v>2017</v>
      </c>
    </row>
    <row r="644" spans="1:1" x14ac:dyDescent="0.35">
      <c r="A644">
        <v>2020</v>
      </c>
    </row>
    <row r="645" spans="1:1" x14ac:dyDescent="0.35">
      <c r="A645">
        <v>2016</v>
      </c>
    </row>
    <row r="646" spans="1:1" x14ac:dyDescent="0.35">
      <c r="A646">
        <v>2016</v>
      </c>
    </row>
    <row r="647" spans="1:1" x14ac:dyDescent="0.35">
      <c r="A647">
        <v>2022</v>
      </c>
    </row>
    <row r="648" spans="1:1" x14ac:dyDescent="0.35">
      <c r="A648">
        <v>2019</v>
      </c>
    </row>
    <row r="649" spans="1:1" x14ac:dyDescent="0.35">
      <c r="A649">
        <v>2024</v>
      </c>
    </row>
    <row r="650" spans="1:1" x14ac:dyDescent="0.35">
      <c r="A650">
        <v>2021</v>
      </c>
    </row>
    <row r="651" spans="1:1" x14ac:dyDescent="0.35">
      <c r="A651">
        <v>2015</v>
      </c>
    </row>
    <row r="652" spans="1:1" x14ac:dyDescent="0.35">
      <c r="A652">
        <v>2019</v>
      </c>
    </row>
    <row r="653" spans="1:1" x14ac:dyDescent="0.35">
      <c r="A653">
        <v>2016</v>
      </c>
    </row>
    <row r="654" spans="1:1" x14ac:dyDescent="0.35">
      <c r="A654">
        <v>2021</v>
      </c>
    </row>
    <row r="655" spans="1:1" x14ac:dyDescent="0.35">
      <c r="A655">
        <v>2024</v>
      </c>
    </row>
    <row r="656" spans="1:1" x14ac:dyDescent="0.35">
      <c r="A656">
        <v>2017</v>
      </c>
    </row>
    <row r="657" spans="1:1" x14ac:dyDescent="0.35">
      <c r="A657">
        <v>2019</v>
      </c>
    </row>
    <row r="658" spans="1:1" x14ac:dyDescent="0.35">
      <c r="A658">
        <v>2020</v>
      </c>
    </row>
    <row r="659" spans="1:1" x14ac:dyDescent="0.35">
      <c r="A659">
        <v>2023</v>
      </c>
    </row>
    <row r="660" spans="1:1" x14ac:dyDescent="0.35">
      <c r="A660">
        <v>2020</v>
      </c>
    </row>
    <row r="661" spans="1:1" x14ac:dyDescent="0.35">
      <c r="A661">
        <v>2025</v>
      </c>
    </row>
    <row r="662" spans="1:1" x14ac:dyDescent="0.35">
      <c r="A662">
        <v>2018</v>
      </c>
    </row>
    <row r="663" spans="1:1" x14ac:dyDescent="0.35">
      <c r="A663">
        <v>2021</v>
      </c>
    </row>
    <row r="664" spans="1:1" x14ac:dyDescent="0.35">
      <c r="A664">
        <v>2015</v>
      </c>
    </row>
    <row r="665" spans="1:1" x14ac:dyDescent="0.35">
      <c r="A665">
        <v>2019</v>
      </c>
    </row>
    <row r="666" spans="1:1" x14ac:dyDescent="0.35">
      <c r="A666">
        <v>2020</v>
      </c>
    </row>
    <row r="667" spans="1:1" x14ac:dyDescent="0.35">
      <c r="A667">
        <v>2019</v>
      </c>
    </row>
    <row r="668" spans="1:1" x14ac:dyDescent="0.35">
      <c r="A668">
        <v>2018</v>
      </c>
    </row>
    <row r="669" spans="1:1" x14ac:dyDescent="0.35">
      <c r="A669">
        <v>2021</v>
      </c>
    </row>
    <row r="670" spans="1:1" x14ac:dyDescent="0.35">
      <c r="A670">
        <v>2015</v>
      </c>
    </row>
    <row r="671" spans="1:1" x14ac:dyDescent="0.35">
      <c r="A671">
        <v>2016</v>
      </c>
    </row>
    <row r="672" spans="1:1" x14ac:dyDescent="0.35">
      <c r="A672">
        <v>2018</v>
      </c>
    </row>
    <row r="673" spans="1:1" x14ac:dyDescent="0.35">
      <c r="A673">
        <v>2019</v>
      </c>
    </row>
    <row r="674" spans="1:1" x14ac:dyDescent="0.35">
      <c r="A674">
        <v>2017</v>
      </c>
    </row>
    <row r="675" spans="1:1" x14ac:dyDescent="0.35">
      <c r="A675">
        <v>2024</v>
      </c>
    </row>
    <row r="676" spans="1:1" x14ac:dyDescent="0.35">
      <c r="A676">
        <v>2016</v>
      </c>
    </row>
    <row r="677" spans="1:1" x14ac:dyDescent="0.35">
      <c r="A677">
        <v>2023</v>
      </c>
    </row>
    <row r="678" spans="1:1" x14ac:dyDescent="0.35">
      <c r="A678">
        <v>2024</v>
      </c>
    </row>
    <row r="679" spans="1:1" x14ac:dyDescent="0.35">
      <c r="A679">
        <v>2020</v>
      </c>
    </row>
    <row r="680" spans="1:1" x14ac:dyDescent="0.35">
      <c r="A680">
        <v>2019</v>
      </c>
    </row>
    <row r="681" spans="1:1" x14ac:dyDescent="0.35">
      <c r="A681">
        <v>2019</v>
      </c>
    </row>
    <row r="682" spans="1:1" x14ac:dyDescent="0.35">
      <c r="A682">
        <v>2017</v>
      </c>
    </row>
    <row r="683" spans="1:1" x14ac:dyDescent="0.35">
      <c r="A683">
        <v>2017</v>
      </c>
    </row>
    <row r="684" spans="1:1" x14ac:dyDescent="0.35">
      <c r="A684">
        <v>2023</v>
      </c>
    </row>
    <row r="685" spans="1:1" x14ac:dyDescent="0.35">
      <c r="A685">
        <v>2015</v>
      </c>
    </row>
    <row r="686" spans="1:1" x14ac:dyDescent="0.35">
      <c r="A686">
        <v>2017</v>
      </c>
    </row>
    <row r="687" spans="1:1" x14ac:dyDescent="0.35">
      <c r="A687">
        <v>2018</v>
      </c>
    </row>
    <row r="688" spans="1:1" x14ac:dyDescent="0.35">
      <c r="A688">
        <v>2017</v>
      </c>
    </row>
    <row r="689" spans="1:1" x14ac:dyDescent="0.35">
      <c r="A689">
        <v>2024</v>
      </c>
    </row>
    <row r="690" spans="1:1" x14ac:dyDescent="0.35">
      <c r="A690">
        <v>2019</v>
      </c>
    </row>
    <row r="691" spans="1:1" x14ac:dyDescent="0.35">
      <c r="A691">
        <v>2019</v>
      </c>
    </row>
    <row r="692" spans="1:1" x14ac:dyDescent="0.35">
      <c r="A692">
        <v>2023</v>
      </c>
    </row>
    <row r="693" spans="1:1" x14ac:dyDescent="0.35">
      <c r="A693">
        <v>2021</v>
      </c>
    </row>
    <row r="694" spans="1:1" x14ac:dyDescent="0.35">
      <c r="A694">
        <v>2022</v>
      </c>
    </row>
    <row r="695" spans="1:1" x14ac:dyDescent="0.35">
      <c r="A695">
        <v>2019</v>
      </c>
    </row>
    <row r="696" spans="1:1" x14ac:dyDescent="0.35">
      <c r="A696">
        <v>2019</v>
      </c>
    </row>
    <row r="697" spans="1:1" x14ac:dyDescent="0.35">
      <c r="A697">
        <v>2015</v>
      </c>
    </row>
    <row r="698" spans="1:1" x14ac:dyDescent="0.35">
      <c r="A698">
        <v>2016</v>
      </c>
    </row>
    <row r="699" spans="1:1" x14ac:dyDescent="0.35">
      <c r="A699">
        <v>2019</v>
      </c>
    </row>
    <row r="700" spans="1:1" x14ac:dyDescent="0.35">
      <c r="A700">
        <v>2023</v>
      </c>
    </row>
    <row r="701" spans="1:1" x14ac:dyDescent="0.35">
      <c r="A701">
        <v>2025</v>
      </c>
    </row>
    <row r="702" spans="1:1" x14ac:dyDescent="0.35">
      <c r="A702">
        <v>2019</v>
      </c>
    </row>
    <row r="703" spans="1:1" x14ac:dyDescent="0.35">
      <c r="A703">
        <v>2025</v>
      </c>
    </row>
    <row r="704" spans="1:1" x14ac:dyDescent="0.35">
      <c r="A704">
        <v>2021</v>
      </c>
    </row>
    <row r="705" spans="1:1" x14ac:dyDescent="0.35">
      <c r="A705">
        <v>2017</v>
      </c>
    </row>
    <row r="706" spans="1:1" x14ac:dyDescent="0.35">
      <c r="A706">
        <v>2018</v>
      </c>
    </row>
    <row r="707" spans="1:1" x14ac:dyDescent="0.35">
      <c r="A707">
        <v>2019</v>
      </c>
    </row>
    <row r="708" spans="1:1" x14ac:dyDescent="0.35">
      <c r="A708">
        <v>2015</v>
      </c>
    </row>
    <row r="709" spans="1:1" x14ac:dyDescent="0.35">
      <c r="A709">
        <v>2025</v>
      </c>
    </row>
    <row r="710" spans="1:1" x14ac:dyDescent="0.35">
      <c r="A710">
        <v>2021</v>
      </c>
    </row>
    <row r="711" spans="1:1" x14ac:dyDescent="0.35">
      <c r="A711">
        <v>2022</v>
      </c>
    </row>
    <row r="712" spans="1:1" x14ac:dyDescent="0.35">
      <c r="A712">
        <v>2019</v>
      </c>
    </row>
    <row r="713" spans="1:1" x14ac:dyDescent="0.35">
      <c r="A713">
        <v>2023</v>
      </c>
    </row>
    <row r="714" spans="1:1" x14ac:dyDescent="0.35">
      <c r="A714">
        <v>2017</v>
      </c>
    </row>
    <row r="715" spans="1:1" x14ac:dyDescent="0.35">
      <c r="A715">
        <v>2015</v>
      </c>
    </row>
    <row r="716" spans="1:1" x14ac:dyDescent="0.35">
      <c r="A716">
        <v>2025</v>
      </c>
    </row>
    <row r="717" spans="1:1" x14ac:dyDescent="0.35">
      <c r="A717">
        <v>2019</v>
      </c>
    </row>
    <row r="718" spans="1:1" x14ac:dyDescent="0.35">
      <c r="A718">
        <v>2025</v>
      </c>
    </row>
    <row r="719" spans="1:1" x14ac:dyDescent="0.35">
      <c r="A719">
        <v>2024</v>
      </c>
    </row>
    <row r="720" spans="1:1" x14ac:dyDescent="0.35">
      <c r="A720">
        <v>2018</v>
      </c>
    </row>
    <row r="721" spans="1:1" x14ac:dyDescent="0.35">
      <c r="A721">
        <v>2023</v>
      </c>
    </row>
    <row r="722" spans="1:1" x14ac:dyDescent="0.35">
      <c r="A722">
        <v>2017</v>
      </c>
    </row>
    <row r="723" spans="1:1" x14ac:dyDescent="0.35">
      <c r="A723">
        <v>2023</v>
      </c>
    </row>
    <row r="724" spans="1:1" x14ac:dyDescent="0.35">
      <c r="A724">
        <v>2016</v>
      </c>
    </row>
    <row r="725" spans="1:1" x14ac:dyDescent="0.35">
      <c r="A725">
        <v>2015</v>
      </c>
    </row>
    <row r="726" spans="1:1" x14ac:dyDescent="0.35">
      <c r="A726">
        <v>2023</v>
      </c>
    </row>
    <row r="727" spans="1:1" x14ac:dyDescent="0.35">
      <c r="A727">
        <v>2020</v>
      </c>
    </row>
    <row r="728" spans="1:1" x14ac:dyDescent="0.35">
      <c r="A728">
        <v>2023</v>
      </c>
    </row>
    <row r="729" spans="1:1" x14ac:dyDescent="0.35">
      <c r="A729">
        <v>2022</v>
      </c>
    </row>
    <row r="730" spans="1:1" x14ac:dyDescent="0.35">
      <c r="A730">
        <v>2020</v>
      </c>
    </row>
    <row r="731" spans="1:1" x14ac:dyDescent="0.35">
      <c r="A731">
        <v>2023</v>
      </c>
    </row>
    <row r="732" spans="1:1" x14ac:dyDescent="0.35">
      <c r="A732">
        <v>2019</v>
      </c>
    </row>
    <row r="733" spans="1:1" x14ac:dyDescent="0.35">
      <c r="A733">
        <v>2024</v>
      </c>
    </row>
    <row r="734" spans="1:1" x14ac:dyDescent="0.35">
      <c r="A734">
        <v>2019</v>
      </c>
    </row>
    <row r="735" spans="1:1" x14ac:dyDescent="0.35">
      <c r="A735">
        <v>2022</v>
      </c>
    </row>
    <row r="736" spans="1:1" x14ac:dyDescent="0.35">
      <c r="A736">
        <v>2021</v>
      </c>
    </row>
    <row r="737" spans="1:1" x14ac:dyDescent="0.35">
      <c r="A737">
        <v>2017</v>
      </c>
    </row>
    <row r="738" spans="1:1" x14ac:dyDescent="0.35">
      <c r="A738">
        <v>2017</v>
      </c>
    </row>
    <row r="739" spans="1:1" x14ac:dyDescent="0.35">
      <c r="A739">
        <v>2022</v>
      </c>
    </row>
    <row r="740" spans="1:1" x14ac:dyDescent="0.35">
      <c r="A740">
        <v>2016</v>
      </c>
    </row>
    <row r="741" spans="1:1" x14ac:dyDescent="0.35">
      <c r="A741">
        <v>2021</v>
      </c>
    </row>
    <row r="742" spans="1:1" x14ac:dyDescent="0.35">
      <c r="A742">
        <v>2023</v>
      </c>
    </row>
    <row r="743" spans="1:1" x14ac:dyDescent="0.35">
      <c r="A743">
        <v>2024</v>
      </c>
    </row>
    <row r="744" spans="1:1" x14ac:dyDescent="0.35">
      <c r="A744">
        <v>2024</v>
      </c>
    </row>
    <row r="745" spans="1:1" x14ac:dyDescent="0.35">
      <c r="A745">
        <v>2022</v>
      </c>
    </row>
    <row r="746" spans="1:1" x14ac:dyDescent="0.35">
      <c r="A746">
        <v>2015</v>
      </c>
    </row>
    <row r="747" spans="1:1" x14ac:dyDescent="0.35">
      <c r="A747">
        <v>2021</v>
      </c>
    </row>
    <row r="748" spans="1:1" x14ac:dyDescent="0.35">
      <c r="A748">
        <v>2020</v>
      </c>
    </row>
    <row r="749" spans="1:1" x14ac:dyDescent="0.35">
      <c r="A749">
        <v>2016</v>
      </c>
    </row>
    <row r="750" spans="1:1" x14ac:dyDescent="0.35">
      <c r="A750">
        <v>2018</v>
      </c>
    </row>
    <row r="751" spans="1:1" x14ac:dyDescent="0.35">
      <c r="A751">
        <v>2019</v>
      </c>
    </row>
    <row r="752" spans="1:1" x14ac:dyDescent="0.35">
      <c r="A752">
        <v>2018</v>
      </c>
    </row>
    <row r="753" spans="1:1" x14ac:dyDescent="0.35">
      <c r="A753">
        <v>2019</v>
      </c>
    </row>
    <row r="754" spans="1:1" x14ac:dyDescent="0.35">
      <c r="A754">
        <v>2017</v>
      </c>
    </row>
    <row r="755" spans="1:1" x14ac:dyDescent="0.35">
      <c r="A755">
        <v>2020</v>
      </c>
    </row>
    <row r="756" spans="1:1" x14ac:dyDescent="0.35">
      <c r="A756">
        <v>2019</v>
      </c>
    </row>
    <row r="757" spans="1:1" x14ac:dyDescent="0.35">
      <c r="A757">
        <v>2022</v>
      </c>
    </row>
    <row r="758" spans="1:1" x14ac:dyDescent="0.35">
      <c r="A758">
        <v>2017</v>
      </c>
    </row>
    <row r="759" spans="1:1" x14ac:dyDescent="0.35">
      <c r="A759">
        <v>2017</v>
      </c>
    </row>
    <row r="760" spans="1:1" x14ac:dyDescent="0.35">
      <c r="A760">
        <v>2017</v>
      </c>
    </row>
    <row r="761" spans="1:1" x14ac:dyDescent="0.35">
      <c r="A761">
        <v>2016</v>
      </c>
    </row>
    <row r="762" spans="1:1" x14ac:dyDescent="0.35">
      <c r="A762">
        <v>2018</v>
      </c>
    </row>
    <row r="763" spans="1:1" x14ac:dyDescent="0.35">
      <c r="A763">
        <v>2019</v>
      </c>
    </row>
    <row r="764" spans="1:1" x14ac:dyDescent="0.35">
      <c r="A764">
        <v>2021</v>
      </c>
    </row>
    <row r="765" spans="1:1" x14ac:dyDescent="0.35">
      <c r="A765">
        <v>2016</v>
      </c>
    </row>
    <row r="766" spans="1:1" x14ac:dyDescent="0.35">
      <c r="A766">
        <v>2022</v>
      </c>
    </row>
    <row r="767" spans="1:1" x14ac:dyDescent="0.35">
      <c r="A767">
        <v>2022</v>
      </c>
    </row>
    <row r="768" spans="1:1" x14ac:dyDescent="0.35">
      <c r="A768">
        <v>2024</v>
      </c>
    </row>
    <row r="769" spans="1:1" x14ac:dyDescent="0.35">
      <c r="A769">
        <v>2020</v>
      </c>
    </row>
    <row r="770" spans="1:1" x14ac:dyDescent="0.35">
      <c r="A770">
        <v>2020</v>
      </c>
    </row>
    <row r="771" spans="1:1" x14ac:dyDescent="0.35">
      <c r="A771">
        <v>2017</v>
      </c>
    </row>
    <row r="772" spans="1:1" x14ac:dyDescent="0.35">
      <c r="A772">
        <v>2018</v>
      </c>
    </row>
    <row r="773" spans="1:1" x14ac:dyDescent="0.35">
      <c r="A773">
        <v>2021</v>
      </c>
    </row>
    <row r="774" spans="1:1" x14ac:dyDescent="0.35">
      <c r="A774">
        <v>2025</v>
      </c>
    </row>
    <row r="775" spans="1:1" x14ac:dyDescent="0.35">
      <c r="A775">
        <v>2019</v>
      </c>
    </row>
    <row r="776" spans="1:1" x14ac:dyDescent="0.35">
      <c r="A776">
        <v>2017</v>
      </c>
    </row>
    <row r="777" spans="1:1" x14ac:dyDescent="0.35">
      <c r="A777">
        <v>2025</v>
      </c>
    </row>
    <row r="778" spans="1:1" x14ac:dyDescent="0.35">
      <c r="A778">
        <v>2015</v>
      </c>
    </row>
    <row r="779" spans="1:1" x14ac:dyDescent="0.35">
      <c r="A779">
        <v>2024</v>
      </c>
    </row>
    <row r="780" spans="1:1" x14ac:dyDescent="0.35">
      <c r="A780">
        <v>2017</v>
      </c>
    </row>
    <row r="781" spans="1:1" x14ac:dyDescent="0.35">
      <c r="A781">
        <v>2018</v>
      </c>
    </row>
    <row r="782" spans="1:1" x14ac:dyDescent="0.35">
      <c r="A782">
        <v>2025</v>
      </c>
    </row>
    <row r="783" spans="1:1" x14ac:dyDescent="0.35">
      <c r="A783">
        <v>2023</v>
      </c>
    </row>
    <row r="784" spans="1:1" x14ac:dyDescent="0.35">
      <c r="A784">
        <v>2025</v>
      </c>
    </row>
    <row r="785" spans="1:1" x14ac:dyDescent="0.35">
      <c r="A785">
        <v>2024</v>
      </c>
    </row>
    <row r="786" spans="1:1" x14ac:dyDescent="0.35">
      <c r="A786">
        <v>2018</v>
      </c>
    </row>
    <row r="787" spans="1:1" x14ac:dyDescent="0.35">
      <c r="A787">
        <v>2023</v>
      </c>
    </row>
    <row r="788" spans="1:1" x14ac:dyDescent="0.35">
      <c r="A788">
        <v>2025</v>
      </c>
    </row>
    <row r="789" spans="1:1" x14ac:dyDescent="0.35">
      <c r="A789">
        <v>2015</v>
      </c>
    </row>
    <row r="790" spans="1:1" x14ac:dyDescent="0.35">
      <c r="A790">
        <v>2018</v>
      </c>
    </row>
    <row r="791" spans="1:1" x14ac:dyDescent="0.35">
      <c r="A791">
        <v>2024</v>
      </c>
    </row>
    <row r="792" spans="1:1" x14ac:dyDescent="0.35">
      <c r="A792">
        <v>2019</v>
      </c>
    </row>
    <row r="793" spans="1:1" x14ac:dyDescent="0.35">
      <c r="A793">
        <v>2021</v>
      </c>
    </row>
    <row r="794" spans="1:1" x14ac:dyDescent="0.35">
      <c r="A794">
        <v>2020</v>
      </c>
    </row>
    <row r="795" spans="1:1" x14ac:dyDescent="0.35">
      <c r="A795">
        <v>2017</v>
      </c>
    </row>
    <row r="796" spans="1:1" x14ac:dyDescent="0.35">
      <c r="A796">
        <v>2017</v>
      </c>
    </row>
    <row r="797" spans="1:1" x14ac:dyDescent="0.35">
      <c r="A797">
        <v>2017</v>
      </c>
    </row>
    <row r="798" spans="1:1" x14ac:dyDescent="0.35">
      <c r="A798">
        <v>2018</v>
      </c>
    </row>
    <row r="799" spans="1:1" x14ac:dyDescent="0.35">
      <c r="A799">
        <v>2025</v>
      </c>
    </row>
    <row r="800" spans="1:1" x14ac:dyDescent="0.35">
      <c r="A800">
        <v>2018</v>
      </c>
    </row>
    <row r="801" spans="1:1" x14ac:dyDescent="0.35">
      <c r="A801">
        <v>2018</v>
      </c>
    </row>
    <row r="802" spans="1:1" x14ac:dyDescent="0.35">
      <c r="A802">
        <v>2023</v>
      </c>
    </row>
    <row r="803" spans="1:1" x14ac:dyDescent="0.35">
      <c r="A803">
        <v>2024</v>
      </c>
    </row>
    <row r="804" spans="1:1" x14ac:dyDescent="0.35">
      <c r="A804">
        <v>2016</v>
      </c>
    </row>
    <row r="805" spans="1:1" x14ac:dyDescent="0.35">
      <c r="A805">
        <v>2018</v>
      </c>
    </row>
    <row r="806" spans="1:1" x14ac:dyDescent="0.35">
      <c r="A806">
        <v>2021</v>
      </c>
    </row>
    <row r="807" spans="1:1" x14ac:dyDescent="0.35">
      <c r="A807">
        <v>2020</v>
      </c>
    </row>
    <row r="808" spans="1:1" x14ac:dyDescent="0.35">
      <c r="A808">
        <v>2022</v>
      </c>
    </row>
    <row r="809" spans="1:1" x14ac:dyDescent="0.35">
      <c r="A809">
        <v>2024</v>
      </c>
    </row>
    <row r="810" spans="1:1" x14ac:dyDescent="0.35">
      <c r="A810">
        <v>2018</v>
      </c>
    </row>
    <row r="811" spans="1:1" x14ac:dyDescent="0.35">
      <c r="A811">
        <v>2021</v>
      </c>
    </row>
    <row r="812" spans="1:1" x14ac:dyDescent="0.35">
      <c r="A812">
        <v>2016</v>
      </c>
    </row>
    <row r="813" spans="1:1" x14ac:dyDescent="0.35">
      <c r="A813">
        <v>2019</v>
      </c>
    </row>
    <row r="814" spans="1:1" x14ac:dyDescent="0.35">
      <c r="A814">
        <v>2015</v>
      </c>
    </row>
    <row r="815" spans="1:1" x14ac:dyDescent="0.35">
      <c r="A815">
        <v>2025</v>
      </c>
    </row>
    <row r="816" spans="1:1" x14ac:dyDescent="0.35">
      <c r="A816">
        <v>2015</v>
      </c>
    </row>
    <row r="817" spans="1:1" x14ac:dyDescent="0.35">
      <c r="A817">
        <v>2024</v>
      </c>
    </row>
    <row r="818" spans="1:1" x14ac:dyDescent="0.35">
      <c r="A818">
        <v>2020</v>
      </c>
    </row>
    <row r="819" spans="1:1" x14ac:dyDescent="0.35">
      <c r="A819">
        <v>2022</v>
      </c>
    </row>
    <row r="820" spans="1:1" x14ac:dyDescent="0.35">
      <c r="A820">
        <v>2017</v>
      </c>
    </row>
    <row r="821" spans="1:1" x14ac:dyDescent="0.35">
      <c r="A821">
        <v>2015</v>
      </c>
    </row>
    <row r="822" spans="1:1" x14ac:dyDescent="0.35">
      <c r="A822">
        <v>2025</v>
      </c>
    </row>
    <row r="823" spans="1:1" x14ac:dyDescent="0.35">
      <c r="A823">
        <v>2020</v>
      </c>
    </row>
    <row r="824" spans="1:1" x14ac:dyDescent="0.35">
      <c r="A824">
        <v>2019</v>
      </c>
    </row>
    <row r="825" spans="1:1" x14ac:dyDescent="0.35">
      <c r="A825">
        <v>2015</v>
      </c>
    </row>
    <row r="826" spans="1:1" x14ac:dyDescent="0.35">
      <c r="A826">
        <v>2019</v>
      </c>
    </row>
    <row r="827" spans="1:1" x14ac:dyDescent="0.35">
      <c r="A827">
        <v>2016</v>
      </c>
    </row>
    <row r="828" spans="1:1" x14ac:dyDescent="0.35">
      <c r="A828">
        <v>2020</v>
      </c>
    </row>
    <row r="829" spans="1:1" x14ac:dyDescent="0.35">
      <c r="A829">
        <v>2024</v>
      </c>
    </row>
    <row r="830" spans="1:1" x14ac:dyDescent="0.35">
      <c r="A830">
        <v>2023</v>
      </c>
    </row>
    <row r="831" spans="1:1" x14ac:dyDescent="0.35">
      <c r="A831">
        <v>2021</v>
      </c>
    </row>
    <row r="832" spans="1:1" x14ac:dyDescent="0.35">
      <c r="A832">
        <v>2023</v>
      </c>
    </row>
    <row r="833" spans="1:1" x14ac:dyDescent="0.35">
      <c r="A833">
        <v>2023</v>
      </c>
    </row>
    <row r="834" spans="1:1" x14ac:dyDescent="0.35">
      <c r="A834">
        <v>2021</v>
      </c>
    </row>
    <row r="835" spans="1:1" x14ac:dyDescent="0.35">
      <c r="A835">
        <v>2015</v>
      </c>
    </row>
    <row r="836" spans="1:1" x14ac:dyDescent="0.35">
      <c r="A836">
        <v>2019</v>
      </c>
    </row>
    <row r="837" spans="1:1" x14ac:dyDescent="0.35">
      <c r="A837">
        <v>2019</v>
      </c>
    </row>
    <row r="838" spans="1:1" x14ac:dyDescent="0.35">
      <c r="A838">
        <v>2022</v>
      </c>
    </row>
    <row r="839" spans="1:1" x14ac:dyDescent="0.35">
      <c r="A839">
        <v>2019</v>
      </c>
    </row>
    <row r="840" spans="1:1" x14ac:dyDescent="0.35">
      <c r="A840">
        <v>2024</v>
      </c>
    </row>
    <row r="841" spans="1:1" x14ac:dyDescent="0.35">
      <c r="A841">
        <v>2018</v>
      </c>
    </row>
    <row r="842" spans="1:1" x14ac:dyDescent="0.35">
      <c r="A842">
        <v>2021</v>
      </c>
    </row>
    <row r="843" spans="1:1" x14ac:dyDescent="0.35">
      <c r="A843">
        <v>2018</v>
      </c>
    </row>
    <row r="844" spans="1:1" x14ac:dyDescent="0.35">
      <c r="A844">
        <v>2020</v>
      </c>
    </row>
    <row r="845" spans="1:1" x14ac:dyDescent="0.35">
      <c r="A845">
        <v>2020</v>
      </c>
    </row>
    <row r="846" spans="1:1" x14ac:dyDescent="0.35">
      <c r="A846">
        <v>2023</v>
      </c>
    </row>
    <row r="847" spans="1:1" x14ac:dyDescent="0.35">
      <c r="A847">
        <v>2024</v>
      </c>
    </row>
    <row r="848" spans="1:1" x14ac:dyDescent="0.35">
      <c r="A848">
        <v>2025</v>
      </c>
    </row>
    <row r="849" spans="1:1" x14ac:dyDescent="0.35">
      <c r="A849">
        <v>2021</v>
      </c>
    </row>
    <row r="850" spans="1:1" x14ac:dyDescent="0.35">
      <c r="A850">
        <v>2020</v>
      </c>
    </row>
    <row r="851" spans="1:1" x14ac:dyDescent="0.35">
      <c r="A851">
        <v>2022</v>
      </c>
    </row>
    <row r="852" spans="1:1" x14ac:dyDescent="0.35">
      <c r="A852">
        <v>2017</v>
      </c>
    </row>
    <row r="853" spans="1:1" x14ac:dyDescent="0.35">
      <c r="A853">
        <v>2019</v>
      </c>
    </row>
    <row r="854" spans="1:1" x14ac:dyDescent="0.35">
      <c r="A854">
        <v>2020</v>
      </c>
    </row>
    <row r="855" spans="1:1" x14ac:dyDescent="0.35">
      <c r="A855">
        <v>2016</v>
      </c>
    </row>
    <row r="856" spans="1:1" x14ac:dyDescent="0.35">
      <c r="A856">
        <v>2019</v>
      </c>
    </row>
    <row r="857" spans="1:1" x14ac:dyDescent="0.35">
      <c r="A857">
        <v>2025</v>
      </c>
    </row>
    <row r="858" spans="1:1" x14ac:dyDescent="0.35">
      <c r="A858">
        <v>2020</v>
      </c>
    </row>
    <row r="859" spans="1:1" x14ac:dyDescent="0.35">
      <c r="A859">
        <v>2019</v>
      </c>
    </row>
    <row r="860" spans="1:1" x14ac:dyDescent="0.35">
      <c r="A860">
        <v>2020</v>
      </c>
    </row>
    <row r="861" spans="1:1" x14ac:dyDescent="0.35">
      <c r="A861">
        <v>2025</v>
      </c>
    </row>
    <row r="862" spans="1:1" x14ac:dyDescent="0.35">
      <c r="A862">
        <v>2016</v>
      </c>
    </row>
    <row r="863" spans="1:1" x14ac:dyDescent="0.35">
      <c r="A863">
        <v>2024</v>
      </c>
    </row>
    <row r="864" spans="1:1" x14ac:dyDescent="0.35">
      <c r="A864">
        <v>2023</v>
      </c>
    </row>
    <row r="865" spans="1:1" x14ac:dyDescent="0.35">
      <c r="A865">
        <v>2016</v>
      </c>
    </row>
    <row r="866" spans="1:1" x14ac:dyDescent="0.35">
      <c r="A866">
        <v>2024</v>
      </c>
    </row>
    <row r="867" spans="1:1" x14ac:dyDescent="0.35">
      <c r="A867">
        <v>2021</v>
      </c>
    </row>
    <row r="868" spans="1:1" x14ac:dyDescent="0.35">
      <c r="A868">
        <v>2016</v>
      </c>
    </row>
    <row r="869" spans="1:1" x14ac:dyDescent="0.35">
      <c r="A869">
        <v>2016</v>
      </c>
    </row>
    <row r="870" spans="1:1" x14ac:dyDescent="0.35">
      <c r="A870">
        <v>2017</v>
      </c>
    </row>
    <row r="871" spans="1:1" x14ac:dyDescent="0.35">
      <c r="A871">
        <v>2024</v>
      </c>
    </row>
    <row r="872" spans="1:1" x14ac:dyDescent="0.35">
      <c r="A872">
        <v>2025</v>
      </c>
    </row>
    <row r="873" spans="1:1" x14ac:dyDescent="0.35">
      <c r="A873">
        <v>2015</v>
      </c>
    </row>
    <row r="874" spans="1:1" x14ac:dyDescent="0.35">
      <c r="A874">
        <v>2025</v>
      </c>
    </row>
    <row r="875" spans="1:1" x14ac:dyDescent="0.35">
      <c r="A875">
        <v>2025</v>
      </c>
    </row>
    <row r="876" spans="1:1" x14ac:dyDescent="0.35">
      <c r="A876">
        <v>2021</v>
      </c>
    </row>
    <row r="877" spans="1:1" x14ac:dyDescent="0.35">
      <c r="A877">
        <v>2022</v>
      </c>
    </row>
    <row r="878" spans="1:1" x14ac:dyDescent="0.35">
      <c r="A878">
        <v>2020</v>
      </c>
    </row>
    <row r="879" spans="1:1" x14ac:dyDescent="0.35">
      <c r="A879">
        <v>2023</v>
      </c>
    </row>
    <row r="880" spans="1:1" x14ac:dyDescent="0.35">
      <c r="A880">
        <v>2017</v>
      </c>
    </row>
    <row r="881" spans="1:1" x14ac:dyDescent="0.35">
      <c r="A881">
        <v>2020</v>
      </c>
    </row>
    <row r="882" spans="1:1" x14ac:dyDescent="0.35">
      <c r="A882">
        <v>2019</v>
      </c>
    </row>
    <row r="883" spans="1:1" x14ac:dyDescent="0.35">
      <c r="A883">
        <v>2018</v>
      </c>
    </row>
    <row r="884" spans="1:1" x14ac:dyDescent="0.35">
      <c r="A884">
        <v>2022</v>
      </c>
    </row>
    <row r="885" spans="1:1" x14ac:dyDescent="0.35">
      <c r="A885">
        <v>2020</v>
      </c>
    </row>
    <row r="886" spans="1:1" x14ac:dyDescent="0.35">
      <c r="A886">
        <v>2015</v>
      </c>
    </row>
    <row r="887" spans="1:1" x14ac:dyDescent="0.35">
      <c r="A887">
        <v>2023</v>
      </c>
    </row>
    <row r="888" spans="1:1" x14ac:dyDescent="0.35">
      <c r="A888">
        <v>2021</v>
      </c>
    </row>
    <row r="889" spans="1:1" x14ac:dyDescent="0.35">
      <c r="A889">
        <v>2017</v>
      </c>
    </row>
    <row r="890" spans="1:1" x14ac:dyDescent="0.35">
      <c r="A890">
        <v>2024</v>
      </c>
    </row>
    <row r="891" spans="1:1" x14ac:dyDescent="0.35">
      <c r="A891">
        <v>2015</v>
      </c>
    </row>
    <row r="892" spans="1:1" x14ac:dyDescent="0.35">
      <c r="A892">
        <v>2022</v>
      </c>
    </row>
    <row r="893" spans="1:1" x14ac:dyDescent="0.35">
      <c r="A893">
        <v>2017</v>
      </c>
    </row>
    <row r="894" spans="1:1" x14ac:dyDescent="0.35">
      <c r="A894">
        <v>2016</v>
      </c>
    </row>
    <row r="895" spans="1:1" x14ac:dyDescent="0.35">
      <c r="A895">
        <v>2024</v>
      </c>
    </row>
    <row r="896" spans="1:1" x14ac:dyDescent="0.35">
      <c r="A896">
        <v>2020</v>
      </c>
    </row>
    <row r="897" spans="1:1" x14ac:dyDescent="0.35">
      <c r="A897">
        <v>2020</v>
      </c>
    </row>
    <row r="898" spans="1:1" x14ac:dyDescent="0.35">
      <c r="A898">
        <v>2018</v>
      </c>
    </row>
    <row r="899" spans="1:1" x14ac:dyDescent="0.35">
      <c r="A899">
        <v>2016</v>
      </c>
    </row>
    <row r="900" spans="1:1" x14ac:dyDescent="0.35">
      <c r="A900">
        <v>2025</v>
      </c>
    </row>
    <row r="901" spans="1:1" x14ac:dyDescent="0.35">
      <c r="A901">
        <v>2020</v>
      </c>
    </row>
    <row r="902" spans="1:1" x14ac:dyDescent="0.35">
      <c r="A902">
        <v>2018</v>
      </c>
    </row>
    <row r="903" spans="1:1" x14ac:dyDescent="0.35">
      <c r="A903">
        <v>2018</v>
      </c>
    </row>
    <row r="904" spans="1:1" x14ac:dyDescent="0.35">
      <c r="A904">
        <v>2020</v>
      </c>
    </row>
    <row r="905" spans="1:1" x14ac:dyDescent="0.35">
      <c r="A905">
        <v>2021</v>
      </c>
    </row>
    <row r="906" spans="1:1" x14ac:dyDescent="0.35">
      <c r="A906">
        <v>2021</v>
      </c>
    </row>
    <row r="907" spans="1:1" x14ac:dyDescent="0.35">
      <c r="A907">
        <v>2023</v>
      </c>
    </row>
    <row r="908" spans="1:1" x14ac:dyDescent="0.35">
      <c r="A908">
        <v>2015</v>
      </c>
    </row>
    <row r="909" spans="1:1" x14ac:dyDescent="0.35">
      <c r="A909">
        <v>2021</v>
      </c>
    </row>
    <row r="910" spans="1:1" x14ac:dyDescent="0.35">
      <c r="A910">
        <v>2018</v>
      </c>
    </row>
    <row r="911" spans="1:1" x14ac:dyDescent="0.35">
      <c r="A911">
        <v>2021</v>
      </c>
    </row>
    <row r="912" spans="1:1" x14ac:dyDescent="0.35">
      <c r="A912">
        <v>2020</v>
      </c>
    </row>
    <row r="913" spans="1:1" x14ac:dyDescent="0.35">
      <c r="A913">
        <v>2021</v>
      </c>
    </row>
    <row r="914" spans="1:1" x14ac:dyDescent="0.35">
      <c r="A914">
        <v>2021</v>
      </c>
    </row>
    <row r="915" spans="1:1" x14ac:dyDescent="0.35">
      <c r="A915">
        <v>2020</v>
      </c>
    </row>
    <row r="916" spans="1:1" x14ac:dyDescent="0.35">
      <c r="A916">
        <v>2020</v>
      </c>
    </row>
    <row r="917" spans="1:1" x14ac:dyDescent="0.35">
      <c r="A917">
        <v>2015</v>
      </c>
    </row>
    <row r="918" spans="1:1" x14ac:dyDescent="0.35">
      <c r="A918">
        <v>2025</v>
      </c>
    </row>
    <row r="919" spans="1:1" x14ac:dyDescent="0.35">
      <c r="A919">
        <v>2016</v>
      </c>
    </row>
    <row r="920" spans="1:1" x14ac:dyDescent="0.35">
      <c r="A920">
        <v>2022</v>
      </c>
    </row>
    <row r="921" spans="1:1" x14ac:dyDescent="0.35">
      <c r="A921">
        <v>2015</v>
      </c>
    </row>
    <row r="922" spans="1:1" x14ac:dyDescent="0.35">
      <c r="A922">
        <v>2023</v>
      </c>
    </row>
    <row r="923" spans="1:1" x14ac:dyDescent="0.35">
      <c r="A923">
        <v>2022</v>
      </c>
    </row>
    <row r="924" spans="1:1" x14ac:dyDescent="0.35">
      <c r="A924">
        <v>2024</v>
      </c>
    </row>
    <row r="925" spans="1:1" x14ac:dyDescent="0.35">
      <c r="A925">
        <v>2016</v>
      </c>
    </row>
    <row r="926" spans="1:1" x14ac:dyDescent="0.35">
      <c r="A926">
        <v>2018</v>
      </c>
    </row>
    <row r="927" spans="1:1" x14ac:dyDescent="0.35">
      <c r="A927">
        <v>2019</v>
      </c>
    </row>
    <row r="928" spans="1:1" x14ac:dyDescent="0.35">
      <c r="A928">
        <v>2021</v>
      </c>
    </row>
    <row r="929" spans="1:1" x14ac:dyDescent="0.35">
      <c r="A929">
        <v>2020</v>
      </c>
    </row>
    <row r="930" spans="1:1" x14ac:dyDescent="0.35">
      <c r="A930">
        <v>2022</v>
      </c>
    </row>
    <row r="931" spans="1:1" x14ac:dyDescent="0.35">
      <c r="A931">
        <v>2018</v>
      </c>
    </row>
    <row r="932" spans="1:1" x14ac:dyDescent="0.35">
      <c r="A932">
        <v>2019</v>
      </c>
    </row>
    <row r="933" spans="1:1" x14ac:dyDescent="0.35">
      <c r="A933">
        <v>2022</v>
      </c>
    </row>
    <row r="934" spans="1:1" x14ac:dyDescent="0.35">
      <c r="A934">
        <v>2017</v>
      </c>
    </row>
    <row r="935" spans="1:1" x14ac:dyDescent="0.35">
      <c r="A935">
        <v>2015</v>
      </c>
    </row>
    <row r="936" spans="1:1" x14ac:dyDescent="0.35">
      <c r="A936">
        <v>2024</v>
      </c>
    </row>
    <row r="937" spans="1:1" x14ac:dyDescent="0.35">
      <c r="A937">
        <v>2015</v>
      </c>
    </row>
    <row r="938" spans="1:1" x14ac:dyDescent="0.35">
      <c r="A938">
        <v>2022</v>
      </c>
    </row>
    <row r="939" spans="1:1" x14ac:dyDescent="0.35">
      <c r="A939">
        <v>2017</v>
      </c>
    </row>
    <row r="940" spans="1:1" x14ac:dyDescent="0.35">
      <c r="A940">
        <v>2021</v>
      </c>
    </row>
    <row r="941" spans="1:1" x14ac:dyDescent="0.35">
      <c r="A941">
        <v>2016</v>
      </c>
    </row>
    <row r="942" spans="1:1" x14ac:dyDescent="0.35">
      <c r="A942">
        <v>2019</v>
      </c>
    </row>
    <row r="943" spans="1:1" x14ac:dyDescent="0.35">
      <c r="A943">
        <v>2022</v>
      </c>
    </row>
    <row r="944" spans="1:1" x14ac:dyDescent="0.35">
      <c r="A944">
        <v>2018</v>
      </c>
    </row>
    <row r="945" spans="1:1" x14ac:dyDescent="0.35">
      <c r="A945">
        <v>2018</v>
      </c>
    </row>
    <row r="946" spans="1:1" x14ac:dyDescent="0.35">
      <c r="A946">
        <v>2022</v>
      </c>
    </row>
    <row r="947" spans="1:1" x14ac:dyDescent="0.35">
      <c r="A947">
        <v>2022</v>
      </c>
    </row>
    <row r="948" spans="1:1" x14ac:dyDescent="0.35">
      <c r="A948">
        <v>2017</v>
      </c>
    </row>
    <row r="949" spans="1:1" x14ac:dyDescent="0.35">
      <c r="A949">
        <v>2015</v>
      </c>
    </row>
    <row r="950" spans="1:1" x14ac:dyDescent="0.35">
      <c r="A950">
        <v>2018</v>
      </c>
    </row>
    <row r="951" spans="1:1" x14ac:dyDescent="0.35">
      <c r="A951">
        <v>2018</v>
      </c>
    </row>
    <row r="952" spans="1:1" x14ac:dyDescent="0.35">
      <c r="A952">
        <v>2016</v>
      </c>
    </row>
    <row r="953" spans="1:1" x14ac:dyDescent="0.35">
      <c r="A953">
        <v>2020</v>
      </c>
    </row>
    <row r="954" spans="1:1" x14ac:dyDescent="0.35">
      <c r="A954">
        <v>2020</v>
      </c>
    </row>
    <row r="955" spans="1:1" x14ac:dyDescent="0.35">
      <c r="A955">
        <v>2020</v>
      </c>
    </row>
    <row r="956" spans="1:1" x14ac:dyDescent="0.35">
      <c r="A956">
        <v>2015</v>
      </c>
    </row>
    <row r="957" spans="1:1" x14ac:dyDescent="0.35">
      <c r="A957">
        <v>2021</v>
      </c>
    </row>
    <row r="958" spans="1:1" x14ac:dyDescent="0.35">
      <c r="A958">
        <v>2021</v>
      </c>
    </row>
    <row r="959" spans="1:1" x14ac:dyDescent="0.35">
      <c r="A959">
        <v>2023</v>
      </c>
    </row>
    <row r="960" spans="1:1" x14ac:dyDescent="0.35">
      <c r="A960">
        <v>2017</v>
      </c>
    </row>
    <row r="961" spans="1:1" x14ac:dyDescent="0.35">
      <c r="A961">
        <v>2015</v>
      </c>
    </row>
    <row r="962" spans="1:1" x14ac:dyDescent="0.35">
      <c r="A962">
        <v>2019</v>
      </c>
    </row>
    <row r="963" spans="1:1" x14ac:dyDescent="0.35">
      <c r="A963">
        <v>2020</v>
      </c>
    </row>
    <row r="964" spans="1:1" x14ac:dyDescent="0.35">
      <c r="A964">
        <v>2022</v>
      </c>
    </row>
    <row r="965" spans="1:1" x14ac:dyDescent="0.35">
      <c r="A965">
        <v>2022</v>
      </c>
    </row>
    <row r="966" spans="1:1" x14ac:dyDescent="0.35">
      <c r="A966">
        <v>2019</v>
      </c>
    </row>
    <row r="967" spans="1:1" x14ac:dyDescent="0.35">
      <c r="A967">
        <v>2020</v>
      </c>
    </row>
    <row r="968" spans="1:1" x14ac:dyDescent="0.35">
      <c r="A968">
        <v>2021</v>
      </c>
    </row>
    <row r="969" spans="1:1" x14ac:dyDescent="0.35">
      <c r="A969">
        <v>2021</v>
      </c>
    </row>
    <row r="970" spans="1:1" x14ac:dyDescent="0.35">
      <c r="A970">
        <v>2025</v>
      </c>
    </row>
    <row r="971" spans="1:1" x14ac:dyDescent="0.35">
      <c r="A971">
        <v>2023</v>
      </c>
    </row>
    <row r="972" spans="1:1" x14ac:dyDescent="0.35">
      <c r="A972">
        <v>2015</v>
      </c>
    </row>
    <row r="973" spans="1:1" x14ac:dyDescent="0.35">
      <c r="A973">
        <v>2021</v>
      </c>
    </row>
    <row r="974" spans="1:1" x14ac:dyDescent="0.35">
      <c r="A974">
        <v>2020</v>
      </c>
    </row>
    <row r="975" spans="1:1" x14ac:dyDescent="0.35">
      <c r="A975">
        <v>2024</v>
      </c>
    </row>
    <row r="976" spans="1:1" x14ac:dyDescent="0.35">
      <c r="A976">
        <v>2017</v>
      </c>
    </row>
    <row r="977" spans="1:1" x14ac:dyDescent="0.35">
      <c r="A977">
        <v>2015</v>
      </c>
    </row>
    <row r="978" spans="1:1" x14ac:dyDescent="0.35">
      <c r="A978">
        <v>2016</v>
      </c>
    </row>
    <row r="979" spans="1:1" x14ac:dyDescent="0.35">
      <c r="A979">
        <v>2020</v>
      </c>
    </row>
    <row r="980" spans="1:1" x14ac:dyDescent="0.35">
      <c r="A980">
        <v>2016</v>
      </c>
    </row>
    <row r="981" spans="1:1" x14ac:dyDescent="0.35">
      <c r="A981">
        <v>2023</v>
      </c>
    </row>
    <row r="982" spans="1:1" x14ac:dyDescent="0.35">
      <c r="A982">
        <v>2022</v>
      </c>
    </row>
    <row r="983" spans="1:1" x14ac:dyDescent="0.35">
      <c r="A983">
        <v>2020</v>
      </c>
    </row>
    <row r="984" spans="1:1" x14ac:dyDescent="0.35">
      <c r="A984">
        <v>2020</v>
      </c>
    </row>
    <row r="985" spans="1:1" x14ac:dyDescent="0.35">
      <c r="A985">
        <v>2015</v>
      </c>
    </row>
    <row r="986" spans="1:1" x14ac:dyDescent="0.35">
      <c r="A986">
        <v>2024</v>
      </c>
    </row>
    <row r="987" spans="1:1" x14ac:dyDescent="0.35">
      <c r="A987">
        <v>2018</v>
      </c>
    </row>
    <row r="988" spans="1:1" x14ac:dyDescent="0.35">
      <c r="A988">
        <v>2022</v>
      </c>
    </row>
    <row r="989" spans="1:1" x14ac:dyDescent="0.35">
      <c r="A989">
        <v>2022</v>
      </c>
    </row>
    <row r="990" spans="1:1" x14ac:dyDescent="0.35">
      <c r="A990">
        <v>2016</v>
      </c>
    </row>
    <row r="991" spans="1:1" x14ac:dyDescent="0.35">
      <c r="A991">
        <v>2022</v>
      </c>
    </row>
    <row r="992" spans="1:1" x14ac:dyDescent="0.35">
      <c r="A992">
        <v>2020</v>
      </c>
    </row>
    <row r="993" spans="1:1" x14ac:dyDescent="0.35">
      <c r="A993">
        <v>2018</v>
      </c>
    </row>
    <row r="994" spans="1:1" x14ac:dyDescent="0.35">
      <c r="A994">
        <v>2022</v>
      </c>
    </row>
    <row r="995" spans="1:1" x14ac:dyDescent="0.35">
      <c r="A995">
        <v>2023</v>
      </c>
    </row>
    <row r="996" spans="1:1" x14ac:dyDescent="0.35">
      <c r="A996">
        <v>2019</v>
      </c>
    </row>
    <row r="997" spans="1:1" x14ac:dyDescent="0.35">
      <c r="A997">
        <v>2019</v>
      </c>
    </row>
    <row r="998" spans="1:1" x14ac:dyDescent="0.35">
      <c r="A998">
        <v>2020</v>
      </c>
    </row>
    <row r="999" spans="1:1" x14ac:dyDescent="0.35">
      <c r="A999">
        <v>2023</v>
      </c>
    </row>
    <row r="1000" spans="1:1" x14ac:dyDescent="0.35">
      <c r="A1000">
        <v>2015</v>
      </c>
    </row>
    <row r="1001" spans="1:1" x14ac:dyDescent="0.35">
      <c r="A1001">
        <v>2022</v>
      </c>
    </row>
    <row r="1002" spans="1:1" x14ac:dyDescent="0.35">
      <c r="A1002">
        <v>2022</v>
      </c>
    </row>
    <row r="1003" spans="1:1" x14ac:dyDescent="0.35">
      <c r="A1003">
        <v>2021</v>
      </c>
    </row>
    <row r="1004" spans="1:1" x14ac:dyDescent="0.35">
      <c r="A1004">
        <v>2018</v>
      </c>
    </row>
    <row r="1005" spans="1:1" x14ac:dyDescent="0.35">
      <c r="A1005">
        <v>2018</v>
      </c>
    </row>
    <row r="1006" spans="1:1" x14ac:dyDescent="0.35">
      <c r="A1006">
        <v>2018</v>
      </c>
    </row>
    <row r="1007" spans="1:1" x14ac:dyDescent="0.35">
      <c r="A1007">
        <v>2019</v>
      </c>
    </row>
    <row r="1008" spans="1:1" x14ac:dyDescent="0.35">
      <c r="A1008">
        <v>2019</v>
      </c>
    </row>
    <row r="1009" spans="1:1" x14ac:dyDescent="0.35">
      <c r="A1009">
        <v>2019</v>
      </c>
    </row>
    <row r="1010" spans="1:1" x14ac:dyDescent="0.35">
      <c r="A1010">
        <v>2025</v>
      </c>
    </row>
    <row r="1011" spans="1:1" x14ac:dyDescent="0.35">
      <c r="A1011">
        <v>2018</v>
      </c>
    </row>
    <row r="1012" spans="1:1" x14ac:dyDescent="0.35">
      <c r="A1012">
        <v>2024</v>
      </c>
    </row>
    <row r="1013" spans="1:1" x14ac:dyDescent="0.35">
      <c r="A1013">
        <v>2018</v>
      </c>
    </row>
    <row r="1014" spans="1:1" x14ac:dyDescent="0.35">
      <c r="A1014">
        <v>2015</v>
      </c>
    </row>
    <row r="1015" spans="1:1" x14ac:dyDescent="0.35">
      <c r="A1015">
        <v>2023</v>
      </c>
    </row>
    <row r="1016" spans="1:1" x14ac:dyDescent="0.35">
      <c r="A1016">
        <v>2016</v>
      </c>
    </row>
    <row r="1017" spans="1:1" x14ac:dyDescent="0.35">
      <c r="A1017">
        <v>2018</v>
      </c>
    </row>
    <row r="1018" spans="1:1" x14ac:dyDescent="0.35">
      <c r="A1018">
        <v>2020</v>
      </c>
    </row>
    <row r="1019" spans="1:1" x14ac:dyDescent="0.35">
      <c r="A1019">
        <v>2025</v>
      </c>
    </row>
    <row r="1020" spans="1:1" x14ac:dyDescent="0.35">
      <c r="A1020">
        <v>2022</v>
      </c>
    </row>
    <row r="1021" spans="1:1" x14ac:dyDescent="0.35">
      <c r="A1021">
        <v>2023</v>
      </c>
    </row>
    <row r="1022" spans="1:1" x14ac:dyDescent="0.35">
      <c r="A1022">
        <v>2015</v>
      </c>
    </row>
    <row r="1023" spans="1:1" x14ac:dyDescent="0.35">
      <c r="A1023">
        <v>2016</v>
      </c>
    </row>
    <row r="1024" spans="1:1" x14ac:dyDescent="0.35">
      <c r="A1024">
        <v>2016</v>
      </c>
    </row>
    <row r="1025" spans="1:1" x14ac:dyDescent="0.35">
      <c r="A1025">
        <v>2020</v>
      </c>
    </row>
    <row r="1026" spans="1:1" x14ac:dyDescent="0.35">
      <c r="A1026">
        <v>2020</v>
      </c>
    </row>
    <row r="1027" spans="1:1" x14ac:dyDescent="0.35">
      <c r="A1027">
        <v>2017</v>
      </c>
    </row>
    <row r="1028" spans="1:1" x14ac:dyDescent="0.35">
      <c r="A1028">
        <v>2025</v>
      </c>
    </row>
    <row r="1029" spans="1:1" x14ac:dyDescent="0.35">
      <c r="A1029">
        <v>2019</v>
      </c>
    </row>
    <row r="1030" spans="1:1" x14ac:dyDescent="0.35">
      <c r="A1030">
        <v>2015</v>
      </c>
    </row>
    <row r="1031" spans="1:1" x14ac:dyDescent="0.35">
      <c r="A1031">
        <v>2025</v>
      </c>
    </row>
    <row r="1032" spans="1:1" x14ac:dyDescent="0.35">
      <c r="A1032">
        <v>2025</v>
      </c>
    </row>
    <row r="1033" spans="1:1" x14ac:dyDescent="0.35">
      <c r="A1033">
        <v>2018</v>
      </c>
    </row>
    <row r="1034" spans="1:1" x14ac:dyDescent="0.35">
      <c r="A1034">
        <v>2018</v>
      </c>
    </row>
    <row r="1035" spans="1:1" x14ac:dyDescent="0.35">
      <c r="A1035">
        <v>2023</v>
      </c>
    </row>
    <row r="1036" spans="1:1" x14ac:dyDescent="0.35">
      <c r="A1036">
        <v>2020</v>
      </c>
    </row>
    <row r="1037" spans="1:1" x14ac:dyDescent="0.35">
      <c r="A1037">
        <v>2018</v>
      </c>
    </row>
    <row r="1038" spans="1:1" x14ac:dyDescent="0.35">
      <c r="A1038">
        <v>2022</v>
      </c>
    </row>
    <row r="1039" spans="1:1" x14ac:dyDescent="0.35">
      <c r="A1039">
        <v>2022</v>
      </c>
    </row>
    <row r="1040" spans="1:1" x14ac:dyDescent="0.35">
      <c r="A1040">
        <v>2024</v>
      </c>
    </row>
    <row r="1041" spans="1:1" x14ac:dyDescent="0.35">
      <c r="A1041">
        <v>2021</v>
      </c>
    </row>
    <row r="1042" spans="1:1" x14ac:dyDescent="0.35">
      <c r="A1042">
        <v>2021</v>
      </c>
    </row>
    <row r="1043" spans="1:1" x14ac:dyDescent="0.35">
      <c r="A1043">
        <v>2022</v>
      </c>
    </row>
    <row r="1044" spans="1:1" x14ac:dyDescent="0.35">
      <c r="A1044">
        <v>2018</v>
      </c>
    </row>
    <row r="1045" spans="1:1" x14ac:dyDescent="0.35">
      <c r="A1045">
        <v>2018</v>
      </c>
    </row>
    <row r="1046" spans="1:1" x14ac:dyDescent="0.35">
      <c r="A1046">
        <v>2020</v>
      </c>
    </row>
    <row r="1047" spans="1:1" x14ac:dyDescent="0.35">
      <c r="A1047">
        <v>2016</v>
      </c>
    </row>
    <row r="1048" spans="1:1" x14ac:dyDescent="0.35">
      <c r="A1048">
        <v>2018</v>
      </c>
    </row>
    <row r="1049" spans="1:1" x14ac:dyDescent="0.35">
      <c r="A1049">
        <v>2015</v>
      </c>
    </row>
    <row r="1050" spans="1:1" x14ac:dyDescent="0.35">
      <c r="A1050">
        <v>2016</v>
      </c>
    </row>
    <row r="1051" spans="1:1" x14ac:dyDescent="0.35">
      <c r="A1051">
        <v>2017</v>
      </c>
    </row>
    <row r="1052" spans="1:1" x14ac:dyDescent="0.35">
      <c r="A1052">
        <v>2022</v>
      </c>
    </row>
    <row r="1053" spans="1:1" x14ac:dyDescent="0.35">
      <c r="A1053">
        <v>2023</v>
      </c>
    </row>
    <row r="1054" spans="1:1" x14ac:dyDescent="0.35">
      <c r="A1054">
        <v>2015</v>
      </c>
    </row>
    <row r="1055" spans="1:1" x14ac:dyDescent="0.35">
      <c r="A1055">
        <v>2018</v>
      </c>
    </row>
    <row r="1056" spans="1:1" x14ac:dyDescent="0.35">
      <c r="A1056">
        <v>2021</v>
      </c>
    </row>
    <row r="1057" spans="1:1" x14ac:dyDescent="0.35">
      <c r="A1057">
        <v>2021</v>
      </c>
    </row>
    <row r="1058" spans="1:1" x14ac:dyDescent="0.35">
      <c r="A1058">
        <v>2024</v>
      </c>
    </row>
    <row r="1059" spans="1:1" x14ac:dyDescent="0.35">
      <c r="A1059">
        <v>2020</v>
      </c>
    </row>
    <row r="1060" spans="1:1" x14ac:dyDescent="0.35">
      <c r="A1060">
        <v>2024</v>
      </c>
    </row>
    <row r="1061" spans="1:1" x14ac:dyDescent="0.35">
      <c r="A1061">
        <v>2023</v>
      </c>
    </row>
    <row r="1062" spans="1:1" x14ac:dyDescent="0.35">
      <c r="A1062">
        <v>2023</v>
      </c>
    </row>
    <row r="1063" spans="1:1" x14ac:dyDescent="0.35">
      <c r="A1063">
        <v>2025</v>
      </c>
    </row>
    <row r="1064" spans="1:1" x14ac:dyDescent="0.35">
      <c r="A1064">
        <v>2017</v>
      </c>
    </row>
    <row r="1065" spans="1:1" x14ac:dyDescent="0.35">
      <c r="A1065">
        <v>2017</v>
      </c>
    </row>
    <row r="1066" spans="1:1" x14ac:dyDescent="0.35">
      <c r="A1066">
        <v>2016</v>
      </c>
    </row>
    <row r="1067" spans="1:1" x14ac:dyDescent="0.35">
      <c r="A1067">
        <v>2023</v>
      </c>
    </row>
    <row r="1068" spans="1:1" x14ac:dyDescent="0.35">
      <c r="A1068">
        <v>2022</v>
      </c>
    </row>
    <row r="1069" spans="1:1" x14ac:dyDescent="0.35">
      <c r="A1069">
        <v>2017</v>
      </c>
    </row>
    <row r="1070" spans="1:1" x14ac:dyDescent="0.35">
      <c r="A1070">
        <v>2016</v>
      </c>
    </row>
    <row r="1071" spans="1:1" x14ac:dyDescent="0.35">
      <c r="A1071">
        <v>2019</v>
      </c>
    </row>
    <row r="1072" spans="1:1" x14ac:dyDescent="0.35">
      <c r="A1072">
        <v>2024</v>
      </c>
    </row>
    <row r="1073" spans="1:1" x14ac:dyDescent="0.35">
      <c r="A1073">
        <v>2025</v>
      </c>
    </row>
    <row r="1074" spans="1:1" x14ac:dyDescent="0.35">
      <c r="A1074">
        <v>2024</v>
      </c>
    </row>
    <row r="1075" spans="1:1" x14ac:dyDescent="0.35">
      <c r="A1075">
        <v>2017</v>
      </c>
    </row>
    <row r="1076" spans="1:1" x14ac:dyDescent="0.35">
      <c r="A1076">
        <v>2019</v>
      </c>
    </row>
    <row r="1077" spans="1:1" x14ac:dyDescent="0.35">
      <c r="A1077">
        <v>2017</v>
      </c>
    </row>
    <row r="1078" spans="1:1" x14ac:dyDescent="0.35">
      <c r="A1078">
        <v>2025</v>
      </c>
    </row>
    <row r="1079" spans="1:1" x14ac:dyDescent="0.35">
      <c r="A1079">
        <v>2020</v>
      </c>
    </row>
    <row r="1080" spans="1:1" x14ac:dyDescent="0.35">
      <c r="A1080">
        <v>2025</v>
      </c>
    </row>
    <row r="1081" spans="1:1" x14ac:dyDescent="0.35">
      <c r="A1081">
        <v>2022</v>
      </c>
    </row>
    <row r="1082" spans="1:1" x14ac:dyDescent="0.35">
      <c r="A1082">
        <v>2022</v>
      </c>
    </row>
    <row r="1083" spans="1:1" x14ac:dyDescent="0.35">
      <c r="A1083">
        <v>2020</v>
      </c>
    </row>
    <row r="1084" spans="1:1" x14ac:dyDescent="0.35">
      <c r="A1084">
        <v>2017</v>
      </c>
    </row>
    <row r="1085" spans="1:1" x14ac:dyDescent="0.35">
      <c r="A1085">
        <v>2015</v>
      </c>
    </row>
    <row r="1086" spans="1:1" x14ac:dyDescent="0.35">
      <c r="A1086">
        <v>2020</v>
      </c>
    </row>
    <row r="1087" spans="1:1" x14ac:dyDescent="0.35">
      <c r="A1087">
        <v>2023</v>
      </c>
    </row>
    <row r="1088" spans="1:1" x14ac:dyDescent="0.35">
      <c r="A1088">
        <v>2015</v>
      </c>
    </row>
    <row r="1089" spans="1:1" x14ac:dyDescent="0.35">
      <c r="A1089">
        <v>2018</v>
      </c>
    </row>
    <row r="1090" spans="1:1" x14ac:dyDescent="0.35">
      <c r="A1090">
        <v>2024</v>
      </c>
    </row>
    <row r="1091" spans="1:1" x14ac:dyDescent="0.35">
      <c r="A1091">
        <v>2017</v>
      </c>
    </row>
    <row r="1092" spans="1:1" x14ac:dyDescent="0.35">
      <c r="A1092">
        <v>2018</v>
      </c>
    </row>
    <row r="1093" spans="1:1" x14ac:dyDescent="0.35">
      <c r="A1093">
        <v>2020</v>
      </c>
    </row>
    <row r="1094" spans="1:1" x14ac:dyDescent="0.35">
      <c r="A1094">
        <v>2025</v>
      </c>
    </row>
    <row r="1095" spans="1:1" x14ac:dyDescent="0.35">
      <c r="A1095">
        <v>2018</v>
      </c>
    </row>
    <row r="1096" spans="1:1" x14ac:dyDescent="0.35">
      <c r="A1096">
        <v>2015</v>
      </c>
    </row>
    <row r="1097" spans="1:1" x14ac:dyDescent="0.35">
      <c r="A1097">
        <v>2018</v>
      </c>
    </row>
    <row r="1098" spans="1:1" x14ac:dyDescent="0.35">
      <c r="A1098">
        <v>2022</v>
      </c>
    </row>
    <row r="1099" spans="1:1" x14ac:dyDescent="0.35">
      <c r="A1099">
        <v>2024</v>
      </c>
    </row>
    <row r="1100" spans="1:1" x14ac:dyDescent="0.35">
      <c r="A1100">
        <v>2017</v>
      </c>
    </row>
    <row r="1101" spans="1:1" x14ac:dyDescent="0.35">
      <c r="A1101">
        <v>2015</v>
      </c>
    </row>
    <row r="1102" spans="1:1" x14ac:dyDescent="0.35">
      <c r="A1102">
        <v>2017</v>
      </c>
    </row>
    <row r="1103" spans="1:1" x14ac:dyDescent="0.35">
      <c r="A1103">
        <v>2020</v>
      </c>
    </row>
    <row r="1104" spans="1:1" x14ac:dyDescent="0.35">
      <c r="A1104">
        <v>2016</v>
      </c>
    </row>
    <row r="1105" spans="1:1" x14ac:dyDescent="0.35">
      <c r="A1105">
        <v>2021</v>
      </c>
    </row>
    <row r="1106" spans="1:1" x14ac:dyDescent="0.35">
      <c r="A1106">
        <v>2021</v>
      </c>
    </row>
    <row r="1107" spans="1:1" x14ac:dyDescent="0.35">
      <c r="A1107">
        <v>2015</v>
      </c>
    </row>
    <row r="1108" spans="1:1" x14ac:dyDescent="0.35">
      <c r="A1108">
        <v>2016</v>
      </c>
    </row>
    <row r="1109" spans="1:1" x14ac:dyDescent="0.35">
      <c r="A1109">
        <v>2020</v>
      </c>
    </row>
    <row r="1110" spans="1:1" x14ac:dyDescent="0.35">
      <c r="A1110">
        <v>2016</v>
      </c>
    </row>
    <row r="1111" spans="1:1" x14ac:dyDescent="0.35">
      <c r="A1111">
        <v>2017</v>
      </c>
    </row>
    <row r="1112" spans="1:1" x14ac:dyDescent="0.35">
      <c r="A1112">
        <v>2021</v>
      </c>
    </row>
    <row r="1113" spans="1:1" x14ac:dyDescent="0.35">
      <c r="A1113">
        <v>2015</v>
      </c>
    </row>
    <row r="1114" spans="1:1" x14ac:dyDescent="0.35">
      <c r="A1114">
        <v>2025</v>
      </c>
    </row>
    <row r="1115" spans="1:1" x14ac:dyDescent="0.35">
      <c r="A1115">
        <v>2023</v>
      </c>
    </row>
    <row r="1116" spans="1:1" x14ac:dyDescent="0.35">
      <c r="A1116">
        <v>2023</v>
      </c>
    </row>
    <row r="1117" spans="1:1" x14ac:dyDescent="0.35">
      <c r="A1117">
        <v>2016</v>
      </c>
    </row>
    <row r="1118" spans="1:1" x14ac:dyDescent="0.35">
      <c r="A1118">
        <v>2015</v>
      </c>
    </row>
    <row r="1119" spans="1:1" x14ac:dyDescent="0.35">
      <c r="A1119">
        <v>2018</v>
      </c>
    </row>
    <row r="1120" spans="1:1" x14ac:dyDescent="0.35">
      <c r="A1120">
        <v>2023</v>
      </c>
    </row>
    <row r="1121" spans="1:1" x14ac:dyDescent="0.35">
      <c r="A1121">
        <v>2015</v>
      </c>
    </row>
    <row r="1122" spans="1:1" x14ac:dyDescent="0.35">
      <c r="A1122">
        <v>2024</v>
      </c>
    </row>
    <row r="1123" spans="1:1" x14ac:dyDescent="0.35">
      <c r="A1123">
        <v>2023</v>
      </c>
    </row>
    <row r="1124" spans="1:1" x14ac:dyDescent="0.35">
      <c r="A1124">
        <v>2018</v>
      </c>
    </row>
    <row r="1125" spans="1:1" x14ac:dyDescent="0.35">
      <c r="A1125">
        <v>2024</v>
      </c>
    </row>
    <row r="1126" spans="1:1" x14ac:dyDescent="0.35">
      <c r="A1126">
        <v>2015</v>
      </c>
    </row>
    <row r="1127" spans="1:1" x14ac:dyDescent="0.35">
      <c r="A1127">
        <v>2017</v>
      </c>
    </row>
    <row r="1128" spans="1:1" x14ac:dyDescent="0.35">
      <c r="A1128">
        <v>2023</v>
      </c>
    </row>
    <row r="1129" spans="1:1" x14ac:dyDescent="0.35">
      <c r="A1129">
        <v>2017</v>
      </c>
    </row>
    <row r="1130" spans="1:1" x14ac:dyDescent="0.35">
      <c r="A1130">
        <v>2025</v>
      </c>
    </row>
    <row r="1131" spans="1:1" x14ac:dyDescent="0.35">
      <c r="A1131">
        <v>2025</v>
      </c>
    </row>
    <row r="1132" spans="1:1" x14ac:dyDescent="0.35">
      <c r="A1132">
        <v>2022</v>
      </c>
    </row>
    <row r="1133" spans="1:1" x14ac:dyDescent="0.35">
      <c r="A1133">
        <v>2024</v>
      </c>
    </row>
    <row r="1134" spans="1:1" x14ac:dyDescent="0.35">
      <c r="A1134">
        <v>2017</v>
      </c>
    </row>
    <row r="1135" spans="1:1" x14ac:dyDescent="0.35">
      <c r="A1135">
        <v>2023</v>
      </c>
    </row>
    <row r="1136" spans="1:1" x14ac:dyDescent="0.35">
      <c r="A1136">
        <v>2019</v>
      </c>
    </row>
    <row r="1137" spans="1:1" x14ac:dyDescent="0.35">
      <c r="A1137">
        <v>2022</v>
      </c>
    </row>
    <row r="1138" spans="1:1" x14ac:dyDescent="0.35">
      <c r="A1138">
        <v>2019</v>
      </c>
    </row>
    <row r="1139" spans="1:1" x14ac:dyDescent="0.35">
      <c r="A1139">
        <v>2017</v>
      </c>
    </row>
    <row r="1140" spans="1:1" x14ac:dyDescent="0.35">
      <c r="A1140">
        <v>2023</v>
      </c>
    </row>
    <row r="1141" spans="1:1" x14ac:dyDescent="0.35">
      <c r="A1141">
        <v>2024</v>
      </c>
    </row>
    <row r="1142" spans="1:1" x14ac:dyDescent="0.35">
      <c r="A1142">
        <v>2024</v>
      </c>
    </row>
    <row r="1143" spans="1:1" x14ac:dyDescent="0.35">
      <c r="A1143">
        <v>2023</v>
      </c>
    </row>
    <row r="1144" spans="1:1" x14ac:dyDescent="0.35">
      <c r="A1144">
        <v>2015</v>
      </c>
    </row>
    <row r="1145" spans="1:1" x14ac:dyDescent="0.35">
      <c r="A1145">
        <v>2021</v>
      </c>
    </row>
    <row r="1146" spans="1:1" x14ac:dyDescent="0.35">
      <c r="A1146">
        <v>2020</v>
      </c>
    </row>
    <row r="1147" spans="1:1" x14ac:dyDescent="0.35">
      <c r="A1147">
        <v>2015</v>
      </c>
    </row>
    <row r="1148" spans="1:1" x14ac:dyDescent="0.35">
      <c r="A1148">
        <v>2025</v>
      </c>
    </row>
    <row r="1149" spans="1:1" x14ac:dyDescent="0.35">
      <c r="A1149">
        <v>2015</v>
      </c>
    </row>
    <row r="1150" spans="1:1" x14ac:dyDescent="0.35">
      <c r="A1150">
        <v>2015</v>
      </c>
    </row>
    <row r="1151" spans="1:1" x14ac:dyDescent="0.35">
      <c r="A1151">
        <v>2018</v>
      </c>
    </row>
    <row r="1152" spans="1:1" x14ac:dyDescent="0.35">
      <c r="A1152">
        <v>2017</v>
      </c>
    </row>
    <row r="1153" spans="1:1" x14ac:dyDescent="0.35">
      <c r="A1153">
        <v>2020</v>
      </c>
    </row>
    <row r="1154" spans="1:1" x14ac:dyDescent="0.35">
      <c r="A1154">
        <v>2018</v>
      </c>
    </row>
    <row r="1155" spans="1:1" x14ac:dyDescent="0.35">
      <c r="A1155">
        <v>2025</v>
      </c>
    </row>
    <row r="1156" spans="1:1" x14ac:dyDescent="0.35">
      <c r="A1156">
        <v>2019</v>
      </c>
    </row>
    <row r="1157" spans="1:1" x14ac:dyDescent="0.35">
      <c r="A1157">
        <v>2020</v>
      </c>
    </row>
    <row r="1158" spans="1:1" x14ac:dyDescent="0.35">
      <c r="A1158">
        <v>2023</v>
      </c>
    </row>
    <row r="1159" spans="1:1" x14ac:dyDescent="0.35">
      <c r="A1159">
        <v>2021</v>
      </c>
    </row>
    <row r="1160" spans="1:1" x14ac:dyDescent="0.35">
      <c r="A1160">
        <v>2017</v>
      </c>
    </row>
    <row r="1161" spans="1:1" x14ac:dyDescent="0.35">
      <c r="A1161">
        <v>2023</v>
      </c>
    </row>
    <row r="1162" spans="1:1" x14ac:dyDescent="0.35">
      <c r="A1162">
        <v>2015</v>
      </c>
    </row>
    <row r="1163" spans="1:1" x14ac:dyDescent="0.35">
      <c r="A1163">
        <v>2022</v>
      </c>
    </row>
    <row r="1164" spans="1:1" x14ac:dyDescent="0.35">
      <c r="A1164">
        <v>2018</v>
      </c>
    </row>
    <row r="1165" spans="1:1" x14ac:dyDescent="0.35">
      <c r="A1165">
        <v>2019</v>
      </c>
    </row>
    <row r="1166" spans="1:1" x14ac:dyDescent="0.35">
      <c r="A1166">
        <v>2020</v>
      </c>
    </row>
    <row r="1167" spans="1:1" x14ac:dyDescent="0.35">
      <c r="A1167">
        <v>2016</v>
      </c>
    </row>
    <row r="1168" spans="1:1" x14ac:dyDescent="0.35">
      <c r="A1168">
        <v>2019</v>
      </c>
    </row>
    <row r="1169" spans="1:1" x14ac:dyDescent="0.35">
      <c r="A1169">
        <v>2017</v>
      </c>
    </row>
    <row r="1170" spans="1:1" x14ac:dyDescent="0.35">
      <c r="A1170">
        <v>2015</v>
      </c>
    </row>
    <row r="1171" spans="1:1" x14ac:dyDescent="0.35">
      <c r="A1171">
        <v>2022</v>
      </c>
    </row>
    <row r="1172" spans="1:1" x14ac:dyDescent="0.35">
      <c r="A1172">
        <v>2016</v>
      </c>
    </row>
    <row r="1173" spans="1:1" x14ac:dyDescent="0.35">
      <c r="A1173">
        <v>2024</v>
      </c>
    </row>
    <row r="1174" spans="1:1" x14ac:dyDescent="0.35">
      <c r="A1174">
        <v>2020</v>
      </c>
    </row>
    <row r="1175" spans="1:1" x14ac:dyDescent="0.35">
      <c r="A1175">
        <v>2024</v>
      </c>
    </row>
    <row r="1176" spans="1:1" x14ac:dyDescent="0.35">
      <c r="A1176">
        <v>2023</v>
      </c>
    </row>
    <row r="1177" spans="1:1" x14ac:dyDescent="0.35">
      <c r="A1177">
        <v>2023</v>
      </c>
    </row>
    <row r="1178" spans="1:1" x14ac:dyDescent="0.35">
      <c r="A1178">
        <v>2024</v>
      </c>
    </row>
    <row r="1179" spans="1:1" x14ac:dyDescent="0.35">
      <c r="A1179">
        <v>2017</v>
      </c>
    </row>
    <row r="1180" spans="1:1" x14ac:dyDescent="0.35">
      <c r="A1180">
        <v>2023</v>
      </c>
    </row>
    <row r="1181" spans="1:1" x14ac:dyDescent="0.35">
      <c r="A1181">
        <v>2019</v>
      </c>
    </row>
    <row r="1182" spans="1:1" x14ac:dyDescent="0.35">
      <c r="A1182">
        <v>2015</v>
      </c>
    </row>
    <row r="1183" spans="1:1" x14ac:dyDescent="0.35">
      <c r="A1183">
        <v>2018</v>
      </c>
    </row>
    <row r="1184" spans="1:1" x14ac:dyDescent="0.35">
      <c r="A1184">
        <v>2023</v>
      </c>
    </row>
    <row r="1185" spans="1:1" x14ac:dyDescent="0.35">
      <c r="A1185">
        <v>2015</v>
      </c>
    </row>
    <row r="1186" spans="1:1" x14ac:dyDescent="0.35">
      <c r="A1186">
        <v>2016</v>
      </c>
    </row>
    <row r="1187" spans="1:1" x14ac:dyDescent="0.35">
      <c r="A1187">
        <v>2017</v>
      </c>
    </row>
    <row r="1188" spans="1:1" x14ac:dyDescent="0.35">
      <c r="A1188">
        <v>2025</v>
      </c>
    </row>
    <row r="1189" spans="1:1" x14ac:dyDescent="0.35">
      <c r="A1189">
        <v>2020</v>
      </c>
    </row>
    <row r="1190" spans="1:1" x14ac:dyDescent="0.35">
      <c r="A1190">
        <v>2022</v>
      </c>
    </row>
    <row r="1191" spans="1:1" x14ac:dyDescent="0.35">
      <c r="A1191">
        <v>2025</v>
      </c>
    </row>
    <row r="1192" spans="1:1" x14ac:dyDescent="0.35">
      <c r="A1192">
        <v>2016</v>
      </c>
    </row>
    <row r="1193" spans="1:1" x14ac:dyDescent="0.35">
      <c r="A1193">
        <v>2017</v>
      </c>
    </row>
    <row r="1194" spans="1:1" x14ac:dyDescent="0.35">
      <c r="A1194">
        <v>2022</v>
      </c>
    </row>
    <row r="1195" spans="1:1" x14ac:dyDescent="0.35">
      <c r="A1195">
        <v>2018</v>
      </c>
    </row>
    <row r="1196" spans="1:1" x14ac:dyDescent="0.35">
      <c r="A1196">
        <v>2020</v>
      </c>
    </row>
    <row r="1197" spans="1:1" x14ac:dyDescent="0.35">
      <c r="A1197">
        <v>2019</v>
      </c>
    </row>
    <row r="1198" spans="1:1" x14ac:dyDescent="0.35">
      <c r="A1198">
        <v>2018</v>
      </c>
    </row>
    <row r="1199" spans="1:1" x14ac:dyDescent="0.35">
      <c r="A1199">
        <v>2020</v>
      </c>
    </row>
    <row r="1200" spans="1:1" x14ac:dyDescent="0.35">
      <c r="A1200">
        <v>2015</v>
      </c>
    </row>
    <row r="1201" spans="1:1" x14ac:dyDescent="0.35">
      <c r="A1201">
        <v>2017</v>
      </c>
    </row>
    <row r="1202" spans="1:1" x14ac:dyDescent="0.35">
      <c r="A1202">
        <v>2022</v>
      </c>
    </row>
    <row r="1203" spans="1:1" x14ac:dyDescent="0.35">
      <c r="A1203">
        <v>2022</v>
      </c>
    </row>
    <row r="1204" spans="1:1" x14ac:dyDescent="0.35">
      <c r="A1204">
        <v>2021</v>
      </c>
    </row>
    <row r="1205" spans="1:1" x14ac:dyDescent="0.35">
      <c r="A1205">
        <v>2017</v>
      </c>
    </row>
    <row r="1206" spans="1:1" x14ac:dyDescent="0.35">
      <c r="A1206">
        <v>2019</v>
      </c>
    </row>
    <row r="1207" spans="1:1" x14ac:dyDescent="0.35">
      <c r="A1207">
        <v>2015</v>
      </c>
    </row>
    <row r="1208" spans="1:1" x14ac:dyDescent="0.35">
      <c r="A1208">
        <v>2023</v>
      </c>
    </row>
    <row r="1209" spans="1:1" x14ac:dyDescent="0.35">
      <c r="A1209">
        <v>2016</v>
      </c>
    </row>
    <row r="1210" spans="1:1" x14ac:dyDescent="0.35">
      <c r="A1210">
        <v>2017</v>
      </c>
    </row>
    <row r="1211" spans="1:1" x14ac:dyDescent="0.35">
      <c r="A1211">
        <v>2024</v>
      </c>
    </row>
    <row r="1212" spans="1:1" x14ac:dyDescent="0.35">
      <c r="A1212">
        <v>2021</v>
      </c>
    </row>
    <row r="1213" spans="1:1" x14ac:dyDescent="0.35">
      <c r="A1213">
        <v>2019</v>
      </c>
    </row>
    <row r="1214" spans="1:1" x14ac:dyDescent="0.35">
      <c r="A1214">
        <v>2019</v>
      </c>
    </row>
    <row r="1215" spans="1:1" x14ac:dyDescent="0.35">
      <c r="A1215">
        <v>2023</v>
      </c>
    </row>
    <row r="1216" spans="1:1" x14ac:dyDescent="0.35">
      <c r="A1216">
        <v>2023</v>
      </c>
    </row>
    <row r="1217" spans="1:1" x14ac:dyDescent="0.35">
      <c r="A1217">
        <v>2019</v>
      </c>
    </row>
    <row r="1218" spans="1:1" x14ac:dyDescent="0.35">
      <c r="A1218">
        <v>2022</v>
      </c>
    </row>
    <row r="1219" spans="1:1" x14ac:dyDescent="0.35">
      <c r="A1219">
        <v>2024</v>
      </c>
    </row>
    <row r="1220" spans="1:1" x14ac:dyDescent="0.35">
      <c r="A1220">
        <v>2023</v>
      </c>
    </row>
    <row r="1221" spans="1:1" x14ac:dyDescent="0.35">
      <c r="A1221">
        <v>2018</v>
      </c>
    </row>
    <row r="1222" spans="1:1" x14ac:dyDescent="0.35">
      <c r="A1222">
        <v>2021</v>
      </c>
    </row>
    <row r="1223" spans="1:1" x14ac:dyDescent="0.35">
      <c r="A1223">
        <v>2023</v>
      </c>
    </row>
    <row r="1224" spans="1:1" x14ac:dyDescent="0.35">
      <c r="A1224">
        <v>2018</v>
      </c>
    </row>
    <row r="1225" spans="1:1" x14ac:dyDescent="0.35">
      <c r="A1225">
        <v>2017</v>
      </c>
    </row>
    <row r="1226" spans="1:1" x14ac:dyDescent="0.35">
      <c r="A1226">
        <v>2018</v>
      </c>
    </row>
    <row r="1227" spans="1:1" x14ac:dyDescent="0.35">
      <c r="A1227">
        <v>2015</v>
      </c>
    </row>
    <row r="1228" spans="1:1" x14ac:dyDescent="0.35">
      <c r="A1228">
        <v>2016</v>
      </c>
    </row>
    <row r="1229" spans="1:1" x14ac:dyDescent="0.35">
      <c r="A1229">
        <v>2023</v>
      </c>
    </row>
    <row r="1230" spans="1:1" x14ac:dyDescent="0.35">
      <c r="A1230">
        <v>2018</v>
      </c>
    </row>
    <row r="1231" spans="1:1" x14ac:dyDescent="0.35">
      <c r="A1231">
        <v>2018</v>
      </c>
    </row>
    <row r="1232" spans="1:1" x14ac:dyDescent="0.35">
      <c r="A1232">
        <v>2017</v>
      </c>
    </row>
    <row r="1233" spans="1:1" x14ac:dyDescent="0.35">
      <c r="A1233">
        <v>2025</v>
      </c>
    </row>
    <row r="1234" spans="1:1" x14ac:dyDescent="0.35">
      <c r="A1234">
        <v>2018</v>
      </c>
    </row>
    <row r="1235" spans="1:1" x14ac:dyDescent="0.35">
      <c r="A1235">
        <v>2025</v>
      </c>
    </row>
    <row r="1236" spans="1:1" x14ac:dyDescent="0.35">
      <c r="A1236">
        <v>2018</v>
      </c>
    </row>
    <row r="1237" spans="1:1" x14ac:dyDescent="0.35">
      <c r="A1237">
        <v>2025</v>
      </c>
    </row>
    <row r="1238" spans="1:1" x14ac:dyDescent="0.35">
      <c r="A1238">
        <v>2016</v>
      </c>
    </row>
    <row r="1239" spans="1:1" x14ac:dyDescent="0.35">
      <c r="A1239">
        <v>2025</v>
      </c>
    </row>
    <row r="1240" spans="1:1" x14ac:dyDescent="0.35">
      <c r="A1240">
        <v>2015</v>
      </c>
    </row>
    <row r="1241" spans="1:1" x14ac:dyDescent="0.35">
      <c r="A1241">
        <v>2018</v>
      </c>
    </row>
    <row r="1242" spans="1:1" x14ac:dyDescent="0.35">
      <c r="A1242">
        <v>2021</v>
      </c>
    </row>
    <row r="1243" spans="1:1" x14ac:dyDescent="0.35">
      <c r="A1243">
        <v>2023</v>
      </c>
    </row>
    <row r="1244" spans="1:1" x14ac:dyDescent="0.35">
      <c r="A1244">
        <v>2020</v>
      </c>
    </row>
    <row r="1245" spans="1:1" x14ac:dyDescent="0.35">
      <c r="A1245">
        <v>2024</v>
      </c>
    </row>
    <row r="1246" spans="1:1" x14ac:dyDescent="0.35">
      <c r="A1246">
        <v>2024</v>
      </c>
    </row>
    <row r="1247" spans="1:1" x14ac:dyDescent="0.35">
      <c r="A1247">
        <v>2018</v>
      </c>
    </row>
    <row r="1248" spans="1:1" x14ac:dyDescent="0.35">
      <c r="A1248">
        <v>2020</v>
      </c>
    </row>
    <row r="1249" spans="1:1" x14ac:dyDescent="0.35">
      <c r="A1249">
        <v>2025</v>
      </c>
    </row>
    <row r="1250" spans="1:1" x14ac:dyDescent="0.35">
      <c r="A1250">
        <v>2018</v>
      </c>
    </row>
    <row r="1251" spans="1:1" x14ac:dyDescent="0.35">
      <c r="A1251">
        <v>2024</v>
      </c>
    </row>
    <row r="1252" spans="1:1" x14ac:dyDescent="0.35">
      <c r="A1252">
        <v>2015</v>
      </c>
    </row>
    <row r="1253" spans="1:1" x14ac:dyDescent="0.35">
      <c r="A1253">
        <v>2016</v>
      </c>
    </row>
    <row r="1254" spans="1:1" x14ac:dyDescent="0.35">
      <c r="A1254">
        <v>2020</v>
      </c>
    </row>
    <row r="1255" spans="1:1" x14ac:dyDescent="0.35">
      <c r="A1255">
        <v>2024</v>
      </c>
    </row>
    <row r="1256" spans="1:1" x14ac:dyDescent="0.35">
      <c r="A1256">
        <v>2025</v>
      </c>
    </row>
    <row r="1257" spans="1:1" x14ac:dyDescent="0.35">
      <c r="A1257">
        <v>2019</v>
      </c>
    </row>
    <row r="1258" spans="1:1" x14ac:dyDescent="0.35">
      <c r="A1258">
        <v>2015</v>
      </c>
    </row>
    <row r="1259" spans="1:1" x14ac:dyDescent="0.35">
      <c r="A1259">
        <v>2023</v>
      </c>
    </row>
    <row r="1260" spans="1:1" x14ac:dyDescent="0.35">
      <c r="A1260">
        <v>2022</v>
      </c>
    </row>
    <row r="1261" spans="1:1" x14ac:dyDescent="0.35">
      <c r="A1261">
        <v>2021</v>
      </c>
    </row>
    <row r="1262" spans="1:1" x14ac:dyDescent="0.35">
      <c r="A1262">
        <v>2020</v>
      </c>
    </row>
    <row r="1263" spans="1:1" x14ac:dyDescent="0.35">
      <c r="A1263">
        <v>2020</v>
      </c>
    </row>
    <row r="1264" spans="1:1" x14ac:dyDescent="0.35">
      <c r="A1264">
        <v>2015</v>
      </c>
    </row>
    <row r="1265" spans="1:1" x14ac:dyDescent="0.35">
      <c r="A1265">
        <v>2022</v>
      </c>
    </row>
    <row r="1266" spans="1:1" x14ac:dyDescent="0.35">
      <c r="A1266">
        <v>2022</v>
      </c>
    </row>
    <row r="1267" spans="1:1" x14ac:dyDescent="0.35">
      <c r="A1267">
        <v>2025</v>
      </c>
    </row>
    <row r="1268" spans="1:1" x14ac:dyDescent="0.35">
      <c r="A1268">
        <v>2021</v>
      </c>
    </row>
    <row r="1269" spans="1:1" x14ac:dyDescent="0.35">
      <c r="A1269">
        <v>2016</v>
      </c>
    </row>
    <row r="1270" spans="1:1" x14ac:dyDescent="0.35">
      <c r="A1270">
        <v>2019</v>
      </c>
    </row>
    <row r="1271" spans="1:1" x14ac:dyDescent="0.35">
      <c r="A1271">
        <v>2017</v>
      </c>
    </row>
    <row r="1272" spans="1:1" x14ac:dyDescent="0.35">
      <c r="A1272">
        <v>2025</v>
      </c>
    </row>
    <row r="1273" spans="1:1" x14ac:dyDescent="0.35">
      <c r="A1273">
        <v>2023</v>
      </c>
    </row>
    <row r="1274" spans="1:1" x14ac:dyDescent="0.35">
      <c r="A1274">
        <v>2018</v>
      </c>
    </row>
    <row r="1275" spans="1:1" x14ac:dyDescent="0.35">
      <c r="A1275">
        <v>2017</v>
      </c>
    </row>
    <row r="1276" spans="1:1" x14ac:dyDescent="0.35">
      <c r="A1276">
        <v>2015</v>
      </c>
    </row>
    <row r="1277" spans="1:1" x14ac:dyDescent="0.35">
      <c r="A1277">
        <v>2018</v>
      </c>
    </row>
    <row r="1278" spans="1:1" x14ac:dyDescent="0.35">
      <c r="A1278">
        <v>2025</v>
      </c>
    </row>
    <row r="1279" spans="1:1" x14ac:dyDescent="0.35">
      <c r="A1279">
        <v>2016</v>
      </c>
    </row>
    <row r="1280" spans="1:1" x14ac:dyDescent="0.35">
      <c r="A1280">
        <v>2021</v>
      </c>
    </row>
    <row r="1281" spans="1:1" x14ac:dyDescent="0.35">
      <c r="A1281">
        <v>2017</v>
      </c>
    </row>
    <row r="1282" spans="1:1" x14ac:dyDescent="0.35">
      <c r="A1282">
        <v>2024</v>
      </c>
    </row>
    <row r="1283" spans="1:1" x14ac:dyDescent="0.35">
      <c r="A1283">
        <v>2024</v>
      </c>
    </row>
    <row r="1284" spans="1:1" x14ac:dyDescent="0.35">
      <c r="A1284">
        <v>2024</v>
      </c>
    </row>
    <row r="1285" spans="1:1" x14ac:dyDescent="0.35">
      <c r="A1285">
        <v>2015</v>
      </c>
    </row>
    <row r="1286" spans="1:1" x14ac:dyDescent="0.35">
      <c r="A1286">
        <v>2020</v>
      </c>
    </row>
    <row r="1287" spans="1:1" x14ac:dyDescent="0.35">
      <c r="A1287">
        <v>2022</v>
      </c>
    </row>
    <row r="1288" spans="1:1" x14ac:dyDescent="0.35">
      <c r="A1288">
        <v>2018</v>
      </c>
    </row>
    <row r="1289" spans="1:1" x14ac:dyDescent="0.35">
      <c r="A1289">
        <v>2015</v>
      </c>
    </row>
    <row r="1290" spans="1:1" x14ac:dyDescent="0.35">
      <c r="A1290">
        <v>2024</v>
      </c>
    </row>
    <row r="1291" spans="1:1" x14ac:dyDescent="0.35">
      <c r="A1291">
        <v>2020</v>
      </c>
    </row>
    <row r="1292" spans="1:1" x14ac:dyDescent="0.35">
      <c r="A1292">
        <v>2020</v>
      </c>
    </row>
    <row r="1293" spans="1:1" x14ac:dyDescent="0.35">
      <c r="A1293">
        <v>2020</v>
      </c>
    </row>
    <row r="1294" spans="1:1" x14ac:dyDescent="0.35">
      <c r="A1294">
        <v>2020</v>
      </c>
    </row>
    <row r="1295" spans="1:1" x14ac:dyDescent="0.35">
      <c r="A1295">
        <v>2024</v>
      </c>
    </row>
    <row r="1296" spans="1:1" x14ac:dyDescent="0.35">
      <c r="A1296">
        <v>2019</v>
      </c>
    </row>
    <row r="1297" spans="1:1" x14ac:dyDescent="0.35">
      <c r="A1297">
        <v>2025</v>
      </c>
    </row>
    <row r="1298" spans="1:1" x14ac:dyDescent="0.35">
      <c r="A1298">
        <v>2023</v>
      </c>
    </row>
    <row r="1299" spans="1:1" x14ac:dyDescent="0.35">
      <c r="A1299">
        <v>2019</v>
      </c>
    </row>
    <row r="1300" spans="1:1" x14ac:dyDescent="0.35">
      <c r="A1300">
        <v>2019</v>
      </c>
    </row>
    <row r="1301" spans="1:1" x14ac:dyDescent="0.35">
      <c r="A1301">
        <v>2021</v>
      </c>
    </row>
    <row r="1302" spans="1:1" x14ac:dyDescent="0.35">
      <c r="A1302">
        <v>2022</v>
      </c>
    </row>
    <row r="1303" spans="1:1" x14ac:dyDescent="0.35">
      <c r="A1303">
        <v>2021</v>
      </c>
    </row>
    <row r="1304" spans="1:1" x14ac:dyDescent="0.35">
      <c r="A1304">
        <v>2021</v>
      </c>
    </row>
    <row r="1305" spans="1:1" x14ac:dyDescent="0.35">
      <c r="A1305">
        <v>2020</v>
      </c>
    </row>
    <row r="1306" spans="1:1" x14ac:dyDescent="0.35">
      <c r="A1306">
        <v>2019</v>
      </c>
    </row>
    <row r="1307" spans="1:1" x14ac:dyDescent="0.35">
      <c r="A1307">
        <v>2022</v>
      </c>
    </row>
    <row r="1308" spans="1:1" x14ac:dyDescent="0.35">
      <c r="A1308">
        <v>2016</v>
      </c>
    </row>
    <row r="1309" spans="1:1" x14ac:dyDescent="0.35">
      <c r="A1309">
        <v>2025</v>
      </c>
    </row>
    <row r="1310" spans="1:1" x14ac:dyDescent="0.35">
      <c r="A1310">
        <v>2024</v>
      </c>
    </row>
    <row r="1311" spans="1:1" x14ac:dyDescent="0.35">
      <c r="A1311">
        <v>2025</v>
      </c>
    </row>
    <row r="1312" spans="1:1" x14ac:dyDescent="0.35">
      <c r="A1312">
        <v>2018</v>
      </c>
    </row>
    <row r="1313" spans="1:1" x14ac:dyDescent="0.35">
      <c r="A1313">
        <v>2018</v>
      </c>
    </row>
    <row r="1314" spans="1:1" x14ac:dyDescent="0.35">
      <c r="A1314">
        <v>2018</v>
      </c>
    </row>
    <row r="1315" spans="1:1" x14ac:dyDescent="0.35">
      <c r="A1315">
        <v>2022</v>
      </c>
    </row>
    <row r="1316" spans="1:1" x14ac:dyDescent="0.35">
      <c r="A1316">
        <v>2022</v>
      </c>
    </row>
    <row r="1317" spans="1:1" x14ac:dyDescent="0.35">
      <c r="A1317">
        <v>2019</v>
      </c>
    </row>
    <row r="1318" spans="1:1" x14ac:dyDescent="0.35">
      <c r="A1318">
        <v>2017</v>
      </c>
    </row>
    <row r="1319" spans="1:1" x14ac:dyDescent="0.35">
      <c r="A1319">
        <v>2024</v>
      </c>
    </row>
    <row r="1320" spans="1:1" x14ac:dyDescent="0.35">
      <c r="A1320">
        <v>2017</v>
      </c>
    </row>
    <row r="1321" spans="1:1" x14ac:dyDescent="0.35">
      <c r="A1321">
        <v>2020</v>
      </c>
    </row>
    <row r="1322" spans="1:1" x14ac:dyDescent="0.35">
      <c r="A1322">
        <v>2016</v>
      </c>
    </row>
    <row r="1323" spans="1:1" x14ac:dyDescent="0.35">
      <c r="A1323">
        <v>2020</v>
      </c>
    </row>
    <row r="1324" spans="1:1" x14ac:dyDescent="0.35">
      <c r="A1324">
        <v>2023</v>
      </c>
    </row>
    <row r="1325" spans="1:1" x14ac:dyDescent="0.35">
      <c r="A1325">
        <v>2017</v>
      </c>
    </row>
    <row r="1326" spans="1:1" x14ac:dyDescent="0.35">
      <c r="A1326">
        <v>2020</v>
      </c>
    </row>
    <row r="1327" spans="1:1" x14ac:dyDescent="0.35">
      <c r="A1327">
        <v>2019</v>
      </c>
    </row>
    <row r="1328" spans="1:1" x14ac:dyDescent="0.35">
      <c r="A1328">
        <v>2023</v>
      </c>
    </row>
    <row r="1329" spans="1:1" x14ac:dyDescent="0.35">
      <c r="A1329">
        <v>2022</v>
      </c>
    </row>
    <row r="1330" spans="1:1" x14ac:dyDescent="0.35">
      <c r="A1330">
        <v>2021</v>
      </c>
    </row>
    <row r="1331" spans="1:1" x14ac:dyDescent="0.35">
      <c r="A1331">
        <v>2018</v>
      </c>
    </row>
    <row r="1332" spans="1:1" x14ac:dyDescent="0.35">
      <c r="A1332">
        <v>2020</v>
      </c>
    </row>
    <row r="1333" spans="1:1" x14ac:dyDescent="0.35">
      <c r="A1333">
        <v>2017</v>
      </c>
    </row>
    <row r="1334" spans="1:1" x14ac:dyDescent="0.35">
      <c r="A1334">
        <v>2015</v>
      </c>
    </row>
    <row r="1335" spans="1:1" x14ac:dyDescent="0.35">
      <c r="A1335">
        <v>2024</v>
      </c>
    </row>
    <row r="1336" spans="1:1" x14ac:dyDescent="0.35">
      <c r="A1336">
        <v>2018</v>
      </c>
    </row>
    <row r="1337" spans="1:1" x14ac:dyDescent="0.35">
      <c r="A1337">
        <v>2022</v>
      </c>
    </row>
    <row r="1338" spans="1:1" x14ac:dyDescent="0.35">
      <c r="A1338">
        <v>2015</v>
      </c>
    </row>
    <row r="1339" spans="1:1" x14ac:dyDescent="0.35">
      <c r="A1339">
        <v>2018</v>
      </c>
    </row>
    <row r="1340" spans="1:1" x14ac:dyDescent="0.35">
      <c r="A1340">
        <v>2024</v>
      </c>
    </row>
    <row r="1341" spans="1:1" x14ac:dyDescent="0.35">
      <c r="A1341">
        <v>2015</v>
      </c>
    </row>
    <row r="1342" spans="1:1" x14ac:dyDescent="0.35">
      <c r="A1342">
        <v>2017</v>
      </c>
    </row>
    <row r="1343" spans="1:1" x14ac:dyDescent="0.35">
      <c r="A1343">
        <v>2015</v>
      </c>
    </row>
    <row r="1344" spans="1:1" x14ac:dyDescent="0.35">
      <c r="A1344">
        <v>2016</v>
      </c>
    </row>
    <row r="1345" spans="1:1" x14ac:dyDescent="0.35">
      <c r="A1345">
        <v>2018</v>
      </c>
    </row>
    <row r="1346" spans="1:1" x14ac:dyDescent="0.35">
      <c r="A1346">
        <v>2017</v>
      </c>
    </row>
    <row r="1347" spans="1:1" x14ac:dyDescent="0.35">
      <c r="A1347">
        <v>2022</v>
      </c>
    </row>
    <row r="1348" spans="1:1" x14ac:dyDescent="0.35">
      <c r="A1348">
        <v>2017</v>
      </c>
    </row>
    <row r="1349" spans="1:1" x14ac:dyDescent="0.35">
      <c r="A1349">
        <v>2018</v>
      </c>
    </row>
    <row r="1350" spans="1:1" x14ac:dyDescent="0.35">
      <c r="A1350">
        <v>2019</v>
      </c>
    </row>
    <row r="1351" spans="1:1" x14ac:dyDescent="0.35">
      <c r="A1351">
        <v>2023</v>
      </c>
    </row>
    <row r="1352" spans="1:1" x14ac:dyDescent="0.35">
      <c r="A1352">
        <v>2021</v>
      </c>
    </row>
    <row r="1353" spans="1:1" x14ac:dyDescent="0.35">
      <c r="A1353">
        <v>2022</v>
      </c>
    </row>
    <row r="1354" spans="1:1" x14ac:dyDescent="0.35">
      <c r="A1354">
        <v>2018</v>
      </c>
    </row>
    <row r="1355" spans="1:1" x14ac:dyDescent="0.35">
      <c r="A1355">
        <v>2021</v>
      </c>
    </row>
    <row r="1356" spans="1:1" x14ac:dyDescent="0.35">
      <c r="A1356">
        <v>2015</v>
      </c>
    </row>
    <row r="1357" spans="1:1" x14ac:dyDescent="0.35">
      <c r="A1357">
        <v>2016</v>
      </c>
    </row>
    <row r="1358" spans="1:1" x14ac:dyDescent="0.35">
      <c r="A1358">
        <v>2024</v>
      </c>
    </row>
    <row r="1359" spans="1:1" x14ac:dyDescent="0.35">
      <c r="A1359">
        <v>2021</v>
      </c>
    </row>
    <row r="1360" spans="1:1" x14ac:dyDescent="0.35">
      <c r="A1360">
        <v>2016</v>
      </c>
    </row>
    <row r="1361" spans="1:1" x14ac:dyDescent="0.35">
      <c r="A1361">
        <v>2020</v>
      </c>
    </row>
    <row r="1362" spans="1:1" x14ac:dyDescent="0.35">
      <c r="A1362">
        <v>2017</v>
      </c>
    </row>
    <row r="1363" spans="1:1" x14ac:dyDescent="0.35">
      <c r="A1363">
        <v>2024</v>
      </c>
    </row>
    <row r="1364" spans="1:1" x14ac:dyDescent="0.35">
      <c r="A1364">
        <v>2020</v>
      </c>
    </row>
    <row r="1365" spans="1:1" x14ac:dyDescent="0.35">
      <c r="A1365">
        <v>2016</v>
      </c>
    </row>
    <row r="1366" spans="1:1" x14ac:dyDescent="0.35">
      <c r="A1366">
        <v>2017</v>
      </c>
    </row>
    <row r="1367" spans="1:1" x14ac:dyDescent="0.35">
      <c r="A1367">
        <v>2025</v>
      </c>
    </row>
    <row r="1368" spans="1:1" x14ac:dyDescent="0.35">
      <c r="A1368">
        <v>2019</v>
      </c>
    </row>
    <row r="1369" spans="1:1" x14ac:dyDescent="0.35">
      <c r="A1369">
        <v>2018</v>
      </c>
    </row>
    <row r="1370" spans="1:1" x14ac:dyDescent="0.35">
      <c r="A1370">
        <v>2020</v>
      </c>
    </row>
    <row r="1371" spans="1:1" x14ac:dyDescent="0.35">
      <c r="A1371">
        <v>2017</v>
      </c>
    </row>
    <row r="1372" spans="1:1" x14ac:dyDescent="0.35">
      <c r="A1372">
        <v>2025</v>
      </c>
    </row>
    <row r="1373" spans="1:1" x14ac:dyDescent="0.35">
      <c r="A1373">
        <v>2019</v>
      </c>
    </row>
    <row r="1374" spans="1:1" x14ac:dyDescent="0.35">
      <c r="A1374">
        <v>2024</v>
      </c>
    </row>
    <row r="1375" spans="1:1" x14ac:dyDescent="0.35">
      <c r="A1375">
        <v>2022</v>
      </c>
    </row>
    <row r="1376" spans="1:1" x14ac:dyDescent="0.35">
      <c r="A1376">
        <v>2024</v>
      </c>
    </row>
    <row r="1377" spans="1:1" x14ac:dyDescent="0.35">
      <c r="A1377">
        <v>2019</v>
      </c>
    </row>
    <row r="1378" spans="1:1" x14ac:dyDescent="0.35">
      <c r="A1378">
        <v>2015</v>
      </c>
    </row>
    <row r="1379" spans="1:1" x14ac:dyDescent="0.35">
      <c r="A1379">
        <v>2016</v>
      </c>
    </row>
    <row r="1380" spans="1:1" x14ac:dyDescent="0.35">
      <c r="A1380">
        <v>2024</v>
      </c>
    </row>
    <row r="1381" spans="1:1" x14ac:dyDescent="0.35">
      <c r="A1381">
        <v>2020</v>
      </c>
    </row>
    <row r="1382" spans="1:1" x14ac:dyDescent="0.35">
      <c r="A1382">
        <v>2018</v>
      </c>
    </row>
    <row r="1383" spans="1:1" x14ac:dyDescent="0.35">
      <c r="A1383">
        <v>2019</v>
      </c>
    </row>
    <row r="1384" spans="1:1" x14ac:dyDescent="0.35">
      <c r="A1384">
        <v>2025</v>
      </c>
    </row>
    <row r="1385" spans="1:1" x14ac:dyDescent="0.35">
      <c r="A1385">
        <v>2016</v>
      </c>
    </row>
    <row r="1386" spans="1:1" x14ac:dyDescent="0.35">
      <c r="A1386">
        <v>2016</v>
      </c>
    </row>
    <row r="1387" spans="1:1" x14ac:dyDescent="0.35">
      <c r="A1387">
        <v>2015</v>
      </c>
    </row>
    <row r="1388" spans="1:1" x14ac:dyDescent="0.35">
      <c r="A1388">
        <v>2024</v>
      </c>
    </row>
    <row r="1389" spans="1:1" x14ac:dyDescent="0.35">
      <c r="A1389">
        <v>2017</v>
      </c>
    </row>
    <row r="1390" spans="1:1" x14ac:dyDescent="0.35">
      <c r="A1390">
        <v>2018</v>
      </c>
    </row>
    <row r="1391" spans="1:1" x14ac:dyDescent="0.35">
      <c r="A1391">
        <v>2016</v>
      </c>
    </row>
    <row r="1392" spans="1:1" x14ac:dyDescent="0.35">
      <c r="A1392">
        <v>2024</v>
      </c>
    </row>
    <row r="1393" spans="1:1" x14ac:dyDescent="0.35">
      <c r="A1393">
        <v>2021</v>
      </c>
    </row>
    <row r="1394" spans="1:1" x14ac:dyDescent="0.35">
      <c r="A1394">
        <v>2021</v>
      </c>
    </row>
    <row r="1395" spans="1:1" x14ac:dyDescent="0.35">
      <c r="A1395">
        <v>2022</v>
      </c>
    </row>
    <row r="1396" spans="1:1" x14ac:dyDescent="0.35">
      <c r="A1396">
        <v>2017</v>
      </c>
    </row>
    <row r="1397" spans="1:1" x14ac:dyDescent="0.35">
      <c r="A1397">
        <v>2023</v>
      </c>
    </row>
    <row r="1398" spans="1:1" x14ac:dyDescent="0.35">
      <c r="A1398">
        <v>2021</v>
      </c>
    </row>
    <row r="1399" spans="1:1" x14ac:dyDescent="0.35">
      <c r="A1399">
        <v>2021</v>
      </c>
    </row>
    <row r="1400" spans="1:1" x14ac:dyDescent="0.35">
      <c r="A1400">
        <v>2024</v>
      </c>
    </row>
    <row r="1401" spans="1:1" x14ac:dyDescent="0.35">
      <c r="A1401">
        <v>2021</v>
      </c>
    </row>
    <row r="1402" spans="1:1" x14ac:dyDescent="0.35">
      <c r="A1402">
        <v>2022</v>
      </c>
    </row>
    <row r="1403" spans="1:1" x14ac:dyDescent="0.35">
      <c r="A1403">
        <v>2024</v>
      </c>
    </row>
    <row r="1404" spans="1:1" x14ac:dyDescent="0.35">
      <c r="A1404">
        <v>2019</v>
      </c>
    </row>
    <row r="1405" spans="1:1" x14ac:dyDescent="0.35">
      <c r="A1405">
        <v>2020</v>
      </c>
    </row>
    <row r="1406" spans="1:1" x14ac:dyDescent="0.35">
      <c r="A1406">
        <v>2022</v>
      </c>
    </row>
    <row r="1407" spans="1:1" x14ac:dyDescent="0.35">
      <c r="A1407">
        <v>2024</v>
      </c>
    </row>
    <row r="1408" spans="1:1" x14ac:dyDescent="0.35">
      <c r="A1408">
        <v>2021</v>
      </c>
    </row>
    <row r="1409" spans="1:1" x14ac:dyDescent="0.35">
      <c r="A1409">
        <v>2025</v>
      </c>
    </row>
    <row r="1410" spans="1:1" x14ac:dyDescent="0.35">
      <c r="A1410">
        <v>2025</v>
      </c>
    </row>
    <row r="1411" spans="1:1" x14ac:dyDescent="0.35">
      <c r="A1411">
        <v>2024</v>
      </c>
    </row>
    <row r="1412" spans="1:1" x14ac:dyDescent="0.35">
      <c r="A1412">
        <v>2020</v>
      </c>
    </row>
    <row r="1413" spans="1:1" x14ac:dyDescent="0.35">
      <c r="A1413">
        <v>2024</v>
      </c>
    </row>
    <row r="1414" spans="1:1" x14ac:dyDescent="0.35">
      <c r="A1414">
        <v>2016</v>
      </c>
    </row>
    <row r="1415" spans="1:1" x14ac:dyDescent="0.35">
      <c r="A1415">
        <v>2016</v>
      </c>
    </row>
    <row r="1416" spans="1:1" x14ac:dyDescent="0.35">
      <c r="A1416">
        <v>2025</v>
      </c>
    </row>
    <row r="1417" spans="1:1" x14ac:dyDescent="0.35">
      <c r="A1417">
        <v>2018</v>
      </c>
    </row>
    <row r="1418" spans="1:1" x14ac:dyDescent="0.35">
      <c r="A1418">
        <v>2024</v>
      </c>
    </row>
    <row r="1419" spans="1:1" x14ac:dyDescent="0.35">
      <c r="A1419">
        <v>2020</v>
      </c>
    </row>
    <row r="1420" spans="1:1" x14ac:dyDescent="0.35">
      <c r="A1420">
        <v>2024</v>
      </c>
    </row>
    <row r="1421" spans="1:1" x14ac:dyDescent="0.35">
      <c r="A1421">
        <v>2023</v>
      </c>
    </row>
    <row r="1422" spans="1:1" x14ac:dyDescent="0.35">
      <c r="A1422">
        <v>2020</v>
      </c>
    </row>
    <row r="1423" spans="1:1" x14ac:dyDescent="0.35">
      <c r="A1423">
        <v>2023</v>
      </c>
    </row>
    <row r="1424" spans="1:1" x14ac:dyDescent="0.35">
      <c r="A1424">
        <v>2018</v>
      </c>
    </row>
    <row r="1425" spans="1:1" x14ac:dyDescent="0.35">
      <c r="A1425">
        <v>2025</v>
      </c>
    </row>
    <row r="1426" spans="1:1" x14ac:dyDescent="0.35">
      <c r="A1426">
        <v>2016</v>
      </c>
    </row>
    <row r="1427" spans="1:1" x14ac:dyDescent="0.35">
      <c r="A1427">
        <v>2024</v>
      </c>
    </row>
    <row r="1428" spans="1:1" x14ac:dyDescent="0.35">
      <c r="A1428">
        <v>2018</v>
      </c>
    </row>
    <row r="1429" spans="1:1" x14ac:dyDescent="0.35">
      <c r="A1429">
        <v>2025</v>
      </c>
    </row>
    <row r="1430" spans="1:1" x14ac:dyDescent="0.35">
      <c r="A1430">
        <v>2015</v>
      </c>
    </row>
    <row r="1431" spans="1:1" x14ac:dyDescent="0.35">
      <c r="A1431">
        <v>2024</v>
      </c>
    </row>
    <row r="1432" spans="1:1" x14ac:dyDescent="0.35">
      <c r="A1432">
        <v>2022</v>
      </c>
    </row>
    <row r="1433" spans="1:1" x14ac:dyDescent="0.35">
      <c r="A1433">
        <v>2021</v>
      </c>
    </row>
    <row r="1434" spans="1:1" x14ac:dyDescent="0.35">
      <c r="A1434">
        <v>2017</v>
      </c>
    </row>
    <row r="1435" spans="1:1" x14ac:dyDescent="0.35">
      <c r="A1435">
        <v>2022</v>
      </c>
    </row>
    <row r="1436" spans="1:1" x14ac:dyDescent="0.35">
      <c r="A1436">
        <v>2022</v>
      </c>
    </row>
    <row r="1437" spans="1:1" x14ac:dyDescent="0.35">
      <c r="A1437">
        <v>2016</v>
      </c>
    </row>
    <row r="1438" spans="1:1" x14ac:dyDescent="0.35">
      <c r="A1438">
        <v>2025</v>
      </c>
    </row>
    <row r="1439" spans="1:1" x14ac:dyDescent="0.35">
      <c r="A1439">
        <v>2021</v>
      </c>
    </row>
    <row r="1440" spans="1:1" x14ac:dyDescent="0.35">
      <c r="A1440">
        <v>2024</v>
      </c>
    </row>
    <row r="1441" spans="1:1" x14ac:dyDescent="0.35">
      <c r="A1441">
        <v>2015</v>
      </c>
    </row>
    <row r="1442" spans="1:1" x14ac:dyDescent="0.35">
      <c r="A1442">
        <v>2021</v>
      </c>
    </row>
    <row r="1443" spans="1:1" x14ac:dyDescent="0.35">
      <c r="A1443">
        <v>2016</v>
      </c>
    </row>
    <row r="1444" spans="1:1" x14ac:dyDescent="0.35">
      <c r="A1444">
        <v>2024</v>
      </c>
    </row>
    <row r="1445" spans="1:1" x14ac:dyDescent="0.35">
      <c r="A1445">
        <v>2019</v>
      </c>
    </row>
    <row r="1446" spans="1:1" x14ac:dyDescent="0.35">
      <c r="A1446">
        <v>2018</v>
      </c>
    </row>
    <row r="1447" spans="1:1" x14ac:dyDescent="0.35">
      <c r="A1447">
        <v>2017</v>
      </c>
    </row>
    <row r="1448" spans="1:1" x14ac:dyDescent="0.35">
      <c r="A1448">
        <v>2024</v>
      </c>
    </row>
    <row r="1449" spans="1:1" x14ac:dyDescent="0.35">
      <c r="A1449">
        <v>2016</v>
      </c>
    </row>
    <row r="1450" spans="1:1" x14ac:dyDescent="0.35">
      <c r="A1450">
        <v>2023</v>
      </c>
    </row>
    <row r="1451" spans="1:1" x14ac:dyDescent="0.35">
      <c r="A1451">
        <v>2021</v>
      </c>
    </row>
    <row r="1452" spans="1:1" x14ac:dyDescent="0.35">
      <c r="A1452">
        <v>2025</v>
      </c>
    </row>
    <row r="1453" spans="1:1" x14ac:dyDescent="0.35">
      <c r="A1453">
        <v>2021</v>
      </c>
    </row>
    <row r="1454" spans="1:1" x14ac:dyDescent="0.35">
      <c r="A1454">
        <v>2025</v>
      </c>
    </row>
    <row r="1455" spans="1:1" x14ac:dyDescent="0.35">
      <c r="A1455">
        <v>2025</v>
      </c>
    </row>
    <row r="1456" spans="1:1" x14ac:dyDescent="0.35">
      <c r="A1456">
        <v>2023</v>
      </c>
    </row>
    <row r="1457" spans="1:1" x14ac:dyDescent="0.35">
      <c r="A1457">
        <v>2024</v>
      </c>
    </row>
    <row r="1458" spans="1:1" x14ac:dyDescent="0.35">
      <c r="A1458">
        <v>2018</v>
      </c>
    </row>
    <row r="1459" spans="1:1" x14ac:dyDescent="0.35">
      <c r="A1459">
        <v>2015</v>
      </c>
    </row>
    <row r="1460" spans="1:1" x14ac:dyDescent="0.35">
      <c r="A1460">
        <v>2021</v>
      </c>
    </row>
    <row r="1461" spans="1:1" x14ac:dyDescent="0.35">
      <c r="A1461">
        <v>2024</v>
      </c>
    </row>
    <row r="1462" spans="1:1" x14ac:dyDescent="0.35">
      <c r="A1462">
        <v>2023</v>
      </c>
    </row>
    <row r="1463" spans="1:1" x14ac:dyDescent="0.35">
      <c r="A1463">
        <v>2021</v>
      </c>
    </row>
    <row r="1464" spans="1:1" x14ac:dyDescent="0.35">
      <c r="A1464">
        <v>2024</v>
      </c>
    </row>
    <row r="1465" spans="1:1" x14ac:dyDescent="0.35">
      <c r="A1465">
        <v>2021</v>
      </c>
    </row>
    <row r="1466" spans="1:1" x14ac:dyDescent="0.35">
      <c r="A1466">
        <v>2017</v>
      </c>
    </row>
    <row r="1467" spans="1:1" x14ac:dyDescent="0.35">
      <c r="A1467">
        <v>2015</v>
      </c>
    </row>
    <row r="1468" spans="1:1" x14ac:dyDescent="0.35">
      <c r="A1468">
        <v>2024</v>
      </c>
    </row>
    <row r="1469" spans="1:1" x14ac:dyDescent="0.35">
      <c r="A1469">
        <v>2018</v>
      </c>
    </row>
    <row r="1470" spans="1:1" x14ac:dyDescent="0.35">
      <c r="A1470">
        <v>2025</v>
      </c>
    </row>
    <row r="1471" spans="1:1" x14ac:dyDescent="0.35">
      <c r="A1471">
        <v>2022</v>
      </c>
    </row>
    <row r="1472" spans="1:1" x14ac:dyDescent="0.35">
      <c r="A1472">
        <v>2020</v>
      </c>
    </row>
    <row r="1473" spans="1:1" x14ac:dyDescent="0.35">
      <c r="A1473">
        <v>2025</v>
      </c>
    </row>
    <row r="1474" spans="1:1" x14ac:dyDescent="0.35">
      <c r="A1474">
        <v>2017</v>
      </c>
    </row>
    <row r="1475" spans="1:1" x14ac:dyDescent="0.35">
      <c r="A1475">
        <v>2020</v>
      </c>
    </row>
    <row r="1476" spans="1:1" x14ac:dyDescent="0.35">
      <c r="A1476">
        <v>2018</v>
      </c>
    </row>
    <row r="1477" spans="1:1" x14ac:dyDescent="0.35">
      <c r="A1477">
        <v>2023</v>
      </c>
    </row>
    <row r="1478" spans="1:1" x14ac:dyDescent="0.35">
      <c r="A1478">
        <v>2022</v>
      </c>
    </row>
    <row r="1479" spans="1:1" x14ac:dyDescent="0.35">
      <c r="A1479">
        <v>2023</v>
      </c>
    </row>
    <row r="1480" spans="1:1" x14ac:dyDescent="0.35">
      <c r="A1480">
        <v>2025</v>
      </c>
    </row>
    <row r="1481" spans="1:1" x14ac:dyDescent="0.35">
      <c r="A1481">
        <v>2018</v>
      </c>
    </row>
    <row r="1482" spans="1:1" x14ac:dyDescent="0.35">
      <c r="A1482">
        <v>2022</v>
      </c>
    </row>
    <row r="1483" spans="1:1" x14ac:dyDescent="0.35">
      <c r="A1483">
        <v>2025</v>
      </c>
    </row>
    <row r="1484" spans="1:1" x14ac:dyDescent="0.35">
      <c r="A1484">
        <v>2020</v>
      </c>
    </row>
    <row r="1485" spans="1:1" x14ac:dyDescent="0.35">
      <c r="A1485">
        <v>2018</v>
      </c>
    </row>
    <row r="1486" spans="1:1" x14ac:dyDescent="0.35">
      <c r="A1486">
        <v>2022</v>
      </c>
    </row>
    <row r="1487" spans="1:1" x14ac:dyDescent="0.35">
      <c r="A1487">
        <v>2018</v>
      </c>
    </row>
    <row r="1488" spans="1:1" x14ac:dyDescent="0.35">
      <c r="A1488">
        <v>2022</v>
      </c>
    </row>
    <row r="1489" spans="1:1" x14ac:dyDescent="0.35">
      <c r="A1489">
        <v>2023</v>
      </c>
    </row>
    <row r="1490" spans="1:1" x14ac:dyDescent="0.35">
      <c r="A1490">
        <v>2018</v>
      </c>
    </row>
    <row r="1491" spans="1:1" x14ac:dyDescent="0.35">
      <c r="A1491">
        <v>2024</v>
      </c>
    </row>
    <row r="1492" spans="1:1" x14ac:dyDescent="0.35">
      <c r="A1492">
        <v>2019</v>
      </c>
    </row>
    <row r="1493" spans="1:1" x14ac:dyDescent="0.35">
      <c r="A1493">
        <v>2023</v>
      </c>
    </row>
    <row r="1494" spans="1:1" x14ac:dyDescent="0.35">
      <c r="A1494">
        <v>2016</v>
      </c>
    </row>
    <row r="1495" spans="1:1" x14ac:dyDescent="0.35">
      <c r="A1495">
        <v>2019</v>
      </c>
    </row>
    <row r="1496" spans="1:1" x14ac:dyDescent="0.35">
      <c r="A1496">
        <v>2016</v>
      </c>
    </row>
    <row r="1497" spans="1:1" x14ac:dyDescent="0.35">
      <c r="A1497">
        <v>2016</v>
      </c>
    </row>
    <row r="1498" spans="1:1" x14ac:dyDescent="0.35">
      <c r="A1498">
        <v>2015</v>
      </c>
    </row>
    <row r="1499" spans="1:1" x14ac:dyDescent="0.35">
      <c r="A1499">
        <v>2020</v>
      </c>
    </row>
    <row r="1500" spans="1:1" x14ac:dyDescent="0.35">
      <c r="A1500">
        <v>2017</v>
      </c>
    </row>
    <row r="1501" spans="1:1" x14ac:dyDescent="0.35">
      <c r="A1501">
        <v>2021</v>
      </c>
    </row>
    <row r="1502" spans="1:1" x14ac:dyDescent="0.35">
      <c r="A1502">
        <v>2023</v>
      </c>
    </row>
    <row r="1503" spans="1:1" x14ac:dyDescent="0.35">
      <c r="A1503">
        <v>2018</v>
      </c>
    </row>
    <row r="1504" spans="1:1" x14ac:dyDescent="0.35">
      <c r="A1504">
        <v>2017</v>
      </c>
    </row>
    <row r="1505" spans="1:1" x14ac:dyDescent="0.35">
      <c r="A1505">
        <v>2016</v>
      </c>
    </row>
    <row r="1506" spans="1:1" x14ac:dyDescent="0.35">
      <c r="A1506">
        <v>2015</v>
      </c>
    </row>
    <row r="1507" spans="1:1" x14ac:dyDescent="0.35">
      <c r="A1507">
        <v>2022</v>
      </c>
    </row>
    <row r="1508" spans="1:1" x14ac:dyDescent="0.35">
      <c r="A1508">
        <v>2020</v>
      </c>
    </row>
    <row r="1509" spans="1:1" x14ac:dyDescent="0.35">
      <c r="A1509">
        <v>2019</v>
      </c>
    </row>
    <row r="1510" spans="1:1" x14ac:dyDescent="0.35">
      <c r="A1510">
        <v>2021</v>
      </c>
    </row>
    <row r="1511" spans="1:1" x14ac:dyDescent="0.35">
      <c r="A1511">
        <v>2019</v>
      </c>
    </row>
    <row r="1512" spans="1:1" x14ac:dyDescent="0.35">
      <c r="A1512">
        <v>2024</v>
      </c>
    </row>
    <row r="1513" spans="1:1" x14ac:dyDescent="0.35">
      <c r="A1513">
        <v>2021</v>
      </c>
    </row>
    <row r="1514" spans="1:1" x14ac:dyDescent="0.35">
      <c r="A1514">
        <v>2020</v>
      </c>
    </row>
    <row r="1515" spans="1:1" x14ac:dyDescent="0.35">
      <c r="A1515">
        <v>2023</v>
      </c>
    </row>
    <row r="1516" spans="1:1" x14ac:dyDescent="0.35">
      <c r="A1516">
        <v>2023</v>
      </c>
    </row>
    <row r="1517" spans="1:1" x14ac:dyDescent="0.35">
      <c r="A1517">
        <v>2021</v>
      </c>
    </row>
    <row r="1518" spans="1:1" x14ac:dyDescent="0.35">
      <c r="A1518">
        <v>2023</v>
      </c>
    </row>
    <row r="1519" spans="1:1" x14ac:dyDescent="0.35">
      <c r="A1519">
        <v>2015</v>
      </c>
    </row>
    <row r="1520" spans="1:1" x14ac:dyDescent="0.35">
      <c r="A1520">
        <v>2019</v>
      </c>
    </row>
    <row r="1521" spans="1:1" x14ac:dyDescent="0.35">
      <c r="A1521">
        <v>2020</v>
      </c>
    </row>
    <row r="1522" spans="1:1" x14ac:dyDescent="0.35">
      <c r="A1522">
        <v>2024</v>
      </c>
    </row>
    <row r="1523" spans="1:1" x14ac:dyDescent="0.35">
      <c r="A1523">
        <v>2015</v>
      </c>
    </row>
    <row r="1524" spans="1:1" x14ac:dyDescent="0.35">
      <c r="A1524">
        <v>2020</v>
      </c>
    </row>
    <row r="1525" spans="1:1" x14ac:dyDescent="0.35">
      <c r="A1525">
        <v>2022</v>
      </c>
    </row>
    <row r="1526" spans="1:1" x14ac:dyDescent="0.35">
      <c r="A1526">
        <v>2022</v>
      </c>
    </row>
    <row r="1527" spans="1:1" x14ac:dyDescent="0.35">
      <c r="A1527">
        <v>2024</v>
      </c>
    </row>
    <row r="1528" spans="1:1" x14ac:dyDescent="0.35">
      <c r="A1528">
        <v>2020</v>
      </c>
    </row>
    <row r="1529" spans="1:1" x14ac:dyDescent="0.35">
      <c r="A1529">
        <v>2020</v>
      </c>
    </row>
    <row r="1530" spans="1:1" x14ac:dyDescent="0.35">
      <c r="A1530">
        <v>2017</v>
      </c>
    </row>
    <row r="1531" spans="1:1" x14ac:dyDescent="0.35">
      <c r="A1531">
        <v>2023</v>
      </c>
    </row>
    <row r="1532" spans="1:1" x14ac:dyDescent="0.35">
      <c r="A1532">
        <v>2024</v>
      </c>
    </row>
    <row r="1533" spans="1:1" x14ac:dyDescent="0.35">
      <c r="A1533">
        <v>2021</v>
      </c>
    </row>
    <row r="1534" spans="1:1" x14ac:dyDescent="0.35">
      <c r="A1534">
        <v>2017</v>
      </c>
    </row>
    <row r="1535" spans="1:1" x14ac:dyDescent="0.35">
      <c r="A1535">
        <v>2019</v>
      </c>
    </row>
    <row r="1536" spans="1:1" x14ac:dyDescent="0.35">
      <c r="A1536">
        <v>2022</v>
      </c>
    </row>
    <row r="1537" spans="1:1" x14ac:dyDescent="0.35">
      <c r="A1537">
        <v>2018</v>
      </c>
    </row>
    <row r="1538" spans="1:1" x14ac:dyDescent="0.35">
      <c r="A1538">
        <v>2025</v>
      </c>
    </row>
    <row r="1539" spans="1:1" x14ac:dyDescent="0.35">
      <c r="A1539">
        <v>2025</v>
      </c>
    </row>
    <row r="1540" spans="1:1" x14ac:dyDescent="0.35">
      <c r="A1540">
        <v>2021</v>
      </c>
    </row>
    <row r="1541" spans="1:1" x14ac:dyDescent="0.35">
      <c r="A1541">
        <v>2020</v>
      </c>
    </row>
    <row r="1542" spans="1:1" x14ac:dyDescent="0.35">
      <c r="A1542">
        <v>2020</v>
      </c>
    </row>
    <row r="1543" spans="1:1" x14ac:dyDescent="0.35">
      <c r="A1543">
        <v>2019</v>
      </c>
    </row>
    <row r="1544" spans="1:1" x14ac:dyDescent="0.35">
      <c r="A1544">
        <v>2015</v>
      </c>
    </row>
    <row r="1545" spans="1:1" x14ac:dyDescent="0.35">
      <c r="A1545">
        <v>2018</v>
      </c>
    </row>
    <row r="1546" spans="1:1" x14ac:dyDescent="0.35">
      <c r="A1546">
        <v>2019</v>
      </c>
    </row>
    <row r="1547" spans="1:1" x14ac:dyDescent="0.35">
      <c r="A1547">
        <v>2017</v>
      </c>
    </row>
    <row r="1548" spans="1:1" x14ac:dyDescent="0.35">
      <c r="A1548">
        <v>2025</v>
      </c>
    </row>
    <row r="1549" spans="1:1" x14ac:dyDescent="0.35">
      <c r="A1549">
        <v>2015</v>
      </c>
    </row>
    <row r="1550" spans="1:1" x14ac:dyDescent="0.35">
      <c r="A1550">
        <v>2025</v>
      </c>
    </row>
    <row r="1551" spans="1:1" x14ac:dyDescent="0.35">
      <c r="A1551">
        <v>2016</v>
      </c>
    </row>
    <row r="1552" spans="1:1" x14ac:dyDescent="0.35">
      <c r="A1552">
        <v>2024</v>
      </c>
    </row>
    <row r="1553" spans="1:1" x14ac:dyDescent="0.35">
      <c r="A1553">
        <v>2017</v>
      </c>
    </row>
    <row r="1554" spans="1:1" x14ac:dyDescent="0.35">
      <c r="A1554">
        <v>2018</v>
      </c>
    </row>
    <row r="1555" spans="1:1" x14ac:dyDescent="0.35">
      <c r="A1555">
        <v>2021</v>
      </c>
    </row>
    <row r="1556" spans="1:1" x14ac:dyDescent="0.35">
      <c r="A1556">
        <v>2019</v>
      </c>
    </row>
    <row r="1557" spans="1:1" x14ac:dyDescent="0.35">
      <c r="A1557">
        <v>2018</v>
      </c>
    </row>
    <row r="1558" spans="1:1" x14ac:dyDescent="0.35">
      <c r="A1558">
        <v>2025</v>
      </c>
    </row>
    <row r="1559" spans="1:1" x14ac:dyDescent="0.35">
      <c r="A1559">
        <v>2020</v>
      </c>
    </row>
    <row r="1560" spans="1:1" x14ac:dyDescent="0.35">
      <c r="A1560">
        <v>2018</v>
      </c>
    </row>
    <row r="1561" spans="1:1" x14ac:dyDescent="0.35">
      <c r="A1561">
        <v>2024</v>
      </c>
    </row>
    <row r="1562" spans="1:1" x14ac:dyDescent="0.35">
      <c r="A1562">
        <v>2015</v>
      </c>
    </row>
    <row r="1563" spans="1:1" x14ac:dyDescent="0.35">
      <c r="A1563">
        <v>2021</v>
      </c>
    </row>
    <row r="1564" spans="1:1" x14ac:dyDescent="0.35">
      <c r="A1564">
        <v>2021</v>
      </c>
    </row>
    <row r="1565" spans="1:1" x14ac:dyDescent="0.35">
      <c r="A1565">
        <v>2019</v>
      </c>
    </row>
    <row r="1566" spans="1:1" x14ac:dyDescent="0.35">
      <c r="A1566">
        <v>2017</v>
      </c>
    </row>
    <row r="1567" spans="1:1" x14ac:dyDescent="0.35">
      <c r="A1567">
        <v>2016</v>
      </c>
    </row>
    <row r="1568" spans="1:1" x14ac:dyDescent="0.35">
      <c r="A1568">
        <v>2017</v>
      </c>
    </row>
    <row r="1569" spans="1:1" x14ac:dyDescent="0.35">
      <c r="A1569">
        <v>2018</v>
      </c>
    </row>
    <row r="1570" spans="1:1" x14ac:dyDescent="0.35">
      <c r="A1570">
        <v>2019</v>
      </c>
    </row>
    <row r="1571" spans="1:1" x14ac:dyDescent="0.35">
      <c r="A1571">
        <v>2018</v>
      </c>
    </row>
    <row r="1572" spans="1:1" x14ac:dyDescent="0.35">
      <c r="A1572">
        <v>2016</v>
      </c>
    </row>
    <row r="1573" spans="1:1" x14ac:dyDescent="0.35">
      <c r="A1573">
        <v>2021</v>
      </c>
    </row>
    <row r="1574" spans="1:1" x14ac:dyDescent="0.35">
      <c r="A1574">
        <v>2020</v>
      </c>
    </row>
    <row r="1575" spans="1:1" x14ac:dyDescent="0.35">
      <c r="A1575">
        <v>2019</v>
      </c>
    </row>
    <row r="1576" spans="1:1" x14ac:dyDescent="0.35">
      <c r="A1576">
        <v>2021</v>
      </c>
    </row>
    <row r="1577" spans="1:1" x14ac:dyDescent="0.35">
      <c r="A1577">
        <v>2025</v>
      </c>
    </row>
    <row r="1578" spans="1:1" x14ac:dyDescent="0.35">
      <c r="A1578">
        <v>2018</v>
      </c>
    </row>
    <row r="1579" spans="1:1" x14ac:dyDescent="0.35">
      <c r="A1579">
        <v>2021</v>
      </c>
    </row>
    <row r="1580" spans="1:1" x14ac:dyDescent="0.35">
      <c r="A1580">
        <v>2017</v>
      </c>
    </row>
    <row r="1581" spans="1:1" x14ac:dyDescent="0.35">
      <c r="A1581">
        <v>2015</v>
      </c>
    </row>
    <row r="1582" spans="1:1" x14ac:dyDescent="0.35">
      <c r="A1582">
        <v>2022</v>
      </c>
    </row>
    <row r="1583" spans="1:1" x14ac:dyDescent="0.35">
      <c r="A1583">
        <v>2024</v>
      </c>
    </row>
    <row r="1584" spans="1:1" x14ac:dyDescent="0.35">
      <c r="A1584">
        <v>2025</v>
      </c>
    </row>
    <row r="1585" spans="1:1" x14ac:dyDescent="0.35">
      <c r="A1585">
        <v>2015</v>
      </c>
    </row>
    <row r="1586" spans="1:1" x14ac:dyDescent="0.35">
      <c r="A1586">
        <v>2015</v>
      </c>
    </row>
    <row r="1587" spans="1:1" x14ac:dyDescent="0.35">
      <c r="A1587">
        <v>2016</v>
      </c>
    </row>
    <row r="1588" spans="1:1" x14ac:dyDescent="0.35">
      <c r="A1588">
        <v>2022</v>
      </c>
    </row>
    <row r="1589" spans="1:1" x14ac:dyDescent="0.35">
      <c r="A1589">
        <v>2016</v>
      </c>
    </row>
    <row r="1590" spans="1:1" x14ac:dyDescent="0.35">
      <c r="A1590">
        <v>2023</v>
      </c>
    </row>
    <row r="1591" spans="1:1" x14ac:dyDescent="0.35">
      <c r="A1591">
        <v>2021</v>
      </c>
    </row>
    <row r="1592" spans="1:1" x14ac:dyDescent="0.35">
      <c r="A1592">
        <v>2016</v>
      </c>
    </row>
    <row r="1593" spans="1:1" x14ac:dyDescent="0.35">
      <c r="A1593">
        <v>2023</v>
      </c>
    </row>
    <row r="1594" spans="1:1" x14ac:dyDescent="0.35">
      <c r="A1594">
        <v>2022</v>
      </c>
    </row>
    <row r="1595" spans="1:1" x14ac:dyDescent="0.35">
      <c r="A1595">
        <v>2016</v>
      </c>
    </row>
    <row r="1596" spans="1:1" x14ac:dyDescent="0.35">
      <c r="A1596">
        <v>2022</v>
      </c>
    </row>
    <row r="1597" spans="1:1" x14ac:dyDescent="0.35">
      <c r="A1597">
        <v>2021</v>
      </c>
    </row>
    <row r="1598" spans="1:1" x14ac:dyDescent="0.35">
      <c r="A1598">
        <v>2025</v>
      </c>
    </row>
    <row r="1599" spans="1:1" x14ac:dyDescent="0.35">
      <c r="A1599">
        <v>2023</v>
      </c>
    </row>
    <row r="1600" spans="1:1" x14ac:dyDescent="0.35">
      <c r="A1600">
        <v>2019</v>
      </c>
    </row>
    <row r="1601" spans="1:1" x14ac:dyDescent="0.35">
      <c r="A1601">
        <v>2022</v>
      </c>
    </row>
    <row r="1602" spans="1:1" x14ac:dyDescent="0.35">
      <c r="A1602">
        <v>2023</v>
      </c>
    </row>
    <row r="1603" spans="1:1" x14ac:dyDescent="0.35">
      <c r="A1603">
        <v>2016</v>
      </c>
    </row>
    <row r="1604" spans="1:1" x14ac:dyDescent="0.35">
      <c r="A1604">
        <v>2018</v>
      </c>
    </row>
    <row r="1605" spans="1:1" x14ac:dyDescent="0.35">
      <c r="A1605">
        <v>2024</v>
      </c>
    </row>
    <row r="1606" spans="1:1" x14ac:dyDescent="0.35">
      <c r="A1606">
        <v>2015</v>
      </c>
    </row>
    <row r="1607" spans="1:1" x14ac:dyDescent="0.35">
      <c r="A1607">
        <v>2021</v>
      </c>
    </row>
    <row r="1608" spans="1:1" x14ac:dyDescent="0.35">
      <c r="A1608">
        <v>2016</v>
      </c>
    </row>
    <row r="1609" spans="1:1" x14ac:dyDescent="0.35">
      <c r="A1609">
        <v>2022</v>
      </c>
    </row>
    <row r="1610" spans="1:1" x14ac:dyDescent="0.35">
      <c r="A1610">
        <v>2015</v>
      </c>
    </row>
    <row r="1611" spans="1:1" x14ac:dyDescent="0.35">
      <c r="A1611">
        <v>2021</v>
      </c>
    </row>
    <row r="1612" spans="1:1" x14ac:dyDescent="0.35">
      <c r="A1612">
        <v>2025</v>
      </c>
    </row>
    <row r="1613" spans="1:1" x14ac:dyDescent="0.35">
      <c r="A1613">
        <v>2017</v>
      </c>
    </row>
    <row r="1614" spans="1:1" x14ac:dyDescent="0.35">
      <c r="A1614">
        <v>2016</v>
      </c>
    </row>
    <row r="1615" spans="1:1" x14ac:dyDescent="0.35">
      <c r="A1615">
        <v>2024</v>
      </c>
    </row>
    <row r="1616" spans="1:1" x14ac:dyDescent="0.35">
      <c r="A1616">
        <v>2022</v>
      </c>
    </row>
    <row r="1617" spans="1:1" x14ac:dyDescent="0.35">
      <c r="A1617">
        <v>2022</v>
      </c>
    </row>
    <row r="1618" spans="1:1" x14ac:dyDescent="0.35">
      <c r="A1618">
        <v>2017</v>
      </c>
    </row>
    <row r="1619" spans="1:1" x14ac:dyDescent="0.35">
      <c r="A1619">
        <v>2016</v>
      </c>
    </row>
    <row r="1620" spans="1:1" x14ac:dyDescent="0.35">
      <c r="A1620">
        <v>2025</v>
      </c>
    </row>
    <row r="1621" spans="1:1" x14ac:dyDescent="0.35">
      <c r="A1621">
        <v>2015</v>
      </c>
    </row>
    <row r="1622" spans="1:1" x14ac:dyDescent="0.35">
      <c r="A1622">
        <v>2017</v>
      </c>
    </row>
    <row r="1623" spans="1:1" x14ac:dyDescent="0.35">
      <c r="A1623">
        <v>2016</v>
      </c>
    </row>
    <row r="1624" spans="1:1" x14ac:dyDescent="0.35">
      <c r="A1624">
        <v>2016</v>
      </c>
    </row>
    <row r="1625" spans="1:1" x14ac:dyDescent="0.35">
      <c r="A1625">
        <v>2025</v>
      </c>
    </row>
    <row r="1626" spans="1:1" x14ac:dyDescent="0.35">
      <c r="A1626">
        <v>2017</v>
      </c>
    </row>
    <row r="1627" spans="1:1" x14ac:dyDescent="0.35">
      <c r="A1627">
        <v>2022</v>
      </c>
    </row>
    <row r="1628" spans="1:1" x14ac:dyDescent="0.35">
      <c r="A1628">
        <v>2019</v>
      </c>
    </row>
    <row r="1629" spans="1:1" x14ac:dyDescent="0.35">
      <c r="A1629">
        <v>2017</v>
      </c>
    </row>
    <row r="1630" spans="1:1" x14ac:dyDescent="0.35">
      <c r="A1630">
        <v>2019</v>
      </c>
    </row>
    <row r="1631" spans="1:1" x14ac:dyDescent="0.35">
      <c r="A1631">
        <v>2022</v>
      </c>
    </row>
    <row r="1632" spans="1:1" x14ac:dyDescent="0.35">
      <c r="A1632">
        <v>2018</v>
      </c>
    </row>
    <row r="1633" spans="1:1" x14ac:dyDescent="0.35">
      <c r="A1633">
        <v>2020</v>
      </c>
    </row>
    <row r="1634" spans="1:1" x14ac:dyDescent="0.35">
      <c r="A1634">
        <v>2016</v>
      </c>
    </row>
    <row r="1635" spans="1:1" x14ac:dyDescent="0.35">
      <c r="A1635">
        <v>2021</v>
      </c>
    </row>
    <row r="1636" spans="1:1" x14ac:dyDescent="0.35">
      <c r="A1636">
        <v>2025</v>
      </c>
    </row>
    <row r="1637" spans="1:1" x14ac:dyDescent="0.35">
      <c r="A1637">
        <v>2018</v>
      </c>
    </row>
    <row r="1638" spans="1:1" x14ac:dyDescent="0.35">
      <c r="A1638">
        <v>2023</v>
      </c>
    </row>
    <row r="1639" spans="1:1" x14ac:dyDescent="0.35">
      <c r="A1639">
        <v>2019</v>
      </c>
    </row>
    <row r="1640" spans="1:1" x14ac:dyDescent="0.35">
      <c r="A1640">
        <v>2019</v>
      </c>
    </row>
    <row r="1641" spans="1:1" x14ac:dyDescent="0.35">
      <c r="A1641">
        <v>2023</v>
      </c>
    </row>
    <row r="1642" spans="1:1" x14ac:dyDescent="0.35">
      <c r="A1642">
        <v>2021</v>
      </c>
    </row>
    <row r="1643" spans="1:1" x14ac:dyDescent="0.35">
      <c r="A1643">
        <v>2025</v>
      </c>
    </row>
    <row r="1644" spans="1:1" x14ac:dyDescent="0.35">
      <c r="A1644">
        <v>2021</v>
      </c>
    </row>
    <row r="1645" spans="1:1" x14ac:dyDescent="0.35">
      <c r="A1645">
        <v>2022</v>
      </c>
    </row>
    <row r="1646" spans="1:1" x14ac:dyDescent="0.35">
      <c r="A1646">
        <v>2018</v>
      </c>
    </row>
    <row r="1647" spans="1:1" x14ac:dyDescent="0.35">
      <c r="A1647">
        <v>2017</v>
      </c>
    </row>
    <row r="1648" spans="1:1" x14ac:dyDescent="0.35">
      <c r="A1648">
        <v>2015</v>
      </c>
    </row>
    <row r="1649" spans="1:1" x14ac:dyDescent="0.35">
      <c r="A1649">
        <v>2020</v>
      </c>
    </row>
    <row r="1650" spans="1:1" x14ac:dyDescent="0.35">
      <c r="A1650">
        <v>2018</v>
      </c>
    </row>
    <row r="1651" spans="1:1" x14ac:dyDescent="0.35">
      <c r="A1651">
        <v>2024</v>
      </c>
    </row>
    <row r="1652" spans="1:1" x14ac:dyDescent="0.35">
      <c r="A1652">
        <v>2023</v>
      </c>
    </row>
    <row r="1653" spans="1:1" x14ac:dyDescent="0.35">
      <c r="A1653">
        <v>2024</v>
      </c>
    </row>
    <row r="1654" spans="1:1" x14ac:dyDescent="0.35">
      <c r="A1654">
        <v>2021</v>
      </c>
    </row>
    <row r="1655" spans="1:1" x14ac:dyDescent="0.35">
      <c r="A1655">
        <v>2015</v>
      </c>
    </row>
    <row r="1656" spans="1:1" x14ac:dyDescent="0.35">
      <c r="A1656">
        <v>2020</v>
      </c>
    </row>
    <row r="1657" spans="1:1" x14ac:dyDescent="0.35">
      <c r="A1657">
        <v>2019</v>
      </c>
    </row>
    <row r="1658" spans="1:1" x14ac:dyDescent="0.35">
      <c r="A1658">
        <v>2020</v>
      </c>
    </row>
    <row r="1659" spans="1:1" x14ac:dyDescent="0.35">
      <c r="A1659">
        <v>2025</v>
      </c>
    </row>
    <row r="1660" spans="1:1" x14ac:dyDescent="0.35">
      <c r="A1660">
        <v>2015</v>
      </c>
    </row>
    <row r="1661" spans="1:1" x14ac:dyDescent="0.35">
      <c r="A1661">
        <v>2015</v>
      </c>
    </row>
    <row r="1662" spans="1:1" x14ac:dyDescent="0.35">
      <c r="A1662">
        <v>2020</v>
      </c>
    </row>
    <row r="1663" spans="1:1" x14ac:dyDescent="0.35">
      <c r="A1663">
        <v>2021</v>
      </c>
    </row>
    <row r="1664" spans="1:1" x14ac:dyDescent="0.35">
      <c r="A1664">
        <v>2024</v>
      </c>
    </row>
    <row r="1665" spans="1:1" x14ac:dyDescent="0.35">
      <c r="A1665">
        <v>2025</v>
      </c>
    </row>
    <row r="1666" spans="1:1" x14ac:dyDescent="0.35">
      <c r="A1666">
        <v>2024</v>
      </c>
    </row>
    <row r="1667" spans="1:1" x14ac:dyDescent="0.35">
      <c r="A1667">
        <v>2025</v>
      </c>
    </row>
    <row r="1668" spans="1:1" x14ac:dyDescent="0.35">
      <c r="A1668">
        <v>2021</v>
      </c>
    </row>
    <row r="1669" spans="1:1" x14ac:dyDescent="0.35">
      <c r="A1669">
        <v>2017</v>
      </c>
    </row>
    <row r="1670" spans="1:1" x14ac:dyDescent="0.35">
      <c r="A1670">
        <v>2020</v>
      </c>
    </row>
    <row r="1671" spans="1:1" x14ac:dyDescent="0.35">
      <c r="A1671">
        <v>2022</v>
      </c>
    </row>
    <row r="1672" spans="1:1" x14ac:dyDescent="0.35">
      <c r="A1672">
        <v>2023</v>
      </c>
    </row>
    <row r="1673" spans="1:1" x14ac:dyDescent="0.35">
      <c r="A1673">
        <v>2024</v>
      </c>
    </row>
    <row r="1674" spans="1:1" x14ac:dyDescent="0.35">
      <c r="A1674">
        <v>2016</v>
      </c>
    </row>
    <row r="1675" spans="1:1" x14ac:dyDescent="0.35">
      <c r="A1675">
        <v>2017</v>
      </c>
    </row>
    <row r="1676" spans="1:1" x14ac:dyDescent="0.35">
      <c r="A1676">
        <v>2017</v>
      </c>
    </row>
    <row r="1677" spans="1:1" x14ac:dyDescent="0.35">
      <c r="A1677">
        <v>2022</v>
      </c>
    </row>
    <row r="1678" spans="1:1" x14ac:dyDescent="0.35">
      <c r="A1678">
        <v>2020</v>
      </c>
    </row>
    <row r="1679" spans="1:1" x14ac:dyDescent="0.35">
      <c r="A1679">
        <v>2025</v>
      </c>
    </row>
    <row r="1680" spans="1:1" x14ac:dyDescent="0.35">
      <c r="A1680">
        <v>2021</v>
      </c>
    </row>
    <row r="1681" spans="1:1" x14ac:dyDescent="0.35">
      <c r="A1681">
        <v>2024</v>
      </c>
    </row>
    <row r="1682" spans="1:1" x14ac:dyDescent="0.35">
      <c r="A1682">
        <v>2020</v>
      </c>
    </row>
    <row r="1683" spans="1:1" x14ac:dyDescent="0.35">
      <c r="A1683">
        <v>2022</v>
      </c>
    </row>
    <row r="1684" spans="1:1" x14ac:dyDescent="0.35">
      <c r="A1684">
        <v>2021</v>
      </c>
    </row>
    <row r="1685" spans="1:1" x14ac:dyDescent="0.35">
      <c r="A1685">
        <v>2018</v>
      </c>
    </row>
    <row r="1686" spans="1:1" x14ac:dyDescent="0.35">
      <c r="A1686">
        <v>2016</v>
      </c>
    </row>
    <row r="1687" spans="1:1" x14ac:dyDescent="0.35">
      <c r="A1687">
        <v>2016</v>
      </c>
    </row>
    <row r="1688" spans="1:1" x14ac:dyDescent="0.35">
      <c r="A1688">
        <v>2016</v>
      </c>
    </row>
    <row r="1689" spans="1:1" x14ac:dyDescent="0.35">
      <c r="A1689">
        <v>2017</v>
      </c>
    </row>
    <row r="1690" spans="1:1" x14ac:dyDescent="0.35">
      <c r="A1690">
        <v>2021</v>
      </c>
    </row>
    <row r="1691" spans="1:1" x14ac:dyDescent="0.35">
      <c r="A1691">
        <v>2016</v>
      </c>
    </row>
    <row r="1692" spans="1:1" x14ac:dyDescent="0.35">
      <c r="A1692">
        <v>2024</v>
      </c>
    </row>
    <row r="1693" spans="1:1" x14ac:dyDescent="0.35">
      <c r="A1693">
        <v>2023</v>
      </c>
    </row>
    <row r="1694" spans="1:1" x14ac:dyDescent="0.35">
      <c r="A1694">
        <v>2023</v>
      </c>
    </row>
    <row r="1695" spans="1:1" x14ac:dyDescent="0.35">
      <c r="A1695">
        <v>2019</v>
      </c>
    </row>
    <row r="1696" spans="1:1" x14ac:dyDescent="0.35">
      <c r="A1696">
        <v>2025</v>
      </c>
    </row>
    <row r="1697" spans="1:1" x14ac:dyDescent="0.35">
      <c r="A1697">
        <v>2022</v>
      </c>
    </row>
    <row r="1698" spans="1:1" x14ac:dyDescent="0.35">
      <c r="A1698">
        <v>2021</v>
      </c>
    </row>
    <row r="1699" spans="1:1" x14ac:dyDescent="0.35">
      <c r="A1699">
        <v>2025</v>
      </c>
    </row>
    <row r="1700" spans="1:1" x14ac:dyDescent="0.35">
      <c r="A1700">
        <v>2023</v>
      </c>
    </row>
    <row r="1701" spans="1:1" x14ac:dyDescent="0.35">
      <c r="A1701">
        <v>2019</v>
      </c>
    </row>
    <row r="1702" spans="1:1" x14ac:dyDescent="0.35">
      <c r="A1702">
        <v>2015</v>
      </c>
    </row>
    <row r="1703" spans="1:1" x14ac:dyDescent="0.35">
      <c r="A1703">
        <v>2015</v>
      </c>
    </row>
    <row r="1704" spans="1:1" x14ac:dyDescent="0.35">
      <c r="A1704">
        <v>2018</v>
      </c>
    </row>
    <row r="1705" spans="1:1" x14ac:dyDescent="0.35">
      <c r="A1705">
        <v>2015</v>
      </c>
    </row>
    <row r="1706" spans="1:1" x14ac:dyDescent="0.35">
      <c r="A1706">
        <v>2025</v>
      </c>
    </row>
    <row r="1707" spans="1:1" x14ac:dyDescent="0.35">
      <c r="A1707">
        <v>2019</v>
      </c>
    </row>
    <row r="1708" spans="1:1" x14ac:dyDescent="0.35">
      <c r="A1708">
        <v>2025</v>
      </c>
    </row>
    <row r="1709" spans="1:1" x14ac:dyDescent="0.35">
      <c r="A1709">
        <v>2020</v>
      </c>
    </row>
    <row r="1710" spans="1:1" x14ac:dyDescent="0.35">
      <c r="A1710">
        <v>2019</v>
      </c>
    </row>
    <row r="1711" spans="1:1" x14ac:dyDescent="0.35">
      <c r="A1711">
        <v>2017</v>
      </c>
    </row>
    <row r="1712" spans="1:1" x14ac:dyDescent="0.35">
      <c r="A1712">
        <v>2021</v>
      </c>
    </row>
    <row r="1713" spans="1:1" x14ac:dyDescent="0.35">
      <c r="A1713">
        <v>2025</v>
      </c>
    </row>
    <row r="1714" spans="1:1" x14ac:dyDescent="0.35">
      <c r="A1714">
        <v>2017</v>
      </c>
    </row>
    <row r="1715" spans="1:1" x14ac:dyDescent="0.35">
      <c r="A1715">
        <v>2017</v>
      </c>
    </row>
    <row r="1716" spans="1:1" x14ac:dyDescent="0.35">
      <c r="A1716">
        <v>2023</v>
      </c>
    </row>
    <row r="1717" spans="1:1" x14ac:dyDescent="0.35">
      <c r="A1717">
        <v>2019</v>
      </c>
    </row>
    <row r="1718" spans="1:1" x14ac:dyDescent="0.35">
      <c r="A1718">
        <v>2025</v>
      </c>
    </row>
    <row r="1719" spans="1:1" x14ac:dyDescent="0.35">
      <c r="A1719">
        <v>2021</v>
      </c>
    </row>
    <row r="1720" spans="1:1" x14ac:dyDescent="0.35">
      <c r="A1720">
        <v>2021</v>
      </c>
    </row>
    <row r="1721" spans="1:1" x14ac:dyDescent="0.35">
      <c r="A1721">
        <v>2018</v>
      </c>
    </row>
    <row r="1722" spans="1:1" x14ac:dyDescent="0.35">
      <c r="A1722">
        <v>2025</v>
      </c>
    </row>
    <row r="1723" spans="1:1" x14ac:dyDescent="0.35">
      <c r="A1723">
        <v>2017</v>
      </c>
    </row>
    <row r="1724" spans="1:1" x14ac:dyDescent="0.35">
      <c r="A1724">
        <v>2020</v>
      </c>
    </row>
    <row r="1725" spans="1:1" x14ac:dyDescent="0.35">
      <c r="A1725">
        <v>2018</v>
      </c>
    </row>
    <row r="1726" spans="1:1" x14ac:dyDescent="0.35">
      <c r="A1726">
        <v>2024</v>
      </c>
    </row>
    <row r="1727" spans="1:1" x14ac:dyDescent="0.35">
      <c r="A1727">
        <v>2019</v>
      </c>
    </row>
    <row r="1728" spans="1:1" x14ac:dyDescent="0.35">
      <c r="A1728">
        <v>2018</v>
      </c>
    </row>
    <row r="1729" spans="1:1" x14ac:dyDescent="0.35">
      <c r="A1729">
        <v>2016</v>
      </c>
    </row>
    <row r="1730" spans="1:1" x14ac:dyDescent="0.35">
      <c r="A1730">
        <v>2019</v>
      </c>
    </row>
    <row r="1731" spans="1:1" x14ac:dyDescent="0.35">
      <c r="A1731">
        <v>2020</v>
      </c>
    </row>
    <row r="1732" spans="1:1" x14ac:dyDescent="0.35">
      <c r="A1732">
        <v>2022</v>
      </c>
    </row>
    <row r="1733" spans="1:1" x14ac:dyDescent="0.35">
      <c r="A1733">
        <v>2021</v>
      </c>
    </row>
    <row r="1734" spans="1:1" x14ac:dyDescent="0.35">
      <c r="A1734">
        <v>2022</v>
      </c>
    </row>
    <row r="1735" spans="1:1" x14ac:dyDescent="0.35">
      <c r="A1735">
        <v>2018</v>
      </c>
    </row>
    <row r="1736" spans="1:1" x14ac:dyDescent="0.35">
      <c r="A1736">
        <v>2018</v>
      </c>
    </row>
    <row r="1737" spans="1:1" x14ac:dyDescent="0.35">
      <c r="A1737">
        <v>2021</v>
      </c>
    </row>
    <row r="1738" spans="1:1" x14ac:dyDescent="0.35">
      <c r="A1738">
        <v>2020</v>
      </c>
    </row>
    <row r="1739" spans="1:1" x14ac:dyDescent="0.35">
      <c r="A1739">
        <v>2024</v>
      </c>
    </row>
    <row r="1740" spans="1:1" x14ac:dyDescent="0.35">
      <c r="A1740">
        <v>2024</v>
      </c>
    </row>
    <row r="1741" spans="1:1" x14ac:dyDescent="0.35">
      <c r="A1741">
        <v>2022</v>
      </c>
    </row>
    <row r="1742" spans="1:1" x14ac:dyDescent="0.35">
      <c r="A1742">
        <v>2024</v>
      </c>
    </row>
    <row r="1743" spans="1:1" x14ac:dyDescent="0.35">
      <c r="A1743">
        <v>2021</v>
      </c>
    </row>
    <row r="1744" spans="1:1" x14ac:dyDescent="0.35">
      <c r="A1744">
        <v>2020</v>
      </c>
    </row>
    <row r="1745" spans="1:1" x14ac:dyDescent="0.35">
      <c r="A1745">
        <v>2019</v>
      </c>
    </row>
    <row r="1746" spans="1:1" x14ac:dyDescent="0.35">
      <c r="A1746">
        <v>2017</v>
      </c>
    </row>
    <row r="1747" spans="1:1" x14ac:dyDescent="0.35">
      <c r="A1747">
        <v>2019</v>
      </c>
    </row>
    <row r="1748" spans="1:1" x14ac:dyDescent="0.35">
      <c r="A1748">
        <v>2017</v>
      </c>
    </row>
    <row r="1749" spans="1:1" x14ac:dyDescent="0.35">
      <c r="A1749">
        <v>2020</v>
      </c>
    </row>
    <row r="1750" spans="1:1" x14ac:dyDescent="0.35">
      <c r="A1750">
        <v>2025</v>
      </c>
    </row>
    <row r="1751" spans="1:1" x14ac:dyDescent="0.35">
      <c r="A1751">
        <v>2022</v>
      </c>
    </row>
    <row r="1752" spans="1:1" x14ac:dyDescent="0.35">
      <c r="A1752">
        <v>2021</v>
      </c>
    </row>
    <row r="1753" spans="1:1" x14ac:dyDescent="0.35">
      <c r="A1753">
        <v>2019</v>
      </c>
    </row>
    <row r="1754" spans="1:1" x14ac:dyDescent="0.35">
      <c r="A1754">
        <v>2019</v>
      </c>
    </row>
    <row r="1755" spans="1:1" x14ac:dyDescent="0.35">
      <c r="A1755">
        <v>2018</v>
      </c>
    </row>
    <row r="1756" spans="1:1" x14ac:dyDescent="0.35">
      <c r="A1756">
        <v>2018</v>
      </c>
    </row>
    <row r="1757" spans="1:1" x14ac:dyDescent="0.35">
      <c r="A1757">
        <v>2021</v>
      </c>
    </row>
    <row r="1758" spans="1:1" x14ac:dyDescent="0.35">
      <c r="A1758">
        <v>2021</v>
      </c>
    </row>
    <row r="1759" spans="1:1" x14ac:dyDescent="0.35">
      <c r="A1759">
        <v>2016</v>
      </c>
    </row>
    <row r="1760" spans="1:1" x14ac:dyDescent="0.35">
      <c r="A1760">
        <v>2023</v>
      </c>
    </row>
    <row r="1761" spans="1:1" x14ac:dyDescent="0.35">
      <c r="A1761">
        <v>2018</v>
      </c>
    </row>
    <row r="1762" spans="1:1" x14ac:dyDescent="0.35">
      <c r="A1762">
        <v>2016</v>
      </c>
    </row>
    <row r="1763" spans="1:1" x14ac:dyDescent="0.35">
      <c r="A1763">
        <v>2023</v>
      </c>
    </row>
    <row r="1764" spans="1:1" x14ac:dyDescent="0.35">
      <c r="A1764">
        <v>2025</v>
      </c>
    </row>
    <row r="1765" spans="1:1" x14ac:dyDescent="0.35">
      <c r="A1765">
        <v>2015</v>
      </c>
    </row>
    <row r="1766" spans="1:1" x14ac:dyDescent="0.35">
      <c r="A1766">
        <v>2016</v>
      </c>
    </row>
    <row r="1767" spans="1:1" x14ac:dyDescent="0.35">
      <c r="A1767">
        <v>2020</v>
      </c>
    </row>
    <row r="1768" spans="1:1" x14ac:dyDescent="0.35">
      <c r="A1768">
        <v>2023</v>
      </c>
    </row>
    <row r="1769" spans="1:1" x14ac:dyDescent="0.35">
      <c r="A1769">
        <v>2024</v>
      </c>
    </row>
    <row r="1770" spans="1:1" x14ac:dyDescent="0.35">
      <c r="A1770">
        <v>2021</v>
      </c>
    </row>
    <row r="1771" spans="1:1" x14ac:dyDescent="0.35">
      <c r="A1771">
        <v>2023</v>
      </c>
    </row>
    <row r="1772" spans="1:1" x14ac:dyDescent="0.35">
      <c r="A1772">
        <v>2018</v>
      </c>
    </row>
    <row r="1773" spans="1:1" x14ac:dyDescent="0.35">
      <c r="A1773">
        <v>2021</v>
      </c>
    </row>
    <row r="1774" spans="1:1" x14ac:dyDescent="0.35">
      <c r="A1774">
        <v>2017</v>
      </c>
    </row>
    <row r="1775" spans="1:1" x14ac:dyDescent="0.35">
      <c r="A1775">
        <v>2025</v>
      </c>
    </row>
    <row r="1776" spans="1:1" x14ac:dyDescent="0.35">
      <c r="A1776">
        <v>2025</v>
      </c>
    </row>
    <row r="1777" spans="1:1" x14ac:dyDescent="0.35">
      <c r="A1777">
        <v>2024</v>
      </c>
    </row>
    <row r="1778" spans="1:1" x14ac:dyDescent="0.35">
      <c r="A1778">
        <v>2017</v>
      </c>
    </row>
    <row r="1779" spans="1:1" x14ac:dyDescent="0.35">
      <c r="A1779">
        <v>2019</v>
      </c>
    </row>
    <row r="1780" spans="1:1" x14ac:dyDescent="0.35">
      <c r="A1780">
        <v>2021</v>
      </c>
    </row>
    <row r="1781" spans="1:1" x14ac:dyDescent="0.35">
      <c r="A1781">
        <v>2021</v>
      </c>
    </row>
    <row r="1782" spans="1:1" x14ac:dyDescent="0.35">
      <c r="A1782">
        <v>2023</v>
      </c>
    </row>
    <row r="1783" spans="1:1" x14ac:dyDescent="0.35">
      <c r="A1783">
        <v>2016</v>
      </c>
    </row>
    <row r="1784" spans="1:1" x14ac:dyDescent="0.35">
      <c r="A1784">
        <v>2020</v>
      </c>
    </row>
    <row r="1785" spans="1:1" x14ac:dyDescent="0.35">
      <c r="A1785">
        <v>2021</v>
      </c>
    </row>
    <row r="1786" spans="1:1" x14ac:dyDescent="0.35">
      <c r="A1786">
        <v>2025</v>
      </c>
    </row>
    <row r="1787" spans="1:1" x14ac:dyDescent="0.35">
      <c r="A1787">
        <v>2021</v>
      </c>
    </row>
    <row r="1788" spans="1:1" x14ac:dyDescent="0.35">
      <c r="A1788">
        <v>2019</v>
      </c>
    </row>
    <row r="1789" spans="1:1" x14ac:dyDescent="0.35">
      <c r="A1789">
        <v>2023</v>
      </c>
    </row>
    <row r="1790" spans="1:1" x14ac:dyDescent="0.35">
      <c r="A1790">
        <v>2025</v>
      </c>
    </row>
    <row r="1791" spans="1:1" x14ac:dyDescent="0.35">
      <c r="A1791">
        <v>2022</v>
      </c>
    </row>
    <row r="1792" spans="1:1" x14ac:dyDescent="0.35">
      <c r="A1792">
        <v>2020</v>
      </c>
    </row>
    <row r="1793" spans="1:1" x14ac:dyDescent="0.35">
      <c r="A1793">
        <v>2021</v>
      </c>
    </row>
    <row r="1794" spans="1:1" x14ac:dyDescent="0.35">
      <c r="A1794">
        <v>2018</v>
      </c>
    </row>
    <row r="1795" spans="1:1" x14ac:dyDescent="0.35">
      <c r="A1795">
        <v>2015</v>
      </c>
    </row>
    <row r="1796" spans="1:1" x14ac:dyDescent="0.35">
      <c r="A1796">
        <v>2016</v>
      </c>
    </row>
    <row r="1797" spans="1:1" x14ac:dyDescent="0.35">
      <c r="A1797">
        <v>2023</v>
      </c>
    </row>
    <row r="1798" spans="1:1" x14ac:dyDescent="0.35">
      <c r="A1798">
        <v>2022</v>
      </c>
    </row>
    <row r="1799" spans="1:1" x14ac:dyDescent="0.35">
      <c r="A1799">
        <v>2016</v>
      </c>
    </row>
    <row r="1800" spans="1:1" x14ac:dyDescent="0.35">
      <c r="A1800">
        <v>2019</v>
      </c>
    </row>
    <row r="1801" spans="1:1" x14ac:dyDescent="0.35">
      <c r="A1801">
        <v>2020</v>
      </c>
    </row>
    <row r="1802" spans="1:1" x14ac:dyDescent="0.35">
      <c r="A1802">
        <v>2017</v>
      </c>
    </row>
    <row r="1803" spans="1:1" x14ac:dyDescent="0.35">
      <c r="A1803">
        <v>2022</v>
      </c>
    </row>
    <row r="1804" spans="1:1" x14ac:dyDescent="0.35">
      <c r="A1804">
        <v>2023</v>
      </c>
    </row>
    <row r="1805" spans="1:1" x14ac:dyDescent="0.35">
      <c r="A1805">
        <v>2023</v>
      </c>
    </row>
    <row r="1806" spans="1:1" x14ac:dyDescent="0.35">
      <c r="A1806">
        <v>2022</v>
      </c>
    </row>
    <row r="1807" spans="1:1" x14ac:dyDescent="0.35">
      <c r="A1807">
        <v>2018</v>
      </c>
    </row>
    <row r="1808" spans="1:1" x14ac:dyDescent="0.35">
      <c r="A1808">
        <v>2025</v>
      </c>
    </row>
    <row r="1809" spans="1:1" x14ac:dyDescent="0.35">
      <c r="A1809">
        <v>2015</v>
      </c>
    </row>
    <row r="1810" spans="1:1" x14ac:dyDescent="0.35">
      <c r="A1810">
        <v>2025</v>
      </c>
    </row>
    <row r="1811" spans="1:1" x14ac:dyDescent="0.35">
      <c r="A1811">
        <v>2025</v>
      </c>
    </row>
    <row r="1812" spans="1:1" x14ac:dyDescent="0.35">
      <c r="A1812">
        <v>2021</v>
      </c>
    </row>
    <row r="1813" spans="1:1" x14ac:dyDescent="0.35">
      <c r="A1813">
        <v>2015</v>
      </c>
    </row>
    <row r="1814" spans="1:1" x14ac:dyDescent="0.35">
      <c r="A1814">
        <v>2019</v>
      </c>
    </row>
    <row r="1815" spans="1:1" x14ac:dyDescent="0.35">
      <c r="A1815">
        <v>2020</v>
      </c>
    </row>
    <row r="1816" spans="1:1" x14ac:dyDescent="0.35">
      <c r="A1816">
        <v>2024</v>
      </c>
    </row>
    <row r="1817" spans="1:1" x14ac:dyDescent="0.35">
      <c r="A1817">
        <v>2025</v>
      </c>
    </row>
    <row r="1818" spans="1:1" x14ac:dyDescent="0.35">
      <c r="A1818">
        <v>2018</v>
      </c>
    </row>
    <row r="1819" spans="1:1" x14ac:dyDescent="0.35">
      <c r="A1819">
        <v>2022</v>
      </c>
    </row>
    <row r="1820" spans="1:1" x14ac:dyDescent="0.35">
      <c r="A1820">
        <v>2023</v>
      </c>
    </row>
    <row r="1821" spans="1:1" x14ac:dyDescent="0.35">
      <c r="A1821">
        <v>2016</v>
      </c>
    </row>
    <row r="1822" spans="1:1" x14ac:dyDescent="0.35">
      <c r="A1822">
        <v>2021</v>
      </c>
    </row>
    <row r="1823" spans="1:1" x14ac:dyDescent="0.35">
      <c r="A1823">
        <v>2016</v>
      </c>
    </row>
    <row r="1824" spans="1:1" x14ac:dyDescent="0.35">
      <c r="A1824">
        <v>2018</v>
      </c>
    </row>
    <row r="1825" spans="1:1" x14ac:dyDescent="0.35">
      <c r="A1825">
        <v>2025</v>
      </c>
    </row>
    <row r="1826" spans="1:1" x14ac:dyDescent="0.35">
      <c r="A1826">
        <v>2020</v>
      </c>
    </row>
    <row r="1827" spans="1:1" x14ac:dyDescent="0.35">
      <c r="A1827">
        <v>2022</v>
      </c>
    </row>
    <row r="1828" spans="1:1" x14ac:dyDescent="0.35">
      <c r="A1828">
        <v>2024</v>
      </c>
    </row>
    <row r="1829" spans="1:1" x14ac:dyDescent="0.35">
      <c r="A1829">
        <v>2019</v>
      </c>
    </row>
    <row r="1830" spans="1:1" x14ac:dyDescent="0.35">
      <c r="A1830">
        <v>2020</v>
      </c>
    </row>
    <row r="1831" spans="1:1" x14ac:dyDescent="0.35">
      <c r="A1831">
        <v>2024</v>
      </c>
    </row>
    <row r="1832" spans="1:1" x14ac:dyDescent="0.35">
      <c r="A1832">
        <v>2023</v>
      </c>
    </row>
    <row r="1833" spans="1:1" x14ac:dyDescent="0.35">
      <c r="A1833">
        <v>2018</v>
      </c>
    </row>
    <row r="1834" spans="1:1" x14ac:dyDescent="0.35">
      <c r="A1834">
        <v>2020</v>
      </c>
    </row>
    <row r="1835" spans="1:1" x14ac:dyDescent="0.35">
      <c r="A1835">
        <v>2021</v>
      </c>
    </row>
    <row r="1836" spans="1:1" x14ac:dyDescent="0.35">
      <c r="A1836">
        <v>2024</v>
      </c>
    </row>
    <row r="1837" spans="1:1" x14ac:dyDescent="0.35">
      <c r="A1837">
        <v>2020</v>
      </c>
    </row>
    <row r="1838" spans="1:1" x14ac:dyDescent="0.35">
      <c r="A1838">
        <v>2019</v>
      </c>
    </row>
    <row r="1839" spans="1:1" x14ac:dyDescent="0.35">
      <c r="A1839">
        <v>2018</v>
      </c>
    </row>
    <row r="1840" spans="1:1" x14ac:dyDescent="0.35">
      <c r="A1840">
        <v>2016</v>
      </c>
    </row>
    <row r="1841" spans="1:1" x14ac:dyDescent="0.35">
      <c r="A1841">
        <v>2017</v>
      </c>
    </row>
    <row r="1842" spans="1:1" x14ac:dyDescent="0.35">
      <c r="A1842">
        <v>2024</v>
      </c>
    </row>
    <row r="1843" spans="1:1" x14ac:dyDescent="0.35">
      <c r="A1843">
        <v>2024</v>
      </c>
    </row>
    <row r="1844" spans="1:1" x14ac:dyDescent="0.35">
      <c r="A1844">
        <v>2024</v>
      </c>
    </row>
    <row r="1845" spans="1:1" x14ac:dyDescent="0.35">
      <c r="A1845">
        <v>2019</v>
      </c>
    </row>
    <row r="1846" spans="1:1" x14ac:dyDescent="0.35">
      <c r="A1846">
        <v>2020</v>
      </c>
    </row>
    <row r="1847" spans="1:1" x14ac:dyDescent="0.35">
      <c r="A1847">
        <v>2023</v>
      </c>
    </row>
    <row r="1848" spans="1:1" x14ac:dyDescent="0.35">
      <c r="A1848">
        <v>2023</v>
      </c>
    </row>
    <row r="1849" spans="1:1" x14ac:dyDescent="0.35">
      <c r="A1849">
        <v>2016</v>
      </c>
    </row>
    <row r="1850" spans="1:1" x14ac:dyDescent="0.35">
      <c r="A1850">
        <v>2018</v>
      </c>
    </row>
    <row r="1851" spans="1:1" x14ac:dyDescent="0.35">
      <c r="A1851">
        <v>2025</v>
      </c>
    </row>
    <row r="1852" spans="1:1" x14ac:dyDescent="0.35">
      <c r="A1852">
        <v>2021</v>
      </c>
    </row>
    <row r="1853" spans="1:1" x14ac:dyDescent="0.35">
      <c r="A1853">
        <v>2020</v>
      </c>
    </row>
    <row r="1854" spans="1:1" x14ac:dyDescent="0.35">
      <c r="A1854">
        <v>2021</v>
      </c>
    </row>
    <row r="1855" spans="1:1" x14ac:dyDescent="0.35">
      <c r="A1855">
        <v>2024</v>
      </c>
    </row>
    <row r="1856" spans="1:1" x14ac:dyDescent="0.35">
      <c r="A1856">
        <v>2017</v>
      </c>
    </row>
    <row r="1857" spans="1:1" x14ac:dyDescent="0.35">
      <c r="A1857">
        <v>2022</v>
      </c>
    </row>
    <row r="1858" spans="1:1" x14ac:dyDescent="0.35">
      <c r="A1858">
        <v>2015</v>
      </c>
    </row>
    <row r="1859" spans="1:1" x14ac:dyDescent="0.35">
      <c r="A1859">
        <v>2017</v>
      </c>
    </row>
    <row r="1860" spans="1:1" x14ac:dyDescent="0.35">
      <c r="A1860">
        <v>2022</v>
      </c>
    </row>
    <row r="1861" spans="1:1" x14ac:dyDescent="0.35">
      <c r="A1861">
        <v>2016</v>
      </c>
    </row>
    <row r="1862" spans="1:1" x14ac:dyDescent="0.35">
      <c r="A1862">
        <v>2025</v>
      </c>
    </row>
    <row r="1863" spans="1:1" x14ac:dyDescent="0.35">
      <c r="A1863">
        <v>2017</v>
      </c>
    </row>
    <row r="1864" spans="1:1" x14ac:dyDescent="0.35">
      <c r="A1864">
        <v>2018</v>
      </c>
    </row>
    <row r="1865" spans="1:1" x14ac:dyDescent="0.35">
      <c r="A1865">
        <v>2021</v>
      </c>
    </row>
    <row r="1866" spans="1:1" x14ac:dyDescent="0.35">
      <c r="A1866">
        <v>2022</v>
      </c>
    </row>
    <row r="1867" spans="1:1" x14ac:dyDescent="0.35">
      <c r="A1867">
        <v>2017</v>
      </c>
    </row>
    <row r="1868" spans="1:1" x14ac:dyDescent="0.35">
      <c r="A1868">
        <v>2025</v>
      </c>
    </row>
    <row r="1869" spans="1:1" x14ac:dyDescent="0.35">
      <c r="A1869">
        <v>2015</v>
      </c>
    </row>
    <row r="1870" spans="1:1" x14ac:dyDescent="0.35">
      <c r="A1870">
        <v>2019</v>
      </c>
    </row>
    <row r="1871" spans="1:1" x14ac:dyDescent="0.35">
      <c r="A1871">
        <v>2018</v>
      </c>
    </row>
    <row r="1872" spans="1:1" x14ac:dyDescent="0.35">
      <c r="A1872">
        <v>2019</v>
      </c>
    </row>
    <row r="1873" spans="1:1" x14ac:dyDescent="0.35">
      <c r="A1873">
        <v>2020</v>
      </c>
    </row>
    <row r="1874" spans="1:1" x14ac:dyDescent="0.35">
      <c r="A1874">
        <v>2025</v>
      </c>
    </row>
    <row r="1875" spans="1:1" x14ac:dyDescent="0.35">
      <c r="A1875">
        <v>2016</v>
      </c>
    </row>
    <row r="1876" spans="1:1" x14ac:dyDescent="0.35">
      <c r="A1876">
        <v>2019</v>
      </c>
    </row>
    <row r="1877" spans="1:1" x14ac:dyDescent="0.35">
      <c r="A1877">
        <v>2019</v>
      </c>
    </row>
    <row r="1878" spans="1:1" x14ac:dyDescent="0.35">
      <c r="A1878">
        <v>2015</v>
      </c>
    </row>
    <row r="1879" spans="1:1" x14ac:dyDescent="0.35">
      <c r="A1879">
        <v>2024</v>
      </c>
    </row>
    <row r="1880" spans="1:1" x14ac:dyDescent="0.35">
      <c r="A1880">
        <v>2021</v>
      </c>
    </row>
    <row r="1881" spans="1:1" x14ac:dyDescent="0.35">
      <c r="A1881">
        <v>2018</v>
      </c>
    </row>
    <row r="1882" spans="1:1" x14ac:dyDescent="0.35">
      <c r="A1882">
        <v>2021</v>
      </c>
    </row>
    <row r="1883" spans="1:1" x14ac:dyDescent="0.35">
      <c r="A1883">
        <v>2019</v>
      </c>
    </row>
    <row r="1884" spans="1:1" x14ac:dyDescent="0.35">
      <c r="A1884">
        <v>2024</v>
      </c>
    </row>
    <row r="1885" spans="1:1" x14ac:dyDescent="0.35">
      <c r="A1885">
        <v>2015</v>
      </c>
    </row>
    <row r="1886" spans="1:1" x14ac:dyDescent="0.35">
      <c r="A1886">
        <v>2020</v>
      </c>
    </row>
    <row r="1887" spans="1:1" x14ac:dyDescent="0.35">
      <c r="A1887">
        <v>2020</v>
      </c>
    </row>
    <row r="1888" spans="1:1" x14ac:dyDescent="0.35">
      <c r="A1888">
        <v>2021</v>
      </c>
    </row>
    <row r="1889" spans="1:1" x14ac:dyDescent="0.35">
      <c r="A1889">
        <v>2020</v>
      </c>
    </row>
    <row r="1890" spans="1:1" x14ac:dyDescent="0.35">
      <c r="A1890">
        <v>2021</v>
      </c>
    </row>
    <row r="1891" spans="1:1" x14ac:dyDescent="0.35">
      <c r="A1891">
        <v>2017</v>
      </c>
    </row>
    <row r="1892" spans="1:1" x14ac:dyDescent="0.35">
      <c r="A1892">
        <v>2021</v>
      </c>
    </row>
    <row r="1893" spans="1:1" x14ac:dyDescent="0.35">
      <c r="A1893">
        <v>2017</v>
      </c>
    </row>
    <row r="1894" spans="1:1" x14ac:dyDescent="0.35">
      <c r="A1894">
        <v>2015</v>
      </c>
    </row>
    <row r="1895" spans="1:1" x14ac:dyDescent="0.35">
      <c r="A1895">
        <v>2024</v>
      </c>
    </row>
    <row r="1896" spans="1:1" x14ac:dyDescent="0.35">
      <c r="A1896">
        <v>2020</v>
      </c>
    </row>
    <row r="1897" spans="1:1" x14ac:dyDescent="0.35">
      <c r="A1897">
        <v>2016</v>
      </c>
    </row>
    <row r="1898" spans="1:1" x14ac:dyDescent="0.35">
      <c r="A1898">
        <v>2025</v>
      </c>
    </row>
    <row r="1899" spans="1:1" x14ac:dyDescent="0.35">
      <c r="A1899">
        <v>2016</v>
      </c>
    </row>
    <row r="1900" spans="1:1" x14ac:dyDescent="0.35">
      <c r="A1900">
        <v>2019</v>
      </c>
    </row>
    <row r="1901" spans="1:1" x14ac:dyDescent="0.35">
      <c r="A1901">
        <v>2016</v>
      </c>
    </row>
    <row r="1902" spans="1:1" x14ac:dyDescent="0.35">
      <c r="A1902">
        <v>2021</v>
      </c>
    </row>
    <row r="1903" spans="1:1" x14ac:dyDescent="0.35">
      <c r="A1903">
        <v>2022</v>
      </c>
    </row>
    <row r="1904" spans="1:1" x14ac:dyDescent="0.35">
      <c r="A1904">
        <v>2018</v>
      </c>
    </row>
    <row r="1905" spans="1:1" x14ac:dyDescent="0.35">
      <c r="A1905">
        <v>2018</v>
      </c>
    </row>
    <row r="1906" spans="1:1" x14ac:dyDescent="0.35">
      <c r="A1906">
        <v>2015</v>
      </c>
    </row>
    <row r="1907" spans="1:1" x14ac:dyDescent="0.35">
      <c r="A1907">
        <v>2022</v>
      </c>
    </row>
    <row r="1908" spans="1:1" x14ac:dyDescent="0.35">
      <c r="A1908">
        <v>2016</v>
      </c>
    </row>
    <row r="1909" spans="1:1" x14ac:dyDescent="0.35">
      <c r="A1909">
        <v>2015</v>
      </c>
    </row>
    <row r="1910" spans="1:1" x14ac:dyDescent="0.35">
      <c r="A1910">
        <v>2016</v>
      </c>
    </row>
    <row r="1911" spans="1:1" x14ac:dyDescent="0.35">
      <c r="A1911">
        <v>2022</v>
      </c>
    </row>
    <row r="1912" spans="1:1" x14ac:dyDescent="0.35">
      <c r="A1912">
        <v>2021</v>
      </c>
    </row>
    <row r="1913" spans="1:1" x14ac:dyDescent="0.35">
      <c r="A1913">
        <v>2017</v>
      </c>
    </row>
    <row r="1914" spans="1:1" x14ac:dyDescent="0.35">
      <c r="A1914">
        <v>2019</v>
      </c>
    </row>
    <row r="1915" spans="1:1" x14ac:dyDescent="0.35">
      <c r="A1915">
        <v>2025</v>
      </c>
    </row>
    <row r="1916" spans="1:1" x14ac:dyDescent="0.35">
      <c r="A1916">
        <v>2019</v>
      </c>
    </row>
    <row r="1917" spans="1:1" x14ac:dyDescent="0.35">
      <c r="A1917">
        <v>2022</v>
      </c>
    </row>
    <row r="1918" spans="1:1" x14ac:dyDescent="0.35">
      <c r="A1918">
        <v>2015</v>
      </c>
    </row>
    <row r="1919" spans="1:1" x14ac:dyDescent="0.35">
      <c r="A1919">
        <v>2024</v>
      </c>
    </row>
    <row r="1920" spans="1:1" x14ac:dyDescent="0.35">
      <c r="A1920">
        <v>2025</v>
      </c>
    </row>
    <row r="1921" spans="1:1" x14ac:dyDescent="0.35">
      <c r="A1921">
        <v>2020</v>
      </c>
    </row>
    <row r="1922" spans="1:1" x14ac:dyDescent="0.35">
      <c r="A1922">
        <v>2016</v>
      </c>
    </row>
    <row r="1923" spans="1:1" x14ac:dyDescent="0.35">
      <c r="A1923">
        <v>2021</v>
      </c>
    </row>
    <row r="1924" spans="1:1" x14ac:dyDescent="0.35">
      <c r="A1924">
        <v>2017</v>
      </c>
    </row>
    <row r="1925" spans="1:1" x14ac:dyDescent="0.35">
      <c r="A1925">
        <v>2020</v>
      </c>
    </row>
    <row r="1926" spans="1:1" x14ac:dyDescent="0.35">
      <c r="A1926">
        <v>2016</v>
      </c>
    </row>
    <row r="1927" spans="1:1" x14ac:dyDescent="0.35">
      <c r="A1927">
        <v>2024</v>
      </c>
    </row>
    <row r="1928" spans="1:1" x14ac:dyDescent="0.35">
      <c r="A1928">
        <v>2015</v>
      </c>
    </row>
    <row r="1929" spans="1:1" x14ac:dyDescent="0.35">
      <c r="A1929">
        <v>2023</v>
      </c>
    </row>
    <row r="1930" spans="1:1" x14ac:dyDescent="0.35">
      <c r="A1930">
        <v>2022</v>
      </c>
    </row>
    <row r="1931" spans="1:1" x14ac:dyDescent="0.35">
      <c r="A1931">
        <v>2021</v>
      </c>
    </row>
    <row r="1932" spans="1:1" x14ac:dyDescent="0.35">
      <c r="A1932">
        <v>2018</v>
      </c>
    </row>
    <row r="1933" spans="1:1" x14ac:dyDescent="0.35">
      <c r="A1933">
        <v>2018</v>
      </c>
    </row>
    <row r="1934" spans="1:1" x14ac:dyDescent="0.35">
      <c r="A1934">
        <v>2023</v>
      </c>
    </row>
    <row r="1935" spans="1:1" x14ac:dyDescent="0.35">
      <c r="A1935">
        <v>2017</v>
      </c>
    </row>
    <row r="1936" spans="1:1" x14ac:dyDescent="0.35">
      <c r="A1936">
        <v>2015</v>
      </c>
    </row>
    <row r="1937" spans="1:1" x14ac:dyDescent="0.35">
      <c r="A1937">
        <v>2020</v>
      </c>
    </row>
    <row r="1938" spans="1:1" x14ac:dyDescent="0.35">
      <c r="A1938">
        <v>2024</v>
      </c>
    </row>
    <row r="1939" spans="1:1" x14ac:dyDescent="0.35">
      <c r="A1939">
        <v>2025</v>
      </c>
    </row>
    <row r="1940" spans="1:1" x14ac:dyDescent="0.35">
      <c r="A1940">
        <v>2019</v>
      </c>
    </row>
    <row r="1941" spans="1:1" x14ac:dyDescent="0.35">
      <c r="A1941">
        <v>2017</v>
      </c>
    </row>
    <row r="1942" spans="1:1" x14ac:dyDescent="0.35">
      <c r="A1942">
        <v>2020</v>
      </c>
    </row>
    <row r="1943" spans="1:1" x14ac:dyDescent="0.35">
      <c r="A1943">
        <v>2015</v>
      </c>
    </row>
    <row r="1944" spans="1:1" x14ac:dyDescent="0.35">
      <c r="A1944">
        <v>2020</v>
      </c>
    </row>
    <row r="1945" spans="1:1" x14ac:dyDescent="0.35">
      <c r="A1945">
        <v>2015</v>
      </c>
    </row>
    <row r="1946" spans="1:1" x14ac:dyDescent="0.35">
      <c r="A1946">
        <v>2019</v>
      </c>
    </row>
    <row r="1947" spans="1:1" x14ac:dyDescent="0.35">
      <c r="A1947">
        <v>2024</v>
      </c>
    </row>
    <row r="1948" spans="1:1" x14ac:dyDescent="0.35">
      <c r="A1948">
        <v>2023</v>
      </c>
    </row>
    <row r="1949" spans="1:1" x14ac:dyDescent="0.35">
      <c r="A1949">
        <v>2018</v>
      </c>
    </row>
    <row r="1950" spans="1:1" x14ac:dyDescent="0.35">
      <c r="A1950">
        <v>2018</v>
      </c>
    </row>
    <row r="1951" spans="1:1" x14ac:dyDescent="0.35">
      <c r="A1951">
        <v>2025</v>
      </c>
    </row>
    <row r="1952" spans="1:1" x14ac:dyDescent="0.35">
      <c r="A1952">
        <v>2021</v>
      </c>
    </row>
    <row r="1953" spans="1:1" x14ac:dyDescent="0.35">
      <c r="A1953">
        <v>2025</v>
      </c>
    </row>
    <row r="1954" spans="1:1" x14ac:dyDescent="0.35">
      <c r="A1954">
        <v>2019</v>
      </c>
    </row>
    <row r="1955" spans="1:1" x14ac:dyDescent="0.35">
      <c r="A1955">
        <v>2022</v>
      </c>
    </row>
    <row r="1956" spans="1:1" x14ac:dyDescent="0.35">
      <c r="A1956">
        <v>2019</v>
      </c>
    </row>
    <row r="1957" spans="1:1" x14ac:dyDescent="0.35">
      <c r="A1957">
        <v>2020</v>
      </c>
    </row>
    <row r="1958" spans="1:1" x14ac:dyDescent="0.35">
      <c r="A1958">
        <v>2021</v>
      </c>
    </row>
    <row r="1959" spans="1:1" x14ac:dyDescent="0.35">
      <c r="A1959">
        <v>2022</v>
      </c>
    </row>
    <row r="1960" spans="1:1" x14ac:dyDescent="0.35">
      <c r="A1960">
        <v>2016</v>
      </c>
    </row>
    <row r="1961" spans="1:1" x14ac:dyDescent="0.35">
      <c r="A1961">
        <v>2016</v>
      </c>
    </row>
    <row r="1962" spans="1:1" x14ac:dyDescent="0.35">
      <c r="A1962">
        <v>2025</v>
      </c>
    </row>
    <row r="1963" spans="1:1" x14ac:dyDescent="0.35">
      <c r="A1963">
        <v>2025</v>
      </c>
    </row>
    <row r="1964" spans="1:1" x14ac:dyDescent="0.35">
      <c r="A1964">
        <v>2017</v>
      </c>
    </row>
    <row r="1965" spans="1:1" x14ac:dyDescent="0.35">
      <c r="A1965">
        <v>2024</v>
      </c>
    </row>
    <row r="1966" spans="1:1" x14ac:dyDescent="0.35">
      <c r="A1966">
        <v>2025</v>
      </c>
    </row>
    <row r="1967" spans="1:1" x14ac:dyDescent="0.35">
      <c r="A1967">
        <v>2020</v>
      </c>
    </row>
    <row r="1968" spans="1:1" x14ac:dyDescent="0.35">
      <c r="A1968">
        <v>2023</v>
      </c>
    </row>
    <row r="1969" spans="1:1" x14ac:dyDescent="0.35">
      <c r="A1969">
        <v>2020</v>
      </c>
    </row>
    <row r="1970" spans="1:1" x14ac:dyDescent="0.35">
      <c r="A1970">
        <v>2022</v>
      </c>
    </row>
    <row r="1971" spans="1:1" x14ac:dyDescent="0.35">
      <c r="A1971">
        <v>2016</v>
      </c>
    </row>
    <row r="1972" spans="1:1" x14ac:dyDescent="0.35">
      <c r="A1972">
        <v>2021</v>
      </c>
    </row>
    <row r="1973" spans="1:1" x14ac:dyDescent="0.35">
      <c r="A1973">
        <v>2023</v>
      </c>
    </row>
    <row r="1974" spans="1:1" x14ac:dyDescent="0.35">
      <c r="A1974">
        <v>2015</v>
      </c>
    </row>
    <row r="1975" spans="1:1" x14ac:dyDescent="0.35">
      <c r="A1975">
        <v>2025</v>
      </c>
    </row>
    <row r="1976" spans="1:1" x14ac:dyDescent="0.35">
      <c r="A1976">
        <v>2018</v>
      </c>
    </row>
    <row r="1977" spans="1:1" x14ac:dyDescent="0.35">
      <c r="A1977">
        <v>2025</v>
      </c>
    </row>
    <row r="1978" spans="1:1" x14ac:dyDescent="0.35">
      <c r="A1978">
        <v>2015</v>
      </c>
    </row>
    <row r="1979" spans="1:1" x14ac:dyDescent="0.35">
      <c r="A1979">
        <v>2022</v>
      </c>
    </row>
    <row r="1980" spans="1:1" x14ac:dyDescent="0.35">
      <c r="A1980">
        <v>2020</v>
      </c>
    </row>
    <row r="1981" spans="1:1" x14ac:dyDescent="0.35">
      <c r="A1981">
        <v>2025</v>
      </c>
    </row>
    <row r="1982" spans="1:1" x14ac:dyDescent="0.35">
      <c r="A1982">
        <v>2022</v>
      </c>
    </row>
    <row r="1983" spans="1:1" x14ac:dyDescent="0.35">
      <c r="A1983">
        <v>2025</v>
      </c>
    </row>
    <row r="1984" spans="1:1" x14ac:dyDescent="0.35">
      <c r="A1984">
        <v>2016</v>
      </c>
    </row>
    <row r="1985" spans="1:1" x14ac:dyDescent="0.35">
      <c r="A1985">
        <v>2025</v>
      </c>
    </row>
    <row r="1986" spans="1:1" x14ac:dyDescent="0.35">
      <c r="A1986">
        <v>2023</v>
      </c>
    </row>
    <row r="1987" spans="1:1" x14ac:dyDescent="0.35">
      <c r="A1987">
        <v>2020</v>
      </c>
    </row>
    <row r="1988" spans="1:1" x14ac:dyDescent="0.35">
      <c r="A1988">
        <v>2023</v>
      </c>
    </row>
    <row r="1989" spans="1:1" x14ac:dyDescent="0.35">
      <c r="A1989">
        <v>2016</v>
      </c>
    </row>
    <row r="1990" spans="1:1" x14ac:dyDescent="0.35">
      <c r="A1990">
        <v>2025</v>
      </c>
    </row>
    <row r="1991" spans="1:1" x14ac:dyDescent="0.35">
      <c r="A1991">
        <v>2016</v>
      </c>
    </row>
    <row r="1992" spans="1:1" x14ac:dyDescent="0.35">
      <c r="A1992">
        <v>2022</v>
      </c>
    </row>
    <row r="1993" spans="1:1" x14ac:dyDescent="0.35">
      <c r="A1993">
        <v>2024</v>
      </c>
    </row>
    <row r="1994" spans="1:1" x14ac:dyDescent="0.35">
      <c r="A1994">
        <v>2019</v>
      </c>
    </row>
    <row r="1995" spans="1:1" x14ac:dyDescent="0.35">
      <c r="A1995">
        <v>2015</v>
      </c>
    </row>
    <row r="1996" spans="1:1" x14ac:dyDescent="0.35">
      <c r="A1996">
        <v>2017</v>
      </c>
    </row>
    <row r="1997" spans="1:1" x14ac:dyDescent="0.35">
      <c r="A1997">
        <v>2017</v>
      </c>
    </row>
    <row r="1998" spans="1:1" x14ac:dyDescent="0.35">
      <c r="A1998">
        <v>2021</v>
      </c>
    </row>
    <row r="1999" spans="1:1" x14ac:dyDescent="0.35">
      <c r="A1999">
        <v>2025</v>
      </c>
    </row>
    <row r="2000" spans="1:1" x14ac:dyDescent="0.35">
      <c r="A2000">
        <v>2023</v>
      </c>
    </row>
    <row r="2001" spans="1:1" x14ac:dyDescent="0.35">
      <c r="A2001">
        <v>2021</v>
      </c>
    </row>
    <row r="2002" spans="1:1" x14ac:dyDescent="0.35">
      <c r="A2002">
        <v>2023</v>
      </c>
    </row>
    <row r="2003" spans="1:1" x14ac:dyDescent="0.35">
      <c r="A2003">
        <v>2022</v>
      </c>
    </row>
    <row r="2004" spans="1:1" x14ac:dyDescent="0.35">
      <c r="A2004">
        <v>2015</v>
      </c>
    </row>
    <row r="2005" spans="1:1" x14ac:dyDescent="0.35">
      <c r="A2005">
        <v>2017</v>
      </c>
    </row>
    <row r="2006" spans="1:1" x14ac:dyDescent="0.35">
      <c r="A2006">
        <v>2021</v>
      </c>
    </row>
    <row r="2007" spans="1:1" x14ac:dyDescent="0.35">
      <c r="A2007">
        <v>2015</v>
      </c>
    </row>
    <row r="2008" spans="1:1" x14ac:dyDescent="0.35">
      <c r="A2008">
        <v>2015</v>
      </c>
    </row>
    <row r="2009" spans="1:1" x14ac:dyDescent="0.35">
      <c r="A2009">
        <v>2022</v>
      </c>
    </row>
    <row r="2010" spans="1:1" x14ac:dyDescent="0.35">
      <c r="A2010">
        <v>2023</v>
      </c>
    </row>
    <row r="2011" spans="1:1" x14ac:dyDescent="0.35">
      <c r="A2011">
        <v>2024</v>
      </c>
    </row>
    <row r="2012" spans="1:1" x14ac:dyDescent="0.35">
      <c r="A2012">
        <v>2020</v>
      </c>
    </row>
    <row r="2013" spans="1:1" x14ac:dyDescent="0.35">
      <c r="A2013">
        <v>2018</v>
      </c>
    </row>
    <row r="2014" spans="1:1" x14ac:dyDescent="0.35">
      <c r="A2014">
        <v>2020</v>
      </c>
    </row>
    <row r="2015" spans="1:1" x14ac:dyDescent="0.35">
      <c r="A2015">
        <v>2017</v>
      </c>
    </row>
    <row r="2016" spans="1:1" x14ac:dyDescent="0.35">
      <c r="A2016">
        <v>2022</v>
      </c>
    </row>
    <row r="2017" spans="1:1" x14ac:dyDescent="0.35">
      <c r="A2017">
        <v>2023</v>
      </c>
    </row>
    <row r="2018" spans="1:1" x14ac:dyDescent="0.35">
      <c r="A2018">
        <v>2022</v>
      </c>
    </row>
    <row r="2019" spans="1:1" x14ac:dyDescent="0.35">
      <c r="A2019">
        <v>2019</v>
      </c>
    </row>
    <row r="2020" spans="1:1" x14ac:dyDescent="0.35">
      <c r="A2020">
        <v>2019</v>
      </c>
    </row>
    <row r="2021" spans="1:1" x14ac:dyDescent="0.35">
      <c r="A2021">
        <v>2024</v>
      </c>
    </row>
    <row r="2022" spans="1:1" x14ac:dyDescent="0.35">
      <c r="A2022">
        <v>2020</v>
      </c>
    </row>
    <row r="2023" spans="1:1" x14ac:dyDescent="0.35">
      <c r="A2023">
        <v>2021</v>
      </c>
    </row>
    <row r="2024" spans="1:1" x14ac:dyDescent="0.35">
      <c r="A2024">
        <v>2018</v>
      </c>
    </row>
    <row r="2025" spans="1:1" x14ac:dyDescent="0.35">
      <c r="A2025">
        <v>2017</v>
      </c>
    </row>
    <row r="2026" spans="1:1" x14ac:dyDescent="0.35">
      <c r="A2026">
        <v>2024</v>
      </c>
    </row>
    <row r="2027" spans="1:1" x14ac:dyDescent="0.35">
      <c r="A2027">
        <v>2023</v>
      </c>
    </row>
    <row r="2028" spans="1:1" x14ac:dyDescent="0.35">
      <c r="A2028">
        <v>2022</v>
      </c>
    </row>
    <row r="2029" spans="1:1" x14ac:dyDescent="0.35">
      <c r="A2029">
        <v>2016</v>
      </c>
    </row>
    <row r="2030" spans="1:1" x14ac:dyDescent="0.35">
      <c r="A2030">
        <v>2021</v>
      </c>
    </row>
    <row r="2031" spans="1:1" x14ac:dyDescent="0.35">
      <c r="A2031">
        <v>2018</v>
      </c>
    </row>
    <row r="2032" spans="1:1" x14ac:dyDescent="0.35">
      <c r="A2032">
        <v>2018</v>
      </c>
    </row>
    <row r="2033" spans="1:1" x14ac:dyDescent="0.35">
      <c r="A2033">
        <v>2018</v>
      </c>
    </row>
    <row r="2034" spans="1:1" x14ac:dyDescent="0.35">
      <c r="A2034">
        <v>2021</v>
      </c>
    </row>
    <row r="2035" spans="1:1" x14ac:dyDescent="0.35">
      <c r="A2035">
        <v>2018</v>
      </c>
    </row>
    <row r="2036" spans="1:1" x14ac:dyDescent="0.35">
      <c r="A2036">
        <v>2020</v>
      </c>
    </row>
    <row r="2037" spans="1:1" x14ac:dyDescent="0.35">
      <c r="A2037">
        <v>2023</v>
      </c>
    </row>
    <row r="2038" spans="1:1" x14ac:dyDescent="0.35">
      <c r="A2038">
        <v>2023</v>
      </c>
    </row>
    <row r="2039" spans="1:1" x14ac:dyDescent="0.35">
      <c r="A2039">
        <v>2022</v>
      </c>
    </row>
    <row r="2040" spans="1:1" x14ac:dyDescent="0.35">
      <c r="A2040">
        <v>2019</v>
      </c>
    </row>
    <row r="2041" spans="1:1" x14ac:dyDescent="0.35">
      <c r="A2041">
        <v>2021</v>
      </c>
    </row>
    <row r="2042" spans="1:1" x14ac:dyDescent="0.35">
      <c r="A2042">
        <v>2018</v>
      </c>
    </row>
    <row r="2043" spans="1:1" x14ac:dyDescent="0.35">
      <c r="A2043">
        <v>2015</v>
      </c>
    </row>
    <row r="2044" spans="1:1" x14ac:dyDescent="0.35">
      <c r="A2044">
        <v>2017</v>
      </c>
    </row>
    <row r="2045" spans="1:1" x14ac:dyDescent="0.35">
      <c r="A2045">
        <v>2015</v>
      </c>
    </row>
    <row r="2046" spans="1:1" x14ac:dyDescent="0.35">
      <c r="A2046">
        <v>2015</v>
      </c>
    </row>
    <row r="2047" spans="1:1" x14ac:dyDescent="0.35">
      <c r="A2047">
        <v>2016</v>
      </c>
    </row>
    <row r="2048" spans="1:1" x14ac:dyDescent="0.35">
      <c r="A2048">
        <v>2021</v>
      </c>
    </row>
    <row r="2049" spans="1:1" x14ac:dyDescent="0.35">
      <c r="A2049">
        <v>2024</v>
      </c>
    </row>
    <row r="2050" spans="1:1" x14ac:dyDescent="0.35">
      <c r="A2050">
        <v>2015</v>
      </c>
    </row>
    <row r="2051" spans="1:1" x14ac:dyDescent="0.35">
      <c r="A2051">
        <v>2016</v>
      </c>
    </row>
    <row r="2052" spans="1:1" x14ac:dyDescent="0.35">
      <c r="A2052">
        <v>2017</v>
      </c>
    </row>
    <row r="2053" spans="1:1" x14ac:dyDescent="0.35">
      <c r="A2053">
        <v>2022</v>
      </c>
    </row>
    <row r="2054" spans="1:1" x14ac:dyDescent="0.35">
      <c r="A2054">
        <v>2022</v>
      </c>
    </row>
    <row r="2055" spans="1:1" x14ac:dyDescent="0.35">
      <c r="A2055">
        <v>2022</v>
      </c>
    </row>
    <row r="2056" spans="1:1" x14ac:dyDescent="0.35">
      <c r="A2056">
        <v>2019</v>
      </c>
    </row>
    <row r="2057" spans="1:1" x14ac:dyDescent="0.35">
      <c r="A2057">
        <v>2023</v>
      </c>
    </row>
    <row r="2058" spans="1:1" x14ac:dyDescent="0.35">
      <c r="A2058">
        <v>2018</v>
      </c>
    </row>
    <row r="2059" spans="1:1" x14ac:dyDescent="0.35">
      <c r="A2059">
        <v>2015</v>
      </c>
    </row>
    <row r="2060" spans="1:1" x14ac:dyDescent="0.35">
      <c r="A2060">
        <v>2015</v>
      </c>
    </row>
    <row r="2061" spans="1:1" x14ac:dyDescent="0.35">
      <c r="A2061">
        <v>2023</v>
      </c>
    </row>
    <row r="2062" spans="1:1" x14ac:dyDescent="0.35">
      <c r="A2062">
        <v>2022</v>
      </c>
    </row>
    <row r="2063" spans="1:1" x14ac:dyDescent="0.35">
      <c r="A2063">
        <v>2020</v>
      </c>
    </row>
    <row r="2064" spans="1:1" x14ac:dyDescent="0.35">
      <c r="A2064">
        <v>2017</v>
      </c>
    </row>
    <row r="2065" spans="1:1" x14ac:dyDescent="0.35">
      <c r="A2065">
        <v>2021</v>
      </c>
    </row>
    <row r="2066" spans="1:1" x14ac:dyDescent="0.35">
      <c r="A2066">
        <v>2020</v>
      </c>
    </row>
    <row r="2067" spans="1:1" x14ac:dyDescent="0.35">
      <c r="A2067">
        <v>2021</v>
      </c>
    </row>
    <row r="2068" spans="1:1" x14ac:dyDescent="0.35">
      <c r="A2068">
        <v>2022</v>
      </c>
    </row>
    <row r="2069" spans="1:1" x14ac:dyDescent="0.35">
      <c r="A2069">
        <v>2018</v>
      </c>
    </row>
    <row r="2070" spans="1:1" x14ac:dyDescent="0.35">
      <c r="A2070">
        <v>2023</v>
      </c>
    </row>
    <row r="2071" spans="1:1" x14ac:dyDescent="0.35">
      <c r="A2071">
        <v>2025</v>
      </c>
    </row>
    <row r="2072" spans="1:1" x14ac:dyDescent="0.35">
      <c r="A2072">
        <v>2021</v>
      </c>
    </row>
    <row r="2073" spans="1:1" x14ac:dyDescent="0.35">
      <c r="A2073">
        <v>2025</v>
      </c>
    </row>
    <row r="2074" spans="1:1" x14ac:dyDescent="0.35">
      <c r="A2074">
        <v>2024</v>
      </c>
    </row>
    <row r="2075" spans="1:1" x14ac:dyDescent="0.35">
      <c r="A2075">
        <v>2021</v>
      </c>
    </row>
    <row r="2076" spans="1:1" x14ac:dyDescent="0.35">
      <c r="A2076">
        <v>2015</v>
      </c>
    </row>
    <row r="2077" spans="1:1" x14ac:dyDescent="0.35">
      <c r="A2077">
        <v>2025</v>
      </c>
    </row>
    <row r="2078" spans="1:1" x14ac:dyDescent="0.35">
      <c r="A2078">
        <v>2018</v>
      </c>
    </row>
    <row r="2079" spans="1:1" x14ac:dyDescent="0.35">
      <c r="A2079">
        <v>2018</v>
      </c>
    </row>
    <row r="2080" spans="1:1" x14ac:dyDescent="0.35">
      <c r="A2080">
        <v>2018</v>
      </c>
    </row>
    <row r="2081" spans="1:1" x14ac:dyDescent="0.35">
      <c r="A2081">
        <v>2017</v>
      </c>
    </row>
    <row r="2082" spans="1:1" x14ac:dyDescent="0.35">
      <c r="A2082">
        <v>2024</v>
      </c>
    </row>
    <row r="2083" spans="1:1" x14ac:dyDescent="0.35">
      <c r="A2083">
        <v>2021</v>
      </c>
    </row>
    <row r="2084" spans="1:1" x14ac:dyDescent="0.35">
      <c r="A2084">
        <v>2025</v>
      </c>
    </row>
    <row r="2085" spans="1:1" x14ac:dyDescent="0.35">
      <c r="A2085">
        <v>2018</v>
      </c>
    </row>
    <row r="2086" spans="1:1" x14ac:dyDescent="0.35">
      <c r="A2086">
        <v>2019</v>
      </c>
    </row>
    <row r="2087" spans="1:1" x14ac:dyDescent="0.35">
      <c r="A2087">
        <v>2021</v>
      </c>
    </row>
    <row r="2088" spans="1:1" x14ac:dyDescent="0.35">
      <c r="A2088">
        <v>2018</v>
      </c>
    </row>
    <row r="2089" spans="1:1" x14ac:dyDescent="0.35">
      <c r="A2089">
        <v>2024</v>
      </c>
    </row>
    <row r="2090" spans="1:1" x14ac:dyDescent="0.35">
      <c r="A2090">
        <v>2016</v>
      </c>
    </row>
    <row r="2091" spans="1:1" x14ac:dyDescent="0.35">
      <c r="A2091">
        <v>2015</v>
      </c>
    </row>
    <row r="2092" spans="1:1" x14ac:dyDescent="0.35">
      <c r="A2092">
        <v>2023</v>
      </c>
    </row>
    <row r="2093" spans="1:1" x14ac:dyDescent="0.35">
      <c r="A2093">
        <v>2016</v>
      </c>
    </row>
    <row r="2094" spans="1:1" x14ac:dyDescent="0.35">
      <c r="A2094">
        <v>2025</v>
      </c>
    </row>
    <row r="2095" spans="1:1" x14ac:dyDescent="0.35">
      <c r="A2095">
        <v>2017</v>
      </c>
    </row>
    <row r="2096" spans="1:1" x14ac:dyDescent="0.35">
      <c r="A2096">
        <v>2022</v>
      </c>
    </row>
    <row r="2097" spans="1:1" x14ac:dyDescent="0.35">
      <c r="A2097">
        <v>2021</v>
      </c>
    </row>
    <row r="2098" spans="1:1" x14ac:dyDescent="0.35">
      <c r="A2098">
        <v>2023</v>
      </c>
    </row>
    <row r="2099" spans="1:1" x14ac:dyDescent="0.35">
      <c r="A2099">
        <v>2017</v>
      </c>
    </row>
    <row r="2100" spans="1:1" x14ac:dyDescent="0.35">
      <c r="A2100">
        <v>2015</v>
      </c>
    </row>
    <row r="2101" spans="1:1" x14ac:dyDescent="0.35">
      <c r="A2101">
        <v>2015</v>
      </c>
    </row>
    <row r="2102" spans="1:1" x14ac:dyDescent="0.35">
      <c r="A2102">
        <v>2022</v>
      </c>
    </row>
    <row r="2103" spans="1:1" x14ac:dyDescent="0.35">
      <c r="A2103">
        <v>2017</v>
      </c>
    </row>
    <row r="2104" spans="1:1" x14ac:dyDescent="0.35">
      <c r="A2104">
        <v>2016</v>
      </c>
    </row>
    <row r="2105" spans="1:1" x14ac:dyDescent="0.35">
      <c r="A2105">
        <v>2021</v>
      </c>
    </row>
    <row r="2106" spans="1:1" x14ac:dyDescent="0.35">
      <c r="A2106">
        <v>2023</v>
      </c>
    </row>
    <row r="2107" spans="1:1" x14ac:dyDescent="0.35">
      <c r="A2107">
        <v>2023</v>
      </c>
    </row>
    <row r="2108" spans="1:1" x14ac:dyDescent="0.35">
      <c r="A2108">
        <v>2016</v>
      </c>
    </row>
    <row r="2109" spans="1:1" x14ac:dyDescent="0.35">
      <c r="A2109">
        <v>2020</v>
      </c>
    </row>
    <row r="2110" spans="1:1" x14ac:dyDescent="0.35">
      <c r="A2110">
        <v>2022</v>
      </c>
    </row>
    <row r="2111" spans="1:1" x14ac:dyDescent="0.35">
      <c r="A2111">
        <v>2021</v>
      </c>
    </row>
    <row r="2112" spans="1:1" x14ac:dyDescent="0.35">
      <c r="A2112">
        <v>2018</v>
      </c>
    </row>
    <row r="2113" spans="1:1" x14ac:dyDescent="0.35">
      <c r="A2113">
        <v>2025</v>
      </c>
    </row>
    <row r="2114" spans="1:1" x14ac:dyDescent="0.35">
      <c r="A2114">
        <v>2018</v>
      </c>
    </row>
    <row r="2115" spans="1:1" x14ac:dyDescent="0.35">
      <c r="A2115">
        <v>2018</v>
      </c>
    </row>
    <row r="2116" spans="1:1" x14ac:dyDescent="0.35">
      <c r="A2116">
        <v>2025</v>
      </c>
    </row>
    <row r="2117" spans="1:1" x14ac:dyDescent="0.35">
      <c r="A2117">
        <v>2015</v>
      </c>
    </row>
    <row r="2118" spans="1:1" x14ac:dyDescent="0.35">
      <c r="A2118">
        <v>2017</v>
      </c>
    </row>
    <row r="2119" spans="1:1" x14ac:dyDescent="0.35">
      <c r="A2119">
        <v>2025</v>
      </c>
    </row>
    <row r="2120" spans="1:1" x14ac:dyDescent="0.35">
      <c r="A2120">
        <v>2019</v>
      </c>
    </row>
    <row r="2121" spans="1:1" x14ac:dyDescent="0.35">
      <c r="A2121">
        <v>2022</v>
      </c>
    </row>
    <row r="2122" spans="1:1" x14ac:dyDescent="0.35">
      <c r="A2122">
        <v>2022</v>
      </c>
    </row>
    <row r="2123" spans="1:1" x14ac:dyDescent="0.35">
      <c r="A2123">
        <v>2023</v>
      </c>
    </row>
    <row r="2124" spans="1:1" x14ac:dyDescent="0.35">
      <c r="A2124">
        <v>2022</v>
      </c>
    </row>
    <row r="2125" spans="1:1" x14ac:dyDescent="0.35">
      <c r="A2125">
        <v>2022</v>
      </c>
    </row>
    <row r="2126" spans="1:1" x14ac:dyDescent="0.35">
      <c r="A2126">
        <v>2015</v>
      </c>
    </row>
    <row r="2127" spans="1:1" x14ac:dyDescent="0.35">
      <c r="A2127">
        <v>2017</v>
      </c>
    </row>
    <row r="2128" spans="1:1" x14ac:dyDescent="0.35">
      <c r="A2128">
        <v>2015</v>
      </c>
    </row>
    <row r="2129" spans="1:1" x14ac:dyDescent="0.35">
      <c r="A2129">
        <v>2018</v>
      </c>
    </row>
    <row r="2130" spans="1:1" x14ac:dyDescent="0.35">
      <c r="A2130">
        <v>2017</v>
      </c>
    </row>
    <row r="2131" spans="1:1" x14ac:dyDescent="0.35">
      <c r="A2131">
        <v>2023</v>
      </c>
    </row>
    <row r="2132" spans="1:1" x14ac:dyDescent="0.35">
      <c r="A2132">
        <v>2024</v>
      </c>
    </row>
    <row r="2133" spans="1:1" x14ac:dyDescent="0.35">
      <c r="A2133">
        <v>2020</v>
      </c>
    </row>
    <row r="2134" spans="1:1" x14ac:dyDescent="0.35">
      <c r="A2134">
        <v>2017</v>
      </c>
    </row>
    <row r="2135" spans="1:1" x14ac:dyDescent="0.35">
      <c r="A2135">
        <v>2024</v>
      </c>
    </row>
    <row r="2136" spans="1:1" x14ac:dyDescent="0.35">
      <c r="A2136">
        <v>2015</v>
      </c>
    </row>
    <row r="2137" spans="1:1" x14ac:dyDescent="0.35">
      <c r="A2137">
        <v>2022</v>
      </c>
    </row>
    <row r="2138" spans="1:1" x14ac:dyDescent="0.35">
      <c r="A2138">
        <v>2015</v>
      </c>
    </row>
    <row r="2139" spans="1:1" x14ac:dyDescent="0.35">
      <c r="A2139">
        <v>2024</v>
      </c>
    </row>
    <row r="2140" spans="1:1" x14ac:dyDescent="0.35">
      <c r="A2140">
        <v>2016</v>
      </c>
    </row>
    <row r="2141" spans="1:1" x14ac:dyDescent="0.35">
      <c r="A2141">
        <v>2016</v>
      </c>
    </row>
    <row r="2142" spans="1:1" x14ac:dyDescent="0.35">
      <c r="A2142">
        <v>2021</v>
      </c>
    </row>
    <row r="2143" spans="1:1" x14ac:dyDescent="0.35">
      <c r="A2143">
        <v>2020</v>
      </c>
    </row>
    <row r="2144" spans="1:1" x14ac:dyDescent="0.35">
      <c r="A2144">
        <v>2020</v>
      </c>
    </row>
    <row r="2145" spans="1:1" x14ac:dyDescent="0.35">
      <c r="A2145">
        <v>2018</v>
      </c>
    </row>
    <row r="2146" spans="1:1" x14ac:dyDescent="0.35">
      <c r="A2146">
        <v>2018</v>
      </c>
    </row>
    <row r="2147" spans="1:1" x14ac:dyDescent="0.35">
      <c r="A2147">
        <v>2022</v>
      </c>
    </row>
    <row r="2148" spans="1:1" x14ac:dyDescent="0.35">
      <c r="A2148">
        <v>2021</v>
      </c>
    </row>
    <row r="2149" spans="1:1" x14ac:dyDescent="0.35">
      <c r="A2149">
        <v>2018</v>
      </c>
    </row>
    <row r="2150" spans="1:1" x14ac:dyDescent="0.35">
      <c r="A2150">
        <v>2015</v>
      </c>
    </row>
    <row r="2151" spans="1:1" x14ac:dyDescent="0.35">
      <c r="A2151">
        <v>2024</v>
      </c>
    </row>
    <row r="2152" spans="1:1" x14ac:dyDescent="0.35">
      <c r="A2152">
        <v>2023</v>
      </c>
    </row>
    <row r="2153" spans="1:1" x14ac:dyDescent="0.35">
      <c r="A2153">
        <v>2021</v>
      </c>
    </row>
    <row r="2154" spans="1:1" x14ac:dyDescent="0.35">
      <c r="A2154">
        <v>2017</v>
      </c>
    </row>
    <row r="2155" spans="1:1" x14ac:dyDescent="0.35">
      <c r="A2155">
        <v>2023</v>
      </c>
    </row>
    <row r="2156" spans="1:1" x14ac:dyDescent="0.35">
      <c r="A2156">
        <v>2015</v>
      </c>
    </row>
    <row r="2157" spans="1:1" x14ac:dyDescent="0.35">
      <c r="A2157">
        <v>2025</v>
      </c>
    </row>
    <row r="2158" spans="1:1" x14ac:dyDescent="0.35">
      <c r="A2158">
        <v>2019</v>
      </c>
    </row>
    <row r="2159" spans="1:1" x14ac:dyDescent="0.35">
      <c r="A2159">
        <v>2020</v>
      </c>
    </row>
    <row r="2160" spans="1:1" x14ac:dyDescent="0.35">
      <c r="A2160">
        <v>2016</v>
      </c>
    </row>
    <row r="2161" spans="1:1" x14ac:dyDescent="0.35">
      <c r="A2161">
        <v>2019</v>
      </c>
    </row>
    <row r="2162" spans="1:1" x14ac:dyDescent="0.35">
      <c r="A2162">
        <v>2025</v>
      </c>
    </row>
    <row r="2163" spans="1:1" x14ac:dyDescent="0.35">
      <c r="A2163">
        <v>2015</v>
      </c>
    </row>
    <row r="2164" spans="1:1" x14ac:dyDescent="0.35">
      <c r="A2164">
        <v>2024</v>
      </c>
    </row>
    <row r="2165" spans="1:1" x14ac:dyDescent="0.35">
      <c r="A2165">
        <v>2023</v>
      </c>
    </row>
    <row r="2166" spans="1:1" x14ac:dyDescent="0.35">
      <c r="A2166">
        <v>2016</v>
      </c>
    </row>
    <row r="2167" spans="1:1" x14ac:dyDescent="0.35">
      <c r="A2167">
        <v>2021</v>
      </c>
    </row>
    <row r="2168" spans="1:1" x14ac:dyDescent="0.35">
      <c r="A2168">
        <v>2025</v>
      </c>
    </row>
    <row r="2169" spans="1:1" x14ac:dyDescent="0.35">
      <c r="A2169">
        <v>2020</v>
      </c>
    </row>
    <row r="2170" spans="1:1" x14ac:dyDescent="0.35">
      <c r="A2170">
        <v>2019</v>
      </c>
    </row>
    <row r="2171" spans="1:1" x14ac:dyDescent="0.35">
      <c r="A2171">
        <v>2015</v>
      </c>
    </row>
    <row r="2172" spans="1:1" x14ac:dyDescent="0.35">
      <c r="A2172">
        <v>2021</v>
      </c>
    </row>
    <row r="2173" spans="1:1" x14ac:dyDescent="0.35">
      <c r="A2173">
        <v>2019</v>
      </c>
    </row>
    <row r="2174" spans="1:1" x14ac:dyDescent="0.35">
      <c r="A2174">
        <v>2019</v>
      </c>
    </row>
    <row r="2175" spans="1:1" x14ac:dyDescent="0.35">
      <c r="A2175">
        <v>2016</v>
      </c>
    </row>
    <row r="2176" spans="1:1" x14ac:dyDescent="0.35">
      <c r="A2176">
        <v>2015</v>
      </c>
    </row>
    <row r="2177" spans="1:1" x14ac:dyDescent="0.35">
      <c r="A2177">
        <v>2024</v>
      </c>
    </row>
    <row r="2178" spans="1:1" x14ac:dyDescent="0.35">
      <c r="A2178">
        <v>2025</v>
      </c>
    </row>
    <row r="2179" spans="1:1" x14ac:dyDescent="0.35">
      <c r="A2179">
        <v>2015</v>
      </c>
    </row>
    <row r="2180" spans="1:1" x14ac:dyDescent="0.35">
      <c r="A2180">
        <v>2023</v>
      </c>
    </row>
    <row r="2181" spans="1:1" x14ac:dyDescent="0.35">
      <c r="A2181">
        <v>2019</v>
      </c>
    </row>
    <row r="2182" spans="1:1" x14ac:dyDescent="0.35">
      <c r="A2182">
        <v>2019</v>
      </c>
    </row>
    <row r="2183" spans="1:1" x14ac:dyDescent="0.35">
      <c r="A2183">
        <v>2025</v>
      </c>
    </row>
    <row r="2184" spans="1:1" x14ac:dyDescent="0.35">
      <c r="A2184">
        <v>2024</v>
      </c>
    </row>
    <row r="2185" spans="1:1" x14ac:dyDescent="0.35">
      <c r="A2185">
        <v>2019</v>
      </c>
    </row>
    <row r="2186" spans="1:1" x14ac:dyDescent="0.35">
      <c r="A2186">
        <v>2019</v>
      </c>
    </row>
    <row r="2187" spans="1:1" x14ac:dyDescent="0.35">
      <c r="A2187">
        <v>2018</v>
      </c>
    </row>
    <row r="2188" spans="1:1" x14ac:dyDescent="0.35">
      <c r="A2188">
        <v>2025</v>
      </c>
    </row>
    <row r="2189" spans="1:1" x14ac:dyDescent="0.35">
      <c r="A2189">
        <v>2025</v>
      </c>
    </row>
    <row r="2190" spans="1:1" x14ac:dyDescent="0.35">
      <c r="A2190">
        <v>2017</v>
      </c>
    </row>
    <row r="2191" spans="1:1" x14ac:dyDescent="0.35">
      <c r="A2191">
        <v>2024</v>
      </c>
    </row>
    <row r="2192" spans="1:1" x14ac:dyDescent="0.35">
      <c r="A2192">
        <v>2018</v>
      </c>
    </row>
    <row r="2193" spans="1:1" x14ac:dyDescent="0.35">
      <c r="A2193">
        <v>2016</v>
      </c>
    </row>
    <row r="2194" spans="1:1" x14ac:dyDescent="0.35">
      <c r="A2194">
        <v>2020</v>
      </c>
    </row>
    <row r="2195" spans="1:1" x14ac:dyDescent="0.35">
      <c r="A2195">
        <v>2015</v>
      </c>
    </row>
    <row r="2196" spans="1:1" x14ac:dyDescent="0.35">
      <c r="A2196">
        <v>2021</v>
      </c>
    </row>
    <row r="2197" spans="1:1" x14ac:dyDescent="0.35">
      <c r="A2197">
        <v>2022</v>
      </c>
    </row>
    <row r="2198" spans="1:1" x14ac:dyDescent="0.35">
      <c r="A2198">
        <v>2017</v>
      </c>
    </row>
    <row r="2199" spans="1:1" x14ac:dyDescent="0.35">
      <c r="A2199">
        <v>2016</v>
      </c>
    </row>
    <row r="2200" spans="1:1" x14ac:dyDescent="0.35">
      <c r="A2200">
        <v>2017</v>
      </c>
    </row>
    <row r="2201" spans="1:1" x14ac:dyDescent="0.35">
      <c r="A2201">
        <v>2019</v>
      </c>
    </row>
    <row r="2202" spans="1:1" x14ac:dyDescent="0.35">
      <c r="A2202">
        <v>2015</v>
      </c>
    </row>
    <row r="2203" spans="1:1" x14ac:dyDescent="0.35">
      <c r="A2203">
        <v>2019</v>
      </c>
    </row>
    <row r="2204" spans="1:1" x14ac:dyDescent="0.35">
      <c r="A2204">
        <v>2022</v>
      </c>
    </row>
    <row r="2205" spans="1:1" x14ac:dyDescent="0.35">
      <c r="A2205">
        <v>2025</v>
      </c>
    </row>
    <row r="2206" spans="1:1" x14ac:dyDescent="0.35">
      <c r="A2206">
        <v>2018</v>
      </c>
    </row>
    <row r="2207" spans="1:1" x14ac:dyDescent="0.35">
      <c r="A2207">
        <v>2022</v>
      </c>
    </row>
    <row r="2208" spans="1:1" x14ac:dyDescent="0.35">
      <c r="A2208">
        <v>2022</v>
      </c>
    </row>
    <row r="2209" spans="1:1" x14ac:dyDescent="0.35">
      <c r="A2209">
        <v>2020</v>
      </c>
    </row>
    <row r="2210" spans="1:1" x14ac:dyDescent="0.35">
      <c r="A2210">
        <v>2021</v>
      </c>
    </row>
    <row r="2211" spans="1:1" x14ac:dyDescent="0.35">
      <c r="A2211">
        <v>2016</v>
      </c>
    </row>
    <row r="2212" spans="1:1" x14ac:dyDescent="0.35">
      <c r="A2212">
        <v>2016</v>
      </c>
    </row>
    <row r="2213" spans="1:1" x14ac:dyDescent="0.35">
      <c r="A2213">
        <v>2022</v>
      </c>
    </row>
    <row r="2214" spans="1:1" x14ac:dyDescent="0.35">
      <c r="A2214">
        <v>2015</v>
      </c>
    </row>
    <row r="2215" spans="1:1" x14ac:dyDescent="0.35">
      <c r="A2215">
        <v>2018</v>
      </c>
    </row>
    <row r="2216" spans="1:1" x14ac:dyDescent="0.35">
      <c r="A2216">
        <v>2023</v>
      </c>
    </row>
    <row r="2217" spans="1:1" x14ac:dyDescent="0.35">
      <c r="A2217">
        <v>2020</v>
      </c>
    </row>
    <row r="2218" spans="1:1" x14ac:dyDescent="0.35">
      <c r="A2218">
        <v>2016</v>
      </c>
    </row>
    <row r="2219" spans="1:1" x14ac:dyDescent="0.35">
      <c r="A2219">
        <v>2018</v>
      </c>
    </row>
    <row r="2220" spans="1:1" x14ac:dyDescent="0.35">
      <c r="A2220">
        <v>2020</v>
      </c>
    </row>
    <row r="2221" spans="1:1" x14ac:dyDescent="0.35">
      <c r="A2221">
        <v>2017</v>
      </c>
    </row>
    <row r="2222" spans="1:1" x14ac:dyDescent="0.35">
      <c r="A2222">
        <v>2023</v>
      </c>
    </row>
    <row r="2223" spans="1:1" x14ac:dyDescent="0.35">
      <c r="A2223">
        <v>2016</v>
      </c>
    </row>
    <row r="2224" spans="1:1" x14ac:dyDescent="0.35">
      <c r="A2224">
        <v>2024</v>
      </c>
    </row>
    <row r="2225" spans="1:1" x14ac:dyDescent="0.35">
      <c r="A2225">
        <v>2018</v>
      </c>
    </row>
    <row r="2226" spans="1:1" x14ac:dyDescent="0.35">
      <c r="A2226">
        <v>2019</v>
      </c>
    </row>
    <row r="2227" spans="1:1" x14ac:dyDescent="0.35">
      <c r="A2227">
        <v>2023</v>
      </c>
    </row>
    <row r="2228" spans="1:1" x14ac:dyDescent="0.35">
      <c r="A2228">
        <v>2018</v>
      </c>
    </row>
    <row r="2229" spans="1:1" x14ac:dyDescent="0.35">
      <c r="A2229">
        <v>2021</v>
      </c>
    </row>
    <row r="2230" spans="1:1" x14ac:dyDescent="0.35">
      <c r="A2230">
        <v>2017</v>
      </c>
    </row>
    <row r="2231" spans="1:1" x14ac:dyDescent="0.35">
      <c r="A2231">
        <v>2015</v>
      </c>
    </row>
    <row r="2232" spans="1:1" x14ac:dyDescent="0.35">
      <c r="A2232">
        <v>2017</v>
      </c>
    </row>
    <row r="2233" spans="1:1" x14ac:dyDescent="0.35">
      <c r="A2233">
        <v>2021</v>
      </c>
    </row>
    <row r="2234" spans="1:1" x14ac:dyDescent="0.35">
      <c r="A2234">
        <v>2020</v>
      </c>
    </row>
    <row r="2235" spans="1:1" x14ac:dyDescent="0.35">
      <c r="A2235">
        <v>2024</v>
      </c>
    </row>
    <row r="2236" spans="1:1" x14ac:dyDescent="0.35">
      <c r="A2236">
        <v>2018</v>
      </c>
    </row>
    <row r="2237" spans="1:1" x14ac:dyDescent="0.35">
      <c r="A2237">
        <v>2022</v>
      </c>
    </row>
    <row r="2238" spans="1:1" x14ac:dyDescent="0.35">
      <c r="A2238">
        <v>2023</v>
      </c>
    </row>
    <row r="2239" spans="1:1" x14ac:dyDescent="0.35">
      <c r="A2239">
        <v>2017</v>
      </c>
    </row>
    <row r="2240" spans="1:1" x14ac:dyDescent="0.35">
      <c r="A2240">
        <v>2023</v>
      </c>
    </row>
    <row r="2241" spans="1:1" x14ac:dyDescent="0.35">
      <c r="A2241">
        <v>2020</v>
      </c>
    </row>
    <row r="2242" spans="1:1" x14ac:dyDescent="0.35">
      <c r="A2242">
        <v>2025</v>
      </c>
    </row>
    <row r="2243" spans="1:1" x14ac:dyDescent="0.35">
      <c r="A2243">
        <v>2015</v>
      </c>
    </row>
    <row r="2244" spans="1:1" x14ac:dyDescent="0.35">
      <c r="A2244">
        <v>2020</v>
      </c>
    </row>
    <row r="2245" spans="1:1" x14ac:dyDescent="0.35">
      <c r="A2245">
        <v>2017</v>
      </c>
    </row>
    <row r="2246" spans="1:1" x14ac:dyDescent="0.35">
      <c r="A2246">
        <v>2022</v>
      </c>
    </row>
    <row r="2247" spans="1:1" x14ac:dyDescent="0.35">
      <c r="A2247">
        <v>2016</v>
      </c>
    </row>
    <row r="2248" spans="1:1" x14ac:dyDescent="0.35">
      <c r="A2248">
        <v>2015</v>
      </c>
    </row>
    <row r="2249" spans="1:1" x14ac:dyDescent="0.35">
      <c r="A2249">
        <v>2017</v>
      </c>
    </row>
    <row r="2250" spans="1:1" x14ac:dyDescent="0.35">
      <c r="A2250">
        <v>2020</v>
      </c>
    </row>
    <row r="2251" spans="1:1" x14ac:dyDescent="0.35">
      <c r="A2251">
        <v>2015</v>
      </c>
    </row>
    <row r="2252" spans="1:1" x14ac:dyDescent="0.35">
      <c r="A2252">
        <v>2016</v>
      </c>
    </row>
    <row r="2253" spans="1:1" x14ac:dyDescent="0.35">
      <c r="A2253">
        <v>2025</v>
      </c>
    </row>
    <row r="2254" spans="1:1" x14ac:dyDescent="0.35">
      <c r="A2254">
        <v>2020</v>
      </c>
    </row>
    <row r="2255" spans="1:1" x14ac:dyDescent="0.35">
      <c r="A2255">
        <v>2018</v>
      </c>
    </row>
    <row r="2256" spans="1:1" x14ac:dyDescent="0.35">
      <c r="A2256">
        <v>2023</v>
      </c>
    </row>
    <row r="2257" spans="1:1" x14ac:dyDescent="0.35">
      <c r="A2257">
        <v>2023</v>
      </c>
    </row>
    <row r="2258" spans="1:1" x14ac:dyDescent="0.35">
      <c r="A2258">
        <v>2024</v>
      </c>
    </row>
    <row r="2259" spans="1:1" x14ac:dyDescent="0.35">
      <c r="A2259">
        <v>2016</v>
      </c>
    </row>
    <row r="2260" spans="1:1" x14ac:dyDescent="0.35">
      <c r="A2260">
        <v>2022</v>
      </c>
    </row>
    <row r="2261" spans="1:1" x14ac:dyDescent="0.35">
      <c r="A2261">
        <v>2022</v>
      </c>
    </row>
    <row r="2262" spans="1:1" x14ac:dyDescent="0.35">
      <c r="A2262">
        <v>2025</v>
      </c>
    </row>
    <row r="2263" spans="1:1" x14ac:dyDescent="0.35">
      <c r="A2263">
        <v>2024</v>
      </c>
    </row>
    <row r="2264" spans="1:1" x14ac:dyDescent="0.35">
      <c r="A2264">
        <v>2019</v>
      </c>
    </row>
    <row r="2265" spans="1:1" x14ac:dyDescent="0.35">
      <c r="A2265">
        <v>2017</v>
      </c>
    </row>
    <row r="2266" spans="1:1" x14ac:dyDescent="0.35">
      <c r="A2266">
        <v>2022</v>
      </c>
    </row>
    <row r="2267" spans="1:1" x14ac:dyDescent="0.35">
      <c r="A2267">
        <v>2020</v>
      </c>
    </row>
    <row r="2268" spans="1:1" x14ac:dyDescent="0.35">
      <c r="A2268">
        <v>2025</v>
      </c>
    </row>
    <row r="2269" spans="1:1" x14ac:dyDescent="0.35">
      <c r="A2269">
        <v>2016</v>
      </c>
    </row>
    <row r="2270" spans="1:1" x14ac:dyDescent="0.35">
      <c r="A2270">
        <v>2022</v>
      </c>
    </row>
    <row r="2271" spans="1:1" x14ac:dyDescent="0.35">
      <c r="A2271">
        <v>2015</v>
      </c>
    </row>
    <row r="2272" spans="1:1" x14ac:dyDescent="0.35">
      <c r="A2272">
        <v>2021</v>
      </c>
    </row>
    <row r="2273" spans="1:1" x14ac:dyDescent="0.35">
      <c r="A2273">
        <v>2022</v>
      </c>
    </row>
    <row r="2274" spans="1:1" x14ac:dyDescent="0.35">
      <c r="A2274">
        <v>2019</v>
      </c>
    </row>
    <row r="2275" spans="1:1" x14ac:dyDescent="0.35">
      <c r="A2275">
        <v>2015</v>
      </c>
    </row>
    <row r="2276" spans="1:1" x14ac:dyDescent="0.35">
      <c r="A2276">
        <v>2020</v>
      </c>
    </row>
    <row r="2277" spans="1:1" x14ac:dyDescent="0.35">
      <c r="A2277">
        <v>2022</v>
      </c>
    </row>
    <row r="2278" spans="1:1" x14ac:dyDescent="0.35">
      <c r="A2278">
        <v>2020</v>
      </c>
    </row>
    <row r="2279" spans="1:1" x14ac:dyDescent="0.35">
      <c r="A2279">
        <v>2019</v>
      </c>
    </row>
    <row r="2280" spans="1:1" x14ac:dyDescent="0.35">
      <c r="A2280">
        <v>2015</v>
      </c>
    </row>
    <row r="2281" spans="1:1" x14ac:dyDescent="0.35">
      <c r="A2281">
        <v>2025</v>
      </c>
    </row>
    <row r="2282" spans="1:1" x14ac:dyDescent="0.35">
      <c r="A2282">
        <v>2019</v>
      </c>
    </row>
    <row r="2283" spans="1:1" x14ac:dyDescent="0.35">
      <c r="A2283">
        <v>2019</v>
      </c>
    </row>
    <row r="2284" spans="1:1" x14ac:dyDescent="0.35">
      <c r="A2284">
        <v>2018</v>
      </c>
    </row>
    <row r="2285" spans="1:1" x14ac:dyDescent="0.35">
      <c r="A2285">
        <v>2019</v>
      </c>
    </row>
    <row r="2286" spans="1:1" x14ac:dyDescent="0.35">
      <c r="A2286">
        <v>2022</v>
      </c>
    </row>
    <row r="2287" spans="1:1" x14ac:dyDescent="0.35">
      <c r="A2287">
        <v>2025</v>
      </c>
    </row>
    <row r="2288" spans="1:1" x14ac:dyDescent="0.35">
      <c r="A2288">
        <v>2021</v>
      </c>
    </row>
    <row r="2289" spans="1:1" x14ac:dyDescent="0.35">
      <c r="A2289">
        <v>2017</v>
      </c>
    </row>
    <row r="2290" spans="1:1" x14ac:dyDescent="0.35">
      <c r="A2290">
        <v>2024</v>
      </c>
    </row>
    <row r="2291" spans="1:1" x14ac:dyDescent="0.35">
      <c r="A2291">
        <v>2016</v>
      </c>
    </row>
    <row r="2292" spans="1:1" x14ac:dyDescent="0.35">
      <c r="A2292">
        <v>2015</v>
      </c>
    </row>
    <row r="2293" spans="1:1" x14ac:dyDescent="0.35">
      <c r="A2293">
        <v>2019</v>
      </c>
    </row>
    <row r="2294" spans="1:1" x14ac:dyDescent="0.35">
      <c r="A2294">
        <v>2016</v>
      </c>
    </row>
    <row r="2295" spans="1:1" x14ac:dyDescent="0.35">
      <c r="A2295">
        <v>2021</v>
      </c>
    </row>
    <row r="2296" spans="1:1" x14ac:dyDescent="0.35">
      <c r="A2296">
        <v>2023</v>
      </c>
    </row>
    <row r="2297" spans="1:1" x14ac:dyDescent="0.35">
      <c r="A2297">
        <v>2023</v>
      </c>
    </row>
    <row r="2298" spans="1:1" x14ac:dyDescent="0.35">
      <c r="A2298">
        <v>2022</v>
      </c>
    </row>
    <row r="2299" spans="1:1" x14ac:dyDescent="0.35">
      <c r="A2299">
        <v>2017</v>
      </c>
    </row>
    <row r="2300" spans="1:1" x14ac:dyDescent="0.35">
      <c r="A2300">
        <v>2015</v>
      </c>
    </row>
    <row r="2301" spans="1:1" x14ac:dyDescent="0.35">
      <c r="A2301">
        <v>2015</v>
      </c>
    </row>
    <row r="2302" spans="1:1" x14ac:dyDescent="0.35">
      <c r="A2302">
        <v>2019</v>
      </c>
    </row>
    <row r="2303" spans="1:1" x14ac:dyDescent="0.35">
      <c r="A2303">
        <v>2019</v>
      </c>
    </row>
    <row r="2304" spans="1:1" x14ac:dyDescent="0.35">
      <c r="A2304">
        <v>2022</v>
      </c>
    </row>
    <row r="2305" spans="1:1" x14ac:dyDescent="0.35">
      <c r="A2305">
        <v>2022</v>
      </c>
    </row>
    <row r="2306" spans="1:1" x14ac:dyDescent="0.35">
      <c r="A2306">
        <v>2022</v>
      </c>
    </row>
    <row r="2307" spans="1:1" x14ac:dyDescent="0.35">
      <c r="A2307">
        <v>2017</v>
      </c>
    </row>
    <row r="2308" spans="1:1" x14ac:dyDescent="0.35">
      <c r="A2308">
        <v>2022</v>
      </c>
    </row>
    <row r="2309" spans="1:1" x14ac:dyDescent="0.35">
      <c r="A2309">
        <v>2018</v>
      </c>
    </row>
    <row r="2310" spans="1:1" x14ac:dyDescent="0.35">
      <c r="A2310">
        <v>2015</v>
      </c>
    </row>
    <row r="2311" spans="1:1" x14ac:dyDescent="0.35">
      <c r="A2311">
        <v>2020</v>
      </c>
    </row>
    <row r="2312" spans="1:1" x14ac:dyDescent="0.35">
      <c r="A2312">
        <v>2017</v>
      </c>
    </row>
    <row r="2313" spans="1:1" x14ac:dyDescent="0.35">
      <c r="A2313">
        <v>2015</v>
      </c>
    </row>
    <row r="2314" spans="1:1" x14ac:dyDescent="0.35">
      <c r="A2314">
        <v>2019</v>
      </c>
    </row>
    <row r="2315" spans="1:1" x14ac:dyDescent="0.35">
      <c r="A2315">
        <v>2019</v>
      </c>
    </row>
    <row r="2316" spans="1:1" x14ac:dyDescent="0.35">
      <c r="A2316">
        <v>2017</v>
      </c>
    </row>
    <row r="2317" spans="1:1" x14ac:dyDescent="0.35">
      <c r="A2317">
        <v>2017</v>
      </c>
    </row>
    <row r="2318" spans="1:1" x14ac:dyDescent="0.35">
      <c r="A2318">
        <v>2023</v>
      </c>
    </row>
    <row r="2319" spans="1:1" x14ac:dyDescent="0.35">
      <c r="A2319">
        <v>2020</v>
      </c>
    </row>
    <row r="2320" spans="1:1" x14ac:dyDescent="0.35">
      <c r="A2320">
        <v>2021</v>
      </c>
    </row>
    <row r="2321" spans="1:1" x14ac:dyDescent="0.35">
      <c r="A2321">
        <v>2020</v>
      </c>
    </row>
    <row r="2322" spans="1:1" x14ac:dyDescent="0.35">
      <c r="A2322">
        <v>2019</v>
      </c>
    </row>
    <row r="2323" spans="1:1" x14ac:dyDescent="0.35">
      <c r="A2323">
        <v>2025</v>
      </c>
    </row>
    <row r="2324" spans="1:1" x14ac:dyDescent="0.35">
      <c r="A2324">
        <v>2023</v>
      </c>
    </row>
    <row r="2325" spans="1:1" x14ac:dyDescent="0.35">
      <c r="A2325">
        <v>2020</v>
      </c>
    </row>
    <row r="2326" spans="1:1" x14ac:dyDescent="0.35">
      <c r="A2326">
        <v>2023</v>
      </c>
    </row>
    <row r="2327" spans="1:1" x14ac:dyDescent="0.35">
      <c r="A2327">
        <v>2025</v>
      </c>
    </row>
    <row r="2328" spans="1:1" x14ac:dyDescent="0.35">
      <c r="A2328">
        <v>2024</v>
      </c>
    </row>
    <row r="2329" spans="1:1" x14ac:dyDescent="0.35">
      <c r="A2329">
        <v>2017</v>
      </c>
    </row>
    <row r="2330" spans="1:1" x14ac:dyDescent="0.35">
      <c r="A2330">
        <v>2022</v>
      </c>
    </row>
    <row r="2331" spans="1:1" x14ac:dyDescent="0.35">
      <c r="A2331">
        <v>2025</v>
      </c>
    </row>
    <row r="2332" spans="1:1" x14ac:dyDescent="0.35">
      <c r="A2332">
        <v>2021</v>
      </c>
    </row>
    <row r="2333" spans="1:1" x14ac:dyDescent="0.35">
      <c r="A2333">
        <v>2016</v>
      </c>
    </row>
    <row r="2334" spans="1:1" x14ac:dyDescent="0.35">
      <c r="A2334">
        <v>2018</v>
      </c>
    </row>
    <row r="2335" spans="1:1" x14ac:dyDescent="0.35">
      <c r="A2335">
        <v>2015</v>
      </c>
    </row>
    <row r="2336" spans="1:1" x14ac:dyDescent="0.35">
      <c r="A2336">
        <v>2017</v>
      </c>
    </row>
    <row r="2337" spans="1:1" x14ac:dyDescent="0.35">
      <c r="A2337">
        <v>2019</v>
      </c>
    </row>
    <row r="2338" spans="1:1" x14ac:dyDescent="0.35">
      <c r="A2338">
        <v>2017</v>
      </c>
    </row>
    <row r="2339" spans="1:1" x14ac:dyDescent="0.35">
      <c r="A2339">
        <v>2023</v>
      </c>
    </row>
    <row r="2340" spans="1:1" x14ac:dyDescent="0.35">
      <c r="A2340">
        <v>2017</v>
      </c>
    </row>
    <row r="2341" spans="1:1" x14ac:dyDescent="0.35">
      <c r="A2341">
        <v>2025</v>
      </c>
    </row>
    <row r="2342" spans="1:1" x14ac:dyDescent="0.35">
      <c r="A2342">
        <v>2024</v>
      </c>
    </row>
    <row r="2343" spans="1:1" x14ac:dyDescent="0.35">
      <c r="A2343">
        <v>2020</v>
      </c>
    </row>
    <row r="2344" spans="1:1" x14ac:dyDescent="0.35">
      <c r="A2344">
        <v>2024</v>
      </c>
    </row>
    <row r="2345" spans="1:1" x14ac:dyDescent="0.35">
      <c r="A2345">
        <v>2023</v>
      </c>
    </row>
    <row r="2346" spans="1:1" x14ac:dyDescent="0.35">
      <c r="A2346">
        <v>2023</v>
      </c>
    </row>
    <row r="2347" spans="1:1" x14ac:dyDescent="0.35">
      <c r="A2347">
        <v>2021</v>
      </c>
    </row>
    <row r="2348" spans="1:1" x14ac:dyDescent="0.35">
      <c r="A2348">
        <v>2017</v>
      </c>
    </row>
    <row r="2349" spans="1:1" x14ac:dyDescent="0.35">
      <c r="A2349">
        <v>2024</v>
      </c>
    </row>
    <row r="2350" spans="1:1" x14ac:dyDescent="0.35">
      <c r="A2350">
        <v>2024</v>
      </c>
    </row>
    <row r="2351" spans="1:1" x14ac:dyDescent="0.35">
      <c r="A2351">
        <v>2024</v>
      </c>
    </row>
    <row r="2352" spans="1:1" x14ac:dyDescent="0.35">
      <c r="A2352">
        <v>2018</v>
      </c>
    </row>
    <row r="2353" spans="1:1" x14ac:dyDescent="0.35">
      <c r="A2353">
        <v>2019</v>
      </c>
    </row>
    <row r="2354" spans="1:1" x14ac:dyDescent="0.35">
      <c r="A2354">
        <v>2025</v>
      </c>
    </row>
    <row r="2355" spans="1:1" x14ac:dyDescent="0.35">
      <c r="A2355">
        <v>2018</v>
      </c>
    </row>
    <row r="2356" spans="1:1" x14ac:dyDescent="0.35">
      <c r="A2356">
        <v>2015</v>
      </c>
    </row>
    <row r="2357" spans="1:1" x14ac:dyDescent="0.35">
      <c r="A2357">
        <v>2021</v>
      </c>
    </row>
    <row r="2358" spans="1:1" x14ac:dyDescent="0.35">
      <c r="A2358">
        <v>2015</v>
      </c>
    </row>
    <row r="2359" spans="1:1" x14ac:dyDescent="0.35">
      <c r="A2359">
        <v>2016</v>
      </c>
    </row>
    <row r="2360" spans="1:1" x14ac:dyDescent="0.35">
      <c r="A2360">
        <v>2025</v>
      </c>
    </row>
    <row r="2361" spans="1:1" x14ac:dyDescent="0.35">
      <c r="A2361">
        <v>2017</v>
      </c>
    </row>
    <row r="2362" spans="1:1" x14ac:dyDescent="0.35">
      <c r="A2362">
        <v>2016</v>
      </c>
    </row>
    <row r="2363" spans="1:1" x14ac:dyDescent="0.35">
      <c r="A2363">
        <v>2022</v>
      </c>
    </row>
    <row r="2364" spans="1:1" x14ac:dyDescent="0.35">
      <c r="A2364">
        <v>2023</v>
      </c>
    </row>
    <row r="2365" spans="1:1" x14ac:dyDescent="0.35">
      <c r="A2365">
        <v>2015</v>
      </c>
    </row>
    <row r="2366" spans="1:1" x14ac:dyDescent="0.35">
      <c r="A2366">
        <v>2025</v>
      </c>
    </row>
    <row r="2367" spans="1:1" x14ac:dyDescent="0.35">
      <c r="A2367">
        <v>2023</v>
      </c>
    </row>
    <row r="2368" spans="1:1" x14ac:dyDescent="0.35">
      <c r="A2368">
        <v>2022</v>
      </c>
    </row>
    <row r="2369" spans="1:1" x14ac:dyDescent="0.35">
      <c r="A2369">
        <v>2016</v>
      </c>
    </row>
    <row r="2370" spans="1:1" x14ac:dyDescent="0.35">
      <c r="A2370">
        <v>2017</v>
      </c>
    </row>
    <row r="2371" spans="1:1" x14ac:dyDescent="0.35">
      <c r="A2371">
        <v>2025</v>
      </c>
    </row>
    <row r="2372" spans="1:1" x14ac:dyDescent="0.35">
      <c r="A2372">
        <v>2017</v>
      </c>
    </row>
    <row r="2373" spans="1:1" x14ac:dyDescent="0.35">
      <c r="A2373">
        <v>2015</v>
      </c>
    </row>
    <row r="2374" spans="1:1" x14ac:dyDescent="0.35">
      <c r="A2374">
        <v>2025</v>
      </c>
    </row>
    <row r="2375" spans="1:1" x14ac:dyDescent="0.35">
      <c r="A2375">
        <v>2021</v>
      </c>
    </row>
    <row r="2376" spans="1:1" x14ac:dyDescent="0.35">
      <c r="A2376">
        <v>2019</v>
      </c>
    </row>
    <row r="2377" spans="1:1" x14ac:dyDescent="0.35">
      <c r="A2377">
        <v>2018</v>
      </c>
    </row>
    <row r="2378" spans="1:1" x14ac:dyDescent="0.35">
      <c r="A2378">
        <v>2016</v>
      </c>
    </row>
    <row r="2379" spans="1:1" x14ac:dyDescent="0.35">
      <c r="A2379">
        <v>2017</v>
      </c>
    </row>
    <row r="2380" spans="1:1" x14ac:dyDescent="0.35">
      <c r="A2380">
        <v>2025</v>
      </c>
    </row>
    <row r="2381" spans="1:1" x14ac:dyDescent="0.35">
      <c r="A2381">
        <v>2025</v>
      </c>
    </row>
    <row r="2382" spans="1:1" x14ac:dyDescent="0.35">
      <c r="A2382">
        <v>2020</v>
      </c>
    </row>
    <row r="2383" spans="1:1" x14ac:dyDescent="0.35">
      <c r="A2383">
        <v>2019</v>
      </c>
    </row>
    <row r="2384" spans="1:1" x14ac:dyDescent="0.35">
      <c r="A2384">
        <v>2025</v>
      </c>
    </row>
    <row r="2385" spans="1:1" x14ac:dyDescent="0.35">
      <c r="A2385">
        <v>2018</v>
      </c>
    </row>
    <row r="2386" spans="1:1" x14ac:dyDescent="0.35">
      <c r="A2386">
        <v>2023</v>
      </c>
    </row>
    <row r="2387" spans="1:1" x14ac:dyDescent="0.35">
      <c r="A2387">
        <v>2017</v>
      </c>
    </row>
    <row r="2388" spans="1:1" x14ac:dyDescent="0.35">
      <c r="A2388">
        <v>2017</v>
      </c>
    </row>
    <row r="2389" spans="1:1" x14ac:dyDescent="0.35">
      <c r="A2389">
        <v>2019</v>
      </c>
    </row>
    <row r="2390" spans="1:1" x14ac:dyDescent="0.35">
      <c r="A2390">
        <v>2015</v>
      </c>
    </row>
    <row r="2391" spans="1:1" x14ac:dyDescent="0.35">
      <c r="A2391">
        <v>2020</v>
      </c>
    </row>
    <row r="2392" spans="1:1" x14ac:dyDescent="0.35">
      <c r="A2392">
        <v>2025</v>
      </c>
    </row>
    <row r="2393" spans="1:1" x14ac:dyDescent="0.35">
      <c r="A2393">
        <v>2021</v>
      </c>
    </row>
    <row r="2394" spans="1:1" x14ac:dyDescent="0.35">
      <c r="A2394">
        <v>2025</v>
      </c>
    </row>
    <row r="2395" spans="1:1" x14ac:dyDescent="0.35">
      <c r="A2395">
        <v>2016</v>
      </c>
    </row>
    <row r="2396" spans="1:1" x14ac:dyDescent="0.35">
      <c r="A2396">
        <v>2017</v>
      </c>
    </row>
    <row r="2397" spans="1:1" x14ac:dyDescent="0.35">
      <c r="A2397">
        <v>2022</v>
      </c>
    </row>
    <row r="2398" spans="1:1" x14ac:dyDescent="0.35">
      <c r="A2398">
        <v>2018</v>
      </c>
    </row>
    <row r="2399" spans="1:1" x14ac:dyDescent="0.35">
      <c r="A2399">
        <v>2025</v>
      </c>
    </row>
    <row r="2400" spans="1:1" x14ac:dyDescent="0.35">
      <c r="A2400">
        <v>2021</v>
      </c>
    </row>
    <row r="2401" spans="1:1" x14ac:dyDescent="0.35">
      <c r="A2401">
        <v>2024</v>
      </c>
    </row>
    <row r="2402" spans="1:1" x14ac:dyDescent="0.35">
      <c r="A2402">
        <v>2021</v>
      </c>
    </row>
    <row r="2403" spans="1:1" x14ac:dyDescent="0.35">
      <c r="A2403">
        <v>2025</v>
      </c>
    </row>
    <row r="2404" spans="1:1" x14ac:dyDescent="0.35">
      <c r="A2404">
        <v>2020</v>
      </c>
    </row>
    <row r="2405" spans="1:1" x14ac:dyDescent="0.35">
      <c r="A2405">
        <v>2022</v>
      </c>
    </row>
    <row r="2406" spans="1:1" x14ac:dyDescent="0.35">
      <c r="A2406">
        <v>2023</v>
      </c>
    </row>
    <row r="2407" spans="1:1" x14ac:dyDescent="0.35">
      <c r="A2407">
        <v>2020</v>
      </c>
    </row>
    <row r="2408" spans="1:1" x14ac:dyDescent="0.35">
      <c r="A2408">
        <v>2015</v>
      </c>
    </row>
    <row r="2409" spans="1:1" x14ac:dyDescent="0.35">
      <c r="A2409">
        <v>2016</v>
      </c>
    </row>
    <row r="2410" spans="1:1" x14ac:dyDescent="0.35">
      <c r="A2410">
        <v>2023</v>
      </c>
    </row>
    <row r="2411" spans="1:1" x14ac:dyDescent="0.35">
      <c r="A2411">
        <v>2020</v>
      </c>
    </row>
    <row r="2412" spans="1:1" x14ac:dyDescent="0.35">
      <c r="A2412">
        <v>2025</v>
      </c>
    </row>
    <row r="2413" spans="1:1" x14ac:dyDescent="0.35">
      <c r="A2413">
        <v>2016</v>
      </c>
    </row>
    <row r="2414" spans="1:1" x14ac:dyDescent="0.35">
      <c r="A2414">
        <v>2022</v>
      </c>
    </row>
    <row r="2415" spans="1:1" x14ac:dyDescent="0.35">
      <c r="A2415">
        <v>2018</v>
      </c>
    </row>
    <row r="2416" spans="1:1" x14ac:dyDescent="0.35">
      <c r="A2416">
        <v>2018</v>
      </c>
    </row>
    <row r="2417" spans="1:1" x14ac:dyDescent="0.35">
      <c r="A2417">
        <v>2019</v>
      </c>
    </row>
    <row r="2418" spans="1:1" x14ac:dyDescent="0.35">
      <c r="A2418">
        <v>2021</v>
      </c>
    </row>
    <row r="2419" spans="1:1" x14ac:dyDescent="0.35">
      <c r="A2419">
        <v>2017</v>
      </c>
    </row>
    <row r="2420" spans="1:1" x14ac:dyDescent="0.35">
      <c r="A2420">
        <v>2023</v>
      </c>
    </row>
    <row r="2421" spans="1:1" x14ac:dyDescent="0.35">
      <c r="A2421">
        <v>2024</v>
      </c>
    </row>
    <row r="2422" spans="1:1" x14ac:dyDescent="0.35">
      <c r="A2422">
        <v>2016</v>
      </c>
    </row>
    <row r="2423" spans="1:1" x14ac:dyDescent="0.35">
      <c r="A2423">
        <v>2022</v>
      </c>
    </row>
    <row r="2424" spans="1:1" x14ac:dyDescent="0.35">
      <c r="A2424">
        <v>2015</v>
      </c>
    </row>
    <row r="2425" spans="1:1" x14ac:dyDescent="0.35">
      <c r="A2425">
        <v>2025</v>
      </c>
    </row>
    <row r="2426" spans="1:1" x14ac:dyDescent="0.35">
      <c r="A2426">
        <v>2022</v>
      </c>
    </row>
    <row r="2427" spans="1:1" x14ac:dyDescent="0.35">
      <c r="A2427">
        <v>2021</v>
      </c>
    </row>
    <row r="2428" spans="1:1" x14ac:dyDescent="0.35">
      <c r="A2428">
        <v>2015</v>
      </c>
    </row>
    <row r="2429" spans="1:1" x14ac:dyDescent="0.35">
      <c r="A2429">
        <v>2020</v>
      </c>
    </row>
    <row r="2430" spans="1:1" x14ac:dyDescent="0.35">
      <c r="A2430">
        <v>2024</v>
      </c>
    </row>
    <row r="2431" spans="1:1" x14ac:dyDescent="0.35">
      <c r="A2431">
        <v>2016</v>
      </c>
    </row>
    <row r="2432" spans="1:1" x14ac:dyDescent="0.35">
      <c r="A2432">
        <v>2016</v>
      </c>
    </row>
    <row r="2433" spans="1:1" x14ac:dyDescent="0.35">
      <c r="A2433">
        <v>2016</v>
      </c>
    </row>
    <row r="2434" spans="1:1" x14ac:dyDescent="0.35">
      <c r="A2434">
        <v>2017</v>
      </c>
    </row>
    <row r="2435" spans="1:1" x14ac:dyDescent="0.35">
      <c r="A2435">
        <v>2015</v>
      </c>
    </row>
    <row r="2436" spans="1:1" x14ac:dyDescent="0.35">
      <c r="A2436">
        <v>2021</v>
      </c>
    </row>
    <row r="2437" spans="1:1" x14ac:dyDescent="0.35">
      <c r="A2437">
        <v>2025</v>
      </c>
    </row>
    <row r="2438" spans="1:1" x14ac:dyDescent="0.35">
      <c r="A2438">
        <v>2023</v>
      </c>
    </row>
    <row r="2439" spans="1:1" x14ac:dyDescent="0.35">
      <c r="A2439">
        <v>2025</v>
      </c>
    </row>
    <row r="2440" spans="1:1" x14ac:dyDescent="0.35">
      <c r="A2440">
        <v>2019</v>
      </c>
    </row>
    <row r="2441" spans="1:1" x14ac:dyDescent="0.35">
      <c r="A2441">
        <v>2022</v>
      </c>
    </row>
    <row r="2442" spans="1:1" x14ac:dyDescent="0.35">
      <c r="A2442">
        <v>2021</v>
      </c>
    </row>
    <row r="2443" spans="1:1" x14ac:dyDescent="0.35">
      <c r="A2443">
        <v>2016</v>
      </c>
    </row>
    <row r="2444" spans="1:1" x14ac:dyDescent="0.35">
      <c r="A2444">
        <v>2017</v>
      </c>
    </row>
    <row r="2445" spans="1:1" x14ac:dyDescent="0.35">
      <c r="A2445">
        <v>2024</v>
      </c>
    </row>
    <row r="2446" spans="1:1" x14ac:dyDescent="0.35">
      <c r="A2446">
        <v>2015</v>
      </c>
    </row>
    <row r="2447" spans="1:1" x14ac:dyDescent="0.35">
      <c r="A2447">
        <v>2025</v>
      </c>
    </row>
    <row r="2448" spans="1:1" x14ac:dyDescent="0.35">
      <c r="A2448">
        <v>2025</v>
      </c>
    </row>
    <row r="2449" spans="1:1" x14ac:dyDescent="0.35">
      <c r="A2449">
        <v>2016</v>
      </c>
    </row>
    <row r="2450" spans="1:1" x14ac:dyDescent="0.35">
      <c r="A2450">
        <v>2020</v>
      </c>
    </row>
    <row r="2451" spans="1:1" x14ac:dyDescent="0.35">
      <c r="A2451">
        <v>2015</v>
      </c>
    </row>
    <row r="2452" spans="1:1" x14ac:dyDescent="0.35">
      <c r="A2452">
        <v>2018</v>
      </c>
    </row>
    <row r="2453" spans="1:1" x14ac:dyDescent="0.35">
      <c r="A2453">
        <v>2021</v>
      </c>
    </row>
    <row r="2454" spans="1:1" x14ac:dyDescent="0.35">
      <c r="A2454">
        <v>2021</v>
      </c>
    </row>
    <row r="2455" spans="1:1" x14ac:dyDescent="0.35">
      <c r="A2455">
        <v>2020</v>
      </c>
    </row>
    <row r="2456" spans="1:1" x14ac:dyDescent="0.35">
      <c r="A2456">
        <v>2018</v>
      </c>
    </row>
    <row r="2457" spans="1:1" x14ac:dyDescent="0.35">
      <c r="A2457">
        <v>2017</v>
      </c>
    </row>
    <row r="2458" spans="1:1" x14ac:dyDescent="0.35">
      <c r="A2458">
        <v>2019</v>
      </c>
    </row>
    <row r="2459" spans="1:1" x14ac:dyDescent="0.35">
      <c r="A2459">
        <v>2021</v>
      </c>
    </row>
    <row r="2460" spans="1:1" x14ac:dyDescent="0.35">
      <c r="A2460">
        <v>2024</v>
      </c>
    </row>
    <row r="2461" spans="1:1" x14ac:dyDescent="0.35">
      <c r="A2461">
        <v>2025</v>
      </c>
    </row>
    <row r="2462" spans="1:1" x14ac:dyDescent="0.35">
      <c r="A2462">
        <v>2016</v>
      </c>
    </row>
    <row r="2463" spans="1:1" x14ac:dyDescent="0.35">
      <c r="A2463">
        <v>2015</v>
      </c>
    </row>
    <row r="2464" spans="1:1" x14ac:dyDescent="0.35">
      <c r="A2464">
        <v>2021</v>
      </c>
    </row>
    <row r="2465" spans="1:1" x14ac:dyDescent="0.35">
      <c r="A2465">
        <v>2021</v>
      </c>
    </row>
    <row r="2466" spans="1:1" x14ac:dyDescent="0.35">
      <c r="A2466">
        <v>2023</v>
      </c>
    </row>
    <row r="2467" spans="1:1" x14ac:dyDescent="0.35">
      <c r="A2467">
        <v>2022</v>
      </c>
    </row>
    <row r="2468" spans="1:1" x14ac:dyDescent="0.35">
      <c r="A2468">
        <v>2023</v>
      </c>
    </row>
    <row r="2469" spans="1:1" x14ac:dyDescent="0.35">
      <c r="A2469">
        <v>2020</v>
      </c>
    </row>
    <row r="2470" spans="1:1" x14ac:dyDescent="0.35">
      <c r="A2470">
        <v>2020</v>
      </c>
    </row>
    <row r="2471" spans="1:1" x14ac:dyDescent="0.35">
      <c r="A2471">
        <v>2025</v>
      </c>
    </row>
    <row r="2472" spans="1:1" x14ac:dyDescent="0.35">
      <c r="A2472">
        <v>2015</v>
      </c>
    </row>
    <row r="2473" spans="1:1" x14ac:dyDescent="0.35">
      <c r="A2473">
        <v>2016</v>
      </c>
    </row>
    <row r="2474" spans="1:1" x14ac:dyDescent="0.35">
      <c r="A2474">
        <v>2016</v>
      </c>
    </row>
    <row r="2475" spans="1:1" x14ac:dyDescent="0.35">
      <c r="A2475">
        <v>2015</v>
      </c>
    </row>
    <row r="2476" spans="1:1" x14ac:dyDescent="0.35">
      <c r="A2476">
        <v>2023</v>
      </c>
    </row>
    <row r="2477" spans="1:1" x14ac:dyDescent="0.35">
      <c r="A2477">
        <v>2023</v>
      </c>
    </row>
    <row r="2478" spans="1:1" x14ac:dyDescent="0.35">
      <c r="A2478">
        <v>2020</v>
      </c>
    </row>
    <row r="2479" spans="1:1" x14ac:dyDescent="0.35">
      <c r="A2479">
        <v>2022</v>
      </c>
    </row>
    <row r="2480" spans="1:1" x14ac:dyDescent="0.35">
      <c r="A2480">
        <v>2025</v>
      </c>
    </row>
    <row r="2481" spans="1:1" x14ac:dyDescent="0.35">
      <c r="A2481">
        <v>2021</v>
      </c>
    </row>
    <row r="2482" spans="1:1" x14ac:dyDescent="0.35">
      <c r="A2482">
        <v>2017</v>
      </c>
    </row>
    <row r="2483" spans="1:1" x14ac:dyDescent="0.35">
      <c r="A2483">
        <v>2017</v>
      </c>
    </row>
    <row r="2484" spans="1:1" x14ac:dyDescent="0.35">
      <c r="A2484">
        <v>2019</v>
      </c>
    </row>
    <row r="2485" spans="1:1" x14ac:dyDescent="0.35">
      <c r="A2485">
        <v>2017</v>
      </c>
    </row>
    <row r="2486" spans="1:1" x14ac:dyDescent="0.35">
      <c r="A2486">
        <v>2024</v>
      </c>
    </row>
    <row r="2487" spans="1:1" x14ac:dyDescent="0.35">
      <c r="A2487">
        <v>2016</v>
      </c>
    </row>
    <row r="2488" spans="1:1" x14ac:dyDescent="0.35">
      <c r="A2488">
        <v>2023</v>
      </c>
    </row>
    <row r="2489" spans="1:1" x14ac:dyDescent="0.35">
      <c r="A2489">
        <v>2017</v>
      </c>
    </row>
    <row r="2490" spans="1:1" x14ac:dyDescent="0.35">
      <c r="A2490">
        <v>2018</v>
      </c>
    </row>
    <row r="2491" spans="1:1" x14ac:dyDescent="0.35">
      <c r="A2491">
        <v>2019</v>
      </c>
    </row>
    <row r="2492" spans="1:1" x14ac:dyDescent="0.35">
      <c r="A2492">
        <v>2018</v>
      </c>
    </row>
    <row r="2493" spans="1:1" x14ac:dyDescent="0.35">
      <c r="A2493">
        <v>2020</v>
      </c>
    </row>
    <row r="2494" spans="1:1" x14ac:dyDescent="0.35">
      <c r="A2494">
        <v>2015</v>
      </c>
    </row>
    <row r="2495" spans="1:1" x14ac:dyDescent="0.35">
      <c r="A2495">
        <v>2020</v>
      </c>
    </row>
    <row r="2496" spans="1:1" x14ac:dyDescent="0.35">
      <c r="A2496">
        <v>2017</v>
      </c>
    </row>
    <row r="2497" spans="1:1" x14ac:dyDescent="0.35">
      <c r="A2497">
        <v>2018</v>
      </c>
    </row>
    <row r="2498" spans="1:1" x14ac:dyDescent="0.35">
      <c r="A2498">
        <v>2021</v>
      </c>
    </row>
    <row r="2499" spans="1:1" x14ac:dyDescent="0.35">
      <c r="A2499">
        <v>2022</v>
      </c>
    </row>
    <row r="2500" spans="1:1" x14ac:dyDescent="0.35">
      <c r="A2500">
        <v>2018</v>
      </c>
    </row>
    <row r="2501" spans="1:1" x14ac:dyDescent="0.35">
      <c r="A2501">
        <v>2018</v>
      </c>
    </row>
    <row r="2502" spans="1:1" x14ac:dyDescent="0.35">
      <c r="A2502">
        <v>2022</v>
      </c>
    </row>
    <row r="2503" spans="1:1" x14ac:dyDescent="0.35">
      <c r="A2503">
        <v>2024</v>
      </c>
    </row>
    <row r="2504" spans="1:1" x14ac:dyDescent="0.35">
      <c r="A2504">
        <v>2015</v>
      </c>
    </row>
    <row r="2505" spans="1:1" x14ac:dyDescent="0.35">
      <c r="A2505">
        <v>2025</v>
      </c>
    </row>
    <row r="2506" spans="1:1" x14ac:dyDescent="0.35">
      <c r="A2506">
        <v>2023</v>
      </c>
    </row>
    <row r="2507" spans="1:1" x14ac:dyDescent="0.35">
      <c r="A2507">
        <v>2016</v>
      </c>
    </row>
    <row r="2508" spans="1:1" x14ac:dyDescent="0.35">
      <c r="A2508">
        <v>2025</v>
      </c>
    </row>
    <row r="2509" spans="1:1" x14ac:dyDescent="0.35">
      <c r="A2509">
        <v>2022</v>
      </c>
    </row>
    <row r="2510" spans="1:1" x14ac:dyDescent="0.35">
      <c r="A2510">
        <v>2020</v>
      </c>
    </row>
    <row r="2511" spans="1:1" x14ac:dyDescent="0.35">
      <c r="A2511">
        <v>2019</v>
      </c>
    </row>
    <row r="2512" spans="1:1" x14ac:dyDescent="0.35">
      <c r="A2512">
        <v>2021</v>
      </c>
    </row>
    <row r="2513" spans="1:1" x14ac:dyDescent="0.35">
      <c r="A2513">
        <v>2015</v>
      </c>
    </row>
    <row r="2514" spans="1:1" x14ac:dyDescent="0.35">
      <c r="A2514">
        <v>2016</v>
      </c>
    </row>
    <row r="2515" spans="1:1" x14ac:dyDescent="0.35">
      <c r="A2515">
        <v>2022</v>
      </c>
    </row>
    <row r="2516" spans="1:1" x14ac:dyDescent="0.35">
      <c r="A2516">
        <v>2021</v>
      </c>
    </row>
    <row r="2517" spans="1:1" x14ac:dyDescent="0.35">
      <c r="A2517">
        <v>2022</v>
      </c>
    </row>
    <row r="2518" spans="1:1" x14ac:dyDescent="0.35">
      <c r="A2518">
        <v>2021</v>
      </c>
    </row>
    <row r="2519" spans="1:1" x14ac:dyDescent="0.35">
      <c r="A2519">
        <v>2021</v>
      </c>
    </row>
    <row r="2520" spans="1:1" x14ac:dyDescent="0.35">
      <c r="A2520">
        <v>2025</v>
      </c>
    </row>
    <row r="2521" spans="1:1" x14ac:dyDescent="0.35">
      <c r="A2521">
        <v>2021</v>
      </c>
    </row>
    <row r="2522" spans="1:1" x14ac:dyDescent="0.35">
      <c r="A2522">
        <v>2020</v>
      </c>
    </row>
    <row r="2523" spans="1:1" x14ac:dyDescent="0.35">
      <c r="A2523">
        <v>2020</v>
      </c>
    </row>
    <row r="2524" spans="1:1" x14ac:dyDescent="0.35">
      <c r="A2524">
        <v>2019</v>
      </c>
    </row>
    <row r="2525" spans="1:1" x14ac:dyDescent="0.35">
      <c r="A2525">
        <v>2018</v>
      </c>
    </row>
    <row r="2526" spans="1:1" x14ac:dyDescent="0.35">
      <c r="A2526">
        <v>2022</v>
      </c>
    </row>
    <row r="2527" spans="1:1" x14ac:dyDescent="0.35">
      <c r="A2527">
        <v>2024</v>
      </c>
    </row>
    <row r="2528" spans="1:1" x14ac:dyDescent="0.35">
      <c r="A2528">
        <v>2017</v>
      </c>
    </row>
    <row r="2529" spans="1:1" x14ac:dyDescent="0.35">
      <c r="A2529">
        <v>2016</v>
      </c>
    </row>
    <row r="2530" spans="1:1" x14ac:dyDescent="0.35">
      <c r="A2530">
        <v>2016</v>
      </c>
    </row>
    <row r="2531" spans="1:1" x14ac:dyDescent="0.35">
      <c r="A2531">
        <v>2023</v>
      </c>
    </row>
    <row r="2532" spans="1:1" x14ac:dyDescent="0.35">
      <c r="A2532">
        <v>2020</v>
      </c>
    </row>
    <row r="2533" spans="1:1" x14ac:dyDescent="0.35">
      <c r="A2533">
        <v>2015</v>
      </c>
    </row>
    <row r="2534" spans="1:1" x14ac:dyDescent="0.35">
      <c r="A2534">
        <v>2020</v>
      </c>
    </row>
    <row r="2535" spans="1:1" x14ac:dyDescent="0.35">
      <c r="A2535">
        <v>2021</v>
      </c>
    </row>
    <row r="2536" spans="1:1" x14ac:dyDescent="0.35">
      <c r="A2536">
        <v>2022</v>
      </c>
    </row>
    <row r="2537" spans="1:1" x14ac:dyDescent="0.35">
      <c r="A2537">
        <v>2021</v>
      </c>
    </row>
    <row r="2538" spans="1:1" x14ac:dyDescent="0.35">
      <c r="A2538">
        <v>2023</v>
      </c>
    </row>
    <row r="2539" spans="1:1" x14ac:dyDescent="0.35">
      <c r="A2539">
        <v>2020</v>
      </c>
    </row>
    <row r="2540" spans="1:1" x14ac:dyDescent="0.35">
      <c r="A2540">
        <v>2024</v>
      </c>
    </row>
    <row r="2541" spans="1:1" x14ac:dyDescent="0.35">
      <c r="A2541">
        <v>2017</v>
      </c>
    </row>
    <row r="2542" spans="1:1" x14ac:dyDescent="0.35">
      <c r="A2542">
        <v>2023</v>
      </c>
    </row>
    <row r="2543" spans="1:1" x14ac:dyDescent="0.35">
      <c r="A2543">
        <v>2019</v>
      </c>
    </row>
    <row r="2544" spans="1:1" x14ac:dyDescent="0.35">
      <c r="A2544">
        <v>2024</v>
      </c>
    </row>
    <row r="2545" spans="1:1" x14ac:dyDescent="0.35">
      <c r="A2545">
        <v>2019</v>
      </c>
    </row>
    <row r="2546" spans="1:1" x14ac:dyDescent="0.35">
      <c r="A2546">
        <v>2023</v>
      </c>
    </row>
    <row r="2547" spans="1:1" x14ac:dyDescent="0.35">
      <c r="A2547">
        <v>2018</v>
      </c>
    </row>
    <row r="2548" spans="1:1" x14ac:dyDescent="0.35">
      <c r="A2548">
        <v>2025</v>
      </c>
    </row>
    <row r="2549" spans="1:1" x14ac:dyDescent="0.35">
      <c r="A2549">
        <v>2023</v>
      </c>
    </row>
    <row r="2550" spans="1:1" x14ac:dyDescent="0.35">
      <c r="A2550">
        <v>2024</v>
      </c>
    </row>
    <row r="2551" spans="1:1" x14ac:dyDescent="0.35">
      <c r="A2551">
        <v>2021</v>
      </c>
    </row>
    <row r="2552" spans="1:1" x14ac:dyDescent="0.35">
      <c r="A2552">
        <v>2018</v>
      </c>
    </row>
    <row r="2553" spans="1:1" x14ac:dyDescent="0.35">
      <c r="A2553">
        <v>2022</v>
      </c>
    </row>
    <row r="2554" spans="1:1" x14ac:dyDescent="0.35">
      <c r="A2554">
        <v>2021</v>
      </c>
    </row>
    <row r="2555" spans="1:1" x14ac:dyDescent="0.35">
      <c r="A2555">
        <v>2015</v>
      </c>
    </row>
    <row r="2556" spans="1:1" x14ac:dyDescent="0.35">
      <c r="A2556">
        <v>2016</v>
      </c>
    </row>
    <row r="2557" spans="1:1" x14ac:dyDescent="0.35">
      <c r="A2557">
        <v>2019</v>
      </c>
    </row>
    <row r="2558" spans="1:1" x14ac:dyDescent="0.35">
      <c r="A2558">
        <v>2022</v>
      </c>
    </row>
    <row r="2559" spans="1:1" x14ac:dyDescent="0.35">
      <c r="A2559">
        <v>2022</v>
      </c>
    </row>
    <row r="2560" spans="1:1" x14ac:dyDescent="0.35">
      <c r="A2560">
        <v>2024</v>
      </c>
    </row>
    <row r="2561" spans="1:1" x14ac:dyDescent="0.35">
      <c r="A2561">
        <v>2019</v>
      </c>
    </row>
    <row r="2562" spans="1:1" x14ac:dyDescent="0.35">
      <c r="A2562">
        <v>2021</v>
      </c>
    </row>
    <row r="2563" spans="1:1" x14ac:dyDescent="0.35">
      <c r="A2563">
        <v>2021</v>
      </c>
    </row>
    <row r="2564" spans="1:1" x14ac:dyDescent="0.35">
      <c r="A2564">
        <v>2021</v>
      </c>
    </row>
    <row r="2565" spans="1:1" x14ac:dyDescent="0.35">
      <c r="A2565">
        <v>2022</v>
      </c>
    </row>
    <row r="2566" spans="1:1" x14ac:dyDescent="0.35">
      <c r="A2566">
        <v>2021</v>
      </c>
    </row>
    <row r="2567" spans="1:1" x14ac:dyDescent="0.35">
      <c r="A2567">
        <v>2016</v>
      </c>
    </row>
    <row r="2568" spans="1:1" x14ac:dyDescent="0.35">
      <c r="A2568">
        <v>2022</v>
      </c>
    </row>
    <row r="2569" spans="1:1" x14ac:dyDescent="0.35">
      <c r="A2569">
        <v>2019</v>
      </c>
    </row>
    <row r="2570" spans="1:1" x14ac:dyDescent="0.35">
      <c r="A2570">
        <v>2022</v>
      </c>
    </row>
    <row r="2571" spans="1:1" x14ac:dyDescent="0.35">
      <c r="A2571">
        <v>2023</v>
      </c>
    </row>
    <row r="2572" spans="1:1" x14ac:dyDescent="0.35">
      <c r="A2572">
        <v>2017</v>
      </c>
    </row>
    <row r="2573" spans="1:1" x14ac:dyDescent="0.35">
      <c r="A2573">
        <v>2017</v>
      </c>
    </row>
    <row r="2574" spans="1:1" x14ac:dyDescent="0.35">
      <c r="A2574">
        <v>2019</v>
      </c>
    </row>
    <row r="2575" spans="1:1" x14ac:dyDescent="0.35">
      <c r="A2575">
        <v>2016</v>
      </c>
    </row>
    <row r="2576" spans="1:1" x14ac:dyDescent="0.35">
      <c r="A2576">
        <v>2023</v>
      </c>
    </row>
    <row r="2577" spans="1:1" x14ac:dyDescent="0.35">
      <c r="A2577">
        <v>2024</v>
      </c>
    </row>
    <row r="2578" spans="1:1" x14ac:dyDescent="0.35">
      <c r="A2578">
        <v>2024</v>
      </c>
    </row>
    <row r="2579" spans="1:1" x14ac:dyDescent="0.35">
      <c r="A2579">
        <v>2022</v>
      </c>
    </row>
    <row r="2580" spans="1:1" x14ac:dyDescent="0.35">
      <c r="A2580">
        <v>2021</v>
      </c>
    </row>
    <row r="2581" spans="1:1" x14ac:dyDescent="0.35">
      <c r="A2581">
        <v>2020</v>
      </c>
    </row>
    <row r="2582" spans="1:1" x14ac:dyDescent="0.35">
      <c r="A2582">
        <v>2019</v>
      </c>
    </row>
    <row r="2583" spans="1:1" x14ac:dyDescent="0.35">
      <c r="A2583">
        <v>2016</v>
      </c>
    </row>
    <row r="2584" spans="1:1" x14ac:dyDescent="0.35">
      <c r="A2584">
        <v>2022</v>
      </c>
    </row>
    <row r="2585" spans="1:1" x14ac:dyDescent="0.35">
      <c r="A2585">
        <v>2017</v>
      </c>
    </row>
    <row r="2586" spans="1:1" x14ac:dyDescent="0.35">
      <c r="A2586">
        <v>2020</v>
      </c>
    </row>
    <row r="2587" spans="1:1" x14ac:dyDescent="0.35">
      <c r="A2587">
        <v>2018</v>
      </c>
    </row>
    <row r="2588" spans="1:1" x14ac:dyDescent="0.35">
      <c r="A2588">
        <v>2017</v>
      </c>
    </row>
    <row r="2589" spans="1:1" x14ac:dyDescent="0.35">
      <c r="A2589">
        <v>2022</v>
      </c>
    </row>
    <row r="2590" spans="1:1" x14ac:dyDescent="0.35">
      <c r="A2590">
        <v>2025</v>
      </c>
    </row>
    <row r="2591" spans="1:1" x14ac:dyDescent="0.35">
      <c r="A2591">
        <v>2021</v>
      </c>
    </row>
    <row r="2592" spans="1:1" x14ac:dyDescent="0.35">
      <c r="A2592">
        <v>2020</v>
      </c>
    </row>
    <row r="2593" spans="1:1" x14ac:dyDescent="0.35">
      <c r="A2593">
        <v>2022</v>
      </c>
    </row>
    <row r="2594" spans="1:1" x14ac:dyDescent="0.35">
      <c r="A2594">
        <v>2018</v>
      </c>
    </row>
    <row r="2595" spans="1:1" x14ac:dyDescent="0.35">
      <c r="A2595">
        <v>2020</v>
      </c>
    </row>
    <row r="2596" spans="1:1" x14ac:dyDescent="0.35">
      <c r="A2596">
        <v>2017</v>
      </c>
    </row>
    <row r="2597" spans="1:1" x14ac:dyDescent="0.35">
      <c r="A2597">
        <v>2022</v>
      </c>
    </row>
    <row r="2598" spans="1:1" x14ac:dyDescent="0.35">
      <c r="A2598">
        <v>2021</v>
      </c>
    </row>
    <row r="2599" spans="1:1" x14ac:dyDescent="0.35">
      <c r="A2599">
        <v>2019</v>
      </c>
    </row>
    <row r="2600" spans="1:1" x14ac:dyDescent="0.35">
      <c r="A2600">
        <v>2015</v>
      </c>
    </row>
    <row r="2601" spans="1:1" x14ac:dyDescent="0.35">
      <c r="A2601">
        <v>2016</v>
      </c>
    </row>
    <row r="2602" spans="1:1" x14ac:dyDescent="0.35">
      <c r="A2602">
        <v>2016</v>
      </c>
    </row>
    <row r="2603" spans="1:1" x14ac:dyDescent="0.35">
      <c r="A2603">
        <v>2020</v>
      </c>
    </row>
    <row r="2604" spans="1:1" x14ac:dyDescent="0.35">
      <c r="A2604">
        <v>2021</v>
      </c>
    </row>
    <row r="2605" spans="1:1" x14ac:dyDescent="0.35">
      <c r="A2605">
        <v>2022</v>
      </c>
    </row>
    <row r="2606" spans="1:1" x14ac:dyDescent="0.35">
      <c r="A2606">
        <v>2025</v>
      </c>
    </row>
    <row r="2607" spans="1:1" x14ac:dyDescent="0.35">
      <c r="A2607">
        <v>2022</v>
      </c>
    </row>
    <row r="2608" spans="1:1" x14ac:dyDescent="0.35">
      <c r="A2608">
        <v>2024</v>
      </c>
    </row>
    <row r="2609" spans="1:1" x14ac:dyDescent="0.35">
      <c r="A2609">
        <v>2023</v>
      </c>
    </row>
    <row r="2610" spans="1:1" x14ac:dyDescent="0.35">
      <c r="A2610">
        <v>2022</v>
      </c>
    </row>
    <row r="2611" spans="1:1" x14ac:dyDescent="0.35">
      <c r="A2611">
        <v>2023</v>
      </c>
    </row>
    <row r="2612" spans="1:1" x14ac:dyDescent="0.35">
      <c r="A2612">
        <v>2016</v>
      </c>
    </row>
    <row r="2613" spans="1:1" x14ac:dyDescent="0.35">
      <c r="A2613">
        <v>2024</v>
      </c>
    </row>
    <row r="2614" spans="1:1" x14ac:dyDescent="0.35">
      <c r="A2614">
        <v>2023</v>
      </c>
    </row>
    <row r="2615" spans="1:1" x14ac:dyDescent="0.35">
      <c r="A2615">
        <v>2025</v>
      </c>
    </row>
    <row r="2616" spans="1:1" x14ac:dyDescent="0.35">
      <c r="A2616">
        <v>2019</v>
      </c>
    </row>
    <row r="2617" spans="1:1" x14ac:dyDescent="0.35">
      <c r="A2617">
        <v>2024</v>
      </c>
    </row>
    <row r="2618" spans="1:1" x14ac:dyDescent="0.35">
      <c r="A2618">
        <v>2019</v>
      </c>
    </row>
    <row r="2619" spans="1:1" x14ac:dyDescent="0.35">
      <c r="A2619">
        <v>2022</v>
      </c>
    </row>
    <row r="2620" spans="1:1" x14ac:dyDescent="0.35">
      <c r="A2620">
        <v>2024</v>
      </c>
    </row>
    <row r="2621" spans="1:1" x14ac:dyDescent="0.35">
      <c r="A2621">
        <v>2019</v>
      </c>
    </row>
    <row r="2622" spans="1:1" x14ac:dyDescent="0.35">
      <c r="A2622">
        <v>2015</v>
      </c>
    </row>
    <row r="2623" spans="1:1" x14ac:dyDescent="0.35">
      <c r="A2623">
        <v>2016</v>
      </c>
    </row>
    <row r="2624" spans="1:1" x14ac:dyDescent="0.35">
      <c r="A2624">
        <v>2021</v>
      </c>
    </row>
    <row r="2625" spans="1:1" x14ac:dyDescent="0.35">
      <c r="A2625">
        <v>2020</v>
      </c>
    </row>
    <row r="2626" spans="1:1" x14ac:dyDescent="0.35">
      <c r="A2626">
        <v>2021</v>
      </c>
    </row>
    <row r="2627" spans="1:1" x14ac:dyDescent="0.35">
      <c r="A2627">
        <v>2017</v>
      </c>
    </row>
    <row r="2628" spans="1:1" x14ac:dyDescent="0.35">
      <c r="A2628">
        <v>2017</v>
      </c>
    </row>
    <row r="2629" spans="1:1" x14ac:dyDescent="0.35">
      <c r="A2629">
        <v>2015</v>
      </c>
    </row>
    <row r="2630" spans="1:1" x14ac:dyDescent="0.35">
      <c r="A2630">
        <v>2023</v>
      </c>
    </row>
    <row r="2631" spans="1:1" x14ac:dyDescent="0.35">
      <c r="A2631">
        <v>2018</v>
      </c>
    </row>
    <row r="2632" spans="1:1" x14ac:dyDescent="0.35">
      <c r="A2632">
        <v>2025</v>
      </c>
    </row>
    <row r="2633" spans="1:1" x14ac:dyDescent="0.35">
      <c r="A2633">
        <v>2022</v>
      </c>
    </row>
    <row r="2634" spans="1:1" x14ac:dyDescent="0.35">
      <c r="A2634">
        <v>2019</v>
      </c>
    </row>
    <row r="2635" spans="1:1" x14ac:dyDescent="0.35">
      <c r="A2635">
        <v>2020</v>
      </c>
    </row>
    <row r="2636" spans="1:1" x14ac:dyDescent="0.35">
      <c r="A2636">
        <v>2024</v>
      </c>
    </row>
    <row r="2637" spans="1:1" x14ac:dyDescent="0.35">
      <c r="A2637">
        <v>2016</v>
      </c>
    </row>
    <row r="2638" spans="1:1" x14ac:dyDescent="0.35">
      <c r="A2638">
        <v>2015</v>
      </c>
    </row>
    <row r="2639" spans="1:1" x14ac:dyDescent="0.35">
      <c r="A2639">
        <v>2021</v>
      </c>
    </row>
    <row r="2640" spans="1:1" x14ac:dyDescent="0.35">
      <c r="A2640">
        <v>2020</v>
      </c>
    </row>
    <row r="2641" spans="1:1" x14ac:dyDescent="0.35">
      <c r="A2641">
        <v>2017</v>
      </c>
    </row>
    <row r="2642" spans="1:1" x14ac:dyDescent="0.35">
      <c r="A2642">
        <v>2022</v>
      </c>
    </row>
    <row r="2643" spans="1:1" x14ac:dyDescent="0.35">
      <c r="A2643">
        <v>2024</v>
      </c>
    </row>
    <row r="2644" spans="1:1" x14ac:dyDescent="0.35">
      <c r="A2644">
        <v>2020</v>
      </c>
    </row>
    <row r="2645" spans="1:1" x14ac:dyDescent="0.35">
      <c r="A2645">
        <v>2016</v>
      </c>
    </row>
    <row r="2646" spans="1:1" x14ac:dyDescent="0.35">
      <c r="A2646">
        <v>2024</v>
      </c>
    </row>
    <row r="2647" spans="1:1" x14ac:dyDescent="0.35">
      <c r="A2647">
        <v>2022</v>
      </c>
    </row>
    <row r="2648" spans="1:1" x14ac:dyDescent="0.35">
      <c r="A2648">
        <v>2025</v>
      </c>
    </row>
    <row r="2649" spans="1:1" x14ac:dyDescent="0.35">
      <c r="A2649">
        <v>2025</v>
      </c>
    </row>
    <row r="2650" spans="1:1" x14ac:dyDescent="0.35">
      <c r="A2650">
        <v>2018</v>
      </c>
    </row>
    <row r="2651" spans="1:1" x14ac:dyDescent="0.35">
      <c r="A2651">
        <v>2023</v>
      </c>
    </row>
    <row r="2652" spans="1:1" x14ac:dyDescent="0.35">
      <c r="A2652">
        <v>2020</v>
      </c>
    </row>
    <row r="2653" spans="1:1" x14ac:dyDescent="0.35">
      <c r="A2653">
        <v>2016</v>
      </c>
    </row>
    <row r="2654" spans="1:1" x14ac:dyDescent="0.35">
      <c r="A2654">
        <v>2025</v>
      </c>
    </row>
    <row r="2655" spans="1:1" x14ac:dyDescent="0.35">
      <c r="A2655">
        <v>2022</v>
      </c>
    </row>
    <row r="2656" spans="1:1" x14ac:dyDescent="0.35">
      <c r="A2656">
        <v>2018</v>
      </c>
    </row>
    <row r="2657" spans="1:1" x14ac:dyDescent="0.35">
      <c r="A2657">
        <v>2020</v>
      </c>
    </row>
    <row r="2658" spans="1:1" x14ac:dyDescent="0.35">
      <c r="A2658">
        <v>2017</v>
      </c>
    </row>
    <row r="2659" spans="1:1" x14ac:dyDescent="0.35">
      <c r="A2659">
        <v>2018</v>
      </c>
    </row>
    <row r="2660" spans="1:1" x14ac:dyDescent="0.35">
      <c r="A2660">
        <v>2023</v>
      </c>
    </row>
    <row r="2661" spans="1:1" x14ac:dyDescent="0.35">
      <c r="A2661">
        <v>2024</v>
      </c>
    </row>
    <row r="2662" spans="1:1" x14ac:dyDescent="0.35">
      <c r="A2662">
        <v>2016</v>
      </c>
    </row>
    <row r="2663" spans="1:1" x14ac:dyDescent="0.35">
      <c r="A2663">
        <v>2018</v>
      </c>
    </row>
    <row r="2664" spans="1:1" x14ac:dyDescent="0.35">
      <c r="A2664">
        <v>2016</v>
      </c>
    </row>
    <row r="2665" spans="1:1" x14ac:dyDescent="0.35">
      <c r="A2665">
        <v>2018</v>
      </c>
    </row>
    <row r="2666" spans="1:1" x14ac:dyDescent="0.35">
      <c r="A2666">
        <v>2022</v>
      </c>
    </row>
    <row r="2667" spans="1:1" x14ac:dyDescent="0.35">
      <c r="A2667">
        <v>2020</v>
      </c>
    </row>
    <row r="2668" spans="1:1" x14ac:dyDescent="0.35">
      <c r="A2668">
        <v>2019</v>
      </c>
    </row>
    <row r="2669" spans="1:1" x14ac:dyDescent="0.35">
      <c r="A2669">
        <v>2023</v>
      </c>
    </row>
    <row r="2670" spans="1:1" x14ac:dyDescent="0.35">
      <c r="A2670">
        <v>2023</v>
      </c>
    </row>
    <row r="2671" spans="1:1" x14ac:dyDescent="0.35">
      <c r="A2671">
        <v>2020</v>
      </c>
    </row>
    <row r="2672" spans="1:1" x14ac:dyDescent="0.35">
      <c r="A2672">
        <v>2018</v>
      </c>
    </row>
    <row r="2673" spans="1:1" x14ac:dyDescent="0.35">
      <c r="A2673">
        <v>2020</v>
      </c>
    </row>
    <row r="2674" spans="1:1" x14ac:dyDescent="0.35">
      <c r="A2674">
        <v>2024</v>
      </c>
    </row>
    <row r="2675" spans="1:1" x14ac:dyDescent="0.35">
      <c r="A2675">
        <v>2018</v>
      </c>
    </row>
    <row r="2676" spans="1:1" x14ac:dyDescent="0.35">
      <c r="A2676">
        <v>2015</v>
      </c>
    </row>
    <row r="2677" spans="1:1" x14ac:dyDescent="0.35">
      <c r="A2677">
        <v>2015</v>
      </c>
    </row>
    <row r="2678" spans="1:1" x14ac:dyDescent="0.35">
      <c r="A2678">
        <v>2015</v>
      </c>
    </row>
    <row r="2679" spans="1:1" x14ac:dyDescent="0.35">
      <c r="A2679">
        <v>2019</v>
      </c>
    </row>
    <row r="2680" spans="1:1" x14ac:dyDescent="0.35">
      <c r="A2680">
        <v>2020</v>
      </c>
    </row>
    <row r="2681" spans="1:1" x14ac:dyDescent="0.35">
      <c r="A2681">
        <v>2018</v>
      </c>
    </row>
    <row r="2682" spans="1:1" x14ac:dyDescent="0.35">
      <c r="A2682">
        <v>2020</v>
      </c>
    </row>
    <row r="2683" spans="1:1" x14ac:dyDescent="0.35">
      <c r="A2683">
        <v>2025</v>
      </c>
    </row>
    <row r="2684" spans="1:1" x14ac:dyDescent="0.35">
      <c r="A2684">
        <v>2015</v>
      </c>
    </row>
    <row r="2685" spans="1:1" x14ac:dyDescent="0.35">
      <c r="A2685">
        <v>2021</v>
      </c>
    </row>
    <row r="2686" spans="1:1" x14ac:dyDescent="0.35">
      <c r="A2686">
        <v>2023</v>
      </c>
    </row>
    <row r="2687" spans="1:1" x14ac:dyDescent="0.35">
      <c r="A2687">
        <v>2022</v>
      </c>
    </row>
    <row r="2688" spans="1:1" x14ac:dyDescent="0.35">
      <c r="A2688">
        <v>2025</v>
      </c>
    </row>
    <row r="2689" spans="1:1" x14ac:dyDescent="0.35">
      <c r="A2689">
        <v>2025</v>
      </c>
    </row>
    <row r="2690" spans="1:1" x14ac:dyDescent="0.35">
      <c r="A2690">
        <v>2024</v>
      </c>
    </row>
    <row r="2691" spans="1:1" x14ac:dyDescent="0.35">
      <c r="A2691">
        <v>2019</v>
      </c>
    </row>
    <row r="2692" spans="1:1" x14ac:dyDescent="0.35">
      <c r="A2692">
        <v>2024</v>
      </c>
    </row>
    <row r="2693" spans="1:1" x14ac:dyDescent="0.35">
      <c r="A2693">
        <v>2021</v>
      </c>
    </row>
    <row r="2694" spans="1:1" x14ac:dyDescent="0.35">
      <c r="A2694">
        <v>2018</v>
      </c>
    </row>
    <row r="2695" spans="1:1" x14ac:dyDescent="0.35">
      <c r="A2695">
        <v>2023</v>
      </c>
    </row>
    <row r="2696" spans="1:1" x14ac:dyDescent="0.35">
      <c r="A2696">
        <v>2020</v>
      </c>
    </row>
    <row r="2697" spans="1:1" x14ac:dyDescent="0.35">
      <c r="A2697">
        <v>2020</v>
      </c>
    </row>
    <row r="2698" spans="1:1" x14ac:dyDescent="0.35">
      <c r="A2698">
        <v>2019</v>
      </c>
    </row>
    <row r="2699" spans="1:1" x14ac:dyDescent="0.35">
      <c r="A2699">
        <v>2016</v>
      </c>
    </row>
    <row r="2700" spans="1:1" x14ac:dyDescent="0.35">
      <c r="A2700">
        <v>2022</v>
      </c>
    </row>
    <row r="2701" spans="1:1" x14ac:dyDescent="0.35">
      <c r="A2701">
        <v>2020</v>
      </c>
    </row>
    <row r="2702" spans="1:1" x14ac:dyDescent="0.35">
      <c r="A2702">
        <v>2025</v>
      </c>
    </row>
    <row r="2703" spans="1:1" x14ac:dyDescent="0.35">
      <c r="A2703">
        <v>2025</v>
      </c>
    </row>
    <row r="2704" spans="1:1" x14ac:dyDescent="0.35">
      <c r="A2704">
        <v>2021</v>
      </c>
    </row>
    <row r="2705" spans="1:1" x14ac:dyDescent="0.35">
      <c r="A2705">
        <v>2025</v>
      </c>
    </row>
    <row r="2706" spans="1:1" x14ac:dyDescent="0.35">
      <c r="A2706">
        <v>2015</v>
      </c>
    </row>
    <row r="2707" spans="1:1" x14ac:dyDescent="0.35">
      <c r="A2707">
        <v>2022</v>
      </c>
    </row>
    <row r="2708" spans="1:1" x14ac:dyDescent="0.35">
      <c r="A2708">
        <v>2020</v>
      </c>
    </row>
    <row r="2709" spans="1:1" x14ac:dyDescent="0.35">
      <c r="A2709">
        <v>2024</v>
      </c>
    </row>
    <row r="2710" spans="1:1" x14ac:dyDescent="0.35">
      <c r="A2710">
        <v>2021</v>
      </c>
    </row>
    <row r="2711" spans="1:1" x14ac:dyDescent="0.35">
      <c r="A2711">
        <v>2019</v>
      </c>
    </row>
    <row r="2712" spans="1:1" x14ac:dyDescent="0.35">
      <c r="A2712">
        <v>2025</v>
      </c>
    </row>
    <row r="2713" spans="1:1" x14ac:dyDescent="0.35">
      <c r="A2713">
        <v>2025</v>
      </c>
    </row>
    <row r="2714" spans="1:1" x14ac:dyDescent="0.35">
      <c r="A2714">
        <v>2016</v>
      </c>
    </row>
    <row r="2715" spans="1:1" x14ac:dyDescent="0.35">
      <c r="A2715">
        <v>2017</v>
      </c>
    </row>
    <row r="2716" spans="1:1" x14ac:dyDescent="0.35">
      <c r="A2716">
        <v>2019</v>
      </c>
    </row>
    <row r="2717" spans="1:1" x14ac:dyDescent="0.35">
      <c r="A2717">
        <v>2022</v>
      </c>
    </row>
    <row r="2718" spans="1:1" x14ac:dyDescent="0.35">
      <c r="A2718">
        <v>2023</v>
      </c>
    </row>
    <row r="2719" spans="1:1" x14ac:dyDescent="0.35">
      <c r="A2719">
        <v>2016</v>
      </c>
    </row>
    <row r="2720" spans="1:1" x14ac:dyDescent="0.35">
      <c r="A2720">
        <v>2024</v>
      </c>
    </row>
    <row r="2721" spans="1:1" x14ac:dyDescent="0.35">
      <c r="A2721">
        <v>2025</v>
      </c>
    </row>
    <row r="2722" spans="1:1" x14ac:dyDescent="0.35">
      <c r="A2722">
        <v>2020</v>
      </c>
    </row>
    <row r="2723" spans="1:1" x14ac:dyDescent="0.35">
      <c r="A2723">
        <v>2020</v>
      </c>
    </row>
    <row r="2724" spans="1:1" x14ac:dyDescent="0.35">
      <c r="A2724">
        <v>2022</v>
      </c>
    </row>
    <row r="2725" spans="1:1" x14ac:dyDescent="0.35">
      <c r="A2725">
        <v>2021</v>
      </c>
    </row>
    <row r="2726" spans="1:1" x14ac:dyDescent="0.35">
      <c r="A2726">
        <v>2022</v>
      </c>
    </row>
    <row r="2727" spans="1:1" x14ac:dyDescent="0.35">
      <c r="A2727">
        <v>2020</v>
      </c>
    </row>
    <row r="2728" spans="1:1" x14ac:dyDescent="0.35">
      <c r="A2728">
        <v>2019</v>
      </c>
    </row>
    <row r="2729" spans="1:1" x14ac:dyDescent="0.35">
      <c r="A2729">
        <v>2017</v>
      </c>
    </row>
    <row r="2730" spans="1:1" x14ac:dyDescent="0.35">
      <c r="A2730">
        <v>2016</v>
      </c>
    </row>
    <row r="2731" spans="1:1" x14ac:dyDescent="0.35">
      <c r="A2731">
        <v>2025</v>
      </c>
    </row>
    <row r="2732" spans="1:1" x14ac:dyDescent="0.35">
      <c r="A2732">
        <v>2015</v>
      </c>
    </row>
    <row r="2733" spans="1:1" x14ac:dyDescent="0.35">
      <c r="A2733">
        <v>2022</v>
      </c>
    </row>
    <row r="2734" spans="1:1" x14ac:dyDescent="0.35">
      <c r="A2734">
        <v>2017</v>
      </c>
    </row>
    <row r="2735" spans="1:1" x14ac:dyDescent="0.35">
      <c r="A2735">
        <v>2016</v>
      </c>
    </row>
    <row r="2736" spans="1:1" x14ac:dyDescent="0.35">
      <c r="A2736">
        <v>2017</v>
      </c>
    </row>
    <row r="2737" spans="1:1" x14ac:dyDescent="0.35">
      <c r="A2737">
        <v>2016</v>
      </c>
    </row>
    <row r="2738" spans="1:1" x14ac:dyDescent="0.35">
      <c r="A2738">
        <v>2016</v>
      </c>
    </row>
    <row r="2739" spans="1:1" x14ac:dyDescent="0.35">
      <c r="A2739">
        <v>2020</v>
      </c>
    </row>
    <row r="2740" spans="1:1" x14ac:dyDescent="0.35">
      <c r="A2740">
        <v>2015</v>
      </c>
    </row>
    <row r="2741" spans="1:1" x14ac:dyDescent="0.35">
      <c r="A2741">
        <v>2015</v>
      </c>
    </row>
    <row r="2742" spans="1:1" x14ac:dyDescent="0.35">
      <c r="A2742">
        <v>2025</v>
      </c>
    </row>
    <row r="2743" spans="1:1" x14ac:dyDescent="0.35">
      <c r="A2743">
        <v>2015</v>
      </c>
    </row>
    <row r="2744" spans="1:1" x14ac:dyDescent="0.35">
      <c r="A2744">
        <v>2016</v>
      </c>
    </row>
    <row r="2745" spans="1:1" x14ac:dyDescent="0.35">
      <c r="A2745">
        <v>2017</v>
      </c>
    </row>
    <row r="2746" spans="1:1" x14ac:dyDescent="0.35">
      <c r="A2746">
        <v>2016</v>
      </c>
    </row>
    <row r="2747" spans="1:1" x14ac:dyDescent="0.35">
      <c r="A2747">
        <v>2016</v>
      </c>
    </row>
    <row r="2748" spans="1:1" x14ac:dyDescent="0.35">
      <c r="A2748">
        <v>2024</v>
      </c>
    </row>
    <row r="2749" spans="1:1" x14ac:dyDescent="0.35">
      <c r="A2749">
        <v>2024</v>
      </c>
    </row>
    <row r="2750" spans="1:1" x14ac:dyDescent="0.35">
      <c r="A2750">
        <v>2017</v>
      </c>
    </row>
    <row r="2751" spans="1:1" x14ac:dyDescent="0.35">
      <c r="A2751">
        <v>2024</v>
      </c>
    </row>
    <row r="2752" spans="1:1" x14ac:dyDescent="0.35">
      <c r="A2752">
        <v>2023</v>
      </c>
    </row>
    <row r="2753" spans="1:1" x14ac:dyDescent="0.35">
      <c r="A2753">
        <v>2018</v>
      </c>
    </row>
    <row r="2754" spans="1:1" x14ac:dyDescent="0.35">
      <c r="A2754">
        <v>2015</v>
      </c>
    </row>
    <row r="2755" spans="1:1" x14ac:dyDescent="0.35">
      <c r="A2755">
        <v>2022</v>
      </c>
    </row>
    <row r="2756" spans="1:1" x14ac:dyDescent="0.35">
      <c r="A2756">
        <v>2015</v>
      </c>
    </row>
    <row r="2757" spans="1:1" x14ac:dyDescent="0.35">
      <c r="A2757">
        <v>2015</v>
      </c>
    </row>
    <row r="2758" spans="1:1" x14ac:dyDescent="0.35">
      <c r="A2758">
        <v>2023</v>
      </c>
    </row>
    <row r="2759" spans="1:1" x14ac:dyDescent="0.35">
      <c r="A2759">
        <v>2017</v>
      </c>
    </row>
    <row r="2760" spans="1:1" x14ac:dyDescent="0.35">
      <c r="A2760">
        <v>2025</v>
      </c>
    </row>
    <row r="2761" spans="1:1" x14ac:dyDescent="0.35">
      <c r="A2761">
        <v>2019</v>
      </c>
    </row>
    <row r="2762" spans="1:1" x14ac:dyDescent="0.35">
      <c r="A2762">
        <v>2025</v>
      </c>
    </row>
    <row r="2763" spans="1:1" x14ac:dyDescent="0.35">
      <c r="A2763">
        <v>2022</v>
      </c>
    </row>
    <row r="2764" spans="1:1" x14ac:dyDescent="0.35">
      <c r="A2764">
        <v>2021</v>
      </c>
    </row>
    <row r="2765" spans="1:1" x14ac:dyDescent="0.35">
      <c r="A2765">
        <v>2018</v>
      </c>
    </row>
    <row r="2766" spans="1:1" x14ac:dyDescent="0.35">
      <c r="A2766">
        <v>2022</v>
      </c>
    </row>
    <row r="2767" spans="1:1" x14ac:dyDescent="0.35">
      <c r="A2767">
        <v>2019</v>
      </c>
    </row>
    <row r="2768" spans="1:1" x14ac:dyDescent="0.35">
      <c r="A2768">
        <v>2020</v>
      </c>
    </row>
    <row r="2769" spans="1:1" x14ac:dyDescent="0.35">
      <c r="A2769">
        <v>2021</v>
      </c>
    </row>
    <row r="2770" spans="1:1" x14ac:dyDescent="0.35">
      <c r="A2770">
        <v>2023</v>
      </c>
    </row>
    <row r="2771" spans="1:1" x14ac:dyDescent="0.35">
      <c r="A2771">
        <v>2017</v>
      </c>
    </row>
    <row r="2772" spans="1:1" x14ac:dyDescent="0.35">
      <c r="A2772">
        <v>2024</v>
      </c>
    </row>
    <row r="2773" spans="1:1" x14ac:dyDescent="0.35">
      <c r="A2773">
        <v>2024</v>
      </c>
    </row>
    <row r="2774" spans="1:1" x14ac:dyDescent="0.35">
      <c r="A2774">
        <v>2018</v>
      </c>
    </row>
    <row r="2775" spans="1:1" x14ac:dyDescent="0.35">
      <c r="A2775">
        <v>2017</v>
      </c>
    </row>
    <row r="2776" spans="1:1" x14ac:dyDescent="0.35">
      <c r="A2776">
        <v>2015</v>
      </c>
    </row>
    <row r="2777" spans="1:1" x14ac:dyDescent="0.35">
      <c r="A2777">
        <v>2021</v>
      </c>
    </row>
    <row r="2778" spans="1:1" x14ac:dyDescent="0.35">
      <c r="A2778">
        <v>2019</v>
      </c>
    </row>
    <row r="2779" spans="1:1" x14ac:dyDescent="0.35">
      <c r="A2779">
        <v>2020</v>
      </c>
    </row>
    <row r="2780" spans="1:1" x14ac:dyDescent="0.35">
      <c r="A2780">
        <v>2018</v>
      </c>
    </row>
    <row r="2781" spans="1:1" x14ac:dyDescent="0.35">
      <c r="A2781">
        <v>2019</v>
      </c>
    </row>
    <row r="2782" spans="1:1" x14ac:dyDescent="0.35">
      <c r="A2782">
        <v>2022</v>
      </c>
    </row>
    <row r="2783" spans="1:1" x14ac:dyDescent="0.35">
      <c r="A2783">
        <v>2021</v>
      </c>
    </row>
    <row r="2784" spans="1:1" x14ac:dyDescent="0.35">
      <c r="A2784">
        <v>2017</v>
      </c>
    </row>
    <row r="2785" spans="1:1" x14ac:dyDescent="0.35">
      <c r="A2785">
        <v>2015</v>
      </c>
    </row>
    <row r="2786" spans="1:1" x14ac:dyDescent="0.35">
      <c r="A2786">
        <v>2019</v>
      </c>
    </row>
    <row r="2787" spans="1:1" x14ac:dyDescent="0.35">
      <c r="A2787">
        <v>2018</v>
      </c>
    </row>
    <row r="2788" spans="1:1" x14ac:dyDescent="0.35">
      <c r="A2788">
        <v>2016</v>
      </c>
    </row>
    <row r="2789" spans="1:1" x14ac:dyDescent="0.35">
      <c r="A2789">
        <v>2022</v>
      </c>
    </row>
    <row r="2790" spans="1:1" x14ac:dyDescent="0.35">
      <c r="A2790">
        <v>2025</v>
      </c>
    </row>
    <row r="2791" spans="1:1" x14ac:dyDescent="0.35">
      <c r="A2791">
        <v>2022</v>
      </c>
    </row>
    <row r="2792" spans="1:1" x14ac:dyDescent="0.35">
      <c r="A2792">
        <v>2020</v>
      </c>
    </row>
    <row r="2793" spans="1:1" x14ac:dyDescent="0.35">
      <c r="A2793">
        <v>2016</v>
      </c>
    </row>
    <row r="2794" spans="1:1" x14ac:dyDescent="0.35">
      <c r="A2794">
        <v>2025</v>
      </c>
    </row>
    <row r="2795" spans="1:1" x14ac:dyDescent="0.35">
      <c r="A2795">
        <v>2021</v>
      </c>
    </row>
    <row r="2796" spans="1:1" x14ac:dyDescent="0.35">
      <c r="A2796">
        <v>2015</v>
      </c>
    </row>
    <row r="2797" spans="1:1" x14ac:dyDescent="0.35">
      <c r="A2797">
        <v>2024</v>
      </c>
    </row>
    <row r="2798" spans="1:1" x14ac:dyDescent="0.35">
      <c r="A2798">
        <v>2025</v>
      </c>
    </row>
    <row r="2799" spans="1:1" x14ac:dyDescent="0.35">
      <c r="A2799">
        <v>2024</v>
      </c>
    </row>
    <row r="2800" spans="1:1" x14ac:dyDescent="0.35">
      <c r="A2800">
        <v>2025</v>
      </c>
    </row>
    <row r="2801" spans="1:1" x14ac:dyDescent="0.35">
      <c r="A2801">
        <v>2023</v>
      </c>
    </row>
    <row r="2802" spans="1:1" x14ac:dyDescent="0.35">
      <c r="A2802">
        <v>2022</v>
      </c>
    </row>
    <row r="2803" spans="1:1" x14ac:dyDescent="0.35">
      <c r="A2803">
        <v>2016</v>
      </c>
    </row>
    <row r="2804" spans="1:1" x14ac:dyDescent="0.35">
      <c r="A2804">
        <v>2022</v>
      </c>
    </row>
    <row r="2805" spans="1:1" x14ac:dyDescent="0.35">
      <c r="A2805">
        <v>2024</v>
      </c>
    </row>
    <row r="2806" spans="1:1" x14ac:dyDescent="0.35">
      <c r="A2806">
        <v>2016</v>
      </c>
    </row>
    <row r="2807" spans="1:1" x14ac:dyDescent="0.35">
      <c r="A2807">
        <v>2022</v>
      </c>
    </row>
    <row r="2808" spans="1:1" x14ac:dyDescent="0.35">
      <c r="A2808">
        <v>2024</v>
      </c>
    </row>
    <row r="2809" spans="1:1" x14ac:dyDescent="0.35">
      <c r="A2809">
        <v>2025</v>
      </c>
    </row>
    <row r="2810" spans="1:1" x14ac:dyDescent="0.35">
      <c r="A2810">
        <v>2018</v>
      </c>
    </row>
    <row r="2811" spans="1:1" x14ac:dyDescent="0.35">
      <c r="A2811">
        <v>2023</v>
      </c>
    </row>
    <row r="2812" spans="1:1" x14ac:dyDescent="0.35">
      <c r="A2812">
        <v>2020</v>
      </c>
    </row>
    <row r="2813" spans="1:1" x14ac:dyDescent="0.35">
      <c r="A2813">
        <v>2023</v>
      </c>
    </row>
    <row r="2814" spans="1:1" x14ac:dyDescent="0.35">
      <c r="A2814">
        <v>2020</v>
      </c>
    </row>
    <row r="2815" spans="1:1" x14ac:dyDescent="0.35">
      <c r="A2815">
        <v>2020</v>
      </c>
    </row>
    <row r="2816" spans="1:1" x14ac:dyDescent="0.35">
      <c r="A2816">
        <v>2015</v>
      </c>
    </row>
    <row r="2817" spans="1:1" x14ac:dyDescent="0.35">
      <c r="A2817">
        <v>2021</v>
      </c>
    </row>
    <row r="2818" spans="1:1" x14ac:dyDescent="0.35">
      <c r="A2818">
        <v>2021</v>
      </c>
    </row>
    <row r="2819" spans="1:1" x14ac:dyDescent="0.35">
      <c r="A2819">
        <v>2023</v>
      </c>
    </row>
    <row r="2820" spans="1:1" x14ac:dyDescent="0.35">
      <c r="A2820">
        <v>2016</v>
      </c>
    </row>
    <row r="2821" spans="1:1" x14ac:dyDescent="0.35">
      <c r="A2821">
        <v>2016</v>
      </c>
    </row>
    <row r="2822" spans="1:1" x14ac:dyDescent="0.35">
      <c r="A2822">
        <v>2019</v>
      </c>
    </row>
    <row r="2823" spans="1:1" x14ac:dyDescent="0.35">
      <c r="A2823">
        <v>2018</v>
      </c>
    </row>
    <row r="2824" spans="1:1" x14ac:dyDescent="0.35">
      <c r="A2824">
        <v>2022</v>
      </c>
    </row>
    <row r="2825" spans="1:1" x14ac:dyDescent="0.35">
      <c r="A2825">
        <v>2015</v>
      </c>
    </row>
    <row r="2826" spans="1:1" x14ac:dyDescent="0.35">
      <c r="A2826">
        <v>2016</v>
      </c>
    </row>
    <row r="2827" spans="1:1" x14ac:dyDescent="0.35">
      <c r="A2827">
        <v>2020</v>
      </c>
    </row>
    <row r="2828" spans="1:1" x14ac:dyDescent="0.35">
      <c r="A2828">
        <v>2020</v>
      </c>
    </row>
    <row r="2829" spans="1:1" x14ac:dyDescent="0.35">
      <c r="A2829">
        <v>2018</v>
      </c>
    </row>
    <row r="2830" spans="1:1" x14ac:dyDescent="0.35">
      <c r="A2830">
        <v>2016</v>
      </c>
    </row>
    <row r="2831" spans="1:1" x14ac:dyDescent="0.35">
      <c r="A2831">
        <v>2018</v>
      </c>
    </row>
    <row r="2832" spans="1:1" x14ac:dyDescent="0.35">
      <c r="A2832">
        <v>2017</v>
      </c>
    </row>
    <row r="2833" spans="1:1" x14ac:dyDescent="0.35">
      <c r="A2833">
        <v>2020</v>
      </c>
    </row>
    <row r="2834" spans="1:1" x14ac:dyDescent="0.35">
      <c r="A2834">
        <v>2024</v>
      </c>
    </row>
    <row r="2835" spans="1:1" x14ac:dyDescent="0.35">
      <c r="A2835">
        <v>2024</v>
      </c>
    </row>
    <row r="2836" spans="1:1" x14ac:dyDescent="0.35">
      <c r="A2836">
        <v>2022</v>
      </c>
    </row>
    <row r="2837" spans="1:1" x14ac:dyDescent="0.35">
      <c r="A2837">
        <v>2025</v>
      </c>
    </row>
    <row r="2838" spans="1:1" x14ac:dyDescent="0.35">
      <c r="A2838">
        <v>2021</v>
      </c>
    </row>
    <row r="2839" spans="1:1" x14ac:dyDescent="0.35">
      <c r="A2839">
        <v>2023</v>
      </c>
    </row>
    <row r="2840" spans="1:1" x14ac:dyDescent="0.35">
      <c r="A2840">
        <v>2023</v>
      </c>
    </row>
    <row r="2841" spans="1:1" x14ac:dyDescent="0.35">
      <c r="A2841">
        <v>2022</v>
      </c>
    </row>
    <row r="2842" spans="1:1" x14ac:dyDescent="0.35">
      <c r="A2842">
        <v>2018</v>
      </c>
    </row>
    <row r="2843" spans="1:1" x14ac:dyDescent="0.35">
      <c r="A2843">
        <v>2022</v>
      </c>
    </row>
    <row r="2844" spans="1:1" x14ac:dyDescent="0.35">
      <c r="A2844">
        <v>2015</v>
      </c>
    </row>
    <row r="2845" spans="1:1" x14ac:dyDescent="0.35">
      <c r="A2845">
        <v>2015</v>
      </c>
    </row>
    <row r="2846" spans="1:1" x14ac:dyDescent="0.35">
      <c r="A2846">
        <v>2016</v>
      </c>
    </row>
    <row r="2847" spans="1:1" x14ac:dyDescent="0.35">
      <c r="A2847">
        <v>2016</v>
      </c>
    </row>
    <row r="2848" spans="1:1" x14ac:dyDescent="0.35">
      <c r="A2848">
        <v>2018</v>
      </c>
    </row>
    <row r="2849" spans="1:1" x14ac:dyDescent="0.35">
      <c r="A2849">
        <v>2024</v>
      </c>
    </row>
    <row r="2850" spans="1:1" x14ac:dyDescent="0.35">
      <c r="A2850">
        <v>2018</v>
      </c>
    </row>
    <row r="2851" spans="1:1" x14ac:dyDescent="0.35">
      <c r="A2851">
        <v>2024</v>
      </c>
    </row>
    <row r="2852" spans="1:1" x14ac:dyDescent="0.35">
      <c r="A2852">
        <v>2023</v>
      </c>
    </row>
    <row r="2853" spans="1:1" x14ac:dyDescent="0.35">
      <c r="A2853">
        <v>2025</v>
      </c>
    </row>
    <row r="2854" spans="1:1" x14ac:dyDescent="0.35">
      <c r="A2854">
        <v>2024</v>
      </c>
    </row>
    <row r="2855" spans="1:1" x14ac:dyDescent="0.35">
      <c r="A2855">
        <v>2015</v>
      </c>
    </row>
    <row r="2856" spans="1:1" x14ac:dyDescent="0.35">
      <c r="A2856">
        <v>2018</v>
      </c>
    </row>
    <row r="2857" spans="1:1" x14ac:dyDescent="0.35">
      <c r="A2857">
        <v>2022</v>
      </c>
    </row>
    <row r="2858" spans="1:1" x14ac:dyDescent="0.35">
      <c r="A2858">
        <v>2022</v>
      </c>
    </row>
    <row r="2859" spans="1:1" x14ac:dyDescent="0.35">
      <c r="A2859">
        <v>2019</v>
      </c>
    </row>
    <row r="2860" spans="1:1" x14ac:dyDescent="0.35">
      <c r="A2860">
        <v>2019</v>
      </c>
    </row>
    <row r="2861" spans="1:1" x14ac:dyDescent="0.35">
      <c r="A2861">
        <v>2021</v>
      </c>
    </row>
    <row r="2862" spans="1:1" x14ac:dyDescent="0.35">
      <c r="A2862">
        <v>2019</v>
      </c>
    </row>
    <row r="2863" spans="1:1" x14ac:dyDescent="0.35">
      <c r="A2863">
        <v>2024</v>
      </c>
    </row>
    <row r="2864" spans="1:1" x14ac:dyDescent="0.35">
      <c r="A2864">
        <v>2015</v>
      </c>
    </row>
    <row r="2865" spans="1:1" x14ac:dyDescent="0.35">
      <c r="A2865">
        <v>2020</v>
      </c>
    </row>
    <row r="2866" spans="1:1" x14ac:dyDescent="0.35">
      <c r="A2866">
        <v>2016</v>
      </c>
    </row>
    <row r="2867" spans="1:1" x14ac:dyDescent="0.35">
      <c r="A2867">
        <v>2023</v>
      </c>
    </row>
    <row r="2868" spans="1:1" x14ac:dyDescent="0.35">
      <c r="A2868">
        <v>2020</v>
      </c>
    </row>
    <row r="2869" spans="1:1" x14ac:dyDescent="0.35">
      <c r="A2869">
        <v>2025</v>
      </c>
    </row>
    <row r="2870" spans="1:1" x14ac:dyDescent="0.35">
      <c r="A2870">
        <v>2020</v>
      </c>
    </row>
    <row r="2871" spans="1:1" x14ac:dyDescent="0.35">
      <c r="A2871">
        <v>2025</v>
      </c>
    </row>
    <row r="2872" spans="1:1" x14ac:dyDescent="0.35">
      <c r="A2872">
        <v>2018</v>
      </c>
    </row>
    <row r="2873" spans="1:1" x14ac:dyDescent="0.35">
      <c r="A2873">
        <v>2025</v>
      </c>
    </row>
    <row r="2874" spans="1:1" x14ac:dyDescent="0.35">
      <c r="A2874">
        <v>2023</v>
      </c>
    </row>
    <row r="2875" spans="1:1" x14ac:dyDescent="0.35">
      <c r="A2875">
        <v>2022</v>
      </c>
    </row>
    <row r="2876" spans="1:1" x14ac:dyDescent="0.35">
      <c r="A2876">
        <v>2016</v>
      </c>
    </row>
    <row r="2877" spans="1:1" x14ac:dyDescent="0.35">
      <c r="A2877">
        <v>2020</v>
      </c>
    </row>
    <row r="2878" spans="1:1" x14ac:dyDescent="0.35">
      <c r="A2878">
        <v>2024</v>
      </c>
    </row>
    <row r="2879" spans="1:1" x14ac:dyDescent="0.35">
      <c r="A2879">
        <v>2022</v>
      </c>
    </row>
    <row r="2880" spans="1:1" x14ac:dyDescent="0.35">
      <c r="A2880">
        <v>2015</v>
      </c>
    </row>
    <row r="2881" spans="1:1" x14ac:dyDescent="0.35">
      <c r="A2881">
        <v>2018</v>
      </c>
    </row>
    <row r="2882" spans="1:1" x14ac:dyDescent="0.35">
      <c r="A2882">
        <v>2015</v>
      </c>
    </row>
    <row r="2883" spans="1:1" x14ac:dyDescent="0.35">
      <c r="A2883">
        <v>2022</v>
      </c>
    </row>
    <row r="2884" spans="1:1" x14ac:dyDescent="0.35">
      <c r="A2884">
        <v>2020</v>
      </c>
    </row>
    <row r="2885" spans="1:1" x14ac:dyDescent="0.35">
      <c r="A2885">
        <v>2023</v>
      </c>
    </row>
    <row r="2886" spans="1:1" x14ac:dyDescent="0.35">
      <c r="A2886">
        <v>2023</v>
      </c>
    </row>
    <row r="2887" spans="1:1" x14ac:dyDescent="0.35">
      <c r="A2887">
        <v>2025</v>
      </c>
    </row>
    <row r="2888" spans="1:1" x14ac:dyDescent="0.35">
      <c r="A2888">
        <v>2024</v>
      </c>
    </row>
    <row r="2889" spans="1:1" x14ac:dyDescent="0.35">
      <c r="A2889">
        <v>2020</v>
      </c>
    </row>
    <row r="2890" spans="1:1" x14ac:dyDescent="0.35">
      <c r="A2890">
        <v>2016</v>
      </c>
    </row>
    <row r="2891" spans="1:1" x14ac:dyDescent="0.35">
      <c r="A2891">
        <v>2021</v>
      </c>
    </row>
    <row r="2892" spans="1:1" x14ac:dyDescent="0.35">
      <c r="A2892">
        <v>2025</v>
      </c>
    </row>
    <row r="2893" spans="1:1" x14ac:dyDescent="0.35">
      <c r="A2893">
        <v>2022</v>
      </c>
    </row>
    <row r="2894" spans="1:1" x14ac:dyDescent="0.35">
      <c r="A2894">
        <v>2024</v>
      </c>
    </row>
    <row r="2895" spans="1:1" x14ac:dyDescent="0.35">
      <c r="A2895">
        <v>2021</v>
      </c>
    </row>
    <row r="2896" spans="1:1" x14ac:dyDescent="0.35">
      <c r="A2896">
        <v>2021</v>
      </c>
    </row>
    <row r="2897" spans="1:1" x14ac:dyDescent="0.35">
      <c r="A2897">
        <v>2019</v>
      </c>
    </row>
    <row r="2898" spans="1:1" x14ac:dyDescent="0.35">
      <c r="A2898">
        <v>2023</v>
      </c>
    </row>
    <row r="2899" spans="1:1" x14ac:dyDescent="0.35">
      <c r="A2899">
        <v>2020</v>
      </c>
    </row>
    <row r="2900" spans="1:1" x14ac:dyDescent="0.35">
      <c r="A2900">
        <v>2020</v>
      </c>
    </row>
    <row r="2901" spans="1:1" x14ac:dyDescent="0.35">
      <c r="A2901">
        <v>2016</v>
      </c>
    </row>
    <row r="2902" spans="1:1" x14ac:dyDescent="0.35">
      <c r="A2902">
        <v>2021</v>
      </c>
    </row>
    <row r="2903" spans="1:1" x14ac:dyDescent="0.35">
      <c r="A2903">
        <v>2018</v>
      </c>
    </row>
    <row r="2904" spans="1:1" x14ac:dyDescent="0.35">
      <c r="A2904">
        <v>2023</v>
      </c>
    </row>
    <row r="2905" spans="1:1" x14ac:dyDescent="0.35">
      <c r="A2905">
        <v>2022</v>
      </c>
    </row>
    <row r="2906" spans="1:1" x14ac:dyDescent="0.35">
      <c r="A2906">
        <v>2019</v>
      </c>
    </row>
    <row r="2907" spans="1:1" x14ac:dyDescent="0.35">
      <c r="A2907">
        <v>2021</v>
      </c>
    </row>
    <row r="2908" spans="1:1" x14ac:dyDescent="0.35">
      <c r="A2908">
        <v>2022</v>
      </c>
    </row>
    <row r="2909" spans="1:1" x14ac:dyDescent="0.35">
      <c r="A2909">
        <v>2016</v>
      </c>
    </row>
    <row r="2910" spans="1:1" x14ac:dyDescent="0.35">
      <c r="A2910">
        <v>2019</v>
      </c>
    </row>
    <row r="2911" spans="1:1" x14ac:dyDescent="0.35">
      <c r="A2911">
        <v>2023</v>
      </c>
    </row>
    <row r="2912" spans="1:1" x14ac:dyDescent="0.35">
      <c r="A2912">
        <v>2024</v>
      </c>
    </row>
    <row r="2913" spans="1:1" x14ac:dyDescent="0.35">
      <c r="A2913">
        <v>2016</v>
      </c>
    </row>
    <row r="2914" spans="1:1" x14ac:dyDescent="0.35">
      <c r="A2914">
        <v>2021</v>
      </c>
    </row>
    <row r="2915" spans="1:1" x14ac:dyDescent="0.35">
      <c r="A2915">
        <v>2023</v>
      </c>
    </row>
    <row r="2916" spans="1:1" x14ac:dyDescent="0.35">
      <c r="A2916">
        <v>2019</v>
      </c>
    </row>
    <row r="2917" spans="1:1" x14ac:dyDescent="0.35">
      <c r="A2917">
        <v>2021</v>
      </c>
    </row>
    <row r="2918" spans="1:1" x14ac:dyDescent="0.35">
      <c r="A2918">
        <v>2019</v>
      </c>
    </row>
    <row r="2919" spans="1:1" x14ac:dyDescent="0.35">
      <c r="A2919">
        <v>2019</v>
      </c>
    </row>
    <row r="2920" spans="1:1" x14ac:dyDescent="0.35">
      <c r="A2920">
        <v>2015</v>
      </c>
    </row>
    <row r="2921" spans="1:1" x14ac:dyDescent="0.35">
      <c r="A2921">
        <v>2024</v>
      </c>
    </row>
    <row r="2922" spans="1:1" x14ac:dyDescent="0.35">
      <c r="A2922">
        <v>2017</v>
      </c>
    </row>
    <row r="2923" spans="1:1" x14ac:dyDescent="0.35">
      <c r="A2923">
        <v>2015</v>
      </c>
    </row>
    <row r="2924" spans="1:1" x14ac:dyDescent="0.35">
      <c r="A2924">
        <v>2019</v>
      </c>
    </row>
    <row r="2925" spans="1:1" x14ac:dyDescent="0.35">
      <c r="A2925">
        <v>2020</v>
      </c>
    </row>
    <row r="2926" spans="1:1" x14ac:dyDescent="0.35">
      <c r="A2926">
        <v>2024</v>
      </c>
    </row>
    <row r="2927" spans="1:1" x14ac:dyDescent="0.35">
      <c r="A2927">
        <v>2020</v>
      </c>
    </row>
    <row r="2928" spans="1:1" x14ac:dyDescent="0.35">
      <c r="A2928">
        <v>2019</v>
      </c>
    </row>
    <row r="2929" spans="1:1" x14ac:dyDescent="0.35">
      <c r="A2929">
        <v>2023</v>
      </c>
    </row>
    <row r="2930" spans="1:1" x14ac:dyDescent="0.35">
      <c r="A2930">
        <v>2016</v>
      </c>
    </row>
    <row r="2931" spans="1:1" x14ac:dyDescent="0.35">
      <c r="A2931">
        <v>2018</v>
      </c>
    </row>
    <row r="2932" spans="1:1" x14ac:dyDescent="0.35">
      <c r="A2932">
        <v>2016</v>
      </c>
    </row>
    <row r="2933" spans="1:1" x14ac:dyDescent="0.35">
      <c r="A2933">
        <v>2017</v>
      </c>
    </row>
    <row r="2934" spans="1:1" x14ac:dyDescent="0.35">
      <c r="A2934">
        <v>2024</v>
      </c>
    </row>
    <row r="2935" spans="1:1" x14ac:dyDescent="0.35">
      <c r="A2935">
        <v>2016</v>
      </c>
    </row>
    <row r="2936" spans="1:1" x14ac:dyDescent="0.35">
      <c r="A2936">
        <v>2024</v>
      </c>
    </row>
    <row r="2937" spans="1:1" x14ac:dyDescent="0.35">
      <c r="A2937">
        <v>2022</v>
      </c>
    </row>
    <row r="2938" spans="1:1" x14ac:dyDescent="0.35">
      <c r="A2938">
        <v>2020</v>
      </c>
    </row>
    <row r="2939" spans="1:1" x14ac:dyDescent="0.35">
      <c r="A2939">
        <v>2015</v>
      </c>
    </row>
    <row r="2940" spans="1:1" x14ac:dyDescent="0.35">
      <c r="A2940">
        <v>2025</v>
      </c>
    </row>
    <row r="2941" spans="1:1" x14ac:dyDescent="0.35">
      <c r="A2941">
        <v>2015</v>
      </c>
    </row>
    <row r="2942" spans="1:1" x14ac:dyDescent="0.35">
      <c r="A2942">
        <v>2021</v>
      </c>
    </row>
    <row r="2943" spans="1:1" x14ac:dyDescent="0.35">
      <c r="A2943">
        <v>2025</v>
      </c>
    </row>
    <row r="2944" spans="1:1" x14ac:dyDescent="0.35">
      <c r="A2944">
        <v>2015</v>
      </c>
    </row>
    <row r="2945" spans="1:1" x14ac:dyDescent="0.35">
      <c r="A2945">
        <v>2016</v>
      </c>
    </row>
    <row r="2946" spans="1:1" x14ac:dyDescent="0.35">
      <c r="A2946">
        <v>2018</v>
      </c>
    </row>
    <row r="2947" spans="1:1" x14ac:dyDescent="0.35">
      <c r="A2947">
        <v>2016</v>
      </c>
    </row>
    <row r="2948" spans="1:1" x14ac:dyDescent="0.35">
      <c r="A2948">
        <v>2018</v>
      </c>
    </row>
    <row r="2949" spans="1:1" x14ac:dyDescent="0.35">
      <c r="A2949">
        <v>2022</v>
      </c>
    </row>
    <row r="2950" spans="1:1" x14ac:dyDescent="0.35">
      <c r="A2950">
        <v>2023</v>
      </c>
    </row>
    <row r="2951" spans="1:1" x14ac:dyDescent="0.35">
      <c r="A2951">
        <v>2021</v>
      </c>
    </row>
    <row r="2952" spans="1:1" x14ac:dyDescent="0.35">
      <c r="A2952">
        <v>2021</v>
      </c>
    </row>
    <row r="2953" spans="1:1" x14ac:dyDescent="0.35">
      <c r="A2953">
        <v>2016</v>
      </c>
    </row>
    <row r="2954" spans="1:1" x14ac:dyDescent="0.35">
      <c r="A2954">
        <v>2022</v>
      </c>
    </row>
    <row r="2955" spans="1:1" x14ac:dyDescent="0.35">
      <c r="A2955">
        <v>2022</v>
      </c>
    </row>
    <row r="2956" spans="1:1" x14ac:dyDescent="0.35">
      <c r="A2956">
        <v>2018</v>
      </c>
    </row>
    <row r="2957" spans="1:1" x14ac:dyDescent="0.35">
      <c r="A2957">
        <v>2022</v>
      </c>
    </row>
    <row r="2958" spans="1:1" x14ac:dyDescent="0.35">
      <c r="A2958">
        <v>2019</v>
      </c>
    </row>
    <row r="2959" spans="1:1" x14ac:dyDescent="0.35">
      <c r="A2959">
        <v>2017</v>
      </c>
    </row>
    <row r="2960" spans="1:1" x14ac:dyDescent="0.35">
      <c r="A2960">
        <v>2018</v>
      </c>
    </row>
    <row r="2961" spans="1:1" x14ac:dyDescent="0.35">
      <c r="A2961">
        <v>2021</v>
      </c>
    </row>
    <row r="2962" spans="1:1" x14ac:dyDescent="0.35">
      <c r="A2962">
        <v>2018</v>
      </c>
    </row>
    <row r="2963" spans="1:1" x14ac:dyDescent="0.35">
      <c r="A2963">
        <v>2016</v>
      </c>
    </row>
    <row r="2964" spans="1:1" x14ac:dyDescent="0.35">
      <c r="A2964">
        <v>2015</v>
      </c>
    </row>
    <row r="2965" spans="1:1" x14ac:dyDescent="0.35">
      <c r="A2965">
        <v>2022</v>
      </c>
    </row>
    <row r="2966" spans="1:1" x14ac:dyDescent="0.35">
      <c r="A2966">
        <v>2015</v>
      </c>
    </row>
    <row r="2967" spans="1:1" x14ac:dyDescent="0.35">
      <c r="A2967">
        <v>2020</v>
      </c>
    </row>
    <row r="2968" spans="1:1" x14ac:dyDescent="0.35">
      <c r="A2968">
        <v>2015</v>
      </c>
    </row>
    <row r="2969" spans="1:1" x14ac:dyDescent="0.35">
      <c r="A2969">
        <v>2023</v>
      </c>
    </row>
    <row r="2970" spans="1:1" x14ac:dyDescent="0.35">
      <c r="A2970">
        <v>2019</v>
      </c>
    </row>
    <row r="2971" spans="1:1" x14ac:dyDescent="0.35">
      <c r="A2971">
        <v>2016</v>
      </c>
    </row>
    <row r="2972" spans="1:1" x14ac:dyDescent="0.35">
      <c r="A2972">
        <v>2020</v>
      </c>
    </row>
    <row r="2973" spans="1:1" x14ac:dyDescent="0.35">
      <c r="A2973">
        <v>2018</v>
      </c>
    </row>
    <row r="2974" spans="1:1" x14ac:dyDescent="0.35">
      <c r="A2974">
        <v>2024</v>
      </c>
    </row>
    <row r="2975" spans="1:1" x14ac:dyDescent="0.35">
      <c r="A2975">
        <v>2022</v>
      </c>
    </row>
    <row r="2976" spans="1:1" x14ac:dyDescent="0.35">
      <c r="A2976">
        <v>2015</v>
      </c>
    </row>
    <row r="2977" spans="1:1" x14ac:dyDescent="0.35">
      <c r="A2977">
        <v>2017</v>
      </c>
    </row>
    <row r="2978" spans="1:1" x14ac:dyDescent="0.35">
      <c r="A2978">
        <v>2021</v>
      </c>
    </row>
    <row r="2979" spans="1:1" x14ac:dyDescent="0.35">
      <c r="A2979">
        <v>2023</v>
      </c>
    </row>
    <row r="2980" spans="1:1" x14ac:dyDescent="0.35">
      <c r="A2980">
        <v>2023</v>
      </c>
    </row>
    <row r="2981" spans="1:1" x14ac:dyDescent="0.35">
      <c r="A2981">
        <v>2024</v>
      </c>
    </row>
    <row r="2982" spans="1:1" x14ac:dyDescent="0.35">
      <c r="A2982">
        <v>2025</v>
      </c>
    </row>
    <row r="2983" spans="1:1" x14ac:dyDescent="0.35">
      <c r="A2983">
        <v>2019</v>
      </c>
    </row>
    <row r="2984" spans="1:1" x14ac:dyDescent="0.35">
      <c r="A2984">
        <v>2022</v>
      </c>
    </row>
    <row r="2985" spans="1:1" x14ac:dyDescent="0.35">
      <c r="A2985">
        <v>2023</v>
      </c>
    </row>
    <row r="2986" spans="1:1" x14ac:dyDescent="0.35">
      <c r="A2986">
        <v>2022</v>
      </c>
    </row>
    <row r="2987" spans="1:1" x14ac:dyDescent="0.35">
      <c r="A2987">
        <v>2025</v>
      </c>
    </row>
    <row r="2988" spans="1:1" x14ac:dyDescent="0.35">
      <c r="A2988">
        <v>2015</v>
      </c>
    </row>
    <row r="2989" spans="1:1" x14ac:dyDescent="0.35">
      <c r="A2989">
        <v>2015</v>
      </c>
    </row>
    <row r="2990" spans="1:1" x14ac:dyDescent="0.35">
      <c r="A2990">
        <v>2017</v>
      </c>
    </row>
    <row r="2991" spans="1:1" x14ac:dyDescent="0.35">
      <c r="A2991">
        <v>2021</v>
      </c>
    </row>
    <row r="2992" spans="1:1" x14ac:dyDescent="0.35">
      <c r="A2992">
        <v>2022</v>
      </c>
    </row>
    <row r="2993" spans="1:1" x14ac:dyDescent="0.35">
      <c r="A2993">
        <v>2023</v>
      </c>
    </row>
    <row r="2994" spans="1:1" x14ac:dyDescent="0.35">
      <c r="A2994">
        <v>2023</v>
      </c>
    </row>
    <row r="2995" spans="1:1" x14ac:dyDescent="0.35">
      <c r="A2995">
        <v>2019</v>
      </c>
    </row>
    <row r="2996" spans="1:1" x14ac:dyDescent="0.35">
      <c r="A2996">
        <v>2022</v>
      </c>
    </row>
    <row r="2997" spans="1:1" x14ac:dyDescent="0.35">
      <c r="A2997">
        <v>2020</v>
      </c>
    </row>
    <row r="2998" spans="1:1" x14ac:dyDescent="0.35">
      <c r="A2998">
        <v>2016</v>
      </c>
    </row>
    <row r="2999" spans="1:1" x14ac:dyDescent="0.35">
      <c r="A2999">
        <v>2022</v>
      </c>
    </row>
    <row r="3000" spans="1:1" x14ac:dyDescent="0.35">
      <c r="A3000">
        <v>2023</v>
      </c>
    </row>
    <row r="3001" spans="1:1" x14ac:dyDescent="0.35">
      <c r="A3001">
        <v>2025</v>
      </c>
    </row>
    <row r="3002" spans="1:1" x14ac:dyDescent="0.35">
      <c r="A3002">
        <v>2019</v>
      </c>
    </row>
    <row r="3003" spans="1:1" x14ac:dyDescent="0.35">
      <c r="A3003">
        <v>2018</v>
      </c>
    </row>
    <row r="3004" spans="1:1" x14ac:dyDescent="0.35">
      <c r="A3004">
        <v>2018</v>
      </c>
    </row>
    <row r="3005" spans="1:1" x14ac:dyDescent="0.35">
      <c r="A3005">
        <v>2020</v>
      </c>
    </row>
    <row r="3006" spans="1:1" x14ac:dyDescent="0.35">
      <c r="A3006">
        <v>2016</v>
      </c>
    </row>
    <row r="3007" spans="1:1" x14ac:dyDescent="0.35">
      <c r="A3007">
        <v>2021</v>
      </c>
    </row>
    <row r="3008" spans="1:1" x14ac:dyDescent="0.35">
      <c r="A3008">
        <v>2018</v>
      </c>
    </row>
    <row r="3009" spans="1:1" x14ac:dyDescent="0.35">
      <c r="A3009">
        <v>2015</v>
      </c>
    </row>
    <row r="3010" spans="1:1" x14ac:dyDescent="0.35">
      <c r="A3010">
        <v>2018</v>
      </c>
    </row>
    <row r="3011" spans="1:1" x14ac:dyDescent="0.35">
      <c r="A3011">
        <v>2021</v>
      </c>
    </row>
    <row r="3012" spans="1:1" x14ac:dyDescent="0.35">
      <c r="A3012">
        <v>2024</v>
      </c>
    </row>
    <row r="3013" spans="1:1" x14ac:dyDescent="0.35">
      <c r="A3013">
        <v>2021</v>
      </c>
    </row>
    <row r="3014" spans="1:1" x14ac:dyDescent="0.35">
      <c r="A3014">
        <v>2020</v>
      </c>
    </row>
    <row r="3015" spans="1:1" x14ac:dyDescent="0.35">
      <c r="A3015">
        <v>2019</v>
      </c>
    </row>
    <row r="3016" spans="1:1" x14ac:dyDescent="0.35">
      <c r="A3016">
        <v>2025</v>
      </c>
    </row>
    <row r="3017" spans="1:1" x14ac:dyDescent="0.35">
      <c r="A3017">
        <v>2019</v>
      </c>
    </row>
    <row r="3018" spans="1:1" x14ac:dyDescent="0.35">
      <c r="A3018">
        <v>2015</v>
      </c>
    </row>
    <row r="3019" spans="1:1" x14ac:dyDescent="0.35">
      <c r="A3019">
        <v>2018</v>
      </c>
    </row>
    <row r="3020" spans="1:1" x14ac:dyDescent="0.35">
      <c r="A3020">
        <v>2019</v>
      </c>
    </row>
    <row r="3021" spans="1:1" x14ac:dyDescent="0.35">
      <c r="A3021">
        <v>2021</v>
      </c>
    </row>
    <row r="3022" spans="1:1" x14ac:dyDescent="0.35">
      <c r="A3022">
        <v>2021</v>
      </c>
    </row>
    <row r="3023" spans="1:1" x14ac:dyDescent="0.35">
      <c r="A3023">
        <v>2016</v>
      </c>
    </row>
  </sheetData>
  <autoFilter ref="A1:A3023" xr:uid="{9D5FB934-7843-41F8-A238-8D9064CE3D8C}"/>
  <sortState xmlns:xlrd2="http://schemas.microsoft.com/office/spreadsheetml/2017/richdata2" ref="B2:B12">
    <sortCondition ref="B2:B1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Dataset</vt:lpstr>
      <vt:lpstr>PivotTables</vt:lpstr>
      <vt:lpstr>Toolpak</vt:lpstr>
      <vt:lpstr>Forecasting</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Asif khan</cp:lastModifiedBy>
  <dcterms:created xsi:type="dcterms:W3CDTF">2025-08-16T17:16:26Z</dcterms:created>
  <dcterms:modified xsi:type="dcterms:W3CDTF">2025-12-10T04:16:38Z</dcterms:modified>
</cp:coreProperties>
</file>